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64011"/>
  <mc:AlternateContent xmlns:mc="http://schemas.openxmlformats.org/markup-compatibility/2006">
    <mc:Choice Requires="x15">
      <x15ac:absPath xmlns:x15ac="http://schemas.microsoft.com/office/spreadsheetml/2010/11/ac" url="C:\Users\cs404937\Desktop\prjDescarga\previsao_trens\src\DICIONARIOS\"/>
    </mc:Choice>
  </mc:AlternateContent>
  <bookViews>
    <workbookView xWindow="0" yWindow="0" windowWidth="28776" windowHeight="11640" tabRatio="602" activeTab="4"/>
  </bookViews>
  <sheets>
    <sheet name="Previsão" sheetId="2" r:id="rId1"/>
    <sheet name="Filtros" sheetId="4" state="hidden" r:id="rId2"/>
    <sheet name="Planilha1" sheetId="7" state="hidden" r:id="rId3"/>
    <sheet name="Detalhe" sheetId="8" r:id="rId4"/>
    <sheet name="Criar_Trem" sheetId="10" r:id="rId5"/>
    <sheet name="DePara" sheetId="14" state="hidden" r:id="rId6"/>
    <sheet name="TB_Prog_Fila" sheetId="15" state="hidden" r:id="rId7"/>
  </sheets>
  <definedNames>
    <definedName name="_xlnm._FilterDatabase" localSheetId="0" hidden="1">Previsão!$B$6:$AB$6</definedName>
    <definedName name="_xlnm.Print_Area" localSheetId="3">Detalhe!$C$5:$BC$212</definedName>
    <definedName name="_xlnm.Print_Area" localSheetId="0">Previsão!$B$4:$AU$102</definedName>
    <definedName name="Tabela_Din_4" localSheetId="4">#REF!</definedName>
    <definedName name="Tabela_Din_4" localSheetId="5">#REF!</definedName>
    <definedName name="Tabela_Din_4" localSheetId="1">#REF!</definedName>
    <definedName name="Tabela_Din_4" localSheetId="6">#REF!</definedName>
    <definedName name="Tabela_Din_4">#REF!</definedName>
    <definedName name="XXXU" localSheetId="4" hidden="1">#REF!</definedName>
    <definedName name="XXXU" localSheetId="5" hidden="1">#REF!</definedName>
    <definedName name="XXXU" localSheetId="1" hidden="1">#REF!</definedName>
    <definedName name="XXXU" localSheetId="6" hidden="1">#REF!</definedName>
    <definedName name="XXXU" hidden="1">#REF!</definedName>
    <definedName name="Z_F8A38AF7_3C9C_4E91_A741_1735C806A8CC_.wvu.Rows" localSheetId="4" hidden="1">#REF!</definedName>
    <definedName name="Z_F8A38AF7_3C9C_4E91_A741_1735C806A8CC_.wvu.Rows" localSheetId="5" hidden="1">#REF!</definedName>
    <definedName name="Z_F8A38AF7_3C9C_4E91_A741_1735C806A8CC_.wvu.Rows" localSheetId="1" hidden="1">#REF!</definedName>
    <definedName name="Z_F8A38AF7_3C9C_4E91_A741_1735C806A8CC_.wvu.Rows" hidden="1">#REF!</definedName>
  </definedNames>
  <calcPr calcId="162913"/>
</workbook>
</file>

<file path=xl/calcChain.xml><?xml version="1.0" encoding="utf-8"?>
<calcChain xmlns="http://schemas.openxmlformats.org/spreadsheetml/2006/main">
  <c r="CC183" i="8" l="1"/>
  <c r="CB183" i="8"/>
  <c r="BZ183" i="8"/>
  <c r="BY183" i="8"/>
  <c r="BW183" i="8"/>
  <c r="BV183" i="8"/>
  <c r="BT183" i="8"/>
  <c r="BS183" i="8"/>
  <c r="CE182" i="8"/>
  <c r="CD182" i="8"/>
  <c r="BR182" i="8"/>
  <c r="BU182" i="8" s="1"/>
  <c r="BX182" i="8" s="1"/>
  <c r="CA182" i="8" s="1"/>
  <c r="CE181" i="8"/>
  <c r="CD181" i="8"/>
  <c r="BX181" i="8"/>
  <c r="CA181" i="8" s="1"/>
  <c r="BR181" i="8"/>
  <c r="BU181" i="8" s="1"/>
  <c r="CE180" i="8"/>
  <c r="BR180" i="8"/>
  <c r="CC179" i="8"/>
  <c r="CB179" i="8"/>
  <c r="BZ179" i="8"/>
  <c r="BY179" i="8"/>
  <c r="BW179" i="8"/>
  <c r="BV179" i="8"/>
  <c r="BT179" i="8"/>
  <c r="BS179" i="8"/>
  <c r="CE178" i="8"/>
  <c r="CD178" i="8"/>
  <c r="BR178" i="8"/>
  <c r="BU178" i="8" s="1"/>
  <c r="BX178" i="8" s="1"/>
  <c r="CA178" i="8" s="1"/>
  <c r="CE177" i="8"/>
  <c r="CD177" i="8"/>
  <c r="BR177" i="8"/>
  <c r="BU177" i="8" s="1"/>
  <c r="BX177" i="8" s="1"/>
  <c r="CA177" i="8" s="1"/>
  <c r="CE176" i="8"/>
  <c r="CE179" i="8" s="1"/>
  <c r="BR176" i="8"/>
  <c r="CC175" i="8"/>
  <c r="CB175" i="8"/>
  <c r="BZ175" i="8"/>
  <c r="BY175" i="8"/>
  <c r="BW175" i="8"/>
  <c r="BV175" i="8"/>
  <c r="BT175" i="8"/>
  <c r="BS175" i="8"/>
  <c r="CE174" i="8"/>
  <c r="CD174" i="8"/>
  <c r="BR174" i="8"/>
  <c r="BU174" i="8" s="1"/>
  <c r="BX174" i="8" s="1"/>
  <c r="CA174" i="8" s="1"/>
  <c r="CE173" i="8"/>
  <c r="CD173" i="8"/>
  <c r="BX173" i="8"/>
  <c r="CA173" i="8" s="1"/>
  <c r="BR173" i="8"/>
  <c r="BU173" i="8" s="1"/>
  <c r="CE172" i="8"/>
  <c r="BR172" i="8"/>
  <c r="CC171" i="8"/>
  <c r="CB171" i="8"/>
  <c r="BZ171" i="8"/>
  <c r="BY171" i="8"/>
  <c r="BW171" i="8"/>
  <c r="BV171" i="8"/>
  <c r="BT171" i="8"/>
  <c r="BS171" i="8"/>
  <c r="CE170" i="8"/>
  <c r="CD170" i="8"/>
  <c r="BR170" i="8"/>
  <c r="BU170" i="8" s="1"/>
  <c r="BX170" i="8" s="1"/>
  <c r="CA170" i="8" s="1"/>
  <c r="CE169" i="8"/>
  <c r="CD169" i="8"/>
  <c r="BR169" i="8"/>
  <c r="BU169" i="8" s="1"/>
  <c r="BX169" i="8" s="1"/>
  <c r="CA169" i="8" s="1"/>
  <c r="CE168" i="8"/>
  <c r="CE171" i="8" s="1"/>
  <c r="BR168" i="8"/>
  <c r="CC167" i="8"/>
  <c r="CB167" i="8"/>
  <c r="BZ167" i="8"/>
  <c r="BY167" i="8"/>
  <c r="BW167" i="8"/>
  <c r="BV167" i="8"/>
  <c r="BT167" i="8"/>
  <c r="BS167" i="8"/>
  <c r="CE166" i="8"/>
  <c r="CD166" i="8"/>
  <c r="BR166" i="8"/>
  <c r="BU166" i="8" s="1"/>
  <c r="BX166" i="8" s="1"/>
  <c r="CA166" i="8" s="1"/>
  <c r="CE165" i="8"/>
  <c r="CD165" i="8"/>
  <c r="BX165" i="8"/>
  <c r="CA165" i="8" s="1"/>
  <c r="BR165" i="8"/>
  <c r="BU165" i="8" s="1"/>
  <c r="CE164" i="8"/>
  <c r="BR164" i="8"/>
  <c r="CE163" i="8"/>
  <c r="BU163" i="8"/>
  <c r="BX163" i="8" s="1"/>
  <c r="CA163" i="8" s="1"/>
  <c r="BR163" i="8"/>
  <c r="CD163" i="8" s="1"/>
  <c r="CE162" i="8"/>
  <c r="CD162" i="8"/>
  <c r="BR162" i="8"/>
  <c r="BU162" i="8" s="1"/>
  <c r="BX162" i="8" s="1"/>
  <c r="CA162" i="8" s="1"/>
  <c r="CE161" i="8"/>
  <c r="CD161" i="8"/>
  <c r="BR161" i="8"/>
  <c r="BU161" i="8" s="1"/>
  <c r="BX161" i="8" s="1"/>
  <c r="CA161" i="8" s="1"/>
  <c r="CE160" i="8"/>
  <c r="BR160" i="8"/>
  <c r="CE159" i="8"/>
  <c r="BU159" i="8"/>
  <c r="BX159" i="8" s="1"/>
  <c r="CA159" i="8" s="1"/>
  <c r="BR159" i="8"/>
  <c r="CD159" i="8" s="1"/>
  <c r="CE158" i="8"/>
  <c r="CD158" i="8"/>
  <c r="BR158" i="8"/>
  <c r="BU158" i="8" s="1"/>
  <c r="BX158" i="8" s="1"/>
  <c r="CA158" i="8" s="1"/>
  <c r="CE157" i="8"/>
  <c r="CD157" i="8"/>
  <c r="BX157" i="8"/>
  <c r="CA157" i="8" s="1"/>
  <c r="BR157" i="8"/>
  <c r="BU157" i="8" s="1"/>
  <c r="CE156" i="8"/>
  <c r="BR156" i="8"/>
  <c r="CE155" i="8"/>
  <c r="BU155" i="8"/>
  <c r="BR155" i="8"/>
  <c r="CD155" i="8" s="1"/>
  <c r="CC154" i="8"/>
  <c r="CB154" i="8"/>
  <c r="BZ154" i="8"/>
  <c r="BY154" i="8"/>
  <c r="BW154" i="8"/>
  <c r="BV154" i="8"/>
  <c r="BT154" i="8"/>
  <c r="BS154" i="8"/>
  <c r="CE153" i="8"/>
  <c r="CD153" i="8"/>
  <c r="BR153" i="8"/>
  <c r="BU153" i="8" s="1"/>
  <c r="BX153" i="8" s="1"/>
  <c r="CA153" i="8" s="1"/>
  <c r="CE152" i="8"/>
  <c r="BR152" i="8"/>
  <c r="CE151" i="8"/>
  <c r="BU151" i="8"/>
  <c r="BX151" i="8" s="1"/>
  <c r="CA151" i="8" s="1"/>
  <c r="BR151" i="8"/>
  <c r="CD151" i="8" s="1"/>
  <c r="CE150" i="8"/>
  <c r="CD150" i="8"/>
  <c r="BR150" i="8"/>
  <c r="BU150" i="8" s="1"/>
  <c r="BX150" i="8" s="1"/>
  <c r="CA150" i="8" s="1"/>
  <c r="CE149" i="8"/>
  <c r="CD149" i="8"/>
  <c r="BX149" i="8"/>
  <c r="CA149" i="8" s="1"/>
  <c r="BR149" i="8"/>
  <c r="BU149" i="8" s="1"/>
  <c r="CE148" i="8"/>
  <c r="BR148" i="8"/>
  <c r="CE147" i="8"/>
  <c r="BU147" i="8"/>
  <c r="BX147" i="8" s="1"/>
  <c r="CA147" i="8" s="1"/>
  <c r="BR147" i="8"/>
  <c r="CD147" i="8" s="1"/>
  <c r="CE146" i="8"/>
  <c r="CD146" i="8"/>
  <c r="BR146" i="8"/>
  <c r="BU146" i="8" s="1"/>
  <c r="BX146" i="8" s="1"/>
  <c r="CA146" i="8" s="1"/>
  <c r="CE145" i="8"/>
  <c r="CD145" i="8"/>
  <c r="BR145" i="8"/>
  <c r="BU145" i="8" s="1"/>
  <c r="BX145" i="8" s="1"/>
  <c r="CA145" i="8" s="1"/>
  <c r="CE144" i="8"/>
  <c r="BR144" i="8"/>
  <c r="CE143" i="8"/>
  <c r="BU143" i="8"/>
  <c r="BX143" i="8" s="1"/>
  <c r="CA143" i="8" s="1"/>
  <c r="BR143" i="8"/>
  <c r="CD143" i="8" s="1"/>
  <c r="CE142" i="8"/>
  <c r="CD142" i="8"/>
  <c r="BR142" i="8"/>
  <c r="BU142" i="8" s="1"/>
  <c r="CC141" i="8"/>
  <c r="CB141" i="8"/>
  <c r="BZ141" i="8"/>
  <c r="BY141" i="8"/>
  <c r="BW141" i="8"/>
  <c r="BV141" i="8"/>
  <c r="BT141" i="8"/>
  <c r="BS141" i="8"/>
  <c r="CE140" i="8"/>
  <c r="BR140" i="8"/>
  <c r="CE139" i="8"/>
  <c r="BU139" i="8"/>
  <c r="BX139" i="8" s="1"/>
  <c r="CA139" i="8" s="1"/>
  <c r="BR139" i="8"/>
  <c r="CD139" i="8" s="1"/>
  <c r="CE138" i="8"/>
  <c r="CD138" i="8"/>
  <c r="BR138" i="8"/>
  <c r="BU138" i="8" s="1"/>
  <c r="BX138" i="8" s="1"/>
  <c r="CA138" i="8" s="1"/>
  <c r="CE137" i="8"/>
  <c r="CD137" i="8"/>
  <c r="BR137" i="8"/>
  <c r="BU137" i="8" s="1"/>
  <c r="BX137" i="8" s="1"/>
  <c r="CA137" i="8" s="1"/>
  <c r="CE136" i="8"/>
  <c r="BR136" i="8"/>
  <c r="CE135" i="8"/>
  <c r="BU135" i="8"/>
  <c r="BX135" i="8" s="1"/>
  <c r="CA135" i="8" s="1"/>
  <c r="BR135" i="8"/>
  <c r="CD135" i="8" s="1"/>
  <c r="CE134" i="8"/>
  <c r="CD134" i="8"/>
  <c r="BR134" i="8"/>
  <c r="BU134" i="8" s="1"/>
  <c r="BX134" i="8" s="1"/>
  <c r="CA134" i="8" s="1"/>
  <c r="CE133" i="8"/>
  <c r="CD133" i="8"/>
  <c r="BR133" i="8"/>
  <c r="BU133" i="8" s="1"/>
  <c r="BX133" i="8" s="1"/>
  <c r="CA133" i="8" s="1"/>
  <c r="CE132" i="8"/>
  <c r="BR132" i="8"/>
  <c r="CE131" i="8"/>
  <c r="BU131" i="8"/>
  <c r="BX131" i="8" s="1"/>
  <c r="CA131" i="8" s="1"/>
  <c r="BR131" i="8"/>
  <c r="CD131" i="8" s="1"/>
  <c r="CE130" i="8"/>
  <c r="CD130" i="8"/>
  <c r="BR130" i="8"/>
  <c r="BU130" i="8" s="1"/>
  <c r="BX130" i="8" s="1"/>
  <c r="CA130" i="8" s="1"/>
  <c r="CE129" i="8"/>
  <c r="CE141" i="8" s="1"/>
  <c r="CD129" i="8"/>
  <c r="BX129" i="8"/>
  <c r="BR129" i="8"/>
  <c r="BU129" i="8" s="1"/>
  <c r="CC128" i="8"/>
  <c r="CB128" i="8"/>
  <c r="BZ128" i="8"/>
  <c r="BY128" i="8"/>
  <c r="BW128" i="8"/>
  <c r="BV128" i="8"/>
  <c r="BT128" i="8"/>
  <c r="BS128" i="8"/>
  <c r="CE127" i="8"/>
  <c r="BU127" i="8"/>
  <c r="BX127" i="8" s="1"/>
  <c r="CA127" i="8" s="1"/>
  <c r="BR127" i="8"/>
  <c r="CD127" i="8" s="1"/>
  <c r="CE126" i="8"/>
  <c r="CD126" i="8"/>
  <c r="BR126" i="8"/>
  <c r="BU126" i="8" s="1"/>
  <c r="BX126" i="8" s="1"/>
  <c r="CA126" i="8" s="1"/>
  <c r="CE125" i="8"/>
  <c r="CD125" i="8"/>
  <c r="BR125" i="8"/>
  <c r="BU125" i="8" s="1"/>
  <c r="BX125" i="8" s="1"/>
  <c r="CA125" i="8" s="1"/>
  <c r="CE124" i="8"/>
  <c r="BR124" i="8"/>
  <c r="CE123" i="8"/>
  <c r="BU123" i="8"/>
  <c r="BX123" i="8" s="1"/>
  <c r="CA123" i="8" s="1"/>
  <c r="BR123" i="8"/>
  <c r="CD123" i="8" s="1"/>
  <c r="CE122" i="8"/>
  <c r="CD122" i="8"/>
  <c r="BR122" i="8"/>
  <c r="BU122" i="8" s="1"/>
  <c r="BX122" i="8" s="1"/>
  <c r="CA122" i="8" s="1"/>
  <c r="CE121" i="8"/>
  <c r="CD121" i="8"/>
  <c r="BR121" i="8"/>
  <c r="BU121" i="8" s="1"/>
  <c r="BX121" i="8" s="1"/>
  <c r="CA121" i="8" s="1"/>
  <c r="CE120" i="8"/>
  <c r="BR120" i="8"/>
  <c r="CE119" i="8"/>
  <c r="BU119" i="8"/>
  <c r="BX119" i="8" s="1"/>
  <c r="CA119" i="8" s="1"/>
  <c r="BR119" i="8"/>
  <c r="CD119" i="8" s="1"/>
  <c r="CE118" i="8"/>
  <c r="CD118" i="8"/>
  <c r="BR118" i="8"/>
  <c r="BU118" i="8" s="1"/>
  <c r="BX118" i="8" s="1"/>
  <c r="CA118" i="8" s="1"/>
  <c r="CE117" i="8"/>
  <c r="CD117" i="8"/>
  <c r="BR117" i="8"/>
  <c r="BU117" i="8" s="1"/>
  <c r="BX117" i="8" s="1"/>
  <c r="CA117" i="8" s="1"/>
  <c r="CE116" i="8"/>
  <c r="CE128" i="8" s="1"/>
  <c r="BR116" i="8"/>
  <c r="BR128" i="8" s="1"/>
  <c r="CC115" i="8"/>
  <c r="CB115" i="8"/>
  <c r="BZ115" i="8"/>
  <c r="BY115" i="8"/>
  <c r="BW115" i="8"/>
  <c r="BV115" i="8"/>
  <c r="BT115" i="8"/>
  <c r="BS115" i="8"/>
  <c r="CE114" i="8"/>
  <c r="CD114" i="8"/>
  <c r="BR114" i="8"/>
  <c r="BU114" i="8" s="1"/>
  <c r="BX114" i="8" s="1"/>
  <c r="CA114" i="8" s="1"/>
  <c r="CE113" i="8"/>
  <c r="CD113" i="8"/>
  <c r="BX113" i="8"/>
  <c r="CA113" i="8" s="1"/>
  <c r="BR113" i="8"/>
  <c r="BU113" i="8" s="1"/>
  <c r="CE112" i="8"/>
  <c r="BR112" i="8"/>
  <c r="CE111" i="8"/>
  <c r="BU111" i="8"/>
  <c r="BX111" i="8" s="1"/>
  <c r="CA111" i="8" s="1"/>
  <c r="BR111" i="8"/>
  <c r="CD111" i="8" s="1"/>
  <c r="CE110" i="8"/>
  <c r="CD110" i="8"/>
  <c r="BR110" i="8"/>
  <c r="BU110" i="8" s="1"/>
  <c r="BX110" i="8" s="1"/>
  <c r="CA110" i="8" s="1"/>
  <c r="CE109" i="8"/>
  <c r="CD109" i="8"/>
  <c r="BR109" i="8"/>
  <c r="BU109" i="8" s="1"/>
  <c r="BX109" i="8" s="1"/>
  <c r="CA109" i="8" s="1"/>
  <c r="CE108" i="8"/>
  <c r="BR108" i="8"/>
  <c r="CE107" i="8"/>
  <c r="BU107" i="8"/>
  <c r="BX107" i="8" s="1"/>
  <c r="CA107" i="8" s="1"/>
  <c r="BR107" i="8"/>
  <c r="CD107" i="8" s="1"/>
  <c r="CE106" i="8"/>
  <c r="CD106" i="8"/>
  <c r="BR106" i="8"/>
  <c r="BU106" i="8" s="1"/>
  <c r="BX106" i="8" s="1"/>
  <c r="CA106" i="8" s="1"/>
  <c r="CE105" i="8"/>
  <c r="CD105" i="8"/>
  <c r="BR105" i="8"/>
  <c r="BU105" i="8" s="1"/>
  <c r="BX105" i="8" s="1"/>
  <c r="CA105" i="8" s="1"/>
  <c r="CE104" i="8"/>
  <c r="BR104" i="8"/>
  <c r="CE103" i="8"/>
  <c r="BU103" i="8"/>
  <c r="BR103" i="8"/>
  <c r="CD103" i="8" s="1"/>
  <c r="CC102" i="8"/>
  <c r="CB102" i="8"/>
  <c r="BZ102" i="8"/>
  <c r="BY102" i="8"/>
  <c r="BW102" i="8"/>
  <c r="BV102" i="8"/>
  <c r="BT102" i="8"/>
  <c r="BS102" i="8"/>
  <c r="CE101" i="8"/>
  <c r="CD101" i="8"/>
  <c r="BR101" i="8"/>
  <c r="BU101" i="8" s="1"/>
  <c r="BX101" i="8" s="1"/>
  <c r="CA101" i="8" s="1"/>
  <c r="CE100" i="8"/>
  <c r="BR100" i="8"/>
  <c r="CE99" i="8"/>
  <c r="BU99" i="8"/>
  <c r="BX99" i="8" s="1"/>
  <c r="CA99" i="8" s="1"/>
  <c r="BR99" i="8"/>
  <c r="CD99" i="8" s="1"/>
  <c r="CE98" i="8"/>
  <c r="CD98" i="8"/>
  <c r="BR98" i="8"/>
  <c r="BU98" i="8" s="1"/>
  <c r="BX98" i="8" s="1"/>
  <c r="CA98" i="8" s="1"/>
  <c r="CE97" i="8"/>
  <c r="CD97" i="8"/>
  <c r="BR97" i="8"/>
  <c r="BU97" i="8" s="1"/>
  <c r="BX97" i="8" s="1"/>
  <c r="CA97" i="8" s="1"/>
  <c r="CE96" i="8"/>
  <c r="BR96" i="8"/>
  <c r="CE95" i="8"/>
  <c r="BU95" i="8"/>
  <c r="BX95" i="8" s="1"/>
  <c r="CA95" i="8" s="1"/>
  <c r="BR95" i="8"/>
  <c r="CD95" i="8" s="1"/>
  <c r="CE94" i="8"/>
  <c r="CD94" i="8"/>
  <c r="BR94" i="8"/>
  <c r="BU94" i="8" s="1"/>
  <c r="BX94" i="8" s="1"/>
  <c r="CA94" i="8" s="1"/>
  <c r="CE93" i="8"/>
  <c r="CD93" i="8"/>
  <c r="BR93" i="8"/>
  <c r="BU93" i="8" s="1"/>
  <c r="BX93" i="8" s="1"/>
  <c r="CA93" i="8" s="1"/>
  <c r="CE92" i="8"/>
  <c r="BR92" i="8"/>
  <c r="CE91" i="8"/>
  <c r="BU91" i="8"/>
  <c r="BX91" i="8" s="1"/>
  <c r="CA91" i="8" s="1"/>
  <c r="BR91" i="8"/>
  <c r="CD91" i="8" s="1"/>
  <c r="CE90" i="8"/>
  <c r="CD90" i="8"/>
  <c r="BR90" i="8"/>
  <c r="BU90" i="8" s="1"/>
  <c r="CC89" i="8"/>
  <c r="CB89" i="8"/>
  <c r="BZ89" i="8"/>
  <c r="BY89" i="8"/>
  <c r="BW89" i="8"/>
  <c r="BV89" i="8"/>
  <c r="BT89" i="8"/>
  <c r="BS89" i="8"/>
  <c r="CE88" i="8"/>
  <c r="BR88" i="8"/>
  <c r="CE87" i="8"/>
  <c r="BU87" i="8"/>
  <c r="BX87" i="8" s="1"/>
  <c r="CA87" i="8" s="1"/>
  <c r="BR87" i="8"/>
  <c r="CD87" i="8" s="1"/>
  <c r="CE86" i="8"/>
  <c r="CD86" i="8"/>
  <c r="BR86" i="8"/>
  <c r="BU86" i="8" s="1"/>
  <c r="BX86" i="8" s="1"/>
  <c r="CA86" i="8" s="1"/>
  <c r="CE85" i="8"/>
  <c r="CD85" i="8"/>
  <c r="BX85" i="8"/>
  <c r="CA85" i="8" s="1"/>
  <c r="BR85" i="8"/>
  <c r="BU85" i="8" s="1"/>
  <c r="CE84" i="8"/>
  <c r="BR84" i="8"/>
  <c r="CE83" i="8"/>
  <c r="BU83" i="8"/>
  <c r="BX83" i="8" s="1"/>
  <c r="CA83" i="8" s="1"/>
  <c r="BR83" i="8"/>
  <c r="CD83" i="8" s="1"/>
  <c r="CE82" i="8"/>
  <c r="CD82" i="8"/>
  <c r="BR82" i="8"/>
  <c r="BU82" i="8" s="1"/>
  <c r="BX82" i="8" s="1"/>
  <c r="CA82" i="8" s="1"/>
  <c r="CE81" i="8"/>
  <c r="CD81" i="8"/>
  <c r="BR81" i="8"/>
  <c r="BU81" i="8" s="1"/>
  <c r="BX81" i="8" s="1"/>
  <c r="CA81" i="8" s="1"/>
  <c r="CE80" i="8"/>
  <c r="BR80" i="8"/>
  <c r="CE79" i="8"/>
  <c r="BU79" i="8"/>
  <c r="BX79" i="8" s="1"/>
  <c r="CA79" i="8" s="1"/>
  <c r="BR79" i="8"/>
  <c r="CD79" i="8" s="1"/>
  <c r="CE78" i="8"/>
  <c r="CD78" i="8"/>
  <c r="BR78" i="8"/>
  <c r="BU78" i="8" s="1"/>
  <c r="BX78" i="8" s="1"/>
  <c r="CA78" i="8" s="1"/>
  <c r="CE77" i="8"/>
  <c r="CE89" i="8" s="1"/>
  <c r="CD77" i="8"/>
  <c r="BX77" i="8"/>
  <c r="BR77" i="8"/>
  <c r="BU77" i="8" s="1"/>
  <c r="CC76" i="8"/>
  <c r="CB76" i="8"/>
  <c r="BZ76" i="8"/>
  <c r="BY76" i="8"/>
  <c r="BW76" i="8"/>
  <c r="BV76" i="8"/>
  <c r="BT76" i="8"/>
  <c r="BS76" i="8"/>
  <c r="CE75" i="8"/>
  <c r="BU75" i="8"/>
  <c r="BX75" i="8" s="1"/>
  <c r="CA75" i="8" s="1"/>
  <c r="BR75" i="8"/>
  <c r="CD75" i="8" s="1"/>
  <c r="CE74" i="8"/>
  <c r="CD74" i="8"/>
  <c r="BR74" i="8"/>
  <c r="BU74" i="8" s="1"/>
  <c r="BX74" i="8" s="1"/>
  <c r="CA74" i="8" s="1"/>
  <c r="CE73" i="8"/>
  <c r="CD73" i="8"/>
  <c r="BR73" i="8"/>
  <c r="BU73" i="8" s="1"/>
  <c r="BX73" i="8" s="1"/>
  <c r="CA73" i="8" s="1"/>
  <c r="CE72" i="8"/>
  <c r="BR72" i="8"/>
  <c r="CE71" i="8"/>
  <c r="BU71" i="8"/>
  <c r="BX71" i="8" s="1"/>
  <c r="CA71" i="8" s="1"/>
  <c r="BR71" i="8"/>
  <c r="CD71" i="8" s="1"/>
  <c r="CE70" i="8"/>
  <c r="CD70" i="8"/>
  <c r="BR70" i="8"/>
  <c r="BU70" i="8" s="1"/>
  <c r="BX70" i="8" s="1"/>
  <c r="CA70" i="8" s="1"/>
  <c r="CE69" i="8"/>
  <c r="CD69" i="8"/>
  <c r="BR69" i="8"/>
  <c r="BU69" i="8" s="1"/>
  <c r="BX69" i="8" s="1"/>
  <c r="CA69" i="8" s="1"/>
  <c r="CE68" i="8"/>
  <c r="BR68" i="8"/>
  <c r="BR76" i="8" s="1"/>
  <c r="CE67" i="8"/>
  <c r="BU67" i="8"/>
  <c r="BX67" i="8" s="1"/>
  <c r="CA67" i="8" s="1"/>
  <c r="BR67" i="8"/>
  <c r="CD67" i="8" s="1"/>
  <c r="CE66" i="8"/>
  <c r="CD66" i="8"/>
  <c r="BR66" i="8"/>
  <c r="BU66" i="8" s="1"/>
  <c r="BX66" i="8" s="1"/>
  <c r="CA66" i="8" s="1"/>
  <c r="CE65" i="8"/>
  <c r="CD65" i="8"/>
  <c r="BX65" i="8"/>
  <c r="CA65" i="8" s="1"/>
  <c r="BR65" i="8"/>
  <c r="BU65" i="8" s="1"/>
  <c r="CE64" i="8"/>
  <c r="BR64" i="8"/>
  <c r="CC63" i="8"/>
  <c r="CB63" i="8"/>
  <c r="BZ63" i="8"/>
  <c r="BY63" i="8"/>
  <c r="BW63" i="8"/>
  <c r="BV63" i="8"/>
  <c r="BT63" i="8"/>
  <c r="BS63" i="8"/>
  <c r="CE62" i="8"/>
  <c r="CD62" i="8"/>
  <c r="BR62" i="8"/>
  <c r="BU62" i="8" s="1"/>
  <c r="BX62" i="8" s="1"/>
  <c r="CA62" i="8" s="1"/>
  <c r="CE61" i="8"/>
  <c r="BR61" i="8"/>
  <c r="BU61" i="8" s="1"/>
  <c r="BX61" i="8" s="1"/>
  <c r="CA61" i="8" s="1"/>
  <c r="CE60" i="8"/>
  <c r="BR60" i="8"/>
  <c r="CE59" i="8"/>
  <c r="BU59" i="8"/>
  <c r="BX59" i="8" s="1"/>
  <c r="CA59" i="8" s="1"/>
  <c r="BR59" i="8"/>
  <c r="CD59" i="8" s="1"/>
  <c r="CE58" i="8"/>
  <c r="CD58" i="8"/>
  <c r="BR58" i="8"/>
  <c r="BU58" i="8" s="1"/>
  <c r="BX58" i="8" s="1"/>
  <c r="CA58" i="8" s="1"/>
  <c r="CE57" i="8"/>
  <c r="BR57" i="8"/>
  <c r="BU57" i="8" s="1"/>
  <c r="BX57" i="8" s="1"/>
  <c r="CA57" i="8" s="1"/>
  <c r="CE56" i="8"/>
  <c r="BR56" i="8"/>
  <c r="CE55" i="8"/>
  <c r="BU55" i="8"/>
  <c r="BX55" i="8" s="1"/>
  <c r="CA55" i="8" s="1"/>
  <c r="BR55" i="8"/>
  <c r="CD55" i="8" s="1"/>
  <c r="CE54" i="8"/>
  <c r="CD54" i="8"/>
  <c r="BR54" i="8"/>
  <c r="BU54" i="8" s="1"/>
  <c r="BX54" i="8" s="1"/>
  <c r="CA54" i="8" s="1"/>
  <c r="CE53" i="8"/>
  <c r="BR53" i="8"/>
  <c r="BU53" i="8" s="1"/>
  <c r="BX53" i="8" s="1"/>
  <c r="CA53" i="8" s="1"/>
  <c r="CE52" i="8"/>
  <c r="BR52" i="8"/>
  <c r="CE51" i="8"/>
  <c r="CE63" i="8" s="1"/>
  <c r="BU51" i="8"/>
  <c r="BR51" i="8"/>
  <c r="CD51" i="8" s="1"/>
  <c r="CC50" i="8"/>
  <c r="CB50" i="8"/>
  <c r="BZ50" i="8"/>
  <c r="BY50" i="8"/>
  <c r="BW50" i="8"/>
  <c r="BV50" i="8"/>
  <c r="BT50" i="8"/>
  <c r="BS50" i="8"/>
  <c r="CE49" i="8"/>
  <c r="BR49" i="8"/>
  <c r="BU49" i="8" s="1"/>
  <c r="BX49" i="8" s="1"/>
  <c r="CA49" i="8" s="1"/>
  <c r="CE48" i="8"/>
  <c r="BR48" i="8"/>
  <c r="CE47" i="8"/>
  <c r="BU47" i="8"/>
  <c r="BX47" i="8" s="1"/>
  <c r="CA47" i="8" s="1"/>
  <c r="BR47" i="8"/>
  <c r="CD47" i="8" s="1"/>
  <c r="CE46" i="8"/>
  <c r="CD46" i="8"/>
  <c r="BR46" i="8"/>
  <c r="BU46" i="8" s="1"/>
  <c r="BX46" i="8" s="1"/>
  <c r="CA46" i="8" s="1"/>
  <c r="CE45" i="8"/>
  <c r="BX45" i="8"/>
  <c r="CA45" i="8" s="1"/>
  <c r="BR45" i="8"/>
  <c r="BU45" i="8" s="1"/>
  <c r="CE44" i="8"/>
  <c r="BR44" i="8"/>
  <c r="CD44" i="8" s="1"/>
  <c r="CE43" i="8"/>
  <c r="CD43" i="8"/>
  <c r="BU43" i="8"/>
  <c r="BX43" i="8" s="1"/>
  <c r="CA43" i="8" s="1"/>
  <c r="BR43" i="8"/>
  <c r="CE42" i="8"/>
  <c r="CD42" i="8"/>
  <c r="BR42" i="8"/>
  <c r="BU42" i="8" s="1"/>
  <c r="BX42" i="8" s="1"/>
  <c r="CA42" i="8" s="1"/>
  <c r="CE41" i="8"/>
  <c r="CE50" i="8" s="1"/>
  <c r="BR41" i="8"/>
  <c r="CC40" i="8"/>
  <c r="CB40" i="8"/>
  <c r="BZ40" i="8"/>
  <c r="BY40" i="8"/>
  <c r="BW40" i="8"/>
  <c r="BV40" i="8"/>
  <c r="BT40" i="8"/>
  <c r="BS40" i="8"/>
  <c r="CE39" i="8"/>
  <c r="BR39" i="8"/>
  <c r="CD39" i="8" s="1"/>
  <c r="CE38" i="8"/>
  <c r="CD38" i="8"/>
  <c r="BX38" i="8"/>
  <c r="CA38" i="8" s="1"/>
  <c r="BR38" i="8"/>
  <c r="BU38" i="8" s="1"/>
  <c r="CE37" i="8"/>
  <c r="BR37" i="8"/>
  <c r="BU37" i="8" s="1"/>
  <c r="BX37" i="8" s="1"/>
  <c r="CA37" i="8" s="1"/>
  <c r="CE36" i="8"/>
  <c r="CD36" i="8"/>
  <c r="BR36" i="8"/>
  <c r="BU36" i="8" s="1"/>
  <c r="BX36" i="8" s="1"/>
  <c r="CA36" i="8" s="1"/>
  <c r="CE35" i="8"/>
  <c r="CD35" i="8"/>
  <c r="BU35" i="8"/>
  <c r="BX35" i="8" s="1"/>
  <c r="CA35" i="8" s="1"/>
  <c r="BR35" i="8"/>
  <c r="CE34" i="8"/>
  <c r="BR34" i="8"/>
  <c r="BU34" i="8" s="1"/>
  <c r="BX34" i="8" s="1"/>
  <c r="CA34" i="8" s="1"/>
  <c r="CE33" i="8"/>
  <c r="CD33" i="8"/>
  <c r="BR33" i="8"/>
  <c r="BU33" i="8" s="1"/>
  <c r="BX33" i="8" s="1"/>
  <c r="CA33" i="8" s="1"/>
  <c r="CE32" i="8"/>
  <c r="BR32" i="8"/>
  <c r="BR40" i="8" s="1"/>
  <c r="CE31" i="8"/>
  <c r="BR31" i="8"/>
  <c r="CD31" i="8" s="1"/>
  <c r="CE30" i="8"/>
  <c r="CD30" i="8"/>
  <c r="BX30" i="8"/>
  <c r="CA30" i="8" s="1"/>
  <c r="BR30" i="8"/>
  <c r="BU30" i="8" s="1"/>
  <c r="CE29" i="8"/>
  <c r="BR29" i="8"/>
  <c r="BU29" i="8" s="1"/>
  <c r="BX29" i="8" s="1"/>
  <c r="CA29" i="8" s="1"/>
  <c r="CE28" i="8"/>
  <c r="CE40" i="8" s="1"/>
  <c r="CD28" i="8"/>
  <c r="BR28" i="8"/>
  <c r="BU28" i="8" s="1"/>
  <c r="CC27" i="8"/>
  <c r="CB27" i="8"/>
  <c r="BZ27" i="8"/>
  <c r="BY27" i="8"/>
  <c r="BW27" i="8"/>
  <c r="BV27" i="8"/>
  <c r="BT27" i="8"/>
  <c r="BS27" i="8"/>
  <c r="CE26" i="8"/>
  <c r="BR26" i="8"/>
  <c r="CD26" i="8" s="1"/>
  <c r="CE25" i="8"/>
  <c r="BR25" i="8"/>
  <c r="CD25" i="8" s="1"/>
  <c r="CE24" i="8"/>
  <c r="CD24" i="8"/>
  <c r="BR24" i="8"/>
  <c r="BU24" i="8" s="1"/>
  <c r="BX24" i="8" s="1"/>
  <c r="CA24" i="8" s="1"/>
  <c r="CE23" i="8"/>
  <c r="CD23" i="8"/>
  <c r="BR23" i="8"/>
  <c r="BU23" i="8" s="1"/>
  <c r="BX23" i="8" s="1"/>
  <c r="CA23" i="8" s="1"/>
  <c r="CE22" i="8"/>
  <c r="BR22" i="8"/>
  <c r="CD22" i="8" s="1"/>
  <c r="CE21" i="8"/>
  <c r="BR21" i="8"/>
  <c r="CD21" i="8" s="1"/>
  <c r="CE20" i="8"/>
  <c r="CD20" i="8"/>
  <c r="BR20" i="8"/>
  <c r="BU20" i="8" s="1"/>
  <c r="BX20" i="8" s="1"/>
  <c r="CA20" i="8" s="1"/>
  <c r="CE19" i="8"/>
  <c r="CE27" i="8" s="1"/>
  <c r="CD19" i="8"/>
  <c r="BR19" i="8"/>
  <c r="BU19" i="8" s="1"/>
  <c r="BX19" i="8" s="1"/>
  <c r="CA19" i="8" s="1"/>
  <c r="CE18" i="8"/>
  <c r="BR18" i="8"/>
  <c r="BR27" i="8" s="1"/>
  <c r="CC17" i="8"/>
  <c r="CB17" i="8"/>
  <c r="BZ17" i="8"/>
  <c r="BY17" i="8"/>
  <c r="BW17" i="8"/>
  <c r="BV17" i="8"/>
  <c r="BT17" i="8"/>
  <c r="BS17" i="8"/>
  <c r="CE16" i="8"/>
  <c r="CD16" i="8"/>
  <c r="BR16" i="8"/>
  <c r="BU16" i="8" s="1"/>
  <c r="BX16" i="8" s="1"/>
  <c r="CA16" i="8" s="1"/>
  <c r="CE15" i="8"/>
  <c r="CD15" i="8"/>
  <c r="BR15" i="8"/>
  <c r="BU15" i="8" s="1"/>
  <c r="BX15" i="8" s="1"/>
  <c r="CA15" i="8" s="1"/>
  <c r="CE14" i="8"/>
  <c r="BR14" i="8"/>
  <c r="CD14" i="8" s="1"/>
  <c r="CE13" i="8"/>
  <c r="BR13" i="8"/>
  <c r="CD13" i="8" s="1"/>
  <c r="CE12" i="8"/>
  <c r="CD12" i="8"/>
  <c r="BR12" i="8"/>
  <c r="BU12" i="8" s="1"/>
  <c r="BX12" i="8" s="1"/>
  <c r="CA12" i="8" s="1"/>
  <c r="CE11" i="8"/>
  <c r="CD11" i="8"/>
  <c r="BR11" i="8"/>
  <c r="BU11" i="8" s="1"/>
  <c r="BX11" i="8" s="1"/>
  <c r="CA11" i="8" s="1"/>
  <c r="CE10" i="8"/>
  <c r="BR10" i="8"/>
  <c r="BU10" i="8" s="1"/>
  <c r="BX10" i="8" s="1"/>
  <c r="CA10" i="8" s="1"/>
  <c r="CE9" i="8"/>
  <c r="BR9" i="8"/>
  <c r="CD9" i="8" s="1"/>
  <c r="CE8" i="8"/>
  <c r="CE17" i="8" s="1"/>
  <c r="CD8" i="8"/>
  <c r="BR8" i="8"/>
  <c r="BU8" i="8" s="1"/>
  <c r="BO183" i="8"/>
  <c r="BN183" i="8"/>
  <c r="BL183" i="8"/>
  <c r="BK183" i="8"/>
  <c r="BI183" i="8"/>
  <c r="BH183" i="8"/>
  <c r="BF183" i="8"/>
  <c r="BE183" i="8"/>
  <c r="BQ182" i="8"/>
  <c r="BP182" i="8"/>
  <c r="BD182" i="8"/>
  <c r="BG182" i="8" s="1"/>
  <c r="BJ182" i="8" s="1"/>
  <c r="BM182" i="8" s="1"/>
  <c r="BQ181" i="8"/>
  <c r="BJ181" i="8"/>
  <c r="BM181" i="8" s="1"/>
  <c r="BD181" i="8"/>
  <c r="BG181" i="8" s="1"/>
  <c r="BQ180" i="8"/>
  <c r="BD180" i="8"/>
  <c r="BO179" i="8"/>
  <c r="BN179" i="8"/>
  <c r="BL179" i="8"/>
  <c r="BK179" i="8"/>
  <c r="BI179" i="8"/>
  <c r="BH179" i="8"/>
  <c r="BF179" i="8"/>
  <c r="BE179" i="8"/>
  <c r="BQ178" i="8"/>
  <c r="BP178" i="8"/>
  <c r="BD178" i="8"/>
  <c r="BG178" i="8" s="1"/>
  <c r="BJ178" i="8" s="1"/>
  <c r="BM178" i="8" s="1"/>
  <c r="BQ177" i="8"/>
  <c r="BD177" i="8"/>
  <c r="BG177" i="8" s="1"/>
  <c r="BJ177" i="8" s="1"/>
  <c r="BM177" i="8" s="1"/>
  <c r="BQ176" i="8"/>
  <c r="BD176" i="8"/>
  <c r="BO175" i="8"/>
  <c r="BN175" i="8"/>
  <c r="BL175" i="8"/>
  <c r="BK175" i="8"/>
  <c r="BI175" i="8"/>
  <c r="BH175" i="8"/>
  <c r="BF175" i="8"/>
  <c r="BE175" i="8"/>
  <c r="BQ174" i="8"/>
  <c r="BP174" i="8"/>
  <c r="BD174" i="8"/>
  <c r="BG174" i="8" s="1"/>
  <c r="BJ174" i="8" s="1"/>
  <c r="BM174" i="8" s="1"/>
  <c r="BQ173" i="8"/>
  <c r="BQ175" i="8" s="1"/>
  <c r="BD173" i="8"/>
  <c r="BG173" i="8" s="1"/>
  <c r="BJ173" i="8" s="1"/>
  <c r="BM173" i="8" s="1"/>
  <c r="BQ172" i="8"/>
  <c r="BD172" i="8"/>
  <c r="BO171" i="8"/>
  <c r="BN171" i="8"/>
  <c r="BL171" i="8"/>
  <c r="BK171" i="8"/>
  <c r="BI171" i="8"/>
  <c r="BH171" i="8"/>
  <c r="BF171" i="8"/>
  <c r="BE171" i="8"/>
  <c r="BQ170" i="8"/>
  <c r="BP170" i="8"/>
  <c r="BD170" i="8"/>
  <c r="BG170" i="8" s="1"/>
  <c r="BJ170" i="8" s="1"/>
  <c r="BM170" i="8" s="1"/>
  <c r="BQ169" i="8"/>
  <c r="BQ171" i="8" s="1"/>
  <c r="BD169" i="8"/>
  <c r="BG169" i="8" s="1"/>
  <c r="BJ169" i="8" s="1"/>
  <c r="BM169" i="8" s="1"/>
  <c r="BQ168" i="8"/>
  <c r="BG168" i="8"/>
  <c r="BD168" i="8"/>
  <c r="BO167" i="8"/>
  <c r="BN167" i="8"/>
  <c r="BL167" i="8"/>
  <c r="BK167" i="8"/>
  <c r="BI167" i="8"/>
  <c r="BH167" i="8"/>
  <c r="BF167" i="8"/>
  <c r="BE167" i="8"/>
  <c r="BQ166" i="8"/>
  <c r="BP166" i="8"/>
  <c r="BD166" i="8"/>
  <c r="BG166" i="8" s="1"/>
  <c r="BJ166" i="8" s="1"/>
  <c r="BM166" i="8" s="1"/>
  <c r="BQ165" i="8"/>
  <c r="BD165" i="8"/>
  <c r="BG165" i="8" s="1"/>
  <c r="BJ165" i="8" s="1"/>
  <c r="BM165" i="8" s="1"/>
  <c r="BQ164" i="8"/>
  <c r="BG164" i="8"/>
  <c r="BJ164" i="8" s="1"/>
  <c r="BM164" i="8" s="1"/>
  <c r="BD164" i="8"/>
  <c r="BP164" i="8" s="1"/>
  <c r="BQ163" i="8"/>
  <c r="BP163" i="8"/>
  <c r="BG163" i="8"/>
  <c r="BJ163" i="8" s="1"/>
  <c r="BM163" i="8" s="1"/>
  <c r="BD163" i="8"/>
  <c r="BQ162" i="8"/>
  <c r="BP162" i="8"/>
  <c r="BD162" i="8"/>
  <c r="BG162" i="8" s="1"/>
  <c r="BJ162" i="8" s="1"/>
  <c r="BM162" i="8" s="1"/>
  <c r="BQ161" i="8"/>
  <c r="BJ161" i="8"/>
  <c r="BM161" i="8" s="1"/>
  <c r="BD161" i="8"/>
  <c r="BG161" i="8" s="1"/>
  <c r="BQ160" i="8"/>
  <c r="BD160" i="8"/>
  <c r="BP160" i="8" s="1"/>
  <c r="BQ159" i="8"/>
  <c r="BP159" i="8"/>
  <c r="BG159" i="8"/>
  <c r="BJ159" i="8" s="1"/>
  <c r="BM159" i="8" s="1"/>
  <c r="BD159" i="8"/>
  <c r="BQ158" i="8"/>
  <c r="BP158" i="8"/>
  <c r="BD158" i="8"/>
  <c r="BG158" i="8" s="1"/>
  <c r="BJ158" i="8" s="1"/>
  <c r="BM158" i="8" s="1"/>
  <c r="BQ157" i="8"/>
  <c r="BD157" i="8"/>
  <c r="BG157" i="8" s="1"/>
  <c r="BJ157" i="8" s="1"/>
  <c r="BM157" i="8" s="1"/>
  <c r="BQ156" i="8"/>
  <c r="BD156" i="8"/>
  <c r="BP156" i="8" s="1"/>
  <c r="BQ155" i="8"/>
  <c r="BP155" i="8"/>
  <c r="BG155" i="8"/>
  <c r="BD155" i="8"/>
  <c r="BO154" i="8"/>
  <c r="BN154" i="8"/>
  <c r="BL154" i="8"/>
  <c r="BK154" i="8"/>
  <c r="BI154" i="8"/>
  <c r="BH154" i="8"/>
  <c r="BF154" i="8"/>
  <c r="BE154" i="8"/>
  <c r="BQ153" i="8"/>
  <c r="BJ153" i="8"/>
  <c r="BM153" i="8" s="1"/>
  <c r="BD153" i="8"/>
  <c r="BG153" i="8" s="1"/>
  <c r="BQ152" i="8"/>
  <c r="BD152" i="8"/>
  <c r="BP152" i="8" s="1"/>
  <c r="BQ151" i="8"/>
  <c r="BP151" i="8"/>
  <c r="BG151" i="8"/>
  <c r="BJ151" i="8" s="1"/>
  <c r="BM151" i="8" s="1"/>
  <c r="BD151" i="8"/>
  <c r="BQ150" i="8"/>
  <c r="BP150" i="8"/>
  <c r="BD150" i="8"/>
  <c r="BG150" i="8" s="1"/>
  <c r="BJ150" i="8" s="1"/>
  <c r="BM150" i="8" s="1"/>
  <c r="BQ149" i="8"/>
  <c r="BD149" i="8"/>
  <c r="BG149" i="8" s="1"/>
  <c r="BJ149" i="8" s="1"/>
  <c r="BM149" i="8" s="1"/>
  <c r="BQ148" i="8"/>
  <c r="BG148" i="8"/>
  <c r="BJ148" i="8" s="1"/>
  <c r="BM148" i="8" s="1"/>
  <c r="BD148" i="8"/>
  <c r="BP148" i="8" s="1"/>
  <c r="BQ147" i="8"/>
  <c r="BP147" i="8"/>
  <c r="BG147" i="8"/>
  <c r="BJ147" i="8" s="1"/>
  <c r="BM147" i="8" s="1"/>
  <c r="BD147" i="8"/>
  <c r="BQ146" i="8"/>
  <c r="BP146" i="8"/>
  <c r="BD146" i="8"/>
  <c r="BG146" i="8" s="1"/>
  <c r="BJ146" i="8" s="1"/>
  <c r="BM146" i="8" s="1"/>
  <c r="BQ145" i="8"/>
  <c r="BD145" i="8"/>
  <c r="BG145" i="8" s="1"/>
  <c r="BJ145" i="8" s="1"/>
  <c r="BM145" i="8" s="1"/>
  <c r="BQ144" i="8"/>
  <c r="BD144" i="8"/>
  <c r="BP144" i="8" s="1"/>
  <c r="BQ143" i="8"/>
  <c r="BP143" i="8"/>
  <c r="BG143" i="8"/>
  <c r="BJ143" i="8" s="1"/>
  <c r="BM143" i="8" s="1"/>
  <c r="BD143" i="8"/>
  <c r="BQ142" i="8"/>
  <c r="BQ154" i="8" s="1"/>
  <c r="BP142" i="8"/>
  <c r="BD142" i="8"/>
  <c r="BG142" i="8" s="1"/>
  <c r="BO141" i="8"/>
  <c r="BN141" i="8"/>
  <c r="BL141" i="8"/>
  <c r="BK141" i="8"/>
  <c r="BI141" i="8"/>
  <c r="BH141" i="8"/>
  <c r="BF141" i="8"/>
  <c r="BE141" i="8"/>
  <c r="BQ140" i="8"/>
  <c r="BD140" i="8"/>
  <c r="BP140" i="8" s="1"/>
  <c r="BQ139" i="8"/>
  <c r="BP139" i="8"/>
  <c r="BG139" i="8"/>
  <c r="BJ139" i="8" s="1"/>
  <c r="BM139" i="8" s="1"/>
  <c r="BD139" i="8"/>
  <c r="BQ138" i="8"/>
  <c r="BP138" i="8"/>
  <c r="BD138" i="8"/>
  <c r="BG138" i="8" s="1"/>
  <c r="BJ138" i="8" s="1"/>
  <c r="BM138" i="8" s="1"/>
  <c r="BQ137" i="8"/>
  <c r="BD137" i="8"/>
  <c r="BG137" i="8" s="1"/>
  <c r="BJ137" i="8" s="1"/>
  <c r="BM137" i="8" s="1"/>
  <c r="BQ136" i="8"/>
  <c r="BD136" i="8"/>
  <c r="BP136" i="8" s="1"/>
  <c r="BQ135" i="8"/>
  <c r="BP135" i="8"/>
  <c r="BG135" i="8"/>
  <c r="BJ135" i="8" s="1"/>
  <c r="BM135" i="8" s="1"/>
  <c r="BD135" i="8"/>
  <c r="BQ134" i="8"/>
  <c r="BP134" i="8"/>
  <c r="BD134" i="8"/>
  <c r="BG134" i="8" s="1"/>
  <c r="BJ134" i="8" s="1"/>
  <c r="BM134" i="8" s="1"/>
  <c r="BQ133" i="8"/>
  <c r="BD133" i="8"/>
  <c r="BG133" i="8" s="1"/>
  <c r="BJ133" i="8" s="1"/>
  <c r="BM133" i="8" s="1"/>
  <c r="BQ132" i="8"/>
  <c r="BD132" i="8"/>
  <c r="BP132" i="8" s="1"/>
  <c r="BQ131" i="8"/>
  <c r="BP131" i="8"/>
  <c r="BG131" i="8"/>
  <c r="BJ131" i="8" s="1"/>
  <c r="BM131" i="8" s="1"/>
  <c r="BD131" i="8"/>
  <c r="BQ130" i="8"/>
  <c r="BQ141" i="8" s="1"/>
  <c r="BP130" i="8"/>
  <c r="BD130" i="8"/>
  <c r="BG130" i="8" s="1"/>
  <c r="BJ130" i="8" s="1"/>
  <c r="BM130" i="8" s="1"/>
  <c r="BQ129" i="8"/>
  <c r="BJ129" i="8"/>
  <c r="BD129" i="8"/>
  <c r="BG129" i="8" s="1"/>
  <c r="BO128" i="8"/>
  <c r="BN128" i="8"/>
  <c r="BL128" i="8"/>
  <c r="BK128" i="8"/>
  <c r="BI128" i="8"/>
  <c r="BH128" i="8"/>
  <c r="BF128" i="8"/>
  <c r="BE128" i="8"/>
  <c r="BQ127" i="8"/>
  <c r="BP127" i="8"/>
  <c r="BG127" i="8"/>
  <c r="BJ127" i="8" s="1"/>
  <c r="BM127" i="8" s="1"/>
  <c r="BD127" i="8"/>
  <c r="BQ126" i="8"/>
  <c r="BP126" i="8"/>
  <c r="BD126" i="8"/>
  <c r="BG126" i="8" s="1"/>
  <c r="BJ126" i="8" s="1"/>
  <c r="BM126" i="8" s="1"/>
  <c r="BQ125" i="8"/>
  <c r="BD125" i="8"/>
  <c r="BG125" i="8" s="1"/>
  <c r="BJ125" i="8" s="1"/>
  <c r="BM125" i="8" s="1"/>
  <c r="BQ124" i="8"/>
  <c r="BD124" i="8"/>
  <c r="BP124" i="8" s="1"/>
  <c r="BQ123" i="8"/>
  <c r="BP123" i="8"/>
  <c r="BG123" i="8"/>
  <c r="BJ123" i="8" s="1"/>
  <c r="BM123" i="8" s="1"/>
  <c r="BD123" i="8"/>
  <c r="BQ122" i="8"/>
  <c r="BP122" i="8"/>
  <c r="BD122" i="8"/>
  <c r="BG122" i="8" s="1"/>
  <c r="BJ122" i="8" s="1"/>
  <c r="BM122" i="8" s="1"/>
  <c r="BQ121" i="8"/>
  <c r="BD121" i="8"/>
  <c r="BG121" i="8" s="1"/>
  <c r="BJ121" i="8" s="1"/>
  <c r="BM121" i="8" s="1"/>
  <c r="BQ120" i="8"/>
  <c r="BD120" i="8"/>
  <c r="BP120" i="8" s="1"/>
  <c r="BQ119" i="8"/>
  <c r="BP119" i="8"/>
  <c r="BG119" i="8"/>
  <c r="BJ119" i="8" s="1"/>
  <c r="BM119" i="8" s="1"/>
  <c r="BD119" i="8"/>
  <c r="BQ118" i="8"/>
  <c r="BP118" i="8"/>
  <c r="BD118" i="8"/>
  <c r="BG118" i="8" s="1"/>
  <c r="BJ118" i="8" s="1"/>
  <c r="BM118" i="8" s="1"/>
  <c r="BQ117" i="8"/>
  <c r="BD117" i="8"/>
  <c r="BG117" i="8" s="1"/>
  <c r="BJ117" i="8" s="1"/>
  <c r="BM117" i="8" s="1"/>
  <c r="BQ116" i="8"/>
  <c r="BG116" i="8"/>
  <c r="BJ116" i="8" s="1"/>
  <c r="BM116" i="8" s="1"/>
  <c r="BD116" i="8"/>
  <c r="BP116" i="8" s="1"/>
  <c r="BO115" i="8"/>
  <c r="BN115" i="8"/>
  <c r="BL115" i="8"/>
  <c r="BK115" i="8"/>
  <c r="BI115" i="8"/>
  <c r="BH115" i="8"/>
  <c r="BF115" i="8"/>
  <c r="BE115" i="8"/>
  <c r="BQ114" i="8"/>
  <c r="BP114" i="8"/>
  <c r="BD114" i="8"/>
  <c r="BG114" i="8" s="1"/>
  <c r="BJ114" i="8" s="1"/>
  <c r="BM114" i="8" s="1"/>
  <c r="BQ113" i="8"/>
  <c r="BM113" i="8"/>
  <c r="BJ113" i="8"/>
  <c r="BD113" i="8"/>
  <c r="BG113" i="8" s="1"/>
  <c r="BQ112" i="8"/>
  <c r="BD112" i="8"/>
  <c r="BP112" i="8" s="1"/>
  <c r="BQ111" i="8"/>
  <c r="BP111" i="8"/>
  <c r="BG111" i="8"/>
  <c r="BJ111" i="8" s="1"/>
  <c r="BM111" i="8" s="1"/>
  <c r="BD111" i="8"/>
  <c r="BQ110" i="8"/>
  <c r="BP110" i="8"/>
  <c r="BD110" i="8"/>
  <c r="BG110" i="8" s="1"/>
  <c r="BJ110" i="8" s="1"/>
  <c r="BM110" i="8" s="1"/>
  <c r="BQ109" i="8"/>
  <c r="BJ109" i="8"/>
  <c r="BM109" i="8" s="1"/>
  <c r="BD109" i="8"/>
  <c r="BG109" i="8" s="1"/>
  <c r="BQ108" i="8"/>
  <c r="BD108" i="8"/>
  <c r="BP108" i="8" s="1"/>
  <c r="BQ107" i="8"/>
  <c r="BP107" i="8"/>
  <c r="BG107" i="8"/>
  <c r="BJ107" i="8" s="1"/>
  <c r="BM107" i="8" s="1"/>
  <c r="BD107" i="8"/>
  <c r="BQ106" i="8"/>
  <c r="BP106" i="8"/>
  <c r="BD106" i="8"/>
  <c r="BG106" i="8" s="1"/>
  <c r="BJ106" i="8" s="1"/>
  <c r="BM106" i="8" s="1"/>
  <c r="BQ105" i="8"/>
  <c r="BD105" i="8"/>
  <c r="BG105" i="8" s="1"/>
  <c r="BJ105" i="8" s="1"/>
  <c r="BM105" i="8" s="1"/>
  <c r="BQ104" i="8"/>
  <c r="BG104" i="8"/>
  <c r="BJ104" i="8" s="1"/>
  <c r="BM104" i="8" s="1"/>
  <c r="BD104" i="8"/>
  <c r="BP104" i="8" s="1"/>
  <c r="BQ103" i="8"/>
  <c r="BP103" i="8"/>
  <c r="BG103" i="8"/>
  <c r="BD103" i="8"/>
  <c r="BD115" i="8" s="1"/>
  <c r="BO102" i="8"/>
  <c r="BN102" i="8"/>
  <c r="BL102" i="8"/>
  <c r="BK102" i="8"/>
  <c r="BI102" i="8"/>
  <c r="BH102" i="8"/>
  <c r="BF102" i="8"/>
  <c r="BE102" i="8"/>
  <c r="BQ101" i="8"/>
  <c r="BD101" i="8"/>
  <c r="BG101" i="8" s="1"/>
  <c r="BJ101" i="8" s="1"/>
  <c r="BM101" i="8" s="1"/>
  <c r="BQ100" i="8"/>
  <c r="BM100" i="8"/>
  <c r="BG100" i="8"/>
  <c r="BJ100" i="8" s="1"/>
  <c r="BD100" i="8"/>
  <c r="BP100" i="8" s="1"/>
  <c r="BQ99" i="8"/>
  <c r="BP99" i="8"/>
  <c r="BG99" i="8"/>
  <c r="BJ99" i="8" s="1"/>
  <c r="BM99" i="8" s="1"/>
  <c r="BD99" i="8"/>
  <c r="BQ98" i="8"/>
  <c r="BP98" i="8"/>
  <c r="BD98" i="8"/>
  <c r="BG98" i="8" s="1"/>
  <c r="BJ98" i="8" s="1"/>
  <c r="BM98" i="8" s="1"/>
  <c r="BQ97" i="8"/>
  <c r="BD97" i="8"/>
  <c r="BG97" i="8" s="1"/>
  <c r="BJ97" i="8" s="1"/>
  <c r="BM97" i="8" s="1"/>
  <c r="BQ96" i="8"/>
  <c r="BG96" i="8"/>
  <c r="BJ96" i="8" s="1"/>
  <c r="BM96" i="8" s="1"/>
  <c r="BD96" i="8"/>
  <c r="BP96" i="8" s="1"/>
  <c r="BQ95" i="8"/>
  <c r="BP95" i="8"/>
  <c r="BG95" i="8"/>
  <c r="BJ95" i="8" s="1"/>
  <c r="BM95" i="8" s="1"/>
  <c r="BD95" i="8"/>
  <c r="BQ94" i="8"/>
  <c r="BP94" i="8"/>
  <c r="BD94" i="8"/>
  <c r="BG94" i="8" s="1"/>
  <c r="BJ94" i="8" s="1"/>
  <c r="BM94" i="8" s="1"/>
  <c r="BQ93" i="8"/>
  <c r="BJ93" i="8"/>
  <c r="BM93" i="8" s="1"/>
  <c r="BD93" i="8"/>
  <c r="BG93" i="8" s="1"/>
  <c r="BQ92" i="8"/>
  <c r="BD92" i="8"/>
  <c r="BP92" i="8" s="1"/>
  <c r="BQ91" i="8"/>
  <c r="BP91" i="8"/>
  <c r="BG91" i="8"/>
  <c r="BJ91" i="8" s="1"/>
  <c r="BM91" i="8" s="1"/>
  <c r="BD91" i="8"/>
  <c r="BQ90" i="8"/>
  <c r="BQ102" i="8" s="1"/>
  <c r="BP90" i="8"/>
  <c r="BD90" i="8"/>
  <c r="BG90" i="8" s="1"/>
  <c r="BQ89" i="8"/>
  <c r="BO89" i="8"/>
  <c r="BN89" i="8"/>
  <c r="BL89" i="8"/>
  <c r="BK89" i="8"/>
  <c r="BI89" i="8"/>
  <c r="BH89" i="8"/>
  <c r="BF89" i="8"/>
  <c r="BE89" i="8"/>
  <c r="BQ88" i="8"/>
  <c r="BD88" i="8"/>
  <c r="BP88" i="8" s="1"/>
  <c r="BQ87" i="8"/>
  <c r="BP87" i="8"/>
  <c r="BG87" i="8"/>
  <c r="BJ87" i="8" s="1"/>
  <c r="BM87" i="8" s="1"/>
  <c r="BD87" i="8"/>
  <c r="BQ86" i="8"/>
  <c r="BP86" i="8"/>
  <c r="BD86" i="8"/>
  <c r="BG86" i="8" s="1"/>
  <c r="BJ86" i="8" s="1"/>
  <c r="BM86" i="8" s="1"/>
  <c r="BQ85" i="8"/>
  <c r="BD85" i="8"/>
  <c r="BQ84" i="8"/>
  <c r="BD84" i="8"/>
  <c r="BP84" i="8" s="1"/>
  <c r="BQ83" i="8"/>
  <c r="BP83" i="8"/>
  <c r="BG83" i="8"/>
  <c r="BJ83" i="8" s="1"/>
  <c r="BM83" i="8" s="1"/>
  <c r="BD83" i="8"/>
  <c r="BQ82" i="8"/>
  <c r="BP82" i="8"/>
  <c r="BD82" i="8"/>
  <c r="BG82" i="8" s="1"/>
  <c r="BJ82" i="8" s="1"/>
  <c r="BM82" i="8" s="1"/>
  <c r="BQ81" i="8"/>
  <c r="BD81" i="8"/>
  <c r="BQ80" i="8"/>
  <c r="BD80" i="8"/>
  <c r="BP80" i="8" s="1"/>
  <c r="BQ79" i="8"/>
  <c r="BP79" i="8"/>
  <c r="BG79" i="8"/>
  <c r="BJ79" i="8" s="1"/>
  <c r="BM79" i="8" s="1"/>
  <c r="BD79" i="8"/>
  <c r="BQ78" i="8"/>
  <c r="BP78" i="8"/>
  <c r="BD78" i="8"/>
  <c r="BG78" i="8" s="1"/>
  <c r="BJ78" i="8" s="1"/>
  <c r="BM78" i="8" s="1"/>
  <c r="BQ77" i="8"/>
  <c r="BD77" i="8"/>
  <c r="BO76" i="8"/>
  <c r="BN76" i="8"/>
  <c r="BL76" i="8"/>
  <c r="BK76" i="8"/>
  <c r="BI76" i="8"/>
  <c r="BH76" i="8"/>
  <c r="BF76" i="8"/>
  <c r="BE76" i="8"/>
  <c r="BQ75" i="8"/>
  <c r="BP75" i="8"/>
  <c r="BG75" i="8"/>
  <c r="BJ75" i="8" s="1"/>
  <c r="BM75" i="8" s="1"/>
  <c r="BD75" i="8"/>
  <c r="BQ74" i="8"/>
  <c r="BP74" i="8"/>
  <c r="BD74" i="8"/>
  <c r="BG74" i="8" s="1"/>
  <c r="BJ74" i="8" s="1"/>
  <c r="BM74" i="8" s="1"/>
  <c r="BQ73" i="8"/>
  <c r="BD73" i="8"/>
  <c r="BQ72" i="8"/>
  <c r="BD72" i="8"/>
  <c r="BP72" i="8" s="1"/>
  <c r="BQ71" i="8"/>
  <c r="BP71" i="8"/>
  <c r="BG71" i="8"/>
  <c r="BJ71" i="8" s="1"/>
  <c r="BM71" i="8" s="1"/>
  <c r="BD71" i="8"/>
  <c r="BQ70" i="8"/>
  <c r="BP70" i="8"/>
  <c r="BD70" i="8"/>
  <c r="BG70" i="8" s="1"/>
  <c r="BJ70" i="8" s="1"/>
  <c r="BM70" i="8" s="1"/>
  <c r="BQ69" i="8"/>
  <c r="BD69" i="8"/>
  <c r="BP69" i="8" s="1"/>
  <c r="BQ68" i="8"/>
  <c r="BD68" i="8"/>
  <c r="BP68" i="8" s="1"/>
  <c r="BQ67" i="8"/>
  <c r="BP67" i="8"/>
  <c r="BG67" i="8"/>
  <c r="BJ67" i="8" s="1"/>
  <c r="BM67" i="8" s="1"/>
  <c r="BD67" i="8"/>
  <c r="BQ66" i="8"/>
  <c r="BP66" i="8"/>
  <c r="BD66" i="8"/>
  <c r="BG66" i="8" s="1"/>
  <c r="BJ66" i="8" s="1"/>
  <c r="BM66" i="8" s="1"/>
  <c r="BQ65" i="8"/>
  <c r="BD65" i="8"/>
  <c r="BP65" i="8" s="1"/>
  <c r="BQ64" i="8"/>
  <c r="BG64" i="8"/>
  <c r="BJ64" i="8" s="1"/>
  <c r="BM64" i="8" s="1"/>
  <c r="BD64" i="8"/>
  <c r="BP64" i="8" s="1"/>
  <c r="BO63" i="8"/>
  <c r="BN63" i="8"/>
  <c r="BL63" i="8"/>
  <c r="BK63" i="8"/>
  <c r="BI63" i="8"/>
  <c r="BH63" i="8"/>
  <c r="BF63" i="8"/>
  <c r="BE63" i="8"/>
  <c r="BQ62" i="8"/>
  <c r="BP62" i="8"/>
  <c r="BM62" i="8"/>
  <c r="BJ62" i="8"/>
  <c r="BD62" i="8"/>
  <c r="BG62" i="8" s="1"/>
  <c r="BQ61" i="8"/>
  <c r="BD61" i="8"/>
  <c r="BP61" i="8" s="1"/>
  <c r="BQ60" i="8"/>
  <c r="BD60" i="8"/>
  <c r="BP60" i="8" s="1"/>
  <c r="BQ59" i="8"/>
  <c r="BP59" i="8"/>
  <c r="BG59" i="8"/>
  <c r="BJ59" i="8" s="1"/>
  <c r="BM59" i="8" s="1"/>
  <c r="BD59" i="8"/>
  <c r="BQ58" i="8"/>
  <c r="BP58" i="8"/>
  <c r="BJ58" i="8"/>
  <c r="BM58" i="8" s="1"/>
  <c r="BD58" i="8"/>
  <c r="BG58" i="8" s="1"/>
  <c r="BQ57" i="8"/>
  <c r="BG57" i="8"/>
  <c r="BJ57" i="8" s="1"/>
  <c r="BM57" i="8" s="1"/>
  <c r="BD57" i="8"/>
  <c r="BP57" i="8" s="1"/>
  <c r="BQ56" i="8"/>
  <c r="BD56" i="8"/>
  <c r="BP56" i="8" s="1"/>
  <c r="BQ55" i="8"/>
  <c r="BP55" i="8"/>
  <c r="BG55" i="8"/>
  <c r="BJ55" i="8" s="1"/>
  <c r="BM55" i="8" s="1"/>
  <c r="BD55" i="8"/>
  <c r="BQ54" i="8"/>
  <c r="BP54" i="8"/>
  <c r="BD54" i="8"/>
  <c r="BG54" i="8" s="1"/>
  <c r="BJ54" i="8" s="1"/>
  <c r="BM54" i="8" s="1"/>
  <c r="BQ53" i="8"/>
  <c r="BD53" i="8"/>
  <c r="BP53" i="8" s="1"/>
  <c r="BQ52" i="8"/>
  <c r="BD52" i="8"/>
  <c r="BP52" i="8" s="1"/>
  <c r="BP63" i="8" s="1"/>
  <c r="BQ51" i="8"/>
  <c r="BQ63" i="8" s="1"/>
  <c r="BP51" i="8"/>
  <c r="BG51" i="8"/>
  <c r="BD51" i="8"/>
  <c r="BO50" i="8"/>
  <c r="BN50" i="8"/>
  <c r="BL50" i="8"/>
  <c r="BK50" i="8"/>
  <c r="BI50" i="8"/>
  <c r="BH50" i="8"/>
  <c r="BF50" i="8"/>
  <c r="BE50" i="8"/>
  <c r="BQ49" i="8"/>
  <c r="BD49" i="8"/>
  <c r="BP49" i="8" s="1"/>
  <c r="BQ48" i="8"/>
  <c r="BD48" i="8"/>
  <c r="BP48" i="8" s="1"/>
  <c r="BQ47" i="8"/>
  <c r="BP47" i="8"/>
  <c r="BG47" i="8"/>
  <c r="BJ47" i="8" s="1"/>
  <c r="BM47" i="8" s="1"/>
  <c r="BD47" i="8"/>
  <c r="BQ46" i="8"/>
  <c r="BP46" i="8"/>
  <c r="BD46" i="8"/>
  <c r="BG46" i="8" s="1"/>
  <c r="BJ46" i="8" s="1"/>
  <c r="BM46" i="8" s="1"/>
  <c r="BQ45" i="8"/>
  <c r="BD45" i="8"/>
  <c r="BP45" i="8" s="1"/>
  <c r="BQ44" i="8"/>
  <c r="BG44" i="8"/>
  <c r="BJ44" i="8" s="1"/>
  <c r="BM44" i="8" s="1"/>
  <c r="BD44" i="8"/>
  <c r="BP44" i="8" s="1"/>
  <c r="BQ43" i="8"/>
  <c r="BP43" i="8"/>
  <c r="BG43" i="8"/>
  <c r="BJ43" i="8" s="1"/>
  <c r="BM43" i="8" s="1"/>
  <c r="BD43" i="8"/>
  <c r="BQ42" i="8"/>
  <c r="BP42" i="8"/>
  <c r="BD42" i="8"/>
  <c r="BG42" i="8" s="1"/>
  <c r="BJ42" i="8" s="1"/>
  <c r="BM42" i="8" s="1"/>
  <c r="BQ41" i="8"/>
  <c r="BQ50" i="8" s="1"/>
  <c r="BD41" i="8"/>
  <c r="BG41" i="8" s="1"/>
  <c r="BO40" i="8"/>
  <c r="BN40" i="8"/>
  <c r="BL40" i="8"/>
  <c r="BK40" i="8"/>
  <c r="BI40" i="8"/>
  <c r="BH40" i="8"/>
  <c r="BF40" i="8"/>
  <c r="BE40" i="8"/>
  <c r="BQ39" i="8"/>
  <c r="BP39" i="8"/>
  <c r="BG39" i="8"/>
  <c r="BJ39" i="8" s="1"/>
  <c r="BM39" i="8" s="1"/>
  <c r="BD39" i="8"/>
  <c r="BQ38" i="8"/>
  <c r="BP38" i="8"/>
  <c r="BJ38" i="8"/>
  <c r="BM38" i="8" s="1"/>
  <c r="BD38" i="8"/>
  <c r="BG38" i="8" s="1"/>
  <c r="BQ37" i="8"/>
  <c r="BG37" i="8"/>
  <c r="BJ37" i="8" s="1"/>
  <c r="BM37" i="8" s="1"/>
  <c r="BD37" i="8"/>
  <c r="BP37" i="8" s="1"/>
  <c r="BQ36" i="8"/>
  <c r="BD36" i="8"/>
  <c r="BP36" i="8" s="1"/>
  <c r="BQ35" i="8"/>
  <c r="BP35" i="8"/>
  <c r="BG35" i="8"/>
  <c r="BJ35" i="8" s="1"/>
  <c r="BM35" i="8" s="1"/>
  <c r="BD35" i="8"/>
  <c r="BQ34" i="8"/>
  <c r="BP34" i="8"/>
  <c r="BD34" i="8"/>
  <c r="BG34" i="8" s="1"/>
  <c r="BJ34" i="8" s="1"/>
  <c r="BM34" i="8" s="1"/>
  <c r="BQ33" i="8"/>
  <c r="BD33" i="8"/>
  <c r="BP33" i="8" s="1"/>
  <c r="BQ32" i="8"/>
  <c r="BD32" i="8"/>
  <c r="BP32" i="8" s="1"/>
  <c r="BQ31" i="8"/>
  <c r="BP31" i="8"/>
  <c r="BG31" i="8"/>
  <c r="BJ31" i="8" s="1"/>
  <c r="BM31" i="8" s="1"/>
  <c r="BD31" i="8"/>
  <c r="BQ30" i="8"/>
  <c r="BP30" i="8"/>
  <c r="BD30" i="8"/>
  <c r="BG30" i="8" s="1"/>
  <c r="BJ30" i="8" s="1"/>
  <c r="BM30" i="8" s="1"/>
  <c r="BQ29" i="8"/>
  <c r="BD29" i="8"/>
  <c r="BP29" i="8" s="1"/>
  <c r="BQ28" i="8"/>
  <c r="BG28" i="8"/>
  <c r="BJ28" i="8" s="1"/>
  <c r="BD28" i="8"/>
  <c r="BP28" i="8" s="1"/>
  <c r="BO27" i="8"/>
  <c r="BN27" i="8"/>
  <c r="BL27" i="8"/>
  <c r="BK27" i="8"/>
  <c r="BI27" i="8"/>
  <c r="BH27" i="8"/>
  <c r="BF27" i="8"/>
  <c r="BE27" i="8"/>
  <c r="BQ26" i="8"/>
  <c r="BP26" i="8"/>
  <c r="BG26" i="8"/>
  <c r="BJ26" i="8" s="1"/>
  <c r="BM26" i="8" s="1"/>
  <c r="BD26" i="8"/>
  <c r="BQ25" i="8"/>
  <c r="BP25" i="8"/>
  <c r="BD25" i="8"/>
  <c r="BG25" i="8" s="1"/>
  <c r="BJ25" i="8" s="1"/>
  <c r="BM25" i="8" s="1"/>
  <c r="BQ24" i="8"/>
  <c r="BD24" i="8"/>
  <c r="BP24" i="8" s="1"/>
  <c r="BQ23" i="8"/>
  <c r="BD23" i="8"/>
  <c r="BP23" i="8" s="1"/>
  <c r="BQ22" i="8"/>
  <c r="BP22" i="8"/>
  <c r="BG22" i="8"/>
  <c r="BJ22" i="8" s="1"/>
  <c r="BM22" i="8" s="1"/>
  <c r="BD22" i="8"/>
  <c r="BQ21" i="8"/>
  <c r="BP21" i="8"/>
  <c r="BD21" i="8"/>
  <c r="BG21" i="8" s="1"/>
  <c r="BJ21" i="8" s="1"/>
  <c r="BM21" i="8" s="1"/>
  <c r="BQ20" i="8"/>
  <c r="BD20" i="8"/>
  <c r="BG20" i="8" s="1"/>
  <c r="BJ20" i="8" s="1"/>
  <c r="BM20" i="8" s="1"/>
  <c r="BQ19" i="8"/>
  <c r="BD19" i="8"/>
  <c r="BP19" i="8" s="1"/>
  <c r="BQ18" i="8"/>
  <c r="BQ27" i="8" s="1"/>
  <c r="BP18" i="8"/>
  <c r="BG18" i="8"/>
  <c r="BD18" i="8"/>
  <c r="BO17" i="8"/>
  <c r="BN17" i="8"/>
  <c r="BL17" i="8"/>
  <c r="BK17" i="8"/>
  <c r="BI17" i="8"/>
  <c r="BH17" i="8"/>
  <c r="BF17" i="8"/>
  <c r="BE17" i="8"/>
  <c r="BQ16" i="8"/>
  <c r="BD16" i="8"/>
  <c r="BG16" i="8" s="1"/>
  <c r="BJ16" i="8" s="1"/>
  <c r="BM16" i="8" s="1"/>
  <c r="BQ15" i="8"/>
  <c r="BD15" i="8"/>
  <c r="BP15" i="8" s="1"/>
  <c r="BQ14" i="8"/>
  <c r="BP14" i="8"/>
  <c r="BG14" i="8"/>
  <c r="BJ14" i="8" s="1"/>
  <c r="BM14" i="8" s="1"/>
  <c r="BD14" i="8"/>
  <c r="BQ13" i="8"/>
  <c r="BP13" i="8"/>
  <c r="BD13" i="8"/>
  <c r="BG13" i="8" s="1"/>
  <c r="BJ13" i="8" s="1"/>
  <c r="BM13" i="8" s="1"/>
  <c r="BQ12" i="8"/>
  <c r="BD12" i="8"/>
  <c r="BP12" i="8" s="1"/>
  <c r="BQ11" i="8"/>
  <c r="BD11" i="8"/>
  <c r="BP11" i="8" s="1"/>
  <c r="BQ10" i="8"/>
  <c r="BP10" i="8"/>
  <c r="BG10" i="8"/>
  <c r="BJ10" i="8" s="1"/>
  <c r="BM10" i="8" s="1"/>
  <c r="BD10" i="8"/>
  <c r="BQ9" i="8"/>
  <c r="BP9" i="8"/>
  <c r="BD9" i="8"/>
  <c r="BG9" i="8" s="1"/>
  <c r="BJ9" i="8" s="1"/>
  <c r="BM9" i="8" s="1"/>
  <c r="BQ8" i="8"/>
  <c r="BQ17" i="8" s="1"/>
  <c r="BD8" i="8"/>
  <c r="BD17" i="8" s="1"/>
  <c r="BA183" i="8"/>
  <c r="AZ183" i="8"/>
  <c r="AX183" i="8"/>
  <c r="AW183" i="8"/>
  <c r="AU183" i="8"/>
  <c r="AT183" i="8"/>
  <c r="AR183" i="8"/>
  <c r="AQ183" i="8"/>
  <c r="BC182" i="8"/>
  <c r="BB182" i="8"/>
  <c r="AS182" i="8"/>
  <c r="AV182" i="8" s="1"/>
  <c r="AY182" i="8" s="1"/>
  <c r="AP182" i="8"/>
  <c r="BC181" i="8"/>
  <c r="AV181" i="8"/>
  <c r="AY181" i="8" s="1"/>
  <c r="AP181" i="8"/>
  <c r="AS181" i="8" s="1"/>
  <c r="BC180" i="8"/>
  <c r="BC183" i="8" s="1"/>
  <c r="AP180" i="8"/>
  <c r="BA179" i="8"/>
  <c r="AZ179" i="8"/>
  <c r="AX179" i="8"/>
  <c r="AW179" i="8"/>
  <c r="AU179" i="8"/>
  <c r="AT179" i="8"/>
  <c r="AR179" i="8"/>
  <c r="AQ179" i="8"/>
  <c r="BC178" i="8"/>
  <c r="BB178" i="8"/>
  <c r="AP178" i="8"/>
  <c r="AS178" i="8" s="1"/>
  <c r="AV178" i="8" s="1"/>
  <c r="AY178" i="8" s="1"/>
  <c r="BC177" i="8"/>
  <c r="AV177" i="8"/>
  <c r="AY177" i="8" s="1"/>
  <c r="AP177" i="8"/>
  <c r="AS177" i="8" s="1"/>
  <c r="BC176" i="8"/>
  <c r="BC179" i="8" s="1"/>
  <c r="AP176" i="8"/>
  <c r="BA175" i="8"/>
  <c r="AZ175" i="8"/>
  <c r="AX175" i="8"/>
  <c r="AW175" i="8"/>
  <c r="AU175" i="8"/>
  <c r="AT175" i="8"/>
  <c r="AR175" i="8"/>
  <c r="AQ175" i="8"/>
  <c r="BC174" i="8"/>
  <c r="BB174" i="8"/>
  <c r="AS174" i="8"/>
  <c r="AV174" i="8" s="1"/>
  <c r="AY174" i="8" s="1"/>
  <c r="AP174" i="8"/>
  <c r="BC173" i="8"/>
  <c r="AV173" i="8"/>
  <c r="AY173" i="8" s="1"/>
  <c r="AP173" i="8"/>
  <c r="AS173" i="8" s="1"/>
  <c r="BC172" i="8"/>
  <c r="BC175" i="8" s="1"/>
  <c r="AP172" i="8"/>
  <c r="BA171" i="8"/>
  <c r="AZ171" i="8"/>
  <c r="AX171" i="8"/>
  <c r="AW171" i="8"/>
  <c r="AU171" i="8"/>
  <c r="AT171" i="8"/>
  <c r="AR171" i="8"/>
  <c r="AQ171" i="8"/>
  <c r="BC170" i="8"/>
  <c r="BB170" i="8"/>
  <c r="AP170" i="8"/>
  <c r="AS170" i="8" s="1"/>
  <c r="AV170" i="8" s="1"/>
  <c r="AY170" i="8" s="1"/>
  <c r="BC169" i="8"/>
  <c r="AV169" i="8"/>
  <c r="AY169" i="8" s="1"/>
  <c r="AP169" i="8"/>
  <c r="AS169" i="8" s="1"/>
  <c r="BC168" i="8"/>
  <c r="BC171" i="8" s="1"/>
  <c r="AP168" i="8"/>
  <c r="BA167" i="8"/>
  <c r="AZ167" i="8"/>
  <c r="AX167" i="8"/>
  <c r="AW167" i="8"/>
  <c r="AU167" i="8"/>
  <c r="AT167" i="8"/>
  <c r="AR167" i="8"/>
  <c r="AQ167" i="8"/>
  <c r="BC166" i="8"/>
  <c r="BB166" i="8"/>
  <c r="AS166" i="8"/>
  <c r="AV166" i="8" s="1"/>
  <c r="AY166" i="8" s="1"/>
  <c r="AP166" i="8"/>
  <c r="BC165" i="8"/>
  <c r="AV165" i="8"/>
  <c r="AY165" i="8" s="1"/>
  <c r="AP165" i="8"/>
  <c r="AS165" i="8" s="1"/>
  <c r="BC164" i="8"/>
  <c r="AP164" i="8"/>
  <c r="AS164" i="8" s="1"/>
  <c r="AV164" i="8" s="1"/>
  <c r="AY164" i="8" s="1"/>
  <c r="BC163" i="8"/>
  <c r="AP163" i="8"/>
  <c r="BB163" i="8" s="1"/>
  <c r="BC162" i="8"/>
  <c r="AP162" i="8"/>
  <c r="BB162" i="8" s="1"/>
  <c r="BC161" i="8"/>
  <c r="AP161" i="8"/>
  <c r="AS161" i="8" s="1"/>
  <c r="AV161" i="8" s="1"/>
  <c r="AY161" i="8" s="1"/>
  <c r="BC160" i="8"/>
  <c r="AP160" i="8"/>
  <c r="AS160" i="8" s="1"/>
  <c r="AV160" i="8" s="1"/>
  <c r="AY160" i="8" s="1"/>
  <c r="BC159" i="8"/>
  <c r="AP159" i="8"/>
  <c r="BB159" i="8" s="1"/>
  <c r="BC158" i="8"/>
  <c r="BB158" i="8"/>
  <c r="AP158" i="8"/>
  <c r="AS158" i="8" s="1"/>
  <c r="AV158" i="8" s="1"/>
  <c r="AY158" i="8" s="1"/>
  <c r="BC157" i="8"/>
  <c r="AV157" i="8"/>
  <c r="AY157" i="8" s="1"/>
  <c r="AP157" i="8"/>
  <c r="AS157" i="8" s="1"/>
  <c r="BC156" i="8"/>
  <c r="AP156" i="8"/>
  <c r="BC155" i="8"/>
  <c r="AP155" i="8"/>
  <c r="BB155" i="8" s="1"/>
  <c r="BA154" i="8"/>
  <c r="AZ154" i="8"/>
  <c r="AX154" i="8"/>
  <c r="AW154" i="8"/>
  <c r="AU154" i="8"/>
  <c r="AT154" i="8"/>
  <c r="AR154" i="8"/>
  <c r="AQ154" i="8"/>
  <c r="AP154" i="8"/>
  <c r="BC153" i="8"/>
  <c r="AP153" i="8"/>
  <c r="AS153" i="8" s="1"/>
  <c r="AV153" i="8" s="1"/>
  <c r="AY153" i="8" s="1"/>
  <c r="BC152" i="8"/>
  <c r="BB152" i="8"/>
  <c r="AP152" i="8"/>
  <c r="AS152" i="8" s="1"/>
  <c r="AV152" i="8" s="1"/>
  <c r="AY152" i="8" s="1"/>
  <c r="BC151" i="8"/>
  <c r="AP151" i="8"/>
  <c r="BB151" i="8" s="1"/>
  <c r="BC150" i="8"/>
  <c r="AS150" i="8"/>
  <c r="AV150" i="8" s="1"/>
  <c r="AY150" i="8" s="1"/>
  <c r="AP150" i="8"/>
  <c r="BB150" i="8" s="1"/>
  <c r="BC149" i="8"/>
  <c r="AP149" i="8"/>
  <c r="AS149" i="8" s="1"/>
  <c r="AV149" i="8" s="1"/>
  <c r="AY149" i="8" s="1"/>
  <c r="BC148" i="8"/>
  <c r="BB148" i="8"/>
  <c r="AP148" i="8"/>
  <c r="AS148" i="8" s="1"/>
  <c r="AV148" i="8" s="1"/>
  <c r="AY148" i="8" s="1"/>
  <c r="BC147" i="8"/>
  <c r="AP147" i="8"/>
  <c r="BB147" i="8" s="1"/>
  <c r="BC146" i="8"/>
  <c r="BB146" i="8"/>
  <c r="AS146" i="8"/>
  <c r="AV146" i="8" s="1"/>
  <c r="AY146" i="8" s="1"/>
  <c r="AP146" i="8"/>
  <c r="BC145" i="8"/>
  <c r="AV145" i="8"/>
  <c r="AY145" i="8" s="1"/>
  <c r="AP145" i="8"/>
  <c r="AS145" i="8" s="1"/>
  <c r="BC144" i="8"/>
  <c r="BB144" i="8"/>
  <c r="AP144" i="8"/>
  <c r="AS144" i="8" s="1"/>
  <c r="AV144" i="8" s="1"/>
  <c r="AY144" i="8" s="1"/>
  <c r="BC143" i="8"/>
  <c r="AP143" i="8"/>
  <c r="BB143" i="8" s="1"/>
  <c r="BC142" i="8"/>
  <c r="BB142" i="8"/>
  <c r="AS142" i="8"/>
  <c r="AP142" i="8"/>
  <c r="BA141" i="8"/>
  <c r="AZ141" i="8"/>
  <c r="AX141" i="8"/>
  <c r="AW141" i="8"/>
  <c r="AU141" i="8"/>
  <c r="AT141" i="8"/>
  <c r="AR141" i="8"/>
  <c r="AQ141" i="8"/>
  <c r="BC140" i="8"/>
  <c r="BB140" i="8"/>
  <c r="AP140" i="8"/>
  <c r="AS140" i="8" s="1"/>
  <c r="AV140" i="8" s="1"/>
  <c r="AY140" i="8" s="1"/>
  <c r="BC139" i="8"/>
  <c r="AP139" i="8"/>
  <c r="BB139" i="8" s="1"/>
  <c r="BC138" i="8"/>
  <c r="AS138" i="8"/>
  <c r="AV138" i="8" s="1"/>
  <c r="AY138" i="8" s="1"/>
  <c r="AP138" i="8"/>
  <c r="BB138" i="8" s="1"/>
  <c r="BC137" i="8"/>
  <c r="AP137" i="8"/>
  <c r="AS137" i="8" s="1"/>
  <c r="AV137" i="8" s="1"/>
  <c r="AY137" i="8" s="1"/>
  <c r="BC136" i="8"/>
  <c r="BB136" i="8"/>
  <c r="AP136" i="8"/>
  <c r="AS136" i="8" s="1"/>
  <c r="AV136" i="8" s="1"/>
  <c r="AY136" i="8" s="1"/>
  <c r="BC135" i="8"/>
  <c r="AP135" i="8"/>
  <c r="BB135" i="8" s="1"/>
  <c r="BC134" i="8"/>
  <c r="BB134" i="8"/>
  <c r="AS134" i="8"/>
  <c r="AV134" i="8" s="1"/>
  <c r="AY134" i="8" s="1"/>
  <c r="AP134" i="8"/>
  <c r="BC133" i="8"/>
  <c r="AV133" i="8"/>
  <c r="AY133" i="8" s="1"/>
  <c r="AP133" i="8"/>
  <c r="AS133" i="8" s="1"/>
  <c r="BC132" i="8"/>
  <c r="BB132" i="8"/>
  <c r="AP132" i="8"/>
  <c r="AS132" i="8" s="1"/>
  <c r="AV132" i="8" s="1"/>
  <c r="AY132" i="8" s="1"/>
  <c r="BC131" i="8"/>
  <c r="AP131" i="8"/>
  <c r="BB131" i="8" s="1"/>
  <c r="BC130" i="8"/>
  <c r="BB130" i="8"/>
  <c r="AS130" i="8"/>
  <c r="AV130" i="8" s="1"/>
  <c r="AY130" i="8" s="1"/>
  <c r="AP130" i="8"/>
  <c r="BC129" i="8"/>
  <c r="AP129" i="8"/>
  <c r="AS129" i="8" s="1"/>
  <c r="AV129" i="8" s="1"/>
  <c r="BA128" i="8"/>
  <c r="AZ128" i="8"/>
  <c r="AX128" i="8"/>
  <c r="AW128" i="8"/>
  <c r="AU128" i="8"/>
  <c r="AT128" i="8"/>
  <c r="AR128" i="8"/>
  <c r="AQ128" i="8"/>
  <c r="BC127" i="8"/>
  <c r="AP127" i="8"/>
  <c r="BB127" i="8" s="1"/>
  <c r="BC126" i="8"/>
  <c r="AP126" i="8"/>
  <c r="BB126" i="8" s="1"/>
  <c r="BC125" i="8"/>
  <c r="AV125" i="8"/>
  <c r="AY125" i="8" s="1"/>
  <c r="AP125" i="8"/>
  <c r="AS125" i="8" s="1"/>
  <c r="BC124" i="8"/>
  <c r="BB124" i="8"/>
  <c r="AP124" i="8"/>
  <c r="AS124" i="8" s="1"/>
  <c r="AV124" i="8" s="1"/>
  <c r="AY124" i="8" s="1"/>
  <c r="BC123" i="8"/>
  <c r="AP123" i="8"/>
  <c r="BB123" i="8" s="1"/>
  <c r="BC122" i="8"/>
  <c r="AS122" i="8"/>
  <c r="AV122" i="8" s="1"/>
  <c r="AY122" i="8" s="1"/>
  <c r="AP122" i="8"/>
  <c r="BB122" i="8" s="1"/>
  <c r="BC121" i="8"/>
  <c r="AP121" i="8"/>
  <c r="AS121" i="8" s="1"/>
  <c r="AV121" i="8" s="1"/>
  <c r="AY121" i="8" s="1"/>
  <c r="BC120" i="8"/>
  <c r="BB120" i="8"/>
  <c r="AP120" i="8"/>
  <c r="AS120" i="8" s="1"/>
  <c r="AV120" i="8" s="1"/>
  <c r="AY120" i="8" s="1"/>
  <c r="BC119" i="8"/>
  <c r="AP119" i="8"/>
  <c r="BB119" i="8" s="1"/>
  <c r="BC118" i="8"/>
  <c r="BB118" i="8"/>
  <c r="AS118" i="8"/>
  <c r="AV118" i="8" s="1"/>
  <c r="AY118" i="8" s="1"/>
  <c r="AP118" i="8"/>
  <c r="BC117" i="8"/>
  <c r="BB117" i="8"/>
  <c r="AP117" i="8"/>
  <c r="AS117" i="8" s="1"/>
  <c r="AV117" i="8" s="1"/>
  <c r="AY117" i="8" s="1"/>
  <c r="BC116" i="8"/>
  <c r="BC128" i="8" s="1"/>
  <c r="BB116" i="8"/>
  <c r="AP116" i="8"/>
  <c r="AS116" i="8" s="1"/>
  <c r="BA115" i="8"/>
  <c r="AZ115" i="8"/>
  <c r="AX115" i="8"/>
  <c r="AW115" i="8"/>
  <c r="AU115" i="8"/>
  <c r="AT115" i="8"/>
  <c r="AR115" i="8"/>
  <c r="AQ115" i="8"/>
  <c r="BC114" i="8"/>
  <c r="AP114" i="8"/>
  <c r="BC113" i="8"/>
  <c r="BB113" i="8"/>
  <c r="AP113" i="8"/>
  <c r="AS113" i="8" s="1"/>
  <c r="AV113" i="8" s="1"/>
  <c r="AY113" i="8" s="1"/>
  <c r="BC112" i="8"/>
  <c r="AP112" i="8"/>
  <c r="BC111" i="8"/>
  <c r="AP111" i="8"/>
  <c r="BC110" i="8"/>
  <c r="AP110" i="8"/>
  <c r="BC109" i="8"/>
  <c r="AP109" i="8"/>
  <c r="AS109" i="8" s="1"/>
  <c r="AV109" i="8" s="1"/>
  <c r="AY109" i="8" s="1"/>
  <c r="BC108" i="8"/>
  <c r="AP108" i="8"/>
  <c r="BC107" i="8"/>
  <c r="AV107" i="8"/>
  <c r="AY107" i="8" s="1"/>
  <c r="AP107" i="8"/>
  <c r="AS107" i="8" s="1"/>
  <c r="BC106" i="8"/>
  <c r="BB106" i="8"/>
  <c r="AP106" i="8"/>
  <c r="AS106" i="8" s="1"/>
  <c r="AV106" i="8" s="1"/>
  <c r="AY106" i="8" s="1"/>
  <c r="BC105" i="8"/>
  <c r="BB105" i="8"/>
  <c r="AV105" i="8"/>
  <c r="AY105" i="8" s="1"/>
  <c r="AP105" i="8"/>
  <c r="AS105" i="8" s="1"/>
  <c r="BC104" i="8"/>
  <c r="BB104" i="8"/>
  <c r="AP104" i="8"/>
  <c r="AS104" i="8" s="1"/>
  <c r="AV104" i="8" s="1"/>
  <c r="AY104" i="8" s="1"/>
  <c r="BC103" i="8"/>
  <c r="AP103" i="8"/>
  <c r="BA102" i="8"/>
  <c r="AZ102" i="8"/>
  <c r="AX102" i="8"/>
  <c r="AW102" i="8"/>
  <c r="AU102" i="8"/>
  <c r="AT102" i="8"/>
  <c r="AR102" i="8"/>
  <c r="AQ102" i="8"/>
  <c r="BC101" i="8"/>
  <c r="AP101" i="8"/>
  <c r="AS101" i="8" s="1"/>
  <c r="AV101" i="8" s="1"/>
  <c r="AY101" i="8" s="1"/>
  <c r="BC100" i="8"/>
  <c r="BB100" i="8"/>
  <c r="AV100" i="8"/>
  <c r="AY100" i="8" s="1"/>
  <c r="AP100" i="8"/>
  <c r="AS100" i="8" s="1"/>
  <c r="BC99" i="8"/>
  <c r="AP99" i="8"/>
  <c r="BC98" i="8"/>
  <c r="AS98" i="8"/>
  <c r="AV98" i="8" s="1"/>
  <c r="AY98" i="8" s="1"/>
  <c r="AP98" i="8"/>
  <c r="BB98" i="8" s="1"/>
  <c r="BC97" i="8"/>
  <c r="BB97" i="8"/>
  <c r="AV97" i="8"/>
  <c r="AY97" i="8" s="1"/>
  <c r="AP97" i="8"/>
  <c r="AS97" i="8" s="1"/>
  <c r="BC96" i="8"/>
  <c r="AV96" i="8"/>
  <c r="AY96" i="8" s="1"/>
  <c r="AP96" i="8"/>
  <c r="AS96" i="8" s="1"/>
  <c r="BC95" i="8"/>
  <c r="BB95" i="8"/>
  <c r="AP95" i="8"/>
  <c r="AS95" i="8" s="1"/>
  <c r="AV95" i="8" s="1"/>
  <c r="AY95" i="8" s="1"/>
  <c r="BC94" i="8"/>
  <c r="AP94" i="8"/>
  <c r="BB94" i="8" s="1"/>
  <c r="BC93" i="8"/>
  <c r="BB93" i="8"/>
  <c r="AV93" i="8"/>
  <c r="AY93" i="8" s="1"/>
  <c r="AP93" i="8"/>
  <c r="AS93" i="8" s="1"/>
  <c r="BC92" i="8"/>
  <c r="AP92" i="8"/>
  <c r="AS92" i="8" s="1"/>
  <c r="AV92" i="8" s="1"/>
  <c r="AY92" i="8" s="1"/>
  <c r="BC91" i="8"/>
  <c r="AP91" i="8"/>
  <c r="AS91" i="8" s="1"/>
  <c r="AV91" i="8" s="1"/>
  <c r="AY91" i="8" s="1"/>
  <c r="BC90" i="8"/>
  <c r="AS90" i="8"/>
  <c r="AP90" i="8"/>
  <c r="AP102" i="8" s="1"/>
  <c r="BA89" i="8"/>
  <c r="AZ89" i="8"/>
  <c r="AX89" i="8"/>
  <c r="AW89" i="8"/>
  <c r="AU89" i="8"/>
  <c r="AT89" i="8"/>
  <c r="AR89" i="8"/>
  <c r="AQ89" i="8"/>
  <c r="BC88" i="8"/>
  <c r="AP88" i="8"/>
  <c r="BC87" i="8"/>
  <c r="AV87" i="8"/>
  <c r="AY87" i="8" s="1"/>
  <c r="AP87" i="8"/>
  <c r="AS87" i="8" s="1"/>
  <c r="BC86" i="8"/>
  <c r="BB86" i="8"/>
  <c r="AP86" i="8"/>
  <c r="AS86" i="8" s="1"/>
  <c r="AV86" i="8" s="1"/>
  <c r="AY86" i="8" s="1"/>
  <c r="BC85" i="8"/>
  <c r="BB85" i="8"/>
  <c r="AV85" i="8"/>
  <c r="AY85" i="8" s="1"/>
  <c r="AP85" i="8"/>
  <c r="AS85" i="8" s="1"/>
  <c r="BC84" i="8"/>
  <c r="BB84" i="8"/>
  <c r="AP84" i="8"/>
  <c r="AS84" i="8" s="1"/>
  <c r="AV84" i="8" s="1"/>
  <c r="AY84" i="8" s="1"/>
  <c r="BC83" i="8"/>
  <c r="AP83" i="8"/>
  <c r="AS83" i="8" s="1"/>
  <c r="AV83" i="8" s="1"/>
  <c r="AY83" i="8" s="1"/>
  <c r="BC82" i="8"/>
  <c r="AP82" i="8"/>
  <c r="BB82" i="8" s="1"/>
  <c r="BC81" i="8"/>
  <c r="AP81" i="8"/>
  <c r="BC80" i="8"/>
  <c r="AP80" i="8"/>
  <c r="AS80" i="8" s="1"/>
  <c r="AV80" i="8" s="1"/>
  <c r="AY80" i="8" s="1"/>
  <c r="BC79" i="8"/>
  <c r="AV79" i="8"/>
  <c r="AY79" i="8" s="1"/>
  <c r="AP79" i="8"/>
  <c r="AS79" i="8" s="1"/>
  <c r="BC78" i="8"/>
  <c r="AV78" i="8"/>
  <c r="AY78" i="8" s="1"/>
  <c r="AS78" i="8"/>
  <c r="AP78" i="8"/>
  <c r="BB78" i="8" s="1"/>
  <c r="BC77" i="8"/>
  <c r="BC89" i="8" s="1"/>
  <c r="BB77" i="8"/>
  <c r="AP77" i="8"/>
  <c r="AS77" i="8" s="1"/>
  <c r="BA76" i="8"/>
  <c r="AZ76" i="8"/>
  <c r="AX76" i="8"/>
  <c r="AW76" i="8"/>
  <c r="AU76" i="8"/>
  <c r="AT76" i="8"/>
  <c r="AR76" i="8"/>
  <c r="AQ76" i="8"/>
  <c r="BC75" i="8"/>
  <c r="BB75" i="8"/>
  <c r="AV75" i="8"/>
  <c r="AY75" i="8" s="1"/>
  <c r="AP75" i="8"/>
  <c r="AS75" i="8" s="1"/>
  <c r="BC74" i="8"/>
  <c r="AP74" i="8"/>
  <c r="BC73" i="8"/>
  <c r="AP73" i="8"/>
  <c r="AS73" i="8" s="1"/>
  <c r="AV73" i="8" s="1"/>
  <c r="AY73" i="8" s="1"/>
  <c r="BC72" i="8"/>
  <c r="AP72" i="8"/>
  <c r="BC71" i="8"/>
  <c r="BB71" i="8"/>
  <c r="AV71" i="8"/>
  <c r="AY71" i="8" s="1"/>
  <c r="AP71" i="8"/>
  <c r="AS71" i="8" s="1"/>
  <c r="BC70" i="8"/>
  <c r="BB70" i="8"/>
  <c r="AP70" i="8"/>
  <c r="AS70" i="8" s="1"/>
  <c r="AV70" i="8" s="1"/>
  <c r="AY70" i="8" s="1"/>
  <c r="BC69" i="8"/>
  <c r="BB69" i="8"/>
  <c r="AV69" i="8"/>
  <c r="AY69" i="8" s="1"/>
  <c r="AP69" i="8"/>
  <c r="AS69" i="8" s="1"/>
  <c r="BC68" i="8"/>
  <c r="BB68" i="8"/>
  <c r="AP68" i="8"/>
  <c r="AS68" i="8" s="1"/>
  <c r="AV68" i="8" s="1"/>
  <c r="AY68" i="8" s="1"/>
  <c r="BC67" i="8"/>
  <c r="AP67" i="8"/>
  <c r="AS67" i="8" s="1"/>
  <c r="AV67" i="8" s="1"/>
  <c r="AY67" i="8" s="1"/>
  <c r="BC66" i="8"/>
  <c r="AP66" i="8"/>
  <c r="BB66" i="8" s="1"/>
  <c r="BC65" i="8"/>
  <c r="AP65" i="8"/>
  <c r="BC64" i="8"/>
  <c r="BC76" i="8" s="1"/>
  <c r="AP64" i="8"/>
  <c r="AS64" i="8" s="1"/>
  <c r="AV64" i="8" s="1"/>
  <c r="BA63" i="8"/>
  <c r="AZ63" i="8"/>
  <c r="AX63" i="8"/>
  <c r="AW63" i="8"/>
  <c r="AU63" i="8"/>
  <c r="AT63" i="8"/>
  <c r="AR63" i="8"/>
  <c r="AQ63" i="8"/>
  <c r="AP63" i="8"/>
  <c r="BC62" i="8"/>
  <c r="BB62" i="8"/>
  <c r="AS62" i="8"/>
  <c r="AV62" i="8" s="1"/>
  <c r="AY62" i="8" s="1"/>
  <c r="AP62" i="8"/>
  <c r="BC61" i="8"/>
  <c r="BB61" i="8"/>
  <c r="AV61" i="8"/>
  <c r="AY61" i="8" s="1"/>
  <c r="AP61" i="8"/>
  <c r="AS61" i="8" s="1"/>
  <c r="BC60" i="8"/>
  <c r="AV60" i="8"/>
  <c r="AY60" i="8" s="1"/>
  <c r="AP60" i="8"/>
  <c r="AS60" i="8" s="1"/>
  <c r="BC59" i="8"/>
  <c r="BB59" i="8"/>
  <c r="AP59" i="8"/>
  <c r="AS59" i="8" s="1"/>
  <c r="AV59" i="8" s="1"/>
  <c r="AY59" i="8" s="1"/>
  <c r="BC58" i="8"/>
  <c r="AP58" i="8"/>
  <c r="BB58" i="8" s="1"/>
  <c r="BC57" i="8"/>
  <c r="BB57" i="8"/>
  <c r="AV57" i="8"/>
  <c r="AY57" i="8" s="1"/>
  <c r="AP57" i="8"/>
  <c r="AS57" i="8" s="1"/>
  <c r="BC56" i="8"/>
  <c r="AP56" i="8"/>
  <c r="AS56" i="8" s="1"/>
  <c r="AV56" i="8" s="1"/>
  <c r="AY56" i="8" s="1"/>
  <c r="BC55" i="8"/>
  <c r="AP55" i="8"/>
  <c r="AS55" i="8" s="1"/>
  <c r="AV55" i="8" s="1"/>
  <c r="AY55" i="8" s="1"/>
  <c r="BC54" i="8"/>
  <c r="AS54" i="8"/>
  <c r="AV54" i="8" s="1"/>
  <c r="AY54" i="8" s="1"/>
  <c r="AP54" i="8"/>
  <c r="BB54" i="8" s="1"/>
  <c r="BC53" i="8"/>
  <c r="AV53" i="8"/>
  <c r="AY53" i="8" s="1"/>
  <c r="AP53" i="8"/>
  <c r="AS53" i="8" s="1"/>
  <c r="BC52" i="8"/>
  <c r="BB52" i="8"/>
  <c r="AV52" i="8"/>
  <c r="AY52" i="8" s="1"/>
  <c r="AP52" i="8"/>
  <c r="AS52" i="8" s="1"/>
  <c r="BC51" i="8"/>
  <c r="AY51" i="8"/>
  <c r="AV51" i="8"/>
  <c r="AP51" i="8"/>
  <c r="AS51" i="8" s="1"/>
  <c r="BA50" i="8"/>
  <c r="AZ50" i="8"/>
  <c r="AX50" i="8"/>
  <c r="AW50" i="8"/>
  <c r="AU50" i="8"/>
  <c r="AT50" i="8"/>
  <c r="AR50" i="8"/>
  <c r="AQ50" i="8"/>
  <c r="BC49" i="8"/>
  <c r="AP49" i="8"/>
  <c r="AS49" i="8" s="1"/>
  <c r="AV49" i="8" s="1"/>
  <c r="AY49" i="8" s="1"/>
  <c r="BC48" i="8"/>
  <c r="AP48" i="8"/>
  <c r="BB48" i="8" s="1"/>
  <c r="BC47" i="8"/>
  <c r="AV47" i="8"/>
  <c r="AY47" i="8" s="1"/>
  <c r="AP47" i="8"/>
  <c r="AS47" i="8" s="1"/>
  <c r="BC46" i="8"/>
  <c r="AV46" i="8"/>
  <c r="AY46" i="8" s="1"/>
  <c r="AS46" i="8"/>
  <c r="AP46" i="8"/>
  <c r="BB46" i="8" s="1"/>
  <c r="BC45" i="8"/>
  <c r="BB45" i="8"/>
  <c r="AV45" i="8"/>
  <c r="AY45" i="8" s="1"/>
  <c r="AP45" i="8"/>
  <c r="AS45" i="8" s="1"/>
  <c r="BC44" i="8"/>
  <c r="AP44" i="8"/>
  <c r="BC43" i="8"/>
  <c r="BB43" i="8"/>
  <c r="AV43" i="8"/>
  <c r="AY43" i="8" s="1"/>
  <c r="AP43" i="8"/>
  <c r="AS43" i="8" s="1"/>
  <c r="BC42" i="8"/>
  <c r="BB42" i="8"/>
  <c r="AP42" i="8"/>
  <c r="AS42" i="8" s="1"/>
  <c r="AV42" i="8" s="1"/>
  <c r="AY42" i="8" s="1"/>
  <c r="BC41" i="8"/>
  <c r="AP41" i="8"/>
  <c r="BA40" i="8"/>
  <c r="AZ40" i="8"/>
  <c r="AX40" i="8"/>
  <c r="AW40" i="8"/>
  <c r="AU40" i="8"/>
  <c r="AT40" i="8"/>
  <c r="AR40" i="8"/>
  <c r="AQ40" i="8"/>
  <c r="BC39" i="8"/>
  <c r="AV39" i="8"/>
  <c r="AY39" i="8" s="1"/>
  <c r="AP39" i="8"/>
  <c r="AS39" i="8" s="1"/>
  <c r="BC38" i="8"/>
  <c r="BB38" i="8"/>
  <c r="AV38" i="8"/>
  <c r="AY38" i="8" s="1"/>
  <c r="AS38" i="8"/>
  <c r="AP38" i="8"/>
  <c r="BC37" i="8"/>
  <c r="BB37" i="8"/>
  <c r="AV37" i="8"/>
  <c r="AY37" i="8" s="1"/>
  <c r="AP37" i="8"/>
  <c r="AS37" i="8" s="1"/>
  <c r="BC36" i="8"/>
  <c r="AP36" i="8"/>
  <c r="BC35" i="8"/>
  <c r="BB35" i="8"/>
  <c r="AV35" i="8"/>
  <c r="AY35" i="8" s="1"/>
  <c r="AP35" i="8"/>
  <c r="AS35" i="8" s="1"/>
  <c r="BC34" i="8"/>
  <c r="BB34" i="8"/>
  <c r="AV34" i="8"/>
  <c r="AY34" i="8" s="1"/>
  <c r="AP34" i="8"/>
  <c r="AS34" i="8" s="1"/>
  <c r="BC33" i="8"/>
  <c r="AP33" i="8"/>
  <c r="AS33" i="8" s="1"/>
  <c r="AV33" i="8" s="1"/>
  <c r="AY33" i="8" s="1"/>
  <c r="BC32" i="8"/>
  <c r="BC40" i="8" s="1"/>
  <c r="AP32" i="8"/>
  <c r="BB32" i="8" s="1"/>
  <c r="BC31" i="8"/>
  <c r="AV31" i="8"/>
  <c r="AY31" i="8" s="1"/>
  <c r="AP31" i="8"/>
  <c r="AS31" i="8" s="1"/>
  <c r="BC30" i="8"/>
  <c r="BB30" i="8"/>
  <c r="AV30" i="8"/>
  <c r="AY30" i="8" s="1"/>
  <c r="AS30" i="8"/>
  <c r="AP30" i="8"/>
  <c r="BC29" i="8"/>
  <c r="BB29" i="8"/>
  <c r="AV29" i="8"/>
  <c r="AY29" i="8" s="1"/>
  <c r="AP29" i="8"/>
  <c r="AS29" i="8" s="1"/>
  <c r="BC28" i="8"/>
  <c r="AP28" i="8"/>
  <c r="BA27" i="8"/>
  <c r="AZ27" i="8"/>
  <c r="AX27" i="8"/>
  <c r="AW27" i="8"/>
  <c r="AU27" i="8"/>
  <c r="AT27" i="8"/>
  <c r="AR27" i="8"/>
  <c r="AQ27" i="8"/>
  <c r="BC26" i="8"/>
  <c r="BB26" i="8"/>
  <c r="AY26" i="8"/>
  <c r="AS26" i="8"/>
  <c r="AV26" i="8" s="1"/>
  <c r="AP26" i="8"/>
  <c r="BC25" i="8"/>
  <c r="BB25" i="8"/>
  <c r="AS25" i="8"/>
  <c r="AV25" i="8" s="1"/>
  <c r="AY25" i="8" s="1"/>
  <c r="AP25" i="8"/>
  <c r="BC24" i="8"/>
  <c r="AP24" i="8"/>
  <c r="BC23" i="8"/>
  <c r="AS23" i="8"/>
  <c r="AV23" i="8" s="1"/>
  <c r="AY23" i="8" s="1"/>
  <c r="AP23" i="8"/>
  <c r="BB23" i="8" s="1"/>
  <c r="BC22" i="8"/>
  <c r="BB22" i="8"/>
  <c r="AY22" i="8"/>
  <c r="AS22" i="8"/>
  <c r="AV22" i="8" s="1"/>
  <c r="AP22" i="8"/>
  <c r="BC21" i="8"/>
  <c r="BB21" i="8"/>
  <c r="AS21" i="8"/>
  <c r="AV21" i="8" s="1"/>
  <c r="AY21" i="8" s="1"/>
  <c r="AP21" i="8"/>
  <c r="BC20" i="8"/>
  <c r="AP20" i="8"/>
  <c r="BC19" i="8"/>
  <c r="AS19" i="8"/>
  <c r="AV19" i="8" s="1"/>
  <c r="AY19" i="8" s="1"/>
  <c r="AP19" i="8"/>
  <c r="BB19" i="8" s="1"/>
  <c r="BC18" i="8"/>
  <c r="BC27" i="8" s="1"/>
  <c r="BB18" i="8"/>
  <c r="AS18" i="8"/>
  <c r="AV18" i="8" s="1"/>
  <c r="AP18" i="8"/>
  <c r="AP27" i="8" s="1"/>
  <c r="BA17" i="8"/>
  <c r="AZ17" i="8"/>
  <c r="AX17" i="8"/>
  <c r="AW17" i="8"/>
  <c r="AU17" i="8"/>
  <c r="AT17" i="8"/>
  <c r="AR17" i="8"/>
  <c r="AQ17" i="8"/>
  <c r="BC16" i="8"/>
  <c r="AP16" i="8"/>
  <c r="BC15" i="8"/>
  <c r="AS15" i="8"/>
  <c r="AV15" i="8" s="1"/>
  <c r="AY15" i="8" s="1"/>
  <c r="AP15" i="8"/>
  <c r="BB15" i="8" s="1"/>
  <c r="BC14" i="8"/>
  <c r="BB14" i="8"/>
  <c r="AS14" i="8"/>
  <c r="AV14" i="8" s="1"/>
  <c r="AY14" i="8" s="1"/>
  <c r="AP14" i="8"/>
  <c r="BC13" i="8"/>
  <c r="AS13" i="8"/>
  <c r="AV13" i="8" s="1"/>
  <c r="AY13" i="8" s="1"/>
  <c r="AP13" i="8"/>
  <c r="BB13" i="8" s="1"/>
  <c r="BC12" i="8"/>
  <c r="AP12" i="8"/>
  <c r="BC11" i="8"/>
  <c r="AS11" i="8"/>
  <c r="AV11" i="8" s="1"/>
  <c r="AY11" i="8" s="1"/>
  <c r="AP11" i="8"/>
  <c r="BB11" i="8" s="1"/>
  <c r="BC10" i="8"/>
  <c r="BB10" i="8"/>
  <c r="AY10" i="8"/>
  <c r="AS10" i="8"/>
  <c r="AV10" i="8" s="1"/>
  <c r="AP10" i="8"/>
  <c r="BC9" i="8"/>
  <c r="AS9" i="8"/>
  <c r="AV9" i="8" s="1"/>
  <c r="AY9" i="8" s="1"/>
  <c r="AP9" i="8"/>
  <c r="BB9" i="8" s="1"/>
  <c r="BC8" i="8"/>
  <c r="AP8" i="8"/>
  <c r="AM183" i="8"/>
  <c r="AL183" i="8"/>
  <c r="AJ183" i="8"/>
  <c r="AI183" i="8"/>
  <c r="AG183" i="8"/>
  <c r="AF183" i="8"/>
  <c r="AD183" i="8"/>
  <c r="AC183" i="8"/>
  <c r="AO182" i="8"/>
  <c r="AO183" i="8" s="1"/>
  <c r="AN182" i="8"/>
  <c r="AK182" i="8"/>
  <c r="AE182" i="8"/>
  <c r="AH182" i="8" s="1"/>
  <c r="AO181" i="8"/>
  <c r="AN181" i="8"/>
  <c r="AE181" i="8"/>
  <c r="AH181" i="8" s="1"/>
  <c r="AK181" i="8" s="1"/>
  <c r="AO180" i="8"/>
  <c r="AN180" i="8"/>
  <c r="AN183" i="8" s="1"/>
  <c r="AE180" i="8"/>
  <c r="AM179" i="8"/>
  <c r="AL179" i="8"/>
  <c r="AJ179" i="8"/>
  <c r="AI179" i="8"/>
  <c r="AG179" i="8"/>
  <c r="AF179" i="8"/>
  <c r="AD179" i="8"/>
  <c r="AC179" i="8"/>
  <c r="AO178" i="8"/>
  <c r="AO179" i="8" s="1"/>
  <c r="AN178" i="8"/>
  <c r="AE178" i="8"/>
  <c r="AH178" i="8" s="1"/>
  <c r="AK178" i="8" s="1"/>
  <c r="AO177" i="8"/>
  <c r="AN177" i="8"/>
  <c r="AE177" i="8"/>
  <c r="AH177" i="8" s="1"/>
  <c r="AK177" i="8" s="1"/>
  <c r="AO176" i="8"/>
  <c r="AN176" i="8"/>
  <c r="AN179" i="8" s="1"/>
  <c r="AE176" i="8"/>
  <c r="AM175" i="8"/>
  <c r="AL175" i="8"/>
  <c r="AJ175" i="8"/>
  <c r="AI175" i="8"/>
  <c r="AG175" i="8"/>
  <c r="AF175" i="8"/>
  <c r="AD175" i="8"/>
  <c r="AC175" i="8"/>
  <c r="AO174" i="8"/>
  <c r="AO175" i="8" s="1"/>
  <c r="AN174" i="8"/>
  <c r="AE174" i="8"/>
  <c r="AH174" i="8" s="1"/>
  <c r="AK174" i="8" s="1"/>
  <c r="AO173" i="8"/>
  <c r="AN173" i="8"/>
  <c r="AE173" i="8"/>
  <c r="AH173" i="8" s="1"/>
  <c r="AK173" i="8" s="1"/>
  <c r="AO172" i="8"/>
  <c r="AN172" i="8"/>
  <c r="AN175" i="8" s="1"/>
  <c r="AE172" i="8"/>
  <c r="AM171" i="8"/>
  <c r="AL171" i="8"/>
  <c r="AJ171" i="8"/>
  <c r="AI171" i="8"/>
  <c r="AG171" i="8"/>
  <c r="AF171" i="8"/>
  <c r="AD171" i="8"/>
  <c r="AC171" i="8"/>
  <c r="AO170" i="8"/>
  <c r="AO171" i="8" s="1"/>
  <c r="AN170" i="8"/>
  <c r="AE170" i="8"/>
  <c r="AH170" i="8" s="1"/>
  <c r="AK170" i="8" s="1"/>
  <c r="AO169" i="8"/>
  <c r="AN169" i="8"/>
  <c r="AE169" i="8"/>
  <c r="AH169" i="8" s="1"/>
  <c r="AK169" i="8" s="1"/>
  <c r="AO168" i="8"/>
  <c r="AN168" i="8"/>
  <c r="AN171" i="8" s="1"/>
  <c r="AE168" i="8"/>
  <c r="AM167" i="8"/>
  <c r="AL167" i="8"/>
  <c r="AJ167" i="8"/>
  <c r="AI167" i="8"/>
  <c r="AG167" i="8"/>
  <c r="AF167" i="8"/>
  <c r="AD167" i="8"/>
  <c r="AC167" i="8"/>
  <c r="AO166" i="8"/>
  <c r="AN166" i="8"/>
  <c r="AE166" i="8"/>
  <c r="AH166" i="8" s="1"/>
  <c r="AK166" i="8" s="1"/>
  <c r="AO165" i="8"/>
  <c r="AN165" i="8"/>
  <c r="AE165" i="8"/>
  <c r="AH165" i="8" s="1"/>
  <c r="AK165" i="8" s="1"/>
  <c r="AO164" i="8"/>
  <c r="AN164" i="8"/>
  <c r="AE164" i="8"/>
  <c r="AH164" i="8" s="1"/>
  <c r="AK164" i="8" s="1"/>
  <c r="AO163" i="8"/>
  <c r="AN163" i="8"/>
  <c r="AK163" i="8"/>
  <c r="AH163" i="8"/>
  <c r="AE163" i="8"/>
  <c r="AO162" i="8"/>
  <c r="AN162" i="8"/>
  <c r="AE162" i="8"/>
  <c r="AH162" i="8" s="1"/>
  <c r="AK162" i="8" s="1"/>
  <c r="AO161" i="8"/>
  <c r="AN161" i="8"/>
  <c r="AE161" i="8"/>
  <c r="AH161" i="8" s="1"/>
  <c r="AK161" i="8" s="1"/>
  <c r="AO160" i="8"/>
  <c r="AN160" i="8"/>
  <c r="AE160" i="8"/>
  <c r="AH160" i="8" s="1"/>
  <c r="AK160" i="8" s="1"/>
  <c r="AO159" i="8"/>
  <c r="AN159" i="8"/>
  <c r="AK159" i="8"/>
  <c r="AH159" i="8"/>
  <c r="AE159" i="8"/>
  <c r="AO158" i="8"/>
  <c r="AN158" i="8"/>
  <c r="AK158" i="8"/>
  <c r="AE158" i="8"/>
  <c r="AH158" i="8" s="1"/>
  <c r="AO157" i="8"/>
  <c r="AN157" i="8"/>
  <c r="AK157" i="8"/>
  <c r="AE157" i="8"/>
  <c r="AH157" i="8" s="1"/>
  <c r="AO156" i="8"/>
  <c r="AN156" i="8"/>
  <c r="AE156" i="8"/>
  <c r="AO155" i="8"/>
  <c r="AN155" i="8"/>
  <c r="AN167" i="8" s="1"/>
  <c r="AK155" i="8"/>
  <c r="AH155" i="8"/>
  <c r="AE155" i="8"/>
  <c r="AM154" i="8"/>
  <c r="AL154" i="8"/>
  <c r="AJ154" i="8"/>
  <c r="AI154" i="8"/>
  <c r="AG154" i="8"/>
  <c r="AF154" i="8"/>
  <c r="AD154" i="8"/>
  <c r="AC154" i="8"/>
  <c r="AO153" i="8"/>
  <c r="AN153" i="8"/>
  <c r="AK153" i="8"/>
  <c r="AE153" i="8"/>
  <c r="AH153" i="8" s="1"/>
  <c r="AO152" i="8"/>
  <c r="AN152" i="8"/>
  <c r="AE152" i="8"/>
  <c r="AH152" i="8" s="1"/>
  <c r="AK152" i="8" s="1"/>
  <c r="AO151" i="8"/>
  <c r="AN151" i="8"/>
  <c r="AK151" i="8"/>
  <c r="AH151" i="8"/>
  <c r="AE151" i="8"/>
  <c r="AO150" i="8"/>
  <c r="AN150" i="8"/>
  <c r="AE150" i="8"/>
  <c r="AH150" i="8" s="1"/>
  <c r="AK150" i="8" s="1"/>
  <c r="AO149" i="8"/>
  <c r="AN149" i="8"/>
  <c r="AE149" i="8"/>
  <c r="AH149" i="8" s="1"/>
  <c r="AK149" i="8" s="1"/>
  <c r="AO148" i="8"/>
  <c r="AN148" i="8"/>
  <c r="AE148" i="8"/>
  <c r="AH148" i="8" s="1"/>
  <c r="AK148" i="8" s="1"/>
  <c r="AO147" i="8"/>
  <c r="AN147" i="8"/>
  <c r="AK147" i="8"/>
  <c r="AH147" i="8"/>
  <c r="AE147" i="8"/>
  <c r="AO146" i="8"/>
  <c r="AN146" i="8"/>
  <c r="AK146" i="8"/>
  <c r="AE146" i="8"/>
  <c r="AH146" i="8" s="1"/>
  <c r="AO145" i="8"/>
  <c r="AN145" i="8"/>
  <c r="AE145" i="8"/>
  <c r="AH145" i="8" s="1"/>
  <c r="AK145" i="8" s="1"/>
  <c r="AO144" i="8"/>
  <c r="AN144" i="8"/>
  <c r="AE144" i="8"/>
  <c r="AH144" i="8" s="1"/>
  <c r="AK144" i="8" s="1"/>
  <c r="AO143" i="8"/>
  <c r="AN143" i="8"/>
  <c r="AK143" i="8"/>
  <c r="AH143" i="8"/>
  <c r="AE143" i="8"/>
  <c r="AO142" i="8"/>
  <c r="AN142" i="8"/>
  <c r="AN154" i="8" s="1"/>
  <c r="AE142" i="8"/>
  <c r="AH142" i="8" s="1"/>
  <c r="AH154" i="8" s="1"/>
  <c r="AM141" i="8"/>
  <c r="AL141" i="8"/>
  <c r="AJ141" i="8"/>
  <c r="AI141" i="8"/>
  <c r="AG141" i="8"/>
  <c r="AF141" i="8"/>
  <c r="AD141" i="8"/>
  <c r="AC141" i="8"/>
  <c r="AO140" i="8"/>
  <c r="AN140" i="8"/>
  <c r="AE140" i="8"/>
  <c r="AH140" i="8" s="1"/>
  <c r="AK140" i="8" s="1"/>
  <c r="AO139" i="8"/>
  <c r="AN139" i="8"/>
  <c r="AK139" i="8"/>
  <c r="AH139" i="8"/>
  <c r="AE139" i="8"/>
  <c r="AO138" i="8"/>
  <c r="AN138" i="8"/>
  <c r="AE138" i="8"/>
  <c r="AH138" i="8" s="1"/>
  <c r="AK138" i="8" s="1"/>
  <c r="AO137" i="8"/>
  <c r="AN137" i="8"/>
  <c r="AE137" i="8"/>
  <c r="AH137" i="8" s="1"/>
  <c r="AK137" i="8" s="1"/>
  <c r="AO136" i="8"/>
  <c r="AN136" i="8"/>
  <c r="AE136" i="8"/>
  <c r="AH136" i="8" s="1"/>
  <c r="AK136" i="8" s="1"/>
  <c r="AO135" i="8"/>
  <c r="AN135" i="8"/>
  <c r="AK135" i="8"/>
  <c r="AH135" i="8"/>
  <c r="AE135" i="8"/>
  <c r="AO134" i="8"/>
  <c r="AN134" i="8"/>
  <c r="AK134" i="8"/>
  <c r="AE134" i="8"/>
  <c r="AH134" i="8" s="1"/>
  <c r="AO133" i="8"/>
  <c r="AN133" i="8"/>
  <c r="AE133" i="8"/>
  <c r="AH133" i="8" s="1"/>
  <c r="AK133" i="8" s="1"/>
  <c r="AO132" i="8"/>
  <c r="AN132" i="8"/>
  <c r="AE132" i="8"/>
  <c r="AH132" i="8" s="1"/>
  <c r="AK132" i="8" s="1"/>
  <c r="AO131" i="8"/>
  <c r="AN131" i="8"/>
  <c r="AK131" i="8"/>
  <c r="AH131" i="8"/>
  <c r="AE131" i="8"/>
  <c r="AO130" i="8"/>
  <c r="AN130" i="8"/>
  <c r="AE130" i="8"/>
  <c r="AH130" i="8" s="1"/>
  <c r="AK130" i="8" s="1"/>
  <c r="AO129" i="8"/>
  <c r="AN129" i="8"/>
  <c r="AN141" i="8" s="1"/>
  <c r="AK129" i="8"/>
  <c r="AE129" i="8"/>
  <c r="AH129" i="8" s="1"/>
  <c r="AM128" i="8"/>
  <c r="AL128" i="8"/>
  <c r="AJ128" i="8"/>
  <c r="AI128" i="8"/>
  <c r="AG128" i="8"/>
  <c r="AF128" i="8"/>
  <c r="AD128" i="8"/>
  <c r="AC128" i="8"/>
  <c r="AO127" i="8"/>
  <c r="AN127" i="8"/>
  <c r="AK127" i="8"/>
  <c r="AH127" i="8"/>
  <c r="AE127" i="8"/>
  <c r="AO126" i="8"/>
  <c r="AN126" i="8"/>
  <c r="AE126" i="8"/>
  <c r="AH126" i="8" s="1"/>
  <c r="AK126" i="8" s="1"/>
  <c r="AO125" i="8"/>
  <c r="AN125" i="8"/>
  <c r="AK125" i="8"/>
  <c r="AE125" i="8"/>
  <c r="AH125" i="8" s="1"/>
  <c r="AO124" i="8"/>
  <c r="AN124" i="8"/>
  <c r="AE124" i="8"/>
  <c r="AH124" i="8" s="1"/>
  <c r="AK124" i="8" s="1"/>
  <c r="AO123" i="8"/>
  <c r="AN123" i="8"/>
  <c r="AK123" i="8"/>
  <c r="AH123" i="8"/>
  <c r="AE123" i="8"/>
  <c r="AO122" i="8"/>
  <c r="AN122" i="8"/>
  <c r="AE122" i="8"/>
  <c r="AH122" i="8" s="1"/>
  <c r="AK122" i="8" s="1"/>
  <c r="AO121" i="8"/>
  <c r="AN121" i="8"/>
  <c r="AE121" i="8"/>
  <c r="AH121" i="8" s="1"/>
  <c r="AK121" i="8" s="1"/>
  <c r="AO120" i="8"/>
  <c r="AN120" i="8"/>
  <c r="AE120" i="8"/>
  <c r="AH120" i="8" s="1"/>
  <c r="AK120" i="8" s="1"/>
  <c r="AO119" i="8"/>
  <c r="AN119" i="8"/>
  <c r="AK119" i="8"/>
  <c r="AH119" i="8"/>
  <c r="AE119" i="8"/>
  <c r="AO118" i="8"/>
  <c r="AN118" i="8"/>
  <c r="AK118" i="8"/>
  <c r="AE118" i="8"/>
  <c r="AH118" i="8" s="1"/>
  <c r="AO117" i="8"/>
  <c r="AN117" i="8"/>
  <c r="AK117" i="8"/>
  <c r="AE117" i="8"/>
  <c r="AH117" i="8" s="1"/>
  <c r="AO116" i="8"/>
  <c r="AO128" i="8" s="1"/>
  <c r="AN116" i="8"/>
  <c r="AE116" i="8"/>
  <c r="AM115" i="8"/>
  <c r="AL115" i="8"/>
  <c r="AJ115" i="8"/>
  <c r="AI115" i="8"/>
  <c r="AG115" i="8"/>
  <c r="AF115" i="8"/>
  <c r="AD115" i="8"/>
  <c r="AC115" i="8"/>
  <c r="AO114" i="8"/>
  <c r="AN114" i="8"/>
  <c r="AE114" i="8"/>
  <c r="AH114" i="8" s="1"/>
  <c r="AK114" i="8" s="1"/>
  <c r="AO113" i="8"/>
  <c r="AN113" i="8"/>
  <c r="AK113" i="8"/>
  <c r="AE113" i="8"/>
  <c r="AH113" i="8" s="1"/>
  <c r="AO112" i="8"/>
  <c r="AN112" i="8"/>
  <c r="AE112" i="8"/>
  <c r="AH112" i="8" s="1"/>
  <c r="AK112" i="8" s="1"/>
  <c r="AO111" i="8"/>
  <c r="AN111" i="8"/>
  <c r="AK111" i="8"/>
  <c r="AH111" i="8"/>
  <c r="AE111" i="8"/>
  <c r="AO110" i="8"/>
  <c r="AN110" i="8"/>
  <c r="AE110" i="8"/>
  <c r="AH110" i="8" s="1"/>
  <c r="AK110" i="8" s="1"/>
  <c r="AO109" i="8"/>
  <c r="AN109" i="8"/>
  <c r="AE109" i="8"/>
  <c r="AH109" i="8" s="1"/>
  <c r="AK109" i="8" s="1"/>
  <c r="AO108" i="8"/>
  <c r="AN108" i="8"/>
  <c r="AE108" i="8"/>
  <c r="AH108" i="8" s="1"/>
  <c r="AK108" i="8" s="1"/>
  <c r="AO107" i="8"/>
  <c r="AN107" i="8"/>
  <c r="AK107" i="8"/>
  <c r="AH107" i="8"/>
  <c r="AE107" i="8"/>
  <c r="AO106" i="8"/>
  <c r="AN106" i="8"/>
  <c r="AK106" i="8"/>
  <c r="AE106" i="8"/>
  <c r="AH106" i="8" s="1"/>
  <c r="AO105" i="8"/>
  <c r="AN105" i="8"/>
  <c r="AK105" i="8"/>
  <c r="AE105" i="8"/>
  <c r="AH105" i="8" s="1"/>
  <c r="AO104" i="8"/>
  <c r="AN104" i="8"/>
  <c r="AE104" i="8"/>
  <c r="AH104" i="8" s="1"/>
  <c r="AK104" i="8" s="1"/>
  <c r="AO103" i="8"/>
  <c r="AN103" i="8"/>
  <c r="AN115" i="8" s="1"/>
  <c r="AK103" i="8"/>
  <c r="AH103" i="8"/>
  <c r="AE103" i="8"/>
  <c r="AM102" i="8"/>
  <c r="AL102" i="8"/>
  <c r="AJ102" i="8"/>
  <c r="AI102" i="8"/>
  <c r="AG102" i="8"/>
  <c r="AF102" i="8"/>
  <c r="AD102" i="8"/>
  <c r="AC102" i="8"/>
  <c r="AO101" i="8"/>
  <c r="AN101" i="8"/>
  <c r="AK101" i="8"/>
  <c r="AE101" i="8"/>
  <c r="AH101" i="8" s="1"/>
  <c r="AO100" i="8"/>
  <c r="AN100" i="8"/>
  <c r="AE100" i="8"/>
  <c r="AH100" i="8" s="1"/>
  <c r="AK100" i="8" s="1"/>
  <c r="AO99" i="8"/>
  <c r="AN99" i="8"/>
  <c r="AK99" i="8"/>
  <c r="AH99" i="8"/>
  <c r="AE99" i="8"/>
  <c r="AO98" i="8"/>
  <c r="AN98" i="8"/>
  <c r="AE98" i="8"/>
  <c r="AH98" i="8" s="1"/>
  <c r="AK98" i="8" s="1"/>
  <c r="AO97" i="8"/>
  <c r="AN97" i="8"/>
  <c r="AE97" i="8"/>
  <c r="AH97" i="8" s="1"/>
  <c r="AK97" i="8" s="1"/>
  <c r="AO96" i="8"/>
  <c r="AN96" i="8"/>
  <c r="AE96" i="8"/>
  <c r="AH96" i="8" s="1"/>
  <c r="AK96" i="8" s="1"/>
  <c r="AO95" i="8"/>
  <c r="AN95" i="8"/>
  <c r="AK95" i="8"/>
  <c r="AH95" i="8"/>
  <c r="AE95" i="8"/>
  <c r="AO94" i="8"/>
  <c r="AO102" i="8" s="1"/>
  <c r="AN94" i="8"/>
  <c r="AK94" i="8"/>
  <c r="AE94" i="8"/>
  <c r="AH94" i="8" s="1"/>
  <c r="AO93" i="8"/>
  <c r="AN93" i="8"/>
  <c r="AE93" i="8"/>
  <c r="AH93" i="8" s="1"/>
  <c r="AK93" i="8" s="1"/>
  <c r="AO92" i="8"/>
  <c r="AN92" i="8"/>
  <c r="AE92" i="8"/>
  <c r="AH92" i="8" s="1"/>
  <c r="AK92" i="8" s="1"/>
  <c r="AO91" i="8"/>
  <c r="AN91" i="8"/>
  <c r="AK91" i="8"/>
  <c r="AH91" i="8"/>
  <c r="AE91" i="8"/>
  <c r="AO90" i="8"/>
  <c r="AN90" i="8"/>
  <c r="AN102" i="8" s="1"/>
  <c r="AK90" i="8"/>
  <c r="AE90" i="8"/>
  <c r="AH90" i="8" s="1"/>
  <c r="AM89" i="8"/>
  <c r="AL89" i="8"/>
  <c r="AJ89" i="8"/>
  <c r="AI89" i="8"/>
  <c r="AG89" i="8"/>
  <c r="AF89" i="8"/>
  <c r="AD89" i="8"/>
  <c r="AC89" i="8"/>
  <c r="AO88" i="8"/>
  <c r="AN88" i="8"/>
  <c r="AE88" i="8"/>
  <c r="AH88" i="8" s="1"/>
  <c r="AK88" i="8" s="1"/>
  <c r="AO87" i="8"/>
  <c r="AN87" i="8"/>
  <c r="AK87" i="8"/>
  <c r="AH87" i="8"/>
  <c r="AE87" i="8"/>
  <c r="AO86" i="8"/>
  <c r="AN86" i="8"/>
  <c r="AE86" i="8"/>
  <c r="AH86" i="8" s="1"/>
  <c r="AK86" i="8" s="1"/>
  <c r="AO85" i="8"/>
  <c r="AN85" i="8"/>
  <c r="AE85" i="8"/>
  <c r="AH85" i="8" s="1"/>
  <c r="AK85" i="8" s="1"/>
  <c r="AO84" i="8"/>
  <c r="AN84" i="8"/>
  <c r="AE84" i="8"/>
  <c r="AH84" i="8" s="1"/>
  <c r="AK84" i="8" s="1"/>
  <c r="AO83" i="8"/>
  <c r="AN83" i="8"/>
  <c r="AK83" i="8"/>
  <c r="AH83" i="8"/>
  <c r="AE83" i="8"/>
  <c r="AO82" i="8"/>
  <c r="AN82" i="8"/>
  <c r="AK82" i="8"/>
  <c r="AE82" i="8"/>
  <c r="AH82" i="8" s="1"/>
  <c r="AO81" i="8"/>
  <c r="AN81" i="8"/>
  <c r="AE81" i="8"/>
  <c r="AH81" i="8" s="1"/>
  <c r="AK81" i="8" s="1"/>
  <c r="AO80" i="8"/>
  <c r="AN80" i="8"/>
  <c r="AE80" i="8"/>
  <c r="AH80" i="8" s="1"/>
  <c r="AK80" i="8" s="1"/>
  <c r="AO79" i="8"/>
  <c r="AN79" i="8"/>
  <c r="AK79" i="8"/>
  <c r="AH79" i="8"/>
  <c r="AE79" i="8"/>
  <c r="AO78" i="8"/>
  <c r="AN78" i="8"/>
  <c r="AK78" i="8"/>
  <c r="AE78" i="8"/>
  <c r="AH78" i="8" s="1"/>
  <c r="AO77" i="8"/>
  <c r="AN77" i="8"/>
  <c r="AN89" i="8" s="1"/>
  <c r="AK77" i="8"/>
  <c r="AK89" i="8" s="1"/>
  <c r="AE77" i="8"/>
  <c r="AH77" i="8" s="1"/>
  <c r="AM76" i="8"/>
  <c r="AL76" i="8"/>
  <c r="AJ76" i="8"/>
  <c r="AI76" i="8"/>
  <c r="AG76" i="8"/>
  <c r="AF76" i="8"/>
  <c r="AD76" i="8"/>
  <c r="AC76" i="8"/>
  <c r="AO75" i="8"/>
  <c r="AN75" i="8"/>
  <c r="AK75" i="8"/>
  <c r="AH75" i="8"/>
  <c r="AE75" i="8"/>
  <c r="AO74" i="8"/>
  <c r="AN74" i="8"/>
  <c r="AK74" i="8"/>
  <c r="AE74" i="8"/>
  <c r="AH74" i="8" s="1"/>
  <c r="AO73" i="8"/>
  <c r="AN73" i="8"/>
  <c r="AK73" i="8"/>
  <c r="AE73" i="8"/>
  <c r="AH73" i="8" s="1"/>
  <c r="AO72" i="8"/>
  <c r="AN72" i="8"/>
  <c r="AE72" i="8"/>
  <c r="AH72" i="8" s="1"/>
  <c r="AK72" i="8" s="1"/>
  <c r="AO71" i="8"/>
  <c r="AN71" i="8"/>
  <c r="AK71" i="8"/>
  <c r="AH71" i="8"/>
  <c r="AE71" i="8"/>
  <c r="AO70" i="8"/>
  <c r="AN70" i="8"/>
  <c r="AE70" i="8"/>
  <c r="AH70" i="8" s="1"/>
  <c r="AK70" i="8" s="1"/>
  <c r="AO69" i="8"/>
  <c r="AN69" i="8"/>
  <c r="AE69" i="8"/>
  <c r="AH69" i="8" s="1"/>
  <c r="AK69" i="8" s="1"/>
  <c r="AO68" i="8"/>
  <c r="AN68" i="8"/>
  <c r="AE68" i="8"/>
  <c r="AH68" i="8" s="1"/>
  <c r="AK68" i="8" s="1"/>
  <c r="AO67" i="8"/>
  <c r="AN67" i="8"/>
  <c r="AK67" i="8"/>
  <c r="AH67" i="8"/>
  <c r="AE67" i="8"/>
  <c r="AO66" i="8"/>
  <c r="AO76" i="8" s="1"/>
  <c r="AN66" i="8"/>
  <c r="AK66" i="8"/>
  <c r="AE66" i="8"/>
  <c r="AH66" i="8" s="1"/>
  <c r="AO65" i="8"/>
  <c r="AN65" i="8"/>
  <c r="AE65" i="8"/>
  <c r="AH65" i="8" s="1"/>
  <c r="AK65" i="8" s="1"/>
  <c r="AO64" i="8"/>
  <c r="AN64" i="8"/>
  <c r="AE64" i="8"/>
  <c r="AM63" i="8"/>
  <c r="AL63" i="8"/>
  <c r="AJ63" i="8"/>
  <c r="AI63" i="8"/>
  <c r="AG63" i="8"/>
  <c r="AF63" i="8"/>
  <c r="AD63" i="8"/>
  <c r="AC63" i="8"/>
  <c r="AO62" i="8"/>
  <c r="AN62" i="8"/>
  <c r="AK62" i="8"/>
  <c r="AE62" i="8"/>
  <c r="AH62" i="8" s="1"/>
  <c r="AO61" i="8"/>
  <c r="AN61" i="8"/>
  <c r="AK61" i="8"/>
  <c r="AE61" i="8"/>
  <c r="AH61" i="8" s="1"/>
  <c r="AO60" i="8"/>
  <c r="AN60" i="8"/>
  <c r="AE60" i="8"/>
  <c r="AH60" i="8" s="1"/>
  <c r="AK60" i="8" s="1"/>
  <c r="AO59" i="8"/>
  <c r="AN59" i="8"/>
  <c r="AK59" i="8"/>
  <c r="AH59" i="8"/>
  <c r="AE59" i="8"/>
  <c r="AO58" i="8"/>
  <c r="AN58" i="8"/>
  <c r="AK58" i="8"/>
  <c r="AE58" i="8"/>
  <c r="AH58" i="8" s="1"/>
  <c r="AO57" i="8"/>
  <c r="AN57" i="8"/>
  <c r="AH57" i="8"/>
  <c r="AK57" i="8" s="1"/>
  <c r="AE57" i="8"/>
  <c r="AO56" i="8"/>
  <c r="AN56" i="8"/>
  <c r="AE56" i="8"/>
  <c r="AH56" i="8" s="1"/>
  <c r="AK56" i="8" s="1"/>
  <c r="AO55" i="8"/>
  <c r="AN55" i="8"/>
  <c r="AK55" i="8"/>
  <c r="AH55" i="8"/>
  <c r="AE55" i="8"/>
  <c r="AO54" i="8"/>
  <c r="AN54" i="8"/>
  <c r="AK54" i="8"/>
  <c r="AE54" i="8"/>
  <c r="AH54" i="8" s="1"/>
  <c r="AO53" i="8"/>
  <c r="AN53" i="8"/>
  <c r="AE53" i="8"/>
  <c r="AH53" i="8" s="1"/>
  <c r="AK53" i="8" s="1"/>
  <c r="AO52" i="8"/>
  <c r="AO63" i="8" s="1"/>
  <c r="AN52" i="8"/>
  <c r="AE52" i="8"/>
  <c r="AH52" i="8" s="1"/>
  <c r="AK52" i="8" s="1"/>
  <c r="AO51" i="8"/>
  <c r="AN51" i="8"/>
  <c r="AH51" i="8"/>
  <c r="AE51" i="8"/>
  <c r="AM50" i="8"/>
  <c r="AL50" i="8"/>
  <c r="AJ50" i="8"/>
  <c r="AI50" i="8"/>
  <c r="AG50" i="8"/>
  <c r="AF50" i="8"/>
  <c r="AD50" i="8"/>
  <c r="AC50" i="8"/>
  <c r="AO49" i="8"/>
  <c r="AN49" i="8"/>
  <c r="AE49" i="8"/>
  <c r="AH49" i="8" s="1"/>
  <c r="AK49" i="8" s="1"/>
  <c r="AO48" i="8"/>
  <c r="AN48" i="8"/>
  <c r="AE48" i="8"/>
  <c r="AH48" i="8" s="1"/>
  <c r="AK48" i="8" s="1"/>
  <c r="AO47" i="8"/>
  <c r="AN47" i="8"/>
  <c r="AH47" i="8"/>
  <c r="AK47" i="8" s="1"/>
  <c r="AE47" i="8"/>
  <c r="AO46" i="8"/>
  <c r="AN46" i="8"/>
  <c r="AE46" i="8"/>
  <c r="AH46" i="8" s="1"/>
  <c r="AK46" i="8" s="1"/>
  <c r="AO45" i="8"/>
  <c r="AN45" i="8"/>
  <c r="AE45" i="8"/>
  <c r="AH45" i="8" s="1"/>
  <c r="AK45" i="8" s="1"/>
  <c r="AO44" i="8"/>
  <c r="AN44" i="8"/>
  <c r="AE44" i="8"/>
  <c r="AH44" i="8" s="1"/>
  <c r="AK44" i="8" s="1"/>
  <c r="AO43" i="8"/>
  <c r="AN43" i="8"/>
  <c r="AH43" i="8"/>
  <c r="AK43" i="8" s="1"/>
  <c r="AE43" i="8"/>
  <c r="AO42" i="8"/>
  <c r="AO50" i="8" s="1"/>
  <c r="AN42" i="8"/>
  <c r="AE42" i="8"/>
  <c r="AH42" i="8" s="1"/>
  <c r="AK42" i="8" s="1"/>
  <c r="AO41" i="8"/>
  <c r="AN41" i="8"/>
  <c r="AE41" i="8"/>
  <c r="AH41" i="8" s="1"/>
  <c r="AM40" i="8"/>
  <c r="AL40" i="8"/>
  <c r="AJ40" i="8"/>
  <c r="AI40" i="8"/>
  <c r="AG40" i="8"/>
  <c r="AF40" i="8"/>
  <c r="AD40" i="8"/>
  <c r="AC40" i="8"/>
  <c r="AO39" i="8"/>
  <c r="AN39" i="8"/>
  <c r="AH39" i="8"/>
  <c r="AK39" i="8" s="1"/>
  <c r="AE39" i="8"/>
  <c r="AO38" i="8"/>
  <c r="AN38" i="8"/>
  <c r="AE38" i="8"/>
  <c r="AH38" i="8" s="1"/>
  <c r="AK38" i="8" s="1"/>
  <c r="AO37" i="8"/>
  <c r="AN37" i="8"/>
  <c r="AE37" i="8"/>
  <c r="AH37" i="8" s="1"/>
  <c r="AK37" i="8" s="1"/>
  <c r="AO36" i="8"/>
  <c r="AN36" i="8"/>
  <c r="AE36" i="8"/>
  <c r="AH36" i="8" s="1"/>
  <c r="AK36" i="8" s="1"/>
  <c r="AO35" i="8"/>
  <c r="AN35" i="8"/>
  <c r="AH35" i="8"/>
  <c r="AK35" i="8" s="1"/>
  <c r="AE35" i="8"/>
  <c r="AO34" i="8"/>
  <c r="AN34" i="8"/>
  <c r="AE34" i="8"/>
  <c r="AH34" i="8" s="1"/>
  <c r="AK34" i="8" s="1"/>
  <c r="AO33" i="8"/>
  <c r="AN33" i="8"/>
  <c r="AH33" i="8"/>
  <c r="AK33" i="8" s="1"/>
  <c r="AE33" i="8"/>
  <c r="AO32" i="8"/>
  <c r="AN32" i="8"/>
  <c r="AE32" i="8"/>
  <c r="AH32" i="8" s="1"/>
  <c r="AK32" i="8" s="1"/>
  <c r="AO31" i="8"/>
  <c r="AN31" i="8"/>
  <c r="AK31" i="8"/>
  <c r="AH31" i="8"/>
  <c r="AE31" i="8"/>
  <c r="AO30" i="8"/>
  <c r="AN30" i="8"/>
  <c r="AE30" i="8"/>
  <c r="AH30" i="8" s="1"/>
  <c r="AK30" i="8" s="1"/>
  <c r="AO29" i="8"/>
  <c r="AN29" i="8"/>
  <c r="AH29" i="8"/>
  <c r="AK29" i="8" s="1"/>
  <c r="AE29" i="8"/>
  <c r="AO28" i="8"/>
  <c r="AO40" i="8" s="1"/>
  <c r="AN28" i="8"/>
  <c r="AE28" i="8"/>
  <c r="AM27" i="8"/>
  <c r="AL27" i="8"/>
  <c r="AJ27" i="8"/>
  <c r="AI27" i="8"/>
  <c r="AG27" i="8"/>
  <c r="AF27" i="8"/>
  <c r="AD27" i="8"/>
  <c r="AC27" i="8"/>
  <c r="AO26" i="8"/>
  <c r="AN26" i="8"/>
  <c r="AE26" i="8"/>
  <c r="AH26" i="8" s="1"/>
  <c r="AK26" i="8" s="1"/>
  <c r="AO25" i="8"/>
  <c r="AN25" i="8"/>
  <c r="AE25" i="8"/>
  <c r="AH25" i="8" s="1"/>
  <c r="AK25" i="8" s="1"/>
  <c r="AO24" i="8"/>
  <c r="AN24" i="8"/>
  <c r="AE24" i="8"/>
  <c r="AH24" i="8" s="1"/>
  <c r="AK24" i="8" s="1"/>
  <c r="AO23" i="8"/>
  <c r="AN23" i="8"/>
  <c r="AH23" i="8"/>
  <c r="AK23" i="8" s="1"/>
  <c r="AE23" i="8"/>
  <c r="AO22" i="8"/>
  <c r="AN22" i="8"/>
  <c r="AE22" i="8"/>
  <c r="AH22" i="8" s="1"/>
  <c r="AK22" i="8" s="1"/>
  <c r="AO21" i="8"/>
  <c r="AN21" i="8"/>
  <c r="AE21" i="8"/>
  <c r="AH21" i="8" s="1"/>
  <c r="AK21" i="8" s="1"/>
  <c r="AO20" i="8"/>
  <c r="AN20" i="8"/>
  <c r="AN27" i="8" s="1"/>
  <c r="AE20" i="8"/>
  <c r="AH20" i="8" s="1"/>
  <c r="AK20" i="8" s="1"/>
  <c r="AO19" i="8"/>
  <c r="AN19" i="8"/>
  <c r="AH19" i="8"/>
  <c r="AK19" i="8" s="1"/>
  <c r="AE19" i="8"/>
  <c r="AO18" i="8"/>
  <c r="AO27" i="8" s="1"/>
  <c r="AN18" i="8"/>
  <c r="AE18" i="8"/>
  <c r="AH18" i="8" s="1"/>
  <c r="AM17" i="8"/>
  <c r="AL17" i="8"/>
  <c r="AJ17" i="8"/>
  <c r="AI17" i="8"/>
  <c r="AG17" i="8"/>
  <c r="AF17" i="8"/>
  <c r="AD17" i="8"/>
  <c r="AC17" i="8"/>
  <c r="AO16" i="8"/>
  <c r="AN16" i="8"/>
  <c r="AE16" i="8"/>
  <c r="AH16" i="8" s="1"/>
  <c r="AK16" i="8" s="1"/>
  <c r="AO15" i="8"/>
  <c r="AN15" i="8"/>
  <c r="AH15" i="8"/>
  <c r="AK15" i="8" s="1"/>
  <c r="AE15" i="8"/>
  <c r="AO14" i="8"/>
  <c r="AN14" i="8"/>
  <c r="AE14" i="8"/>
  <c r="AH14" i="8" s="1"/>
  <c r="AK14" i="8" s="1"/>
  <c r="AO13" i="8"/>
  <c r="AN13" i="8"/>
  <c r="AE13" i="8"/>
  <c r="AH13" i="8" s="1"/>
  <c r="AK13" i="8" s="1"/>
  <c r="AO12" i="8"/>
  <c r="AN12" i="8"/>
  <c r="AE12" i="8"/>
  <c r="AH12" i="8" s="1"/>
  <c r="AK12" i="8" s="1"/>
  <c r="AO11" i="8"/>
  <c r="AN11" i="8"/>
  <c r="AH11" i="8"/>
  <c r="AK11" i="8" s="1"/>
  <c r="AE11" i="8"/>
  <c r="AO10" i="8"/>
  <c r="AN10" i="8"/>
  <c r="AE10" i="8"/>
  <c r="AH10" i="8" s="1"/>
  <c r="AK10" i="8" s="1"/>
  <c r="AO9" i="8"/>
  <c r="AN9" i="8"/>
  <c r="AE9" i="8"/>
  <c r="AH9" i="8" s="1"/>
  <c r="AK9" i="8" s="1"/>
  <c r="AO8" i="8"/>
  <c r="AO17" i="8" s="1"/>
  <c r="AN8" i="8"/>
  <c r="AN17" i="8" s="1"/>
  <c r="AE8" i="8"/>
  <c r="AH8" i="8" s="1"/>
  <c r="AA182" i="8"/>
  <c r="Z182" i="8"/>
  <c r="Q182" i="8"/>
  <c r="T182" i="8" s="1"/>
  <c r="W182" i="8" s="1"/>
  <c r="AA181" i="8"/>
  <c r="Z181" i="8"/>
  <c r="T181" i="8"/>
  <c r="W181" i="8" s="1"/>
  <c r="Q181" i="8"/>
  <c r="AA180" i="8"/>
  <c r="Z180" i="8"/>
  <c r="Q180" i="8"/>
  <c r="T180" i="8" s="1"/>
  <c r="W180" i="8" s="1"/>
  <c r="AA178" i="8"/>
  <c r="Z178" i="8"/>
  <c r="T178" i="8"/>
  <c r="W178" i="8" s="1"/>
  <c r="Q178" i="8"/>
  <c r="AA177" i="8"/>
  <c r="Z177" i="8"/>
  <c r="Q177" i="8"/>
  <c r="T177" i="8" s="1"/>
  <c r="W177" i="8" s="1"/>
  <c r="AA176" i="8"/>
  <c r="Z176" i="8"/>
  <c r="Q176" i="8"/>
  <c r="T176" i="8" s="1"/>
  <c r="W176" i="8" s="1"/>
  <c r="AA174" i="8"/>
  <c r="Z174" i="8"/>
  <c r="Q174" i="8"/>
  <c r="T174" i="8" s="1"/>
  <c r="W174" i="8" s="1"/>
  <c r="AA173" i="8"/>
  <c r="Z173" i="8"/>
  <c r="Q173" i="8"/>
  <c r="T173" i="8" s="1"/>
  <c r="W173" i="8" s="1"/>
  <c r="AA172" i="8"/>
  <c r="Z172" i="8"/>
  <c r="Q172" i="8"/>
  <c r="T172" i="8" s="1"/>
  <c r="W172" i="8" s="1"/>
  <c r="AA170" i="8"/>
  <c r="Z170" i="8"/>
  <c r="T170" i="8"/>
  <c r="W170" i="8" s="1"/>
  <c r="Q170" i="8"/>
  <c r="AA169" i="8"/>
  <c r="Z169" i="8"/>
  <c r="Q169" i="8"/>
  <c r="T169" i="8" s="1"/>
  <c r="W169" i="8" s="1"/>
  <c r="AA168" i="8"/>
  <c r="Z168" i="8"/>
  <c r="Q168" i="8"/>
  <c r="T168" i="8" s="1"/>
  <c r="W168" i="8" s="1"/>
  <c r="AA166" i="8"/>
  <c r="Z166" i="8"/>
  <c r="T166" i="8"/>
  <c r="W166" i="8" s="1"/>
  <c r="Q166" i="8"/>
  <c r="AA165" i="8"/>
  <c r="Z165" i="8"/>
  <c r="T165" i="8"/>
  <c r="W165" i="8" s="1"/>
  <c r="Q165" i="8"/>
  <c r="AA164" i="8"/>
  <c r="Z164" i="8"/>
  <c r="Q164" i="8"/>
  <c r="T164" i="8" s="1"/>
  <c r="W164" i="8" s="1"/>
  <c r="AA163" i="8"/>
  <c r="Z163" i="8"/>
  <c r="Q163" i="8"/>
  <c r="T163" i="8" s="1"/>
  <c r="W163" i="8" s="1"/>
  <c r="AA162" i="8"/>
  <c r="Z162" i="8"/>
  <c r="Q162" i="8"/>
  <c r="T162" i="8" s="1"/>
  <c r="W162" i="8" s="1"/>
  <c r="AA161" i="8"/>
  <c r="Z161" i="8"/>
  <c r="W161" i="8"/>
  <c r="T161" i="8"/>
  <c r="Q161" i="8"/>
  <c r="AA160" i="8"/>
  <c r="Z160" i="8"/>
  <c r="Q160" i="8"/>
  <c r="T160" i="8" s="1"/>
  <c r="W160" i="8" s="1"/>
  <c r="AA159" i="8"/>
  <c r="Z159" i="8"/>
  <c r="Q159" i="8"/>
  <c r="T159" i="8" s="1"/>
  <c r="W159" i="8" s="1"/>
  <c r="AA158" i="8"/>
  <c r="Z158" i="8"/>
  <c r="T158" i="8"/>
  <c r="W158" i="8" s="1"/>
  <c r="Q158" i="8"/>
  <c r="AA157" i="8"/>
  <c r="Z157" i="8"/>
  <c r="T157" i="8"/>
  <c r="W157" i="8" s="1"/>
  <c r="Q157" i="8"/>
  <c r="AA156" i="8"/>
  <c r="Z156" i="8"/>
  <c r="Q156" i="8"/>
  <c r="T156" i="8" s="1"/>
  <c r="W156" i="8" s="1"/>
  <c r="AA155" i="8"/>
  <c r="Z155" i="8"/>
  <c r="Q155" i="8"/>
  <c r="T155" i="8" s="1"/>
  <c r="W155" i="8" s="1"/>
  <c r="AA153" i="8"/>
  <c r="Z153" i="8"/>
  <c r="T153" i="8"/>
  <c r="W153" i="8" s="1"/>
  <c r="Q153" i="8"/>
  <c r="AA152" i="8"/>
  <c r="Z152" i="8"/>
  <c r="Q152" i="8"/>
  <c r="T152" i="8" s="1"/>
  <c r="W152" i="8" s="1"/>
  <c r="AA151" i="8"/>
  <c r="Z151" i="8"/>
  <c r="Q151" i="8"/>
  <c r="T151" i="8" s="1"/>
  <c r="W151" i="8" s="1"/>
  <c r="AA150" i="8"/>
  <c r="Z150" i="8"/>
  <c r="Q150" i="8"/>
  <c r="T150" i="8" s="1"/>
  <c r="W150" i="8" s="1"/>
  <c r="AA149" i="8"/>
  <c r="Z149" i="8"/>
  <c r="Q149" i="8"/>
  <c r="T149" i="8" s="1"/>
  <c r="W149" i="8" s="1"/>
  <c r="AA148" i="8"/>
  <c r="Z148" i="8"/>
  <c r="Q148" i="8"/>
  <c r="T148" i="8" s="1"/>
  <c r="W148" i="8" s="1"/>
  <c r="AA147" i="8"/>
  <c r="Z147" i="8"/>
  <c r="Q147" i="8"/>
  <c r="T147" i="8" s="1"/>
  <c r="W147" i="8" s="1"/>
  <c r="AA146" i="8"/>
  <c r="Z146" i="8"/>
  <c r="T146" i="8"/>
  <c r="W146" i="8" s="1"/>
  <c r="Q146" i="8"/>
  <c r="AA145" i="8"/>
  <c r="Z145" i="8"/>
  <c r="T145" i="8"/>
  <c r="W145" i="8" s="1"/>
  <c r="Q145" i="8"/>
  <c r="AA144" i="8"/>
  <c r="Z144" i="8"/>
  <c r="Q144" i="8"/>
  <c r="T144" i="8" s="1"/>
  <c r="W144" i="8" s="1"/>
  <c r="AA143" i="8"/>
  <c r="Z143" i="8"/>
  <c r="Q143" i="8"/>
  <c r="T143" i="8" s="1"/>
  <c r="W143" i="8" s="1"/>
  <c r="AA142" i="8"/>
  <c r="Z142" i="8"/>
  <c r="Q142" i="8"/>
  <c r="T142" i="8" s="1"/>
  <c r="W142" i="8" s="1"/>
  <c r="AA140" i="8"/>
  <c r="Z140" i="8"/>
  <c r="Q140" i="8"/>
  <c r="T140" i="8" s="1"/>
  <c r="W140" i="8" s="1"/>
  <c r="AA139" i="8"/>
  <c r="Z139" i="8"/>
  <c r="Q139" i="8"/>
  <c r="T139" i="8" s="1"/>
  <c r="W139" i="8" s="1"/>
  <c r="AA138" i="8"/>
  <c r="Z138" i="8"/>
  <c r="Q138" i="8"/>
  <c r="T138" i="8" s="1"/>
  <c r="W138" i="8" s="1"/>
  <c r="AA137" i="8"/>
  <c r="Z137" i="8"/>
  <c r="T137" i="8"/>
  <c r="W137" i="8" s="1"/>
  <c r="Q137" i="8"/>
  <c r="AA136" i="8"/>
  <c r="Z136" i="8"/>
  <c r="T136" i="8"/>
  <c r="W136" i="8" s="1"/>
  <c r="Q136" i="8"/>
  <c r="AA135" i="8"/>
  <c r="Z135" i="8"/>
  <c r="Q135" i="8"/>
  <c r="T135" i="8" s="1"/>
  <c r="W135" i="8" s="1"/>
  <c r="AA134" i="8"/>
  <c r="Z134" i="8"/>
  <c r="Q134" i="8"/>
  <c r="T134" i="8" s="1"/>
  <c r="W134" i="8" s="1"/>
  <c r="AA133" i="8"/>
  <c r="Z133" i="8"/>
  <c r="Q133" i="8"/>
  <c r="T133" i="8" s="1"/>
  <c r="W133" i="8" s="1"/>
  <c r="AA132" i="8"/>
  <c r="Z132" i="8"/>
  <c r="Q132" i="8"/>
  <c r="T132" i="8" s="1"/>
  <c r="W132" i="8" s="1"/>
  <c r="AA131" i="8"/>
  <c r="Z131" i="8"/>
  <c r="Q131" i="8"/>
  <c r="T131" i="8" s="1"/>
  <c r="W131" i="8" s="1"/>
  <c r="AA130" i="8"/>
  <c r="Z130" i="8"/>
  <c r="Q130" i="8"/>
  <c r="T130" i="8" s="1"/>
  <c r="W130" i="8" s="1"/>
  <c r="AA129" i="8"/>
  <c r="Z129" i="8"/>
  <c r="T129" i="8"/>
  <c r="W129" i="8" s="1"/>
  <c r="Q129" i="8"/>
  <c r="AA127" i="8"/>
  <c r="Z127" i="8"/>
  <c r="Q127" i="8"/>
  <c r="T127" i="8" s="1"/>
  <c r="W127" i="8" s="1"/>
  <c r="AA126" i="8"/>
  <c r="Z126" i="8"/>
  <c r="T126" i="8"/>
  <c r="W126" i="8" s="1"/>
  <c r="Q126" i="8"/>
  <c r="AA125" i="8"/>
  <c r="Z125" i="8"/>
  <c r="Q125" i="8"/>
  <c r="T125" i="8" s="1"/>
  <c r="W125" i="8" s="1"/>
  <c r="AA124" i="8"/>
  <c r="Z124" i="8"/>
  <c r="T124" i="8"/>
  <c r="W124" i="8" s="1"/>
  <c r="Q124" i="8"/>
  <c r="AA123" i="8"/>
  <c r="Z123" i="8"/>
  <c r="Q123" i="8"/>
  <c r="T123" i="8" s="1"/>
  <c r="W123" i="8" s="1"/>
  <c r="AA122" i="8"/>
  <c r="Z122" i="8"/>
  <c r="Q122" i="8"/>
  <c r="T122" i="8" s="1"/>
  <c r="W122" i="8" s="1"/>
  <c r="AA121" i="8"/>
  <c r="Z121" i="8"/>
  <c r="Q121" i="8"/>
  <c r="T121" i="8" s="1"/>
  <c r="W121" i="8" s="1"/>
  <c r="AA120" i="8"/>
  <c r="Z120" i="8"/>
  <c r="T120" i="8"/>
  <c r="W120" i="8" s="1"/>
  <c r="Q120" i="8"/>
  <c r="AA119" i="8"/>
  <c r="Z119" i="8"/>
  <c r="Q119" i="8"/>
  <c r="T119" i="8" s="1"/>
  <c r="W119" i="8" s="1"/>
  <c r="AA118" i="8"/>
  <c r="Z118" i="8"/>
  <c r="T118" i="8"/>
  <c r="W118" i="8" s="1"/>
  <c r="Q118" i="8"/>
  <c r="AA117" i="8"/>
  <c r="Z117" i="8"/>
  <c r="Q117" i="8"/>
  <c r="T117" i="8" s="1"/>
  <c r="W117" i="8" s="1"/>
  <c r="AA116" i="8"/>
  <c r="Z116" i="8"/>
  <c r="T116" i="8"/>
  <c r="W116" i="8" s="1"/>
  <c r="Q116" i="8"/>
  <c r="AA114" i="8"/>
  <c r="Z114" i="8"/>
  <c r="W114" i="8"/>
  <c r="T114" i="8"/>
  <c r="Q114" i="8"/>
  <c r="AA113" i="8"/>
  <c r="Z113" i="8"/>
  <c r="T113" i="8"/>
  <c r="W113" i="8" s="1"/>
  <c r="Q113" i="8"/>
  <c r="AA112" i="8"/>
  <c r="Z112" i="8"/>
  <c r="Q112" i="8"/>
  <c r="T112" i="8" s="1"/>
  <c r="W112" i="8" s="1"/>
  <c r="AA111" i="8"/>
  <c r="Z111" i="8"/>
  <c r="T111" i="8"/>
  <c r="W111" i="8" s="1"/>
  <c r="Q111" i="8"/>
  <c r="AA110" i="8"/>
  <c r="Z110" i="8"/>
  <c r="Q110" i="8"/>
  <c r="T110" i="8" s="1"/>
  <c r="W110" i="8" s="1"/>
  <c r="AA109" i="8"/>
  <c r="Z109" i="8"/>
  <c r="Q109" i="8"/>
  <c r="T109" i="8" s="1"/>
  <c r="W109" i="8" s="1"/>
  <c r="AA108" i="8"/>
  <c r="Z108" i="8"/>
  <c r="Q108" i="8"/>
  <c r="T108" i="8" s="1"/>
  <c r="W108" i="8" s="1"/>
  <c r="AA107" i="8"/>
  <c r="Z107" i="8"/>
  <c r="T107" i="8"/>
  <c r="W107" i="8" s="1"/>
  <c r="Q107" i="8"/>
  <c r="AA106" i="8"/>
  <c r="Z106" i="8"/>
  <c r="W106" i="8"/>
  <c r="T106" i="8"/>
  <c r="Q106" i="8"/>
  <c r="AA105" i="8"/>
  <c r="Z105" i="8"/>
  <c r="T105" i="8"/>
  <c r="W105" i="8" s="1"/>
  <c r="Q105" i="8"/>
  <c r="AA104" i="8"/>
  <c r="Z104" i="8"/>
  <c r="Q104" i="8"/>
  <c r="T104" i="8" s="1"/>
  <c r="W104" i="8" s="1"/>
  <c r="AA103" i="8"/>
  <c r="Z103" i="8"/>
  <c r="T103" i="8"/>
  <c r="W103" i="8" s="1"/>
  <c r="Q103" i="8"/>
  <c r="AA101" i="8"/>
  <c r="Z101" i="8"/>
  <c r="Q101" i="8"/>
  <c r="T101" i="8" s="1"/>
  <c r="W101" i="8" s="1"/>
  <c r="AA100" i="8"/>
  <c r="Z100" i="8"/>
  <c r="Q100" i="8"/>
  <c r="T100" i="8" s="1"/>
  <c r="W100" i="8" s="1"/>
  <c r="AA99" i="8"/>
  <c r="Z99" i="8"/>
  <c r="Q99" i="8"/>
  <c r="T99" i="8" s="1"/>
  <c r="W99" i="8" s="1"/>
  <c r="AA98" i="8"/>
  <c r="Z98" i="8"/>
  <c r="Q98" i="8"/>
  <c r="T98" i="8" s="1"/>
  <c r="W98" i="8" s="1"/>
  <c r="AA97" i="8"/>
  <c r="Z97" i="8"/>
  <c r="W97" i="8"/>
  <c r="T97" i="8"/>
  <c r="Q97" i="8"/>
  <c r="AA96" i="8"/>
  <c r="Z96" i="8"/>
  <c r="Q96" i="8"/>
  <c r="T96" i="8" s="1"/>
  <c r="W96" i="8" s="1"/>
  <c r="AA95" i="8"/>
  <c r="Z95" i="8"/>
  <c r="T95" i="8"/>
  <c r="W95" i="8" s="1"/>
  <c r="Q95" i="8"/>
  <c r="AA94" i="8"/>
  <c r="Z94" i="8"/>
  <c r="T94" i="8"/>
  <c r="W94" i="8" s="1"/>
  <c r="Q94" i="8"/>
  <c r="AA93" i="8"/>
  <c r="Z93" i="8"/>
  <c r="Q93" i="8"/>
  <c r="T93" i="8" s="1"/>
  <c r="W93" i="8" s="1"/>
  <c r="AA92" i="8"/>
  <c r="Z92" i="8"/>
  <c r="Q92" i="8"/>
  <c r="T92" i="8" s="1"/>
  <c r="W92" i="8" s="1"/>
  <c r="AA91" i="8"/>
  <c r="Z91" i="8"/>
  <c r="Q91" i="8"/>
  <c r="T91" i="8" s="1"/>
  <c r="W91" i="8" s="1"/>
  <c r="AA90" i="8"/>
  <c r="Z90" i="8"/>
  <c r="Q90" i="8"/>
  <c r="T90" i="8" s="1"/>
  <c r="W90" i="8" s="1"/>
  <c r="AA88" i="8"/>
  <c r="Z88" i="8"/>
  <c r="Q88" i="8"/>
  <c r="T88" i="8" s="1"/>
  <c r="W88" i="8" s="1"/>
  <c r="AA87" i="8"/>
  <c r="Z87" i="8"/>
  <c r="Q87" i="8"/>
  <c r="T87" i="8" s="1"/>
  <c r="W87" i="8" s="1"/>
  <c r="AA86" i="8"/>
  <c r="Z86" i="8"/>
  <c r="Q86" i="8"/>
  <c r="T86" i="8" s="1"/>
  <c r="W86" i="8" s="1"/>
  <c r="AA85" i="8"/>
  <c r="Z85" i="8"/>
  <c r="Q85" i="8"/>
  <c r="T85" i="8" s="1"/>
  <c r="W85" i="8" s="1"/>
  <c r="AA84" i="8"/>
  <c r="Z84" i="8"/>
  <c r="Q84" i="8"/>
  <c r="T84" i="8" s="1"/>
  <c r="W84" i="8" s="1"/>
  <c r="AA83" i="8"/>
  <c r="Z83" i="8"/>
  <c r="T83" i="8"/>
  <c r="W83" i="8" s="1"/>
  <c r="Q83" i="8"/>
  <c r="AA82" i="8"/>
  <c r="Z82" i="8"/>
  <c r="T82" i="8"/>
  <c r="W82" i="8" s="1"/>
  <c r="Q82" i="8"/>
  <c r="AA81" i="8"/>
  <c r="Z81" i="8"/>
  <c r="Q81" i="8"/>
  <c r="T81" i="8" s="1"/>
  <c r="W81" i="8" s="1"/>
  <c r="AA80" i="8"/>
  <c r="Z80" i="8"/>
  <c r="Q80" i="8"/>
  <c r="T80" i="8" s="1"/>
  <c r="W80" i="8" s="1"/>
  <c r="AA79" i="8"/>
  <c r="Z79" i="8"/>
  <c r="Q79" i="8"/>
  <c r="T79" i="8" s="1"/>
  <c r="W79" i="8" s="1"/>
  <c r="AA78" i="8"/>
  <c r="Z78" i="8"/>
  <c r="Q78" i="8"/>
  <c r="T78" i="8" s="1"/>
  <c r="W78" i="8" s="1"/>
  <c r="AA77" i="8"/>
  <c r="Z77" i="8"/>
  <c r="Q77" i="8"/>
  <c r="T77" i="8" s="1"/>
  <c r="W77" i="8" s="1"/>
  <c r="AA75" i="8"/>
  <c r="Z75" i="8"/>
  <c r="Q75" i="8"/>
  <c r="T75" i="8" s="1"/>
  <c r="W75" i="8" s="1"/>
  <c r="AA74" i="8"/>
  <c r="Z74" i="8"/>
  <c r="T74" i="8"/>
  <c r="W74" i="8" s="1"/>
  <c r="Q74" i="8"/>
  <c r="AA73" i="8"/>
  <c r="Z73" i="8"/>
  <c r="Q73" i="8"/>
  <c r="T73" i="8" s="1"/>
  <c r="W73" i="8" s="1"/>
  <c r="AA72" i="8"/>
  <c r="Z72" i="8"/>
  <c r="Q72" i="8"/>
  <c r="T72" i="8" s="1"/>
  <c r="W72" i="8" s="1"/>
  <c r="AA71" i="8"/>
  <c r="Z71" i="8"/>
  <c r="Q71" i="8"/>
  <c r="T71" i="8" s="1"/>
  <c r="W71" i="8" s="1"/>
  <c r="AA70" i="8"/>
  <c r="Z70" i="8"/>
  <c r="T70" i="8"/>
  <c r="W70" i="8" s="1"/>
  <c r="Q70" i="8"/>
  <c r="AA69" i="8"/>
  <c r="Z69" i="8"/>
  <c r="Q69" i="8"/>
  <c r="T69" i="8" s="1"/>
  <c r="W69" i="8" s="1"/>
  <c r="AA68" i="8"/>
  <c r="Z68" i="8"/>
  <c r="Q68" i="8"/>
  <c r="T68" i="8" s="1"/>
  <c r="W68" i="8" s="1"/>
  <c r="AA67" i="8"/>
  <c r="Z67" i="8"/>
  <c r="Q67" i="8"/>
  <c r="T67" i="8" s="1"/>
  <c r="W67" i="8" s="1"/>
  <c r="AA66" i="8"/>
  <c r="Z66" i="8"/>
  <c r="T66" i="8"/>
  <c r="W66" i="8" s="1"/>
  <c r="Q66" i="8"/>
  <c r="AA65" i="8"/>
  <c r="Z65" i="8"/>
  <c r="Q65" i="8"/>
  <c r="T65" i="8" s="1"/>
  <c r="W65" i="8" s="1"/>
  <c r="AA64" i="8"/>
  <c r="Z64" i="8"/>
  <c r="Q64" i="8"/>
  <c r="T64" i="8" s="1"/>
  <c r="W64" i="8" s="1"/>
  <c r="AA62" i="8"/>
  <c r="Z62" i="8"/>
  <c r="T62" i="8"/>
  <c r="W62" i="8" s="1"/>
  <c r="Q62" i="8"/>
  <c r="AA61" i="8"/>
  <c r="Z61" i="8"/>
  <c r="Q61" i="8"/>
  <c r="T61" i="8" s="1"/>
  <c r="W61" i="8" s="1"/>
  <c r="AA60" i="8"/>
  <c r="Z60" i="8"/>
  <c r="Q60" i="8"/>
  <c r="T60" i="8" s="1"/>
  <c r="W60" i="8" s="1"/>
  <c r="AA59" i="8"/>
  <c r="Z59" i="8"/>
  <c r="Q59" i="8"/>
  <c r="T59" i="8" s="1"/>
  <c r="W59" i="8" s="1"/>
  <c r="AA58" i="8"/>
  <c r="Z58" i="8"/>
  <c r="T58" i="8"/>
  <c r="W58" i="8" s="1"/>
  <c r="Q58" i="8"/>
  <c r="AA57" i="8"/>
  <c r="Z57" i="8"/>
  <c r="Q57" i="8"/>
  <c r="T57" i="8" s="1"/>
  <c r="W57" i="8" s="1"/>
  <c r="AA56" i="8"/>
  <c r="Z56" i="8"/>
  <c r="T56" i="8"/>
  <c r="W56" i="8" s="1"/>
  <c r="Q56" i="8"/>
  <c r="AA55" i="8"/>
  <c r="Z55" i="8"/>
  <c r="Q55" i="8"/>
  <c r="T55" i="8" s="1"/>
  <c r="W55" i="8" s="1"/>
  <c r="AA54" i="8"/>
  <c r="Z54" i="8"/>
  <c r="T54" i="8"/>
  <c r="W54" i="8" s="1"/>
  <c r="Q54" i="8"/>
  <c r="AA53" i="8"/>
  <c r="Z53" i="8"/>
  <c r="Q53" i="8"/>
  <c r="T53" i="8" s="1"/>
  <c r="W53" i="8" s="1"/>
  <c r="AA52" i="8"/>
  <c r="Z52" i="8"/>
  <c r="Q52" i="8"/>
  <c r="T52" i="8" s="1"/>
  <c r="W52" i="8" s="1"/>
  <c r="AA51" i="8"/>
  <c r="Z51" i="8"/>
  <c r="Q51" i="8"/>
  <c r="T51" i="8" s="1"/>
  <c r="W51" i="8" s="1"/>
  <c r="AA49" i="8"/>
  <c r="Z49" i="8"/>
  <c r="Q49" i="8"/>
  <c r="T49" i="8" s="1"/>
  <c r="W49" i="8" s="1"/>
  <c r="AA48" i="8"/>
  <c r="Z48" i="8"/>
  <c r="Q48" i="8"/>
  <c r="T48" i="8" s="1"/>
  <c r="W48" i="8" s="1"/>
  <c r="AA47" i="8"/>
  <c r="Z47" i="8"/>
  <c r="Q47" i="8"/>
  <c r="T47" i="8" s="1"/>
  <c r="W47" i="8" s="1"/>
  <c r="AA46" i="8"/>
  <c r="Z46" i="8"/>
  <c r="T46" i="8"/>
  <c r="W46" i="8" s="1"/>
  <c r="Q46" i="8"/>
  <c r="AA45" i="8"/>
  <c r="Z45" i="8"/>
  <c r="Q45" i="8"/>
  <c r="T45" i="8" s="1"/>
  <c r="W45" i="8" s="1"/>
  <c r="AA44" i="8"/>
  <c r="Z44" i="8"/>
  <c r="Q44" i="8"/>
  <c r="T44" i="8" s="1"/>
  <c r="W44" i="8" s="1"/>
  <c r="AA43" i="8"/>
  <c r="Z43" i="8"/>
  <c r="Q43" i="8"/>
  <c r="T43" i="8" s="1"/>
  <c r="W43" i="8" s="1"/>
  <c r="AA42" i="8"/>
  <c r="Z42" i="8"/>
  <c r="T42" i="8"/>
  <c r="W42" i="8" s="1"/>
  <c r="Q42" i="8"/>
  <c r="AA41" i="8"/>
  <c r="Z41" i="8"/>
  <c r="Q41" i="8"/>
  <c r="T41" i="8" s="1"/>
  <c r="W41" i="8" s="1"/>
  <c r="AA39" i="8"/>
  <c r="Z39" i="8"/>
  <c r="Q39" i="8"/>
  <c r="T39" i="8" s="1"/>
  <c r="W39" i="8" s="1"/>
  <c r="AA38" i="8"/>
  <c r="Z38" i="8"/>
  <c r="Q38" i="8"/>
  <c r="T38" i="8" s="1"/>
  <c r="W38" i="8" s="1"/>
  <c r="AA37" i="8"/>
  <c r="Z37" i="8"/>
  <c r="Q37" i="8"/>
  <c r="T37" i="8" s="1"/>
  <c r="W37" i="8" s="1"/>
  <c r="AA36" i="8"/>
  <c r="Z36" i="8"/>
  <c r="W36" i="8"/>
  <c r="T36" i="8"/>
  <c r="Q36" i="8"/>
  <c r="AA35" i="8"/>
  <c r="Z35" i="8"/>
  <c r="Q35" i="8"/>
  <c r="T35" i="8" s="1"/>
  <c r="W35" i="8" s="1"/>
  <c r="AA34" i="8"/>
  <c r="Z34" i="8"/>
  <c r="T34" i="8"/>
  <c r="W34" i="8" s="1"/>
  <c r="Q34" i="8"/>
  <c r="AA33" i="8"/>
  <c r="Z33" i="8"/>
  <c r="T33" i="8"/>
  <c r="W33" i="8" s="1"/>
  <c r="Q33" i="8"/>
  <c r="AA32" i="8"/>
  <c r="Z32" i="8"/>
  <c r="Q32" i="8"/>
  <c r="T32" i="8" s="1"/>
  <c r="W32" i="8" s="1"/>
  <c r="AA31" i="8"/>
  <c r="Z31" i="8"/>
  <c r="Q31" i="8"/>
  <c r="T31" i="8" s="1"/>
  <c r="W31" i="8" s="1"/>
  <c r="AA30" i="8"/>
  <c r="Z30" i="8"/>
  <c r="Q30" i="8"/>
  <c r="T30" i="8" s="1"/>
  <c r="W30" i="8" s="1"/>
  <c r="AA29" i="8"/>
  <c r="Z29" i="8"/>
  <c r="Q29" i="8"/>
  <c r="T29" i="8" s="1"/>
  <c r="W29" i="8" s="1"/>
  <c r="AA28" i="8"/>
  <c r="Z28" i="8"/>
  <c r="W28" i="8"/>
  <c r="T28" i="8"/>
  <c r="Q28" i="8"/>
  <c r="AA26" i="8"/>
  <c r="Z26" i="8"/>
  <c r="Q26" i="8"/>
  <c r="T26" i="8" s="1"/>
  <c r="W26" i="8" s="1"/>
  <c r="AA25" i="8"/>
  <c r="Z25" i="8"/>
  <c r="Q25" i="8"/>
  <c r="T25" i="8" s="1"/>
  <c r="W25" i="8" s="1"/>
  <c r="AA24" i="8"/>
  <c r="Z24" i="8"/>
  <c r="Q24" i="8"/>
  <c r="T24" i="8" s="1"/>
  <c r="W24" i="8" s="1"/>
  <c r="AA23" i="8"/>
  <c r="Z23" i="8"/>
  <c r="Q23" i="8"/>
  <c r="T23" i="8" s="1"/>
  <c r="W23" i="8" s="1"/>
  <c r="AA22" i="8"/>
  <c r="Z22" i="8"/>
  <c r="Q22" i="8"/>
  <c r="T22" i="8" s="1"/>
  <c r="W22" i="8" s="1"/>
  <c r="AA21" i="8"/>
  <c r="Z21" i="8"/>
  <c r="T21" i="8"/>
  <c r="W21" i="8" s="1"/>
  <c r="Q21" i="8"/>
  <c r="AA20" i="8"/>
  <c r="Z20" i="8"/>
  <c r="T20" i="8"/>
  <c r="W20" i="8" s="1"/>
  <c r="Q20" i="8"/>
  <c r="AA19" i="8"/>
  <c r="Z19" i="8"/>
  <c r="T19" i="8"/>
  <c r="W19" i="8" s="1"/>
  <c r="Q19" i="8"/>
  <c r="AA18" i="8"/>
  <c r="Z18" i="8"/>
  <c r="Q18" i="8"/>
  <c r="T18" i="8" s="1"/>
  <c r="W18" i="8" s="1"/>
  <c r="AA16" i="8"/>
  <c r="Z16" i="8"/>
  <c r="Q16" i="8"/>
  <c r="T16" i="8" s="1"/>
  <c r="W16" i="8" s="1"/>
  <c r="AA15" i="8"/>
  <c r="Z15" i="8"/>
  <c r="Q15" i="8"/>
  <c r="T15" i="8" s="1"/>
  <c r="W15" i="8" s="1"/>
  <c r="AA14" i="8"/>
  <c r="Z14" i="8"/>
  <c r="Q14" i="8"/>
  <c r="T14" i="8" s="1"/>
  <c r="W14" i="8" s="1"/>
  <c r="AA13" i="8"/>
  <c r="Z13" i="8"/>
  <c r="Q13" i="8"/>
  <c r="T13" i="8" s="1"/>
  <c r="W13" i="8" s="1"/>
  <c r="AA11" i="8"/>
  <c r="Z11" i="8"/>
  <c r="T11" i="8"/>
  <c r="W11" i="8" s="1"/>
  <c r="Q11" i="8"/>
  <c r="AA10" i="8"/>
  <c r="Z10" i="8"/>
  <c r="Q10" i="8"/>
  <c r="T10" i="8" s="1"/>
  <c r="W10" i="8" s="1"/>
  <c r="AA9" i="8"/>
  <c r="Z9" i="8"/>
  <c r="Q9" i="8"/>
  <c r="T9" i="8" s="1"/>
  <c r="W9" i="8" s="1"/>
  <c r="AA8" i="8"/>
  <c r="Z8" i="8"/>
  <c r="Q8" i="8"/>
  <c r="T8" i="8" s="1"/>
  <c r="W8" i="8" s="1"/>
  <c r="BX8" i="8" l="1"/>
  <c r="BX28" i="8"/>
  <c r="BU14" i="8"/>
  <c r="BX14" i="8" s="1"/>
  <c r="CA14" i="8" s="1"/>
  <c r="BU26" i="8"/>
  <c r="BX26" i="8" s="1"/>
  <c r="CA26" i="8" s="1"/>
  <c r="CD88" i="8"/>
  <c r="BU88" i="8"/>
  <c r="BX88" i="8" s="1"/>
  <c r="CA88" i="8" s="1"/>
  <c r="CE167" i="8"/>
  <c r="BR17" i="8"/>
  <c r="BU9" i="8"/>
  <c r="BX9" i="8" s="1"/>
  <c r="CA9" i="8" s="1"/>
  <c r="BU13" i="8"/>
  <c r="BX13" i="8" s="1"/>
  <c r="CA13" i="8" s="1"/>
  <c r="BU21" i="8"/>
  <c r="BX21" i="8" s="1"/>
  <c r="CA21" i="8" s="1"/>
  <c r="BU25" i="8"/>
  <c r="BX25" i="8" s="1"/>
  <c r="CA25" i="8" s="1"/>
  <c r="CD92" i="8"/>
  <c r="BU92" i="8"/>
  <c r="BX92" i="8" s="1"/>
  <c r="CA92" i="8" s="1"/>
  <c r="CD120" i="8"/>
  <c r="BU120" i="8"/>
  <c r="BX120" i="8" s="1"/>
  <c r="CA120" i="8" s="1"/>
  <c r="CD140" i="8"/>
  <c r="BU140" i="8"/>
  <c r="BX140" i="8" s="1"/>
  <c r="CA140" i="8" s="1"/>
  <c r="CD124" i="8"/>
  <c r="BU124" i="8"/>
  <c r="BX124" i="8" s="1"/>
  <c r="CA124" i="8" s="1"/>
  <c r="BX155" i="8"/>
  <c r="CD168" i="8"/>
  <c r="CD171" i="8" s="1"/>
  <c r="BR171" i="8"/>
  <c r="BU168" i="8"/>
  <c r="BU22" i="8"/>
  <c r="BX22" i="8" s="1"/>
  <c r="CA22" i="8" s="1"/>
  <c r="BU44" i="8"/>
  <c r="BX44" i="8" s="1"/>
  <c r="CA44" i="8" s="1"/>
  <c r="CD112" i="8"/>
  <c r="BU112" i="8"/>
  <c r="BX112" i="8" s="1"/>
  <c r="CA112" i="8" s="1"/>
  <c r="CD148" i="8"/>
  <c r="BU148" i="8"/>
  <c r="BX148" i="8" s="1"/>
  <c r="CA148" i="8" s="1"/>
  <c r="CD156" i="8"/>
  <c r="CD167" i="8" s="1"/>
  <c r="BU156" i="8"/>
  <c r="BX156" i="8" s="1"/>
  <c r="CA156" i="8" s="1"/>
  <c r="CD10" i="8"/>
  <c r="CD17" i="8" s="1"/>
  <c r="CD18" i="8"/>
  <c r="CD27" i="8" s="1"/>
  <c r="BU31" i="8"/>
  <c r="BX31" i="8" s="1"/>
  <c r="CA31" i="8" s="1"/>
  <c r="CD32" i="8"/>
  <c r="BU39" i="8"/>
  <c r="BX39" i="8" s="1"/>
  <c r="CA39" i="8" s="1"/>
  <c r="BU41" i="8"/>
  <c r="BR50" i="8"/>
  <c r="CD64" i="8"/>
  <c r="CD76" i="8" s="1"/>
  <c r="BU64" i="8"/>
  <c r="CD84" i="8"/>
  <c r="BU84" i="8"/>
  <c r="BX84" i="8" s="1"/>
  <c r="CA84" i="8" s="1"/>
  <c r="CD164" i="8"/>
  <c r="BU164" i="8"/>
  <c r="BX164" i="8" s="1"/>
  <c r="CA164" i="8" s="1"/>
  <c r="CD172" i="8"/>
  <c r="CD175" i="8" s="1"/>
  <c r="BR175" i="8"/>
  <c r="BU172" i="8"/>
  <c r="CD180" i="8"/>
  <c r="CD183" i="8" s="1"/>
  <c r="BR183" i="8"/>
  <c r="BU180" i="8"/>
  <c r="BU18" i="8"/>
  <c r="CD60" i="8"/>
  <c r="BU60" i="8"/>
  <c r="BX60" i="8" s="1"/>
  <c r="CA60" i="8" s="1"/>
  <c r="CD68" i="8"/>
  <c r="BU68" i="8"/>
  <c r="BX68" i="8" s="1"/>
  <c r="CA68" i="8" s="1"/>
  <c r="CE154" i="8"/>
  <c r="CD29" i="8"/>
  <c r="CD34" i="8"/>
  <c r="CD37" i="8"/>
  <c r="CD56" i="8"/>
  <c r="BU56" i="8"/>
  <c r="BX56" i="8" s="1"/>
  <c r="CA56" i="8" s="1"/>
  <c r="BU89" i="8"/>
  <c r="BU102" i="8"/>
  <c r="BX90" i="8"/>
  <c r="CD100" i="8"/>
  <c r="BU100" i="8"/>
  <c r="BX100" i="8" s="1"/>
  <c r="CA100" i="8" s="1"/>
  <c r="CD108" i="8"/>
  <c r="BU108" i="8"/>
  <c r="BX108" i="8" s="1"/>
  <c r="CA108" i="8" s="1"/>
  <c r="CD144" i="8"/>
  <c r="CD154" i="8" s="1"/>
  <c r="BU144" i="8"/>
  <c r="BX144" i="8" s="1"/>
  <c r="CA144" i="8" s="1"/>
  <c r="CD104" i="8"/>
  <c r="CD115" i="8" s="1"/>
  <c r="BU104" i="8"/>
  <c r="BX104" i="8" s="1"/>
  <c r="CA104" i="8" s="1"/>
  <c r="CA129" i="8"/>
  <c r="CD176" i="8"/>
  <c r="CD179" i="8" s="1"/>
  <c r="BR179" i="8"/>
  <c r="BU176" i="8"/>
  <c r="BU32" i="8"/>
  <c r="BX32" i="8" s="1"/>
  <c r="CA32" i="8" s="1"/>
  <c r="CD132" i="8"/>
  <c r="CD141" i="8" s="1"/>
  <c r="BU132" i="8"/>
  <c r="BX132" i="8" s="1"/>
  <c r="CA132" i="8" s="1"/>
  <c r="CE76" i="8"/>
  <c r="CD72" i="8"/>
  <c r="BU72" i="8"/>
  <c r="BX72" i="8" s="1"/>
  <c r="CA72" i="8" s="1"/>
  <c r="BX89" i="8"/>
  <c r="CA77" i="8"/>
  <c r="CA89" i="8" s="1"/>
  <c r="BU115" i="8"/>
  <c r="BX103" i="8"/>
  <c r="CD116" i="8"/>
  <c r="BU116" i="8"/>
  <c r="CD136" i="8"/>
  <c r="BU136" i="8"/>
  <c r="BX136" i="8" s="1"/>
  <c r="CA136" i="8" s="1"/>
  <c r="CE175" i="8"/>
  <c r="CE183" i="8"/>
  <c r="CD40" i="8"/>
  <c r="CD96" i="8"/>
  <c r="CD102" i="8" s="1"/>
  <c r="BU96" i="8"/>
  <c r="BX96" i="8" s="1"/>
  <c r="CA96" i="8" s="1"/>
  <c r="CD52" i="8"/>
  <c r="CD63" i="8" s="1"/>
  <c r="BU52" i="8"/>
  <c r="BX52" i="8" s="1"/>
  <c r="CA52" i="8" s="1"/>
  <c r="CD41" i="8"/>
  <c r="CD48" i="8"/>
  <c r="BU48" i="8"/>
  <c r="BX48" i="8" s="1"/>
  <c r="CA48" i="8" s="1"/>
  <c r="BU63" i="8"/>
  <c r="BX51" i="8"/>
  <c r="CD80" i="8"/>
  <c r="CD89" i="8" s="1"/>
  <c r="BU80" i="8"/>
  <c r="BX80" i="8" s="1"/>
  <c r="CA80" i="8" s="1"/>
  <c r="CE102" i="8"/>
  <c r="CE115" i="8"/>
  <c r="BU141" i="8"/>
  <c r="BU154" i="8"/>
  <c r="BX142" i="8"/>
  <c r="CD152" i="8"/>
  <c r="BU152" i="8"/>
  <c r="BX152" i="8" s="1"/>
  <c r="CA152" i="8" s="1"/>
  <c r="CD160" i="8"/>
  <c r="BU160" i="8"/>
  <c r="BX160" i="8" s="1"/>
  <c r="CA160" i="8" s="1"/>
  <c r="CD45" i="8"/>
  <c r="CD49" i="8"/>
  <c r="CD53" i="8"/>
  <c r="CD57" i="8"/>
  <c r="CD61" i="8"/>
  <c r="BR63" i="8"/>
  <c r="BR115" i="8"/>
  <c r="BR167" i="8"/>
  <c r="BR102" i="8"/>
  <c r="BR154" i="8"/>
  <c r="BR89" i="8"/>
  <c r="BR141" i="8"/>
  <c r="BG50" i="8"/>
  <c r="BJ41" i="8"/>
  <c r="BQ167" i="8"/>
  <c r="BG8" i="8"/>
  <c r="BG12" i="8"/>
  <c r="BJ12" i="8" s="1"/>
  <c r="BM12" i="8" s="1"/>
  <c r="BM28" i="8"/>
  <c r="BG92" i="8"/>
  <c r="BJ92" i="8" s="1"/>
  <c r="BM92" i="8" s="1"/>
  <c r="BG115" i="8"/>
  <c r="BJ103" i="8"/>
  <c r="BG160" i="8"/>
  <c r="BJ160" i="8" s="1"/>
  <c r="BM160" i="8" s="1"/>
  <c r="BP172" i="8"/>
  <c r="BP175" i="8" s="1"/>
  <c r="BD175" i="8"/>
  <c r="BD27" i="8"/>
  <c r="BQ40" i="8"/>
  <c r="BG52" i="8"/>
  <c r="BJ52" i="8" s="1"/>
  <c r="BM52" i="8" s="1"/>
  <c r="BP115" i="8"/>
  <c r="BQ128" i="8"/>
  <c r="BG136" i="8"/>
  <c r="BJ136" i="8" s="1"/>
  <c r="BM136" i="8" s="1"/>
  <c r="BG156" i="8"/>
  <c r="BJ156" i="8" s="1"/>
  <c r="BM156" i="8" s="1"/>
  <c r="BG172" i="8"/>
  <c r="BQ183" i="8"/>
  <c r="BG11" i="8"/>
  <c r="BJ11" i="8" s="1"/>
  <c r="BM11" i="8" s="1"/>
  <c r="BG15" i="8"/>
  <c r="BJ15" i="8" s="1"/>
  <c r="BM15" i="8" s="1"/>
  <c r="BG19" i="8"/>
  <c r="BJ19" i="8" s="1"/>
  <c r="BM19" i="8" s="1"/>
  <c r="BG23" i="8"/>
  <c r="BJ23" i="8" s="1"/>
  <c r="BM23" i="8" s="1"/>
  <c r="BD76" i="8"/>
  <c r="BQ115" i="8"/>
  <c r="BG112" i="8"/>
  <c r="BJ112" i="8" s="1"/>
  <c r="BM112" i="8" s="1"/>
  <c r="BG132" i="8"/>
  <c r="BJ132" i="8" s="1"/>
  <c r="BM132" i="8" s="1"/>
  <c r="BP180" i="8"/>
  <c r="BD183" i="8"/>
  <c r="BG24" i="8"/>
  <c r="BJ24" i="8" s="1"/>
  <c r="BM24" i="8" s="1"/>
  <c r="BJ90" i="8"/>
  <c r="BM129" i="8"/>
  <c r="BG140" i="8"/>
  <c r="BJ140" i="8" s="1"/>
  <c r="BM140" i="8" s="1"/>
  <c r="BG32" i="8"/>
  <c r="BJ32" i="8" s="1"/>
  <c r="BM32" i="8" s="1"/>
  <c r="BG48" i="8"/>
  <c r="BJ48" i="8" s="1"/>
  <c r="BM48" i="8" s="1"/>
  <c r="BG61" i="8"/>
  <c r="BJ61" i="8" s="1"/>
  <c r="BM61" i="8" s="1"/>
  <c r="BQ76" i="8"/>
  <c r="BG68" i="8"/>
  <c r="BJ68" i="8" s="1"/>
  <c r="BM68" i="8" s="1"/>
  <c r="BP8" i="8"/>
  <c r="BP16" i="8"/>
  <c r="BP20" i="8"/>
  <c r="BP27" i="8" s="1"/>
  <c r="BG29" i="8"/>
  <c r="BJ29" i="8" s="1"/>
  <c r="BM29" i="8" s="1"/>
  <c r="BG36" i="8"/>
  <c r="BJ36" i="8" s="1"/>
  <c r="BM36" i="8" s="1"/>
  <c r="BG45" i="8"/>
  <c r="BJ45" i="8" s="1"/>
  <c r="BM45" i="8" s="1"/>
  <c r="BG56" i="8"/>
  <c r="BJ56" i="8" s="1"/>
  <c r="BM56" i="8" s="1"/>
  <c r="BG65" i="8"/>
  <c r="BJ65" i="8" s="1"/>
  <c r="BM65" i="8" s="1"/>
  <c r="BM76" i="8" s="1"/>
  <c r="BG72" i="8"/>
  <c r="BJ72" i="8" s="1"/>
  <c r="BM72" i="8" s="1"/>
  <c r="BG80" i="8"/>
  <c r="BJ80" i="8" s="1"/>
  <c r="BM80" i="8" s="1"/>
  <c r="BG84" i="8"/>
  <c r="BJ84" i="8" s="1"/>
  <c r="BM84" i="8" s="1"/>
  <c r="BG88" i="8"/>
  <c r="BJ88" i="8" s="1"/>
  <c r="BM88" i="8" s="1"/>
  <c r="BG108" i="8"/>
  <c r="BJ108" i="8" s="1"/>
  <c r="BM108" i="8" s="1"/>
  <c r="BD128" i="8"/>
  <c r="BG152" i="8"/>
  <c r="BJ152" i="8" s="1"/>
  <c r="BM152" i="8" s="1"/>
  <c r="BP168" i="8"/>
  <c r="BD171" i="8"/>
  <c r="BG180" i="8"/>
  <c r="BQ179" i="8"/>
  <c r="BD50" i="8"/>
  <c r="BP41" i="8"/>
  <c r="BP50" i="8" s="1"/>
  <c r="BD40" i="8"/>
  <c r="BG49" i="8"/>
  <c r="BJ49" i="8" s="1"/>
  <c r="BM49" i="8" s="1"/>
  <c r="BJ51" i="8"/>
  <c r="BG53" i="8"/>
  <c r="BJ53" i="8" s="1"/>
  <c r="BM53" i="8" s="1"/>
  <c r="BG60" i="8"/>
  <c r="BJ60" i="8" s="1"/>
  <c r="BM60" i="8" s="1"/>
  <c r="BG69" i="8"/>
  <c r="BJ69" i="8" s="1"/>
  <c r="BM69" i="8" s="1"/>
  <c r="BG124" i="8"/>
  <c r="BJ124" i="8" s="1"/>
  <c r="BM124" i="8" s="1"/>
  <c r="BG154" i="8"/>
  <c r="BJ142" i="8"/>
  <c r="BG144" i="8"/>
  <c r="BJ144" i="8" s="1"/>
  <c r="BM144" i="8" s="1"/>
  <c r="BG167" i="8"/>
  <c r="BJ155" i="8"/>
  <c r="BP176" i="8"/>
  <c r="BP179" i="8" s="1"/>
  <c r="BD179" i="8"/>
  <c r="BD63" i="8"/>
  <c r="BD167" i="8"/>
  <c r="BG171" i="8"/>
  <c r="BJ168" i="8"/>
  <c r="BJ18" i="8"/>
  <c r="BG33" i="8"/>
  <c r="BJ33" i="8" s="1"/>
  <c r="BM33" i="8" s="1"/>
  <c r="BP40" i="8"/>
  <c r="BG73" i="8"/>
  <c r="BJ73" i="8" s="1"/>
  <c r="BM73" i="8" s="1"/>
  <c r="BP73" i="8"/>
  <c r="BP76" i="8" s="1"/>
  <c r="BG77" i="8"/>
  <c r="BD89" i="8"/>
  <c r="BP77" i="8"/>
  <c r="BP89" i="8" s="1"/>
  <c r="BG81" i="8"/>
  <c r="BJ81" i="8" s="1"/>
  <c r="BM81" i="8" s="1"/>
  <c r="BP81" i="8"/>
  <c r="BG85" i="8"/>
  <c r="BJ85" i="8" s="1"/>
  <c r="BM85" i="8" s="1"/>
  <c r="BP85" i="8"/>
  <c r="BG120" i="8"/>
  <c r="BJ120" i="8" s="1"/>
  <c r="BM120" i="8" s="1"/>
  <c r="BM128" i="8" s="1"/>
  <c r="BG128" i="8"/>
  <c r="BG176" i="8"/>
  <c r="BP93" i="8"/>
  <c r="BP102" i="8" s="1"/>
  <c r="BP97" i="8"/>
  <c r="BP101" i="8"/>
  <c r="BP105" i="8"/>
  <c r="BP109" i="8"/>
  <c r="BP113" i="8"/>
  <c r="BP117" i="8"/>
  <c r="BP128" i="8" s="1"/>
  <c r="BP121" i="8"/>
  <c r="BP125" i="8"/>
  <c r="BP129" i="8"/>
  <c r="BP133" i="8"/>
  <c r="BP137" i="8"/>
  <c r="BP145" i="8"/>
  <c r="BP149" i="8"/>
  <c r="BP154" i="8" s="1"/>
  <c r="BP153" i="8"/>
  <c r="BP157" i="8"/>
  <c r="BP167" i="8" s="1"/>
  <c r="BP161" i="8"/>
  <c r="BP165" i="8"/>
  <c r="BP169" i="8"/>
  <c r="BP173" i="8"/>
  <c r="BP177" i="8"/>
  <c r="BP181" i="8"/>
  <c r="BD102" i="8"/>
  <c r="BD154" i="8"/>
  <c r="BD141" i="8"/>
  <c r="AY18" i="8"/>
  <c r="AY64" i="8"/>
  <c r="AV63" i="8"/>
  <c r="AS88" i="8"/>
  <c r="AV88" i="8" s="1"/>
  <c r="AY88" i="8" s="1"/>
  <c r="BB88" i="8"/>
  <c r="AP40" i="8"/>
  <c r="BB28" i="8"/>
  <c r="AS28" i="8"/>
  <c r="BB74" i="8"/>
  <c r="AS74" i="8"/>
  <c r="AV74" i="8" s="1"/>
  <c r="AY74" i="8" s="1"/>
  <c r="BB110" i="8"/>
  <c r="AS110" i="8"/>
  <c r="AV110" i="8" s="1"/>
  <c r="AY110" i="8" s="1"/>
  <c r="AP171" i="8"/>
  <c r="AS168" i="8"/>
  <c r="BB168" i="8"/>
  <c r="AS112" i="8"/>
  <c r="AV112" i="8" s="1"/>
  <c r="AY112" i="8" s="1"/>
  <c r="BB112" i="8"/>
  <c r="AY129" i="8"/>
  <c r="AS156" i="8"/>
  <c r="AV156" i="8" s="1"/>
  <c r="AY156" i="8" s="1"/>
  <c r="BB156" i="8"/>
  <c r="AP17" i="8"/>
  <c r="BB8" i="8"/>
  <c r="AS8" i="8"/>
  <c r="BB44" i="8"/>
  <c r="AS44" i="8"/>
  <c r="AV44" i="8" s="1"/>
  <c r="AY44" i="8" s="1"/>
  <c r="AS72" i="8"/>
  <c r="AV72" i="8" s="1"/>
  <c r="AY72" i="8" s="1"/>
  <c r="BB72" i="8"/>
  <c r="AS108" i="8"/>
  <c r="AV108" i="8" s="1"/>
  <c r="AY108" i="8" s="1"/>
  <c r="BB108" i="8"/>
  <c r="AS65" i="8"/>
  <c r="AV65" i="8" s="1"/>
  <c r="AY65" i="8" s="1"/>
  <c r="BB65" i="8"/>
  <c r="AS154" i="8"/>
  <c r="AV142" i="8"/>
  <c r="BB16" i="8"/>
  <c r="AS16" i="8"/>
  <c r="AV16" i="8" s="1"/>
  <c r="AY16" i="8" s="1"/>
  <c r="BC17" i="8"/>
  <c r="AS63" i="8"/>
  <c r="AS102" i="8"/>
  <c r="AV90" i="8"/>
  <c r="BB114" i="8"/>
  <c r="AS114" i="8"/>
  <c r="AV114" i="8" s="1"/>
  <c r="AY114" i="8" s="1"/>
  <c r="BB12" i="8"/>
  <c r="AS12" i="8"/>
  <c r="AV12" i="8" s="1"/>
  <c r="AY12" i="8" s="1"/>
  <c r="BB24" i="8"/>
  <c r="AS24" i="8"/>
  <c r="AV24" i="8" s="1"/>
  <c r="AY24" i="8" s="1"/>
  <c r="BB36" i="8"/>
  <c r="AS36" i="8"/>
  <c r="AV36" i="8" s="1"/>
  <c r="AY36" i="8" s="1"/>
  <c r="AS41" i="8"/>
  <c r="BB41" i="8"/>
  <c r="BB50" i="8" s="1"/>
  <c r="AP50" i="8"/>
  <c r="AS81" i="8"/>
  <c r="AV81" i="8" s="1"/>
  <c r="AY81" i="8" s="1"/>
  <c r="BB81" i="8"/>
  <c r="AP179" i="8"/>
  <c r="AS176" i="8"/>
  <c r="BB176" i="8"/>
  <c r="BB20" i="8"/>
  <c r="BB27" i="8" s="1"/>
  <c r="AS20" i="8"/>
  <c r="AV20" i="8" s="1"/>
  <c r="AY20" i="8" s="1"/>
  <c r="AS99" i="8"/>
  <c r="AV99" i="8" s="1"/>
  <c r="AY99" i="8" s="1"/>
  <c r="BB99" i="8"/>
  <c r="AS103" i="8"/>
  <c r="AP115" i="8"/>
  <c r="AP128" i="8"/>
  <c r="BB31" i="8"/>
  <c r="BB39" i="8"/>
  <c r="BC50" i="8"/>
  <c r="BB47" i="8"/>
  <c r="AS58" i="8"/>
  <c r="AV58" i="8" s="1"/>
  <c r="AY58" i="8" s="1"/>
  <c r="AP76" i="8"/>
  <c r="BB79" i="8"/>
  <c r="BB89" i="8" s="1"/>
  <c r="BB90" i="8"/>
  <c r="AS94" i="8"/>
  <c r="AV94" i="8" s="1"/>
  <c r="AY94" i="8" s="1"/>
  <c r="AS126" i="8"/>
  <c r="AV126" i="8" s="1"/>
  <c r="AY126" i="8" s="1"/>
  <c r="BC154" i="8"/>
  <c r="BB56" i="8"/>
  <c r="BC102" i="8"/>
  <c r="BB92" i="8"/>
  <c r="BB101" i="8"/>
  <c r="AP175" i="8"/>
  <c r="AS172" i="8"/>
  <c r="AP183" i="8"/>
  <c r="AS180" i="8"/>
  <c r="AY63" i="8"/>
  <c r="AS32" i="8"/>
  <c r="AV32" i="8" s="1"/>
  <c r="AY32" i="8" s="1"/>
  <c r="AS48" i="8"/>
  <c r="AV48" i="8" s="1"/>
  <c r="AY48" i="8" s="1"/>
  <c r="BB51" i="8"/>
  <c r="BB53" i="8"/>
  <c r="BB60" i="8"/>
  <c r="AS66" i="8"/>
  <c r="AV66" i="8" s="1"/>
  <c r="AY66" i="8" s="1"/>
  <c r="AS82" i="8"/>
  <c r="AV82" i="8" s="1"/>
  <c r="AY82" i="8" s="1"/>
  <c r="BB96" i="8"/>
  <c r="BC115" i="8"/>
  <c r="AS162" i="8"/>
  <c r="AV162" i="8" s="1"/>
  <c r="AY162" i="8" s="1"/>
  <c r="BB164" i="8"/>
  <c r="BB172" i="8"/>
  <c r="BB180" i="8"/>
  <c r="BB183" i="8" s="1"/>
  <c r="BB33" i="8"/>
  <c r="BB49" i="8"/>
  <c r="BB83" i="8"/>
  <c r="BB103" i="8"/>
  <c r="BC63" i="8"/>
  <c r="BB64" i="8"/>
  <c r="BB73" i="8"/>
  <c r="AS89" i="8"/>
  <c r="BB80" i="8"/>
  <c r="BB87" i="8"/>
  <c r="BB107" i="8"/>
  <c r="BB109" i="8"/>
  <c r="AV116" i="8"/>
  <c r="BC141" i="8"/>
  <c r="BB67" i="8"/>
  <c r="AP89" i="8"/>
  <c r="BB111" i="8"/>
  <c r="AS111" i="8"/>
  <c r="AV111" i="8" s="1"/>
  <c r="AY111" i="8" s="1"/>
  <c r="BB55" i="8"/>
  <c r="AV77" i="8"/>
  <c r="BB91" i="8"/>
  <c r="BC167" i="8"/>
  <c r="BB160" i="8"/>
  <c r="BB121" i="8"/>
  <c r="BB128" i="8" s="1"/>
  <c r="BB125" i="8"/>
  <c r="BB129" i="8"/>
  <c r="BB133" i="8"/>
  <c r="BB137" i="8"/>
  <c r="BB145" i="8"/>
  <c r="BB154" i="8" s="1"/>
  <c r="BB149" i="8"/>
  <c r="BB153" i="8"/>
  <c r="BB157" i="8"/>
  <c r="BB167" i="8" s="1"/>
  <c r="BB161" i="8"/>
  <c r="BB165" i="8"/>
  <c r="AP167" i="8"/>
  <c r="BB169" i="8"/>
  <c r="BB173" i="8"/>
  <c r="BB177" i="8"/>
  <c r="BB181" i="8"/>
  <c r="AS119" i="8"/>
  <c r="AV119" i="8" s="1"/>
  <c r="AY119" i="8" s="1"/>
  <c r="AS123" i="8"/>
  <c r="AV123" i="8" s="1"/>
  <c r="AY123" i="8" s="1"/>
  <c r="AS127" i="8"/>
  <c r="AV127" i="8" s="1"/>
  <c r="AY127" i="8" s="1"/>
  <c r="AS131" i="8"/>
  <c r="AV131" i="8" s="1"/>
  <c r="AY131" i="8" s="1"/>
  <c r="AS135" i="8"/>
  <c r="AV135" i="8" s="1"/>
  <c r="AY135" i="8" s="1"/>
  <c r="AS139" i="8"/>
  <c r="AV139" i="8" s="1"/>
  <c r="AY139" i="8" s="1"/>
  <c r="AS143" i="8"/>
  <c r="AV143" i="8" s="1"/>
  <c r="AY143" i="8" s="1"/>
  <c r="AS147" i="8"/>
  <c r="AV147" i="8" s="1"/>
  <c r="AY147" i="8" s="1"/>
  <c r="AS151" i="8"/>
  <c r="AV151" i="8" s="1"/>
  <c r="AY151" i="8" s="1"/>
  <c r="AS155" i="8"/>
  <c r="AS159" i="8"/>
  <c r="AV159" i="8" s="1"/>
  <c r="AY159" i="8" s="1"/>
  <c r="AS163" i="8"/>
  <c r="AV163" i="8" s="1"/>
  <c r="AY163" i="8" s="1"/>
  <c r="AP141" i="8"/>
  <c r="AK102" i="8"/>
  <c r="AK141" i="8"/>
  <c r="AH27" i="8"/>
  <c r="AK18" i="8"/>
  <c r="AK27" i="8" s="1"/>
  <c r="AH17" i="8"/>
  <c r="AK8" i="8"/>
  <c r="AK17" i="8" s="1"/>
  <c r="AH50" i="8"/>
  <c r="AK41" i="8"/>
  <c r="AK50" i="8" s="1"/>
  <c r="AN40" i="8"/>
  <c r="AE50" i="8"/>
  <c r="AN50" i="8"/>
  <c r="AH89" i="8"/>
  <c r="AE115" i="8"/>
  <c r="AE128" i="8"/>
  <c r="AH116" i="8"/>
  <c r="AO141" i="8"/>
  <c r="AE27" i="8"/>
  <c r="AH63" i="8"/>
  <c r="AE141" i="8"/>
  <c r="AK167" i="8"/>
  <c r="AK51" i="8"/>
  <c r="AK63" i="8" s="1"/>
  <c r="AE63" i="8"/>
  <c r="AE76" i="8"/>
  <c r="AH64" i="8"/>
  <c r="AO89" i="8"/>
  <c r="AK142" i="8"/>
  <c r="AK154" i="8" s="1"/>
  <c r="AO167" i="8"/>
  <c r="AE183" i="8"/>
  <c r="AH180" i="8"/>
  <c r="AE102" i="8"/>
  <c r="AN63" i="8"/>
  <c r="AH115" i="8"/>
  <c r="AE171" i="8"/>
  <c r="AH168" i="8"/>
  <c r="AE40" i="8"/>
  <c r="AH28" i="8"/>
  <c r="AE89" i="8"/>
  <c r="AH102" i="8"/>
  <c r="AK115" i="8"/>
  <c r="AH141" i="8"/>
  <c r="AE167" i="8"/>
  <c r="AH156" i="8"/>
  <c r="AK156" i="8" s="1"/>
  <c r="AE175" i="8"/>
  <c r="AH172" i="8"/>
  <c r="AE17" i="8"/>
  <c r="AE179" i="8"/>
  <c r="AH176" i="8"/>
  <c r="AH167" i="8"/>
  <c r="AO115" i="8"/>
  <c r="AE154" i="8"/>
  <c r="AO154" i="8"/>
  <c r="AN76" i="8"/>
  <c r="AN128" i="8"/>
  <c r="K80" i="10"/>
  <c r="L80" i="10" s="1"/>
  <c r="C80" i="10"/>
  <c r="B80" i="10"/>
  <c r="A80" i="10"/>
  <c r="K38" i="10"/>
  <c r="L38" i="10" s="1"/>
  <c r="C38" i="10"/>
  <c r="B38" i="10"/>
  <c r="A38" i="10"/>
  <c r="CA90" i="8" l="1"/>
  <c r="CA102" i="8" s="1"/>
  <c r="BX102" i="8"/>
  <c r="CA155" i="8"/>
  <c r="CA167" i="8" s="1"/>
  <c r="BX167" i="8"/>
  <c r="BU50" i="8"/>
  <c r="BX41" i="8"/>
  <c r="BX116" i="8"/>
  <c r="BU128" i="8"/>
  <c r="CA141" i="8"/>
  <c r="CD128" i="8"/>
  <c r="BX141" i="8"/>
  <c r="BX18" i="8"/>
  <c r="BU27" i="8"/>
  <c r="BU167" i="8"/>
  <c r="BU17" i="8"/>
  <c r="BX64" i="8"/>
  <c r="BU76" i="8"/>
  <c r="BU40" i="8"/>
  <c r="BU179" i="8"/>
  <c r="BX176" i="8"/>
  <c r="BU175" i="8"/>
  <c r="BX172" i="8"/>
  <c r="BU171" i="8"/>
  <c r="BX168" i="8"/>
  <c r="CA28" i="8"/>
  <c r="CA40" i="8" s="1"/>
  <c r="BX40" i="8"/>
  <c r="CD50" i="8"/>
  <c r="CA142" i="8"/>
  <c r="CA154" i="8" s="1"/>
  <c r="BX154" i="8"/>
  <c r="CA51" i="8"/>
  <c r="CA63" i="8" s="1"/>
  <c r="BX63" i="8"/>
  <c r="CA103" i="8"/>
  <c r="CA115" i="8" s="1"/>
  <c r="BX115" i="8"/>
  <c r="BU183" i="8"/>
  <c r="BX180" i="8"/>
  <c r="CA8" i="8"/>
  <c r="CA17" i="8" s="1"/>
  <c r="BX17" i="8"/>
  <c r="BG179" i="8"/>
  <c r="BJ176" i="8"/>
  <c r="BP183" i="8"/>
  <c r="BJ76" i="8"/>
  <c r="BJ77" i="8"/>
  <c r="BG89" i="8"/>
  <c r="BM51" i="8"/>
  <c r="BM63" i="8" s="1"/>
  <c r="BJ63" i="8"/>
  <c r="BP17" i="8"/>
  <c r="BM90" i="8"/>
  <c r="BM102" i="8" s="1"/>
  <c r="BJ102" i="8"/>
  <c r="BM40" i="8"/>
  <c r="BM155" i="8"/>
  <c r="BM167" i="8" s="1"/>
  <c r="BJ167" i="8"/>
  <c r="BM168" i="8"/>
  <c r="BM171" i="8" s="1"/>
  <c r="BJ171" i="8"/>
  <c r="BG183" i="8"/>
  <c r="BJ180" i="8"/>
  <c r="BM141" i="8"/>
  <c r="BM142" i="8"/>
  <c r="BM154" i="8" s="1"/>
  <c r="BJ154" i="8"/>
  <c r="BG63" i="8"/>
  <c r="BP171" i="8"/>
  <c r="BG102" i="8"/>
  <c r="BG175" i="8"/>
  <c r="BJ172" i="8"/>
  <c r="BJ50" i="8"/>
  <c r="BM41" i="8"/>
  <c r="BM50" i="8" s="1"/>
  <c r="BJ27" i="8"/>
  <c r="BM18" i="8"/>
  <c r="BM27" i="8" s="1"/>
  <c r="BP141" i="8"/>
  <c r="BG27" i="8"/>
  <c r="BJ141" i="8"/>
  <c r="BG40" i="8"/>
  <c r="BG17" i="8"/>
  <c r="BJ8" i="8"/>
  <c r="BG141" i="8"/>
  <c r="BG76" i="8"/>
  <c r="BJ128" i="8"/>
  <c r="BM103" i="8"/>
  <c r="BM115" i="8" s="1"/>
  <c r="BJ115" i="8"/>
  <c r="BJ40" i="8"/>
  <c r="BB76" i="8"/>
  <c r="AS50" i="8"/>
  <c r="AV41" i="8"/>
  <c r="AV141" i="8"/>
  <c r="AS128" i="8"/>
  <c r="BB175" i="8"/>
  <c r="AV172" i="8"/>
  <c r="AS175" i="8"/>
  <c r="BB179" i="8"/>
  <c r="AY90" i="8"/>
  <c r="AY102" i="8" s="1"/>
  <c r="AV102" i="8"/>
  <c r="AY141" i="8"/>
  <c r="BB141" i="8"/>
  <c r="AV76" i="8"/>
  <c r="AY142" i="8"/>
  <c r="AY154" i="8" s="1"/>
  <c r="AV154" i="8"/>
  <c r="AY77" i="8"/>
  <c r="AY89" i="8" s="1"/>
  <c r="AV89" i="8"/>
  <c r="BB63" i="8"/>
  <c r="AV176" i="8"/>
  <c r="AS179" i="8"/>
  <c r="AV155" i="8"/>
  <c r="AS167" i="8"/>
  <c r="BB115" i="8"/>
  <c r="AS115" i="8"/>
  <c r="AV103" i="8"/>
  <c r="BB17" i="8"/>
  <c r="BB171" i="8"/>
  <c r="AS40" i="8"/>
  <c r="AV28" i="8"/>
  <c r="AY76" i="8"/>
  <c r="AS141" i="8"/>
  <c r="AV168" i="8"/>
  <c r="AS171" i="8"/>
  <c r="AY27" i="8"/>
  <c r="AV180" i="8"/>
  <c r="AS183" i="8"/>
  <c r="AV128" i="8"/>
  <c r="AY116" i="8"/>
  <c r="AY128" i="8" s="1"/>
  <c r="AS27" i="8"/>
  <c r="BB102" i="8"/>
  <c r="AV8" i="8"/>
  <c r="AS17" i="8"/>
  <c r="AS76" i="8"/>
  <c r="BB40" i="8"/>
  <c r="AV27" i="8"/>
  <c r="AH128" i="8"/>
  <c r="AK116" i="8"/>
  <c r="AK128" i="8" s="1"/>
  <c r="AH76" i="8"/>
  <c r="AK64" i="8"/>
  <c r="AK76" i="8" s="1"/>
  <c r="AH171" i="8"/>
  <c r="AK168" i="8"/>
  <c r="AK171" i="8" s="1"/>
  <c r="AH179" i="8"/>
  <c r="AK176" i="8"/>
  <c r="AK179" i="8" s="1"/>
  <c r="AH40" i="8"/>
  <c r="AK28" i="8"/>
  <c r="AK40" i="8" s="1"/>
  <c r="AH183" i="8"/>
  <c r="AK180" i="8"/>
  <c r="AK183" i="8" s="1"/>
  <c r="AH175" i="8"/>
  <c r="AK172" i="8"/>
  <c r="AK175" i="8" s="1"/>
  <c r="K66" i="10"/>
  <c r="L66" i="10" s="1"/>
  <c r="K65" i="10"/>
  <c r="L65" i="10" s="1"/>
  <c r="K64" i="10"/>
  <c r="L64" i="10" s="1"/>
  <c r="K63" i="10"/>
  <c r="L63" i="10" s="1"/>
  <c r="K62" i="10"/>
  <c r="L62" i="10" s="1"/>
  <c r="K61" i="10"/>
  <c r="L61" i="10" s="1"/>
  <c r="K60" i="10"/>
  <c r="L60" i="10" s="1"/>
  <c r="K59" i="10"/>
  <c r="L59" i="10" s="1"/>
  <c r="K58" i="10"/>
  <c r="L58" i="10" s="1"/>
  <c r="K57" i="10"/>
  <c r="L57" i="10" s="1"/>
  <c r="K56" i="10"/>
  <c r="L56" i="10" s="1"/>
  <c r="K55" i="10"/>
  <c r="L55" i="10" s="1"/>
  <c r="K54" i="10"/>
  <c r="L54" i="10" s="1"/>
  <c r="L52" i="10"/>
  <c r="K52" i="10"/>
  <c r="K51" i="10"/>
  <c r="L51" i="10" s="1"/>
  <c r="K50" i="10"/>
  <c r="L50" i="10" s="1"/>
  <c r="K49" i="10"/>
  <c r="L49" i="10" s="1"/>
  <c r="K48" i="10"/>
  <c r="L48" i="10" s="1"/>
  <c r="K47" i="10"/>
  <c r="L47" i="10" s="1"/>
  <c r="K46" i="10"/>
  <c r="L46" i="10" s="1"/>
  <c r="K45" i="10"/>
  <c r="L45" i="10" s="1"/>
  <c r="K44" i="10"/>
  <c r="L44" i="10" s="1"/>
  <c r="K43" i="10"/>
  <c r="L43" i="10" s="1"/>
  <c r="K42" i="10"/>
  <c r="L42" i="10" s="1"/>
  <c r="K41" i="10"/>
  <c r="L41" i="10" s="1"/>
  <c r="K40" i="10"/>
  <c r="L40" i="10" s="1"/>
  <c r="K39" i="10"/>
  <c r="L39" i="10" s="1"/>
  <c r="L34" i="10"/>
  <c r="K34" i="10"/>
  <c r="K33" i="10"/>
  <c r="L33" i="10" s="1"/>
  <c r="K32" i="10"/>
  <c r="L32" i="10" s="1"/>
  <c r="K31" i="10"/>
  <c r="L31" i="10" s="1"/>
  <c r="L30" i="10"/>
  <c r="K30" i="10"/>
  <c r="L29" i="10"/>
  <c r="K29" i="10"/>
  <c r="K28" i="10"/>
  <c r="L28" i="10" s="1"/>
  <c r="K27" i="10"/>
  <c r="L27" i="10" s="1"/>
  <c r="K26" i="10"/>
  <c r="L26" i="10" s="1"/>
  <c r="K25" i="10"/>
  <c r="L25" i="10" s="1"/>
  <c r="K24" i="10"/>
  <c r="L24" i="10" s="1"/>
  <c r="K23" i="10"/>
  <c r="L23" i="10" s="1"/>
  <c r="K22" i="10"/>
  <c r="L22" i="10" s="1"/>
  <c r="K21" i="10"/>
  <c r="L21" i="10" s="1"/>
  <c r="K20" i="10"/>
  <c r="L20" i="10" s="1"/>
  <c r="K19" i="10"/>
  <c r="L19" i="10" s="1"/>
  <c r="K18" i="10"/>
  <c r="L18" i="10" s="1"/>
  <c r="K17" i="10"/>
  <c r="L17" i="10" s="1"/>
  <c r="K16" i="10"/>
  <c r="L16" i="10" s="1"/>
  <c r="K15" i="10"/>
  <c r="L15" i="10" s="1"/>
  <c r="BP360" i="14"/>
  <c r="BP359" i="14"/>
  <c r="BP358" i="14"/>
  <c r="BP357" i="14"/>
  <c r="BP356" i="14"/>
  <c r="BP355" i="14"/>
  <c r="BP354" i="14"/>
  <c r="BP353" i="14"/>
  <c r="BP352" i="14"/>
  <c r="BP351" i="14"/>
  <c r="BP350" i="14"/>
  <c r="BP349" i="14"/>
  <c r="BP348" i="14"/>
  <c r="BP347" i="14"/>
  <c r="BP346" i="14"/>
  <c r="BP345" i="14"/>
  <c r="BP344" i="14"/>
  <c r="BP343" i="14"/>
  <c r="BP342" i="14"/>
  <c r="BP341" i="14"/>
  <c r="BP340" i="14"/>
  <c r="BP339" i="14"/>
  <c r="BP338" i="14"/>
  <c r="BP337" i="14"/>
  <c r="BP336" i="14"/>
  <c r="BP335" i="14"/>
  <c r="BP334" i="14"/>
  <c r="BP333" i="14"/>
  <c r="BP332" i="14"/>
  <c r="BP331" i="14"/>
  <c r="BP330" i="14"/>
  <c r="BP329" i="14"/>
  <c r="BP328" i="14"/>
  <c r="BP327" i="14"/>
  <c r="BP326" i="14"/>
  <c r="BP325" i="14"/>
  <c r="BP324" i="14"/>
  <c r="BP323" i="14"/>
  <c r="BP322" i="14"/>
  <c r="BP321" i="14"/>
  <c r="BP320" i="14"/>
  <c r="BP319" i="14"/>
  <c r="BP318" i="14"/>
  <c r="BP317" i="14"/>
  <c r="BP316" i="14"/>
  <c r="BP315" i="14"/>
  <c r="BP314" i="14"/>
  <c r="BP313" i="14"/>
  <c r="BP312" i="14"/>
  <c r="BP311" i="14"/>
  <c r="BP310" i="14"/>
  <c r="BP309" i="14"/>
  <c r="BP308" i="14"/>
  <c r="BP307" i="14"/>
  <c r="BP306" i="14"/>
  <c r="BP305" i="14"/>
  <c r="BP304" i="14"/>
  <c r="BP303" i="14"/>
  <c r="BP302" i="14"/>
  <c r="BP301" i="14"/>
  <c r="BP300" i="14"/>
  <c r="BP299" i="14"/>
  <c r="BP298" i="14"/>
  <c r="BP297" i="14"/>
  <c r="BP296" i="14"/>
  <c r="BP295" i="14"/>
  <c r="BP294" i="14"/>
  <c r="BP293" i="14"/>
  <c r="HH292" i="14"/>
  <c r="BP292" i="14"/>
  <c r="HH291" i="14"/>
  <c r="BP291" i="14"/>
  <c r="HH290" i="14"/>
  <c r="BP290" i="14"/>
  <c r="HH289" i="14"/>
  <c r="BP289" i="14"/>
  <c r="HH288" i="14"/>
  <c r="BP288" i="14"/>
  <c r="HH287" i="14"/>
  <c r="BP287" i="14"/>
  <c r="HH286" i="14"/>
  <c r="BP286" i="14"/>
  <c r="HH285" i="14"/>
  <c r="BP285" i="14"/>
  <c r="HH284" i="14"/>
  <c r="BP284" i="14"/>
  <c r="HH283" i="14"/>
  <c r="BP283" i="14"/>
  <c r="HH282" i="14"/>
  <c r="BP282" i="14"/>
  <c r="HH281" i="14"/>
  <c r="BP281" i="14"/>
  <c r="HH280" i="14"/>
  <c r="BP280" i="14"/>
  <c r="HH279" i="14"/>
  <c r="BP279" i="14"/>
  <c r="HH278" i="14"/>
  <c r="BP278" i="14"/>
  <c r="HH277" i="14"/>
  <c r="BP277" i="14"/>
  <c r="HH276" i="14"/>
  <c r="BP276" i="14"/>
  <c r="HH275" i="14"/>
  <c r="BP275" i="14"/>
  <c r="HH274" i="14"/>
  <c r="BP274" i="14"/>
  <c r="HH273" i="14"/>
  <c r="BP273" i="14"/>
  <c r="HH272" i="14"/>
  <c r="BP272" i="14"/>
  <c r="HH271" i="14"/>
  <c r="BP271" i="14"/>
  <c r="HH270" i="14"/>
  <c r="BP270" i="14"/>
  <c r="HH269" i="14"/>
  <c r="BP269" i="14"/>
  <c r="HH268" i="14"/>
  <c r="BP268" i="14"/>
  <c r="HH267" i="14"/>
  <c r="BP267" i="14"/>
  <c r="HH266" i="14"/>
  <c r="BP266" i="14"/>
  <c r="HH265" i="14"/>
  <c r="BP265" i="14"/>
  <c r="HH264" i="14"/>
  <c r="BP264" i="14"/>
  <c r="HH263" i="14"/>
  <c r="BP263" i="14"/>
  <c r="HH262" i="14"/>
  <c r="BP262" i="14"/>
  <c r="HH261" i="14"/>
  <c r="BP261" i="14"/>
  <c r="HH260" i="14"/>
  <c r="BP260" i="14"/>
  <c r="HH259" i="14"/>
  <c r="BP259" i="14"/>
  <c r="HH258" i="14"/>
  <c r="BP258" i="14"/>
  <c r="HH257" i="14"/>
  <c r="BP257" i="14"/>
  <c r="HH256" i="14"/>
  <c r="BP256" i="14"/>
  <c r="HH255" i="14"/>
  <c r="BP255" i="14"/>
  <c r="HH254" i="14"/>
  <c r="BP254" i="14"/>
  <c r="HH253" i="14"/>
  <c r="BP253" i="14"/>
  <c r="HH252" i="14"/>
  <c r="BP252" i="14"/>
  <c r="HH251" i="14"/>
  <c r="BP251" i="14"/>
  <c r="HH250" i="14"/>
  <c r="BP250" i="14"/>
  <c r="HH249" i="14"/>
  <c r="BP249" i="14"/>
  <c r="HH248" i="14"/>
  <c r="BP248" i="14"/>
  <c r="HH247" i="14"/>
  <c r="BP247" i="14"/>
  <c r="HH246" i="14"/>
  <c r="BP246" i="14"/>
  <c r="HH245" i="14"/>
  <c r="BP245" i="14"/>
  <c r="HH244" i="14"/>
  <c r="BP244" i="14"/>
  <c r="HH243" i="14"/>
  <c r="BP243" i="14"/>
  <c r="HH242" i="14"/>
  <c r="BP242" i="14"/>
  <c r="HH241" i="14"/>
  <c r="BP241" i="14"/>
  <c r="HH240" i="14"/>
  <c r="BP240" i="14"/>
  <c r="HH239" i="14"/>
  <c r="BP239" i="14"/>
  <c r="HH238" i="14"/>
  <c r="BP238" i="14"/>
  <c r="HH237" i="14"/>
  <c r="BP237" i="14"/>
  <c r="HH236" i="14"/>
  <c r="BP236" i="14"/>
  <c r="HH235" i="14"/>
  <c r="BP235" i="14"/>
  <c r="HH234" i="14"/>
  <c r="BP234" i="14"/>
  <c r="HH233" i="14"/>
  <c r="BP233" i="14"/>
  <c r="HH232" i="14"/>
  <c r="BP232" i="14"/>
  <c r="HH231" i="14"/>
  <c r="BP231" i="14"/>
  <c r="HH230" i="14"/>
  <c r="BP230" i="14"/>
  <c r="HH229" i="14"/>
  <c r="BP229" i="14"/>
  <c r="HH228" i="14"/>
  <c r="BP228" i="14"/>
  <c r="HH227" i="14"/>
  <c r="BP227" i="14"/>
  <c r="HH226" i="14"/>
  <c r="BP226" i="14"/>
  <c r="HH225" i="14"/>
  <c r="BP225" i="14"/>
  <c r="HH224" i="14"/>
  <c r="BP224" i="14"/>
  <c r="HH223" i="14"/>
  <c r="BP223" i="14"/>
  <c r="HH222" i="14"/>
  <c r="BP222" i="14"/>
  <c r="HH221" i="14"/>
  <c r="BP221" i="14"/>
  <c r="HH220" i="14"/>
  <c r="CK220" i="14"/>
  <c r="BP220" i="14"/>
  <c r="HH219" i="14"/>
  <c r="BP219" i="14"/>
  <c r="HH218" i="14"/>
  <c r="BP218" i="14"/>
  <c r="HH217" i="14"/>
  <c r="BP217" i="14"/>
  <c r="HH216" i="14"/>
  <c r="BP216" i="14"/>
  <c r="HH215" i="14"/>
  <c r="BP215" i="14"/>
  <c r="HH214" i="14"/>
  <c r="BP214" i="14"/>
  <c r="HH213" i="14"/>
  <c r="BP213" i="14"/>
  <c r="HH212" i="14"/>
  <c r="BP212" i="14"/>
  <c r="HH211" i="14"/>
  <c r="BP211" i="14"/>
  <c r="HH210" i="14"/>
  <c r="BP210" i="14"/>
  <c r="HH209" i="14"/>
  <c r="BP209" i="14"/>
  <c r="HH208" i="14"/>
  <c r="BP208" i="14"/>
  <c r="HH207" i="14"/>
  <c r="BP207" i="14"/>
  <c r="HH206" i="14"/>
  <c r="BP206" i="14"/>
  <c r="HH205" i="14"/>
  <c r="BP205" i="14"/>
  <c r="HH204" i="14"/>
  <c r="BP204" i="14"/>
  <c r="HH203" i="14"/>
  <c r="BP203" i="14"/>
  <c r="HH202" i="14"/>
  <c r="BP202" i="14"/>
  <c r="HH201" i="14"/>
  <c r="BP201" i="14"/>
  <c r="HH200" i="14"/>
  <c r="BP200" i="14"/>
  <c r="HH199" i="14"/>
  <c r="BP199" i="14"/>
  <c r="HH198" i="14"/>
  <c r="BP198" i="14"/>
  <c r="HH197" i="14"/>
  <c r="BP197" i="14"/>
  <c r="HH196" i="14"/>
  <c r="BP196" i="14"/>
  <c r="HH195" i="14"/>
  <c r="BP195" i="14"/>
  <c r="HH194" i="14"/>
  <c r="BP194" i="14"/>
  <c r="HH193" i="14"/>
  <c r="BP193" i="14"/>
  <c r="HH192" i="14"/>
  <c r="BP192" i="14"/>
  <c r="HH191" i="14"/>
  <c r="BP191" i="14"/>
  <c r="HH190" i="14"/>
  <c r="BP190" i="14"/>
  <c r="HH189" i="14"/>
  <c r="BP189" i="14"/>
  <c r="HH188" i="14"/>
  <c r="BP188" i="14"/>
  <c r="HH187" i="14"/>
  <c r="BP187" i="14"/>
  <c r="HH186" i="14"/>
  <c r="BP186" i="14"/>
  <c r="HH185" i="14"/>
  <c r="BP185" i="14"/>
  <c r="HH184" i="14"/>
  <c r="BP184" i="14"/>
  <c r="HH183" i="14"/>
  <c r="BP183" i="14"/>
  <c r="HH182" i="14"/>
  <c r="BP182" i="14"/>
  <c r="HH181" i="14"/>
  <c r="BP181" i="14"/>
  <c r="HH180" i="14"/>
  <c r="BP180" i="14"/>
  <c r="HH179" i="14"/>
  <c r="BP179" i="14"/>
  <c r="HH178" i="14"/>
  <c r="BP178" i="14"/>
  <c r="HH177" i="14"/>
  <c r="BP177" i="14"/>
  <c r="HH176" i="14"/>
  <c r="BP176" i="14"/>
  <c r="HH175" i="14"/>
  <c r="BP175" i="14"/>
  <c r="HH174" i="14"/>
  <c r="BP174" i="14"/>
  <c r="HH173" i="14"/>
  <c r="BP173" i="14"/>
  <c r="HH172" i="14"/>
  <c r="EK172" i="14"/>
  <c r="CN172" i="14"/>
  <c r="BP172" i="14"/>
  <c r="HH171" i="14"/>
  <c r="EK171" i="14"/>
  <c r="BP171" i="14"/>
  <c r="HH170" i="14"/>
  <c r="EK170" i="14"/>
  <c r="BP170" i="14"/>
  <c r="HH169" i="14"/>
  <c r="EK169" i="14"/>
  <c r="BP169" i="14"/>
  <c r="HH168" i="14"/>
  <c r="EK168" i="14"/>
  <c r="BP168" i="14"/>
  <c r="HH167" i="14"/>
  <c r="EK167" i="14"/>
  <c r="BP167" i="14"/>
  <c r="HH166" i="14"/>
  <c r="EK166" i="14"/>
  <c r="BP166" i="14"/>
  <c r="HH165" i="14"/>
  <c r="EK165" i="14"/>
  <c r="BP165" i="14"/>
  <c r="HH164" i="14"/>
  <c r="EK164" i="14"/>
  <c r="BP164" i="14"/>
  <c r="HH163" i="14"/>
  <c r="EK163" i="14"/>
  <c r="BP163" i="14"/>
  <c r="HH162" i="14"/>
  <c r="EK162" i="14"/>
  <c r="BP162" i="14"/>
  <c r="HH161" i="14"/>
  <c r="EK161" i="14"/>
  <c r="BP161" i="14"/>
  <c r="HH160" i="14"/>
  <c r="EK160" i="14"/>
  <c r="BP160" i="14"/>
  <c r="HH159" i="14"/>
  <c r="EK159" i="14"/>
  <c r="BP159" i="14"/>
  <c r="HH158" i="14"/>
  <c r="EK158" i="14"/>
  <c r="BP158" i="14"/>
  <c r="HH157" i="14"/>
  <c r="EK157" i="14"/>
  <c r="BP157" i="14"/>
  <c r="HH156" i="14"/>
  <c r="EK156" i="14"/>
  <c r="BP156" i="14"/>
  <c r="HH155" i="14"/>
  <c r="EK155" i="14"/>
  <c r="BP155" i="14"/>
  <c r="HH154" i="14"/>
  <c r="EK154" i="14"/>
  <c r="BP154" i="14"/>
  <c r="HH153" i="14"/>
  <c r="EK153" i="14"/>
  <c r="BP153" i="14"/>
  <c r="HH152" i="14"/>
  <c r="EK152" i="14"/>
  <c r="BP152" i="14"/>
  <c r="HH151" i="14"/>
  <c r="EK151" i="14"/>
  <c r="BP151" i="14"/>
  <c r="HH150" i="14"/>
  <c r="EK150" i="14"/>
  <c r="BP150" i="14"/>
  <c r="HH149" i="14"/>
  <c r="EK149" i="14"/>
  <c r="BP149" i="14"/>
  <c r="HH148" i="14"/>
  <c r="EK148" i="14"/>
  <c r="CN148" i="14"/>
  <c r="CO148" i="14" s="1"/>
  <c r="CK148" i="14"/>
  <c r="CK172" i="14" s="1"/>
  <c r="CK196" i="14" s="1"/>
  <c r="CN196" i="14" s="1"/>
  <c r="BP148" i="14"/>
  <c r="HH147" i="14"/>
  <c r="EK147" i="14"/>
  <c r="BP147" i="14"/>
  <c r="HH146" i="14"/>
  <c r="EK146" i="14"/>
  <c r="BP146" i="14"/>
  <c r="HH145" i="14"/>
  <c r="EK145" i="14"/>
  <c r="BP145" i="14"/>
  <c r="HH144" i="14"/>
  <c r="EK144" i="14"/>
  <c r="BP144" i="14"/>
  <c r="HH143" i="14"/>
  <c r="EK143" i="14"/>
  <c r="BP143" i="14"/>
  <c r="HH142" i="14"/>
  <c r="EK142" i="14"/>
  <c r="BP142" i="14"/>
  <c r="HH141" i="14"/>
  <c r="EK141" i="14"/>
  <c r="BP141" i="14"/>
  <c r="HH140" i="14"/>
  <c r="EK140" i="14"/>
  <c r="BP140" i="14"/>
  <c r="HH139" i="14"/>
  <c r="EK139" i="14"/>
  <c r="CK139" i="14"/>
  <c r="CK163" i="14" s="1"/>
  <c r="BP139" i="14"/>
  <c r="HH138" i="14"/>
  <c r="EK138" i="14"/>
  <c r="BP138" i="14"/>
  <c r="HH137" i="14"/>
  <c r="EK137" i="14"/>
  <c r="BP137" i="14"/>
  <c r="HH136" i="14"/>
  <c r="EK136" i="14"/>
  <c r="CN136" i="14"/>
  <c r="CK136" i="14"/>
  <c r="CK160" i="14" s="1"/>
  <c r="CK184" i="14" s="1"/>
  <c r="CK208" i="14" s="1"/>
  <c r="CK232" i="14" s="1"/>
  <c r="CK256" i="14" s="1"/>
  <c r="BP136" i="14"/>
  <c r="HH135" i="14"/>
  <c r="EK135" i="14"/>
  <c r="BP135" i="14"/>
  <c r="HH134" i="14"/>
  <c r="EK134" i="14"/>
  <c r="BP134" i="14"/>
  <c r="HH133" i="14"/>
  <c r="EK133" i="14"/>
  <c r="BP133" i="14"/>
  <c r="HH132" i="14"/>
  <c r="EK132" i="14"/>
  <c r="BP132" i="14"/>
  <c r="HH131" i="14"/>
  <c r="EK131" i="14"/>
  <c r="BP131" i="14"/>
  <c r="HH130" i="14"/>
  <c r="EK130" i="14"/>
  <c r="BP130" i="14"/>
  <c r="HH129" i="14"/>
  <c r="EK129" i="14"/>
  <c r="BP129" i="14"/>
  <c r="HH128" i="14"/>
  <c r="EK128" i="14"/>
  <c r="BP128" i="14"/>
  <c r="HH127" i="14"/>
  <c r="EK127" i="14"/>
  <c r="BP127" i="14"/>
  <c r="HH126" i="14"/>
  <c r="EK126" i="14"/>
  <c r="CN126" i="14"/>
  <c r="CK126" i="14"/>
  <c r="CK150" i="14" s="1"/>
  <c r="BP126" i="14"/>
  <c r="HH125" i="14"/>
  <c r="EK125" i="14"/>
  <c r="CK125" i="14"/>
  <c r="BP125" i="14"/>
  <c r="HH124" i="14"/>
  <c r="EK124" i="14"/>
  <c r="CN124" i="14"/>
  <c r="CO124" i="14" s="1"/>
  <c r="CK124" i="14"/>
  <c r="BP124" i="14"/>
  <c r="HH123" i="14"/>
  <c r="EK123" i="14"/>
  <c r="CK123" i="14"/>
  <c r="CK147" i="14" s="1"/>
  <c r="BP123" i="14"/>
  <c r="HH122" i="14"/>
  <c r="EK122" i="14"/>
  <c r="CK122" i="14"/>
  <c r="CN122" i="14" s="1"/>
  <c r="CO122" i="14" s="1"/>
  <c r="BP122" i="14"/>
  <c r="HH121" i="14"/>
  <c r="EK121" i="14"/>
  <c r="CK121" i="14"/>
  <c r="CK145" i="14" s="1"/>
  <c r="BP121" i="14"/>
  <c r="HH120" i="14"/>
  <c r="EK120" i="14"/>
  <c r="CK120" i="14"/>
  <c r="CK144" i="14" s="1"/>
  <c r="BP120" i="14"/>
  <c r="HH119" i="14"/>
  <c r="EK119" i="14"/>
  <c r="CO119" i="14"/>
  <c r="CN119" i="14"/>
  <c r="CK119" i="14"/>
  <c r="CK143" i="14" s="1"/>
  <c r="CK167" i="14" s="1"/>
  <c r="BP119" i="14"/>
  <c r="HH118" i="14"/>
  <c r="EK118" i="14"/>
  <c r="CK118" i="14"/>
  <c r="CK142" i="14" s="1"/>
  <c r="BP118" i="14"/>
  <c r="HH117" i="14"/>
  <c r="EK117" i="14"/>
  <c r="CK117" i="14"/>
  <c r="CK141" i="14" s="1"/>
  <c r="BP117" i="14"/>
  <c r="HH116" i="14"/>
  <c r="EK116" i="14"/>
  <c r="CN116" i="14"/>
  <c r="CK116" i="14"/>
  <c r="CK140" i="14" s="1"/>
  <c r="CN140" i="14" s="1"/>
  <c r="BP116" i="14"/>
  <c r="HH115" i="14"/>
  <c r="EK115" i="14"/>
  <c r="CN115" i="14"/>
  <c r="CK115" i="14"/>
  <c r="BP115" i="14"/>
  <c r="HH114" i="14"/>
  <c r="EK114" i="14"/>
  <c r="CK114" i="14"/>
  <c r="CN114" i="14" s="1"/>
  <c r="BP114" i="14"/>
  <c r="HH113" i="14"/>
  <c r="EK113" i="14"/>
  <c r="CK113" i="14"/>
  <c r="CN113" i="14" s="1"/>
  <c r="BP113" i="14"/>
  <c r="HH112" i="14"/>
  <c r="EK112" i="14"/>
  <c r="CN112" i="14"/>
  <c r="CO112" i="14" s="1"/>
  <c r="CK112" i="14"/>
  <c r="BP112" i="14"/>
  <c r="HH111" i="14"/>
  <c r="EK111" i="14"/>
  <c r="CN111" i="14"/>
  <c r="CK111" i="14"/>
  <c r="CK135" i="14" s="1"/>
  <c r="CP135" i="14" s="1"/>
  <c r="CP136" i="14" s="1"/>
  <c r="CP137" i="14" s="1"/>
  <c r="CP138" i="14" s="1"/>
  <c r="CP139" i="14" s="1"/>
  <c r="CP140" i="14" s="1"/>
  <c r="CP141" i="14" s="1"/>
  <c r="CP142" i="14" s="1"/>
  <c r="CP143" i="14" s="1"/>
  <c r="CP144" i="14" s="1"/>
  <c r="CP145" i="14" s="1"/>
  <c r="CP146" i="14" s="1"/>
  <c r="CP147" i="14" s="1"/>
  <c r="CP148" i="14" s="1"/>
  <c r="CP149" i="14" s="1"/>
  <c r="CP150" i="14" s="1"/>
  <c r="CP151" i="14" s="1"/>
  <c r="CP152" i="14" s="1"/>
  <c r="CP153" i="14" s="1"/>
  <c r="CP154" i="14" s="1"/>
  <c r="CP155" i="14" s="1"/>
  <c r="CP156" i="14" s="1"/>
  <c r="CP157" i="14" s="1"/>
  <c r="CP158" i="14" s="1"/>
  <c r="BP111" i="14"/>
  <c r="HH110" i="14"/>
  <c r="EK110" i="14"/>
  <c r="CK110" i="14"/>
  <c r="CK134" i="14" s="1"/>
  <c r="BP110" i="14"/>
  <c r="HH109" i="14"/>
  <c r="EK109" i="14"/>
  <c r="CK109" i="14"/>
  <c r="BP109" i="14"/>
  <c r="HH108" i="14"/>
  <c r="EK108" i="14"/>
  <c r="CN108" i="14"/>
  <c r="CK108" i="14"/>
  <c r="CK132" i="14" s="1"/>
  <c r="CN132" i="14" s="1"/>
  <c r="BP108" i="14"/>
  <c r="HH107" i="14"/>
  <c r="EK107" i="14"/>
  <c r="CN107" i="14"/>
  <c r="CK107" i="14"/>
  <c r="CK131" i="14" s="1"/>
  <c r="BP107" i="14"/>
  <c r="HH106" i="14"/>
  <c r="EK106" i="14"/>
  <c r="CK106" i="14"/>
  <c r="CN106" i="14" s="1"/>
  <c r="CO106" i="14" s="1"/>
  <c r="BP106" i="14"/>
  <c r="HH105" i="14"/>
  <c r="EK105" i="14"/>
  <c r="CK105" i="14"/>
  <c r="BP105" i="14"/>
  <c r="HH104" i="14"/>
  <c r="EK104" i="14"/>
  <c r="CN104" i="14"/>
  <c r="CO104" i="14" s="1"/>
  <c r="CK104" i="14"/>
  <c r="CK128" i="14" s="1"/>
  <c r="BP104" i="14"/>
  <c r="HH103" i="14"/>
  <c r="EK103" i="14"/>
  <c r="CN103" i="14"/>
  <c r="CO103" i="14" s="1"/>
  <c r="CK103" i="14"/>
  <c r="CK127" i="14" s="1"/>
  <c r="CK151" i="14" s="1"/>
  <c r="BP103" i="14"/>
  <c r="HH102" i="14"/>
  <c r="EK102" i="14"/>
  <c r="CO102" i="14"/>
  <c r="CN102" i="14"/>
  <c r="BP102" i="14"/>
  <c r="HH101" i="14"/>
  <c r="EK101" i="14"/>
  <c r="CO101" i="14"/>
  <c r="CN101" i="14"/>
  <c r="BP101" i="14"/>
  <c r="HH100" i="14"/>
  <c r="EK100" i="14"/>
  <c r="CO100" i="14"/>
  <c r="CN100" i="14"/>
  <c r="BP100" i="14"/>
  <c r="HH99" i="14"/>
  <c r="EK99" i="14"/>
  <c r="CO99" i="14"/>
  <c r="CN99" i="14"/>
  <c r="BP99" i="14"/>
  <c r="HH98" i="14"/>
  <c r="EK98" i="14"/>
  <c r="CO98" i="14"/>
  <c r="CN98" i="14"/>
  <c r="BP98" i="14"/>
  <c r="HH97" i="14"/>
  <c r="EK97" i="14"/>
  <c r="CO97" i="14"/>
  <c r="CN97" i="14"/>
  <c r="BP97" i="14"/>
  <c r="HH96" i="14"/>
  <c r="EK96" i="14"/>
  <c r="CO96" i="14"/>
  <c r="CN96" i="14"/>
  <c r="BP96" i="14"/>
  <c r="HH95" i="14"/>
  <c r="EK95" i="14"/>
  <c r="CO95" i="14"/>
  <c r="CN95" i="14"/>
  <c r="BP95" i="14"/>
  <c r="HH94" i="14"/>
  <c r="EK94" i="14"/>
  <c r="CO94" i="14"/>
  <c r="CN94" i="14"/>
  <c r="BP94" i="14"/>
  <c r="HH93" i="14"/>
  <c r="EK93" i="14"/>
  <c r="CO93" i="14"/>
  <c r="CN93" i="14"/>
  <c r="BP93" i="14"/>
  <c r="HH92" i="14"/>
  <c r="EK92" i="14"/>
  <c r="CO92" i="14"/>
  <c r="CN92" i="14"/>
  <c r="BP92" i="14"/>
  <c r="HH91" i="14"/>
  <c r="EK91" i="14"/>
  <c r="CO91" i="14"/>
  <c r="CN91" i="14"/>
  <c r="BP91" i="14"/>
  <c r="HH90" i="14"/>
  <c r="EK90" i="14"/>
  <c r="CO90" i="14"/>
  <c r="CN90" i="14"/>
  <c r="BP90" i="14"/>
  <c r="HH89" i="14"/>
  <c r="EK89" i="14"/>
  <c r="CO89" i="14"/>
  <c r="CN89" i="14"/>
  <c r="BP89" i="14"/>
  <c r="HH88" i="14"/>
  <c r="EK88" i="14"/>
  <c r="CO88" i="14"/>
  <c r="CN88" i="14"/>
  <c r="BP88" i="14"/>
  <c r="HH87" i="14"/>
  <c r="EK87" i="14"/>
  <c r="CP87" i="14"/>
  <c r="CP88" i="14" s="1"/>
  <c r="CP89" i="14" s="1"/>
  <c r="CP90" i="14" s="1"/>
  <c r="CP91" i="14" s="1"/>
  <c r="CP92" i="14" s="1"/>
  <c r="CP93" i="14" s="1"/>
  <c r="CP94" i="14" s="1"/>
  <c r="CP95" i="14" s="1"/>
  <c r="CP96" i="14" s="1"/>
  <c r="CP97" i="14" s="1"/>
  <c r="CP98" i="14" s="1"/>
  <c r="CP99" i="14" s="1"/>
  <c r="CP100" i="14" s="1"/>
  <c r="CP101" i="14" s="1"/>
  <c r="CP102" i="14" s="1"/>
  <c r="CP103" i="14" s="1"/>
  <c r="CP104" i="14" s="1"/>
  <c r="CP105" i="14" s="1"/>
  <c r="CP106" i="14" s="1"/>
  <c r="CP107" i="14" s="1"/>
  <c r="CP108" i="14" s="1"/>
  <c r="CP109" i="14" s="1"/>
  <c r="CP110" i="14" s="1"/>
  <c r="CO87" i="14"/>
  <c r="CN87" i="14"/>
  <c r="BP87" i="14"/>
  <c r="HH86" i="14"/>
  <c r="EK86" i="14"/>
  <c r="CO86" i="14"/>
  <c r="CN86" i="14"/>
  <c r="BP86" i="14"/>
  <c r="HH85" i="14"/>
  <c r="EK85" i="14"/>
  <c r="CO85" i="14"/>
  <c r="CN85" i="14"/>
  <c r="BP85" i="14"/>
  <c r="HH84" i="14"/>
  <c r="EK84" i="14"/>
  <c r="CO84" i="14"/>
  <c r="CN84" i="14"/>
  <c r="BP84" i="14"/>
  <c r="HH83" i="14"/>
  <c r="EK83" i="14"/>
  <c r="CO83" i="14"/>
  <c r="CN83" i="14"/>
  <c r="BP83" i="14"/>
  <c r="HH82" i="14"/>
  <c r="EK82" i="14"/>
  <c r="CO82" i="14"/>
  <c r="CN82" i="14"/>
  <c r="BP82" i="14"/>
  <c r="HH81" i="14"/>
  <c r="EK81" i="14"/>
  <c r="CO81" i="14"/>
  <c r="CN81" i="14"/>
  <c r="BP81" i="14"/>
  <c r="HH80" i="14"/>
  <c r="EK80" i="14"/>
  <c r="CO80" i="14"/>
  <c r="CN80" i="14"/>
  <c r="BP80" i="14"/>
  <c r="HH79" i="14"/>
  <c r="EK79" i="14"/>
  <c r="CO79" i="14"/>
  <c r="CN79" i="14"/>
  <c r="BP79" i="14"/>
  <c r="HH78" i="14"/>
  <c r="EK78" i="14"/>
  <c r="CO78" i="14"/>
  <c r="CN78" i="14"/>
  <c r="BP78" i="14"/>
  <c r="HH77" i="14"/>
  <c r="EK77" i="14"/>
  <c r="CO77" i="14"/>
  <c r="CN77" i="14"/>
  <c r="BP77" i="14"/>
  <c r="HH76" i="14"/>
  <c r="EK76" i="14"/>
  <c r="CO76" i="14"/>
  <c r="CN76" i="14"/>
  <c r="BP76" i="14"/>
  <c r="HH75" i="14"/>
  <c r="EK75" i="14"/>
  <c r="CO75" i="14"/>
  <c r="CN75" i="14"/>
  <c r="BP75" i="14"/>
  <c r="HH74" i="14"/>
  <c r="EK74" i="14"/>
  <c r="CO74" i="14"/>
  <c r="CN74" i="14"/>
  <c r="BP74" i="14"/>
  <c r="HH73" i="14"/>
  <c r="EK73" i="14"/>
  <c r="CO73" i="14"/>
  <c r="CN73" i="14"/>
  <c r="BP73" i="14"/>
  <c r="HH72" i="14"/>
  <c r="EK72" i="14"/>
  <c r="CO72" i="14"/>
  <c r="CN72" i="14"/>
  <c r="BP72" i="14"/>
  <c r="HH71" i="14"/>
  <c r="EK71" i="14"/>
  <c r="CO71" i="14"/>
  <c r="CN71" i="14"/>
  <c r="BP71" i="14"/>
  <c r="HH70" i="14"/>
  <c r="EK70" i="14"/>
  <c r="CO70" i="14"/>
  <c r="CN70" i="14"/>
  <c r="BP70" i="14"/>
  <c r="HH69" i="14"/>
  <c r="EK69" i="14"/>
  <c r="CO69" i="14"/>
  <c r="CN69" i="14"/>
  <c r="BP69" i="14"/>
  <c r="HH68" i="14"/>
  <c r="EK68" i="14"/>
  <c r="CO68" i="14"/>
  <c r="CN68" i="14"/>
  <c r="BP68" i="14"/>
  <c r="HH67" i="14"/>
  <c r="EK67" i="14"/>
  <c r="CO67" i="14"/>
  <c r="CN67" i="14"/>
  <c r="BP67" i="14"/>
  <c r="IC66" i="14"/>
  <c r="HH66" i="14"/>
  <c r="EK66" i="14"/>
  <c r="CN66" i="14"/>
  <c r="CO66" i="14" s="1"/>
  <c r="BP66" i="14"/>
  <c r="IC65" i="14"/>
  <c r="HH65" i="14"/>
  <c r="EK65" i="14"/>
  <c r="CN65" i="14"/>
  <c r="CO65" i="14" s="1"/>
  <c r="BP65" i="14"/>
  <c r="IC64" i="14"/>
  <c r="HH64" i="14"/>
  <c r="EK64" i="14"/>
  <c r="CO64" i="14"/>
  <c r="CN64" i="14"/>
  <c r="BP64" i="14"/>
  <c r="IC63" i="14"/>
  <c r="HH63" i="14"/>
  <c r="EK63" i="14"/>
  <c r="CP63" i="14"/>
  <c r="CP64" i="14" s="1"/>
  <c r="CP65" i="14" s="1"/>
  <c r="CP66" i="14" s="1"/>
  <c r="CP67" i="14" s="1"/>
  <c r="CP68" i="14" s="1"/>
  <c r="CP69" i="14" s="1"/>
  <c r="CP70" i="14" s="1"/>
  <c r="CP71" i="14" s="1"/>
  <c r="CP72" i="14" s="1"/>
  <c r="CP73" i="14" s="1"/>
  <c r="CP74" i="14" s="1"/>
  <c r="CP75" i="14" s="1"/>
  <c r="CP76" i="14" s="1"/>
  <c r="CP77" i="14" s="1"/>
  <c r="CP78" i="14" s="1"/>
  <c r="CP79" i="14" s="1"/>
  <c r="CP80" i="14" s="1"/>
  <c r="CP81" i="14" s="1"/>
  <c r="CP82" i="14" s="1"/>
  <c r="CP83" i="14" s="1"/>
  <c r="CP84" i="14" s="1"/>
  <c r="CP85" i="14" s="1"/>
  <c r="CP86" i="14" s="1"/>
  <c r="CO63" i="14"/>
  <c r="CN63" i="14"/>
  <c r="BP63" i="14"/>
  <c r="IC62" i="14"/>
  <c r="HH62" i="14"/>
  <c r="EK62" i="14"/>
  <c r="CN62" i="14"/>
  <c r="CO62" i="14" s="1"/>
  <c r="BP62" i="14"/>
  <c r="IC61" i="14"/>
  <c r="HH61" i="14"/>
  <c r="EK61" i="14"/>
  <c r="CO61" i="14"/>
  <c r="CN61" i="14"/>
  <c r="BP61" i="14"/>
  <c r="IC60" i="14"/>
  <c r="HH60" i="14"/>
  <c r="EK60" i="14"/>
  <c r="CN60" i="14"/>
  <c r="CO60" i="14" s="1"/>
  <c r="BP60" i="14"/>
  <c r="IC59" i="14"/>
  <c r="HH59" i="14"/>
  <c r="EK59" i="14"/>
  <c r="CO59" i="14"/>
  <c r="CN59" i="14"/>
  <c r="BP59" i="14"/>
  <c r="IC58" i="14"/>
  <c r="HH58" i="14"/>
  <c r="EK58" i="14"/>
  <c r="CN58" i="14"/>
  <c r="BP58" i="14"/>
  <c r="IC57" i="14"/>
  <c r="HH57" i="14"/>
  <c r="EK57" i="14"/>
  <c r="CO57" i="14"/>
  <c r="CN57" i="14"/>
  <c r="BP57" i="14"/>
  <c r="IC56" i="14"/>
  <c r="HH56" i="14"/>
  <c r="EK56" i="14"/>
  <c r="CN56" i="14"/>
  <c r="CO56" i="14" s="1"/>
  <c r="BP56" i="14"/>
  <c r="IP55" i="14"/>
  <c r="ID55" i="14"/>
  <c r="IC55" i="14"/>
  <c r="HH55" i="14"/>
  <c r="EK55" i="14"/>
  <c r="CN55" i="14"/>
  <c r="BP55" i="14"/>
  <c r="IP54" i="14"/>
  <c r="ID54" i="14"/>
  <c r="IC54" i="14"/>
  <c r="HH54" i="14"/>
  <c r="EK54" i="14"/>
  <c r="BP54" i="14"/>
  <c r="IP53" i="14"/>
  <c r="ID53" i="14"/>
  <c r="IC53" i="14"/>
  <c r="HH53" i="14"/>
  <c r="EK53" i="14"/>
  <c r="BP53" i="14"/>
  <c r="IP52" i="14"/>
  <c r="ID52" i="14"/>
  <c r="IC52" i="14"/>
  <c r="HH52" i="14"/>
  <c r="EK52" i="14"/>
  <c r="BP52" i="14"/>
  <c r="IP51" i="14"/>
  <c r="ID51" i="14"/>
  <c r="IC51" i="14"/>
  <c r="HH51" i="14"/>
  <c r="EK51" i="14"/>
  <c r="BP51" i="14"/>
  <c r="IP50" i="14"/>
  <c r="ID50" i="14"/>
  <c r="IC50" i="14"/>
  <c r="HH50" i="14"/>
  <c r="EK50" i="14"/>
  <c r="BP50" i="14"/>
  <c r="IP49" i="14"/>
  <c r="ID49" i="14"/>
  <c r="IC49" i="14"/>
  <c r="HH49" i="14"/>
  <c r="EK49" i="14"/>
  <c r="BP49" i="14"/>
  <c r="IC48" i="14"/>
  <c r="HH48" i="14"/>
  <c r="EK48" i="14"/>
  <c r="BP48" i="14"/>
  <c r="IP47" i="14"/>
  <c r="ID47" i="14"/>
  <c r="IC47" i="14"/>
  <c r="HH47" i="14"/>
  <c r="EK47" i="14"/>
  <c r="BP47" i="14"/>
  <c r="IP46" i="14"/>
  <c r="ID46" i="14"/>
  <c r="IC46" i="14"/>
  <c r="HH46" i="14"/>
  <c r="EK46" i="14"/>
  <c r="BP46" i="14"/>
  <c r="IP45" i="14"/>
  <c r="ID45" i="14"/>
  <c r="IC45" i="14"/>
  <c r="HH45" i="14"/>
  <c r="EK45" i="14"/>
  <c r="BP45" i="14"/>
  <c r="IP44" i="14"/>
  <c r="ID44" i="14"/>
  <c r="IC44" i="14"/>
  <c r="HH44" i="14"/>
  <c r="EK44" i="14"/>
  <c r="BP44" i="14"/>
  <c r="IP43" i="14"/>
  <c r="ID43" i="14"/>
  <c r="IC43" i="14"/>
  <c r="HH43" i="14"/>
  <c r="EK43" i="14"/>
  <c r="BP43" i="14"/>
  <c r="IP42" i="14"/>
  <c r="ID42" i="14"/>
  <c r="IC42" i="14"/>
  <c r="HH42" i="14"/>
  <c r="EK42" i="14"/>
  <c r="BP42" i="14"/>
  <c r="IP41" i="14"/>
  <c r="ID41" i="14"/>
  <c r="IC41" i="14"/>
  <c r="HH41" i="14"/>
  <c r="EK41" i="14"/>
  <c r="BP41" i="14"/>
  <c r="IP40" i="14"/>
  <c r="ID40" i="14"/>
  <c r="IC40" i="14"/>
  <c r="HH40" i="14"/>
  <c r="EK40" i="14"/>
  <c r="BP40" i="14"/>
  <c r="IP39" i="14"/>
  <c r="ID39" i="14"/>
  <c r="IC39" i="14"/>
  <c r="HH39" i="14"/>
  <c r="EK39" i="14"/>
  <c r="BP39" i="14"/>
  <c r="IP38" i="14"/>
  <c r="ID38" i="14"/>
  <c r="IC38" i="14"/>
  <c r="HH38" i="14"/>
  <c r="EK38" i="14"/>
  <c r="BP38" i="14"/>
  <c r="IP37" i="14"/>
  <c r="ID37" i="14"/>
  <c r="IC37" i="14"/>
  <c r="HH37" i="14"/>
  <c r="EK37" i="14"/>
  <c r="BP37" i="14"/>
  <c r="IP36" i="14"/>
  <c r="ID36" i="14"/>
  <c r="IC36" i="14"/>
  <c r="HH36" i="14"/>
  <c r="EK36" i="14"/>
  <c r="BP36" i="14"/>
  <c r="IP35" i="14"/>
  <c r="ID35" i="14"/>
  <c r="IC35" i="14"/>
  <c r="HH35" i="14"/>
  <c r="EK35" i="14"/>
  <c r="BP35" i="14"/>
  <c r="IP34" i="14"/>
  <c r="ID34" i="14"/>
  <c r="IC34" i="14"/>
  <c r="HH34" i="14"/>
  <c r="EK34" i="14"/>
  <c r="BP34" i="14"/>
  <c r="IP33" i="14"/>
  <c r="ID33" i="14"/>
  <c r="IC33" i="14"/>
  <c r="HH33" i="14"/>
  <c r="EK33" i="14"/>
  <c r="BP33" i="14"/>
  <c r="IP32" i="14"/>
  <c r="ID32" i="14"/>
  <c r="IC32" i="14"/>
  <c r="HH32" i="14"/>
  <c r="EK32" i="14"/>
  <c r="BP32" i="14"/>
  <c r="IP31" i="14"/>
  <c r="ID31" i="14"/>
  <c r="IC31" i="14"/>
  <c r="HH31" i="14"/>
  <c r="EK31" i="14"/>
  <c r="BP31" i="14"/>
  <c r="IP30" i="14"/>
  <c r="ID30" i="14"/>
  <c r="IC30" i="14"/>
  <c r="HH30" i="14"/>
  <c r="EK30" i="14"/>
  <c r="CL30" i="14"/>
  <c r="CL31" i="14" s="1"/>
  <c r="CL32" i="14" s="1"/>
  <c r="CL33" i="14" s="1"/>
  <c r="CL34" i="14" s="1"/>
  <c r="CL35" i="14" s="1"/>
  <c r="CL36" i="14" s="1"/>
  <c r="CL37" i="14" s="1"/>
  <c r="CL38" i="14" s="1"/>
  <c r="CL39" i="14" s="1"/>
  <c r="CL40" i="14" s="1"/>
  <c r="CL41" i="14" s="1"/>
  <c r="CL42" i="14" s="1"/>
  <c r="CL43" i="14" s="1"/>
  <c r="CL44" i="14" s="1"/>
  <c r="CL45" i="14" s="1"/>
  <c r="CL46" i="14" s="1"/>
  <c r="CL47" i="14" s="1"/>
  <c r="CL48" i="14" s="1"/>
  <c r="CL49" i="14" s="1"/>
  <c r="CL50" i="14" s="1"/>
  <c r="CL51" i="14" s="1"/>
  <c r="CL52" i="14" s="1"/>
  <c r="CL53" i="14" s="1"/>
  <c r="CL54" i="14" s="1"/>
  <c r="CL55" i="14" s="1"/>
  <c r="CL56" i="14" s="1"/>
  <c r="CL57" i="14" s="1"/>
  <c r="CL58" i="14" s="1"/>
  <c r="CL59" i="14" s="1"/>
  <c r="CL60" i="14" s="1"/>
  <c r="CL61" i="14" s="1"/>
  <c r="CL62" i="14" s="1"/>
  <c r="CL63" i="14" s="1"/>
  <c r="CL64" i="14" s="1"/>
  <c r="CL65" i="14" s="1"/>
  <c r="CL66" i="14" s="1"/>
  <c r="CL67" i="14" s="1"/>
  <c r="CL68" i="14" s="1"/>
  <c r="CL69" i="14" s="1"/>
  <c r="CL70" i="14" s="1"/>
  <c r="CL71" i="14" s="1"/>
  <c r="CL72" i="14" s="1"/>
  <c r="CL73" i="14" s="1"/>
  <c r="CL74" i="14" s="1"/>
  <c r="CL75" i="14" s="1"/>
  <c r="CL76" i="14" s="1"/>
  <c r="CL77" i="14" s="1"/>
  <c r="CL78" i="14" s="1"/>
  <c r="CL79" i="14" s="1"/>
  <c r="CL80" i="14" s="1"/>
  <c r="CL81" i="14" s="1"/>
  <c r="CL82" i="14" s="1"/>
  <c r="CL83" i="14" s="1"/>
  <c r="CL84" i="14" s="1"/>
  <c r="CL85" i="14" s="1"/>
  <c r="CL86" i="14" s="1"/>
  <c r="CL87" i="14" s="1"/>
  <c r="CL88" i="14" s="1"/>
  <c r="CL89" i="14" s="1"/>
  <c r="CL90" i="14" s="1"/>
  <c r="CL91" i="14" s="1"/>
  <c r="CL92" i="14" s="1"/>
  <c r="CL93" i="14" s="1"/>
  <c r="CL94" i="14" s="1"/>
  <c r="CL95" i="14" s="1"/>
  <c r="CL96" i="14" s="1"/>
  <c r="CL97" i="14" s="1"/>
  <c r="CL98" i="14" s="1"/>
  <c r="CL99" i="14" s="1"/>
  <c r="CL100" i="14" s="1"/>
  <c r="CL101" i="14" s="1"/>
  <c r="CL102" i="14" s="1"/>
  <c r="CL103" i="14" s="1"/>
  <c r="CL104" i="14" s="1"/>
  <c r="CL105" i="14" s="1"/>
  <c r="CL106" i="14" s="1"/>
  <c r="CL107" i="14" s="1"/>
  <c r="CL108" i="14" s="1"/>
  <c r="CL109" i="14" s="1"/>
  <c r="CL110" i="14" s="1"/>
  <c r="CL111" i="14" s="1"/>
  <c r="CL112" i="14" s="1"/>
  <c r="CL113" i="14" s="1"/>
  <c r="CL114" i="14" s="1"/>
  <c r="CL115" i="14" s="1"/>
  <c r="CL116" i="14" s="1"/>
  <c r="CL117" i="14" s="1"/>
  <c r="CL118" i="14" s="1"/>
  <c r="CL119" i="14" s="1"/>
  <c r="CL120" i="14" s="1"/>
  <c r="CL121" i="14" s="1"/>
  <c r="CL122" i="14" s="1"/>
  <c r="CL123" i="14" s="1"/>
  <c r="CL124" i="14" s="1"/>
  <c r="CL125" i="14" s="1"/>
  <c r="CL126" i="14" s="1"/>
  <c r="CL127" i="14" s="1"/>
  <c r="CL128" i="14" s="1"/>
  <c r="CL129" i="14" s="1"/>
  <c r="CL130" i="14" s="1"/>
  <c r="CL131" i="14" s="1"/>
  <c r="CL132" i="14" s="1"/>
  <c r="CL133" i="14" s="1"/>
  <c r="CL134" i="14" s="1"/>
  <c r="CL135" i="14" s="1"/>
  <c r="CL136" i="14" s="1"/>
  <c r="CL137" i="14" s="1"/>
  <c r="CL138" i="14" s="1"/>
  <c r="CL139" i="14" s="1"/>
  <c r="CL140" i="14" s="1"/>
  <c r="CL141" i="14" s="1"/>
  <c r="CL142" i="14" s="1"/>
  <c r="CL143" i="14" s="1"/>
  <c r="CL144" i="14" s="1"/>
  <c r="CL145" i="14" s="1"/>
  <c r="CL146" i="14" s="1"/>
  <c r="CL147" i="14" s="1"/>
  <c r="CL148" i="14" s="1"/>
  <c r="CL149" i="14" s="1"/>
  <c r="CL150" i="14" s="1"/>
  <c r="CL151" i="14" s="1"/>
  <c r="CL152" i="14" s="1"/>
  <c r="CL153" i="14" s="1"/>
  <c r="CL154" i="14" s="1"/>
  <c r="CL155" i="14" s="1"/>
  <c r="CL156" i="14" s="1"/>
  <c r="CL157" i="14" s="1"/>
  <c r="CL158" i="14" s="1"/>
  <c r="CL159" i="14" s="1"/>
  <c r="CL160" i="14" s="1"/>
  <c r="CL161" i="14" s="1"/>
  <c r="CL162" i="14" s="1"/>
  <c r="CL163" i="14" s="1"/>
  <c r="CL164" i="14" s="1"/>
  <c r="CL165" i="14" s="1"/>
  <c r="CL166" i="14" s="1"/>
  <c r="CL167" i="14" s="1"/>
  <c r="CL168" i="14" s="1"/>
  <c r="CL169" i="14" s="1"/>
  <c r="CL170" i="14" s="1"/>
  <c r="CL171" i="14" s="1"/>
  <c r="CL172" i="14" s="1"/>
  <c r="CL173" i="14" s="1"/>
  <c r="CL174" i="14" s="1"/>
  <c r="CL175" i="14" s="1"/>
  <c r="CL176" i="14" s="1"/>
  <c r="CL177" i="14" s="1"/>
  <c r="CL178" i="14" s="1"/>
  <c r="CL179" i="14" s="1"/>
  <c r="CL180" i="14" s="1"/>
  <c r="CL181" i="14" s="1"/>
  <c r="CL182" i="14" s="1"/>
  <c r="CL183" i="14" s="1"/>
  <c r="CL184" i="14" s="1"/>
  <c r="CL185" i="14" s="1"/>
  <c r="CL186" i="14" s="1"/>
  <c r="CL187" i="14" s="1"/>
  <c r="CL188" i="14" s="1"/>
  <c r="CL189" i="14" s="1"/>
  <c r="CL190" i="14" s="1"/>
  <c r="CL191" i="14" s="1"/>
  <c r="CL192" i="14" s="1"/>
  <c r="CL193" i="14" s="1"/>
  <c r="CL194" i="14" s="1"/>
  <c r="CL195" i="14" s="1"/>
  <c r="CL196" i="14" s="1"/>
  <c r="CL197" i="14" s="1"/>
  <c r="CL198" i="14" s="1"/>
  <c r="CL199" i="14" s="1"/>
  <c r="CL200" i="14" s="1"/>
  <c r="CL201" i="14" s="1"/>
  <c r="CL202" i="14" s="1"/>
  <c r="CL203" i="14" s="1"/>
  <c r="CL204" i="14" s="1"/>
  <c r="CL205" i="14" s="1"/>
  <c r="CL206" i="14" s="1"/>
  <c r="CL207" i="14" s="1"/>
  <c r="CL208" i="14" s="1"/>
  <c r="CL209" i="14" s="1"/>
  <c r="CL210" i="14" s="1"/>
  <c r="CL211" i="14" s="1"/>
  <c r="CL212" i="14" s="1"/>
  <c r="CL213" i="14" s="1"/>
  <c r="CL214" i="14" s="1"/>
  <c r="CL215" i="14" s="1"/>
  <c r="CL216" i="14" s="1"/>
  <c r="CL217" i="14" s="1"/>
  <c r="CL218" i="14" s="1"/>
  <c r="CL219" i="14" s="1"/>
  <c r="CL220" i="14" s="1"/>
  <c r="CL221" i="14" s="1"/>
  <c r="CL222" i="14" s="1"/>
  <c r="CL223" i="14" s="1"/>
  <c r="CL224" i="14" s="1"/>
  <c r="CL225" i="14" s="1"/>
  <c r="CL226" i="14" s="1"/>
  <c r="CL227" i="14" s="1"/>
  <c r="CL228" i="14" s="1"/>
  <c r="CL229" i="14" s="1"/>
  <c r="CL230" i="14" s="1"/>
  <c r="CL231" i="14" s="1"/>
  <c r="CL232" i="14" s="1"/>
  <c r="CL233" i="14" s="1"/>
  <c r="CL234" i="14" s="1"/>
  <c r="CL235" i="14" s="1"/>
  <c r="CL236" i="14" s="1"/>
  <c r="CL237" i="14" s="1"/>
  <c r="CL238" i="14" s="1"/>
  <c r="CL239" i="14" s="1"/>
  <c r="CL240" i="14" s="1"/>
  <c r="CL241" i="14" s="1"/>
  <c r="CL242" i="14" s="1"/>
  <c r="CL243" i="14" s="1"/>
  <c r="CL244" i="14" s="1"/>
  <c r="CL245" i="14" s="1"/>
  <c r="CL246" i="14" s="1"/>
  <c r="CL247" i="14" s="1"/>
  <c r="CL248" i="14" s="1"/>
  <c r="CL249" i="14" s="1"/>
  <c r="CL250" i="14" s="1"/>
  <c r="CL251" i="14" s="1"/>
  <c r="CL252" i="14" s="1"/>
  <c r="CL253" i="14" s="1"/>
  <c r="CL254" i="14" s="1"/>
  <c r="CL255" i="14" s="1"/>
  <c r="CL256" i="14" s="1"/>
  <c r="CL257" i="14" s="1"/>
  <c r="CL258" i="14" s="1"/>
  <c r="CL259" i="14" s="1"/>
  <c r="CL260" i="14" s="1"/>
  <c r="CL261" i="14" s="1"/>
  <c r="CL262" i="14" s="1"/>
  <c r="CL263" i="14" s="1"/>
  <c r="CL264" i="14" s="1"/>
  <c r="CL265" i="14" s="1"/>
  <c r="CL266" i="14" s="1"/>
  <c r="CL267" i="14" s="1"/>
  <c r="CL268" i="14" s="1"/>
  <c r="CL269" i="14" s="1"/>
  <c r="CL270" i="14" s="1"/>
  <c r="CL271" i="14" s="1"/>
  <c r="CL272" i="14" s="1"/>
  <c r="CL273" i="14" s="1"/>
  <c r="CL274" i="14" s="1"/>
  <c r="CL275" i="14" s="1"/>
  <c r="CL276" i="14" s="1"/>
  <c r="CL277" i="14" s="1"/>
  <c r="CL278" i="14" s="1"/>
  <c r="CL279" i="14" s="1"/>
  <c r="CL280" i="14" s="1"/>
  <c r="CL281" i="14" s="1"/>
  <c r="CL282" i="14" s="1"/>
  <c r="CL283" i="14" s="1"/>
  <c r="CL284" i="14" s="1"/>
  <c r="CL285" i="14" s="1"/>
  <c r="CL286" i="14" s="1"/>
  <c r="CL287" i="14" s="1"/>
  <c r="CL288" i="14" s="1"/>
  <c r="CL289" i="14" s="1"/>
  <c r="CL290" i="14" s="1"/>
  <c r="CL291" i="14" s="1"/>
  <c r="CL292" i="14" s="1"/>
  <c r="CL293" i="14" s="1"/>
  <c r="CL294" i="14" s="1"/>
  <c r="BP30" i="14"/>
  <c r="IP29" i="14"/>
  <c r="ID29" i="14"/>
  <c r="IC29" i="14"/>
  <c r="HH29" i="14"/>
  <c r="EK29" i="14"/>
  <c r="BP29" i="14"/>
  <c r="IP28" i="14"/>
  <c r="ID28" i="14"/>
  <c r="IC28" i="14"/>
  <c r="HH28" i="14"/>
  <c r="EK28" i="14"/>
  <c r="BP28" i="14"/>
  <c r="JH27" i="14"/>
  <c r="IP27" i="14"/>
  <c r="ID27" i="14"/>
  <c r="IC27" i="14"/>
  <c r="HH27" i="14"/>
  <c r="EK27" i="14"/>
  <c r="BP27" i="14"/>
  <c r="JH26" i="14"/>
  <c r="IP26" i="14"/>
  <c r="ID26" i="14"/>
  <c r="IC26" i="14"/>
  <c r="HH26" i="14"/>
  <c r="EK26" i="14"/>
  <c r="BP26" i="14"/>
  <c r="IP25" i="14"/>
  <c r="ID25" i="14"/>
  <c r="IC25" i="14"/>
  <c r="HH25" i="14"/>
  <c r="EK25" i="14"/>
  <c r="BP25" i="14"/>
  <c r="IP24" i="14"/>
  <c r="ID24" i="14"/>
  <c r="IC24" i="14"/>
  <c r="HH24" i="14"/>
  <c r="EK24" i="14"/>
  <c r="BP24" i="14"/>
  <c r="IP23" i="14"/>
  <c r="ID23" i="14"/>
  <c r="IC23" i="14"/>
  <c r="HH23" i="14"/>
  <c r="EK23" i="14"/>
  <c r="BP23" i="14"/>
  <c r="IP22" i="14"/>
  <c r="ID22" i="14"/>
  <c r="IC22" i="14"/>
  <c r="HH22" i="14"/>
  <c r="EK22" i="14"/>
  <c r="BP22" i="14"/>
  <c r="IP21" i="14"/>
  <c r="ID21" i="14"/>
  <c r="IC21" i="14"/>
  <c r="HH21" i="14"/>
  <c r="EK21" i="14"/>
  <c r="BP21" i="14"/>
  <c r="IP20" i="14"/>
  <c r="ID20" i="14"/>
  <c r="IC20" i="14"/>
  <c r="HH20" i="14"/>
  <c r="EK20" i="14"/>
  <c r="BP20" i="14"/>
  <c r="IP19" i="14"/>
  <c r="ID19" i="14"/>
  <c r="IC19" i="14"/>
  <c r="HH19" i="14"/>
  <c r="EK19" i="14"/>
  <c r="BP19" i="14"/>
  <c r="IP18" i="14"/>
  <c r="ID18" i="14"/>
  <c r="IC18" i="14"/>
  <c r="HH18" i="14"/>
  <c r="EK18" i="14"/>
  <c r="BP18" i="14"/>
  <c r="IP17" i="14"/>
  <c r="ID17" i="14"/>
  <c r="IC17" i="14"/>
  <c r="HH17" i="14"/>
  <c r="EK17" i="14"/>
  <c r="BP17" i="14"/>
  <c r="IP16" i="14"/>
  <c r="ID16" i="14"/>
  <c r="IC16" i="14"/>
  <c r="HH16" i="14"/>
  <c r="EK16" i="14"/>
  <c r="BP16" i="14"/>
  <c r="IP15" i="14"/>
  <c r="ID15" i="14"/>
  <c r="IC15" i="14"/>
  <c r="HH15" i="14"/>
  <c r="EK15" i="14"/>
  <c r="BP15" i="14"/>
  <c r="IP14" i="14"/>
  <c r="ID14" i="14"/>
  <c r="IC14" i="14"/>
  <c r="HH14" i="14"/>
  <c r="EK14" i="14"/>
  <c r="BP14" i="14"/>
  <c r="IP13" i="14"/>
  <c r="ID13" i="14"/>
  <c r="IC13" i="14"/>
  <c r="HH13" i="14"/>
  <c r="EK13" i="14"/>
  <c r="BP13" i="14"/>
  <c r="IP12" i="14"/>
  <c r="ID12" i="14"/>
  <c r="IC12" i="14"/>
  <c r="HH12" i="14"/>
  <c r="EK12" i="14"/>
  <c r="BP12" i="14"/>
  <c r="IP11" i="14"/>
  <c r="ID11" i="14"/>
  <c r="IC11" i="14"/>
  <c r="HH11" i="14"/>
  <c r="EK11" i="14"/>
  <c r="BP11" i="14"/>
  <c r="IP10" i="14"/>
  <c r="ID10" i="14"/>
  <c r="IC10" i="14"/>
  <c r="HH10" i="14"/>
  <c r="EK10" i="14"/>
  <c r="BP10" i="14"/>
  <c r="IX9" i="14"/>
  <c r="IW9" i="14"/>
  <c r="IV9" i="14"/>
  <c r="IP9" i="14"/>
  <c r="ID9" i="14"/>
  <c r="IC9" i="14"/>
  <c r="HH9" i="14"/>
  <c r="EK9" i="14"/>
  <c r="BP9" i="14"/>
  <c r="IW8" i="14"/>
  <c r="IX8" i="14" s="1"/>
  <c r="IP8" i="14"/>
  <c r="ID8" i="14"/>
  <c r="IC8" i="14"/>
  <c r="HH8" i="14"/>
  <c r="EK8" i="14"/>
  <c r="BP8" i="14"/>
  <c r="IX7" i="14"/>
  <c r="IW7" i="14"/>
  <c r="HH7" i="14"/>
  <c r="EK7" i="14"/>
  <c r="CJ7" i="14"/>
  <c r="CJ8" i="14" s="1"/>
  <c r="CJ9" i="14" s="1"/>
  <c r="CJ10" i="14" s="1"/>
  <c r="CJ11" i="14" s="1"/>
  <c r="CJ12" i="14" s="1"/>
  <c r="CJ13" i="14" s="1"/>
  <c r="CJ14" i="14" s="1"/>
  <c r="CJ15" i="14" s="1"/>
  <c r="CJ16" i="14" s="1"/>
  <c r="CJ17" i="14" s="1"/>
  <c r="CJ18" i="14" s="1"/>
  <c r="CJ19" i="14" s="1"/>
  <c r="CJ20" i="14" s="1"/>
  <c r="CJ21" i="14" s="1"/>
  <c r="CJ22" i="14" s="1"/>
  <c r="CJ23" i="14" s="1"/>
  <c r="CJ24" i="14" s="1"/>
  <c r="CJ25" i="14" s="1"/>
  <c r="CJ26" i="14" s="1"/>
  <c r="CJ27" i="14" s="1"/>
  <c r="CJ28" i="14" s="1"/>
  <c r="CJ29" i="14" s="1"/>
  <c r="CJ30" i="14" s="1"/>
  <c r="CJ31" i="14" s="1"/>
  <c r="CJ32" i="14" s="1"/>
  <c r="CJ33" i="14" s="1"/>
  <c r="CJ34" i="14" s="1"/>
  <c r="CJ35" i="14" s="1"/>
  <c r="CJ36" i="14" s="1"/>
  <c r="CJ37" i="14" s="1"/>
  <c r="CJ38" i="14" s="1"/>
  <c r="CJ39" i="14" s="1"/>
  <c r="CJ40" i="14" s="1"/>
  <c r="CJ41" i="14" s="1"/>
  <c r="CJ42" i="14" s="1"/>
  <c r="CJ43" i="14" s="1"/>
  <c r="CJ44" i="14" s="1"/>
  <c r="CJ45" i="14" s="1"/>
  <c r="CJ46" i="14" s="1"/>
  <c r="CJ47" i="14" s="1"/>
  <c r="CJ48" i="14" s="1"/>
  <c r="CJ49" i="14" s="1"/>
  <c r="CJ50" i="14" s="1"/>
  <c r="CJ51" i="14" s="1"/>
  <c r="CJ52" i="14" s="1"/>
  <c r="CJ53" i="14" s="1"/>
  <c r="CJ54" i="14" s="1"/>
  <c r="BP7" i="14"/>
  <c r="IW6" i="14"/>
  <c r="IX6" i="14" s="1"/>
  <c r="HH6" i="14"/>
  <c r="EK6" i="14"/>
  <c r="CJ6" i="14"/>
  <c r="BP6" i="14"/>
  <c r="IW5" i="14"/>
  <c r="IX5" i="14" s="1"/>
  <c r="HH5" i="14"/>
  <c r="EK5" i="14"/>
  <c r="CL5" i="14"/>
  <c r="CL6" i="14" s="1"/>
  <c r="CL7" i="14" s="1"/>
  <c r="CL8" i="14" s="1"/>
  <c r="CL9" i="14" s="1"/>
  <c r="CL10" i="14" s="1"/>
  <c r="CL11" i="14" s="1"/>
  <c r="CL12" i="14" s="1"/>
  <c r="CL13" i="14" s="1"/>
  <c r="CL14" i="14" s="1"/>
  <c r="CL15" i="14" s="1"/>
  <c r="CL16" i="14" s="1"/>
  <c r="CL17" i="14" s="1"/>
  <c r="CL18" i="14" s="1"/>
  <c r="CL19" i="14" s="1"/>
  <c r="CL20" i="14" s="1"/>
  <c r="CL21" i="14" s="1"/>
  <c r="CL22" i="14" s="1"/>
  <c r="CL23" i="14" s="1"/>
  <c r="CL24" i="14" s="1"/>
  <c r="CL25" i="14" s="1"/>
  <c r="CL26" i="14" s="1"/>
  <c r="CL27" i="14" s="1"/>
  <c r="CL28" i="14" s="1"/>
  <c r="CL29" i="14" s="1"/>
  <c r="CJ5" i="14"/>
  <c r="BP5" i="14"/>
  <c r="IW4" i="14"/>
  <c r="IX4" i="14" s="1"/>
  <c r="HH4" i="14"/>
  <c r="EK4" i="14"/>
  <c r="CL4" i="14"/>
  <c r="CJ4" i="14" s="1"/>
  <c r="BP4" i="14"/>
  <c r="GB2" i="14"/>
  <c r="GA2" i="14"/>
  <c r="EK2" i="14"/>
  <c r="CP2" i="14"/>
  <c r="CO2" i="14"/>
  <c r="CN2" i="14"/>
  <c r="CM2" i="14"/>
  <c r="CL2" i="14"/>
  <c r="CK2" i="14"/>
  <c r="CJ2" i="14"/>
  <c r="BW2" i="14"/>
  <c r="BV2" i="14"/>
  <c r="BU2" i="14"/>
  <c r="BT2" i="14"/>
  <c r="BS2" i="14"/>
  <c r="BP2" i="14"/>
  <c r="HW1" i="14"/>
  <c r="HU1" i="14"/>
  <c r="HS1" i="14"/>
  <c r="GL1" i="14"/>
  <c r="GK1" i="14"/>
  <c r="GJ1" i="14"/>
  <c r="GI1" i="14"/>
  <c r="GH1" i="14"/>
  <c r="GG1" i="14"/>
  <c r="GF1" i="14"/>
  <c r="GE1" i="14"/>
  <c r="GD1" i="14"/>
  <c r="GC1" i="14"/>
  <c r="GB1" i="14"/>
  <c r="GA1" i="14"/>
  <c r="K1009" i="10"/>
  <c r="L1009" i="10" s="1"/>
  <c r="C1009" i="10"/>
  <c r="B1009" i="10"/>
  <c r="A1009" i="10"/>
  <c r="L1008" i="10"/>
  <c r="K1008" i="10"/>
  <c r="C1008" i="10"/>
  <c r="B1008" i="10"/>
  <c r="A1008" i="10"/>
  <c r="K1007" i="10"/>
  <c r="L1007" i="10" s="1"/>
  <c r="C1007" i="10"/>
  <c r="B1007" i="10"/>
  <c r="A1007" i="10"/>
  <c r="L1006" i="10"/>
  <c r="K1006" i="10"/>
  <c r="C1006" i="10"/>
  <c r="B1006" i="10"/>
  <c r="A1006" i="10"/>
  <c r="K1005" i="10"/>
  <c r="L1005" i="10" s="1"/>
  <c r="C1005" i="10"/>
  <c r="B1005" i="10"/>
  <c r="A1005" i="10"/>
  <c r="L1004" i="10"/>
  <c r="K1004" i="10"/>
  <c r="C1004" i="10"/>
  <c r="B1004" i="10"/>
  <c r="A1004" i="10"/>
  <c r="K1003" i="10"/>
  <c r="L1003" i="10" s="1"/>
  <c r="C1003" i="10"/>
  <c r="B1003" i="10"/>
  <c r="A1003" i="10"/>
  <c r="L1002" i="10"/>
  <c r="K1002" i="10"/>
  <c r="C1002" i="10"/>
  <c r="B1002" i="10"/>
  <c r="A1002" i="10"/>
  <c r="K1001" i="10"/>
  <c r="L1001" i="10" s="1"/>
  <c r="C1001" i="10"/>
  <c r="B1001" i="10"/>
  <c r="A1001" i="10"/>
  <c r="L1000" i="10"/>
  <c r="K1000" i="10"/>
  <c r="C1000" i="10"/>
  <c r="B1000" i="10"/>
  <c r="A1000" i="10"/>
  <c r="K999" i="10"/>
  <c r="L999" i="10" s="1"/>
  <c r="C999" i="10"/>
  <c r="B999" i="10"/>
  <c r="A999" i="10"/>
  <c r="L998" i="10"/>
  <c r="K998" i="10"/>
  <c r="C998" i="10"/>
  <c r="B998" i="10"/>
  <c r="A998" i="10"/>
  <c r="K997" i="10"/>
  <c r="L997" i="10" s="1"/>
  <c r="C997" i="10"/>
  <c r="B997" i="10"/>
  <c r="A997" i="10"/>
  <c r="L996" i="10"/>
  <c r="K996" i="10"/>
  <c r="C996" i="10"/>
  <c r="B996" i="10"/>
  <c r="A996" i="10"/>
  <c r="K995" i="10"/>
  <c r="L995" i="10" s="1"/>
  <c r="C995" i="10"/>
  <c r="B995" i="10"/>
  <c r="A995" i="10"/>
  <c r="L994" i="10"/>
  <c r="K994" i="10"/>
  <c r="C994" i="10"/>
  <c r="B994" i="10"/>
  <c r="A994" i="10"/>
  <c r="K993" i="10"/>
  <c r="L993" i="10" s="1"/>
  <c r="C993" i="10"/>
  <c r="B993" i="10"/>
  <c r="A993" i="10"/>
  <c r="L992" i="10"/>
  <c r="K992" i="10"/>
  <c r="C992" i="10"/>
  <c r="B992" i="10"/>
  <c r="A992" i="10"/>
  <c r="K991" i="10"/>
  <c r="L991" i="10" s="1"/>
  <c r="C991" i="10"/>
  <c r="B991" i="10"/>
  <c r="A991" i="10"/>
  <c r="L990" i="10"/>
  <c r="K990" i="10"/>
  <c r="C990" i="10"/>
  <c r="B990" i="10"/>
  <c r="A990" i="10"/>
  <c r="K989" i="10"/>
  <c r="L989" i="10" s="1"/>
  <c r="C989" i="10"/>
  <c r="B989" i="10"/>
  <c r="A989" i="10"/>
  <c r="K988" i="10"/>
  <c r="L988" i="10" s="1"/>
  <c r="C988" i="10"/>
  <c r="B988" i="10"/>
  <c r="A988" i="10"/>
  <c r="K987" i="10"/>
  <c r="L987" i="10" s="1"/>
  <c r="C987" i="10"/>
  <c r="B987" i="10"/>
  <c r="A987" i="10"/>
  <c r="L986" i="10"/>
  <c r="K986" i="10"/>
  <c r="C986" i="10"/>
  <c r="B986" i="10"/>
  <c r="A986" i="10"/>
  <c r="K985" i="10"/>
  <c r="L985" i="10" s="1"/>
  <c r="C985" i="10"/>
  <c r="B985" i="10"/>
  <c r="A985" i="10"/>
  <c r="L984" i="10"/>
  <c r="K984" i="10"/>
  <c r="C984" i="10"/>
  <c r="B984" i="10"/>
  <c r="A984" i="10"/>
  <c r="K983" i="10"/>
  <c r="L983" i="10" s="1"/>
  <c r="C983" i="10"/>
  <c r="B983" i="10"/>
  <c r="A983" i="10"/>
  <c r="L982" i="10"/>
  <c r="K982" i="10"/>
  <c r="C982" i="10"/>
  <c r="B982" i="10"/>
  <c r="A982" i="10"/>
  <c r="K981" i="10"/>
  <c r="L981" i="10" s="1"/>
  <c r="C981" i="10"/>
  <c r="B981" i="10"/>
  <c r="A981" i="10"/>
  <c r="L980" i="10"/>
  <c r="K980" i="10"/>
  <c r="C980" i="10"/>
  <c r="B980" i="10"/>
  <c r="A980" i="10"/>
  <c r="K979" i="10"/>
  <c r="L979" i="10" s="1"/>
  <c r="C979" i="10"/>
  <c r="B979" i="10"/>
  <c r="A979" i="10"/>
  <c r="K978" i="10"/>
  <c r="L978" i="10" s="1"/>
  <c r="C978" i="10"/>
  <c r="B978" i="10"/>
  <c r="A978" i="10"/>
  <c r="L977" i="10"/>
  <c r="K977" i="10"/>
  <c r="C977" i="10"/>
  <c r="B977" i="10"/>
  <c r="A977" i="10"/>
  <c r="L976" i="10"/>
  <c r="K976" i="10"/>
  <c r="C976" i="10"/>
  <c r="B976" i="10"/>
  <c r="A976" i="10"/>
  <c r="L975" i="10"/>
  <c r="K975" i="10"/>
  <c r="C975" i="10"/>
  <c r="B975" i="10"/>
  <c r="A975" i="10"/>
  <c r="K974" i="10"/>
  <c r="L974" i="10" s="1"/>
  <c r="C974" i="10"/>
  <c r="B974" i="10"/>
  <c r="A974" i="10"/>
  <c r="L973" i="10"/>
  <c r="K973" i="10"/>
  <c r="C973" i="10"/>
  <c r="B973" i="10"/>
  <c r="A973" i="10"/>
  <c r="K972" i="10"/>
  <c r="L972" i="10" s="1"/>
  <c r="C972" i="10"/>
  <c r="B972" i="10"/>
  <c r="A972" i="10"/>
  <c r="K971" i="10"/>
  <c r="L971" i="10" s="1"/>
  <c r="C971" i="10"/>
  <c r="B971" i="10"/>
  <c r="A971" i="10"/>
  <c r="L970" i="10"/>
  <c r="K970" i="10"/>
  <c r="C970" i="10"/>
  <c r="B970" i="10"/>
  <c r="A970" i="10"/>
  <c r="K969" i="10"/>
  <c r="L969" i="10" s="1"/>
  <c r="C969" i="10"/>
  <c r="B969" i="10"/>
  <c r="A969" i="10"/>
  <c r="L968" i="10"/>
  <c r="K968" i="10"/>
  <c r="C968" i="10"/>
  <c r="B968" i="10"/>
  <c r="A968" i="10"/>
  <c r="K967" i="10"/>
  <c r="L967" i="10" s="1"/>
  <c r="C967" i="10"/>
  <c r="B967" i="10"/>
  <c r="A967" i="10"/>
  <c r="L966" i="10"/>
  <c r="K966" i="10"/>
  <c r="C966" i="10"/>
  <c r="B966" i="10"/>
  <c r="A966" i="10"/>
  <c r="K965" i="10"/>
  <c r="L965" i="10" s="1"/>
  <c r="C965" i="10"/>
  <c r="B965" i="10"/>
  <c r="A965" i="10"/>
  <c r="L964" i="10"/>
  <c r="K964" i="10"/>
  <c r="C964" i="10"/>
  <c r="B964" i="10"/>
  <c r="A964" i="10"/>
  <c r="K963" i="10"/>
  <c r="L963" i="10" s="1"/>
  <c r="C963" i="10"/>
  <c r="B963" i="10"/>
  <c r="A963" i="10"/>
  <c r="K962" i="10"/>
  <c r="L962" i="10" s="1"/>
  <c r="C962" i="10"/>
  <c r="B962" i="10"/>
  <c r="A962" i="10"/>
  <c r="L961" i="10"/>
  <c r="K961" i="10"/>
  <c r="C961" i="10"/>
  <c r="B961" i="10"/>
  <c r="A961" i="10"/>
  <c r="L960" i="10"/>
  <c r="K960" i="10"/>
  <c r="C960" i="10"/>
  <c r="B960" i="10"/>
  <c r="A960" i="10"/>
  <c r="L959" i="10"/>
  <c r="K959" i="10"/>
  <c r="C959" i="10"/>
  <c r="B959" i="10"/>
  <c r="A959" i="10"/>
  <c r="K958" i="10"/>
  <c r="L958" i="10" s="1"/>
  <c r="C958" i="10"/>
  <c r="B958" i="10"/>
  <c r="A958" i="10"/>
  <c r="L957" i="10"/>
  <c r="K957" i="10"/>
  <c r="C957" i="10"/>
  <c r="B957" i="10"/>
  <c r="A957" i="10"/>
  <c r="K956" i="10"/>
  <c r="L956" i="10" s="1"/>
  <c r="C956" i="10"/>
  <c r="B956" i="10"/>
  <c r="A956" i="10"/>
  <c r="K955" i="10"/>
  <c r="L955" i="10" s="1"/>
  <c r="C955" i="10"/>
  <c r="B955" i="10"/>
  <c r="A955" i="10"/>
  <c r="L954" i="10"/>
  <c r="K954" i="10"/>
  <c r="C954" i="10"/>
  <c r="B954" i="10"/>
  <c r="A954" i="10"/>
  <c r="K953" i="10"/>
  <c r="L953" i="10" s="1"/>
  <c r="C953" i="10"/>
  <c r="B953" i="10"/>
  <c r="A953" i="10"/>
  <c r="L952" i="10"/>
  <c r="K952" i="10"/>
  <c r="C952" i="10"/>
  <c r="B952" i="10"/>
  <c r="A952" i="10"/>
  <c r="K951" i="10"/>
  <c r="L951" i="10" s="1"/>
  <c r="C951" i="10"/>
  <c r="B951" i="10"/>
  <c r="A951" i="10"/>
  <c r="L950" i="10"/>
  <c r="K950" i="10"/>
  <c r="C950" i="10"/>
  <c r="B950" i="10"/>
  <c r="A950" i="10"/>
  <c r="K949" i="10"/>
  <c r="L949" i="10" s="1"/>
  <c r="C949" i="10"/>
  <c r="B949" i="10"/>
  <c r="A949" i="10"/>
  <c r="L948" i="10"/>
  <c r="K948" i="10"/>
  <c r="C948" i="10"/>
  <c r="B948" i="10"/>
  <c r="A948" i="10"/>
  <c r="K947" i="10"/>
  <c r="L947" i="10" s="1"/>
  <c r="C947" i="10"/>
  <c r="B947" i="10"/>
  <c r="A947" i="10"/>
  <c r="K946" i="10"/>
  <c r="L946" i="10" s="1"/>
  <c r="C946" i="10"/>
  <c r="B946" i="10"/>
  <c r="A946" i="10"/>
  <c r="L945" i="10"/>
  <c r="K945" i="10"/>
  <c r="C945" i="10"/>
  <c r="B945" i="10"/>
  <c r="A945" i="10"/>
  <c r="L944" i="10"/>
  <c r="K944" i="10"/>
  <c r="C944" i="10"/>
  <c r="B944" i="10"/>
  <c r="A944" i="10"/>
  <c r="L943" i="10"/>
  <c r="K943" i="10"/>
  <c r="C943" i="10"/>
  <c r="B943" i="10"/>
  <c r="A943" i="10"/>
  <c r="K942" i="10"/>
  <c r="L942" i="10" s="1"/>
  <c r="C942" i="10"/>
  <c r="B942" i="10"/>
  <c r="A942" i="10"/>
  <c r="L941" i="10"/>
  <c r="K941" i="10"/>
  <c r="C941" i="10"/>
  <c r="B941" i="10"/>
  <c r="A941" i="10"/>
  <c r="K940" i="10"/>
  <c r="L940" i="10" s="1"/>
  <c r="C940" i="10"/>
  <c r="B940" i="10"/>
  <c r="A940" i="10"/>
  <c r="K939" i="10"/>
  <c r="L939" i="10" s="1"/>
  <c r="C939" i="10"/>
  <c r="B939" i="10"/>
  <c r="A939" i="10"/>
  <c r="L938" i="10"/>
  <c r="K938" i="10"/>
  <c r="C938" i="10"/>
  <c r="B938" i="10"/>
  <c r="A938" i="10"/>
  <c r="K937" i="10"/>
  <c r="L937" i="10" s="1"/>
  <c r="C937" i="10"/>
  <c r="B937" i="10"/>
  <c r="A937" i="10"/>
  <c r="L936" i="10"/>
  <c r="K936" i="10"/>
  <c r="C936" i="10"/>
  <c r="B936" i="10"/>
  <c r="A936" i="10"/>
  <c r="K935" i="10"/>
  <c r="L935" i="10" s="1"/>
  <c r="C935" i="10"/>
  <c r="B935" i="10"/>
  <c r="A935" i="10"/>
  <c r="L934" i="10"/>
  <c r="K934" i="10"/>
  <c r="C934" i="10"/>
  <c r="B934" i="10"/>
  <c r="A934" i="10"/>
  <c r="K933" i="10"/>
  <c r="L933" i="10" s="1"/>
  <c r="C933" i="10"/>
  <c r="B933" i="10"/>
  <c r="A933" i="10"/>
  <c r="L932" i="10"/>
  <c r="K932" i="10"/>
  <c r="C932" i="10"/>
  <c r="B932" i="10"/>
  <c r="A932" i="10"/>
  <c r="K931" i="10"/>
  <c r="L931" i="10" s="1"/>
  <c r="C931" i="10"/>
  <c r="B931" i="10"/>
  <c r="A931" i="10"/>
  <c r="L930" i="10"/>
  <c r="K930" i="10"/>
  <c r="C930" i="10"/>
  <c r="B930" i="10"/>
  <c r="A930" i="10"/>
  <c r="K929" i="10"/>
  <c r="L929" i="10" s="1"/>
  <c r="C929" i="10"/>
  <c r="B929" i="10"/>
  <c r="A929" i="10"/>
  <c r="L928" i="10"/>
  <c r="K928" i="10"/>
  <c r="C928" i="10"/>
  <c r="B928" i="10"/>
  <c r="A928" i="10"/>
  <c r="K927" i="10"/>
  <c r="L927" i="10" s="1"/>
  <c r="C927" i="10"/>
  <c r="B927" i="10"/>
  <c r="A927" i="10"/>
  <c r="L926" i="10"/>
  <c r="K926" i="10"/>
  <c r="C926" i="10"/>
  <c r="B926" i="10"/>
  <c r="A926" i="10"/>
  <c r="K925" i="10"/>
  <c r="L925" i="10" s="1"/>
  <c r="C925" i="10"/>
  <c r="B925" i="10"/>
  <c r="A925" i="10"/>
  <c r="L924" i="10"/>
  <c r="K924" i="10"/>
  <c r="C924" i="10"/>
  <c r="B924" i="10"/>
  <c r="A924" i="10"/>
  <c r="K923" i="10"/>
  <c r="L923" i="10" s="1"/>
  <c r="C923" i="10"/>
  <c r="B923" i="10"/>
  <c r="A923" i="10"/>
  <c r="L922" i="10"/>
  <c r="K922" i="10"/>
  <c r="C922" i="10"/>
  <c r="B922" i="10"/>
  <c r="A922" i="10"/>
  <c r="K921" i="10"/>
  <c r="L921" i="10" s="1"/>
  <c r="C921" i="10"/>
  <c r="B921" i="10"/>
  <c r="A921" i="10"/>
  <c r="L920" i="10"/>
  <c r="K920" i="10"/>
  <c r="C920" i="10"/>
  <c r="B920" i="10"/>
  <c r="A920" i="10"/>
  <c r="K919" i="10"/>
  <c r="L919" i="10" s="1"/>
  <c r="C919" i="10"/>
  <c r="B919" i="10"/>
  <c r="A919" i="10"/>
  <c r="L918" i="10"/>
  <c r="K918" i="10"/>
  <c r="C918" i="10"/>
  <c r="B918" i="10"/>
  <c r="A918" i="10"/>
  <c r="K917" i="10"/>
  <c r="L917" i="10" s="1"/>
  <c r="C917" i="10"/>
  <c r="B917" i="10"/>
  <c r="A917" i="10"/>
  <c r="L916" i="10"/>
  <c r="K916" i="10"/>
  <c r="C916" i="10"/>
  <c r="B916" i="10"/>
  <c r="A916" i="10"/>
  <c r="K915" i="10"/>
  <c r="L915" i="10" s="1"/>
  <c r="C915" i="10"/>
  <c r="B915" i="10"/>
  <c r="A915" i="10"/>
  <c r="L914" i="10"/>
  <c r="K914" i="10"/>
  <c r="C914" i="10"/>
  <c r="B914" i="10"/>
  <c r="A914" i="10"/>
  <c r="K913" i="10"/>
  <c r="L913" i="10" s="1"/>
  <c r="C913" i="10"/>
  <c r="B913" i="10"/>
  <c r="A913" i="10"/>
  <c r="L912" i="10"/>
  <c r="K912" i="10"/>
  <c r="C912" i="10"/>
  <c r="B912" i="10"/>
  <c r="A912" i="10"/>
  <c r="K911" i="10"/>
  <c r="L911" i="10" s="1"/>
  <c r="C911" i="10"/>
  <c r="B911" i="10"/>
  <c r="A911" i="10"/>
  <c r="L910" i="10"/>
  <c r="K910" i="10"/>
  <c r="C910" i="10"/>
  <c r="B910" i="10"/>
  <c r="A910" i="10"/>
  <c r="K909" i="10"/>
  <c r="L909" i="10" s="1"/>
  <c r="C909" i="10"/>
  <c r="B909" i="10"/>
  <c r="A909" i="10"/>
  <c r="L908" i="10"/>
  <c r="K908" i="10"/>
  <c r="C908" i="10"/>
  <c r="B908" i="10"/>
  <c r="A908" i="10"/>
  <c r="K907" i="10"/>
  <c r="L907" i="10" s="1"/>
  <c r="C907" i="10"/>
  <c r="B907" i="10"/>
  <c r="A907" i="10"/>
  <c r="L906" i="10"/>
  <c r="K906" i="10"/>
  <c r="C906" i="10"/>
  <c r="B906" i="10"/>
  <c r="A906" i="10"/>
  <c r="K905" i="10"/>
  <c r="L905" i="10" s="1"/>
  <c r="C905" i="10"/>
  <c r="B905" i="10"/>
  <c r="A905" i="10"/>
  <c r="L904" i="10"/>
  <c r="K904" i="10"/>
  <c r="C904" i="10"/>
  <c r="B904" i="10"/>
  <c r="A904" i="10"/>
  <c r="K903" i="10"/>
  <c r="L903" i="10" s="1"/>
  <c r="C903" i="10"/>
  <c r="B903" i="10"/>
  <c r="A903" i="10"/>
  <c r="L902" i="10"/>
  <c r="K902" i="10"/>
  <c r="C902" i="10"/>
  <c r="B902" i="10"/>
  <c r="A902" i="10"/>
  <c r="K901" i="10"/>
  <c r="L901" i="10" s="1"/>
  <c r="C901" i="10"/>
  <c r="B901" i="10"/>
  <c r="A901" i="10"/>
  <c r="L900" i="10"/>
  <c r="K900" i="10"/>
  <c r="C900" i="10"/>
  <c r="B900" i="10"/>
  <c r="A900" i="10"/>
  <c r="K899" i="10"/>
  <c r="L899" i="10" s="1"/>
  <c r="C899" i="10"/>
  <c r="B899" i="10"/>
  <c r="A899" i="10"/>
  <c r="L898" i="10"/>
  <c r="K898" i="10"/>
  <c r="C898" i="10"/>
  <c r="B898" i="10"/>
  <c r="A898" i="10"/>
  <c r="K897" i="10"/>
  <c r="L897" i="10" s="1"/>
  <c r="C897" i="10"/>
  <c r="B897" i="10"/>
  <c r="A897" i="10"/>
  <c r="L896" i="10"/>
  <c r="K896" i="10"/>
  <c r="C896" i="10"/>
  <c r="B896" i="10"/>
  <c r="A896" i="10"/>
  <c r="K895" i="10"/>
  <c r="L895" i="10" s="1"/>
  <c r="C895" i="10"/>
  <c r="B895" i="10"/>
  <c r="A895" i="10"/>
  <c r="L894" i="10"/>
  <c r="K894" i="10"/>
  <c r="C894" i="10"/>
  <c r="B894" i="10"/>
  <c r="A894" i="10"/>
  <c r="K893" i="10"/>
  <c r="L893" i="10" s="1"/>
  <c r="C893" i="10"/>
  <c r="B893" i="10"/>
  <c r="A893" i="10"/>
  <c r="L892" i="10"/>
  <c r="K892" i="10"/>
  <c r="C892" i="10"/>
  <c r="B892" i="10"/>
  <c r="A892" i="10"/>
  <c r="K891" i="10"/>
  <c r="L891" i="10" s="1"/>
  <c r="C891" i="10"/>
  <c r="B891" i="10"/>
  <c r="A891" i="10"/>
  <c r="L890" i="10"/>
  <c r="K890" i="10"/>
  <c r="C890" i="10"/>
  <c r="B890" i="10"/>
  <c r="A890" i="10"/>
  <c r="K889" i="10"/>
  <c r="L889" i="10" s="1"/>
  <c r="C889" i="10"/>
  <c r="B889" i="10"/>
  <c r="A889" i="10"/>
  <c r="L888" i="10"/>
  <c r="K888" i="10"/>
  <c r="C888" i="10"/>
  <c r="B888" i="10"/>
  <c r="A888" i="10"/>
  <c r="K887" i="10"/>
  <c r="L887" i="10" s="1"/>
  <c r="C887" i="10"/>
  <c r="B887" i="10"/>
  <c r="A887" i="10"/>
  <c r="L886" i="10"/>
  <c r="K886" i="10"/>
  <c r="C886" i="10"/>
  <c r="B886" i="10"/>
  <c r="A886" i="10"/>
  <c r="K885" i="10"/>
  <c r="C885" i="10"/>
  <c r="B885" i="10"/>
  <c r="A885" i="10"/>
  <c r="K884" i="10"/>
  <c r="C884" i="10"/>
  <c r="B884" i="10"/>
  <c r="A884" i="10"/>
  <c r="K883" i="10"/>
  <c r="C883" i="10"/>
  <c r="B883" i="10"/>
  <c r="A883" i="10"/>
  <c r="K882" i="10"/>
  <c r="C882" i="10"/>
  <c r="B882" i="10"/>
  <c r="A882" i="10"/>
  <c r="K881" i="10"/>
  <c r="C881" i="10"/>
  <c r="B881" i="10"/>
  <c r="A881" i="10"/>
  <c r="K880" i="10"/>
  <c r="C880" i="10"/>
  <c r="B880" i="10"/>
  <c r="A880" i="10"/>
  <c r="K879" i="10"/>
  <c r="C879" i="10"/>
  <c r="B879" i="10"/>
  <c r="A879" i="10"/>
  <c r="K878" i="10"/>
  <c r="C878" i="10"/>
  <c r="B878" i="10"/>
  <c r="A878" i="10"/>
  <c r="K877" i="10"/>
  <c r="C877" i="10"/>
  <c r="B877" i="10"/>
  <c r="A877" i="10"/>
  <c r="K876" i="10"/>
  <c r="C876" i="10"/>
  <c r="B876" i="10"/>
  <c r="A876" i="10"/>
  <c r="K875" i="10"/>
  <c r="C875" i="10"/>
  <c r="B875" i="10"/>
  <c r="A875" i="10"/>
  <c r="K874" i="10"/>
  <c r="C874" i="10"/>
  <c r="B874" i="10"/>
  <c r="A874" i="10"/>
  <c r="K873" i="10"/>
  <c r="C873" i="10"/>
  <c r="B873" i="10"/>
  <c r="A873" i="10"/>
  <c r="K872" i="10"/>
  <c r="C872" i="10"/>
  <c r="B872" i="10"/>
  <c r="A872" i="10"/>
  <c r="K871" i="10"/>
  <c r="C871" i="10"/>
  <c r="B871" i="10"/>
  <c r="A871" i="10"/>
  <c r="K870" i="10"/>
  <c r="C870" i="10"/>
  <c r="B870" i="10"/>
  <c r="A870" i="10"/>
  <c r="K869" i="10"/>
  <c r="C869" i="10"/>
  <c r="B869" i="10"/>
  <c r="A869" i="10"/>
  <c r="K868" i="10"/>
  <c r="C868" i="10"/>
  <c r="B868" i="10"/>
  <c r="A868" i="10"/>
  <c r="K867" i="10"/>
  <c r="C867" i="10"/>
  <c r="B867" i="10"/>
  <c r="A867" i="10"/>
  <c r="K866" i="10"/>
  <c r="C866" i="10"/>
  <c r="B866" i="10"/>
  <c r="A866" i="10"/>
  <c r="K865" i="10"/>
  <c r="C865" i="10"/>
  <c r="B865" i="10"/>
  <c r="A865" i="10"/>
  <c r="K864" i="10"/>
  <c r="C864" i="10"/>
  <c r="B864" i="10"/>
  <c r="A864" i="10"/>
  <c r="K863" i="10"/>
  <c r="C863" i="10"/>
  <c r="B863" i="10"/>
  <c r="A863" i="10"/>
  <c r="K862" i="10"/>
  <c r="C862" i="10"/>
  <c r="B862" i="10"/>
  <c r="A862" i="10"/>
  <c r="K861" i="10"/>
  <c r="C861" i="10"/>
  <c r="B861" i="10"/>
  <c r="A861" i="10"/>
  <c r="K860" i="10"/>
  <c r="C860" i="10"/>
  <c r="B860" i="10"/>
  <c r="A860" i="10"/>
  <c r="K859" i="10"/>
  <c r="C859" i="10"/>
  <c r="B859" i="10"/>
  <c r="A859" i="10"/>
  <c r="K858" i="10"/>
  <c r="C858" i="10"/>
  <c r="B858" i="10"/>
  <c r="A858" i="10"/>
  <c r="K857" i="10"/>
  <c r="C857" i="10"/>
  <c r="B857" i="10"/>
  <c r="A857" i="10"/>
  <c r="K856" i="10"/>
  <c r="C856" i="10"/>
  <c r="B856" i="10"/>
  <c r="A856" i="10"/>
  <c r="K855" i="10"/>
  <c r="C855" i="10"/>
  <c r="B855" i="10"/>
  <c r="A855" i="10"/>
  <c r="K854" i="10"/>
  <c r="C854" i="10"/>
  <c r="B854" i="10"/>
  <c r="A854" i="10"/>
  <c r="K853" i="10"/>
  <c r="C853" i="10"/>
  <c r="B853" i="10"/>
  <c r="A853" i="10"/>
  <c r="K852" i="10"/>
  <c r="C852" i="10"/>
  <c r="B852" i="10"/>
  <c r="A852" i="10"/>
  <c r="K851" i="10"/>
  <c r="C851" i="10"/>
  <c r="B851" i="10"/>
  <c r="A851" i="10"/>
  <c r="K850" i="10"/>
  <c r="C850" i="10"/>
  <c r="B850" i="10"/>
  <c r="A850" i="10"/>
  <c r="K849" i="10"/>
  <c r="C849" i="10"/>
  <c r="B849" i="10"/>
  <c r="A849" i="10"/>
  <c r="K848" i="10"/>
  <c r="C848" i="10"/>
  <c r="B848" i="10"/>
  <c r="A848" i="10"/>
  <c r="K847" i="10"/>
  <c r="C847" i="10"/>
  <c r="B847" i="10"/>
  <c r="A847" i="10"/>
  <c r="K846" i="10"/>
  <c r="C846" i="10"/>
  <c r="B846" i="10"/>
  <c r="A846" i="10"/>
  <c r="K845" i="10"/>
  <c r="C845" i="10"/>
  <c r="B845" i="10"/>
  <c r="A845" i="10"/>
  <c r="K844" i="10"/>
  <c r="C844" i="10"/>
  <c r="B844" i="10"/>
  <c r="A844" i="10"/>
  <c r="K843" i="10"/>
  <c r="C843" i="10"/>
  <c r="B843" i="10"/>
  <c r="A843" i="10"/>
  <c r="K842" i="10"/>
  <c r="C842" i="10"/>
  <c r="B842" i="10"/>
  <c r="A842" i="10"/>
  <c r="K841" i="10"/>
  <c r="C841" i="10"/>
  <c r="B841" i="10"/>
  <c r="A841" i="10"/>
  <c r="K840" i="10"/>
  <c r="C840" i="10"/>
  <c r="B840" i="10"/>
  <c r="A840" i="10"/>
  <c r="K839" i="10"/>
  <c r="C839" i="10"/>
  <c r="B839" i="10"/>
  <c r="A839" i="10"/>
  <c r="K838" i="10"/>
  <c r="C838" i="10"/>
  <c r="B838" i="10"/>
  <c r="A838" i="10"/>
  <c r="K837" i="10"/>
  <c r="C837" i="10"/>
  <c r="B837" i="10"/>
  <c r="A837" i="10"/>
  <c r="K836" i="10"/>
  <c r="C836" i="10"/>
  <c r="B836" i="10"/>
  <c r="A836" i="10"/>
  <c r="K835" i="10"/>
  <c r="C835" i="10"/>
  <c r="B835" i="10"/>
  <c r="A835" i="10"/>
  <c r="K834" i="10"/>
  <c r="C834" i="10"/>
  <c r="B834" i="10"/>
  <c r="A834" i="10"/>
  <c r="K833" i="10"/>
  <c r="C833" i="10"/>
  <c r="B833" i="10"/>
  <c r="A833" i="10"/>
  <c r="K832" i="10"/>
  <c r="C832" i="10"/>
  <c r="B832" i="10"/>
  <c r="A832" i="10"/>
  <c r="K831" i="10"/>
  <c r="C831" i="10"/>
  <c r="B831" i="10"/>
  <c r="A831" i="10"/>
  <c r="K830" i="10"/>
  <c r="C830" i="10"/>
  <c r="B830" i="10"/>
  <c r="A830" i="10"/>
  <c r="K829" i="10"/>
  <c r="C829" i="10"/>
  <c r="B829" i="10"/>
  <c r="A829" i="10"/>
  <c r="K828" i="10"/>
  <c r="C828" i="10"/>
  <c r="B828" i="10"/>
  <c r="A828" i="10"/>
  <c r="K827" i="10"/>
  <c r="C827" i="10"/>
  <c r="B827" i="10"/>
  <c r="A827" i="10"/>
  <c r="K826" i="10"/>
  <c r="C826" i="10"/>
  <c r="B826" i="10"/>
  <c r="A826" i="10"/>
  <c r="K825" i="10"/>
  <c r="C825" i="10"/>
  <c r="B825" i="10"/>
  <c r="A825" i="10"/>
  <c r="K824" i="10"/>
  <c r="C824" i="10"/>
  <c r="B824" i="10"/>
  <c r="A824" i="10"/>
  <c r="K823" i="10"/>
  <c r="C823" i="10"/>
  <c r="B823" i="10"/>
  <c r="A823" i="10"/>
  <c r="K822" i="10"/>
  <c r="C822" i="10"/>
  <c r="B822" i="10"/>
  <c r="A822" i="10"/>
  <c r="K821" i="10"/>
  <c r="C821" i="10"/>
  <c r="B821" i="10"/>
  <c r="A821" i="10"/>
  <c r="K820" i="10"/>
  <c r="C820" i="10"/>
  <c r="B820" i="10"/>
  <c r="A820" i="10"/>
  <c r="K819" i="10"/>
  <c r="C819" i="10"/>
  <c r="B819" i="10"/>
  <c r="A819" i="10"/>
  <c r="K818" i="10"/>
  <c r="C818" i="10"/>
  <c r="B818" i="10"/>
  <c r="A818" i="10"/>
  <c r="K817" i="10"/>
  <c r="C817" i="10"/>
  <c r="B817" i="10"/>
  <c r="A817" i="10"/>
  <c r="K816" i="10"/>
  <c r="C816" i="10"/>
  <c r="B816" i="10"/>
  <c r="A816" i="10"/>
  <c r="K815" i="10"/>
  <c r="C815" i="10"/>
  <c r="B815" i="10"/>
  <c r="A815" i="10"/>
  <c r="K814" i="10"/>
  <c r="C814" i="10"/>
  <c r="B814" i="10"/>
  <c r="A814" i="10"/>
  <c r="K813" i="10"/>
  <c r="C813" i="10"/>
  <c r="B813" i="10"/>
  <c r="A813" i="10"/>
  <c r="K812" i="10"/>
  <c r="C812" i="10"/>
  <c r="B812" i="10"/>
  <c r="A812" i="10"/>
  <c r="K811" i="10"/>
  <c r="C811" i="10"/>
  <c r="B811" i="10"/>
  <c r="A811" i="10"/>
  <c r="K810" i="10"/>
  <c r="C810" i="10"/>
  <c r="B810" i="10"/>
  <c r="A810" i="10"/>
  <c r="K809" i="10"/>
  <c r="C809" i="10"/>
  <c r="B809" i="10"/>
  <c r="A809" i="10"/>
  <c r="K808" i="10"/>
  <c r="C808" i="10"/>
  <c r="B808" i="10"/>
  <c r="A808" i="10"/>
  <c r="K807" i="10"/>
  <c r="C807" i="10"/>
  <c r="B807" i="10"/>
  <c r="A807" i="10"/>
  <c r="K806" i="10"/>
  <c r="C806" i="10"/>
  <c r="B806" i="10"/>
  <c r="A806" i="10"/>
  <c r="K805" i="10"/>
  <c r="C805" i="10"/>
  <c r="B805" i="10"/>
  <c r="A805" i="10"/>
  <c r="K804" i="10"/>
  <c r="C804" i="10"/>
  <c r="B804" i="10"/>
  <c r="A804" i="10"/>
  <c r="K803" i="10"/>
  <c r="C803" i="10"/>
  <c r="B803" i="10"/>
  <c r="A803" i="10"/>
  <c r="K802" i="10"/>
  <c r="C802" i="10"/>
  <c r="B802" i="10"/>
  <c r="A802" i="10"/>
  <c r="K801" i="10"/>
  <c r="C801" i="10"/>
  <c r="B801" i="10"/>
  <c r="A801" i="10"/>
  <c r="K800" i="10"/>
  <c r="C800" i="10"/>
  <c r="B800" i="10"/>
  <c r="A800" i="10"/>
  <c r="K799" i="10"/>
  <c r="C799" i="10"/>
  <c r="B799" i="10"/>
  <c r="A799" i="10"/>
  <c r="K798" i="10"/>
  <c r="C798" i="10"/>
  <c r="B798" i="10"/>
  <c r="A798" i="10"/>
  <c r="K797" i="10"/>
  <c r="C797" i="10"/>
  <c r="B797" i="10"/>
  <c r="A797" i="10"/>
  <c r="K796" i="10"/>
  <c r="C796" i="10"/>
  <c r="B796" i="10"/>
  <c r="A796" i="10"/>
  <c r="K795" i="10"/>
  <c r="C795" i="10"/>
  <c r="B795" i="10"/>
  <c r="A795" i="10"/>
  <c r="K794" i="10"/>
  <c r="C794" i="10"/>
  <c r="B794" i="10"/>
  <c r="A794" i="10"/>
  <c r="K793" i="10"/>
  <c r="C793" i="10"/>
  <c r="B793" i="10"/>
  <c r="A793" i="10"/>
  <c r="K792" i="10"/>
  <c r="C792" i="10"/>
  <c r="B792" i="10"/>
  <c r="A792" i="10"/>
  <c r="K791" i="10"/>
  <c r="C791" i="10"/>
  <c r="B791" i="10"/>
  <c r="A791" i="10"/>
  <c r="K790" i="10"/>
  <c r="C790" i="10"/>
  <c r="B790" i="10"/>
  <c r="A790" i="10"/>
  <c r="K789" i="10"/>
  <c r="C789" i="10"/>
  <c r="B789" i="10"/>
  <c r="A789" i="10"/>
  <c r="K788" i="10"/>
  <c r="C788" i="10"/>
  <c r="B788" i="10"/>
  <c r="A788" i="10"/>
  <c r="K787" i="10"/>
  <c r="C787" i="10"/>
  <c r="B787" i="10"/>
  <c r="A787" i="10"/>
  <c r="K786" i="10"/>
  <c r="C786" i="10"/>
  <c r="B786" i="10"/>
  <c r="A786" i="10"/>
  <c r="K785" i="10"/>
  <c r="C785" i="10"/>
  <c r="B785" i="10"/>
  <c r="A785" i="10"/>
  <c r="K784" i="10"/>
  <c r="C784" i="10"/>
  <c r="B784" i="10"/>
  <c r="A784" i="10"/>
  <c r="K783" i="10"/>
  <c r="C783" i="10"/>
  <c r="B783" i="10"/>
  <c r="A783" i="10"/>
  <c r="K782" i="10"/>
  <c r="C782" i="10"/>
  <c r="B782" i="10"/>
  <c r="A782" i="10"/>
  <c r="K781" i="10"/>
  <c r="C781" i="10"/>
  <c r="B781" i="10"/>
  <c r="A781" i="10"/>
  <c r="K780" i="10"/>
  <c r="C780" i="10"/>
  <c r="B780" i="10"/>
  <c r="A780" i="10"/>
  <c r="K779" i="10"/>
  <c r="C779" i="10"/>
  <c r="B779" i="10"/>
  <c r="A779" i="10"/>
  <c r="K778" i="10"/>
  <c r="C778" i="10"/>
  <c r="B778" i="10"/>
  <c r="A778" i="10"/>
  <c r="K777" i="10"/>
  <c r="C777" i="10"/>
  <c r="B777" i="10"/>
  <c r="A777" i="10"/>
  <c r="K776" i="10"/>
  <c r="C776" i="10"/>
  <c r="B776" i="10"/>
  <c r="A776" i="10"/>
  <c r="K775" i="10"/>
  <c r="C775" i="10"/>
  <c r="B775" i="10"/>
  <c r="A775" i="10"/>
  <c r="K774" i="10"/>
  <c r="C774" i="10"/>
  <c r="B774" i="10"/>
  <c r="A774" i="10"/>
  <c r="K773" i="10"/>
  <c r="C773" i="10"/>
  <c r="B773" i="10"/>
  <c r="A773" i="10"/>
  <c r="K772" i="10"/>
  <c r="C772" i="10"/>
  <c r="B772" i="10"/>
  <c r="A772" i="10"/>
  <c r="K771" i="10"/>
  <c r="C771" i="10"/>
  <c r="B771" i="10"/>
  <c r="A771" i="10"/>
  <c r="K770" i="10"/>
  <c r="C770" i="10"/>
  <c r="B770" i="10"/>
  <c r="A770" i="10"/>
  <c r="K769" i="10"/>
  <c r="C769" i="10"/>
  <c r="B769" i="10"/>
  <c r="A769" i="10"/>
  <c r="K768" i="10"/>
  <c r="C768" i="10"/>
  <c r="B768" i="10"/>
  <c r="A768" i="10"/>
  <c r="K767" i="10"/>
  <c r="C767" i="10"/>
  <c r="B767" i="10"/>
  <c r="A767" i="10"/>
  <c r="K766" i="10"/>
  <c r="C766" i="10"/>
  <c r="B766" i="10"/>
  <c r="A766" i="10"/>
  <c r="K765" i="10"/>
  <c r="C765" i="10"/>
  <c r="B765" i="10"/>
  <c r="A765" i="10"/>
  <c r="K764" i="10"/>
  <c r="C764" i="10"/>
  <c r="B764" i="10"/>
  <c r="A764" i="10"/>
  <c r="K763" i="10"/>
  <c r="C763" i="10"/>
  <c r="B763" i="10"/>
  <c r="A763" i="10"/>
  <c r="K762" i="10"/>
  <c r="C762" i="10"/>
  <c r="B762" i="10"/>
  <c r="A762" i="10"/>
  <c r="K761" i="10"/>
  <c r="C761" i="10"/>
  <c r="B761" i="10"/>
  <c r="A761" i="10"/>
  <c r="K760" i="10"/>
  <c r="C760" i="10"/>
  <c r="B760" i="10"/>
  <c r="A760" i="10"/>
  <c r="K759" i="10"/>
  <c r="C759" i="10"/>
  <c r="B759" i="10"/>
  <c r="A759" i="10"/>
  <c r="K758" i="10"/>
  <c r="C758" i="10"/>
  <c r="B758" i="10"/>
  <c r="A758" i="10"/>
  <c r="K757" i="10"/>
  <c r="C757" i="10"/>
  <c r="B757" i="10"/>
  <c r="A757" i="10"/>
  <c r="K756" i="10"/>
  <c r="C756" i="10"/>
  <c r="B756" i="10"/>
  <c r="A756" i="10"/>
  <c r="K755" i="10"/>
  <c r="C755" i="10"/>
  <c r="B755" i="10"/>
  <c r="A755" i="10"/>
  <c r="K754" i="10"/>
  <c r="C754" i="10"/>
  <c r="B754" i="10"/>
  <c r="A754" i="10"/>
  <c r="K753" i="10"/>
  <c r="C753" i="10"/>
  <c r="B753" i="10"/>
  <c r="A753" i="10"/>
  <c r="K752" i="10"/>
  <c r="C752" i="10"/>
  <c r="B752" i="10"/>
  <c r="A752" i="10"/>
  <c r="K751" i="10"/>
  <c r="C751" i="10"/>
  <c r="B751" i="10"/>
  <c r="A751" i="10"/>
  <c r="K750" i="10"/>
  <c r="C750" i="10"/>
  <c r="B750" i="10"/>
  <c r="A750" i="10"/>
  <c r="K749" i="10"/>
  <c r="C749" i="10"/>
  <c r="B749" i="10"/>
  <c r="A749" i="10"/>
  <c r="K748" i="10"/>
  <c r="C748" i="10"/>
  <c r="B748" i="10"/>
  <c r="A748" i="10"/>
  <c r="K747" i="10"/>
  <c r="C747" i="10"/>
  <c r="B747" i="10"/>
  <c r="A747" i="10"/>
  <c r="K746" i="10"/>
  <c r="C746" i="10"/>
  <c r="B746" i="10"/>
  <c r="A746" i="10"/>
  <c r="K745" i="10"/>
  <c r="C745" i="10"/>
  <c r="B745" i="10"/>
  <c r="A745" i="10"/>
  <c r="K744" i="10"/>
  <c r="C744" i="10"/>
  <c r="B744" i="10"/>
  <c r="A744" i="10"/>
  <c r="K743" i="10"/>
  <c r="C743" i="10"/>
  <c r="B743" i="10"/>
  <c r="A743" i="10"/>
  <c r="K742" i="10"/>
  <c r="C742" i="10"/>
  <c r="B742" i="10"/>
  <c r="A742" i="10"/>
  <c r="K741" i="10"/>
  <c r="C741" i="10"/>
  <c r="B741" i="10"/>
  <c r="A741" i="10"/>
  <c r="K740" i="10"/>
  <c r="C740" i="10"/>
  <c r="B740" i="10"/>
  <c r="A740" i="10"/>
  <c r="K739" i="10"/>
  <c r="C739" i="10"/>
  <c r="B739" i="10"/>
  <c r="A739" i="10"/>
  <c r="K738" i="10"/>
  <c r="C738" i="10"/>
  <c r="B738" i="10"/>
  <c r="A738" i="10"/>
  <c r="K737" i="10"/>
  <c r="C737" i="10"/>
  <c r="B737" i="10"/>
  <c r="A737" i="10"/>
  <c r="K736" i="10"/>
  <c r="C736" i="10"/>
  <c r="B736" i="10"/>
  <c r="A736" i="10"/>
  <c r="K735" i="10"/>
  <c r="C735" i="10"/>
  <c r="B735" i="10"/>
  <c r="A735" i="10"/>
  <c r="K734" i="10"/>
  <c r="C734" i="10"/>
  <c r="B734" i="10"/>
  <c r="A734" i="10"/>
  <c r="K733" i="10"/>
  <c r="C733" i="10"/>
  <c r="B733" i="10"/>
  <c r="A733" i="10"/>
  <c r="K732" i="10"/>
  <c r="C732" i="10"/>
  <c r="B732" i="10"/>
  <c r="A732" i="10"/>
  <c r="K731" i="10"/>
  <c r="C731" i="10"/>
  <c r="B731" i="10"/>
  <c r="A731" i="10"/>
  <c r="K730" i="10"/>
  <c r="C730" i="10"/>
  <c r="B730" i="10"/>
  <c r="A730" i="10"/>
  <c r="K729" i="10"/>
  <c r="C729" i="10"/>
  <c r="B729" i="10"/>
  <c r="A729" i="10"/>
  <c r="K728" i="10"/>
  <c r="C728" i="10"/>
  <c r="B728" i="10"/>
  <c r="A728" i="10"/>
  <c r="K727" i="10"/>
  <c r="C727" i="10"/>
  <c r="B727" i="10"/>
  <c r="A727" i="10"/>
  <c r="K726" i="10"/>
  <c r="C726" i="10"/>
  <c r="B726" i="10"/>
  <c r="A726" i="10"/>
  <c r="K725" i="10"/>
  <c r="C725" i="10"/>
  <c r="B725" i="10"/>
  <c r="A725" i="10"/>
  <c r="K724" i="10"/>
  <c r="C724" i="10"/>
  <c r="B724" i="10"/>
  <c r="A724" i="10"/>
  <c r="K723" i="10"/>
  <c r="C723" i="10"/>
  <c r="B723" i="10"/>
  <c r="A723" i="10"/>
  <c r="K722" i="10"/>
  <c r="C722" i="10"/>
  <c r="B722" i="10"/>
  <c r="A722" i="10"/>
  <c r="K721" i="10"/>
  <c r="C721" i="10"/>
  <c r="B721" i="10"/>
  <c r="A721" i="10"/>
  <c r="K720" i="10"/>
  <c r="C720" i="10"/>
  <c r="B720" i="10"/>
  <c r="A720" i="10"/>
  <c r="K719" i="10"/>
  <c r="C719" i="10"/>
  <c r="B719" i="10"/>
  <c r="A719" i="10"/>
  <c r="K718" i="10"/>
  <c r="C718" i="10"/>
  <c r="B718" i="10"/>
  <c r="A718" i="10"/>
  <c r="K717" i="10"/>
  <c r="C717" i="10"/>
  <c r="B717" i="10"/>
  <c r="A717" i="10"/>
  <c r="K716" i="10"/>
  <c r="C716" i="10"/>
  <c r="B716" i="10"/>
  <c r="A716" i="10"/>
  <c r="K715" i="10"/>
  <c r="C715" i="10"/>
  <c r="B715" i="10"/>
  <c r="A715" i="10"/>
  <c r="K714" i="10"/>
  <c r="C714" i="10"/>
  <c r="B714" i="10"/>
  <c r="A714" i="10"/>
  <c r="K713" i="10"/>
  <c r="C713" i="10"/>
  <c r="B713" i="10"/>
  <c r="A713" i="10"/>
  <c r="K712" i="10"/>
  <c r="C712" i="10"/>
  <c r="B712" i="10"/>
  <c r="A712" i="10"/>
  <c r="K711" i="10"/>
  <c r="C711" i="10"/>
  <c r="B711" i="10"/>
  <c r="A711" i="10"/>
  <c r="K710" i="10"/>
  <c r="C710" i="10"/>
  <c r="B710" i="10"/>
  <c r="A710" i="10"/>
  <c r="K709" i="10"/>
  <c r="C709" i="10"/>
  <c r="B709" i="10"/>
  <c r="A709" i="10"/>
  <c r="K708" i="10"/>
  <c r="C708" i="10"/>
  <c r="B708" i="10"/>
  <c r="A708" i="10"/>
  <c r="K707" i="10"/>
  <c r="C707" i="10"/>
  <c r="B707" i="10"/>
  <c r="A707" i="10"/>
  <c r="K706" i="10"/>
  <c r="C706" i="10"/>
  <c r="B706" i="10"/>
  <c r="A706" i="10"/>
  <c r="K705" i="10"/>
  <c r="C705" i="10"/>
  <c r="B705" i="10"/>
  <c r="A705" i="10"/>
  <c r="K704" i="10"/>
  <c r="C704" i="10"/>
  <c r="B704" i="10"/>
  <c r="A704" i="10"/>
  <c r="K703" i="10"/>
  <c r="C703" i="10"/>
  <c r="B703" i="10"/>
  <c r="A703" i="10"/>
  <c r="K702" i="10"/>
  <c r="C702" i="10"/>
  <c r="B702" i="10"/>
  <c r="A702" i="10"/>
  <c r="K701" i="10"/>
  <c r="C701" i="10"/>
  <c r="B701" i="10"/>
  <c r="A701" i="10"/>
  <c r="K700" i="10"/>
  <c r="C700" i="10"/>
  <c r="B700" i="10"/>
  <c r="A700" i="10"/>
  <c r="K699" i="10"/>
  <c r="C699" i="10"/>
  <c r="B699" i="10"/>
  <c r="A699" i="10"/>
  <c r="K698" i="10"/>
  <c r="C698" i="10"/>
  <c r="B698" i="10"/>
  <c r="A698" i="10"/>
  <c r="K697" i="10"/>
  <c r="C697" i="10"/>
  <c r="B697" i="10"/>
  <c r="A697" i="10"/>
  <c r="K696" i="10"/>
  <c r="C696" i="10"/>
  <c r="B696" i="10"/>
  <c r="A696" i="10"/>
  <c r="K695" i="10"/>
  <c r="C695" i="10"/>
  <c r="B695" i="10"/>
  <c r="A695" i="10"/>
  <c r="K694" i="10"/>
  <c r="C694" i="10"/>
  <c r="B694" i="10"/>
  <c r="A694" i="10"/>
  <c r="K693" i="10"/>
  <c r="C693" i="10"/>
  <c r="B693" i="10"/>
  <c r="A693" i="10"/>
  <c r="K692" i="10"/>
  <c r="C692" i="10"/>
  <c r="B692" i="10"/>
  <c r="A692" i="10"/>
  <c r="K691" i="10"/>
  <c r="C691" i="10"/>
  <c r="B691" i="10"/>
  <c r="A691" i="10"/>
  <c r="K690" i="10"/>
  <c r="C690" i="10"/>
  <c r="B690" i="10"/>
  <c r="A690" i="10"/>
  <c r="K689" i="10"/>
  <c r="C689" i="10"/>
  <c r="B689" i="10"/>
  <c r="A689" i="10"/>
  <c r="K688" i="10"/>
  <c r="C688" i="10"/>
  <c r="B688" i="10"/>
  <c r="A688" i="10"/>
  <c r="K687" i="10"/>
  <c r="C687" i="10"/>
  <c r="B687" i="10"/>
  <c r="A687" i="10"/>
  <c r="K686" i="10"/>
  <c r="C686" i="10"/>
  <c r="B686" i="10"/>
  <c r="A686" i="10"/>
  <c r="K685" i="10"/>
  <c r="C685" i="10"/>
  <c r="B685" i="10"/>
  <c r="A685" i="10"/>
  <c r="K684" i="10"/>
  <c r="C684" i="10"/>
  <c r="B684" i="10"/>
  <c r="A684" i="10"/>
  <c r="K683" i="10"/>
  <c r="C683" i="10"/>
  <c r="B683" i="10"/>
  <c r="A683" i="10"/>
  <c r="K682" i="10"/>
  <c r="C682" i="10"/>
  <c r="B682" i="10"/>
  <c r="A682" i="10"/>
  <c r="K681" i="10"/>
  <c r="C681" i="10"/>
  <c r="B681" i="10"/>
  <c r="A681" i="10"/>
  <c r="K680" i="10"/>
  <c r="C680" i="10"/>
  <c r="B680" i="10"/>
  <c r="A680" i="10"/>
  <c r="K679" i="10"/>
  <c r="C679" i="10"/>
  <c r="B679" i="10"/>
  <c r="A679" i="10"/>
  <c r="K678" i="10"/>
  <c r="C678" i="10"/>
  <c r="B678" i="10"/>
  <c r="A678" i="10"/>
  <c r="K677" i="10"/>
  <c r="C677" i="10"/>
  <c r="B677" i="10"/>
  <c r="A677" i="10"/>
  <c r="K676" i="10"/>
  <c r="C676" i="10"/>
  <c r="B676" i="10"/>
  <c r="A676" i="10"/>
  <c r="K675" i="10"/>
  <c r="C675" i="10"/>
  <c r="B675" i="10"/>
  <c r="A675" i="10"/>
  <c r="K674" i="10"/>
  <c r="C674" i="10"/>
  <c r="B674" i="10"/>
  <c r="A674" i="10"/>
  <c r="K673" i="10"/>
  <c r="C673" i="10"/>
  <c r="B673" i="10"/>
  <c r="A673" i="10"/>
  <c r="K672" i="10"/>
  <c r="C672" i="10"/>
  <c r="B672" i="10"/>
  <c r="A672" i="10"/>
  <c r="K671" i="10"/>
  <c r="C671" i="10"/>
  <c r="B671" i="10"/>
  <c r="A671" i="10"/>
  <c r="K670" i="10"/>
  <c r="C670" i="10"/>
  <c r="B670" i="10"/>
  <c r="A670" i="10"/>
  <c r="K669" i="10"/>
  <c r="C669" i="10"/>
  <c r="B669" i="10"/>
  <c r="A669" i="10"/>
  <c r="K668" i="10"/>
  <c r="C668" i="10"/>
  <c r="B668" i="10"/>
  <c r="A668" i="10"/>
  <c r="K667" i="10"/>
  <c r="C667" i="10"/>
  <c r="B667" i="10"/>
  <c r="A667" i="10"/>
  <c r="K666" i="10"/>
  <c r="C666" i="10"/>
  <c r="B666" i="10"/>
  <c r="A666" i="10"/>
  <c r="K665" i="10"/>
  <c r="C665" i="10"/>
  <c r="B665" i="10"/>
  <c r="A665" i="10"/>
  <c r="K664" i="10"/>
  <c r="C664" i="10"/>
  <c r="B664" i="10"/>
  <c r="A664" i="10"/>
  <c r="K663" i="10"/>
  <c r="C663" i="10"/>
  <c r="B663" i="10"/>
  <c r="A663" i="10"/>
  <c r="K662" i="10"/>
  <c r="C662" i="10"/>
  <c r="B662" i="10"/>
  <c r="A662" i="10"/>
  <c r="K661" i="10"/>
  <c r="C661" i="10"/>
  <c r="B661" i="10"/>
  <c r="A661" i="10"/>
  <c r="K660" i="10"/>
  <c r="C660" i="10"/>
  <c r="B660" i="10"/>
  <c r="A660" i="10"/>
  <c r="K659" i="10"/>
  <c r="C659" i="10"/>
  <c r="B659" i="10"/>
  <c r="A659" i="10"/>
  <c r="K658" i="10"/>
  <c r="C658" i="10"/>
  <c r="B658" i="10"/>
  <c r="A658" i="10"/>
  <c r="K657" i="10"/>
  <c r="C657" i="10"/>
  <c r="B657" i="10"/>
  <c r="A657" i="10"/>
  <c r="K656" i="10"/>
  <c r="C656" i="10"/>
  <c r="B656" i="10"/>
  <c r="A656" i="10"/>
  <c r="K655" i="10"/>
  <c r="C655" i="10"/>
  <c r="B655" i="10"/>
  <c r="A655" i="10"/>
  <c r="K654" i="10"/>
  <c r="C654" i="10"/>
  <c r="B654" i="10"/>
  <c r="A654" i="10"/>
  <c r="K653" i="10"/>
  <c r="C653" i="10"/>
  <c r="B653" i="10"/>
  <c r="A653" i="10"/>
  <c r="K652" i="10"/>
  <c r="C652" i="10"/>
  <c r="B652" i="10"/>
  <c r="A652" i="10"/>
  <c r="K651" i="10"/>
  <c r="C651" i="10"/>
  <c r="B651" i="10"/>
  <c r="A651" i="10"/>
  <c r="K650" i="10"/>
  <c r="C650" i="10"/>
  <c r="B650" i="10"/>
  <c r="A650" i="10"/>
  <c r="K649" i="10"/>
  <c r="C649" i="10"/>
  <c r="B649" i="10"/>
  <c r="A649" i="10"/>
  <c r="K648" i="10"/>
  <c r="C648" i="10"/>
  <c r="B648" i="10"/>
  <c r="A648" i="10"/>
  <c r="K647" i="10"/>
  <c r="C647" i="10"/>
  <c r="B647" i="10"/>
  <c r="A647" i="10"/>
  <c r="K646" i="10"/>
  <c r="C646" i="10"/>
  <c r="B646" i="10"/>
  <c r="A646" i="10"/>
  <c r="K645" i="10"/>
  <c r="C645" i="10"/>
  <c r="B645" i="10"/>
  <c r="A645" i="10"/>
  <c r="K644" i="10"/>
  <c r="C644" i="10"/>
  <c r="B644" i="10"/>
  <c r="A644" i="10"/>
  <c r="K643" i="10"/>
  <c r="C643" i="10"/>
  <c r="B643" i="10"/>
  <c r="A643" i="10"/>
  <c r="K642" i="10"/>
  <c r="C642" i="10"/>
  <c r="B642" i="10"/>
  <c r="A642" i="10"/>
  <c r="K641" i="10"/>
  <c r="C641" i="10"/>
  <c r="B641" i="10"/>
  <c r="A641" i="10"/>
  <c r="K640" i="10"/>
  <c r="C640" i="10"/>
  <c r="B640" i="10"/>
  <c r="A640" i="10"/>
  <c r="K639" i="10"/>
  <c r="C639" i="10"/>
  <c r="B639" i="10"/>
  <c r="A639" i="10"/>
  <c r="K638" i="10"/>
  <c r="C638" i="10"/>
  <c r="B638" i="10"/>
  <c r="A638" i="10"/>
  <c r="K637" i="10"/>
  <c r="C637" i="10"/>
  <c r="B637" i="10"/>
  <c r="A637" i="10"/>
  <c r="K636" i="10"/>
  <c r="C636" i="10"/>
  <c r="B636" i="10"/>
  <c r="A636" i="10"/>
  <c r="K635" i="10"/>
  <c r="C635" i="10"/>
  <c r="B635" i="10"/>
  <c r="A635" i="10"/>
  <c r="K634" i="10"/>
  <c r="C634" i="10"/>
  <c r="B634" i="10"/>
  <c r="A634" i="10"/>
  <c r="K633" i="10"/>
  <c r="C633" i="10"/>
  <c r="B633" i="10"/>
  <c r="A633" i="10"/>
  <c r="K632" i="10"/>
  <c r="C632" i="10"/>
  <c r="B632" i="10"/>
  <c r="A632" i="10"/>
  <c r="K631" i="10"/>
  <c r="C631" i="10"/>
  <c r="B631" i="10"/>
  <c r="A631" i="10"/>
  <c r="K630" i="10"/>
  <c r="C630" i="10"/>
  <c r="B630" i="10"/>
  <c r="A630" i="10"/>
  <c r="K629" i="10"/>
  <c r="C629" i="10"/>
  <c r="B629" i="10"/>
  <c r="A629" i="10"/>
  <c r="K628" i="10"/>
  <c r="C628" i="10"/>
  <c r="B628" i="10"/>
  <c r="A628" i="10"/>
  <c r="K627" i="10"/>
  <c r="C627" i="10"/>
  <c r="B627" i="10"/>
  <c r="A627" i="10"/>
  <c r="K626" i="10"/>
  <c r="C626" i="10"/>
  <c r="B626" i="10"/>
  <c r="A626" i="10"/>
  <c r="K625" i="10"/>
  <c r="C625" i="10"/>
  <c r="B625" i="10"/>
  <c r="A625" i="10"/>
  <c r="K624" i="10"/>
  <c r="C624" i="10"/>
  <c r="B624" i="10"/>
  <c r="A624" i="10"/>
  <c r="K623" i="10"/>
  <c r="C623" i="10"/>
  <c r="B623" i="10"/>
  <c r="A623" i="10"/>
  <c r="K622" i="10"/>
  <c r="C622" i="10"/>
  <c r="B622" i="10"/>
  <c r="A622" i="10"/>
  <c r="K621" i="10"/>
  <c r="C621" i="10"/>
  <c r="B621" i="10"/>
  <c r="A621" i="10"/>
  <c r="K620" i="10"/>
  <c r="C620" i="10"/>
  <c r="B620" i="10"/>
  <c r="A620" i="10"/>
  <c r="L619" i="10"/>
  <c r="K619" i="10"/>
  <c r="C619" i="10"/>
  <c r="B619" i="10"/>
  <c r="A619" i="10"/>
  <c r="L618" i="10"/>
  <c r="K618" i="10"/>
  <c r="C618" i="10"/>
  <c r="B618" i="10"/>
  <c r="A618" i="10"/>
  <c r="K617" i="10"/>
  <c r="L617" i="10" s="1"/>
  <c r="C617" i="10"/>
  <c r="B617" i="10"/>
  <c r="A617" i="10"/>
  <c r="K616" i="10"/>
  <c r="L616" i="10" s="1"/>
  <c r="C616" i="10"/>
  <c r="B616" i="10"/>
  <c r="A616" i="10"/>
  <c r="L615" i="10"/>
  <c r="K615" i="10"/>
  <c r="C615" i="10"/>
  <c r="B615" i="10"/>
  <c r="A615" i="10"/>
  <c r="L614" i="10"/>
  <c r="K614" i="10"/>
  <c r="C614" i="10"/>
  <c r="B614" i="10"/>
  <c r="A614" i="10"/>
  <c r="K613" i="10"/>
  <c r="L613" i="10" s="1"/>
  <c r="C613" i="10"/>
  <c r="B613" i="10"/>
  <c r="A613" i="10"/>
  <c r="K612" i="10"/>
  <c r="L612" i="10" s="1"/>
  <c r="C612" i="10"/>
  <c r="B612" i="10"/>
  <c r="A612" i="10"/>
  <c r="L611" i="10"/>
  <c r="K611" i="10"/>
  <c r="C611" i="10"/>
  <c r="B611" i="10"/>
  <c r="A611" i="10"/>
  <c r="L610" i="10"/>
  <c r="K610" i="10"/>
  <c r="C610" i="10"/>
  <c r="B610" i="10"/>
  <c r="A610" i="10"/>
  <c r="K609" i="10"/>
  <c r="L609" i="10" s="1"/>
  <c r="C609" i="10"/>
  <c r="B609" i="10"/>
  <c r="A609" i="10"/>
  <c r="K608" i="10"/>
  <c r="L608" i="10" s="1"/>
  <c r="C608" i="10"/>
  <c r="B608" i="10"/>
  <c r="A608" i="10"/>
  <c r="L607" i="10"/>
  <c r="K607" i="10"/>
  <c r="C607" i="10"/>
  <c r="B607" i="10"/>
  <c r="A607" i="10"/>
  <c r="L606" i="10"/>
  <c r="K606" i="10"/>
  <c r="C606" i="10"/>
  <c r="B606" i="10"/>
  <c r="A606" i="10"/>
  <c r="K605" i="10"/>
  <c r="L605" i="10" s="1"/>
  <c r="C605" i="10"/>
  <c r="B605" i="10"/>
  <c r="A605" i="10"/>
  <c r="K604" i="10"/>
  <c r="L604" i="10" s="1"/>
  <c r="C604" i="10"/>
  <c r="B604" i="10"/>
  <c r="A604" i="10"/>
  <c r="L603" i="10"/>
  <c r="K603" i="10"/>
  <c r="C603" i="10"/>
  <c r="B603" i="10"/>
  <c r="A603" i="10"/>
  <c r="L602" i="10"/>
  <c r="K602" i="10"/>
  <c r="C602" i="10"/>
  <c r="B602" i="10"/>
  <c r="A602" i="10"/>
  <c r="K601" i="10"/>
  <c r="L601" i="10" s="1"/>
  <c r="C601" i="10"/>
  <c r="B601" i="10"/>
  <c r="A601" i="10"/>
  <c r="K600" i="10"/>
  <c r="L600" i="10" s="1"/>
  <c r="C600" i="10"/>
  <c r="B600" i="10"/>
  <c r="A600" i="10"/>
  <c r="L599" i="10"/>
  <c r="K599" i="10"/>
  <c r="C599" i="10"/>
  <c r="B599" i="10"/>
  <c r="A599" i="10"/>
  <c r="L598" i="10"/>
  <c r="K598" i="10"/>
  <c r="C598" i="10"/>
  <c r="B598" i="10"/>
  <c r="A598" i="10"/>
  <c r="K597" i="10"/>
  <c r="L597" i="10" s="1"/>
  <c r="C597" i="10"/>
  <c r="B597" i="10"/>
  <c r="A597" i="10"/>
  <c r="K596" i="10"/>
  <c r="L596" i="10" s="1"/>
  <c r="C596" i="10"/>
  <c r="B596" i="10"/>
  <c r="A596" i="10"/>
  <c r="L595" i="10"/>
  <c r="K595" i="10"/>
  <c r="C595" i="10"/>
  <c r="B595" i="10"/>
  <c r="A595" i="10"/>
  <c r="L594" i="10"/>
  <c r="K594" i="10"/>
  <c r="C594" i="10"/>
  <c r="B594" i="10"/>
  <c r="A594" i="10"/>
  <c r="K593" i="10"/>
  <c r="L593" i="10" s="1"/>
  <c r="C593" i="10"/>
  <c r="B593" i="10"/>
  <c r="A593" i="10"/>
  <c r="K592" i="10"/>
  <c r="L592" i="10" s="1"/>
  <c r="C592" i="10"/>
  <c r="B592" i="10"/>
  <c r="A592" i="10"/>
  <c r="L591" i="10"/>
  <c r="K591" i="10"/>
  <c r="C591" i="10"/>
  <c r="B591" i="10"/>
  <c r="A591" i="10"/>
  <c r="L590" i="10"/>
  <c r="K590" i="10"/>
  <c r="C590" i="10"/>
  <c r="B590" i="10"/>
  <c r="A590" i="10"/>
  <c r="K589" i="10"/>
  <c r="L589" i="10" s="1"/>
  <c r="C589" i="10"/>
  <c r="B589" i="10"/>
  <c r="A589" i="10"/>
  <c r="K588" i="10"/>
  <c r="L588" i="10" s="1"/>
  <c r="C588" i="10"/>
  <c r="B588" i="10"/>
  <c r="A588" i="10"/>
  <c r="L587" i="10"/>
  <c r="K587" i="10"/>
  <c r="C587" i="10"/>
  <c r="B587" i="10"/>
  <c r="A587" i="10"/>
  <c r="L586" i="10"/>
  <c r="K586" i="10"/>
  <c r="C586" i="10"/>
  <c r="B586" i="10"/>
  <c r="A586" i="10"/>
  <c r="K585" i="10"/>
  <c r="L585" i="10" s="1"/>
  <c r="C585" i="10"/>
  <c r="B585" i="10"/>
  <c r="A585" i="10"/>
  <c r="K584" i="10"/>
  <c r="L584" i="10" s="1"/>
  <c r="C584" i="10"/>
  <c r="B584" i="10"/>
  <c r="A584" i="10"/>
  <c r="L583" i="10"/>
  <c r="K583" i="10"/>
  <c r="C583" i="10"/>
  <c r="B583" i="10"/>
  <c r="A583" i="10"/>
  <c r="L582" i="10"/>
  <c r="K582" i="10"/>
  <c r="C582" i="10"/>
  <c r="B582" i="10"/>
  <c r="A582" i="10"/>
  <c r="K581" i="10"/>
  <c r="L581" i="10" s="1"/>
  <c r="C581" i="10"/>
  <c r="B581" i="10"/>
  <c r="A581" i="10"/>
  <c r="K580" i="10"/>
  <c r="L580" i="10" s="1"/>
  <c r="C580" i="10"/>
  <c r="B580" i="10"/>
  <c r="A580" i="10"/>
  <c r="L579" i="10"/>
  <c r="K579" i="10"/>
  <c r="C579" i="10"/>
  <c r="B579" i="10"/>
  <c r="A579" i="10"/>
  <c r="L578" i="10"/>
  <c r="K578" i="10"/>
  <c r="C578" i="10"/>
  <c r="B578" i="10"/>
  <c r="A578" i="10"/>
  <c r="K577" i="10"/>
  <c r="L577" i="10" s="1"/>
  <c r="C577" i="10"/>
  <c r="B577" i="10"/>
  <c r="A577" i="10"/>
  <c r="K576" i="10"/>
  <c r="L576" i="10" s="1"/>
  <c r="C576" i="10"/>
  <c r="B576" i="10"/>
  <c r="A576" i="10"/>
  <c r="L575" i="10"/>
  <c r="K575" i="10"/>
  <c r="C575" i="10"/>
  <c r="B575" i="10"/>
  <c r="A575" i="10"/>
  <c r="L574" i="10"/>
  <c r="K574" i="10"/>
  <c r="C574" i="10"/>
  <c r="B574" i="10"/>
  <c r="A574" i="10"/>
  <c r="K573" i="10"/>
  <c r="L573" i="10" s="1"/>
  <c r="C573" i="10"/>
  <c r="B573" i="10"/>
  <c r="A573" i="10"/>
  <c r="K572" i="10"/>
  <c r="L572" i="10" s="1"/>
  <c r="C572" i="10"/>
  <c r="B572" i="10"/>
  <c r="A572" i="10"/>
  <c r="L571" i="10"/>
  <c r="K571" i="10"/>
  <c r="C571" i="10"/>
  <c r="B571" i="10"/>
  <c r="A571" i="10"/>
  <c r="L570" i="10"/>
  <c r="K570" i="10"/>
  <c r="C570" i="10"/>
  <c r="B570" i="10"/>
  <c r="A570" i="10"/>
  <c r="K569" i="10"/>
  <c r="L569" i="10" s="1"/>
  <c r="C569" i="10"/>
  <c r="B569" i="10"/>
  <c r="A569" i="10"/>
  <c r="K568" i="10"/>
  <c r="L568" i="10" s="1"/>
  <c r="C568" i="10"/>
  <c r="B568" i="10"/>
  <c r="A568" i="10"/>
  <c r="L567" i="10"/>
  <c r="K567" i="10"/>
  <c r="C567" i="10"/>
  <c r="B567" i="10"/>
  <c r="A567" i="10"/>
  <c r="L566" i="10"/>
  <c r="K566" i="10"/>
  <c r="C566" i="10"/>
  <c r="B566" i="10"/>
  <c r="A566" i="10"/>
  <c r="K565" i="10"/>
  <c r="L565" i="10" s="1"/>
  <c r="C565" i="10"/>
  <c r="B565" i="10"/>
  <c r="A565" i="10"/>
  <c r="K564" i="10"/>
  <c r="L564" i="10" s="1"/>
  <c r="C564" i="10"/>
  <c r="B564" i="10"/>
  <c r="A564" i="10"/>
  <c r="L563" i="10"/>
  <c r="K563" i="10"/>
  <c r="C563" i="10"/>
  <c r="B563" i="10"/>
  <c r="A563" i="10"/>
  <c r="L562" i="10"/>
  <c r="K562" i="10"/>
  <c r="C562" i="10"/>
  <c r="B562" i="10"/>
  <c r="A562" i="10"/>
  <c r="K561" i="10"/>
  <c r="L561" i="10" s="1"/>
  <c r="C561" i="10"/>
  <c r="B561" i="10"/>
  <c r="A561" i="10"/>
  <c r="K560" i="10"/>
  <c r="L560" i="10" s="1"/>
  <c r="C560" i="10"/>
  <c r="B560" i="10"/>
  <c r="A560" i="10"/>
  <c r="L559" i="10"/>
  <c r="K559" i="10"/>
  <c r="C559" i="10"/>
  <c r="B559" i="10"/>
  <c r="A559" i="10"/>
  <c r="L558" i="10"/>
  <c r="K558" i="10"/>
  <c r="C558" i="10"/>
  <c r="B558" i="10"/>
  <c r="A558" i="10"/>
  <c r="K557" i="10"/>
  <c r="L557" i="10" s="1"/>
  <c r="C557" i="10"/>
  <c r="B557" i="10"/>
  <c r="A557" i="10"/>
  <c r="K556" i="10"/>
  <c r="L556" i="10" s="1"/>
  <c r="C556" i="10"/>
  <c r="B556" i="10"/>
  <c r="A556" i="10"/>
  <c r="L555" i="10"/>
  <c r="K555" i="10"/>
  <c r="C555" i="10"/>
  <c r="B555" i="10"/>
  <c r="A555" i="10"/>
  <c r="L554" i="10"/>
  <c r="K554" i="10"/>
  <c r="C554" i="10"/>
  <c r="B554" i="10"/>
  <c r="A554" i="10"/>
  <c r="K553" i="10"/>
  <c r="L553" i="10" s="1"/>
  <c r="C553" i="10"/>
  <c r="B553" i="10"/>
  <c r="A553" i="10"/>
  <c r="K552" i="10"/>
  <c r="L552" i="10" s="1"/>
  <c r="C552" i="10"/>
  <c r="B552" i="10"/>
  <c r="A552" i="10"/>
  <c r="L551" i="10"/>
  <c r="K551" i="10"/>
  <c r="C551" i="10"/>
  <c r="B551" i="10"/>
  <c r="A551" i="10"/>
  <c r="L550" i="10"/>
  <c r="K550" i="10"/>
  <c r="C550" i="10"/>
  <c r="B550" i="10"/>
  <c r="A550" i="10"/>
  <c r="K549" i="10"/>
  <c r="L549" i="10" s="1"/>
  <c r="C549" i="10"/>
  <c r="B549" i="10"/>
  <c r="A549" i="10"/>
  <c r="K548" i="10"/>
  <c r="L548" i="10" s="1"/>
  <c r="C548" i="10"/>
  <c r="B548" i="10"/>
  <c r="A548" i="10"/>
  <c r="L547" i="10"/>
  <c r="K547" i="10"/>
  <c r="C547" i="10"/>
  <c r="B547" i="10"/>
  <c r="A547" i="10"/>
  <c r="L546" i="10"/>
  <c r="K546" i="10"/>
  <c r="C546" i="10"/>
  <c r="B546" i="10"/>
  <c r="A546" i="10"/>
  <c r="K545" i="10"/>
  <c r="L545" i="10" s="1"/>
  <c r="C545" i="10"/>
  <c r="B545" i="10"/>
  <c r="A545" i="10"/>
  <c r="K544" i="10"/>
  <c r="L544" i="10" s="1"/>
  <c r="C544" i="10"/>
  <c r="B544" i="10"/>
  <c r="A544" i="10"/>
  <c r="L543" i="10"/>
  <c r="K543" i="10"/>
  <c r="C543" i="10"/>
  <c r="B543" i="10"/>
  <c r="A543" i="10"/>
  <c r="L542" i="10"/>
  <c r="K542" i="10"/>
  <c r="C542" i="10"/>
  <c r="B542" i="10"/>
  <c r="A542" i="10"/>
  <c r="K541" i="10"/>
  <c r="L541" i="10" s="1"/>
  <c r="C541" i="10"/>
  <c r="B541" i="10"/>
  <c r="A541" i="10"/>
  <c r="K540" i="10"/>
  <c r="L540" i="10" s="1"/>
  <c r="C540" i="10"/>
  <c r="B540" i="10"/>
  <c r="A540" i="10"/>
  <c r="L539" i="10"/>
  <c r="K539" i="10"/>
  <c r="C539" i="10"/>
  <c r="B539" i="10"/>
  <c r="A539" i="10"/>
  <c r="L538" i="10"/>
  <c r="K538" i="10"/>
  <c r="C538" i="10"/>
  <c r="B538" i="10"/>
  <c r="A538" i="10"/>
  <c r="K537" i="10"/>
  <c r="L537" i="10" s="1"/>
  <c r="C537" i="10"/>
  <c r="B537" i="10"/>
  <c r="A537" i="10"/>
  <c r="K536" i="10"/>
  <c r="L536" i="10" s="1"/>
  <c r="C536" i="10"/>
  <c r="B536" i="10"/>
  <c r="A536" i="10"/>
  <c r="L535" i="10"/>
  <c r="K535" i="10"/>
  <c r="C535" i="10"/>
  <c r="B535" i="10"/>
  <c r="A535" i="10"/>
  <c r="L534" i="10"/>
  <c r="K534" i="10"/>
  <c r="C534" i="10"/>
  <c r="B534" i="10"/>
  <c r="A534" i="10"/>
  <c r="K533" i="10"/>
  <c r="L533" i="10" s="1"/>
  <c r="C533" i="10"/>
  <c r="B533" i="10"/>
  <c r="A533" i="10"/>
  <c r="K532" i="10"/>
  <c r="L532" i="10" s="1"/>
  <c r="C532" i="10"/>
  <c r="B532" i="10"/>
  <c r="A532" i="10"/>
  <c r="L531" i="10"/>
  <c r="K531" i="10"/>
  <c r="C531" i="10"/>
  <c r="B531" i="10"/>
  <c r="A531" i="10"/>
  <c r="L530" i="10"/>
  <c r="K530" i="10"/>
  <c r="C530" i="10"/>
  <c r="B530" i="10"/>
  <c r="A530" i="10"/>
  <c r="K529" i="10"/>
  <c r="L529" i="10" s="1"/>
  <c r="C529" i="10"/>
  <c r="B529" i="10"/>
  <c r="A529" i="10"/>
  <c r="K528" i="10"/>
  <c r="L528" i="10" s="1"/>
  <c r="C528" i="10"/>
  <c r="B528" i="10"/>
  <c r="A528" i="10"/>
  <c r="L527" i="10"/>
  <c r="K527" i="10"/>
  <c r="C527" i="10"/>
  <c r="B527" i="10"/>
  <c r="A527" i="10"/>
  <c r="L526" i="10"/>
  <c r="K526" i="10"/>
  <c r="C526" i="10"/>
  <c r="B526" i="10"/>
  <c r="A526" i="10"/>
  <c r="K525" i="10"/>
  <c r="L525" i="10" s="1"/>
  <c r="C525" i="10"/>
  <c r="B525" i="10"/>
  <c r="A525" i="10"/>
  <c r="K524" i="10"/>
  <c r="L524" i="10" s="1"/>
  <c r="C524" i="10"/>
  <c r="B524" i="10"/>
  <c r="A524" i="10"/>
  <c r="L523" i="10"/>
  <c r="K523" i="10"/>
  <c r="C523" i="10"/>
  <c r="B523" i="10"/>
  <c r="A523" i="10"/>
  <c r="L522" i="10"/>
  <c r="K522" i="10"/>
  <c r="C522" i="10"/>
  <c r="B522" i="10"/>
  <c r="A522" i="10"/>
  <c r="K521" i="10"/>
  <c r="L521" i="10" s="1"/>
  <c r="C521" i="10"/>
  <c r="B521" i="10"/>
  <c r="A521" i="10"/>
  <c r="K520" i="10"/>
  <c r="L520" i="10" s="1"/>
  <c r="C520" i="10"/>
  <c r="B520" i="10"/>
  <c r="A520" i="10"/>
  <c r="L519" i="10"/>
  <c r="K519" i="10"/>
  <c r="C519" i="10"/>
  <c r="B519" i="10"/>
  <c r="A519" i="10"/>
  <c r="L518" i="10"/>
  <c r="K518" i="10"/>
  <c r="C518" i="10"/>
  <c r="B518" i="10"/>
  <c r="A518" i="10"/>
  <c r="K517" i="10"/>
  <c r="L517" i="10" s="1"/>
  <c r="C517" i="10"/>
  <c r="B517" i="10"/>
  <c r="A517" i="10"/>
  <c r="K516" i="10"/>
  <c r="L516" i="10" s="1"/>
  <c r="C516" i="10"/>
  <c r="B516" i="10"/>
  <c r="A516" i="10"/>
  <c r="L515" i="10"/>
  <c r="K515" i="10"/>
  <c r="C515" i="10"/>
  <c r="B515" i="10"/>
  <c r="A515" i="10"/>
  <c r="L514" i="10"/>
  <c r="K514" i="10"/>
  <c r="C514" i="10"/>
  <c r="B514" i="10"/>
  <c r="A514" i="10"/>
  <c r="K513" i="10"/>
  <c r="L513" i="10" s="1"/>
  <c r="C513" i="10"/>
  <c r="B513" i="10"/>
  <c r="A513" i="10"/>
  <c r="K512" i="10"/>
  <c r="L512" i="10" s="1"/>
  <c r="C512" i="10"/>
  <c r="B512" i="10"/>
  <c r="A512" i="10"/>
  <c r="L511" i="10"/>
  <c r="K511" i="10"/>
  <c r="C511" i="10"/>
  <c r="B511" i="10"/>
  <c r="A511" i="10"/>
  <c r="L510" i="10"/>
  <c r="K510" i="10"/>
  <c r="C510" i="10"/>
  <c r="B510" i="10"/>
  <c r="A510" i="10"/>
  <c r="K509" i="10"/>
  <c r="L509" i="10" s="1"/>
  <c r="C509" i="10"/>
  <c r="B509" i="10"/>
  <c r="A509" i="10"/>
  <c r="K508" i="10"/>
  <c r="L508" i="10" s="1"/>
  <c r="C508" i="10"/>
  <c r="B508" i="10"/>
  <c r="A508" i="10"/>
  <c r="L507" i="10"/>
  <c r="K507" i="10"/>
  <c r="C507" i="10"/>
  <c r="B507" i="10"/>
  <c r="A507" i="10"/>
  <c r="L506" i="10"/>
  <c r="K506" i="10"/>
  <c r="C506" i="10"/>
  <c r="B506" i="10"/>
  <c r="A506" i="10"/>
  <c r="K505" i="10"/>
  <c r="L505" i="10" s="1"/>
  <c r="C505" i="10"/>
  <c r="B505" i="10"/>
  <c r="A505" i="10"/>
  <c r="K504" i="10"/>
  <c r="L504" i="10" s="1"/>
  <c r="C504" i="10"/>
  <c r="B504" i="10"/>
  <c r="A504" i="10"/>
  <c r="L503" i="10"/>
  <c r="K503" i="10"/>
  <c r="C503" i="10"/>
  <c r="B503" i="10"/>
  <c r="A503" i="10"/>
  <c r="L502" i="10"/>
  <c r="K502" i="10"/>
  <c r="C502" i="10"/>
  <c r="B502" i="10"/>
  <c r="A502" i="10"/>
  <c r="K501" i="10"/>
  <c r="L501" i="10" s="1"/>
  <c r="C501" i="10"/>
  <c r="B501" i="10"/>
  <c r="A501" i="10"/>
  <c r="K500" i="10"/>
  <c r="L500" i="10" s="1"/>
  <c r="C500" i="10"/>
  <c r="B500" i="10"/>
  <c r="A500" i="10"/>
  <c r="L499" i="10"/>
  <c r="K499" i="10"/>
  <c r="C499" i="10"/>
  <c r="B499" i="10"/>
  <c r="A499" i="10"/>
  <c r="L498" i="10"/>
  <c r="K498" i="10"/>
  <c r="C498" i="10"/>
  <c r="B498" i="10"/>
  <c r="A498" i="10"/>
  <c r="K497" i="10"/>
  <c r="L497" i="10" s="1"/>
  <c r="C497" i="10"/>
  <c r="B497" i="10"/>
  <c r="A497" i="10"/>
  <c r="K496" i="10"/>
  <c r="L496" i="10" s="1"/>
  <c r="C496" i="10"/>
  <c r="B496" i="10"/>
  <c r="A496" i="10"/>
  <c r="L495" i="10"/>
  <c r="K495" i="10"/>
  <c r="C495" i="10"/>
  <c r="B495" i="10"/>
  <c r="A495" i="10"/>
  <c r="L494" i="10"/>
  <c r="K494" i="10"/>
  <c r="C494" i="10"/>
  <c r="B494" i="10"/>
  <c r="A494" i="10"/>
  <c r="K493" i="10"/>
  <c r="L493" i="10" s="1"/>
  <c r="C493" i="10"/>
  <c r="B493" i="10"/>
  <c r="A493" i="10"/>
  <c r="K492" i="10"/>
  <c r="L492" i="10" s="1"/>
  <c r="C492" i="10"/>
  <c r="B492" i="10"/>
  <c r="A492" i="10"/>
  <c r="L491" i="10"/>
  <c r="K491" i="10"/>
  <c r="C491" i="10"/>
  <c r="B491" i="10"/>
  <c r="A491" i="10"/>
  <c r="L490" i="10"/>
  <c r="K490" i="10"/>
  <c r="C490" i="10"/>
  <c r="B490" i="10"/>
  <c r="A490" i="10"/>
  <c r="K489" i="10"/>
  <c r="L489" i="10" s="1"/>
  <c r="C489" i="10"/>
  <c r="B489" i="10"/>
  <c r="A489" i="10"/>
  <c r="K488" i="10"/>
  <c r="L488" i="10" s="1"/>
  <c r="C488" i="10"/>
  <c r="B488" i="10"/>
  <c r="A488" i="10"/>
  <c r="L487" i="10"/>
  <c r="K487" i="10"/>
  <c r="C487" i="10"/>
  <c r="B487" i="10"/>
  <c r="A487" i="10"/>
  <c r="L486" i="10"/>
  <c r="K486" i="10"/>
  <c r="C486" i="10"/>
  <c r="B486" i="10"/>
  <c r="A486" i="10"/>
  <c r="K485" i="10"/>
  <c r="L485" i="10" s="1"/>
  <c r="C485" i="10"/>
  <c r="B485" i="10"/>
  <c r="A485" i="10"/>
  <c r="K484" i="10"/>
  <c r="L484" i="10" s="1"/>
  <c r="C484" i="10"/>
  <c r="B484" i="10"/>
  <c r="A484" i="10"/>
  <c r="L483" i="10"/>
  <c r="K483" i="10"/>
  <c r="C483" i="10"/>
  <c r="B483" i="10"/>
  <c r="A483" i="10"/>
  <c r="L482" i="10"/>
  <c r="K482" i="10"/>
  <c r="C482" i="10"/>
  <c r="B482" i="10"/>
  <c r="A482" i="10"/>
  <c r="K481" i="10"/>
  <c r="L481" i="10" s="1"/>
  <c r="C481" i="10"/>
  <c r="B481" i="10"/>
  <c r="A481" i="10"/>
  <c r="K480" i="10"/>
  <c r="L480" i="10" s="1"/>
  <c r="C480" i="10"/>
  <c r="B480" i="10"/>
  <c r="A480" i="10"/>
  <c r="L479" i="10"/>
  <c r="K479" i="10"/>
  <c r="C479" i="10"/>
  <c r="B479" i="10"/>
  <c r="A479" i="10"/>
  <c r="L478" i="10"/>
  <c r="K478" i="10"/>
  <c r="C478" i="10"/>
  <c r="B478" i="10"/>
  <c r="A478" i="10"/>
  <c r="K477" i="10"/>
  <c r="L477" i="10" s="1"/>
  <c r="C477" i="10"/>
  <c r="B477" i="10"/>
  <c r="A477" i="10"/>
  <c r="K476" i="10"/>
  <c r="L476" i="10" s="1"/>
  <c r="C476" i="10"/>
  <c r="B476" i="10"/>
  <c r="A476" i="10"/>
  <c r="L475" i="10"/>
  <c r="K475" i="10"/>
  <c r="C475" i="10"/>
  <c r="B475" i="10"/>
  <c r="A475" i="10"/>
  <c r="L474" i="10"/>
  <c r="K474" i="10"/>
  <c r="C474" i="10"/>
  <c r="B474" i="10"/>
  <c r="A474" i="10"/>
  <c r="K473" i="10"/>
  <c r="L473" i="10" s="1"/>
  <c r="C473" i="10"/>
  <c r="B473" i="10"/>
  <c r="A473" i="10"/>
  <c r="K472" i="10"/>
  <c r="L472" i="10" s="1"/>
  <c r="C472" i="10"/>
  <c r="B472" i="10"/>
  <c r="A472" i="10"/>
  <c r="L471" i="10"/>
  <c r="K471" i="10"/>
  <c r="C471" i="10"/>
  <c r="B471" i="10"/>
  <c r="A471" i="10"/>
  <c r="L470" i="10"/>
  <c r="K470" i="10"/>
  <c r="C470" i="10"/>
  <c r="B470" i="10"/>
  <c r="A470" i="10"/>
  <c r="K469" i="10"/>
  <c r="L469" i="10" s="1"/>
  <c r="C469" i="10"/>
  <c r="B469" i="10"/>
  <c r="A469" i="10"/>
  <c r="K468" i="10"/>
  <c r="L468" i="10" s="1"/>
  <c r="C468" i="10"/>
  <c r="B468" i="10"/>
  <c r="A468" i="10"/>
  <c r="L467" i="10"/>
  <c r="K467" i="10"/>
  <c r="C467" i="10"/>
  <c r="B467" i="10"/>
  <c r="A467" i="10"/>
  <c r="L466" i="10"/>
  <c r="K466" i="10"/>
  <c r="C466" i="10"/>
  <c r="B466" i="10"/>
  <c r="A466" i="10"/>
  <c r="K465" i="10"/>
  <c r="L465" i="10" s="1"/>
  <c r="C465" i="10"/>
  <c r="B465" i="10"/>
  <c r="A465" i="10"/>
  <c r="K464" i="10"/>
  <c r="L464" i="10" s="1"/>
  <c r="C464" i="10"/>
  <c r="B464" i="10"/>
  <c r="A464" i="10"/>
  <c r="L463" i="10"/>
  <c r="K463" i="10"/>
  <c r="C463" i="10"/>
  <c r="B463" i="10"/>
  <c r="A463" i="10"/>
  <c r="L462" i="10"/>
  <c r="K462" i="10"/>
  <c r="C462" i="10"/>
  <c r="B462" i="10"/>
  <c r="A462" i="10"/>
  <c r="K461" i="10"/>
  <c r="L461" i="10" s="1"/>
  <c r="C461" i="10"/>
  <c r="B461" i="10"/>
  <c r="A461" i="10"/>
  <c r="K460" i="10"/>
  <c r="L460" i="10" s="1"/>
  <c r="C460" i="10"/>
  <c r="B460" i="10"/>
  <c r="A460" i="10"/>
  <c r="L459" i="10"/>
  <c r="K459" i="10"/>
  <c r="C459" i="10"/>
  <c r="B459" i="10"/>
  <c r="A459" i="10"/>
  <c r="L458" i="10"/>
  <c r="K458" i="10"/>
  <c r="C458" i="10"/>
  <c r="B458" i="10"/>
  <c r="A458" i="10"/>
  <c r="K457" i="10"/>
  <c r="L457" i="10" s="1"/>
  <c r="C457" i="10"/>
  <c r="B457" i="10"/>
  <c r="A457" i="10"/>
  <c r="K456" i="10"/>
  <c r="L456" i="10" s="1"/>
  <c r="C456" i="10"/>
  <c r="B456" i="10"/>
  <c r="A456" i="10"/>
  <c r="L455" i="10"/>
  <c r="K455" i="10"/>
  <c r="C455" i="10"/>
  <c r="B455" i="10"/>
  <c r="A455" i="10"/>
  <c r="L454" i="10"/>
  <c r="K454" i="10"/>
  <c r="C454" i="10"/>
  <c r="B454" i="10"/>
  <c r="A454" i="10"/>
  <c r="K453" i="10"/>
  <c r="L453" i="10" s="1"/>
  <c r="C453" i="10"/>
  <c r="B453" i="10"/>
  <c r="A453" i="10"/>
  <c r="K452" i="10"/>
  <c r="L452" i="10" s="1"/>
  <c r="C452" i="10"/>
  <c r="B452" i="10"/>
  <c r="A452" i="10"/>
  <c r="L451" i="10"/>
  <c r="K451" i="10"/>
  <c r="C451" i="10"/>
  <c r="B451" i="10"/>
  <c r="A451" i="10"/>
  <c r="L450" i="10"/>
  <c r="K450" i="10"/>
  <c r="C450" i="10"/>
  <c r="B450" i="10"/>
  <c r="A450" i="10"/>
  <c r="K449" i="10"/>
  <c r="L449" i="10" s="1"/>
  <c r="C449" i="10"/>
  <c r="B449" i="10"/>
  <c r="A449" i="10"/>
  <c r="K448" i="10"/>
  <c r="L448" i="10" s="1"/>
  <c r="C448" i="10"/>
  <c r="B448" i="10"/>
  <c r="A448" i="10"/>
  <c r="L447" i="10"/>
  <c r="K447" i="10"/>
  <c r="C447" i="10"/>
  <c r="B447" i="10"/>
  <c r="A447" i="10"/>
  <c r="L446" i="10"/>
  <c r="K446" i="10"/>
  <c r="C446" i="10"/>
  <c r="B446" i="10"/>
  <c r="A446" i="10"/>
  <c r="K445" i="10"/>
  <c r="L445" i="10" s="1"/>
  <c r="C445" i="10"/>
  <c r="B445" i="10"/>
  <c r="A445" i="10"/>
  <c r="K444" i="10"/>
  <c r="L444" i="10" s="1"/>
  <c r="C444" i="10"/>
  <c r="B444" i="10"/>
  <c r="A444" i="10"/>
  <c r="L443" i="10"/>
  <c r="K443" i="10"/>
  <c r="C443" i="10"/>
  <c r="B443" i="10"/>
  <c r="A443" i="10"/>
  <c r="L442" i="10"/>
  <c r="K442" i="10"/>
  <c r="C442" i="10"/>
  <c r="B442" i="10"/>
  <c r="A442" i="10"/>
  <c r="K441" i="10"/>
  <c r="L441" i="10" s="1"/>
  <c r="C441" i="10"/>
  <c r="B441" i="10"/>
  <c r="A441" i="10"/>
  <c r="K440" i="10"/>
  <c r="L440" i="10" s="1"/>
  <c r="C440" i="10"/>
  <c r="B440" i="10"/>
  <c r="A440" i="10"/>
  <c r="L439" i="10"/>
  <c r="K439" i="10"/>
  <c r="C439" i="10"/>
  <c r="B439" i="10"/>
  <c r="A439" i="10"/>
  <c r="L438" i="10"/>
  <c r="K438" i="10"/>
  <c r="C438" i="10"/>
  <c r="B438" i="10"/>
  <c r="A438" i="10"/>
  <c r="K437" i="10"/>
  <c r="L437" i="10" s="1"/>
  <c r="C437" i="10"/>
  <c r="B437" i="10"/>
  <c r="A437" i="10"/>
  <c r="K436" i="10"/>
  <c r="L436" i="10" s="1"/>
  <c r="C436" i="10"/>
  <c r="B436" i="10"/>
  <c r="A436" i="10"/>
  <c r="L435" i="10"/>
  <c r="K435" i="10"/>
  <c r="C435" i="10"/>
  <c r="B435" i="10"/>
  <c r="A435" i="10"/>
  <c r="L434" i="10"/>
  <c r="K434" i="10"/>
  <c r="C434" i="10"/>
  <c r="B434" i="10"/>
  <c r="A434" i="10"/>
  <c r="K433" i="10"/>
  <c r="L433" i="10" s="1"/>
  <c r="C433" i="10"/>
  <c r="B433" i="10"/>
  <c r="A433" i="10"/>
  <c r="K432" i="10"/>
  <c r="L432" i="10" s="1"/>
  <c r="C432" i="10"/>
  <c r="B432" i="10"/>
  <c r="A432" i="10"/>
  <c r="L431" i="10"/>
  <c r="K431" i="10"/>
  <c r="C431" i="10"/>
  <c r="B431" i="10"/>
  <c r="A431" i="10"/>
  <c r="L430" i="10"/>
  <c r="K430" i="10"/>
  <c r="C430" i="10"/>
  <c r="B430" i="10"/>
  <c r="A430" i="10"/>
  <c r="K429" i="10"/>
  <c r="L429" i="10" s="1"/>
  <c r="C429" i="10"/>
  <c r="B429" i="10"/>
  <c r="A429" i="10"/>
  <c r="K428" i="10"/>
  <c r="L428" i="10" s="1"/>
  <c r="C428" i="10"/>
  <c r="B428" i="10"/>
  <c r="A428" i="10"/>
  <c r="L427" i="10"/>
  <c r="K427" i="10"/>
  <c r="C427" i="10"/>
  <c r="B427" i="10"/>
  <c r="A427" i="10"/>
  <c r="L426" i="10"/>
  <c r="K426" i="10"/>
  <c r="C426" i="10"/>
  <c r="B426" i="10"/>
  <c r="A426" i="10"/>
  <c r="K425" i="10"/>
  <c r="L425" i="10" s="1"/>
  <c r="C425" i="10"/>
  <c r="B425" i="10"/>
  <c r="A425" i="10"/>
  <c r="K424" i="10"/>
  <c r="L424" i="10" s="1"/>
  <c r="C424" i="10"/>
  <c r="B424" i="10"/>
  <c r="A424" i="10"/>
  <c r="L423" i="10"/>
  <c r="K423" i="10"/>
  <c r="C423" i="10"/>
  <c r="B423" i="10"/>
  <c r="A423" i="10"/>
  <c r="L422" i="10"/>
  <c r="K422" i="10"/>
  <c r="C422" i="10"/>
  <c r="B422" i="10"/>
  <c r="A422" i="10"/>
  <c r="K421" i="10"/>
  <c r="L421" i="10" s="1"/>
  <c r="C421" i="10"/>
  <c r="B421" i="10"/>
  <c r="A421" i="10"/>
  <c r="K420" i="10"/>
  <c r="L420" i="10" s="1"/>
  <c r="C420" i="10"/>
  <c r="B420" i="10"/>
  <c r="A420" i="10"/>
  <c r="L419" i="10"/>
  <c r="K419" i="10"/>
  <c r="C419" i="10"/>
  <c r="B419" i="10"/>
  <c r="A419" i="10"/>
  <c r="L418" i="10"/>
  <c r="K418" i="10"/>
  <c r="C418" i="10"/>
  <c r="B418" i="10"/>
  <c r="A418" i="10"/>
  <c r="K417" i="10"/>
  <c r="L417" i="10" s="1"/>
  <c r="C417" i="10"/>
  <c r="B417" i="10"/>
  <c r="A417" i="10"/>
  <c r="K416" i="10"/>
  <c r="L416" i="10" s="1"/>
  <c r="C416" i="10"/>
  <c r="B416" i="10"/>
  <c r="A416" i="10"/>
  <c r="L415" i="10"/>
  <c r="K415" i="10"/>
  <c r="C415" i="10"/>
  <c r="B415" i="10"/>
  <c r="A415" i="10"/>
  <c r="L414" i="10"/>
  <c r="K414" i="10"/>
  <c r="C414" i="10"/>
  <c r="B414" i="10"/>
  <c r="A414" i="10"/>
  <c r="K413" i="10"/>
  <c r="L413" i="10" s="1"/>
  <c r="C413" i="10"/>
  <c r="B413" i="10"/>
  <c r="A413" i="10"/>
  <c r="K412" i="10"/>
  <c r="L412" i="10" s="1"/>
  <c r="C412" i="10"/>
  <c r="B412" i="10"/>
  <c r="A412" i="10"/>
  <c r="L411" i="10"/>
  <c r="K411" i="10"/>
  <c r="C411" i="10"/>
  <c r="B411" i="10"/>
  <c r="A411" i="10"/>
  <c r="L410" i="10"/>
  <c r="K410" i="10"/>
  <c r="C410" i="10"/>
  <c r="B410" i="10"/>
  <c r="A410" i="10"/>
  <c r="K409" i="10"/>
  <c r="L409" i="10" s="1"/>
  <c r="C409" i="10"/>
  <c r="B409" i="10"/>
  <c r="A409" i="10"/>
  <c r="K408" i="10"/>
  <c r="L408" i="10" s="1"/>
  <c r="C408" i="10"/>
  <c r="B408" i="10"/>
  <c r="A408" i="10"/>
  <c r="L407" i="10"/>
  <c r="K407" i="10"/>
  <c r="C407" i="10"/>
  <c r="B407" i="10"/>
  <c r="A407" i="10"/>
  <c r="L406" i="10"/>
  <c r="K406" i="10"/>
  <c r="C406" i="10"/>
  <c r="B406" i="10"/>
  <c r="A406" i="10"/>
  <c r="K405" i="10"/>
  <c r="L405" i="10" s="1"/>
  <c r="C405" i="10"/>
  <c r="B405" i="10"/>
  <c r="A405" i="10"/>
  <c r="K404" i="10"/>
  <c r="L404" i="10" s="1"/>
  <c r="C404" i="10"/>
  <c r="B404" i="10"/>
  <c r="A404" i="10"/>
  <c r="L403" i="10"/>
  <c r="K403" i="10"/>
  <c r="C403" i="10"/>
  <c r="B403" i="10"/>
  <c r="A403" i="10"/>
  <c r="L402" i="10"/>
  <c r="K402" i="10"/>
  <c r="C402" i="10"/>
  <c r="B402" i="10"/>
  <c r="A402" i="10"/>
  <c r="K401" i="10"/>
  <c r="L401" i="10" s="1"/>
  <c r="C401" i="10"/>
  <c r="B401" i="10"/>
  <c r="A401" i="10"/>
  <c r="K400" i="10"/>
  <c r="L400" i="10" s="1"/>
  <c r="C400" i="10"/>
  <c r="B400" i="10"/>
  <c r="A400" i="10"/>
  <c r="L399" i="10"/>
  <c r="K399" i="10"/>
  <c r="C399" i="10"/>
  <c r="B399" i="10"/>
  <c r="A399" i="10"/>
  <c r="L398" i="10"/>
  <c r="K398" i="10"/>
  <c r="C398" i="10"/>
  <c r="B398" i="10"/>
  <c r="A398" i="10"/>
  <c r="K397" i="10"/>
  <c r="L397" i="10" s="1"/>
  <c r="C397" i="10"/>
  <c r="B397" i="10"/>
  <c r="A397" i="10"/>
  <c r="K396" i="10"/>
  <c r="L396" i="10" s="1"/>
  <c r="C396" i="10"/>
  <c r="B396" i="10"/>
  <c r="A396" i="10"/>
  <c r="L395" i="10"/>
  <c r="K395" i="10"/>
  <c r="C395" i="10"/>
  <c r="B395" i="10"/>
  <c r="A395" i="10"/>
  <c r="L394" i="10"/>
  <c r="K394" i="10"/>
  <c r="C394" i="10"/>
  <c r="B394" i="10"/>
  <c r="A394" i="10"/>
  <c r="K393" i="10"/>
  <c r="L393" i="10" s="1"/>
  <c r="C393" i="10"/>
  <c r="B393" i="10"/>
  <c r="A393" i="10"/>
  <c r="K392" i="10"/>
  <c r="L392" i="10" s="1"/>
  <c r="C392" i="10"/>
  <c r="B392" i="10"/>
  <c r="A392" i="10"/>
  <c r="L391" i="10"/>
  <c r="K391" i="10"/>
  <c r="C391" i="10"/>
  <c r="B391" i="10"/>
  <c r="A391" i="10"/>
  <c r="L390" i="10"/>
  <c r="K390" i="10"/>
  <c r="C390" i="10"/>
  <c r="B390" i="10"/>
  <c r="A390" i="10"/>
  <c r="K389" i="10"/>
  <c r="L389" i="10" s="1"/>
  <c r="C389" i="10"/>
  <c r="B389" i="10"/>
  <c r="A389" i="10"/>
  <c r="K388" i="10"/>
  <c r="L388" i="10" s="1"/>
  <c r="C388" i="10"/>
  <c r="B388" i="10"/>
  <c r="A388" i="10"/>
  <c r="L387" i="10"/>
  <c r="K387" i="10"/>
  <c r="C387" i="10"/>
  <c r="B387" i="10"/>
  <c r="A387" i="10"/>
  <c r="L386" i="10"/>
  <c r="K386" i="10"/>
  <c r="C386" i="10"/>
  <c r="B386" i="10"/>
  <c r="A386" i="10"/>
  <c r="K385" i="10"/>
  <c r="L385" i="10" s="1"/>
  <c r="C385" i="10"/>
  <c r="B385" i="10"/>
  <c r="A385" i="10"/>
  <c r="K384" i="10"/>
  <c r="L384" i="10" s="1"/>
  <c r="C384" i="10"/>
  <c r="B384" i="10"/>
  <c r="A384" i="10"/>
  <c r="L383" i="10"/>
  <c r="K383" i="10"/>
  <c r="C383" i="10"/>
  <c r="B383" i="10"/>
  <c r="A383" i="10"/>
  <c r="L382" i="10"/>
  <c r="K382" i="10"/>
  <c r="C382" i="10"/>
  <c r="B382" i="10"/>
  <c r="A382" i="10"/>
  <c r="K381" i="10"/>
  <c r="L381" i="10" s="1"/>
  <c r="C381" i="10"/>
  <c r="B381" i="10"/>
  <c r="A381" i="10"/>
  <c r="K380" i="10"/>
  <c r="L380" i="10" s="1"/>
  <c r="C380" i="10"/>
  <c r="B380" i="10"/>
  <c r="A380" i="10"/>
  <c r="L379" i="10"/>
  <c r="K379" i="10"/>
  <c r="C379" i="10"/>
  <c r="B379" i="10"/>
  <c r="A379" i="10"/>
  <c r="L378" i="10"/>
  <c r="K378" i="10"/>
  <c r="C378" i="10"/>
  <c r="B378" i="10"/>
  <c r="A378" i="10"/>
  <c r="K377" i="10"/>
  <c r="L377" i="10" s="1"/>
  <c r="C377" i="10"/>
  <c r="B377" i="10"/>
  <c r="A377" i="10"/>
  <c r="K376" i="10"/>
  <c r="L376" i="10" s="1"/>
  <c r="C376" i="10"/>
  <c r="B376" i="10"/>
  <c r="A376" i="10"/>
  <c r="L375" i="10"/>
  <c r="K375" i="10"/>
  <c r="C375" i="10"/>
  <c r="B375" i="10"/>
  <c r="A375" i="10"/>
  <c r="L374" i="10"/>
  <c r="K374" i="10"/>
  <c r="C374" i="10"/>
  <c r="B374" i="10"/>
  <c r="A374" i="10"/>
  <c r="K373" i="10"/>
  <c r="L373" i="10" s="1"/>
  <c r="C373" i="10"/>
  <c r="B373" i="10"/>
  <c r="A373" i="10"/>
  <c r="K372" i="10"/>
  <c r="L372" i="10" s="1"/>
  <c r="C372" i="10"/>
  <c r="B372" i="10"/>
  <c r="A372" i="10"/>
  <c r="L371" i="10"/>
  <c r="K371" i="10"/>
  <c r="C371" i="10"/>
  <c r="B371" i="10"/>
  <c r="A371" i="10"/>
  <c r="L370" i="10"/>
  <c r="K370" i="10"/>
  <c r="C370" i="10"/>
  <c r="B370" i="10"/>
  <c r="A370" i="10"/>
  <c r="K369" i="10"/>
  <c r="L369" i="10" s="1"/>
  <c r="C369" i="10"/>
  <c r="B369" i="10"/>
  <c r="A369" i="10"/>
  <c r="K368" i="10"/>
  <c r="L368" i="10" s="1"/>
  <c r="C368" i="10"/>
  <c r="B368" i="10"/>
  <c r="A368" i="10"/>
  <c r="L367" i="10"/>
  <c r="K367" i="10"/>
  <c r="C367" i="10"/>
  <c r="B367" i="10"/>
  <c r="A367" i="10"/>
  <c r="L366" i="10"/>
  <c r="K366" i="10"/>
  <c r="C366" i="10"/>
  <c r="B366" i="10"/>
  <c r="A366" i="10"/>
  <c r="K365" i="10"/>
  <c r="L365" i="10" s="1"/>
  <c r="C365" i="10"/>
  <c r="B365" i="10"/>
  <c r="A365" i="10"/>
  <c r="L364" i="10"/>
  <c r="K364" i="10"/>
  <c r="C364" i="10"/>
  <c r="B364" i="10"/>
  <c r="A364" i="10"/>
  <c r="K363" i="10"/>
  <c r="L363" i="10" s="1"/>
  <c r="C363" i="10"/>
  <c r="B363" i="10"/>
  <c r="A363" i="10"/>
  <c r="L362" i="10"/>
  <c r="K362" i="10"/>
  <c r="C362" i="10"/>
  <c r="B362" i="10"/>
  <c r="A362" i="10"/>
  <c r="K361" i="10"/>
  <c r="L361" i="10" s="1"/>
  <c r="C361" i="10"/>
  <c r="B361" i="10"/>
  <c r="A361" i="10"/>
  <c r="K360" i="10"/>
  <c r="L360" i="10" s="1"/>
  <c r="C360" i="10"/>
  <c r="B360" i="10"/>
  <c r="A360" i="10"/>
  <c r="L359" i="10"/>
  <c r="K359" i="10"/>
  <c r="C359" i="10"/>
  <c r="B359" i="10"/>
  <c r="A359" i="10"/>
  <c r="L358" i="10"/>
  <c r="K358" i="10"/>
  <c r="C358" i="10"/>
  <c r="B358" i="10"/>
  <c r="A358" i="10"/>
  <c r="K357" i="10"/>
  <c r="L357" i="10" s="1"/>
  <c r="C357" i="10"/>
  <c r="B357" i="10"/>
  <c r="A357" i="10"/>
  <c r="L356" i="10"/>
  <c r="K356" i="10"/>
  <c r="C356" i="10"/>
  <c r="B356" i="10"/>
  <c r="A356" i="10"/>
  <c r="K355" i="10"/>
  <c r="L355" i="10" s="1"/>
  <c r="C355" i="10"/>
  <c r="B355" i="10"/>
  <c r="A355" i="10"/>
  <c r="L354" i="10"/>
  <c r="K354" i="10"/>
  <c r="C354" i="10"/>
  <c r="B354" i="10"/>
  <c r="A354" i="10"/>
  <c r="K353" i="10"/>
  <c r="L353" i="10" s="1"/>
  <c r="C353" i="10"/>
  <c r="B353" i="10"/>
  <c r="A353" i="10"/>
  <c r="K352" i="10"/>
  <c r="L352" i="10" s="1"/>
  <c r="C352" i="10"/>
  <c r="B352" i="10"/>
  <c r="A352" i="10"/>
  <c r="L351" i="10"/>
  <c r="K351" i="10"/>
  <c r="C351" i="10"/>
  <c r="B351" i="10"/>
  <c r="A351" i="10"/>
  <c r="L350" i="10"/>
  <c r="K350" i="10"/>
  <c r="C350" i="10"/>
  <c r="B350" i="10"/>
  <c r="A350" i="10"/>
  <c r="K349" i="10"/>
  <c r="L349" i="10" s="1"/>
  <c r="C349" i="10"/>
  <c r="B349" i="10"/>
  <c r="A349" i="10"/>
  <c r="L348" i="10"/>
  <c r="K348" i="10"/>
  <c r="C348" i="10"/>
  <c r="B348" i="10"/>
  <c r="A348" i="10"/>
  <c r="K347" i="10"/>
  <c r="L347" i="10" s="1"/>
  <c r="C347" i="10"/>
  <c r="B347" i="10"/>
  <c r="A347" i="10"/>
  <c r="L346" i="10"/>
  <c r="K346" i="10"/>
  <c r="C346" i="10"/>
  <c r="B346" i="10"/>
  <c r="A346" i="10"/>
  <c r="K345" i="10"/>
  <c r="L345" i="10" s="1"/>
  <c r="C345" i="10"/>
  <c r="B345" i="10"/>
  <c r="A345" i="10"/>
  <c r="K344" i="10"/>
  <c r="L344" i="10" s="1"/>
  <c r="C344" i="10"/>
  <c r="B344" i="10"/>
  <c r="A344" i="10"/>
  <c r="L343" i="10"/>
  <c r="K343" i="10"/>
  <c r="C343" i="10"/>
  <c r="B343" i="10"/>
  <c r="A343" i="10"/>
  <c r="L342" i="10"/>
  <c r="K342" i="10"/>
  <c r="C342" i="10"/>
  <c r="B342" i="10"/>
  <c r="A342" i="10"/>
  <c r="K341" i="10"/>
  <c r="L341" i="10" s="1"/>
  <c r="C341" i="10"/>
  <c r="B341" i="10"/>
  <c r="A341" i="10"/>
  <c r="K340" i="10"/>
  <c r="L340" i="10" s="1"/>
  <c r="C340" i="10"/>
  <c r="B340" i="10"/>
  <c r="A340" i="10"/>
  <c r="K339" i="10"/>
  <c r="L339" i="10" s="1"/>
  <c r="C339" i="10"/>
  <c r="B339" i="10"/>
  <c r="A339" i="10"/>
  <c r="L338" i="10"/>
  <c r="K338" i="10"/>
  <c r="C338" i="10"/>
  <c r="B338" i="10"/>
  <c r="A338" i="10"/>
  <c r="K337" i="10"/>
  <c r="L337" i="10" s="1"/>
  <c r="C337" i="10"/>
  <c r="B337" i="10"/>
  <c r="A337" i="10"/>
  <c r="K336" i="10"/>
  <c r="L336" i="10" s="1"/>
  <c r="C336" i="10"/>
  <c r="B336" i="10"/>
  <c r="A336" i="10"/>
  <c r="K335" i="10"/>
  <c r="L335" i="10" s="1"/>
  <c r="C335" i="10"/>
  <c r="B335" i="10"/>
  <c r="A335" i="10"/>
  <c r="L334" i="10"/>
  <c r="K334" i="10"/>
  <c r="C334" i="10"/>
  <c r="B334" i="10"/>
  <c r="A334" i="10"/>
  <c r="K333" i="10"/>
  <c r="L333" i="10" s="1"/>
  <c r="C333" i="10"/>
  <c r="B333" i="10"/>
  <c r="A333" i="10"/>
  <c r="L332" i="10"/>
  <c r="K332" i="10"/>
  <c r="C332" i="10"/>
  <c r="B332" i="10"/>
  <c r="A332" i="10"/>
  <c r="K331" i="10"/>
  <c r="L331" i="10" s="1"/>
  <c r="C331" i="10"/>
  <c r="B331" i="10"/>
  <c r="A331" i="10"/>
  <c r="K330" i="10"/>
  <c r="L330" i="10" s="1"/>
  <c r="C330" i="10"/>
  <c r="B330" i="10"/>
  <c r="A330" i="10"/>
  <c r="K329" i="10"/>
  <c r="L329" i="10" s="1"/>
  <c r="C329" i="10"/>
  <c r="B329" i="10"/>
  <c r="A329" i="10"/>
  <c r="L328" i="10"/>
  <c r="K328" i="10"/>
  <c r="C328" i="10"/>
  <c r="B328" i="10"/>
  <c r="A328" i="10"/>
  <c r="L327" i="10"/>
  <c r="K327" i="10"/>
  <c r="C327" i="10"/>
  <c r="B327" i="10"/>
  <c r="A327" i="10"/>
  <c r="L326" i="10"/>
  <c r="K326" i="10"/>
  <c r="C326" i="10"/>
  <c r="B326" i="10"/>
  <c r="A326" i="10"/>
  <c r="K325" i="10"/>
  <c r="L325" i="10" s="1"/>
  <c r="C325" i="10"/>
  <c r="B325" i="10"/>
  <c r="A325" i="10"/>
  <c r="K324" i="10"/>
  <c r="L324" i="10" s="1"/>
  <c r="C324" i="10"/>
  <c r="B324" i="10"/>
  <c r="A324" i="10"/>
  <c r="L323" i="10"/>
  <c r="K323" i="10"/>
  <c r="C323" i="10"/>
  <c r="B323" i="10"/>
  <c r="A323" i="10"/>
  <c r="K322" i="10"/>
  <c r="L322" i="10" s="1"/>
  <c r="C322" i="10"/>
  <c r="B322" i="10"/>
  <c r="A322" i="10"/>
  <c r="K321" i="10"/>
  <c r="L321" i="10" s="1"/>
  <c r="C321" i="10"/>
  <c r="B321" i="10"/>
  <c r="A321" i="10"/>
  <c r="K320" i="10"/>
  <c r="L320" i="10" s="1"/>
  <c r="C320" i="10"/>
  <c r="B320" i="10"/>
  <c r="A320" i="10"/>
  <c r="K319" i="10"/>
  <c r="L319" i="10" s="1"/>
  <c r="C319" i="10"/>
  <c r="B319" i="10"/>
  <c r="A319" i="10"/>
  <c r="L318" i="10"/>
  <c r="K318" i="10"/>
  <c r="C318" i="10"/>
  <c r="B318" i="10"/>
  <c r="A318" i="10"/>
  <c r="K317" i="10"/>
  <c r="L317" i="10" s="1"/>
  <c r="C317" i="10"/>
  <c r="B317" i="10"/>
  <c r="A317" i="10"/>
  <c r="L316" i="10"/>
  <c r="K316" i="10"/>
  <c r="C316" i="10"/>
  <c r="B316" i="10"/>
  <c r="A316" i="10"/>
  <c r="K315" i="10"/>
  <c r="L315" i="10" s="1"/>
  <c r="C315" i="10"/>
  <c r="B315" i="10"/>
  <c r="A315" i="10"/>
  <c r="L314" i="10"/>
  <c r="K314" i="10"/>
  <c r="C314" i="10"/>
  <c r="B314" i="10"/>
  <c r="A314" i="10"/>
  <c r="K313" i="10"/>
  <c r="L313" i="10" s="1"/>
  <c r="C313" i="10"/>
  <c r="B313" i="10"/>
  <c r="A313" i="10"/>
  <c r="K312" i="10"/>
  <c r="L312" i="10" s="1"/>
  <c r="C312" i="10"/>
  <c r="B312" i="10"/>
  <c r="A312" i="10"/>
  <c r="L311" i="10"/>
  <c r="K311" i="10"/>
  <c r="C311" i="10"/>
  <c r="B311" i="10"/>
  <c r="A311" i="10"/>
  <c r="L310" i="10"/>
  <c r="K310" i="10"/>
  <c r="C310" i="10"/>
  <c r="B310" i="10"/>
  <c r="A310" i="10"/>
  <c r="L309" i="10"/>
  <c r="K309" i="10"/>
  <c r="C309" i="10"/>
  <c r="B309" i="10"/>
  <c r="A309" i="10"/>
  <c r="K308" i="10"/>
  <c r="L308" i="10" s="1"/>
  <c r="C308" i="10"/>
  <c r="B308" i="10"/>
  <c r="A308" i="10"/>
  <c r="K307" i="10"/>
  <c r="L307" i="10" s="1"/>
  <c r="C307" i="10"/>
  <c r="B307" i="10"/>
  <c r="A307" i="10"/>
  <c r="K306" i="10"/>
  <c r="L306" i="10" s="1"/>
  <c r="C306" i="10"/>
  <c r="B306" i="10"/>
  <c r="A306" i="10"/>
  <c r="K305" i="10"/>
  <c r="L305" i="10" s="1"/>
  <c r="C305" i="10"/>
  <c r="B305" i="10"/>
  <c r="A305" i="10"/>
  <c r="L304" i="10"/>
  <c r="K304" i="10"/>
  <c r="C304" i="10"/>
  <c r="B304" i="10"/>
  <c r="A304" i="10"/>
  <c r="K303" i="10"/>
  <c r="L303" i="10" s="1"/>
  <c r="C303" i="10"/>
  <c r="B303" i="10"/>
  <c r="A303" i="10"/>
  <c r="L302" i="10"/>
  <c r="K302" i="10"/>
  <c r="C302" i="10"/>
  <c r="B302" i="10"/>
  <c r="A302" i="10"/>
  <c r="K301" i="10"/>
  <c r="L301" i="10" s="1"/>
  <c r="C301" i="10"/>
  <c r="B301" i="10"/>
  <c r="A301" i="10"/>
  <c r="L300" i="10"/>
  <c r="K300" i="10"/>
  <c r="C300" i="10"/>
  <c r="B300" i="10"/>
  <c r="A300" i="10"/>
  <c r="K299" i="10"/>
  <c r="L299" i="10" s="1"/>
  <c r="C299" i="10"/>
  <c r="B299" i="10"/>
  <c r="A299" i="10"/>
  <c r="L298" i="10"/>
  <c r="K298" i="10"/>
  <c r="C298" i="10"/>
  <c r="B298" i="10"/>
  <c r="A298" i="10"/>
  <c r="K297" i="10"/>
  <c r="L297" i="10" s="1"/>
  <c r="C297" i="10"/>
  <c r="B297" i="10"/>
  <c r="A297" i="10"/>
  <c r="K296" i="10"/>
  <c r="L296" i="10" s="1"/>
  <c r="C296" i="10"/>
  <c r="B296" i="10"/>
  <c r="A296" i="10"/>
  <c r="L295" i="10"/>
  <c r="K295" i="10"/>
  <c r="C295" i="10"/>
  <c r="B295" i="10"/>
  <c r="A295" i="10"/>
  <c r="L294" i="10"/>
  <c r="K294" i="10"/>
  <c r="C294" i="10"/>
  <c r="B294" i="10"/>
  <c r="A294" i="10"/>
  <c r="L293" i="10"/>
  <c r="K293" i="10"/>
  <c r="C293" i="10"/>
  <c r="B293" i="10"/>
  <c r="A293" i="10"/>
  <c r="K292" i="10"/>
  <c r="L292" i="10" s="1"/>
  <c r="C292" i="10"/>
  <c r="B292" i="10"/>
  <c r="A292" i="10"/>
  <c r="L291" i="10"/>
  <c r="K291" i="10"/>
  <c r="C291" i="10"/>
  <c r="B291" i="10"/>
  <c r="A291" i="10"/>
  <c r="K290" i="10"/>
  <c r="L290" i="10" s="1"/>
  <c r="C290" i="10"/>
  <c r="B290" i="10"/>
  <c r="A290" i="10"/>
  <c r="K289" i="10"/>
  <c r="L289" i="10" s="1"/>
  <c r="C289" i="10"/>
  <c r="B289" i="10"/>
  <c r="A289" i="10"/>
  <c r="L288" i="10"/>
  <c r="K288" i="10"/>
  <c r="C288" i="10"/>
  <c r="B288" i="10"/>
  <c r="A288" i="10"/>
  <c r="L287" i="10"/>
  <c r="K287" i="10"/>
  <c r="C287" i="10"/>
  <c r="B287" i="10"/>
  <c r="A287" i="10"/>
  <c r="L286" i="10"/>
  <c r="K286" i="10"/>
  <c r="C286" i="10"/>
  <c r="B286" i="10"/>
  <c r="A286" i="10"/>
  <c r="K285" i="10"/>
  <c r="L285" i="10" s="1"/>
  <c r="C285" i="10"/>
  <c r="B285" i="10"/>
  <c r="A285" i="10"/>
  <c r="K284" i="10"/>
  <c r="L284" i="10" s="1"/>
  <c r="C284" i="10"/>
  <c r="B284" i="10"/>
  <c r="A284" i="10"/>
  <c r="K283" i="10"/>
  <c r="L283" i="10" s="1"/>
  <c r="C283" i="10"/>
  <c r="B283" i="10"/>
  <c r="A283" i="10"/>
  <c r="L282" i="10"/>
  <c r="K282" i="10"/>
  <c r="C282" i="10"/>
  <c r="B282" i="10"/>
  <c r="A282" i="10"/>
  <c r="K281" i="10"/>
  <c r="L281" i="10" s="1"/>
  <c r="C281" i="10"/>
  <c r="B281" i="10"/>
  <c r="A281" i="10"/>
  <c r="K280" i="10"/>
  <c r="L280" i="10" s="1"/>
  <c r="C280" i="10"/>
  <c r="B280" i="10"/>
  <c r="A280" i="10"/>
  <c r="K279" i="10"/>
  <c r="L279" i="10" s="1"/>
  <c r="C279" i="10"/>
  <c r="B279" i="10"/>
  <c r="A279" i="10"/>
  <c r="L278" i="10"/>
  <c r="K278" i="10"/>
  <c r="C278" i="10"/>
  <c r="B278" i="10"/>
  <c r="A278" i="10"/>
  <c r="L277" i="10"/>
  <c r="K277" i="10"/>
  <c r="C277" i="10"/>
  <c r="B277" i="10"/>
  <c r="A277" i="10"/>
  <c r="K276" i="10"/>
  <c r="L276" i="10" s="1"/>
  <c r="C276" i="10"/>
  <c r="B276" i="10"/>
  <c r="A276" i="10"/>
  <c r="L275" i="10"/>
  <c r="K275" i="10"/>
  <c r="C275" i="10"/>
  <c r="B275" i="10"/>
  <c r="A275" i="10"/>
  <c r="L274" i="10"/>
  <c r="K274" i="10"/>
  <c r="C274" i="10"/>
  <c r="B274" i="10"/>
  <c r="A274" i="10"/>
  <c r="K273" i="10"/>
  <c r="L273" i="10" s="1"/>
  <c r="C273" i="10"/>
  <c r="B273" i="10"/>
  <c r="A273" i="10"/>
  <c r="L272" i="10"/>
  <c r="K272" i="10"/>
  <c r="C272" i="10"/>
  <c r="B272" i="10"/>
  <c r="A272" i="10"/>
  <c r="K271" i="10"/>
  <c r="L271" i="10" s="1"/>
  <c r="C271" i="10"/>
  <c r="B271" i="10"/>
  <c r="A271" i="10"/>
  <c r="L270" i="10"/>
  <c r="K270" i="10"/>
  <c r="C270" i="10"/>
  <c r="B270" i="10"/>
  <c r="A270" i="10"/>
  <c r="K269" i="10"/>
  <c r="L269" i="10" s="1"/>
  <c r="C269" i="10"/>
  <c r="B269" i="10"/>
  <c r="A269" i="10"/>
  <c r="L268" i="10"/>
  <c r="K268" i="10"/>
  <c r="C268" i="10"/>
  <c r="B268" i="10"/>
  <c r="A268" i="10"/>
  <c r="K267" i="10"/>
  <c r="L267" i="10" s="1"/>
  <c r="C267" i="10"/>
  <c r="B267" i="10"/>
  <c r="A267" i="10"/>
  <c r="K266" i="10"/>
  <c r="L266" i="10" s="1"/>
  <c r="C266" i="10"/>
  <c r="B266" i="10"/>
  <c r="A266" i="10"/>
  <c r="K265" i="10"/>
  <c r="L265" i="10" s="1"/>
  <c r="C265" i="10"/>
  <c r="B265" i="10"/>
  <c r="A265" i="10"/>
  <c r="L264" i="10"/>
  <c r="K264" i="10"/>
  <c r="C264" i="10"/>
  <c r="B264" i="10"/>
  <c r="A264" i="10"/>
  <c r="C263" i="10"/>
  <c r="B263" i="10"/>
  <c r="A263" i="10"/>
  <c r="L262" i="10"/>
  <c r="K262" i="10"/>
  <c r="C262" i="10"/>
  <c r="B262" i="10"/>
  <c r="A262" i="10"/>
  <c r="L261" i="10"/>
  <c r="K261" i="10"/>
  <c r="C261" i="10"/>
  <c r="B261" i="10"/>
  <c r="A261" i="10"/>
  <c r="L260" i="10"/>
  <c r="K260" i="10"/>
  <c r="C260" i="10"/>
  <c r="B260" i="10"/>
  <c r="A260" i="10"/>
  <c r="K259" i="10"/>
  <c r="L259" i="10" s="1"/>
  <c r="C259" i="10"/>
  <c r="B259" i="10"/>
  <c r="A259" i="10"/>
  <c r="K258" i="10"/>
  <c r="L258" i="10" s="1"/>
  <c r="C258" i="10"/>
  <c r="B258" i="10"/>
  <c r="A258" i="10"/>
  <c r="L257" i="10"/>
  <c r="K257" i="10"/>
  <c r="C257" i="10"/>
  <c r="B257" i="10"/>
  <c r="A257" i="10"/>
  <c r="K256" i="10"/>
  <c r="L256" i="10" s="1"/>
  <c r="C256" i="10"/>
  <c r="B256" i="10"/>
  <c r="A256" i="10"/>
  <c r="K255" i="10"/>
  <c r="L255" i="10" s="1"/>
  <c r="C255" i="10"/>
  <c r="B255" i="10"/>
  <c r="A255" i="10"/>
  <c r="K254" i="10"/>
  <c r="L254" i="10" s="1"/>
  <c r="C254" i="10"/>
  <c r="B254" i="10"/>
  <c r="A254" i="10"/>
  <c r="K253" i="10"/>
  <c r="L253" i="10" s="1"/>
  <c r="C253" i="10"/>
  <c r="B253" i="10"/>
  <c r="A253" i="10"/>
  <c r="L252" i="10"/>
  <c r="K252" i="10"/>
  <c r="C252" i="10"/>
  <c r="B252" i="10"/>
  <c r="A252" i="10"/>
  <c r="K251" i="10"/>
  <c r="L251" i="10" s="1"/>
  <c r="C251" i="10"/>
  <c r="B251" i="10"/>
  <c r="A251" i="10"/>
  <c r="L250" i="10"/>
  <c r="K250" i="10"/>
  <c r="C250" i="10"/>
  <c r="B250" i="10"/>
  <c r="A250" i="10"/>
  <c r="L249" i="10"/>
  <c r="K249" i="10"/>
  <c r="C249" i="10"/>
  <c r="B249" i="10"/>
  <c r="A249" i="10"/>
  <c r="L248" i="10"/>
  <c r="K248" i="10"/>
  <c r="C248" i="10"/>
  <c r="B248" i="10"/>
  <c r="A248" i="10"/>
  <c r="K247" i="10"/>
  <c r="L247" i="10" s="1"/>
  <c r="C247" i="10"/>
  <c r="B247" i="10"/>
  <c r="A247" i="10"/>
  <c r="L246" i="10"/>
  <c r="K246" i="10"/>
  <c r="C246" i="10"/>
  <c r="B246" i="10"/>
  <c r="A246" i="10"/>
  <c r="K245" i="10"/>
  <c r="L245" i="10" s="1"/>
  <c r="C245" i="10"/>
  <c r="B245" i="10"/>
  <c r="A245" i="10"/>
  <c r="L244" i="10"/>
  <c r="K244" i="10"/>
  <c r="C244" i="10"/>
  <c r="B244" i="10"/>
  <c r="A244" i="10"/>
  <c r="K243" i="10"/>
  <c r="L243" i="10" s="1"/>
  <c r="C243" i="10"/>
  <c r="B243" i="10"/>
  <c r="A243" i="10"/>
  <c r="L242" i="10"/>
  <c r="K242" i="10"/>
  <c r="C242" i="10"/>
  <c r="B242" i="10"/>
  <c r="A242" i="10"/>
  <c r="K241" i="10"/>
  <c r="L241" i="10" s="1"/>
  <c r="C241" i="10"/>
  <c r="B241" i="10"/>
  <c r="A241" i="10"/>
  <c r="L240" i="10"/>
  <c r="K240" i="10"/>
  <c r="C240" i="10"/>
  <c r="B240" i="10"/>
  <c r="A240" i="10"/>
  <c r="K239" i="10"/>
  <c r="L239" i="10" s="1"/>
  <c r="C239" i="10"/>
  <c r="B239" i="10"/>
  <c r="A239" i="10"/>
  <c r="K238" i="10"/>
  <c r="L238" i="10" s="1"/>
  <c r="C238" i="10"/>
  <c r="B238" i="10"/>
  <c r="A238" i="10"/>
  <c r="K237" i="10"/>
  <c r="L237" i="10" s="1"/>
  <c r="C237" i="10"/>
  <c r="B237" i="10"/>
  <c r="A237" i="10"/>
  <c r="L236" i="10"/>
  <c r="K236" i="10"/>
  <c r="C236" i="10"/>
  <c r="B236" i="10"/>
  <c r="A236" i="10"/>
  <c r="K235" i="10"/>
  <c r="L235" i="10" s="1"/>
  <c r="C235" i="10"/>
  <c r="B235" i="10"/>
  <c r="A235" i="10"/>
  <c r="L234" i="10"/>
  <c r="K234" i="10"/>
  <c r="C234" i="10"/>
  <c r="B234" i="10"/>
  <c r="A234" i="10"/>
  <c r="L233" i="10"/>
  <c r="K233" i="10"/>
  <c r="C233" i="10"/>
  <c r="B233" i="10"/>
  <c r="A233" i="10"/>
  <c r="L232" i="10"/>
  <c r="K232" i="10"/>
  <c r="C232" i="10"/>
  <c r="B232" i="10"/>
  <c r="A232" i="10"/>
  <c r="K231" i="10"/>
  <c r="L231" i="10" s="1"/>
  <c r="C231" i="10"/>
  <c r="B231" i="10"/>
  <c r="A231" i="10"/>
  <c r="L230" i="10"/>
  <c r="K230" i="10"/>
  <c r="C230" i="10"/>
  <c r="B230" i="10"/>
  <c r="A230" i="10"/>
  <c r="K229" i="10"/>
  <c r="L229" i="10" s="1"/>
  <c r="C229" i="10"/>
  <c r="B229" i="10"/>
  <c r="A229" i="10"/>
  <c r="L228" i="10"/>
  <c r="K228" i="10"/>
  <c r="C228" i="10"/>
  <c r="B228" i="10"/>
  <c r="A228" i="10"/>
  <c r="K227" i="10"/>
  <c r="L227" i="10" s="1"/>
  <c r="C227" i="10"/>
  <c r="B227" i="10"/>
  <c r="A227" i="10"/>
  <c r="L226" i="10"/>
  <c r="K226" i="10"/>
  <c r="C226" i="10"/>
  <c r="B226" i="10"/>
  <c r="A226" i="10"/>
  <c r="K225" i="10"/>
  <c r="L225" i="10" s="1"/>
  <c r="C225" i="10"/>
  <c r="B225" i="10"/>
  <c r="A225" i="10"/>
  <c r="L224" i="10"/>
  <c r="K224" i="10"/>
  <c r="C224" i="10"/>
  <c r="B224" i="10"/>
  <c r="A224" i="10"/>
  <c r="K223" i="10"/>
  <c r="L223" i="10" s="1"/>
  <c r="C223" i="10"/>
  <c r="B223" i="10"/>
  <c r="A223" i="10"/>
  <c r="K222" i="10"/>
  <c r="L222" i="10" s="1"/>
  <c r="C222" i="10"/>
  <c r="B222" i="10"/>
  <c r="A222" i="10"/>
  <c r="K221" i="10"/>
  <c r="L221" i="10" s="1"/>
  <c r="C221" i="10"/>
  <c r="B221" i="10"/>
  <c r="A221" i="10"/>
  <c r="L220" i="10"/>
  <c r="K220" i="10"/>
  <c r="C220" i="10"/>
  <c r="B220" i="10"/>
  <c r="A220" i="10"/>
  <c r="K219" i="10"/>
  <c r="L219" i="10" s="1"/>
  <c r="C219" i="10"/>
  <c r="B219" i="10"/>
  <c r="A219" i="10"/>
  <c r="L218" i="10"/>
  <c r="K218" i="10"/>
  <c r="C218" i="10"/>
  <c r="B218" i="10"/>
  <c r="A218" i="10"/>
  <c r="L217" i="10"/>
  <c r="K217" i="10"/>
  <c r="C217" i="10"/>
  <c r="B217" i="10"/>
  <c r="A217" i="10"/>
  <c r="L216" i="10"/>
  <c r="K216" i="10"/>
  <c r="C216" i="10"/>
  <c r="B216" i="10"/>
  <c r="A216" i="10"/>
  <c r="K215" i="10"/>
  <c r="L215" i="10" s="1"/>
  <c r="C215" i="10"/>
  <c r="B215" i="10"/>
  <c r="A215" i="10"/>
  <c r="L214" i="10"/>
  <c r="K214" i="10"/>
  <c r="C214" i="10"/>
  <c r="B214" i="10"/>
  <c r="A214" i="10"/>
  <c r="K213" i="10"/>
  <c r="L213" i="10" s="1"/>
  <c r="C213" i="10"/>
  <c r="B213" i="10"/>
  <c r="A213" i="10"/>
  <c r="L212" i="10"/>
  <c r="K212" i="10"/>
  <c r="C212" i="10"/>
  <c r="B212" i="10"/>
  <c r="A212" i="10"/>
  <c r="K211" i="10"/>
  <c r="L211" i="10" s="1"/>
  <c r="C211" i="10"/>
  <c r="B211" i="10"/>
  <c r="A211" i="10"/>
  <c r="L210" i="10"/>
  <c r="K210" i="10"/>
  <c r="C210" i="10"/>
  <c r="B210" i="10"/>
  <c r="A210" i="10"/>
  <c r="K209" i="10"/>
  <c r="L209" i="10" s="1"/>
  <c r="C209" i="10"/>
  <c r="B209" i="10"/>
  <c r="A209" i="10"/>
  <c r="L208" i="10"/>
  <c r="K208" i="10"/>
  <c r="C208" i="10"/>
  <c r="B208" i="10"/>
  <c r="A208" i="10"/>
  <c r="K207" i="10"/>
  <c r="L207" i="10" s="1"/>
  <c r="C207" i="10"/>
  <c r="B207" i="10"/>
  <c r="A207" i="10"/>
  <c r="K206" i="10"/>
  <c r="L206" i="10" s="1"/>
  <c r="C206" i="10"/>
  <c r="B206" i="10"/>
  <c r="A206" i="10"/>
  <c r="K205" i="10"/>
  <c r="L205" i="10" s="1"/>
  <c r="C205" i="10"/>
  <c r="B205" i="10"/>
  <c r="A205" i="10"/>
  <c r="L204" i="10"/>
  <c r="K204" i="10"/>
  <c r="C204" i="10"/>
  <c r="B204" i="10"/>
  <c r="A204" i="10"/>
  <c r="K203" i="10"/>
  <c r="L203" i="10" s="1"/>
  <c r="C203" i="10"/>
  <c r="B203" i="10"/>
  <c r="A203" i="10"/>
  <c r="L202" i="10"/>
  <c r="K202" i="10"/>
  <c r="C202" i="10"/>
  <c r="B202" i="10"/>
  <c r="A202" i="10"/>
  <c r="L201" i="10"/>
  <c r="K201" i="10"/>
  <c r="C201" i="10"/>
  <c r="B201" i="10"/>
  <c r="A201" i="10"/>
  <c r="L200" i="10"/>
  <c r="K200" i="10"/>
  <c r="C200" i="10"/>
  <c r="B200" i="10"/>
  <c r="A200" i="10"/>
  <c r="K199" i="10"/>
  <c r="L199" i="10" s="1"/>
  <c r="C199" i="10"/>
  <c r="B199" i="10"/>
  <c r="A199" i="10"/>
  <c r="L198" i="10"/>
  <c r="K198" i="10"/>
  <c r="C198" i="10"/>
  <c r="B198" i="10"/>
  <c r="A198" i="10"/>
  <c r="K197" i="10"/>
  <c r="L197" i="10" s="1"/>
  <c r="C197" i="10"/>
  <c r="B197" i="10"/>
  <c r="A197" i="10"/>
  <c r="L196" i="10"/>
  <c r="K196" i="10"/>
  <c r="C196" i="10"/>
  <c r="B196" i="10"/>
  <c r="A196" i="10"/>
  <c r="K195" i="10"/>
  <c r="L195" i="10" s="1"/>
  <c r="C195" i="10"/>
  <c r="B195" i="10"/>
  <c r="A195" i="10"/>
  <c r="L194" i="10"/>
  <c r="K194" i="10"/>
  <c r="C194" i="10"/>
  <c r="B194" i="10"/>
  <c r="A194" i="10"/>
  <c r="K193" i="10"/>
  <c r="L193" i="10" s="1"/>
  <c r="C193" i="10"/>
  <c r="B193" i="10"/>
  <c r="A193" i="10"/>
  <c r="L192" i="10"/>
  <c r="K192" i="10"/>
  <c r="C192" i="10"/>
  <c r="B192" i="10"/>
  <c r="A192" i="10"/>
  <c r="K191" i="10"/>
  <c r="L191" i="10" s="1"/>
  <c r="C191" i="10"/>
  <c r="B191" i="10"/>
  <c r="A191" i="10"/>
  <c r="K190" i="10"/>
  <c r="L190" i="10" s="1"/>
  <c r="C190" i="10"/>
  <c r="B190" i="10"/>
  <c r="A190" i="10"/>
  <c r="K189" i="10"/>
  <c r="L189" i="10" s="1"/>
  <c r="C189" i="10"/>
  <c r="B189" i="10"/>
  <c r="A189" i="10"/>
  <c r="L188" i="10"/>
  <c r="K188" i="10"/>
  <c r="C188" i="10"/>
  <c r="B188" i="10"/>
  <c r="A188" i="10"/>
  <c r="K187" i="10"/>
  <c r="L187" i="10" s="1"/>
  <c r="C187" i="10"/>
  <c r="B187" i="10"/>
  <c r="A187" i="10"/>
  <c r="L186" i="10"/>
  <c r="K186" i="10"/>
  <c r="C186" i="10"/>
  <c r="B186" i="10"/>
  <c r="A186" i="10"/>
  <c r="L185" i="10"/>
  <c r="K185" i="10"/>
  <c r="C185" i="10"/>
  <c r="B185" i="10"/>
  <c r="A185" i="10"/>
  <c r="L184" i="10"/>
  <c r="K184" i="10"/>
  <c r="C184" i="10"/>
  <c r="B184" i="10"/>
  <c r="A184" i="10"/>
  <c r="K183" i="10"/>
  <c r="L183" i="10" s="1"/>
  <c r="C183" i="10"/>
  <c r="B183" i="10"/>
  <c r="A183" i="10"/>
  <c r="L182" i="10"/>
  <c r="K182" i="10"/>
  <c r="C182" i="10"/>
  <c r="B182" i="10"/>
  <c r="A182" i="10"/>
  <c r="K181" i="10"/>
  <c r="L181" i="10" s="1"/>
  <c r="C181" i="10"/>
  <c r="B181" i="10"/>
  <c r="A181" i="10"/>
  <c r="L180" i="10"/>
  <c r="K180" i="10"/>
  <c r="C180" i="10"/>
  <c r="B180" i="10"/>
  <c r="A180" i="10"/>
  <c r="K179" i="10"/>
  <c r="L179" i="10" s="1"/>
  <c r="C179" i="10"/>
  <c r="B179" i="10"/>
  <c r="A179" i="10"/>
  <c r="L178" i="10"/>
  <c r="K178" i="10"/>
  <c r="C178" i="10"/>
  <c r="B178" i="10"/>
  <c r="A178" i="10"/>
  <c r="K177" i="10"/>
  <c r="L177" i="10" s="1"/>
  <c r="C177" i="10"/>
  <c r="B177" i="10"/>
  <c r="A177" i="10"/>
  <c r="L176" i="10"/>
  <c r="K176" i="10"/>
  <c r="C176" i="10"/>
  <c r="B176" i="10"/>
  <c r="A176" i="10"/>
  <c r="K175" i="10"/>
  <c r="L175" i="10" s="1"/>
  <c r="C175" i="10"/>
  <c r="B175" i="10"/>
  <c r="A175" i="10"/>
  <c r="K174" i="10"/>
  <c r="L174" i="10" s="1"/>
  <c r="C174" i="10"/>
  <c r="B174" i="10"/>
  <c r="A174" i="10"/>
  <c r="K173" i="10"/>
  <c r="L173" i="10" s="1"/>
  <c r="C173" i="10"/>
  <c r="B173" i="10"/>
  <c r="A173" i="10"/>
  <c r="L172" i="10"/>
  <c r="B172" i="10" s="1"/>
  <c r="K172" i="10"/>
  <c r="C172" i="10"/>
  <c r="A172" i="10"/>
  <c r="K171" i="10"/>
  <c r="L171" i="10" s="1"/>
  <c r="C171" i="10"/>
  <c r="B171" i="10"/>
  <c r="A171" i="10"/>
  <c r="L170" i="10"/>
  <c r="K170" i="10"/>
  <c r="C170" i="10"/>
  <c r="B170" i="10"/>
  <c r="A170" i="10"/>
  <c r="K169" i="10"/>
  <c r="L169" i="10" s="1"/>
  <c r="C169" i="10"/>
  <c r="B169" i="10"/>
  <c r="A169" i="10"/>
  <c r="L168" i="10"/>
  <c r="K168" i="10"/>
  <c r="C168" i="10"/>
  <c r="B168" i="10"/>
  <c r="A168" i="10"/>
  <c r="K167" i="10"/>
  <c r="L167" i="10" s="1"/>
  <c r="C167" i="10"/>
  <c r="B167" i="10"/>
  <c r="A167" i="10"/>
  <c r="K166" i="10"/>
  <c r="L166" i="10" s="1"/>
  <c r="C166" i="10"/>
  <c r="B166" i="10"/>
  <c r="A166" i="10"/>
  <c r="K165" i="10"/>
  <c r="L165" i="10" s="1"/>
  <c r="C165" i="10"/>
  <c r="B165" i="10"/>
  <c r="A165" i="10"/>
  <c r="L164" i="10"/>
  <c r="K164" i="10"/>
  <c r="C164" i="10"/>
  <c r="B164" i="10"/>
  <c r="A164" i="10"/>
  <c r="K163" i="10"/>
  <c r="L163" i="10" s="1"/>
  <c r="C163" i="10"/>
  <c r="B163" i="10"/>
  <c r="A163" i="10"/>
  <c r="L162" i="10"/>
  <c r="K162" i="10"/>
  <c r="C162" i="10"/>
  <c r="B162" i="10"/>
  <c r="A162" i="10"/>
  <c r="L161" i="10"/>
  <c r="K161" i="10"/>
  <c r="C161" i="10"/>
  <c r="B161" i="10"/>
  <c r="A161" i="10"/>
  <c r="L160" i="10"/>
  <c r="K160" i="10"/>
  <c r="C160" i="10"/>
  <c r="B160" i="10"/>
  <c r="A160" i="10"/>
  <c r="K159" i="10"/>
  <c r="L159" i="10" s="1"/>
  <c r="C159" i="10"/>
  <c r="B159" i="10"/>
  <c r="A159" i="10"/>
  <c r="L158" i="10"/>
  <c r="K158" i="10"/>
  <c r="C158" i="10"/>
  <c r="B158" i="10"/>
  <c r="A158" i="10"/>
  <c r="K157" i="10"/>
  <c r="L157" i="10" s="1"/>
  <c r="C157" i="10"/>
  <c r="B157" i="10"/>
  <c r="A157" i="10"/>
  <c r="L156" i="10"/>
  <c r="K156" i="10"/>
  <c r="C156" i="10"/>
  <c r="B156" i="10"/>
  <c r="A156" i="10"/>
  <c r="K155" i="10"/>
  <c r="L155" i="10" s="1"/>
  <c r="C155" i="10"/>
  <c r="B155" i="10"/>
  <c r="A155" i="10"/>
  <c r="L154" i="10"/>
  <c r="K154" i="10"/>
  <c r="C154" i="10"/>
  <c r="B154" i="10"/>
  <c r="A154" i="10"/>
  <c r="K153" i="10"/>
  <c r="L153" i="10" s="1"/>
  <c r="C153" i="10"/>
  <c r="B153" i="10"/>
  <c r="A153" i="10"/>
  <c r="L152" i="10"/>
  <c r="K152" i="10"/>
  <c r="C152" i="10"/>
  <c r="B152" i="10"/>
  <c r="A152" i="10"/>
  <c r="K151" i="10"/>
  <c r="L151" i="10" s="1"/>
  <c r="C151" i="10"/>
  <c r="B151" i="10"/>
  <c r="A151" i="10"/>
  <c r="K150" i="10"/>
  <c r="L150" i="10" s="1"/>
  <c r="C150" i="10"/>
  <c r="B150" i="10"/>
  <c r="A150" i="10"/>
  <c r="K149" i="10"/>
  <c r="L149" i="10" s="1"/>
  <c r="C149" i="10"/>
  <c r="B149" i="10"/>
  <c r="A149" i="10"/>
  <c r="L148" i="10"/>
  <c r="K148" i="10"/>
  <c r="C148" i="10"/>
  <c r="B148" i="10"/>
  <c r="A148" i="10"/>
  <c r="K147" i="10"/>
  <c r="L147" i="10" s="1"/>
  <c r="C147" i="10"/>
  <c r="B147" i="10"/>
  <c r="A147" i="10"/>
  <c r="L146" i="10"/>
  <c r="K146" i="10"/>
  <c r="C146" i="10"/>
  <c r="B146" i="10"/>
  <c r="A146" i="10"/>
  <c r="L145" i="10"/>
  <c r="K145" i="10"/>
  <c r="C145" i="10"/>
  <c r="B145" i="10"/>
  <c r="A145" i="10"/>
  <c r="L144" i="10"/>
  <c r="K144" i="10"/>
  <c r="C144" i="10"/>
  <c r="B144" i="10"/>
  <c r="A144" i="10"/>
  <c r="K143" i="10"/>
  <c r="L143" i="10" s="1"/>
  <c r="C143" i="10"/>
  <c r="B143" i="10"/>
  <c r="A143" i="10"/>
  <c r="L142" i="10"/>
  <c r="K142" i="10"/>
  <c r="C142" i="10"/>
  <c r="B142" i="10"/>
  <c r="A142" i="10"/>
  <c r="K141" i="10"/>
  <c r="L141" i="10" s="1"/>
  <c r="C141" i="10"/>
  <c r="B141" i="10"/>
  <c r="A141" i="10"/>
  <c r="K140" i="10"/>
  <c r="L140" i="10" s="1"/>
  <c r="C140" i="10"/>
  <c r="B140" i="10"/>
  <c r="A140" i="10"/>
  <c r="K139" i="10"/>
  <c r="L139" i="10" s="1"/>
  <c r="C139" i="10"/>
  <c r="B139" i="10"/>
  <c r="A139" i="10"/>
  <c r="K138" i="10"/>
  <c r="L138" i="10" s="1"/>
  <c r="C138" i="10"/>
  <c r="B138" i="10"/>
  <c r="A138" i="10"/>
  <c r="K137" i="10"/>
  <c r="L137" i="10" s="1"/>
  <c r="C137" i="10"/>
  <c r="B137" i="10"/>
  <c r="A137" i="10"/>
  <c r="L136" i="10"/>
  <c r="K136" i="10"/>
  <c r="C136" i="10"/>
  <c r="B136" i="10"/>
  <c r="A136" i="10"/>
  <c r="K135" i="10"/>
  <c r="L135" i="10" s="1"/>
  <c r="C135" i="10"/>
  <c r="B135" i="10"/>
  <c r="A135" i="10"/>
  <c r="K134" i="10"/>
  <c r="L134" i="10" s="1"/>
  <c r="C134" i="10"/>
  <c r="B134" i="10"/>
  <c r="A134" i="10"/>
  <c r="K133" i="10"/>
  <c r="L133" i="10" s="1"/>
  <c r="C133" i="10"/>
  <c r="B133" i="10"/>
  <c r="A133" i="10"/>
  <c r="K132" i="10"/>
  <c r="L132" i="10" s="1"/>
  <c r="C132" i="10"/>
  <c r="B132" i="10"/>
  <c r="A132" i="10"/>
  <c r="K131" i="10"/>
  <c r="L131" i="10" s="1"/>
  <c r="C131" i="10"/>
  <c r="B131" i="10"/>
  <c r="A131" i="10"/>
  <c r="L130" i="10"/>
  <c r="K130" i="10"/>
  <c r="C130" i="10"/>
  <c r="B130" i="10"/>
  <c r="A130" i="10"/>
  <c r="K129" i="10"/>
  <c r="L129" i="10" s="1"/>
  <c r="C129" i="10"/>
  <c r="B129" i="10"/>
  <c r="A129" i="10"/>
  <c r="K128" i="10"/>
  <c r="L128" i="10" s="1"/>
  <c r="C128" i="10"/>
  <c r="B128" i="10"/>
  <c r="A128" i="10"/>
  <c r="K127" i="10"/>
  <c r="L127" i="10" s="1"/>
  <c r="C127" i="10"/>
  <c r="B127" i="10"/>
  <c r="A127" i="10"/>
  <c r="L126" i="10"/>
  <c r="K126" i="10"/>
  <c r="C126" i="10"/>
  <c r="B126" i="10"/>
  <c r="A126" i="10"/>
  <c r="K125" i="10"/>
  <c r="L125" i="10" s="1"/>
  <c r="C125" i="10"/>
  <c r="B125" i="10"/>
  <c r="A125" i="10"/>
  <c r="L124" i="10"/>
  <c r="K124" i="10"/>
  <c r="C124" i="10"/>
  <c r="B124" i="10"/>
  <c r="A124" i="10"/>
  <c r="K123" i="10"/>
  <c r="L123" i="10" s="1"/>
  <c r="C123" i="10"/>
  <c r="B123" i="10"/>
  <c r="A123" i="10"/>
  <c r="K122" i="10"/>
  <c r="L122" i="10" s="1"/>
  <c r="C122" i="10"/>
  <c r="B122" i="10"/>
  <c r="A122" i="10"/>
  <c r="K121" i="10"/>
  <c r="L121" i="10" s="1"/>
  <c r="C121" i="10"/>
  <c r="B121" i="10"/>
  <c r="A121" i="10"/>
  <c r="L120" i="10"/>
  <c r="K120" i="10"/>
  <c r="C120" i="10"/>
  <c r="B120" i="10"/>
  <c r="A120" i="10"/>
  <c r="K119" i="10"/>
  <c r="L119" i="10" s="1"/>
  <c r="C119" i="10"/>
  <c r="B119" i="10"/>
  <c r="A119" i="10"/>
  <c r="K118" i="10"/>
  <c r="L118" i="10" s="1"/>
  <c r="C118" i="10"/>
  <c r="B118" i="10"/>
  <c r="A118" i="10"/>
  <c r="K117" i="10"/>
  <c r="L117" i="10" s="1"/>
  <c r="C117" i="10"/>
  <c r="B117" i="10"/>
  <c r="A117" i="10"/>
  <c r="K116" i="10"/>
  <c r="L116" i="10" s="1"/>
  <c r="C116" i="10"/>
  <c r="B116" i="10"/>
  <c r="A116" i="10"/>
  <c r="K115" i="10"/>
  <c r="L115" i="10" s="1"/>
  <c r="C115" i="10"/>
  <c r="B115" i="10"/>
  <c r="A115" i="10"/>
  <c r="L114" i="10"/>
  <c r="K114" i="10"/>
  <c r="C114" i="10"/>
  <c r="B114" i="10"/>
  <c r="A114" i="10"/>
  <c r="K113" i="10"/>
  <c r="L113" i="10" s="1"/>
  <c r="C113" i="10"/>
  <c r="B113" i="10"/>
  <c r="A113" i="10"/>
  <c r="K112" i="10"/>
  <c r="L112" i="10" s="1"/>
  <c r="C112" i="10"/>
  <c r="B112" i="10"/>
  <c r="A112" i="10"/>
  <c r="K111" i="10"/>
  <c r="L111" i="10" s="1"/>
  <c r="C111" i="10"/>
  <c r="B111" i="10"/>
  <c r="A111" i="10"/>
  <c r="L110" i="10"/>
  <c r="K110" i="10"/>
  <c r="C110" i="10"/>
  <c r="B110" i="10"/>
  <c r="A110" i="10"/>
  <c r="K109" i="10"/>
  <c r="L109" i="10" s="1"/>
  <c r="C109" i="10"/>
  <c r="B109" i="10"/>
  <c r="A109" i="10"/>
  <c r="L108" i="10"/>
  <c r="K108" i="10"/>
  <c r="C108" i="10"/>
  <c r="B108" i="10"/>
  <c r="A108" i="10"/>
  <c r="K107" i="10"/>
  <c r="L107" i="10" s="1"/>
  <c r="C107" i="10"/>
  <c r="B107" i="10"/>
  <c r="A107" i="10"/>
  <c r="K106" i="10"/>
  <c r="L106" i="10" s="1"/>
  <c r="C106" i="10"/>
  <c r="B106" i="10"/>
  <c r="A106" i="10"/>
  <c r="K105" i="10"/>
  <c r="L105" i="10" s="1"/>
  <c r="C105" i="10"/>
  <c r="B105" i="10"/>
  <c r="A105" i="10"/>
  <c r="L104" i="10"/>
  <c r="K104" i="10"/>
  <c r="C104" i="10"/>
  <c r="B104" i="10"/>
  <c r="A104" i="10"/>
  <c r="K103" i="10"/>
  <c r="L103" i="10" s="1"/>
  <c r="C103" i="10"/>
  <c r="B103" i="10"/>
  <c r="A103" i="10"/>
  <c r="K102" i="10"/>
  <c r="L102" i="10" s="1"/>
  <c r="C102" i="10"/>
  <c r="B102" i="10"/>
  <c r="A102" i="10"/>
  <c r="K101" i="10"/>
  <c r="L101" i="10" s="1"/>
  <c r="C101" i="10"/>
  <c r="B101" i="10"/>
  <c r="A101" i="10"/>
  <c r="K100" i="10"/>
  <c r="L100" i="10" s="1"/>
  <c r="C100" i="10"/>
  <c r="B100" i="10"/>
  <c r="A100" i="10"/>
  <c r="L98" i="10"/>
  <c r="K98" i="10"/>
  <c r="C98" i="10"/>
  <c r="B98" i="10"/>
  <c r="A98" i="10"/>
  <c r="L97" i="10"/>
  <c r="K97" i="10"/>
  <c r="C97" i="10"/>
  <c r="B97" i="10"/>
  <c r="A97" i="10"/>
  <c r="L96" i="10"/>
  <c r="K96" i="10"/>
  <c r="C96" i="10"/>
  <c r="B96" i="10"/>
  <c r="A96" i="10"/>
  <c r="K95" i="10"/>
  <c r="L95" i="10" s="1"/>
  <c r="C95" i="10"/>
  <c r="B95" i="10"/>
  <c r="A95" i="10"/>
  <c r="K94" i="10"/>
  <c r="L94" i="10" s="1"/>
  <c r="C94" i="10"/>
  <c r="B94" i="10"/>
  <c r="A94" i="10"/>
  <c r="K93" i="10"/>
  <c r="L93" i="10" s="1"/>
  <c r="C93" i="10"/>
  <c r="B93" i="10"/>
  <c r="A93" i="10"/>
  <c r="L92" i="10"/>
  <c r="K92" i="10"/>
  <c r="C92" i="10"/>
  <c r="B92" i="10"/>
  <c r="A92" i="10"/>
  <c r="K91" i="10"/>
  <c r="L91" i="10" s="1"/>
  <c r="C91" i="10"/>
  <c r="B91" i="10"/>
  <c r="A91" i="10"/>
  <c r="L90" i="10"/>
  <c r="K90" i="10"/>
  <c r="C90" i="10"/>
  <c r="B90" i="10"/>
  <c r="A90" i="10"/>
  <c r="K89" i="10"/>
  <c r="L89" i="10" s="1"/>
  <c r="C89" i="10"/>
  <c r="B89" i="10"/>
  <c r="A89" i="10"/>
  <c r="K88" i="10"/>
  <c r="L88" i="10" s="1"/>
  <c r="C88" i="10"/>
  <c r="B88" i="10"/>
  <c r="A88" i="10"/>
  <c r="K87" i="10"/>
  <c r="L87" i="10" s="1"/>
  <c r="C87" i="10"/>
  <c r="B87" i="10"/>
  <c r="A87" i="10"/>
  <c r="K86" i="10"/>
  <c r="L86" i="10" s="1"/>
  <c r="C86" i="10"/>
  <c r="B86" i="10"/>
  <c r="A86" i="10"/>
  <c r="K85" i="10"/>
  <c r="L85" i="10" s="1"/>
  <c r="C85" i="10"/>
  <c r="B85" i="10"/>
  <c r="A85" i="10"/>
  <c r="L84" i="10"/>
  <c r="K84" i="10"/>
  <c r="C84" i="10"/>
  <c r="B84" i="10"/>
  <c r="A84" i="10"/>
  <c r="K83" i="10"/>
  <c r="L83" i="10" s="1"/>
  <c r="C83" i="10"/>
  <c r="B83" i="10"/>
  <c r="A83" i="10"/>
  <c r="L82" i="10"/>
  <c r="K82" i="10"/>
  <c r="C82" i="10"/>
  <c r="B82" i="10"/>
  <c r="A82" i="10"/>
  <c r="L81" i="10"/>
  <c r="K81" i="10"/>
  <c r="C81" i="10"/>
  <c r="B81" i="10"/>
  <c r="A81" i="10"/>
  <c r="L99" i="10"/>
  <c r="B99" i="10" s="1"/>
  <c r="K99" i="10"/>
  <c r="A99" i="10" s="1"/>
  <c r="C99" i="10"/>
  <c r="K79" i="10"/>
  <c r="L79" i="10" s="1"/>
  <c r="C79" i="10"/>
  <c r="B79" i="10"/>
  <c r="A79" i="10"/>
  <c r="L78" i="10"/>
  <c r="K78" i="10"/>
  <c r="C78" i="10"/>
  <c r="B78" i="10"/>
  <c r="A78" i="10"/>
  <c r="K77" i="10"/>
  <c r="L77" i="10" s="1"/>
  <c r="C77" i="10"/>
  <c r="B77" i="10"/>
  <c r="A77" i="10"/>
  <c r="K76" i="10"/>
  <c r="L76" i="10" s="1"/>
  <c r="C76" i="10"/>
  <c r="B76" i="10"/>
  <c r="A76" i="10"/>
  <c r="K75" i="10"/>
  <c r="L75" i="10" s="1"/>
  <c r="C75" i="10"/>
  <c r="B75" i="10"/>
  <c r="A75" i="10"/>
  <c r="K74" i="10"/>
  <c r="L74" i="10" s="1"/>
  <c r="C74" i="10"/>
  <c r="B74" i="10"/>
  <c r="A74" i="10"/>
  <c r="K73" i="10"/>
  <c r="L73" i="10" s="1"/>
  <c r="C73" i="10"/>
  <c r="B73" i="10"/>
  <c r="A73" i="10"/>
  <c r="K72" i="10"/>
  <c r="L72" i="10" s="1"/>
  <c r="C72" i="10"/>
  <c r="B72" i="10"/>
  <c r="A72" i="10"/>
  <c r="K71" i="10"/>
  <c r="L71" i="10" s="1"/>
  <c r="C71" i="10"/>
  <c r="B71" i="10"/>
  <c r="A71" i="10"/>
  <c r="K70" i="10"/>
  <c r="L70" i="10" s="1"/>
  <c r="C70" i="10"/>
  <c r="B70" i="10"/>
  <c r="A70" i="10"/>
  <c r="K69" i="10"/>
  <c r="L69" i="10" s="1"/>
  <c r="C69" i="10"/>
  <c r="B69" i="10"/>
  <c r="A69" i="10"/>
  <c r="L68" i="10"/>
  <c r="K68" i="10"/>
  <c r="C68" i="10"/>
  <c r="B68" i="10"/>
  <c r="A68" i="10"/>
  <c r="K67" i="10"/>
  <c r="L67" i="10" s="1"/>
  <c r="C67" i="10"/>
  <c r="B67" i="10"/>
  <c r="A67" i="10"/>
  <c r="C66" i="10"/>
  <c r="B66" i="10"/>
  <c r="A66" i="10"/>
  <c r="C65" i="10"/>
  <c r="B65" i="10"/>
  <c r="A65" i="10"/>
  <c r="C64" i="10"/>
  <c r="B64" i="10"/>
  <c r="A64" i="10"/>
  <c r="B62" i="10"/>
  <c r="C62" i="10"/>
  <c r="A62" i="10"/>
  <c r="A61" i="10"/>
  <c r="B60" i="10"/>
  <c r="C60" i="10"/>
  <c r="A60" i="10"/>
  <c r="C59" i="10"/>
  <c r="B58" i="10"/>
  <c r="C58" i="10"/>
  <c r="A58" i="10"/>
  <c r="B57" i="10"/>
  <c r="C56" i="10"/>
  <c r="B56" i="10"/>
  <c r="A56" i="10"/>
  <c r="B54" i="10"/>
  <c r="C54" i="10"/>
  <c r="A54" i="10"/>
  <c r="B52" i="10"/>
  <c r="C52" i="10"/>
  <c r="A52" i="10"/>
  <c r="C51" i="10"/>
  <c r="B50" i="10"/>
  <c r="C50" i="10"/>
  <c r="A50" i="10"/>
  <c r="B49" i="10"/>
  <c r="C48" i="10"/>
  <c r="B48" i="10"/>
  <c r="A48" i="10"/>
  <c r="B46" i="10"/>
  <c r="C46" i="10"/>
  <c r="A46" i="10"/>
  <c r="A45" i="10"/>
  <c r="B44" i="10"/>
  <c r="C44" i="10"/>
  <c r="A44" i="10"/>
  <c r="C43" i="10"/>
  <c r="B42" i="10"/>
  <c r="C42" i="10"/>
  <c r="A42" i="10"/>
  <c r="B41" i="10"/>
  <c r="C40" i="10"/>
  <c r="B40" i="10"/>
  <c r="A40" i="10"/>
  <c r="K53" i="10"/>
  <c r="L53" i="10" s="1"/>
  <c r="B53" i="10" s="1"/>
  <c r="C53" i="10"/>
  <c r="K37" i="10"/>
  <c r="L37" i="10" s="1"/>
  <c r="C37" i="10"/>
  <c r="B37" i="10"/>
  <c r="A37" i="10"/>
  <c r="K36" i="10"/>
  <c r="L36" i="10" s="1"/>
  <c r="C36" i="10"/>
  <c r="B36" i="10"/>
  <c r="A36" i="10"/>
  <c r="K35" i="10"/>
  <c r="L35" i="10" s="1"/>
  <c r="C35" i="10"/>
  <c r="B35" i="10"/>
  <c r="A35" i="10"/>
  <c r="C34" i="10"/>
  <c r="B34" i="10"/>
  <c r="A34" i="10"/>
  <c r="C33" i="10"/>
  <c r="B33" i="10"/>
  <c r="A33" i="10"/>
  <c r="C32" i="10"/>
  <c r="B32" i="10"/>
  <c r="A32" i="10"/>
  <c r="B30" i="10"/>
  <c r="A30" i="10"/>
  <c r="C30" i="10"/>
  <c r="B28" i="10"/>
  <c r="C28" i="10"/>
  <c r="A28" i="10"/>
  <c r="C27" i="10"/>
  <c r="B26" i="10"/>
  <c r="C26" i="10"/>
  <c r="A26" i="10"/>
  <c r="B25" i="10"/>
  <c r="C24" i="10"/>
  <c r="B24" i="10"/>
  <c r="A24" i="10"/>
  <c r="B22" i="10"/>
  <c r="A22" i="10"/>
  <c r="C22" i="10"/>
  <c r="B20" i="10"/>
  <c r="C20" i="10"/>
  <c r="A20" i="10"/>
  <c r="C19" i="10"/>
  <c r="B18" i="10"/>
  <c r="C18" i="10"/>
  <c r="A18" i="10"/>
  <c r="B17" i="10"/>
  <c r="C16" i="10"/>
  <c r="B16" i="10"/>
  <c r="A16" i="10"/>
  <c r="L14" i="10"/>
  <c r="B14" i="10" s="1"/>
  <c r="K14" i="10"/>
  <c r="A14" i="10" s="1"/>
  <c r="C14" i="10"/>
  <c r="K13" i="10"/>
  <c r="L12" i="10"/>
  <c r="B12" i="10" s="1"/>
  <c r="K12" i="10"/>
  <c r="C12" i="10"/>
  <c r="A12" i="10"/>
  <c r="K11" i="10"/>
  <c r="C11" i="10"/>
  <c r="L10" i="10"/>
  <c r="B10" i="10" s="1"/>
  <c r="K10" i="10"/>
  <c r="C10" i="10"/>
  <c r="A10" i="10"/>
  <c r="L9" i="10"/>
  <c r="B9" i="10" s="1"/>
  <c r="K9" i="10"/>
  <c r="L8" i="10"/>
  <c r="K8" i="10"/>
  <c r="C8" i="10"/>
  <c r="B8" i="10"/>
  <c r="A8" i="10"/>
  <c r="K7" i="10"/>
  <c r="L2" i="10"/>
  <c r="K2" i="10"/>
  <c r="C2" i="10"/>
  <c r="B2" i="10"/>
  <c r="GI4" i="14"/>
  <c r="A212" i="8"/>
  <c r="A211" i="8"/>
  <c r="A210" i="8"/>
  <c r="A209" i="8"/>
  <c r="M208" i="8"/>
  <c r="K208" i="8"/>
  <c r="J208" i="8"/>
  <c r="I208" i="8"/>
  <c r="A208" i="8"/>
  <c r="M207" i="8"/>
  <c r="K207" i="8"/>
  <c r="K209" i="8" s="1"/>
  <c r="J207" i="8"/>
  <c r="J209" i="8" s="1"/>
  <c r="I207" i="8"/>
  <c r="I209" i="8" s="1"/>
  <c r="A207" i="8"/>
  <c r="M206" i="8"/>
  <c r="K206" i="8"/>
  <c r="J206" i="8"/>
  <c r="I206" i="8"/>
  <c r="A206" i="8"/>
  <c r="M205" i="8"/>
  <c r="M212" i="8" s="1"/>
  <c r="K205" i="8"/>
  <c r="J205" i="8"/>
  <c r="I205" i="8"/>
  <c r="A205" i="8"/>
  <c r="A204" i="8"/>
  <c r="A203" i="8"/>
  <c r="M202" i="8"/>
  <c r="K202" i="8"/>
  <c r="J202" i="8"/>
  <c r="J203" i="8" s="1"/>
  <c r="I202" i="8"/>
  <c r="A202" i="8"/>
  <c r="M201" i="8"/>
  <c r="K201" i="8"/>
  <c r="K203" i="8" s="1"/>
  <c r="J201" i="8"/>
  <c r="I201" i="8"/>
  <c r="A201" i="8"/>
  <c r="M200" i="8"/>
  <c r="K200" i="8"/>
  <c r="J200" i="8"/>
  <c r="I200" i="8"/>
  <c r="A200" i="8"/>
  <c r="M199" i="8"/>
  <c r="M203" i="8" s="1"/>
  <c r="K199" i="8"/>
  <c r="J199" i="8"/>
  <c r="I199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L182" i="8"/>
  <c r="A182" i="8"/>
  <c r="L181" i="8"/>
  <c r="A181" i="8"/>
  <c r="L180" i="8"/>
  <c r="A180" i="8"/>
  <c r="A179" i="8"/>
  <c r="L178" i="8"/>
  <c r="A178" i="8"/>
  <c r="L177" i="8"/>
  <c r="A177" i="8"/>
  <c r="L176" i="8"/>
  <c r="A176" i="8"/>
  <c r="A175" i="8"/>
  <c r="L174" i="8"/>
  <c r="A174" i="8"/>
  <c r="L173" i="8"/>
  <c r="A173" i="8"/>
  <c r="L172" i="8"/>
  <c r="A172" i="8"/>
  <c r="A171" i="8"/>
  <c r="L170" i="8"/>
  <c r="A170" i="8"/>
  <c r="L169" i="8"/>
  <c r="A169" i="8"/>
  <c r="L168" i="8"/>
  <c r="A168" i="8"/>
  <c r="K167" i="8"/>
  <c r="A167" i="8"/>
  <c r="L166" i="8"/>
  <c r="A166" i="8"/>
  <c r="L165" i="8"/>
  <c r="A165" i="8"/>
  <c r="L164" i="8"/>
  <c r="A164" i="8"/>
  <c r="L163" i="8"/>
  <c r="A163" i="8"/>
  <c r="L162" i="8"/>
  <c r="A162" i="8"/>
  <c r="L161" i="8"/>
  <c r="A161" i="8"/>
  <c r="L160" i="8"/>
  <c r="A160" i="8"/>
  <c r="L159" i="8"/>
  <c r="A159" i="8"/>
  <c r="L158" i="8"/>
  <c r="A158" i="8"/>
  <c r="L157" i="8"/>
  <c r="A157" i="8"/>
  <c r="L156" i="8"/>
  <c r="A156" i="8"/>
  <c r="L155" i="8"/>
  <c r="A155" i="8"/>
  <c r="K154" i="8"/>
  <c r="A154" i="8"/>
  <c r="L153" i="8"/>
  <c r="A153" i="8"/>
  <c r="L152" i="8"/>
  <c r="A152" i="8"/>
  <c r="L151" i="8"/>
  <c r="A151" i="8"/>
  <c r="L150" i="8"/>
  <c r="A150" i="8"/>
  <c r="L149" i="8"/>
  <c r="A149" i="8"/>
  <c r="L148" i="8"/>
  <c r="A148" i="8"/>
  <c r="L147" i="8"/>
  <c r="A147" i="8"/>
  <c r="L146" i="8"/>
  <c r="A146" i="8"/>
  <c r="L145" i="8"/>
  <c r="A145" i="8"/>
  <c r="L144" i="8"/>
  <c r="A144" i="8"/>
  <c r="L143" i="8"/>
  <c r="A143" i="8"/>
  <c r="L142" i="8"/>
  <c r="A142" i="8"/>
  <c r="K141" i="8"/>
  <c r="A141" i="8"/>
  <c r="L140" i="8"/>
  <c r="A140" i="8"/>
  <c r="L139" i="8"/>
  <c r="A139" i="8"/>
  <c r="L138" i="8"/>
  <c r="A138" i="8"/>
  <c r="L137" i="8"/>
  <c r="A137" i="8"/>
  <c r="L136" i="8"/>
  <c r="A136" i="8"/>
  <c r="L135" i="8"/>
  <c r="A135" i="8"/>
  <c r="L134" i="8"/>
  <c r="A134" i="8"/>
  <c r="L133" i="8"/>
  <c r="A133" i="8"/>
  <c r="L132" i="8"/>
  <c r="A132" i="8"/>
  <c r="L131" i="8"/>
  <c r="A131" i="8"/>
  <c r="L130" i="8"/>
  <c r="A130" i="8"/>
  <c r="L129" i="8"/>
  <c r="A129" i="8"/>
  <c r="K128" i="8"/>
  <c r="A128" i="8"/>
  <c r="L127" i="8"/>
  <c r="A127" i="8"/>
  <c r="L126" i="8"/>
  <c r="A126" i="8"/>
  <c r="L125" i="8"/>
  <c r="A125" i="8"/>
  <c r="L124" i="8"/>
  <c r="A124" i="8"/>
  <c r="L123" i="8"/>
  <c r="A123" i="8"/>
  <c r="L122" i="8"/>
  <c r="A122" i="8"/>
  <c r="L121" i="8"/>
  <c r="A121" i="8"/>
  <c r="L120" i="8"/>
  <c r="A120" i="8"/>
  <c r="L119" i="8"/>
  <c r="A119" i="8"/>
  <c r="L118" i="8"/>
  <c r="A118" i="8"/>
  <c r="L117" i="8"/>
  <c r="A117" i="8"/>
  <c r="L116" i="8"/>
  <c r="A116" i="8"/>
  <c r="K115" i="8"/>
  <c r="A115" i="8"/>
  <c r="L114" i="8"/>
  <c r="A114" i="8"/>
  <c r="L113" i="8"/>
  <c r="A113" i="8"/>
  <c r="L112" i="8"/>
  <c r="L111" i="8"/>
  <c r="A111" i="8"/>
  <c r="L110" i="8"/>
  <c r="L109" i="8"/>
  <c r="A109" i="8"/>
  <c r="L108" i="8"/>
  <c r="A108" i="8"/>
  <c r="L107" i="8"/>
  <c r="L106" i="8"/>
  <c r="A106" i="8"/>
  <c r="L105" i="8"/>
  <c r="A105" i="8"/>
  <c r="L104" i="8"/>
  <c r="L103" i="8"/>
  <c r="A103" i="8"/>
  <c r="K102" i="8"/>
  <c r="A102" i="8"/>
  <c r="L101" i="8"/>
  <c r="A101" i="8"/>
  <c r="L100" i="8"/>
  <c r="A100" i="8"/>
  <c r="L99" i="8"/>
  <c r="L98" i="8"/>
  <c r="A98" i="8"/>
  <c r="L97" i="8"/>
  <c r="A97" i="8"/>
  <c r="L96" i="8"/>
  <c r="A96" i="8"/>
  <c r="L95" i="8"/>
  <c r="A95" i="8"/>
  <c r="L94" i="8"/>
  <c r="A94" i="8"/>
  <c r="L93" i="8"/>
  <c r="A93" i="8"/>
  <c r="L92" i="8"/>
  <c r="A92" i="8"/>
  <c r="L91" i="8"/>
  <c r="A91" i="8"/>
  <c r="L90" i="8"/>
  <c r="A90" i="8"/>
  <c r="K89" i="8"/>
  <c r="A89" i="8"/>
  <c r="L88" i="8"/>
  <c r="A88" i="8"/>
  <c r="L87" i="8"/>
  <c r="A87" i="8"/>
  <c r="L86" i="8"/>
  <c r="A86" i="8"/>
  <c r="L85" i="8"/>
  <c r="A85" i="8"/>
  <c r="L84" i="8"/>
  <c r="A84" i="8"/>
  <c r="L83" i="8"/>
  <c r="A83" i="8"/>
  <c r="L82" i="8"/>
  <c r="A82" i="8"/>
  <c r="L81" i="8"/>
  <c r="A81" i="8"/>
  <c r="L80" i="8"/>
  <c r="A80" i="8"/>
  <c r="L79" i="8"/>
  <c r="A79" i="8"/>
  <c r="L78" i="8"/>
  <c r="A78" i="8"/>
  <c r="L77" i="8"/>
  <c r="A77" i="8"/>
  <c r="K76" i="8"/>
  <c r="A76" i="8"/>
  <c r="L75" i="8"/>
  <c r="A75" i="8"/>
  <c r="L74" i="8"/>
  <c r="A74" i="8"/>
  <c r="L73" i="8"/>
  <c r="A73" i="8"/>
  <c r="L72" i="8"/>
  <c r="A72" i="8"/>
  <c r="L71" i="8"/>
  <c r="A71" i="8"/>
  <c r="L70" i="8"/>
  <c r="A70" i="8"/>
  <c r="L69" i="8"/>
  <c r="A69" i="8"/>
  <c r="L68" i="8"/>
  <c r="A68" i="8"/>
  <c r="L67" i="8"/>
  <c r="A67" i="8"/>
  <c r="L66" i="8"/>
  <c r="A66" i="8"/>
  <c r="L65" i="8"/>
  <c r="A65" i="8"/>
  <c r="L64" i="8"/>
  <c r="A64" i="8"/>
  <c r="K63" i="8"/>
  <c r="A63" i="8"/>
  <c r="L62" i="8"/>
  <c r="A62" i="8"/>
  <c r="L61" i="8"/>
  <c r="A61" i="8"/>
  <c r="L60" i="8"/>
  <c r="A60" i="8"/>
  <c r="L59" i="8"/>
  <c r="A59" i="8"/>
  <c r="L58" i="8"/>
  <c r="A58" i="8"/>
  <c r="L57" i="8"/>
  <c r="A57" i="8"/>
  <c r="L56" i="8"/>
  <c r="A56" i="8"/>
  <c r="L55" i="8"/>
  <c r="A55" i="8"/>
  <c r="L54" i="8"/>
  <c r="A54" i="8"/>
  <c r="L53" i="8"/>
  <c r="A53" i="8"/>
  <c r="L52" i="8"/>
  <c r="A52" i="8"/>
  <c r="L51" i="8"/>
  <c r="A51" i="8"/>
  <c r="K50" i="8"/>
  <c r="A50" i="8"/>
  <c r="L49" i="8"/>
  <c r="A49" i="8"/>
  <c r="L48" i="8"/>
  <c r="A48" i="8"/>
  <c r="L47" i="8"/>
  <c r="A47" i="8"/>
  <c r="L46" i="8"/>
  <c r="A46" i="8"/>
  <c r="L45" i="8"/>
  <c r="A45" i="8"/>
  <c r="L44" i="8"/>
  <c r="A44" i="8"/>
  <c r="L43" i="8"/>
  <c r="A43" i="8"/>
  <c r="L42" i="8"/>
  <c r="A42" i="8"/>
  <c r="L41" i="8"/>
  <c r="A41" i="8"/>
  <c r="K40" i="8"/>
  <c r="A40" i="8"/>
  <c r="L39" i="8"/>
  <c r="A39" i="8"/>
  <c r="L38" i="8"/>
  <c r="A38" i="8"/>
  <c r="L37" i="8"/>
  <c r="A37" i="8"/>
  <c r="L36" i="8"/>
  <c r="A36" i="8"/>
  <c r="L35" i="8"/>
  <c r="A35" i="8"/>
  <c r="L34" i="8"/>
  <c r="A34" i="8"/>
  <c r="L33" i="8"/>
  <c r="A33" i="8"/>
  <c r="L32" i="8"/>
  <c r="A32" i="8"/>
  <c r="L31" i="8"/>
  <c r="A31" i="8"/>
  <c r="L30" i="8"/>
  <c r="A30" i="8"/>
  <c r="L29" i="8"/>
  <c r="A29" i="8"/>
  <c r="L28" i="8"/>
  <c r="A28" i="8"/>
  <c r="K27" i="8"/>
  <c r="A27" i="8"/>
  <c r="L26" i="8"/>
  <c r="A26" i="8"/>
  <c r="L25" i="8"/>
  <c r="A25" i="8"/>
  <c r="L24" i="8"/>
  <c r="A24" i="8"/>
  <c r="L23" i="8"/>
  <c r="A23" i="8"/>
  <c r="L22" i="8"/>
  <c r="A22" i="8"/>
  <c r="L21" i="8"/>
  <c r="A21" i="8"/>
  <c r="L20" i="8"/>
  <c r="A20" i="8"/>
  <c r="L19" i="8"/>
  <c r="A19" i="8"/>
  <c r="L18" i="8"/>
  <c r="A18" i="8"/>
  <c r="K17" i="8"/>
  <c r="A17" i="8"/>
  <c r="L16" i="8"/>
  <c r="A16" i="8"/>
  <c r="L15" i="8"/>
  <c r="A15" i="8"/>
  <c r="L14" i="8"/>
  <c r="A14" i="8"/>
  <c r="L13" i="8"/>
  <c r="A13" i="8"/>
  <c r="L12" i="8"/>
  <c r="A12" i="8"/>
  <c r="L11" i="8"/>
  <c r="A11" i="8"/>
  <c r="L10" i="8"/>
  <c r="A10" i="8"/>
  <c r="L9" i="8"/>
  <c r="A9" i="8"/>
  <c r="L8" i="8"/>
  <c r="A8" i="8"/>
  <c r="D5" i="8"/>
  <c r="M115" i="8" s="1"/>
  <c r="BB4" i="4"/>
  <c r="P6" i="2"/>
  <c r="O6" i="2"/>
  <c r="N6" i="2"/>
  <c r="M6" i="2" s="1"/>
  <c r="K6" i="2"/>
  <c r="J6" i="2"/>
  <c r="I6" i="2"/>
  <c r="H6" i="2"/>
  <c r="G6" i="2"/>
  <c r="E6" i="2"/>
  <c r="D6" i="2"/>
  <c r="GI5" i="14"/>
  <c r="BX171" i="8" l="1"/>
  <c r="CA168" i="8"/>
  <c r="CA171" i="8" s="1"/>
  <c r="BX128" i="8"/>
  <c r="CA116" i="8"/>
  <c r="CA128" i="8" s="1"/>
  <c r="BX76" i="8"/>
  <c r="CA64" i="8"/>
  <c r="CA76" i="8" s="1"/>
  <c r="CA172" i="8"/>
  <c r="CA175" i="8" s="1"/>
  <c r="BX175" i="8"/>
  <c r="BX50" i="8"/>
  <c r="CA41" i="8"/>
  <c r="CA50" i="8" s="1"/>
  <c r="BX27" i="8"/>
  <c r="CA18" i="8"/>
  <c r="CA27" i="8" s="1"/>
  <c r="CA180" i="8"/>
  <c r="CA183" i="8" s="1"/>
  <c r="BX183" i="8"/>
  <c r="CA176" i="8"/>
  <c r="CA179" i="8" s="1"/>
  <c r="BX179" i="8"/>
  <c r="BJ17" i="8"/>
  <c r="BM8" i="8"/>
  <c r="BM17" i="8" s="1"/>
  <c r="BJ89" i="8"/>
  <c r="BM77" i="8"/>
  <c r="BM89" i="8" s="1"/>
  <c r="BJ175" i="8"/>
  <c r="BM172" i="8"/>
  <c r="BM175" i="8" s="1"/>
  <c r="BM180" i="8"/>
  <c r="BM183" i="8" s="1"/>
  <c r="BJ183" i="8"/>
  <c r="BJ179" i="8"/>
  <c r="BM176" i="8"/>
  <c r="BM179" i="8" s="1"/>
  <c r="AY155" i="8"/>
  <c r="AY167" i="8" s="1"/>
  <c r="AV167" i="8"/>
  <c r="AY180" i="8"/>
  <c r="AY183" i="8" s="1"/>
  <c r="AV183" i="8"/>
  <c r="AY176" i="8"/>
  <c r="AY179" i="8" s="1"/>
  <c r="AV179" i="8"/>
  <c r="AY28" i="8"/>
  <c r="AY40" i="8" s="1"/>
  <c r="AV40" i="8"/>
  <c r="AV50" i="8"/>
  <c r="AY41" i="8"/>
  <c r="AY50" i="8" s="1"/>
  <c r="AY8" i="8"/>
  <c r="AY17" i="8" s="1"/>
  <c r="AV17" i="8"/>
  <c r="AY103" i="8"/>
  <c r="AY115" i="8" s="1"/>
  <c r="AV115" i="8"/>
  <c r="AY172" i="8"/>
  <c r="AY175" i="8" s="1"/>
  <c r="AV175" i="8"/>
  <c r="AY168" i="8"/>
  <c r="AY171" i="8" s="1"/>
  <c r="AV171" i="8"/>
  <c r="A53" i="10"/>
  <c r="L6" i="2"/>
  <c r="M27" i="8"/>
  <c r="M175" i="8"/>
  <c r="M128" i="8"/>
  <c r="M102" i="8"/>
  <c r="M183" i="8"/>
  <c r="M141" i="8"/>
  <c r="M171" i="8"/>
  <c r="M154" i="8"/>
  <c r="M179" i="8"/>
  <c r="M89" i="8"/>
  <c r="M167" i="8"/>
  <c r="J211" i="8"/>
  <c r="I211" i="8"/>
  <c r="L212" i="8"/>
  <c r="K212" i="8"/>
  <c r="J197" i="8"/>
  <c r="J212" i="8"/>
  <c r="M211" i="8"/>
  <c r="I212" i="8"/>
  <c r="K211" i="8"/>
  <c r="M195" i="8"/>
  <c r="I197" i="8"/>
  <c r="I186" i="8"/>
  <c r="J185" i="8"/>
  <c r="I185" i="8"/>
  <c r="M186" i="8"/>
  <c r="M197" i="8"/>
  <c r="K195" i="8"/>
  <c r="J195" i="8"/>
  <c r="K186" i="8"/>
  <c r="K197" i="8"/>
  <c r="I195" i="8"/>
  <c r="J186" i="8"/>
  <c r="L199" i="8"/>
  <c r="M40" i="8"/>
  <c r="M17" i="8"/>
  <c r="L207" i="8"/>
  <c r="L209" i="8" s="1"/>
  <c r="L206" i="8"/>
  <c r="L208" i="8"/>
  <c r="M210" i="8"/>
  <c r="I196" i="8"/>
  <c r="I193" i="8"/>
  <c r="L210" i="8"/>
  <c r="K210" i="8"/>
  <c r="J210" i="8"/>
  <c r="I210" i="8"/>
  <c r="M196" i="8"/>
  <c r="J194" i="8"/>
  <c r="M193" i="8"/>
  <c r="J196" i="8"/>
  <c r="J193" i="8"/>
  <c r="L192" i="8"/>
  <c r="I192" i="8"/>
  <c r="M191" i="8"/>
  <c r="K188" i="8"/>
  <c r="L191" i="8"/>
  <c r="J188" i="8"/>
  <c r="M187" i="8"/>
  <c r="K191" i="8"/>
  <c r="M190" i="8"/>
  <c r="I188" i="8"/>
  <c r="L187" i="8"/>
  <c r="M194" i="8"/>
  <c r="I191" i="8"/>
  <c r="L190" i="8"/>
  <c r="K187" i="8"/>
  <c r="L194" i="8"/>
  <c r="L193" i="8"/>
  <c r="K190" i="8"/>
  <c r="M189" i="8"/>
  <c r="J187" i="8"/>
  <c r="K194" i="8"/>
  <c r="K193" i="8"/>
  <c r="I190" i="8"/>
  <c r="L189" i="8"/>
  <c r="I187" i="8"/>
  <c r="L196" i="8"/>
  <c r="I194" i="8"/>
  <c r="M192" i="8"/>
  <c r="K189" i="8"/>
  <c r="M188" i="8"/>
  <c r="K196" i="8"/>
  <c r="K192" i="8"/>
  <c r="I189" i="8"/>
  <c r="L188" i="8"/>
  <c r="M63" i="8"/>
  <c r="L200" i="8"/>
  <c r="L202" i="8"/>
  <c r="L201" i="8"/>
  <c r="M50" i="8"/>
  <c r="L205" i="8"/>
  <c r="M76" i="8"/>
  <c r="I203" i="8"/>
  <c r="K171" i="8"/>
  <c r="K175" i="8" s="1"/>
  <c r="M209" i="8"/>
  <c r="L13" i="10"/>
  <c r="B13" i="10" s="1"/>
  <c r="C13" i="10"/>
  <c r="A13" i="10"/>
  <c r="B21" i="10"/>
  <c r="C21" i="10"/>
  <c r="A21" i="10"/>
  <c r="B23" i="10"/>
  <c r="C23" i="10"/>
  <c r="A23" i="10"/>
  <c r="B39" i="10"/>
  <c r="C39" i="10"/>
  <c r="A39" i="10"/>
  <c r="B15" i="10"/>
  <c r="C15" i="10"/>
  <c r="A15" i="10"/>
  <c r="L7" i="10"/>
  <c r="B7" i="10" s="1"/>
  <c r="C7" i="10"/>
  <c r="A7" i="10"/>
  <c r="B63" i="10"/>
  <c r="C63" i="10"/>
  <c r="A63" i="10"/>
  <c r="B29" i="10"/>
  <c r="C29" i="10"/>
  <c r="A29" i="10"/>
  <c r="B31" i="10"/>
  <c r="C31" i="10"/>
  <c r="A31" i="10"/>
  <c r="B47" i="10"/>
  <c r="C47" i="10"/>
  <c r="A47" i="10"/>
  <c r="B55" i="10"/>
  <c r="C55" i="10"/>
  <c r="A55" i="10"/>
  <c r="B45" i="10"/>
  <c r="C45" i="10"/>
  <c r="C49" i="10"/>
  <c r="A49" i="10"/>
  <c r="A51" i="10"/>
  <c r="B51" i="10"/>
  <c r="C17" i="10"/>
  <c r="A17" i="10"/>
  <c r="A19" i="10"/>
  <c r="B19" i="10"/>
  <c r="B61" i="10"/>
  <c r="C61" i="10"/>
  <c r="C41" i="10"/>
  <c r="A41" i="10"/>
  <c r="A43" i="10"/>
  <c r="B43" i="10"/>
  <c r="C57" i="10"/>
  <c r="A57" i="10"/>
  <c r="A59" i="10"/>
  <c r="B59" i="10"/>
  <c r="C9" i="10"/>
  <c r="A9" i="10"/>
  <c r="A11" i="10"/>
  <c r="L11" i="10"/>
  <c r="B11" i="10" s="1"/>
  <c r="C25" i="10"/>
  <c r="A25" i="10"/>
  <c r="A27" i="10"/>
  <c r="B27" i="10"/>
  <c r="GC2" i="14"/>
  <c r="CK133" i="14"/>
  <c r="CN109" i="14"/>
  <c r="CK165" i="14"/>
  <c r="CN141" i="14"/>
  <c r="CK191" i="14"/>
  <c r="CN167" i="14"/>
  <c r="CO58" i="14"/>
  <c r="CO55" i="14"/>
  <c r="CJ55" i="14"/>
  <c r="CJ56" i="14" s="1"/>
  <c r="CJ57" i="14" s="1"/>
  <c r="CJ58" i="14" s="1"/>
  <c r="CJ59" i="14" s="1"/>
  <c r="CJ60" i="14" s="1"/>
  <c r="CJ61" i="14" s="1"/>
  <c r="CJ62" i="14" s="1"/>
  <c r="CJ63" i="14" s="1"/>
  <c r="CJ64" i="14" s="1"/>
  <c r="CJ65" i="14" s="1"/>
  <c r="CJ66" i="14" s="1"/>
  <c r="CJ67" i="14" s="1"/>
  <c r="CJ68" i="14" s="1"/>
  <c r="CJ69" i="14" s="1"/>
  <c r="CJ70" i="14" s="1"/>
  <c r="CJ71" i="14" s="1"/>
  <c r="CJ72" i="14" s="1"/>
  <c r="CJ73" i="14" s="1"/>
  <c r="CJ74" i="14" s="1"/>
  <c r="CJ75" i="14" s="1"/>
  <c r="CJ76" i="14" s="1"/>
  <c r="CJ77" i="14" s="1"/>
  <c r="CJ78" i="14" s="1"/>
  <c r="CJ79" i="14" s="1"/>
  <c r="CJ80" i="14" s="1"/>
  <c r="CJ81" i="14" s="1"/>
  <c r="CJ82" i="14" s="1"/>
  <c r="CJ83" i="14" s="1"/>
  <c r="CJ84" i="14" s="1"/>
  <c r="CJ85" i="14" s="1"/>
  <c r="CJ86" i="14" s="1"/>
  <c r="CJ87" i="14" s="1"/>
  <c r="CJ88" i="14" s="1"/>
  <c r="CJ89" i="14" s="1"/>
  <c r="CJ90" i="14" s="1"/>
  <c r="CJ91" i="14" s="1"/>
  <c r="CJ92" i="14" s="1"/>
  <c r="CJ93" i="14" s="1"/>
  <c r="CJ94" i="14" s="1"/>
  <c r="CJ95" i="14" s="1"/>
  <c r="CJ96" i="14" s="1"/>
  <c r="CJ97" i="14" s="1"/>
  <c r="CJ98" i="14" s="1"/>
  <c r="CJ99" i="14" s="1"/>
  <c r="CJ100" i="14" s="1"/>
  <c r="CJ101" i="14" s="1"/>
  <c r="CJ102" i="14" s="1"/>
  <c r="CJ103" i="14" s="1"/>
  <c r="CJ104" i="14" s="1"/>
  <c r="CK129" i="14"/>
  <c r="CN105" i="14"/>
  <c r="CO132" i="14"/>
  <c r="CO114" i="14"/>
  <c r="CK169" i="14"/>
  <c r="CN145" i="14"/>
  <c r="CN147" i="14"/>
  <c r="CK171" i="14"/>
  <c r="CK187" i="14"/>
  <c r="CN163" i="14"/>
  <c r="CO140" i="14"/>
  <c r="CK152" i="14"/>
  <c r="CN128" i="14"/>
  <c r="CO111" i="14"/>
  <c r="CK166" i="14"/>
  <c r="CN142" i="14"/>
  <c r="CN131" i="14"/>
  <c r="CK155" i="14"/>
  <c r="CO107" i="14"/>
  <c r="CN134" i="14"/>
  <c r="CK158" i="14"/>
  <c r="CO113" i="14"/>
  <c r="CK168" i="14"/>
  <c r="CN144" i="14"/>
  <c r="CO196" i="14"/>
  <c r="CK175" i="14"/>
  <c r="CN151" i="14"/>
  <c r="CK174" i="14"/>
  <c r="CN150" i="14"/>
  <c r="CK280" i="14"/>
  <c r="CN280" i="14" s="1"/>
  <c r="CN256" i="14"/>
  <c r="CN127" i="14"/>
  <c r="CN143" i="14"/>
  <c r="CN208" i="14"/>
  <c r="CN232" i="14"/>
  <c r="CO115" i="14"/>
  <c r="CO126" i="14"/>
  <c r="CK164" i="14"/>
  <c r="CO172" i="14"/>
  <c r="CO108" i="14"/>
  <c r="CO116" i="14"/>
  <c r="CN117" i="14"/>
  <c r="CN118" i="14"/>
  <c r="CN123" i="14"/>
  <c r="CK137" i="14"/>
  <c r="CK138" i="14"/>
  <c r="CK159" i="14"/>
  <c r="CN160" i="14"/>
  <c r="CN110" i="14"/>
  <c r="CN120" i="14"/>
  <c r="CN121" i="14"/>
  <c r="CN139" i="14"/>
  <c r="CN135" i="14"/>
  <c r="CO136" i="14"/>
  <c r="CK146" i="14"/>
  <c r="CK156" i="14"/>
  <c r="CK244" i="14"/>
  <c r="CN220" i="14"/>
  <c r="CP111" i="14"/>
  <c r="CP112" i="14" s="1"/>
  <c r="CP113" i="14" s="1"/>
  <c r="CP114" i="14" s="1"/>
  <c r="CP115" i="14" s="1"/>
  <c r="CP116" i="14" s="1"/>
  <c r="CP117" i="14" s="1"/>
  <c r="CP118" i="14" s="1"/>
  <c r="CP119" i="14" s="1"/>
  <c r="CP120" i="14" s="1"/>
  <c r="CP121" i="14" s="1"/>
  <c r="CP122" i="14" s="1"/>
  <c r="CP123" i="14" s="1"/>
  <c r="CP124" i="14" s="1"/>
  <c r="CP125" i="14" s="1"/>
  <c r="CP126" i="14" s="1"/>
  <c r="CP127" i="14" s="1"/>
  <c r="CP128" i="14" s="1"/>
  <c r="CP129" i="14" s="1"/>
  <c r="CP130" i="14" s="1"/>
  <c r="CP131" i="14" s="1"/>
  <c r="CP132" i="14" s="1"/>
  <c r="CP133" i="14" s="1"/>
  <c r="CP134" i="14" s="1"/>
  <c r="CK130" i="14"/>
  <c r="CN184" i="14"/>
  <c r="CK149" i="14"/>
  <c r="CN125" i="14"/>
  <c r="M185" i="8" l="1"/>
  <c r="CO125" i="14"/>
  <c r="CO131" i="14"/>
  <c r="CK173" i="14"/>
  <c r="CN149" i="14"/>
  <c r="CO184" i="14"/>
  <c r="CO143" i="14"/>
  <c r="CK199" i="14"/>
  <c r="CN175" i="14"/>
  <c r="CO134" i="14"/>
  <c r="CK190" i="14"/>
  <c r="CN166" i="14"/>
  <c r="CO145" i="14"/>
  <c r="CO141" i="14"/>
  <c r="L203" i="8"/>
  <c r="CK180" i="14"/>
  <c r="CN156" i="14"/>
  <c r="CK198" i="14"/>
  <c r="CN174" i="14"/>
  <c r="CK176" i="14"/>
  <c r="CN152" i="14"/>
  <c r="CO105" i="14"/>
  <c r="CJ105" i="14"/>
  <c r="CJ106" i="14" s="1"/>
  <c r="CJ107" i="14" s="1"/>
  <c r="CJ108" i="14" s="1"/>
  <c r="CJ109" i="14" s="1"/>
  <c r="CJ110" i="14" s="1"/>
  <c r="CJ111" i="14" s="1"/>
  <c r="CJ112" i="14" s="1"/>
  <c r="CJ113" i="14" s="1"/>
  <c r="CJ114" i="14" s="1"/>
  <c r="CJ115" i="14" s="1"/>
  <c r="CJ116" i="14" s="1"/>
  <c r="CJ117" i="14" s="1"/>
  <c r="CJ118" i="14" s="1"/>
  <c r="CJ119" i="14" s="1"/>
  <c r="CJ120" i="14" s="1"/>
  <c r="CJ121" i="14" s="1"/>
  <c r="CJ122" i="14" s="1"/>
  <c r="CJ123" i="14" s="1"/>
  <c r="CJ124" i="14" s="1"/>
  <c r="CJ125" i="14" s="1"/>
  <c r="CJ126" i="14" s="1"/>
  <c r="CJ127" i="14" s="1"/>
  <c r="CJ128" i="14" s="1"/>
  <c r="CO151" i="14"/>
  <c r="CO135" i="14"/>
  <c r="L211" i="8"/>
  <c r="CK183" i="14"/>
  <c r="CP159" i="14"/>
  <c r="CP160" i="14" s="1"/>
  <c r="CP161" i="14" s="1"/>
  <c r="CP162" i="14" s="1"/>
  <c r="CP163" i="14" s="1"/>
  <c r="CP164" i="14" s="1"/>
  <c r="CP165" i="14" s="1"/>
  <c r="CP166" i="14" s="1"/>
  <c r="CP167" i="14" s="1"/>
  <c r="CP168" i="14" s="1"/>
  <c r="CP169" i="14" s="1"/>
  <c r="CP170" i="14" s="1"/>
  <c r="CP171" i="14" s="1"/>
  <c r="CP172" i="14" s="1"/>
  <c r="CP173" i="14" s="1"/>
  <c r="CP174" i="14" s="1"/>
  <c r="CP175" i="14" s="1"/>
  <c r="CP176" i="14" s="1"/>
  <c r="CP177" i="14" s="1"/>
  <c r="CP178" i="14" s="1"/>
  <c r="CP179" i="14" s="1"/>
  <c r="CP180" i="14" s="1"/>
  <c r="CP181" i="14" s="1"/>
  <c r="CP182" i="14" s="1"/>
  <c r="CN159" i="14"/>
  <c r="K179" i="8"/>
  <c r="CN130" i="14"/>
  <c r="CK154" i="14"/>
  <c r="CN138" i="14"/>
  <c r="CK162" i="14"/>
  <c r="CO127" i="14"/>
  <c r="CK193" i="14"/>
  <c r="CN169" i="14"/>
  <c r="CK189" i="14"/>
  <c r="CN165" i="14"/>
  <c r="CO139" i="14"/>
  <c r="CK161" i="14"/>
  <c r="CN137" i="14"/>
  <c r="CO256" i="14"/>
  <c r="CO109" i="14"/>
  <c r="K183" i="8"/>
  <c r="CK268" i="14"/>
  <c r="CN244" i="14"/>
  <c r="CO150" i="14"/>
  <c r="CK179" i="14"/>
  <c r="CN155" i="14"/>
  <c r="CO110" i="14"/>
  <c r="CK170" i="14"/>
  <c r="CN146" i="14"/>
  <c r="CO232" i="14"/>
  <c r="CK195" i="14"/>
  <c r="CN171" i="14"/>
  <c r="CO167" i="14"/>
  <c r="CO208" i="14"/>
  <c r="CK182" i="14"/>
  <c r="CN158" i="14"/>
  <c r="CO142" i="14"/>
  <c r="CO147" i="14"/>
  <c r="CK153" i="14"/>
  <c r="CN129" i="14"/>
  <c r="CK215" i="14"/>
  <c r="CN191" i="14"/>
  <c r="CO220" i="14"/>
  <c r="CO121" i="14"/>
  <c r="CO123" i="14"/>
  <c r="CK188" i="14"/>
  <c r="CN164" i="14"/>
  <c r="CO280" i="14"/>
  <c r="CO144" i="14"/>
  <c r="CK157" i="14"/>
  <c r="CN133" i="14"/>
  <c r="L197" i="8"/>
  <c r="CO118" i="14"/>
  <c r="L195" i="8"/>
  <c r="CO120" i="14"/>
  <c r="CK192" i="14"/>
  <c r="CN168" i="14"/>
  <c r="CO163" i="14"/>
  <c r="CO117" i="14"/>
  <c r="CO128" i="14"/>
  <c r="K185" i="8"/>
  <c r="L185" i="8" s="1"/>
  <c r="L186" i="8"/>
  <c r="CK211" i="14"/>
  <c r="CN187" i="14"/>
  <c r="CO160" i="14"/>
  <c r="CO168" i="14" l="1"/>
  <c r="CK186" i="14"/>
  <c r="CN162" i="14"/>
  <c r="CK204" i="14"/>
  <c r="CN180" i="14"/>
  <c r="CO175" i="14"/>
  <c r="CK216" i="14"/>
  <c r="CN192" i="14"/>
  <c r="CO171" i="14"/>
  <c r="CO155" i="14"/>
  <c r="CO138" i="14"/>
  <c r="CO159" i="14"/>
  <c r="CN199" i="14"/>
  <c r="CK223" i="14"/>
  <c r="CN195" i="14"/>
  <c r="CK219" i="14"/>
  <c r="CK203" i="14"/>
  <c r="CN179" i="14"/>
  <c r="CO165" i="14"/>
  <c r="CK178" i="14"/>
  <c r="CN154" i="14"/>
  <c r="CO152" i="14"/>
  <c r="CO191" i="14"/>
  <c r="CO158" i="14"/>
  <c r="CK213" i="14"/>
  <c r="CN189" i="14"/>
  <c r="CO130" i="14"/>
  <c r="CK207" i="14"/>
  <c r="CP183" i="14"/>
  <c r="CP184" i="14" s="1"/>
  <c r="CP185" i="14" s="1"/>
  <c r="CP186" i="14" s="1"/>
  <c r="CP187" i="14" s="1"/>
  <c r="CP188" i="14" s="1"/>
  <c r="CP189" i="14" s="1"/>
  <c r="CP190" i="14" s="1"/>
  <c r="CP191" i="14" s="1"/>
  <c r="CP192" i="14" s="1"/>
  <c r="CP193" i="14" s="1"/>
  <c r="CP194" i="14" s="1"/>
  <c r="CP195" i="14" s="1"/>
  <c r="CP196" i="14" s="1"/>
  <c r="CP197" i="14" s="1"/>
  <c r="CP198" i="14" s="1"/>
  <c r="CP199" i="14" s="1"/>
  <c r="CP200" i="14" s="1"/>
  <c r="CP201" i="14" s="1"/>
  <c r="CP202" i="14" s="1"/>
  <c r="CP203" i="14" s="1"/>
  <c r="CP204" i="14" s="1"/>
  <c r="CP205" i="14" s="1"/>
  <c r="CP206" i="14" s="1"/>
  <c r="CN183" i="14"/>
  <c r="CK200" i="14"/>
  <c r="CN176" i="14"/>
  <c r="CO149" i="14"/>
  <c r="CO187" i="14"/>
  <c r="CN211" i="14"/>
  <c r="CK235" i="14"/>
  <c r="CO164" i="14"/>
  <c r="CN215" i="14"/>
  <c r="CK239" i="14"/>
  <c r="CK206" i="14"/>
  <c r="CN182" i="14"/>
  <c r="CO137" i="14"/>
  <c r="CO169" i="14"/>
  <c r="CO166" i="14"/>
  <c r="CK197" i="14"/>
  <c r="CN173" i="14"/>
  <c r="CN188" i="14"/>
  <c r="CK212" i="14"/>
  <c r="CO129" i="14"/>
  <c r="CJ129" i="14"/>
  <c r="CJ130" i="14" s="1"/>
  <c r="CJ131" i="14" s="1"/>
  <c r="CJ132" i="14" s="1"/>
  <c r="CJ133" i="14" s="1"/>
  <c r="CJ134" i="14" s="1"/>
  <c r="CJ135" i="14" s="1"/>
  <c r="CJ136" i="14" s="1"/>
  <c r="CJ137" i="14" s="1"/>
  <c r="CJ138" i="14" s="1"/>
  <c r="CJ139" i="14" s="1"/>
  <c r="CJ140" i="14" s="1"/>
  <c r="CJ141" i="14" s="1"/>
  <c r="CJ142" i="14" s="1"/>
  <c r="CJ143" i="14" s="1"/>
  <c r="CJ144" i="14" s="1"/>
  <c r="CJ145" i="14" s="1"/>
  <c r="CJ146" i="14" s="1"/>
  <c r="CJ147" i="14" s="1"/>
  <c r="CJ148" i="14" s="1"/>
  <c r="CJ149" i="14" s="1"/>
  <c r="CJ150" i="14" s="1"/>
  <c r="CJ151" i="14" s="1"/>
  <c r="CJ152" i="14" s="1"/>
  <c r="CO146" i="14"/>
  <c r="CO244" i="14"/>
  <c r="CK185" i="14"/>
  <c r="CN161" i="14"/>
  <c r="CK217" i="14"/>
  <c r="CN193" i="14"/>
  <c r="CO174" i="14"/>
  <c r="CK214" i="14"/>
  <c r="CN190" i="14"/>
  <c r="CO133" i="14"/>
  <c r="CK177" i="14"/>
  <c r="CN153" i="14"/>
  <c r="CK194" i="14"/>
  <c r="CN170" i="14"/>
  <c r="CK292" i="14"/>
  <c r="CN292" i="14" s="1"/>
  <c r="CN268" i="14"/>
  <c r="CK222" i="14"/>
  <c r="CN198" i="14"/>
  <c r="CK181" i="14"/>
  <c r="CN157" i="14"/>
  <c r="CO156" i="14"/>
  <c r="CN197" i="14" l="1"/>
  <c r="CK221" i="14"/>
  <c r="CO198" i="14"/>
  <c r="CO292" i="14"/>
  <c r="CN212" i="14"/>
  <c r="CK236" i="14"/>
  <c r="CO176" i="14"/>
  <c r="CN203" i="14"/>
  <c r="CK227" i="14"/>
  <c r="CO162" i="14"/>
  <c r="CK224" i="14"/>
  <c r="CN200" i="14"/>
  <c r="CN219" i="14"/>
  <c r="CK243" i="14"/>
  <c r="CK210" i="14"/>
  <c r="CN186" i="14"/>
  <c r="CK246" i="14"/>
  <c r="CN222" i="14"/>
  <c r="CK205" i="14"/>
  <c r="CN181" i="14"/>
  <c r="CK218" i="14"/>
  <c r="CN194" i="14"/>
  <c r="CO193" i="14"/>
  <c r="CO182" i="14"/>
  <c r="CO189" i="14"/>
  <c r="CO195" i="14"/>
  <c r="CN223" i="14"/>
  <c r="CK247" i="14"/>
  <c r="CK241" i="14"/>
  <c r="CN217" i="14"/>
  <c r="CK230" i="14"/>
  <c r="CN206" i="14"/>
  <c r="CK237" i="14"/>
  <c r="CN213" i="14"/>
  <c r="CO199" i="14"/>
  <c r="CO192" i="14"/>
  <c r="CO157" i="14"/>
  <c r="CO188" i="14"/>
  <c r="CO190" i="14"/>
  <c r="CO161" i="14"/>
  <c r="CK263" i="14"/>
  <c r="CN239" i="14"/>
  <c r="CO154" i="14"/>
  <c r="CN216" i="14"/>
  <c r="CK240" i="14"/>
  <c r="CO180" i="14"/>
  <c r="CO170" i="14"/>
  <c r="CJ153" i="14"/>
  <c r="CJ154" i="14" s="1"/>
  <c r="CJ155" i="14" s="1"/>
  <c r="CJ156" i="14" s="1"/>
  <c r="CJ157" i="14" s="1"/>
  <c r="CJ158" i="14" s="1"/>
  <c r="CJ159" i="14" s="1"/>
  <c r="CJ160" i="14" s="1"/>
  <c r="CJ161" i="14" s="1"/>
  <c r="CJ162" i="14" s="1"/>
  <c r="CJ163" i="14" s="1"/>
  <c r="CJ164" i="14" s="1"/>
  <c r="CJ165" i="14" s="1"/>
  <c r="CJ166" i="14" s="1"/>
  <c r="CJ167" i="14" s="1"/>
  <c r="CJ168" i="14" s="1"/>
  <c r="CJ169" i="14" s="1"/>
  <c r="CJ170" i="14" s="1"/>
  <c r="CJ171" i="14" s="1"/>
  <c r="CJ172" i="14" s="1"/>
  <c r="CJ173" i="14" s="1"/>
  <c r="CJ174" i="14" s="1"/>
  <c r="CJ175" i="14" s="1"/>
  <c r="CJ176" i="14" s="1"/>
  <c r="CO153" i="14"/>
  <c r="CK201" i="14"/>
  <c r="CN177" i="14"/>
  <c r="CK238" i="14"/>
  <c r="CN214" i="14"/>
  <c r="CK209" i="14"/>
  <c r="CN185" i="14"/>
  <c r="CO173" i="14"/>
  <c r="CO215" i="14"/>
  <c r="CO183" i="14"/>
  <c r="CK202" i="14"/>
  <c r="CN178" i="14"/>
  <c r="CK228" i="14"/>
  <c r="CN204" i="14"/>
  <c r="CN235" i="14"/>
  <c r="CK259" i="14"/>
  <c r="CO268" i="14"/>
  <c r="CO211" i="14"/>
  <c r="CP207" i="14"/>
  <c r="CP208" i="14" s="1"/>
  <c r="CP209" i="14" s="1"/>
  <c r="CP210" i="14" s="1"/>
  <c r="CP211" i="14" s="1"/>
  <c r="CP212" i="14" s="1"/>
  <c r="CP213" i="14" s="1"/>
  <c r="CP214" i="14" s="1"/>
  <c r="CP215" i="14" s="1"/>
  <c r="CP216" i="14" s="1"/>
  <c r="CP217" i="14" s="1"/>
  <c r="CP218" i="14" s="1"/>
  <c r="CP219" i="14" s="1"/>
  <c r="CP220" i="14" s="1"/>
  <c r="CP221" i="14" s="1"/>
  <c r="CP222" i="14" s="1"/>
  <c r="CP223" i="14" s="1"/>
  <c r="CP224" i="14" s="1"/>
  <c r="CP225" i="14" s="1"/>
  <c r="CP226" i="14" s="1"/>
  <c r="CP227" i="14" s="1"/>
  <c r="CP228" i="14" s="1"/>
  <c r="CP229" i="14" s="1"/>
  <c r="CP230" i="14" s="1"/>
  <c r="CK231" i="14"/>
  <c r="CN207" i="14"/>
  <c r="CO179" i="14"/>
  <c r="CO178" i="14" l="1"/>
  <c r="CO185" i="14"/>
  <c r="CK265" i="14"/>
  <c r="CN241" i="14"/>
  <c r="CO194" i="14"/>
  <c r="CO212" i="14"/>
  <c r="CP231" i="14"/>
  <c r="CP232" i="14" s="1"/>
  <c r="CP233" i="14" s="1"/>
  <c r="CP234" i="14" s="1"/>
  <c r="CP235" i="14" s="1"/>
  <c r="CP236" i="14" s="1"/>
  <c r="CP237" i="14" s="1"/>
  <c r="CP238" i="14" s="1"/>
  <c r="CP239" i="14" s="1"/>
  <c r="CP240" i="14" s="1"/>
  <c r="CP241" i="14" s="1"/>
  <c r="CP242" i="14" s="1"/>
  <c r="CP243" i="14" s="1"/>
  <c r="CP244" i="14" s="1"/>
  <c r="CP245" i="14" s="1"/>
  <c r="CP246" i="14" s="1"/>
  <c r="CP247" i="14" s="1"/>
  <c r="CP248" i="14" s="1"/>
  <c r="CP249" i="14" s="1"/>
  <c r="CP250" i="14" s="1"/>
  <c r="CP251" i="14" s="1"/>
  <c r="CP252" i="14" s="1"/>
  <c r="CP253" i="14" s="1"/>
  <c r="CP254" i="14" s="1"/>
  <c r="CN231" i="14"/>
  <c r="CK255" i="14"/>
  <c r="CO206" i="14"/>
  <c r="CK242" i="14"/>
  <c r="CN218" i="14"/>
  <c r="CO186" i="14"/>
  <c r="CO200" i="14"/>
  <c r="CN227" i="14"/>
  <c r="CK251" i="14"/>
  <c r="CK283" i="14"/>
  <c r="CN283" i="14" s="1"/>
  <c r="CN259" i="14"/>
  <c r="CK226" i="14"/>
  <c r="CN202" i="14"/>
  <c r="CK233" i="14"/>
  <c r="CN209" i="14"/>
  <c r="CO235" i="14"/>
  <c r="CO204" i="14"/>
  <c r="CO177" i="14"/>
  <c r="CJ177" i="14"/>
  <c r="CJ178" i="14" s="1"/>
  <c r="CJ179" i="14" s="1"/>
  <c r="CJ180" i="14" s="1"/>
  <c r="CJ181" i="14" s="1"/>
  <c r="CJ182" i="14" s="1"/>
  <c r="CJ183" i="14" s="1"/>
  <c r="CJ184" i="14" s="1"/>
  <c r="CJ185" i="14" s="1"/>
  <c r="CJ186" i="14" s="1"/>
  <c r="CJ187" i="14" s="1"/>
  <c r="CJ188" i="14" s="1"/>
  <c r="CJ189" i="14" s="1"/>
  <c r="CJ190" i="14" s="1"/>
  <c r="CJ191" i="14" s="1"/>
  <c r="CJ192" i="14" s="1"/>
  <c r="CJ193" i="14" s="1"/>
  <c r="CJ194" i="14" s="1"/>
  <c r="CJ195" i="14" s="1"/>
  <c r="CJ196" i="14" s="1"/>
  <c r="CJ197" i="14" s="1"/>
  <c r="CJ198" i="14" s="1"/>
  <c r="CJ199" i="14" s="1"/>
  <c r="CJ200" i="14" s="1"/>
  <c r="CK254" i="14"/>
  <c r="CN230" i="14"/>
  <c r="CO181" i="14"/>
  <c r="CK234" i="14"/>
  <c r="CN210" i="14"/>
  <c r="CK267" i="14"/>
  <c r="CN243" i="14"/>
  <c r="CN224" i="14"/>
  <c r="CK248" i="14"/>
  <c r="CO203" i="14"/>
  <c r="CK245" i="14"/>
  <c r="CN221" i="14"/>
  <c r="CK262" i="14"/>
  <c r="CN238" i="14"/>
  <c r="CN228" i="14"/>
  <c r="CK252" i="14"/>
  <c r="CK225" i="14"/>
  <c r="CN201" i="14"/>
  <c r="CO239" i="14"/>
  <c r="CN205" i="14"/>
  <c r="CK229" i="14"/>
  <c r="CO219" i="14"/>
  <c r="CO197" i="14"/>
  <c r="CK264" i="14"/>
  <c r="CN240" i="14"/>
  <c r="CK287" i="14"/>
  <c r="CN287" i="14" s="1"/>
  <c r="CN263" i="14"/>
  <c r="CO222" i="14"/>
  <c r="CO207" i="14"/>
  <c r="CO214" i="14"/>
  <c r="CO216" i="14"/>
  <c r="CO213" i="14"/>
  <c r="CK270" i="14"/>
  <c r="CN246" i="14"/>
  <c r="CN237" i="14"/>
  <c r="CK261" i="14"/>
  <c r="CK271" i="14"/>
  <c r="CN271" i="14" s="1"/>
  <c r="CN247" i="14"/>
  <c r="CO217" i="14"/>
  <c r="CO223" i="14"/>
  <c r="CK260" i="14"/>
  <c r="CN236" i="14"/>
  <c r="CK288" i="14" l="1"/>
  <c r="CN288" i="14" s="1"/>
  <c r="CN264" i="14"/>
  <c r="CO238" i="14"/>
  <c r="CN233" i="14"/>
  <c r="CK257" i="14"/>
  <c r="CO259" i="14"/>
  <c r="CO218" i="14"/>
  <c r="CK289" i="14"/>
  <c r="CN289" i="14" s="1"/>
  <c r="CN265" i="14"/>
  <c r="CO271" i="14"/>
  <c r="CK284" i="14"/>
  <c r="CN284" i="14" s="1"/>
  <c r="CN260" i="14"/>
  <c r="CO263" i="14"/>
  <c r="CN229" i="14"/>
  <c r="CK253" i="14"/>
  <c r="CK286" i="14"/>
  <c r="CN286" i="14" s="1"/>
  <c r="CN262" i="14"/>
  <c r="CO210" i="14"/>
  <c r="CO283" i="14"/>
  <c r="CK266" i="14"/>
  <c r="CN242" i="14"/>
  <c r="CK285" i="14"/>
  <c r="CN285" i="14" s="1"/>
  <c r="CN261" i="14"/>
  <c r="CO287" i="14"/>
  <c r="CO205" i="14"/>
  <c r="CK258" i="14"/>
  <c r="CN234" i="14"/>
  <c r="CO237" i="14"/>
  <c r="CO246" i="14"/>
  <c r="CK276" i="14"/>
  <c r="CN276" i="14" s="1"/>
  <c r="CN252" i="14"/>
  <c r="CO221" i="14"/>
  <c r="CJ201" i="14"/>
  <c r="CJ202" i="14" s="1"/>
  <c r="CJ203" i="14" s="1"/>
  <c r="CJ204" i="14" s="1"/>
  <c r="CJ205" i="14" s="1"/>
  <c r="CJ206" i="14" s="1"/>
  <c r="CJ207" i="14" s="1"/>
  <c r="CJ208" i="14" s="1"/>
  <c r="CJ209" i="14" s="1"/>
  <c r="CJ210" i="14" s="1"/>
  <c r="CJ211" i="14" s="1"/>
  <c r="CJ212" i="14" s="1"/>
  <c r="CJ213" i="14" s="1"/>
  <c r="CJ214" i="14" s="1"/>
  <c r="CJ215" i="14" s="1"/>
  <c r="CJ216" i="14" s="1"/>
  <c r="CJ217" i="14" s="1"/>
  <c r="CJ218" i="14" s="1"/>
  <c r="CJ219" i="14" s="1"/>
  <c r="CJ220" i="14" s="1"/>
  <c r="CJ221" i="14" s="1"/>
  <c r="CJ222" i="14" s="1"/>
  <c r="CJ223" i="14" s="1"/>
  <c r="CJ224" i="14" s="1"/>
  <c r="CO201" i="14"/>
  <c r="CO228" i="14"/>
  <c r="CK269" i="14"/>
  <c r="CN245" i="14"/>
  <c r="CK249" i="14"/>
  <c r="CN225" i="14"/>
  <c r="CO243" i="14"/>
  <c r="CN270" i="14"/>
  <c r="CK294" i="14"/>
  <c r="CN294" i="14" s="1"/>
  <c r="CO247" i="14"/>
  <c r="CK272" i="14"/>
  <c r="CN272" i="14" s="1"/>
  <c r="CN248" i="14"/>
  <c r="CK291" i="14"/>
  <c r="CN291" i="14" s="1"/>
  <c r="CN267" i="14"/>
  <c r="CO230" i="14"/>
  <c r="CO202" i="14"/>
  <c r="CK275" i="14"/>
  <c r="CN275" i="14" s="1"/>
  <c r="CN251" i="14"/>
  <c r="CP255" i="14"/>
  <c r="CP256" i="14" s="1"/>
  <c r="CP257" i="14" s="1"/>
  <c r="CP258" i="14" s="1"/>
  <c r="CP259" i="14" s="1"/>
  <c r="CP260" i="14" s="1"/>
  <c r="CP261" i="14" s="1"/>
  <c r="CP262" i="14" s="1"/>
  <c r="CP263" i="14" s="1"/>
  <c r="CP264" i="14" s="1"/>
  <c r="CP265" i="14" s="1"/>
  <c r="CP266" i="14" s="1"/>
  <c r="CP267" i="14" s="1"/>
  <c r="CP268" i="14" s="1"/>
  <c r="CP269" i="14" s="1"/>
  <c r="CP270" i="14" s="1"/>
  <c r="CP271" i="14" s="1"/>
  <c r="CP272" i="14" s="1"/>
  <c r="CP273" i="14" s="1"/>
  <c r="CP274" i="14" s="1"/>
  <c r="CP275" i="14" s="1"/>
  <c r="CP276" i="14" s="1"/>
  <c r="CP277" i="14" s="1"/>
  <c r="CP278" i="14" s="1"/>
  <c r="CK279" i="14"/>
  <c r="CN255" i="14"/>
  <c r="CO236" i="14"/>
  <c r="CO240" i="14"/>
  <c r="CO224" i="14"/>
  <c r="CK278" i="14"/>
  <c r="CN278" i="14" s="1"/>
  <c r="CN254" i="14"/>
  <c r="CO209" i="14"/>
  <c r="CK250" i="14"/>
  <c r="CN226" i="14"/>
  <c r="CO227" i="14"/>
  <c r="CO231" i="14"/>
  <c r="CO241" i="14"/>
  <c r="CO226" i="14" l="1"/>
  <c r="CP279" i="14"/>
  <c r="CP280" i="14" s="1"/>
  <c r="CP281" i="14" s="1"/>
  <c r="CP282" i="14" s="1"/>
  <c r="CP283" i="14" s="1"/>
  <c r="CP284" i="14" s="1"/>
  <c r="CP285" i="14" s="1"/>
  <c r="CP286" i="14" s="1"/>
  <c r="CP287" i="14" s="1"/>
  <c r="CP288" i="14" s="1"/>
  <c r="CP289" i="14" s="1"/>
  <c r="CP290" i="14" s="1"/>
  <c r="CP291" i="14" s="1"/>
  <c r="CP292" i="14" s="1"/>
  <c r="CP293" i="14" s="1"/>
  <c r="CP294" i="14" s="1"/>
  <c r="CN279" i="14"/>
  <c r="CO252" i="14"/>
  <c r="CO285" i="14"/>
  <c r="CO242" i="14"/>
  <c r="CO265" i="14"/>
  <c r="CO276" i="14"/>
  <c r="CK290" i="14"/>
  <c r="CN290" i="14" s="1"/>
  <c r="CN266" i="14"/>
  <c r="CK277" i="14"/>
  <c r="CN277" i="14" s="1"/>
  <c r="CN253" i="14"/>
  <c r="CO289" i="14"/>
  <c r="CO272" i="14"/>
  <c r="CK274" i="14"/>
  <c r="CN274" i="14" s="1"/>
  <c r="CN250" i="14"/>
  <c r="CO251" i="14"/>
  <c r="CO248" i="14"/>
  <c r="CO294" i="14"/>
  <c r="CO229" i="14"/>
  <c r="CO270" i="14"/>
  <c r="CO234" i="14"/>
  <c r="CO262" i="14"/>
  <c r="CK281" i="14"/>
  <c r="CN281" i="14" s="1"/>
  <c r="CN257" i="14"/>
  <c r="CO254" i="14"/>
  <c r="CK282" i="14"/>
  <c r="CN282" i="14" s="1"/>
  <c r="CN258" i="14"/>
  <c r="CO286" i="14"/>
  <c r="CO233" i="14"/>
  <c r="CO275" i="14"/>
  <c r="CO278" i="14"/>
  <c r="CO267" i="14"/>
  <c r="CO225" i="14"/>
  <c r="CJ225" i="14"/>
  <c r="CJ226" i="14" s="1"/>
  <c r="CJ227" i="14" s="1"/>
  <c r="CJ228" i="14" s="1"/>
  <c r="CJ229" i="14" s="1"/>
  <c r="CJ230" i="14" s="1"/>
  <c r="CJ231" i="14" s="1"/>
  <c r="CJ232" i="14" s="1"/>
  <c r="CJ233" i="14" s="1"/>
  <c r="CJ234" i="14" s="1"/>
  <c r="CJ235" i="14" s="1"/>
  <c r="CJ236" i="14" s="1"/>
  <c r="CJ237" i="14" s="1"/>
  <c r="CJ238" i="14" s="1"/>
  <c r="CJ239" i="14" s="1"/>
  <c r="CJ240" i="14" s="1"/>
  <c r="CJ241" i="14" s="1"/>
  <c r="CJ242" i="14" s="1"/>
  <c r="CJ243" i="14" s="1"/>
  <c r="CJ244" i="14" s="1"/>
  <c r="CJ245" i="14" s="1"/>
  <c r="CJ246" i="14" s="1"/>
  <c r="CJ247" i="14" s="1"/>
  <c r="CJ248" i="14" s="1"/>
  <c r="CO245" i="14"/>
  <c r="CO260" i="14"/>
  <c r="CO264" i="14"/>
  <c r="CO255" i="14"/>
  <c r="CO291" i="14"/>
  <c r="CK273" i="14"/>
  <c r="CN273" i="14" s="1"/>
  <c r="CN249" i="14"/>
  <c r="CK293" i="14"/>
  <c r="CN293" i="14" s="1"/>
  <c r="CN269" i="14"/>
  <c r="CO261" i="14"/>
  <c r="CO284" i="14"/>
  <c r="CO288" i="14"/>
  <c r="CO277" i="14" l="1"/>
  <c r="CO266" i="14"/>
  <c r="CO269" i="14"/>
  <c r="CO293" i="14"/>
  <c r="CO290" i="14"/>
  <c r="CO257" i="14"/>
  <c r="CO281" i="14"/>
  <c r="CO279" i="14"/>
  <c r="CO258" i="14"/>
  <c r="CO250" i="14"/>
  <c r="CO249" i="14"/>
  <c r="CJ249" i="14"/>
  <c r="CJ250" i="14" s="1"/>
  <c r="CO273" i="14"/>
  <c r="CO282" i="14"/>
  <c r="CO274" i="14"/>
  <c r="CO253" i="14"/>
  <c r="CJ251" i="14" l="1"/>
  <c r="CJ252" i="14" s="1"/>
  <c r="CJ253" i="14" s="1"/>
  <c r="CJ254" i="14" s="1"/>
  <c r="CJ255" i="14" s="1"/>
  <c r="CJ256" i="14" s="1"/>
  <c r="CJ257" i="14" s="1"/>
  <c r="CJ258" i="14" s="1"/>
  <c r="CJ259" i="14" s="1"/>
  <c r="CJ260" i="14" s="1"/>
  <c r="CJ261" i="14" s="1"/>
  <c r="CJ262" i="14" s="1"/>
  <c r="CJ263" i="14" s="1"/>
  <c r="CJ264" i="14" s="1"/>
  <c r="CJ265" i="14" s="1"/>
  <c r="CJ266" i="14" s="1"/>
  <c r="CJ267" i="14" s="1"/>
  <c r="CJ268" i="14" s="1"/>
  <c r="CJ269" i="14" s="1"/>
  <c r="CJ270" i="14" s="1"/>
  <c r="CJ271" i="14" s="1"/>
  <c r="CJ272" i="14" s="1"/>
  <c r="CJ273" i="14" s="1"/>
  <c r="CJ274" i="14" s="1"/>
  <c r="CJ275" i="14" s="1"/>
  <c r="CJ276" i="14" s="1"/>
  <c r="CJ277" i="14" s="1"/>
  <c r="CJ278" i="14" s="1"/>
  <c r="CJ279" i="14" s="1"/>
  <c r="CJ280" i="14" s="1"/>
  <c r="CJ281" i="14" s="1"/>
  <c r="CJ282" i="14" s="1"/>
  <c r="CJ283" i="14" s="1"/>
  <c r="CJ284" i="14" s="1"/>
  <c r="CJ285" i="14" s="1"/>
  <c r="CJ286" i="14" s="1"/>
  <c r="CJ287" i="14" s="1"/>
  <c r="CJ288" i="14" s="1"/>
  <c r="CJ289" i="14" s="1"/>
  <c r="CJ290" i="14" s="1"/>
  <c r="CJ291" i="14" s="1"/>
  <c r="CJ292" i="14" s="1"/>
  <c r="CJ293" i="14" s="1"/>
  <c r="CJ294" i="14" s="1"/>
  <c r="N175" i="8" l="1"/>
  <c r="N193" i="8"/>
  <c r="N194" i="8"/>
  <c r="N202" i="8"/>
  <c r="N210" i="8"/>
  <c r="N211" i="8" s="1"/>
  <c r="N171" i="8"/>
  <c r="N183" i="8"/>
  <c r="N196" i="8"/>
  <c r="N197" i="8" s="1"/>
  <c r="N190" i="8"/>
  <c r="N195" i="8" l="1"/>
  <c r="N208" i="8"/>
  <c r="O3" i="8" l="1"/>
  <c r="N3" i="8" l="1"/>
  <c r="Q3" i="8" s="1"/>
  <c r="T3" i="8" s="1"/>
  <c r="W3" i="8" s="1"/>
  <c r="N4" i="8"/>
  <c r="R3" i="8"/>
  <c r="P3" i="8"/>
  <c r="S3" i="8" s="1"/>
  <c r="V3" i="8" s="1"/>
  <c r="Y3" i="8" s="1"/>
  <c r="N207" i="8"/>
  <c r="Q4" i="8" l="1"/>
  <c r="U3" i="8"/>
  <c r="O217" i="8" l="1"/>
  <c r="O215" i="8"/>
  <c r="O115" i="8"/>
  <c r="O199" i="8"/>
  <c r="O40" i="8"/>
  <c r="P183" i="8"/>
  <c r="P196" i="8"/>
  <c r="P197" i="8" s="1"/>
  <c r="O216" i="8"/>
  <c r="O17" i="8"/>
  <c r="O186" i="8"/>
  <c r="O212" i="8"/>
  <c r="O188" i="8"/>
  <c r="O191" i="8"/>
  <c r="O208" i="8"/>
  <c r="O76" i="8"/>
  <c r="O189" i="8"/>
  <c r="O187" i="8"/>
  <c r="O207" i="8"/>
  <c r="O167" i="8"/>
  <c r="O154" i="8"/>
  <c r="O63" i="8"/>
  <c r="O50" i="8"/>
  <c r="O102" i="8"/>
  <c r="O141" i="8"/>
  <c r="P175" i="8"/>
  <c r="O205" i="8"/>
  <c r="P217" i="8"/>
  <c r="P215" i="8"/>
  <c r="O193" i="8"/>
  <c r="O171" i="8"/>
  <c r="O183" i="8"/>
  <c r="O196" i="8"/>
  <c r="O194" i="8"/>
  <c r="O179" i="8"/>
  <c r="O128" i="8"/>
  <c r="O192" i="8"/>
  <c r="O190" i="8"/>
  <c r="O201" i="8"/>
  <c r="P193" i="8"/>
  <c r="P171" i="8"/>
  <c r="P202" i="8"/>
  <c r="P210" i="8"/>
  <c r="P211" i="8" s="1"/>
  <c r="O89" i="8"/>
  <c r="O200" i="8"/>
  <c r="O210" i="8"/>
  <c r="P208" i="8"/>
  <c r="O27" i="8"/>
  <c r="P201" i="8"/>
  <c r="O202" i="8"/>
  <c r="O206" i="8"/>
  <c r="P207" i="8"/>
  <c r="P190" i="8"/>
  <c r="P194" i="8"/>
  <c r="P179" i="8"/>
  <c r="O175" i="8"/>
  <c r="N191" i="8"/>
  <c r="N192" i="8"/>
  <c r="T4" i="8"/>
  <c r="X3" i="8"/>
  <c r="W4" i="8" s="1"/>
  <c r="O197" i="8" l="1"/>
  <c r="O211" i="8"/>
  <c r="O195" i="8"/>
  <c r="O209" i="8"/>
  <c r="P195" i="8"/>
  <c r="Q196" i="8"/>
  <c r="Q197" i="8" s="1"/>
  <c r="Q183" i="8"/>
  <c r="Q190" i="8"/>
  <c r="Q194" i="8"/>
  <c r="O185" i="8"/>
  <c r="O203" i="8"/>
  <c r="N217" i="8"/>
  <c r="N187" i="8"/>
  <c r="N215" i="8"/>
  <c r="Q210" i="8"/>
  <c r="Q211" i="8" s="1"/>
  <c r="Q193" i="8"/>
  <c r="Q171" i="8"/>
  <c r="Q175" i="8"/>
  <c r="N76" i="8"/>
  <c r="Q202" i="8"/>
  <c r="Q207" i="8"/>
  <c r="Q208" i="8"/>
  <c r="O218" i="8"/>
  <c r="Q215" i="8" l="1"/>
  <c r="Q217" i="8"/>
  <c r="Q195" i="8"/>
  <c r="N115" i="8"/>
  <c r="N128" i="8"/>
  <c r="N27" i="8" l="1"/>
  <c r="N186" i="8"/>
  <c r="N188" i="8"/>
  <c r="N216" i="8"/>
  <c r="N218" i="8" s="1"/>
  <c r="N189" i="8"/>
  <c r="N179" i="8"/>
  <c r="N200" i="8"/>
  <c r="N40" i="8"/>
  <c r="AA210" i="8" l="1"/>
  <c r="AA211" i="8" s="1"/>
  <c r="S210" i="8"/>
  <c r="S211" i="8" s="1"/>
  <c r="V208" i="8"/>
  <c r="Y210" i="8"/>
  <c r="Y211" i="8" s="1"/>
  <c r="V202" i="8"/>
  <c r="Y217" i="8"/>
  <c r="S183" i="8"/>
  <c r="S196" i="8"/>
  <c r="S197" i="8" s="1"/>
  <c r="V215" i="8"/>
  <c r="S171" i="8"/>
  <c r="AA193" i="8"/>
  <c r="S193" i="8"/>
  <c r="AA208" i="8"/>
  <c r="S208" i="8"/>
  <c r="Y179" i="8"/>
  <c r="Y194" i="8"/>
  <c r="AA217" i="8"/>
  <c r="S201" i="8"/>
  <c r="S207" i="8"/>
  <c r="S191" i="8"/>
  <c r="Y193" i="8"/>
  <c r="Y195" i="8" s="1"/>
  <c r="Y171" i="8"/>
  <c r="Y191" i="8"/>
  <c r="V201" i="8"/>
  <c r="V175" i="8"/>
  <c r="S215" i="8"/>
  <c r="Y196" i="8"/>
  <c r="Y197" i="8" s="1"/>
  <c r="Y183" i="8"/>
  <c r="V193" i="8"/>
  <c r="V195" i="8" s="1"/>
  <c r="V171" i="8"/>
  <c r="V210" i="8"/>
  <c r="V211" i="8" s="1"/>
  <c r="V196" i="8"/>
  <c r="V197" i="8" s="1"/>
  <c r="V183" i="8"/>
  <c r="S217" i="8"/>
  <c r="AA175" i="8"/>
  <c r="S175" i="8"/>
  <c r="S192" i="8"/>
  <c r="S190" i="8"/>
  <c r="Y201" i="8"/>
  <c r="Y190" i="8"/>
  <c r="Y192" i="8"/>
  <c r="Y175" i="8"/>
  <c r="V192" i="8"/>
  <c r="V190" i="8"/>
  <c r="Y202" i="8"/>
  <c r="Y208" i="8"/>
  <c r="Y207" i="8"/>
  <c r="V191" i="8"/>
  <c r="V207" i="8"/>
  <c r="V194" i="8"/>
  <c r="V179" i="8"/>
  <c r="V217" i="8"/>
  <c r="S202" i="8"/>
  <c r="AA202" i="8"/>
  <c r="AA207" i="8"/>
  <c r="Y215" i="8"/>
  <c r="S179" i="8"/>
  <c r="AA194" i="8"/>
  <c r="S194" i="8"/>
  <c r="Q179" i="8"/>
  <c r="N102" i="8"/>
  <c r="Z12" i="8"/>
  <c r="N17" i="8"/>
  <c r="N201" i="8"/>
  <c r="AA195" i="8" l="1"/>
  <c r="AB174" i="8"/>
  <c r="AB164" i="8"/>
  <c r="AB100" i="8"/>
  <c r="AB101" i="8"/>
  <c r="AB74" i="8"/>
  <c r="S195" i="8"/>
  <c r="AB113" i="8"/>
  <c r="AB126" i="8"/>
  <c r="AB59" i="8"/>
  <c r="AB75" i="8"/>
  <c r="AB88" i="8"/>
  <c r="AB182" i="8"/>
  <c r="AB114" i="8"/>
  <c r="AB166" i="8"/>
  <c r="AB55" i="8"/>
  <c r="AB125" i="8"/>
  <c r="AA171" i="8"/>
  <c r="AB168" i="8"/>
  <c r="AA201" i="8"/>
  <c r="AB58" i="8"/>
  <c r="AA190" i="8"/>
  <c r="AB170" i="8"/>
  <c r="AB99" i="8"/>
  <c r="AB86" i="8"/>
  <c r="AA215" i="8"/>
  <c r="AB127" i="8"/>
  <c r="AA179" i="8"/>
  <c r="AB181" i="8"/>
  <c r="AB56" i="8"/>
  <c r="AB112" i="8"/>
  <c r="AB165" i="8"/>
  <c r="AA196" i="8"/>
  <c r="AA197" i="8" s="1"/>
  <c r="AA183" i="8"/>
  <c r="AB87" i="8"/>
  <c r="AB73" i="8"/>
  <c r="N199" i="8"/>
  <c r="N203" i="8" s="1"/>
  <c r="Q201" i="8"/>
  <c r="N89" i="8"/>
  <c r="R141" i="8" l="1"/>
  <c r="R199" i="8"/>
  <c r="R210" i="8"/>
  <c r="R171" i="8"/>
  <c r="R202" i="8"/>
  <c r="R128" i="8"/>
  <c r="R89" i="8"/>
  <c r="R191" i="8"/>
  <c r="R154" i="8"/>
  <c r="R217" i="8"/>
  <c r="R27" i="8"/>
  <c r="R215" i="8"/>
  <c r="R200" i="8"/>
  <c r="R102" i="8"/>
  <c r="R63" i="8"/>
  <c r="R115" i="8"/>
  <c r="R208" i="8"/>
  <c r="R167" i="8"/>
  <c r="R216" i="8"/>
  <c r="R17" i="8"/>
  <c r="R188" i="8"/>
  <c r="R212" i="8"/>
  <c r="R186" i="8"/>
  <c r="R194" i="8"/>
  <c r="R179" i="8"/>
  <c r="R206" i="8"/>
  <c r="R196" i="8"/>
  <c r="R183" i="8"/>
  <c r="R192" i="8"/>
  <c r="R190" i="8"/>
  <c r="R76" i="8"/>
  <c r="R189" i="8"/>
  <c r="R187" i="8"/>
  <c r="R201" i="8"/>
  <c r="R205" i="8"/>
  <c r="R40" i="8"/>
  <c r="R207" i="8"/>
  <c r="R50" i="8"/>
  <c r="N167" i="8"/>
  <c r="N141" i="8"/>
  <c r="R175" i="8"/>
  <c r="R193" i="8"/>
  <c r="N154" i="8"/>
  <c r="N205" i="8"/>
  <c r="R197" i="8" l="1"/>
  <c r="R211" i="8"/>
  <c r="R195" i="8"/>
  <c r="AA192" i="8"/>
  <c r="Q192" i="8"/>
  <c r="P192" i="8"/>
  <c r="P191" i="8"/>
  <c r="T215" i="8"/>
  <c r="T207" i="8"/>
  <c r="T202" i="8"/>
  <c r="T194" i="8"/>
  <c r="T179" i="8"/>
  <c r="R209" i="8"/>
  <c r="T208" i="8"/>
  <c r="R218" i="8"/>
  <c r="T175" i="8"/>
  <c r="T193" i="8"/>
  <c r="T190" i="8"/>
  <c r="R185" i="8"/>
  <c r="T210" i="8"/>
  <c r="T211" i="8" s="1"/>
  <c r="T171" i="8"/>
  <c r="T201" i="8"/>
  <c r="T196" i="8"/>
  <c r="T197" i="8" s="1"/>
  <c r="T183" i="8"/>
  <c r="T217" i="8"/>
  <c r="R203" i="8"/>
  <c r="Q191" i="8" l="1"/>
  <c r="AA191" i="8"/>
  <c r="Q187" i="8"/>
  <c r="P187" i="8"/>
  <c r="T195" i="8"/>
  <c r="P102" i="8"/>
  <c r="AA12" i="8"/>
  <c r="AB12" i="8" s="1"/>
  <c r="Q12" i="8"/>
  <c r="N212" i="8"/>
  <c r="T191" i="8"/>
  <c r="T192" i="8"/>
  <c r="N50" i="8"/>
  <c r="N206" i="8"/>
  <c r="N209" i="8" s="1"/>
  <c r="Q40" i="8" l="1"/>
  <c r="P40" i="8"/>
  <c r="P76" i="8"/>
  <c r="N63" i="8"/>
  <c r="N185" i="8" s="1"/>
  <c r="T12" i="8"/>
  <c r="Q102" i="8"/>
  <c r="W12" i="8" l="1"/>
  <c r="P200" i="8"/>
  <c r="P115" i="8"/>
  <c r="Q128" i="8"/>
  <c r="P128" i="8"/>
  <c r="Q76" i="8"/>
  <c r="U202" i="8" l="1"/>
  <c r="W202" i="8"/>
  <c r="P17" i="8"/>
  <c r="U210" i="8"/>
  <c r="U171" i="8"/>
  <c r="P27" i="8"/>
  <c r="P186" i="8"/>
  <c r="P188" i="8"/>
  <c r="P216" i="8"/>
  <c r="P218" i="8" s="1"/>
  <c r="P189" i="8"/>
  <c r="U201" i="8"/>
  <c r="U196" i="8"/>
  <c r="U183" i="8"/>
  <c r="Q115" i="8"/>
  <c r="Q200" i="8"/>
  <c r="U197" i="8" l="1"/>
  <c r="U211" i="8"/>
  <c r="Q89" i="8"/>
  <c r="P89" i="8"/>
  <c r="U154" i="8"/>
  <c r="U199" i="8"/>
  <c r="U200" i="8"/>
  <c r="U63" i="8"/>
  <c r="U50" i="8"/>
  <c r="U115" i="8"/>
  <c r="U194" i="8"/>
  <c r="U179" i="8"/>
  <c r="U215" i="8"/>
  <c r="U205" i="8"/>
  <c r="U76" i="8"/>
  <c r="U89" i="8"/>
  <c r="U208" i="8"/>
  <c r="W208" i="8"/>
  <c r="U207" i="8"/>
  <c r="U102" i="8"/>
  <c r="U187" i="8"/>
  <c r="U189" i="8"/>
  <c r="U128" i="8"/>
  <c r="U40" i="8"/>
  <c r="U216" i="8"/>
  <c r="U141" i="8"/>
  <c r="U167" i="8"/>
  <c r="U27" i="8"/>
  <c r="W190" i="8"/>
  <c r="U192" i="8"/>
  <c r="U190" i="8"/>
  <c r="U191" i="8"/>
  <c r="U217" i="8"/>
  <c r="U186" i="8"/>
  <c r="U188" i="8"/>
  <c r="U212" i="8"/>
  <c r="U206" i="8"/>
  <c r="U17" i="8"/>
  <c r="W183" i="8"/>
  <c r="W196" i="8"/>
  <c r="W197" i="8" s="1"/>
  <c r="W201" i="8"/>
  <c r="W210" i="8"/>
  <c r="W211" i="8" s="1"/>
  <c r="W171" i="8"/>
  <c r="U175" i="8"/>
  <c r="U193" i="8"/>
  <c r="Q27" i="8"/>
  <c r="Q216" i="8"/>
  <c r="Q218" i="8" s="1"/>
  <c r="Q186" i="8"/>
  <c r="Q188" i="8"/>
  <c r="Q189" i="8"/>
  <c r="Q17" i="8"/>
  <c r="U195" i="8" l="1"/>
  <c r="W192" i="8"/>
  <c r="W215" i="8"/>
  <c r="W217" i="8"/>
  <c r="W191" i="8"/>
  <c r="U203" i="8"/>
  <c r="P167" i="8"/>
  <c r="P141" i="8"/>
  <c r="P199" i="8"/>
  <c r="P154" i="8"/>
  <c r="P205" i="8"/>
  <c r="U185" i="8"/>
  <c r="U218" i="8"/>
  <c r="W194" i="8"/>
  <c r="W179" i="8"/>
  <c r="W175" i="8"/>
  <c r="W193" i="8"/>
  <c r="U209" i="8"/>
  <c r="W207" i="8"/>
  <c r="P203" i="8" l="1"/>
  <c r="W195" i="8"/>
  <c r="P50" i="8"/>
  <c r="P206" i="8"/>
  <c r="Q167" i="8"/>
  <c r="Q141" i="8"/>
  <c r="Q199" i="8"/>
  <c r="Q203" i="8" s="1"/>
  <c r="Q154" i="8"/>
  <c r="Q205" i="8"/>
  <c r="P209" i="8" l="1"/>
  <c r="S102" i="8"/>
  <c r="Q50" i="8"/>
  <c r="Q206" i="8"/>
  <c r="Q209" i="8" s="1"/>
  <c r="S115" i="8" l="1"/>
  <c r="T115" i="8"/>
  <c r="S40" i="8"/>
  <c r="P63" i="8"/>
  <c r="P212" i="8"/>
  <c r="S17" i="8"/>
  <c r="T102" i="8"/>
  <c r="T40" i="8" l="1"/>
  <c r="P185" i="8"/>
  <c r="AB23" i="8"/>
  <c r="AB91" i="8"/>
  <c r="AB178" i="8"/>
  <c r="AB107" i="8"/>
  <c r="AB57" i="8"/>
  <c r="AB132" i="8"/>
  <c r="AB145" i="8"/>
  <c r="S76" i="8"/>
  <c r="X194" i="8"/>
  <c r="AB94" i="8"/>
  <c r="AB120" i="8"/>
  <c r="AB81" i="8"/>
  <c r="AB119" i="8"/>
  <c r="T200" i="8"/>
  <c r="S200" i="8"/>
  <c r="AB67" i="8"/>
  <c r="AB70" i="8"/>
  <c r="Q63" i="8"/>
  <c r="Q185" i="8" s="1"/>
  <c r="Q212" i="8"/>
  <c r="AB173" i="8"/>
  <c r="T17" i="8"/>
  <c r="AB22" i="8" l="1"/>
  <c r="AB106" i="8"/>
  <c r="X208" i="8"/>
  <c r="AB38" i="8"/>
  <c r="AB93" i="8"/>
  <c r="AB104" i="8"/>
  <c r="X183" i="8"/>
  <c r="X196" i="8"/>
  <c r="X197" i="8" s="1"/>
  <c r="Z196" i="8"/>
  <c r="Z197" i="8" s="1"/>
  <c r="AB122" i="8"/>
  <c r="AB152" i="8"/>
  <c r="AB138" i="8"/>
  <c r="AB64" i="8"/>
  <c r="AB96" i="8"/>
  <c r="X179" i="8"/>
  <c r="AB177" i="8"/>
  <c r="X207" i="8"/>
  <c r="AB139" i="8"/>
  <c r="AB14" i="8"/>
  <c r="X190" i="8"/>
  <c r="AB90" i="8"/>
  <c r="AB98" i="8"/>
  <c r="AB158" i="8"/>
  <c r="AB77" i="8"/>
  <c r="T89" i="8"/>
  <c r="S89" i="8"/>
  <c r="AB35" i="8"/>
  <c r="AB54" i="8"/>
  <c r="AB47" i="8"/>
  <c r="AB103" i="8"/>
  <c r="AB148" i="8"/>
  <c r="AB109" i="8"/>
  <c r="AB85" i="8"/>
  <c r="AB161" i="8"/>
  <c r="AB82" i="8"/>
  <c r="AB95" i="8"/>
  <c r="X206" i="8"/>
  <c r="AB163" i="8"/>
  <c r="AB135" i="8"/>
  <c r="AB111" i="8"/>
  <c r="X50" i="8"/>
  <c r="AB150" i="8"/>
  <c r="AB33" i="8"/>
  <c r="AB149" i="8"/>
  <c r="AB34" i="8"/>
  <c r="AB153" i="8"/>
  <c r="X201" i="8"/>
  <c r="X167" i="8"/>
  <c r="AB92" i="8"/>
  <c r="X102" i="8"/>
  <c r="X191" i="8"/>
  <c r="X192" i="8"/>
  <c r="AB83" i="8"/>
  <c r="AB36" i="8"/>
  <c r="S187" i="8"/>
  <c r="AB124" i="8"/>
  <c r="X154" i="8"/>
  <c r="AB105" i="8"/>
  <c r="X115" i="8"/>
  <c r="AB44" i="8"/>
  <c r="X128" i="8"/>
  <c r="AB80" i="8"/>
  <c r="X89" i="8"/>
  <c r="X189" i="8"/>
  <c r="X187" i="8"/>
  <c r="X216" i="8"/>
  <c r="X17" i="8"/>
  <c r="X212" i="8"/>
  <c r="X186" i="8"/>
  <c r="X188" i="8"/>
  <c r="X199" i="8"/>
  <c r="AB21" i="8"/>
  <c r="X63" i="8"/>
  <c r="AB24" i="8"/>
  <c r="X217" i="8"/>
  <c r="AB84" i="8"/>
  <c r="AB60" i="8"/>
  <c r="X215" i="8"/>
  <c r="AB26" i="8"/>
  <c r="AB108" i="8"/>
  <c r="X210" i="8"/>
  <c r="X211" i="8" s="1"/>
  <c r="X171" i="8"/>
  <c r="X200" i="8"/>
  <c r="X27" i="8"/>
  <c r="X205" i="8"/>
  <c r="X76" i="8"/>
  <c r="AB123" i="8"/>
  <c r="AB25" i="8"/>
  <c r="X202" i="8"/>
  <c r="X141" i="8"/>
  <c r="AB31" i="8"/>
  <c r="X40" i="8"/>
  <c r="AB146" i="8"/>
  <c r="S128" i="8"/>
  <c r="Z194" i="8"/>
  <c r="AB176" i="8"/>
  <c r="AB140" i="8"/>
  <c r="T76" i="8"/>
  <c r="X175" i="8"/>
  <c r="X193" i="8"/>
  <c r="X195" i="8" s="1"/>
  <c r="AB180" i="8" l="1"/>
  <c r="AB196" i="8" s="1"/>
  <c r="AB197" i="8" s="1"/>
  <c r="Z183" i="8"/>
  <c r="Z207" i="8"/>
  <c r="Z208" i="8"/>
  <c r="Z179" i="8"/>
  <c r="Z190" i="8"/>
  <c r="AB151" i="8"/>
  <c r="AB190" i="8" s="1"/>
  <c r="Z201" i="8"/>
  <c r="Z76" i="8"/>
  <c r="Z40" i="8"/>
  <c r="Z102" i="8"/>
  <c r="X209" i="8"/>
  <c r="Z115" i="8"/>
  <c r="Z200" i="8"/>
  <c r="Z167" i="8"/>
  <c r="X218" i="8"/>
  <c r="Z192" i="8"/>
  <c r="Z217" i="8"/>
  <c r="Z89" i="8"/>
  <c r="Z187" i="8"/>
  <c r="S167" i="8"/>
  <c r="T167" i="8"/>
  <c r="Z189" i="8"/>
  <c r="S141" i="8"/>
  <c r="S199" i="8"/>
  <c r="S27" i="8"/>
  <c r="S188" i="8"/>
  <c r="S216" i="8"/>
  <c r="S218" i="8" s="1"/>
  <c r="S186" i="8"/>
  <c r="T189" i="8"/>
  <c r="S189" i="8"/>
  <c r="AB194" i="8"/>
  <c r="AB179" i="8"/>
  <c r="Z202" i="8"/>
  <c r="AB39" i="8"/>
  <c r="Z205" i="8"/>
  <c r="AB65" i="8"/>
  <c r="Z210" i="8"/>
  <c r="Z211" i="8" s="1"/>
  <c r="AB169" i="8"/>
  <c r="Z171" i="8"/>
  <c r="Z63" i="8"/>
  <c r="X203" i="8"/>
  <c r="AB217" i="8"/>
  <c r="AB37" i="8"/>
  <c r="Z191" i="8"/>
  <c r="AB201" i="8"/>
  <c r="Z27" i="8"/>
  <c r="Z216" i="8"/>
  <c r="AB8" i="8"/>
  <c r="Z17" i="8"/>
  <c r="Z188" i="8"/>
  <c r="Z212" i="8"/>
  <c r="Z186" i="8"/>
  <c r="Z206" i="8"/>
  <c r="T128" i="8"/>
  <c r="Z215" i="8"/>
  <c r="AB11" i="8"/>
  <c r="Z141" i="8"/>
  <c r="Z154" i="8"/>
  <c r="AB207" i="8"/>
  <c r="X185" i="8"/>
  <c r="Z50" i="8"/>
  <c r="Z175" i="8"/>
  <c r="AB172" i="8"/>
  <c r="Z193" i="8"/>
  <c r="Z195" i="8" s="1"/>
  <c r="AB208" i="8"/>
  <c r="Z199" i="8"/>
  <c r="AB66" i="8"/>
  <c r="Z128" i="8"/>
  <c r="T187" i="8"/>
  <c r="AB183" i="8" l="1"/>
  <c r="S203" i="8"/>
  <c r="AB192" i="8"/>
  <c r="Z218" i="8"/>
  <c r="V102" i="8"/>
  <c r="W102" i="8"/>
  <c r="AB210" i="8"/>
  <c r="AB211" i="8" s="1"/>
  <c r="AB171" i="8"/>
  <c r="AB175" i="8"/>
  <c r="AB193" i="8"/>
  <c r="AB195" i="8" s="1"/>
  <c r="Z203" i="8"/>
  <c r="AB215" i="8"/>
  <c r="Z209" i="8"/>
  <c r="AB191" i="8"/>
  <c r="AB202" i="8"/>
  <c r="Z185" i="8"/>
  <c r="T27" i="8"/>
  <c r="T216" i="8"/>
  <c r="T218" i="8" s="1"/>
  <c r="T186" i="8"/>
  <c r="T188" i="8"/>
  <c r="T141" i="8"/>
  <c r="T199" i="8"/>
  <c r="T203" i="8" s="1"/>
  <c r="S50" i="8" l="1"/>
  <c r="T206" i="8"/>
  <c r="S206" i="8"/>
  <c r="S205" i="8"/>
  <c r="S154" i="8"/>
  <c r="T50" i="8" l="1"/>
  <c r="S209" i="8"/>
  <c r="S63" i="8"/>
  <c r="S212" i="8"/>
  <c r="V115" i="8"/>
  <c r="W115" i="8"/>
  <c r="W40" i="8"/>
  <c r="V40" i="8"/>
  <c r="T205" i="8"/>
  <c r="T209" i="8" s="1"/>
  <c r="T154" i="8"/>
  <c r="T63" i="8"/>
  <c r="T212" i="8"/>
  <c r="S185" i="8" l="1"/>
  <c r="W17" i="8"/>
  <c r="V17" i="8"/>
  <c r="T185" i="8"/>
  <c r="AB16" i="8"/>
  <c r="V76" i="8"/>
  <c r="AC3" i="8"/>
  <c r="AB10" i="8"/>
  <c r="W89" i="8" l="1"/>
  <c r="V89" i="8"/>
  <c r="AB130" i="8"/>
  <c r="AF3" i="8"/>
  <c r="AD3" i="8"/>
  <c r="AG3" i="8" s="1"/>
  <c r="AJ3" i="8" s="1"/>
  <c r="AM3" i="8" s="1"/>
  <c r="AB3" i="8"/>
  <c r="AE3" i="8" s="1"/>
  <c r="AH3" i="8" s="1"/>
  <c r="AK3" i="8" s="1"/>
  <c r="AB4" i="8"/>
  <c r="W76" i="8"/>
  <c r="W167" i="8" l="1"/>
  <c r="V167" i="8"/>
  <c r="V128" i="8"/>
  <c r="W128" i="8"/>
  <c r="V200" i="8"/>
  <c r="W141" i="8"/>
  <c r="V141" i="8"/>
  <c r="V199" i="8"/>
  <c r="AB49" i="8"/>
  <c r="AB32" i="8"/>
  <c r="V27" i="8"/>
  <c r="V188" i="8"/>
  <c r="AB137" i="8"/>
  <c r="AB45" i="8"/>
  <c r="AE4" i="8"/>
  <c r="AI3" i="8"/>
  <c r="V203" i="8" l="1"/>
  <c r="W27" i="8"/>
  <c r="W188" i="8"/>
  <c r="AL3" i="8"/>
  <c r="AK4" i="8" s="1"/>
  <c r="AH4" i="8"/>
  <c r="AB13" i="8"/>
  <c r="AB9" i="8"/>
  <c r="AD194" i="8" l="1"/>
  <c r="AB52" i="8"/>
  <c r="AC216" i="8"/>
  <c r="AC186" i="8"/>
  <c r="AC188" i="8"/>
  <c r="AC212" i="8"/>
  <c r="AD202" i="8"/>
  <c r="AD201" i="8"/>
  <c r="AD193" i="8"/>
  <c r="AC217" i="8"/>
  <c r="AC202" i="8"/>
  <c r="AE202" i="8"/>
  <c r="AC206" i="8"/>
  <c r="AC199" i="8"/>
  <c r="AC215" i="8"/>
  <c r="AC201" i="8"/>
  <c r="AD207" i="8"/>
  <c r="AD196" i="8"/>
  <c r="AD197" i="8" s="1"/>
  <c r="AC193" i="8"/>
  <c r="AE193" i="8"/>
  <c r="AC210" i="8"/>
  <c r="AC211" i="8" s="1"/>
  <c r="AE210" i="8"/>
  <c r="AE211" i="8" s="1"/>
  <c r="AD217" i="8"/>
  <c r="AD208" i="8"/>
  <c r="AE194" i="8"/>
  <c r="AC194" i="8"/>
  <c r="Y102" i="8"/>
  <c r="AB97" i="8"/>
  <c r="AB102" i="8" s="1"/>
  <c r="AD192" i="8"/>
  <c r="AD190" i="8"/>
  <c r="AC205" i="8"/>
  <c r="AD210" i="8"/>
  <c r="AD211" i="8" s="1"/>
  <c r="AB43" i="8"/>
  <c r="AB51" i="8"/>
  <c r="AC208" i="8"/>
  <c r="AE208" i="8"/>
  <c r="AC191" i="8"/>
  <c r="AE191" i="8"/>
  <c r="AD191" i="8"/>
  <c r="AC190" i="8"/>
  <c r="AC192" i="8"/>
  <c r="AB144" i="8"/>
  <c r="AC196" i="8"/>
  <c r="AC197" i="8" s="1"/>
  <c r="AE196" i="8"/>
  <c r="AE197" i="8" s="1"/>
  <c r="AC187" i="8"/>
  <c r="AC189" i="8"/>
  <c r="AC200" i="8"/>
  <c r="AC207" i="8"/>
  <c r="AG191" i="8"/>
  <c r="AG194" i="8"/>
  <c r="AG201" i="8"/>
  <c r="AB19" i="8"/>
  <c r="AG210" i="8"/>
  <c r="AG211" i="8" s="1"/>
  <c r="AB29" i="8"/>
  <c r="AB136" i="8"/>
  <c r="AD215" i="8"/>
  <c r="AB131" i="8"/>
  <c r="AB69" i="8"/>
  <c r="AG208" i="8"/>
  <c r="AG193" i="8"/>
  <c r="AG196" i="8"/>
  <c r="AG197" i="8" s="1"/>
  <c r="AG207" i="8"/>
  <c r="AB160" i="8"/>
  <c r="AG217" i="8"/>
  <c r="AB162" i="8"/>
  <c r="AG202" i="8"/>
  <c r="AG190" i="8"/>
  <c r="V187" i="8"/>
  <c r="V189" i="8"/>
  <c r="V216" i="8"/>
  <c r="V218" i="8" s="1"/>
  <c r="V186" i="8"/>
  <c r="W186" i="8"/>
  <c r="W187" i="8" l="1"/>
  <c r="W216" i="8"/>
  <c r="W218" i="8" s="1"/>
  <c r="W189" i="8"/>
  <c r="AA102" i="8"/>
  <c r="AD195" i="8"/>
  <c r="AC195" i="8"/>
  <c r="AE207" i="8"/>
  <c r="AE201" i="8"/>
  <c r="AC203" i="8"/>
  <c r="AC218" i="8"/>
  <c r="AE195" i="8"/>
  <c r="AE217" i="8"/>
  <c r="AC185" i="8"/>
  <c r="AE215" i="8"/>
  <c r="AC209" i="8"/>
  <c r="AB155" i="8"/>
  <c r="AE192" i="8"/>
  <c r="AE190" i="8"/>
  <c r="AG195" i="8"/>
  <c r="AJ217" i="8" l="1"/>
  <c r="AO217" i="8"/>
  <c r="AB79" i="8"/>
  <c r="AM193" i="8"/>
  <c r="AM195" i="8" s="1"/>
  <c r="V50" i="8"/>
  <c r="W50" i="8"/>
  <c r="V206" i="8"/>
  <c r="AM194" i="8"/>
  <c r="Y89" i="8"/>
  <c r="AB78" i="8"/>
  <c r="AB89" i="8" s="1"/>
  <c r="AM190" i="8"/>
  <c r="AM192" i="8"/>
  <c r="V63" i="8"/>
  <c r="V185" i="8" s="1"/>
  <c r="W63" i="8"/>
  <c r="AB48" i="8"/>
  <c r="AB72" i="8"/>
  <c r="AJ190" i="8"/>
  <c r="AJ192" i="8"/>
  <c r="AB117" i="8"/>
  <c r="AJ208" i="8"/>
  <c r="AO208" i="8"/>
  <c r="AJ201" i="8"/>
  <c r="AJ215" i="8"/>
  <c r="AB159" i="8"/>
  <c r="AM215" i="8"/>
  <c r="AB133" i="8"/>
  <c r="AM201" i="8"/>
  <c r="AM207" i="8"/>
  <c r="AJ194" i="8"/>
  <c r="AO194" i="8"/>
  <c r="AJ202" i="8"/>
  <c r="AO202" i="8"/>
  <c r="AB20" i="8"/>
  <c r="AJ207" i="8"/>
  <c r="V205" i="8"/>
  <c r="V209" i="8" s="1"/>
  <c r="V154" i="8"/>
  <c r="AB28" i="8"/>
  <c r="Y40" i="8"/>
  <c r="AB110" i="8"/>
  <c r="Y115" i="8"/>
  <c r="AO196" i="8"/>
  <c r="AO197" i="8" s="1"/>
  <c r="AJ196" i="8"/>
  <c r="AJ197" i="8" s="1"/>
  <c r="AB71" i="8"/>
  <c r="AB121" i="8"/>
  <c r="AM217" i="8"/>
  <c r="AO193" i="8"/>
  <c r="AJ193" i="8"/>
  <c r="AJ195" i="8" s="1"/>
  <c r="AB30" i="8"/>
  <c r="AJ210" i="8"/>
  <c r="AJ211" i="8" s="1"/>
  <c r="AO210" i="8"/>
  <c r="AO211" i="8" s="1"/>
  <c r="AM196" i="8"/>
  <c r="AM197" i="8" s="1"/>
  <c r="AM210" i="8"/>
  <c r="AM211" i="8" s="1"/>
  <c r="AM191" i="8"/>
  <c r="AO191" i="8"/>
  <c r="AJ191" i="8"/>
  <c r="AB116" i="8"/>
  <c r="AM202" i="8"/>
  <c r="AM208" i="8"/>
  <c r="AB68" i="8"/>
  <c r="Y76" i="8"/>
  <c r="AB53" i="8"/>
  <c r="AG215" i="8"/>
  <c r="W206" i="8"/>
  <c r="AB157" i="8"/>
  <c r="AA89" i="8"/>
  <c r="AB62" i="8"/>
  <c r="Y167" i="8"/>
  <c r="Y17" i="8"/>
  <c r="AB147" i="8"/>
  <c r="V212" i="8"/>
  <c r="W205" i="8"/>
  <c r="W212" i="8"/>
  <c r="W154" i="8"/>
  <c r="AA115" i="8"/>
  <c r="AO195" i="8" l="1"/>
  <c r="AB40" i="8"/>
  <c r="AA40" i="8"/>
  <c r="AO201" i="8"/>
  <c r="AB129" i="8"/>
  <c r="AO192" i="8"/>
  <c r="AO207" i="8"/>
  <c r="AO190" i="8"/>
  <c r="AA76" i="8"/>
  <c r="AO215" i="8"/>
  <c r="W209" i="8"/>
  <c r="Y141" i="8"/>
  <c r="Y128" i="8"/>
  <c r="Y199" i="8"/>
  <c r="AF210" i="8"/>
  <c r="AF211" i="8" s="1"/>
  <c r="Y200" i="8"/>
  <c r="Y27" i="8"/>
  <c r="Y188" i="8"/>
  <c r="W199" i="8"/>
  <c r="W200" i="8"/>
  <c r="W185" i="8"/>
  <c r="AB15" i="8"/>
  <c r="AA17" i="8"/>
  <c r="AB76" i="8"/>
  <c r="AB41" i="8"/>
  <c r="AB156" i="8"/>
  <c r="AA167" i="8"/>
  <c r="AB115" i="8"/>
  <c r="AF194" i="8" l="1"/>
  <c r="AH194" i="8"/>
  <c r="W203" i="8"/>
  <c r="AF215" i="8"/>
  <c r="AF186" i="8"/>
  <c r="AF188" i="8"/>
  <c r="AF206" i="8"/>
  <c r="AF189" i="8"/>
  <c r="AF187" i="8"/>
  <c r="AF208" i="8"/>
  <c r="AF205" i="8"/>
  <c r="AF200" i="8"/>
  <c r="AF217" i="8"/>
  <c r="AH201" i="8"/>
  <c r="AF201" i="8"/>
  <c r="AF191" i="8"/>
  <c r="AF216" i="8"/>
  <c r="AF199" i="8"/>
  <c r="AF190" i="8"/>
  <c r="AF192" i="8"/>
  <c r="AF207" i="8"/>
  <c r="AF202" i="8"/>
  <c r="AF196" i="8"/>
  <c r="AF197" i="8" s="1"/>
  <c r="AF193" i="8"/>
  <c r="AA27" i="8"/>
  <c r="AA188" i="8"/>
  <c r="AB18" i="8"/>
  <c r="Y203" i="8"/>
  <c r="AB46" i="8"/>
  <c r="AA200" i="8"/>
  <c r="AB167" i="8"/>
  <c r="AB17" i="8"/>
  <c r="AH210" i="8"/>
  <c r="AH211" i="8" s="1"/>
  <c r="AB118" i="8"/>
  <c r="AA128" i="8"/>
  <c r="AA199" i="8"/>
  <c r="AB134" i="8"/>
  <c r="AA141" i="8"/>
  <c r="AF195" i="8" l="1"/>
  <c r="Y63" i="8"/>
  <c r="AB200" i="8"/>
  <c r="AA203" i="8"/>
  <c r="AB27" i="8"/>
  <c r="AB188" i="8"/>
  <c r="AH190" i="8"/>
  <c r="AH192" i="8"/>
  <c r="AH193" i="8"/>
  <c r="AH195" i="8" s="1"/>
  <c r="AH207" i="8"/>
  <c r="AH217" i="8"/>
  <c r="AF185" i="8"/>
  <c r="AH215" i="8"/>
  <c r="AB199" i="8"/>
  <c r="AB128" i="8"/>
  <c r="AH202" i="8"/>
  <c r="AF218" i="8"/>
  <c r="AB141" i="8"/>
  <c r="AH191" i="8"/>
  <c r="AH208" i="8"/>
  <c r="AH196" i="8"/>
  <c r="AH197" i="8" s="1"/>
  <c r="AF203" i="8"/>
  <c r="AF209" i="8"/>
  <c r="AB42" i="8" l="1"/>
  <c r="Y50" i="8"/>
  <c r="Y206" i="8"/>
  <c r="AB203" i="8"/>
  <c r="AB61" i="8"/>
  <c r="AA63" i="8"/>
  <c r="AA206" i="8" l="1"/>
  <c r="AA50" i="8"/>
  <c r="Y205" i="8"/>
  <c r="Y209" i="8" s="1"/>
  <c r="Y154" i="8"/>
  <c r="Y185" i="8" s="1"/>
  <c r="Y189" i="8"/>
  <c r="Y187" i="8"/>
  <c r="Y216" i="8"/>
  <c r="Y218" i="8" s="1"/>
  <c r="Y212" i="8"/>
  <c r="Y186" i="8"/>
  <c r="AB63" i="8"/>
  <c r="AB50" i="8"/>
  <c r="AB206" i="8"/>
  <c r="AA154" i="8" l="1"/>
  <c r="AA185" i="8" s="1"/>
  <c r="AB142" i="8"/>
  <c r="AA187" i="8"/>
  <c r="AA189" i="8"/>
  <c r="AA216" i="8"/>
  <c r="AA218" i="8" s="1"/>
  <c r="AA212" i="8"/>
  <c r="AA186" i="8"/>
  <c r="AB143" i="8"/>
  <c r="AA205" i="8"/>
  <c r="AI208" i="8" l="1"/>
  <c r="AK208" i="8"/>
  <c r="AA209" i="8"/>
  <c r="AB154" i="8"/>
  <c r="AB185" i="8" s="1"/>
  <c r="AB189" i="8"/>
  <c r="AB187" i="8"/>
  <c r="AB216" i="8"/>
  <c r="AB218" i="8" s="1"/>
  <c r="AB212" i="8"/>
  <c r="AB186" i="8"/>
  <c r="AI193" i="8"/>
  <c r="AI195" i="8" s="1"/>
  <c r="AB205" i="8"/>
  <c r="AD200" i="8" l="1"/>
  <c r="AE200" i="8"/>
  <c r="AK194" i="8"/>
  <c r="AI207" i="8"/>
  <c r="AK207" i="8"/>
  <c r="AI202" i="8"/>
  <c r="AK202" i="8"/>
  <c r="AI217" i="8"/>
  <c r="AI190" i="8"/>
  <c r="AI192" i="8"/>
  <c r="AI196" i="8"/>
  <c r="AI197" i="8" s="1"/>
  <c r="AI216" i="8"/>
  <c r="AI191" i="8"/>
  <c r="AK191" i="8"/>
  <c r="AI210" i="8"/>
  <c r="AI211" i="8" s="1"/>
  <c r="AI187" i="8"/>
  <c r="AI189" i="8"/>
  <c r="AI199" i="8"/>
  <c r="AK201" i="8"/>
  <c r="AI201" i="8"/>
  <c r="AI200" i="8"/>
  <c r="AI215" i="8"/>
  <c r="AI188" i="8"/>
  <c r="AI212" i="8"/>
  <c r="AI186" i="8"/>
  <c r="AI205" i="8"/>
  <c r="AI206" i="8"/>
  <c r="AK193" i="8"/>
  <c r="AB209" i="8"/>
  <c r="AE199" i="8" l="1"/>
  <c r="AE203" i="8" s="1"/>
  <c r="AD199" i="8"/>
  <c r="AD203" i="8" s="1"/>
  <c r="AI218" i="8"/>
  <c r="AI203" i="8"/>
  <c r="AD188" i="8"/>
  <c r="AK196" i="8"/>
  <c r="AK197" i="8" s="1"/>
  <c r="AK195" i="8"/>
  <c r="AI209" i="8"/>
  <c r="AI185" i="8"/>
  <c r="AK215" i="8"/>
  <c r="AK217" i="8"/>
  <c r="AK210" i="8"/>
  <c r="AK211" i="8" s="1"/>
  <c r="AK190" i="8"/>
  <c r="AK192" i="8"/>
  <c r="AE188" i="8" l="1"/>
  <c r="AD189" i="8" l="1"/>
  <c r="AD187" i="8"/>
  <c r="AD186" i="8"/>
  <c r="AD216" i="8"/>
  <c r="AD218" i="8" s="1"/>
  <c r="AD206" i="8" l="1"/>
  <c r="AE189" i="8"/>
  <c r="AE187" i="8"/>
  <c r="AE216" i="8"/>
  <c r="AE218" i="8" s="1"/>
  <c r="AE186" i="8"/>
  <c r="AE206" i="8" l="1"/>
  <c r="AL194" i="8" l="1"/>
  <c r="AN194" i="8"/>
  <c r="AL191" i="8"/>
  <c r="AL187" i="8"/>
  <c r="AL189" i="8"/>
  <c r="AL210" i="8"/>
  <c r="AL211" i="8" s="1"/>
  <c r="AL215" i="8"/>
  <c r="AL202" i="8"/>
  <c r="AL205" i="8"/>
  <c r="AL201" i="8"/>
  <c r="AL216" i="8"/>
  <c r="AL188" i="8"/>
  <c r="AL212" i="8"/>
  <c r="AL186" i="8"/>
  <c r="AL200" i="8"/>
  <c r="AL208" i="8"/>
  <c r="AL196" i="8"/>
  <c r="AL197" i="8" s="1"/>
  <c r="AL207" i="8"/>
  <c r="AL199" i="8"/>
  <c r="AN190" i="8"/>
  <c r="AL192" i="8"/>
  <c r="AL190" i="8"/>
  <c r="AL217" i="8"/>
  <c r="AL206" i="8"/>
  <c r="AL193" i="8"/>
  <c r="AP194" i="8" l="1"/>
  <c r="AL195" i="8"/>
  <c r="AN201" i="8"/>
  <c r="AH200" i="8"/>
  <c r="AG200" i="8"/>
  <c r="AL203" i="8"/>
  <c r="AN206" i="8"/>
  <c r="AN192" i="8"/>
  <c r="AN217" i="8"/>
  <c r="AN199" i="8"/>
  <c r="AN193" i="8"/>
  <c r="AP190" i="8"/>
  <c r="AN196" i="8"/>
  <c r="AN197" i="8" s="1"/>
  <c r="AN202" i="8"/>
  <c r="AN208" i="8"/>
  <c r="AN200" i="8"/>
  <c r="AN216" i="8"/>
  <c r="AN186" i="8"/>
  <c r="AN188" i="8"/>
  <c r="AN205" i="8"/>
  <c r="AL218" i="8"/>
  <c r="AD205" i="8"/>
  <c r="AD209" i="8" s="1"/>
  <c r="AD212" i="8"/>
  <c r="AD185" i="8"/>
  <c r="AP201" i="8"/>
  <c r="AN207" i="8"/>
  <c r="AL209" i="8"/>
  <c r="AN189" i="8"/>
  <c r="AN187" i="8"/>
  <c r="AE205" i="8"/>
  <c r="AE209" i="8" s="1"/>
  <c r="AE185" i="8"/>
  <c r="AE212" i="8"/>
  <c r="AP215" i="8"/>
  <c r="AN215" i="8"/>
  <c r="AN191" i="8"/>
  <c r="AP217" i="8"/>
  <c r="AL185" i="8"/>
  <c r="AN210" i="8"/>
  <c r="AN211" i="8" s="1"/>
  <c r="AN203" i="8" l="1"/>
  <c r="AP192" i="8"/>
  <c r="AG199" i="8"/>
  <c r="AG203" i="8" s="1"/>
  <c r="AP210" i="8"/>
  <c r="AP211" i="8" s="1"/>
  <c r="AN218" i="8"/>
  <c r="AN195" i="8"/>
  <c r="AP193" i="8"/>
  <c r="AP195" i="8" s="1"/>
  <c r="AP202" i="8"/>
  <c r="AP196" i="8"/>
  <c r="AP197" i="8" s="1"/>
  <c r="AP208" i="8"/>
  <c r="AP191" i="8"/>
  <c r="AP207" i="8"/>
  <c r="AN209" i="8"/>
  <c r="AN185" i="8"/>
  <c r="AH199" i="8" l="1"/>
  <c r="AH203" i="8" s="1"/>
  <c r="AG188" i="8"/>
  <c r="AQ3" i="8"/>
  <c r="AH188" i="8" l="1"/>
  <c r="AP3" i="8"/>
  <c r="AS3" i="8" s="1"/>
  <c r="AV3" i="8" s="1"/>
  <c r="AY3" i="8" s="1"/>
  <c r="AP4" i="8"/>
  <c r="AT3" i="8"/>
  <c r="AR3" i="8"/>
  <c r="AU3" i="8" s="1"/>
  <c r="AX3" i="8" s="1"/>
  <c r="BA3" i="8" s="1"/>
  <c r="AG189" i="8" l="1"/>
  <c r="AG187" i="8"/>
  <c r="AG216" i="8"/>
  <c r="AG218" i="8" s="1"/>
  <c r="AG186" i="8"/>
  <c r="AS4" i="8"/>
  <c r="AW3" i="8"/>
  <c r="AG206" i="8" l="1"/>
  <c r="AR191" i="8"/>
  <c r="AR201" i="8"/>
  <c r="AR202" i="8"/>
  <c r="AR207" i="8"/>
  <c r="AR193" i="8"/>
  <c r="AR210" i="8"/>
  <c r="AR211" i="8" s="1"/>
  <c r="AR217" i="8"/>
  <c r="AR194" i="8"/>
  <c r="AR190" i="8"/>
  <c r="AR192" i="8"/>
  <c r="AR208" i="8"/>
  <c r="AR196" i="8"/>
  <c r="AR197" i="8" s="1"/>
  <c r="AV4" i="8"/>
  <c r="AZ3" i="8"/>
  <c r="AY4" i="8" s="1"/>
  <c r="AH187" i="8"/>
  <c r="AH189" i="8"/>
  <c r="AH186" i="8"/>
  <c r="AH216" i="8"/>
  <c r="AH218" i="8" s="1"/>
  <c r="AG212" i="8" l="1"/>
  <c r="AG205" i="8"/>
  <c r="AG209" i="8" s="1"/>
  <c r="AG185" i="8"/>
  <c r="AR195" i="8"/>
  <c r="AQ202" i="8"/>
  <c r="AQ208" i="8"/>
  <c r="AU190" i="8"/>
  <c r="AU192" i="8"/>
  <c r="AU194" i="8"/>
  <c r="AU193" i="8"/>
  <c r="AQ194" i="8"/>
  <c r="AU208" i="8"/>
  <c r="AK200" i="8"/>
  <c r="AJ200" i="8"/>
  <c r="AJ199" i="8"/>
  <c r="AU217" i="8"/>
  <c r="AU196" i="8"/>
  <c r="AU197" i="8" s="1"/>
  <c r="AU202" i="8"/>
  <c r="AU191" i="8"/>
  <c r="AU210" i="8"/>
  <c r="AU211" i="8" s="1"/>
  <c r="AU201" i="8"/>
  <c r="AU207" i="8"/>
  <c r="AQ210" i="8"/>
  <c r="AQ211" i="8" s="1"/>
  <c r="AH206" i="8"/>
  <c r="AF212" i="8"/>
  <c r="AH205" i="8" l="1"/>
  <c r="AH209" i="8" s="1"/>
  <c r="AU195" i="8"/>
  <c r="AH185" i="8"/>
  <c r="AJ203" i="8"/>
  <c r="AS210" i="8"/>
  <c r="AS211" i="8" s="1"/>
  <c r="AK199" i="8"/>
  <c r="AK203" i="8" s="1"/>
  <c r="AS202" i="8"/>
  <c r="AQ193" i="8"/>
  <c r="AQ195" i="8" s="1"/>
  <c r="AS208" i="8"/>
  <c r="AH212" i="8"/>
  <c r="AS194" i="8"/>
  <c r="AN212" i="8"/>
  <c r="AQ190" i="8" l="1"/>
  <c r="AQ192" i="8"/>
  <c r="AS190" i="8"/>
  <c r="BC196" i="8"/>
  <c r="BC197" i="8" s="1"/>
  <c r="AX196" i="8"/>
  <c r="AX197" i="8" s="1"/>
  <c r="BA193" i="8"/>
  <c r="BA190" i="8"/>
  <c r="BA192" i="8"/>
  <c r="BA196" i="8"/>
  <c r="BA197" i="8" s="1"/>
  <c r="AQ200" i="8"/>
  <c r="AQ201" i="8"/>
  <c r="BA207" i="8"/>
  <c r="AQ199" i="8"/>
  <c r="AS191" i="8"/>
  <c r="AQ191" i="8"/>
  <c r="BA191" i="8"/>
  <c r="BC202" i="8"/>
  <c r="AX202" i="8"/>
  <c r="AQ205" i="8"/>
  <c r="AX201" i="8"/>
  <c r="AX194" i="8"/>
  <c r="BC194" i="8"/>
  <c r="BC210" i="8"/>
  <c r="BC211" i="8" s="1"/>
  <c r="AX210" i="8"/>
  <c r="AX211" i="8" s="1"/>
  <c r="BA215" i="8"/>
  <c r="AQ206" i="8"/>
  <c r="BA208" i="8"/>
  <c r="BA194" i="8"/>
  <c r="AX215" i="8"/>
  <c r="BA217" i="8"/>
  <c r="AQ217" i="8"/>
  <c r="BA202" i="8"/>
  <c r="AX192" i="8"/>
  <c r="AX190" i="8"/>
  <c r="AX207" i="8"/>
  <c r="AS207" i="8"/>
  <c r="AQ207" i="8"/>
  <c r="BC193" i="8"/>
  <c r="AX193" i="8"/>
  <c r="BA210" i="8"/>
  <c r="BA211" i="8" s="1"/>
  <c r="AQ216" i="8"/>
  <c r="AQ188" i="8"/>
  <c r="AQ212" i="8"/>
  <c r="AQ186" i="8"/>
  <c r="AX217" i="8"/>
  <c r="AQ215" i="8"/>
  <c r="AX191" i="8"/>
  <c r="BA201" i="8"/>
  <c r="AQ187" i="8"/>
  <c r="AQ189" i="8"/>
  <c r="AQ196" i="8"/>
  <c r="AQ197" i="8" s="1"/>
  <c r="AX208" i="8"/>
  <c r="BC208" i="8"/>
  <c r="AR215" i="8"/>
  <c r="AS193" i="8"/>
  <c r="AS195" i="8" s="1"/>
  <c r="AS201" i="8"/>
  <c r="AS192" i="8" l="1"/>
  <c r="BA195" i="8"/>
  <c r="BC191" i="8"/>
  <c r="AQ218" i="8"/>
  <c r="AX195" i="8"/>
  <c r="AQ203" i="8"/>
  <c r="BC217" i="8"/>
  <c r="BC201" i="8"/>
  <c r="BC190" i="8"/>
  <c r="AS217" i="8"/>
  <c r="AQ209" i="8"/>
  <c r="BC192" i="8"/>
  <c r="AS215" i="8"/>
  <c r="BC207" i="8"/>
  <c r="AQ185" i="8"/>
  <c r="AS196" i="8"/>
  <c r="AS197" i="8" s="1"/>
  <c r="AJ188" i="8"/>
  <c r="BC195" i="8"/>
  <c r="AK188" i="8" l="1"/>
  <c r="AJ189" i="8" l="1"/>
  <c r="AJ187" i="8"/>
  <c r="AJ216" i="8"/>
  <c r="AJ218" i="8" s="1"/>
  <c r="AJ186" i="8"/>
  <c r="AJ206" i="8"/>
  <c r="AT208" i="8" l="1"/>
  <c r="AT201" i="8"/>
  <c r="AT190" i="8"/>
  <c r="AT196" i="8"/>
  <c r="AT197" i="8" s="1"/>
  <c r="AJ205" i="8"/>
  <c r="AJ209" i="8" s="1"/>
  <c r="AJ212" i="8"/>
  <c r="AK187" i="8"/>
  <c r="AK189" i="8"/>
  <c r="AK216" i="8"/>
  <c r="AK218" i="8" s="1"/>
  <c r="AK186" i="8"/>
  <c r="AK206" i="8"/>
  <c r="AV193" i="8" l="1"/>
  <c r="AT193" i="8"/>
  <c r="AJ185" i="8"/>
  <c r="AK212" i="8"/>
  <c r="AT210" i="8"/>
  <c r="AT211" i="8" s="1"/>
  <c r="AT216" i="8"/>
  <c r="AT188" i="8"/>
  <c r="AT212" i="8"/>
  <c r="AT186" i="8"/>
  <c r="AT202" i="8"/>
  <c r="AT215" i="8"/>
  <c r="AT199" i="8"/>
  <c r="AV192" i="8"/>
  <c r="AT191" i="8"/>
  <c r="AT192" i="8"/>
  <c r="AM200" i="8"/>
  <c r="AT206" i="8"/>
  <c r="AT187" i="8"/>
  <c r="AT189" i="8"/>
  <c r="AT205" i="8"/>
  <c r="AT200" i="8"/>
  <c r="AT217" i="8"/>
  <c r="AT207" i="8"/>
  <c r="AT194" i="8"/>
  <c r="AV190" i="8"/>
  <c r="AV196" i="8"/>
  <c r="AV197" i="8" s="1"/>
  <c r="AK205" i="8"/>
  <c r="AK209" i="8" s="1"/>
  <c r="AK185" i="8"/>
  <c r="AV201" i="8"/>
  <c r="AV208" i="8"/>
  <c r="AT195" i="8" l="1"/>
  <c r="AV191" i="8"/>
  <c r="AM199" i="8"/>
  <c r="AM203" i="8" s="1"/>
  <c r="AV207" i="8"/>
  <c r="AT209" i="8"/>
  <c r="AT185" i="8"/>
  <c r="AO200" i="8"/>
  <c r="AT218" i="8"/>
  <c r="AV202" i="8"/>
  <c r="AV210" i="8"/>
  <c r="AV211" i="8" s="1"/>
  <c r="AV217" i="8"/>
  <c r="AT203" i="8"/>
  <c r="AV194" i="8"/>
  <c r="AV195" i="8" s="1"/>
  <c r="AM188" i="8" l="1"/>
  <c r="AU215" i="8"/>
  <c r="BC215" i="8"/>
  <c r="AP200" i="8"/>
  <c r="AO199" i="8"/>
  <c r="AO203" i="8" l="1"/>
  <c r="AO188" i="8"/>
  <c r="AP199" i="8"/>
  <c r="AV215" i="8"/>
  <c r="AM205" i="8" l="1"/>
  <c r="AP188" i="8"/>
  <c r="AP203" i="8"/>
  <c r="AW196" i="8" l="1"/>
  <c r="AW197" i="8" s="1"/>
  <c r="AM189" i="8"/>
  <c r="AM187" i="8"/>
  <c r="AM212" i="8"/>
  <c r="AM216" i="8"/>
  <c r="AM218" i="8" s="1"/>
  <c r="AM186" i="8"/>
  <c r="AM206" i="8"/>
  <c r="AM209" i="8" s="1"/>
  <c r="AW210" i="8"/>
  <c r="AW211" i="8" s="1"/>
  <c r="AO205" i="8"/>
  <c r="AW208" i="8" l="1"/>
  <c r="AY208" i="8"/>
  <c r="AW205" i="8"/>
  <c r="AW200" i="8"/>
  <c r="AW201" i="8"/>
  <c r="AW199" i="8"/>
  <c r="AW206" i="8"/>
  <c r="AW191" i="8"/>
  <c r="AW194" i="8"/>
  <c r="AW192" i="8"/>
  <c r="AW190" i="8"/>
  <c r="AR200" i="8"/>
  <c r="AW216" i="8"/>
  <c r="AW186" i="8"/>
  <c r="AW188" i="8"/>
  <c r="AW212" i="8"/>
  <c r="AW215" i="8"/>
  <c r="AW189" i="8"/>
  <c r="AW187" i="8"/>
  <c r="AW202" i="8"/>
  <c r="AY202" i="8"/>
  <c r="AW207" i="8"/>
  <c r="AW217" i="8"/>
  <c r="AY196" i="8"/>
  <c r="AY197" i="8" s="1"/>
  <c r="AO189" i="8"/>
  <c r="AO187" i="8"/>
  <c r="AO212" i="8"/>
  <c r="AO216" i="8"/>
  <c r="AO218" i="8" s="1"/>
  <c r="AO186" i="8"/>
  <c r="AY210" i="8"/>
  <c r="AY211" i="8" s="1"/>
  <c r="AO206" i="8"/>
  <c r="AP205" i="8"/>
  <c r="AM185" i="8"/>
  <c r="AW193" i="8"/>
  <c r="AW195" i="8" l="1"/>
  <c r="AY217" i="8"/>
  <c r="AY207" i="8"/>
  <c r="AO209" i="8"/>
  <c r="AS200" i="8"/>
  <c r="AY190" i="8"/>
  <c r="AY192" i="8"/>
  <c r="AP187" i="8"/>
  <c r="AP189" i="8"/>
  <c r="AP212" i="8"/>
  <c r="AP186" i="8"/>
  <c r="AP216" i="8"/>
  <c r="AP218" i="8" s="1"/>
  <c r="AW218" i="8"/>
  <c r="AY201" i="8"/>
  <c r="AO185" i="8"/>
  <c r="AY194" i="8"/>
  <c r="AY191" i="8"/>
  <c r="AW209" i="8"/>
  <c r="AP206" i="8"/>
  <c r="AY193" i="8"/>
  <c r="AW185" i="8"/>
  <c r="AY215" i="8"/>
  <c r="AW203" i="8"/>
  <c r="AR199" i="8" l="1"/>
  <c r="AR203" i="8" s="1"/>
  <c r="AY195" i="8"/>
  <c r="AP185" i="8"/>
  <c r="AP209" i="8"/>
  <c r="AS199" i="8" l="1"/>
  <c r="AS203" i="8" s="1"/>
  <c r="AZ194" i="8" l="1"/>
  <c r="AR188" i="8"/>
  <c r="AR216" i="8" l="1"/>
  <c r="AR218" i="8" s="1"/>
  <c r="AS216" i="8"/>
  <c r="AS218" i="8" s="1"/>
  <c r="AR187" i="8"/>
  <c r="AR186" i="8"/>
  <c r="AR189" i="8"/>
  <c r="AZ191" i="8"/>
  <c r="AZ190" i="8"/>
  <c r="AZ192" i="8"/>
  <c r="AZ202" i="8"/>
  <c r="AZ199" i="8"/>
  <c r="AZ208" i="8"/>
  <c r="AZ201" i="8"/>
  <c r="AZ196" i="8"/>
  <c r="AZ197" i="8" s="1"/>
  <c r="AZ215" i="8"/>
  <c r="AZ187" i="8"/>
  <c r="AZ189" i="8"/>
  <c r="AZ205" i="8"/>
  <c r="AZ200" i="8"/>
  <c r="AZ206" i="8"/>
  <c r="AZ207" i="8"/>
  <c r="AZ210" i="8"/>
  <c r="AZ211" i="8" s="1"/>
  <c r="AZ216" i="8"/>
  <c r="AZ188" i="8"/>
  <c r="AZ212" i="8"/>
  <c r="AZ186" i="8"/>
  <c r="AZ217" i="8"/>
  <c r="AR206" i="8"/>
  <c r="AZ193" i="8"/>
  <c r="AZ195" i="8" s="1"/>
  <c r="AS188" i="8"/>
  <c r="BB194" i="8"/>
  <c r="AS186" i="8" l="1"/>
  <c r="AS187" i="8"/>
  <c r="AS189" i="8"/>
  <c r="BB205" i="8"/>
  <c r="AV200" i="8"/>
  <c r="AU200" i="8"/>
  <c r="AR205" i="8"/>
  <c r="AR209" i="8" s="1"/>
  <c r="BB207" i="8"/>
  <c r="AZ209" i="8"/>
  <c r="AR212" i="8"/>
  <c r="AZ185" i="8"/>
  <c r="BB190" i="8"/>
  <c r="BB192" i="8"/>
  <c r="BD194" i="8"/>
  <c r="BB200" i="8"/>
  <c r="BB196" i="8"/>
  <c r="BB197" i="8" s="1"/>
  <c r="BB191" i="8"/>
  <c r="BB210" i="8"/>
  <c r="BB211" i="8" s="1"/>
  <c r="BB215" i="8"/>
  <c r="BB208" i="8"/>
  <c r="BB199" i="8"/>
  <c r="BB202" i="8"/>
  <c r="AZ218" i="8"/>
  <c r="AZ203" i="8"/>
  <c r="BB216" i="8"/>
  <c r="BB212" i="8"/>
  <c r="BB186" i="8"/>
  <c r="BB188" i="8"/>
  <c r="BB201" i="8"/>
  <c r="AS206" i="8"/>
  <c r="BD207" i="8"/>
  <c r="BB217" i="8"/>
  <c r="BB187" i="8"/>
  <c r="BB189" i="8"/>
  <c r="BB193" i="8"/>
  <c r="BB195" i="8" s="1"/>
  <c r="BB206" i="8"/>
  <c r="AS205" i="8" l="1"/>
  <c r="AS209" i="8" s="1"/>
  <c r="AS212" i="8"/>
  <c r="AR185" i="8"/>
  <c r="AU199" i="8"/>
  <c r="AU203" i="8" s="1"/>
  <c r="BD193" i="8"/>
  <c r="BD195" i="8" s="1"/>
  <c r="BD217" i="8"/>
  <c r="BD208" i="8"/>
  <c r="BD191" i="8"/>
  <c r="BD202" i="8"/>
  <c r="BD190" i="8"/>
  <c r="BD192" i="8"/>
  <c r="BD201" i="8"/>
  <c r="AS185" i="8"/>
  <c r="BB185" i="8"/>
  <c r="BB209" i="8"/>
  <c r="BD210" i="8"/>
  <c r="BD211" i="8" s="1"/>
  <c r="BD215" i="8"/>
  <c r="BB203" i="8"/>
  <c r="BB218" i="8"/>
  <c r="BD196" i="8"/>
  <c r="BD197" i="8" s="1"/>
  <c r="AV199" i="8" l="1"/>
  <c r="AV203" i="8" s="1"/>
  <c r="AU188" i="8" l="1"/>
  <c r="AU187" i="8" l="1"/>
  <c r="AV189" i="8"/>
  <c r="AU186" i="8"/>
  <c r="AU216" i="8"/>
  <c r="AU218" i="8" s="1"/>
  <c r="AU189" i="8"/>
  <c r="AU206" i="8"/>
  <c r="AV188" i="8"/>
  <c r="AV186" i="8" l="1"/>
  <c r="AV216" i="8"/>
  <c r="AV218" i="8" s="1"/>
  <c r="AV187" i="8"/>
  <c r="AU205" i="8"/>
  <c r="AU209" i="8" s="1"/>
  <c r="AV206" i="8"/>
  <c r="AV205" i="8" l="1"/>
  <c r="AV209" i="8" s="1"/>
  <c r="AU185" i="8"/>
  <c r="AU212" i="8"/>
  <c r="AX199" i="8"/>
  <c r="AX200" i="8"/>
  <c r="AX203" i="8" l="1"/>
  <c r="AV185" i="8"/>
  <c r="AV212" i="8"/>
  <c r="AY199" i="8"/>
  <c r="AY200" i="8" l="1"/>
  <c r="AY203" i="8" s="1"/>
  <c r="AX188" i="8" l="1"/>
  <c r="AY188" i="8" l="1"/>
  <c r="AY189" i="8"/>
  <c r="AX216" i="8"/>
  <c r="AX218" i="8" s="1"/>
  <c r="AX186" i="8"/>
  <c r="AX189" i="8"/>
  <c r="AX187" i="8"/>
  <c r="AX206" i="8"/>
  <c r="AY206" i="8" l="1"/>
  <c r="AY187" i="8"/>
  <c r="AY216" i="8"/>
  <c r="AY218" i="8" s="1"/>
  <c r="AY186" i="8"/>
  <c r="AX205" i="8" l="1"/>
  <c r="AX209" i="8" s="1"/>
  <c r="AX212" i="8"/>
  <c r="AX185" i="8" l="1"/>
  <c r="BA199" i="8"/>
  <c r="BA200" i="8"/>
  <c r="AY212" i="8"/>
  <c r="AY205" i="8"/>
  <c r="AY209" i="8" s="1"/>
  <c r="BA188" i="8" l="1"/>
  <c r="BC200" i="8"/>
  <c r="BA203" i="8"/>
  <c r="AY185" i="8"/>
  <c r="BC199" i="8"/>
  <c r="BD200" i="8" l="1"/>
  <c r="BC188" i="8"/>
  <c r="BC203" i="8"/>
  <c r="BD199" i="8"/>
  <c r="BA206" i="8" l="1"/>
  <c r="BA189" i="8"/>
  <c r="BA187" i="8"/>
  <c r="BA186" i="8"/>
  <c r="BA216" i="8"/>
  <c r="BA218" i="8" s="1"/>
  <c r="BD203" i="8"/>
  <c r="BD188" i="8"/>
  <c r="BC206" i="8" l="1"/>
  <c r="BA205" i="8"/>
  <c r="BA209" i="8" s="1"/>
  <c r="BC189" i="8"/>
  <c r="BC187" i="8"/>
  <c r="BC186" i="8"/>
  <c r="BC216" i="8"/>
  <c r="BC218" i="8" s="1"/>
  <c r="BD206" i="8"/>
  <c r="BA185" i="8" l="1"/>
  <c r="BD189" i="8"/>
  <c r="BD187" i="8"/>
  <c r="BD216" i="8"/>
  <c r="BD218" i="8" s="1"/>
  <c r="BD186" i="8"/>
  <c r="BA212" i="8"/>
  <c r="BC205" i="8"/>
  <c r="BC209" i="8" l="1"/>
  <c r="BD205" i="8"/>
  <c r="BD212" i="8" l="1"/>
  <c r="BD209" i="8"/>
  <c r="BC185" i="8"/>
  <c r="BC212" i="8"/>
  <c r="BD185" i="8"/>
  <c r="B172" i="8" l="1"/>
  <c r="B173" i="8" l="1"/>
  <c r="BE3" i="8" l="1"/>
  <c r="BS3" i="8"/>
  <c r="BR3" i="8" l="1"/>
  <c r="BU3" i="8" s="1"/>
  <c r="BX3" i="8" s="1"/>
  <c r="CA3" i="8" s="1"/>
  <c r="BR4" i="8"/>
  <c r="BV3" i="8"/>
  <c r="BT3" i="8"/>
  <c r="BW3" i="8" s="1"/>
  <c r="BZ3" i="8" s="1"/>
  <c r="CC3" i="8" s="1"/>
  <c r="BH3" i="8"/>
  <c r="BF3" i="8"/>
  <c r="BI3" i="8" s="1"/>
  <c r="BL3" i="8" s="1"/>
  <c r="BO3" i="8" s="1"/>
  <c r="BD3" i="8"/>
  <c r="BG3" i="8" s="1"/>
  <c r="BJ3" i="8" s="1"/>
  <c r="BM3" i="8" s="1"/>
  <c r="BD4" i="8"/>
  <c r="BG4" i="8" l="1"/>
  <c r="BK3" i="8"/>
  <c r="BY3" i="8"/>
  <c r="BU4" i="8"/>
  <c r="BN3" i="8" l="1"/>
  <c r="BM4" i="8" s="1"/>
  <c r="BJ4" i="8"/>
  <c r="BX4" i="8"/>
  <c r="CB3" i="8"/>
  <c r="CA4" i="8" s="1"/>
  <c r="BY190" i="8" l="1"/>
  <c r="BY192" i="8"/>
  <c r="CC210" i="8"/>
  <c r="CC211" i="8" s="1"/>
  <c r="BE210" i="8"/>
  <c r="BE211" i="8" s="1"/>
  <c r="BP210" i="8"/>
  <c r="BP211" i="8" s="1"/>
  <c r="BO215" i="8"/>
  <c r="BE217" i="8"/>
  <c r="BL200" i="8"/>
  <c r="BK187" i="8"/>
  <c r="BK189" i="8"/>
  <c r="BI205" i="8"/>
  <c r="CC199" i="8"/>
  <c r="BI206" i="8"/>
  <c r="BE208" i="8"/>
  <c r="BP208" i="8"/>
  <c r="BH205" i="8"/>
  <c r="BW210" i="8"/>
  <c r="BW211" i="8" s="1"/>
  <c r="BQ215" i="8"/>
  <c r="BF215" i="8"/>
  <c r="BY189" i="8"/>
  <c r="BY187" i="8"/>
  <c r="BW194" i="8"/>
  <c r="BK200" i="8"/>
  <c r="BZ187" i="8"/>
  <c r="BZ189" i="8"/>
  <c r="BH189" i="8"/>
  <c r="BH187" i="8"/>
  <c r="BL205" i="8"/>
  <c r="CB202" i="8"/>
  <c r="BS202" i="8"/>
  <c r="BZ207" i="8"/>
  <c r="BS206" i="8"/>
  <c r="BF207" i="8"/>
  <c r="BQ207" i="8"/>
  <c r="CB212" i="8"/>
  <c r="CB186" i="8"/>
  <c r="CB188" i="8"/>
  <c r="BE201" i="8"/>
  <c r="BP201" i="8"/>
  <c r="BZ196" i="8"/>
  <c r="BZ197" i="8" s="1"/>
  <c r="BZ210" i="8"/>
  <c r="BZ211" i="8" s="1"/>
  <c r="CE196" i="8"/>
  <c r="CE197" i="8" s="1"/>
  <c r="BT196" i="8"/>
  <c r="BT197" i="8" s="1"/>
  <c r="BY207" i="8"/>
  <c r="BN201" i="8"/>
  <c r="BS187" i="8"/>
  <c r="BS189" i="8"/>
  <c r="BS193" i="8"/>
  <c r="BS195" i="8" s="1"/>
  <c r="BS208" i="8"/>
  <c r="BN217" i="8"/>
  <c r="BL194" i="8"/>
  <c r="CB206" i="8"/>
  <c r="BN215" i="8"/>
  <c r="CC208" i="8"/>
  <c r="BN208" i="8"/>
  <c r="BY199" i="8"/>
  <c r="BW193" i="8"/>
  <c r="BN206" i="8"/>
  <c r="BL188" i="8"/>
  <c r="BL186" i="8"/>
  <c r="BL216" i="8"/>
  <c r="BL212" i="8"/>
  <c r="BE202" i="8"/>
  <c r="BP202" i="8"/>
  <c r="BV200" i="8"/>
  <c r="BP191" i="8"/>
  <c r="BE191" i="8"/>
  <c r="BH201" i="8"/>
  <c r="BE196" i="8"/>
  <c r="BE197" i="8" s="1"/>
  <c r="BP196" i="8"/>
  <c r="BP197" i="8" s="1"/>
  <c r="BF212" i="8"/>
  <c r="BF216" i="8"/>
  <c r="BF188" i="8"/>
  <c r="BF186" i="8"/>
  <c r="BZ212" i="8"/>
  <c r="BZ186" i="8"/>
  <c r="BZ188" i="8"/>
  <c r="BZ185" i="8"/>
  <c r="BL215" i="8"/>
  <c r="BT199" i="8"/>
  <c r="CE199" i="8"/>
  <c r="BY208" i="8"/>
  <c r="BW191" i="8"/>
  <c r="CC207" i="8"/>
  <c r="CC201" i="8"/>
  <c r="BK210" i="8"/>
  <c r="BK211" i="8" s="1"/>
  <c r="BL187" i="8"/>
  <c r="BL189" i="8"/>
  <c r="BS194" i="8"/>
  <c r="BL193" i="8"/>
  <c r="BO191" i="8"/>
  <c r="BI202" i="8"/>
  <c r="BL201" i="8"/>
  <c r="CB205" i="8"/>
  <c r="BO188" i="8"/>
  <c r="BO212" i="8"/>
  <c r="BO186" i="8"/>
  <c r="BO185" i="8"/>
  <c r="BO216" i="8"/>
  <c r="BW186" i="8"/>
  <c r="BW185" i="8"/>
  <c r="BW212" i="8"/>
  <c r="BW188" i="8"/>
  <c r="BL208" i="8"/>
  <c r="CB210" i="8"/>
  <c r="CB211" i="8" s="1"/>
  <c r="BS200" i="8"/>
  <c r="CC196" i="8"/>
  <c r="CC197" i="8" s="1"/>
  <c r="BV205" i="8"/>
  <c r="BY206" i="8"/>
  <c r="BQ202" i="8"/>
  <c r="BF202" i="8"/>
  <c r="CB201" i="8"/>
  <c r="CE194" i="8"/>
  <c r="BT194" i="8"/>
  <c r="BN207" i="8"/>
  <c r="CC200" i="8"/>
  <c r="BV190" i="8"/>
  <c r="BV192" i="8"/>
  <c r="BT192" i="8"/>
  <c r="CE190" i="8"/>
  <c r="BT190" i="8"/>
  <c r="BL199" i="8"/>
  <c r="BH208" i="8"/>
  <c r="BP205" i="8"/>
  <c r="BE205" i="8"/>
  <c r="BK215" i="8"/>
  <c r="BI199" i="8"/>
  <c r="BZ199" i="8"/>
  <c r="BY191" i="8"/>
  <c r="CC205" i="8"/>
  <c r="CC209" i="8" s="1"/>
  <c r="BF199" i="8"/>
  <c r="CC206" i="8"/>
  <c r="BN210" i="8"/>
  <c r="BN211" i="8" s="1"/>
  <c r="BW192" i="8"/>
  <c r="BW190" i="8"/>
  <c r="BF192" i="8"/>
  <c r="BF190" i="8"/>
  <c r="CE210" i="8"/>
  <c r="CE211" i="8" s="1"/>
  <c r="BT210" i="8"/>
  <c r="BT211" i="8" s="1"/>
  <c r="CB207" i="8"/>
  <c r="CE202" i="8"/>
  <c r="BT202" i="8"/>
  <c r="BF217" i="8"/>
  <c r="BW202" i="8"/>
  <c r="BF206" i="8"/>
  <c r="BK212" i="8"/>
  <c r="BK186" i="8"/>
  <c r="BK188" i="8"/>
  <c r="BK216" i="8"/>
  <c r="BZ194" i="8"/>
  <c r="BT189" i="8"/>
  <c r="BT187" i="8"/>
  <c r="BZ202" i="8"/>
  <c r="BQ210" i="8"/>
  <c r="BQ211" i="8" s="1"/>
  <c r="BF210" i="8"/>
  <c r="BF211" i="8" s="1"/>
  <c r="BO193" i="8"/>
  <c r="BY200" i="8"/>
  <c r="BO202" i="8"/>
  <c r="BF191" i="8"/>
  <c r="BY205" i="8"/>
  <c r="BK192" i="8"/>
  <c r="BK190" i="8"/>
  <c r="BH210" i="8"/>
  <c r="BH211" i="8" s="1"/>
  <c r="BY186" i="8"/>
  <c r="BY188" i="8"/>
  <c r="BY185" i="8"/>
  <c r="BY212" i="8"/>
  <c r="BN200" i="8"/>
  <c r="BI210" i="8"/>
  <c r="BI211" i="8" s="1"/>
  <c r="CE191" i="8"/>
  <c r="BT191" i="8"/>
  <c r="BO199" i="8"/>
  <c r="BS192" i="8"/>
  <c r="BS190" i="8"/>
  <c r="BE194" i="8"/>
  <c r="BG194" i="8"/>
  <c r="BZ205" i="8"/>
  <c r="BT207" i="8"/>
  <c r="BE206" i="8"/>
  <c r="BF189" i="8"/>
  <c r="BF187" i="8"/>
  <c r="BO194" i="8"/>
  <c r="BS199" i="8"/>
  <c r="BY201" i="8"/>
  <c r="BH191" i="8"/>
  <c r="BV206" i="8"/>
  <c r="BY196" i="8"/>
  <c r="BY197" i="8" s="1"/>
  <c r="BO200" i="8"/>
  <c r="CC202" i="8"/>
  <c r="BW200" i="8"/>
  <c r="BH200" i="8"/>
  <c r="BS205" i="8"/>
  <c r="CC193" i="8"/>
  <c r="BO210" i="8"/>
  <c r="BO211" i="8" s="1"/>
  <c r="BK201" i="8"/>
  <c r="BL191" i="8"/>
  <c r="BI191" i="8"/>
  <c r="BL207" i="8"/>
  <c r="BS196" i="8"/>
  <c r="BS197" i="8" s="1"/>
  <c r="BN196" i="8"/>
  <c r="BN197" i="8" s="1"/>
  <c r="BH194" i="8"/>
  <c r="BO192" i="8"/>
  <c r="BO190" i="8"/>
  <c r="BW207" i="8"/>
  <c r="BK207" i="8"/>
  <c r="BL210" i="8"/>
  <c r="BL211" i="8" s="1"/>
  <c r="BQ193" i="8"/>
  <c r="BF193" i="8"/>
  <c r="BF205" i="8"/>
  <c r="BQ205" i="8"/>
  <c r="BM215" i="8"/>
  <c r="BE215" i="8"/>
  <c r="BE218" i="8" s="1"/>
  <c r="BP215" i="8"/>
  <c r="BN199" i="8"/>
  <c r="BT200" i="8"/>
  <c r="BH206" i="8"/>
  <c r="BN194" i="8"/>
  <c r="BN193" i="8"/>
  <c r="BK199" i="8"/>
  <c r="BK217" i="8"/>
  <c r="BL217" i="8"/>
  <c r="BI193" i="8"/>
  <c r="BI195" i="8" s="1"/>
  <c r="BH185" i="8"/>
  <c r="BH212" i="8"/>
  <c r="BH188" i="8"/>
  <c r="BH186" i="8"/>
  <c r="BH216" i="8"/>
  <c r="BH215" i="8"/>
  <c r="BH218" i="8" s="1"/>
  <c r="CC191" i="8"/>
  <c r="BS207" i="8"/>
  <c r="BW187" i="8"/>
  <c r="BW189" i="8"/>
  <c r="CB191" i="8"/>
  <c r="CB194" i="8"/>
  <c r="CE206" i="8"/>
  <c r="BT206" i="8"/>
  <c r="CB187" i="8"/>
  <c r="CB189" i="8"/>
  <c r="CB200" i="8"/>
  <c r="BI208" i="8"/>
  <c r="CB193" i="8"/>
  <c r="BH202" i="8"/>
  <c r="CE186" i="8"/>
  <c r="BT186" i="8"/>
  <c r="BT188" i="8"/>
  <c r="BT212" i="8"/>
  <c r="BW206" i="8"/>
  <c r="BI217" i="8"/>
  <c r="BH192" i="8"/>
  <c r="BH190" i="8"/>
  <c r="BZ191" i="8"/>
  <c r="BK206" i="8"/>
  <c r="CC185" i="8"/>
  <c r="CC212" i="8"/>
  <c r="CC186" i="8"/>
  <c r="CC188" i="8"/>
  <c r="BZ190" i="8"/>
  <c r="BZ192" i="8"/>
  <c r="BZ206" i="8"/>
  <c r="BE216" i="8"/>
  <c r="BE212" i="8"/>
  <c r="BE186" i="8"/>
  <c r="BE188" i="8"/>
  <c r="BN186" i="8"/>
  <c r="BN188" i="8"/>
  <c r="BN212" i="8"/>
  <c r="BN216" i="8"/>
  <c r="BK205" i="8"/>
  <c r="BO206" i="8"/>
  <c r="BW201" i="8"/>
  <c r="BW199" i="8"/>
  <c r="BK191" i="8"/>
  <c r="BO208" i="8"/>
  <c r="BT201" i="8"/>
  <c r="BY194" i="8"/>
  <c r="BI196" i="8"/>
  <c r="BI197" i="8" s="1"/>
  <c r="BQ201" i="8"/>
  <c r="BF201" i="8"/>
  <c r="BO201" i="8"/>
  <c r="BM200" i="8"/>
  <c r="BE200" i="8"/>
  <c r="BN191" i="8"/>
  <c r="BV202" i="8"/>
  <c r="CB196" i="8"/>
  <c r="CB197" i="8" s="1"/>
  <c r="BY193" i="8"/>
  <c r="BL206" i="8"/>
  <c r="BE207" i="8"/>
  <c r="BT193" i="8"/>
  <c r="BT195" i="8" s="1"/>
  <c r="BI212" i="8"/>
  <c r="BI216" i="8"/>
  <c r="BI188" i="8"/>
  <c r="BI186" i="8"/>
  <c r="BI185" i="8"/>
  <c r="BS191" i="8"/>
  <c r="BN192" i="8"/>
  <c r="BN190" i="8"/>
  <c r="BV210" i="8"/>
  <c r="BV211" i="8" s="1"/>
  <c r="BS186" i="8"/>
  <c r="BS212" i="8"/>
  <c r="BS185" i="8"/>
  <c r="BS188" i="8"/>
  <c r="BF194" i="8"/>
  <c r="BJ190" i="8"/>
  <c r="BE190" i="8"/>
  <c r="BE192" i="8"/>
  <c r="BV188" i="8"/>
  <c r="BV212" i="8"/>
  <c r="BV186" i="8"/>
  <c r="BV196" i="8"/>
  <c r="BV197" i="8" s="1"/>
  <c r="BH217" i="8"/>
  <c r="CC192" i="8"/>
  <c r="CC190" i="8"/>
  <c r="BV193" i="8"/>
  <c r="BN189" i="8"/>
  <c r="BN187" i="8"/>
  <c r="BZ201" i="8"/>
  <c r="CC194" i="8"/>
  <c r="BO207" i="8"/>
  <c r="CC187" i="8"/>
  <c r="CC189" i="8"/>
  <c r="BW208" i="8"/>
  <c r="BL196" i="8"/>
  <c r="BL197" i="8" s="1"/>
  <c r="BI194" i="8"/>
  <c r="BQ208" i="8"/>
  <c r="BF208" i="8"/>
  <c r="BF209" i="8" s="1"/>
  <c r="BE187" i="8"/>
  <c r="BE189" i="8"/>
  <c r="CB199" i="8"/>
  <c r="BY210" i="8"/>
  <c r="BY211" i="8" s="1"/>
  <c r="BI215" i="8"/>
  <c r="BI218" i="8" s="1"/>
  <c r="BH196" i="8"/>
  <c r="BH197" i="8" s="1"/>
  <c r="CB192" i="8"/>
  <c r="CB190" i="8"/>
  <c r="BV189" i="8"/>
  <c r="BV187" i="8"/>
  <c r="BZ200" i="8"/>
  <c r="BK194" i="8"/>
  <c r="BV191" i="8"/>
  <c r="BV201" i="8"/>
  <c r="BS201" i="8"/>
  <c r="BI207" i="8"/>
  <c r="BZ208" i="8"/>
  <c r="BF200" i="8"/>
  <c r="BQ185" i="8"/>
  <c r="BV199" i="8"/>
  <c r="BK202" i="8"/>
  <c r="BL190" i="8"/>
  <c r="BL192" i="8"/>
  <c r="BV207" i="8"/>
  <c r="CE205" i="8"/>
  <c r="BT205" i="8"/>
  <c r="BT209" i="8" s="1"/>
  <c r="BY202" i="8"/>
  <c r="BH199" i="8"/>
  <c r="BH203" i="8" s="1"/>
  <c r="BN202" i="8"/>
  <c r="BO189" i="8"/>
  <c r="BO187" i="8"/>
  <c r="BS210" i="8"/>
  <c r="BS211" i="8" s="1"/>
  <c r="BV208" i="8"/>
  <c r="BI187" i="8"/>
  <c r="BI189" i="8"/>
  <c r="BK196" i="8"/>
  <c r="BK197" i="8" s="1"/>
  <c r="BH193" i="8"/>
  <c r="BW196" i="8"/>
  <c r="BW197" i="8" s="1"/>
  <c r="BF196" i="8"/>
  <c r="BF197" i="8" s="1"/>
  <c r="CD196" i="8"/>
  <c r="CD197" i="8" s="1"/>
  <c r="BI201" i="8"/>
  <c r="BO217" i="8"/>
  <c r="BO218" i="8" s="1"/>
  <c r="BI190" i="8"/>
  <c r="BI192" i="8"/>
  <c r="BQ192" i="8"/>
  <c r="BK208" i="8"/>
  <c r="BO205" i="8"/>
  <c r="BW205" i="8"/>
  <c r="BI200" i="8"/>
  <c r="BN205" i="8"/>
  <c r="BN209" i="8" s="1"/>
  <c r="BO196" i="8"/>
  <c r="BO197" i="8" s="1"/>
  <c r="BK193" i="8"/>
  <c r="BZ193" i="8"/>
  <c r="BZ195" i="8" s="1"/>
  <c r="BL202" i="8"/>
  <c r="BH207" i="8"/>
  <c r="BT208" i="8"/>
  <c r="CE208" i="8"/>
  <c r="BV194" i="8"/>
  <c r="BM193" i="8"/>
  <c r="BE193" i="8"/>
  <c r="BE195" i="8" s="1"/>
  <c r="BE199" i="8"/>
  <c r="BE203" i="8" s="1"/>
  <c r="BM199" i="8"/>
  <c r="BP199" i="8"/>
  <c r="BP203" i="8" s="1"/>
  <c r="CB208" i="8"/>
  <c r="BS203" i="8"/>
  <c r="CE200" i="8"/>
  <c r="BG201" i="8"/>
  <c r="BQ190" i="8"/>
  <c r="BP206" i="8"/>
  <c r="BF195" i="8"/>
  <c r="BQ189" i="8"/>
  <c r="BG217" i="8"/>
  <c r="BV185" i="8"/>
  <c r="BL218" i="8"/>
  <c r="BG186" i="8"/>
  <c r="CB185" i="8"/>
  <c r="BK185" i="8"/>
  <c r="CE187" i="8"/>
  <c r="BM205" i="8"/>
  <c r="CB195" i="8"/>
  <c r="BM217" i="8"/>
  <c r="BP200" i="8"/>
  <c r="BG205" i="8"/>
  <c r="BN195" i="8"/>
  <c r="BQ191" i="8"/>
  <c r="BQ216" i="8"/>
  <c r="BQ206" i="8"/>
  <c r="BG212" i="8"/>
  <c r="BG216" i="8"/>
  <c r="BG206" i="8"/>
  <c r="BJ205" i="8"/>
  <c r="BQ188" i="8"/>
  <c r="BQ187" i="8"/>
  <c r="BG208" i="8"/>
  <c r="BJ217" i="8"/>
  <c r="BP217" i="8"/>
  <c r="BQ186" i="8"/>
  <c r="CE185" i="8"/>
  <c r="B118" i="8"/>
  <c r="B159" i="8"/>
  <c r="B21" i="8"/>
  <c r="B156" i="8"/>
  <c r="BM201" i="8"/>
  <c r="BJ201" i="8"/>
  <c r="B84" i="8"/>
  <c r="BM206" i="8"/>
  <c r="BJ206" i="8"/>
  <c r="B105" i="8"/>
  <c r="CB203" i="8" l="1"/>
  <c r="BV195" i="8"/>
  <c r="BS209" i="8"/>
  <c r="CB209" i="8"/>
  <c r="BT203" i="8"/>
  <c r="CC195" i="8"/>
  <c r="BW195" i="8"/>
  <c r="BV203" i="8"/>
  <c r="BZ203" i="8"/>
  <c r="BV209" i="8"/>
  <c r="BW209" i="8"/>
  <c r="BY209" i="8"/>
  <c r="BY195" i="8"/>
  <c r="BW203" i="8"/>
  <c r="BK203" i="8"/>
  <c r="BF203" i="8"/>
  <c r="BH209" i="8"/>
  <c r="BO209" i="8"/>
  <c r="BK218" i="8"/>
  <c r="BL209" i="8"/>
  <c r="B56" i="8"/>
  <c r="BK195" i="8"/>
  <c r="BO195" i="8"/>
  <c r="BE209" i="8"/>
  <c r="BL195" i="8"/>
  <c r="BH195" i="8"/>
  <c r="BL203" i="8"/>
  <c r="BN218" i="8"/>
  <c r="BF218" i="8"/>
  <c r="BI209" i="8"/>
  <c r="BO203" i="8"/>
  <c r="BK209" i="8"/>
  <c r="BI203" i="8"/>
  <c r="B112" i="8"/>
  <c r="BU202" i="8"/>
  <c r="BT185" i="8"/>
  <c r="BY203" i="8"/>
  <c r="CC203" i="8"/>
  <c r="BR208" i="8"/>
  <c r="BN203" i="8"/>
  <c r="BJ200" i="8"/>
  <c r="BG200" i="8"/>
  <c r="BP193" i="8"/>
  <c r="CE189" i="8"/>
  <c r="B166" i="8"/>
  <c r="BP187" i="8"/>
  <c r="B101" i="8"/>
  <c r="BL185" i="8"/>
  <c r="CE201" i="8"/>
  <c r="CE203" i="8" s="1"/>
  <c r="B114" i="8"/>
  <c r="BG215" i="8"/>
  <c r="BG218" i="8" s="1"/>
  <c r="BG196" i="8"/>
  <c r="BG197" i="8" s="1"/>
  <c r="CE188" i="8"/>
  <c r="B109" i="8"/>
  <c r="BZ209" i="8"/>
  <c r="B68" i="8"/>
  <c r="BR193" i="8"/>
  <c r="BP186" i="8"/>
  <c r="BP185" i="8"/>
  <c r="BR196" i="8"/>
  <c r="BR197" i="8" s="1"/>
  <c r="CE192" i="8"/>
  <c r="BQ199" i="8"/>
  <c r="BP188" i="8"/>
  <c r="BQ196" i="8"/>
  <c r="BQ197" i="8" s="1"/>
  <c r="BF185" i="8"/>
  <c r="BJ187" i="8"/>
  <c r="BQ217" i="8"/>
  <c r="BQ218" i="8" s="1"/>
  <c r="BG190" i="8"/>
  <c r="B32" i="8"/>
  <c r="BP192" i="8"/>
  <c r="CE212" i="8"/>
  <c r="BG192" i="8"/>
  <c r="BG187" i="8"/>
  <c r="BP216" i="8"/>
  <c r="BP218" i="8" s="1"/>
  <c r="BJ215" i="8"/>
  <c r="CE207" i="8"/>
  <c r="CE209" i="8" s="1"/>
  <c r="B137" i="8"/>
  <c r="BG189" i="8"/>
  <c r="BP190" i="8"/>
  <c r="BJ199" i="8"/>
  <c r="BG199" i="8"/>
  <c r="BP212" i="8"/>
  <c r="BP194" i="8"/>
  <c r="B182" i="8"/>
  <c r="BM194" i="8"/>
  <c r="BM195" i="8" s="1"/>
  <c r="BQ212" i="8"/>
  <c r="B71" i="8"/>
  <c r="B138" i="8"/>
  <c r="CE193" i="8"/>
  <c r="CE195" i="8" s="1"/>
  <c r="BN185" i="8"/>
  <c r="BG193" i="8"/>
  <c r="BG195" i="8" s="1"/>
  <c r="BP189" i="8"/>
  <c r="BJ193" i="8"/>
  <c r="BE185" i="8"/>
  <c r="B33" i="8"/>
  <c r="BR189" i="8"/>
  <c r="BR191" i="8"/>
  <c r="BG210" i="8"/>
  <c r="BG211" i="8" s="1"/>
  <c r="BQ200" i="8"/>
  <c r="BQ194" i="8"/>
  <c r="BQ195" i="8" s="1"/>
  <c r="BJ212" i="8"/>
  <c r="BG188" i="8"/>
  <c r="BG185" i="8"/>
  <c r="BP207" i="8"/>
  <c r="BP209" i="8" s="1"/>
  <c r="B91" i="8"/>
  <c r="BG207" i="8"/>
  <c r="BG209" i="8" s="1"/>
  <c r="B22" i="8"/>
  <c r="BJ192" i="8"/>
  <c r="BG191" i="8"/>
  <c r="BR201" i="8"/>
  <c r="CD193" i="8"/>
  <c r="BG202" i="8"/>
  <c r="B42" i="8"/>
  <c r="BR202" i="8"/>
  <c r="BX202" i="8"/>
  <c r="B161" i="8"/>
  <c r="B110" i="8"/>
  <c r="BJ194" i="8"/>
  <c r="B19" i="8"/>
  <c r="B149" i="8"/>
  <c r="BM208" i="8"/>
  <c r="BJ208" i="8"/>
  <c r="B123" i="8"/>
  <c r="B34" i="8"/>
  <c r="BQ209" i="8"/>
  <c r="BJ196" i="8"/>
  <c r="BJ197" i="8" s="1"/>
  <c r="B60" i="8"/>
  <c r="B125" i="8"/>
  <c r="B45" i="8"/>
  <c r="B122" i="8"/>
  <c r="B163" i="8"/>
  <c r="B181" i="8"/>
  <c r="B142" i="8"/>
  <c r="B87" i="8"/>
  <c r="B29" i="8"/>
  <c r="B75" i="8"/>
  <c r="B113" i="8"/>
  <c r="B129" i="8"/>
  <c r="B106" i="8"/>
  <c r="B23" i="8"/>
  <c r="B57" i="8"/>
  <c r="B170" i="8"/>
  <c r="B121" i="8"/>
  <c r="B26" i="8"/>
  <c r="B44" i="8"/>
  <c r="B127" i="8"/>
  <c r="B11" i="8"/>
  <c r="BM187" i="8"/>
  <c r="B145" i="8"/>
  <c r="B164" i="8"/>
  <c r="B74" i="8"/>
  <c r="B108" i="8"/>
  <c r="B66" i="8"/>
  <c r="B52" i="8"/>
  <c r="B104" i="8"/>
  <c r="B133" i="8"/>
  <c r="B62" i="8"/>
  <c r="B100" i="8"/>
  <c r="B41" i="8"/>
  <c r="B98" i="8"/>
  <c r="B55" i="8"/>
  <c r="B61" i="8"/>
  <c r="B30" i="8"/>
  <c r="B49" i="8"/>
  <c r="B35" i="8"/>
  <c r="B24" i="8"/>
  <c r="B147" i="8"/>
  <c r="B152" i="8"/>
  <c r="B9" i="8"/>
  <c r="B165" i="8"/>
  <c r="B135" i="8"/>
  <c r="B111" i="8"/>
  <c r="B95" i="8"/>
  <c r="B93" i="8"/>
  <c r="B43" i="8"/>
  <c r="B16" i="8"/>
  <c r="B72" i="8"/>
  <c r="B83" i="8"/>
  <c r="B99" i="8"/>
  <c r="B155" i="8"/>
  <c r="B31" i="8"/>
  <c r="B97" i="8"/>
  <c r="B124" i="8"/>
  <c r="BR185" i="8" l="1"/>
  <c r="B46" i="8"/>
  <c r="B12" i="8"/>
  <c r="BG203" i="8"/>
  <c r="B139" i="8"/>
  <c r="B116" i="8"/>
  <c r="B25" i="8"/>
  <c r="BJ209" i="8"/>
  <c r="B103" i="8"/>
  <c r="B10" i="8"/>
  <c r="B94" i="8"/>
  <c r="B136" i="8"/>
  <c r="B20" i="8"/>
  <c r="B88" i="8"/>
  <c r="BR187" i="8"/>
  <c r="BR190" i="8"/>
  <c r="B73" i="8"/>
  <c r="B59" i="8"/>
  <c r="B143" i="8"/>
  <c r="B157" i="8"/>
  <c r="B178" i="8"/>
  <c r="BR186" i="8"/>
  <c r="BQ203" i="8"/>
  <c r="B36" i="8"/>
  <c r="BR188" i="8"/>
  <c r="B153" i="8"/>
  <c r="B15" i="8"/>
  <c r="BP195" i="8"/>
  <c r="BR192" i="8"/>
  <c r="CA190" i="8"/>
  <c r="BR206" i="8"/>
  <c r="BU212" i="8"/>
  <c r="CD210" i="8"/>
  <c r="CD211" i="8" s="1"/>
  <c r="CD185" i="8"/>
  <c r="BR199" i="8"/>
  <c r="CD190" i="8"/>
  <c r="BU210" i="8"/>
  <c r="BU211" i="8" s="1"/>
  <c r="BR210" i="8"/>
  <c r="BR211" i="8" s="1"/>
  <c r="CD189" i="8"/>
  <c r="CA202" i="8"/>
  <c r="BR207" i="8"/>
  <c r="BU196" i="8"/>
  <c r="BU197" i="8" s="1"/>
  <c r="BU189" i="8"/>
  <c r="BU200" i="8"/>
  <c r="BR205" i="8"/>
  <c r="BR209" i="8" s="1"/>
  <c r="BR212" i="8"/>
  <c r="BJ185" i="8"/>
  <c r="BJ188" i="8"/>
  <c r="BJ186" i="8"/>
  <c r="BJ216" i="8"/>
  <c r="BJ218" i="8" s="1"/>
  <c r="BJ189" i="8"/>
  <c r="BJ191" i="8"/>
  <c r="BM191" i="8"/>
  <c r="BR200" i="8"/>
  <c r="BM210" i="8"/>
  <c r="BM211" i="8" s="1"/>
  <c r="BJ210" i="8"/>
  <c r="BJ211" i="8" s="1"/>
  <c r="B13" i="8"/>
  <c r="BJ207" i="8"/>
  <c r="BM207" i="8"/>
  <c r="BM209" i="8" s="1"/>
  <c r="BR194" i="8"/>
  <c r="BR195" i="8" s="1"/>
  <c r="BU193" i="8"/>
  <c r="BM190" i="8"/>
  <c r="BJ202" i="8"/>
  <c r="BJ203" i="8" s="1"/>
  <c r="BM202" i="8"/>
  <c r="BM203" i="8" s="1"/>
  <c r="BJ195" i="8"/>
  <c r="CD202" i="8"/>
  <c r="BU208" i="8"/>
  <c r="BU188" i="8"/>
  <c r="B14" i="8"/>
  <c r="CD186" i="8"/>
  <c r="B82" i="8"/>
  <c r="B78" i="8"/>
  <c r="BU187" i="8"/>
  <c r="B134" i="8"/>
  <c r="B96" i="8"/>
  <c r="B81" i="8"/>
  <c r="BU199" i="8"/>
  <c r="B132" i="8"/>
  <c r="B79" i="8"/>
  <c r="BU186" i="8"/>
  <c r="B120" i="8"/>
  <c r="CD187" i="8"/>
  <c r="B86" i="8"/>
  <c r="BM196" i="8"/>
  <c r="BM197" i="8" s="1"/>
  <c r="B144" i="8"/>
  <c r="B90" i="8"/>
  <c r="BU191" i="8"/>
  <c r="CD191" i="8"/>
  <c r="B119" i="8"/>
  <c r="BU185" i="8"/>
  <c r="B148" i="8"/>
  <c r="B146" i="8"/>
  <c r="B67" i="8"/>
  <c r="B54" i="8"/>
  <c r="B53" i="8"/>
  <c r="B107" i="8"/>
  <c r="B158" i="8"/>
  <c r="CA187" i="8"/>
  <c r="BX187" i="8"/>
  <c r="B85" i="8"/>
  <c r="B38" i="8"/>
  <c r="B151" i="8"/>
  <c r="B168" i="8"/>
  <c r="B177" i="8"/>
  <c r="B130" i="8"/>
  <c r="B126" i="8"/>
  <c r="B77" i="8"/>
  <c r="B128" i="8"/>
  <c r="B39" i="8"/>
  <c r="B117" i="8"/>
  <c r="B58" i="8"/>
  <c r="B202" i="8"/>
  <c r="BR203" i="8" l="1"/>
  <c r="BU192" i="8"/>
  <c r="CD208" i="8"/>
  <c r="CD192" i="8"/>
  <c r="CD206" i="8"/>
  <c r="BX190" i="8"/>
  <c r="BU190" i="8"/>
  <c r="B190" i="8" s="1"/>
  <c r="CD212" i="8"/>
  <c r="BU201" i="8"/>
  <c r="BU206" i="8"/>
  <c r="CD201" i="8"/>
  <c r="CD199" i="8"/>
  <c r="CD205" i="8"/>
  <c r="BX189" i="8"/>
  <c r="BX196" i="8"/>
  <c r="BX197" i="8" s="1"/>
  <c r="CD207" i="8"/>
  <c r="BU207" i="8"/>
  <c r="BM192" i="8"/>
  <c r="BU203" i="8"/>
  <c r="CA200" i="8"/>
  <c r="BX200" i="8"/>
  <c r="CD194" i="8"/>
  <c r="CD195" i="8" s="1"/>
  <c r="B28" i="8"/>
  <c r="BX193" i="8"/>
  <c r="CA193" i="8"/>
  <c r="BM212" i="8"/>
  <c r="BM188" i="8"/>
  <c r="BM186" i="8"/>
  <c r="BM189" i="8"/>
  <c r="BM216" i="8"/>
  <c r="BM218" i="8" s="1"/>
  <c r="BM185" i="8"/>
  <c r="CD188" i="8"/>
  <c r="BU194" i="8"/>
  <c r="BU195" i="8" s="1"/>
  <c r="CD200" i="8"/>
  <c r="BU205" i="8"/>
  <c r="BU209" i="8" s="1"/>
  <c r="BX208" i="8"/>
  <c r="CA208" i="8"/>
  <c r="B162" i="8"/>
  <c r="BX188" i="8"/>
  <c r="B80" i="8"/>
  <c r="B154" i="8"/>
  <c r="B69" i="8"/>
  <c r="BX212" i="8"/>
  <c r="BX186" i="8"/>
  <c r="BX199" i="8"/>
  <c r="B70" i="8"/>
  <c r="BX201" i="8"/>
  <c r="B51" i="8"/>
  <c r="B102" i="8"/>
  <c r="B63" i="8"/>
  <c r="BX210" i="8"/>
  <c r="BX211" i="8" s="1"/>
  <c r="B160" i="8"/>
  <c r="BX206" i="8"/>
  <c r="B150" i="8"/>
  <c r="B167" i="8"/>
  <c r="BX192" i="8"/>
  <c r="BX191" i="8"/>
  <c r="B17" i="8"/>
  <c r="CA186" i="8"/>
  <c r="B186" i="8" s="1"/>
  <c r="B65" i="8"/>
  <c r="B89" i="8"/>
  <c r="B187" i="8"/>
  <c r="CA188" i="8"/>
  <c r="B8" i="8"/>
  <c r="B64" i="8"/>
  <c r="CA189" i="8"/>
  <c r="B189" i="8" s="1"/>
  <c r="B92" i="8"/>
  <c r="B176" i="8"/>
  <c r="CA199" i="8"/>
  <c r="B175" i="8"/>
  <c r="B174" i="8"/>
  <c r="B27" i="8"/>
  <c r="B188" i="8" l="1"/>
  <c r="B208" i="8"/>
  <c r="B193" i="8"/>
  <c r="CD209" i="8"/>
  <c r="B200" i="8"/>
  <c r="CD203" i="8"/>
  <c r="CA206" i="8"/>
  <c r="B206" i="8" s="1"/>
  <c r="CA207" i="8"/>
  <c r="BX207" i="8"/>
  <c r="B207" i="8" s="1"/>
  <c r="B180" i="8"/>
  <c r="B183" i="8"/>
  <c r="CA196" i="8"/>
  <c r="B115" i="8"/>
  <c r="CA205" i="8"/>
  <c r="BX205" i="8"/>
  <c r="BX209" i="8" s="1"/>
  <c r="BX194" i="8"/>
  <c r="BX195" i="8" s="1"/>
  <c r="BX185" i="8"/>
  <c r="B169" i="8"/>
  <c r="B171" i="8"/>
  <c r="CA210" i="8"/>
  <c r="BX203" i="8"/>
  <c r="B37" i="8"/>
  <c r="CA191" i="8"/>
  <c r="B191" i="8" s="1"/>
  <c r="CA192" i="8"/>
  <c r="B192" i="8" s="1"/>
  <c r="B40" i="8"/>
  <c r="B131" i="8"/>
  <c r="B141" i="8"/>
  <c r="CA212" i="8"/>
  <c r="B212" i="8" s="1"/>
  <c r="B50" i="8"/>
  <c r="CA201" i="8"/>
  <c r="B201" i="8" s="1"/>
  <c r="B140" i="8"/>
  <c r="B47" i="8"/>
  <c r="B48" i="8"/>
  <c r="B199" i="8"/>
  <c r="B76" i="8"/>
  <c r="CA209" i="8" l="1"/>
  <c r="B209" i="8" s="1"/>
  <c r="B205" i="8"/>
  <c r="CA197" i="8"/>
  <c r="B197" i="8" s="1"/>
  <c r="B196" i="8"/>
  <c r="B179" i="8"/>
  <c r="CA194" i="8"/>
  <c r="B18" i="8"/>
  <c r="CA203" i="8"/>
  <c r="B203" i="8" s="1"/>
  <c r="CA211" i="8"/>
  <c r="B211" i="8" s="1"/>
  <c r="B210" i="8"/>
  <c r="CA185" i="8"/>
  <c r="B185" i="8" s="1"/>
  <c r="B194" i="8" l="1"/>
  <c r="CA195" i="8"/>
  <c r="B195" i="8" s="1"/>
</calcChain>
</file>

<file path=xl/sharedStrings.xml><?xml version="1.0" encoding="utf-8"?>
<sst xmlns="http://schemas.openxmlformats.org/spreadsheetml/2006/main" count="18773" uniqueCount="2583">
  <si>
    <t/>
  </si>
  <si>
    <t>OFERTA</t>
  </si>
  <si>
    <t>D</t>
  </si>
  <si>
    <t>D+1</t>
  </si>
  <si>
    <t>D+2</t>
  </si>
  <si>
    <t>D+3</t>
  </si>
  <si>
    <t>D+4</t>
  </si>
  <si>
    <t>PRODUTO</t>
  </si>
  <si>
    <t>RUMO</t>
  </si>
  <si>
    <t>TOTAL</t>
  </si>
  <si>
    <t>MRS</t>
  </si>
  <si>
    <t>VLI</t>
  </si>
  <si>
    <t>SUZANO</t>
  </si>
  <si>
    <t>TREM</t>
  </si>
  <si>
    <t>SOJA</t>
  </si>
  <si>
    <t>MILHO</t>
  </si>
  <si>
    <t>FARELO</t>
  </si>
  <si>
    <t>ACUCAR</t>
  </si>
  <si>
    <t>LOCAL</t>
  </si>
  <si>
    <t>OBSERVAÇÃO</t>
  </si>
  <si>
    <t>TES</t>
  </si>
  <si>
    <t>MOEGA V</t>
  </si>
  <si>
    <t>MOEGA X</t>
  </si>
  <si>
    <t>MOEGA IV</t>
  </si>
  <si>
    <t>TGRÃO</t>
  </si>
  <si>
    <t>TAC</t>
  </si>
  <si>
    <t>T12A</t>
  </si>
  <si>
    <t>TEG</t>
  </si>
  <si>
    <t>TEAG</t>
  </si>
  <si>
    <t>TGG</t>
  </si>
  <si>
    <t>CUTRALE</t>
  </si>
  <si>
    <t>D+5</t>
  </si>
  <si>
    <t>N</t>
  </si>
  <si>
    <t>DESTINO</t>
  </si>
  <si>
    <t>-</t>
  </si>
  <si>
    <t>Onde?</t>
  </si>
  <si>
    <t>Seq</t>
  </si>
  <si>
    <t>Part 4</t>
  </si>
  <si>
    <t>Part 5</t>
  </si>
  <si>
    <t>Part 6</t>
  </si>
  <si>
    <t>Part 7</t>
  </si>
  <si>
    <t>Cheg 1</t>
  </si>
  <si>
    <t>Cheg 2</t>
  </si>
  <si>
    <t>Cheg 3</t>
  </si>
  <si>
    <t>Cheg 4</t>
  </si>
  <si>
    <t>Cheg 5</t>
  </si>
  <si>
    <t>Cheg 6</t>
  </si>
  <si>
    <t>Cheg 7</t>
  </si>
  <si>
    <t>Trem</t>
  </si>
  <si>
    <t>TIPO</t>
  </si>
  <si>
    <t>Oficial</t>
  </si>
  <si>
    <t>Cutrale</t>
  </si>
  <si>
    <t>Despacho</t>
  </si>
  <si>
    <t>ADM</t>
  </si>
  <si>
    <t>T39</t>
  </si>
  <si>
    <t>Tgrão</t>
  </si>
  <si>
    <t>Rumo</t>
  </si>
  <si>
    <t>Suzano</t>
  </si>
  <si>
    <t>Outros</t>
  </si>
  <si>
    <t>TB</t>
  </si>
  <si>
    <t>Chegada</t>
  </si>
  <si>
    <t>Destino</t>
  </si>
  <si>
    <t>PV_DAT</t>
  </si>
  <si>
    <t>T164</t>
  </si>
  <si>
    <t>OriPartida</t>
  </si>
  <si>
    <t>Ord</t>
  </si>
  <si>
    <t>P/ Est</t>
  </si>
  <si>
    <t>OS</t>
  </si>
  <si>
    <t>Pref</t>
  </si>
  <si>
    <t>Ori</t>
  </si>
  <si>
    <t>DST</t>
  </si>
  <si>
    <t>Partida</t>
  </si>
  <si>
    <t>Arquivo</t>
  </si>
  <si>
    <t>Auto</t>
  </si>
  <si>
    <t>Total</t>
  </si>
  <si>
    <t>Gr</t>
  </si>
  <si>
    <t>Acg</t>
  </si>
  <si>
    <t>Ind</t>
  </si>
  <si>
    <t>Tiplam</t>
  </si>
  <si>
    <t>Estação</t>
  </si>
  <si>
    <t>Data Hora</t>
  </si>
  <si>
    <t>X</t>
  </si>
  <si>
    <t>CHEG_PATIO</t>
  </si>
  <si>
    <t xml:space="preserve"> TLG?</t>
  </si>
  <si>
    <t>0 TLG?</t>
  </si>
  <si>
    <t>DIA 0</t>
  </si>
  <si>
    <t>1 DIA 0</t>
  </si>
  <si>
    <t xml:space="preserve"> 0  </t>
  </si>
  <si>
    <t xml:space="preserve">0 </t>
  </si>
  <si>
    <t>0TLG?</t>
  </si>
  <si>
    <t>1 DIA</t>
  </si>
  <si>
    <t>DIA</t>
  </si>
  <si>
    <t>Tela_164_Trem</t>
  </si>
  <si>
    <t>TLG?</t>
  </si>
  <si>
    <t>Moega</t>
  </si>
  <si>
    <t>T. Dest</t>
  </si>
  <si>
    <t>Segmento</t>
  </si>
  <si>
    <t>TERMINAL</t>
  </si>
  <si>
    <t>TERMINAL MOEGA</t>
  </si>
  <si>
    <t>SEGMENTO</t>
  </si>
  <si>
    <t>PCZ</t>
  </si>
  <si>
    <t>Grão</t>
  </si>
  <si>
    <t>Moega V</t>
  </si>
  <si>
    <t>Açúcar</t>
  </si>
  <si>
    <t>Moega X</t>
  </si>
  <si>
    <t>Industrial</t>
  </si>
  <si>
    <t>Moega IV</t>
  </si>
  <si>
    <t>PSN</t>
  </si>
  <si>
    <t>Moega II</t>
  </si>
  <si>
    <t>BRACELL</t>
  </si>
  <si>
    <t>ZEV</t>
  </si>
  <si>
    <t>LP</t>
  </si>
  <si>
    <t>T32</t>
  </si>
  <si>
    <t>DPW</t>
  </si>
  <si>
    <t>IBA</t>
  </si>
  <si>
    <t>Cnx?</t>
  </si>
  <si>
    <t>Ori?</t>
  </si>
  <si>
    <t>Dst?</t>
  </si>
  <si>
    <t>C:\Navegação\</t>
  </si>
  <si>
    <t>Cadastrar</t>
  </si>
  <si>
    <t>Dst_Final</t>
  </si>
  <si>
    <t>Gr_Lc</t>
  </si>
  <si>
    <t>Ori_Final</t>
  </si>
  <si>
    <t>GRUPO_EST</t>
  </si>
  <si>
    <t>Teag</t>
  </si>
  <si>
    <t>PCX</t>
  </si>
  <si>
    <t>PMC</t>
  </si>
  <si>
    <t>PST</t>
  </si>
  <si>
    <t>T31</t>
  </si>
  <si>
    <t>ELDORADO</t>
  </si>
  <si>
    <t>TERLOC</t>
  </si>
  <si>
    <t>Terminal</t>
  </si>
  <si>
    <t>Bracell</t>
  </si>
  <si>
    <t>Encoste</t>
  </si>
  <si>
    <t>D-1</t>
  </si>
  <si>
    <t>Segm</t>
  </si>
  <si>
    <t>Capacidade</t>
  </si>
  <si>
    <t>TIPLAM</t>
  </si>
  <si>
    <t>T14</t>
  </si>
  <si>
    <t>RUMO GRÃO PCZ</t>
  </si>
  <si>
    <t>1D</t>
  </si>
  <si>
    <t>2D</t>
  </si>
  <si>
    <t>3D</t>
  </si>
  <si>
    <t>4D</t>
  </si>
  <si>
    <t>1D+1</t>
  </si>
  <si>
    <t>2D+1</t>
  </si>
  <si>
    <t>3D+1</t>
  </si>
  <si>
    <t>4D+1</t>
  </si>
  <si>
    <t>1D+2</t>
  </si>
  <si>
    <t>2D+2</t>
  </si>
  <si>
    <t>3D+2</t>
  </si>
  <si>
    <t>4D+2</t>
  </si>
  <si>
    <t>1D+3</t>
  </si>
  <si>
    <t>2D+3</t>
  </si>
  <si>
    <t>3D+3</t>
  </si>
  <si>
    <t>4D+3</t>
  </si>
  <si>
    <t>1D+4</t>
  </si>
  <si>
    <t>2D+4</t>
  </si>
  <si>
    <t>3D+4</t>
  </si>
  <si>
    <t>4D+4</t>
  </si>
  <si>
    <t>1D+6</t>
  </si>
  <si>
    <t>"D-1"</t>
  </si>
  <si>
    <t>PREVISÃO "D"</t>
  </si>
  <si>
    <t>PREVISÃO "D+1"</t>
  </si>
  <si>
    <t>PREVISÃO "D+2"</t>
  </si>
  <si>
    <t>PREVISÃO "D+3"</t>
  </si>
  <si>
    <t>PREVISÃO "D+4"</t>
  </si>
  <si>
    <t>S</t>
  </si>
  <si>
    <t xml:space="preserve">     01h / 07h</t>
  </si>
  <si>
    <t>07h / 13h</t>
  </si>
  <si>
    <t>13h / 19h</t>
  </si>
  <si>
    <t>19h / 01h</t>
  </si>
  <si>
    <t>TT "D"</t>
  </si>
  <si>
    <t>01h / 07h</t>
  </si>
  <si>
    <t>TT "D+1"</t>
  </si>
  <si>
    <t>TT "D+2"</t>
  </si>
  <si>
    <t>TT "D+3"</t>
  </si>
  <si>
    <t>TT "D+4"</t>
  </si>
  <si>
    <t>ENCOSTE</t>
  </si>
  <si>
    <t>MOEGA</t>
  </si>
  <si>
    <t>TERM</t>
  </si>
  <si>
    <t>SEGM</t>
  </si>
  <si>
    <t>FERRO</t>
  </si>
  <si>
    <t>D - 1</t>
  </si>
  <si>
    <t>Prev</t>
  </si>
  <si>
    <t>Real</t>
  </si>
  <si>
    <t>Desv</t>
  </si>
  <si>
    <t>Acum</t>
  </si>
  <si>
    <t>EX</t>
  </si>
  <si>
    <t>REC</t>
  </si>
  <si>
    <t>P.D.</t>
  </si>
  <si>
    <t>SD</t>
  </si>
  <si>
    <t>OF.</t>
  </si>
  <si>
    <t>Farelo</t>
  </si>
  <si>
    <t>BL</t>
  </si>
  <si>
    <t>BE</t>
  </si>
  <si>
    <t>Milho</t>
  </si>
  <si>
    <t>GRAO</t>
  </si>
  <si>
    <t>Soja</t>
  </si>
  <si>
    <t>ICB</t>
  </si>
  <si>
    <t>IUF</t>
  </si>
  <si>
    <t>Celulose</t>
  </si>
  <si>
    <t>BRADO</t>
  </si>
  <si>
    <t>PORTO FERRO</t>
  </si>
  <si>
    <t>RUMO GRAO + AÇÚCAR</t>
  </si>
  <si>
    <t>RUMO GRÃO PSN</t>
  </si>
  <si>
    <t>RUMO GRANEL</t>
  </si>
  <si>
    <t>RUMO AÇÚCAR PSN</t>
  </si>
  <si>
    <t>RUMO AÇÚCAR PCZ</t>
  </si>
  <si>
    <t>RUMO ACUCAR</t>
  </si>
  <si>
    <t>RUMO CELULOSE PSN</t>
  </si>
  <si>
    <t>RUMO CELULOSE IBA</t>
  </si>
  <si>
    <t>RUMO BRADO ICB</t>
  </si>
  <si>
    <t>VLI GRÃO PSN</t>
  </si>
  <si>
    <t>VLI GRÃO PCZ</t>
  </si>
  <si>
    <t>VLI AÇÚCAR PSN</t>
  </si>
  <si>
    <t>VLI AÇÚCAR PCZ</t>
  </si>
  <si>
    <t>VLI GRAO + ACUCAR</t>
  </si>
  <si>
    <t>MRS GRÃO PSN</t>
  </si>
  <si>
    <t>MRS GRÃO PCZ</t>
  </si>
  <si>
    <t>MRS AÇÚCAR PSN</t>
  </si>
  <si>
    <t>MRS AÇÚCAR PCZ</t>
  </si>
  <si>
    <t>MRS GRAO + ACUCAR</t>
  </si>
  <si>
    <t>MRS CELULOSE PSN</t>
  </si>
  <si>
    <t>GERAL FERROVIAS</t>
  </si>
  <si>
    <t>.</t>
  </si>
  <si>
    <t>Linha</t>
  </si>
  <si>
    <t>Local</t>
  </si>
  <si>
    <t>Tipo</t>
  </si>
  <si>
    <t>UN</t>
  </si>
  <si>
    <t>Dst</t>
  </si>
  <si>
    <t>Cliente</t>
  </si>
  <si>
    <t>Produto</t>
  </si>
  <si>
    <t>RP</t>
  </si>
  <si>
    <t>Ferro</t>
  </si>
  <si>
    <t>Ferro Moega Produto</t>
  </si>
  <si>
    <t>MRS TGG Farelo</t>
  </si>
  <si>
    <t>VLI TGG Farelo</t>
  </si>
  <si>
    <t>MRS TGG Soja</t>
  </si>
  <si>
    <t>VLI TGG Soja</t>
  </si>
  <si>
    <t>MRS TGG Milho</t>
  </si>
  <si>
    <t>VLI TGG Milho</t>
  </si>
  <si>
    <t>MRS TEG Farelo</t>
  </si>
  <si>
    <t>VLI TEG Farelo</t>
  </si>
  <si>
    <t>MRS TEG Soja</t>
  </si>
  <si>
    <t>VLI TEG Soja</t>
  </si>
  <si>
    <t>MRS TEG Milho</t>
  </si>
  <si>
    <t>VLI TEG Milho</t>
  </si>
  <si>
    <t>MRS TEAG Farelo</t>
  </si>
  <si>
    <t>VLI TEAG Farelo</t>
  </si>
  <si>
    <t>MRS TEAG Soja</t>
  </si>
  <si>
    <t>VLI TEAG Soja</t>
  </si>
  <si>
    <t>MRS TEAG Milho</t>
  </si>
  <si>
    <t>VLI TEAG Milho</t>
  </si>
  <si>
    <t>MRS TEAG Açúcar</t>
  </si>
  <si>
    <t>VLI TEAG Açúcar</t>
  </si>
  <si>
    <t>MRS Cutrale Farelo</t>
  </si>
  <si>
    <t>VLI Cutrale Farelo</t>
  </si>
  <si>
    <t>MRS Cutrale Soja</t>
  </si>
  <si>
    <t>VLI Cutrale Soja</t>
  </si>
  <si>
    <t>MRS Cutrale Milho</t>
  </si>
  <si>
    <t>VLI Cutrale Milho</t>
  </si>
  <si>
    <t>MRS Moega IV Farelo</t>
  </si>
  <si>
    <t>VLI Moega IV Farelo</t>
  </si>
  <si>
    <t>MRS Moega IV Soja</t>
  </si>
  <si>
    <t>VLI Moega IV Soja</t>
  </si>
  <si>
    <t>MRS Moega IV Milho</t>
  </si>
  <si>
    <t>VLI Moega IV Milho</t>
  </si>
  <si>
    <t>MRS TES Farelo</t>
  </si>
  <si>
    <t>VLI TES Farelo</t>
  </si>
  <si>
    <t>MRS TES Soja</t>
  </si>
  <si>
    <t>VLI TES Soja</t>
  </si>
  <si>
    <t>MRS TES Milho</t>
  </si>
  <si>
    <t>VLI TES Milho</t>
  </si>
  <si>
    <t>MRS Moega V Farelo</t>
  </si>
  <si>
    <t>VLI Moega V Farelo</t>
  </si>
  <si>
    <t>MRS Moega V Soja</t>
  </si>
  <si>
    <t>VLI Moega V Soja</t>
  </si>
  <si>
    <t>MRS Moega V Milho</t>
  </si>
  <si>
    <t>VLI Moega V Milho</t>
  </si>
  <si>
    <t>MRS Moega X Farelo</t>
  </si>
  <si>
    <t>VLI Moega X Farelo</t>
  </si>
  <si>
    <t>MRS Moega X Soja</t>
  </si>
  <si>
    <t>VLI Moega X Soja</t>
  </si>
  <si>
    <t>MRS Moega X Milho</t>
  </si>
  <si>
    <t>VLI Moega X Milho</t>
  </si>
  <si>
    <t>MRS Tgrão Farelo</t>
  </si>
  <si>
    <t>VLI Tgrão Farelo</t>
  </si>
  <si>
    <t>MRS Tgrão Soja</t>
  </si>
  <si>
    <t>VLI Tgrão Soja</t>
  </si>
  <si>
    <t>MRS Tgrão Milho</t>
  </si>
  <si>
    <t>VLI Tgrão Milho</t>
  </si>
  <si>
    <t>MRS Rumo Farelo</t>
  </si>
  <si>
    <t>VLI Rumo Farelo</t>
  </si>
  <si>
    <t>MRS Rumo Soja</t>
  </si>
  <si>
    <t>VLI Rumo Soja</t>
  </si>
  <si>
    <t>MRS Rumo Milho</t>
  </si>
  <si>
    <t>VLI Rumo Milho</t>
  </si>
  <si>
    <t>MRS Rumo Açúcar</t>
  </si>
  <si>
    <t>VLI Rumo Açúcar</t>
  </si>
  <si>
    <t>MRS TAC Farelo</t>
  </si>
  <si>
    <t>VLI TAC Farelo</t>
  </si>
  <si>
    <t>MRS TAC Soja</t>
  </si>
  <si>
    <t>VLI TAC Soja</t>
  </si>
  <si>
    <t>MRS TAC Milho</t>
  </si>
  <si>
    <t>VLI TAC Milho</t>
  </si>
  <si>
    <t>MRS TAC Açúcar</t>
  </si>
  <si>
    <t>VLI TAC Açúcar</t>
  </si>
  <si>
    <t>MRS T12A Farelo</t>
  </si>
  <si>
    <t>VLI T12A Farelo</t>
  </si>
  <si>
    <t>MRS T12A Soja</t>
  </si>
  <si>
    <t>VLI T12A Soja</t>
  </si>
  <si>
    <t>MRS T12A Milho</t>
  </si>
  <si>
    <t>VLI T12A Milho</t>
  </si>
  <si>
    <t>Terloc</t>
  </si>
  <si>
    <t>Brado</t>
  </si>
  <si>
    <t>Fertilizante</t>
  </si>
  <si>
    <t>ENCOSTE FERRO DST MOEGA SEGMENTO</t>
  </si>
  <si>
    <t>CHEGADA MOEGA SEGMENTO</t>
  </si>
  <si>
    <t>TT</t>
  </si>
  <si>
    <t>PREF</t>
  </si>
  <si>
    <t>ORIG</t>
  </si>
  <si>
    <t>DEST</t>
  </si>
  <si>
    <t>PARTIDA</t>
  </si>
  <si>
    <t>CHEGADA</t>
  </si>
  <si>
    <t>VGS</t>
  </si>
  <si>
    <t>ORIENTAÇÃO</t>
  </si>
  <si>
    <t>IRS</t>
  </si>
  <si>
    <t>PROGRAMAÇÃO D</t>
  </si>
  <si>
    <t>ORIGEM</t>
  </si>
  <si>
    <t>CHEGADA PORTO</t>
  </si>
  <si>
    <t>QTD</t>
  </si>
  <si>
    <t>TRO</t>
  </si>
  <si>
    <t>X90</t>
  </si>
  <si>
    <t>ZRU</t>
  </si>
  <si>
    <t>X54</t>
  </si>
  <si>
    <t>PSS</t>
  </si>
  <si>
    <t>ZIQ</t>
  </si>
  <si>
    <t>ZPD</t>
  </si>
  <si>
    <t>X94</t>
  </si>
  <si>
    <t>X22</t>
  </si>
  <si>
    <t>X96</t>
  </si>
  <si>
    <t>ZBL</t>
  </si>
  <si>
    <t>PROGRAMAÇÃO D+1</t>
  </si>
  <si>
    <t>ZXE</t>
  </si>
  <si>
    <t>X58</t>
  </si>
  <si>
    <t>X98</t>
  </si>
  <si>
    <t>X16</t>
  </si>
  <si>
    <t>X18</t>
  </si>
  <si>
    <t>PROGRAMAÇÃO D+2</t>
  </si>
  <si>
    <t>PROGRAMAÇÃO D+3</t>
  </si>
  <si>
    <t>:</t>
  </si>
  <si>
    <t>E4</t>
  </si>
  <si>
    <t>F4</t>
  </si>
  <si>
    <t>G4</t>
  </si>
  <si>
    <t>H4</t>
  </si>
  <si>
    <t>I4</t>
  </si>
  <si>
    <t>J4</t>
  </si>
  <si>
    <t>K4</t>
  </si>
  <si>
    <t>L4</t>
  </si>
  <si>
    <t>M4</t>
  </si>
  <si>
    <t>N4</t>
  </si>
  <si>
    <t>O4</t>
  </si>
  <si>
    <t>P4</t>
  </si>
  <si>
    <t>Q4</t>
  </si>
  <si>
    <t>R4</t>
  </si>
  <si>
    <t>S4</t>
  </si>
  <si>
    <t>T4</t>
  </si>
  <si>
    <t>U4</t>
  </si>
  <si>
    <t>V4</t>
  </si>
  <si>
    <t>W4</t>
  </si>
  <si>
    <t>AF</t>
  </si>
  <si>
    <t>AG</t>
  </si>
  <si>
    <t>AH</t>
  </si>
  <si>
    <t>AI</t>
  </si>
  <si>
    <t>AL</t>
  </si>
  <si>
    <t>AM</t>
  </si>
  <si>
    <t>AQ</t>
  </si>
  <si>
    <t>AR</t>
  </si>
  <si>
    <t>AS</t>
  </si>
  <si>
    <t>AT</t>
  </si>
  <si>
    <t>AU</t>
  </si>
  <si>
    <t>AX</t>
  </si>
  <si>
    <t>AY</t>
  </si>
  <si>
    <t>AZ</t>
  </si>
  <si>
    <t>BA</t>
  </si>
  <si>
    <t>BB</t>
  </si>
  <si>
    <t>BC</t>
  </si>
  <si>
    <t>BD</t>
  </si>
  <si>
    <t>BF</t>
  </si>
  <si>
    <t>BG</t>
  </si>
  <si>
    <t>BI</t>
  </si>
  <si>
    <t>BJ</t>
  </si>
  <si>
    <t>BK</t>
  </si>
  <si>
    <t>BM</t>
  </si>
  <si>
    <t>D+8</t>
  </si>
  <si>
    <t>AW</t>
  </si>
  <si>
    <t>Complexo +</t>
  </si>
  <si>
    <t>CLIENTE</t>
  </si>
  <si>
    <t>Rumo PSN Açúcar Rumo BL</t>
  </si>
  <si>
    <t>MACRO</t>
  </si>
  <si>
    <t>IMPORTANTE</t>
  </si>
  <si>
    <t>BOTÃO</t>
  </si>
  <si>
    <t>NOVA</t>
  </si>
  <si>
    <t>ELP</t>
  </si>
  <si>
    <t>Termial +</t>
  </si>
  <si>
    <t>Combinação_Tela_164</t>
  </si>
  <si>
    <t>Combinação_Moega</t>
  </si>
  <si>
    <t>Combinação_Destino</t>
  </si>
  <si>
    <t>Un</t>
  </si>
  <si>
    <t>Origem</t>
  </si>
  <si>
    <t>Mercadoria</t>
  </si>
  <si>
    <t>Cliente Remet</t>
  </si>
  <si>
    <t>Cliente Dest</t>
  </si>
  <si>
    <t>Cliente Cor</t>
  </si>
  <si>
    <t>Bitola</t>
  </si>
  <si>
    <t>Margem</t>
  </si>
  <si>
    <t>Est_Desc</t>
  </si>
  <si>
    <t>T. Orig</t>
  </si>
  <si>
    <t>SADE</t>
  </si>
  <si>
    <t>TABELA</t>
  </si>
  <si>
    <t>Nome</t>
  </si>
  <si>
    <t>Combinação</t>
  </si>
  <si>
    <t>T. Ori</t>
  </si>
  <si>
    <t>T. Dst</t>
  </si>
  <si>
    <t>Term Dest</t>
  </si>
  <si>
    <t>DATA</t>
  </si>
  <si>
    <t>BLOCO</t>
  </si>
  <si>
    <t>PER</t>
  </si>
  <si>
    <t>BASE</t>
  </si>
  <si>
    <t>OTIF</t>
  </si>
  <si>
    <t>Codigo</t>
  </si>
  <si>
    <t>MARGEM</t>
  </si>
  <si>
    <t>Moega Oficial</t>
  </si>
  <si>
    <t>TerminalDestino</t>
  </si>
  <si>
    <t>Term Dg;</t>
  </si>
  <si>
    <t>SEQ</t>
  </si>
  <si>
    <t>EST</t>
  </si>
  <si>
    <t>Term. Dest</t>
  </si>
  <si>
    <t>Prev_Cheg</t>
  </si>
  <si>
    <t>Per</t>
  </si>
  <si>
    <t>CONCATENAR</t>
  </si>
  <si>
    <t>FERROVIA</t>
  </si>
  <si>
    <t>MERCADORIA</t>
  </si>
  <si>
    <t>BITOLA</t>
  </si>
  <si>
    <t>Num</t>
  </si>
  <si>
    <t>Term</t>
  </si>
  <si>
    <t>CheckBox</t>
  </si>
  <si>
    <t>VALUE</t>
  </si>
  <si>
    <t>AUTO</t>
  </si>
  <si>
    <t>CONTRATO</t>
  </si>
  <si>
    <t>CD</t>
  </si>
  <si>
    <t>UN ORI DST SEGM PRODUTO TERM. ORI TERM. DEST CLIENTE</t>
  </si>
  <si>
    <t>Sem Cliente</t>
  </si>
  <si>
    <t>Cons</t>
  </si>
  <si>
    <t>OPER</t>
  </si>
  <si>
    <t>BIT</t>
  </si>
  <si>
    <t>ORI</t>
  </si>
  <si>
    <t>TERM. ORI</t>
  </si>
  <si>
    <t>TERM. DEST</t>
  </si>
  <si>
    <t>Tempo</t>
  </si>
  <si>
    <t>Produtividade</t>
  </si>
  <si>
    <t>Intervalo</t>
  </si>
  <si>
    <t>Complexo</t>
  </si>
  <si>
    <t>Termial</t>
  </si>
  <si>
    <t>Vazio</t>
  </si>
  <si>
    <t>T. Encoste</t>
  </si>
  <si>
    <t>VLI UNLG ZUB ICB MILHO OF - FCA ADM OF - FCA BE</t>
  </si>
  <si>
    <t>UNLG ZUB ICB Grão Milho Of - Fca Tiplam Of - Fca</t>
  </si>
  <si>
    <t>VLI ICB Grão Milho Tiplam</t>
  </si>
  <si>
    <t>UNLG</t>
  </si>
  <si>
    <t>ZUB</t>
  </si>
  <si>
    <t>OF - FCA</t>
  </si>
  <si>
    <t>ZPG</t>
  </si>
  <si>
    <t>Of - Fca</t>
  </si>
  <si>
    <t>FLO</t>
  </si>
  <si>
    <t>Trecho</t>
  </si>
  <si>
    <t>Rumo ADM Grão</t>
  </si>
  <si>
    <t>Adm</t>
  </si>
  <si>
    <t>MRS ZIQ MRS BL Açúcar</t>
  </si>
  <si>
    <t>VLI ICB ADM BE Grão</t>
  </si>
  <si>
    <t>C. LEITE</t>
  </si>
  <si>
    <t>4D-1</t>
  </si>
  <si>
    <t>SANTOS BRASIL</t>
  </si>
  <si>
    <t>217 - C.LEITE;</t>
  </si>
  <si>
    <t>C. 20/21</t>
  </si>
  <si>
    <t>1D 1 PSN Rumo</t>
  </si>
  <si>
    <t>L46</t>
  </si>
  <si>
    <t>CheckBox_Fil_RUMO_TGG_F</t>
  </si>
  <si>
    <t>RUMO TGG Farelo</t>
  </si>
  <si>
    <t>Exibir</t>
  </si>
  <si>
    <t>2353 - BUNGE MILHO TGG</t>
  </si>
  <si>
    <t>UNLG TRO PCZ Grão MILHO RUMO TGG BUNGE</t>
  </si>
  <si>
    <t>UNLG TRO PCZ Grão MILHO RUMO TGG</t>
  </si>
  <si>
    <t>NORTE</t>
  </si>
  <si>
    <t>BUNGE</t>
  </si>
  <si>
    <t>Máxima</t>
  </si>
  <si>
    <t>de atendimento</t>
  </si>
  <si>
    <t>Por Lote</t>
  </si>
  <si>
    <t>Hora</t>
  </si>
  <si>
    <t>de Parada</t>
  </si>
  <si>
    <t>Total Dia</t>
  </si>
  <si>
    <t>VLI UNLG ELC ICB ROCHA FOSFATICA SECA ANGLO ANGLO ANGLO BE</t>
  </si>
  <si>
    <t>UNLG ELC ICB Fertilizante Fertilizante Of - Fca Tiplam Of - Fca</t>
  </si>
  <si>
    <t>VLI ICB Fertilizante Fertilizante Tiplam</t>
  </si>
  <si>
    <t>ELC</t>
  </si>
  <si>
    <t>ROCHA FOSFATICA SECA</t>
  </si>
  <si>
    <t>ANGLO</t>
  </si>
  <si>
    <t>ZSO</t>
  </si>
  <si>
    <t>Porto</t>
  </si>
  <si>
    <t>Rumo ADM DO BRASIL LTDA Grão</t>
  </si>
  <si>
    <t>ADM DO BRASIL LTDA</t>
  </si>
  <si>
    <t>MRS ZPD LOUIS DREY BL Grão</t>
  </si>
  <si>
    <t>LOUIS DREY</t>
  </si>
  <si>
    <t>VLI ICB ANGLO BE Fertilizante</t>
  </si>
  <si>
    <t>1D-1</t>
  </si>
  <si>
    <t>006 - CUTRALE;</t>
  </si>
  <si>
    <t>COPER XI</t>
  </si>
  <si>
    <t>TSF</t>
  </si>
  <si>
    <t>1D 2 PSN Rumo</t>
  </si>
  <si>
    <t>L48</t>
  </si>
  <si>
    <t>CheckBox_Fil_RUMO_TGG_S</t>
  </si>
  <si>
    <t>RUMO TGG Soja</t>
  </si>
  <si>
    <t>2355 - AMAGGI MILHO TGG</t>
  </si>
  <si>
    <t>UNLG TRO PCZ Grão MILHO RUMO TGG AMAGGI</t>
  </si>
  <si>
    <t>AMAGGI</t>
  </si>
  <si>
    <t>De Vagões</t>
  </si>
  <si>
    <t>/ Encoste</t>
  </si>
  <si>
    <t>Bloco de</t>
  </si>
  <si>
    <t>De Descarga</t>
  </si>
  <si>
    <t xml:space="preserve">Fixa </t>
  </si>
  <si>
    <t>Rumo AMAGGI Grão</t>
  </si>
  <si>
    <t>Amaggi</t>
  </si>
  <si>
    <t>AMA</t>
  </si>
  <si>
    <t>MRS ZPD MRS BL Grão</t>
  </si>
  <si>
    <t>Rumo ICB TERLOC BE Industrial</t>
  </si>
  <si>
    <t>C.LEITE</t>
  </si>
  <si>
    <t>TERMAG</t>
  </si>
  <si>
    <t>486 - ADM.1;</t>
  </si>
  <si>
    <t>MOEGAO</t>
  </si>
  <si>
    <t>TAL</t>
  </si>
  <si>
    <t>1D 1 ZPG Tiplam</t>
  </si>
  <si>
    <t>U64</t>
  </si>
  <si>
    <t>CheckBox_Fil_RUMO_TGG_M</t>
  </si>
  <si>
    <t>RUMO TGG Milho</t>
  </si>
  <si>
    <t>2368 - ECTP MILHO ELEÇÕES PORTUARIAS</t>
  </si>
  <si>
    <t>UNLG TRO PSN Grão MILHO RUMO RUMO ECTP</t>
  </si>
  <si>
    <t>UNLG TRO PSN Grão MILHO RUMO RUMO</t>
  </si>
  <si>
    <t>ECTP</t>
  </si>
  <si>
    <t>Encostados</t>
  </si>
  <si>
    <t>do Terminal</t>
  </si>
  <si>
    <t>Vagões</t>
  </si>
  <si>
    <t>Rumo AMAGGI EXPORTACAO E IMPORTACAO LTDA Grão</t>
  </si>
  <si>
    <t>AMAGGI EXPORTACAO E IMPORTACAO LTDA</t>
  </si>
  <si>
    <t>MRS ZPD CARAMURU BL Grão</t>
  </si>
  <si>
    <t>CARAMURU</t>
  </si>
  <si>
    <t>Rumo ICB TERLOC BL Brado</t>
  </si>
  <si>
    <t>CARGILL</t>
  </si>
  <si>
    <t>ADM.1</t>
  </si>
  <si>
    <t>400 - ADM.1 (PORTOFER) / MARCO 400 (;</t>
  </si>
  <si>
    <t>TBS</t>
  </si>
  <si>
    <t>2D 1 PSN Outros</t>
  </si>
  <si>
    <t>E44</t>
  </si>
  <si>
    <t>MIL</t>
  </si>
  <si>
    <t>CheckBox_Fil_RUMO_TEG_F</t>
  </si>
  <si>
    <t>RUMO TEG Farelo</t>
  </si>
  <si>
    <t>Ocultar</t>
  </si>
  <si>
    <t>2372 - CHS MILHO ELEVAÇÕES</t>
  </si>
  <si>
    <t>UNLG TRO PSN Grão MILHO RUMO RUMO CHS</t>
  </si>
  <si>
    <t>CHS</t>
  </si>
  <si>
    <t>Local T. Dest Segm Produto</t>
  </si>
  <si>
    <t>Qtde</t>
  </si>
  <si>
    <t>ISN</t>
  </si>
  <si>
    <t>Rumo AMAGGI AGROPECUARIA Grão</t>
  </si>
  <si>
    <t>AMAGGI AGROPECUARIA</t>
  </si>
  <si>
    <t>MRS ZWY MRS BL Açúcar</t>
  </si>
  <si>
    <t>ZWY</t>
  </si>
  <si>
    <t>VLI ICB TIPLAM BE Açúcar</t>
  </si>
  <si>
    <t>ADM.1 (PORTOFER) / MARCO 400 (</t>
  </si>
  <si>
    <t>011 - SANTOS BRASIL;</t>
  </si>
  <si>
    <t>Santos Brasil</t>
  </si>
  <si>
    <t>COS. XXIII</t>
  </si>
  <si>
    <t>TSA</t>
  </si>
  <si>
    <t>2D 1 ZPT ?</t>
  </si>
  <si>
    <t>?</t>
  </si>
  <si>
    <t>ZPT</t>
  </si>
  <si>
    <t>X46</t>
  </si>
  <si>
    <t>CheckBox_Fil_RUMO_TEG_S</t>
  </si>
  <si>
    <t>RUMO TEG Soja</t>
  </si>
  <si>
    <t>2374 - CARGILL MILHO ELEVACOES PORTUARIAS</t>
  </si>
  <si>
    <t>UNLG TRO PSN Grão MILHO RUMO RUMO CARGILL</t>
  </si>
  <si>
    <t>Rumo BRADO Brado</t>
  </si>
  <si>
    <t>BRD</t>
  </si>
  <si>
    <t>MRS ZWY RUMO PORTO BL Açúcar</t>
  </si>
  <si>
    <t>RUMO PORTO</t>
  </si>
  <si>
    <t>VLI ICB TIPLAM BE Grão</t>
  </si>
  <si>
    <t>COSAN</t>
  </si>
  <si>
    <t>ARM.XXXIX</t>
  </si>
  <si>
    <t>100 - ARM.12-A;</t>
  </si>
  <si>
    <t>M. MAR</t>
  </si>
  <si>
    <t>TIQ</t>
  </si>
  <si>
    <t>2D 1 PSN Adm</t>
  </si>
  <si>
    <t>X38</t>
  </si>
  <si>
    <t>TEAÇÚ</t>
  </si>
  <si>
    <t>CheckBox_Fil_RUMO_TEG_M</t>
  </si>
  <si>
    <t>RUMO TEG Milho</t>
  </si>
  <si>
    <t>2376 - LDC MILHO ELEVAÇÕES PORTUARIAS</t>
  </si>
  <si>
    <t>UNLG TRO PSN Grão MILHO RUMO RUMO LOUIS DREYFUS</t>
  </si>
  <si>
    <t>LOUIS DREYFUS</t>
  </si>
  <si>
    <t>PMC + PCX</t>
  </si>
  <si>
    <t>ICZ</t>
  </si>
  <si>
    <t>Rumo BUNGE Grão</t>
  </si>
  <si>
    <t>Bunge</t>
  </si>
  <si>
    <t>MRS ZXE MRS BL Açúcar</t>
  </si>
  <si>
    <t>MRS ICZ CARGILL BL Grão</t>
  </si>
  <si>
    <t>COPERSUCAR</t>
  </si>
  <si>
    <t>COINBRA</t>
  </si>
  <si>
    <t>406 - ARM.XXXIX;</t>
  </si>
  <si>
    <t>M. TER</t>
  </si>
  <si>
    <t>TCT</t>
  </si>
  <si>
    <t>2D 1 PSN T12A</t>
  </si>
  <si>
    <t>SJ</t>
  </si>
  <si>
    <t>COS.23</t>
  </si>
  <si>
    <t>CheckBox_Fil_RUMO_TEAG_F</t>
  </si>
  <si>
    <t>RUMO TEAG Farelo</t>
  </si>
  <si>
    <t>2379 - ADM MILHO ELEVAÇÕES PORTUARIAS</t>
  </si>
  <si>
    <t>UNLG TRO PSN Grão MILHO RUMO RUMO ADM</t>
  </si>
  <si>
    <t>IPG</t>
  </si>
  <si>
    <t>Rumo BUNGE ALIMENTOS S.A. Grão</t>
  </si>
  <si>
    <t>BUNGE ALIMENTOS S.A.</t>
  </si>
  <si>
    <t>Rumo JJP FIBRIA BE Industrial</t>
  </si>
  <si>
    <t>JJP</t>
  </si>
  <si>
    <t>FIBRIA</t>
  </si>
  <si>
    <t>Fibria</t>
  </si>
  <si>
    <t>VLI ISN ADM BE Grão</t>
  </si>
  <si>
    <t>T-GRÃO</t>
  </si>
  <si>
    <t>219 - TEACU3;</t>
  </si>
  <si>
    <t>TMJ</t>
  </si>
  <si>
    <t>2D 1 ZPG Terloc</t>
  </si>
  <si>
    <t>L10</t>
  </si>
  <si>
    <t>CheckBox_Fil_RUMO_TEAG_S</t>
  </si>
  <si>
    <t>RUMO TEAG Soja</t>
  </si>
  <si>
    <t>2380 - ADM MILHO PARA ADM</t>
  </si>
  <si>
    <t>UNLG TRO PSN Grão MILHO RUMO ADM ADM</t>
  </si>
  <si>
    <t>UNLG TRO PSN Grão MILHO RUMO ADM</t>
  </si>
  <si>
    <t>T. PCX</t>
  </si>
  <si>
    <t>Rumo CARGILL Grão</t>
  </si>
  <si>
    <t>Cargill</t>
  </si>
  <si>
    <t>CG</t>
  </si>
  <si>
    <t>Rumo TAG CARGILL BL Grão</t>
  </si>
  <si>
    <t>TAG</t>
  </si>
  <si>
    <t>MRS ISN COPERSUCAR BL Grão</t>
  </si>
  <si>
    <t>2D-1</t>
  </si>
  <si>
    <t>605 - TEAG;</t>
  </si>
  <si>
    <t>TEP</t>
  </si>
  <si>
    <t>3D 1 PCZ TEG</t>
  </si>
  <si>
    <t>X72</t>
  </si>
  <si>
    <t>CheckBox_Fil_RUMO_TEAG_M</t>
  </si>
  <si>
    <t>RUMO TEAG Milho</t>
  </si>
  <si>
    <t>2381 - CARGILL MILHO TEG</t>
  </si>
  <si>
    <t>UNLG TRO PCZ Grão MILHO RUMO TEG CARGILL</t>
  </si>
  <si>
    <t>UNLG TRO PCZ Grão MILHO RUMO TEG</t>
  </si>
  <si>
    <t>7.1</t>
  </si>
  <si>
    <t>Rumo CARGILL AGRICOLA SA Grão</t>
  </si>
  <si>
    <t>CARGILL AGRICOLA SA</t>
  </si>
  <si>
    <t>Rumo TAG AMAGGI BL Grão</t>
  </si>
  <si>
    <t>MRS ISN RUMO BL Açúcar</t>
  </si>
  <si>
    <t>005 - TEG;</t>
  </si>
  <si>
    <t>TBE</t>
  </si>
  <si>
    <t>3D 1 PCZ TGG</t>
  </si>
  <si>
    <t>VHP</t>
  </si>
  <si>
    <t>M. TERR</t>
  </si>
  <si>
    <t>CheckBox_Fil_RUMO_TEAG_A</t>
  </si>
  <si>
    <t>RUMO TEAG Açúcar</t>
  </si>
  <si>
    <t>2387 - LDC MILHO TEG</t>
  </si>
  <si>
    <t>UNLG TRO PCZ Grão MILHO RUMO TEG LOUIS DREYFUS</t>
  </si>
  <si>
    <t>7.2</t>
  </si>
  <si>
    <t>Rumo CHS Grão</t>
  </si>
  <si>
    <t>Chs</t>
  </si>
  <si>
    <t>Rumo TAG BUNGE BL Grão</t>
  </si>
  <si>
    <t>VLI ISN TGRAO BE Grão</t>
  </si>
  <si>
    <t>TGRAO</t>
  </si>
  <si>
    <t>MOEGA II</t>
  </si>
  <si>
    <t>404 - COINBRA;</t>
  </si>
  <si>
    <t>TGR</t>
  </si>
  <si>
    <t>3D 1 PSN Adm</t>
  </si>
  <si>
    <t>X42</t>
  </si>
  <si>
    <t>CheckBox_Fil_RUMO_CUTRALE_F</t>
  </si>
  <si>
    <t>RUMO CUTRALE Farelo</t>
  </si>
  <si>
    <t>2388 - MULTIGRAIN MILHO ELEVAÇÕES PORTUARIAS</t>
  </si>
  <si>
    <t>UNLG TRO PSN Grão MILHO RUMO RUMO MULTIGRAIN</t>
  </si>
  <si>
    <t>MULTIGRAIN</t>
  </si>
  <si>
    <t>Rumo CHS DO BRASL GRAOS E FERTLZANTES LTDA Grão</t>
  </si>
  <si>
    <t>CHS DO BRASL GRAOS E FERTLZANTES LTDA</t>
  </si>
  <si>
    <t>Rumo TAG ADM BL Grão</t>
  </si>
  <si>
    <t>VLI PCZ CARGILL BE Grão</t>
  </si>
  <si>
    <t>MOEGA III</t>
  </si>
  <si>
    <t>COSAN XXII</t>
  </si>
  <si>
    <t>003 - TGG;</t>
  </si>
  <si>
    <t>3D 1 PSN Rumo</t>
  </si>
  <si>
    <t>Cop. XI</t>
  </si>
  <si>
    <t>CheckBox_Fil_RUMO_CUTRALE_S</t>
  </si>
  <si>
    <t>RUMO CUTRALE Soja</t>
  </si>
  <si>
    <t>2892 - GAVILON MILHO ELEVAÇÕES</t>
  </si>
  <si>
    <t>UNLG TRO PSN Grão MILHO RUMO RUMO GAVILON</t>
  </si>
  <si>
    <t>GAVILON</t>
  </si>
  <si>
    <t>Rumo CJ INTERNA Grão</t>
  </si>
  <si>
    <t>CJ INTERNA</t>
  </si>
  <si>
    <t>CJ Interna</t>
  </si>
  <si>
    <t>CJ</t>
  </si>
  <si>
    <t>Rumo TAG LOUIS DREY BL Grão</t>
  </si>
  <si>
    <t>Louis Dreyfus</t>
  </si>
  <si>
    <t>Rumo PCZ CARGILL BL Grão</t>
  </si>
  <si>
    <t>CBA</t>
  </si>
  <si>
    <t>212 - MULTICARGO;</t>
  </si>
  <si>
    <t>TVL</t>
  </si>
  <si>
    <t>3D 1 ZPG Tiplam</t>
  </si>
  <si>
    <t>U66</t>
  </si>
  <si>
    <t>Moegão</t>
  </si>
  <si>
    <t>CheckBox_Fil_RUMO_CUTRALE_M</t>
  </si>
  <si>
    <t>RUMO CUTRALE Milho</t>
  </si>
  <si>
    <t>2412 - GRANELES MILHO ELEVAÇÕES</t>
  </si>
  <si>
    <t>UNLG TRO PSN Grão MILHO RUMO RUMO GRANELES</t>
  </si>
  <si>
    <t>GRANELES</t>
  </si>
  <si>
    <t>T. PMC</t>
  </si>
  <si>
    <t>Rumo CJ INTERNATIONAL BRASIL COMERCIAL AGRICOLA LTDA. Grão</t>
  </si>
  <si>
    <t>CJ INTERNATIONAL BRASIL COMERCIAL AGRICOLA LTDA.</t>
  </si>
  <si>
    <t>Rumo TAG RUMO MALHA BL Grão</t>
  </si>
  <si>
    <t>RUMO MALHA</t>
  </si>
  <si>
    <t>VLI PCZ CARGILL BE Açúcar</t>
  </si>
  <si>
    <t>PEROLA</t>
  </si>
  <si>
    <t>VCP</t>
  </si>
  <si>
    <t>426 - COPEBRÁS;</t>
  </si>
  <si>
    <t>TPC</t>
  </si>
  <si>
    <t>4D 1 PCZ TEG</t>
  </si>
  <si>
    <t>X74</t>
  </si>
  <si>
    <t>20 / 21</t>
  </si>
  <si>
    <t>CheckBox_Fil_RUMO_T39_F</t>
  </si>
  <si>
    <t>RUMO Moega IV Farelo</t>
  </si>
  <si>
    <t>2415 - GLENCORE MILHO ELEVAÇÕES (NOVO)</t>
  </si>
  <si>
    <t>UNLG TRO PSN Grão MILHO RUMO RUMO GLENCORE</t>
  </si>
  <si>
    <t>GLENCORE</t>
  </si>
  <si>
    <t>Rumo COFCO Açúcar</t>
  </si>
  <si>
    <t>COFCO</t>
  </si>
  <si>
    <t>Cofco</t>
  </si>
  <si>
    <t>Rumo TAP FIBRIA BL Industrial</t>
  </si>
  <si>
    <t>TAP</t>
  </si>
  <si>
    <t>VLI PCZ TEAG BE Açúcar</t>
  </si>
  <si>
    <t>3D-1</t>
  </si>
  <si>
    <t>215 - SALMAC1;</t>
  </si>
  <si>
    <t>Salmac</t>
  </si>
  <si>
    <t>TOM</t>
  </si>
  <si>
    <t>4D 1 PCZ TGG</t>
  </si>
  <si>
    <t>CheckBox_Fil_RUMO_T39_S</t>
  </si>
  <si>
    <t>RUMO Moega IV Soja</t>
  </si>
  <si>
    <t>2417 - ADM MILHO TEG</t>
  </si>
  <si>
    <t>UNLG TRO PCZ Grão MILHO RUMO TEG ADM</t>
  </si>
  <si>
    <t>STS14</t>
  </si>
  <si>
    <t>Rumo COFCO Grão</t>
  </si>
  <si>
    <t>Rumo TCS ATT BL Grão</t>
  </si>
  <si>
    <t>TCS</t>
  </si>
  <si>
    <t>ATT</t>
  </si>
  <si>
    <t>Att</t>
  </si>
  <si>
    <t>VLI PCZ TEAG BE Grão</t>
  </si>
  <si>
    <t>200 - COSAN;</t>
  </si>
  <si>
    <t>TBA</t>
  </si>
  <si>
    <t>4D 1 ZPG Tiplam</t>
  </si>
  <si>
    <t>U62</t>
  </si>
  <si>
    <t>CheckBox_Fil_RUMO_T39_M</t>
  </si>
  <si>
    <t>RUMO Moega IV Milho</t>
  </si>
  <si>
    <t>2420 - NIDERA MILHO ELEVAÇÕES</t>
  </si>
  <si>
    <t>UNLG TRO PSN Grão MILHO RUMO RUMO NIDERA</t>
  </si>
  <si>
    <t>NIDERA</t>
  </si>
  <si>
    <t>Rumo COFCO INTERNATIONAL GRAINS LTDA Grão</t>
  </si>
  <si>
    <t>COFCO INTERNATIONAL GRAINS LTDA</t>
  </si>
  <si>
    <t>Rumo TRO BRADO BL Brado</t>
  </si>
  <si>
    <t>Rumo PCZ TGG BL Grão</t>
  </si>
  <si>
    <t>201 - COSAN2;</t>
  </si>
  <si>
    <t>TLA</t>
  </si>
  <si>
    <t>4D 2 ZPG Tiplam</t>
  </si>
  <si>
    <t>U68</t>
  </si>
  <si>
    <t>ADM MX</t>
  </si>
  <si>
    <t>CheckBox_Fil_RUMO_TES_F</t>
  </si>
  <si>
    <t>RUMO TES Farelo</t>
  </si>
  <si>
    <t>2424 - CARGILL MILHO TES</t>
  </si>
  <si>
    <t>UNLG TRO PSN Grão MILHO RUMO TES CARGILL</t>
  </si>
  <si>
    <t>UNLG TRO PSN Grão MILHO RUMO TES</t>
  </si>
  <si>
    <t>Rumo COFCO BRASIL S.A Grão</t>
  </si>
  <si>
    <t>COFCO BRASIL S.A</t>
  </si>
  <si>
    <t>Rumo TRO CARGILL BL Grão</t>
  </si>
  <si>
    <t>VLI PSN ADM BE Grão</t>
  </si>
  <si>
    <t>MOEGA I CARAMURU</t>
  </si>
  <si>
    <t>204 - COSAN5;</t>
  </si>
  <si>
    <t>THE</t>
  </si>
  <si>
    <t>4D 1 PSN Rumo</t>
  </si>
  <si>
    <t>M86</t>
  </si>
  <si>
    <t>ADM M5</t>
  </si>
  <si>
    <t>CheckBox_Fil_RUMO_TES_S</t>
  </si>
  <si>
    <t>RUMO TES Soja</t>
  </si>
  <si>
    <t>2427 - COFCO MILHO T12</t>
  </si>
  <si>
    <t>UNLG TRO PSN Grão MILHO RUMO T12A COFCO</t>
  </si>
  <si>
    <t>UNLG TRO PSN Grão MILHO RUMO T12A</t>
  </si>
  <si>
    <t>T. PST</t>
  </si>
  <si>
    <t>Rumo COOPERATIVA AGROPECUARIA TERRA VIVA - COOAVIL Grão</t>
  </si>
  <si>
    <t>COOPERATIVA AGROPECUARIA TERRA VIVA - COOAVIL</t>
  </si>
  <si>
    <t>Cooavil</t>
  </si>
  <si>
    <t>Rumo TRO LOUIS DREY BL Grão</t>
  </si>
  <si>
    <t>Rumo PSN ADM BL Grão</t>
  </si>
  <si>
    <t>MOEGA I</t>
  </si>
  <si>
    <t>218 - TEACU2;</t>
  </si>
  <si>
    <t>4D 2 PCZ TEG</t>
  </si>
  <si>
    <t>T39  M4</t>
  </si>
  <si>
    <t>CheckBox_Fil_RUMO_TES_M</t>
  </si>
  <si>
    <t>RUMO TES Milho</t>
  </si>
  <si>
    <t>2431 - CUTRALE MILHO CUTRALE</t>
  </si>
  <si>
    <t>UNLG TRO PCZ Grão MILHO RUMO CUTRALE CUTRALE</t>
  </si>
  <si>
    <t>UNLG TRO PCZ Grão MILHO RUMO CUTRALE</t>
  </si>
  <si>
    <t>FAR.SOJA 46% GMO FRE</t>
  </si>
  <si>
    <t>Rumo COPERSUCAR Açúcar</t>
  </si>
  <si>
    <t>Copersucar</t>
  </si>
  <si>
    <t>Coper</t>
  </si>
  <si>
    <t>Rumo TRO AMAGGI BL Grão</t>
  </si>
  <si>
    <t>MRS PSN ADM BL Grão</t>
  </si>
  <si>
    <t>TXXXIX</t>
  </si>
  <si>
    <t>223 - COPERSUCAR0;</t>
  </si>
  <si>
    <t>TJA</t>
  </si>
  <si>
    <t>4D 3 ZPG Tiplam</t>
  </si>
  <si>
    <t>U60</t>
  </si>
  <si>
    <t>TES   M1</t>
  </si>
  <si>
    <t>CheckBox_Fil_RUMO_M2_F</t>
  </si>
  <si>
    <t>RUMO Moega II Farelo</t>
  </si>
  <si>
    <t>M2</t>
  </si>
  <si>
    <t>2432 - COFCO MILHO ELEVAÇÕES</t>
  </si>
  <si>
    <t>UNLG TRO PSN Grão MILHO RUMO RUMO COFCO</t>
  </si>
  <si>
    <t>13.1</t>
  </si>
  <si>
    <t>Coper XI</t>
  </si>
  <si>
    <t>Rumo CORURIPE Açúcar</t>
  </si>
  <si>
    <t>CORURIPE</t>
  </si>
  <si>
    <t>Coruripe</t>
  </si>
  <si>
    <t>Coru</t>
  </si>
  <si>
    <t>Rumo TRO BUNGE BL Grão</t>
  </si>
  <si>
    <t>Rumo PSN COPERSUCAR BL Grão</t>
  </si>
  <si>
    <t>COPERSUCAR1</t>
  </si>
  <si>
    <t>205 - COPERSUCAR1;</t>
  </si>
  <si>
    <t>TVI</t>
  </si>
  <si>
    <t>1D+1 1 PSN TAC</t>
  </si>
  <si>
    <t>U32</t>
  </si>
  <si>
    <t>Moega 3</t>
  </si>
  <si>
    <t>CheckBox_Fil_RUMO_M2_S</t>
  </si>
  <si>
    <t>RUMO Moega II Soja</t>
  </si>
  <si>
    <t>2434 - LDC MILHO TES</t>
  </si>
  <si>
    <t>UNLG TRO PSN Grão MILHO RUMO TES LOUIS DREYFUS</t>
  </si>
  <si>
    <t>13.2</t>
  </si>
  <si>
    <t>Coper Moegao</t>
  </si>
  <si>
    <t>FARELO DE SOJA 46</t>
  </si>
  <si>
    <t>Rumo CUTRALE TRADING BRASIL LTDA Grão</t>
  </si>
  <si>
    <t>CUTRALE TRADING BRASIL LTDA</t>
  </si>
  <si>
    <t>Cut</t>
  </si>
  <si>
    <t>Rumo TRO ADM BL Grão</t>
  </si>
  <si>
    <t>Rumo PSN COPERSUCAR BL Açúcar</t>
  </si>
  <si>
    <t>COPERSUCAR2</t>
  </si>
  <si>
    <t>206 - COPERSUCAR2;</t>
  </si>
  <si>
    <t>TID</t>
  </si>
  <si>
    <t>1D+1 1 PCZ TEG</t>
  </si>
  <si>
    <t>X78</t>
  </si>
  <si>
    <t>E</t>
  </si>
  <si>
    <t>CheckBox_Fil_RUMO_M2_M</t>
  </si>
  <si>
    <t>RUMO Moega II Milho</t>
  </si>
  <si>
    <t>2435 - GLENCORE MILHO ADM</t>
  </si>
  <si>
    <t>UNLG TRO PSN Grão MILHO RUMO ADM GLENCORE</t>
  </si>
  <si>
    <t>13.3</t>
  </si>
  <si>
    <t>Coper 20/21</t>
  </si>
  <si>
    <t>FARELO DE SOJA 46% TRASOY</t>
  </si>
  <si>
    <t>Rumo CUTRALE Grão</t>
  </si>
  <si>
    <t>Rumo TRO COFCO BL Grão</t>
  </si>
  <si>
    <t>MRS PSN COPERSUCAR BL Grão</t>
  </si>
  <si>
    <t>SALMAC1</t>
  </si>
  <si>
    <t>TERMAG FERT</t>
  </si>
  <si>
    <t>207 - COPERSUCAR3;</t>
  </si>
  <si>
    <t>TCE</t>
  </si>
  <si>
    <t>1D+1 1 PCZ TGG</t>
  </si>
  <si>
    <t>CheckBox_Fil_RUMO_M5_F</t>
  </si>
  <si>
    <t>RUMO Moega V Farelo</t>
  </si>
  <si>
    <t>M5</t>
  </si>
  <si>
    <t>2440 - GLENCORE MILHO TGR</t>
  </si>
  <si>
    <t>UNLG TRO PSN Grão MILHO RUMO TGRÃO GLENCORE</t>
  </si>
  <si>
    <t>UNLG TRO PSN Grão MILHO RUMO TGRÃO</t>
  </si>
  <si>
    <t>FARELO DE SOJA 48</t>
  </si>
  <si>
    <t>Rumo ECTP Grão</t>
  </si>
  <si>
    <t>Ectp</t>
  </si>
  <si>
    <t>Rumo TRO CHS BL Grão</t>
  </si>
  <si>
    <t>VLI PSN COPERSUCAR BE Açúcar</t>
  </si>
  <si>
    <t>ARM.12-A</t>
  </si>
  <si>
    <t>COSAN5</t>
  </si>
  <si>
    <t>300 - VCP;</t>
  </si>
  <si>
    <t>TMO</t>
  </si>
  <si>
    <t>1D+1 1 ZPG Terloc</t>
  </si>
  <si>
    <t>C62</t>
  </si>
  <si>
    <t>SBR</t>
  </si>
  <si>
    <t>CheckBox_Fil_RUMO_M5_S</t>
  </si>
  <si>
    <t>RUMO Moega V Soja</t>
  </si>
  <si>
    <t>2445 - AMAGGI AGROPECUARIA MILHO TGG</t>
  </si>
  <si>
    <t>ADM MOEGA II</t>
  </si>
  <si>
    <t>ADM II</t>
  </si>
  <si>
    <t>FARELO DE SOJA, NAO PELLETIZADO</t>
  </si>
  <si>
    <t>Rumo ENGELHART CTP (BRASIL) S.A. Grão</t>
  </si>
  <si>
    <t>ENGELHART CTP (BRASIL) S.A.</t>
  </si>
  <si>
    <t>Rumo TRO ECTP BL Grão</t>
  </si>
  <si>
    <t>Rumo PSN FIBRIA BE Industrial</t>
  </si>
  <si>
    <t>MULTICARGO</t>
  </si>
  <si>
    <t>304 - CBA;</t>
  </si>
  <si>
    <t>TIN</t>
  </si>
  <si>
    <t>1D+1 1 ZPG Tiplam</t>
  </si>
  <si>
    <t>U50</t>
  </si>
  <si>
    <t>CheckBox_Fil_RUMO_M5_M</t>
  </si>
  <si>
    <t>RUMO Moega V Milho</t>
  </si>
  <si>
    <t>2452 - PEREIRA PARRA MILHO ELEVAÇÕES PORTUARIAS</t>
  </si>
  <si>
    <t>UNLG TRO PSN Grão MILHO RUMO RUMO PEREIRA</t>
  </si>
  <si>
    <t>PEREIRA</t>
  </si>
  <si>
    <t>14.1</t>
  </si>
  <si>
    <t>Teaçú</t>
  </si>
  <si>
    <t>FARELO GMO</t>
  </si>
  <si>
    <t>Rumo FIBRIA Industrial</t>
  </si>
  <si>
    <t>Fib</t>
  </si>
  <si>
    <t>Rumo TRO GAVILON BL Grão</t>
  </si>
  <si>
    <t>Rumo PSN FIBRIA BL Industrial</t>
  </si>
  <si>
    <t>COPEBRÁS</t>
  </si>
  <si>
    <t>TQI</t>
  </si>
  <si>
    <t>1D+1 2 PCZ TGG</t>
  </si>
  <si>
    <t>X76</t>
  </si>
  <si>
    <t>CheckBox_Fil_RUMO_MX_F</t>
  </si>
  <si>
    <t>RUMO Moega X Farelo</t>
  </si>
  <si>
    <t>MX</t>
  </si>
  <si>
    <t>2453 - MUTUM MILHO ELEVAÇÕES PORTUARIAS</t>
  </si>
  <si>
    <t>UNLG TRO PSN Grão MILHO RUMO RUMO MUTUM</t>
  </si>
  <si>
    <t>MUTUM</t>
  </si>
  <si>
    <t>14.2</t>
  </si>
  <si>
    <t>Cosan XXIII</t>
  </si>
  <si>
    <t>FARELO HIPRO 48%MOID</t>
  </si>
  <si>
    <t>Rumo GAVILON Grão</t>
  </si>
  <si>
    <t>Gavilon</t>
  </si>
  <si>
    <t>Gav</t>
  </si>
  <si>
    <t>Rumo TRO GLENCORE BL Grão</t>
  </si>
  <si>
    <t>MRS PSN LOUIS DREY BL Grão</t>
  </si>
  <si>
    <t>1D+1 1 PSN Adm</t>
  </si>
  <si>
    <t>U34</t>
  </si>
  <si>
    <t>CheckBox_Fil_RUMO_MX_S</t>
  </si>
  <si>
    <t>RUMO Moega X Soja</t>
  </si>
  <si>
    <t>2456 - EFRAIM MILHO PARA ELEVAÇÕES PORTUARIAS</t>
  </si>
  <si>
    <t>UNLG TRO PSN Grão MILHO RUMO RUMO EFRAIM</t>
  </si>
  <si>
    <t>EFRAIM</t>
  </si>
  <si>
    <t>ADM MOEGA V</t>
  </si>
  <si>
    <t>ADM V</t>
  </si>
  <si>
    <t>14.3</t>
  </si>
  <si>
    <t>FARELO SOJA 48% COM.</t>
  </si>
  <si>
    <t>Rumo GAVILON DO BRASIL COMERCIO DE PRODUTOS AGRICOLAS LTDA Grão</t>
  </si>
  <si>
    <t>GAVILON DO BRASIL COMERCIO DE PRODUTOS AGRICOLAS LTDA</t>
  </si>
  <si>
    <t>Rumo TRO OLAM BL Grão</t>
  </si>
  <si>
    <t>OLAM</t>
  </si>
  <si>
    <t>Rumo PSN NST BE Industrial</t>
  </si>
  <si>
    <t>NST</t>
  </si>
  <si>
    <t>BASF</t>
  </si>
  <si>
    <t>TRP</t>
  </si>
  <si>
    <t>1D+1 1 PSN TES</t>
  </si>
  <si>
    <t>CheckBox_Fil_RUMO_MX_M</t>
  </si>
  <si>
    <t>RUMO Moega X Milho</t>
  </si>
  <si>
    <t>2457 - AGROCAT MILHO PARA ELEVAÇÕES PORTUARIAS</t>
  </si>
  <si>
    <t>UNLG TRO PSN Grão MILHO RUMO RUMO AGROCAT</t>
  </si>
  <si>
    <t>AGROCAT</t>
  </si>
  <si>
    <t>14.4</t>
  </si>
  <si>
    <t>FARELO SOJA HIPR.48%</t>
  </si>
  <si>
    <t>Rumo GLENCORE Grão</t>
  </si>
  <si>
    <t>Glencore</t>
  </si>
  <si>
    <t>Gle</t>
  </si>
  <si>
    <t>Rumo TRO RUMO MALHA BL Grão</t>
  </si>
  <si>
    <t>Rumo PSN NST BL Industrial</t>
  </si>
  <si>
    <t>K22</t>
  </si>
  <si>
    <t>1D+1 1 PSN ELDORADO</t>
  </si>
  <si>
    <t>L64</t>
  </si>
  <si>
    <t>CheckBox_Fil_RUMO_TGRAO_F</t>
  </si>
  <si>
    <t>RUMO Tgrão Farelo</t>
  </si>
  <si>
    <t>2459 - OLAM MILHO ELEVAÇÕES</t>
  </si>
  <si>
    <t>UNLG TRO PSN Grão MILHO RUMO RUMO OLAM</t>
  </si>
  <si>
    <t>14.5</t>
  </si>
  <si>
    <t>FARELO SOJA N. P. H</t>
  </si>
  <si>
    <t>Rumo GLENCORE IMPORTADORA E EXPORTADORA S/A Grão</t>
  </si>
  <si>
    <t>GLENCORE IMPORTADORA E EXPORTADORA S/A</t>
  </si>
  <si>
    <t>Rumo ZFN CORURIPE BL Açúcar</t>
  </si>
  <si>
    <t>ZFN</t>
  </si>
  <si>
    <t>Rumo PSN OR - T39 BL Grão</t>
  </si>
  <si>
    <t>OR - T39</t>
  </si>
  <si>
    <t>TMI</t>
  </si>
  <si>
    <t>1D+1 1 PSN T32</t>
  </si>
  <si>
    <t>CheckBox_Fil_RUMO_TGRAO_S</t>
  </si>
  <si>
    <t>RUMO Tgrão Soja</t>
  </si>
  <si>
    <t>2460 - ECTP MILHO ADM</t>
  </si>
  <si>
    <t>UNLG TRO PSN Grão MILHO RUMO ADM ECTP</t>
  </si>
  <si>
    <t>FARELO SOJA N. P. L</t>
  </si>
  <si>
    <t>Rumo GRANELES BRASIL COMERCIAL IMPORTADORA EXPORTADORA AGRICOLA LTDA Grão</t>
  </si>
  <si>
    <t>GRANELES BRASIL COMERCIAL IMPORTADORA EXPORTADORA AGRICOLA LTDA</t>
  </si>
  <si>
    <t>Graneles</t>
  </si>
  <si>
    <t>Gra</t>
  </si>
  <si>
    <t>Rumo ZFN RVS BL Açúcar</t>
  </si>
  <si>
    <t>RVS</t>
  </si>
  <si>
    <t>Rumo PSN RUMO BL Grão</t>
  </si>
  <si>
    <t>ZRW</t>
  </si>
  <si>
    <t>1D+1 2 ZPG Tiplam</t>
  </si>
  <si>
    <t>U52</t>
  </si>
  <si>
    <t>CheckBox_Fil_RUMO_TGRAO_M</t>
  </si>
  <si>
    <t>RUMO Tgrão Milho</t>
  </si>
  <si>
    <t>2467 - BUNGE MILHO OPERAÇÃO SAP (101) - TGG</t>
  </si>
  <si>
    <t>FARELO SOJA N. PELL.</t>
  </si>
  <si>
    <t>Rumo GRANELES Grão</t>
  </si>
  <si>
    <t>Rumo ZIQ RUMO BL Açúcar</t>
  </si>
  <si>
    <t>Rumo PSN RUMO BL Açúcar</t>
  </si>
  <si>
    <t>ZSF</t>
  </si>
  <si>
    <t>2D+1 1 PSN Adm</t>
  </si>
  <si>
    <t>X44</t>
  </si>
  <si>
    <t>CheckBox_Fil_RUMO_T12A_F</t>
  </si>
  <si>
    <t>RUMO T12A Farelo</t>
  </si>
  <si>
    <t>2468 - GAVILON MILHO T-GRAO</t>
  </si>
  <si>
    <t>UNLG TRO PSN Grão MILHO RUMO TGRÃO GAVILON</t>
  </si>
  <si>
    <t>FARELO SOJA PEL.46%</t>
  </si>
  <si>
    <t>Rumo LOUIS DREY Grão</t>
  </si>
  <si>
    <t>LDC</t>
  </si>
  <si>
    <t>Rumo ZPD MRS BL Grão</t>
  </si>
  <si>
    <t>MRS PSN RUMO BL Açúcar</t>
  </si>
  <si>
    <t>ZUE</t>
  </si>
  <si>
    <t>2D+1 1 PSN T12A</t>
  </si>
  <si>
    <t>CheckBox_Fil_RUMO_T12A_S</t>
  </si>
  <si>
    <t>RUMO T12A Soja</t>
  </si>
  <si>
    <t>2471 - ECTP MILHO TGR</t>
  </si>
  <si>
    <t>UNLG TRO PSN Grão MILHO RUMO TGRÃO ECTP</t>
  </si>
  <si>
    <t>FARELO SOJA PELLET.</t>
  </si>
  <si>
    <t>Rumo LOUIS DREYFUS COMMODITIES BRASIL SA Grão</t>
  </si>
  <si>
    <t>LOUIS DREYFUS COMMODITIES BRASIL SA</t>
  </si>
  <si>
    <t>Rumo ZRU TCA BL Açúcar</t>
  </si>
  <si>
    <t>TCA</t>
  </si>
  <si>
    <t>Rumo PSN T12A BL Grão</t>
  </si>
  <si>
    <t>ZUR</t>
  </si>
  <si>
    <t>2D+1 1 PCZ TEG</t>
  </si>
  <si>
    <t>U72</t>
  </si>
  <si>
    <t>CheckBox_Fil_RUMO_T12A_M</t>
  </si>
  <si>
    <t>RUMO T12A Milho</t>
  </si>
  <si>
    <t>2473 - NIDERA MILHO T-12</t>
  </si>
  <si>
    <t>UNLG TRO PSN Grão MILHO RUMO T12A NIDERA</t>
  </si>
  <si>
    <t>FARELO SOJA SEG.ESP.</t>
  </si>
  <si>
    <t>MRS CARAMURU Grão</t>
  </si>
  <si>
    <t>Mrs</t>
  </si>
  <si>
    <t>Rumo ZTO BRADO BL Brado</t>
  </si>
  <si>
    <t>ZTO</t>
  </si>
  <si>
    <t>VLI PSN T12A BE Grão</t>
  </si>
  <si>
    <t>ZJA</t>
  </si>
  <si>
    <t>2D+1 1 PSN Rumo</t>
  </si>
  <si>
    <t>M80</t>
  </si>
  <si>
    <t>CheckBox_Fil_RUMO_TAC_F</t>
  </si>
  <si>
    <t>RUMO TAC Farelo</t>
  </si>
  <si>
    <t>2477 - GRANELES MILHO TGR</t>
  </si>
  <si>
    <t>UNLG TRO PSN Grão MILHO RUMO TGRÃO GRANELES</t>
  </si>
  <si>
    <t>FARELO SOJA SEGREG.</t>
  </si>
  <si>
    <t>MRS LOUIS DREY Grão</t>
  </si>
  <si>
    <t>Rumo ZTP  BL Industrial</t>
  </si>
  <si>
    <t>ZTP</t>
  </si>
  <si>
    <t>Outro</t>
  </si>
  <si>
    <t>VLI PSN TES BE Grão</t>
  </si>
  <si>
    <t>ZED</t>
  </si>
  <si>
    <t>2D+1 2 PSN Adm</t>
  </si>
  <si>
    <t>X48</t>
  </si>
  <si>
    <t>CheckBox_Fil_RUMO_TAC_S</t>
  </si>
  <si>
    <t>RUMO TAC Soja</t>
  </si>
  <si>
    <t>2508 - OLAM MILHO EM GRÃOS T12</t>
  </si>
  <si>
    <t>UNLG TRO PSN Grão MILHO RUMO T12A OLAM</t>
  </si>
  <si>
    <t>FARELO DE SOJA PELETIZADO 46%</t>
  </si>
  <si>
    <t>MRS MRS Açúcar</t>
  </si>
  <si>
    <t>Rumo ZVP COFCO BL Açúcar</t>
  </si>
  <si>
    <t>ZVP</t>
  </si>
  <si>
    <t>Rumo PSN TES BL Grão</t>
  </si>
  <si>
    <t>2D+1 1 PSN T39</t>
  </si>
  <si>
    <t>CheckBox_Fil_RUMO_TAC_M</t>
  </si>
  <si>
    <t>RUMO TAC Milho</t>
  </si>
  <si>
    <t>1953 - CARGILL - FARELO - DESTINO T39</t>
  </si>
  <si>
    <t>UNLG TAG PSN Grão FARELO RUMO T39 CARGILL</t>
  </si>
  <si>
    <t>UNLG TAG PSN Grão FARELO RUMO T39</t>
  </si>
  <si>
    <t>TAC Gr</t>
  </si>
  <si>
    <t>FARELO DE SOJA, PELLETIZADO</t>
  </si>
  <si>
    <t>MRS MRS Grão</t>
  </si>
  <si>
    <t>Rumo ZXE RUMO BL Açúcar</t>
  </si>
  <si>
    <t>MRS PSN TGRAO BL Grão</t>
  </si>
  <si>
    <t>ZGI</t>
  </si>
  <si>
    <t>2D+1 1 ZPG Tiplam</t>
  </si>
  <si>
    <t>U54</t>
  </si>
  <si>
    <t>CheckBox_Fil_RUMO_TAC_A</t>
  </si>
  <si>
    <t>RUMO TAC Açúcar</t>
  </si>
  <si>
    <t>2213 - ADM FARELO DESTINO T39 -NOVO</t>
  </si>
  <si>
    <t>UNLG TAG PSN Grão FARELO RUMO T39 ADM</t>
  </si>
  <si>
    <t>FARELO DE SOJA, NAO PELLETIZADO - HIPRO</t>
  </si>
  <si>
    <t>MRS RUMO PORTO Açúcar</t>
  </si>
  <si>
    <t>VLI EAU OF - FCA BE Açúcar</t>
  </si>
  <si>
    <t>EAU</t>
  </si>
  <si>
    <t>VLI PSN TGRAO BE Grão</t>
  </si>
  <si>
    <t>3D+1 1 PCZ TGG</t>
  </si>
  <si>
    <t>CheckBox_Fil_RUMO_Rumo_F</t>
  </si>
  <si>
    <t>RUMO Rumo Farelo</t>
  </si>
  <si>
    <t>2260 - ADM FARELO ADM</t>
  </si>
  <si>
    <t>UNLG TAG PSN Grão FARELO RUMO ADM ADM</t>
  </si>
  <si>
    <t>UNLG TAG PSN Grão FARELO RUMO ADM</t>
  </si>
  <si>
    <t>FARELO DE SOJA, NAO PELLETIZADO - LOWPRO</t>
  </si>
  <si>
    <t>Rumo MRS Açúcar</t>
  </si>
  <si>
    <t>VLI EAU OF - FCA BE Grão</t>
  </si>
  <si>
    <t>Rumo ZEV RUMO MALHA BL Grão</t>
  </si>
  <si>
    <t>s/ Dest</t>
  </si>
  <si>
    <t>ZZM</t>
  </si>
  <si>
    <t>3D+1 1 PSN ELDORADO</t>
  </si>
  <si>
    <t>L62</t>
  </si>
  <si>
    <t>CheckBox_Fil_RUMO_Rumo_S</t>
  </si>
  <si>
    <t>RUMO Rumo Soja</t>
  </si>
  <si>
    <t>2269 - AMAGGI FARELO TGG</t>
  </si>
  <si>
    <t>UNLG TAG PCZ Grão FARELO RUMO TGG AMAGGI</t>
  </si>
  <si>
    <t>UNLG TAG PCZ Grão FARELO RUMO TGG</t>
  </si>
  <si>
    <t>TAC Acg</t>
  </si>
  <si>
    <t>FARELO DE SOJA HIPRO 48%</t>
  </si>
  <si>
    <t>Rumo MRS Grão</t>
  </si>
  <si>
    <t>VLI EBJ OF - FCA BE Grão</t>
  </si>
  <si>
    <t>EBJ</t>
  </si>
  <si>
    <t>Rumo ZPG  BL Industrial</t>
  </si>
  <si>
    <t>ZKY</t>
  </si>
  <si>
    <t>3D+1 1 PSN T32</t>
  </si>
  <si>
    <t>CheckBox_Fil_RUMO_Rumo_M</t>
  </si>
  <si>
    <t>RUMO Rumo Milho</t>
  </si>
  <si>
    <t>2284 - CARGILL- FARELO-TEAG</t>
  </si>
  <si>
    <t>UNLG TAG PCZ Grão FARELO RUMO TEAG CARGILL</t>
  </si>
  <si>
    <t>UNLG TAG PCZ Grão FARELO RUMO TEAG</t>
  </si>
  <si>
    <t>Rumo Gr</t>
  </si>
  <si>
    <t>FARELO DE SOJA, SEGREGADO</t>
  </si>
  <si>
    <t>MRS OLAM Grão</t>
  </si>
  <si>
    <t>VLI EBJ CARGILL BE Grão</t>
  </si>
  <si>
    <t>VLI ZSO COPERSUCAR BE Açúcar</t>
  </si>
  <si>
    <t>ZEC</t>
  </si>
  <si>
    <t>3D+1 1 PSN Rumo</t>
  </si>
  <si>
    <t>M88</t>
  </si>
  <si>
    <t>CheckBox_Fil_RUMO_Rumo_A</t>
  </si>
  <si>
    <t>RUMO Rumo Açúcar</t>
  </si>
  <si>
    <t>2303 - BUNGE FARELO TGG</t>
  </si>
  <si>
    <t>UNLG TAG PCZ Grão FARELO RUMO TGG BUNGE</t>
  </si>
  <si>
    <t>FARELO DE SOJA 48% COMUM</t>
  </si>
  <si>
    <t>MRS MRS Brado</t>
  </si>
  <si>
    <t>VLI EBJ LOUIS DREY BE Grão</t>
  </si>
  <si>
    <t>VLI ZSO TERMINAL 12 A S.A. BE Açúcar</t>
  </si>
  <si>
    <t>TERMINAL 12 A S.A.</t>
  </si>
  <si>
    <t>ZEB</t>
  </si>
  <si>
    <t>3D+1 1 PSN TAC</t>
  </si>
  <si>
    <t>CheckBox_Fil_MRS_TGG_F</t>
  </si>
  <si>
    <t>2337 - MILHO BUNGE - TGG</t>
  </si>
  <si>
    <t>UNLG TAG PCZ Grão MILHO RUMO TGG BUNGE</t>
  </si>
  <si>
    <t>UNLG TAG PCZ Grão MILHO RUMO TGG</t>
  </si>
  <si>
    <t>FARELO DE SOJA 48% TRASOY</t>
  </si>
  <si>
    <t>MRS CUTRALE Grão</t>
  </si>
  <si>
    <t>VLI EBJ ADM BE Grão</t>
  </si>
  <si>
    <t>Rumo ZSO TERMINAL 12 A S.A. BL Açúcar</t>
  </si>
  <si>
    <t>ZVU</t>
  </si>
  <si>
    <t>3D+1 1 PCZ TEG</t>
  </si>
  <si>
    <t>CheckBox_Fil_MRS_TGG_S</t>
  </si>
  <si>
    <t>2366 - MILHO  CTP DES ELEVAÇÕES PORTUARIAS</t>
  </si>
  <si>
    <t>UNLG TAG PSN Grão MILHO RUMO RUMO CTP</t>
  </si>
  <si>
    <t>UNLG TAG PSN Grão MILHO RUMO RUMO</t>
  </si>
  <si>
    <t>CTP</t>
  </si>
  <si>
    <t>Rumo Acg</t>
  </si>
  <si>
    <t>MRS MRS Industrial</t>
  </si>
  <si>
    <t>VLI EBJ MULTIGRAIN BE Grão</t>
  </si>
  <si>
    <t>Rumo ZSO  BL Industrial</t>
  </si>
  <si>
    <t>ZMO</t>
  </si>
  <si>
    <t>4D+1 1 ZPG Tiplam</t>
  </si>
  <si>
    <t>U56</t>
  </si>
  <si>
    <t>CheckBox_Fil_MRS_TGG_M</t>
  </si>
  <si>
    <t>2475 - CHS MILHO ELEVAÇÕES PORTUARIAS</t>
  </si>
  <si>
    <t>UNLG TAG PSN Grão MILHO RUMO RUMO CHS</t>
  </si>
  <si>
    <t>MRS CONTRAIL Brado</t>
  </si>
  <si>
    <t>CONTRAIL</t>
  </si>
  <si>
    <t>VLI EBZ CARGILL BE Grão</t>
  </si>
  <si>
    <t>EBZ</t>
  </si>
  <si>
    <t>Rumo PCZ TERMINAL DE GRANEIS DO GUARUJA S.A. BL Grão</t>
  </si>
  <si>
    <t>TERMINAL DE GRANEIS DO GUARUJA S.A.</t>
  </si>
  <si>
    <t>TEACU2</t>
  </si>
  <si>
    <t>4D+1 1 PCZ TEG</t>
  </si>
  <si>
    <t>X92</t>
  </si>
  <si>
    <t>CheckBox_Fil_MRS_TEG_F</t>
  </si>
  <si>
    <t>2476 - OLAM MILHO ELEVAÇÕES PORTUARIAS</t>
  </si>
  <si>
    <t>UNLG TAG PSN Grão MILHO RUMO RUMO OLAM</t>
  </si>
  <si>
    <t>COPER</t>
  </si>
  <si>
    <t>COPER Gr</t>
  </si>
  <si>
    <t>MRS BUNGE Grão</t>
  </si>
  <si>
    <t>VLI ELC ANGLO BE Fertilizante</t>
  </si>
  <si>
    <t>Rumo PSN ADM DO BRASIL LTDA BL Grão</t>
  </si>
  <si>
    <t>TEACU3</t>
  </si>
  <si>
    <t>ZSP</t>
  </si>
  <si>
    <t>4D+1 1 PCZ TGG</t>
  </si>
  <si>
    <t>CheckBox_Fil_MRS_TEG_S</t>
  </si>
  <si>
    <t>2495 - BUNGE FARELO46% DESTINO T39</t>
  </si>
  <si>
    <t>UNLG TAG PSN Grão FARELO RUMO T39 BUNGE</t>
  </si>
  <si>
    <t>MRS RUMO MALHA Grão</t>
  </si>
  <si>
    <t>VLI EPO OF - FCA BE Grão</t>
  </si>
  <si>
    <t>EPO</t>
  </si>
  <si>
    <t>Rumo PSN ELEVACOES PORTUARIAS S.A BL Grão</t>
  </si>
  <si>
    <t>ELEVACOES PORTUARIAS S.A</t>
  </si>
  <si>
    <t>ZEH</t>
  </si>
  <si>
    <t>1D+2 1 PCZ Teag</t>
  </si>
  <si>
    <t>U74</t>
  </si>
  <si>
    <t>CheckBox_Fil_MRS_TEG_M</t>
  </si>
  <si>
    <t>2501 - BUNGE FARELO46% T39 SAP</t>
  </si>
  <si>
    <t>MRS CARGILL Grão</t>
  </si>
  <si>
    <t>VLI EYC OF - FCA BE Fertilizante</t>
  </si>
  <si>
    <t>EYC</t>
  </si>
  <si>
    <t>Rumo PSN TERMINAL 12 A S.A. BL Grão</t>
  </si>
  <si>
    <t>ZUC</t>
  </si>
  <si>
    <t>1D+2 1 PSN T12A</t>
  </si>
  <si>
    <t>X02</t>
  </si>
  <si>
    <t>CheckBox_Fil_MRS_TEAG_F</t>
  </si>
  <si>
    <t>2502 - BUNGE FARELO 46%  PELET. T39 SAP</t>
  </si>
  <si>
    <t>COPER Acg</t>
  </si>
  <si>
    <t>MRS GLENCORE Grão</t>
  </si>
  <si>
    <t>VLI ZBK COPERSUCAR BE Açúcar</t>
  </si>
  <si>
    <t>ZBK</t>
  </si>
  <si>
    <t>Rumo PCZ TERMINAL EXPORTADOR DO GUARUJA LTDA BL Grão</t>
  </si>
  <si>
    <t>TERMINAL EXPORTADOR DO GUARUJA LTDA</t>
  </si>
  <si>
    <t>ZCT</t>
  </si>
  <si>
    <t>1D+2 1 PSN TES</t>
  </si>
  <si>
    <t>CheckBox_Fil_MRS_TEAG_S</t>
  </si>
  <si>
    <t>2515 - GRANELES MILHO LOGISPOT</t>
  </si>
  <si>
    <t>UNLG TRO ZBV Grão MILHO RUMO Rumo GRANELES</t>
  </si>
  <si>
    <t>UNLG TRO ZBV Grão MILHO RUMO Rumo</t>
  </si>
  <si>
    <t>ZBV</t>
  </si>
  <si>
    <t>MRS GAVILON Grão</t>
  </si>
  <si>
    <t>VLI ZGU OF - FCA BE Açúcar</t>
  </si>
  <si>
    <t>ZGU</t>
  </si>
  <si>
    <t>Rumo PSN TES - TERMINAL EXPORTADOR DE SANTOS S.A. BL Grão</t>
  </si>
  <si>
    <t>TES - TERMINAL EXPORTADOR DE SANTOS S.A.</t>
  </si>
  <si>
    <t>ZCV</t>
  </si>
  <si>
    <t>1D+2 1 PCZ TEG</t>
  </si>
  <si>
    <t>CheckBox_Fil_MRS_TEAG_M</t>
  </si>
  <si>
    <t>2262 - BUNGE FARELO T39</t>
  </si>
  <si>
    <t>MRS ADM Grão</t>
  </si>
  <si>
    <t>VLI ZGU DELTA BE Açúcar</t>
  </si>
  <si>
    <t>DELTA</t>
  </si>
  <si>
    <t>Rumo PSN TERMINAL XXXIX DE SANTOS S.A BL Grão</t>
  </si>
  <si>
    <t>TERMINAL XXXIX DE SANTOS S.A</t>
  </si>
  <si>
    <t>ZXB</t>
  </si>
  <si>
    <t>1D+2 1 PCZ TGG</t>
  </si>
  <si>
    <t>CheckBox_Fil_MRS_TEAG_A</t>
  </si>
  <si>
    <t>2503 - BUNGE FARELO TGG (101)</t>
  </si>
  <si>
    <t>ACUCAR CR.GRN.VVHP</t>
  </si>
  <si>
    <t>MRS ECTP Grão</t>
  </si>
  <si>
    <t>VLI ZRP OF - FCA BE Açúcar</t>
  </si>
  <si>
    <t>ZRP</t>
  </si>
  <si>
    <t>Rumo   BL Grão</t>
  </si>
  <si>
    <t>ZPN</t>
  </si>
  <si>
    <t>1D+2 1 PSN ELDORADO</t>
  </si>
  <si>
    <t>L32</t>
  </si>
  <si>
    <t>CheckBox_Fil_MRS_CUTRALE_F</t>
  </si>
  <si>
    <t>2522 - SALVADO DE MILHO RUMO -&gt; COFCO -&gt; T12A</t>
  </si>
  <si>
    <t>PSN VCP Industrial Celulose</t>
  </si>
  <si>
    <t>ACUCAR CRISTAL GRN.</t>
  </si>
  <si>
    <t>MRS PERDUE Grão</t>
  </si>
  <si>
    <t>PERDUE</t>
  </si>
  <si>
    <t>VLI ZUB OF - FCA BE Açúcar</t>
  </si>
  <si>
    <t>Rumo PSN T-GRAO CARGO TERMINAL DE GRANEIS S/A BL Grão</t>
  </si>
  <si>
    <t>T-GRAO CARGO TERMINAL DE GRANEIS S/A</t>
  </si>
  <si>
    <t>ZJC</t>
  </si>
  <si>
    <t>1D+2 1 PSN T32</t>
  </si>
  <si>
    <t>CheckBox_Fil_MRS_CUTRALE_S</t>
  </si>
  <si>
    <t>2523 - BUNGE FARELO T-39    48 SERIE 101</t>
  </si>
  <si>
    <t>PCZ Santos Brasil Brado Container Cg. Reefer 40</t>
  </si>
  <si>
    <t>ACUCAR DEMERARA GR</t>
  </si>
  <si>
    <t>MRS COFCO Grão</t>
  </si>
  <si>
    <t>VLI ZUB OF - FCA BE Grão</t>
  </si>
  <si>
    <t>Rumo PCZ SUCOCITRICO CUTRALE LTDA BL Grão</t>
  </si>
  <si>
    <t>SUCOCITRICO CUTRALE LTDA</t>
  </si>
  <si>
    <t>ZSD</t>
  </si>
  <si>
    <t>1D+2 2 PCZ TEG</t>
  </si>
  <si>
    <t>CheckBox_Fil_MRS_CUTRALE_M</t>
  </si>
  <si>
    <t>2533 - RUMO MILHO TGRAO -&gt; OLAM</t>
  </si>
  <si>
    <t>UNLG TRO PSN Grão MILHO RUMO TGRÃO OLAM</t>
  </si>
  <si>
    <t>ZPG Tiplam Grão Soja</t>
  </si>
  <si>
    <t>ACUCAR DEMERARA GRN.</t>
  </si>
  <si>
    <t>Rumo NOVAAGRI Grão</t>
  </si>
  <si>
    <t>NOVAAGRI</t>
  </si>
  <si>
    <t>Novaagri</t>
  </si>
  <si>
    <t>NvAgr</t>
  </si>
  <si>
    <t>VLI ZYW CAETE BE Açúcar</t>
  </si>
  <si>
    <t>ZYW</t>
  </si>
  <si>
    <t>CAETE</t>
  </si>
  <si>
    <t>Rumo PSN TGRAO BL Grão</t>
  </si>
  <si>
    <t>ZZF</t>
  </si>
  <si>
    <t>1D+2 2 PCZ TGG</t>
  </si>
  <si>
    <t>CheckBox_Fil_MRS_T39_F</t>
  </si>
  <si>
    <t>2540 - ADM FARELO ADM</t>
  </si>
  <si>
    <t>UNLG TRO PSN Grão FARELO RUMO ADM ADM</t>
  </si>
  <si>
    <t>UNLG TRO PSN Grão FARELO RUMO ADM</t>
  </si>
  <si>
    <t>ZPG Tiplam Industrial Celulose</t>
  </si>
  <si>
    <t>ACUCAR DEMERARA GRN.12</t>
  </si>
  <si>
    <t>Rumo OLAM Grão</t>
  </si>
  <si>
    <t>Olam</t>
  </si>
  <si>
    <t>VLI ZYW DELTA BE Açúcar</t>
  </si>
  <si>
    <t>Rumo PCZ SANTOS BL Brado</t>
  </si>
  <si>
    <t>SANTOS</t>
  </si>
  <si>
    <t>ZCZ</t>
  </si>
  <si>
    <t>1D+2 1 PSN Rumo</t>
  </si>
  <si>
    <t>CheckBox_Fil_MRS_T39_S</t>
  </si>
  <si>
    <t>2541 - CARGIL FARELO TES</t>
  </si>
  <si>
    <t>UNLG TRO PSN Grão FARELO RUMO TES CARGILL</t>
  </si>
  <si>
    <t>UNLG TRO PSN Grão FARELO RUMO TES</t>
  </si>
  <si>
    <t>ZPG Tiplam Fertilizante Fertilizante</t>
  </si>
  <si>
    <t>ACUCAR DEMERARA GRN.2</t>
  </si>
  <si>
    <t>Rumo OLAM AGRICOLA LTDA Grão</t>
  </si>
  <si>
    <t>OLAM AGRICOLA LTDA</t>
  </si>
  <si>
    <t>VLI ZYW USINA GUAI BE Açúcar</t>
  </si>
  <si>
    <t>USINA GUAI</t>
  </si>
  <si>
    <t>MRS ISN OR - T39 BL Grão</t>
  </si>
  <si>
    <t>ZTQ</t>
  </si>
  <si>
    <t>1D+2 1 PSN Adm</t>
  </si>
  <si>
    <t>X04</t>
  </si>
  <si>
    <t>CheckBox_Fil_MRS_T39_M</t>
  </si>
  <si>
    <t>2547 - BUNGE FARELO TGG 48 SERIE101</t>
  </si>
  <si>
    <t>UNLG TRO PCZ Grão FARELO RUMO TGG BUNGE</t>
  </si>
  <si>
    <t>UNLG TRO PCZ Grão FARELO RUMO TGG</t>
  </si>
  <si>
    <t>ZPG Tiplam Brado Container Cg. Reefer 40</t>
  </si>
  <si>
    <t>VHP2 PLUS</t>
  </si>
  <si>
    <t>Rumo  Industrial</t>
  </si>
  <si>
    <t>Rumo TIQ T ITIQUIRA BL Grão</t>
  </si>
  <si>
    <t>T ITIQUIRA</t>
  </si>
  <si>
    <t>MRS ISN TGRAO BL Grão</t>
  </si>
  <si>
    <t>ZTN</t>
  </si>
  <si>
    <t>1D+2 2 PSN Rumo</t>
  </si>
  <si>
    <t>CheckBox_Fil_MRS_TES_F</t>
  </si>
  <si>
    <t>2558 - CARGIL FARELO T-39</t>
  </si>
  <si>
    <t>UNLG TRO PSN Grão FARELO RUMO T39 CARGILL</t>
  </si>
  <si>
    <t>UNLG TRO PSN Grão FARELO RUMO T39</t>
  </si>
  <si>
    <t>ZPG Tiplam Brado Container Cg. Dry 20</t>
  </si>
  <si>
    <t>Container Vz. Reefer 40</t>
  </si>
  <si>
    <t>CNT</t>
  </si>
  <si>
    <t>Rumo PERDUE COMERCIAL IMPORTADORA E EXPORTADORA LTDA Grão</t>
  </si>
  <si>
    <t>PERDUE COMERCIAL IMPORTADORA E EXPORTADORA LTDA</t>
  </si>
  <si>
    <t>Perdue</t>
  </si>
  <si>
    <t>Rumo TIQ GLENCORE BL Grão</t>
  </si>
  <si>
    <t>MRS ISN COPERSUCAR BL Açúcar</t>
  </si>
  <si>
    <t>ZDG</t>
  </si>
  <si>
    <t>2D+2 1 PSN ELDORADO</t>
  </si>
  <si>
    <t>L34</t>
  </si>
  <si>
    <t>CheckBox_Fil_MRS_TES_S</t>
  </si>
  <si>
    <t>2559 - OLAM MILHO SALVADOS TGRAO</t>
  </si>
  <si>
    <t>ZPG Tiplam Brado Pallets</t>
  </si>
  <si>
    <t>Pallets</t>
  </si>
  <si>
    <t>Rumo PERDUE Grão</t>
  </si>
  <si>
    <t>MRS ZIQ RUMO BL Açúcar</t>
  </si>
  <si>
    <t>MRS PSN RUMO BL Grão</t>
  </si>
  <si>
    <t>ZSH</t>
  </si>
  <si>
    <t>2D+2 1 PSN T32</t>
  </si>
  <si>
    <t>CheckBox_Fil_MRS_TES_M</t>
  </si>
  <si>
    <t>2560 - OLAM MILHO SALVADOS ELEVACOES</t>
  </si>
  <si>
    <t>ZPG Tiplam Açúcar Açúcar</t>
  </si>
  <si>
    <t>Rumo RUMO MALHA Grão</t>
  </si>
  <si>
    <t>Rumo TRO NOVAAGRI BL Grão</t>
  </si>
  <si>
    <t>MRS ICZ SANTOS BL Brado</t>
  </si>
  <si>
    <t>ZMA</t>
  </si>
  <si>
    <t>2D+2 1 PCZ TEG</t>
  </si>
  <si>
    <t>CheckBox_Fil_MRS_M2_F</t>
  </si>
  <si>
    <t>MRS Moega II Farelo</t>
  </si>
  <si>
    <t>2563 - OLAN MILHO TGRÃO</t>
  </si>
  <si>
    <t>PCZ Santos Brasil Brado Container Cg. Dry 20</t>
  </si>
  <si>
    <t>Container Vz. Dry 40</t>
  </si>
  <si>
    <t>Rumo RUMO PORTO Açúcar</t>
  </si>
  <si>
    <t>MRS TRO OLAM BL Grão</t>
  </si>
  <si>
    <t>Rumo PCZ CUTRALE BL Grão</t>
  </si>
  <si>
    <t>ZZL</t>
  </si>
  <si>
    <t>2D+2 1 PCZ TGG</t>
  </si>
  <si>
    <t>CheckBox_Fil_MRS_M2_S</t>
  </si>
  <si>
    <t>MRS Moega II Soja</t>
  </si>
  <si>
    <t>2572 - ADM MILHO TGRÃO</t>
  </si>
  <si>
    <t>UNLG TRO PSN Grão MILHO RUMO TGRÃO ADM</t>
  </si>
  <si>
    <t>PCZ Santos Brasil Brado Container Vz. Dry 20</t>
  </si>
  <si>
    <t>Rumo  Grão</t>
  </si>
  <si>
    <t>MRS ZBV MRS BL Brado</t>
  </si>
  <si>
    <t>MRS PCZ CUTRALE BL Grão</t>
  </si>
  <si>
    <t>FISCHER</t>
  </si>
  <si>
    <t>ZDZ</t>
  </si>
  <si>
    <t>2D+2 2 PCZ TGG</t>
  </si>
  <si>
    <t>X52</t>
  </si>
  <si>
    <t>CheckBox_Fil_MRS_M2_M</t>
  </si>
  <si>
    <t>MRS Moega II Milho</t>
  </si>
  <si>
    <t>2570 - CARGILL SOJA -TES</t>
  </si>
  <si>
    <t>UNLG TAG PSN Grão SOJA CARGILL TES CARGILL</t>
  </si>
  <si>
    <t>UNLG TAG PSN Grão SOJA CARGILL TES</t>
  </si>
  <si>
    <t>Container Vz. Dry 20</t>
  </si>
  <si>
    <t>Rumo s/Destino Grão</t>
  </si>
  <si>
    <t>s/Destino</t>
  </si>
  <si>
    <t>Rumo TRO CUTRALE BL Grão</t>
  </si>
  <si>
    <t>MRS PSN MRS BL Industrial</t>
  </si>
  <si>
    <t>2D+2 1 PSN TAC</t>
  </si>
  <si>
    <t>L50</t>
  </si>
  <si>
    <t>CheckBox_Fil_MRS_M5_F</t>
  </si>
  <si>
    <t>2571 - ADM FARELO ADM 2018</t>
  </si>
  <si>
    <t>Container Cg. Dry 20</t>
  </si>
  <si>
    <t>Rumo SINAGRO PRODUTOS AGROPECUARIOS S.A Grão</t>
  </si>
  <si>
    <t>SINAGRO PRODUTOS AGROPECUARIOS S.A</t>
  </si>
  <si>
    <t>Sinagro</t>
  </si>
  <si>
    <t>Sin</t>
  </si>
  <si>
    <t>MRS TRO CUTRALE BL Grão</t>
  </si>
  <si>
    <t>Rumo ZEV s/Destino BL Grão</t>
  </si>
  <si>
    <t>ZAR</t>
  </si>
  <si>
    <t>3D+2 1 ZPG Terloc</t>
  </si>
  <si>
    <t>L70</t>
  </si>
  <si>
    <t>CheckBox_Fil_MRS_M5_S</t>
  </si>
  <si>
    <t>2578 - CARGILL SOJA TEAG</t>
  </si>
  <si>
    <t>UNLG TRO PCZ Grão SOJA RUMO TEAG CARGILL</t>
  </si>
  <si>
    <t>UNLG TRO PCZ Grão SOJA RUMO TEAG</t>
  </si>
  <si>
    <t>Rumo SOYGRAIN COMERCIO DE CEREAIS EXP. E IMP. EIRELI Grão</t>
  </si>
  <si>
    <t>SOYGRAIN COMERCIO DE CEREAIS EXP. E IMP. EIRELI</t>
  </si>
  <si>
    <t>Soygrain</t>
  </si>
  <si>
    <t>Soy</t>
  </si>
  <si>
    <t>MRS PST MRS BL Industrial</t>
  </si>
  <si>
    <t>Rumo ICZ CARGILL BL Grão</t>
  </si>
  <si>
    <t>ZOI</t>
  </si>
  <si>
    <t>3D+2 2 ZPG Terloc</t>
  </si>
  <si>
    <t>C64</t>
  </si>
  <si>
    <t>CheckBox_Fil_MRS_M5_M</t>
  </si>
  <si>
    <t>2579 - LDC SOJA TEAG</t>
  </si>
  <si>
    <t>UNLG TRO PCZ Grão SOJA RUMO TEAG LOUIS DREYFUS</t>
  </si>
  <si>
    <t>Container Cg. Reefer 40</t>
  </si>
  <si>
    <t>VLI ADM Grão</t>
  </si>
  <si>
    <t>Vli</t>
  </si>
  <si>
    <t>Rumo TRO RUMO BL Grão</t>
  </si>
  <si>
    <t>MRS PSN TES BL Grão</t>
  </si>
  <si>
    <t>ITRI RODOF</t>
  </si>
  <si>
    <t>TEVAL</t>
  </si>
  <si>
    <t>ZTI</t>
  </si>
  <si>
    <t>3D+2 1 PSN T12A</t>
  </si>
  <si>
    <t>X06</t>
  </si>
  <si>
    <t>CheckBox_Fil_MRS_MX_F</t>
  </si>
  <si>
    <t>2580 - GAVILON SOJA TXXXIX</t>
  </si>
  <si>
    <t>UNLG TRO PSN Grão SOJA RUMO T39 GAVILON</t>
  </si>
  <si>
    <t>UNLG TRO PSN Grão SOJA RUMO T39</t>
  </si>
  <si>
    <t>VLI ANGLO Fertilizante</t>
  </si>
  <si>
    <t>Rumo TAG RUMO BL Grão</t>
  </si>
  <si>
    <t>VLI ISN T12A BE Grão</t>
  </si>
  <si>
    <t>ZIZ</t>
  </si>
  <si>
    <t>4D+2 1 PCZ TEG</t>
  </si>
  <si>
    <t>CheckBox_Fil_MRS_MX_S</t>
  </si>
  <si>
    <t>2581 - CUTRALE SOJA SUCOCITRICO</t>
  </si>
  <si>
    <t>UNLG TRO PCZ Grão SOJA RUMO CUTRALE CUTRALE</t>
  </si>
  <si>
    <t>UNLG TRO PCZ Grão SOJA RUMO CUTRALE</t>
  </si>
  <si>
    <t>VLI CAETE Açúcar</t>
  </si>
  <si>
    <t>Rumo ZPD LOUIS DREY BL Grão</t>
  </si>
  <si>
    <t>Rumo IPG ITRI RODOF BL Grão</t>
  </si>
  <si>
    <t>ZXH</t>
  </si>
  <si>
    <t>4D+2 1 PCZ TGG</t>
  </si>
  <si>
    <t>CheckBox_Fil_MRS_MX_M</t>
  </si>
  <si>
    <t>2575 - OLAM MILHO TGRÃO</t>
  </si>
  <si>
    <t>UNLG TAG PSN Grão MILHO RUMO TGRÃO OLAM</t>
  </si>
  <si>
    <t>UNLG TAG PSN Grão MILHO RUMO TGRÃO</t>
  </si>
  <si>
    <t>CONT.FRIG.CARREG 40</t>
  </si>
  <si>
    <t>VLI CARGILL Açúcar</t>
  </si>
  <si>
    <t>MRS ISN MRS BL Industrial</t>
  </si>
  <si>
    <t>VLI ICZ CARGILL BE Grão</t>
  </si>
  <si>
    <t>ZSK</t>
  </si>
  <si>
    <t>1D+3 1 ZPT ?</t>
  </si>
  <si>
    <t>X12</t>
  </si>
  <si>
    <t>CheckBox_Fil_MRS_TGRAO_F</t>
  </si>
  <si>
    <t>2577 - AMAGGI MILHO TGG</t>
  </si>
  <si>
    <t>CONT.FRIG.CARREG 40"</t>
  </si>
  <si>
    <t>VLI CARGILL Grão</t>
  </si>
  <si>
    <t>MRS TAG LOUIS DREY BL Grão</t>
  </si>
  <si>
    <t>MRS IPG ITRI RODOF BL Brado</t>
  </si>
  <si>
    <t>ZFR</t>
  </si>
  <si>
    <t>1D+3 1 PSN Adm</t>
  </si>
  <si>
    <t>CheckBox_Fil_MRS_TGRAO_S</t>
  </si>
  <si>
    <t>2583 - GRANELES MILHO T-GRAO</t>
  </si>
  <si>
    <t>UNLG TAG PSN Grão MILHO RUMO TGRÃO GRANELES</t>
  </si>
  <si>
    <t>CONT.FRIG.VAZIO 40</t>
  </si>
  <si>
    <t>VLI COPERSUCAR Açúcar</t>
  </si>
  <si>
    <t>Rumo ZBV LOGISPOT A BL Grão</t>
  </si>
  <si>
    <t>LOGISPOT A</t>
  </si>
  <si>
    <t>VLI ICZ CUTRALE BE Grão</t>
  </si>
  <si>
    <t>ZVI</t>
  </si>
  <si>
    <t>1D+3 1 PCZ TGG</t>
  </si>
  <si>
    <t>X56</t>
  </si>
  <si>
    <t>CheckBox_Fil_MRS_TGRAO_M</t>
  </si>
  <si>
    <t>2585 - BUNGE SOJA TGG</t>
  </si>
  <si>
    <t>UNLG TRO PCZ Grão SOJA RUMO TGG BUNGE</t>
  </si>
  <si>
    <t>UNLG TRO PCZ Grão SOJA RUMO TGG</t>
  </si>
  <si>
    <t>CONT.FRIG.VAZIO 40"</t>
  </si>
  <si>
    <t>VLI E D &amp; F MA Açúcar</t>
  </si>
  <si>
    <t>E D &amp; F MA</t>
  </si>
  <si>
    <t>MRS PCZ ITRI RODOF BL Brado</t>
  </si>
  <si>
    <t>MRS ISN TEVAL BL Brado</t>
  </si>
  <si>
    <t>Teval</t>
  </si>
  <si>
    <t>1D+3 1 PSN T12A</t>
  </si>
  <si>
    <t>X14</t>
  </si>
  <si>
    <t>CheckBox_Fil_MRS_T12A_F</t>
  </si>
  <si>
    <t>2587 - LDC SOJA EM GRAÕS TEG</t>
  </si>
  <si>
    <t>UNLG TRO PCZ Grão SOJA RUMO TEG LOUIS DREYFUS</t>
  </si>
  <si>
    <t>UNLG TRO PCZ Grão SOJA RUMO TEG</t>
  </si>
  <si>
    <t>CONTAINER</t>
  </si>
  <si>
    <t>VLI LOUIS DREY Grão</t>
  </si>
  <si>
    <t>MRS ZBV RAIZEN ENE BL Açúcar</t>
  </si>
  <si>
    <t>RAIZEN ENE</t>
  </si>
  <si>
    <t>MRS PCZ SANTOS BL Brado</t>
  </si>
  <si>
    <t>ZOX</t>
  </si>
  <si>
    <t>1D+3 1 PSN TES</t>
  </si>
  <si>
    <t>CheckBox_Fil_MRS_T12A_S</t>
  </si>
  <si>
    <t>2590 - ADM DO BRASIL SOJA</t>
  </si>
  <si>
    <t>UNLG TRO PSN Grão SOJA RUMO ADM ADM</t>
  </si>
  <si>
    <t>UNLG TRO PSN Grão SOJA RUMO ADM</t>
  </si>
  <si>
    <t>VLI MULTIGRAIN Grão</t>
  </si>
  <si>
    <t>MRS ZBV RUMO BL Brado</t>
  </si>
  <si>
    <t>Rumo PSN  BL Grão</t>
  </si>
  <si>
    <t>ZQX</t>
  </si>
  <si>
    <t>1D+3 1 PSN Rumo</t>
  </si>
  <si>
    <t>X40</t>
  </si>
  <si>
    <t>CheckBox_Fil_MRS_T12A_M</t>
  </si>
  <si>
    <t>2591 - CARGILL SOJA TES</t>
  </si>
  <si>
    <t>UNLG TRO PSN Grão SOJA RUMO TES CARGILL</t>
  </si>
  <si>
    <t>UNLG TRO PSN Grão SOJA RUMO TES</t>
  </si>
  <si>
    <t>Container Cg. Dry 40</t>
  </si>
  <si>
    <t>VLI OF - FCA Açúcar</t>
  </si>
  <si>
    <t>Rumo TAG  BL Grão</t>
  </si>
  <si>
    <t>MRS PSN MRS BL Brado</t>
  </si>
  <si>
    <t>ZRX</t>
  </si>
  <si>
    <t>2D+3 1 ZPT ?</t>
  </si>
  <si>
    <t>CheckBox_Fil_MRS_TAC_F</t>
  </si>
  <si>
    <t>2587 - LDC SOJA  TEG</t>
  </si>
  <si>
    <t>VLI OF - FCA Fertilizante</t>
  </si>
  <si>
    <t>VLI PSN FISCHER BE Grão</t>
  </si>
  <si>
    <t>ZWX</t>
  </si>
  <si>
    <t>3D+3 1 ZPG Terloc</t>
  </si>
  <si>
    <t>L72</t>
  </si>
  <si>
    <t>CheckBox_Fil_MRS_TAC_S</t>
  </si>
  <si>
    <t>2596 - BUNGE SOJA TGG 101</t>
  </si>
  <si>
    <t>Container Vazio</t>
  </si>
  <si>
    <t>VLI OF - FCA Grão</t>
  </si>
  <si>
    <t>MRS ZBV LOGISPOT A BL Brado</t>
  </si>
  <si>
    <t>MRS IPG BASF BL Brado</t>
  </si>
  <si>
    <t>ZSQ</t>
  </si>
  <si>
    <t>3D+3 1 ZPT ?</t>
  </si>
  <si>
    <t>CheckBox_Fil_MRS_TAC_M</t>
  </si>
  <si>
    <t>2597 - CARGIL SOJA TEG</t>
  </si>
  <si>
    <t>UNLG TRO PCZ Grão SOJA RUMO TEG CARGILL</t>
  </si>
  <si>
    <t>VLI COPEBRAS Fertilizante</t>
  </si>
  <si>
    <t>COPEBRAS</t>
  </si>
  <si>
    <t>Rumo TRO GRANELES BL Grão</t>
  </si>
  <si>
    <t>MRS ICZ EMBRAPORT BL Brado</t>
  </si>
  <si>
    <t>EMBRAPORT</t>
  </si>
  <si>
    <t>ZCD</t>
  </si>
  <si>
    <t>3D+3 2 ZPT ?</t>
  </si>
  <si>
    <t>X60</t>
  </si>
  <si>
    <t>CheckBox_Fil_MRS_TAC_A</t>
  </si>
  <si>
    <t>2599 - LDC SOJA TES</t>
  </si>
  <si>
    <t>UNLG TRO PSN Grão SOJA RUMO TES LOUIS DREYFUS</t>
  </si>
  <si>
    <t>Rumo SUZANO Industrial</t>
  </si>
  <si>
    <t>Suz</t>
  </si>
  <si>
    <t>Rumo ZWY RUMO PORTO BL Açúcar</t>
  </si>
  <si>
    <t>VLI ISN TES BE Grão</t>
  </si>
  <si>
    <t>ZLI</t>
  </si>
  <si>
    <t>4D+3 1 ZPT ?</t>
  </si>
  <si>
    <t>X62</t>
  </si>
  <si>
    <t>CheckBox_Fil_MRS_Rumo_F</t>
  </si>
  <si>
    <t>2603 - AMAGGI TGG</t>
  </si>
  <si>
    <t>UNLG TRO PCZ Grão SOJA RUMO TGG AMAGGI</t>
  </si>
  <si>
    <t>Rumo ALIANCA Grão</t>
  </si>
  <si>
    <t>ALIANCA</t>
  </si>
  <si>
    <t>Alianca</t>
  </si>
  <si>
    <t>Ali</t>
  </si>
  <si>
    <t>MRS ZBV MRS BL Açúcar</t>
  </si>
  <si>
    <t>VLI ICB COPEBRAS BE Fertilizante</t>
  </si>
  <si>
    <t>ZTT</t>
  </si>
  <si>
    <t>4D+3 2 ZPT ?</t>
  </si>
  <si>
    <t>CheckBox_Fil_MRS_Rumo_S</t>
  </si>
  <si>
    <t>2606 - GRANELES SALVADO MILHO - TGG</t>
  </si>
  <si>
    <t>UNLG TRO PSN Grão MILHO RUMO TGG GRANELES</t>
  </si>
  <si>
    <t>UNLG TRO PSN Grão MILHO RUMO TGG</t>
  </si>
  <si>
    <t>Conteiner</t>
  </si>
  <si>
    <t>MRS AMAGGI Grão</t>
  </si>
  <si>
    <t>Rumo TIQ  BL Grão</t>
  </si>
  <si>
    <t>Rumo ICB TERLOC BL Industrial</t>
  </si>
  <si>
    <t>ZAC</t>
  </si>
  <si>
    <t>1D+4 1 PSN ELDORADO</t>
  </si>
  <si>
    <t>L60</t>
  </si>
  <si>
    <t>CheckBox_Fil_MRS_Rumo_M</t>
  </si>
  <si>
    <t>2611 - GRANELES MILHO T39</t>
  </si>
  <si>
    <t>UNLG TAG PSN Grão MILHO RUMO T39 GRANELES</t>
  </si>
  <si>
    <t>UNLG TAG PSN Grão MILHO RUMO T39</t>
  </si>
  <si>
    <t>Contêiner</t>
  </si>
  <si>
    <t>Rumo NUTRADE Grão</t>
  </si>
  <si>
    <t>NUTRADE</t>
  </si>
  <si>
    <t>Nutrade</t>
  </si>
  <si>
    <t>Nut</t>
  </si>
  <si>
    <t>Rumo ZIQ RUMO PORTO BL Açúcar</t>
  </si>
  <si>
    <t>MRS PCZ TGG BL Grão</t>
  </si>
  <si>
    <t>ZRC</t>
  </si>
  <si>
    <t>1D+4 1 ZPT ?</t>
  </si>
  <si>
    <t>CheckBox_Fil_MRS_Rumo_A</t>
  </si>
  <si>
    <t>2614 - GAVILON  ELEVAÇÕES PORTUARIA SOJA</t>
  </si>
  <si>
    <t>UNLG TRO PSN Grão SOJA RUMO RUMO GAVILON</t>
  </si>
  <si>
    <t>UNLG TRO PSN Grão SOJA RUMO RUMO</t>
  </si>
  <si>
    <t>CONTEINER CAR. 20</t>
  </si>
  <si>
    <t>Rumo COPERSUCAR Grão</t>
  </si>
  <si>
    <t>VLI ELC COPEBRAS BE Fertilizante</t>
  </si>
  <si>
    <t>MRS ZEV RUMO MALHA BL Grão</t>
  </si>
  <si>
    <t>ZSU</t>
  </si>
  <si>
    <t>1D+4 1 PSN Adm</t>
  </si>
  <si>
    <t>CheckBox_Fil_VLI_TGG_F</t>
  </si>
  <si>
    <t>2613 - BUNGE MILHO TGG (101)</t>
  </si>
  <si>
    <t>CONTEINER CAR. 20"</t>
  </si>
  <si>
    <t>Rumo CORURIPE Grão</t>
  </si>
  <si>
    <t>MRS TRO BUNGE BL Grão</t>
  </si>
  <si>
    <t>Rumo PSN COMPANHIA AUXILIAR DE ARMAZENS GERAIS BL Grão</t>
  </si>
  <si>
    <t>COMPANHIA AUXILIAR DE ARMAZENS GERAIS</t>
  </si>
  <si>
    <t>ZHO</t>
  </si>
  <si>
    <t>1D+4 1 PSN T12A</t>
  </si>
  <si>
    <t>CheckBox_Fil_VLI_TGG_S</t>
  </si>
  <si>
    <t>2617 - GRANELES MILHO TGR</t>
  </si>
  <si>
    <t>CONTEINER CAR. 40</t>
  </si>
  <si>
    <t>Rumo RUMO PORTO Grão</t>
  </si>
  <si>
    <t>MRS TAG RUMO MALHA BL Grão</t>
  </si>
  <si>
    <t>MRS PSN OR - T39 BL Grão</t>
  </si>
  <si>
    <t>ZBM</t>
  </si>
  <si>
    <t>1D+4 2 ZPT ?</t>
  </si>
  <si>
    <t>X64</t>
  </si>
  <si>
    <t>CheckBox_Fil_VLI_TGG_M</t>
  </si>
  <si>
    <t>2618 - GRANELES MILHO T39</t>
  </si>
  <si>
    <t>UNLG TRO PSN Grão MILHO RUMO T39 GRANELES</t>
  </si>
  <si>
    <t>UNLG TRO PSN Grão MILHO RUMO T39</t>
  </si>
  <si>
    <t>CONTEINER CAR. 40"</t>
  </si>
  <si>
    <t>Rumo SUZANO Grão</t>
  </si>
  <si>
    <t>MRS TAG CARGILL BL Grão</t>
  </si>
  <si>
    <t>Rumo ZTG LOGISPOT ARMAZENS GERAIS S/A BL Grão</t>
  </si>
  <si>
    <t>ZTG</t>
  </si>
  <si>
    <t>LOGISPOT ARMAZENS GERAIS S/A</t>
  </si>
  <si>
    <t>Of - Rumo</t>
  </si>
  <si>
    <t>ZBI</t>
  </si>
  <si>
    <t>1D+4 3 ZPT ?</t>
  </si>
  <si>
    <t>X24</t>
  </si>
  <si>
    <t>CheckBox_Fil_VLI_TEG_F</t>
  </si>
  <si>
    <t>2620 - ECTP SOJA ELEVAÇÕES PORTUARIAS</t>
  </si>
  <si>
    <t>UNLG TRO PSN Grão SOJA RUMO RUMO ECTP</t>
  </si>
  <si>
    <t>CONTEINER FRIGORIFICADO DE 40 PES - VAZIO</t>
  </si>
  <si>
    <t>Rumo OF - FCA Grão</t>
  </si>
  <si>
    <t>Rumo TAG ECTP BL Grão</t>
  </si>
  <si>
    <t>Rumo PCZ TEAG BL Grão</t>
  </si>
  <si>
    <t>1D+6 1 PSN ELDORADO</t>
  </si>
  <si>
    <t>CheckBox_Fil_VLI_TEG_S</t>
  </si>
  <si>
    <t>2623 - GLENCORE SOJA ELEVAÇÕES PORTUARIAS</t>
  </si>
  <si>
    <t>UNLG TRO PSN Grão SOJA RUMO RUMO GLENCORE</t>
  </si>
  <si>
    <t>CONTEINER VAZIO DE 20 PES</t>
  </si>
  <si>
    <t>Rumo OF - FCA Açúcar</t>
  </si>
  <si>
    <t>MRS TRO RUMO MALHA BL Grão</t>
  </si>
  <si>
    <t>Rumo PCZ TEAG - TERMINAL DE EXPORTACAO DE ACUCAR DO GUARUJA LTDA. BL Grão</t>
  </si>
  <si>
    <t>TEAG - TERMINAL DE EXPORTACAO DE ACUCAR DO GUARUJA LTDA.</t>
  </si>
  <si>
    <t>ZQB</t>
  </si>
  <si>
    <t>CheckBox_Fil_VLI_TEG_M</t>
  </si>
  <si>
    <t>2624 - GRANELES SOJA ELEVAÇÕES PORTUARIAS</t>
  </si>
  <si>
    <t>UNLG TRO PSN Grão SOJA RUMO RUMO GRANELES</t>
  </si>
  <si>
    <t>CONTEINER VAZIO DE 40 PES</t>
  </si>
  <si>
    <t>Rumo 0 Industrial</t>
  </si>
  <si>
    <t>Rumo TIQ RUMO MALHA BL Grão</t>
  </si>
  <si>
    <t>MRS PCZ CARGILL BL Grão</t>
  </si>
  <si>
    <t>ZDS</t>
  </si>
  <si>
    <t>CheckBox_Fil_VLI_TEAG_F</t>
  </si>
  <si>
    <t>2625 - COFCO SOJA  12A   S.A</t>
  </si>
  <si>
    <t>UNLG TRO PSN Grão SOJA RUMO T12A COFCO</t>
  </si>
  <si>
    <t>UNLG TRO PSN Grão SOJA RUMO T12A</t>
  </si>
  <si>
    <t>CONTEINER VZ. 20</t>
  </si>
  <si>
    <t>Rumo COFCO INTERNATIONAL BRASIL S.A. Grão</t>
  </si>
  <si>
    <t>COFCO INTERNATIONAL BRASIL S.A.</t>
  </si>
  <si>
    <t>MRS TIQ T ITIQUIRA BL Grão</t>
  </si>
  <si>
    <t>VLI ISN COPERSUCAR BE Açúcar</t>
  </si>
  <si>
    <t>ZVK</t>
  </si>
  <si>
    <t>CheckBox_Fil_VLI_TEAG_S</t>
  </si>
  <si>
    <t>2603 - AMAGGI SOJA TGG</t>
  </si>
  <si>
    <t>CONTEINER VZ. 20"</t>
  </si>
  <si>
    <t>Rumo COFCO INTERNATIONAL GRAINS LTDA. Grão</t>
  </si>
  <si>
    <t>COFCO INTERNATIONAL GRAINS LTDA.</t>
  </si>
  <si>
    <t>MRS PCZ BASF BL Brado</t>
  </si>
  <si>
    <t>VLI ICZ TEAG BE Grão</t>
  </si>
  <si>
    <t>ZIC</t>
  </si>
  <si>
    <t>CheckBox_Fil_VLI_TEAG_M</t>
  </si>
  <si>
    <t>2626 - GLENCORE T-GRÃO</t>
  </si>
  <si>
    <t>UNLG TRO PSN Grão SOJA RUMO TGRÃO GLENCORE</t>
  </si>
  <si>
    <t>UNLG TRO PSN Grão SOJA RUMO TGRÃO</t>
  </si>
  <si>
    <t>CONTEINER VZ. 40</t>
  </si>
  <si>
    <t>Rumo BUNGE ALIMENTOS S/A Grão</t>
  </si>
  <si>
    <t>BUNGE ALIMENTOS S/A</t>
  </si>
  <si>
    <t>Rumo TIQ LOUIS DREY BL Grão</t>
  </si>
  <si>
    <t>Rumo ICB CEMULTI BL Brado</t>
  </si>
  <si>
    <t>CEMULTI</t>
  </si>
  <si>
    <t>ZXI</t>
  </si>
  <si>
    <t>CheckBox_Fil_VLI_TEAG_A</t>
  </si>
  <si>
    <t>2627 - GRANELES SOJA T-12</t>
  </si>
  <si>
    <t>UNLG TRO PSN Grão SOJA RUMO T12A GRANELES</t>
  </si>
  <si>
    <t>CONTEINER VZ. 40"</t>
  </si>
  <si>
    <t>Rumo CUTRALE TRADING BRASIL LTDA. Grão</t>
  </si>
  <si>
    <t>CUTRALE TRADING BRASIL LTDA.</t>
  </si>
  <si>
    <t>Rumo ZBV BRADO BL Brado</t>
  </si>
  <si>
    <t>Rumo ZEV  BL Industrial</t>
  </si>
  <si>
    <t>ZST</t>
  </si>
  <si>
    <t>CheckBox_Fil_VLI_CUTRALE_F</t>
  </si>
  <si>
    <t>2648 - ALZIELE SOJA TGR</t>
  </si>
  <si>
    <t>UNLG TRO PSN Grão SOJA RUMO TGRÃO ALZIELE</t>
  </si>
  <si>
    <t>ALZIELE</t>
  </si>
  <si>
    <t>OUTROS (BRA)</t>
  </si>
  <si>
    <t>Rumo LOUIS DREYFUS Grão</t>
  </si>
  <si>
    <t>Rumo ZTG BRADO BL Brado</t>
  </si>
  <si>
    <t>MRS ISN TES BL Grão</t>
  </si>
  <si>
    <t>ZYU</t>
  </si>
  <si>
    <t>CheckBox_Fil_VLI_CUTRALE_S</t>
  </si>
  <si>
    <t>2660 - AFG BRASIL SOJA ELEVACOES</t>
  </si>
  <si>
    <t>UNLG TRO PSN Grão SOJA RUMO RUMO AFG BRASIL</t>
  </si>
  <si>
    <t>AFG BRASIL</t>
  </si>
  <si>
    <t>PALLETS</t>
  </si>
  <si>
    <t>Rumo CARGILL AGRICOLA S A Grão</t>
  </si>
  <si>
    <t>CARGILL AGRICOLA S A</t>
  </si>
  <si>
    <t>Rumo ZPD CARAMURU BL Grão</t>
  </si>
  <si>
    <t>Rumo ISN COPERSUCAR BL Grão</t>
  </si>
  <si>
    <t>ZFY</t>
  </si>
  <si>
    <t>CheckBox_Fil_VLI_CUTRALE_M</t>
  </si>
  <si>
    <t>2666 - AMAGGI FARELO DESTINO TGG</t>
  </si>
  <si>
    <t>PROD. SID. ACB. IMP.</t>
  </si>
  <si>
    <t>Rumo CHS AGRONEGOCIO - INDUSTRIA E COMERCIO LTDA Grão</t>
  </si>
  <si>
    <t>CHS AGRONEGOCIO - INDUSTRIA E COMERCIO LTDA</t>
  </si>
  <si>
    <t>MRS TRO COFCO BL Grão</t>
  </si>
  <si>
    <t>Rumo ISN TES BL Grão</t>
  </si>
  <si>
    <t>ZXP</t>
  </si>
  <si>
    <t>CheckBox_Fil_VLI_T39_F</t>
  </si>
  <si>
    <t>2674 - GAVILON SOJA TEG</t>
  </si>
  <si>
    <t>UNLG TRO PCZ Grão SOJA RUMO TEG GAVILON</t>
  </si>
  <si>
    <t>SIDERÚRGICOS (BRA)</t>
  </si>
  <si>
    <t>MRS MRS Fertilizante</t>
  </si>
  <si>
    <t>MRS TAG RUMO BL Grão</t>
  </si>
  <si>
    <t>VLI ISN OR - T39 BE Grão</t>
  </si>
  <si>
    <t>ZDY</t>
  </si>
  <si>
    <t>CheckBox_Fil_VLI_T39_S</t>
  </si>
  <si>
    <t>2680 - GAVILON SOJA TEAG</t>
  </si>
  <si>
    <t>UNLG TRO PCZ Grão SOJA RUMO TEAG GAVILON</t>
  </si>
  <si>
    <t>FERTILI</t>
  </si>
  <si>
    <t>ADG</t>
  </si>
  <si>
    <t>MRS OF - MRS Açúcar</t>
  </si>
  <si>
    <t>OF - MRS</t>
  </si>
  <si>
    <t>VLI EAU LOUIS DREY BE Grão</t>
  </si>
  <si>
    <t>MRS ICZ TEAG BL Grão</t>
  </si>
  <si>
    <t>ZDI</t>
  </si>
  <si>
    <t>I</t>
  </si>
  <si>
    <t>CheckBox_Fil_VLI_T39_M</t>
  </si>
  <si>
    <t>2678 - CARGILL FARELO 48 %   - ADMS</t>
  </si>
  <si>
    <t>UNLG TAG PSN Grão FARELO RUMO ADM CARGILL</t>
  </si>
  <si>
    <t>MRS OF - MRS Grão</t>
  </si>
  <si>
    <t>Rumo ZTG ELEVACOES BL Açúcar</t>
  </si>
  <si>
    <t>ELEVACOES</t>
  </si>
  <si>
    <t>MRS ISN T12A BL Grão</t>
  </si>
  <si>
    <t>ZER</t>
  </si>
  <si>
    <t>CheckBox_Fil_VLI_TES_F</t>
  </si>
  <si>
    <t>2696 - ADM SOJA ELEVAC?ES</t>
  </si>
  <si>
    <t>UNLG TRO PSN Grão SOJA RUMO RUMO ADM</t>
  </si>
  <si>
    <t>MRS OF - MRS Brado</t>
  </si>
  <si>
    <t>Rumo TAP SUZANO BL Industrial</t>
  </si>
  <si>
    <t>Rumo ICZ TEAG BL Grão</t>
  </si>
  <si>
    <t>ZCX</t>
  </si>
  <si>
    <t>CheckBox_Fil_VLI_TES_S</t>
  </si>
  <si>
    <t>2342 - SALVADOS SOJA X RUMO</t>
  </si>
  <si>
    <t>UNLG TRO PSN Grão SOJA RUMO RUMO SALVADOS</t>
  </si>
  <si>
    <t>SALVADOS</t>
  </si>
  <si>
    <t>Rumo OF - MRS Açúcar</t>
  </si>
  <si>
    <t>Rumo JJP SUZANO BE Industrial</t>
  </si>
  <si>
    <t>MRS PSN T12A BL Grão</t>
  </si>
  <si>
    <t>ZPS</t>
  </si>
  <si>
    <t>CheckBox_Fil_VLI_TES_M</t>
  </si>
  <si>
    <t>2439 - SALVADO DE SOJA RUMO -&gt; COFCO -&gt; T12A</t>
  </si>
  <si>
    <t>MRS OF - MRS Industrial</t>
  </si>
  <si>
    <t>Rumo ZXE MARTINHO BL Grão</t>
  </si>
  <si>
    <t>MARTINHO</t>
  </si>
  <si>
    <t>Rumo ICB BRADO BL Brado</t>
  </si>
  <si>
    <t>ZGA</t>
  </si>
  <si>
    <t>CheckBox_Fil_VLI_M2_F</t>
  </si>
  <si>
    <t>VLI Moega II Farelo</t>
  </si>
  <si>
    <t>2707 - ECTP SOJA TGRÃO</t>
  </si>
  <si>
    <t>Rumo AGROPECUARIA MAGGI LTDA Grão</t>
  </si>
  <si>
    <t>AGROPECUARIA MAGGI LTDA</t>
  </si>
  <si>
    <t>Rumo TIQ BUNGE BL Grão</t>
  </si>
  <si>
    <t>Rumo ISN OR - T39 BL Grão</t>
  </si>
  <si>
    <t>ZKE</t>
  </si>
  <si>
    <t>CheckBox_Fil_VLI_M2_S</t>
  </si>
  <si>
    <t>VLI Moega II Soja</t>
  </si>
  <si>
    <t xml:space="preserve">2666 - AMAGGI FARELO DESTINO TGG </t>
  </si>
  <si>
    <t>Rumo OF - MRS Grão</t>
  </si>
  <si>
    <t>Rumo PCX MRS BL Grão</t>
  </si>
  <si>
    <t>Rumo PCZ TEAG BE Açúcar</t>
  </si>
  <si>
    <t>COPERSUCAR0</t>
  </si>
  <si>
    <t>ZWW</t>
  </si>
  <si>
    <t>CheckBox_Fil_VLI_M2_M</t>
  </si>
  <si>
    <t>VLI Moega II Milho</t>
  </si>
  <si>
    <t xml:space="preserve">2541 - CARGIL FARELO TES </t>
  </si>
  <si>
    <t>MRS OF - MRS Fertilizante</t>
  </si>
  <si>
    <t>Rumo PCZ MRS BL Grão</t>
  </si>
  <si>
    <t>Rumo ISN RUMO BL Açúcar</t>
  </si>
  <si>
    <t>ZKW</t>
  </si>
  <si>
    <t>CheckBox_Fil_VLI_M5_F</t>
  </si>
  <si>
    <t>2590 - ADM DO BRASIL SOJA ADM</t>
  </si>
  <si>
    <t>Rumo ROYAL Grão</t>
  </si>
  <si>
    <t>ROYAL</t>
  </si>
  <si>
    <t>Rumo PST RUMO PORTO BL Açúcar</t>
  </si>
  <si>
    <t>Rumo ISN COPERSUCAR BL Açúcar</t>
  </si>
  <si>
    <t>ZLU</t>
  </si>
  <si>
    <t>CheckBox_Fil_VLI_M5_S</t>
  </si>
  <si>
    <t xml:space="preserve">2597 - CARGIL SOJA TEG </t>
  </si>
  <si>
    <t>Rumo HUMBERG AGRIBRASIL COM. E EXP. Grão</t>
  </si>
  <si>
    <t>HUMBERG AGRIBRASIL COM. E EXP.</t>
  </si>
  <si>
    <t>Rumo PCZ OF - FCA BE Açúcar</t>
  </si>
  <si>
    <t>Rumo PSN COPERSUCAR BE Açúcar</t>
  </si>
  <si>
    <t>COPERSUCAR3</t>
  </si>
  <si>
    <t>ZWI</t>
  </si>
  <si>
    <t>CheckBox_Fil_VLI_M5_M</t>
  </si>
  <si>
    <t xml:space="preserve">2620 - ECTP SOJA ELEVAÇÕES PORTUARIAS </t>
  </si>
  <si>
    <t>Rumo AGRIBRASIL Grão</t>
  </si>
  <si>
    <t>AGRIBRASIL</t>
  </si>
  <si>
    <t>Rumo PST MRS BL Açúcar</t>
  </si>
  <si>
    <t>Rumo ICB TIPLAM BE Grão</t>
  </si>
  <si>
    <t>ZYQ</t>
  </si>
  <si>
    <t>CheckBox_Fil_VLI_MX_F</t>
  </si>
  <si>
    <t xml:space="preserve">2623 - GLENCORE SOJA ELEVAÇÕES PORTUARIAS </t>
  </si>
  <si>
    <t>Rumo OF - MRS Fertilizante</t>
  </si>
  <si>
    <t>Rumo PST OF - FCA BE Açúcar</t>
  </si>
  <si>
    <t>Rumo ZEV 0 BL Industrial</t>
  </si>
  <si>
    <t>ZEM</t>
  </si>
  <si>
    <t>CheckBox_Fil_VLI_MX_S</t>
  </si>
  <si>
    <t>2696 - ADM SOJA ELEVAÇÕES</t>
  </si>
  <si>
    <t>Rumo ROOT BRASIL AGRONEGOCIOS SA Grão</t>
  </si>
  <si>
    <t>ROOT BRASIL AGRONEGOCIOS SA</t>
  </si>
  <si>
    <t>Rumo ZPG OF - FCA BE Grão</t>
  </si>
  <si>
    <t>MRS PSN COPERSUCAR BL Açúcar</t>
  </si>
  <si>
    <t>COSAN2</t>
  </si>
  <si>
    <t>ZMS</t>
  </si>
  <si>
    <t>CheckBox_Fil_VLI_MX_M</t>
  </si>
  <si>
    <t>2710 - CARGIL SOJA ELEVACOES</t>
  </si>
  <si>
    <t>UNLG TRO PSN Grão SOJA RUMO RUMO CARGILL</t>
  </si>
  <si>
    <t>Rumo ALVORADA Grão</t>
  </si>
  <si>
    <t>ALVORADA</t>
  </si>
  <si>
    <t>Rumo PST CARAMURU BL Grão</t>
  </si>
  <si>
    <t>Rumo ICB TIPLAM BE Açúcar</t>
  </si>
  <si>
    <t>ZEJ</t>
  </si>
  <si>
    <t>CheckBox_Fil_VLI_TGRAO_F</t>
  </si>
  <si>
    <t>2716 - C.VALE SOJA ELEVACOES</t>
  </si>
  <si>
    <t>UNLG TRO PSN Grão SOJA RUMO RUMO C. VALE</t>
  </si>
  <si>
    <t>C. VALE</t>
  </si>
  <si>
    <t>Rumo RUMO Grão</t>
  </si>
  <si>
    <t>Rumo PCZ LOUIS DREY BL Grão</t>
  </si>
  <si>
    <t>VLI PSN OR - T39 BE Grão</t>
  </si>
  <si>
    <t>ZRB</t>
  </si>
  <si>
    <t>CheckBox_Fil_VLI_TGRAO_S</t>
  </si>
  <si>
    <t>2717 - PERDUE SOJA T-GRAO</t>
  </si>
  <si>
    <t>UNLG TRO PSN Grão SOJA RUMO TGRÃO PERDUE</t>
  </si>
  <si>
    <t>Rumo AMAGGI Açúcar</t>
  </si>
  <si>
    <t>Rumo ZPG OF - FCA BE Açúcar</t>
  </si>
  <si>
    <t>Rumo PCZ CARGILL BE Grão</t>
  </si>
  <si>
    <t>CheckBox_Fil_VLI_TGRAO_M</t>
  </si>
  <si>
    <t>2721 - MAXSOY AGRO SOJA ELEVAÇÕES</t>
  </si>
  <si>
    <t>UNLG TRO PSN Grão SOJA RUMO RUMO MAXSOY</t>
  </si>
  <si>
    <t>MAXSOY</t>
  </si>
  <si>
    <t>Rumo BUNGE Açúcar</t>
  </si>
  <si>
    <t>Rumo PSN ADM BE Grão</t>
  </si>
  <si>
    <t>ZEZ</t>
  </si>
  <si>
    <t>CheckBox_Fil_VLI_T12A_F</t>
  </si>
  <si>
    <t>2722 - FJ AGRO SOJA ELEVACOES PORTUARIAS</t>
  </si>
  <si>
    <t>UNLG TRO PSN Grão SOJA RUMO RUMO FJ</t>
  </si>
  <si>
    <t>FJ</t>
  </si>
  <si>
    <t>Rumo LOUIS DREY Açúcar</t>
  </si>
  <si>
    <t>Rumo PCZ OF - FCA BE Grão</t>
  </si>
  <si>
    <t>Rumo PSN ELP BL Grão</t>
  </si>
  <si>
    <t>ZXW</t>
  </si>
  <si>
    <t>CheckBox_Fil_VLI_T12A_S</t>
  </si>
  <si>
    <t>2723 - COFCO SOJA T GRAO</t>
  </si>
  <si>
    <t>UNLG TRO PSN Grão SOJA RUMO TGRÃO COFCO</t>
  </si>
  <si>
    <t>Rumo GLENCORE Açúcar</t>
  </si>
  <si>
    <t>Rumo PCZ TEG BL Grão</t>
  </si>
  <si>
    <t>ZDC</t>
  </si>
  <si>
    <t>CheckBox_Fil_VLI_T12A_M</t>
  </si>
  <si>
    <t>2729 - COFCO SOJA ELEVACOES</t>
  </si>
  <si>
    <t>UNLG TRO PSN Grão SOJA RUMO RUMO COFCO</t>
  </si>
  <si>
    <t>Rumo CARGILL Açúcar</t>
  </si>
  <si>
    <t>Rumo PCX ADM BE Grão</t>
  </si>
  <si>
    <t>MRS IPG ITRI RODOF BL Fertilizante</t>
  </si>
  <si>
    <t>ZGP</t>
  </si>
  <si>
    <t>CheckBox_Fil_VLI_TAC_F</t>
  </si>
  <si>
    <t>2742 - MONTE ALEGRE SOJA ELEVAÇÕES</t>
  </si>
  <si>
    <t>UNLG TRO PSN Grão SOJA RUMO RUMO MONTE ALEGRE</t>
  </si>
  <si>
    <t>MONTE ALEGRE</t>
  </si>
  <si>
    <t>Rumo CHS Açúcar</t>
  </si>
  <si>
    <t>Rumo PCX OF - FCA BE Grão</t>
  </si>
  <si>
    <t>Rumo ICB ADM BE Grão</t>
  </si>
  <si>
    <t>CheckBox_Fil_VLI_TAC_S</t>
  </si>
  <si>
    <t>2745 - COFCO INTERN SOJA T-GRÃO</t>
  </si>
  <si>
    <t>Rumo OF - MRS Brado</t>
  </si>
  <si>
    <t>Rumo ZRU COPERSUCAR BL Açúcar</t>
  </si>
  <si>
    <t>MRS PSN BRADO BL Brado</t>
  </si>
  <si>
    <t>ZGM</t>
  </si>
  <si>
    <t>CheckBox_Fil_VLI_TAC_M</t>
  </si>
  <si>
    <t>2626 - GLENCORE T-GRAO</t>
  </si>
  <si>
    <t>Rumo E D &amp; F MA Grão</t>
  </si>
  <si>
    <t>MRS ZVP RUMO PORTO BL Açúcar</t>
  </si>
  <si>
    <t>MRS PSN 0 BL Industrial</t>
  </si>
  <si>
    <t>ZZV</t>
  </si>
  <si>
    <t>CheckBox_Fil_VLI_TAC_A</t>
  </si>
  <si>
    <t>2761 - AGROPECUARIA MAGGI SOJA TGG</t>
  </si>
  <si>
    <t>Rumo E D &amp; F MA Açúcar</t>
  </si>
  <si>
    <t>Rumo PCX CARAMURU BL Grão</t>
  </si>
  <si>
    <t>MRS PSN OF - MRS BL Industrial</t>
  </si>
  <si>
    <t>CheckBox_Fil_VLI_Rumo_F</t>
  </si>
  <si>
    <t xml:space="preserve">2716 - C.VALE SOJA ELEVACOES </t>
  </si>
  <si>
    <t>UNLG TRO PSN Grão SOJA RUMO RUMO C.VALE</t>
  </si>
  <si>
    <t>C.VALE</t>
  </si>
  <si>
    <t>Rumo CARAMURU Grão</t>
  </si>
  <si>
    <t>Rumo PST RAIZEN ENE BL Açúcar</t>
  </si>
  <si>
    <t>Rumo PCZ TEAG BE Grão</t>
  </si>
  <si>
    <t>CheckBox_Fil_VLI_Rumo_S</t>
  </si>
  <si>
    <t xml:space="preserve">2717 - PERDUE SOJA T-GRAO </t>
  </si>
  <si>
    <t>Rumo 0 Grão</t>
  </si>
  <si>
    <t>MRS PCZ ITRI RODOF BL Fertilizante</t>
  </si>
  <si>
    <t>Rumo PSN OR - T39 BE Grão</t>
  </si>
  <si>
    <t>CheckBox_Fil_VLI_Rumo_M</t>
  </si>
  <si>
    <t xml:space="preserve">2722 - FJ AGRO SOJA ELEVACOES PORTUARIAS </t>
  </si>
  <si>
    <t>UNLG TRO PSN Grão SOJA RUMO RUMO FJ AGRO</t>
  </si>
  <si>
    <t>FJ AGRO</t>
  </si>
  <si>
    <t>Rumo COMIGO Grão</t>
  </si>
  <si>
    <t>COMIGO</t>
  </si>
  <si>
    <t>MRS ZXE RUMO PORTO BL Açúcar</t>
  </si>
  <si>
    <t>VLI PSN OR - T39 BE Açúcar</t>
  </si>
  <si>
    <t>CheckBox_Fil_VLI_Rumo_A</t>
  </si>
  <si>
    <t>2765 - GRANELES BRASIL SOJA ELP</t>
  </si>
  <si>
    <t>Rumo CEREAL Grão</t>
  </si>
  <si>
    <t>CEREAL</t>
  </si>
  <si>
    <t>MRS ZIQ RUMO PORTO BL Açúcar</t>
  </si>
  <si>
    <t>Rumo PCZ 0 BL Grão</t>
  </si>
  <si>
    <t>IAA</t>
  </si>
  <si>
    <t>CEL</t>
  </si>
  <si>
    <t xml:space="preserve">2782 - GRANELES SOJA T GRÃO </t>
  </si>
  <si>
    <t>UNLG TRO PSN Grão SOJA RUMO TGRÃO GRANELES</t>
  </si>
  <si>
    <t>Rumo ZBV ELEVACOES BL Açúcar</t>
  </si>
  <si>
    <t>Rumo PSN 0 BL Grão</t>
  </si>
  <si>
    <t>S33</t>
  </si>
  <si>
    <t xml:space="preserve">2784 - COFCO INTER SOJA ELEVAÇÕES </t>
  </si>
  <si>
    <t>Rumo PST ELEVACOES BL Açúcar</t>
  </si>
  <si>
    <t>MRS PCZ TEAG BL Grão</t>
  </si>
  <si>
    <t>2792 - GRAINAGRO MT SOJA ELEVAÇÕES</t>
  </si>
  <si>
    <t>UNLG TRO PSN Grão SOJA RUMO RUMO GRAINNAGRO</t>
  </si>
  <si>
    <t>GRAINNAGRO</t>
  </si>
  <si>
    <t>Rumo ECTP Açúcar</t>
  </si>
  <si>
    <t>MRS ZXE OF - MRS BL Açúcar</t>
  </si>
  <si>
    <t>Rumo PSN T12A BL Açúcar</t>
  </si>
  <si>
    <t>2774 - RUMO SALVADO FARELO COFCO ADM</t>
  </si>
  <si>
    <t>UNLG TAG PSN Grão FARELO RUMO ADM COFCO</t>
  </si>
  <si>
    <t>MRS ZIQ OF - MRS BL Açúcar</t>
  </si>
  <si>
    <t>VLI ZSO T12A BE Açúcar</t>
  </si>
  <si>
    <t>2787 - CARGILL FARELO TGG</t>
  </si>
  <si>
    <t>UNLG TAG PCZ Grão FARELO RUMO TGG CARGILL</t>
  </si>
  <si>
    <t>Rumo VITERRA Grão</t>
  </si>
  <si>
    <t>VITERRA</t>
  </si>
  <si>
    <t>MRS PSN T12A BL Açúcar</t>
  </si>
  <si>
    <t xml:space="preserve">2799 - AGROPAZ SOJA ELEVAÇÕES </t>
  </si>
  <si>
    <t>UNLG TRO PSN Grão SOJA RUMO RUMO AGROPAZ</t>
  </si>
  <si>
    <t>AGROPAZ</t>
  </si>
  <si>
    <t>Rumo PST OF - MRS BL Açúcar</t>
  </si>
  <si>
    <t>Rumo IPG ITRI RODOF BL Fertilizante</t>
  </si>
  <si>
    <t xml:space="preserve">2800 - MASTER GRÃOS SOJA ELEVAÇÕES </t>
  </si>
  <si>
    <t>UNLG TRO PSN Grão SOJA RUMO RUMO MASTERGRÃOS</t>
  </si>
  <si>
    <t>MASTERGRÃOS</t>
  </si>
  <si>
    <t>Rumo PCX LOUIS DREY BL Grão</t>
  </si>
  <si>
    <t>Rumo ZPG 0 BL Industrial</t>
  </si>
  <si>
    <t>2614 - GAVILON  ELEVACOES PORTUARIA SOJA</t>
  </si>
  <si>
    <t>MRS PST OF - MRS BL Industrial</t>
  </si>
  <si>
    <t>Rumo PSN OF - MRS BL Grão</t>
  </si>
  <si>
    <t xml:space="preserve">2620 - ECTP SOJA ELEVACOES PORTUARIAS </t>
  </si>
  <si>
    <t>Of - Vli</t>
  </si>
  <si>
    <t>MRS ZBV OF - MRS BL Brado</t>
  </si>
  <si>
    <t>Rumo IUF TIPLAM BL Grão</t>
  </si>
  <si>
    <t xml:space="preserve">2623 - GLENCORE SOJA ELEVACOES PORTUARIAS </t>
  </si>
  <si>
    <t>Rumo CAETE Açúcar</t>
  </si>
  <si>
    <t>MRS ZPD OF - MRS BL Grão</t>
  </si>
  <si>
    <t>Rumo PSN TEVAL BL Grão</t>
  </si>
  <si>
    <t>2696 - ADM SOJA ELEVACOES</t>
  </si>
  <si>
    <t>Rumo MULTIGRAIN Grão</t>
  </si>
  <si>
    <t>MRS ZXE RUMO BL Açúcar</t>
  </si>
  <si>
    <t>MRS PSN OF - MRS BL Brado</t>
  </si>
  <si>
    <t>Of - Mrs</t>
  </si>
  <si>
    <t>2721 - MAXSOY AGRO SOJA ELEVACOES</t>
  </si>
  <si>
    <t>UNLG TRO PSN Grão SOJA RUMO T12A MAXSOY</t>
  </si>
  <si>
    <t>Rumo OF - MRS Industrial</t>
  </si>
  <si>
    <t>Rumo PCX OF - MRS BL Grão</t>
  </si>
  <si>
    <t>Rumo ZEV RUMO BL Grão</t>
  </si>
  <si>
    <t>2742 - MONTE ALEGRE SOJA ELEVACOES</t>
  </si>
  <si>
    <t>Rumo ZIQ OF - MRS BL Açúcar</t>
  </si>
  <si>
    <t>Rumo PCZ TGG BL Açúcar</t>
  </si>
  <si>
    <t>2745 - COFCO INTERN SOJA T-GRAO</t>
  </si>
  <si>
    <t>MRS ZWY OF - MRS BL Açúcar</t>
  </si>
  <si>
    <t>Rumo PCZ CARGILL BL Açúcar</t>
  </si>
  <si>
    <t xml:space="preserve">2782 - GRANELES SOJA T GRAO </t>
  </si>
  <si>
    <t>MRS ZBV OF - MRS BL Açúcar</t>
  </si>
  <si>
    <t>Rumo PSN OR - T39 BL Açúcar</t>
  </si>
  <si>
    <t xml:space="preserve">2784 - COFCO INTER SOJA ELEVACOES </t>
  </si>
  <si>
    <t>Rumo ZBV OF - MRS BL Açúcar</t>
  </si>
  <si>
    <t>Rumo IBA EMBRAPORT BL Industrial</t>
  </si>
  <si>
    <t>2792 - GRAINAGRO MT SOJA ELEVACOES</t>
  </si>
  <si>
    <t>UNLG TRO PSN Grão SOJA RUMO RUMO GRAINAGRO</t>
  </si>
  <si>
    <t>GRAINAGRO</t>
  </si>
  <si>
    <t>Rumo PCZ OF - MRS BL Grão</t>
  </si>
  <si>
    <t>Rumo IBA EMBRAPORT BE Industrial</t>
  </si>
  <si>
    <t xml:space="preserve">2799 - AGROPAZ SOJA ELEVACOES </t>
  </si>
  <si>
    <t>Rumo ZXE OF - MRS BL Açúcar</t>
  </si>
  <si>
    <t>Rumo PSN OF - MRS BL Brado</t>
  </si>
  <si>
    <t xml:space="preserve">2800 - MASTER GR?OS SOJA ELEVACOES </t>
  </si>
  <si>
    <t>Rumo ZUB OF - FCA BE Grão</t>
  </si>
  <si>
    <t>Rumo PSN LOUIS DREY BL Grão</t>
  </si>
  <si>
    <t>2814 - LDC SOJA COPERSUCAR</t>
  </si>
  <si>
    <t>UNLG TRO PSN Grão SOJA RUMO COPERSUCAR LDC COPER</t>
  </si>
  <si>
    <t>UNLG TRO PSN Grão SOJA RUMO COPERSUCAR</t>
  </si>
  <si>
    <t>LDC COPER</t>
  </si>
  <si>
    <t>Rumo TRO  BL Grão</t>
  </si>
  <si>
    <t>Rumo ZSO COPERSUCAR BE Açúcar</t>
  </si>
  <si>
    <t xml:space="preserve">2823 - TB INDUSTRIA SOJA ELEVAÇÕES </t>
  </si>
  <si>
    <t>UNLG TRO PSN Grão SOJA RUMO RUMO TB INDUSTRIA</t>
  </si>
  <si>
    <t>TB INDUSTRIA</t>
  </si>
  <si>
    <t>MRS ZPD AMAGGI BL Grão</t>
  </si>
  <si>
    <t>Rumo ZSO T12A BL Grão</t>
  </si>
  <si>
    <t>2827 - PENHAS JUNTAS SOJA ELEVAÇÕES</t>
  </si>
  <si>
    <t>UNLG TRO PSN Grão SOJA RUMO RUMO PENHAS JUNTAS</t>
  </si>
  <si>
    <t>PENHAS JUNTAS</t>
  </si>
  <si>
    <t>MRS TCS ATT BL Grão</t>
  </si>
  <si>
    <t>Rumo IPG ITRI RODOF BL Brado</t>
  </si>
  <si>
    <t>2833 - CARGILL - FARELO - DESTINO T39</t>
  </si>
  <si>
    <t>Rumo PCZ ITRI RODOF BL Fertilizante</t>
  </si>
  <si>
    <t xml:space="preserve">2800 - MASTER GRAOS SOJA ELEVACOES </t>
  </si>
  <si>
    <t>Rumo ZBV RAIZEN ENE BL Açúcar</t>
  </si>
  <si>
    <t>2838 - COFCO INTERNATIONAL SOJA T-12</t>
  </si>
  <si>
    <t>Rumo IPG BASF BL Brado</t>
  </si>
  <si>
    <t>2840 - ALPHAGRAIN TRADING SOJA ELEVAÇÕES</t>
  </si>
  <si>
    <t>UNLG TRO PSN Grão SOJA RUMO RUMO ALPHAGRAIN</t>
  </si>
  <si>
    <t>ALPHAGRAIN</t>
  </si>
  <si>
    <t>Rumo TCS ATT BL Açúcar</t>
  </si>
  <si>
    <t>2842 - AMAGGI FARELO TGG</t>
  </si>
  <si>
    <t>UNLG TRO PCZ Grão FARELO RUMO TGG AMAGGI</t>
  </si>
  <si>
    <t>Rumo TCS RUMO MALHA BL Grão</t>
  </si>
  <si>
    <t>2844 - MILHO BUNGE TGG - 101</t>
  </si>
  <si>
    <t>MRS ZPD CARAMURU BL Industrial</t>
  </si>
  <si>
    <t>2847 - FARELO BUNGE DESTINO TGG - 101</t>
  </si>
  <si>
    <t>MRS ZRU COPERSUCAR BL Açúcar</t>
  </si>
  <si>
    <t xml:space="preserve">2848 - MILHO OLAM DESTINO ELEVAÇÕES </t>
  </si>
  <si>
    <t>Rumo PSS RUMO MALHA BL Grão</t>
  </si>
  <si>
    <t>Rumo PSN OF - MRS BL Industrial</t>
  </si>
  <si>
    <t>2851 - MILHO GAVILON DESTINO ELEVAÇÕES</t>
  </si>
  <si>
    <t>UNLG TAG PSN Grão MILHO RUMO RUMO GAVILON</t>
  </si>
  <si>
    <t>MRS ZFN OF - MRS BL Açúcar</t>
  </si>
  <si>
    <t>Rumo PSN RA - TES BL Grão</t>
  </si>
  <si>
    <t>RA - TES</t>
  </si>
  <si>
    <t>2854 - MILHO ENGELHART CTP DESTINO ELEVAÇÕES</t>
  </si>
  <si>
    <t>UNLG TAG PSN Grão MILHO RUMO RUMO ECTP</t>
  </si>
  <si>
    <t>MRS ZRU OF - MRS BL Açúcar</t>
  </si>
  <si>
    <t>MRS PSN RA - TES BL Grão</t>
  </si>
  <si>
    <t>2858 - BUNGE FARELO TGG SERIE 101</t>
  </si>
  <si>
    <t>Rumo ZRU OF - MRS BL Açúcar</t>
  </si>
  <si>
    <t>Rumo PCZ TEAG BL Açúcar</t>
  </si>
  <si>
    <t>2859 - CARGIL  FARELO T-39</t>
  </si>
  <si>
    <t>Rumo PRV RUMO BL Grão</t>
  </si>
  <si>
    <t>PRV</t>
  </si>
  <si>
    <t>VLI PSN RA - TES BE Grão</t>
  </si>
  <si>
    <t>2861 - ADM DO BRASIL FARELO ADM</t>
  </si>
  <si>
    <t>Rumo EBJ LOUIS DREY BE Grão</t>
  </si>
  <si>
    <t>Rumo ZSO 0 BL Industrial</t>
  </si>
  <si>
    <t>2864 - GLENCORE MILHO ELEVAÇOES PORTUARIAS</t>
  </si>
  <si>
    <t>UNLG TAG PSN Grão MILHO RUMO RUMO GLENCORE</t>
  </si>
  <si>
    <t>Rumo ZGU DELTA BE Açúcar</t>
  </si>
  <si>
    <t>MRS PSN BRACELL BL Industrial</t>
  </si>
  <si>
    <t>2869 - AFG BRASIL SOJA T-GRÃO</t>
  </si>
  <si>
    <t>UNLG TRO PSN Grão SOJA RUMO TGRÃO AFG</t>
  </si>
  <si>
    <t>AFG</t>
  </si>
  <si>
    <t>Rumo ZYW DELTA BE Açúcar</t>
  </si>
  <si>
    <t>Rumo PSN GB TERMINA BL Industrial</t>
  </si>
  <si>
    <t>GB TERMINA</t>
  </si>
  <si>
    <t>2868 - MILHO AMAGGI DESTINO TGG</t>
  </si>
  <si>
    <t>UNLG TAG PCZ Grão MILHO RUMO TGG AMAGGI</t>
  </si>
  <si>
    <t>Rumo EBJ CARGILL BE Grão</t>
  </si>
  <si>
    <t>Rumo PSN BRACELL BL Industrial</t>
  </si>
  <si>
    <t>2873 - MILHO CARGILL TEG</t>
  </si>
  <si>
    <t>UNLG TAG PCZ Grão MILHO RUMO TEG CARGILL</t>
  </si>
  <si>
    <t>UNLG TAG PCZ Grão MILHO RUMO TEG</t>
  </si>
  <si>
    <t>Rumo ZPD OF - MRS BL Grão</t>
  </si>
  <si>
    <t>MRS PSN GB TERMINA BL Industrial</t>
  </si>
  <si>
    <t>2879 - BUNGE FARELO TGG 48 SERIE 101</t>
  </si>
  <si>
    <t>VLI ZPG 0 BE Açúcar</t>
  </si>
  <si>
    <t>2880 - SALVADO DE SOJA -&gt; RUMO -&gt; COFCO -&gt; T12A</t>
  </si>
  <si>
    <t>Rumo EBJ ADM BE Grão</t>
  </si>
  <si>
    <t>Rumo PSN RA - TES BE Grão</t>
  </si>
  <si>
    <t>2883 - BUNGE MILHO TGG 101</t>
  </si>
  <si>
    <t>02.20.00</t>
  </si>
  <si>
    <t>Rumo ZBK COPERSUCAR BE Açúcar</t>
  </si>
  <si>
    <t>2884 - ECTP MILHO ELP</t>
  </si>
  <si>
    <t>11 44 00</t>
  </si>
  <si>
    <t>Rumo ZYW USINA GUAI BE Açúcar</t>
  </si>
  <si>
    <t>RUMO Fibria CEL BL</t>
  </si>
  <si>
    <t>2885 - OLAM MILHO ELP</t>
  </si>
  <si>
    <t>UNLG TRO PSN Grão SOJA RUMO RUMO OLAM</t>
  </si>
  <si>
    <t>ADUBO ACONDICIONAD</t>
  </si>
  <si>
    <t>Rumo PCZ ITRI RODOF BL Brado</t>
  </si>
  <si>
    <t>D+6</t>
  </si>
  <si>
    <t>RUMO Fibria CEL BE</t>
  </si>
  <si>
    <t>2878 - MILHO GRANELE DESTINO ELEVAÇÕES</t>
  </si>
  <si>
    <t>UNLG TAG PSN Grão MILHO RUMO RUMO GRANELES</t>
  </si>
  <si>
    <t>ADUBO ACONDICIONADO</t>
  </si>
  <si>
    <t>Rumo ZUB OF - FCA BE Açúcar</t>
  </si>
  <si>
    <t>RUMO DPW CEL BE</t>
  </si>
  <si>
    <t>2881 - ADM MILHO ELEVACOES PORTUARIAS</t>
  </si>
  <si>
    <t>UNLG TAG PSN Grão MILHO RUMO RUMO ADM</t>
  </si>
  <si>
    <t>ADUBO GRANEL</t>
  </si>
  <si>
    <t>Rumo EAU OF - FCA BE Açúcar</t>
  </si>
  <si>
    <t>RUMO DPW CEL BL</t>
  </si>
  <si>
    <t>2887 - AMAGGI MILHO TGG</t>
  </si>
  <si>
    <t>CALCÁREO (FERT)</t>
  </si>
  <si>
    <t>Rumo EAU OF - FCA BE Grão</t>
  </si>
  <si>
    <t>Rumo PCZ CARGILL BE Açúcar</t>
  </si>
  <si>
    <t>2889 - CARGILL MILHO TEG</t>
  </si>
  <si>
    <t>CALCARIO CALCITICO</t>
  </si>
  <si>
    <t>Rumo ZZZ  BL Grão</t>
  </si>
  <si>
    <t>ZZZ</t>
  </si>
  <si>
    <t xml:space="preserve">2890 - GRANELES MILHO ELEVAC?ES </t>
  </si>
  <si>
    <t>CALCARIO DOLOMITICO</t>
  </si>
  <si>
    <t>Rumo ZYU  BL Grão</t>
  </si>
  <si>
    <t>Rumo PSN TGRAO BE Grão</t>
  </si>
  <si>
    <t xml:space="preserve">2891 - GLENCORE MILHO ELEVAC?ES </t>
  </si>
  <si>
    <t>CEVADA GRANEL</t>
  </si>
  <si>
    <t>Cevada Importada</t>
  </si>
  <si>
    <t>Rumo ZRP OF - FCA BE Açúcar</t>
  </si>
  <si>
    <t xml:space="preserve">2892 - GAVILON MILHO ELEVAÇÕES </t>
  </si>
  <si>
    <t>2894 - GLENCORE MILHO T-GR?O</t>
  </si>
  <si>
    <t>CEVADA/CEVADINHA IMP</t>
  </si>
  <si>
    <t>Rumo PCZ BASF BL Brado</t>
  </si>
  <si>
    <t>2902 - LDC MILHO TEG</t>
  </si>
  <si>
    <t>CLORETO DE POTASSIO</t>
  </si>
  <si>
    <t>Rumo EPO OF - FCA BE Grão</t>
  </si>
  <si>
    <t>2903 - ADM MILHO ELEVACOES</t>
  </si>
  <si>
    <t>CLORETO DE POTASSIO STANDER</t>
  </si>
  <si>
    <t>2909 - CARGILL MILHO ELP</t>
  </si>
  <si>
    <t>CLORETO POTASSIO</t>
  </si>
  <si>
    <t>Rumo EBJ OF - FCA BE Grão</t>
  </si>
  <si>
    <t>2899 - SOJA AFG T-GRAO</t>
  </si>
  <si>
    <t>UNLG TAG PSN Grão SOJA RUMO TGRÃO AFG</t>
  </si>
  <si>
    <t>UNLG TAG PSN Grão SOJA RUMO TGRÃO</t>
  </si>
  <si>
    <t>DAP - IMPORTADO</t>
  </si>
  <si>
    <t>Rumo ZWY OF - MRS BL Açúcar</t>
  </si>
  <si>
    <t>2905 - FARELO 48  PROT HIPRO ADM DESTINO ADMS</t>
  </si>
  <si>
    <t>DAP IMPORTADO</t>
  </si>
  <si>
    <t>MRS ZPD BRACELL BL Industrial</t>
  </si>
  <si>
    <t>2910 - ADM FARELO ADM 2018</t>
  </si>
  <si>
    <t>ENXOFRE</t>
  </si>
  <si>
    <t>Rumo ZPD BRACELL BL Industrial</t>
  </si>
  <si>
    <t>2911 - CHS ELEVACOES PORTUARIAS</t>
  </si>
  <si>
    <t>Rumo ZGU OF - FCA BE Açúcar</t>
  </si>
  <si>
    <t xml:space="preserve">2919 - PERDUE SOJA T-GRAO </t>
  </si>
  <si>
    <t>UNLG TAG PSN Grão SOJA RUMO TGRÃO PERDUE</t>
  </si>
  <si>
    <t>FERTILIZANTE</t>
  </si>
  <si>
    <t>VLI ZBL  BE Açúcar</t>
  </si>
  <si>
    <t>2921 - NOVA AGRI MILHO ELEVAÇÕES</t>
  </si>
  <si>
    <t>UNLG TRO PSN Grão MILHO RUMO RUMO NOVA AGRI</t>
  </si>
  <si>
    <t>NOVA AGRI</t>
  </si>
  <si>
    <t>FERTILIZANTE 02.20</t>
  </si>
  <si>
    <t>Rumo ZBL KATOEN BL Brado</t>
  </si>
  <si>
    <t>KATOEN</t>
  </si>
  <si>
    <t>2923 - SOJA GRANELES DESTINO ELEVAÇOES</t>
  </si>
  <si>
    <t>UNLG TAG PSN Grão SOJA RUMO RUMO GRANELES</t>
  </si>
  <si>
    <t>UNLG TAG PSN Grão SOJA RUMO RUMO</t>
  </si>
  <si>
    <t>Fertilizantes</t>
  </si>
  <si>
    <t>2926 - CUTRALE TRADING BRASIL LTDA</t>
  </si>
  <si>
    <t>UNLG TAG PCZ Grão SOJA RUMO CUTRALE CUTRALE</t>
  </si>
  <si>
    <t>UNLG TAG PCZ Grão SOJA RUMO CUTRALE</t>
  </si>
  <si>
    <t>FOSFATO S.T.00.41.00</t>
  </si>
  <si>
    <t xml:space="preserve">2927 - GRANELES SOJA  CJ  TGRAO </t>
  </si>
  <si>
    <t>UNLG TAG PSN Grão SOJA RUMO TGRÃO CJ</t>
  </si>
  <si>
    <t>FOSFATO S.T.00.46.00</t>
  </si>
  <si>
    <t xml:space="preserve">2928 - COFCO INTERNATIONAL MILHO  ELEVAÇÕES </t>
  </si>
  <si>
    <t>FOSFATOS A GRANEL</t>
  </si>
  <si>
    <t>2937 - CUTRALE MILHO SUCOCITRICO</t>
  </si>
  <si>
    <t>GKCL</t>
  </si>
  <si>
    <t>2940 - ADM DO BRASIL LTDA</t>
  </si>
  <si>
    <t>GMAP - IMPORTADO</t>
  </si>
  <si>
    <t>2944 - PERDUE MILHO T-GRAOS</t>
  </si>
  <si>
    <t>UNLG TRO PSN Grão MILHO RUMO TGRÃO PERDUE</t>
  </si>
  <si>
    <t>GMAP - NACIONAL</t>
  </si>
  <si>
    <t>D+7</t>
  </si>
  <si>
    <t xml:space="preserve">2928 - COFCO INTERNATIONAL MILHO  ELEVAC?ES </t>
  </si>
  <si>
    <t>GSSP</t>
  </si>
  <si>
    <t>2946 - GRANELES MILHO T-GRÃO</t>
  </si>
  <si>
    <t>GTSP - IMPORTADO</t>
  </si>
  <si>
    <t>ZRL</t>
  </si>
  <si>
    <t xml:space="preserve">2949 - COFCO INTER BRASIL MILHO ELEVAÇÕES </t>
  </si>
  <si>
    <t>KMAG</t>
  </si>
  <si>
    <t>2946 - GRANELES CJ  MILHO T-GRÃO</t>
  </si>
  <si>
    <t>MAP 11-52-00</t>
  </si>
  <si>
    <t>2951 - DASSOLER MILHO T-GRAO</t>
  </si>
  <si>
    <t>UNLG TRO PSN Grão MILHO RUMO TGRÃO CGG</t>
  </si>
  <si>
    <t>CGG</t>
  </si>
  <si>
    <t>NITRATO AMONIO 34%</t>
  </si>
  <si>
    <t>2953 - ABJ MILHO T-GRÃO</t>
  </si>
  <si>
    <t>NITRATO DE AMONIA</t>
  </si>
  <si>
    <t>2955 - LDC MILHO TES</t>
  </si>
  <si>
    <t>NITRATO DE POTASSIO</t>
  </si>
  <si>
    <t xml:space="preserve">2956 - CARGIL MILHO TES </t>
  </si>
  <si>
    <t>NP 10-46</t>
  </si>
  <si>
    <t>2959 - CHS MILHO CJ TGRAO</t>
  </si>
  <si>
    <t>UNLG TRO PSN Grão MILHO RUMO TGRÃO CHS</t>
  </si>
  <si>
    <t>NP 11.44</t>
  </si>
  <si>
    <t>2962 - AGROTORTA CJ MILHO TGRÃO</t>
  </si>
  <si>
    <t>NP 124600</t>
  </si>
  <si>
    <t>2964 - ALPHAGRAIN MILHO T GRÃO</t>
  </si>
  <si>
    <t>NPK 21.01.21</t>
  </si>
  <si>
    <t>2969 - SOYGRAIN CJ MILHO TGRÃO</t>
  </si>
  <si>
    <t>OUTROS (FERT)</t>
  </si>
  <si>
    <t>2983 - AGRO BORTOLANZA CJ MILHO T-GRÃO</t>
  </si>
  <si>
    <t>2984 - COFCO MILHO EM GRAOS T12</t>
  </si>
  <si>
    <t>SAM FA</t>
  </si>
  <si>
    <t>2986 - GRANELES MILHO EM GRAOS T12</t>
  </si>
  <si>
    <t>UNLG TRO PSN Grão MILHO RUMO T12A GRANELES</t>
  </si>
  <si>
    <t>SULF.AM.FAR.21-00-00</t>
  </si>
  <si>
    <t>2987 - COFCO INTERNATIONAL MILHO T12</t>
  </si>
  <si>
    <t>SULF.AM.GR. 21-00-00</t>
  </si>
  <si>
    <t>2990 - SINAGRO MILHO T-GRÃO</t>
  </si>
  <si>
    <t>SULFATO DE AMONIA</t>
  </si>
  <si>
    <t>Rumo ZYW CAETE BE Açúcar</t>
  </si>
  <si>
    <t>2991 - GRANELES MILHO GLENCORE T-GRÃO</t>
  </si>
  <si>
    <t>SULFATO DE AMONIO</t>
  </si>
  <si>
    <t>Rumo EBJ MULTIGRAIN BE Grão</t>
  </si>
  <si>
    <t>2993 - COOPERATIVA COOAVIL CJ MILHO T-GRÃO</t>
  </si>
  <si>
    <t>SULFATO DE AMONIO CRISTAL/FARELADO 21-00-00</t>
  </si>
  <si>
    <t>2996 - GRANELES MILHO CJ ELEVAÇAOES</t>
  </si>
  <si>
    <t>SUPERFOSF.T.00-46-00</t>
  </si>
  <si>
    <t>ZTY</t>
  </si>
  <si>
    <t>2997 - CHS MILHO ADM</t>
  </si>
  <si>
    <t>UNLG TRO PSN Grão MILHO RUMO ADM CHS</t>
  </si>
  <si>
    <t>TRIGO IMPORTADO</t>
  </si>
  <si>
    <t>Trigo Importado</t>
  </si>
  <si>
    <t>ZSS</t>
  </si>
  <si>
    <t>2999 - GAVILON MILHO TEG</t>
  </si>
  <si>
    <t>UNLG TRO PCZ Grão MILHO RUMO TEG GAVILON</t>
  </si>
  <si>
    <t>UREIA ENSACADA</t>
  </si>
  <si>
    <t xml:space="preserve">3000 - AGROPECUARIA MAGGI MILHO TGG </t>
  </si>
  <si>
    <t>UREIA SIMPLES</t>
  </si>
  <si>
    <t>NGL</t>
  </si>
  <si>
    <t>3001 - SOYGRAIN CJ MILHO ELEVAÇÕES</t>
  </si>
  <si>
    <t>Trigo</t>
  </si>
  <si>
    <t>3002 - COOAVIL MILHO EM GRAOS ELP</t>
  </si>
  <si>
    <t xml:space="preserve">3004 - AGRO BORTOLANZA CJ MILHO ELEVAÇÕES </t>
  </si>
  <si>
    <t>Óleo Vegetal</t>
  </si>
  <si>
    <t>ZNW</t>
  </si>
  <si>
    <t>3005 - VENDA GRANELES -&gt;CJ</t>
  </si>
  <si>
    <t>ZCP</t>
  </si>
  <si>
    <t>3006 - VENDA GRANELES -&gt; CJ - 01</t>
  </si>
  <si>
    <t>2842 AMAGGI FARELO TGG</t>
  </si>
  <si>
    <t>2858 BUNGE FARELO TGG SERIE 101</t>
  </si>
  <si>
    <t>Arroz (Granel)</t>
  </si>
  <si>
    <t>ZSM</t>
  </si>
  <si>
    <t>2859 CARGIL  FARELO T-39</t>
  </si>
  <si>
    <t>2861 ADM DO BRASIL FARELO ADM</t>
  </si>
  <si>
    <t>2879 BUNGE FARELO TGG 48 SERIE 101</t>
  </si>
  <si>
    <t>Malte</t>
  </si>
  <si>
    <t>2883 BUNGE MILHO TGG 101</t>
  </si>
  <si>
    <t>2884 ECTP MILHO ELP</t>
  </si>
  <si>
    <t>2885 OLAM MILHO ELP</t>
  </si>
  <si>
    <t>2887 AMAGGI MILHO TGG</t>
  </si>
  <si>
    <t>2889 CARGILL MILHO TEG</t>
  </si>
  <si>
    <t xml:space="preserve">2890 GRANELES MILHO ELEVAC?ES </t>
  </si>
  <si>
    <t xml:space="preserve">2891 GLENCORE MILHO ELEVAC?ES </t>
  </si>
  <si>
    <t xml:space="preserve">2892 GAVILON MILHO ELEVAÇÕES </t>
  </si>
  <si>
    <t>2894 GLENCORE MILHO T-GR?O</t>
  </si>
  <si>
    <t>2902 LDC MILHO TEG</t>
  </si>
  <si>
    <t>2903 ADM MILHO ELEVACOES</t>
  </si>
  <si>
    <t>2909 CARGILL MILHO ELP</t>
  </si>
  <si>
    <t>2911 CHS ELEVACOES PORTUARIAS</t>
  </si>
  <si>
    <t>2921 NOVA AGRI MILHO ELEVAÇÕES</t>
  </si>
  <si>
    <t xml:space="preserve">2928 COFCO INTERNATIONAL MILHO  ELEVAC?ES </t>
  </si>
  <si>
    <t>D+9</t>
  </si>
  <si>
    <t>2937 CUTRALE MILHO SUCOCITRICO</t>
  </si>
  <si>
    <t>2940 ADM DO BRASIL LTDA</t>
  </si>
  <si>
    <t>2944 PERDUE MILHO T-GRAOS</t>
  </si>
  <si>
    <t>2946 GRANELES CJ  MILHO T-GRÃO</t>
  </si>
  <si>
    <t xml:space="preserve">2949 COFCO INTER BRASIL MILHO ELEVAÇÕES </t>
  </si>
  <si>
    <t>2951 DASSOLER MILHO T-GRAO</t>
  </si>
  <si>
    <t>2953 ABJ MILHO T-GRÃO</t>
  </si>
  <si>
    <t>2955 LDC MILHO TES</t>
  </si>
  <si>
    <t xml:space="preserve">2956 CARGIL MILHO TES </t>
  </si>
  <si>
    <t>ARROZ (GRANEL)</t>
  </si>
  <si>
    <t>Arroz</t>
  </si>
  <si>
    <t>2959 CHS MILHO CJ TGRAO</t>
  </si>
  <si>
    <t>2962 AGROTORTA CJ MILHO TGRÃO</t>
  </si>
  <si>
    <t>2964 ALPHAGRAIN MILHO T GRÃO</t>
  </si>
  <si>
    <t>2969 SOYGRAIN CJ MILHO TGRÃO</t>
  </si>
  <si>
    <t>2983 AGRO BORTOLANZA CJ MILHO T-GRÃO</t>
  </si>
  <si>
    <t>Grãos</t>
  </si>
  <si>
    <t>2984 COFCO MILHO EM GRAOS T12</t>
  </si>
  <si>
    <t>2986 GRANELES MILHO EM GRAOS T12</t>
  </si>
  <si>
    <t>2987 COFCO INTERNATIONAL MILHO T12</t>
  </si>
  <si>
    <t>MALTE</t>
  </si>
  <si>
    <t>2990 SINAGRO MILHO T-GRÃO</t>
  </si>
  <si>
    <t>2993 COOPERATIVA COOAVIL CJ MILHO T-GRÃO</t>
  </si>
  <si>
    <t>MILHO (GRANEL)</t>
  </si>
  <si>
    <t>2996 GRANELES MILHO CJ ELEVAÇAOES</t>
  </si>
  <si>
    <t>UNLG TRO PSN Grão MILHO RUMO RUMO CGG</t>
  </si>
  <si>
    <t>MILHO 1</t>
  </si>
  <si>
    <t>2999 GAVILON MILHO TEG</t>
  </si>
  <si>
    <t>MILHO 2</t>
  </si>
  <si>
    <t xml:space="preserve">3000 AGROPECUARIA MAGGI MILHO TGG </t>
  </si>
  <si>
    <t>MILHO ACONDICIONADO</t>
  </si>
  <si>
    <t>3001 SOYGRAIN CJ MILHO ELEVAÇÕES</t>
  </si>
  <si>
    <t>MILHO GRANEL</t>
  </si>
  <si>
    <t>3002 COOAVIL MILHO EM GRAOS ELP</t>
  </si>
  <si>
    <t>MILHO GRANEL12</t>
  </si>
  <si>
    <t>D+10</t>
  </si>
  <si>
    <t xml:space="preserve">3004 AGRO BORTOLANZA CJ MILHO ELEVAÇÕES </t>
  </si>
  <si>
    <t>MILHO GRANEL2</t>
  </si>
  <si>
    <t>3005 VENDA GRANELES -&gt;CJ</t>
  </si>
  <si>
    <t>ÓLEO VEGETAL</t>
  </si>
  <si>
    <t>3006 VENDA GRANELES -&gt; CJ - 01</t>
  </si>
  <si>
    <t>OLEO VEGETAL DEG.OU</t>
  </si>
  <si>
    <t>2503 BUNGE FARELO TGG (101)</t>
  </si>
  <si>
    <t>OLEO VEGETAL DEG.TQ</t>
  </si>
  <si>
    <t xml:space="preserve">2666 AMAGGI FARELO DESTINO TGG </t>
  </si>
  <si>
    <t>OLEO VEGETAL DEGOM</t>
  </si>
  <si>
    <t>OK</t>
  </si>
  <si>
    <t>2678 CARGILL FARELO 48 %   - ADMS</t>
  </si>
  <si>
    <t>OV</t>
  </si>
  <si>
    <t>2774 RUMO SALVADO FARELO COFCO ADM</t>
  </si>
  <si>
    <t>UNLG TAG PSN Grão FARELO RUMO RUMO COFCO</t>
  </si>
  <si>
    <t>UNLG TAG PSN Grão FARELO RUMO RUMO</t>
  </si>
  <si>
    <t>2787 CARGILL FARELO TGG</t>
  </si>
  <si>
    <t>Soja (+)</t>
  </si>
  <si>
    <t>2833 CARGILL - FARELO - DESTINO T39</t>
  </si>
  <si>
    <t>SOJA 6</t>
  </si>
  <si>
    <t>2844 MILHO BUNGE TGG - 101</t>
  </si>
  <si>
    <t>SOJA ACONDICIONADA</t>
  </si>
  <si>
    <t>2847 FARELO BUNGE DESTINO TGG - 101</t>
  </si>
  <si>
    <t>SOJA GMO (+)</t>
  </si>
  <si>
    <t xml:space="preserve">2848 MILHO OLAM DESTINO ELEVAÇÕES </t>
  </si>
  <si>
    <t>SOJA GRANEL</t>
  </si>
  <si>
    <t>2851 MILHO GAVILON DESTINO ELEVAÇÕES</t>
  </si>
  <si>
    <t>SOJA GRANEL.</t>
  </si>
  <si>
    <t>2854 MILHO ENGELHART CTP DESTINO ELEVAÇÕES</t>
  </si>
  <si>
    <t>UNLG TAG PSN Grão MILHO RUMO RUMO CGG</t>
  </si>
  <si>
    <t>SOJA P/EXPORTACAO</t>
  </si>
  <si>
    <t>2864 GLENCORE MILHO ELEVAÇOES PORTUARIAS</t>
  </si>
  <si>
    <t>SOJA(FEIJAO) - GMO</t>
  </si>
  <si>
    <t>2868 MILHO AMAGGI DESTINO TGG</t>
  </si>
  <si>
    <t>SOJA(FEIJAO) - GMO +</t>
  </si>
  <si>
    <t>2873 MILHO CARGILL TEG</t>
  </si>
  <si>
    <t>SOJA1</t>
  </si>
  <si>
    <t>2878 MILHO GRANELE DESTINO ELEVAÇÕES</t>
  </si>
  <si>
    <t>TRIGO</t>
  </si>
  <si>
    <t>2881 ADM MILHO ELEVACOES PORTUARIAS</t>
  </si>
  <si>
    <t>TRIGO GRANEL</t>
  </si>
  <si>
    <t>2905 FARELO 48  PROT HIPRO ADM DESTINO ADMS</t>
  </si>
  <si>
    <t>Calcáreo (Ind)</t>
  </si>
  <si>
    <t>INDUSTR</t>
  </si>
  <si>
    <t>CALC</t>
  </si>
  <si>
    <t>2910 ADM FARELO ADM 2018</t>
  </si>
  <si>
    <t>Cimento</t>
  </si>
  <si>
    <t>NOK</t>
  </si>
  <si>
    <t>2926 CUTRALE TRADING BRASIL LTDA</t>
  </si>
  <si>
    <t>UNLG TAG PCZ Grão SOJA RUMO CUTRALE CGG</t>
  </si>
  <si>
    <t>Clinquer</t>
  </si>
  <si>
    <t>3041 GAVILON LOGISPOT</t>
  </si>
  <si>
    <t>FARELO ADM - T39</t>
  </si>
  <si>
    <t>D+11</t>
  </si>
  <si>
    <t>FARELO AMAGGI TGG 2019</t>
  </si>
  <si>
    <t>MILHO COFCO ELEVAÇOES PORTUARIAS 2019</t>
  </si>
  <si>
    <t>MILHO ADM DESTINO ADM DO BRASIL 2019</t>
  </si>
  <si>
    <t>CALCÁREO (IND)</t>
  </si>
  <si>
    <t>MILHO NOVAAGRI ELEVAÇÕES PORTUARIAS</t>
  </si>
  <si>
    <t>CALCARIO CIMENTEIRAS</t>
  </si>
  <si>
    <t>BUNGE SOJA 101 TGG</t>
  </si>
  <si>
    <t>NOVA AGRI - MILHO EM GRAOS LOGISPOT</t>
  </si>
  <si>
    <t>LOGISPOT</t>
  </si>
  <si>
    <t>CIMENTO SACOS</t>
  </si>
  <si>
    <t>ECTP MILHO TGRÃO</t>
  </si>
  <si>
    <t>BOM JESUS AGRO ELEVACOES</t>
  </si>
  <si>
    <t>BOM JESUS</t>
  </si>
  <si>
    <t>GRÃOS</t>
  </si>
  <si>
    <t>GRANEL</t>
  </si>
  <si>
    <t>AGRICOLA ALVORADA MILHO CJ ELP</t>
  </si>
  <si>
    <t>PEDRA BRITADA</t>
  </si>
  <si>
    <t>VALE GRAOS ELEVACOES</t>
  </si>
  <si>
    <t>VALE</t>
  </si>
  <si>
    <t>PEDRAS COMUNS</t>
  </si>
  <si>
    <t>ALPAGRI MILHO ELP CJ</t>
  </si>
  <si>
    <t>ALPAGRI</t>
  </si>
  <si>
    <t>Arroz (Ensacado)</t>
  </si>
  <si>
    <t>FR INDUSTRIA MILHO ELEVAÇOES CJ</t>
  </si>
  <si>
    <t>FR INDUSTRIA</t>
  </si>
  <si>
    <t>LDC MILHO ELEVAC?ES</t>
  </si>
  <si>
    <t>QUEIROZ AGROSOY T-GRAO</t>
  </si>
  <si>
    <t>QUEIROZ</t>
  </si>
  <si>
    <t>ABJ MILHO CJ ELP</t>
  </si>
  <si>
    <t>ARROZ (ENSACADO)</t>
  </si>
  <si>
    <t>Itri</t>
  </si>
  <si>
    <t>AMAGGI MILHO DESTINO TES (ACERTO COMERCIAL)</t>
  </si>
  <si>
    <t>ABJ</t>
  </si>
  <si>
    <t>ARROZ BEN. ACOND.</t>
  </si>
  <si>
    <t>Arroz Ensacado</t>
  </si>
  <si>
    <t>AMAGGI SOJA TGG</t>
  </si>
  <si>
    <t>LDC SOJA TEG</t>
  </si>
  <si>
    <t>GAVILON COPERSUCAR SOJA</t>
  </si>
  <si>
    <t>Madeira</t>
  </si>
  <si>
    <t>GLENCORE SOJA T-GRAO</t>
  </si>
  <si>
    <t>CULTRALE SOJA SUCOCITRICO</t>
  </si>
  <si>
    <t>SANTA-PT</t>
  </si>
  <si>
    <t>SALVADO COFCO ELEVACOES</t>
  </si>
  <si>
    <t>CJ INTER SOJA ELEVAÇÕES</t>
  </si>
  <si>
    <t>ADM SOJA ADM DO BRASIL</t>
  </si>
  <si>
    <t>CJ INTER</t>
  </si>
  <si>
    <t>CARGIL SOJA TEG</t>
  </si>
  <si>
    <t>Papel</t>
  </si>
  <si>
    <t>CHS SOJA ELEVAÇÕES</t>
  </si>
  <si>
    <t>ECTP SOJA ELEVAÇÕES</t>
  </si>
  <si>
    <t>DORMENTES</t>
  </si>
  <si>
    <t>LDC SOJA EM GRAOS TEAG</t>
  </si>
  <si>
    <t>DORMENTES MADEIRA</t>
  </si>
  <si>
    <t>CARGILL SOJA ELP</t>
  </si>
  <si>
    <t>MADEIRA</t>
  </si>
  <si>
    <t>COFCO SOJA TERMINAL 12</t>
  </si>
  <si>
    <t>PAPEL</t>
  </si>
  <si>
    <t>CARGILL SOJA TES</t>
  </si>
  <si>
    <t>Outros (Ind)</t>
  </si>
  <si>
    <t>CARGILL SOJA - TEAG</t>
  </si>
  <si>
    <t>GLENCORE SOJA ELP</t>
  </si>
  <si>
    <t>COFCO INTER BRASIL SOJA TERMINAL 12</t>
  </si>
  <si>
    <t>LDC SOJA TES</t>
  </si>
  <si>
    <t>PERDUE SOJA T-GRÃO</t>
  </si>
  <si>
    <t>GLENCOTE FARELO DE MILHO DDG ELEVAÇÕES</t>
  </si>
  <si>
    <t>OUTROS</t>
  </si>
  <si>
    <t>MAQUINAS E EQUIP.</t>
  </si>
  <si>
    <t>MÁQUINAS E EQUIPAMENTOS</t>
  </si>
  <si>
    <t>OUTRAS MERCADORIAS</t>
  </si>
  <si>
    <t>OUTROS (IND)</t>
  </si>
  <si>
    <t>SAL GROSSO GRANEL</t>
  </si>
  <si>
    <t>TRATORES</t>
  </si>
  <si>
    <t>VAGOES VAZIOS</t>
  </si>
  <si>
    <t>Minério</t>
  </si>
  <si>
    <t>BAUXITA</t>
  </si>
  <si>
    <t>MINÉRIO</t>
  </si>
  <si>
    <t>MINERIO DE FERRO EXP</t>
  </si>
  <si>
    <t>MINERIOS DE MANGANES</t>
  </si>
  <si>
    <t>Siderúrgicos (Ind)</t>
  </si>
  <si>
    <t>AREIA</t>
  </si>
  <si>
    <t>FERRO GUSA</t>
  </si>
  <si>
    <t>FERRO GUSA IND. NAC.</t>
  </si>
  <si>
    <t>PROD. SID. ACB. EXP.</t>
  </si>
  <si>
    <t>PROD. SIDER. INTERNO</t>
  </si>
  <si>
    <t>PROD.SID.ACB.</t>
  </si>
  <si>
    <t>Siderúrgico</t>
  </si>
  <si>
    <t>SIDERÚRGICOS (IND)</t>
  </si>
  <si>
    <t>TRILHOS</t>
  </si>
  <si>
    <t>Gases</t>
  </si>
  <si>
    <t>LIQUID</t>
  </si>
  <si>
    <t>Líquidos</t>
  </si>
  <si>
    <t>Diesel B100</t>
  </si>
  <si>
    <t>Diesel S10</t>
  </si>
  <si>
    <t>Álcool Hidratado</t>
  </si>
  <si>
    <t>Álcool Anidro</t>
  </si>
  <si>
    <t>Gasolina</t>
  </si>
  <si>
    <t>Diesel S500</t>
  </si>
  <si>
    <t>ÁLCOOL</t>
  </si>
  <si>
    <t>ALCOOL ANIDRO</t>
  </si>
  <si>
    <t>ALCOOL HIDRATADO</t>
  </si>
  <si>
    <t>BIODIESEL</t>
  </si>
  <si>
    <t>Combustível</t>
  </si>
  <si>
    <t>Derivado Escuro</t>
  </si>
  <si>
    <t>DERIVADO ESCURO</t>
  </si>
  <si>
    <t>DERIVADOS CLAROS</t>
  </si>
  <si>
    <t>GASES</t>
  </si>
  <si>
    <t>GASES COMPRIMIDOS</t>
  </si>
  <si>
    <t>GASOLINA</t>
  </si>
  <si>
    <t>LIQUIDOS</t>
  </si>
  <si>
    <t>OLEO DIESEL</t>
  </si>
  <si>
    <t>OUTROS (LÍQ)</t>
  </si>
  <si>
    <t>P0001</t>
  </si>
  <si>
    <t>S10</t>
  </si>
  <si>
    <t>AAA</t>
  </si>
  <si>
    <t>OUTRAS RECEITAS</t>
  </si>
  <si>
    <t>P0002</t>
  </si>
  <si>
    <t>P0003</t>
  </si>
  <si>
    <t>TRACKAGE</t>
  </si>
  <si>
    <t>NP 13.33</t>
  </si>
  <si>
    <t>DAP - NACIONAL</t>
  </si>
  <si>
    <t>Container CG. Dry 40 (Perigoso)</t>
  </si>
  <si>
    <t>MINERIO DE FERRO PARA EXPORTACAO</t>
  </si>
  <si>
    <t>ALCOOL ANIDRO (PERIGOSO)</t>
  </si>
  <si>
    <t>GASOLINA EM VAGOES TANQUE (PERIGOSO)</t>
  </si>
  <si>
    <t>OLEOS DIESEL EM VAGOES TANQUE (PERIGOSO)</t>
  </si>
  <si>
    <t>CIMENTO ACONDICIONADO EM SACOS</t>
  </si>
  <si>
    <t>CONTEINER FRIGORIFICADO DE 40 PES - CARREGADO</t>
  </si>
  <si>
    <t>ACUCAR DEMERARA A GRANEL</t>
  </si>
  <si>
    <t>SOJA (FEIJAO), A GRANEL</t>
  </si>
  <si>
    <t>CONTEINER CARREGADO DE 40 PES</t>
  </si>
  <si>
    <t>CONTEINER CARREGADO DE 20 PES</t>
  </si>
  <si>
    <t>ALCOOL HIDRATADO (PERIGOSO)</t>
  </si>
  <si>
    <t>BIODIESEL PURO</t>
  </si>
  <si>
    <t>OLEO DIESEL S10</t>
  </si>
  <si>
    <t>MONOAMONIO FOSFATO (MAP) 11-52-00</t>
  </si>
  <si>
    <t>SOJA (FEIJAO) A GRANEL - GMO +</t>
  </si>
  <si>
    <t>ACUCAR CRISTAL (OU REFINADO) A GRANEL</t>
  </si>
  <si>
    <t>NITRATO DE AMONIO 34%</t>
  </si>
  <si>
    <t>SOJA (FEIJAO) A GRANEL - GMO</t>
  </si>
  <si>
    <t>SULFATO DE AMONIO GRANULADO - GSAM</t>
  </si>
  <si>
    <t>OLEOS VEGETAIS, DEGOMADO,  EM OUTROS ACONDICIONAMENTO</t>
  </si>
  <si>
    <t>ACUCAR GRANEL VHP PLUS</t>
  </si>
  <si>
    <t>UREIA A GRANEL</t>
  </si>
  <si>
    <t>CALCARIO PARA CIMENTEIRAS</t>
  </si>
  <si>
    <t>PRODUTOS SIDERURGICOS ACABADOS, NAO DISCRIMINADOS, P/ EXPORTACAO</t>
  </si>
  <si>
    <t>MAP - FOSFATO MONOAMONICO</t>
  </si>
  <si>
    <t>DAP - FOSFATO DIAMONICO - NACIONAL</t>
  </si>
  <si>
    <t>SUPERFOSFATO TRIPLO 00-46-00</t>
  </si>
  <si>
    <t>OLEOS VEGETAIS COMESTIVEIS, NAO REFINADO, EM VAGOES TANQUE</t>
  </si>
  <si>
    <t>NP 33-03-00</t>
  </si>
  <si>
    <t>FOSFATO SUPER SIMPLES</t>
  </si>
  <si>
    <t>MILHO GRÃO</t>
  </si>
  <si>
    <t>ADUBOS/FERTILIZANTES EM GERAL, A GRANEL</t>
  </si>
  <si>
    <t>ACUCAR CRISTAL (OU REFINADO) A GRANEL - VVHP</t>
  </si>
  <si>
    <t>MILHO SECO DEBULHADO, A GRANEL</t>
  </si>
  <si>
    <t>MILHO GRAO</t>
  </si>
  <si>
    <t>SAM 21 00 00</t>
  </si>
  <si>
    <t>ÁLCOOL HIDRATADO</t>
  </si>
  <si>
    <t>ÁLCOOL ANIDRO</t>
  </si>
  <si>
    <t>B100</t>
  </si>
  <si>
    <t>S500</t>
  </si>
  <si>
    <t>DERIVADOS</t>
  </si>
  <si>
    <t>Etanol</t>
  </si>
  <si>
    <t>A. Hidratado</t>
  </si>
  <si>
    <t>A. Anidro</t>
  </si>
  <si>
    <t>D. S500</t>
  </si>
  <si>
    <t>D. S10</t>
  </si>
  <si>
    <t>FERT MINERAL</t>
  </si>
  <si>
    <t>FERTILIZANTE MINERAL COMPLETO 00.20.00</t>
  </si>
  <si>
    <t>FERTILIZANTE 02.20.00.17 CA 11S</t>
  </si>
  <si>
    <t>DAP - FOSFATO DIAMONICO - IMPORTADO</t>
  </si>
  <si>
    <t>SAM FARELADO</t>
  </si>
  <si>
    <t>NPK 15.15.15</t>
  </si>
  <si>
    <t>TRIGO EM GRAO OU QUEBRADO, A GRANEL</t>
  </si>
  <si>
    <t>FOSTATOS A GRANEL</t>
  </si>
  <si>
    <t>NITR.AMONIO 34-00-00</t>
  </si>
  <si>
    <t>NITRATO DE AMONIO 34-00-00</t>
  </si>
  <si>
    <t>SUPER FOSF. 00.18.00</t>
  </si>
  <si>
    <t>SUPER FOSFATO SIMPLES 00.18.00</t>
  </si>
  <si>
    <t>33.00.01</t>
  </si>
  <si>
    <t>FERTILIZANTES 33.00.01</t>
  </si>
  <si>
    <t>NPK 10.26.26</t>
  </si>
  <si>
    <t xml:space="preserve"> Fertilizante</t>
  </si>
  <si>
    <t>FOSFATO NATURAL REATIVO</t>
  </si>
  <si>
    <t>FOSFATO NATURAL</t>
  </si>
  <si>
    <t>NITRATO DE AMONIA (PERIGOSO)</t>
  </si>
  <si>
    <t>NITROGÊNIO, FÓSFORO</t>
  </si>
  <si>
    <t>NPK 04.28.08</t>
  </si>
  <si>
    <t>MAP 12-52-00</t>
  </si>
  <si>
    <t>MONOAMONIO FOSFATO (MAP) 12-52-00</t>
  </si>
  <si>
    <t>VAGOES VAZIOS DE ESTR.DE FERRO CIRC.SOBRE PROPRIAS RODAS</t>
  </si>
  <si>
    <t>VIATURAS BLINDADAS</t>
  </si>
  <si>
    <t>VIATURAS BLINDADAS DE TRANSPORTE DE PESSOAL</t>
  </si>
  <si>
    <t>ABSOLUTO GRANULADO</t>
  </si>
  <si>
    <t>ABSOLUTO 04 28 08 10CA 6S GRANULADO</t>
  </si>
  <si>
    <t>SUPERFOSF.S.00-20-00</t>
  </si>
  <si>
    <t>SUPERFOSFATO SIMPLES 00-20-00</t>
  </si>
  <si>
    <t>FERT MINERAL MISTO</t>
  </si>
  <si>
    <t>FERTILIZANTE MINERAL MISTO</t>
  </si>
  <si>
    <t>Fertizante</t>
  </si>
  <si>
    <t>S.FOSFATO 00.19.00</t>
  </si>
  <si>
    <t>SUPER FOSFATO SIMPLES 00.19.00</t>
  </si>
  <si>
    <t>SULFATO DE AMONIO GRANULADO 21-00-00</t>
  </si>
  <si>
    <t>MAP 10-50-00</t>
  </si>
  <si>
    <t>MONOAMONIO FOSFATO (MAP) 10-50-00</t>
  </si>
  <si>
    <t>CONT. CAR. 40" PER.</t>
  </si>
  <si>
    <t>SUPER FOSFATO S. G.</t>
  </si>
  <si>
    <t>SUPER FOSFATO SIMPLES GRANULADO</t>
  </si>
  <si>
    <t>SUPERFOSFATO TRIPLO</t>
  </si>
  <si>
    <t>FARELO DE MILHO DDG</t>
  </si>
  <si>
    <t>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</si>
</sst>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64" formatCode="dd/mm\ hh:mm"/>
    <numFmt numFmtId="165" formatCode="#,##0;\-#,##0;"/>
    <numFmt numFmtId="166" formatCode="#,##0;\-#,##0;\-"/>
    <numFmt numFmtId="167" formatCode="#,##0;[Red]\-#,##0;\-"/>
    <numFmt numFmtId="168" formatCode="#,##0.00;[Red]\-#,##0.00;\-"/>
    <numFmt numFmtId="169" formatCode="dd/mm/hh:mm;@"/>
    <numFmt numFmtId="170" formatCode="#,##0;[Red]\(#,##0\);\-"/>
    <numFmt numFmtId="171" formatCode="[hh]:mm"/>
    <numFmt numFmtId="172" formatCode="[=0]&quot;&quot;;General"/>
    <numFmt numFmtId="173" formatCode="dd/mm/yy"/>
    <numFmt numFmtId="174" formatCode="dd/mm"/>
  </numFmts>
  <fonts count="4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006600"/>
      <name val="Calibri"/>
      <family val="2"/>
      <scheme val="minor"/>
    </font>
    <font>
      <sz val="8"/>
      <color rgb="FFC00000"/>
      <name val="Calibri"/>
      <family val="2"/>
      <scheme val="minor"/>
    </font>
    <font>
      <b/>
      <i/>
      <sz val="8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9" tint="-0.499984740745262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sz val="10"/>
      <name val="Arial"/>
      <family val="2"/>
    </font>
    <font>
      <b/>
      <sz val="8"/>
      <color rgb="FF000099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rgb="FFFFFFFF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indexed="8"/>
      <name val="Calibri"/>
      <family val="2"/>
    </font>
    <font>
      <sz val="8"/>
      <name val="Calibri"/>
      <family val="2"/>
    </font>
    <font>
      <sz val="8"/>
      <color indexed="8"/>
      <name val="Calibri"/>
      <family val="2"/>
    </font>
    <font>
      <b/>
      <sz val="8"/>
      <color theme="5" tint="-0.249977111117893"/>
      <name val="Calibri"/>
      <family val="2"/>
      <scheme val="minor"/>
    </font>
    <font>
      <u/>
      <sz val="10"/>
      <color indexed="12"/>
      <name val="Arial"/>
      <family val="2"/>
    </font>
    <font>
      <b/>
      <sz val="8"/>
      <color rgb="FFB22222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rgb="FFF7F7F7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1"/>
      <name val="Calibri"/>
      <family val="2"/>
    </font>
    <font>
      <b/>
      <sz val="9"/>
      <name val="Calibri"/>
      <family val="2"/>
    </font>
    <font>
      <b/>
      <sz val="9"/>
      <color rgb="FFFF0000"/>
      <name val="Calibri"/>
      <family val="2"/>
    </font>
    <font>
      <u/>
      <sz val="9"/>
      <color rgb="FF000000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0CECE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B222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A0FAB5"/>
        <bgColor indexed="64"/>
      </patternFill>
    </fill>
    <fill>
      <patternFill patternType="solid">
        <fgColor rgb="FFEAF0F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4479BA"/>
        <bgColor indexed="64"/>
      </patternFill>
    </fill>
    <fill>
      <patternFill patternType="solid">
        <fgColor rgb="FF4174B1"/>
        <bgColor indexed="64"/>
      </patternFill>
    </fill>
    <fill>
      <patternFill patternType="solid">
        <fgColor theme="5"/>
        <bgColor rgb="FF000000"/>
      </patternFill>
    </fill>
  </fills>
  <borders count="128">
    <border>
      <left/>
      <right/>
      <top/>
      <bottom/>
      <diagonal/>
    </border>
    <border>
      <left style="thin">
        <color theme="0" tint="-0.14993743705557422"/>
      </left>
      <right style="thin">
        <color theme="0" tint="-0.14993743705557422"/>
      </right>
      <top/>
      <bottom style="double">
        <color indexed="64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 style="thin">
        <color theme="0" tint="-0.14993743705557422"/>
      </left>
      <right style="thin">
        <color theme="0" tint="-0.14993743705557422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theme="0" tint="-0.24994659260841701"/>
      </right>
      <top/>
      <bottom style="double">
        <color indexed="64"/>
      </bottom>
      <diagonal/>
    </border>
    <border>
      <left style="thin">
        <color theme="0" tint="-0.24994659260841701"/>
      </left>
      <right style="thin">
        <color indexed="64"/>
      </right>
      <top/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double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 style="double">
        <color indexed="64"/>
      </bottom>
      <diagonal/>
    </border>
    <border>
      <left style="thin">
        <color auto="1"/>
      </left>
      <right style="thin">
        <color theme="0" tint="-0.14993743705557422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theme="0" tint="-0.14993743705557422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auto="1"/>
      </left>
      <right style="thin">
        <color theme="0" tint="-0.14993743705557422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theme="0" tint="-0.2499465926084170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/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/>
      <right/>
      <top style="thin">
        <color theme="0" tint="-0.14993743705557422"/>
      </top>
      <bottom/>
      <diagonal/>
    </border>
    <border>
      <left/>
      <right style="thin">
        <color indexed="64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theme="0" tint="-0.24994659260841701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/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indexed="64"/>
      </bottom>
      <diagonal/>
    </border>
    <border>
      <left/>
      <right/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34998626667073579"/>
      </bottom>
      <diagonal/>
    </border>
    <border>
      <left/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/>
      <diagonal/>
    </border>
    <border>
      <left style="thin">
        <color indexed="64"/>
      </left>
      <right/>
      <top style="thin">
        <color theme="0" tint="-0.34998626667073579"/>
      </top>
      <bottom/>
      <diagonal/>
    </border>
    <border>
      <left/>
      <right style="thin">
        <color indexed="64"/>
      </right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/>
      <diagonal/>
    </border>
    <border>
      <left/>
      <right style="thin">
        <color indexed="64"/>
      </right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4.9989318521683403E-2"/>
      </bottom>
      <diagonal/>
    </border>
    <border>
      <left/>
      <right style="thin">
        <color indexed="64"/>
      </right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/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/>
      <top style="thin">
        <color indexed="64"/>
      </top>
      <bottom style="thin">
        <color theme="0" tint="-4.9989318521683403E-2"/>
      </bottom>
      <diagonal/>
    </border>
    <border>
      <left style="thin">
        <color theme="0" tint="-0.34998626667073579"/>
      </left>
      <right style="medium">
        <color rgb="FFFF0000"/>
      </right>
      <top style="thin">
        <color theme="0" tint="-0.34998626667073579"/>
      </top>
      <bottom style="medium">
        <color rgb="FFFF000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rgb="FFFF0000"/>
      </bottom>
      <diagonal/>
    </border>
    <border>
      <left style="medium">
        <color rgb="FFFF0000"/>
      </left>
      <right style="thin">
        <color theme="0" tint="-0.34998626667073579"/>
      </right>
      <top style="thin">
        <color theme="0" tint="-0.34998626667073579"/>
      </top>
      <bottom style="medium">
        <color rgb="FFFF0000"/>
      </bottom>
      <diagonal/>
    </border>
    <border>
      <left style="thin">
        <color theme="0" tint="-0.34998626667073579"/>
      </left>
      <right style="medium">
        <color rgb="FFFF0000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FF0000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rgb="FFFF0000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indexed="64"/>
      </right>
      <top style="thin">
        <color theme="0" tint="-0.14993743705557422"/>
      </top>
      <bottom/>
      <diagonal/>
    </border>
    <border>
      <left style="thin">
        <color indexed="64"/>
      </left>
      <right/>
      <top style="thin">
        <color theme="0" tint="-0.149937437055574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3743705557422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14993743705557422"/>
      </bottom>
      <diagonal/>
    </border>
    <border>
      <left/>
      <right/>
      <top style="thin">
        <color indexed="64"/>
      </top>
      <bottom style="thin">
        <color theme="0" tint="-0.14993743705557422"/>
      </bottom>
      <diagonal/>
    </border>
    <border>
      <left style="thin">
        <color indexed="64"/>
      </left>
      <right/>
      <top style="thin">
        <color indexed="64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auto="1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 tint="-0.34998626667073579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15" fillId="0" borderId="0"/>
    <xf numFmtId="9" fontId="1" fillId="0" borderId="0"/>
    <xf numFmtId="0" fontId="33" fillId="0" borderId="0"/>
    <xf numFmtId="0" fontId="37" fillId="0" borderId="0">
      <alignment vertical="top"/>
      <protection locked="0"/>
    </xf>
    <xf numFmtId="0" fontId="15" fillId="0" borderId="0"/>
    <xf numFmtId="0" fontId="20" fillId="0" borderId="0"/>
    <xf numFmtId="0" fontId="15" fillId="0" borderId="0"/>
  </cellStyleXfs>
  <cellXfs count="834">
    <xf numFmtId="0" fontId="0" fillId="0" borderId="0" xfId="0"/>
    <xf numFmtId="0" fontId="2" fillId="0" borderId="0" xfId="1" applyFont="1" applyProtection="1">
      <protection locked="0"/>
    </xf>
    <xf numFmtId="164" fontId="2" fillId="0" borderId="0" xfId="1" applyNumberFormat="1" applyFont="1" applyProtection="1">
      <protection locked="0"/>
    </xf>
    <xf numFmtId="0" fontId="2" fillId="0" borderId="0" xfId="1" applyFont="1" applyAlignment="1" applyProtection="1">
      <alignment horizontal="center"/>
      <protection locked="0"/>
    </xf>
    <xf numFmtId="164" fontId="2" fillId="0" borderId="0" xfId="1" applyNumberFormat="1" applyFont="1" applyAlignment="1" applyProtection="1">
      <alignment shrinkToFit="1"/>
      <protection locked="0"/>
    </xf>
    <xf numFmtId="0" fontId="2" fillId="0" borderId="0" xfId="1" applyFont="1" applyAlignment="1" applyProtection="1">
      <alignment shrinkToFit="1"/>
      <protection locked="0"/>
    </xf>
    <xf numFmtId="164" fontId="2" fillId="0" borderId="0" xfId="1" applyNumberFormat="1" applyFont="1"/>
    <xf numFmtId="0" fontId="2" fillId="0" borderId="0" xfId="1" applyFont="1"/>
    <xf numFmtId="0" fontId="2" fillId="0" borderId="0" xfId="1" applyFont="1" applyAlignment="1">
      <alignment horizontal="center"/>
    </xf>
    <xf numFmtId="164" fontId="2" fillId="0" borderId="0" xfId="1" applyNumberFormat="1" applyFont="1" applyAlignment="1">
      <alignment shrinkToFit="1"/>
    </xf>
    <xf numFmtId="0" fontId="2" fillId="0" borderId="0" xfId="1" applyFont="1" applyAlignment="1">
      <alignment shrinkToFit="1"/>
    </xf>
    <xf numFmtId="164" fontId="1" fillId="0" borderId="0" xfId="1" applyNumberFormat="1" applyAlignment="1">
      <alignment shrinkToFit="1"/>
    </xf>
    <xf numFmtId="0" fontId="1" fillId="0" borderId="0" xfId="1" applyAlignment="1">
      <alignment shrinkToFit="1"/>
    </xf>
    <xf numFmtId="164" fontId="1" fillId="0" borderId="0" xfId="1" applyNumberFormat="1"/>
    <xf numFmtId="164" fontId="3" fillId="0" borderId="0" xfId="1" applyNumberFormat="1" applyFont="1" applyAlignment="1" applyProtection="1">
      <alignment horizontal="center" vertical="center"/>
      <protection locked="0"/>
    </xf>
    <xf numFmtId="0" fontId="2" fillId="0" borderId="0" xfId="1" applyFont="1" applyAlignment="1" applyProtection="1">
      <alignment horizontal="center" vertical="center"/>
      <protection locked="0"/>
    </xf>
    <xf numFmtId="164" fontId="3" fillId="0" borderId="1" xfId="1" applyNumberFormat="1" applyFont="1" applyBorder="1" applyAlignment="1" applyProtection="1">
      <alignment horizontal="center" vertical="center"/>
      <protection locked="0"/>
    </xf>
    <xf numFmtId="164" fontId="3" fillId="0" borderId="2" xfId="1" applyNumberFormat="1" applyFont="1" applyBorder="1" applyAlignment="1" applyProtection="1">
      <alignment horizontal="center" vertical="center"/>
      <protection locked="0"/>
    </xf>
    <xf numFmtId="164" fontId="2" fillId="0" borderId="3" xfId="1" applyNumberFormat="1" applyFont="1" applyBorder="1"/>
    <xf numFmtId="164" fontId="2" fillId="0" borderId="2" xfId="1" applyNumberFormat="1" applyFont="1" applyBorder="1"/>
    <xf numFmtId="164" fontId="4" fillId="0" borderId="4" xfId="1" applyNumberFormat="1" applyFont="1" applyBorder="1" applyAlignment="1" applyProtection="1">
      <alignment horizontal="center" vertical="center"/>
      <protection locked="0"/>
    </xf>
    <xf numFmtId="165" fontId="4" fillId="0" borderId="5" xfId="1" applyNumberFormat="1" applyFont="1" applyBorder="1" applyAlignment="1" applyProtection="1">
      <alignment horizontal="left" vertical="center"/>
      <protection locked="0"/>
    </xf>
    <xf numFmtId="165" fontId="4" fillId="0" borderId="6" xfId="1" applyNumberFormat="1" applyFont="1" applyBorder="1" applyAlignment="1" applyProtection="1">
      <alignment horizontal="center" vertical="center"/>
      <protection locked="0"/>
    </xf>
    <xf numFmtId="166" fontId="4" fillId="0" borderId="5" xfId="1" applyNumberFormat="1" applyFont="1" applyBorder="1" applyAlignment="1" applyProtection="1">
      <alignment horizontal="center" vertical="center"/>
      <protection locked="0"/>
    </xf>
    <xf numFmtId="165" fontId="2" fillId="0" borderId="7" xfId="1" applyNumberFormat="1" applyFont="1" applyBorder="1" applyAlignment="1" applyProtection="1">
      <alignment horizontal="center" vertical="center"/>
      <protection locked="0"/>
    </xf>
    <xf numFmtId="165" fontId="4" fillId="0" borderId="5" xfId="1" applyNumberFormat="1" applyFont="1" applyBorder="1" applyAlignment="1" applyProtection="1">
      <alignment horizontal="center" vertical="center"/>
      <protection locked="0"/>
    </xf>
    <xf numFmtId="165" fontId="5" fillId="0" borderId="8" xfId="1" applyNumberFormat="1" applyFont="1" applyBorder="1" applyAlignment="1" applyProtection="1">
      <alignment horizontal="center" vertical="center"/>
      <protection locked="0"/>
    </xf>
    <xf numFmtId="165" fontId="3" fillId="0" borderId="9" xfId="1" applyNumberFormat="1" applyFont="1" applyBorder="1" applyAlignment="1" applyProtection="1">
      <alignment horizontal="center" vertical="center"/>
      <protection locked="0"/>
    </xf>
    <xf numFmtId="165" fontId="3" fillId="0" borderId="10" xfId="1" applyNumberFormat="1" applyFont="1" applyBorder="1" applyAlignment="1" applyProtection="1">
      <alignment horizontal="center" vertical="center"/>
      <protection locked="0"/>
    </xf>
    <xf numFmtId="165" fontId="6" fillId="0" borderId="9" xfId="1" applyNumberFormat="1" applyFont="1" applyBorder="1" applyAlignment="1" applyProtection="1">
      <alignment horizontal="center" vertical="center"/>
      <protection locked="0"/>
    </xf>
    <xf numFmtId="165" fontId="6" fillId="0" borderId="10" xfId="1" applyNumberFormat="1" applyFont="1" applyBorder="1" applyAlignment="1" applyProtection="1">
      <alignment horizontal="center" vertical="center"/>
      <protection locked="0"/>
    </xf>
    <xf numFmtId="166" fontId="4" fillId="2" borderId="5" xfId="1" applyNumberFormat="1" applyFont="1" applyFill="1" applyBorder="1" applyAlignment="1" applyProtection="1">
      <alignment horizontal="center" vertical="center"/>
      <protection locked="0"/>
    </xf>
    <xf numFmtId="164" fontId="7" fillId="0" borderId="1" xfId="1" applyNumberFormat="1" applyFont="1" applyBorder="1" applyAlignment="1" applyProtection="1">
      <alignment horizontal="center" vertical="center"/>
      <protection locked="0"/>
    </xf>
    <xf numFmtId="164" fontId="7" fillId="0" borderId="11" xfId="1" applyNumberFormat="1" applyFont="1" applyBorder="1" applyAlignment="1" applyProtection="1">
      <alignment horizontal="center" vertical="center"/>
      <protection locked="0"/>
    </xf>
    <xf numFmtId="164" fontId="2" fillId="0" borderId="12" xfId="1" applyNumberFormat="1" applyFont="1" applyBorder="1" applyAlignment="1" applyProtection="1">
      <alignment horizontal="center" vertical="center" shrinkToFit="1"/>
      <protection locked="0"/>
    </xf>
    <xf numFmtId="164" fontId="3" fillId="0" borderId="1" xfId="1" applyNumberFormat="1" applyFont="1" applyBorder="1" applyAlignment="1" applyProtection="1">
      <alignment horizontal="center" vertical="center" shrinkToFit="1"/>
      <protection locked="0"/>
    </xf>
    <xf numFmtId="164" fontId="6" fillId="0" borderId="1" xfId="1" applyNumberFormat="1" applyFont="1" applyBorder="1" applyAlignment="1" applyProtection="1">
      <alignment horizontal="center" vertical="center" shrinkToFit="1"/>
      <protection locked="0"/>
    </xf>
    <xf numFmtId="0" fontId="3" fillId="0" borderId="1" xfId="1" applyFont="1" applyBorder="1" applyAlignment="1" applyProtection="1">
      <alignment horizontal="center" vertical="center" shrinkToFit="1"/>
      <protection locked="0"/>
    </xf>
    <xf numFmtId="0" fontId="6" fillId="0" borderId="1" xfId="1" applyFont="1" applyBorder="1" applyAlignment="1" applyProtection="1">
      <alignment horizontal="center" vertical="center" shrinkToFit="1"/>
      <protection locked="0"/>
    </xf>
    <xf numFmtId="0" fontId="4" fillId="0" borderId="13" xfId="1" applyFont="1" applyBorder="1" applyAlignment="1" applyProtection="1">
      <alignment horizontal="center" vertical="center" shrinkToFit="1"/>
      <protection locked="0"/>
    </xf>
    <xf numFmtId="0" fontId="2" fillId="0" borderId="6" xfId="1" applyFont="1" applyBorder="1" applyAlignment="1" applyProtection="1">
      <alignment horizontal="center" vertical="center" shrinkToFit="1"/>
      <protection locked="0"/>
    </xf>
    <xf numFmtId="0" fontId="8" fillId="3" borderId="6" xfId="1" applyFont="1" applyFill="1" applyBorder="1" applyAlignment="1" applyProtection="1">
      <alignment horizontal="center" vertical="center" shrinkToFit="1"/>
      <protection locked="0"/>
    </xf>
    <xf numFmtId="0" fontId="4" fillId="0" borderId="6" xfId="1" applyFont="1" applyBorder="1" applyAlignment="1" applyProtection="1">
      <alignment horizontal="center" vertical="center" shrinkToFit="1"/>
      <protection locked="0"/>
    </xf>
    <xf numFmtId="164" fontId="3" fillId="0" borderId="5" xfId="1" applyNumberFormat="1" applyFont="1" applyBorder="1" applyAlignment="1" applyProtection="1">
      <alignment horizontal="center" vertical="center" shrinkToFit="1"/>
      <protection locked="0"/>
    </xf>
    <xf numFmtId="0" fontId="9" fillId="0" borderId="6" xfId="1" applyFont="1" applyBorder="1" applyAlignment="1" applyProtection="1">
      <alignment horizontal="center" vertical="center" shrinkToFit="1"/>
      <protection locked="0"/>
    </xf>
    <xf numFmtId="164" fontId="9" fillId="0" borderId="8" xfId="1" applyNumberFormat="1" applyFont="1" applyBorder="1" applyAlignment="1" applyProtection="1">
      <alignment horizontal="center" vertical="center" shrinkToFit="1"/>
      <protection locked="0"/>
    </xf>
    <xf numFmtId="0" fontId="9" fillId="0" borderId="10" xfId="1" applyFont="1" applyBorder="1" applyAlignment="1" applyProtection="1">
      <alignment horizontal="center" vertical="center" shrinkToFit="1"/>
      <protection locked="0"/>
    </xf>
    <xf numFmtId="164" fontId="10" fillId="0" borderId="8" xfId="1" applyNumberFormat="1" applyFont="1" applyBorder="1" applyAlignment="1" applyProtection="1">
      <alignment horizontal="center" vertical="center" shrinkToFit="1"/>
      <protection locked="0"/>
    </xf>
    <xf numFmtId="164" fontId="11" fillId="0" borderId="8" xfId="1" applyNumberFormat="1" applyFont="1" applyBorder="1" applyAlignment="1" applyProtection="1">
      <alignment horizontal="center" vertical="center" shrinkToFit="1"/>
      <protection locked="0"/>
    </xf>
    <xf numFmtId="0" fontId="12" fillId="0" borderId="5" xfId="1" applyFont="1" applyBorder="1" applyAlignment="1" applyProtection="1">
      <alignment horizontal="center" vertical="center" shrinkToFit="1"/>
      <protection locked="0"/>
    </xf>
    <xf numFmtId="164" fontId="4" fillId="0" borderId="14" xfId="1" applyNumberFormat="1" applyFont="1" applyBorder="1" applyAlignment="1" applyProtection="1">
      <alignment horizontal="center" vertical="center"/>
      <protection locked="0"/>
    </xf>
    <xf numFmtId="165" fontId="4" fillId="0" borderId="15" xfId="1" applyNumberFormat="1" applyFont="1" applyBorder="1" applyAlignment="1" applyProtection="1">
      <alignment horizontal="left" vertical="center"/>
      <protection locked="0"/>
    </xf>
    <xf numFmtId="165" fontId="4" fillId="0" borderId="16" xfId="1" applyNumberFormat="1" applyFont="1" applyBorder="1" applyAlignment="1" applyProtection="1">
      <alignment horizontal="center" vertical="center"/>
      <protection locked="0"/>
    </xf>
    <xf numFmtId="166" fontId="4" fillId="0" borderId="15" xfId="1" applyNumberFormat="1" applyFont="1" applyBorder="1" applyAlignment="1" applyProtection="1">
      <alignment horizontal="center" vertical="center"/>
      <protection locked="0"/>
    </xf>
    <xf numFmtId="165" fontId="2" fillId="0" borderId="17" xfId="1" applyNumberFormat="1" applyFont="1" applyBorder="1" applyAlignment="1" applyProtection="1">
      <alignment horizontal="center" vertical="center"/>
      <protection locked="0"/>
    </xf>
    <xf numFmtId="165" fontId="4" fillId="0" borderId="15" xfId="1" applyNumberFormat="1" applyFont="1" applyBorder="1" applyAlignment="1" applyProtection="1">
      <alignment horizontal="center" vertical="center"/>
      <protection locked="0"/>
    </xf>
    <xf numFmtId="165" fontId="5" fillId="0" borderId="18" xfId="1" applyNumberFormat="1" applyFont="1" applyBorder="1" applyAlignment="1" applyProtection="1">
      <alignment horizontal="center" vertical="center"/>
      <protection locked="0"/>
    </xf>
    <xf numFmtId="165" fontId="3" fillId="0" borderId="19" xfId="1" applyNumberFormat="1" applyFont="1" applyBorder="1" applyAlignment="1" applyProtection="1">
      <alignment horizontal="center" vertical="center"/>
      <protection locked="0"/>
    </xf>
    <xf numFmtId="165" fontId="3" fillId="0" borderId="20" xfId="1" applyNumberFormat="1" applyFont="1" applyBorder="1" applyAlignment="1" applyProtection="1">
      <alignment horizontal="center" vertical="center"/>
      <protection locked="0"/>
    </xf>
    <xf numFmtId="165" fontId="6" fillId="0" borderId="19" xfId="1" applyNumberFormat="1" applyFont="1" applyBorder="1" applyAlignment="1" applyProtection="1">
      <alignment horizontal="center" vertical="center"/>
      <protection locked="0"/>
    </xf>
    <xf numFmtId="165" fontId="6" fillId="0" borderId="20" xfId="1" applyNumberFormat="1" applyFont="1" applyBorder="1" applyAlignment="1" applyProtection="1">
      <alignment horizontal="center" vertical="center"/>
      <protection locked="0"/>
    </xf>
    <xf numFmtId="166" fontId="4" fillId="2" borderId="15" xfId="1" applyNumberFormat="1" applyFont="1" applyFill="1" applyBorder="1" applyAlignment="1" applyProtection="1">
      <alignment horizontal="center" vertical="center"/>
      <protection locked="0"/>
    </xf>
    <xf numFmtId="164" fontId="7" fillId="0" borderId="2" xfId="1" applyNumberFormat="1" applyFont="1" applyBorder="1" applyAlignment="1" applyProtection="1">
      <alignment horizontal="center" vertical="center"/>
      <protection locked="0"/>
    </xf>
    <xf numFmtId="164" fontId="7" fillId="0" borderId="21" xfId="1" applyNumberFormat="1" applyFont="1" applyBorder="1" applyAlignment="1" applyProtection="1">
      <alignment horizontal="center" vertical="center"/>
      <protection locked="0"/>
    </xf>
    <xf numFmtId="164" fontId="2" fillId="0" borderId="0" xfId="1" applyNumberFormat="1" applyFont="1" applyAlignment="1" applyProtection="1">
      <alignment horizontal="center" vertical="center" shrinkToFit="1"/>
      <protection locked="0"/>
    </xf>
    <xf numFmtId="164" fontId="3" fillId="0" borderId="2" xfId="1" applyNumberFormat="1" applyFont="1" applyBorder="1" applyAlignment="1" applyProtection="1">
      <alignment horizontal="center" vertical="center" shrinkToFit="1"/>
      <protection locked="0"/>
    </xf>
    <xf numFmtId="164" fontId="6" fillId="0" borderId="2" xfId="1" applyNumberFormat="1" applyFont="1" applyBorder="1" applyAlignment="1" applyProtection="1">
      <alignment horizontal="center" vertical="center" shrinkToFit="1"/>
      <protection locked="0"/>
    </xf>
    <xf numFmtId="0" fontId="3" fillId="0" borderId="2" xfId="1" applyFont="1" applyBorder="1" applyAlignment="1" applyProtection="1">
      <alignment horizontal="center" vertical="center" shrinkToFit="1"/>
      <protection locked="0"/>
    </xf>
    <xf numFmtId="0" fontId="6" fillId="0" borderId="2" xfId="1" applyFont="1" applyBorder="1" applyAlignment="1" applyProtection="1">
      <alignment horizontal="center" vertical="center" shrinkToFit="1"/>
      <protection locked="0"/>
    </xf>
    <xf numFmtId="0" fontId="4" fillId="0" borderId="22" xfId="1" applyFont="1" applyBorder="1" applyAlignment="1" applyProtection="1">
      <alignment horizontal="center" vertical="center" shrinkToFit="1"/>
      <protection locked="0"/>
    </xf>
    <xf numFmtId="0" fontId="2" fillId="0" borderId="16" xfId="1" applyFont="1" applyBorder="1" applyAlignment="1" applyProtection="1">
      <alignment horizontal="center" vertical="center" shrinkToFit="1"/>
      <protection locked="0"/>
    </xf>
    <xf numFmtId="0" fontId="8" fillId="3" borderId="16" xfId="1" applyFont="1" applyFill="1" applyBorder="1" applyAlignment="1" applyProtection="1">
      <alignment horizontal="center" vertical="center" shrinkToFit="1"/>
      <protection locked="0"/>
    </xf>
    <xf numFmtId="0" fontId="4" fillId="0" borderId="16" xfId="1" applyFont="1" applyBorder="1" applyAlignment="1" applyProtection="1">
      <alignment horizontal="center" vertical="center" shrinkToFit="1"/>
      <protection locked="0"/>
    </xf>
    <xf numFmtId="164" fontId="3" fillId="0" borderId="15" xfId="1" applyNumberFormat="1" applyFont="1" applyBorder="1" applyAlignment="1" applyProtection="1">
      <alignment horizontal="center" vertical="center" shrinkToFit="1"/>
      <protection locked="0"/>
    </xf>
    <xf numFmtId="0" fontId="9" fillId="0" borderId="16" xfId="1" applyFont="1" applyBorder="1" applyAlignment="1" applyProtection="1">
      <alignment horizontal="center" vertical="center" shrinkToFit="1"/>
      <protection locked="0"/>
    </xf>
    <xf numFmtId="164" fontId="9" fillId="0" borderId="18" xfId="1" applyNumberFormat="1" applyFont="1" applyBorder="1" applyAlignment="1" applyProtection="1">
      <alignment horizontal="center" vertical="center" shrinkToFit="1"/>
      <protection locked="0"/>
    </xf>
    <xf numFmtId="0" fontId="9" fillId="0" borderId="20" xfId="1" applyFont="1" applyBorder="1" applyAlignment="1" applyProtection="1">
      <alignment horizontal="center" vertical="center" shrinkToFit="1"/>
      <protection locked="0"/>
    </xf>
    <xf numFmtId="164" fontId="10" fillId="0" borderId="18" xfId="1" applyNumberFormat="1" applyFont="1" applyBorder="1" applyAlignment="1" applyProtection="1">
      <alignment horizontal="center" vertical="center" shrinkToFit="1"/>
      <protection locked="0"/>
    </xf>
    <xf numFmtId="164" fontId="11" fillId="0" borderId="18" xfId="1" applyNumberFormat="1" applyFont="1" applyBorder="1" applyAlignment="1" applyProtection="1">
      <alignment horizontal="center" vertical="center" shrinkToFit="1"/>
      <protection locked="0"/>
    </xf>
    <xf numFmtId="0" fontId="12" fillId="0" borderId="15" xfId="1" applyFont="1" applyBorder="1" applyAlignment="1" applyProtection="1">
      <alignment horizontal="center" vertical="center" shrinkToFit="1"/>
      <protection locked="0"/>
    </xf>
    <xf numFmtId="0" fontId="2" fillId="0" borderId="0" xfId="1" applyFont="1" applyAlignment="1" applyProtection="1">
      <alignment vertical="center"/>
      <protection locked="0"/>
    </xf>
    <xf numFmtId="164" fontId="13" fillId="4" borderId="23" xfId="1" applyNumberFormat="1" applyFont="1" applyFill="1" applyBorder="1" applyAlignment="1" applyProtection="1">
      <alignment horizontal="left" vertical="center"/>
      <protection locked="0"/>
    </xf>
    <xf numFmtId="164" fontId="13" fillId="5" borderId="24" xfId="1" applyNumberFormat="1" applyFont="1" applyFill="1" applyBorder="1" applyAlignment="1" applyProtection="1">
      <alignment horizontal="left" vertical="center"/>
      <protection locked="0"/>
    </xf>
    <xf numFmtId="0" fontId="13" fillId="4" borderId="23" xfId="1" applyFont="1" applyFill="1" applyBorder="1" applyAlignment="1" applyProtection="1">
      <alignment horizontal="left" vertical="center"/>
      <protection locked="0"/>
    </xf>
    <xf numFmtId="0" fontId="13" fillId="5" borderId="25" xfId="1" applyFont="1" applyFill="1" applyBorder="1" applyAlignment="1" applyProtection="1">
      <alignment horizontal="left" vertical="center"/>
      <protection locked="0"/>
    </xf>
    <xf numFmtId="0" fontId="13" fillId="4" borderId="15" xfId="1" applyFont="1" applyFill="1" applyBorder="1" applyAlignment="1" applyProtection="1">
      <alignment horizontal="left" vertical="center"/>
      <protection locked="0"/>
    </xf>
    <xf numFmtId="0" fontId="13" fillId="6" borderId="0" xfId="1" applyFont="1" applyFill="1" applyAlignment="1" applyProtection="1">
      <alignment horizontal="left" vertical="center"/>
      <protection locked="0"/>
    </xf>
    <xf numFmtId="0" fontId="13" fillId="6" borderId="15" xfId="1" applyFont="1" applyFill="1" applyBorder="1" applyAlignment="1" applyProtection="1">
      <alignment horizontal="left" vertical="center"/>
      <protection locked="0"/>
    </xf>
    <xf numFmtId="0" fontId="13" fillId="7" borderId="18" xfId="1" applyFont="1" applyFill="1" applyBorder="1" applyAlignment="1" applyProtection="1">
      <alignment horizontal="left" vertical="center"/>
      <protection locked="0"/>
    </xf>
    <xf numFmtId="0" fontId="13" fillId="8" borderId="19" xfId="1" applyFont="1" applyFill="1" applyBorder="1" applyAlignment="1" applyProtection="1">
      <alignment horizontal="left" vertical="center"/>
      <protection locked="0"/>
    </xf>
    <xf numFmtId="0" fontId="13" fillId="8" borderId="20" xfId="1" applyFont="1" applyFill="1" applyBorder="1" applyAlignment="1" applyProtection="1">
      <alignment horizontal="left" vertical="center"/>
      <protection locked="0"/>
    </xf>
    <xf numFmtId="0" fontId="13" fillId="9" borderId="18" xfId="1" applyFont="1" applyFill="1" applyBorder="1" applyAlignment="1" applyProtection="1">
      <alignment horizontal="left" vertical="center"/>
      <protection locked="0"/>
    </xf>
    <xf numFmtId="0" fontId="13" fillId="10" borderId="19" xfId="1" applyFont="1" applyFill="1" applyBorder="1" applyAlignment="1" applyProtection="1">
      <alignment horizontal="left" vertical="center"/>
      <protection locked="0"/>
    </xf>
    <xf numFmtId="0" fontId="13" fillId="10" borderId="20" xfId="1" applyFont="1" applyFill="1" applyBorder="1" applyAlignment="1" applyProtection="1">
      <alignment horizontal="left" vertical="center"/>
      <protection locked="0"/>
    </xf>
    <xf numFmtId="0" fontId="13" fillId="4" borderId="26" xfId="1" applyFont="1" applyFill="1" applyBorder="1" applyAlignment="1" applyProtection="1">
      <alignment horizontal="left" vertical="center"/>
      <protection locked="0"/>
    </xf>
    <xf numFmtId="164" fontId="13" fillId="8" borderId="23" xfId="1" applyNumberFormat="1" applyFont="1" applyFill="1" applyBorder="1" applyAlignment="1" applyProtection="1">
      <alignment horizontal="left" vertical="center"/>
      <protection locked="0"/>
    </xf>
    <xf numFmtId="164" fontId="13" fillId="4" borderId="26" xfId="1" applyNumberFormat="1" applyFont="1" applyFill="1" applyBorder="1" applyAlignment="1" applyProtection="1">
      <alignment horizontal="left" vertical="center" shrinkToFit="1"/>
      <protection locked="0"/>
    </xf>
    <xf numFmtId="164" fontId="13" fillId="4" borderId="23" xfId="1" applyNumberFormat="1" applyFont="1" applyFill="1" applyBorder="1" applyAlignment="1" applyProtection="1">
      <alignment horizontal="left" vertical="center" shrinkToFit="1"/>
      <protection locked="0"/>
    </xf>
    <xf numFmtId="0" fontId="13" fillId="4" borderId="23" xfId="1" applyFont="1" applyFill="1" applyBorder="1" applyAlignment="1" applyProtection="1">
      <alignment horizontal="left" vertical="center" shrinkToFit="1"/>
      <protection locked="0"/>
    </xf>
    <xf numFmtId="0" fontId="14" fillId="5" borderId="23" xfId="1" applyFont="1" applyFill="1" applyBorder="1" applyAlignment="1" applyProtection="1">
      <alignment horizontal="left" vertical="center" shrinkToFit="1"/>
      <protection locked="0"/>
    </xf>
    <xf numFmtId="0" fontId="13" fillId="8" borderId="23" xfId="1" applyFont="1" applyFill="1" applyBorder="1" applyAlignment="1" applyProtection="1">
      <alignment horizontal="left" vertical="center" shrinkToFit="1"/>
      <protection locked="0"/>
    </xf>
    <xf numFmtId="0" fontId="13" fillId="8" borderId="26" xfId="1" applyFont="1" applyFill="1" applyBorder="1" applyAlignment="1" applyProtection="1">
      <alignment horizontal="left" vertical="center" shrinkToFit="1"/>
      <protection locked="0"/>
    </xf>
    <xf numFmtId="0" fontId="13" fillId="8" borderId="27" xfId="1" applyFont="1" applyFill="1" applyBorder="1" applyAlignment="1" applyProtection="1">
      <alignment horizontal="left" vertical="center" shrinkToFit="1"/>
      <protection locked="0"/>
    </xf>
    <xf numFmtId="0" fontId="13" fillId="8" borderId="28" xfId="1" applyFont="1" applyFill="1" applyBorder="1" applyAlignment="1" applyProtection="1">
      <alignment horizontal="left" vertical="center" shrinkToFit="1"/>
      <protection locked="0"/>
    </xf>
    <xf numFmtId="0" fontId="13" fillId="11" borderId="23" xfId="1" applyFont="1" applyFill="1" applyBorder="1" applyAlignment="1" applyProtection="1">
      <alignment horizontal="left" vertical="center" shrinkToFit="1"/>
      <protection locked="0"/>
    </xf>
    <xf numFmtId="0" fontId="13" fillId="11" borderId="27" xfId="1" applyFont="1" applyFill="1" applyBorder="1" applyAlignment="1" applyProtection="1">
      <alignment horizontal="left" vertical="center" shrinkToFit="1"/>
      <protection locked="0"/>
    </xf>
    <xf numFmtId="0" fontId="13" fillId="12" borderId="27" xfId="1" applyFont="1" applyFill="1" applyBorder="1" applyAlignment="1" applyProtection="1">
      <alignment horizontal="left" vertical="center" shrinkToFit="1"/>
      <protection locked="0"/>
    </xf>
    <xf numFmtId="0" fontId="13" fillId="13" borderId="27" xfId="1" applyFont="1" applyFill="1" applyBorder="1" applyAlignment="1" applyProtection="1">
      <alignment horizontal="left" vertical="center" shrinkToFit="1"/>
      <protection locked="0"/>
    </xf>
    <xf numFmtId="0" fontId="13" fillId="13" borderId="28" xfId="1" applyFont="1" applyFill="1" applyBorder="1" applyAlignment="1" applyProtection="1">
      <alignment horizontal="left" vertical="center" shrinkToFit="1"/>
      <protection locked="0"/>
    </xf>
    <xf numFmtId="0" fontId="12" fillId="14" borderId="28" xfId="1" applyFont="1" applyFill="1" applyBorder="1" applyAlignment="1" applyProtection="1">
      <alignment horizontal="left" vertical="center" shrinkToFit="1"/>
      <protection locked="0"/>
    </xf>
    <xf numFmtId="0" fontId="2" fillId="0" borderId="0" xfId="1" applyFont="1" applyAlignment="1" applyProtection="1">
      <alignment horizontal="left" vertical="center"/>
      <protection locked="0"/>
    </xf>
    <xf numFmtId="164" fontId="16" fillId="0" borderId="29" xfId="2" applyNumberFormat="1" applyFont="1" applyBorder="1" applyAlignment="1" applyProtection="1">
      <alignment horizontal="center" vertical="center"/>
      <protection locked="0"/>
    </xf>
    <xf numFmtId="3" fontId="3" fillId="0" borderId="30" xfId="1" applyNumberFormat="1" applyFont="1" applyBorder="1" applyAlignment="1" applyProtection="1">
      <alignment vertical="center"/>
      <protection locked="0"/>
    </xf>
    <xf numFmtId="3" fontId="13" fillId="4" borderId="23" xfId="1" applyNumberFormat="1" applyFont="1" applyFill="1" applyBorder="1" applyAlignment="1" applyProtection="1">
      <alignment horizontal="center" vertical="center"/>
      <protection locked="0"/>
    </xf>
    <xf numFmtId="0" fontId="13" fillId="6" borderId="25" xfId="1" applyFont="1" applyFill="1" applyBorder="1" applyAlignment="1" applyProtection="1">
      <alignment horizontal="center" vertical="center"/>
      <protection locked="0"/>
    </xf>
    <xf numFmtId="0" fontId="13" fillId="6" borderId="23" xfId="1" applyFont="1" applyFill="1" applyBorder="1" applyAlignment="1" applyProtection="1">
      <alignment vertical="center"/>
      <protection locked="0"/>
    </xf>
    <xf numFmtId="0" fontId="13" fillId="7" borderId="27" xfId="1" applyFont="1" applyFill="1" applyBorder="1" applyAlignment="1" applyProtection="1">
      <alignment horizontal="center" vertical="center"/>
      <protection locked="0"/>
    </xf>
    <xf numFmtId="0" fontId="13" fillId="8" borderId="31" xfId="1" applyFont="1" applyFill="1" applyBorder="1" applyAlignment="1" applyProtection="1">
      <alignment horizontal="center" vertical="center"/>
      <protection locked="0"/>
    </xf>
    <xf numFmtId="0" fontId="13" fillId="8" borderId="28" xfId="1" applyFont="1" applyFill="1" applyBorder="1" applyAlignment="1" applyProtection="1">
      <alignment horizontal="center" vertical="center"/>
      <protection locked="0"/>
    </xf>
    <xf numFmtId="0" fontId="13" fillId="9" borderId="27" xfId="1" applyFont="1" applyFill="1" applyBorder="1" applyAlignment="1" applyProtection="1">
      <alignment horizontal="center" vertical="center"/>
      <protection locked="0"/>
    </xf>
    <xf numFmtId="0" fontId="13" fillId="10" borderId="31" xfId="1" applyFont="1" applyFill="1" applyBorder="1" applyAlignment="1" applyProtection="1">
      <alignment horizontal="center" vertical="center"/>
      <protection locked="0"/>
    </xf>
    <xf numFmtId="0" fontId="13" fillId="10" borderId="28" xfId="1" applyFont="1" applyFill="1" applyBorder="1" applyAlignment="1" applyProtection="1">
      <alignment horizontal="center" vertical="center"/>
      <protection locked="0"/>
    </xf>
    <xf numFmtId="3" fontId="3" fillId="0" borderId="30" xfId="1" applyNumberFormat="1" applyFont="1" applyBorder="1" applyAlignment="1" applyProtection="1">
      <alignment horizontal="center" vertical="center"/>
      <protection locked="0"/>
    </xf>
    <xf numFmtId="164" fontId="5" fillId="15" borderId="29" xfId="1" applyNumberFormat="1" applyFont="1" applyFill="1" applyBorder="1" applyAlignment="1" applyProtection="1">
      <alignment horizontal="center" vertical="center"/>
      <protection locked="0"/>
    </xf>
    <xf numFmtId="164" fontId="13" fillId="6" borderId="29" xfId="1" applyNumberFormat="1" applyFont="1" applyFill="1" applyBorder="1" applyAlignment="1" applyProtection="1">
      <alignment horizontal="center" vertical="center"/>
      <protection locked="0"/>
    </xf>
    <xf numFmtId="164" fontId="3" fillId="0" borderId="32" xfId="1" applyNumberFormat="1" applyFont="1" applyBorder="1" applyAlignment="1" applyProtection="1">
      <alignment horizontal="center" vertical="center" shrinkToFit="1"/>
      <protection locked="0"/>
    </xf>
    <xf numFmtId="164" fontId="16" fillId="16" borderId="29" xfId="2" applyNumberFormat="1" applyFont="1" applyFill="1" applyBorder="1" applyAlignment="1" applyProtection="1">
      <alignment horizontal="center" vertical="center" shrinkToFit="1"/>
      <protection locked="0"/>
    </xf>
    <xf numFmtId="164" fontId="6" fillId="0" borderId="0" xfId="1" applyNumberFormat="1" applyFont="1" applyAlignment="1" applyProtection="1">
      <alignment horizontal="center" vertical="center" shrinkToFit="1"/>
      <protection locked="0"/>
    </xf>
    <xf numFmtId="0" fontId="3" fillId="0" borderId="33" xfId="1" applyFont="1" applyBorder="1" applyAlignment="1" applyProtection="1">
      <alignment horizontal="centerContinuous" vertical="center" shrinkToFit="1"/>
      <protection locked="0"/>
    </xf>
    <xf numFmtId="0" fontId="3" fillId="0" borderId="34" xfId="1" applyFont="1" applyBorder="1" applyAlignment="1" applyProtection="1">
      <alignment horizontal="centerContinuous" vertical="center" shrinkToFit="1"/>
      <protection locked="0"/>
    </xf>
    <xf numFmtId="0" fontId="3" fillId="0" borderId="32" xfId="1" applyFont="1" applyBorder="1" applyAlignment="1" applyProtection="1">
      <alignment horizontal="centerContinuous" vertical="center" shrinkToFit="1"/>
      <protection locked="0"/>
    </xf>
    <xf numFmtId="167" fontId="12" fillId="17" borderId="35" xfId="1" applyNumberFormat="1" applyFont="1" applyFill="1" applyBorder="1" applyAlignment="1" applyProtection="1">
      <alignment horizontal="center" vertical="center" shrinkToFit="1"/>
      <protection locked="0"/>
    </xf>
    <xf numFmtId="0" fontId="3" fillId="0" borderId="0" xfId="1" applyFont="1" applyAlignment="1" applyProtection="1">
      <alignment horizontal="center" vertical="center" shrinkToFit="1"/>
      <protection locked="0"/>
    </xf>
    <xf numFmtId="0" fontId="3" fillId="0" borderId="0" xfId="1" applyFont="1" applyAlignment="1" applyProtection="1">
      <alignment horizontal="left" vertical="center" shrinkToFit="1"/>
      <protection locked="0"/>
    </xf>
    <xf numFmtId="0" fontId="3" fillId="18" borderId="0" xfId="1" applyFont="1" applyFill="1" applyAlignment="1" applyProtection="1">
      <alignment vertical="center" shrinkToFit="1"/>
      <protection locked="0"/>
    </xf>
    <xf numFmtId="0" fontId="13" fillId="19" borderId="0" xfId="1" applyFont="1" applyFill="1" applyAlignment="1" applyProtection="1">
      <alignment horizontal="left" vertical="center" shrinkToFit="1"/>
      <protection locked="0"/>
    </xf>
    <xf numFmtId="0" fontId="13" fillId="10" borderId="0" xfId="1" applyFont="1" applyFill="1" applyAlignment="1" applyProtection="1">
      <alignment horizontal="left" vertical="center" shrinkToFit="1"/>
      <protection locked="0"/>
    </xf>
    <xf numFmtId="0" fontId="13" fillId="19" borderId="0" xfId="1" applyFont="1" applyFill="1" applyAlignment="1" applyProtection="1">
      <alignment horizontal="center" vertical="center" shrinkToFit="1"/>
      <protection locked="0"/>
    </xf>
    <xf numFmtId="0" fontId="17" fillId="0" borderId="0" xfId="1" applyFont="1" applyAlignment="1" applyProtection="1">
      <alignment horizontal="center" vertical="center"/>
      <protection locked="0"/>
    </xf>
    <xf numFmtId="164" fontId="17" fillId="0" borderId="0" xfId="1" applyNumberFormat="1" applyFont="1" applyAlignment="1" applyProtection="1">
      <alignment horizontal="center" vertical="center"/>
      <protection locked="0"/>
    </xf>
    <xf numFmtId="164" fontId="3" fillId="0" borderId="0" xfId="1" applyNumberFormat="1" applyFont="1" applyAlignment="1" applyProtection="1">
      <alignment horizontal="left" vertical="center"/>
      <protection locked="0"/>
    </xf>
    <xf numFmtId="0" fontId="3" fillId="0" borderId="0" xfId="1" applyFont="1" applyAlignment="1" applyProtection="1">
      <alignment vertical="center"/>
      <protection locked="0"/>
    </xf>
    <xf numFmtId="0" fontId="3" fillId="0" borderId="0" xfId="1" applyFont="1" applyAlignment="1" applyProtection="1">
      <alignment horizontal="left" vertical="center"/>
      <protection locked="0"/>
    </xf>
    <xf numFmtId="0" fontId="17" fillId="0" borderId="0" xfId="1" applyFont="1" applyAlignment="1" applyProtection="1">
      <alignment vertical="center"/>
      <protection locked="0"/>
    </xf>
    <xf numFmtId="164" fontId="17" fillId="0" borderId="0" xfId="1" applyNumberFormat="1" applyFont="1" applyAlignment="1" applyProtection="1">
      <alignment horizontal="center" vertical="center" shrinkToFit="1"/>
      <protection locked="0"/>
    </xf>
    <xf numFmtId="167" fontId="13" fillId="19" borderId="29" xfId="1" applyNumberFormat="1" applyFont="1" applyFill="1" applyBorder="1" applyAlignment="1" applyProtection="1">
      <alignment horizontal="center" vertical="center" shrinkToFit="1"/>
      <protection locked="0"/>
    </xf>
    <xf numFmtId="164" fontId="17" fillId="0" borderId="0" xfId="1" applyNumberFormat="1" applyFont="1" applyAlignment="1" applyProtection="1">
      <alignment horizontal="left" vertical="center" shrinkToFit="1"/>
      <protection locked="0"/>
    </xf>
    <xf numFmtId="164" fontId="17" fillId="18" borderId="0" xfId="1" applyNumberFormat="1" applyFont="1" applyFill="1" applyAlignment="1" applyProtection="1">
      <alignment vertical="center" shrinkToFit="1"/>
      <protection locked="0"/>
    </xf>
    <xf numFmtId="164" fontId="13" fillId="19" borderId="0" xfId="1" applyNumberFormat="1" applyFont="1" applyFill="1" applyAlignment="1" applyProtection="1">
      <alignment horizontal="left" vertical="center" shrinkToFit="1"/>
      <protection locked="0"/>
    </xf>
    <xf numFmtId="164" fontId="13" fillId="10" borderId="0" xfId="1" applyNumberFormat="1" applyFont="1" applyFill="1" applyAlignment="1" applyProtection="1">
      <alignment horizontal="left" vertical="center" shrinkToFit="1"/>
      <protection locked="0"/>
    </xf>
    <xf numFmtId="164" fontId="12" fillId="0" borderId="0" xfId="1" applyNumberFormat="1" applyFont="1" applyAlignment="1" applyProtection="1">
      <alignment horizontal="left" vertical="center" shrinkToFit="1"/>
      <protection locked="0"/>
    </xf>
    <xf numFmtId="164" fontId="2" fillId="0" borderId="0" xfId="1" applyNumberFormat="1" applyFont="1" applyAlignment="1" applyProtection="1">
      <alignment horizontal="center" vertical="center"/>
      <protection locked="0"/>
    </xf>
    <xf numFmtId="164" fontId="17" fillId="14" borderId="0" xfId="1" applyNumberFormat="1" applyFont="1" applyFill="1" applyAlignment="1" applyProtection="1">
      <alignment horizontal="center" vertical="center"/>
      <protection locked="0"/>
    </xf>
    <xf numFmtId="0" fontId="17" fillId="0" borderId="0" xfId="1" applyFont="1" applyAlignment="1" applyProtection="1">
      <alignment horizontal="center" vertical="center" shrinkToFit="1"/>
      <protection locked="0"/>
    </xf>
    <xf numFmtId="0" fontId="8" fillId="0" borderId="0" xfId="1" applyFont="1" applyAlignment="1" applyProtection="1">
      <alignment horizontal="center" vertical="center" shrinkToFit="1"/>
      <protection locked="0"/>
    </xf>
    <xf numFmtId="0" fontId="17" fillId="0" borderId="0" xfId="1" applyFont="1" applyAlignment="1" applyProtection="1">
      <alignment horizontal="left" vertical="center" shrinkToFit="1"/>
      <protection locked="0"/>
    </xf>
    <xf numFmtId="0" fontId="17" fillId="0" borderId="0" xfId="1" applyFont="1" applyAlignment="1" applyProtection="1">
      <alignment vertical="center" shrinkToFit="1"/>
      <protection locked="0"/>
    </xf>
    <xf numFmtId="164" fontId="10" fillId="0" borderId="0" xfId="1" applyNumberFormat="1" applyFont="1" applyAlignment="1" applyProtection="1">
      <alignment horizontal="left" vertical="center" shrinkToFit="1"/>
      <protection locked="0"/>
    </xf>
    <xf numFmtId="164" fontId="11" fillId="14" borderId="0" xfId="1" applyNumberFormat="1" applyFont="1" applyFill="1" applyAlignment="1" applyProtection="1">
      <alignment horizontal="left" vertical="center" shrinkToFit="1"/>
      <protection locked="0"/>
    </xf>
    <xf numFmtId="164" fontId="5" fillId="0" borderId="0" xfId="1" applyNumberFormat="1" applyFont="1" applyAlignment="1" applyProtection="1">
      <alignment horizontal="center" vertical="center" shrinkToFit="1"/>
      <protection locked="0"/>
    </xf>
    <xf numFmtId="164" fontId="4" fillId="0" borderId="14" xfId="1" applyNumberFormat="1" applyFont="1" applyBorder="1" applyAlignment="1" applyProtection="1">
      <alignment horizontal="left" vertical="center"/>
      <protection locked="0"/>
    </xf>
    <xf numFmtId="165" fontId="4" fillId="0" borderId="15" xfId="1" applyNumberFormat="1" applyFont="1" applyBorder="1" applyAlignment="1" applyProtection="1">
      <alignment vertical="center"/>
      <protection locked="0"/>
    </xf>
    <xf numFmtId="165" fontId="4" fillId="0" borderId="16" xfId="1" applyNumberFormat="1" applyFont="1" applyBorder="1" applyAlignment="1" applyProtection="1">
      <alignment horizontal="left" vertical="center"/>
      <protection locked="0"/>
    </xf>
    <xf numFmtId="0" fontId="18" fillId="0" borderId="0" xfId="1" applyFont="1" applyProtection="1">
      <protection locked="0"/>
    </xf>
    <xf numFmtId="0" fontId="18" fillId="0" borderId="0" xfId="1" applyFont="1" applyAlignment="1" applyProtection="1">
      <alignment horizontal="center" vertical="center"/>
      <protection locked="0"/>
    </xf>
    <xf numFmtId="164" fontId="18" fillId="0" borderId="0" xfId="1" applyNumberFormat="1" applyFont="1" applyAlignment="1" applyProtection="1">
      <alignment horizontal="center" vertical="center"/>
      <protection locked="0"/>
    </xf>
    <xf numFmtId="0" fontId="18" fillId="0" borderId="0" xfId="1" applyFont="1" applyAlignment="1" applyProtection="1">
      <alignment vertical="center"/>
      <protection locked="0"/>
    </xf>
    <xf numFmtId="164" fontId="18" fillId="0" borderId="0" xfId="1" applyNumberFormat="1" applyFont="1" applyAlignment="1" applyProtection="1">
      <alignment horizontal="center" vertical="center" shrinkToFit="1"/>
      <protection locked="0"/>
    </xf>
    <xf numFmtId="0" fontId="18" fillId="0" borderId="0" xfId="1" applyFont="1" applyAlignment="1" applyProtection="1">
      <alignment horizontal="center" vertical="center" shrinkToFit="1"/>
      <protection locked="0"/>
    </xf>
    <xf numFmtId="0" fontId="18" fillId="19" borderId="0" xfId="1" applyFont="1" applyFill="1" applyAlignment="1" applyProtection="1">
      <alignment horizontal="center" vertical="center"/>
      <protection locked="0"/>
    </xf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horizontal="left" vertical="center"/>
    </xf>
    <xf numFmtId="0" fontId="4" fillId="0" borderId="0" xfId="1" applyFont="1" applyAlignment="1">
      <alignment horizontal="center" vertical="center"/>
    </xf>
    <xf numFmtId="0" fontId="17" fillId="0" borderId="0" xfId="1" applyFont="1" applyAlignment="1">
      <alignment horizontal="center" vertical="center"/>
    </xf>
    <xf numFmtId="0" fontId="2" fillId="0" borderId="41" xfId="1" applyFont="1" applyBorder="1" applyAlignment="1">
      <alignment horizontal="center" vertical="center"/>
    </xf>
    <xf numFmtId="0" fontId="2" fillId="0" borderId="15" xfId="1" applyFont="1" applyBorder="1" applyAlignment="1">
      <alignment horizontal="center" vertical="center"/>
    </xf>
    <xf numFmtId="0" fontId="21" fillId="0" borderId="0" xfId="1" applyFont="1" applyAlignment="1">
      <alignment vertical="center"/>
    </xf>
    <xf numFmtId="0" fontId="22" fillId="0" borderId="14" xfId="1" applyFont="1" applyBorder="1" applyAlignment="1">
      <alignment horizontal="left" vertical="center"/>
    </xf>
    <xf numFmtId="0" fontId="21" fillId="0" borderId="14" xfId="1" applyFont="1" applyBorder="1" applyAlignment="1">
      <alignment horizontal="center" vertical="center"/>
    </xf>
    <xf numFmtId="0" fontId="21" fillId="0" borderId="0" xfId="1" applyFont="1" applyAlignment="1">
      <alignment horizontal="center" vertical="center"/>
    </xf>
    <xf numFmtId="164" fontId="21" fillId="0" borderId="14" xfId="1" applyNumberFormat="1" applyFont="1" applyBorder="1" applyAlignment="1">
      <alignment horizontal="center" vertical="center"/>
    </xf>
    <xf numFmtId="164" fontId="21" fillId="0" borderId="16" xfId="1" applyNumberFormat="1" applyFont="1" applyBorder="1" applyAlignment="1">
      <alignment horizontal="center" vertical="center"/>
    </xf>
    <xf numFmtId="169" fontId="21" fillId="0" borderId="15" xfId="1" applyNumberFormat="1" applyFont="1" applyBorder="1" applyAlignment="1">
      <alignment horizontal="center" vertical="center"/>
    </xf>
    <xf numFmtId="169" fontId="23" fillId="23" borderId="15" xfId="1" applyNumberFormat="1" applyFont="1" applyFill="1" applyBorder="1" applyAlignment="1">
      <alignment horizontal="center" vertical="center"/>
    </xf>
    <xf numFmtId="164" fontId="25" fillId="25" borderId="16" xfId="1" applyNumberFormat="1" applyFont="1" applyFill="1" applyBorder="1" applyAlignment="1">
      <alignment horizontal="center" vertical="center"/>
    </xf>
    <xf numFmtId="0" fontId="23" fillId="2" borderId="0" xfId="1" applyFont="1" applyFill="1" applyAlignment="1">
      <alignment horizontal="center" vertical="center"/>
    </xf>
    <xf numFmtId="9" fontId="26" fillId="2" borderId="15" xfId="1" applyNumberFormat="1" applyFont="1" applyFill="1" applyBorder="1" applyAlignment="1">
      <alignment horizontal="left" vertical="center"/>
    </xf>
    <xf numFmtId="0" fontId="22" fillId="23" borderId="14" xfId="1" applyFont="1" applyFill="1" applyBorder="1" applyAlignment="1">
      <alignment horizontal="center" vertical="center"/>
    </xf>
    <xf numFmtId="0" fontId="21" fillId="23" borderId="0" xfId="1" applyFont="1" applyFill="1" applyAlignment="1">
      <alignment horizontal="center" vertical="center"/>
    </xf>
    <xf numFmtId="0" fontId="21" fillId="23" borderId="16" xfId="1" applyFont="1" applyFill="1" applyBorder="1" applyAlignment="1">
      <alignment horizontal="center" vertical="center"/>
    </xf>
    <xf numFmtId="0" fontId="22" fillId="23" borderId="0" xfId="1" applyFont="1" applyFill="1" applyAlignment="1">
      <alignment horizontal="center" vertical="center"/>
    </xf>
    <xf numFmtId="0" fontId="21" fillId="23" borderId="14" xfId="1" applyFont="1" applyFill="1" applyBorder="1" applyAlignment="1">
      <alignment horizontal="center" vertical="center"/>
    </xf>
    <xf numFmtId="0" fontId="27" fillId="0" borderId="0" xfId="1" applyFont="1" applyAlignment="1">
      <alignment vertical="center"/>
    </xf>
    <xf numFmtId="0" fontId="29" fillId="27" borderId="0" xfId="1" applyFont="1" applyFill="1" applyAlignment="1">
      <alignment horizontal="center" vertical="center"/>
    </xf>
    <xf numFmtId="0" fontId="22" fillId="27" borderId="14" xfId="1" applyFont="1" applyFill="1" applyBorder="1" applyAlignment="1">
      <alignment horizontal="center" vertical="center"/>
    </xf>
    <xf numFmtId="46" fontId="30" fillId="30" borderId="0" xfId="1" applyNumberFormat="1" applyFont="1" applyFill="1" applyAlignment="1">
      <alignment horizontal="center" vertical="center"/>
    </xf>
    <xf numFmtId="46" fontId="30" fillId="30" borderId="0" xfId="1" applyNumberFormat="1" applyFont="1" applyFill="1" applyAlignment="1">
      <alignment horizontal="left" vertical="center"/>
    </xf>
    <xf numFmtId="46" fontId="30" fillId="31" borderId="0" xfId="1" applyNumberFormat="1" applyFont="1" applyFill="1" applyAlignment="1">
      <alignment horizontal="center" vertical="center"/>
    </xf>
    <xf numFmtId="46" fontId="30" fillId="31" borderId="0" xfId="1" applyNumberFormat="1" applyFont="1" applyFill="1" applyAlignment="1">
      <alignment horizontal="left" vertical="center"/>
    </xf>
    <xf numFmtId="0" fontId="21" fillId="0" borderId="0" xfId="1" applyFont="1"/>
    <xf numFmtId="0" fontId="22" fillId="0" borderId="0" xfId="1" applyFont="1" applyAlignment="1">
      <alignment vertical="center"/>
    </xf>
    <xf numFmtId="0" fontId="22" fillId="0" borderId="44" xfId="1" applyFont="1" applyBorder="1" applyAlignment="1">
      <alignment horizontal="left" vertical="center"/>
    </xf>
    <xf numFmtId="0" fontId="21" fillId="0" borderId="0" xfId="1" applyFont="1" applyAlignment="1">
      <alignment vertical="center" wrapText="1"/>
    </xf>
    <xf numFmtId="0" fontId="22" fillId="0" borderId="45" xfId="1" applyFont="1" applyBorder="1" applyAlignment="1">
      <alignment horizontal="left" vertical="center"/>
    </xf>
    <xf numFmtId="0" fontId="30" fillId="6" borderId="32" xfId="1" applyFont="1" applyFill="1" applyBorder="1" applyAlignment="1">
      <alignment horizontal="center" vertical="center"/>
    </xf>
    <xf numFmtId="0" fontId="26" fillId="6" borderId="32" xfId="1" applyFont="1" applyFill="1" applyBorder="1" applyAlignment="1">
      <alignment horizontal="left" vertical="center"/>
    </xf>
    <xf numFmtId="0" fontId="30" fillId="6" borderId="29" xfId="1" applyFont="1" applyFill="1" applyBorder="1" applyAlignment="1">
      <alignment horizontal="center" vertical="center"/>
    </xf>
    <xf numFmtId="0" fontId="30" fillId="6" borderId="33" xfId="1" applyFont="1" applyFill="1" applyBorder="1" applyAlignment="1">
      <alignment horizontal="center" vertical="center"/>
    </xf>
    <xf numFmtId="164" fontId="30" fillId="6" borderId="29" xfId="1" applyNumberFormat="1" applyFont="1" applyFill="1" applyBorder="1" applyAlignment="1">
      <alignment horizontal="center" vertical="center"/>
    </xf>
    <xf numFmtId="169" fontId="30" fillId="6" borderId="29" xfId="1" applyNumberFormat="1" applyFont="1" applyFill="1" applyBorder="1" applyAlignment="1">
      <alignment horizontal="center" vertical="center"/>
    </xf>
    <xf numFmtId="0" fontId="26" fillId="22" borderId="29" xfId="1" applyFont="1" applyFill="1" applyBorder="1" applyAlignment="1">
      <alignment vertical="center"/>
    </xf>
    <xf numFmtId="0" fontId="21" fillId="0" borderId="16" xfId="1" applyFont="1" applyBorder="1" applyAlignment="1">
      <alignment horizontal="center" vertical="center"/>
    </xf>
    <xf numFmtId="164" fontId="21" fillId="17" borderId="14" xfId="1" applyNumberFormat="1" applyFont="1" applyFill="1" applyBorder="1" applyAlignment="1">
      <alignment horizontal="center" vertical="center"/>
    </xf>
    <xf numFmtId="164" fontId="21" fillId="17" borderId="16" xfId="1" applyNumberFormat="1" applyFont="1" applyFill="1" applyBorder="1" applyAlignment="1">
      <alignment horizontal="center" vertical="center"/>
    </xf>
    <xf numFmtId="0" fontId="19" fillId="0" borderId="0" xfId="1" applyFont="1" applyAlignment="1">
      <alignment horizontal="center" vertical="center"/>
    </xf>
    <xf numFmtId="0" fontId="12" fillId="0" borderId="0" xfId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2" fillId="0" borderId="23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9" fillId="0" borderId="15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2" fillId="0" borderId="29" xfId="1" applyFont="1" applyBorder="1" applyAlignment="1">
      <alignment horizontal="center" vertical="center"/>
    </xf>
    <xf numFmtId="0" fontId="12" fillId="3" borderId="39" xfId="1" applyFont="1" applyFill="1" applyBorder="1" applyAlignment="1">
      <alignment horizontal="center" vertical="center"/>
    </xf>
    <xf numFmtId="167" fontId="13" fillId="19" borderId="29" xfId="1" applyNumberFormat="1" applyFont="1" applyFill="1" applyBorder="1" applyAlignment="1" applyProtection="1">
      <alignment horizontal="center" vertical="center"/>
      <protection locked="0"/>
    </xf>
    <xf numFmtId="0" fontId="2" fillId="0" borderId="0" xfId="1" applyFont="1" applyAlignment="1">
      <alignment vertical="center"/>
    </xf>
    <xf numFmtId="2" fontId="2" fillId="0" borderId="0" xfId="1" applyNumberFormat="1" applyFont="1" applyAlignment="1">
      <alignment horizontal="center"/>
    </xf>
    <xf numFmtId="0" fontId="3" fillId="0" borderId="0" xfId="1" applyFont="1" applyAlignment="1">
      <alignment horizontal="center" vertical="center"/>
    </xf>
    <xf numFmtId="0" fontId="4" fillId="0" borderId="0" xfId="1" applyFont="1" applyAlignment="1">
      <alignment horizontal="left" vertical="center"/>
    </xf>
    <xf numFmtId="0" fontId="17" fillId="0" borderId="0" xfId="1" applyFont="1" applyAlignment="1">
      <alignment vertical="center"/>
    </xf>
    <xf numFmtId="0" fontId="13" fillId="0" borderId="0" xfId="1" applyFont="1" applyAlignment="1">
      <alignment horizontal="left" vertical="center"/>
    </xf>
    <xf numFmtId="0" fontId="4" fillId="0" borderId="0" xfId="1" applyFont="1" applyAlignment="1">
      <alignment vertical="center"/>
    </xf>
    <xf numFmtId="164" fontId="2" fillId="0" borderId="0" xfId="1" applyNumberFormat="1" applyFont="1" applyAlignment="1">
      <alignment vertical="center"/>
    </xf>
    <xf numFmtId="0" fontId="3" fillId="0" borderId="0" xfId="1" applyFont="1" applyAlignment="1">
      <alignment vertical="center"/>
    </xf>
    <xf numFmtId="0" fontId="3" fillId="0" borderId="0" xfId="1" applyFont="1"/>
    <xf numFmtId="0" fontId="2" fillId="0" borderId="16" xfId="1" applyFont="1" applyBorder="1" applyAlignment="1">
      <alignment vertical="center"/>
    </xf>
    <xf numFmtId="0" fontId="19" fillId="0" borderId="14" xfId="1" applyFont="1" applyBorder="1" applyAlignment="1" applyProtection="1">
      <alignment vertical="center"/>
      <protection locked="0"/>
    </xf>
    <xf numFmtId="0" fontId="19" fillId="0" borderId="16" xfId="1" applyFont="1" applyBorder="1" applyAlignment="1" applyProtection="1">
      <alignment vertical="center"/>
      <protection locked="0"/>
    </xf>
    <xf numFmtId="0" fontId="19" fillId="0" borderId="0" xfId="1" applyFont="1" applyAlignment="1" applyProtection="1">
      <alignment vertical="center"/>
      <protection locked="0"/>
    </xf>
    <xf numFmtId="0" fontId="3" fillId="0" borderId="15" xfId="1" applyFont="1" applyBorder="1" applyAlignment="1">
      <alignment horizontal="center" vertical="center"/>
    </xf>
    <xf numFmtId="0" fontId="12" fillId="0" borderId="15" xfId="1" applyFont="1" applyBorder="1" applyAlignment="1">
      <alignment horizontal="left" vertical="center"/>
    </xf>
    <xf numFmtId="0" fontId="3" fillId="0" borderId="14" xfId="1" applyFont="1" applyBorder="1" applyAlignment="1">
      <alignment vertical="center"/>
    </xf>
    <xf numFmtId="0" fontId="12" fillId="0" borderId="30" xfId="1" applyFont="1" applyBorder="1" applyAlignment="1">
      <alignment horizontal="center" vertical="center"/>
    </xf>
    <xf numFmtId="0" fontId="12" fillId="36" borderId="41" xfId="1" applyFont="1" applyFill="1" applyBorder="1" applyAlignment="1">
      <alignment horizontal="center" vertical="center"/>
    </xf>
    <xf numFmtId="0" fontId="12" fillId="0" borderId="39" xfId="1" applyFont="1" applyBorder="1" applyAlignment="1">
      <alignment horizontal="center" vertical="center"/>
    </xf>
    <xf numFmtId="164" fontId="12" fillId="0" borderId="40" xfId="1" applyNumberFormat="1" applyFont="1" applyBorder="1" applyAlignment="1">
      <alignment horizontal="center" vertical="center"/>
    </xf>
    <xf numFmtId="0" fontId="12" fillId="0" borderId="40" xfId="1" applyFont="1" applyBorder="1" applyAlignment="1">
      <alignment horizontal="center" vertical="center"/>
    </xf>
    <xf numFmtId="0" fontId="12" fillId="36" borderId="15" xfId="1" applyFont="1" applyFill="1" applyBorder="1" applyAlignment="1">
      <alignment horizontal="center" vertical="center"/>
    </xf>
    <xf numFmtId="164" fontId="12" fillId="0" borderId="16" xfId="1" applyNumberFormat="1" applyFont="1" applyBorder="1" applyAlignment="1">
      <alignment horizontal="center" vertical="center"/>
    </xf>
    <xf numFmtId="0" fontId="12" fillId="0" borderId="16" xfId="1" applyFont="1" applyBorder="1" applyAlignment="1">
      <alignment horizontal="center" vertical="center"/>
    </xf>
    <xf numFmtId="0" fontId="19" fillId="0" borderId="15" xfId="1" applyFont="1" applyBorder="1" applyAlignment="1" applyProtection="1">
      <alignment vertical="center"/>
      <protection locked="0"/>
    </xf>
    <xf numFmtId="170" fontId="2" fillId="0" borderId="0" xfId="1" applyNumberFormat="1" applyFont="1" applyAlignment="1">
      <alignment vertical="center"/>
    </xf>
    <xf numFmtId="0" fontId="17" fillId="0" borderId="0" xfId="1" applyFont="1" applyAlignment="1">
      <alignment horizontal="left" vertical="center"/>
    </xf>
    <xf numFmtId="0" fontId="2" fillId="0" borderId="14" xfId="1" applyFont="1" applyBorder="1" applyAlignment="1">
      <alignment vertical="center"/>
    </xf>
    <xf numFmtId="0" fontId="12" fillId="0" borderId="25" xfId="1" applyFont="1" applyBorder="1" applyAlignment="1">
      <alignment horizontal="center" vertical="center"/>
    </xf>
    <xf numFmtId="0" fontId="12" fillId="0" borderId="24" xfId="1" applyFont="1" applyBorder="1" applyAlignment="1">
      <alignment horizontal="center" vertical="center"/>
    </xf>
    <xf numFmtId="164" fontId="12" fillId="0" borderId="26" xfId="1" applyNumberFormat="1" applyFont="1" applyBorder="1" applyAlignment="1">
      <alignment horizontal="center" vertical="center"/>
    </xf>
    <xf numFmtId="0" fontId="12" fillId="0" borderId="26" xfId="1" applyFont="1" applyBorder="1" applyAlignment="1">
      <alignment horizontal="center" vertical="center"/>
    </xf>
    <xf numFmtId="0" fontId="12" fillId="37" borderId="23" xfId="1" applyFont="1" applyFill="1" applyBorder="1" applyAlignment="1">
      <alignment horizontal="center" vertical="center"/>
    </xf>
    <xf numFmtId="0" fontId="12" fillId="15" borderId="41" xfId="1" applyFont="1" applyFill="1" applyBorder="1" applyAlignment="1">
      <alignment horizontal="center" vertical="center"/>
    </xf>
    <xf numFmtId="0" fontId="12" fillId="15" borderId="15" xfId="1" applyFont="1" applyFill="1" applyBorder="1" applyAlignment="1">
      <alignment horizontal="center" vertical="center"/>
    </xf>
    <xf numFmtId="0" fontId="12" fillId="17" borderId="39" xfId="1" applyFont="1" applyFill="1" applyBorder="1" applyAlignment="1">
      <alignment horizontal="center" vertical="center"/>
    </xf>
    <xf numFmtId="0" fontId="12" fillId="17" borderId="30" xfId="1" applyFont="1" applyFill="1" applyBorder="1" applyAlignment="1">
      <alignment horizontal="center" vertical="center"/>
    </xf>
    <xf numFmtId="164" fontId="12" fillId="17" borderId="40" xfId="1" applyNumberFormat="1" applyFont="1" applyFill="1" applyBorder="1" applyAlignment="1">
      <alignment horizontal="center" vertical="center"/>
    </xf>
    <xf numFmtId="0" fontId="12" fillId="17" borderId="40" xfId="1" applyFont="1" applyFill="1" applyBorder="1" applyAlignment="1">
      <alignment horizontal="center" vertical="center"/>
    </xf>
    <xf numFmtId="0" fontId="12" fillId="17" borderId="0" xfId="1" applyFont="1" applyFill="1" applyAlignment="1">
      <alignment horizontal="center" vertical="center"/>
    </xf>
    <xf numFmtId="0" fontId="12" fillId="17" borderId="14" xfId="1" applyFont="1" applyFill="1" applyBorder="1" applyAlignment="1">
      <alignment horizontal="center" vertical="center"/>
    </xf>
    <xf numFmtId="164" fontId="12" fillId="17" borderId="16" xfId="1" applyNumberFormat="1" applyFont="1" applyFill="1" applyBorder="1" applyAlignment="1">
      <alignment horizontal="center" vertical="center"/>
    </xf>
    <xf numFmtId="0" fontId="12" fillId="17" borderId="16" xfId="1" applyFont="1" applyFill="1" applyBorder="1" applyAlignment="1">
      <alignment horizontal="center" vertical="center"/>
    </xf>
    <xf numFmtId="0" fontId="12" fillId="17" borderId="25" xfId="1" applyFont="1" applyFill="1" applyBorder="1" applyAlignment="1">
      <alignment horizontal="center" vertical="center"/>
    </xf>
    <xf numFmtId="0" fontId="12" fillId="17" borderId="24" xfId="1" applyFont="1" applyFill="1" applyBorder="1" applyAlignment="1">
      <alignment horizontal="center" vertical="center"/>
    </xf>
    <xf numFmtId="164" fontId="12" fillId="17" borderId="26" xfId="1" applyNumberFormat="1" applyFont="1" applyFill="1" applyBorder="1" applyAlignment="1">
      <alignment horizontal="center" vertical="center"/>
    </xf>
    <xf numFmtId="0" fontId="12" fillId="17" borderId="26" xfId="1" applyFont="1" applyFill="1" applyBorder="1" applyAlignment="1">
      <alignment horizontal="center" vertical="center"/>
    </xf>
    <xf numFmtId="0" fontId="12" fillId="38" borderId="23" xfId="1" applyFont="1" applyFill="1" applyBorder="1" applyAlignment="1">
      <alignment horizontal="center" vertical="center"/>
    </xf>
    <xf numFmtId="0" fontId="34" fillId="0" borderId="14" xfId="4" applyFont="1" applyBorder="1" applyAlignment="1" applyProtection="1">
      <alignment vertical="center"/>
      <protection locked="0"/>
    </xf>
    <xf numFmtId="0" fontId="34" fillId="0" borderId="16" xfId="4" applyFont="1" applyBorder="1" applyAlignment="1" applyProtection="1">
      <alignment vertical="center"/>
      <protection locked="0"/>
    </xf>
    <xf numFmtId="0" fontId="34" fillId="0" borderId="0" xfId="4" applyFont="1" applyAlignment="1" applyProtection="1">
      <alignment vertical="center"/>
      <protection locked="0"/>
    </xf>
    <xf numFmtId="0" fontId="34" fillId="0" borderId="15" xfId="4" applyFont="1" applyBorder="1" applyAlignment="1" applyProtection="1">
      <alignment vertical="center"/>
      <protection locked="0"/>
    </xf>
    <xf numFmtId="170" fontId="35" fillId="0" borderId="0" xfId="4" applyNumberFormat="1" applyFont="1" applyAlignment="1">
      <alignment vertical="center"/>
    </xf>
    <xf numFmtId="0" fontId="35" fillId="0" borderId="0" xfId="4" applyFont="1" applyAlignment="1">
      <alignment horizontal="left" vertical="center"/>
    </xf>
    <xf numFmtId="0" fontId="19" fillId="2" borderId="29" xfId="1" applyFont="1" applyFill="1" applyBorder="1" applyAlignment="1">
      <alignment horizontal="center" vertical="center"/>
    </xf>
    <xf numFmtId="0" fontId="3" fillId="2" borderId="29" xfId="1" applyFont="1" applyFill="1" applyBorder="1" applyAlignment="1">
      <alignment horizontal="center" vertical="center"/>
    </xf>
    <xf numFmtId="0" fontId="12" fillId="2" borderId="29" xfId="1" applyFont="1" applyFill="1" applyBorder="1" applyAlignment="1">
      <alignment horizontal="left" vertical="center"/>
    </xf>
    <xf numFmtId="0" fontId="19" fillId="2" borderId="15" xfId="1" applyFont="1" applyFill="1" applyBorder="1" applyAlignment="1">
      <alignment horizontal="center" vertical="center"/>
    </xf>
    <xf numFmtId="0" fontId="3" fillId="2" borderId="15" xfId="1" applyFont="1" applyFill="1" applyBorder="1" applyAlignment="1">
      <alignment horizontal="center" vertical="center"/>
    </xf>
    <xf numFmtId="0" fontId="12" fillId="2" borderId="15" xfId="1" applyFont="1" applyFill="1" applyBorder="1" applyAlignment="1">
      <alignment horizontal="left" vertical="center"/>
    </xf>
    <xf numFmtId="0" fontId="19" fillId="0" borderId="41" xfId="1" applyFont="1" applyBorder="1" applyAlignment="1">
      <alignment horizontal="center" vertical="center"/>
    </xf>
    <xf numFmtId="0" fontId="3" fillId="0" borderId="41" xfId="1" applyFont="1" applyBorder="1" applyAlignment="1">
      <alignment horizontal="center" vertical="center"/>
    </xf>
    <xf numFmtId="0" fontId="12" fillId="0" borderId="41" xfId="1" applyFont="1" applyBorder="1" applyAlignment="1">
      <alignment horizontal="left" vertical="center"/>
    </xf>
    <xf numFmtId="0" fontId="19" fillId="0" borderId="23" xfId="1" applyFont="1" applyBorder="1" applyAlignment="1">
      <alignment horizontal="center" vertical="center"/>
    </xf>
    <xf numFmtId="0" fontId="3" fillId="0" borderId="23" xfId="1" applyFont="1" applyBorder="1" applyAlignment="1">
      <alignment horizontal="center" vertical="center"/>
    </xf>
    <xf numFmtId="0" fontId="12" fillId="0" borderId="23" xfId="1" applyFont="1" applyBorder="1" applyAlignment="1">
      <alignment horizontal="left" vertical="center"/>
    </xf>
    <xf numFmtId="0" fontId="19" fillId="21" borderId="41" xfId="1" applyFont="1" applyFill="1" applyBorder="1" applyAlignment="1">
      <alignment horizontal="center" vertical="center"/>
    </xf>
    <xf numFmtId="0" fontId="3" fillId="21" borderId="41" xfId="1" applyFont="1" applyFill="1" applyBorder="1" applyAlignment="1">
      <alignment horizontal="center" vertical="center"/>
    </xf>
    <xf numFmtId="0" fontId="12" fillId="21" borderId="41" xfId="1" applyFont="1" applyFill="1" applyBorder="1" applyAlignment="1">
      <alignment horizontal="left" vertical="center"/>
    </xf>
    <xf numFmtId="0" fontId="19" fillId="21" borderId="15" xfId="1" applyFont="1" applyFill="1" applyBorder="1" applyAlignment="1">
      <alignment horizontal="center" vertical="center"/>
    </xf>
    <xf numFmtId="0" fontId="3" fillId="21" borderId="15" xfId="1" applyFont="1" applyFill="1" applyBorder="1" applyAlignment="1">
      <alignment horizontal="center" vertical="center"/>
    </xf>
    <xf numFmtId="0" fontId="12" fillId="21" borderId="15" xfId="1" applyFont="1" applyFill="1" applyBorder="1" applyAlignment="1">
      <alignment horizontal="left" vertical="center"/>
    </xf>
    <xf numFmtId="0" fontId="19" fillId="21" borderId="23" xfId="1" applyFont="1" applyFill="1" applyBorder="1" applyAlignment="1">
      <alignment horizontal="center" vertical="center"/>
    </xf>
    <xf numFmtId="0" fontId="3" fillId="21" borderId="23" xfId="1" applyFont="1" applyFill="1" applyBorder="1" applyAlignment="1">
      <alignment horizontal="center" vertical="center"/>
    </xf>
    <xf numFmtId="0" fontId="12" fillId="21" borderId="23" xfId="1" applyFont="1" applyFill="1" applyBorder="1" applyAlignment="1">
      <alignment horizontal="left" vertical="center"/>
    </xf>
    <xf numFmtId="0" fontId="19" fillId="39" borderId="41" xfId="1" applyFont="1" applyFill="1" applyBorder="1" applyAlignment="1">
      <alignment horizontal="center" vertical="center"/>
    </xf>
    <xf numFmtId="0" fontId="3" fillId="39" borderId="41" xfId="1" applyFont="1" applyFill="1" applyBorder="1" applyAlignment="1">
      <alignment horizontal="center" vertical="center"/>
    </xf>
    <xf numFmtId="0" fontId="12" fillId="39" borderId="41" xfId="1" applyFont="1" applyFill="1" applyBorder="1" applyAlignment="1">
      <alignment horizontal="left" vertical="center"/>
    </xf>
    <xf numFmtId="0" fontId="19" fillId="39" borderId="15" xfId="1" applyFont="1" applyFill="1" applyBorder="1" applyAlignment="1">
      <alignment horizontal="center" vertical="center"/>
    </xf>
    <xf numFmtId="0" fontId="3" fillId="39" borderId="15" xfId="1" applyFont="1" applyFill="1" applyBorder="1" applyAlignment="1">
      <alignment horizontal="center" vertical="center"/>
    </xf>
    <xf numFmtId="0" fontId="12" fillId="39" borderId="15" xfId="1" applyFont="1" applyFill="1" applyBorder="1" applyAlignment="1">
      <alignment horizontal="left" vertical="center"/>
    </xf>
    <xf numFmtId="0" fontId="19" fillId="39" borderId="23" xfId="1" applyFont="1" applyFill="1" applyBorder="1" applyAlignment="1">
      <alignment horizontal="center" vertical="center"/>
    </xf>
    <xf numFmtId="0" fontId="3" fillId="39" borderId="23" xfId="1" applyFont="1" applyFill="1" applyBorder="1" applyAlignment="1">
      <alignment horizontal="center" vertical="center"/>
    </xf>
    <xf numFmtId="0" fontId="12" fillId="39" borderId="23" xfId="1" applyFont="1" applyFill="1" applyBorder="1" applyAlignment="1">
      <alignment horizontal="left" vertical="center"/>
    </xf>
    <xf numFmtId="0" fontId="19" fillId="17" borderId="41" xfId="1" applyFont="1" applyFill="1" applyBorder="1" applyAlignment="1">
      <alignment horizontal="center" vertical="center"/>
    </xf>
    <xf numFmtId="0" fontId="3" fillId="17" borderId="41" xfId="1" applyFont="1" applyFill="1" applyBorder="1" applyAlignment="1">
      <alignment horizontal="center" vertical="center"/>
    </xf>
    <xf numFmtId="0" fontId="12" fillId="17" borderId="41" xfId="1" applyFont="1" applyFill="1" applyBorder="1" applyAlignment="1">
      <alignment horizontal="left" vertical="center"/>
    </xf>
    <xf numFmtId="0" fontId="19" fillId="17" borderId="15" xfId="1" applyFont="1" applyFill="1" applyBorder="1" applyAlignment="1">
      <alignment horizontal="center" vertical="center"/>
    </xf>
    <xf numFmtId="0" fontId="3" fillId="17" borderId="15" xfId="1" applyFont="1" applyFill="1" applyBorder="1" applyAlignment="1">
      <alignment horizontal="center" vertical="center"/>
    </xf>
    <xf numFmtId="0" fontId="12" fillId="17" borderId="15" xfId="1" applyFont="1" applyFill="1" applyBorder="1" applyAlignment="1">
      <alignment horizontal="left" vertical="center"/>
    </xf>
    <xf numFmtId="0" fontId="19" fillId="17" borderId="23" xfId="1" applyFont="1" applyFill="1" applyBorder="1" applyAlignment="1">
      <alignment horizontal="center" vertical="center"/>
    </xf>
    <xf numFmtId="0" fontId="3" fillId="17" borderId="23" xfId="1" applyFont="1" applyFill="1" applyBorder="1" applyAlignment="1">
      <alignment horizontal="center" vertical="center"/>
    </xf>
    <xf numFmtId="0" fontId="12" fillId="17" borderId="23" xfId="1" applyFont="1" applyFill="1" applyBorder="1" applyAlignment="1">
      <alignment horizontal="left" vertical="center"/>
    </xf>
    <xf numFmtId="0" fontId="19" fillId="20" borderId="15" xfId="1" applyFont="1" applyFill="1" applyBorder="1" applyAlignment="1">
      <alignment horizontal="center" vertical="center"/>
    </xf>
    <xf numFmtId="0" fontId="3" fillId="20" borderId="15" xfId="1" applyFont="1" applyFill="1" applyBorder="1" applyAlignment="1">
      <alignment horizontal="center" vertical="center"/>
    </xf>
    <xf numFmtId="0" fontId="12" fillId="20" borderId="15" xfId="1" applyFont="1" applyFill="1" applyBorder="1" applyAlignment="1">
      <alignment horizontal="left" vertical="center"/>
    </xf>
    <xf numFmtId="0" fontId="19" fillId="2" borderId="41" xfId="1" applyFont="1" applyFill="1" applyBorder="1" applyAlignment="1">
      <alignment horizontal="center" vertical="center"/>
    </xf>
    <xf numFmtId="0" fontId="3" fillId="2" borderId="41" xfId="1" applyFont="1" applyFill="1" applyBorder="1" applyAlignment="1">
      <alignment horizontal="center" vertical="center"/>
    </xf>
    <xf numFmtId="0" fontId="12" fillId="2" borderId="41" xfId="1" applyFont="1" applyFill="1" applyBorder="1" applyAlignment="1">
      <alignment horizontal="left" vertical="center"/>
    </xf>
    <xf numFmtId="0" fontId="2" fillId="0" borderId="49" xfId="1" applyFont="1" applyBorder="1" applyAlignment="1">
      <alignment horizontal="center" vertical="center"/>
    </xf>
    <xf numFmtId="0" fontId="4" fillId="33" borderId="50" xfId="1" applyFont="1" applyFill="1" applyBorder="1" applyAlignment="1">
      <alignment horizontal="center" vertical="center"/>
    </xf>
    <xf numFmtId="0" fontId="2" fillId="0" borderId="51" xfId="1" applyFont="1" applyBorder="1" applyAlignment="1">
      <alignment horizontal="center" vertical="center"/>
    </xf>
    <xf numFmtId="0" fontId="2" fillId="0" borderId="52" xfId="1" applyFont="1" applyBorder="1" applyAlignment="1">
      <alignment horizontal="center" vertical="center"/>
    </xf>
    <xf numFmtId="0" fontId="2" fillId="0" borderId="53" xfId="1" applyFont="1" applyBorder="1" applyAlignment="1">
      <alignment horizontal="center" vertical="center"/>
    </xf>
    <xf numFmtId="0" fontId="2" fillId="0" borderId="54" xfId="1" applyFont="1" applyBorder="1" applyAlignment="1">
      <alignment horizontal="center" vertical="center"/>
    </xf>
    <xf numFmtId="0" fontId="19" fillId="2" borderId="23" xfId="1" applyFont="1" applyFill="1" applyBorder="1" applyAlignment="1">
      <alignment horizontal="center" vertical="center"/>
    </xf>
    <xf numFmtId="0" fontId="3" fillId="2" borderId="23" xfId="1" applyFont="1" applyFill="1" applyBorder="1" applyAlignment="1">
      <alignment horizontal="center" vertical="center"/>
    </xf>
    <xf numFmtId="0" fontId="12" fillId="2" borderId="23" xfId="1" applyFont="1" applyFill="1" applyBorder="1" applyAlignment="1">
      <alignment horizontal="left" vertical="center"/>
    </xf>
    <xf numFmtId="167" fontId="36" fillId="0" borderId="55" xfId="1" applyNumberFormat="1" applyFont="1" applyBorder="1" applyAlignment="1">
      <alignment horizontal="left" vertical="center"/>
    </xf>
    <xf numFmtId="167" fontId="12" fillId="0" borderId="56" xfId="1" applyNumberFormat="1" applyFont="1" applyBorder="1" applyAlignment="1">
      <alignment horizontal="left" vertical="center"/>
    </xf>
    <xf numFmtId="167" fontId="12" fillId="0" borderId="57" xfId="1" applyNumberFormat="1" applyFont="1" applyBorder="1" applyAlignment="1">
      <alignment horizontal="left" vertical="center"/>
    </xf>
    <xf numFmtId="167" fontId="36" fillId="0" borderId="57" xfId="1" applyNumberFormat="1" applyFont="1" applyBorder="1" applyAlignment="1">
      <alignment horizontal="left" vertical="center"/>
    </xf>
    <xf numFmtId="167" fontId="36" fillId="0" borderId="58" xfId="1" applyNumberFormat="1" applyFont="1" applyBorder="1" applyAlignment="1">
      <alignment horizontal="left" vertical="center"/>
    </xf>
    <xf numFmtId="167" fontId="36" fillId="0" borderId="59" xfId="1" applyNumberFormat="1" applyFont="1" applyBorder="1" applyAlignment="1">
      <alignment horizontal="left" vertical="center"/>
    </xf>
    <xf numFmtId="0" fontId="36" fillId="0" borderId="60" xfId="1" applyFont="1" applyBorder="1" applyAlignment="1">
      <alignment horizontal="center" vertical="center"/>
    </xf>
    <xf numFmtId="0" fontId="36" fillId="0" borderId="61" xfId="1" applyFont="1" applyBorder="1" applyAlignment="1">
      <alignment vertical="center"/>
    </xf>
    <xf numFmtId="0" fontId="4" fillId="33" borderId="53" xfId="1" applyFont="1" applyFill="1" applyBorder="1" applyAlignment="1">
      <alignment horizontal="center" vertical="center"/>
    </xf>
    <xf numFmtId="0" fontId="2" fillId="0" borderId="14" xfId="1" applyFont="1" applyBorder="1"/>
    <xf numFmtId="167" fontId="36" fillId="0" borderId="62" xfId="1" applyNumberFormat="1" applyFont="1" applyBorder="1" applyAlignment="1">
      <alignment horizontal="left" vertical="center"/>
    </xf>
    <xf numFmtId="167" fontId="12" fillId="0" borderId="63" xfId="1" applyNumberFormat="1" applyFont="1" applyBorder="1" applyAlignment="1">
      <alignment horizontal="left" vertical="center"/>
    </xf>
    <xf numFmtId="167" fontId="12" fillId="0" borderId="64" xfId="1" applyNumberFormat="1" applyFont="1" applyBorder="1" applyAlignment="1">
      <alignment horizontal="left" vertical="center"/>
    </xf>
    <xf numFmtId="167" fontId="36" fillId="0" borderId="64" xfId="1" applyNumberFormat="1" applyFont="1" applyBorder="1" applyAlignment="1">
      <alignment horizontal="left" vertical="center"/>
    </xf>
    <xf numFmtId="167" fontId="36" fillId="0" borderId="65" xfId="1" applyNumberFormat="1" applyFont="1" applyBorder="1" applyAlignment="1">
      <alignment horizontal="left" vertical="center"/>
    </xf>
    <xf numFmtId="167" fontId="36" fillId="0" borderId="66" xfId="1" applyNumberFormat="1" applyFont="1" applyBorder="1" applyAlignment="1">
      <alignment horizontal="left" vertical="center"/>
    </xf>
    <xf numFmtId="0" fontId="36" fillId="0" borderId="67" xfId="1" applyFont="1" applyBorder="1" applyAlignment="1">
      <alignment horizontal="center" vertical="center"/>
    </xf>
    <xf numFmtId="0" fontId="36" fillId="0" borderId="68" xfId="1" applyFont="1" applyBorder="1" applyAlignment="1">
      <alignment vertical="center"/>
    </xf>
    <xf numFmtId="0" fontId="3" fillId="0" borderId="15" xfId="1" applyFont="1" applyBorder="1" applyAlignment="1">
      <alignment vertical="center"/>
    </xf>
    <xf numFmtId="167" fontId="36" fillId="0" borderId="69" xfId="1" applyNumberFormat="1" applyFont="1" applyBorder="1" applyAlignment="1">
      <alignment horizontal="left" vertical="center"/>
    </xf>
    <xf numFmtId="167" fontId="12" fillId="0" borderId="70" xfId="1" applyNumberFormat="1" applyFont="1" applyBorder="1" applyAlignment="1">
      <alignment horizontal="left" vertical="center"/>
    </xf>
    <xf numFmtId="167" fontId="12" fillId="0" borderId="71" xfId="1" applyNumberFormat="1" applyFont="1" applyBorder="1" applyAlignment="1">
      <alignment horizontal="left" vertical="center"/>
    </xf>
    <xf numFmtId="167" fontId="36" fillId="0" borderId="71" xfId="1" applyNumberFormat="1" applyFont="1" applyBorder="1" applyAlignment="1">
      <alignment horizontal="left" vertical="center"/>
    </xf>
    <xf numFmtId="167" fontId="36" fillId="0" borderId="72" xfId="1" applyNumberFormat="1" applyFont="1" applyBorder="1" applyAlignment="1">
      <alignment horizontal="left" vertical="center"/>
    </xf>
    <xf numFmtId="167" fontId="36" fillId="0" borderId="73" xfId="1" applyNumberFormat="1" applyFont="1" applyBorder="1" applyAlignment="1">
      <alignment horizontal="left" vertical="center"/>
    </xf>
    <xf numFmtId="0" fontId="36" fillId="0" borderId="74" xfId="1" applyFont="1" applyBorder="1" applyAlignment="1">
      <alignment horizontal="center" vertical="center"/>
    </xf>
    <xf numFmtId="0" fontId="36" fillId="0" borderId="75" xfId="1" applyFont="1" applyBorder="1" applyAlignment="1">
      <alignment vertical="center"/>
    </xf>
    <xf numFmtId="0" fontId="19" fillId="20" borderId="41" xfId="1" applyFont="1" applyFill="1" applyBorder="1" applyAlignment="1">
      <alignment horizontal="center" vertical="center"/>
    </xf>
    <xf numFmtId="0" fontId="3" fillId="20" borderId="41" xfId="1" applyFont="1" applyFill="1" applyBorder="1" applyAlignment="1">
      <alignment horizontal="center" vertical="center"/>
    </xf>
    <xf numFmtId="0" fontId="12" fillId="20" borderId="41" xfId="1" applyFont="1" applyFill="1" applyBorder="1" applyAlignment="1">
      <alignment horizontal="left" vertical="center"/>
    </xf>
    <xf numFmtId="0" fontId="19" fillId="20" borderId="23" xfId="1" applyFont="1" applyFill="1" applyBorder="1" applyAlignment="1">
      <alignment horizontal="center" vertical="center"/>
    </xf>
    <xf numFmtId="0" fontId="3" fillId="20" borderId="23" xfId="1" applyFont="1" applyFill="1" applyBorder="1" applyAlignment="1">
      <alignment horizontal="center" vertical="center"/>
    </xf>
    <xf numFmtId="0" fontId="12" fillId="20" borderId="23" xfId="1" applyFont="1" applyFill="1" applyBorder="1" applyAlignment="1">
      <alignment horizontal="left" vertical="center"/>
    </xf>
    <xf numFmtId="167" fontId="36" fillId="0" borderId="76" xfId="1" applyNumberFormat="1" applyFont="1" applyBorder="1" applyAlignment="1">
      <alignment horizontal="left" vertical="center"/>
    </xf>
    <xf numFmtId="167" fontId="12" fillId="0" borderId="77" xfId="1" applyNumberFormat="1" applyFont="1" applyBorder="1" applyAlignment="1">
      <alignment horizontal="left" vertical="center"/>
    </xf>
    <xf numFmtId="167" fontId="12" fillId="0" borderId="78" xfId="1" applyNumberFormat="1" applyFont="1" applyBorder="1" applyAlignment="1">
      <alignment horizontal="left" vertical="center"/>
    </xf>
    <xf numFmtId="167" fontId="36" fillId="0" borderId="78" xfId="1" applyNumberFormat="1" applyFont="1" applyBorder="1" applyAlignment="1">
      <alignment horizontal="left" vertical="center"/>
    </xf>
    <xf numFmtId="167" fontId="36" fillId="0" borderId="79" xfId="1" applyNumberFormat="1" applyFont="1" applyBorder="1" applyAlignment="1">
      <alignment horizontal="left" vertical="center"/>
    </xf>
    <xf numFmtId="167" fontId="36" fillId="0" borderId="80" xfId="1" applyNumberFormat="1" applyFont="1" applyBorder="1" applyAlignment="1">
      <alignment horizontal="left" vertical="center"/>
    </xf>
    <xf numFmtId="0" fontId="36" fillId="0" borderId="81" xfId="1" applyFont="1" applyBorder="1" applyAlignment="1">
      <alignment horizontal="center" vertical="center"/>
    </xf>
    <xf numFmtId="0" fontId="36" fillId="0" borderId="82" xfId="1" applyFont="1" applyBorder="1" applyAlignment="1">
      <alignment vertical="center"/>
    </xf>
    <xf numFmtId="0" fontId="2" fillId="0" borderId="16" xfId="1" applyFont="1" applyBorder="1"/>
    <xf numFmtId="167" fontId="6" fillId="0" borderId="55" xfId="1" applyNumberFormat="1" applyFont="1" applyBorder="1" applyAlignment="1">
      <alignment horizontal="left" vertical="center"/>
    </xf>
    <xf numFmtId="167" fontId="6" fillId="0" borderId="57" xfId="1" applyNumberFormat="1" applyFont="1" applyBorder="1" applyAlignment="1">
      <alignment horizontal="left" vertical="center"/>
    </xf>
    <xf numFmtId="167" fontId="6" fillId="0" borderId="58" xfId="1" applyNumberFormat="1" applyFont="1" applyBorder="1" applyAlignment="1">
      <alignment horizontal="left" vertical="center"/>
    </xf>
    <xf numFmtId="167" fontId="6" fillId="0" borderId="59" xfId="1" applyNumberFormat="1" applyFont="1" applyBorder="1" applyAlignment="1">
      <alignment horizontal="left" vertical="center"/>
    </xf>
    <xf numFmtId="0" fontId="6" fillId="0" borderId="60" xfId="1" applyFont="1" applyBorder="1" applyAlignment="1">
      <alignment horizontal="center" vertical="center"/>
    </xf>
    <xf numFmtId="0" fontId="6" fillId="0" borderId="61" xfId="1" applyFont="1" applyBorder="1" applyAlignment="1">
      <alignment vertical="center"/>
    </xf>
    <xf numFmtId="167" fontId="6" fillId="0" borderId="62" xfId="1" applyNumberFormat="1" applyFont="1" applyBorder="1" applyAlignment="1">
      <alignment horizontal="left" vertical="center"/>
    </xf>
    <xf numFmtId="167" fontId="6" fillId="0" borderId="64" xfId="1" applyNumberFormat="1" applyFont="1" applyBorder="1" applyAlignment="1">
      <alignment horizontal="left" vertical="center"/>
    </xf>
    <xf numFmtId="167" fontId="6" fillId="0" borderId="65" xfId="1" applyNumberFormat="1" applyFont="1" applyBorder="1" applyAlignment="1">
      <alignment horizontal="left" vertical="center"/>
    </xf>
    <xf numFmtId="167" fontId="6" fillId="0" borderId="66" xfId="1" applyNumberFormat="1" applyFont="1" applyBorder="1" applyAlignment="1">
      <alignment horizontal="left" vertical="center"/>
    </xf>
    <xf numFmtId="0" fontId="6" fillId="0" borderId="67" xfId="1" applyFont="1" applyBorder="1" applyAlignment="1">
      <alignment horizontal="center" vertical="center"/>
    </xf>
    <xf numFmtId="0" fontId="6" fillId="0" borderId="68" xfId="1" applyFont="1" applyBorder="1" applyAlignment="1">
      <alignment vertical="center"/>
    </xf>
    <xf numFmtId="167" fontId="6" fillId="0" borderId="69" xfId="1" applyNumberFormat="1" applyFont="1" applyBorder="1" applyAlignment="1">
      <alignment horizontal="left" vertical="center"/>
    </xf>
    <xf numFmtId="167" fontId="6" fillId="0" borderId="71" xfId="1" applyNumberFormat="1" applyFont="1" applyBorder="1" applyAlignment="1">
      <alignment horizontal="left" vertical="center"/>
    </xf>
    <xf numFmtId="167" fontId="6" fillId="0" borderId="72" xfId="1" applyNumberFormat="1" applyFont="1" applyBorder="1" applyAlignment="1">
      <alignment horizontal="left" vertical="center"/>
    </xf>
    <xf numFmtId="167" fontId="6" fillId="0" borderId="73" xfId="1" applyNumberFormat="1" applyFont="1" applyBorder="1" applyAlignment="1">
      <alignment horizontal="left" vertical="center"/>
    </xf>
    <xf numFmtId="0" fontId="6" fillId="0" borderId="74" xfId="1" applyFont="1" applyBorder="1" applyAlignment="1">
      <alignment horizontal="center" vertical="center"/>
    </xf>
    <xf numFmtId="0" fontId="6" fillId="0" borderId="75" xfId="1" applyFont="1" applyBorder="1" applyAlignment="1">
      <alignment vertical="center"/>
    </xf>
    <xf numFmtId="0" fontId="10" fillId="0" borderId="0" xfId="1" applyFont="1" applyAlignment="1">
      <alignment vertical="center"/>
    </xf>
    <xf numFmtId="0" fontId="19" fillId="0" borderId="39" xfId="1" applyFont="1" applyBorder="1" applyAlignment="1" applyProtection="1">
      <alignment horizontal="left" vertical="center"/>
      <protection locked="0"/>
    </xf>
    <xf numFmtId="0" fontId="19" fillId="0" borderId="40" xfId="1" applyFont="1" applyBorder="1" applyAlignment="1" applyProtection="1">
      <alignment vertical="center"/>
      <protection locked="0"/>
    </xf>
    <xf numFmtId="0" fontId="19" fillId="0" borderId="14" xfId="1" applyFont="1" applyBorder="1" applyAlignment="1" applyProtection="1">
      <alignment horizontal="left" vertical="center"/>
      <protection locked="0"/>
    </xf>
    <xf numFmtId="167" fontId="6" fillId="0" borderId="76" xfId="1" applyNumberFormat="1" applyFont="1" applyBorder="1" applyAlignment="1">
      <alignment horizontal="left" vertical="center"/>
    </xf>
    <xf numFmtId="167" fontId="6" fillId="0" borderId="78" xfId="1" applyNumberFormat="1" applyFont="1" applyBorder="1" applyAlignment="1">
      <alignment horizontal="left" vertical="center"/>
    </xf>
    <xf numFmtId="167" fontId="6" fillId="0" borderId="79" xfId="1" applyNumberFormat="1" applyFont="1" applyBorder="1" applyAlignment="1">
      <alignment horizontal="left" vertical="center"/>
    </xf>
    <xf numFmtId="167" fontId="6" fillId="0" borderId="80" xfId="1" applyNumberFormat="1" applyFont="1" applyBorder="1" applyAlignment="1">
      <alignment horizontal="left" vertical="center"/>
    </xf>
    <xf numFmtId="0" fontId="6" fillId="0" borderId="81" xfId="1" applyFont="1" applyBorder="1" applyAlignment="1">
      <alignment horizontal="center" vertical="center"/>
    </xf>
    <xf numFmtId="0" fontId="6" fillId="0" borderId="82" xfId="1" applyFont="1" applyBorder="1" applyAlignment="1">
      <alignment vertical="center"/>
    </xf>
    <xf numFmtId="0" fontId="2" fillId="0" borderId="41" xfId="1" applyFont="1" applyBorder="1"/>
    <xf numFmtId="0" fontId="19" fillId="0" borderId="24" xfId="1" applyFont="1" applyBorder="1" applyAlignment="1" applyProtection="1">
      <alignment horizontal="left" vertical="center"/>
      <protection locked="0"/>
    </xf>
    <xf numFmtId="0" fontId="19" fillId="0" borderId="26" xfId="1" applyFont="1" applyBorder="1" applyAlignment="1" applyProtection="1">
      <alignment vertical="center"/>
      <protection locked="0"/>
    </xf>
    <xf numFmtId="0" fontId="2" fillId="0" borderId="15" xfId="1" applyFont="1" applyBorder="1"/>
    <xf numFmtId="0" fontId="12" fillId="0" borderId="41" xfId="1" applyFont="1" applyBorder="1" applyAlignment="1">
      <alignment horizontal="center" vertical="center"/>
    </xf>
    <xf numFmtId="0" fontId="2" fillId="0" borderId="23" xfId="1" applyFont="1" applyBorder="1"/>
    <xf numFmtId="167" fontId="19" fillId="0" borderId="83" xfId="1" applyNumberFormat="1" applyFont="1" applyBorder="1" applyAlignment="1">
      <alignment horizontal="center" vertical="center"/>
    </xf>
    <xf numFmtId="2" fontId="3" fillId="0" borderId="83" xfId="1" applyNumberFormat="1" applyFont="1" applyBorder="1" applyAlignment="1">
      <alignment horizontal="center" vertical="center"/>
    </xf>
    <xf numFmtId="167" fontId="19" fillId="0" borderId="84" xfId="1" applyNumberFormat="1" applyFont="1" applyBorder="1" applyAlignment="1">
      <alignment horizontal="left" vertical="center"/>
    </xf>
    <xf numFmtId="167" fontId="19" fillId="0" borderId="85" xfId="1" applyNumberFormat="1" applyFont="1" applyBorder="1" applyAlignment="1">
      <alignment horizontal="left" vertical="center"/>
    </xf>
    <xf numFmtId="167" fontId="12" fillId="23" borderId="85" xfId="1" applyNumberFormat="1" applyFont="1" applyFill="1" applyBorder="1" applyAlignment="1">
      <alignment horizontal="left" vertical="center"/>
    </xf>
    <xf numFmtId="167" fontId="12" fillId="0" borderId="85" xfId="1" applyNumberFormat="1" applyFont="1" applyBorder="1" applyAlignment="1">
      <alignment horizontal="left" vertical="center"/>
    </xf>
    <xf numFmtId="168" fontId="12" fillId="0" borderId="83" xfId="1" applyNumberFormat="1" applyFont="1" applyBorder="1" applyAlignment="1">
      <alignment horizontal="center" vertical="center"/>
    </xf>
    <xf numFmtId="167" fontId="19" fillId="0" borderId="86" xfId="1" applyNumberFormat="1" applyFont="1" applyBorder="1" applyAlignment="1">
      <alignment horizontal="center" vertical="center"/>
    </xf>
    <xf numFmtId="2" fontId="3" fillId="0" borderId="86" xfId="1" applyNumberFormat="1" applyFont="1" applyBorder="1" applyAlignment="1">
      <alignment horizontal="center" vertical="center"/>
    </xf>
    <xf numFmtId="167" fontId="19" fillId="0" borderId="87" xfId="1" applyNumberFormat="1" applyFont="1" applyBorder="1" applyAlignment="1">
      <alignment horizontal="left" vertical="center"/>
    </xf>
    <xf numFmtId="167" fontId="19" fillId="0" borderId="88" xfId="1" applyNumberFormat="1" applyFont="1" applyBorder="1" applyAlignment="1">
      <alignment horizontal="left" vertical="center"/>
    </xf>
    <xf numFmtId="167" fontId="12" fillId="23" borderId="88" xfId="1" applyNumberFormat="1" applyFont="1" applyFill="1" applyBorder="1" applyAlignment="1">
      <alignment horizontal="left" vertical="center"/>
    </xf>
    <xf numFmtId="167" fontId="12" fillId="0" borderId="88" xfId="1" applyNumberFormat="1" applyFont="1" applyBorder="1" applyAlignment="1">
      <alignment horizontal="left" vertical="center"/>
    </xf>
    <xf numFmtId="168" fontId="12" fillId="0" borderId="86" xfId="1" applyNumberFormat="1" applyFont="1" applyBorder="1" applyAlignment="1">
      <alignment horizontal="center" vertical="center"/>
    </xf>
    <xf numFmtId="0" fontId="13" fillId="4" borderId="24" xfId="1" applyFont="1" applyFill="1" applyBorder="1" applyAlignment="1" applyProtection="1">
      <alignment vertical="center"/>
      <protection locked="0"/>
    </xf>
    <xf numFmtId="20" fontId="13" fillId="4" borderId="26" xfId="5" applyNumberFormat="1" applyFont="1" applyFill="1" applyBorder="1" applyAlignment="1" applyProtection="1">
      <alignment horizontal="center" vertical="center"/>
      <protection locked="0"/>
    </xf>
    <xf numFmtId="167" fontId="19" fillId="0" borderId="89" xfId="1" applyNumberFormat="1" applyFont="1" applyBorder="1" applyAlignment="1">
      <alignment horizontal="center" vertical="center"/>
    </xf>
    <xf numFmtId="2" fontId="3" fillId="0" borderId="89" xfId="1" applyNumberFormat="1" applyFont="1" applyBorder="1" applyAlignment="1">
      <alignment horizontal="center" vertical="center"/>
    </xf>
    <xf numFmtId="167" fontId="19" fillId="0" borderId="90" xfId="1" applyNumberFormat="1" applyFont="1" applyBorder="1" applyAlignment="1">
      <alignment horizontal="left" vertical="center"/>
    </xf>
    <xf numFmtId="167" fontId="19" fillId="0" borderId="91" xfId="1" applyNumberFormat="1" applyFont="1" applyBorder="1" applyAlignment="1">
      <alignment horizontal="left" vertical="center"/>
    </xf>
    <xf numFmtId="167" fontId="12" fillId="23" borderId="91" xfId="1" applyNumberFormat="1" applyFont="1" applyFill="1" applyBorder="1" applyAlignment="1">
      <alignment horizontal="left" vertical="center"/>
    </xf>
    <xf numFmtId="167" fontId="12" fillId="0" borderId="91" xfId="1" applyNumberFormat="1" applyFont="1" applyBorder="1" applyAlignment="1">
      <alignment horizontal="left" vertical="center"/>
    </xf>
    <xf numFmtId="168" fontId="12" fillId="0" borderId="89" xfId="1" applyNumberFormat="1" applyFont="1" applyBorder="1" applyAlignment="1">
      <alignment horizontal="center" vertical="center"/>
    </xf>
    <xf numFmtId="167" fontId="19" fillId="0" borderId="29" xfId="1" applyNumberFormat="1" applyFont="1" applyBorder="1" applyAlignment="1">
      <alignment horizontal="center" vertical="center"/>
    </xf>
    <xf numFmtId="2" fontId="3" fillId="0" borderId="29" xfId="1" applyNumberFormat="1" applyFont="1" applyBorder="1" applyAlignment="1">
      <alignment horizontal="center" vertical="center"/>
    </xf>
    <xf numFmtId="167" fontId="19" fillId="0" borderId="33" xfId="1" applyNumberFormat="1" applyFont="1" applyBorder="1" applyAlignment="1">
      <alignment horizontal="left" vertical="center"/>
    </xf>
    <xf numFmtId="167" fontId="19" fillId="0" borderId="34" xfId="1" applyNumberFormat="1" applyFont="1" applyBorder="1" applyAlignment="1">
      <alignment horizontal="left" vertical="center"/>
    </xf>
    <xf numFmtId="167" fontId="12" fillId="23" borderId="34" xfId="1" applyNumberFormat="1" applyFont="1" applyFill="1" applyBorder="1" applyAlignment="1">
      <alignment horizontal="left" vertical="center"/>
    </xf>
    <xf numFmtId="167" fontId="12" fillId="0" borderId="34" xfId="1" applyNumberFormat="1" applyFont="1" applyBorder="1" applyAlignment="1">
      <alignment horizontal="left" vertical="center"/>
    </xf>
    <xf numFmtId="168" fontId="12" fillId="0" borderId="29" xfId="1" applyNumberFormat="1" applyFont="1" applyBorder="1" applyAlignment="1">
      <alignment horizontal="center" vertical="center"/>
    </xf>
    <xf numFmtId="167" fontId="19" fillId="0" borderId="41" xfId="1" applyNumberFormat="1" applyFont="1" applyBorder="1" applyAlignment="1">
      <alignment horizontal="center" vertical="center"/>
    </xf>
    <xf numFmtId="2" fontId="3" fillId="0" borderId="41" xfId="1" applyNumberFormat="1" applyFont="1" applyBorder="1" applyAlignment="1">
      <alignment horizontal="center" vertical="center"/>
    </xf>
    <xf numFmtId="167" fontId="19" fillId="0" borderId="39" xfId="1" applyNumberFormat="1" applyFont="1" applyBorder="1" applyAlignment="1">
      <alignment horizontal="left" vertical="center"/>
    </xf>
    <xf numFmtId="167" fontId="19" fillId="0" borderId="30" xfId="1" applyNumberFormat="1" applyFont="1" applyBorder="1" applyAlignment="1">
      <alignment horizontal="left" vertical="center"/>
    </xf>
    <xf numFmtId="167" fontId="12" fillId="23" borderId="30" xfId="1" applyNumberFormat="1" applyFont="1" applyFill="1" applyBorder="1" applyAlignment="1">
      <alignment horizontal="left" vertical="center"/>
    </xf>
    <xf numFmtId="167" fontId="12" fillId="0" borderId="30" xfId="1" applyNumberFormat="1" applyFont="1" applyBorder="1" applyAlignment="1">
      <alignment horizontal="left" vertical="center"/>
    </xf>
    <xf numFmtId="168" fontId="12" fillId="0" borderId="41" xfId="1" applyNumberFormat="1" applyFont="1" applyBorder="1" applyAlignment="1">
      <alignment horizontal="center" vertical="center"/>
    </xf>
    <xf numFmtId="167" fontId="19" fillId="0" borderId="35" xfId="1" applyNumberFormat="1" applyFont="1" applyBorder="1" applyAlignment="1">
      <alignment horizontal="center" vertical="center"/>
    </xf>
    <xf numFmtId="2" fontId="3" fillId="0" borderId="35" xfId="1" applyNumberFormat="1" applyFont="1" applyBorder="1" applyAlignment="1">
      <alignment horizontal="center" vertical="center"/>
    </xf>
    <xf numFmtId="167" fontId="19" fillId="0" borderId="92" xfId="1" applyNumberFormat="1" applyFont="1" applyBorder="1" applyAlignment="1">
      <alignment horizontal="left" vertical="center"/>
    </xf>
    <xf numFmtId="167" fontId="19" fillId="0" borderId="93" xfId="1" applyNumberFormat="1" applyFont="1" applyBorder="1" applyAlignment="1">
      <alignment horizontal="left" vertical="center"/>
    </xf>
    <xf numFmtId="167" fontId="12" fillId="23" borderId="93" xfId="1" applyNumberFormat="1" applyFont="1" applyFill="1" applyBorder="1" applyAlignment="1">
      <alignment horizontal="left" vertical="center"/>
    </xf>
    <xf numFmtId="167" fontId="12" fillId="0" borderId="93" xfId="1" applyNumberFormat="1" applyFont="1" applyBorder="1" applyAlignment="1">
      <alignment horizontal="left" vertical="center"/>
    </xf>
    <xf numFmtId="168" fontId="12" fillId="0" borderId="35" xfId="1" applyNumberFormat="1" applyFont="1" applyBorder="1" applyAlignment="1">
      <alignment horizontal="center" vertical="center"/>
    </xf>
    <xf numFmtId="167" fontId="32" fillId="0" borderId="55" xfId="1" applyNumberFormat="1" applyFont="1" applyBorder="1" applyAlignment="1">
      <alignment horizontal="left" vertical="center"/>
    </xf>
    <xf numFmtId="167" fontId="32" fillId="0" borderId="57" xfId="1" applyNumberFormat="1" applyFont="1" applyBorder="1" applyAlignment="1">
      <alignment horizontal="left" vertical="center"/>
    </xf>
    <xf numFmtId="167" fontId="32" fillId="0" borderId="58" xfId="1" applyNumberFormat="1" applyFont="1" applyBorder="1" applyAlignment="1">
      <alignment horizontal="left" vertical="center"/>
    </xf>
    <xf numFmtId="167" fontId="32" fillId="0" borderId="59" xfId="1" applyNumberFormat="1" applyFont="1" applyBorder="1" applyAlignment="1">
      <alignment horizontal="left" vertical="center"/>
    </xf>
    <xf numFmtId="0" fontId="32" fillId="0" borderId="60" xfId="1" applyFont="1" applyBorder="1" applyAlignment="1">
      <alignment horizontal="center" vertical="center"/>
    </xf>
    <xf numFmtId="0" fontId="32" fillId="0" borderId="61" xfId="1" applyFont="1" applyBorder="1" applyAlignment="1">
      <alignment vertical="center"/>
    </xf>
    <xf numFmtId="167" fontId="19" fillId="0" borderId="94" xfId="1" applyNumberFormat="1" applyFont="1" applyBorder="1" applyAlignment="1">
      <alignment horizontal="center" vertical="center"/>
    </xf>
    <xf numFmtId="2" fontId="3" fillId="0" borderId="94" xfId="1" applyNumberFormat="1" applyFont="1" applyBorder="1" applyAlignment="1">
      <alignment horizontal="center" vertical="center"/>
    </xf>
    <xf numFmtId="167" fontId="19" fillId="0" borderId="95" xfId="1" applyNumberFormat="1" applyFont="1" applyBorder="1" applyAlignment="1">
      <alignment horizontal="left" vertical="center"/>
    </xf>
    <xf numFmtId="167" fontId="19" fillId="0" borderId="96" xfId="1" applyNumberFormat="1" applyFont="1" applyBorder="1" applyAlignment="1">
      <alignment horizontal="left" vertical="center"/>
    </xf>
    <xf numFmtId="167" fontId="12" fillId="23" borderId="96" xfId="1" applyNumberFormat="1" applyFont="1" applyFill="1" applyBorder="1" applyAlignment="1">
      <alignment horizontal="left" vertical="center"/>
    </xf>
    <xf numFmtId="167" fontId="12" fillId="0" borderId="96" xfId="1" applyNumberFormat="1" applyFont="1" applyBorder="1" applyAlignment="1">
      <alignment horizontal="left" vertical="center"/>
    </xf>
    <xf numFmtId="168" fontId="12" fillId="0" borderId="94" xfId="1" applyNumberFormat="1" applyFont="1" applyBorder="1" applyAlignment="1">
      <alignment horizontal="center" vertical="center"/>
    </xf>
    <xf numFmtId="167" fontId="32" fillId="0" borderId="62" xfId="1" applyNumberFormat="1" applyFont="1" applyBorder="1" applyAlignment="1">
      <alignment horizontal="left" vertical="center"/>
    </xf>
    <xf numFmtId="167" fontId="32" fillId="0" borderId="64" xfId="1" applyNumberFormat="1" applyFont="1" applyBorder="1" applyAlignment="1">
      <alignment horizontal="left" vertical="center"/>
    </xf>
    <xf numFmtId="167" fontId="32" fillId="0" borderId="65" xfId="1" applyNumberFormat="1" applyFont="1" applyBorder="1" applyAlignment="1">
      <alignment horizontal="left" vertical="center"/>
    </xf>
    <xf numFmtId="167" fontId="32" fillId="0" borderId="66" xfId="1" applyNumberFormat="1" applyFont="1" applyBorder="1" applyAlignment="1">
      <alignment horizontal="left" vertical="center"/>
    </xf>
    <xf numFmtId="0" fontId="32" fillId="0" borderId="67" xfId="1" applyFont="1" applyBorder="1" applyAlignment="1">
      <alignment horizontal="center" vertical="center"/>
    </xf>
    <xf numFmtId="0" fontId="32" fillId="0" borderId="68" xfId="1" applyFont="1" applyBorder="1" applyAlignment="1">
      <alignment vertical="center"/>
    </xf>
    <xf numFmtId="167" fontId="32" fillId="0" borderId="69" xfId="1" applyNumberFormat="1" applyFont="1" applyBorder="1" applyAlignment="1">
      <alignment horizontal="left" vertical="center"/>
    </xf>
    <xf numFmtId="167" fontId="32" fillId="0" borderId="71" xfId="1" applyNumberFormat="1" applyFont="1" applyBorder="1" applyAlignment="1">
      <alignment horizontal="left" vertical="center"/>
    </xf>
    <xf numFmtId="167" fontId="32" fillId="0" borderId="72" xfId="1" applyNumberFormat="1" applyFont="1" applyBorder="1" applyAlignment="1">
      <alignment horizontal="left" vertical="center"/>
    </xf>
    <xf numFmtId="167" fontId="32" fillId="0" borderId="73" xfId="1" applyNumberFormat="1" applyFont="1" applyBorder="1" applyAlignment="1">
      <alignment horizontal="left" vertical="center"/>
    </xf>
    <xf numFmtId="0" fontId="32" fillId="0" borderId="74" xfId="1" applyFont="1" applyBorder="1" applyAlignment="1">
      <alignment horizontal="center" vertical="center"/>
    </xf>
    <xf numFmtId="0" fontId="32" fillId="0" borderId="75" xfId="1" applyFont="1" applyBorder="1" applyAlignment="1">
      <alignment vertical="center"/>
    </xf>
    <xf numFmtId="0" fontId="19" fillId="0" borderId="41" xfId="1" applyFont="1" applyBorder="1" applyAlignment="1">
      <alignment horizontal="left" vertical="center"/>
    </xf>
    <xf numFmtId="171" fontId="19" fillId="34" borderId="41" xfId="1" applyNumberFormat="1" applyFont="1" applyFill="1" applyBorder="1" applyAlignment="1">
      <alignment horizontal="center" vertical="center"/>
    </xf>
    <xf numFmtId="0" fontId="19" fillId="0" borderId="39" xfId="1" applyFont="1" applyBorder="1" applyAlignment="1">
      <alignment vertical="center"/>
    </xf>
    <xf numFmtId="0" fontId="19" fillId="0" borderId="30" xfId="1" applyFont="1" applyBorder="1" applyAlignment="1">
      <alignment vertical="center"/>
    </xf>
    <xf numFmtId="0" fontId="19" fillId="0" borderId="30" xfId="1" applyFont="1" applyBorder="1" applyAlignment="1">
      <alignment horizontal="left" vertical="center"/>
    </xf>
    <xf numFmtId="0" fontId="19" fillId="0" borderId="40" xfId="1" applyFont="1" applyBorder="1" applyAlignment="1">
      <alignment horizontal="left" vertical="center"/>
    </xf>
    <xf numFmtId="0" fontId="19" fillId="0" borderId="40" xfId="1" applyFont="1" applyBorder="1" applyAlignment="1">
      <alignment horizontal="center" vertical="center"/>
    </xf>
    <xf numFmtId="0" fontId="2" fillId="0" borderId="39" xfId="1" applyFont="1" applyBorder="1" applyAlignment="1">
      <alignment vertical="center"/>
    </xf>
    <xf numFmtId="0" fontId="2" fillId="0" borderId="30" xfId="1" applyFont="1" applyBorder="1" applyAlignment="1">
      <alignment vertical="center"/>
    </xf>
    <xf numFmtId="0" fontId="2" fillId="0" borderId="40" xfId="1" applyFont="1" applyBorder="1" applyAlignment="1">
      <alignment vertical="center"/>
    </xf>
    <xf numFmtId="0" fontId="19" fillId="0" borderId="15" xfId="1" applyFont="1" applyBorder="1" applyAlignment="1">
      <alignment horizontal="left" vertical="center"/>
    </xf>
    <xf numFmtId="171" fontId="19" fillId="34" borderId="15" xfId="1" applyNumberFormat="1" applyFont="1" applyFill="1" applyBorder="1" applyAlignment="1">
      <alignment horizontal="center" vertical="center"/>
    </xf>
    <xf numFmtId="0" fontId="19" fillId="0" borderId="14" xfId="1" applyFont="1" applyBorder="1" applyAlignment="1">
      <alignment vertical="center"/>
    </xf>
    <xf numFmtId="0" fontId="19" fillId="0" borderId="0" xfId="1" applyFont="1" applyAlignment="1">
      <alignment vertical="center"/>
    </xf>
    <xf numFmtId="0" fontId="19" fillId="0" borderId="0" xfId="1" applyFont="1" applyAlignment="1">
      <alignment horizontal="left" vertical="center"/>
    </xf>
    <xf numFmtId="0" fontId="19" fillId="0" borderId="16" xfId="1" applyFont="1" applyBorder="1" applyAlignment="1">
      <alignment horizontal="left" vertical="center"/>
    </xf>
    <xf numFmtId="0" fontId="19" fillId="0" borderId="16" xfId="1" applyFont="1" applyBorder="1" applyAlignment="1">
      <alignment horizontal="center" vertical="center"/>
    </xf>
    <xf numFmtId="0" fontId="2" fillId="0" borderId="53" xfId="1" applyFont="1" applyBorder="1"/>
    <xf numFmtId="0" fontId="38" fillId="0" borderId="53" xfId="1" applyFont="1" applyBorder="1" applyAlignment="1">
      <alignment horizontal="left" vertical="center"/>
    </xf>
    <xf numFmtId="0" fontId="12" fillId="3" borderId="29" xfId="1" applyFont="1" applyFill="1" applyBorder="1" applyAlignment="1">
      <alignment horizontal="left" vertical="center"/>
    </xf>
    <xf numFmtId="0" fontId="12" fillId="3" borderId="23" xfId="1" applyFont="1" applyFill="1" applyBorder="1" applyAlignment="1">
      <alignment horizontal="center" vertical="center"/>
    </xf>
    <xf numFmtId="171" fontId="12" fillId="18" borderId="29" xfId="1" applyNumberFormat="1" applyFont="1" applyFill="1" applyBorder="1" applyAlignment="1">
      <alignment horizontal="center" vertical="center"/>
    </xf>
    <xf numFmtId="0" fontId="12" fillId="3" borderId="33" xfId="1" applyFont="1" applyFill="1" applyBorder="1" applyAlignment="1">
      <alignment vertical="center"/>
    </xf>
    <xf numFmtId="0" fontId="12" fillId="3" borderId="34" xfId="1" applyFont="1" applyFill="1" applyBorder="1" applyAlignment="1">
      <alignment vertical="center"/>
    </xf>
    <xf numFmtId="0" fontId="12" fillId="3" borderId="32" xfId="1" applyFont="1" applyFill="1" applyBorder="1" applyAlignment="1">
      <alignment horizontal="left" vertical="center"/>
    </xf>
    <xf numFmtId="0" fontId="12" fillId="3" borderId="32" xfId="1" applyFont="1" applyFill="1" applyBorder="1" applyAlignment="1">
      <alignment horizontal="center" vertical="center"/>
    </xf>
    <xf numFmtId="0" fontId="2" fillId="17" borderId="97" xfId="1" applyFont="1" applyFill="1" applyBorder="1" applyAlignment="1">
      <alignment vertical="center"/>
    </xf>
    <xf numFmtId="0" fontId="2" fillId="0" borderId="98" xfId="1" applyFont="1" applyBorder="1" applyAlignment="1">
      <alignment vertical="center"/>
    </xf>
    <xf numFmtId="0" fontId="2" fillId="0" borderId="99" xfId="1" applyFont="1" applyBorder="1" applyAlignment="1">
      <alignment vertical="center"/>
    </xf>
    <xf numFmtId="0" fontId="12" fillId="3" borderId="23" xfId="1" applyFont="1" applyFill="1" applyBorder="1" applyAlignment="1">
      <alignment horizontal="left" vertical="center"/>
    </xf>
    <xf numFmtId="171" fontId="12" fillId="18" borderId="23" xfId="1" applyNumberFormat="1" applyFont="1" applyFill="1" applyBorder="1" applyAlignment="1">
      <alignment horizontal="center" vertical="center"/>
    </xf>
    <xf numFmtId="0" fontId="12" fillId="3" borderId="24" xfId="1" applyFont="1" applyFill="1" applyBorder="1" applyAlignment="1">
      <alignment vertical="center"/>
    </xf>
    <xf numFmtId="0" fontId="12" fillId="3" borderId="25" xfId="1" applyFont="1" applyFill="1" applyBorder="1" applyAlignment="1">
      <alignment vertical="center"/>
    </xf>
    <xf numFmtId="0" fontId="12" fillId="3" borderId="26" xfId="1" applyFont="1" applyFill="1" applyBorder="1" applyAlignment="1">
      <alignment horizontal="left" vertical="center"/>
    </xf>
    <xf numFmtId="0" fontId="12" fillId="3" borderId="26" xfId="1" applyFont="1" applyFill="1" applyBorder="1" applyAlignment="1">
      <alignment horizontal="center" vertical="center"/>
    </xf>
    <xf numFmtId="0" fontId="2" fillId="17" borderId="100" xfId="1" applyFont="1" applyFill="1" applyBorder="1" applyAlignment="1">
      <alignment vertical="center"/>
    </xf>
    <xf numFmtId="0" fontId="2" fillId="0" borderId="101" xfId="1" applyFont="1" applyBorder="1" applyAlignment="1">
      <alignment vertical="center"/>
    </xf>
    <xf numFmtId="0" fontId="2" fillId="0" borderId="102" xfId="1" applyFont="1" applyBorder="1" applyAlignment="1">
      <alignment vertical="center"/>
    </xf>
    <xf numFmtId="167" fontId="32" fillId="0" borderId="76" xfId="1" applyNumberFormat="1" applyFont="1" applyBorder="1" applyAlignment="1">
      <alignment horizontal="left" vertical="center"/>
    </xf>
    <xf numFmtId="167" fontId="32" fillId="0" borderId="78" xfId="1" applyNumberFormat="1" applyFont="1" applyBorder="1" applyAlignment="1">
      <alignment horizontal="left" vertical="center"/>
    </xf>
    <xf numFmtId="167" fontId="32" fillId="0" borderId="79" xfId="1" applyNumberFormat="1" applyFont="1" applyBorder="1" applyAlignment="1">
      <alignment horizontal="left" vertical="center"/>
    </xf>
    <xf numFmtId="167" fontId="32" fillId="0" borderId="80" xfId="1" applyNumberFormat="1" applyFont="1" applyBorder="1" applyAlignment="1">
      <alignment horizontal="left" vertical="center"/>
    </xf>
    <xf numFmtId="0" fontId="32" fillId="0" borderId="81" xfId="1" applyFont="1" applyBorder="1" applyAlignment="1">
      <alignment horizontal="center" vertical="center"/>
    </xf>
    <xf numFmtId="0" fontId="32" fillId="0" borderId="82" xfId="1" applyFont="1" applyBorder="1" applyAlignment="1">
      <alignment vertical="center"/>
    </xf>
    <xf numFmtId="171" fontId="12" fillId="34" borderId="29" xfId="1" applyNumberFormat="1" applyFont="1" applyFill="1" applyBorder="1" applyAlignment="1">
      <alignment horizontal="center" vertical="center"/>
    </xf>
    <xf numFmtId="167" fontId="19" fillId="17" borderId="103" xfId="1" applyNumberFormat="1" applyFont="1" applyFill="1" applyBorder="1" applyAlignment="1">
      <alignment horizontal="left" vertical="center"/>
    </xf>
    <xf numFmtId="171" fontId="12" fillId="34" borderId="23" xfId="1" applyNumberFormat="1" applyFont="1" applyFill="1" applyBorder="1" applyAlignment="1">
      <alignment horizontal="center" vertical="center"/>
    </xf>
    <xf numFmtId="0" fontId="2" fillId="36" borderId="53" xfId="1" applyFont="1" applyFill="1" applyBorder="1"/>
    <xf numFmtId="0" fontId="38" fillId="36" borderId="53" xfId="1" applyFont="1" applyFill="1" applyBorder="1" applyAlignment="1">
      <alignment horizontal="left" vertical="center"/>
    </xf>
    <xf numFmtId="167" fontId="12" fillId="23" borderId="0" xfId="1" applyNumberFormat="1" applyFont="1" applyFill="1" applyAlignment="1">
      <alignment horizontal="left" vertical="center"/>
    </xf>
    <xf numFmtId="167" fontId="12" fillId="0" borderId="0" xfId="1" applyNumberFormat="1" applyFont="1" applyAlignment="1">
      <alignment horizontal="left" vertical="center"/>
    </xf>
    <xf numFmtId="167" fontId="19" fillId="0" borderId="0" xfId="1" applyNumberFormat="1" applyFont="1" applyAlignment="1">
      <alignment horizontal="left" vertical="center"/>
    </xf>
    <xf numFmtId="167" fontId="12" fillId="34" borderId="0" xfId="1" applyNumberFormat="1" applyFont="1" applyFill="1" applyAlignment="1">
      <alignment horizontal="left" vertical="center"/>
    </xf>
    <xf numFmtId="1" fontId="12" fillId="14" borderId="33" xfId="1" applyNumberFormat="1" applyFont="1" applyFill="1" applyBorder="1" applyAlignment="1">
      <alignment horizontal="center" vertical="center"/>
    </xf>
    <xf numFmtId="0" fontId="12" fillId="14" borderId="33" xfId="1" applyFont="1" applyFill="1" applyBorder="1" applyAlignment="1">
      <alignment horizontal="center" vertical="center"/>
    </xf>
    <xf numFmtId="0" fontId="4" fillId="14" borderId="29" xfId="1" applyFont="1" applyFill="1" applyBorder="1" applyAlignment="1">
      <alignment vertical="center"/>
    </xf>
    <xf numFmtId="0" fontId="12" fillId="3" borderId="29" xfId="1" applyFont="1" applyFill="1" applyBorder="1" applyAlignment="1">
      <alignment horizontal="center" vertical="center"/>
    </xf>
    <xf numFmtId="171" fontId="19" fillId="34" borderId="29" xfId="1" applyNumberFormat="1" applyFont="1" applyFill="1" applyBorder="1" applyAlignment="1">
      <alignment horizontal="center" vertical="center"/>
    </xf>
    <xf numFmtId="1" fontId="12" fillId="3" borderId="39" xfId="1" applyNumberFormat="1" applyFont="1" applyFill="1" applyBorder="1" applyAlignment="1">
      <alignment horizontal="center" vertical="center"/>
    </xf>
    <xf numFmtId="0" fontId="4" fillId="0" borderId="41" xfId="1" applyFont="1" applyBorder="1" applyAlignment="1">
      <alignment vertical="center"/>
    </xf>
    <xf numFmtId="1" fontId="12" fillId="17" borderId="39" xfId="1" applyNumberFormat="1" applyFont="1" applyFill="1" applyBorder="1" applyAlignment="1">
      <alignment horizontal="center" vertical="center"/>
    </xf>
    <xf numFmtId="0" fontId="4" fillId="17" borderId="41" xfId="1" applyFont="1" applyFill="1" applyBorder="1" applyAlignment="1">
      <alignment vertical="center"/>
    </xf>
    <xf numFmtId="3" fontId="13" fillId="35" borderId="23" xfId="1" applyNumberFormat="1" applyFont="1" applyFill="1" applyBorder="1" applyAlignment="1" applyProtection="1">
      <alignment horizontal="center" vertical="center"/>
      <protection locked="0"/>
    </xf>
    <xf numFmtId="3" fontId="13" fillId="35" borderId="24" xfId="1" applyNumberFormat="1" applyFont="1" applyFill="1" applyBorder="1" applyAlignment="1" applyProtection="1">
      <alignment horizontal="left" vertical="center"/>
      <protection locked="0"/>
    </xf>
    <xf numFmtId="3" fontId="13" fillId="35" borderId="25" xfId="1" applyNumberFormat="1" applyFont="1" applyFill="1" applyBorder="1" applyAlignment="1" applyProtection="1">
      <alignment horizontal="left" vertical="center"/>
      <protection locked="0"/>
    </xf>
    <xf numFmtId="3" fontId="13" fillId="35" borderId="23" xfId="1" applyNumberFormat="1" applyFont="1" applyFill="1" applyBorder="1" applyAlignment="1" applyProtection="1">
      <alignment horizontal="left" vertical="center"/>
      <protection locked="0"/>
    </xf>
    <xf numFmtId="0" fontId="4" fillId="15" borderId="29" xfId="1" applyFont="1" applyFill="1" applyBorder="1"/>
    <xf numFmtId="1" fontId="12" fillId="17" borderId="24" xfId="1" applyNumberFormat="1" applyFont="1" applyFill="1" applyBorder="1" applyAlignment="1">
      <alignment horizontal="center" vertical="center"/>
    </xf>
    <xf numFmtId="0" fontId="4" fillId="17" borderId="23" xfId="1" applyFont="1" applyFill="1" applyBorder="1" applyAlignment="1">
      <alignment vertical="center"/>
    </xf>
    <xf numFmtId="1" fontId="12" fillId="3" borderId="14" xfId="1" applyNumberFormat="1" applyFont="1" applyFill="1" applyBorder="1" applyAlignment="1">
      <alignment horizontal="center" vertical="center"/>
    </xf>
    <xf numFmtId="0" fontId="12" fillId="3" borderId="14" xfId="1" applyFont="1" applyFill="1" applyBorder="1" applyAlignment="1">
      <alignment horizontal="center" vertical="center"/>
    </xf>
    <xf numFmtId="0" fontId="4" fillId="0" borderId="15" xfId="1" applyFont="1" applyBorder="1" applyAlignment="1">
      <alignment vertical="center"/>
    </xf>
    <xf numFmtId="0" fontId="13" fillId="12" borderId="41" xfId="1" applyFont="1" applyFill="1" applyBorder="1" applyAlignment="1">
      <alignment horizontal="center" vertical="center"/>
    </xf>
    <xf numFmtId="0" fontId="2" fillId="0" borderId="23" xfId="1" applyFont="1" applyBorder="1" applyAlignment="1">
      <alignment horizontal="center" vertical="center"/>
    </xf>
    <xf numFmtId="0" fontId="39" fillId="7" borderId="26" xfId="1" applyFont="1" applyFill="1" applyBorder="1" applyAlignment="1" applyProtection="1">
      <alignment horizontal="left" vertical="center"/>
      <protection locked="0"/>
    </xf>
    <xf numFmtId="0" fontId="39" fillId="7" borderId="23" xfId="1" applyFont="1" applyFill="1" applyBorder="1" applyAlignment="1" applyProtection="1">
      <alignment horizontal="left" vertical="center"/>
      <protection locked="0"/>
    </xf>
    <xf numFmtId="0" fontId="13" fillId="19" borderId="29" xfId="1" applyFont="1" applyFill="1" applyBorder="1" applyAlignment="1" applyProtection="1">
      <alignment horizontal="left" vertical="center"/>
      <protection locked="0"/>
    </xf>
    <xf numFmtId="0" fontId="13" fillId="6" borderId="104" xfId="1" applyFont="1" applyFill="1" applyBorder="1" applyAlignment="1">
      <alignment horizontal="center"/>
    </xf>
    <xf numFmtId="167" fontId="13" fillId="19" borderId="29" xfId="1" applyNumberFormat="1" applyFont="1" applyFill="1" applyBorder="1" applyAlignment="1">
      <alignment horizontal="left" vertical="center"/>
    </xf>
    <xf numFmtId="167" fontId="13" fillId="4" borderId="32" xfId="1" applyNumberFormat="1" applyFont="1" applyFill="1" applyBorder="1" applyAlignment="1">
      <alignment horizontal="left" vertical="center"/>
    </xf>
    <xf numFmtId="167" fontId="13" fillId="4" borderId="29" xfId="1" applyNumberFormat="1" applyFont="1" applyFill="1" applyBorder="1" applyAlignment="1">
      <alignment horizontal="left" vertical="center"/>
    </xf>
    <xf numFmtId="0" fontId="13" fillId="19" borderId="29" xfId="1" applyFont="1" applyFill="1" applyBorder="1" applyAlignment="1">
      <alignment vertical="center"/>
    </xf>
    <xf numFmtId="0" fontId="13" fillId="6" borderId="105" xfId="1" applyFont="1" applyFill="1" applyBorder="1" applyAlignment="1">
      <alignment horizontal="center" vertical="center"/>
    </xf>
    <xf numFmtId="0" fontId="13" fillId="6" borderId="106" xfId="1" applyFont="1" applyFill="1" applyBorder="1" applyAlignment="1">
      <alignment horizontal="center" vertical="center"/>
    </xf>
    <xf numFmtId="0" fontId="13" fillId="6" borderId="107" xfId="1" applyFont="1" applyFill="1" applyBorder="1" applyAlignment="1">
      <alignment horizontal="center" vertical="center"/>
    </xf>
    <xf numFmtId="0" fontId="13" fillId="40" borderId="29" xfId="1" applyFont="1" applyFill="1" applyBorder="1" applyAlignment="1">
      <alignment horizontal="center" vertical="center"/>
    </xf>
    <xf numFmtId="0" fontId="13" fillId="40" borderId="29" xfId="1" applyFont="1" applyFill="1" applyBorder="1" applyAlignment="1">
      <alignment horizontal="left" vertical="center"/>
    </xf>
    <xf numFmtId="0" fontId="2" fillId="0" borderId="29" xfId="1" applyFont="1" applyBorder="1" applyAlignment="1">
      <alignment vertical="center"/>
    </xf>
    <xf numFmtId="0" fontId="4" fillId="3" borderId="29" xfId="1" applyFont="1" applyFill="1" applyBorder="1" applyAlignment="1">
      <alignment vertical="center"/>
    </xf>
    <xf numFmtId="164" fontId="4" fillId="3" borderId="29" xfId="1" applyNumberFormat="1" applyFont="1" applyFill="1" applyBorder="1" applyAlignment="1">
      <alignment vertical="center"/>
    </xf>
    <xf numFmtId="0" fontId="4" fillId="3" borderId="42" xfId="1" applyFont="1" applyFill="1" applyBorder="1" applyAlignment="1">
      <alignment horizontal="center" vertical="center"/>
    </xf>
    <xf numFmtId="0" fontId="4" fillId="3" borderId="108" xfId="1" applyFont="1" applyFill="1" applyBorder="1" applyAlignment="1">
      <alignment horizontal="center" vertical="center"/>
    </xf>
    <xf numFmtId="0" fontId="4" fillId="3" borderId="43" xfId="1" applyFont="1" applyFill="1" applyBorder="1" applyAlignment="1">
      <alignment horizontal="center" vertical="center"/>
    </xf>
    <xf numFmtId="3" fontId="13" fillId="35" borderId="0" xfId="1" applyNumberFormat="1" applyFont="1" applyFill="1" applyAlignment="1" applyProtection="1">
      <alignment horizontal="left" vertical="center"/>
      <protection locked="0"/>
    </xf>
    <xf numFmtId="0" fontId="40" fillId="41" borderId="0" xfId="1" applyFont="1" applyFill="1" applyAlignment="1">
      <alignment horizontal="left" vertical="center"/>
    </xf>
    <xf numFmtId="0" fontId="2" fillId="0" borderId="24" xfId="1" applyFont="1" applyBorder="1" applyAlignment="1">
      <alignment vertical="center"/>
    </xf>
    <xf numFmtId="0" fontId="2" fillId="0" borderId="25" xfId="1" applyFont="1" applyBorder="1" applyAlignment="1">
      <alignment vertical="center"/>
    </xf>
    <xf numFmtId="0" fontId="2" fillId="0" borderId="26" xfId="1" applyFont="1" applyBorder="1" applyAlignment="1">
      <alignment vertical="center"/>
    </xf>
    <xf numFmtId="0" fontId="13" fillId="6" borderId="23" xfId="1" applyFont="1" applyFill="1" applyBorder="1" applyAlignment="1">
      <alignment horizontal="center" vertical="center"/>
    </xf>
    <xf numFmtId="167" fontId="13" fillId="8" borderId="29" xfId="1" applyNumberFormat="1" applyFont="1" applyFill="1" applyBorder="1" applyAlignment="1" applyProtection="1">
      <alignment horizontal="left" vertical="center"/>
      <protection locked="0"/>
    </xf>
    <xf numFmtId="0" fontId="13" fillId="35" borderId="29" xfId="1" applyFont="1" applyFill="1" applyBorder="1" applyAlignment="1">
      <alignment horizontal="left"/>
    </xf>
    <xf numFmtId="0" fontId="13" fillId="7" borderId="29" xfId="1" applyFont="1" applyFill="1" applyBorder="1"/>
    <xf numFmtId="0" fontId="13" fillId="35" borderId="29" xfId="1" applyFont="1" applyFill="1" applyBorder="1"/>
    <xf numFmtId="167" fontId="13" fillId="7" borderId="29" xfId="1" applyNumberFormat="1" applyFont="1" applyFill="1" applyBorder="1" applyAlignment="1" applyProtection="1">
      <alignment horizontal="left" vertical="center"/>
      <protection locked="0"/>
    </xf>
    <xf numFmtId="167" fontId="13" fillId="5" borderId="29" xfId="1" applyNumberFormat="1" applyFont="1" applyFill="1" applyBorder="1" applyAlignment="1" applyProtection="1">
      <alignment horizontal="left" vertical="center"/>
      <protection locked="0"/>
    </xf>
    <xf numFmtId="0" fontId="13" fillId="7" borderId="33" xfId="1" applyFont="1" applyFill="1" applyBorder="1" applyAlignment="1">
      <alignment vertical="center"/>
    </xf>
    <xf numFmtId="0" fontId="13" fillId="7" borderId="32" xfId="1" applyFont="1" applyFill="1" applyBorder="1" applyAlignment="1">
      <alignment vertical="center"/>
    </xf>
    <xf numFmtId="0" fontId="4" fillId="17" borderId="29" xfId="6" applyFont="1" applyFill="1" applyBorder="1" applyAlignment="1">
      <alignment vertical="center"/>
    </xf>
    <xf numFmtId="0" fontId="4" fillId="42" borderId="29" xfId="6" applyFont="1" applyFill="1" applyBorder="1" applyAlignment="1">
      <alignment vertical="center"/>
    </xf>
    <xf numFmtId="0" fontId="4" fillId="17" borderId="29" xfId="6" applyFont="1" applyFill="1" applyBorder="1" applyAlignment="1">
      <alignment horizontal="left" vertical="center"/>
    </xf>
    <xf numFmtId="0" fontId="3" fillId="0" borderId="33" xfId="1" applyFont="1" applyBorder="1" applyAlignment="1">
      <alignment vertical="center"/>
    </xf>
    <xf numFmtId="0" fontId="3" fillId="0" borderId="34" xfId="1" applyFont="1" applyBorder="1" applyAlignment="1">
      <alignment vertical="center"/>
    </xf>
    <xf numFmtId="0" fontId="3" fillId="0" borderId="32" xfId="1" applyFont="1" applyBorder="1" applyAlignment="1">
      <alignment vertical="center"/>
    </xf>
    <xf numFmtId="0" fontId="18" fillId="43" borderId="29" xfId="1" applyFont="1" applyFill="1" applyBorder="1" applyAlignment="1">
      <alignment vertical="center"/>
    </xf>
    <xf numFmtId="167" fontId="13" fillId="19" borderId="29" xfId="1" applyNumberFormat="1" applyFont="1" applyFill="1" applyBorder="1" applyAlignment="1" applyProtection="1">
      <alignment horizontal="left" vertical="center"/>
      <protection locked="0"/>
    </xf>
    <xf numFmtId="0" fontId="13" fillId="12" borderId="15" xfId="1" applyFont="1" applyFill="1" applyBorder="1" applyAlignment="1">
      <alignment horizontal="center" vertical="center"/>
    </xf>
    <xf numFmtId="0" fontId="13" fillId="12" borderId="23" xfId="1" applyFont="1" applyFill="1" applyBorder="1" applyAlignment="1">
      <alignment horizontal="center" vertical="center"/>
    </xf>
    <xf numFmtId="0" fontId="2" fillId="21" borderId="29" xfId="1" applyFont="1" applyFill="1" applyBorder="1" applyAlignment="1">
      <alignment horizontal="center" vertical="center"/>
    </xf>
    <xf numFmtId="0" fontId="13" fillId="19" borderId="23" xfId="1" applyFont="1" applyFill="1" applyBorder="1" applyAlignment="1">
      <alignment horizontal="center"/>
    </xf>
    <xf numFmtId="0" fontId="13" fillId="0" borderId="0" xfId="1" applyFont="1" applyAlignment="1">
      <alignment horizontal="center"/>
    </xf>
    <xf numFmtId="0" fontId="4" fillId="42" borderId="23" xfId="1" applyFont="1" applyFill="1" applyBorder="1" applyAlignment="1">
      <alignment horizontal="center" vertical="center"/>
    </xf>
    <xf numFmtId="0" fontId="4" fillId="42" borderId="23" xfId="1" applyFont="1" applyFill="1" applyBorder="1" applyAlignment="1">
      <alignment vertical="center"/>
    </xf>
    <xf numFmtId="0" fontId="13" fillId="19" borderId="0" xfId="1" applyFont="1" applyFill="1" applyAlignment="1">
      <alignment vertical="center"/>
    </xf>
    <xf numFmtId="0" fontId="2" fillId="44" borderId="0" xfId="1" applyFont="1" applyFill="1" applyAlignment="1">
      <alignment vertical="center"/>
    </xf>
    <xf numFmtId="0" fontId="2" fillId="42" borderId="14" xfId="1" applyFont="1" applyFill="1" applyBorder="1" applyAlignment="1">
      <alignment vertical="center"/>
    </xf>
    <xf numFmtId="0" fontId="2" fillId="42" borderId="0" xfId="1" applyFont="1" applyFill="1" applyAlignment="1">
      <alignment vertical="center"/>
    </xf>
    <xf numFmtId="0" fontId="2" fillId="19" borderId="0" xfId="1" applyFont="1" applyFill="1" applyAlignment="1">
      <alignment vertical="center"/>
    </xf>
    <xf numFmtId="0" fontId="5" fillId="0" borderId="0" xfId="1" applyFont="1" applyAlignment="1">
      <alignment vertical="center"/>
    </xf>
    <xf numFmtId="0" fontId="3" fillId="0" borderId="0" xfId="1" applyFont="1" applyAlignment="1">
      <alignment horizontal="left" vertical="center"/>
    </xf>
    <xf numFmtId="0" fontId="13" fillId="45" borderId="0" xfId="1" applyFont="1" applyFill="1" applyAlignment="1">
      <alignment horizontal="center" vertical="center"/>
    </xf>
    <xf numFmtId="0" fontId="2" fillId="45" borderId="0" xfId="1" applyFont="1" applyFill="1" applyAlignment="1">
      <alignment horizontal="center" vertical="center"/>
    </xf>
    <xf numFmtId="0" fontId="3" fillId="42" borderId="0" xfId="1" applyFont="1" applyFill="1" applyAlignment="1">
      <alignment horizontal="left" vertical="center"/>
    </xf>
    <xf numFmtId="0" fontId="2" fillId="17" borderId="29" xfId="1" applyFont="1" applyFill="1" applyBorder="1" applyAlignment="1">
      <alignment horizontal="center" vertical="center"/>
    </xf>
    <xf numFmtId="0" fontId="2" fillId="42" borderId="24" xfId="1" applyFont="1" applyFill="1" applyBorder="1" applyAlignment="1">
      <alignment vertical="center"/>
    </xf>
    <xf numFmtId="0" fontId="2" fillId="42" borderId="25" xfId="1" applyFont="1" applyFill="1" applyBorder="1" applyAlignment="1">
      <alignment vertical="center"/>
    </xf>
    <xf numFmtId="0" fontId="2" fillId="19" borderId="25" xfId="1" applyFont="1" applyFill="1" applyBorder="1" applyAlignment="1">
      <alignment vertical="center"/>
    </xf>
    <xf numFmtId="0" fontId="2" fillId="42" borderId="26" xfId="1" applyFont="1" applyFill="1" applyBorder="1" applyAlignment="1">
      <alignment horizontal="left" vertical="center"/>
    </xf>
    <xf numFmtId="164" fontId="13" fillId="19" borderId="29" xfId="1" applyNumberFormat="1" applyFont="1" applyFill="1" applyBorder="1" applyAlignment="1">
      <alignment horizontal="center" vertical="center"/>
    </xf>
    <xf numFmtId="167" fontId="3" fillId="19" borderId="29" xfId="1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/>
    <xf numFmtId="0" fontId="3" fillId="0" borderId="41" xfId="1" applyFont="1" applyBorder="1" applyAlignment="1">
      <alignment vertical="center"/>
    </xf>
    <xf numFmtId="0" fontId="12" fillId="0" borderId="0" xfId="1" applyFont="1"/>
    <xf numFmtId="0" fontId="12" fillId="0" borderId="0" xfId="1" applyFont="1" applyAlignment="1">
      <alignment vertical="center"/>
    </xf>
    <xf numFmtId="0" fontId="4" fillId="14" borderId="0" xfId="1" applyFont="1" applyFill="1" applyAlignment="1">
      <alignment horizontal="center"/>
    </xf>
    <xf numFmtId="0" fontId="6" fillId="0" borderId="0" xfId="1" applyFont="1"/>
    <xf numFmtId="0" fontId="6" fillId="0" borderId="0" xfId="1" applyFont="1" applyAlignment="1">
      <alignment vertical="center"/>
    </xf>
    <xf numFmtId="167" fontId="13" fillId="9" borderId="29" xfId="1" applyNumberFormat="1" applyFont="1" applyFill="1" applyBorder="1" applyAlignment="1">
      <alignment horizontal="left" vertical="center"/>
    </xf>
    <xf numFmtId="167" fontId="13" fillId="19" borderId="29" xfId="1" applyNumberFormat="1" applyFont="1" applyFill="1" applyBorder="1" applyAlignment="1">
      <alignment horizontal="center" vertical="center"/>
    </xf>
    <xf numFmtId="0" fontId="4" fillId="17" borderId="41" xfId="1" applyFont="1" applyFill="1" applyBorder="1" applyAlignment="1">
      <alignment horizontal="center" vertical="center"/>
    </xf>
    <xf numFmtId="0" fontId="22" fillId="0" borderId="0" xfId="8" applyFont="1" applyAlignment="1">
      <alignment horizontal="center" vertical="center"/>
    </xf>
    <xf numFmtId="0" fontId="26" fillId="0" borderId="0" xfId="8" applyFont="1" applyAlignment="1">
      <alignment horizontal="center" vertical="center"/>
    </xf>
    <xf numFmtId="172" fontId="22" fillId="46" borderId="23" xfId="1" applyNumberFormat="1" applyFont="1" applyFill="1" applyBorder="1" applyAlignment="1" applyProtection="1">
      <alignment horizontal="center" vertical="center" shrinkToFit="1"/>
      <protection locked="0"/>
    </xf>
    <xf numFmtId="172" fontId="22" fillId="47" borderId="23" xfId="1" applyNumberFormat="1" applyFont="1" applyFill="1" applyBorder="1" applyAlignment="1" applyProtection="1">
      <alignment horizontal="center" vertical="center" shrinkToFit="1"/>
      <protection locked="0"/>
    </xf>
    <xf numFmtId="172" fontId="22" fillId="48" borderId="27" xfId="1" applyNumberFormat="1" applyFont="1" applyFill="1" applyBorder="1" applyAlignment="1" applyProtection="1">
      <alignment horizontal="center" vertical="center" shrinkToFit="1"/>
      <protection locked="0"/>
    </xf>
    <xf numFmtId="172" fontId="22" fillId="48" borderId="28" xfId="1" applyNumberFormat="1" applyFont="1" applyFill="1" applyBorder="1" applyAlignment="1" applyProtection="1">
      <alignment horizontal="center" vertical="center" shrinkToFit="1"/>
      <protection locked="0"/>
    </xf>
    <xf numFmtId="172" fontId="22" fillId="38" borderId="23" xfId="1" applyNumberFormat="1" applyFont="1" applyFill="1" applyBorder="1" applyAlignment="1" applyProtection="1">
      <alignment horizontal="center" vertical="center" shrinkToFit="1"/>
      <protection locked="0"/>
    </xf>
    <xf numFmtId="172" fontId="22" fillId="38" borderId="23" xfId="1" quotePrefix="1" applyNumberFormat="1" applyFont="1" applyFill="1" applyBorder="1" applyAlignment="1" applyProtection="1">
      <alignment horizontal="center" vertical="center" shrinkToFit="1"/>
      <protection locked="0"/>
    </xf>
    <xf numFmtId="172" fontId="22" fillId="49" borderId="27" xfId="1" applyNumberFormat="1" applyFont="1" applyFill="1" applyBorder="1" applyAlignment="1" applyProtection="1">
      <alignment horizontal="center" vertical="center" shrinkToFit="1"/>
      <protection locked="0"/>
    </xf>
    <xf numFmtId="172" fontId="22" fillId="49" borderId="28" xfId="1" applyNumberFormat="1" applyFont="1" applyFill="1" applyBorder="1" applyAlignment="1" applyProtection="1">
      <alignment horizontal="center" vertical="center" shrinkToFit="1"/>
      <protection locked="0"/>
    </xf>
    <xf numFmtId="0" fontId="22" fillId="4" borderId="29" xfId="1" applyFont="1" applyFill="1" applyBorder="1" applyAlignment="1" applyProtection="1">
      <alignment horizontal="center" vertical="center" shrinkToFit="1"/>
      <protection locked="0"/>
    </xf>
    <xf numFmtId="172" fontId="22" fillId="46" borderId="15" xfId="1" applyNumberFormat="1" applyFont="1" applyFill="1" applyBorder="1" applyAlignment="1" applyProtection="1">
      <alignment horizontal="center" vertical="center" shrinkToFit="1"/>
      <protection locked="0"/>
    </xf>
    <xf numFmtId="172" fontId="22" fillId="47" borderId="15" xfId="1" applyNumberFormat="1" applyFont="1" applyFill="1" applyBorder="1" applyAlignment="1" applyProtection="1">
      <alignment horizontal="center" vertical="center" shrinkToFit="1"/>
      <protection locked="0"/>
    </xf>
    <xf numFmtId="172" fontId="22" fillId="48" borderId="18" xfId="1" applyNumberFormat="1" applyFont="1" applyFill="1" applyBorder="1" applyAlignment="1" applyProtection="1">
      <alignment horizontal="center" vertical="center" shrinkToFit="1"/>
      <protection locked="0"/>
    </xf>
    <xf numFmtId="172" fontId="22" fillId="48" borderId="20" xfId="1" applyNumberFormat="1" applyFont="1" applyFill="1" applyBorder="1" applyAlignment="1" applyProtection="1">
      <alignment horizontal="center" vertical="center" shrinkToFit="1"/>
      <protection locked="0"/>
    </xf>
    <xf numFmtId="172" fontId="22" fillId="38" borderId="15" xfId="1" applyNumberFormat="1" applyFont="1" applyFill="1" applyBorder="1" applyAlignment="1" applyProtection="1">
      <alignment horizontal="center" vertical="center" shrinkToFit="1"/>
      <protection locked="0"/>
    </xf>
    <xf numFmtId="172" fontId="22" fillId="49" borderId="18" xfId="1" applyNumberFormat="1" applyFont="1" applyFill="1" applyBorder="1" applyAlignment="1" applyProtection="1">
      <alignment horizontal="center" vertical="center" shrinkToFit="1"/>
      <protection locked="0"/>
    </xf>
    <xf numFmtId="172" fontId="22" fillId="49" borderId="20" xfId="1" applyNumberFormat="1" applyFont="1" applyFill="1" applyBorder="1" applyAlignment="1" applyProtection="1">
      <alignment horizontal="center" vertical="center" shrinkToFit="1"/>
      <protection locked="0"/>
    </xf>
    <xf numFmtId="0" fontId="22" fillId="3" borderId="15" xfId="1" applyFont="1" applyFill="1" applyBorder="1" applyAlignment="1" applyProtection="1">
      <alignment horizontal="center" vertical="center" shrinkToFit="1"/>
      <protection locked="0"/>
    </xf>
    <xf numFmtId="0" fontId="22" fillId="3" borderId="14" xfId="1" applyFont="1" applyFill="1" applyBorder="1" applyAlignment="1" applyProtection="1">
      <alignment horizontal="center" vertical="center" shrinkToFit="1"/>
      <protection locked="0"/>
    </xf>
    <xf numFmtId="0" fontId="22" fillId="3" borderId="23" xfId="1" applyFont="1" applyFill="1" applyBorder="1" applyAlignment="1" applyProtection="1">
      <alignment horizontal="center" vertical="center" shrinkToFit="1"/>
      <protection locked="0"/>
    </xf>
    <xf numFmtId="0" fontId="22" fillId="3" borderId="24" xfId="1" applyFont="1" applyFill="1" applyBorder="1" applyAlignment="1" applyProtection="1">
      <alignment horizontal="center" vertical="center" shrinkToFit="1"/>
      <protection locked="0"/>
    </xf>
    <xf numFmtId="172" fontId="22" fillId="47" borderId="29" xfId="1" applyNumberFormat="1" applyFont="1" applyFill="1" applyBorder="1" applyAlignment="1" applyProtection="1">
      <alignment horizontal="center" vertical="center" shrinkToFit="1"/>
      <protection locked="0"/>
    </xf>
    <xf numFmtId="172" fontId="22" fillId="47" borderId="47" xfId="1" applyNumberFormat="1" applyFont="1" applyFill="1" applyBorder="1" applyAlignment="1" applyProtection="1">
      <alignment horizontal="center" vertical="center" shrinkToFit="1"/>
      <protection locked="0"/>
    </xf>
    <xf numFmtId="172" fontId="22" fillId="47" borderId="46" xfId="1" applyNumberFormat="1" applyFont="1" applyFill="1" applyBorder="1" applyAlignment="1" applyProtection="1">
      <alignment horizontal="center" vertical="center" shrinkToFit="1"/>
      <protection locked="0"/>
    </xf>
    <xf numFmtId="172" fontId="22" fillId="50" borderId="29" xfId="1" applyNumberFormat="1" applyFont="1" applyFill="1" applyBorder="1" applyAlignment="1" applyProtection="1">
      <alignment horizontal="center" vertical="center" shrinkToFit="1"/>
      <protection locked="0"/>
    </xf>
    <xf numFmtId="172" fontId="22" fillId="38" borderId="47" xfId="1" applyNumberFormat="1" applyFont="1" applyFill="1" applyBorder="1" applyAlignment="1" applyProtection="1">
      <alignment horizontal="center" vertical="center" shrinkToFit="1"/>
      <protection locked="0"/>
    </xf>
    <xf numFmtId="172" fontId="22" fillId="38" borderId="46" xfId="1" applyNumberFormat="1" applyFont="1" applyFill="1" applyBorder="1" applyAlignment="1" applyProtection="1">
      <alignment horizontal="center" vertical="center" shrinkToFit="1"/>
      <protection locked="0"/>
    </xf>
    <xf numFmtId="172" fontId="22" fillId="38" borderId="109" xfId="1" applyNumberFormat="1" applyFont="1" applyFill="1" applyBorder="1" applyAlignment="1" applyProtection="1">
      <alignment horizontal="center" vertical="center" shrinkToFit="1"/>
      <protection locked="0"/>
    </xf>
    <xf numFmtId="172" fontId="22" fillId="38" borderId="110" xfId="1" applyNumberFormat="1" applyFont="1" applyFill="1" applyBorder="1" applyAlignment="1" applyProtection="1">
      <alignment horizontal="center" vertical="center" shrinkToFit="1"/>
      <protection locked="0"/>
    </xf>
    <xf numFmtId="172" fontId="22" fillId="4" borderId="29" xfId="1" applyNumberFormat="1" applyFont="1" applyFill="1" applyBorder="1" applyAlignment="1" applyProtection="1">
      <alignment horizontal="center" vertical="center" shrinkToFit="1"/>
      <protection locked="0"/>
    </xf>
    <xf numFmtId="0" fontId="26" fillId="0" borderId="0" xfId="8" applyFont="1" applyAlignment="1" applyProtection="1">
      <alignment horizontal="center" vertical="center"/>
      <protection locked="0"/>
    </xf>
    <xf numFmtId="172" fontId="26" fillId="47" borderId="47" xfId="1" applyNumberFormat="1" applyFont="1" applyFill="1" applyBorder="1" applyAlignment="1" applyProtection="1">
      <alignment horizontal="center" vertical="center" shrinkToFit="1"/>
      <protection locked="0"/>
    </xf>
    <xf numFmtId="172" fontId="26" fillId="47" borderId="46" xfId="1" applyNumberFormat="1" applyFont="1" applyFill="1" applyBorder="1" applyAlignment="1" applyProtection="1">
      <alignment horizontal="center" vertical="center" shrinkToFit="1"/>
      <protection locked="0"/>
    </xf>
    <xf numFmtId="172" fontId="26" fillId="50" borderId="29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109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110" xfId="1" applyNumberFormat="1" applyFont="1" applyFill="1" applyBorder="1" applyAlignment="1" applyProtection="1">
      <alignment horizontal="center" vertical="center" shrinkToFit="1"/>
      <protection locked="0"/>
    </xf>
    <xf numFmtId="172" fontId="26" fillId="47" borderId="29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47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46" xfId="1" applyNumberFormat="1" applyFont="1" applyFill="1" applyBorder="1" applyAlignment="1" applyProtection="1">
      <alignment horizontal="center" vertical="center" shrinkToFit="1"/>
      <protection locked="0"/>
    </xf>
    <xf numFmtId="0" fontId="22" fillId="4" borderId="33" xfId="1" applyFont="1" applyFill="1" applyBorder="1" applyAlignment="1" applyProtection="1">
      <alignment horizontal="center" vertical="center" shrinkToFit="1"/>
      <protection locked="0"/>
    </xf>
    <xf numFmtId="0" fontId="22" fillId="4" borderId="34" xfId="1" applyFont="1" applyFill="1" applyBorder="1" applyAlignment="1" applyProtection="1">
      <alignment horizontal="center" vertical="center" shrinkToFit="1"/>
      <protection locked="0"/>
    </xf>
    <xf numFmtId="0" fontId="22" fillId="4" borderId="32" xfId="1" applyFont="1" applyFill="1" applyBorder="1" applyAlignment="1" applyProtection="1">
      <alignment horizontal="center" vertical="center" shrinkToFit="1"/>
      <protection locked="0"/>
    </xf>
    <xf numFmtId="0" fontId="22" fillId="0" borderId="0" xfId="8" applyFont="1" applyAlignment="1" applyProtection="1">
      <alignment horizontal="center" vertical="center"/>
      <protection locked="0"/>
    </xf>
    <xf numFmtId="0" fontId="41" fillId="0" borderId="0" xfId="8" applyFont="1" applyAlignment="1" applyProtection="1">
      <alignment horizontal="center" vertical="center"/>
      <protection locked="0"/>
    </xf>
    <xf numFmtId="172" fontId="22" fillId="20" borderId="111" xfId="1" applyNumberFormat="1" applyFont="1" applyFill="1" applyBorder="1" applyAlignment="1" applyProtection="1">
      <alignment horizontal="center" vertical="center" shrinkToFit="1"/>
      <protection locked="0"/>
    </xf>
    <xf numFmtId="172" fontId="22" fillId="0" borderId="111" xfId="1" applyNumberFormat="1" applyFont="1" applyBorder="1" applyAlignment="1" applyProtection="1">
      <alignment horizontal="center" vertical="center" shrinkToFit="1"/>
      <protection locked="0"/>
    </xf>
    <xf numFmtId="172" fontId="26" fillId="49" borderId="111" xfId="1" applyNumberFormat="1" applyFont="1" applyFill="1" applyBorder="1" applyAlignment="1" applyProtection="1">
      <alignment horizontal="center" vertical="center" shrinkToFit="1"/>
      <protection locked="0"/>
    </xf>
    <xf numFmtId="172" fontId="26" fillId="46" borderId="111" xfId="1" applyNumberFormat="1" applyFont="1" applyFill="1" applyBorder="1" applyAlignment="1" applyProtection="1">
      <alignment horizontal="center" vertical="center" shrinkToFit="1"/>
      <protection locked="0"/>
    </xf>
    <xf numFmtId="172" fontId="26" fillId="50" borderId="111" xfId="1" applyNumberFormat="1" applyFont="1" applyFill="1" applyBorder="1" applyAlignment="1" applyProtection="1">
      <alignment horizontal="center" vertical="center" shrinkToFit="1"/>
      <protection locked="0"/>
    </xf>
    <xf numFmtId="172" fontId="26" fillId="48" borderId="111" xfId="1" applyNumberFormat="1" applyFont="1" applyFill="1" applyBorder="1" applyAlignment="1" applyProtection="1">
      <alignment horizontal="center" vertical="center" shrinkToFit="1"/>
      <protection locked="0"/>
    </xf>
    <xf numFmtId="172" fontId="26" fillId="51" borderId="111" xfId="1" applyNumberFormat="1" applyFont="1" applyFill="1" applyBorder="1" applyAlignment="1" applyProtection="1">
      <alignment horizontal="center" vertical="center" shrinkToFit="1"/>
      <protection locked="0"/>
    </xf>
    <xf numFmtId="172" fontId="26" fillId="47" borderId="111" xfId="1" applyNumberFormat="1" applyFont="1" applyFill="1" applyBorder="1" applyAlignment="1" applyProtection="1">
      <alignment horizontal="center" vertical="center" shrinkToFit="1"/>
      <protection locked="0"/>
    </xf>
    <xf numFmtId="172" fontId="26" fillId="49" borderId="111" xfId="1" quotePrefix="1" applyNumberFormat="1" applyFont="1" applyFill="1" applyBorder="1" applyAlignment="1" applyProtection="1">
      <alignment horizontal="center" vertical="center" shrinkToFit="1"/>
      <protection locked="0"/>
    </xf>
    <xf numFmtId="0" fontId="22" fillId="3" borderId="33" xfId="1" applyFont="1" applyFill="1" applyBorder="1" applyAlignment="1" applyProtection="1">
      <alignment horizontal="center" vertical="center" shrinkToFit="1"/>
      <protection locked="0"/>
    </xf>
    <xf numFmtId="0" fontId="22" fillId="3" borderId="34" xfId="1" applyFont="1" applyFill="1" applyBorder="1" applyAlignment="1" applyProtection="1">
      <alignment horizontal="center" vertical="center" shrinkToFit="1"/>
      <protection locked="0"/>
    </xf>
    <xf numFmtId="0" fontId="22" fillId="3" borderId="32" xfId="1" applyFont="1" applyFill="1" applyBorder="1" applyAlignment="1" applyProtection="1">
      <alignment horizontal="center" vertical="center" shrinkToFit="1"/>
      <protection locked="0"/>
    </xf>
    <xf numFmtId="0" fontId="22" fillId="3" borderId="112" xfId="1" applyFont="1" applyFill="1" applyBorder="1" applyAlignment="1" applyProtection="1">
      <alignment horizontal="center" vertical="center" shrinkToFit="1"/>
      <protection locked="0"/>
    </xf>
    <xf numFmtId="0" fontId="22" fillId="3" borderId="36" xfId="1" applyFont="1" applyFill="1" applyBorder="1" applyAlignment="1" applyProtection="1">
      <alignment horizontal="center" vertical="center" shrinkToFit="1"/>
      <protection locked="0"/>
    </xf>
    <xf numFmtId="0" fontId="22" fillId="3" borderId="113" xfId="1" applyFont="1" applyFill="1" applyBorder="1" applyAlignment="1" applyProtection="1">
      <alignment horizontal="center" vertical="center" shrinkToFit="1"/>
      <protection locked="0"/>
    </xf>
    <xf numFmtId="172" fontId="26" fillId="49" borderId="114" xfId="1" applyNumberFormat="1" applyFont="1" applyFill="1" applyBorder="1" applyAlignment="1" applyProtection="1">
      <alignment horizontal="center" vertical="center" shrinkToFit="1"/>
      <protection locked="0"/>
    </xf>
    <xf numFmtId="172" fontId="26" fillId="46" borderId="114" xfId="1" applyNumberFormat="1" applyFont="1" applyFill="1" applyBorder="1" applyAlignment="1" applyProtection="1">
      <alignment horizontal="center" vertical="center" shrinkToFit="1"/>
      <protection locked="0"/>
    </xf>
    <xf numFmtId="172" fontId="26" fillId="50" borderId="114" xfId="1" applyNumberFormat="1" applyFont="1" applyFill="1" applyBorder="1" applyAlignment="1" applyProtection="1">
      <alignment horizontal="center" vertical="center" shrinkToFit="1"/>
      <protection locked="0"/>
    </xf>
    <xf numFmtId="172" fontId="26" fillId="48" borderId="114" xfId="1" applyNumberFormat="1" applyFont="1" applyFill="1" applyBorder="1" applyAlignment="1" applyProtection="1">
      <alignment horizontal="center" vertical="center" shrinkToFit="1"/>
      <protection locked="0"/>
    </xf>
    <xf numFmtId="172" fontId="26" fillId="51" borderId="114" xfId="1" applyNumberFormat="1" applyFont="1" applyFill="1" applyBorder="1" applyAlignment="1" applyProtection="1">
      <alignment horizontal="center" vertical="center" shrinkToFit="1"/>
      <protection locked="0"/>
    </xf>
    <xf numFmtId="172" fontId="26" fillId="47" borderId="114" xfId="1" applyNumberFormat="1" applyFont="1" applyFill="1" applyBorder="1" applyAlignment="1" applyProtection="1">
      <alignment horizontal="center" vertical="center" shrinkToFit="1"/>
      <protection locked="0"/>
    </xf>
    <xf numFmtId="172" fontId="22" fillId="20" borderId="114" xfId="1" applyNumberFormat="1" applyFont="1" applyFill="1" applyBorder="1" applyAlignment="1" applyProtection="1">
      <alignment horizontal="center" vertical="center" shrinkToFit="1"/>
      <protection locked="0"/>
    </xf>
    <xf numFmtId="172" fontId="22" fillId="0" borderId="114" xfId="1" applyNumberFormat="1" applyFont="1" applyBorder="1" applyAlignment="1" applyProtection="1">
      <alignment horizontal="center" vertical="center" shrinkToFit="1"/>
      <protection locked="0"/>
    </xf>
    <xf numFmtId="0" fontId="22" fillId="3" borderId="115" xfId="1" applyFont="1" applyFill="1" applyBorder="1" applyAlignment="1" applyProtection="1">
      <alignment horizontal="center" vertical="center" shrinkToFit="1"/>
      <protection locked="0"/>
    </xf>
    <xf numFmtId="0" fontId="22" fillId="3" borderId="116" xfId="1" applyFont="1" applyFill="1" applyBorder="1" applyAlignment="1" applyProtection="1">
      <alignment horizontal="center" vertical="center" shrinkToFit="1"/>
      <protection locked="0"/>
    </xf>
    <xf numFmtId="0" fontId="22" fillId="3" borderId="117" xfId="1" applyFont="1" applyFill="1" applyBorder="1" applyAlignment="1" applyProtection="1">
      <alignment horizontal="center" vertical="center" shrinkToFit="1"/>
      <protection locked="0"/>
    </xf>
    <xf numFmtId="0" fontId="22" fillId="3" borderId="37" xfId="1" applyFont="1" applyFill="1" applyBorder="1" applyAlignment="1" applyProtection="1">
      <alignment horizontal="center" vertical="center" shrinkToFit="1"/>
      <protection locked="0"/>
    </xf>
    <xf numFmtId="0" fontId="22" fillId="3" borderId="118" xfId="1" applyFont="1" applyFill="1" applyBorder="1" applyAlignment="1" applyProtection="1">
      <alignment horizontal="center" vertical="center" shrinkToFit="1"/>
      <protection locked="0"/>
    </xf>
    <xf numFmtId="0" fontId="22" fillId="3" borderId="38" xfId="1" applyFont="1" applyFill="1" applyBorder="1" applyAlignment="1" applyProtection="1">
      <alignment horizontal="center" vertical="center" shrinkToFit="1"/>
      <protection locked="0"/>
    </xf>
    <xf numFmtId="0" fontId="22" fillId="0" borderId="0" xfId="1" applyFont="1" applyAlignment="1" applyProtection="1">
      <alignment horizontal="center" vertical="center" shrinkToFit="1"/>
      <protection locked="0"/>
    </xf>
    <xf numFmtId="0" fontId="22" fillId="16" borderId="0" xfId="1" applyFont="1" applyFill="1" applyAlignment="1" applyProtection="1">
      <alignment horizontal="center" vertical="center" shrinkToFit="1"/>
      <protection locked="0"/>
    </xf>
    <xf numFmtId="172" fontId="26" fillId="50" borderId="47" xfId="1" applyNumberFormat="1" applyFont="1" applyFill="1" applyBorder="1" applyAlignment="1" applyProtection="1">
      <alignment horizontal="center" vertical="center" shrinkToFit="1"/>
      <protection locked="0"/>
    </xf>
    <xf numFmtId="172" fontId="26" fillId="50" borderId="46" xfId="1" applyNumberFormat="1" applyFont="1" applyFill="1" applyBorder="1" applyAlignment="1" applyProtection="1">
      <alignment horizontal="center" vertical="center" shrinkToFit="1"/>
      <protection locked="0"/>
    </xf>
    <xf numFmtId="0" fontId="22" fillId="4" borderId="41" xfId="1" applyFont="1" applyFill="1" applyBorder="1" applyAlignment="1" applyProtection="1">
      <alignment horizontal="center" vertical="center" shrinkToFit="1"/>
      <protection locked="0"/>
    </xf>
    <xf numFmtId="172" fontId="22" fillId="4" borderId="41" xfId="1" applyNumberFormat="1" applyFont="1" applyFill="1" applyBorder="1" applyAlignment="1" applyProtection="1">
      <alignment horizontal="center" vertical="center" shrinkToFit="1"/>
      <protection locked="0"/>
    </xf>
    <xf numFmtId="172" fontId="26" fillId="47" borderId="48" xfId="1" applyNumberFormat="1" applyFont="1" applyFill="1" applyBorder="1" applyAlignment="1" applyProtection="1">
      <alignment horizontal="center" vertical="center" shrinkToFit="1"/>
      <protection locked="0"/>
    </xf>
    <xf numFmtId="172" fontId="26" fillId="47" borderId="119" xfId="1" applyNumberFormat="1" applyFont="1" applyFill="1" applyBorder="1" applyAlignment="1" applyProtection="1">
      <alignment horizontal="center" vertical="center" shrinkToFit="1"/>
      <protection locked="0"/>
    </xf>
    <xf numFmtId="172" fontId="26" fillId="50" borderId="41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120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121" xfId="1" applyNumberFormat="1" applyFont="1" applyFill="1" applyBorder="1" applyAlignment="1" applyProtection="1">
      <alignment horizontal="center" vertical="center" shrinkToFit="1"/>
      <protection locked="0"/>
    </xf>
    <xf numFmtId="172" fontId="26" fillId="47" borderId="41" xfId="1" applyNumberFormat="1" applyFont="1" applyFill="1" applyBorder="1" applyAlignment="1" applyProtection="1">
      <alignment horizontal="center" vertical="center" shrinkToFit="1"/>
      <protection locked="0"/>
    </xf>
    <xf numFmtId="172" fontId="26" fillId="50" borderId="48" xfId="1" applyNumberFormat="1" applyFont="1" applyFill="1" applyBorder="1" applyAlignment="1" applyProtection="1">
      <alignment horizontal="center" vertical="center" shrinkToFit="1"/>
      <protection locked="0"/>
    </xf>
    <xf numFmtId="172" fontId="26" fillId="50" borderId="119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48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119" xfId="1" applyNumberFormat="1" applyFont="1" applyFill="1" applyBorder="1" applyAlignment="1" applyProtection="1">
      <alignment horizontal="center" vertical="center" shrinkToFit="1"/>
      <protection locked="0"/>
    </xf>
    <xf numFmtId="0" fontId="22" fillId="4" borderId="39" xfId="1" applyFont="1" applyFill="1" applyBorder="1" applyAlignment="1" applyProtection="1">
      <alignment horizontal="center" vertical="center" shrinkToFit="1"/>
      <protection locked="0"/>
    </xf>
    <xf numFmtId="0" fontId="22" fillId="4" borderId="30" xfId="1" applyFont="1" applyFill="1" applyBorder="1" applyAlignment="1" applyProtection="1">
      <alignment horizontal="center" vertical="center" shrinkToFit="1"/>
      <protection locked="0"/>
    </xf>
    <xf numFmtId="0" fontId="22" fillId="4" borderId="26" xfId="1" applyFont="1" applyFill="1" applyBorder="1" applyAlignment="1" applyProtection="1">
      <alignment horizontal="center" vertical="center" shrinkToFit="1"/>
      <protection locked="0"/>
    </xf>
    <xf numFmtId="0" fontId="22" fillId="4" borderId="40" xfId="1" applyFont="1" applyFill="1" applyBorder="1" applyAlignment="1" applyProtection="1">
      <alignment horizontal="center" vertical="center" shrinkToFit="1"/>
      <protection locked="0"/>
    </xf>
    <xf numFmtId="0" fontId="22" fillId="4" borderId="23" xfId="1" applyFont="1" applyFill="1" applyBorder="1" applyAlignment="1" applyProtection="1">
      <alignment horizontal="center" vertical="center" shrinkToFit="1"/>
      <protection locked="0"/>
    </xf>
    <xf numFmtId="172" fontId="22" fillId="4" borderId="23" xfId="1" applyNumberFormat="1" applyFont="1" applyFill="1" applyBorder="1" applyAlignment="1" applyProtection="1">
      <alignment horizontal="center" vertical="center" shrinkToFit="1"/>
      <protection locked="0"/>
    </xf>
    <xf numFmtId="172" fontId="26" fillId="47" borderId="27" xfId="1" applyNumberFormat="1" applyFont="1" applyFill="1" applyBorder="1" applyAlignment="1" applyProtection="1">
      <alignment horizontal="center" vertical="center" shrinkToFit="1"/>
      <protection locked="0"/>
    </xf>
    <xf numFmtId="172" fontId="26" fillId="47" borderId="28" xfId="1" applyNumberFormat="1" applyFont="1" applyFill="1" applyBorder="1" applyAlignment="1" applyProtection="1">
      <alignment horizontal="center" vertical="center" shrinkToFit="1"/>
      <protection locked="0"/>
    </xf>
    <xf numFmtId="172" fontId="26" fillId="50" borderId="23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122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123" xfId="1" applyNumberFormat="1" applyFont="1" applyFill="1" applyBorder="1" applyAlignment="1" applyProtection="1">
      <alignment horizontal="center" vertical="center" shrinkToFit="1"/>
      <protection locked="0"/>
    </xf>
    <xf numFmtId="172" fontId="26" fillId="47" borderId="23" xfId="1" applyNumberFormat="1" applyFont="1" applyFill="1" applyBorder="1" applyAlignment="1" applyProtection="1">
      <alignment horizontal="center" vertical="center" shrinkToFit="1"/>
      <protection locked="0"/>
    </xf>
    <xf numFmtId="172" fontId="26" fillId="50" borderId="27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27" xfId="1" applyNumberFormat="1" applyFont="1" applyFill="1" applyBorder="1" applyAlignment="1" applyProtection="1">
      <alignment horizontal="center" vertical="center" shrinkToFit="1"/>
      <protection locked="0"/>
    </xf>
    <xf numFmtId="172" fontId="26" fillId="38" borderId="28" xfId="1" applyNumberFormat="1" applyFont="1" applyFill="1" applyBorder="1" applyAlignment="1" applyProtection="1">
      <alignment horizontal="center" vertical="center" shrinkToFit="1"/>
      <protection locked="0"/>
    </xf>
    <xf numFmtId="0" fontId="22" fillId="4" borderId="24" xfId="1" applyFont="1" applyFill="1" applyBorder="1" applyAlignment="1" applyProtection="1">
      <alignment horizontal="center" vertical="center" shrinkToFit="1"/>
      <protection locked="0"/>
    </xf>
    <xf numFmtId="0" fontId="22" fillId="4" borderId="25" xfId="1" applyFont="1" applyFill="1" applyBorder="1" applyAlignment="1" applyProtection="1">
      <alignment horizontal="center" vertical="center" shrinkToFit="1"/>
      <protection locked="0"/>
    </xf>
    <xf numFmtId="170" fontId="22" fillId="4" borderId="29" xfId="1" applyNumberFormat="1" applyFont="1" applyFill="1" applyBorder="1" applyAlignment="1" applyProtection="1">
      <alignment horizontal="center" vertical="center" shrinkToFit="1"/>
      <protection locked="0"/>
    </xf>
    <xf numFmtId="170" fontId="22" fillId="4" borderId="32" xfId="1" applyNumberFormat="1" applyFont="1" applyFill="1" applyBorder="1" applyAlignment="1" applyProtection="1">
      <alignment horizontal="center" vertical="center" shrinkToFit="1"/>
      <protection locked="0"/>
    </xf>
    <xf numFmtId="170" fontId="22" fillId="20" borderId="15" xfId="1" applyNumberFormat="1" applyFont="1" applyFill="1" applyBorder="1" applyAlignment="1" applyProtection="1">
      <alignment horizontal="center" vertical="center" shrinkToFit="1"/>
      <protection locked="0"/>
    </xf>
    <xf numFmtId="170" fontId="22" fillId="0" borderId="15" xfId="1" applyNumberFormat="1" applyFont="1" applyBorder="1" applyAlignment="1" applyProtection="1">
      <alignment horizontal="center" vertical="center" shrinkToFit="1"/>
      <protection locked="0"/>
    </xf>
    <xf numFmtId="170" fontId="22" fillId="20" borderId="16" xfId="1" applyNumberFormat="1" applyFont="1" applyFill="1" applyBorder="1" applyAlignment="1" applyProtection="1">
      <alignment horizontal="center" vertical="center" shrinkToFit="1"/>
      <protection locked="0"/>
    </xf>
    <xf numFmtId="0" fontId="22" fillId="0" borderId="15" xfId="1" applyFont="1" applyBorder="1" applyAlignment="1" applyProtection="1">
      <alignment horizontal="center" vertical="center" shrinkToFit="1"/>
      <protection locked="0"/>
    </xf>
    <xf numFmtId="0" fontId="22" fillId="0" borderId="14" xfId="1" applyFont="1" applyBorder="1" applyAlignment="1" applyProtection="1">
      <alignment horizontal="center" vertical="center" shrinkToFit="1"/>
      <protection locked="0"/>
    </xf>
    <xf numFmtId="0" fontId="22" fillId="0" borderId="16" xfId="1" applyFont="1" applyBorder="1" applyAlignment="1" applyProtection="1">
      <alignment horizontal="center" vertical="center" shrinkToFit="1"/>
      <protection locked="0"/>
    </xf>
    <xf numFmtId="170" fontId="22" fillId="20" borderId="23" xfId="1" applyNumberFormat="1" applyFont="1" applyFill="1" applyBorder="1" applyAlignment="1" applyProtection="1">
      <alignment horizontal="center" vertical="center" shrinkToFit="1"/>
      <protection locked="0"/>
    </xf>
    <xf numFmtId="170" fontId="22" fillId="0" borderId="23" xfId="1" applyNumberFormat="1" applyFont="1" applyBorder="1" applyAlignment="1" applyProtection="1">
      <alignment horizontal="center" vertical="center" shrinkToFit="1"/>
      <protection locked="0"/>
    </xf>
    <xf numFmtId="170" fontId="22" fillId="20" borderId="26" xfId="1" applyNumberFormat="1" applyFont="1" applyFill="1" applyBorder="1" applyAlignment="1" applyProtection="1">
      <alignment horizontal="center" vertical="center" shrinkToFit="1"/>
      <protection locked="0"/>
    </xf>
    <xf numFmtId="0" fontId="22" fillId="0" borderId="23" xfId="1" applyFont="1" applyBorder="1" applyAlignment="1" applyProtection="1">
      <alignment horizontal="center" vertical="center" shrinkToFit="1"/>
      <protection locked="0"/>
    </xf>
    <xf numFmtId="0" fontId="22" fillId="0" borderId="24" xfId="1" applyFont="1" applyBorder="1" applyAlignment="1" applyProtection="1">
      <alignment horizontal="center" vertical="center" shrinkToFit="1"/>
      <protection locked="0"/>
    </xf>
    <xf numFmtId="0" fontId="22" fillId="0" borderId="25" xfId="1" applyFont="1" applyBorder="1" applyAlignment="1" applyProtection="1">
      <alignment horizontal="center" vertical="center" shrinkToFit="1"/>
      <protection locked="0"/>
    </xf>
    <xf numFmtId="0" fontId="22" fillId="0" borderId="26" xfId="1" applyFont="1" applyBorder="1" applyAlignment="1" applyProtection="1">
      <alignment horizontal="center" vertical="center" shrinkToFit="1"/>
      <protection locked="0"/>
    </xf>
    <xf numFmtId="172" fontId="22" fillId="48" borderId="48" xfId="1" applyNumberFormat="1" applyFont="1" applyFill="1" applyBorder="1" applyAlignment="1" applyProtection="1">
      <alignment horizontal="center" vertical="center" shrinkToFit="1"/>
      <protection locked="0"/>
    </xf>
    <xf numFmtId="0" fontId="22" fillId="16" borderId="15" xfId="1" applyFont="1" applyFill="1" applyBorder="1" applyAlignment="1" applyProtection="1">
      <alignment horizontal="center" vertical="center" shrinkToFit="1"/>
      <protection locked="0"/>
    </xf>
    <xf numFmtId="0" fontId="41" fillId="0" borderId="0" xfId="8" quotePrefix="1" applyFont="1" applyAlignment="1" applyProtection="1">
      <alignment horizontal="center" vertical="center"/>
      <protection locked="0"/>
    </xf>
    <xf numFmtId="0" fontId="26" fillId="0" borderId="29" xfId="1" applyFont="1" applyBorder="1" applyAlignment="1" applyProtection="1">
      <alignment horizontal="center" vertical="center"/>
      <protection locked="0"/>
    </xf>
    <xf numFmtId="0" fontId="26" fillId="0" borderId="109" xfId="1" applyFont="1" applyBorder="1" applyAlignment="1" applyProtection="1">
      <alignment horizontal="center" vertical="center"/>
      <protection locked="0"/>
    </xf>
    <xf numFmtId="0" fontId="26" fillId="0" borderId="110" xfId="1" applyFont="1" applyBorder="1" applyAlignment="1" applyProtection="1">
      <alignment horizontal="center" vertical="center"/>
      <protection locked="0"/>
    </xf>
    <xf numFmtId="0" fontId="26" fillId="0" borderId="32" xfId="1" applyFont="1" applyBorder="1" applyAlignment="1" applyProtection="1">
      <alignment horizontal="center" vertical="center"/>
      <protection locked="0"/>
    </xf>
    <xf numFmtId="20" fontId="30" fillId="4" borderId="40" xfId="5" applyNumberFormat="1" applyFont="1" applyFill="1" applyBorder="1" applyAlignment="1" applyProtection="1">
      <alignment horizontal="center" vertical="center"/>
      <protection locked="0"/>
    </xf>
    <xf numFmtId="0" fontId="30" fillId="4" borderId="39" xfId="1" applyFont="1" applyFill="1" applyBorder="1" applyAlignment="1" applyProtection="1">
      <alignment horizontal="center" vertical="center"/>
      <protection locked="0"/>
    </xf>
    <xf numFmtId="0" fontId="30" fillId="4" borderId="30" xfId="1" applyFont="1" applyFill="1" applyBorder="1" applyAlignment="1" applyProtection="1">
      <alignment horizontal="center" vertical="center"/>
      <protection locked="0"/>
    </xf>
    <xf numFmtId="49" fontId="26" fillId="0" borderId="29" xfId="1" applyNumberFormat="1" applyFont="1" applyBorder="1" applyAlignment="1" applyProtection="1">
      <alignment horizontal="center" vertical="center"/>
      <protection locked="0"/>
    </xf>
    <xf numFmtId="173" fontId="26" fillId="0" borderId="33" xfId="1" applyNumberFormat="1" applyFont="1" applyBorder="1" applyAlignment="1" applyProtection="1">
      <alignment horizontal="center" vertical="center"/>
      <protection locked="0"/>
    </xf>
    <xf numFmtId="173" fontId="26" fillId="0" borderId="34" xfId="1" applyNumberFormat="1" applyFont="1" applyBorder="1" applyAlignment="1" applyProtection="1">
      <alignment horizontal="center" vertical="center"/>
      <protection locked="0"/>
    </xf>
    <xf numFmtId="173" fontId="26" fillId="0" borderId="32" xfId="1" applyNumberFormat="1" applyFont="1" applyBorder="1" applyAlignment="1" applyProtection="1">
      <alignment horizontal="center" vertical="center"/>
      <protection locked="0"/>
    </xf>
    <xf numFmtId="20" fontId="30" fillId="4" borderId="16" xfId="5" applyNumberFormat="1" applyFont="1" applyFill="1" applyBorder="1" applyAlignment="1" applyProtection="1">
      <alignment horizontal="center" vertical="center"/>
      <protection locked="0"/>
    </xf>
    <xf numFmtId="0" fontId="30" fillId="4" borderId="14" xfId="1" applyFont="1" applyFill="1" applyBorder="1" applyAlignment="1" applyProtection="1">
      <alignment horizontal="center" vertical="center"/>
      <protection locked="0"/>
    </xf>
    <xf numFmtId="0" fontId="30" fillId="4" borderId="0" xfId="1" applyFont="1" applyFill="1" applyAlignment="1" applyProtection="1">
      <alignment horizontal="center" vertical="center"/>
      <protection locked="0"/>
    </xf>
    <xf numFmtId="0" fontId="30" fillId="50" borderId="33" xfId="1" applyFont="1" applyFill="1" applyBorder="1" applyAlignment="1" applyProtection="1">
      <alignment horizontal="center" vertical="center"/>
      <protection locked="0"/>
    </xf>
    <xf numFmtId="0" fontId="30" fillId="50" borderId="34" xfId="1" applyFont="1" applyFill="1" applyBorder="1" applyAlignment="1" applyProtection="1">
      <alignment horizontal="center" vertical="center"/>
      <protection locked="0"/>
    </xf>
    <xf numFmtId="0" fontId="30" fillId="50" borderId="32" xfId="1" applyFont="1" applyFill="1" applyBorder="1" applyAlignment="1" applyProtection="1">
      <alignment horizontal="center" vertical="center"/>
      <protection locked="0"/>
    </xf>
    <xf numFmtId="0" fontId="30" fillId="50" borderId="32" xfId="1" quotePrefix="1" applyFont="1" applyFill="1" applyBorder="1" applyAlignment="1" applyProtection="1">
      <alignment horizontal="center" vertical="center"/>
      <protection locked="0"/>
    </xf>
    <xf numFmtId="0" fontId="30" fillId="4" borderId="33" xfId="1" applyFont="1" applyFill="1" applyBorder="1" applyAlignment="1" applyProtection="1">
      <alignment horizontal="center" vertical="center"/>
      <protection locked="0"/>
    </xf>
    <xf numFmtId="0" fontId="30" fillId="4" borderId="34" xfId="1" applyFont="1" applyFill="1" applyBorder="1" applyAlignment="1" applyProtection="1">
      <alignment horizontal="center" vertical="center"/>
      <protection locked="0"/>
    </xf>
    <xf numFmtId="0" fontId="30" fillId="4" borderId="32" xfId="1" applyFont="1" applyFill="1" applyBorder="1" applyAlignment="1" applyProtection="1">
      <alignment horizontal="center" vertical="center"/>
      <protection locked="0"/>
    </xf>
    <xf numFmtId="0" fontId="30" fillId="4" borderId="26" xfId="5" applyFont="1" applyFill="1" applyBorder="1" applyAlignment="1" applyProtection="1">
      <alignment horizontal="center" vertical="center"/>
      <protection locked="0"/>
    </xf>
    <xf numFmtId="174" fontId="30" fillId="4" borderId="24" xfId="1" applyNumberFormat="1" applyFont="1" applyFill="1" applyBorder="1" applyAlignment="1" applyProtection="1">
      <alignment horizontal="center" vertical="center"/>
      <protection locked="0"/>
    </xf>
    <xf numFmtId="174" fontId="30" fillId="4" borderId="25" xfId="1" applyNumberFormat="1" applyFont="1" applyFill="1" applyBorder="1" applyAlignment="1" applyProtection="1">
      <alignment horizontal="center" vertical="center"/>
      <protection locked="0"/>
    </xf>
    <xf numFmtId="174" fontId="30" fillId="4" borderId="26" xfId="1" applyNumberFormat="1" applyFont="1" applyFill="1" applyBorder="1" applyAlignment="1" applyProtection="1">
      <alignment horizontal="center" vertical="center"/>
      <protection locked="0"/>
    </xf>
    <xf numFmtId="0" fontId="30" fillId="4" borderId="26" xfId="5" quotePrefix="1" applyFont="1" applyFill="1" applyBorder="1" applyAlignment="1" applyProtection="1">
      <alignment horizontal="center" vertical="center"/>
      <protection locked="0"/>
    </xf>
    <xf numFmtId="49" fontId="26" fillId="0" borderId="29" xfId="1" applyNumberFormat="1" applyFont="1" applyBorder="1" applyAlignment="1" applyProtection="1">
      <alignment horizontal="centerContinuous" vertical="center"/>
      <protection locked="0"/>
    </xf>
    <xf numFmtId="0" fontId="26" fillId="0" borderId="29" xfId="1" applyFont="1" applyBorder="1" applyAlignment="1" applyProtection="1">
      <alignment horizontal="centerContinuous" vertical="center"/>
      <protection locked="0"/>
    </xf>
    <xf numFmtId="0" fontId="26" fillId="0" borderId="0" xfId="8" applyFont="1" applyAlignment="1" applyProtection="1">
      <alignment vertical="center"/>
      <protection locked="0"/>
    </xf>
    <xf numFmtId="20" fontId="22" fillId="0" borderId="0" xfId="8" applyNumberFormat="1" applyFont="1" applyAlignment="1" applyProtection="1">
      <alignment horizontal="center" vertical="center"/>
      <protection locked="0"/>
    </xf>
    <xf numFmtId="0" fontId="22" fillId="42" borderId="15" xfId="1" applyFont="1" applyFill="1" applyBorder="1" applyAlignment="1" applyProtection="1">
      <alignment horizontal="center" vertical="center"/>
      <protection locked="0"/>
    </xf>
    <xf numFmtId="172" fontId="22" fillId="0" borderId="0" xfId="8" applyNumberFormat="1" applyFont="1" applyAlignment="1">
      <alignment horizontal="center" vertical="center"/>
    </xf>
    <xf numFmtId="0" fontId="1" fillId="0" borderId="0" xfId="1"/>
    <xf numFmtId="0" fontId="0" fillId="0" borderId="0" xfId="0"/>
    <xf numFmtId="46" fontId="21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21" fillId="16" borderId="14" xfId="0" applyFont="1" applyFill="1" applyBorder="1" applyAlignment="1">
      <alignment horizontal="center" vertical="center"/>
    </xf>
    <xf numFmtId="169" fontId="29" fillId="32" borderId="15" xfId="0" applyNumberFormat="1" applyFont="1" applyFill="1" applyBorder="1" applyAlignment="1">
      <alignment horizontal="center" vertical="center"/>
    </xf>
    <xf numFmtId="0" fontId="29" fillId="27" borderId="14" xfId="0" applyFont="1" applyFill="1" applyBorder="1" applyAlignment="1">
      <alignment horizontal="center" vertical="center"/>
    </xf>
    <xf numFmtId="0" fontId="26" fillId="26" borderId="15" xfId="0" applyFont="1" applyFill="1" applyBorder="1" applyAlignment="1">
      <alignment horizontal="left" vertical="center"/>
    </xf>
    <xf numFmtId="0" fontId="28" fillId="26" borderId="0" xfId="0" applyFont="1" applyFill="1" applyAlignment="1">
      <alignment horizontal="center" vertical="center"/>
    </xf>
    <xf numFmtId="0" fontId="22" fillId="22" borderId="0" xfId="1" applyFont="1" applyFill="1" applyAlignment="1">
      <alignment vertical="center"/>
    </xf>
    <xf numFmtId="164" fontId="24" fillId="24" borderId="14" xfId="1" applyNumberFormat="1" applyFont="1" applyFill="1" applyBorder="1" applyAlignment="1">
      <alignment horizontal="center" vertical="center"/>
    </xf>
    <xf numFmtId="164" fontId="24" fillId="24" borderId="16" xfId="1" applyNumberFormat="1" applyFont="1" applyFill="1" applyBorder="1" applyAlignment="1">
      <alignment horizontal="center" vertical="center"/>
    </xf>
    <xf numFmtId="46" fontId="21" fillId="23" borderId="0" xfId="1" applyNumberFormat="1" applyFont="1" applyFill="1" applyAlignment="1">
      <alignment horizontal="center" vertical="center"/>
    </xf>
    <xf numFmtId="0" fontId="28" fillId="2" borderId="0" xfId="1" applyFont="1" applyFill="1" applyAlignment="1">
      <alignment horizontal="center" vertical="center"/>
    </xf>
    <xf numFmtId="0" fontId="26" fillId="26" borderId="15" xfId="1" applyFont="1" applyFill="1" applyBorder="1" applyAlignment="1">
      <alignment horizontal="left" vertical="center"/>
    </xf>
    <xf numFmtId="0" fontId="29" fillId="27" borderId="14" xfId="1" applyFont="1" applyFill="1" applyBorder="1" applyAlignment="1">
      <alignment horizontal="center" vertical="center"/>
    </xf>
    <xf numFmtId="46" fontId="30" fillId="28" borderId="0" xfId="1" applyNumberFormat="1" applyFont="1" applyFill="1" applyAlignment="1">
      <alignment horizontal="center" vertical="center"/>
    </xf>
    <xf numFmtId="46" fontId="30" fillId="28" borderId="0" xfId="1" applyNumberFormat="1" applyFont="1" applyFill="1" applyAlignment="1">
      <alignment vertical="center"/>
    </xf>
    <xf numFmtId="0" fontId="31" fillId="29" borderId="0" xfId="1" applyFont="1" applyFill="1" applyAlignment="1">
      <alignment horizontal="center" vertical="center"/>
    </xf>
    <xf numFmtId="0" fontId="31" fillId="29" borderId="0" xfId="1" applyFont="1" applyFill="1" applyAlignment="1">
      <alignment horizontal="left" vertical="center"/>
    </xf>
    <xf numFmtId="0" fontId="22" fillId="27" borderId="16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 vertical="center"/>
    </xf>
    <xf numFmtId="164" fontId="42" fillId="25" borderId="16" xfId="1" applyNumberFormat="1" applyFont="1" applyFill="1" applyBorder="1" applyAlignment="1">
      <alignment horizontal="center" vertical="center"/>
    </xf>
    <xf numFmtId="0" fontId="22" fillId="27" borderId="14" xfId="0" applyFont="1" applyFill="1" applyBorder="1" applyAlignment="1">
      <alignment horizontal="center" vertical="center"/>
    </xf>
    <xf numFmtId="0" fontId="28" fillId="2" borderId="0" xfId="1" applyFont="1" applyFill="1" applyAlignment="1">
      <alignment horizontal="center" vertical="center" wrapText="1"/>
    </xf>
    <xf numFmtId="164" fontId="43" fillId="25" borderId="16" xfId="1" applyNumberFormat="1" applyFont="1" applyFill="1" applyBorder="1" applyAlignment="1">
      <alignment horizontal="center" vertical="center"/>
    </xf>
    <xf numFmtId="0" fontId="31" fillId="52" borderId="0" xfId="1" applyFont="1" applyFill="1" applyAlignment="1">
      <alignment horizontal="left" vertical="center"/>
    </xf>
    <xf numFmtId="164" fontId="44" fillId="25" borderId="16" xfId="1" applyNumberFormat="1" applyFont="1" applyFill="1" applyBorder="1" applyAlignment="1">
      <alignment horizontal="center" vertical="center"/>
    </xf>
    <xf numFmtId="0" fontId="13" fillId="12" borderId="29" xfId="1" applyFont="1" applyFill="1" applyBorder="1" applyAlignment="1">
      <alignment horizontal="center" vertical="center"/>
    </xf>
    <xf numFmtId="0" fontId="13" fillId="12" borderId="33" xfId="1" applyFont="1" applyFill="1" applyBorder="1" applyAlignment="1">
      <alignment horizontal="center" vertical="center"/>
    </xf>
    <xf numFmtId="0" fontId="26" fillId="47" borderId="32" xfId="1" applyFont="1" applyFill="1" applyBorder="1" applyAlignment="1" applyProtection="1">
      <alignment horizontal="center" vertical="center"/>
      <protection locked="0"/>
    </xf>
    <xf numFmtId="0" fontId="26" fillId="47" borderId="34" xfId="1" applyFont="1" applyFill="1" applyBorder="1" applyAlignment="1" applyProtection="1">
      <alignment horizontal="center" vertical="center"/>
      <protection locked="0"/>
    </xf>
    <xf numFmtId="49" fontId="26" fillId="0" borderId="32" xfId="1" applyNumberFormat="1" applyFont="1" applyBorder="1" applyAlignment="1" applyProtection="1">
      <alignment horizontal="center" vertical="center"/>
      <protection locked="0"/>
    </xf>
    <xf numFmtId="49" fontId="26" fillId="0" borderId="34" xfId="1" applyNumberFormat="1" applyFont="1" applyBorder="1" applyAlignment="1" applyProtection="1">
      <alignment horizontal="center" vertical="center"/>
      <protection locked="0"/>
    </xf>
    <xf numFmtId="49" fontId="26" fillId="0" borderId="33" xfId="1" applyNumberFormat="1" applyFont="1" applyBorder="1" applyAlignment="1" applyProtection="1">
      <alignment horizontal="center" vertical="center"/>
      <protection locked="0"/>
    </xf>
    <xf numFmtId="0" fontId="26" fillId="47" borderId="33" xfId="1" applyFont="1" applyFill="1" applyBorder="1" applyAlignment="1" applyProtection="1">
      <alignment horizontal="center" vertical="center"/>
      <protection locked="0"/>
    </xf>
    <xf numFmtId="0" fontId="13" fillId="6" borderId="29" xfId="1" applyFont="1" applyFill="1" applyBorder="1" applyAlignment="1">
      <alignment horizontal="center" vertical="center"/>
    </xf>
    <xf numFmtId="0" fontId="13" fillId="19" borderId="29" xfId="1" applyFont="1" applyFill="1" applyBorder="1" applyAlignment="1">
      <alignment horizontal="center" vertical="center"/>
    </xf>
    <xf numFmtId="0" fontId="45" fillId="27" borderId="0" xfId="0" applyFont="1" applyFill="1" applyAlignment="1">
      <alignment horizontal="center" vertical="center"/>
    </xf>
    <xf numFmtId="0" fontId="26" fillId="19" borderId="0" xfId="8" applyFont="1" applyFill="1" applyAlignment="1" applyProtection="1">
      <alignment horizontal="center" vertical="center"/>
      <protection locked="0"/>
    </xf>
    <xf numFmtId="49" fontId="26" fillId="0" borderId="124" xfId="1" applyNumberFormat="1" applyFont="1" applyBorder="1" applyAlignment="1" applyProtection="1">
      <alignment horizontal="center" vertical="center"/>
      <protection locked="0"/>
    </xf>
    <xf numFmtId="0" fontId="0" fillId="0" borderId="33" xfId="0" applyBorder="1" applyProtection="1">
      <protection locked="0"/>
    </xf>
    <xf numFmtId="0" fontId="0" fillId="0" borderId="125" xfId="0" applyBorder="1" applyProtection="1">
      <protection locked="0"/>
    </xf>
    <xf numFmtId="0" fontId="30" fillId="50" borderId="29" xfId="1" applyFont="1" applyFill="1" applyBorder="1" applyAlignment="1" applyProtection="1">
      <alignment horizontal="center" vertical="center"/>
      <protection locked="0"/>
    </xf>
    <xf numFmtId="0" fontId="0" fillId="0" borderId="127" xfId="0" applyBorder="1" applyProtection="1">
      <protection locked="0"/>
    </xf>
    <xf numFmtId="0" fontId="0" fillId="0" borderId="126" xfId="0" applyBorder="1" applyProtection="1">
      <protection locked="0"/>
    </xf>
    <xf numFmtId="0" fontId="26" fillId="47" borderId="32" xfId="1" applyFont="1" applyFill="1" applyBorder="1" applyAlignment="1" applyProtection="1">
      <alignment horizontal="center" vertical="center"/>
      <protection locked="0"/>
    </xf>
  </cellXfs>
  <cellStyles count="9">
    <cellStyle name="Hiperlink 3" xfId="5"/>
    <cellStyle name="Normal" xfId="0" builtinId="0"/>
    <cellStyle name="Normal 10" xfId="2"/>
    <cellStyle name="Normal 2" xfId="1"/>
    <cellStyle name="Normal 2 2" xfId="6"/>
    <cellStyle name="Normal 2 3" xfId="7"/>
    <cellStyle name="Normal 24" xfId="8"/>
    <cellStyle name="Normal_Saldo_2" xfId="4"/>
    <cellStyle name="Porcentagem 2" xfId="3"/>
  </cellStyles>
  <dxfs count="1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468000" cy="144000"/>
    <xdr:sp macro="" textlink="">
      <xdr:nvSpPr>
        <xdr:cNvPr id="2" name="Btn_Total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0" y="0"/>
          <a:ext cx="468000" cy="144000"/>
        </a:xfrm>
        <a:prstGeom prst="rect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wrap="none" rtlCol="0" anchor="ctr"/>
        <a:lstStyle/>
        <a:p>
          <a:pPr algn="ctr"/>
          <a:r>
            <a:rPr lang="pt-BR" sz="800" b="1"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FECHAR</a:t>
          </a:r>
        </a:p>
      </xdr:txBody>
    </xdr:sp>
    <xdr:clientData/>
  </xdr:absolute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revisao">
    <tabColor rgb="FF0000CC"/>
    <pageSetUpPr fitToPage="1"/>
  </sheetPr>
  <dimension ref="A1:BE682"/>
  <sheetViews>
    <sheetView showGridLines="0" zoomScale="115" zoomScaleNormal="115" workbookViewId="0">
      <pane xSplit="22" ySplit="6" topLeftCell="W7" activePane="bottomRight" state="frozen"/>
      <selection pane="topRight" activeCell="J665" sqref="J665"/>
      <selection pane="bottomLeft" activeCell="J665" sqref="J665"/>
      <selection pane="bottomRight" activeCell="X20" sqref="X20"/>
    </sheetView>
  </sheetViews>
  <sheetFormatPr defaultColWidth="2.6640625" defaultRowHeight="10.199999999999999" outlineLevelRow="1" outlineLevelCol="1" x14ac:dyDescent="0.2"/>
  <cols>
    <col min="1" max="1" width="1.5546875" style="1" bestFit="1" customWidth="1"/>
    <col min="2" max="2" width="6" style="5" bestFit="1" customWidth="1"/>
    <col min="3" max="3" width="5.109375" style="5" hidden="1" customWidth="1" outlineLevel="1"/>
    <col min="4" max="4" width="9.44140625" style="5" hidden="1" customWidth="1" outlineLevel="1" collapsed="1"/>
    <col min="5" max="5" width="10.5546875" style="5" hidden="1" customWidth="1" outlineLevel="1" collapsed="1"/>
    <col min="6" max="7" width="9.109375" style="5" hidden="1" customWidth="1" outlineLevel="1"/>
    <col min="8" max="8" width="8.88671875" style="5" hidden="1" customWidth="1" outlineLevel="1"/>
    <col min="9" max="9" width="9.88671875" style="5" hidden="1" customWidth="1" outlineLevel="1"/>
    <col min="10" max="10" width="14.44140625" style="5" hidden="1" customWidth="1" outlineLevel="1"/>
    <col min="11" max="11" width="7" style="5" hidden="1" customWidth="1" outlineLevel="1"/>
    <col min="12" max="12" width="10.33203125" style="5" hidden="1" customWidth="1" outlineLevel="1"/>
    <col min="13" max="13" width="9.88671875" style="5" hidden="1" customWidth="1" outlineLevel="1"/>
    <col min="14" max="14" width="8.88671875" style="5" hidden="1" customWidth="1" outlineLevel="1"/>
    <col min="15" max="15" width="7.44140625" style="5" hidden="1" customWidth="1" outlineLevel="1"/>
    <col min="16" max="16" width="6.44140625" style="5" bestFit="1" customWidth="1" collapsed="1"/>
    <col min="17" max="17" width="5.109375" style="5" hidden="1" customWidth="1" outlineLevel="1"/>
    <col min="18" max="18" width="10.5546875" style="5" bestFit="1" customWidth="1" collapsed="1"/>
    <col min="19" max="19" width="4.5546875" style="5" bestFit="1" customWidth="1"/>
    <col min="20" max="20" width="5.44140625" style="5" bestFit="1" customWidth="1"/>
    <col min="21" max="21" width="4.88671875" style="5" bestFit="1" customWidth="1"/>
    <col min="22" max="22" width="5.109375" style="5" bestFit="1" customWidth="1"/>
    <col min="23" max="23" width="8.33203125" style="4" bestFit="1" customWidth="1"/>
    <col min="24" max="24" width="8.44140625" style="4" bestFit="1" customWidth="1"/>
    <col min="25" max="25" width="8.33203125" style="4" bestFit="1" customWidth="1"/>
    <col min="26" max="27" width="8.33203125" style="2" bestFit="1" customWidth="1"/>
    <col min="28" max="28" width="6" style="3" bestFit="1" customWidth="1"/>
    <col min="29" max="29" width="3.109375" style="3" bestFit="1" customWidth="1"/>
    <col min="30" max="31" width="4" style="3" bestFit="1" customWidth="1"/>
    <col min="32" max="32" width="3.44140625" style="3" bestFit="1" customWidth="1"/>
    <col min="33" max="33" width="5.44140625" style="3" bestFit="1" customWidth="1"/>
    <col min="34" max="34" width="6.6640625" style="3" bestFit="1" customWidth="1"/>
    <col min="35" max="35" width="2.88671875" style="3" bestFit="1" customWidth="1"/>
    <col min="36" max="36" width="4" style="3" bestFit="1" customWidth="1"/>
    <col min="37" max="37" width="3.109375" style="3" bestFit="1" customWidth="1"/>
    <col min="38" max="38" width="4.109375" style="3" bestFit="1" customWidth="1"/>
    <col min="39" max="40" width="3.33203125" style="3" bestFit="1" customWidth="1"/>
    <col min="41" max="42" width="4.44140625" style="3" bestFit="1" customWidth="1"/>
    <col min="43" max="44" width="4" style="3" bestFit="1" customWidth="1"/>
    <col min="45" max="45" width="6.6640625" style="3" bestFit="1" customWidth="1"/>
    <col min="46" max="46" width="5.109375" style="1" bestFit="1" customWidth="1"/>
    <col min="47" max="47" width="4.88671875" style="3" bestFit="1" customWidth="1"/>
    <col min="48" max="48" width="4.33203125" style="3" bestFit="1" customWidth="1"/>
    <col min="49" max="49" width="6" style="1" bestFit="1" customWidth="1"/>
    <col min="50" max="50" width="8.33203125" style="2" bestFit="1" customWidth="1" collapsed="1"/>
    <col min="51" max="51" width="2.44140625" style="2" bestFit="1" customWidth="1" collapsed="1"/>
    <col min="52" max="52" width="8.44140625" style="2" bestFit="1" customWidth="1" collapsed="1"/>
    <col min="53" max="55" width="2.44140625" style="1" bestFit="1" customWidth="1"/>
    <col min="56" max="56" width="8.44140625" style="2" bestFit="1" customWidth="1"/>
    <col min="57" max="57" width="3.44140625" style="1" customWidth="1"/>
    <col min="58" max="58" width="3.5546875" style="1" customWidth="1"/>
    <col min="59" max="67" width="2.44140625" style="1" bestFit="1" customWidth="1"/>
    <col min="68" max="90" width="2.6640625" style="1" customWidth="1"/>
    <col min="91" max="91" width="16" style="1" bestFit="1" customWidth="1"/>
    <col min="92" max="92" width="5.44140625" style="1" bestFit="1" customWidth="1"/>
    <col min="93" max="93" width="5.5546875" style="1" bestFit="1" customWidth="1"/>
    <col min="94" max="94" width="14" style="1" bestFit="1" customWidth="1"/>
    <col min="95" max="95" width="4.5546875" style="1" bestFit="1" customWidth="1"/>
    <col min="96" max="96" width="14" style="1" bestFit="1" customWidth="1"/>
    <col min="97" max="97" width="4.88671875" style="1" bestFit="1" customWidth="1"/>
    <col min="98" max="98" width="2.6640625" style="1" customWidth="1"/>
    <col min="99" max="100" width="4.109375" style="1" bestFit="1" customWidth="1"/>
    <col min="101" max="101" width="8.88671875" style="1" bestFit="1" customWidth="1"/>
    <col min="102" max="102" width="2.6640625" style="1" customWidth="1"/>
    <col min="103" max="16384" width="2.6640625" style="1"/>
  </cols>
  <sheetData>
    <row r="1" spans="1:57" s="163" customFormat="1" x14ac:dyDescent="0.2">
      <c r="A1" s="169" t="s">
        <v>32</v>
      </c>
      <c r="B1" s="168">
        <v>2</v>
      </c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7">
        <v>23</v>
      </c>
      <c r="X1" s="167">
        <v>24</v>
      </c>
      <c r="Y1" s="167"/>
      <c r="Z1" s="165">
        <v>26</v>
      </c>
      <c r="AA1" s="165">
        <v>27</v>
      </c>
      <c r="AB1" s="164">
        <v>28</v>
      </c>
      <c r="AC1" s="164">
        <v>29</v>
      </c>
      <c r="AD1" s="164">
        <v>30</v>
      </c>
      <c r="AE1" s="164">
        <v>31</v>
      </c>
      <c r="AF1" s="164">
        <v>32</v>
      </c>
      <c r="AG1" s="164">
        <v>33</v>
      </c>
      <c r="AH1" s="164">
        <v>34</v>
      </c>
      <c r="AI1" s="164">
        <v>35</v>
      </c>
      <c r="AJ1" s="164">
        <v>36</v>
      </c>
      <c r="AK1" s="164">
        <v>37</v>
      </c>
      <c r="AL1" s="164">
        <v>38</v>
      </c>
      <c r="AM1" s="164">
        <v>39</v>
      </c>
      <c r="AN1" s="164">
        <v>40</v>
      </c>
      <c r="AO1" s="164">
        <v>41</v>
      </c>
      <c r="AP1" s="164">
        <v>42</v>
      </c>
      <c r="AQ1" s="164">
        <v>43</v>
      </c>
      <c r="AR1" s="164">
        <v>44</v>
      </c>
      <c r="AS1" s="164">
        <v>45</v>
      </c>
      <c r="AT1" s="166">
        <v>46</v>
      </c>
      <c r="AU1" s="164">
        <v>47</v>
      </c>
      <c r="AV1" s="164">
        <v>48</v>
      </c>
      <c r="AW1" s="164">
        <v>49</v>
      </c>
      <c r="AX1" s="165">
        <v>50</v>
      </c>
      <c r="AY1" s="164">
        <v>51</v>
      </c>
      <c r="AZ1" s="165">
        <v>52</v>
      </c>
      <c r="BA1" s="164"/>
      <c r="BB1" s="164"/>
      <c r="BC1" s="164"/>
      <c r="BD1" s="165">
        <v>24</v>
      </c>
      <c r="BE1" s="164"/>
    </row>
    <row r="2" spans="1:57" hidden="1" outlineLevel="1" x14ac:dyDescent="0.2">
      <c r="A2" s="15"/>
      <c r="B2" s="79"/>
      <c r="C2" s="76"/>
      <c r="D2" s="76"/>
      <c r="E2" s="76"/>
      <c r="F2" s="78"/>
      <c r="G2" s="77"/>
      <c r="H2" s="74"/>
      <c r="I2" s="73"/>
      <c r="J2" s="76"/>
      <c r="K2" s="76"/>
      <c r="L2" s="76"/>
      <c r="M2" s="76"/>
      <c r="N2" s="75"/>
      <c r="O2" s="74"/>
      <c r="P2" s="73"/>
      <c r="Q2" s="72"/>
      <c r="R2" s="71"/>
      <c r="S2" s="70"/>
      <c r="T2" s="69"/>
      <c r="U2" s="68"/>
      <c r="V2" s="67"/>
      <c r="W2" s="66"/>
      <c r="X2" s="65"/>
      <c r="Y2" s="64"/>
      <c r="Z2" s="63"/>
      <c r="AA2" s="62"/>
      <c r="AB2" s="61"/>
      <c r="AC2" s="60"/>
      <c r="AD2" s="59"/>
      <c r="AE2" s="59"/>
      <c r="AF2" s="59"/>
      <c r="AG2" s="59"/>
      <c r="AH2" s="56"/>
      <c r="AI2" s="58"/>
      <c r="AJ2" s="57"/>
      <c r="AK2" s="57"/>
      <c r="AL2" s="57"/>
      <c r="AM2" s="57"/>
      <c r="AN2" s="57"/>
      <c r="AO2" s="57"/>
      <c r="AP2" s="57"/>
      <c r="AQ2" s="57"/>
      <c r="AR2" s="57"/>
      <c r="AS2" s="56"/>
      <c r="AT2" s="161"/>
      <c r="AU2" s="54"/>
      <c r="AV2" s="53"/>
      <c r="AW2" s="162"/>
      <c r="AX2" s="160"/>
      <c r="AY2" s="161"/>
      <c r="AZ2" s="160"/>
      <c r="BD2" s="17"/>
    </row>
    <row r="3" spans="1:57" collapsed="1" x14ac:dyDescent="0.2">
      <c r="A3" s="139"/>
      <c r="B3" s="159"/>
      <c r="C3" s="144"/>
      <c r="D3" s="146"/>
      <c r="E3" s="146"/>
      <c r="F3" s="158"/>
      <c r="G3" s="157"/>
      <c r="H3" s="146"/>
      <c r="I3" s="146"/>
      <c r="J3" s="155"/>
      <c r="K3" s="155"/>
      <c r="L3" s="155"/>
      <c r="M3" s="156"/>
      <c r="N3" s="155"/>
      <c r="O3" s="155"/>
      <c r="P3" s="153"/>
      <c r="Q3" s="153"/>
      <c r="R3" s="154"/>
      <c r="S3" s="70"/>
      <c r="T3" s="153"/>
      <c r="U3" s="153"/>
      <c r="V3" s="153"/>
      <c r="W3" s="64"/>
      <c r="X3" s="64"/>
      <c r="Y3" s="64"/>
      <c r="Z3" s="152"/>
      <c r="AA3" s="139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43"/>
      <c r="AU3" s="138"/>
      <c r="AV3" s="138"/>
      <c r="AW3" s="138"/>
      <c r="AX3" s="139"/>
      <c r="AY3" s="143"/>
      <c r="AZ3" s="139"/>
      <c r="BA3" s="138"/>
      <c r="BB3" s="138"/>
      <c r="BC3" s="138"/>
      <c r="BD3" s="151"/>
      <c r="BE3" s="138"/>
    </row>
    <row r="4" spans="1:57" x14ac:dyDescent="0.2">
      <c r="A4" s="139"/>
      <c r="B4" s="150"/>
      <c r="C4" s="144"/>
      <c r="D4" s="146"/>
      <c r="E4" s="146"/>
      <c r="F4" s="149"/>
      <c r="G4" s="148"/>
      <c r="H4" s="133"/>
      <c r="I4" s="133"/>
      <c r="J4" s="146"/>
      <c r="K4" s="146"/>
      <c r="L4" s="146"/>
      <c r="M4" s="147"/>
      <c r="N4" s="146"/>
      <c r="O4" s="146"/>
      <c r="P4" s="144"/>
      <c r="Q4" s="144"/>
      <c r="R4" s="145" t="s">
        <v>33</v>
      </c>
      <c r="S4" s="144"/>
      <c r="T4" s="144"/>
      <c r="U4" s="144"/>
      <c r="V4" s="144"/>
      <c r="W4" s="144">
        <v>0.25</v>
      </c>
      <c r="X4" s="144"/>
      <c r="Y4" s="144">
        <v>4.583333333333333</v>
      </c>
      <c r="Z4" s="139" t="s">
        <v>34</v>
      </c>
      <c r="AA4" s="139"/>
      <c r="AB4" s="139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138"/>
      <c r="AR4" s="138"/>
      <c r="AS4" s="138"/>
      <c r="AT4" s="143"/>
      <c r="AU4" s="138"/>
      <c r="AV4" s="138"/>
      <c r="AW4" s="142"/>
      <c r="AX4" s="140"/>
      <c r="AY4" s="141"/>
      <c r="AZ4" s="140"/>
      <c r="BA4" s="138"/>
      <c r="BB4" s="138"/>
      <c r="BC4" s="138"/>
      <c r="BD4" s="139"/>
      <c r="BE4" s="138"/>
    </row>
    <row r="5" spans="1:57" x14ac:dyDescent="0.2">
      <c r="A5" s="15"/>
      <c r="B5" s="133" t="s">
        <v>35</v>
      </c>
      <c r="C5" s="137" t="s">
        <v>36</v>
      </c>
      <c r="D5" s="133"/>
      <c r="E5" s="133"/>
      <c r="F5" s="136" t="s">
        <v>37</v>
      </c>
      <c r="G5" s="135" t="s">
        <v>38</v>
      </c>
      <c r="H5" s="133" t="s">
        <v>39</v>
      </c>
      <c r="I5" s="133" t="s">
        <v>40</v>
      </c>
      <c r="J5" s="133" t="s">
        <v>41</v>
      </c>
      <c r="K5" s="133" t="s">
        <v>42</v>
      </c>
      <c r="L5" s="133" t="s">
        <v>43</v>
      </c>
      <c r="M5" s="134" t="s">
        <v>44</v>
      </c>
      <c r="N5" s="133" t="s">
        <v>45</v>
      </c>
      <c r="O5" s="133" t="s">
        <v>46</v>
      </c>
      <c r="P5" s="133" t="s">
        <v>47</v>
      </c>
      <c r="Q5" s="132"/>
      <c r="R5" s="131" t="s">
        <v>13</v>
      </c>
      <c r="S5" s="130" t="s">
        <v>48</v>
      </c>
      <c r="T5" s="129"/>
      <c r="U5" s="129"/>
      <c r="V5" s="128"/>
      <c r="W5" s="127"/>
      <c r="X5" s="126">
        <v>45325</v>
      </c>
      <c r="Y5" s="125"/>
      <c r="Z5" s="124" t="s">
        <v>49</v>
      </c>
      <c r="AA5" s="123" t="s">
        <v>50</v>
      </c>
      <c r="AB5" s="122"/>
      <c r="AC5" s="121" t="s">
        <v>27</v>
      </c>
      <c r="AD5" s="120" t="s">
        <v>28</v>
      </c>
      <c r="AE5" s="120" t="s">
        <v>28</v>
      </c>
      <c r="AF5" s="120" t="s">
        <v>29</v>
      </c>
      <c r="AG5" s="120" t="s">
        <v>51</v>
      </c>
      <c r="AH5" s="119" t="s">
        <v>52</v>
      </c>
      <c r="AI5" s="118" t="s">
        <v>20</v>
      </c>
      <c r="AJ5" s="117" t="s">
        <v>53</v>
      </c>
      <c r="AK5" s="117" t="s">
        <v>54</v>
      </c>
      <c r="AL5" s="117" t="s">
        <v>55</v>
      </c>
      <c r="AM5" s="117" t="s">
        <v>25</v>
      </c>
      <c r="AN5" s="117" t="s">
        <v>25</v>
      </c>
      <c r="AO5" s="117" t="s">
        <v>56</v>
      </c>
      <c r="AP5" s="117" t="s">
        <v>56</v>
      </c>
      <c r="AQ5" s="117" t="s">
        <v>26</v>
      </c>
      <c r="AR5" s="117" t="s">
        <v>26</v>
      </c>
      <c r="AS5" s="116" t="s">
        <v>52</v>
      </c>
      <c r="AT5" s="115" t="s">
        <v>57</v>
      </c>
      <c r="AU5" s="114" t="s">
        <v>58</v>
      </c>
      <c r="AV5" s="113" t="s">
        <v>59</v>
      </c>
      <c r="AW5" s="84" t="s">
        <v>60</v>
      </c>
      <c r="AX5" s="82" t="s">
        <v>61</v>
      </c>
      <c r="AY5" s="112"/>
      <c r="AZ5" s="82" t="s">
        <v>62</v>
      </c>
      <c r="BA5" s="15"/>
      <c r="BB5" s="15"/>
      <c r="BC5" s="15"/>
      <c r="BD5" s="111">
        <v>43566</v>
      </c>
      <c r="BE5" s="15"/>
    </row>
    <row r="6" spans="1:57" x14ac:dyDescent="0.2">
      <c r="A6" s="110"/>
      <c r="B6" s="109" t="s">
        <v>63</v>
      </c>
      <c r="C6" s="109" t="s">
        <v>36</v>
      </c>
      <c r="D6" s="108" t="str">
        <f>IF(W6="","",U6&amp;" "&amp;TEXT(W6,"DD/MM HH:MM"))</f>
        <v>Ori Partida</v>
      </c>
      <c r="E6" s="108" t="str">
        <f>IF(X6="","",V6&amp;" "&amp;TEXT(X6,"DD/MM HH:MM"))</f>
        <v>DST Chegada</v>
      </c>
      <c r="F6" s="107" t="s">
        <v>64</v>
      </c>
      <c r="G6" s="106" t="str">
        <f>IF($U6="","",IF(OR($W6="",$W6="-",$W6="Erro"),"?",$U6&amp;TEXT($W6,"DDMMHH")))</f>
        <v>OriPartida</v>
      </c>
      <c r="H6" s="105" t="str">
        <f>IF($P6="","",$P6&amp;" "&amp;$V6&amp;IF(V6="NRG"," "&amp;IFERROR(VLOOKUP(HOUR(X6),Filtros!$DO:$DP,2,1),""),""))</f>
        <v>Prev? DST</v>
      </c>
      <c r="I6" s="104" t="str">
        <f>IF($H6="","",COUNTIF($H6:$H$6,$H6)&amp;" "&amp;$H6)</f>
        <v>1 Prev? DST</v>
      </c>
      <c r="J6" s="103" t="str">
        <f>IF($V6="","",$F6&amp;" "&amp;$V6&amp;" "&amp;$T6)</f>
        <v>OriPartida DST Pref</v>
      </c>
      <c r="K6" s="103" t="str">
        <f>IF($N6="","",$V6&amp;" "&amp;$S6)</f>
        <v>DST OS</v>
      </c>
      <c r="L6" s="103" t="str">
        <f>IF($N6="","",IF(IFERROR(MATCH($V6,Filtros!$AU:$AU,0),0)&gt;0,IFERROR(VLOOKUP($U6&amp;" - "&amp;$V6,Filtros!$AT:$AW,4,0)&amp;" - "&amp;$V6,$V6)&amp;TEXT($X6,"ddmmhh"),$V6&amp;TEXT($X6,"ddmmhh")))</f>
        <v>DSTChegada</v>
      </c>
      <c r="M6" s="103" t="str">
        <f>IF($N6="","",COUNTIF($N6:$N$6,$N6)&amp;" "&amp;$N6)</f>
        <v>1 Prev? DST</v>
      </c>
      <c r="N6" s="102" t="str">
        <f>IF($P6="","",$P6&amp;" "&amp;$V6)</f>
        <v>Prev? DST</v>
      </c>
      <c r="O6" s="101" t="str">
        <f>IF($P6="","",COUNTIF($P6:$P$6,$P6)&amp;" "&amp;$P6)</f>
        <v>1 Prev?</v>
      </c>
      <c r="P6" s="100" t="str">
        <f>IF($X6="","",IF(COUNTIFS(S6:S$6,S6,V6:V$6,V6,X6:X$6,X6)&gt;1,"",IFERROR(IF($V6="NRG",VLOOKUP($X6,Filtros!$DS$5:$DT$11,2,1),VLOOKUP($X6,Filtros!$P$6:$Q$150,2)),"Prev?")))</f>
        <v>Prev?</v>
      </c>
      <c r="Q6" s="98" t="s">
        <v>65</v>
      </c>
      <c r="R6" s="99" t="s">
        <v>66</v>
      </c>
      <c r="S6" s="98" t="s">
        <v>67</v>
      </c>
      <c r="T6" s="98" t="s">
        <v>68</v>
      </c>
      <c r="U6" s="98" t="s">
        <v>69</v>
      </c>
      <c r="V6" s="98" t="s">
        <v>70</v>
      </c>
      <c r="W6" s="97" t="s">
        <v>71</v>
      </c>
      <c r="X6" s="97" t="s">
        <v>60</v>
      </c>
      <c r="Y6" s="96" t="s">
        <v>72</v>
      </c>
      <c r="Z6" s="95" t="s">
        <v>50</v>
      </c>
      <c r="AA6" s="95" t="s">
        <v>73</v>
      </c>
      <c r="AB6" s="94" t="s">
        <v>74</v>
      </c>
      <c r="AC6" s="93" t="s">
        <v>75</v>
      </c>
      <c r="AD6" s="92" t="s">
        <v>76</v>
      </c>
      <c r="AE6" s="92" t="s">
        <v>75</v>
      </c>
      <c r="AF6" s="92" t="s">
        <v>75</v>
      </c>
      <c r="AG6" s="92" t="s">
        <v>75</v>
      </c>
      <c r="AH6" s="91" t="s">
        <v>75</v>
      </c>
      <c r="AI6" s="90" t="s">
        <v>75</v>
      </c>
      <c r="AJ6" s="89" t="s">
        <v>75</v>
      </c>
      <c r="AK6" s="89" t="s">
        <v>75</v>
      </c>
      <c r="AL6" s="89" t="s">
        <v>75</v>
      </c>
      <c r="AM6" s="89" t="s">
        <v>75</v>
      </c>
      <c r="AN6" s="89" t="s">
        <v>76</v>
      </c>
      <c r="AO6" s="89" t="s">
        <v>75</v>
      </c>
      <c r="AP6" s="89" t="s">
        <v>76</v>
      </c>
      <c r="AQ6" s="89" t="s">
        <v>75</v>
      </c>
      <c r="AR6" s="89" t="s">
        <v>76</v>
      </c>
      <c r="AS6" s="88" t="s">
        <v>75</v>
      </c>
      <c r="AT6" s="87" t="s">
        <v>77</v>
      </c>
      <c r="AU6" s="86" t="s">
        <v>78</v>
      </c>
      <c r="AV6" s="85" t="s">
        <v>13</v>
      </c>
      <c r="AW6" s="84" t="s">
        <v>79</v>
      </c>
      <c r="AX6" s="82" t="s">
        <v>80</v>
      </c>
      <c r="AY6" s="83" t="s">
        <v>81</v>
      </c>
      <c r="AZ6" s="82" t="s">
        <v>82</v>
      </c>
      <c r="BA6" s="80"/>
      <c r="BB6" s="80"/>
      <c r="BC6" s="80"/>
      <c r="BD6" s="81" t="s">
        <v>60</v>
      </c>
      <c r="BE6" s="80"/>
    </row>
    <row r="7" spans="1:57" x14ac:dyDescent="0.2">
      <c r="A7" s="15"/>
      <c r="B7" s="79"/>
      <c r="C7" s="76"/>
      <c r="D7" s="76" t="s">
        <v>83</v>
      </c>
      <c r="E7" s="76" t="s">
        <v>84</v>
      </c>
      <c r="F7" s="78"/>
      <c r="G7" s="77"/>
      <c r="H7" s="74" t="s">
        <v>85</v>
      </c>
      <c r="I7" s="73" t="s">
        <v>86</v>
      </c>
      <c r="J7" s="76" t="s">
        <v>87</v>
      </c>
      <c r="K7" s="76" t="s">
        <v>88</v>
      </c>
      <c r="L7" s="76" t="s">
        <v>89</v>
      </c>
      <c r="M7" s="76" t="s">
        <v>86</v>
      </c>
      <c r="N7" s="75" t="s">
        <v>85</v>
      </c>
      <c r="O7" s="74" t="s">
        <v>90</v>
      </c>
      <c r="P7" s="73" t="s">
        <v>91</v>
      </c>
      <c r="Q7" s="72">
        <v>1</v>
      </c>
      <c r="R7" s="71" t="s">
        <v>92</v>
      </c>
      <c r="S7" s="70"/>
      <c r="T7" s="69"/>
      <c r="U7" s="68"/>
      <c r="V7" s="67">
        <v>0</v>
      </c>
      <c r="W7" s="66" t="s">
        <v>93</v>
      </c>
      <c r="X7" s="65" t="s">
        <v>93</v>
      </c>
      <c r="Y7" s="64" t="s">
        <v>34</v>
      </c>
      <c r="Z7" s="63"/>
      <c r="AA7" s="62"/>
      <c r="AB7" s="61">
        <v>0</v>
      </c>
      <c r="AC7" s="60">
        <v>0</v>
      </c>
      <c r="AD7" s="59">
        <v>0</v>
      </c>
      <c r="AE7" s="59">
        <v>0</v>
      </c>
      <c r="AF7" s="59">
        <v>0</v>
      </c>
      <c r="AG7" s="59">
        <v>0</v>
      </c>
      <c r="AH7" s="56">
        <v>0</v>
      </c>
      <c r="AI7" s="58">
        <v>0</v>
      </c>
      <c r="AJ7" s="57">
        <v>0</v>
      </c>
      <c r="AK7" s="57">
        <v>0</v>
      </c>
      <c r="AL7" s="57">
        <v>0</v>
      </c>
      <c r="AM7" s="57">
        <v>0</v>
      </c>
      <c r="AN7" s="57">
        <v>0</v>
      </c>
      <c r="AO7" s="57">
        <v>0</v>
      </c>
      <c r="AP7" s="57">
        <v>0</v>
      </c>
      <c r="AQ7" s="57">
        <v>0</v>
      </c>
      <c r="AR7" s="57">
        <v>0</v>
      </c>
      <c r="AS7" s="56">
        <v>0</v>
      </c>
      <c r="AT7" s="55">
        <v>0</v>
      </c>
      <c r="AU7" s="54">
        <v>0</v>
      </c>
      <c r="AV7" s="53">
        <v>0</v>
      </c>
      <c r="AW7" s="52">
        <v>0</v>
      </c>
      <c r="AX7" s="50"/>
      <c r="AY7" s="51"/>
      <c r="AZ7" s="50"/>
      <c r="BD7" s="19"/>
    </row>
    <row r="8" spans="1:57" ht="11.1" customHeight="1" thickBot="1" x14ac:dyDescent="0.25">
      <c r="A8" s="15"/>
      <c r="B8" s="49"/>
      <c r="C8" s="46"/>
      <c r="D8" s="46"/>
      <c r="E8" s="46"/>
      <c r="F8" s="48"/>
      <c r="G8" s="47"/>
      <c r="H8" s="44"/>
      <c r="I8" s="43"/>
      <c r="J8" s="46"/>
      <c r="K8" s="46"/>
      <c r="L8" s="46"/>
      <c r="M8" s="46"/>
      <c r="N8" s="45"/>
      <c r="O8" s="44"/>
      <c r="P8" s="43"/>
      <c r="Q8" s="42"/>
      <c r="R8" s="41"/>
      <c r="S8" s="40"/>
      <c r="T8" s="39"/>
      <c r="U8" s="38"/>
      <c r="V8" s="37"/>
      <c r="W8" s="36"/>
      <c r="X8" s="35"/>
      <c r="Y8" s="34"/>
      <c r="Z8" s="33"/>
      <c r="AA8" s="32"/>
      <c r="AB8" s="31"/>
      <c r="AC8" s="30"/>
      <c r="AD8" s="29"/>
      <c r="AE8" s="29"/>
      <c r="AF8" s="29"/>
      <c r="AG8" s="29"/>
      <c r="AH8" s="26"/>
      <c r="AI8" s="28"/>
      <c r="AJ8" s="27"/>
      <c r="AK8" s="27"/>
      <c r="AL8" s="27"/>
      <c r="AM8" s="27"/>
      <c r="AN8" s="27"/>
      <c r="AO8" s="27"/>
      <c r="AP8" s="27"/>
      <c r="AQ8" s="27"/>
      <c r="AR8" s="27"/>
      <c r="AS8" s="26"/>
      <c r="AT8" s="25"/>
      <c r="AU8" s="24"/>
      <c r="AV8" s="23"/>
      <c r="AW8" s="22"/>
      <c r="AX8" s="20"/>
      <c r="AY8" s="21"/>
      <c r="AZ8" s="20"/>
      <c r="BD8" s="19"/>
    </row>
    <row r="9" spans="1:57" ht="13.5" customHeight="1" thickTop="1" x14ac:dyDescent="0.3">
      <c r="A9" s="785"/>
      <c r="B9" s="785"/>
      <c r="C9" s="785"/>
      <c r="D9" s="785"/>
      <c r="E9" s="785"/>
      <c r="F9" s="785"/>
      <c r="G9" s="785"/>
      <c r="H9" s="785"/>
      <c r="I9" s="785"/>
      <c r="J9" s="785"/>
      <c r="K9" s="785"/>
      <c r="L9" s="785"/>
      <c r="M9" s="785"/>
      <c r="N9" s="785"/>
      <c r="O9" s="785"/>
      <c r="P9" s="785"/>
      <c r="Q9" s="785"/>
      <c r="R9" s="785"/>
      <c r="S9" s="785"/>
      <c r="T9" s="785"/>
      <c r="U9" s="785"/>
      <c r="V9" s="785"/>
      <c r="W9" s="13"/>
      <c r="X9" s="13"/>
      <c r="Y9" s="13"/>
      <c r="Z9" s="785"/>
      <c r="AA9" s="785"/>
      <c r="AB9" s="785"/>
      <c r="AC9" s="785"/>
      <c r="AD9" s="785"/>
      <c r="AE9" s="785"/>
      <c r="AF9" s="785"/>
      <c r="AG9" s="785"/>
      <c r="AH9" s="785"/>
      <c r="AI9" s="785"/>
      <c r="AJ9" s="785"/>
      <c r="AK9" s="785"/>
      <c r="AL9" s="785"/>
      <c r="AM9" s="785"/>
      <c r="AN9" s="785"/>
      <c r="AO9" s="785"/>
      <c r="AP9" s="785"/>
      <c r="AQ9" s="785"/>
      <c r="AR9" s="785"/>
      <c r="AS9" s="785"/>
      <c r="AT9" s="785"/>
      <c r="AU9" s="785"/>
      <c r="AV9" s="785"/>
      <c r="AW9" s="785"/>
      <c r="AX9" s="785"/>
      <c r="AY9" s="785"/>
      <c r="AZ9" s="785"/>
      <c r="BD9" s="19"/>
    </row>
    <row r="10" spans="1:57" ht="12.9" customHeight="1" x14ac:dyDescent="0.3">
      <c r="A10" s="785"/>
      <c r="B10" s="785"/>
      <c r="C10" s="785"/>
      <c r="D10" s="785"/>
      <c r="E10" s="785"/>
      <c r="F10" s="785"/>
      <c r="G10" s="785"/>
      <c r="H10" s="785"/>
      <c r="I10" s="785"/>
      <c r="J10" s="785"/>
      <c r="K10" s="785"/>
      <c r="L10" s="785"/>
      <c r="M10" s="785"/>
      <c r="N10" s="785"/>
      <c r="O10" s="785"/>
      <c r="P10" s="785"/>
      <c r="Q10" s="785"/>
      <c r="R10" s="785"/>
      <c r="S10" s="785"/>
      <c r="T10" s="785"/>
      <c r="U10" s="785"/>
      <c r="V10" s="785"/>
      <c r="W10" s="13"/>
      <c r="X10" s="13"/>
      <c r="Y10" s="13"/>
      <c r="Z10" s="785"/>
      <c r="AA10" s="785"/>
      <c r="AB10" s="785"/>
      <c r="AC10" s="785"/>
      <c r="AD10" s="785"/>
      <c r="AE10" s="785"/>
      <c r="AF10" s="785"/>
      <c r="AG10" s="785"/>
      <c r="AH10" s="785"/>
      <c r="AI10" s="785"/>
      <c r="AJ10" s="785"/>
      <c r="AK10" s="785"/>
      <c r="AL10" s="785"/>
      <c r="AM10" s="785"/>
      <c r="AN10" s="785"/>
      <c r="AO10" s="785"/>
      <c r="AP10" s="785"/>
      <c r="AQ10" s="785"/>
      <c r="AR10" s="785"/>
      <c r="AS10" s="785"/>
      <c r="AT10" s="785"/>
      <c r="AU10" s="785"/>
      <c r="AV10" s="785"/>
      <c r="AW10" s="785"/>
      <c r="AX10" s="785"/>
      <c r="AY10" s="785"/>
      <c r="AZ10" s="785"/>
      <c r="BD10" s="19"/>
    </row>
    <row r="11" spans="1:57" ht="12.9" customHeight="1" x14ac:dyDescent="0.3">
      <c r="A11" s="785"/>
      <c r="B11" s="785"/>
      <c r="C11" s="785"/>
      <c r="D11" s="785"/>
      <c r="E11" s="785"/>
      <c r="F11" s="785"/>
      <c r="G11" s="785"/>
      <c r="H11" s="785"/>
      <c r="I11" s="785"/>
      <c r="J11" s="785"/>
      <c r="K11" s="785"/>
      <c r="L11" s="785"/>
      <c r="M11" s="785"/>
      <c r="N11" s="785"/>
      <c r="O11" s="785"/>
      <c r="P11" s="785"/>
      <c r="Q11" s="785"/>
      <c r="R11" s="785"/>
      <c r="S11" s="785"/>
      <c r="T11" s="785"/>
      <c r="U11" s="785"/>
      <c r="V11" s="785"/>
      <c r="W11" s="13"/>
      <c r="X11" s="13"/>
      <c r="Y11" s="13"/>
      <c r="Z11" s="785"/>
      <c r="AA11" s="785"/>
      <c r="AB11" s="785"/>
      <c r="AC11" s="785"/>
      <c r="AD11" s="785"/>
      <c r="AE11" s="785"/>
      <c r="AF11" s="785"/>
      <c r="AG11" s="785"/>
      <c r="AH11" s="785"/>
      <c r="AI11" s="785"/>
      <c r="AJ11" s="785"/>
      <c r="AK11" s="785"/>
      <c r="AL11" s="785"/>
      <c r="AM11" s="785"/>
      <c r="AN11" s="785"/>
      <c r="AO11" s="785"/>
      <c r="AP11" s="785"/>
      <c r="AQ11" s="785"/>
      <c r="AR11" s="785"/>
      <c r="AS11" s="785"/>
      <c r="AT11" s="785"/>
      <c r="AU11" s="785"/>
      <c r="AV11" s="785"/>
      <c r="AW11" s="785"/>
      <c r="AX11" s="785"/>
      <c r="AY11" s="785"/>
      <c r="AZ11" s="785"/>
      <c r="BD11" s="17"/>
    </row>
    <row r="12" spans="1:57" ht="12.9" customHeight="1" x14ac:dyDescent="0.3">
      <c r="A12" s="785"/>
      <c r="B12" s="785"/>
      <c r="C12" s="785"/>
      <c r="D12" s="785"/>
      <c r="E12" s="785"/>
      <c r="F12" s="785"/>
      <c r="G12" s="785"/>
      <c r="H12" s="785"/>
      <c r="I12" s="785"/>
      <c r="J12" s="785"/>
      <c r="K12" s="785"/>
      <c r="L12" s="785"/>
      <c r="M12" s="785"/>
      <c r="N12" s="785"/>
      <c r="O12" s="785"/>
      <c r="P12" s="785"/>
      <c r="Q12" s="785"/>
      <c r="R12" s="785"/>
      <c r="S12" s="785"/>
      <c r="T12" s="785"/>
      <c r="U12" s="785"/>
      <c r="V12" s="785"/>
      <c r="W12" s="13"/>
      <c r="X12" s="13"/>
      <c r="Y12" s="13"/>
      <c r="Z12" s="785"/>
      <c r="AA12" s="785"/>
      <c r="AB12" s="785"/>
      <c r="AC12" s="785"/>
      <c r="AD12" s="785"/>
      <c r="AE12" s="785"/>
      <c r="AF12" s="785"/>
      <c r="AG12" s="785"/>
      <c r="AH12" s="785"/>
      <c r="AI12" s="785"/>
      <c r="AJ12" s="785"/>
      <c r="AK12" s="785"/>
      <c r="AL12" s="785"/>
      <c r="AM12" s="785"/>
      <c r="AN12" s="785"/>
      <c r="AO12" s="785"/>
      <c r="AP12" s="785"/>
      <c r="AQ12" s="785"/>
      <c r="AR12" s="785"/>
      <c r="AS12" s="785"/>
      <c r="AT12" s="785"/>
      <c r="AU12" s="785"/>
      <c r="AV12" s="785"/>
      <c r="AW12" s="785"/>
      <c r="AX12" s="785"/>
      <c r="AY12" s="785"/>
      <c r="AZ12" s="785"/>
      <c r="BD12" s="19"/>
    </row>
    <row r="13" spans="1:57" ht="12.9" customHeight="1" x14ac:dyDescent="0.3">
      <c r="A13" s="785"/>
      <c r="B13" s="785"/>
      <c r="C13" s="785"/>
      <c r="D13" s="785"/>
      <c r="E13" s="785"/>
      <c r="F13" s="785"/>
      <c r="G13" s="785"/>
      <c r="H13" s="785"/>
      <c r="I13" s="785"/>
      <c r="J13" s="785"/>
      <c r="K13" s="785"/>
      <c r="L13" s="785"/>
      <c r="M13" s="785"/>
      <c r="N13" s="785"/>
      <c r="O13" s="785"/>
      <c r="P13" s="785"/>
      <c r="Q13" s="785"/>
      <c r="R13" s="785"/>
      <c r="S13" s="785"/>
      <c r="T13" s="785"/>
      <c r="U13" s="785"/>
      <c r="V13" s="785"/>
      <c r="W13" s="13"/>
      <c r="X13" s="13"/>
      <c r="Y13" s="13"/>
      <c r="Z13" s="785"/>
      <c r="AA13" s="785"/>
      <c r="AB13" s="785"/>
      <c r="AC13" s="785"/>
      <c r="AD13" s="785"/>
      <c r="AE13" s="785"/>
      <c r="AF13" s="785"/>
      <c r="AG13" s="785"/>
      <c r="AH13" s="785"/>
      <c r="AI13" s="785"/>
      <c r="AJ13" s="785"/>
      <c r="AK13" s="785"/>
      <c r="AL13" s="785"/>
      <c r="AM13" s="785"/>
      <c r="AN13" s="785"/>
      <c r="AO13" s="785"/>
      <c r="AP13" s="785"/>
      <c r="AQ13" s="785"/>
      <c r="AR13" s="785"/>
      <c r="AS13" s="785"/>
      <c r="AT13" s="785"/>
      <c r="AU13" s="785"/>
      <c r="AV13" s="785"/>
      <c r="AW13" s="785"/>
      <c r="AX13" s="785"/>
      <c r="AY13" s="785"/>
      <c r="AZ13" s="785"/>
      <c r="BD13" s="17"/>
    </row>
    <row r="14" spans="1:57" ht="12.9" customHeight="1" x14ac:dyDescent="0.3">
      <c r="A14" s="785"/>
      <c r="B14" s="785"/>
      <c r="C14" s="785"/>
      <c r="D14" s="785"/>
      <c r="E14" s="785"/>
      <c r="F14" s="785"/>
      <c r="G14" s="785"/>
      <c r="H14" s="785"/>
      <c r="I14" s="785"/>
      <c r="J14" s="785"/>
      <c r="K14" s="785"/>
      <c r="L14" s="785"/>
      <c r="M14" s="785"/>
      <c r="N14" s="785"/>
      <c r="O14" s="785"/>
      <c r="P14" s="785"/>
      <c r="Q14" s="785"/>
      <c r="R14" s="785"/>
      <c r="S14" s="785"/>
      <c r="T14" s="785"/>
      <c r="U14" s="785"/>
      <c r="V14" s="785"/>
      <c r="W14" s="13"/>
      <c r="X14" s="13"/>
      <c r="Y14" s="13"/>
      <c r="Z14" s="785"/>
      <c r="AA14" s="785"/>
      <c r="AB14" s="785"/>
      <c r="AC14" s="785"/>
      <c r="AD14" s="785"/>
      <c r="AE14" s="785"/>
      <c r="AF14" s="785"/>
      <c r="AG14" s="785"/>
      <c r="AH14" s="785"/>
      <c r="AI14" s="785"/>
      <c r="AJ14" s="785"/>
      <c r="AK14" s="785"/>
      <c r="AL14" s="785"/>
      <c r="AM14" s="785"/>
      <c r="AN14" s="785"/>
      <c r="AO14" s="785"/>
      <c r="AP14" s="785"/>
      <c r="AQ14" s="785"/>
      <c r="AR14" s="785"/>
      <c r="AS14" s="785"/>
      <c r="AT14" s="785"/>
      <c r="AU14" s="785"/>
      <c r="AV14" s="785"/>
      <c r="AW14" s="785"/>
      <c r="AX14" s="785"/>
      <c r="AY14" s="785"/>
      <c r="AZ14" s="785"/>
      <c r="BD14" s="19"/>
    </row>
    <row r="15" spans="1:57" ht="12.9" customHeight="1" x14ac:dyDescent="0.3">
      <c r="A15" s="785"/>
      <c r="B15" s="785"/>
      <c r="C15" s="785"/>
      <c r="D15" s="785"/>
      <c r="E15" s="785"/>
      <c r="F15" s="785"/>
      <c r="G15" s="785"/>
      <c r="H15" s="785"/>
      <c r="I15" s="785"/>
      <c r="J15" s="785"/>
      <c r="K15" s="785"/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13"/>
      <c r="X15" s="13"/>
      <c r="Y15" s="13"/>
      <c r="Z15" s="785"/>
      <c r="AA15" s="785"/>
      <c r="AB15" s="785"/>
      <c r="AC15" s="785"/>
      <c r="AD15" s="785"/>
      <c r="AE15" s="785"/>
      <c r="AF15" s="785"/>
      <c r="AG15" s="785"/>
      <c r="AH15" s="785"/>
      <c r="AI15" s="785"/>
      <c r="AJ15" s="785"/>
      <c r="AK15" s="785"/>
      <c r="AL15" s="785"/>
      <c r="AM15" s="785"/>
      <c r="AN15" s="785"/>
      <c r="AO15" s="785"/>
      <c r="AP15" s="785"/>
      <c r="AQ15" s="785"/>
      <c r="AR15" s="785"/>
      <c r="AS15" s="785"/>
      <c r="AT15" s="785"/>
      <c r="AU15" s="785"/>
      <c r="AV15" s="785"/>
      <c r="AW15" s="785"/>
      <c r="AX15" s="785"/>
      <c r="AY15" s="785"/>
      <c r="AZ15" s="785"/>
      <c r="BD15" s="17"/>
    </row>
    <row r="16" spans="1:57" ht="12.9" customHeight="1" x14ac:dyDescent="0.3">
      <c r="A16" s="785"/>
      <c r="B16" s="785"/>
      <c r="C16" s="785"/>
      <c r="D16" s="785"/>
      <c r="E16" s="785"/>
      <c r="F16" s="785"/>
      <c r="G16" s="785"/>
      <c r="H16" s="785"/>
      <c r="I16" s="785"/>
      <c r="J16" s="785"/>
      <c r="K16" s="785"/>
      <c r="L16" s="785"/>
      <c r="M16" s="785"/>
      <c r="N16" s="785"/>
      <c r="O16" s="785"/>
      <c r="P16" s="785"/>
      <c r="Q16" s="785"/>
      <c r="R16" s="785"/>
      <c r="S16" s="785"/>
      <c r="T16" s="785"/>
      <c r="U16" s="785"/>
      <c r="V16" s="785"/>
      <c r="W16" s="13"/>
      <c r="X16" s="13"/>
      <c r="Y16" s="13"/>
      <c r="Z16" s="785"/>
      <c r="AA16" s="785"/>
      <c r="AB16" s="785"/>
      <c r="AC16" s="785"/>
      <c r="AD16" s="785"/>
      <c r="AE16" s="785"/>
      <c r="AF16" s="785"/>
      <c r="AG16" s="785"/>
      <c r="AH16" s="785"/>
      <c r="AI16" s="785"/>
      <c r="AJ16" s="785"/>
      <c r="AK16" s="785"/>
      <c r="AL16" s="785"/>
      <c r="AM16" s="785"/>
      <c r="AN16" s="785"/>
      <c r="AO16" s="785"/>
      <c r="AP16" s="785"/>
      <c r="AQ16" s="785"/>
      <c r="AR16" s="785"/>
      <c r="AS16" s="785"/>
      <c r="AT16" s="785"/>
      <c r="AU16" s="785"/>
      <c r="AV16" s="785"/>
      <c r="AW16" s="785"/>
      <c r="AX16" s="785"/>
      <c r="AY16" s="785"/>
      <c r="AZ16" s="785"/>
      <c r="BD16" s="17"/>
    </row>
    <row r="17" spans="1:57" ht="12.9" customHeight="1" x14ac:dyDescent="0.3">
      <c r="A17" s="785"/>
      <c r="B17" s="785"/>
      <c r="C17" s="785"/>
      <c r="D17" s="785"/>
      <c r="E17" s="785"/>
      <c r="F17" s="785"/>
      <c r="G17" s="785"/>
      <c r="H17" s="785"/>
      <c r="I17" s="785"/>
      <c r="J17" s="785"/>
      <c r="K17" s="785"/>
      <c r="L17" s="785"/>
      <c r="M17" s="785"/>
      <c r="N17" s="785"/>
      <c r="O17" s="785"/>
      <c r="P17" s="785"/>
      <c r="Q17" s="785"/>
      <c r="R17" s="785"/>
      <c r="S17" s="785"/>
      <c r="T17" s="785"/>
      <c r="U17" s="785"/>
      <c r="V17" s="785"/>
      <c r="W17" s="13"/>
      <c r="X17" s="13"/>
      <c r="Y17" s="13"/>
      <c r="Z17" s="785"/>
      <c r="AA17" s="785"/>
      <c r="AB17" s="785"/>
      <c r="AC17" s="785"/>
      <c r="AD17" s="785"/>
      <c r="AE17" s="785"/>
      <c r="AF17" s="785"/>
      <c r="AG17" s="785"/>
      <c r="AH17" s="785"/>
      <c r="AI17" s="785"/>
      <c r="AJ17" s="785"/>
      <c r="AK17" s="785"/>
      <c r="AL17" s="785"/>
      <c r="AM17" s="785"/>
      <c r="AN17" s="785"/>
      <c r="AO17" s="785"/>
      <c r="AP17" s="785"/>
      <c r="AQ17" s="785"/>
      <c r="AR17" s="785"/>
      <c r="AS17" s="785"/>
      <c r="AT17" s="785"/>
      <c r="AU17" s="785"/>
      <c r="AV17" s="785"/>
      <c r="AW17" s="785"/>
      <c r="AX17" s="785"/>
      <c r="AY17" s="785"/>
      <c r="AZ17" s="785"/>
      <c r="BD17" s="17"/>
    </row>
    <row r="18" spans="1:57" ht="12.9" customHeight="1" x14ac:dyDescent="0.3">
      <c r="A18" s="785"/>
      <c r="B18" s="785"/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13"/>
      <c r="X18" s="13"/>
      <c r="Y18" s="13"/>
      <c r="Z18" s="785"/>
      <c r="AA18" s="785"/>
      <c r="AB18" s="785"/>
      <c r="AC18" s="785"/>
      <c r="AD18" s="785"/>
      <c r="AE18" s="785"/>
      <c r="AF18" s="785"/>
      <c r="AG18" s="785"/>
      <c r="AH18" s="785"/>
      <c r="AI18" s="785"/>
      <c r="AJ18" s="785"/>
      <c r="AK18" s="785"/>
      <c r="AL18" s="785"/>
      <c r="AM18" s="785"/>
      <c r="AN18" s="785"/>
      <c r="AO18" s="785"/>
      <c r="AP18" s="785"/>
      <c r="AQ18" s="785"/>
      <c r="AR18" s="785"/>
      <c r="AS18" s="785"/>
      <c r="AT18" s="785"/>
      <c r="AU18" s="785"/>
      <c r="AV18" s="785"/>
      <c r="AW18" s="785"/>
      <c r="AX18" s="785"/>
      <c r="AY18" s="785"/>
      <c r="AZ18" s="785"/>
      <c r="BD18" s="17"/>
    </row>
    <row r="19" spans="1:57" ht="12.9" customHeight="1" x14ac:dyDescent="0.3">
      <c r="A19" s="785"/>
      <c r="B19" s="785"/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13"/>
      <c r="X19" s="13"/>
      <c r="Y19" s="13"/>
      <c r="Z19" s="785"/>
      <c r="AA19" s="785"/>
      <c r="AB19" s="785"/>
      <c r="AC19" s="785"/>
      <c r="AD19" s="785"/>
      <c r="AE19" s="785"/>
      <c r="AF19" s="785"/>
      <c r="AG19" s="785"/>
      <c r="AH19" s="785"/>
      <c r="AI19" s="785"/>
      <c r="AJ19" s="785"/>
      <c r="AK19" s="785"/>
      <c r="AL19" s="785"/>
      <c r="AM19" s="785"/>
      <c r="AN19" s="785"/>
      <c r="AO19" s="785"/>
      <c r="AP19" s="785"/>
      <c r="AQ19" s="785"/>
      <c r="AR19" s="785"/>
      <c r="AS19" s="785"/>
      <c r="AT19" s="785"/>
      <c r="AU19" s="785"/>
      <c r="AV19" s="785"/>
      <c r="AW19" s="785"/>
      <c r="AX19" s="785"/>
      <c r="AY19" s="785"/>
      <c r="AZ19" s="785"/>
      <c r="BD19" s="17"/>
    </row>
    <row r="20" spans="1:57" ht="12.9" customHeight="1" x14ac:dyDescent="0.3">
      <c r="A20" s="785"/>
      <c r="B20" s="785"/>
      <c r="C20" s="785"/>
      <c r="D20" s="785"/>
      <c r="E20" s="785"/>
      <c r="F20" s="785"/>
      <c r="G20" s="785"/>
      <c r="H20" s="785"/>
      <c r="I20" s="785"/>
      <c r="J20" s="785"/>
      <c r="K20" s="785"/>
      <c r="L20" s="785"/>
      <c r="M20" s="785"/>
      <c r="N20" s="785"/>
      <c r="O20" s="785"/>
      <c r="P20" s="785"/>
      <c r="Q20" s="785"/>
      <c r="R20" s="785"/>
      <c r="S20" s="785"/>
      <c r="T20" s="785"/>
      <c r="U20" s="785"/>
      <c r="V20" s="785"/>
      <c r="W20" s="13"/>
      <c r="X20" s="13"/>
      <c r="Y20" s="13"/>
      <c r="Z20" s="785"/>
      <c r="AA20" s="785"/>
      <c r="AB20" s="785"/>
      <c r="AC20" s="785"/>
      <c r="AD20" s="785"/>
      <c r="AE20" s="785"/>
      <c r="AF20" s="785"/>
      <c r="AG20" s="785"/>
      <c r="AH20" s="785"/>
      <c r="AI20" s="785"/>
      <c r="AJ20" s="785"/>
      <c r="AK20" s="785"/>
      <c r="AL20" s="785"/>
      <c r="AM20" s="785"/>
      <c r="AN20" s="785"/>
      <c r="AO20" s="785"/>
      <c r="AP20" s="785"/>
      <c r="AQ20" s="785"/>
      <c r="AR20" s="785"/>
      <c r="AS20" s="785"/>
      <c r="AT20" s="785"/>
      <c r="AU20" s="785"/>
      <c r="AV20" s="785"/>
      <c r="AW20" s="785"/>
      <c r="AX20" s="785"/>
      <c r="AY20" s="785"/>
      <c r="AZ20" s="785"/>
      <c r="BA20" s="15"/>
      <c r="BB20" s="15"/>
      <c r="BC20" s="15"/>
      <c r="BD20" s="17"/>
      <c r="BE20" s="15"/>
    </row>
    <row r="21" spans="1:57" ht="12.9" customHeight="1" x14ac:dyDescent="0.3">
      <c r="A21" s="785"/>
      <c r="B21" s="785"/>
      <c r="C21" s="785"/>
      <c r="D21" s="785"/>
      <c r="E21" s="785"/>
      <c r="F21" s="785"/>
      <c r="G21" s="785"/>
      <c r="H21" s="785"/>
      <c r="I21" s="785"/>
      <c r="J21" s="785"/>
      <c r="K21" s="785"/>
      <c r="L21" s="785"/>
      <c r="M21" s="785"/>
      <c r="N21" s="785"/>
      <c r="O21" s="785"/>
      <c r="P21" s="785"/>
      <c r="Q21" s="785"/>
      <c r="R21" s="785"/>
      <c r="S21" s="785"/>
      <c r="T21" s="785"/>
      <c r="U21" s="785"/>
      <c r="V21" s="785"/>
      <c r="W21" s="13"/>
      <c r="X21" s="13"/>
      <c r="Y21" s="13"/>
      <c r="Z21" s="785"/>
      <c r="AA21" s="785"/>
      <c r="AB21" s="785"/>
      <c r="AC21" s="785"/>
      <c r="AD21" s="785"/>
      <c r="AE21" s="785"/>
      <c r="AF21" s="785"/>
      <c r="AG21" s="785"/>
      <c r="AH21" s="785"/>
      <c r="AI21" s="785"/>
      <c r="AJ21" s="785"/>
      <c r="AK21" s="785"/>
      <c r="AL21" s="785"/>
      <c r="AM21" s="785"/>
      <c r="AN21" s="785"/>
      <c r="AO21" s="785"/>
      <c r="AP21" s="785"/>
      <c r="AQ21" s="785"/>
      <c r="AR21" s="785"/>
      <c r="AS21" s="785"/>
      <c r="AT21" s="785"/>
      <c r="AU21" s="785"/>
      <c r="AV21" s="785"/>
      <c r="AW21" s="785"/>
      <c r="AX21" s="785"/>
      <c r="AY21" s="785"/>
      <c r="AZ21" s="785"/>
      <c r="BD21" s="19"/>
    </row>
    <row r="22" spans="1:57" ht="12.9" customHeight="1" x14ac:dyDescent="0.3">
      <c r="A22" s="785"/>
      <c r="B22" s="785"/>
      <c r="C22" s="785"/>
      <c r="D22" s="785"/>
      <c r="E22" s="785"/>
      <c r="F22" s="785"/>
      <c r="G22" s="785"/>
      <c r="H22" s="785"/>
      <c r="I22" s="785"/>
      <c r="J22" s="785"/>
      <c r="K22" s="785"/>
      <c r="L22" s="785"/>
      <c r="M22" s="785"/>
      <c r="N22" s="785"/>
      <c r="O22" s="785"/>
      <c r="P22" s="785"/>
      <c r="Q22" s="785"/>
      <c r="R22" s="785"/>
      <c r="S22" s="785"/>
      <c r="T22" s="785"/>
      <c r="U22" s="785"/>
      <c r="V22" s="785"/>
      <c r="W22" s="13"/>
      <c r="X22" s="13"/>
      <c r="Y22" s="13"/>
      <c r="Z22" s="785"/>
      <c r="AA22" s="785"/>
      <c r="AB22" s="785"/>
      <c r="AC22" s="785"/>
      <c r="AD22" s="785"/>
      <c r="AE22" s="785"/>
      <c r="AF22" s="785"/>
      <c r="AG22" s="785"/>
      <c r="AH22" s="785"/>
      <c r="AI22" s="785"/>
      <c r="AJ22" s="785"/>
      <c r="AK22" s="785"/>
      <c r="AL22" s="785"/>
      <c r="AM22" s="785"/>
      <c r="AN22" s="785"/>
      <c r="AO22" s="785"/>
      <c r="AP22" s="785"/>
      <c r="AQ22" s="785"/>
      <c r="AR22" s="785"/>
      <c r="AS22" s="785"/>
      <c r="AT22" s="785"/>
      <c r="AU22" s="785"/>
      <c r="AV22" s="785"/>
      <c r="AW22" s="785"/>
      <c r="AX22" s="785"/>
      <c r="AY22" s="785"/>
      <c r="AZ22" s="785"/>
      <c r="BD22" s="17"/>
    </row>
    <row r="23" spans="1:57" ht="12.9" customHeight="1" x14ac:dyDescent="0.3">
      <c r="A23" s="785"/>
      <c r="B23" s="785"/>
      <c r="C23" s="785"/>
      <c r="D23" s="785"/>
      <c r="E23" s="785"/>
      <c r="F23" s="785"/>
      <c r="G23" s="785"/>
      <c r="H23" s="785"/>
      <c r="I23" s="785"/>
      <c r="J23" s="785"/>
      <c r="K23" s="785"/>
      <c r="L23" s="785"/>
      <c r="M23" s="785"/>
      <c r="N23" s="785"/>
      <c r="O23" s="785"/>
      <c r="P23" s="785"/>
      <c r="Q23" s="785"/>
      <c r="R23" s="785"/>
      <c r="S23" s="785"/>
      <c r="T23" s="785"/>
      <c r="U23" s="785"/>
      <c r="V23" s="785"/>
      <c r="W23" s="13"/>
      <c r="X23" s="13"/>
      <c r="Y23" s="13"/>
      <c r="Z23" s="785"/>
      <c r="AA23" s="785"/>
      <c r="AB23" s="785"/>
      <c r="AC23" s="785"/>
      <c r="AD23" s="785"/>
      <c r="AE23" s="785"/>
      <c r="AF23" s="785"/>
      <c r="AG23" s="785"/>
      <c r="AH23" s="785"/>
      <c r="AI23" s="785"/>
      <c r="AJ23" s="785"/>
      <c r="AK23" s="785"/>
      <c r="AL23" s="785"/>
      <c r="AM23" s="785"/>
      <c r="AN23" s="785"/>
      <c r="AO23" s="785"/>
      <c r="AP23" s="785"/>
      <c r="AQ23" s="785"/>
      <c r="AR23" s="785"/>
      <c r="AS23" s="785"/>
      <c r="AT23" s="785"/>
      <c r="AU23" s="785"/>
      <c r="AV23" s="785"/>
      <c r="AW23" s="785"/>
      <c r="AX23" s="785"/>
      <c r="AY23" s="785"/>
      <c r="AZ23" s="785"/>
      <c r="BD23" s="17"/>
    </row>
    <row r="24" spans="1:57" ht="12.9" customHeight="1" x14ac:dyDescent="0.3">
      <c r="A24" s="785"/>
      <c r="B24" s="785"/>
      <c r="C24" s="785"/>
      <c r="D24" s="785"/>
      <c r="E24" s="785"/>
      <c r="F24" s="785"/>
      <c r="G24" s="785"/>
      <c r="H24" s="785"/>
      <c r="I24" s="785"/>
      <c r="J24" s="785"/>
      <c r="K24" s="785"/>
      <c r="L24" s="785"/>
      <c r="M24" s="785"/>
      <c r="N24" s="785"/>
      <c r="O24" s="785"/>
      <c r="P24" s="785"/>
      <c r="Q24" s="785"/>
      <c r="R24" s="785"/>
      <c r="S24" s="785"/>
      <c r="T24" s="785"/>
      <c r="U24" s="785"/>
      <c r="V24" s="785"/>
      <c r="W24" s="13"/>
      <c r="X24" s="13"/>
      <c r="Y24" s="13"/>
      <c r="Z24" s="785"/>
      <c r="AA24" s="785"/>
      <c r="AB24" s="785"/>
      <c r="AC24" s="785"/>
      <c r="AD24" s="785"/>
      <c r="AE24" s="785"/>
      <c r="AF24" s="785"/>
      <c r="AG24" s="785"/>
      <c r="AH24" s="785"/>
      <c r="AI24" s="785"/>
      <c r="AJ24" s="785"/>
      <c r="AK24" s="785"/>
      <c r="AL24" s="785"/>
      <c r="AM24" s="785"/>
      <c r="AN24" s="785"/>
      <c r="AO24" s="785"/>
      <c r="AP24" s="785"/>
      <c r="AQ24" s="785"/>
      <c r="AR24" s="785"/>
      <c r="AS24" s="785"/>
      <c r="AT24" s="785"/>
      <c r="AU24" s="785"/>
      <c r="AV24" s="785"/>
      <c r="AW24" s="785"/>
      <c r="AX24" s="785"/>
      <c r="AY24" s="785"/>
      <c r="AZ24" s="785"/>
      <c r="BD24" s="19"/>
    </row>
    <row r="25" spans="1:57" ht="12.9" customHeight="1" x14ac:dyDescent="0.3">
      <c r="A25" s="785"/>
      <c r="B25" s="785"/>
      <c r="C25" s="785"/>
      <c r="D25" s="785"/>
      <c r="E25" s="785"/>
      <c r="F25" s="785"/>
      <c r="G25" s="785"/>
      <c r="H25" s="785"/>
      <c r="I25" s="785"/>
      <c r="J25" s="785"/>
      <c r="K25" s="785"/>
      <c r="L25" s="785"/>
      <c r="M25" s="785"/>
      <c r="N25" s="785"/>
      <c r="O25" s="785"/>
      <c r="P25" s="785"/>
      <c r="Q25" s="785"/>
      <c r="R25" s="785"/>
      <c r="S25" s="785"/>
      <c r="T25" s="785"/>
      <c r="U25" s="785"/>
      <c r="V25" s="785"/>
      <c r="W25" s="13"/>
      <c r="X25" s="13"/>
      <c r="Y25" s="13"/>
      <c r="Z25" s="785"/>
      <c r="AA25" s="785"/>
      <c r="AB25" s="785"/>
      <c r="AC25" s="785"/>
      <c r="AD25" s="785"/>
      <c r="AE25" s="785"/>
      <c r="AF25" s="785"/>
      <c r="AG25" s="785"/>
      <c r="AH25" s="785"/>
      <c r="AI25" s="785"/>
      <c r="AJ25" s="785"/>
      <c r="AK25" s="785"/>
      <c r="AL25" s="785"/>
      <c r="AM25" s="785"/>
      <c r="AN25" s="785"/>
      <c r="AO25" s="785"/>
      <c r="AP25" s="785"/>
      <c r="AQ25" s="785"/>
      <c r="AR25" s="785"/>
      <c r="AS25" s="785"/>
      <c r="AT25" s="785"/>
      <c r="AU25" s="785"/>
      <c r="AV25" s="785"/>
      <c r="AW25" s="785"/>
      <c r="AX25" s="785"/>
      <c r="AY25" s="785"/>
      <c r="AZ25" s="785"/>
      <c r="BD25" s="19"/>
    </row>
    <row r="26" spans="1:57" ht="12.9" customHeight="1" x14ac:dyDescent="0.3">
      <c r="A26" s="785"/>
      <c r="B26" s="785"/>
      <c r="C26" s="785"/>
      <c r="D26" s="785"/>
      <c r="E26" s="785"/>
      <c r="F26" s="785"/>
      <c r="G26" s="785"/>
      <c r="H26" s="785"/>
      <c r="I26" s="785"/>
      <c r="J26" s="785"/>
      <c r="K26" s="785"/>
      <c r="L26" s="785"/>
      <c r="M26" s="785"/>
      <c r="N26" s="785"/>
      <c r="O26" s="785"/>
      <c r="P26" s="785"/>
      <c r="Q26" s="785"/>
      <c r="R26" s="785"/>
      <c r="S26" s="785"/>
      <c r="T26" s="785"/>
      <c r="U26" s="785"/>
      <c r="V26" s="785"/>
      <c r="W26" s="13"/>
      <c r="X26" s="13"/>
      <c r="Y26" s="13"/>
      <c r="Z26" s="785"/>
      <c r="AA26" s="785"/>
      <c r="AB26" s="785"/>
      <c r="AC26" s="785"/>
      <c r="AD26" s="785"/>
      <c r="AE26" s="785"/>
      <c r="AF26" s="785"/>
      <c r="AG26" s="785"/>
      <c r="AH26" s="785"/>
      <c r="AI26" s="785"/>
      <c r="AJ26" s="785"/>
      <c r="AK26" s="785"/>
      <c r="AL26" s="785"/>
      <c r="AM26" s="785"/>
      <c r="AN26" s="785"/>
      <c r="AO26" s="785"/>
      <c r="AP26" s="785"/>
      <c r="AQ26" s="785"/>
      <c r="AR26" s="785"/>
      <c r="AS26" s="785"/>
      <c r="AT26" s="785"/>
      <c r="AU26" s="785"/>
      <c r="AV26" s="785"/>
      <c r="AW26" s="785"/>
      <c r="AX26" s="785"/>
      <c r="AY26" s="785"/>
      <c r="AZ26" s="785"/>
      <c r="BD26" s="17"/>
    </row>
    <row r="27" spans="1:57" ht="12.9" customHeight="1" x14ac:dyDescent="0.3">
      <c r="A27" s="785"/>
      <c r="B27" s="785"/>
      <c r="C27" s="785"/>
      <c r="D27" s="785"/>
      <c r="E27" s="785"/>
      <c r="F27" s="785"/>
      <c r="G27" s="785"/>
      <c r="H27" s="785"/>
      <c r="I27" s="785"/>
      <c r="J27" s="785"/>
      <c r="K27" s="785"/>
      <c r="L27" s="785"/>
      <c r="M27" s="785"/>
      <c r="N27" s="785"/>
      <c r="O27" s="785"/>
      <c r="P27" s="785"/>
      <c r="Q27" s="785"/>
      <c r="R27" s="785"/>
      <c r="S27" s="785"/>
      <c r="T27" s="785"/>
      <c r="U27" s="785"/>
      <c r="V27" s="785"/>
      <c r="W27" s="13"/>
      <c r="X27" s="13"/>
      <c r="Y27" s="13"/>
      <c r="Z27" s="785"/>
      <c r="AA27" s="785"/>
      <c r="AB27" s="785"/>
      <c r="AC27" s="785"/>
      <c r="AD27" s="785"/>
      <c r="AE27" s="785"/>
      <c r="AF27" s="785"/>
      <c r="AG27" s="785"/>
      <c r="AH27" s="785"/>
      <c r="AI27" s="785"/>
      <c r="AJ27" s="785"/>
      <c r="AK27" s="785"/>
      <c r="AL27" s="785"/>
      <c r="AM27" s="785"/>
      <c r="AN27" s="785"/>
      <c r="AO27" s="785"/>
      <c r="AP27" s="785"/>
      <c r="AQ27" s="785"/>
      <c r="AR27" s="785"/>
      <c r="AS27" s="785"/>
      <c r="AT27" s="785"/>
      <c r="AU27" s="785"/>
      <c r="AV27" s="785"/>
      <c r="AW27" s="785"/>
      <c r="AX27" s="785"/>
      <c r="AY27" s="785"/>
      <c r="AZ27" s="785"/>
      <c r="BD27" s="17"/>
    </row>
    <row r="28" spans="1:57" ht="12.9" customHeight="1" x14ac:dyDescent="0.3">
      <c r="A28" s="785"/>
      <c r="B28" s="785"/>
      <c r="C28" s="785"/>
      <c r="D28" s="785"/>
      <c r="E28" s="785"/>
      <c r="F28" s="785"/>
      <c r="G28" s="785"/>
      <c r="H28" s="785"/>
      <c r="I28" s="785"/>
      <c r="J28" s="785"/>
      <c r="K28" s="785"/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13"/>
      <c r="X28" s="13"/>
      <c r="Y28" s="13"/>
      <c r="Z28" s="785"/>
      <c r="AA28" s="785"/>
      <c r="AB28" s="785"/>
      <c r="AC28" s="785"/>
      <c r="AD28" s="785"/>
      <c r="AE28" s="785"/>
      <c r="AF28" s="785"/>
      <c r="AG28" s="785"/>
      <c r="AH28" s="785"/>
      <c r="AI28" s="785"/>
      <c r="AJ28" s="785"/>
      <c r="AK28" s="785"/>
      <c r="AL28" s="785"/>
      <c r="AM28" s="785"/>
      <c r="AN28" s="785"/>
      <c r="AO28" s="785"/>
      <c r="AP28" s="785"/>
      <c r="AQ28" s="785"/>
      <c r="AR28" s="785"/>
      <c r="AS28" s="785"/>
      <c r="AT28" s="785"/>
      <c r="AU28" s="785"/>
      <c r="AV28" s="785"/>
      <c r="AW28" s="785"/>
      <c r="AX28" s="785"/>
      <c r="AY28" s="785"/>
      <c r="AZ28" s="785"/>
      <c r="BD28" s="19"/>
    </row>
    <row r="29" spans="1:57" ht="12.9" customHeight="1" x14ac:dyDescent="0.3">
      <c r="A29" s="785"/>
      <c r="B29" s="785"/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13"/>
      <c r="X29" s="13"/>
      <c r="Y29" s="13"/>
      <c r="Z29" s="785"/>
      <c r="AA29" s="785"/>
      <c r="AB29" s="785"/>
      <c r="AC29" s="785"/>
      <c r="AD29" s="785"/>
      <c r="AE29" s="785"/>
      <c r="AF29" s="785"/>
      <c r="AG29" s="785"/>
      <c r="AH29" s="785"/>
      <c r="AI29" s="785"/>
      <c r="AJ29" s="785"/>
      <c r="AK29" s="785"/>
      <c r="AL29" s="785"/>
      <c r="AM29" s="785"/>
      <c r="AN29" s="785"/>
      <c r="AO29" s="785"/>
      <c r="AP29" s="785"/>
      <c r="AQ29" s="785"/>
      <c r="AR29" s="785"/>
      <c r="AS29" s="785"/>
      <c r="AT29" s="785"/>
      <c r="AU29" s="785"/>
      <c r="AV29" s="785"/>
      <c r="AW29" s="785"/>
      <c r="AX29" s="785"/>
      <c r="AY29" s="785"/>
      <c r="AZ29" s="785"/>
      <c r="BD29" s="19"/>
    </row>
    <row r="30" spans="1:57" ht="12.9" customHeight="1" x14ac:dyDescent="0.3">
      <c r="A30" s="785"/>
      <c r="B30" s="785"/>
      <c r="C30" s="785"/>
      <c r="D30" s="785"/>
      <c r="E30" s="785"/>
      <c r="F30" s="785"/>
      <c r="G30" s="785"/>
      <c r="H30" s="785"/>
      <c r="I30" s="785"/>
      <c r="J30" s="785"/>
      <c r="K30" s="785"/>
      <c r="L30" s="785"/>
      <c r="M30" s="785"/>
      <c r="N30" s="785"/>
      <c r="O30" s="785"/>
      <c r="P30" s="785"/>
      <c r="Q30" s="785"/>
      <c r="R30" s="785"/>
      <c r="S30" s="785"/>
      <c r="T30" s="785"/>
      <c r="U30" s="785"/>
      <c r="V30" s="785"/>
      <c r="W30" s="13"/>
      <c r="X30" s="13"/>
      <c r="Y30" s="13"/>
      <c r="Z30" s="785"/>
      <c r="AA30" s="785"/>
      <c r="AB30" s="785"/>
      <c r="AC30" s="785"/>
      <c r="AD30" s="785"/>
      <c r="AE30" s="785"/>
      <c r="AF30" s="785"/>
      <c r="AG30" s="785"/>
      <c r="AH30" s="785"/>
      <c r="AI30" s="785"/>
      <c r="AJ30" s="785"/>
      <c r="AK30" s="785"/>
      <c r="AL30" s="785"/>
      <c r="AM30" s="785"/>
      <c r="AN30" s="785"/>
      <c r="AO30" s="785"/>
      <c r="AP30" s="785"/>
      <c r="AQ30" s="785"/>
      <c r="AR30" s="785"/>
      <c r="AS30" s="785"/>
      <c r="AT30" s="785"/>
      <c r="AU30" s="785"/>
      <c r="AV30" s="785"/>
      <c r="AW30" s="785"/>
      <c r="AX30" s="785"/>
      <c r="AY30" s="785"/>
      <c r="AZ30" s="785"/>
      <c r="BD30" s="17"/>
    </row>
    <row r="31" spans="1:57" ht="12.9" customHeight="1" x14ac:dyDescent="0.3">
      <c r="A31" s="785"/>
      <c r="B31" s="785"/>
      <c r="C31" s="785"/>
      <c r="D31" s="785"/>
      <c r="E31" s="785"/>
      <c r="F31" s="785"/>
      <c r="G31" s="785"/>
      <c r="H31" s="785"/>
      <c r="I31" s="785"/>
      <c r="J31" s="785"/>
      <c r="K31" s="785"/>
      <c r="L31" s="785"/>
      <c r="M31" s="785"/>
      <c r="N31" s="785"/>
      <c r="O31" s="785"/>
      <c r="P31" s="785"/>
      <c r="Q31" s="785"/>
      <c r="R31" s="785"/>
      <c r="S31" s="785"/>
      <c r="T31" s="785"/>
      <c r="U31" s="785"/>
      <c r="V31" s="785"/>
      <c r="W31" s="13"/>
      <c r="X31" s="13"/>
      <c r="Y31" s="13"/>
      <c r="Z31" s="785"/>
      <c r="AA31" s="785"/>
      <c r="AB31" s="785"/>
      <c r="AC31" s="785"/>
      <c r="AD31" s="785"/>
      <c r="AE31" s="785"/>
      <c r="AF31" s="785"/>
      <c r="AG31" s="785"/>
      <c r="AH31" s="785"/>
      <c r="AI31" s="785"/>
      <c r="AJ31" s="785"/>
      <c r="AK31" s="785"/>
      <c r="AL31" s="785"/>
      <c r="AM31" s="785"/>
      <c r="AN31" s="785"/>
      <c r="AO31" s="785"/>
      <c r="AP31" s="785"/>
      <c r="AQ31" s="785"/>
      <c r="AR31" s="785"/>
      <c r="AS31" s="785"/>
      <c r="AT31" s="785"/>
      <c r="AU31" s="785"/>
      <c r="AV31" s="785"/>
      <c r="AW31" s="785"/>
      <c r="AX31" s="785"/>
      <c r="AY31" s="785"/>
      <c r="AZ31" s="785"/>
      <c r="BD31" s="17"/>
    </row>
    <row r="32" spans="1:57" ht="12.9" customHeight="1" x14ac:dyDescent="0.3">
      <c r="A32" s="785"/>
      <c r="B32" s="785"/>
      <c r="C32" s="785"/>
      <c r="D32" s="785"/>
      <c r="E32" s="785"/>
      <c r="F32" s="785"/>
      <c r="G32" s="785"/>
      <c r="H32" s="785"/>
      <c r="I32" s="785"/>
      <c r="J32" s="785"/>
      <c r="K32" s="785"/>
      <c r="L32" s="785"/>
      <c r="M32" s="785"/>
      <c r="N32" s="785"/>
      <c r="O32" s="785"/>
      <c r="P32" s="785"/>
      <c r="Q32" s="785"/>
      <c r="R32" s="785"/>
      <c r="S32" s="785"/>
      <c r="T32" s="785"/>
      <c r="U32" s="785"/>
      <c r="V32" s="785"/>
      <c r="W32" s="13"/>
      <c r="X32" s="13"/>
      <c r="Y32" s="13"/>
      <c r="Z32" s="785"/>
      <c r="AA32" s="785"/>
      <c r="AB32" s="785"/>
      <c r="AC32" s="785"/>
      <c r="AD32" s="785"/>
      <c r="AE32" s="785"/>
      <c r="AF32" s="785"/>
      <c r="AG32" s="785"/>
      <c r="AH32" s="785"/>
      <c r="AI32" s="785"/>
      <c r="AJ32" s="785"/>
      <c r="AK32" s="785"/>
      <c r="AL32" s="785"/>
      <c r="AM32" s="785"/>
      <c r="AN32" s="785"/>
      <c r="AO32" s="785"/>
      <c r="AP32" s="785"/>
      <c r="AQ32" s="785"/>
      <c r="AR32" s="785"/>
      <c r="AS32" s="785"/>
      <c r="AT32" s="785"/>
      <c r="AU32" s="785"/>
      <c r="AV32" s="785"/>
      <c r="AW32" s="785"/>
      <c r="AX32" s="785"/>
      <c r="AY32" s="785"/>
      <c r="AZ32" s="785"/>
      <c r="BD32" s="17"/>
    </row>
    <row r="33" spans="1:56" ht="12.9" customHeight="1" x14ac:dyDescent="0.3">
      <c r="A33" s="785"/>
      <c r="B33" s="785"/>
      <c r="C33" s="785"/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5"/>
      <c r="P33" s="785"/>
      <c r="Q33" s="785"/>
      <c r="R33" s="785"/>
      <c r="S33" s="785"/>
      <c r="T33" s="785"/>
      <c r="U33" s="785"/>
      <c r="V33" s="785"/>
      <c r="W33" s="13"/>
      <c r="X33" s="13"/>
      <c r="Y33" s="13"/>
      <c r="Z33" s="785"/>
      <c r="AA33" s="785"/>
      <c r="AB33" s="785"/>
      <c r="AC33" s="785"/>
      <c r="AD33" s="785"/>
      <c r="AE33" s="785"/>
      <c r="AF33" s="785"/>
      <c r="AG33" s="785"/>
      <c r="AH33" s="785"/>
      <c r="AI33" s="785"/>
      <c r="AJ33" s="785"/>
      <c r="AK33" s="785"/>
      <c r="AL33" s="785"/>
      <c r="AM33" s="785"/>
      <c r="AN33" s="785"/>
      <c r="AO33" s="785"/>
      <c r="AP33" s="785"/>
      <c r="AQ33" s="785"/>
      <c r="AR33" s="785"/>
      <c r="AS33" s="785"/>
      <c r="AT33" s="785"/>
      <c r="AU33" s="785"/>
      <c r="AV33" s="785"/>
      <c r="AW33" s="785"/>
      <c r="AX33" s="785"/>
      <c r="AY33" s="785"/>
      <c r="AZ33" s="785"/>
      <c r="BD33" s="17"/>
    </row>
    <row r="34" spans="1:56" ht="12.9" customHeight="1" x14ac:dyDescent="0.3">
      <c r="A34" s="785"/>
      <c r="B34" s="785"/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  <c r="P34" s="785"/>
      <c r="Q34" s="785"/>
      <c r="R34" s="785"/>
      <c r="S34" s="785"/>
      <c r="T34" s="785"/>
      <c r="U34" s="785"/>
      <c r="V34" s="785"/>
      <c r="W34" s="13"/>
      <c r="X34" s="13"/>
      <c r="Y34" s="13"/>
      <c r="Z34" s="785"/>
      <c r="AA34" s="785"/>
      <c r="AB34" s="785"/>
      <c r="AC34" s="785"/>
      <c r="AD34" s="785"/>
      <c r="AE34" s="785"/>
      <c r="AF34" s="785"/>
      <c r="AG34" s="785"/>
      <c r="AH34" s="785"/>
      <c r="AI34" s="785"/>
      <c r="AJ34" s="785"/>
      <c r="AK34" s="785"/>
      <c r="AL34" s="785"/>
      <c r="AM34" s="785"/>
      <c r="AN34" s="785"/>
      <c r="AO34" s="785"/>
      <c r="AP34" s="785"/>
      <c r="AQ34" s="785"/>
      <c r="AR34" s="785"/>
      <c r="AS34" s="785"/>
      <c r="AT34" s="785"/>
      <c r="AU34" s="785"/>
      <c r="AV34" s="785"/>
      <c r="AW34" s="785"/>
      <c r="AX34" s="785"/>
      <c r="AY34" s="785"/>
      <c r="AZ34" s="785"/>
      <c r="BD34" s="17"/>
    </row>
    <row r="35" spans="1:56" ht="12.9" customHeight="1" x14ac:dyDescent="0.3">
      <c r="A35" s="785"/>
      <c r="B35" s="785"/>
      <c r="C35" s="785"/>
      <c r="D35" s="785"/>
      <c r="E35" s="785"/>
      <c r="F35" s="785"/>
      <c r="G35" s="785"/>
      <c r="H35" s="785"/>
      <c r="I35" s="785"/>
      <c r="J35" s="785"/>
      <c r="K35" s="785"/>
      <c r="L35" s="785"/>
      <c r="M35" s="785"/>
      <c r="N35" s="785"/>
      <c r="O35" s="785"/>
      <c r="P35" s="785"/>
      <c r="Q35" s="785"/>
      <c r="R35" s="785"/>
      <c r="S35" s="785"/>
      <c r="T35" s="785"/>
      <c r="U35" s="785"/>
      <c r="V35" s="785"/>
      <c r="W35" s="13"/>
      <c r="X35" s="13"/>
      <c r="Y35" s="13"/>
      <c r="Z35" s="785"/>
      <c r="AA35" s="785"/>
      <c r="AB35" s="785"/>
      <c r="AC35" s="785"/>
      <c r="AD35" s="785"/>
      <c r="AE35" s="785"/>
      <c r="AF35" s="785"/>
      <c r="AG35" s="785"/>
      <c r="AH35" s="785"/>
      <c r="AI35" s="785"/>
      <c r="AJ35" s="785"/>
      <c r="AK35" s="785"/>
      <c r="AL35" s="785"/>
      <c r="AM35" s="785"/>
      <c r="AN35" s="785"/>
      <c r="AO35" s="785"/>
      <c r="AP35" s="785"/>
      <c r="AQ35" s="785"/>
      <c r="AR35" s="785"/>
      <c r="AS35" s="785"/>
      <c r="AT35" s="785"/>
      <c r="AU35" s="785"/>
      <c r="AV35" s="785"/>
      <c r="AW35" s="785"/>
      <c r="AX35" s="785"/>
      <c r="AY35" s="785"/>
      <c r="AZ35" s="785"/>
      <c r="BD35" s="19"/>
    </row>
    <row r="36" spans="1:56" ht="12.9" customHeight="1" x14ac:dyDescent="0.3">
      <c r="A36" s="785"/>
      <c r="B36" s="785"/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5"/>
      <c r="P36" s="785"/>
      <c r="Q36" s="785"/>
      <c r="R36" s="785"/>
      <c r="S36" s="785"/>
      <c r="T36" s="785"/>
      <c r="U36" s="785"/>
      <c r="V36" s="785"/>
      <c r="W36" s="13"/>
      <c r="X36" s="13"/>
      <c r="Y36" s="13"/>
      <c r="Z36" s="785"/>
      <c r="AA36" s="785"/>
      <c r="AB36" s="785"/>
      <c r="AC36" s="785"/>
      <c r="AD36" s="785"/>
      <c r="AE36" s="785"/>
      <c r="AF36" s="785"/>
      <c r="AG36" s="785"/>
      <c r="AH36" s="785"/>
      <c r="AI36" s="785"/>
      <c r="AJ36" s="785"/>
      <c r="AK36" s="785"/>
      <c r="AL36" s="785"/>
      <c r="AM36" s="785"/>
      <c r="AN36" s="785"/>
      <c r="AO36" s="785"/>
      <c r="AP36" s="785"/>
      <c r="AQ36" s="785"/>
      <c r="AR36" s="785"/>
      <c r="AS36" s="785"/>
      <c r="AT36" s="785"/>
      <c r="AU36" s="785"/>
      <c r="AV36" s="785"/>
      <c r="AW36" s="785"/>
      <c r="AX36" s="785"/>
      <c r="AY36" s="785"/>
      <c r="AZ36" s="785"/>
      <c r="BD36" s="17"/>
    </row>
    <row r="37" spans="1:56" ht="12.9" customHeight="1" x14ac:dyDescent="0.3">
      <c r="A37" s="785"/>
      <c r="B37" s="785"/>
      <c r="C37" s="785"/>
      <c r="D37" s="785"/>
      <c r="E37" s="785"/>
      <c r="F37" s="785"/>
      <c r="G37" s="785"/>
      <c r="H37" s="785"/>
      <c r="I37" s="785"/>
      <c r="J37" s="785"/>
      <c r="K37" s="785"/>
      <c r="L37" s="785"/>
      <c r="M37" s="785"/>
      <c r="N37" s="785"/>
      <c r="O37" s="785"/>
      <c r="P37" s="785"/>
      <c r="Q37" s="785"/>
      <c r="R37" s="785"/>
      <c r="S37" s="785"/>
      <c r="T37" s="785"/>
      <c r="U37" s="785"/>
      <c r="V37" s="785"/>
      <c r="W37" s="13"/>
      <c r="X37" s="13"/>
      <c r="Y37" s="13"/>
      <c r="Z37" s="785"/>
      <c r="AA37" s="785"/>
      <c r="AB37" s="785"/>
      <c r="AC37" s="785"/>
      <c r="AD37" s="785"/>
      <c r="AE37" s="785"/>
      <c r="AF37" s="785"/>
      <c r="AG37" s="785"/>
      <c r="AH37" s="785"/>
      <c r="AI37" s="785"/>
      <c r="AJ37" s="785"/>
      <c r="AK37" s="785"/>
      <c r="AL37" s="785"/>
      <c r="AM37" s="785"/>
      <c r="AN37" s="785"/>
      <c r="AO37" s="785"/>
      <c r="AP37" s="785"/>
      <c r="AQ37" s="785"/>
      <c r="AR37" s="785"/>
      <c r="AS37" s="785"/>
      <c r="AT37" s="785"/>
      <c r="AU37" s="785"/>
      <c r="AV37" s="785"/>
      <c r="AW37" s="785"/>
      <c r="AX37" s="785"/>
      <c r="AY37" s="785"/>
      <c r="AZ37" s="785"/>
      <c r="BD37" s="19"/>
    </row>
    <row r="38" spans="1:56" ht="12.9" customHeight="1" x14ac:dyDescent="0.3">
      <c r="A38" s="785"/>
      <c r="B38" s="785"/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13"/>
      <c r="X38" s="13"/>
      <c r="Y38" s="13"/>
      <c r="Z38" s="785"/>
      <c r="AA38" s="785"/>
      <c r="AB38" s="785"/>
      <c r="AC38" s="785"/>
      <c r="AD38" s="785"/>
      <c r="AE38" s="785"/>
      <c r="AF38" s="785"/>
      <c r="AG38" s="785"/>
      <c r="AH38" s="785"/>
      <c r="AI38" s="785"/>
      <c r="AJ38" s="785"/>
      <c r="AK38" s="785"/>
      <c r="AL38" s="785"/>
      <c r="AM38" s="785"/>
      <c r="AN38" s="785"/>
      <c r="AO38" s="785"/>
      <c r="AP38" s="785"/>
      <c r="AQ38" s="785"/>
      <c r="AR38" s="785"/>
      <c r="AS38" s="785"/>
      <c r="AT38" s="785"/>
      <c r="AU38" s="785"/>
      <c r="AV38" s="785"/>
      <c r="AW38" s="785"/>
      <c r="AX38" s="785"/>
      <c r="AY38" s="785"/>
      <c r="AZ38" s="785"/>
      <c r="BD38" s="17"/>
    </row>
    <row r="39" spans="1:56" ht="12.9" customHeight="1" x14ac:dyDescent="0.3">
      <c r="A39" s="785"/>
      <c r="B39" s="785"/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13"/>
      <c r="X39" s="13"/>
      <c r="Y39" s="13"/>
      <c r="Z39" s="785"/>
      <c r="AA39" s="785"/>
      <c r="AB39" s="785"/>
      <c r="AC39" s="785"/>
      <c r="AD39" s="785"/>
      <c r="AE39" s="785"/>
      <c r="AF39" s="785"/>
      <c r="AG39" s="785"/>
      <c r="AH39" s="785"/>
      <c r="AI39" s="785"/>
      <c r="AJ39" s="785"/>
      <c r="AK39" s="785"/>
      <c r="AL39" s="785"/>
      <c r="AM39" s="785"/>
      <c r="AN39" s="785"/>
      <c r="AO39" s="785"/>
      <c r="AP39" s="785"/>
      <c r="AQ39" s="785"/>
      <c r="AR39" s="785"/>
      <c r="AS39" s="785"/>
      <c r="AT39" s="785"/>
      <c r="AU39" s="785"/>
      <c r="AV39" s="785"/>
      <c r="AW39" s="785"/>
      <c r="AX39" s="785"/>
      <c r="AY39" s="785"/>
      <c r="AZ39" s="785"/>
      <c r="BD39" s="19"/>
    </row>
    <row r="40" spans="1:56" ht="12.9" customHeight="1" x14ac:dyDescent="0.3">
      <c r="A40" s="785"/>
      <c r="B40" s="785"/>
      <c r="C40" s="785"/>
      <c r="D40" s="785"/>
      <c r="E40" s="785"/>
      <c r="F40" s="785"/>
      <c r="G40" s="785"/>
      <c r="H40" s="785"/>
      <c r="I40" s="785"/>
      <c r="J40" s="785"/>
      <c r="K40" s="785"/>
      <c r="L40" s="785"/>
      <c r="M40" s="785"/>
      <c r="N40" s="785"/>
      <c r="O40" s="785"/>
      <c r="P40" s="785"/>
      <c r="Q40" s="785"/>
      <c r="R40" s="785"/>
      <c r="S40" s="785"/>
      <c r="T40" s="785"/>
      <c r="U40" s="785"/>
      <c r="V40" s="785"/>
      <c r="W40" s="13"/>
      <c r="X40" s="13"/>
      <c r="Y40" s="13"/>
      <c r="Z40" s="785"/>
      <c r="AA40" s="785"/>
      <c r="AB40" s="785"/>
      <c r="AC40" s="785"/>
      <c r="AD40" s="785"/>
      <c r="AE40" s="785"/>
      <c r="AF40" s="785"/>
      <c r="AG40" s="785"/>
      <c r="AH40" s="785"/>
      <c r="AI40" s="785"/>
      <c r="AJ40" s="785"/>
      <c r="AK40" s="785"/>
      <c r="AL40" s="785"/>
      <c r="AM40" s="785"/>
      <c r="AN40" s="785"/>
      <c r="AO40" s="785"/>
      <c r="AP40" s="785"/>
      <c r="AQ40" s="785"/>
      <c r="AR40" s="785"/>
      <c r="AS40" s="785"/>
      <c r="AT40" s="785"/>
      <c r="AU40" s="785"/>
      <c r="AV40" s="785"/>
      <c r="AW40" s="785"/>
      <c r="AX40" s="785"/>
      <c r="AY40" s="785"/>
      <c r="AZ40" s="785"/>
      <c r="BD40" s="19"/>
    </row>
    <row r="41" spans="1:56" ht="12.9" customHeight="1" x14ac:dyDescent="0.3">
      <c r="A41" s="785"/>
      <c r="B41" s="785"/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5"/>
      <c r="P41" s="785"/>
      <c r="Q41" s="785"/>
      <c r="R41" s="785"/>
      <c r="S41" s="785"/>
      <c r="T41" s="785"/>
      <c r="U41" s="785"/>
      <c r="V41" s="785"/>
      <c r="W41" s="13"/>
      <c r="X41" s="13"/>
      <c r="Y41" s="13"/>
      <c r="Z41" s="785"/>
      <c r="AA41" s="785"/>
      <c r="AB41" s="785"/>
      <c r="AC41" s="785"/>
      <c r="AD41" s="785"/>
      <c r="AE41" s="785"/>
      <c r="AF41" s="785"/>
      <c r="AG41" s="785"/>
      <c r="AH41" s="785"/>
      <c r="AI41" s="785"/>
      <c r="AJ41" s="785"/>
      <c r="AK41" s="785"/>
      <c r="AL41" s="785"/>
      <c r="AM41" s="785"/>
      <c r="AN41" s="785"/>
      <c r="AO41" s="785"/>
      <c r="AP41" s="785"/>
      <c r="AQ41" s="785"/>
      <c r="AR41" s="785"/>
      <c r="AS41" s="785"/>
      <c r="AT41" s="785"/>
      <c r="AU41" s="785"/>
      <c r="AV41" s="785"/>
      <c r="AW41" s="785"/>
      <c r="AX41" s="785"/>
      <c r="AY41" s="785"/>
      <c r="AZ41" s="785"/>
      <c r="BD41" s="17"/>
    </row>
    <row r="42" spans="1:56" ht="12.9" customHeight="1" x14ac:dyDescent="0.3">
      <c r="A42" s="785"/>
      <c r="B42" s="785"/>
      <c r="C42" s="785"/>
      <c r="D42" s="785"/>
      <c r="E42" s="785"/>
      <c r="F42" s="785"/>
      <c r="G42" s="785"/>
      <c r="H42" s="785"/>
      <c r="I42" s="785"/>
      <c r="J42" s="785"/>
      <c r="K42" s="785"/>
      <c r="L42" s="785"/>
      <c r="M42" s="785"/>
      <c r="N42" s="785"/>
      <c r="O42" s="785"/>
      <c r="P42" s="785"/>
      <c r="Q42" s="785"/>
      <c r="R42" s="785"/>
      <c r="S42" s="785"/>
      <c r="T42" s="785"/>
      <c r="U42" s="785"/>
      <c r="V42" s="785"/>
      <c r="W42" s="13"/>
      <c r="X42" s="13"/>
      <c r="Y42" s="13"/>
      <c r="Z42" s="785"/>
      <c r="AA42" s="785"/>
      <c r="AB42" s="785"/>
      <c r="AC42" s="785"/>
      <c r="AD42" s="785"/>
      <c r="AE42" s="785"/>
      <c r="AF42" s="785"/>
      <c r="AG42" s="785"/>
      <c r="AH42" s="785"/>
      <c r="AI42" s="785"/>
      <c r="AJ42" s="785"/>
      <c r="AK42" s="785"/>
      <c r="AL42" s="785"/>
      <c r="AM42" s="785"/>
      <c r="AN42" s="785"/>
      <c r="AO42" s="785"/>
      <c r="AP42" s="785"/>
      <c r="AQ42" s="785"/>
      <c r="AR42" s="785"/>
      <c r="AS42" s="785"/>
      <c r="AT42" s="785"/>
      <c r="AU42" s="785"/>
      <c r="AV42" s="785"/>
      <c r="AW42" s="785"/>
      <c r="AX42" s="785"/>
      <c r="AY42" s="785"/>
      <c r="AZ42" s="785"/>
      <c r="BD42" s="19"/>
    </row>
    <row r="43" spans="1:56" ht="12.9" customHeight="1" x14ac:dyDescent="0.3">
      <c r="A43" s="785"/>
      <c r="B43" s="785"/>
      <c r="C43" s="785"/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5"/>
      <c r="P43" s="785"/>
      <c r="Q43" s="785"/>
      <c r="R43" s="785"/>
      <c r="S43" s="785"/>
      <c r="T43" s="785"/>
      <c r="U43" s="785"/>
      <c r="V43" s="785"/>
      <c r="W43" s="13"/>
      <c r="X43" s="13"/>
      <c r="Y43" s="13"/>
      <c r="Z43" s="785"/>
      <c r="AA43" s="785"/>
      <c r="AB43" s="785"/>
      <c r="AC43" s="785"/>
      <c r="AD43" s="785"/>
      <c r="AE43" s="785"/>
      <c r="AF43" s="785"/>
      <c r="AG43" s="785"/>
      <c r="AH43" s="785"/>
      <c r="AI43" s="785"/>
      <c r="AJ43" s="785"/>
      <c r="AK43" s="785"/>
      <c r="AL43" s="785"/>
      <c r="AM43" s="785"/>
      <c r="AN43" s="785"/>
      <c r="AO43" s="785"/>
      <c r="AP43" s="785"/>
      <c r="AQ43" s="785"/>
      <c r="AR43" s="785"/>
      <c r="AS43" s="785"/>
      <c r="AT43" s="785"/>
      <c r="AU43" s="785"/>
      <c r="AV43" s="785"/>
      <c r="AW43" s="785"/>
      <c r="AX43" s="785"/>
      <c r="AY43" s="785"/>
      <c r="AZ43" s="785"/>
      <c r="BD43" s="17"/>
    </row>
    <row r="44" spans="1:56" ht="12.9" customHeight="1" x14ac:dyDescent="0.3">
      <c r="A44" s="785"/>
      <c r="B44" s="785"/>
      <c r="C44" s="785"/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5"/>
      <c r="P44" s="785"/>
      <c r="Q44" s="785"/>
      <c r="R44" s="785"/>
      <c r="S44" s="785"/>
      <c r="T44" s="785"/>
      <c r="U44" s="785"/>
      <c r="V44" s="785"/>
      <c r="W44" s="13"/>
      <c r="X44" s="13"/>
      <c r="Y44" s="13"/>
      <c r="Z44" s="785"/>
      <c r="AA44" s="785"/>
      <c r="AB44" s="785"/>
      <c r="AC44" s="785"/>
      <c r="AD44" s="785"/>
      <c r="AE44" s="785"/>
      <c r="AF44" s="785"/>
      <c r="AG44" s="785"/>
      <c r="AH44" s="785"/>
      <c r="AI44" s="785"/>
      <c r="AJ44" s="785"/>
      <c r="AK44" s="785"/>
      <c r="AL44" s="785"/>
      <c r="AM44" s="785"/>
      <c r="AN44" s="785"/>
      <c r="AO44" s="785"/>
      <c r="AP44" s="785"/>
      <c r="AQ44" s="785"/>
      <c r="AR44" s="785"/>
      <c r="AS44" s="785"/>
      <c r="AT44" s="785"/>
      <c r="AU44" s="785"/>
      <c r="AV44" s="785"/>
      <c r="AW44" s="785"/>
      <c r="AX44" s="785"/>
      <c r="AY44" s="785"/>
      <c r="AZ44" s="785"/>
      <c r="BD44" s="19"/>
    </row>
    <row r="45" spans="1:56" ht="12.9" customHeight="1" x14ac:dyDescent="0.3">
      <c r="A45" s="785"/>
      <c r="B45" s="785"/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13"/>
      <c r="X45" s="13"/>
      <c r="Y45" s="13"/>
      <c r="Z45" s="785"/>
      <c r="AA45" s="785"/>
      <c r="AB45" s="785"/>
      <c r="AC45" s="785"/>
      <c r="AD45" s="785"/>
      <c r="AE45" s="785"/>
      <c r="AF45" s="785"/>
      <c r="AG45" s="785"/>
      <c r="AH45" s="785"/>
      <c r="AI45" s="785"/>
      <c r="AJ45" s="785"/>
      <c r="AK45" s="785"/>
      <c r="AL45" s="785"/>
      <c r="AM45" s="785"/>
      <c r="AN45" s="785"/>
      <c r="AO45" s="785"/>
      <c r="AP45" s="785"/>
      <c r="AQ45" s="785"/>
      <c r="AR45" s="785"/>
      <c r="AS45" s="785"/>
      <c r="AT45" s="785"/>
      <c r="AU45" s="785"/>
      <c r="AV45" s="785"/>
      <c r="AW45" s="785"/>
      <c r="AX45" s="785"/>
      <c r="AY45" s="785"/>
      <c r="AZ45" s="785"/>
      <c r="BD45" s="19"/>
    </row>
    <row r="46" spans="1:56" ht="12.9" customHeight="1" x14ac:dyDescent="0.3">
      <c r="A46" s="785"/>
      <c r="B46" s="785"/>
      <c r="C46" s="785"/>
      <c r="D46" s="785"/>
      <c r="E46" s="785"/>
      <c r="F46" s="785"/>
      <c r="G46" s="785"/>
      <c r="H46" s="785"/>
      <c r="I46" s="785"/>
      <c r="J46" s="785"/>
      <c r="K46" s="785"/>
      <c r="L46" s="785"/>
      <c r="M46" s="785"/>
      <c r="N46" s="785"/>
      <c r="O46" s="785"/>
      <c r="P46" s="785"/>
      <c r="Q46" s="785"/>
      <c r="R46" s="785"/>
      <c r="S46" s="785"/>
      <c r="T46" s="785"/>
      <c r="U46" s="785"/>
      <c r="V46" s="785"/>
      <c r="W46" s="13"/>
      <c r="X46" s="13"/>
      <c r="Y46" s="13"/>
      <c r="Z46" s="785"/>
      <c r="AA46" s="785"/>
      <c r="AB46" s="785"/>
      <c r="AC46" s="785"/>
      <c r="AD46" s="785"/>
      <c r="AE46" s="785"/>
      <c r="AF46" s="785"/>
      <c r="AG46" s="785"/>
      <c r="AH46" s="785"/>
      <c r="AI46" s="785"/>
      <c r="AJ46" s="785"/>
      <c r="AK46" s="785"/>
      <c r="AL46" s="785"/>
      <c r="AM46" s="785"/>
      <c r="AN46" s="785"/>
      <c r="AO46" s="785"/>
      <c r="AP46" s="785"/>
      <c r="AQ46" s="785"/>
      <c r="AR46" s="785"/>
      <c r="AS46" s="785"/>
      <c r="AT46" s="785"/>
      <c r="AU46" s="785"/>
      <c r="AV46" s="785"/>
      <c r="AW46" s="785"/>
      <c r="AX46" s="785"/>
      <c r="AY46" s="785"/>
      <c r="AZ46" s="785"/>
      <c r="BD46" s="19"/>
    </row>
    <row r="47" spans="1:56" ht="12.9" customHeight="1" x14ac:dyDescent="0.3">
      <c r="A47" s="785"/>
      <c r="B47" s="785"/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85"/>
      <c r="O47" s="785"/>
      <c r="P47" s="785"/>
      <c r="Q47" s="785"/>
      <c r="R47" s="785"/>
      <c r="S47" s="785"/>
      <c r="T47" s="785"/>
      <c r="U47" s="785"/>
      <c r="V47" s="785"/>
      <c r="W47" s="13"/>
      <c r="X47" s="13"/>
      <c r="Y47" s="13"/>
      <c r="Z47" s="785"/>
      <c r="AA47" s="785"/>
      <c r="AB47" s="785"/>
      <c r="AC47" s="785"/>
      <c r="AD47" s="785"/>
      <c r="AE47" s="785"/>
      <c r="AF47" s="785"/>
      <c r="AG47" s="785"/>
      <c r="AH47" s="785"/>
      <c r="AI47" s="785"/>
      <c r="AJ47" s="785"/>
      <c r="AK47" s="785"/>
      <c r="AL47" s="785"/>
      <c r="AM47" s="785"/>
      <c r="AN47" s="785"/>
      <c r="AO47" s="785"/>
      <c r="AP47" s="785"/>
      <c r="AQ47" s="785"/>
      <c r="AR47" s="785"/>
      <c r="AS47" s="785"/>
      <c r="AT47" s="785"/>
      <c r="AU47" s="785"/>
      <c r="AV47" s="785"/>
      <c r="AW47" s="785"/>
      <c r="AX47" s="785"/>
      <c r="AY47" s="785"/>
      <c r="AZ47" s="785"/>
      <c r="BD47" s="19"/>
    </row>
    <row r="48" spans="1:56" ht="12.9" customHeight="1" x14ac:dyDescent="0.3">
      <c r="A48" s="785"/>
      <c r="B48" s="785"/>
      <c r="C48" s="785"/>
      <c r="D48" s="785"/>
      <c r="E48" s="785"/>
      <c r="F48" s="785"/>
      <c r="G48" s="785"/>
      <c r="H48" s="785"/>
      <c r="I48" s="785"/>
      <c r="J48" s="785"/>
      <c r="K48" s="785"/>
      <c r="L48" s="785"/>
      <c r="M48" s="785"/>
      <c r="N48" s="785"/>
      <c r="O48" s="785"/>
      <c r="P48" s="785"/>
      <c r="Q48" s="785"/>
      <c r="R48" s="785"/>
      <c r="S48" s="785"/>
      <c r="T48" s="785"/>
      <c r="U48" s="785"/>
      <c r="V48" s="785"/>
      <c r="W48" s="13"/>
      <c r="X48" s="13"/>
      <c r="Y48" s="13"/>
      <c r="Z48" s="785"/>
      <c r="AA48" s="785"/>
      <c r="AB48" s="785"/>
      <c r="AC48" s="785"/>
      <c r="AD48" s="785"/>
      <c r="AE48" s="785"/>
      <c r="AF48" s="785"/>
      <c r="AG48" s="785"/>
      <c r="AH48" s="785"/>
      <c r="AI48" s="785"/>
      <c r="AJ48" s="785"/>
      <c r="AK48" s="785"/>
      <c r="AL48" s="785"/>
      <c r="AM48" s="785"/>
      <c r="AN48" s="785"/>
      <c r="AO48" s="785"/>
      <c r="AP48" s="785"/>
      <c r="AQ48" s="785"/>
      <c r="AR48" s="785"/>
      <c r="AS48" s="785"/>
      <c r="AT48" s="785"/>
      <c r="AU48" s="785"/>
      <c r="AV48" s="785"/>
      <c r="AW48" s="785"/>
      <c r="AX48" s="785"/>
      <c r="AY48" s="785"/>
      <c r="AZ48" s="785"/>
      <c r="BD48" s="17"/>
    </row>
    <row r="49" spans="1:56" ht="12.9" customHeight="1" x14ac:dyDescent="0.3">
      <c r="A49" s="785"/>
      <c r="B49" s="785"/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85"/>
      <c r="N49" s="785"/>
      <c r="O49" s="785"/>
      <c r="P49" s="785"/>
      <c r="Q49" s="785"/>
      <c r="R49" s="785"/>
      <c r="S49" s="785"/>
      <c r="T49" s="785"/>
      <c r="U49" s="785"/>
      <c r="V49" s="785"/>
      <c r="W49" s="13"/>
      <c r="X49" s="13"/>
      <c r="Y49" s="13"/>
      <c r="Z49" s="785"/>
      <c r="AA49" s="785"/>
      <c r="AB49" s="785"/>
      <c r="AC49" s="785"/>
      <c r="AD49" s="785"/>
      <c r="AE49" s="785"/>
      <c r="AF49" s="785"/>
      <c r="AG49" s="785"/>
      <c r="AH49" s="785"/>
      <c r="AI49" s="785"/>
      <c r="AJ49" s="785"/>
      <c r="AK49" s="785"/>
      <c r="AL49" s="785"/>
      <c r="AM49" s="785"/>
      <c r="AN49" s="785"/>
      <c r="AO49" s="785"/>
      <c r="AP49" s="785"/>
      <c r="AQ49" s="785"/>
      <c r="AR49" s="785"/>
      <c r="AS49" s="785"/>
      <c r="AT49" s="785"/>
      <c r="AU49" s="785"/>
      <c r="AV49" s="785"/>
      <c r="AW49" s="785"/>
      <c r="AX49" s="785"/>
      <c r="AY49" s="785"/>
      <c r="AZ49" s="785"/>
      <c r="BD49" s="19"/>
    </row>
    <row r="50" spans="1:56" ht="12.9" customHeight="1" x14ac:dyDescent="0.3">
      <c r="A50" s="785"/>
      <c r="B50" s="785"/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85"/>
      <c r="P50" s="785"/>
      <c r="Q50" s="785"/>
      <c r="R50" s="785"/>
      <c r="S50" s="785"/>
      <c r="T50" s="785"/>
      <c r="U50" s="785"/>
      <c r="V50" s="785"/>
      <c r="W50" s="13"/>
      <c r="X50" s="13"/>
      <c r="Y50" s="13"/>
      <c r="Z50" s="785"/>
      <c r="AA50" s="785"/>
      <c r="AB50" s="785"/>
      <c r="AC50" s="785"/>
      <c r="AD50" s="785"/>
      <c r="AE50" s="785"/>
      <c r="AF50" s="785"/>
      <c r="AG50" s="785"/>
      <c r="AH50" s="785"/>
      <c r="AI50" s="785"/>
      <c r="AJ50" s="785"/>
      <c r="AK50" s="785"/>
      <c r="AL50" s="785"/>
      <c r="AM50" s="785"/>
      <c r="AN50" s="785"/>
      <c r="AO50" s="785"/>
      <c r="AP50" s="785"/>
      <c r="AQ50" s="785"/>
      <c r="AR50" s="785"/>
      <c r="AS50" s="785"/>
      <c r="AT50" s="785"/>
      <c r="AU50" s="785"/>
      <c r="AV50" s="785"/>
      <c r="AW50" s="785"/>
      <c r="AX50" s="785"/>
      <c r="AY50" s="785"/>
      <c r="AZ50" s="785"/>
      <c r="BD50" s="17"/>
    </row>
    <row r="51" spans="1:56" ht="12.9" customHeight="1" x14ac:dyDescent="0.3">
      <c r="A51" s="785"/>
      <c r="B51" s="785"/>
      <c r="C51" s="785"/>
      <c r="D51" s="785"/>
      <c r="E51" s="785"/>
      <c r="F51" s="785"/>
      <c r="G51" s="785"/>
      <c r="H51" s="785"/>
      <c r="I51" s="785"/>
      <c r="J51" s="785"/>
      <c r="K51" s="785"/>
      <c r="L51" s="785"/>
      <c r="M51" s="785"/>
      <c r="N51" s="785"/>
      <c r="O51" s="785"/>
      <c r="P51" s="785"/>
      <c r="Q51" s="785"/>
      <c r="R51" s="785"/>
      <c r="S51" s="785"/>
      <c r="T51" s="785"/>
      <c r="U51" s="785"/>
      <c r="V51" s="785"/>
      <c r="W51" s="13"/>
      <c r="X51" s="13"/>
      <c r="Y51" s="13"/>
      <c r="Z51" s="785"/>
      <c r="AA51" s="785"/>
      <c r="AB51" s="785"/>
      <c r="AC51" s="785"/>
      <c r="AD51" s="785"/>
      <c r="AE51" s="785"/>
      <c r="AF51" s="785"/>
      <c r="AG51" s="785"/>
      <c r="AH51" s="785"/>
      <c r="AI51" s="785"/>
      <c r="AJ51" s="785"/>
      <c r="AK51" s="785"/>
      <c r="AL51" s="785"/>
      <c r="AM51" s="785"/>
      <c r="AN51" s="785"/>
      <c r="AO51" s="785"/>
      <c r="AP51" s="785"/>
      <c r="AQ51" s="785"/>
      <c r="AR51" s="785"/>
      <c r="AS51" s="785"/>
      <c r="AT51" s="785"/>
      <c r="AU51" s="785"/>
      <c r="AV51" s="785"/>
      <c r="AW51" s="785"/>
      <c r="AX51" s="785"/>
      <c r="AY51" s="785"/>
      <c r="AZ51" s="785"/>
      <c r="BD51" s="17"/>
    </row>
    <row r="52" spans="1:56" ht="12.9" customHeight="1" x14ac:dyDescent="0.3">
      <c r="A52" s="785"/>
      <c r="B52" s="785"/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5"/>
      <c r="P52" s="785"/>
      <c r="Q52" s="785"/>
      <c r="R52" s="785"/>
      <c r="S52" s="785"/>
      <c r="T52" s="785"/>
      <c r="U52" s="785"/>
      <c r="V52" s="785"/>
      <c r="W52" s="13"/>
      <c r="X52" s="13"/>
      <c r="Y52" s="13"/>
      <c r="Z52" s="785"/>
      <c r="AA52" s="785"/>
      <c r="AB52" s="785"/>
      <c r="AC52" s="785"/>
      <c r="AD52" s="785"/>
      <c r="AE52" s="785"/>
      <c r="AF52" s="785"/>
      <c r="AG52" s="785"/>
      <c r="AH52" s="785"/>
      <c r="AI52" s="785"/>
      <c r="AJ52" s="785"/>
      <c r="AK52" s="785"/>
      <c r="AL52" s="785"/>
      <c r="AM52" s="785"/>
      <c r="AN52" s="785"/>
      <c r="AO52" s="785"/>
      <c r="AP52" s="785"/>
      <c r="AQ52" s="785"/>
      <c r="AR52" s="785"/>
      <c r="AS52" s="785"/>
      <c r="AT52" s="785"/>
      <c r="AU52" s="785"/>
      <c r="AV52" s="785"/>
      <c r="AW52" s="785"/>
      <c r="AX52" s="785"/>
      <c r="AY52" s="785"/>
      <c r="AZ52" s="785"/>
      <c r="BD52" s="17"/>
    </row>
    <row r="53" spans="1:56" ht="12.9" customHeight="1" x14ac:dyDescent="0.3">
      <c r="A53" s="785"/>
      <c r="B53" s="785"/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85"/>
      <c r="P53" s="785"/>
      <c r="Q53" s="785"/>
      <c r="R53" s="785"/>
      <c r="S53" s="785"/>
      <c r="T53" s="785"/>
      <c r="U53" s="785"/>
      <c r="V53" s="785"/>
      <c r="W53" s="13"/>
      <c r="X53" s="13"/>
      <c r="Y53" s="13"/>
      <c r="Z53" s="785"/>
      <c r="AA53" s="785"/>
      <c r="AB53" s="785"/>
      <c r="AC53" s="785"/>
      <c r="AD53" s="785"/>
      <c r="AE53" s="785"/>
      <c r="AF53" s="785"/>
      <c r="AG53" s="785"/>
      <c r="AH53" s="785"/>
      <c r="AI53" s="785"/>
      <c r="AJ53" s="785"/>
      <c r="AK53" s="785"/>
      <c r="AL53" s="785"/>
      <c r="AM53" s="785"/>
      <c r="AN53" s="785"/>
      <c r="AO53" s="785"/>
      <c r="AP53" s="785"/>
      <c r="AQ53" s="785"/>
      <c r="AR53" s="785"/>
      <c r="AS53" s="785"/>
      <c r="AT53" s="785"/>
      <c r="AU53" s="785"/>
      <c r="AV53" s="785"/>
      <c r="AW53" s="785"/>
      <c r="AX53" s="785"/>
      <c r="AY53" s="785"/>
      <c r="AZ53" s="785"/>
      <c r="BD53" s="17"/>
    </row>
    <row r="54" spans="1:56" ht="12.9" customHeight="1" x14ac:dyDescent="0.3">
      <c r="A54" s="785"/>
      <c r="B54" s="785"/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85"/>
      <c r="P54" s="785"/>
      <c r="Q54" s="785"/>
      <c r="R54" s="785"/>
      <c r="S54" s="785"/>
      <c r="T54" s="785"/>
      <c r="U54" s="785"/>
      <c r="V54" s="785"/>
      <c r="W54" s="13"/>
      <c r="X54" s="13"/>
      <c r="Y54" s="13"/>
      <c r="Z54" s="785"/>
      <c r="AA54" s="785"/>
      <c r="AB54" s="785"/>
      <c r="AC54" s="785"/>
      <c r="AD54" s="785"/>
      <c r="AE54" s="785"/>
      <c r="AF54" s="785"/>
      <c r="AG54" s="785"/>
      <c r="AH54" s="785"/>
      <c r="AI54" s="785"/>
      <c r="AJ54" s="785"/>
      <c r="AK54" s="785"/>
      <c r="AL54" s="785"/>
      <c r="AM54" s="785"/>
      <c r="AN54" s="785"/>
      <c r="AO54" s="785"/>
      <c r="AP54" s="785"/>
      <c r="AQ54" s="785"/>
      <c r="AR54" s="785"/>
      <c r="AS54" s="785"/>
      <c r="AT54" s="785"/>
      <c r="AU54" s="785"/>
      <c r="AV54" s="785"/>
      <c r="AW54" s="785"/>
      <c r="AX54" s="785"/>
      <c r="AY54" s="785"/>
      <c r="AZ54" s="785"/>
      <c r="BD54" s="19"/>
    </row>
    <row r="55" spans="1:56" ht="12.9" customHeight="1" x14ac:dyDescent="0.3">
      <c r="A55" s="785"/>
      <c r="B55" s="785"/>
      <c r="C55" s="785"/>
      <c r="D55" s="785"/>
      <c r="E55" s="785"/>
      <c r="F55" s="785"/>
      <c r="G55" s="785"/>
      <c r="H55" s="785"/>
      <c r="I55" s="785"/>
      <c r="J55" s="785"/>
      <c r="K55" s="785"/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13"/>
      <c r="X55" s="13"/>
      <c r="Y55" s="13"/>
      <c r="Z55" s="785"/>
      <c r="AA55" s="785"/>
      <c r="AB55" s="785"/>
      <c r="AC55" s="785"/>
      <c r="AD55" s="785"/>
      <c r="AE55" s="785"/>
      <c r="AF55" s="785"/>
      <c r="AG55" s="785"/>
      <c r="AH55" s="785"/>
      <c r="AI55" s="785"/>
      <c r="AJ55" s="785"/>
      <c r="AK55" s="785"/>
      <c r="AL55" s="785"/>
      <c r="AM55" s="785"/>
      <c r="AN55" s="785"/>
      <c r="AO55" s="785"/>
      <c r="AP55" s="785"/>
      <c r="AQ55" s="785"/>
      <c r="AR55" s="785"/>
      <c r="AS55" s="785"/>
      <c r="AT55" s="785"/>
      <c r="AU55" s="785"/>
      <c r="AV55" s="785"/>
      <c r="AW55" s="785"/>
      <c r="AX55" s="785"/>
      <c r="AY55" s="785"/>
      <c r="AZ55" s="785"/>
      <c r="BD55" s="19"/>
    </row>
    <row r="56" spans="1:56" ht="12.9" customHeight="1" x14ac:dyDescent="0.3">
      <c r="A56" s="785"/>
      <c r="B56" s="785"/>
      <c r="C56" s="785"/>
      <c r="D56" s="785"/>
      <c r="E56" s="785"/>
      <c r="F56" s="785"/>
      <c r="G56" s="785"/>
      <c r="H56" s="785"/>
      <c r="I56" s="785"/>
      <c r="J56" s="785"/>
      <c r="K56" s="785"/>
      <c r="L56" s="785"/>
      <c r="M56" s="785"/>
      <c r="N56" s="785"/>
      <c r="O56" s="785"/>
      <c r="P56" s="785"/>
      <c r="Q56" s="785"/>
      <c r="R56" s="785"/>
      <c r="S56" s="785"/>
      <c r="T56" s="785"/>
      <c r="U56" s="785"/>
      <c r="V56" s="785"/>
      <c r="W56" s="13"/>
      <c r="X56" s="13"/>
      <c r="Y56" s="13"/>
      <c r="Z56" s="785"/>
      <c r="AA56" s="785"/>
      <c r="AB56" s="785"/>
      <c r="AC56" s="785"/>
      <c r="AD56" s="785"/>
      <c r="AE56" s="785"/>
      <c r="AF56" s="785"/>
      <c r="AG56" s="785"/>
      <c r="AH56" s="785"/>
      <c r="AI56" s="785"/>
      <c r="AJ56" s="785"/>
      <c r="AK56" s="785"/>
      <c r="AL56" s="785"/>
      <c r="AM56" s="785"/>
      <c r="AN56" s="785"/>
      <c r="AO56" s="785"/>
      <c r="AP56" s="785"/>
      <c r="AQ56" s="785"/>
      <c r="AR56" s="785"/>
      <c r="AS56" s="785"/>
      <c r="AT56" s="785"/>
      <c r="AU56" s="785"/>
      <c r="AV56" s="785"/>
      <c r="AW56" s="785"/>
      <c r="AX56" s="785"/>
      <c r="AY56" s="785"/>
      <c r="AZ56" s="785"/>
      <c r="BD56" s="17"/>
    </row>
    <row r="57" spans="1:56" ht="12.9" customHeight="1" x14ac:dyDescent="0.3">
      <c r="A57" s="785"/>
      <c r="B57" s="785"/>
      <c r="C57" s="785"/>
      <c r="D57" s="785"/>
      <c r="E57" s="785"/>
      <c r="F57" s="785"/>
      <c r="G57" s="785"/>
      <c r="H57" s="785"/>
      <c r="I57" s="785"/>
      <c r="J57" s="785"/>
      <c r="K57" s="785"/>
      <c r="L57" s="785"/>
      <c r="M57" s="785"/>
      <c r="N57" s="785"/>
      <c r="O57" s="785"/>
      <c r="P57" s="785"/>
      <c r="Q57" s="785"/>
      <c r="R57" s="785"/>
      <c r="S57" s="785"/>
      <c r="T57" s="785"/>
      <c r="U57" s="785"/>
      <c r="V57" s="785"/>
      <c r="W57" s="13"/>
      <c r="X57" s="13"/>
      <c r="Y57" s="13"/>
      <c r="Z57" s="785"/>
      <c r="AA57" s="785"/>
      <c r="AB57" s="785"/>
      <c r="AC57" s="785"/>
      <c r="AD57" s="785"/>
      <c r="AE57" s="785"/>
      <c r="AF57" s="785"/>
      <c r="AG57" s="785"/>
      <c r="AH57" s="785"/>
      <c r="AI57" s="785"/>
      <c r="AJ57" s="785"/>
      <c r="AK57" s="785"/>
      <c r="AL57" s="785"/>
      <c r="AM57" s="785"/>
      <c r="AN57" s="785"/>
      <c r="AO57" s="785"/>
      <c r="AP57" s="785"/>
      <c r="AQ57" s="785"/>
      <c r="AR57" s="785"/>
      <c r="AS57" s="785"/>
      <c r="AT57" s="785"/>
      <c r="AU57" s="785"/>
      <c r="AV57" s="785"/>
      <c r="AW57" s="785"/>
      <c r="AX57" s="785"/>
      <c r="AY57" s="785"/>
      <c r="AZ57" s="785"/>
      <c r="BD57" s="19"/>
    </row>
    <row r="58" spans="1:56" ht="12.9" customHeight="1" x14ac:dyDescent="0.3">
      <c r="A58" s="785"/>
      <c r="B58" s="785"/>
      <c r="C58" s="785"/>
      <c r="D58" s="785"/>
      <c r="E58" s="785"/>
      <c r="F58" s="785"/>
      <c r="G58" s="785"/>
      <c r="H58" s="785"/>
      <c r="I58" s="785"/>
      <c r="J58" s="785"/>
      <c r="K58" s="785"/>
      <c r="L58" s="785"/>
      <c r="M58" s="785"/>
      <c r="N58" s="785"/>
      <c r="O58" s="785"/>
      <c r="P58" s="785"/>
      <c r="Q58" s="785"/>
      <c r="R58" s="785"/>
      <c r="S58" s="785"/>
      <c r="T58" s="785"/>
      <c r="U58" s="785"/>
      <c r="V58" s="785"/>
      <c r="W58" s="13"/>
      <c r="X58" s="13"/>
      <c r="Y58" s="13"/>
      <c r="Z58" s="785"/>
      <c r="AA58" s="785"/>
      <c r="AB58" s="785"/>
      <c r="AC58" s="785"/>
      <c r="AD58" s="785"/>
      <c r="AE58" s="785"/>
      <c r="AF58" s="785"/>
      <c r="AG58" s="785"/>
      <c r="AH58" s="785"/>
      <c r="AI58" s="785"/>
      <c r="AJ58" s="785"/>
      <c r="AK58" s="785"/>
      <c r="AL58" s="785"/>
      <c r="AM58" s="785"/>
      <c r="AN58" s="785"/>
      <c r="AO58" s="785"/>
      <c r="AP58" s="785"/>
      <c r="AQ58" s="785"/>
      <c r="AR58" s="785"/>
      <c r="AS58" s="785"/>
      <c r="AT58" s="785"/>
      <c r="AU58" s="785"/>
      <c r="AV58" s="785"/>
      <c r="AW58" s="785"/>
      <c r="AX58" s="785"/>
      <c r="AY58" s="785"/>
      <c r="AZ58" s="785"/>
      <c r="BD58" s="17"/>
    </row>
    <row r="59" spans="1:56" ht="12.9" customHeight="1" x14ac:dyDescent="0.3">
      <c r="A59" s="785"/>
      <c r="B59" s="785"/>
      <c r="C59" s="785"/>
      <c r="D59" s="785"/>
      <c r="E59" s="785"/>
      <c r="F59" s="785"/>
      <c r="G59" s="785"/>
      <c r="H59" s="785"/>
      <c r="I59" s="785"/>
      <c r="J59" s="785"/>
      <c r="K59" s="785"/>
      <c r="L59" s="785"/>
      <c r="M59" s="785"/>
      <c r="N59" s="785"/>
      <c r="O59" s="785"/>
      <c r="P59" s="785"/>
      <c r="Q59" s="785"/>
      <c r="R59" s="785"/>
      <c r="S59" s="785"/>
      <c r="T59" s="785"/>
      <c r="U59" s="785"/>
      <c r="V59" s="785"/>
      <c r="W59" s="13"/>
      <c r="X59" s="13"/>
      <c r="Y59" s="13"/>
      <c r="Z59" s="785"/>
      <c r="AA59" s="785"/>
      <c r="AB59" s="785"/>
      <c r="AC59" s="785"/>
      <c r="AD59" s="785"/>
      <c r="AE59" s="785"/>
      <c r="AF59" s="785"/>
      <c r="AG59" s="785"/>
      <c r="AH59" s="785"/>
      <c r="AI59" s="785"/>
      <c r="AJ59" s="785"/>
      <c r="AK59" s="785"/>
      <c r="AL59" s="785"/>
      <c r="AM59" s="785"/>
      <c r="AN59" s="785"/>
      <c r="AO59" s="785"/>
      <c r="AP59" s="785"/>
      <c r="AQ59" s="785"/>
      <c r="AR59" s="785"/>
      <c r="AS59" s="785"/>
      <c r="AT59" s="785"/>
      <c r="AU59" s="785"/>
      <c r="AV59" s="785"/>
      <c r="AW59" s="785"/>
      <c r="AX59" s="785"/>
      <c r="AY59" s="785"/>
      <c r="AZ59" s="785"/>
      <c r="BD59" s="17"/>
    </row>
    <row r="60" spans="1:56" ht="12.9" customHeight="1" x14ac:dyDescent="0.3">
      <c r="A60" s="785"/>
      <c r="B60" s="785"/>
      <c r="C60" s="785"/>
      <c r="D60" s="785"/>
      <c r="E60" s="785"/>
      <c r="F60" s="785"/>
      <c r="G60" s="785"/>
      <c r="H60" s="785"/>
      <c r="I60" s="785"/>
      <c r="J60" s="785"/>
      <c r="K60" s="785"/>
      <c r="L60" s="785"/>
      <c r="M60" s="785"/>
      <c r="N60" s="785"/>
      <c r="O60" s="785"/>
      <c r="P60" s="785"/>
      <c r="Q60" s="785"/>
      <c r="R60" s="785"/>
      <c r="S60" s="785"/>
      <c r="T60" s="785"/>
      <c r="U60" s="785"/>
      <c r="V60" s="785"/>
      <c r="W60" s="13"/>
      <c r="X60" s="13"/>
      <c r="Y60" s="13"/>
      <c r="Z60" s="785"/>
      <c r="AA60" s="785"/>
      <c r="AB60" s="785"/>
      <c r="AC60" s="785"/>
      <c r="AD60" s="785"/>
      <c r="AE60" s="785"/>
      <c r="AF60" s="785"/>
      <c r="AG60" s="785"/>
      <c r="AH60" s="785"/>
      <c r="AI60" s="785"/>
      <c r="AJ60" s="785"/>
      <c r="AK60" s="785"/>
      <c r="AL60" s="785"/>
      <c r="AM60" s="785"/>
      <c r="AN60" s="785"/>
      <c r="AO60" s="785"/>
      <c r="AP60" s="785"/>
      <c r="AQ60" s="785"/>
      <c r="AR60" s="785"/>
      <c r="AS60" s="785"/>
      <c r="AT60" s="785"/>
      <c r="AU60" s="785"/>
      <c r="AV60" s="785"/>
      <c r="AW60" s="785"/>
      <c r="AX60" s="785"/>
      <c r="AY60" s="785"/>
      <c r="AZ60" s="785"/>
      <c r="BD60" s="19"/>
    </row>
    <row r="61" spans="1:56" ht="12.9" customHeight="1" x14ac:dyDescent="0.3">
      <c r="A61" s="785"/>
      <c r="B61" s="785"/>
      <c r="C61" s="785"/>
      <c r="D61" s="785"/>
      <c r="E61" s="785"/>
      <c r="F61" s="785"/>
      <c r="G61" s="785"/>
      <c r="H61" s="785"/>
      <c r="I61" s="785"/>
      <c r="J61" s="785"/>
      <c r="K61" s="785"/>
      <c r="L61" s="785"/>
      <c r="M61" s="785"/>
      <c r="N61" s="785"/>
      <c r="O61" s="785"/>
      <c r="P61" s="785"/>
      <c r="Q61" s="785"/>
      <c r="R61" s="785"/>
      <c r="S61" s="785"/>
      <c r="T61" s="785"/>
      <c r="U61" s="785"/>
      <c r="V61" s="785"/>
      <c r="W61" s="13"/>
      <c r="X61" s="13"/>
      <c r="Y61" s="13"/>
      <c r="Z61" s="785"/>
      <c r="AA61" s="785"/>
      <c r="AB61" s="785"/>
      <c r="AC61" s="785"/>
      <c r="AD61" s="785"/>
      <c r="AE61" s="785"/>
      <c r="AF61" s="785"/>
      <c r="AG61" s="785"/>
      <c r="AH61" s="785"/>
      <c r="AI61" s="785"/>
      <c r="AJ61" s="785"/>
      <c r="AK61" s="785"/>
      <c r="AL61" s="785"/>
      <c r="AM61" s="785"/>
      <c r="AN61" s="785"/>
      <c r="AO61" s="785"/>
      <c r="AP61" s="785"/>
      <c r="AQ61" s="785"/>
      <c r="AR61" s="785"/>
      <c r="AS61" s="785"/>
      <c r="AT61" s="785"/>
      <c r="AU61" s="785"/>
      <c r="AV61" s="785"/>
      <c r="AW61" s="785"/>
      <c r="AX61" s="785"/>
      <c r="AY61" s="785"/>
      <c r="AZ61" s="785"/>
      <c r="BD61" s="17"/>
    </row>
    <row r="62" spans="1:56" ht="12.9" customHeight="1" x14ac:dyDescent="0.3">
      <c r="A62" s="785"/>
      <c r="B62" s="785"/>
      <c r="C62" s="785"/>
      <c r="D62" s="785"/>
      <c r="E62" s="785"/>
      <c r="F62" s="785"/>
      <c r="G62" s="785"/>
      <c r="H62" s="785"/>
      <c r="I62" s="785"/>
      <c r="J62" s="785"/>
      <c r="K62" s="785"/>
      <c r="L62" s="785"/>
      <c r="M62" s="785"/>
      <c r="N62" s="785"/>
      <c r="O62" s="785"/>
      <c r="P62" s="785"/>
      <c r="Q62" s="785"/>
      <c r="R62" s="785"/>
      <c r="S62" s="785"/>
      <c r="T62" s="785"/>
      <c r="U62" s="785"/>
      <c r="V62" s="785"/>
      <c r="W62" s="13"/>
      <c r="X62" s="13"/>
      <c r="Y62" s="13"/>
      <c r="Z62" s="785"/>
      <c r="AA62" s="785"/>
      <c r="AB62" s="785"/>
      <c r="AC62" s="785"/>
      <c r="AD62" s="785"/>
      <c r="AE62" s="785"/>
      <c r="AF62" s="785"/>
      <c r="AG62" s="785"/>
      <c r="AH62" s="785"/>
      <c r="AI62" s="785"/>
      <c r="AJ62" s="785"/>
      <c r="AK62" s="785"/>
      <c r="AL62" s="785"/>
      <c r="AM62" s="785"/>
      <c r="AN62" s="785"/>
      <c r="AO62" s="785"/>
      <c r="AP62" s="785"/>
      <c r="AQ62" s="785"/>
      <c r="AR62" s="785"/>
      <c r="AS62" s="785"/>
      <c r="AT62" s="785"/>
      <c r="AU62" s="785"/>
      <c r="AV62" s="785"/>
      <c r="AW62" s="785"/>
      <c r="AX62" s="785"/>
      <c r="AY62" s="785"/>
      <c r="AZ62" s="785"/>
      <c r="BD62" s="17"/>
    </row>
    <row r="63" spans="1:56" ht="12.9" customHeight="1" x14ac:dyDescent="0.3">
      <c r="A63" s="785"/>
      <c r="B63" s="785"/>
      <c r="C63" s="785"/>
      <c r="D63" s="785"/>
      <c r="E63" s="785"/>
      <c r="F63" s="785"/>
      <c r="G63" s="785"/>
      <c r="H63" s="785"/>
      <c r="I63" s="785"/>
      <c r="J63" s="785"/>
      <c r="K63" s="785"/>
      <c r="L63" s="785"/>
      <c r="M63" s="785"/>
      <c r="N63" s="785"/>
      <c r="O63" s="785"/>
      <c r="P63" s="785"/>
      <c r="Q63" s="785"/>
      <c r="R63" s="785"/>
      <c r="S63" s="785"/>
      <c r="T63" s="785"/>
      <c r="U63" s="785"/>
      <c r="V63" s="785"/>
      <c r="W63" s="13"/>
      <c r="X63" s="13"/>
      <c r="Y63" s="13"/>
      <c r="Z63" s="785"/>
      <c r="AA63" s="785"/>
      <c r="AB63" s="785"/>
      <c r="AC63" s="785"/>
      <c r="AD63" s="785"/>
      <c r="AE63" s="785"/>
      <c r="AF63" s="785"/>
      <c r="AG63" s="785"/>
      <c r="AH63" s="785"/>
      <c r="AI63" s="785"/>
      <c r="AJ63" s="785"/>
      <c r="AK63" s="785"/>
      <c r="AL63" s="785"/>
      <c r="AM63" s="785"/>
      <c r="AN63" s="785"/>
      <c r="AO63" s="785"/>
      <c r="AP63" s="785"/>
      <c r="AQ63" s="785"/>
      <c r="AR63" s="785"/>
      <c r="AS63" s="785"/>
      <c r="AT63" s="785"/>
      <c r="AU63" s="785"/>
      <c r="AV63" s="785"/>
      <c r="AW63" s="785"/>
      <c r="AX63" s="785"/>
      <c r="AY63" s="785"/>
      <c r="AZ63" s="785"/>
      <c r="BD63" s="19"/>
    </row>
    <row r="64" spans="1:56" ht="12.9" customHeight="1" x14ac:dyDescent="0.3">
      <c r="A64" s="785"/>
      <c r="B64" s="785"/>
      <c r="C64" s="785"/>
      <c r="D64" s="785"/>
      <c r="E64" s="785"/>
      <c r="F64" s="785"/>
      <c r="G64" s="785"/>
      <c r="H64" s="785"/>
      <c r="I64" s="785"/>
      <c r="J64" s="785"/>
      <c r="K64" s="785"/>
      <c r="L64" s="785"/>
      <c r="M64" s="785"/>
      <c r="N64" s="785"/>
      <c r="O64" s="785"/>
      <c r="P64" s="785"/>
      <c r="Q64" s="785"/>
      <c r="R64" s="785"/>
      <c r="S64" s="785"/>
      <c r="T64" s="785"/>
      <c r="U64" s="785"/>
      <c r="V64" s="785"/>
      <c r="W64" s="13"/>
      <c r="X64" s="13"/>
      <c r="Y64" s="13"/>
      <c r="Z64" s="785"/>
      <c r="AA64" s="785"/>
      <c r="AB64" s="785"/>
      <c r="AC64" s="785"/>
      <c r="AD64" s="785"/>
      <c r="AE64" s="785"/>
      <c r="AF64" s="785"/>
      <c r="AG64" s="785"/>
      <c r="AH64" s="785"/>
      <c r="AI64" s="785"/>
      <c r="AJ64" s="785"/>
      <c r="AK64" s="785"/>
      <c r="AL64" s="785"/>
      <c r="AM64" s="785"/>
      <c r="AN64" s="785"/>
      <c r="AO64" s="785"/>
      <c r="AP64" s="785"/>
      <c r="AQ64" s="785"/>
      <c r="AR64" s="785"/>
      <c r="AS64" s="785"/>
      <c r="AT64" s="785"/>
      <c r="AU64" s="785"/>
      <c r="AV64" s="785"/>
      <c r="AW64" s="785"/>
      <c r="AX64" s="785"/>
      <c r="AY64" s="785"/>
      <c r="AZ64" s="785"/>
      <c r="BD64" s="19"/>
    </row>
    <row r="65" spans="1:57" ht="12.9" customHeight="1" x14ac:dyDescent="0.3">
      <c r="A65" s="785"/>
      <c r="B65" s="785"/>
      <c r="C65" s="785"/>
      <c r="D65" s="785"/>
      <c r="E65" s="785"/>
      <c r="F65" s="785"/>
      <c r="G65" s="785"/>
      <c r="H65" s="785"/>
      <c r="I65" s="785"/>
      <c r="J65" s="785"/>
      <c r="K65" s="785"/>
      <c r="L65" s="785"/>
      <c r="M65" s="785"/>
      <c r="N65" s="785"/>
      <c r="O65" s="785"/>
      <c r="P65" s="785"/>
      <c r="Q65" s="785"/>
      <c r="R65" s="785"/>
      <c r="S65" s="785"/>
      <c r="T65" s="785"/>
      <c r="U65" s="785"/>
      <c r="V65" s="785"/>
      <c r="W65" s="13"/>
      <c r="X65" s="13"/>
      <c r="Y65" s="13"/>
      <c r="Z65" s="785"/>
      <c r="AA65" s="785"/>
      <c r="AB65" s="785"/>
      <c r="AC65" s="785"/>
      <c r="AD65" s="785"/>
      <c r="AE65" s="785"/>
      <c r="AF65" s="785"/>
      <c r="AG65" s="785"/>
      <c r="AH65" s="785"/>
      <c r="AI65" s="785"/>
      <c r="AJ65" s="785"/>
      <c r="AK65" s="785"/>
      <c r="AL65" s="785"/>
      <c r="AM65" s="785"/>
      <c r="AN65" s="785"/>
      <c r="AO65" s="785"/>
      <c r="AP65" s="785"/>
      <c r="AQ65" s="785"/>
      <c r="AR65" s="785"/>
      <c r="AS65" s="785"/>
      <c r="AT65" s="785"/>
      <c r="AU65" s="785"/>
      <c r="AV65" s="785"/>
      <c r="AW65" s="785"/>
      <c r="AX65" s="785"/>
      <c r="AY65" s="785"/>
      <c r="AZ65" s="785"/>
      <c r="BD65" s="17"/>
    </row>
    <row r="66" spans="1:57" ht="12.9" customHeight="1" x14ac:dyDescent="0.3">
      <c r="A66" s="785"/>
      <c r="B66" s="785"/>
      <c r="C66" s="785"/>
      <c r="D66" s="785"/>
      <c r="E66" s="785"/>
      <c r="F66" s="785"/>
      <c r="G66" s="785"/>
      <c r="H66" s="785"/>
      <c r="I66" s="785"/>
      <c r="J66" s="785"/>
      <c r="K66" s="785"/>
      <c r="L66" s="785"/>
      <c r="M66" s="785"/>
      <c r="N66" s="785"/>
      <c r="O66" s="785"/>
      <c r="P66" s="785"/>
      <c r="Q66" s="785"/>
      <c r="R66" s="785"/>
      <c r="S66" s="785"/>
      <c r="T66" s="785"/>
      <c r="U66" s="785"/>
      <c r="V66" s="785"/>
      <c r="W66" s="13"/>
      <c r="X66" s="13"/>
      <c r="Y66" s="13"/>
      <c r="Z66" s="785"/>
      <c r="AA66" s="785"/>
      <c r="AB66" s="785"/>
      <c r="AC66" s="785"/>
      <c r="AD66" s="785"/>
      <c r="AE66" s="785"/>
      <c r="AF66" s="785"/>
      <c r="AG66" s="785"/>
      <c r="AH66" s="785"/>
      <c r="AI66" s="785"/>
      <c r="AJ66" s="785"/>
      <c r="AK66" s="785"/>
      <c r="AL66" s="785"/>
      <c r="AM66" s="785"/>
      <c r="AN66" s="785"/>
      <c r="AO66" s="785"/>
      <c r="AP66" s="785"/>
      <c r="AQ66" s="785"/>
      <c r="AR66" s="785"/>
      <c r="AS66" s="785"/>
      <c r="AT66" s="785"/>
      <c r="AU66" s="785"/>
      <c r="AV66" s="785"/>
      <c r="AW66" s="785"/>
      <c r="AX66" s="785"/>
      <c r="AY66" s="785"/>
      <c r="AZ66" s="785"/>
      <c r="BD66" s="19"/>
    </row>
    <row r="67" spans="1:57" ht="12.9" customHeight="1" x14ac:dyDescent="0.3">
      <c r="A67" s="785"/>
      <c r="B67" s="785"/>
      <c r="C67" s="785"/>
      <c r="D67" s="785"/>
      <c r="E67" s="785"/>
      <c r="F67" s="785"/>
      <c r="G67" s="785"/>
      <c r="H67" s="785"/>
      <c r="I67" s="785"/>
      <c r="J67" s="785"/>
      <c r="K67" s="785"/>
      <c r="L67" s="785"/>
      <c r="M67" s="785"/>
      <c r="N67" s="785"/>
      <c r="O67" s="785"/>
      <c r="P67" s="785"/>
      <c r="Q67" s="785"/>
      <c r="R67" s="785"/>
      <c r="S67" s="785"/>
      <c r="T67" s="785"/>
      <c r="U67" s="785"/>
      <c r="V67" s="785"/>
      <c r="W67" s="13"/>
      <c r="X67" s="13"/>
      <c r="Y67" s="13"/>
      <c r="Z67" s="785"/>
      <c r="AA67" s="785"/>
      <c r="AB67" s="785"/>
      <c r="AC67" s="785"/>
      <c r="AD67" s="785"/>
      <c r="AE67" s="785"/>
      <c r="AF67" s="785"/>
      <c r="AG67" s="785"/>
      <c r="AH67" s="785"/>
      <c r="AI67" s="785"/>
      <c r="AJ67" s="785"/>
      <c r="AK67" s="785"/>
      <c r="AL67" s="785"/>
      <c r="AM67" s="785"/>
      <c r="AN67" s="785"/>
      <c r="AO67" s="785"/>
      <c r="AP67" s="785"/>
      <c r="AQ67" s="785"/>
      <c r="AR67" s="785"/>
      <c r="AS67" s="785"/>
      <c r="AT67" s="785"/>
      <c r="AU67" s="785"/>
      <c r="AV67" s="785"/>
      <c r="AW67" s="785"/>
      <c r="AX67" s="785"/>
      <c r="AY67" s="785"/>
      <c r="AZ67" s="785"/>
      <c r="BD67" s="19"/>
    </row>
    <row r="68" spans="1:57" ht="12.9" customHeight="1" x14ac:dyDescent="0.3">
      <c r="A68" s="785"/>
      <c r="B68" s="785"/>
      <c r="C68" s="785"/>
      <c r="D68" s="785"/>
      <c r="E68" s="785"/>
      <c r="F68" s="785"/>
      <c r="G68" s="785"/>
      <c r="H68" s="785"/>
      <c r="I68" s="785"/>
      <c r="J68" s="785"/>
      <c r="K68" s="785"/>
      <c r="L68" s="785"/>
      <c r="M68" s="785"/>
      <c r="N68" s="785"/>
      <c r="O68" s="785"/>
      <c r="P68" s="785"/>
      <c r="Q68" s="785"/>
      <c r="R68" s="785"/>
      <c r="S68" s="785"/>
      <c r="T68" s="785"/>
      <c r="U68" s="785"/>
      <c r="V68" s="785"/>
      <c r="W68" s="13"/>
      <c r="X68" s="13"/>
      <c r="Y68" s="13"/>
      <c r="Z68" s="785"/>
      <c r="AA68" s="785"/>
      <c r="AB68" s="785"/>
      <c r="AC68" s="785"/>
      <c r="AD68" s="785"/>
      <c r="AE68" s="785"/>
      <c r="AF68" s="785"/>
      <c r="AG68" s="785"/>
      <c r="AH68" s="785"/>
      <c r="AI68" s="785"/>
      <c r="AJ68" s="785"/>
      <c r="AK68" s="785"/>
      <c r="AL68" s="785"/>
      <c r="AM68" s="785"/>
      <c r="AN68" s="785"/>
      <c r="AO68" s="785"/>
      <c r="AP68" s="785"/>
      <c r="AQ68" s="785"/>
      <c r="AR68" s="785"/>
      <c r="AS68" s="785"/>
      <c r="AT68" s="785"/>
      <c r="AU68" s="785"/>
      <c r="AV68" s="785"/>
      <c r="AW68" s="785"/>
      <c r="AX68" s="785"/>
      <c r="AY68" s="785"/>
      <c r="AZ68" s="785"/>
      <c r="BD68" s="19"/>
    </row>
    <row r="69" spans="1:57" ht="12.9" customHeight="1" x14ac:dyDescent="0.3">
      <c r="A69" s="785"/>
      <c r="B69" s="785"/>
      <c r="C69" s="785"/>
      <c r="D69" s="785"/>
      <c r="E69" s="785"/>
      <c r="F69" s="785"/>
      <c r="G69" s="785"/>
      <c r="H69" s="785"/>
      <c r="I69" s="785"/>
      <c r="J69" s="785"/>
      <c r="K69" s="785"/>
      <c r="L69" s="785"/>
      <c r="M69" s="785"/>
      <c r="N69" s="785"/>
      <c r="O69" s="785"/>
      <c r="P69" s="785"/>
      <c r="Q69" s="785"/>
      <c r="R69" s="785"/>
      <c r="S69" s="785"/>
      <c r="T69" s="785"/>
      <c r="U69" s="785"/>
      <c r="V69" s="785"/>
      <c r="W69" s="13"/>
      <c r="X69" s="13"/>
      <c r="Y69" s="13"/>
      <c r="Z69" s="785"/>
      <c r="AA69" s="785"/>
      <c r="AB69" s="785"/>
      <c r="AC69" s="785"/>
      <c r="AD69" s="785"/>
      <c r="AE69" s="785"/>
      <c r="AF69" s="785"/>
      <c r="AG69" s="785"/>
      <c r="AH69" s="785"/>
      <c r="AI69" s="785"/>
      <c r="AJ69" s="785"/>
      <c r="AK69" s="785"/>
      <c r="AL69" s="785"/>
      <c r="AM69" s="785"/>
      <c r="AN69" s="785"/>
      <c r="AO69" s="785"/>
      <c r="AP69" s="785"/>
      <c r="AQ69" s="785"/>
      <c r="AR69" s="785"/>
      <c r="AS69" s="785"/>
      <c r="AT69" s="785"/>
      <c r="AU69" s="785"/>
      <c r="AV69" s="785"/>
      <c r="AW69" s="785"/>
      <c r="AX69" s="785"/>
      <c r="AY69" s="785"/>
      <c r="AZ69" s="785"/>
      <c r="BD69" s="17"/>
    </row>
    <row r="70" spans="1:57" ht="12.9" customHeight="1" x14ac:dyDescent="0.3">
      <c r="A70" s="785"/>
      <c r="B70" s="785"/>
      <c r="C70" s="785"/>
      <c r="D70" s="785"/>
      <c r="E70" s="785"/>
      <c r="F70" s="785"/>
      <c r="G70" s="785"/>
      <c r="H70" s="785"/>
      <c r="I70" s="785"/>
      <c r="J70" s="785"/>
      <c r="K70" s="785"/>
      <c r="L70" s="785"/>
      <c r="M70" s="785"/>
      <c r="N70" s="785"/>
      <c r="O70" s="785"/>
      <c r="P70" s="785"/>
      <c r="Q70" s="785"/>
      <c r="R70" s="785"/>
      <c r="S70" s="785"/>
      <c r="T70" s="785"/>
      <c r="U70" s="785"/>
      <c r="V70" s="785"/>
      <c r="W70" s="13"/>
      <c r="X70" s="13"/>
      <c r="Y70" s="13"/>
      <c r="Z70" s="785"/>
      <c r="AA70" s="785"/>
      <c r="AB70" s="785"/>
      <c r="AC70" s="785"/>
      <c r="AD70" s="785"/>
      <c r="AE70" s="785"/>
      <c r="AF70" s="785"/>
      <c r="AG70" s="785"/>
      <c r="AH70" s="785"/>
      <c r="AI70" s="785"/>
      <c r="AJ70" s="785"/>
      <c r="AK70" s="785"/>
      <c r="AL70" s="785"/>
      <c r="AM70" s="785"/>
      <c r="AN70" s="785"/>
      <c r="AO70" s="785"/>
      <c r="AP70" s="785"/>
      <c r="AQ70" s="785"/>
      <c r="AR70" s="785"/>
      <c r="AS70" s="785"/>
      <c r="AT70" s="785"/>
      <c r="AU70" s="785"/>
      <c r="AV70" s="785"/>
      <c r="AW70" s="785"/>
      <c r="AX70" s="785"/>
      <c r="AY70" s="785"/>
      <c r="AZ70" s="785"/>
      <c r="BD70" s="19"/>
    </row>
    <row r="71" spans="1:57" ht="12.9" customHeight="1" x14ac:dyDescent="0.3">
      <c r="A71" s="785"/>
      <c r="B71" s="785"/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13"/>
      <c r="X71" s="13"/>
      <c r="Y71" s="13"/>
      <c r="Z71" s="785"/>
      <c r="AA71" s="785"/>
      <c r="AB71" s="785"/>
      <c r="AC71" s="785"/>
      <c r="AD71" s="785"/>
      <c r="AE71" s="785"/>
      <c r="AF71" s="785"/>
      <c r="AG71" s="785"/>
      <c r="AH71" s="785"/>
      <c r="AI71" s="785"/>
      <c r="AJ71" s="785"/>
      <c r="AK71" s="785"/>
      <c r="AL71" s="785"/>
      <c r="AM71" s="785"/>
      <c r="AN71" s="785"/>
      <c r="AO71" s="785"/>
      <c r="AP71" s="785"/>
      <c r="AQ71" s="785"/>
      <c r="AR71" s="785"/>
      <c r="AS71" s="785"/>
      <c r="AT71" s="785"/>
      <c r="AU71" s="785"/>
      <c r="AV71" s="785"/>
      <c r="AW71" s="785"/>
      <c r="AX71" s="785"/>
      <c r="AY71" s="785"/>
      <c r="AZ71" s="785"/>
      <c r="BD71" s="17"/>
    </row>
    <row r="72" spans="1:57" ht="12.9" customHeight="1" x14ac:dyDescent="0.3">
      <c r="A72" s="785"/>
      <c r="B72" s="785"/>
      <c r="C72" s="785"/>
      <c r="D72" s="785"/>
      <c r="E72" s="785"/>
      <c r="F72" s="785"/>
      <c r="G72" s="785"/>
      <c r="H72" s="785"/>
      <c r="I72" s="785"/>
      <c r="J72" s="785"/>
      <c r="K72" s="785"/>
      <c r="L72" s="785"/>
      <c r="M72" s="785"/>
      <c r="N72" s="785"/>
      <c r="O72" s="785"/>
      <c r="P72" s="785"/>
      <c r="Q72" s="785"/>
      <c r="R72" s="785"/>
      <c r="S72" s="785"/>
      <c r="T72" s="785"/>
      <c r="U72" s="785"/>
      <c r="V72" s="785"/>
      <c r="W72" s="13"/>
      <c r="X72" s="13"/>
      <c r="Y72" s="13"/>
      <c r="Z72" s="785"/>
      <c r="AA72" s="785"/>
      <c r="AB72" s="785"/>
      <c r="AC72" s="785"/>
      <c r="AD72" s="785"/>
      <c r="AE72" s="785"/>
      <c r="AF72" s="785"/>
      <c r="AG72" s="785"/>
      <c r="AH72" s="785"/>
      <c r="AI72" s="785"/>
      <c r="AJ72" s="785"/>
      <c r="AK72" s="785"/>
      <c r="AL72" s="785"/>
      <c r="AM72" s="785"/>
      <c r="AN72" s="785"/>
      <c r="AO72" s="785"/>
      <c r="AP72" s="785"/>
      <c r="AQ72" s="785"/>
      <c r="AR72" s="785"/>
      <c r="AS72" s="785"/>
      <c r="AT72" s="785"/>
      <c r="AU72" s="785"/>
      <c r="AV72" s="785"/>
      <c r="AW72" s="785"/>
      <c r="AX72" s="785"/>
      <c r="AY72" s="785"/>
      <c r="AZ72" s="785"/>
      <c r="BD72" s="17"/>
    </row>
    <row r="73" spans="1:57" ht="12.9" customHeight="1" x14ac:dyDescent="0.3">
      <c r="A73" s="785"/>
      <c r="B73" s="785"/>
      <c r="C73" s="785"/>
      <c r="D73" s="785"/>
      <c r="E73" s="785"/>
      <c r="F73" s="785"/>
      <c r="G73" s="785"/>
      <c r="H73" s="785"/>
      <c r="I73" s="785"/>
      <c r="J73" s="785"/>
      <c r="K73" s="785"/>
      <c r="L73" s="785"/>
      <c r="M73" s="785"/>
      <c r="N73" s="785"/>
      <c r="O73" s="785"/>
      <c r="P73" s="785"/>
      <c r="Q73" s="785"/>
      <c r="R73" s="785"/>
      <c r="S73" s="785"/>
      <c r="T73" s="785"/>
      <c r="U73" s="785"/>
      <c r="V73" s="785"/>
      <c r="W73" s="13"/>
      <c r="X73" s="13"/>
      <c r="Y73" s="13"/>
      <c r="Z73" s="785"/>
      <c r="AA73" s="785"/>
      <c r="AB73" s="785"/>
      <c r="AC73" s="785"/>
      <c r="AD73" s="785"/>
      <c r="AE73" s="785"/>
      <c r="AF73" s="785"/>
      <c r="AG73" s="785"/>
      <c r="AH73" s="785"/>
      <c r="AI73" s="785"/>
      <c r="AJ73" s="785"/>
      <c r="AK73" s="785"/>
      <c r="AL73" s="785"/>
      <c r="AM73" s="785"/>
      <c r="AN73" s="785"/>
      <c r="AO73" s="785"/>
      <c r="AP73" s="785"/>
      <c r="AQ73" s="785"/>
      <c r="AR73" s="785"/>
      <c r="AS73" s="785"/>
      <c r="AT73" s="785"/>
      <c r="AU73" s="785"/>
      <c r="AV73" s="785"/>
      <c r="AW73" s="785"/>
      <c r="AX73" s="785"/>
      <c r="AY73" s="785"/>
      <c r="AZ73" s="785"/>
      <c r="BD73" s="17"/>
    </row>
    <row r="74" spans="1:57" ht="12.9" customHeight="1" x14ac:dyDescent="0.3">
      <c r="A74" s="785"/>
      <c r="B74" s="785"/>
      <c r="C74" s="785"/>
      <c r="D74" s="785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13"/>
      <c r="X74" s="13"/>
      <c r="Y74" s="13"/>
      <c r="Z74" s="785"/>
      <c r="AA74" s="785"/>
      <c r="AB74" s="785"/>
      <c r="AC74" s="785"/>
      <c r="AD74" s="785"/>
      <c r="AE74" s="785"/>
      <c r="AF74" s="785"/>
      <c r="AG74" s="785"/>
      <c r="AH74" s="785"/>
      <c r="AI74" s="785"/>
      <c r="AJ74" s="785"/>
      <c r="AK74" s="785"/>
      <c r="AL74" s="785"/>
      <c r="AM74" s="785"/>
      <c r="AN74" s="785"/>
      <c r="AO74" s="785"/>
      <c r="AP74" s="785"/>
      <c r="AQ74" s="785"/>
      <c r="AR74" s="785"/>
      <c r="AS74" s="785"/>
      <c r="AT74" s="785"/>
      <c r="AU74" s="785"/>
      <c r="AV74" s="785"/>
      <c r="AW74" s="785"/>
      <c r="AX74" s="785"/>
      <c r="AY74" s="785"/>
      <c r="AZ74" s="785"/>
      <c r="BD74" s="19"/>
    </row>
    <row r="75" spans="1:57" ht="12.9" customHeight="1" x14ac:dyDescent="0.3">
      <c r="A75" s="785"/>
      <c r="B75" s="785"/>
      <c r="C75" s="785"/>
      <c r="D75" s="785"/>
      <c r="E75" s="785"/>
      <c r="F75" s="785"/>
      <c r="G75" s="785"/>
      <c r="H75" s="785"/>
      <c r="I75" s="785"/>
      <c r="J75" s="785"/>
      <c r="K75" s="785"/>
      <c r="L75" s="785"/>
      <c r="M75" s="785"/>
      <c r="N75" s="785"/>
      <c r="O75" s="785"/>
      <c r="P75" s="785"/>
      <c r="Q75" s="785"/>
      <c r="R75" s="785"/>
      <c r="S75" s="785"/>
      <c r="T75" s="785"/>
      <c r="U75" s="785"/>
      <c r="V75" s="785"/>
      <c r="W75" s="13"/>
      <c r="X75" s="13"/>
      <c r="Y75" s="13"/>
      <c r="Z75" s="785"/>
      <c r="AA75" s="785"/>
      <c r="AB75" s="785"/>
      <c r="AC75" s="785"/>
      <c r="AD75" s="785"/>
      <c r="AE75" s="785"/>
      <c r="AF75" s="785"/>
      <c r="AG75" s="785"/>
      <c r="AH75" s="785"/>
      <c r="AI75" s="785"/>
      <c r="AJ75" s="785"/>
      <c r="AK75" s="785"/>
      <c r="AL75" s="785"/>
      <c r="AM75" s="785"/>
      <c r="AN75" s="785"/>
      <c r="AO75" s="785"/>
      <c r="AP75" s="785"/>
      <c r="AQ75" s="785"/>
      <c r="AR75" s="785"/>
      <c r="AS75" s="785"/>
      <c r="AT75" s="785"/>
      <c r="AU75" s="785"/>
      <c r="AV75" s="785"/>
      <c r="AW75" s="785"/>
      <c r="AX75" s="785"/>
      <c r="AY75" s="785"/>
      <c r="AZ75" s="785"/>
      <c r="BD75" s="17"/>
    </row>
    <row r="76" spans="1:57" ht="12.9" customHeight="1" x14ac:dyDescent="0.3">
      <c r="A76" s="785"/>
      <c r="B76" s="785"/>
      <c r="C76" s="785"/>
      <c r="D76" s="785"/>
      <c r="E76" s="785"/>
      <c r="F76" s="785"/>
      <c r="G76" s="785"/>
      <c r="H76" s="785"/>
      <c r="I76" s="785"/>
      <c r="J76" s="785"/>
      <c r="K76" s="785"/>
      <c r="L76" s="785"/>
      <c r="M76" s="785"/>
      <c r="N76" s="785"/>
      <c r="O76" s="785"/>
      <c r="P76" s="785"/>
      <c r="Q76" s="785"/>
      <c r="R76" s="785"/>
      <c r="S76" s="785"/>
      <c r="T76" s="785"/>
      <c r="U76" s="785"/>
      <c r="V76" s="785"/>
      <c r="W76" s="13"/>
      <c r="X76" s="13"/>
      <c r="Y76" s="13"/>
      <c r="Z76" s="785"/>
      <c r="AA76" s="785"/>
      <c r="AB76" s="785"/>
      <c r="AC76" s="785"/>
      <c r="AD76" s="785"/>
      <c r="AE76" s="785"/>
      <c r="AF76" s="785"/>
      <c r="AG76" s="785"/>
      <c r="AH76" s="785"/>
      <c r="AI76" s="785"/>
      <c r="AJ76" s="785"/>
      <c r="AK76" s="785"/>
      <c r="AL76" s="785"/>
      <c r="AM76" s="785"/>
      <c r="AN76" s="785"/>
      <c r="AO76" s="785"/>
      <c r="AP76" s="785"/>
      <c r="AQ76" s="785"/>
      <c r="AR76" s="785"/>
      <c r="AS76" s="785"/>
      <c r="AT76" s="785"/>
      <c r="AU76" s="785"/>
      <c r="AV76" s="785"/>
      <c r="AW76" s="785"/>
      <c r="AX76" s="785"/>
      <c r="AY76" s="785"/>
      <c r="AZ76" s="785"/>
      <c r="BD76" s="17"/>
    </row>
    <row r="77" spans="1:57" ht="12.9" customHeight="1" x14ac:dyDescent="0.3">
      <c r="A77" s="785"/>
      <c r="B77" s="785"/>
      <c r="C77" s="785"/>
      <c r="D77" s="785"/>
      <c r="E77" s="785"/>
      <c r="F77" s="785"/>
      <c r="G77" s="785"/>
      <c r="H77" s="785"/>
      <c r="I77" s="785"/>
      <c r="J77" s="785"/>
      <c r="K77" s="785"/>
      <c r="L77" s="785"/>
      <c r="M77" s="785"/>
      <c r="N77" s="785"/>
      <c r="O77" s="785"/>
      <c r="P77" s="785"/>
      <c r="Q77" s="785"/>
      <c r="R77" s="785"/>
      <c r="S77" s="785"/>
      <c r="T77" s="785"/>
      <c r="U77" s="785"/>
      <c r="V77" s="785"/>
      <c r="W77" s="13"/>
      <c r="X77" s="13"/>
      <c r="Y77" s="13"/>
      <c r="Z77" s="785"/>
      <c r="AA77" s="785"/>
      <c r="AB77" s="785"/>
      <c r="AC77" s="785"/>
      <c r="AD77" s="785"/>
      <c r="AE77" s="785"/>
      <c r="AF77" s="785"/>
      <c r="AG77" s="785"/>
      <c r="AH77" s="785"/>
      <c r="AI77" s="785"/>
      <c r="AJ77" s="785"/>
      <c r="AK77" s="785"/>
      <c r="AL77" s="785"/>
      <c r="AM77" s="785"/>
      <c r="AN77" s="785"/>
      <c r="AO77" s="785"/>
      <c r="AP77" s="785"/>
      <c r="AQ77" s="785"/>
      <c r="AR77" s="785"/>
      <c r="AS77" s="785"/>
      <c r="AT77" s="785"/>
      <c r="AU77" s="785"/>
      <c r="AV77" s="785"/>
      <c r="AW77" s="785"/>
      <c r="AX77" s="785"/>
      <c r="AY77" s="785"/>
      <c r="AZ77" s="785"/>
      <c r="BD77" s="17"/>
    </row>
    <row r="78" spans="1:57" ht="12.9" customHeight="1" x14ac:dyDescent="0.3">
      <c r="A78" s="785"/>
      <c r="B78" s="785"/>
      <c r="C78" s="785"/>
      <c r="D78" s="785"/>
      <c r="E78" s="785"/>
      <c r="F78" s="785"/>
      <c r="G78" s="785"/>
      <c r="H78" s="785"/>
      <c r="I78" s="785"/>
      <c r="J78" s="785"/>
      <c r="K78" s="785"/>
      <c r="L78" s="785"/>
      <c r="M78" s="785"/>
      <c r="N78" s="785"/>
      <c r="O78" s="785"/>
      <c r="P78" s="785"/>
      <c r="Q78" s="785"/>
      <c r="R78" s="785"/>
      <c r="S78" s="785"/>
      <c r="T78" s="785"/>
      <c r="U78" s="785"/>
      <c r="V78" s="785"/>
      <c r="W78" s="13"/>
      <c r="X78" s="13"/>
      <c r="Y78" s="13"/>
      <c r="Z78" s="785"/>
      <c r="AA78" s="785"/>
      <c r="AB78" s="785"/>
      <c r="AC78" s="785"/>
      <c r="AD78" s="785"/>
      <c r="AE78" s="785"/>
      <c r="AF78" s="785"/>
      <c r="AG78" s="785"/>
      <c r="AH78" s="785"/>
      <c r="AI78" s="785"/>
      <c r="AJ78" s="785"/>
      <c r="AK78" s="785"/>
      <c r="AL78" s="785"/>
      <c r="AM78" s="785"/>
      <c r="AN78" s="785"/>
      <c r="AO78" s="785"/>
      <c r="AP78" s="785"/>
      <c r="AQ78" s="785"/>
      <c r="AR78" s="785"/>
      <c r="AS78" s="785"/>
      <c r="AT78" s="785"/>
      <c r="AU78" s="785"/>
      <c r="AV78" s="785"/>
      <c r="AW78" s="785"/>
      <c r="AX78" s="785"/>
      <c r="AY78" s="785"/>
      <c r="AZ78" s="785"/>
      <c r="BA78" s="15"/>
      <c r="BB78" s="15"/>
      <c r="BC78" s="15"/>
      <c r="BD78" s="17"/>
      <c r="BE78" s="15"/>
    </row>
    <row r="79" spans="1:57" ht="12.9" customHeight="1" x14ac:dyDescent="0.3">
      <c r="A79" s="785"/>
      <c r="B79" s="785"/>
      <c r="C79" s="785"/>
      <c r="D79" s="785"/>
      <c r="E79" s="785"/>
      <c r="F79" s="785"/>
      <c r="G79" s="785"/>
      <c r="H79" s="785"/>
      <c r="I79" s="785"/>
      <c r="J79" s="785"/>
      <c r="K79" s="785"/>
      <c r="L79" s="785"/>
      <c r="M79" s="785"/>
      <c r="N79" s="785"/>
      <c r="O79" s="785"/>
      <c r="P79" s="785"/>
      <c r="Q79" s="785"/>
      <c r="R79" s="785"/>
      <c r="S79" s="785"/>
      <c r="T79" s="785"/>
      <c r="U79" s="785"/>
      <c r="V79" s="785"/>
      <c r="W79" s="13"/>
      <c r="X79" s="13"/>
      <c r="Y79" s="13"/>
      <c r="Z79" s="785"/>
      <c r="AA79" s="785"/>
      <c r="AB79" s="785"/>
      <c r="AC79" s="785"/>
      <c r="AD79" s="785"/>
      <c r="AE79" s="785"/>
      <c r="AF79" s="785"/>
      <c r="AG79" s="785"/>
      <c r="AH79" s="785"/>
      <c r="AI79" s="785"/>
      <c r="AJ79" s="785"/>
      <c r="AK79" s="785"/>
      <c r="AL79" s="785"/>
      <c r="AM79" s="785"/>
      <c r="AN79" s="785"/>
      <c r="AO79" s="785"/>
      <c r="AP79" s="785"/>
      <c r="AQ79" s="785"/>
      <c r="AR79" s="785"/>
      <c r="AS79" s="785"/>
      <c r="AT79" s="785"/>
      <c r="AU79" s="785"/>
      <c r="AV79" s="785"/>
      <c r="AW79" s="785"/>
      <c r="AX79" s="785"/>
      <c r="AY79" s="785"/>
      <c r="AZ79" s="785"/>
      <c r="BD79" s="19"/>
    </row>
    <row r="80" spans="1:57" ht="12.9" customHeight="1" x14ac:dyDescent="0.3">
      <c r="A80" s="785"/>
      <c r="B80" s="785"/>
      <c r="C80" s="785"/>
      <c r="D80" s="785"/>
      <c r="E80" s="785"/>
      <c r="F80" s="785"/>
      <c r="G80" s="785"/>
      <c r="H80" s="785"/>
      <c r="I80" s="785"/>
      <c r="J80" s="785"/>
      <c r="K80" s="785"/>
      <c r="L80" s="785"/>
      <c r="M80" s="785"/>
      <c r="N80" s="785"/>
      <c r="O80" s="785"/>
      <c r="P80" s="785"/>
      <c r="Q80" s="785"/>
      <c r="R80" s="785"/>
      <c r="S80" s="785"/>
      <c r="T80" s="785"/>
      <c r="U80" s="785"/>
      <c r="V80" s="785"/>
      <c r="W80" s="13"/>
      <c r="X80" s="13"/>
      <c r="Y80" s="13"/>
      <c r="Z80" s="785"/>
      <c r="AA80" s="785"/>
      <c r="AB80" s="785"/>
      <c r="AC80" s="785"/>
      <c r="AD80" s="785"/>
      <c r="AE80" s="785"/>
      <c r="AF80" s="785"/>
      <c r="AG80" s="785"/>
      <c r="AH80" s="785"/>
      <c r="AI80" s="785"/>
      <c r="AJ80" s="785"/>
      <c r="AK80" s="785"/>
      <c r="AL80" s="785"/>
      <c r="AM80" s="785"/>
      <c r="AN80" s="785"/>
      <c r="AO80" s="785"/>
      <c r="AP80" s="785"/>
      <c r="AQ80" s="785"/>
      <c r="AR80" s="785"/>
      <c r="AS80" s="785"/>
      <c r="AT80" s="785"/>
      <c r="AU80" s="785"/>
      <c r="AV80" s="785"/>
      <c r="AW80" s="785"/>
      <c r="AX80" s="785"/>
      <c r="AY80" s="785"/>
      <c r="AZ80" s="785"/>
      <c r="BD80" s="17"/>
    </row>
    <row r="81" spans="1:56" ht="12.9" customHeight="1" x14ac:dyDescent="0.3">
      <c r="A81" s="785"/>
      <c r="B81" s="785"/>
      <c r="C81" s="785"/>
      <c r="D81" s="785"/>
      <c r="E81" s="785"/>
      <c r="F81" s="785"/>
      <c r="G81" s="785"/>
      <c r="H81" s="785"/>
      <c r="I81" s="785"/>
      <c r="J81" s="785"/>
      <c r="K81" s="785"/>
      <c r="L81" s="785"/>
      <c r="M81" s="785"/>
      <c r="N81" s="785"/>
      <c r="O81" s="785"/>
      <c r="P81" s="785"/>
      <c r="Q81" s="785"/>
      <c r="R81" s="785"/>
      <c r="S81" s="785"/>
      <c r="T81" s="785"/>
      <c r="U81" s="785"/>
      <c r="V81" s="785"/>
      <c r="W81" s="13"/>
      <c r="X81" s="13"/>
      <c r="Y81" s="13"/>
      <c r="Z81" s="785"/>
      <c r="AA81" s="785"/>
      <c r="AB81" s="785"/>
      <c r="AC81" s="785"/>
      <c r="AD81" s="785"/>
      <c r="AE81" s="785"/>
      <c r="AF81" s="785"/>
      <c r="AG81" s="785"/>
      <c r="AH81" s="785"/>
      <c r="AI81" s="785"/>
      <c r="AJ81" s="785"/>
      <c r="AK81" s="785"/>
      <c r="AL81" s="785"/>
      <c r="AM81" s="785"/>
      <c r="AN81" s="785"/>
      <c r="AO81" s="785"/>
      <c r="AP81" s="785"/>
      <c r="AQ81" s="785"/>
      <c r="AR81" s="785"/>
      <c r="AS81" s="785"/>
      <c r="AT81" s="785"/>
      <c r="AU81" s="785"/>
      <c r="AV81" s="785"/>
      <c r="AW81" s="785"/>
      <c r="AX81" s="785"/>
      <c r="AY81" s="785"/>
      <c r="AZ81" s="785"/>
      <c r="BD81" s="19"/>
    </row>
    <row r="82" spans="1:56" ht="12.9" customHeight="1" x14ac:dyDescent="0.3">
      <c r="A82" s="785"/>
      <c r="B82" s="785"/>
      <c r="C82" s="785"/>
      <c r="D82" s="785"/>
      <c r="E82" s="785"/>
      <c r="F82" s="785"/>
      <c r="G82" s="785"/>
      <c r="H82" s="785"/>
      <c r="I82" s="785"/>
      <c r="J82" s="785"/>
      <c r="K82" s="785"/>
      <c r="L82" s="785"/>
      <c r="M82" s="785"/>
      <c r="N82" s="785"/>
      <c r="O82" s="785"/>
      <c r="P82" s="785"/>
      <c r="Q82" s="785"/>
      <c r="R82" s="785"/>
      <c r="S82" s="785"/>
      <c r="T82" s="785"/>
      <c r="U82" s="785"/>
      <c r="V82" s="785"/>
      <c r="W82" s="13"/>
      <c r="X82" s="13"/>
      <c r="Y82" s="13"/>
      <c r="Z82" s="785"/>
      <c r="AA82" s="785"/>
      <c r="AB82" s="785"/>
      <c r="AC82" s="785"/>
      <c r="AD82" s="785"/>
      <c r="AE82" s="785"/>
      <c r="AF82" s="785"/>
      <c r="AG82" s="785"/>
      <c r="AH82" s="785"/>
      <c r="AI82" s="785"/>
      <c r="AJ82" s="785"/>
      <c r="AK82" s="785"/>
      <c r="AL82" s="785"/>
      <c r="AM82" s="785"/>
      <c r="AN82" s="785"/>
      <c r="AO82" s="785"/>
      <c r="AP82" s="785"/>
      <c r="AQ82" s="785"/>
      <c r="AR82" s="785"/>
      <c r="AS82" s="785"/>
      <c r="AT82" s="785"/>
      <c r="AU82" s="785"/>
      <c r="AV82" s="785"/>
      <c r="AW82" s="785"/>
      <c r="AX82" s="785"/>
      <c r="AY82" s="785"/>
      <c r="AZ82" s="785"/>
      <c r="BD82" s="19"/>
    </row>
    <row r="83" spans="1:56" ht="13.5" customHeight="1" thickBot="1" x14ac:dyDescent="0.35">
      <c r="A83" s="785"/>
      <c r="B83" s="785"/>
      <c r="C83" s="785"/>
      <c r="D83" s="785"/>
      <c r="E83" s="785"/>
      <c r="F83" s="785"/>
      <c r="G83" s="785"/>
      <c r="H83" s="785"/>
      <c r="I83" s="785"/>
      <c r="J83" s="785"/>
      <c r="K83" s="785"/>
      <c r="L83" s="785"/>
      <c r="M83" s="785"/>
      <c r="N83" s="785"/>
      <c r="O83" s="785"/>
      <c r="P83" s="785"/>
      <c r="Q83" s="785"/>
      <c r="R83" s="785"/>
      <c r="S83" s="785"/>
      <c r="T83" s="785"/>
      <c r="U83" s="785"/>
      <c r="V83" s="785"/>
      <c r="W83" s="13"/>
      <c r="X83" s="13"/>
      <c r="Y83" s="13"/>
      <c r="Z83" s="785"/>
      <c r="AA83" s="785"/>
      <c r="AB83" s="785"/>
      <c r="AC83" s="785"/>
      <c r="AD83" s="785"/>
      <c r="AE83" s="785"/>
      <c r="AF83" s="785"/>
      <c r="AG83" s="785"/>
      <c r="AH83" s="785"/>
      <c r="AI83" s="785"/>
      <c r="AJ83" s="785"/>
      <c r="AK83" s="785"/>
      <c r="AL83" s="785"/>
      <c r="AM83" s="785"/>
      <c r="AN83" s="785"/>
      <c r="AO83" s="785"/>
      <c r="AP83" s="785"/>
      <c r="AQ83" s="785"/>
      <c r="AR83" s="785"/>
      <c r="AS83" s="785"/>
      <c r="AT83" s="785"/>
      <c r="AU83" s="785"/>
      <c r="AV83" s="785"/>
      <c r="AW83" s="785"/>
      <c r="AX83" s="785"/>
      <c r="AY83" s="785"/>
      <c r="AZ83" s="785"/>
      <c r="BD83" s="17"/>
    </row>
    <row r="84" spans="1:56" ht="14.1" customHeight="1" thickTop="1" thickBot="1" x14ac:dyDescent="0.35">
      <c r="A84" s="785"/>
      <c r="B84" s="785"/>
      <c r="C84" s="785"/>
      <c r="D84" s="785"/>
      <c r="E84" s="785"/>
      <c r="F84" s="785"/>
      <c r="G84" s="785"/>
      <c r="H84" s="785"/>
      <c r="I84" s="785"/>
      <c r="J84" s="785"/>
      <c r="K84" s="785"/>
      <c r="L84" s="785"/>
      <c r="M84" s="785"/>
      <c r="N84" s="785"/>
      <c r="O84" s="785"/>
      <c r="P84" s="785"/>
      <c r="Q84" s="785"/>
      <c r="R84" s="785"/>
      <c r="S84" s="785"/>
      <c r="T84" s="785"/>
      <c r="U84" s="785"/>
      <c r="V84" s="785"/>
      <c r="W84" s="13"/>
      <c r="X84" s="13"/>
      <c r="Y84" s="13"/>
      <c r="Z84" s="785"/>
      <c r="AA84" s="785"/>
      <c r="AB84" s="785"/>
      <c r="AC84" s="785"/>
      <c r="AD84" s="785"/>
      <c r="AE84" s="785"/>
      <c r="AF84" s="785"/>
      <c r="AG84" s="785"/>
      <c r="AH84" s="785"/>
      <c r="AI84" s="785"/>
      <c r="AJ84" s="785"/>
      <c r="AK84" s="785"/>
      <c r="AL84" s="785"/>
      <c r="AM84" s="785"/>
      <c r="AN84" s="785"/>
      <c r="AO84" s="785"/>
      <c r="AP84" s="785"/>
      <c r="AQ84" s="785"/>
      <c r="AR84" s="785"/>
      <c r="AS84" s="785"/>
      <c r="AT84" s="785"/>
      <c r="AU84" s="785"/>
      <c r="AV84" s="785"/>
      <c r="AW84" s="785"/>
      <c r="AX84" s="785"/>
      <c r="AY84" s="785"/>
      <c r="AZ84" s="785"/>
      <c r="BD84" s="18"/>
    </row>
    <row r="85" spans="1:56" ht="13.5" customHeight="1" thickTop="1" x14ac:dyDescent="0.3">
      <c r="A85" s="785"/>
      <c r="B85" s="785"/>
      <c r="C85" s="785"/>
      <c r="D85" s="785"/>
      <c r="E85" s="785"/>
      <c r="F85" s="785"/>
      <c r="G85" s="785"/>
      <c r="H85" s="785"/>
      <c r="I85" s="785"/>
      <c r="J85" s="785"/>
      <c r="K85" s="785"/>
      <c r="L85" s="785"/>
      <c r="M85" s="785"/>
      <c r="N85" s="785"/>
      <c r="O85" s="785"/>
      <c r="P85" s="785"/>
      <c r="Q85" s="785"/>
      <c r="R85" s="785"/>
      <c r="S85" s="785"/>
      <c r="T85" s="785"/>
      <c r="U85" s="785"/>
      <c r="V85" s="785"/>
      <c r="W85" s="13"/>
      <c r="X85" s="13"/>
      <c r="Y85" s="13"/>
      <c r="Z85" s="785"/>
      <c r="AA85" s="785"/>
      <c r="AB85" s="785"/>
      <c r="AC85" s="785"/>
      <c r="AD85" s="785"/>
      <c r="AE85" s="785"/>
      <c r="AF85" s="785"/>
      <c r="AG85" s="785"/>
      <c r="AH85" s="785"/>
      <c r="AI85" s="785"/>
      <c r="AJ85" s="785"/>
      <c r="AK85" s="785"/>
      <c r="AL85" s="785"/>
      <c r="AM85" s="785"/>
      <c r="AN85" s="785"/>
      <c r="AO85" s="785"/>
      <c r="AP85" s="785"/>
      <c r="AQ85" s="785"/>
      <c r="AR85" s="785"/>
      <c r="AS85" s="785"/>
      <c r="AT85" s="785"/>
      <c r="AU85" s="785"/>
      <c r="AV85" s="785"/>
      <c r="AW85" s="785"/>
      <c r="AX85" s="785"/>
      <c r="AY85" s="785"/>
      <c r="AZ85" s="785"/>
      <c r="BD85" s="17"/>
    </row>
    <row r="86" spans="1:56" ht="13.5" customHeight="1" thickBot="1" x14ac:dyDescent="0.35">
      <c r="A86" s="785"/>
      <c r="B86" s="785"/>
      <c r="C86" s="785"/>
      <c r="D86" s="785"/>
      <c r="E86" s="785"/>
      <c r="F86" s="785"/>
      <c r="G86" s="785"/>
      <c r="H86" s="785"/>
      <c r="I86" s="785"/>
      <c r="J86" s="785"/>
      <c r="K86" s="785"/>
      <c r="L86" s="785"/>
      <c r="M86" s="785"/>
      <c r="N86" s="785"/>
      <c r="O86" s="785"/>
      <c r="P86" s="785"/>
      <c r="Q86" s="785"/>
      <c r="R86" s="785"/>
      <c r="S86" s="785"/>
      <c r="T86" s="785"/>
      <c r="U86" s="785"/>
      <c r="V86" s="785"/>
      <c r="W86" s="13"/>
      <c r="X86" s="13"/>
      <c r="Y86" s="13"/>
      <c r="Z86" s="785"/>
      <c r="AA86" s="785"/>
      <c r="AB86" s="785"/>
      <c r="AC86" s="785"/>
      <c r="AD86" s="785"/>
      <c r="AE86" s="785"/>
      <c r="AF86" s="785"/>
      <c r="AG86" s="785"/>
      <c r="AH86" s="785"/>
      <c r="AI86" s="785"/>
      <c r="AJ86" s="785"/>
      <c r="AK86" s="785"/>
      <c r="AL86" s="785"/>
      <c r="AM86" s="785"/>
      <c r="AN86" s="785"/>
      <c r="AO86" s="785"/>
      <c r="AP86" s="785"/>
      <c r="AQ86" s="785"/>
      <c r="AR86" s="785"/>
      <c r="AS86" s="785"/>
      <c r="AT86" s="785"/>
      <c r="AU86" s="785"/>
      <c r="AV86" s="785"/>
      <c r="AW86" s="785"/>
      <c r="AX86" s="785"/>
      <c r="AY86" s="785"/>
      <c r="AZ86" s="785"/>
      <c r="BD86" s="16"/>
    </row>
    <row r="87" spans="1:56" ht="13.5" customHeight="1" thickTop="1" x14ac:dyDescent="0.3">
      <c r="A87" s="785"/>
      <c r="B87" s="785"/>
      <c r="C87" s="785"/>
      <c r="D87" s="785"/>
      <c r="E87" s="785"/>
      <c r="F87" s="785"/>
      <c r="G87" s="785"/>
      <c r="H87" s="785"/>
      <c r="I87" s="785"/>
      <c r="J87" s="785"/>
      <c r="K87" s="785"/>
      <c r="L87" s="785"/>
      <c r="M87" s="785"/>
      <c r="N87" s="785"/>
      <c r="O87" s="785"/>
      <c r="P87" s="785"/>
      <c r="Q87" s="785"/>
      <c r="R87" s="785"/>
      <c r="S87" s="785"/>
      <c r="T87" s="785"/>
      <c r="U87" s="785"/>
      <c r="V87" s="785"/>
      <c r="W87" s="13"/>
      <c r="X87" s="13"/>
      <c r="Y87" s="13"/>
      <c r="Z87" s="785"/>
      <c r="AA87" s="785"/>
      <c r="AB87" s="785"/>
      <c r="AC87" s="785"/>
      <c r="AD87" s="785"/>
      <c r="AE87" s="785"/>
      <c r="AF87" s="785"/>
      <c r="AG87" s="785"/>
      <c r="AH87" s="785"/>
      <c r="AI87" s="785"/>
      <c r="AJ87" s="785"/>
      <c r="AK87" s="785"/>
      <c r="AL87" s="785"/>
      <c r="AM87" s="785"/>
      <c r="AN87" s="785"/>
      <c r="AO87" s="785"/>
      <c r="AP87" s="785"/>
      <c r="AQ87" s="785"/>
      <c r="AR87" s="785"/>
      <c r="AS87" s="785"/>
      <c r="AT87" s="785"/>
      <c r="AU87" s="785"/>
      <c r="AV87" s="785"/>
      <c r="AW87" s="785"/>
      <c r="AX87" s="785"/>
      <c r="AY87" s="785"/>
      <c r="AZ87" s="785"/>
      <c r="BD87" s="14"/>
    </row>
    <row r="88" spans="1:56" ht="12.9" customHeight="1" x14ac:dyDescent="0.3">
      <c r="A88" s="785"/>
      <c r="B88" s="785"/>
      <c r="C88" s="785"/>
      <c r="D88" s="785"/>
      <c r="E88" s="785"/>
      <c r="F88" s="785"/>
      <c r="G88" s="785"/>
      <c r="H88" s="785"/>
      <c r="I88" s="785"/>
      <c r="J88" s="785"/>
      <c r="K88" s="785"/>
      <c r="L88" s="785"/>
      <c r="M88" s="785"/>
      <c r="N88" s="785"/>
      <c r="O88" s="785"/>
      <c r="P88" s="785"/>
      <c r="Q88" s="785"/>
      <c r="R88" s="785"/>
      <c r="S88" s="785"/>
      <c r="T88" s="785"/>
      <c r="U88" s="785"/>
      <c r="V88" s="785"/>
      <c r="W88" s="13"/>
      <c r="X88" s="13"/>
      <c r="Y88" s="13"/>
      <c r="Z88" s="785"/>
      <c r="AA88" s="785"/>
      <c r="AB88" s="785"/>
      <c r="AC88" s="785"/>
      <c r="AD88" s="785"/>
      <c r="AE88" s="785"/>
      <c r="AF88" s="785"/>
      <c r="AG88" s="785"/>
      <c r="AH88" s="785"/>
      <c r="AI88" s="785"/>
      <c r="AJ88" s="785"/>
      <c r="AK88" s="785"/>
      <c r="AL88" s="785"/>
      <c r="AM88" s="785"/>
      <c r="AN88" s="785"/>
      <c r="AO88" s="785"/>
      <c r="AP88" s="785"/>
      <c r="AQ88" s="785"/>
      <c r="AR88" s="785"/>
      <c r="AS88" s="785"/>
      <c r="AT88" s="785"/>
      <c r="AU88" s="785"/>
      <c r="AV88" s="785"/>
      <c r="AW88" s="785"/>
      <c r="AX88" s="785"/>
      <c r="AY88" s="785"/>
      <c r="AZ88" s="785"/>
      <c r="BD88" s="6"/>
    </row>
    <row r="89" spans="1:56" ht="12.9" customHeight="1" x14ac:dyDescent="0.3">
      <c r="A89" s="785"/>
      <c r="B89" s="785"/>
      <c r="C89" s="785"/>
      <c r="D89" s="785"/>
      <c r="E89" s="785"/>
      <c r="F89" s="785"/>
      <c r="G89" s="785"/>
      <c r="H89" s="785"/>
      <c r="I89" s="785"/>
      <c r="J89" s="785"/>
      <c r="K89" s="785"/>
      <c r="L89" s="785"/>
      <c r="M89" s="785"/>
      <c r="N89" s="785"/>
      <c r="O89" s="785"/>
      <c r="P89" s="785"/>
      <c r="Q89" s="785"/>
      <c r="R89" s="785"/>
      <c r="S89" s="785"/>
      <c r="T89" s="785"/>
      <c r="U89" s="785"/>
      <c r="V89" s="785"/>
      <c r="W89" s="13"/>
      <c r="X89" s="13"/>
      <c r="Y89" s="13"/>
      <c r="Z89" s="785"/>
      <c r="AA89" s="785"/>
      <c r="AB89" s="785"/>
      <c r="AC89" s="785"/>
      <c r="AD89" s="785"/>
      <c r="AE89" s="785"/>
      <c r="AF89" s="785"/>
      <c r="AG89" s="785"/>
      <c r="AH89" s="785"/>
      <c r="AI89" s="785"/>
      <c r="AJ89" s="785"/>
      <c r="AK89" s="785"/>
      <c r="AL89" s="785"/>
      <c r="AM89" s="785"/>
      <c r="AN89" s="785"/>
      <c r="AO89" s="785"/>
      <c r="AP89" s="785"/>
      <c r="AQ89" s="785"/>
      <c r="AR89" s="785"/>
      <c r="AS89" s="785"/>
      <c r="AT89" s="785"/>
      <c r="AU89" s="785"/>
      <c r="AV89" s="785"/>
      <c r="AW89" s="785"/>
      <c r="AX89" s="785"/>
      <c r="AY89" s="785"/>
      <c r="AZ89" s="785"/>
      <c r="BD89" s="6"/>
    </row>
    <row r="90" spans="1:56" ht="12.9" customHeight="1" x14ac:dyDescent="0.3">
      <c r="A90" s="785"/>
      <c r="B90" s="785"/>
      <c r="C90" s="785"/>
      <c r="D90" s="785"/>
      <c r="E90" s="785"/>
      <c r="F90" s="785"/>
      <c r="G90" s="785"/>
      <c r="H90" s="785"/>
      <c r="I90" s="785"/>
      <c r="J90" s="785"/>
      <c r="K90" s="785"/>
      <c r="L90" s="785"/>
      <c r="M90" s="785"/>
      <c r="N90" s="785"/>
      <c r="O90" s="785"/>
      <c r="P90" s="785"/>
      <c r="Q90" s="785"/>
      <c r="R90" s="785"/>
      <c r="S90" s="785"/>
      <c r="T90" s="785"/>
      <c r="U90" s="785"/>
      <c r="V90" s="785"/>
      <c r="W90" s="13"/>
      <c r="X90" s="13"/>
      <c r="Y90" s="13"/>
      <c r="Z90" s="785"/>
      <c r="AA90" s="785"/>
      <c r="AB90" s="785"/>
      <c r="AC90" s="785"/>
      <c r="AD90" s="785"/>
      <c r="AE90" s="785"/>
      <c r="AF90" s="785"/>
      <c r="AG90" s="785"/>
      <c r="AH90" s="785"/>
      <c r="AI90" s="785"/>
      <c r="AJ90" s="785"/>
      <c r="AK90" s="785"/>
      <c r="AL90" s="785"/>
      <c r="AM90" s="785"/>
      <c r="AN90" s="785"/>
      <c r="AO90" s="785"/>
      <c r="AP90" s="785"/>
      <c r="AQ90" s="785"/>
      <c r="AR90" s="785"/>
      <c r="AS90" s="785"/>
      <c r="AT90" s="785"/>
      <c r="AU90" s="785"/>
      <c r="AV90" s="785"/>
      <c r="AW90" s="785"/>
      <c r="AX90" s="785"/>
      <c r="AY90" s="785"/>
      <c r="AZ90" s="785"/>
      <c r="BD90" s="14"/>
    </row>
    <row r="91" spans="1:56" ht="12.9" customHeight="1" x14ac:dyDescent="0.3">
      <c r="A91" s="785"/>
      <c r="B91" s="785"/>
      <c r="C91" s="785"/>
      <c r="D91" s="785"/>
      <c r="E91" s="785"/>
      <c r="F91" s="785"/>
      <c r="G91" s="785"/>
      <c r="H91" s="785"/>
      <c r="I91" s="785"/>
      <c r="J91" s="785"/>
      <c r="K91" s="785"/>
      <c r="L91" s="785"/>
      <c r="M91" s="785"/>
      <c r="N91" s="785"/>
      <c r="O91" s="785"/>
      <c r="P91" s="785"/>
      <c r="Q91" s="785"/>
      <c r="R91" s="785"/>
      <c r="S91" s="785"/>
      <c r="T91" s="785"/>
      <c r="U91" s="785"/>
      <c r="V91" s="785"/>
      <c r="W91" s="13"/>
      <c r="X91" s="13"/>
      <c r="Y91" s="13"/>
      <c r="Z91" s="785"/>
      <c r="AA91" s="785"/>
      <c r="AB91" s="785"/>
      <c r="AC91" s="785"/>
      <c r="AD91" s="785"/>
      <c r="AE91" s="785"/>
      <c r="AF91" s="785"/>
      <c r="AG91" s="785"/>
      <c r="AH91" s="785"/>
      <c r="AI91" s="785"/>
      <c r="AJ91" s="785"/>
      <c r="AK91" s="785"/>
      <c r="AL91" s="785"/>
      <c r="AM91" s="785"/>
      <c r="AN91" s="785"/>
      <c r="AO91" s="785"/>
      <c r="AP91" s="785"/>
      <c r="AQ91" s="785"/>
      <c r="AR91" s="785"/>
      <c r="AS91" s="785"/>
      <c r="AT91" s="785"/>
      <c r="AU91" s="785"/>
      <c r="AV91" s="785"/>
      <c r="AW91" s="785"/>
      <c r="AX91" s="785"/>
      <c r="AY91" s="785"/>
      <c r="AZ91" s="785"/>
      <c r="BD91" s="14"/>
    </row>
    <row r="92" spans="1:56" ht="12.9" customHeight="1" x14ac:dyDescent="0.3">
      <c r="A92" s="785"/>
      <c r="B92" s="785"/>
      <c r="C92" s="785"/>
      <c r="D92" s="785"/>
      <c r="E92" s="785"/>
      <c r="F92" s="785"/>
      <c r="G92" s="785"/>
      <c r="H92" s="785"/>
      <c r="I92" s="785"/>
      <c r="J92" s="785"/>
      <c r="K92" s="785"/>
      <c r="L92" s="785"/>
      <c r="M92" s="785"/>
      <c r="N92" s="785"/>
      <c r="O92" s="785"/>
      <c r="P92" s="785"/>
      <c r="Q92" s="785"/>
      <c r="R92" s="785"/>
      <c r="S92" s="785"/>
      <c r="T92" s="785"/>
      <c r="U92" s="785"/>
      <c r="V92" s="785"/>
      <c r="W92" s="13"/>
      <c r="X92" s="13"/>
      <c r="Y92" s="13"/>
      <c r="Z92" s="785"/>
      <c r="AA92" s="785"/>
      <c r="AB92" s="785"/>
      <c r="AC92" s="785"/>
      <c r="AD92" s="785"/>
      <c r="AE92" s="785"/>
      <c r="AF92" s="785"/>
      <c r="AG92" s="785"/>
      <c r="AH92" s="785"/>
      <c r="AI92" s="785"/>
      <c r="AJ92" s="785"/>
      <c r="AK92" s="785"/>
      <c r="AL92" s="785"/>
      <c r="AM92" s="785"/>
      <c r="AN92" s="785"/>
      <c r="AO92" s="785"/>
      <c r="AP92" s="785"/>
      <c r="AQ92" s="785"/>
      <c r="AR92" s="785"/>
      <c r="AS92" s="785"/>
      <c r="AT92" s="785"/>
      <c r="AU92" s="785"/>
      <c r="AV92" s="785"/>
      <c r="AW92" s="785"/>
      <c r="AX92" s="785"/>
      <c r="AY92" s="785"/>
      <c r="AZ92" s="785"/>
      <c r="BD92" s="14"/>
    </row>
    <row r="93" spans="1:56" ht="12.9" customHeight="1" x14ac:dyDescent="0.3">
      <c r="A93" s="785"/>
      <c r="B93" s="785"/>
      <c r="C93" s="785"/>
      <c r="D93" s="785"/>
      <c r="E93" s="785"/>
      <c r="F93" s="785"/>
      <c r="G93" s="785"/>
      <c r="H93" s="785"/>
      <c r="I93" s="785"/>
      <c r="J93" s="785"/>
      <c r="K93" s="785"/>
      <c r="L93" s="785"/>
      <c r="M93" s="785"/>
      <c r="N93" s="785"/>
      <c r="O93" s="785"/>
      <c r="P93" s="785"/>
      <c r="Q93" s="785"/>
      <c r="R93" s="785"/>
      <c r="S93" s="785"/>
      <c r="T93" s="785"/>
      <c r="U93" s="785"/>
      <c r="V93" s="785"/>
      <c r="W93" s="13"/>
      <c r="X93" s="13"/>
      <c r="Y93" s="13"/>
      <c r="Z93" s="785"/>
      <c r="AA93" s="785"/>
      <c r="AB93" s="785"/>
      <c r="AC93" s="785"/>
      <c r="AD93" s="785"/>
      <c r="AE93" s="785"/>
      <c r="AF93" s="785"/>
      <c r="AG93" s="785"/>
      <c r="AH93" s="785"/>
      <c r="AI93" s="785"/>
      <c r="AJ93" s="785"/>
      <c r="AK93" s="785"/>
      <c r="AL93" s="785"/>
      <c r="AM93" s="785"/>
      <c r="AN93" s="785"/>
      <c r="AO93" s="785"/>
      <c r="AP93" s="785"/>
      <c r="AQ93" s="785"/>
      <c r="AR93" s="785"/>
      <c r="AS93" s="785"/>
      <c r="AT93" s="785"/>
      <c r="AU93" s="785"/>
      <c r="AV93" s="785"/>
      <c r="AW93" s="785"/>
      <c r="AX93" s="785"/>
      <c r="AY93" s="785"/>
      <c r="AZ93" s="785"/>
      <c r="BD93" s="6"/>
    </row>
    <row r="94" spans="1:56" ht="12.9" customHeight="1" x14ac:dyDescent="0.3">
      <c r="A94" s="785"/>
      <c r="B94" s="785"/>
      <c r="C94" s="785"/>
      <c r="D94" s="785"/>
      <c r="E94" s="785"/>
      <c r="F94" s="785"/>
      <c r="G94" s="785"/>
      <c r="H94" s="785"/>
      <c r="I94" s="785"/>
      <c r="J94" s="785"/>
      <c r="K94" s="785"/>
      <c r="L94" s="785"/>
      <c r="M94" s="785"/>
      <c r="N94" s="785"/>
      <c r="O94" s="785"/>
      <c r="P94" s="785"/>
      <c r="Q94" s="785"/>
      <c r="R94" s="785"/>
      <c r="S94" s="785"/>
      <c r="T94" s="785"/>
      <c r="U94" s="785"/>
      <c r="V94" s="785"/>
      <c r="W94" s="13"/>
      <c r="X94" s="13"/>
      <c r="Y94" s="13"/>
      <c r="Z94" s="785"/>
      <c r="AA94" s="785"/>
      <c r="AB94" s="785"/>
      <c r="AC94" s="785"/>
      <c r="AD94" s="785"/>
      <c r="AE94" s="785"/>
      <c r="AF94" s="785"/>
      <c r="AG94" s="785"/>
      <c r="AH94" s="785"/>
      <c r="AI94" s="785"/>
      <c r="AJ94" s="785"/>
      <c r="AK94" s="785"/>
      <c r="AL94" s="785"/>
      <c r="AM94" s="785"/>
      <c r="AN94" s="785"/>
      <c r="AO94" s="785"/>
      <c r="AP94" s="785"/>
      <c r="AQ94" s="785"/>
      <c r="AR94" s="785"/>
      <c r="AS94" s="785"/>
      <c r="AT94" s="785"/>
      <c r="AU94" s="785"/>
      <c r="AV94" s="785"/>
      <c r="AW94" s="785"/>
      <c r="AX94" s="785"/>
      <c r="AY94" s="785"/>
      <c r="AZ94" s="785"/>
      <c r="BD94" s="6"/>
    </row>
    <row r="95" spans="1:56" ht="12.9" customHeight="1" x14ac:dyDescent="0.3">
      <c r="A95" s="785"/>
      <c r="B95" s="785"/>
      <c r="C95" s="785"/>
      <c r="D95" s="785"/>
      <c r="E95" s="785"/>
      <c r="F95" s="785"/>
      <c r="G95" s="785"/>
      <c r="H95" s="785"/>
      <c r="I95" s="785"/>
      <c r="J95" s="785"/>
      <c r="K95" s="785"/>
      <c r="L95" s="785"/>
      <c r="M95" s="785"/>
      <c r="N95" s="785"/>
      <c r="O95" s="785"/>
      <c r="P95" s="785"/>
      <c r="Q95" s="785"/>
      <c r="R95" s="785"/>
      <c r="S95" s="785"/>
      <c r="T95" s="785"/>
      <c r="U95" s="785"/>
      <c r="V95" s="785"/>
      <c r="W95" s="13"/>
      <c r="X95" s="13"/>
      <c r="Y95" s="13"/>
      <c r="Z95" s="785"/>
      <c r="AA95" s="785"/>
      <c r="AB95" s="785"/>
      <c r="AC95" s="785"/>
      <c r="AD95" s="785"/>
      <c r="AE95" s="785"/>
      <c r="AF95" s="785"/>
      <c r="AG95" s="785"/>
      <c r="AH95" s="785"/>
      <c r="AI95" s="785"/>
      <c r="AJ95" s="785"/>
      <c r="AK95" s="785"/>
      <c r="AL95" s="785"/>
      <c r="AM95" s="785"/>
      <c r="AN95" s="785"/>
      <c r="AO95" s="785"/>
      <c r="AP95" s="785"/>
      <c r="AQ95" s="785"/>
      <c r="AR95" s="785"/>
      <c r="AS95" s="785"/>
      <c r="AT95" s="785"/>
      <c r="AU95" s="785"/>
      <c r="AV95" s="785"/>
      <c r="AW95" s="785"/>
      <c r="AX95" s="785"/>
      <c r="AY95" s="785"/>
      <c r="AZ95" s="785"/>
      <c r="BD95" s="14"/>
    </row>
    <row r="96" spans="1:56" ht="12.9" customHeight="1" x14ac:dyDescent="0.3">
      <c r="A96" s="785"/>
      <c r="B96" s="785"/>
      <c r="C96" s="785"/>
      <c r="D96" s="785"/>
      <c r="E96" s="785"/>
      <c r="F96" s="785"/>
      <c r="G96" s="785"/>
      <c r="H96" s="785"/>
      <c r="I96" s="785"/>
      <c r="J96" s="785"/>
      <c r="K96" s="785"/>
      <c r="L96" s="785"/>
      <c r="M96" s="785"/>
      <c r="N96" s="785"/>
      <c r="O96" s="785"/>
      <c r="P96" s="785"/>
      <c r="Q96" s="785"/>
      <c r="R96" s="785"/>
      <c r="S96" s="785"/>
      <c r="T96" s="785"/>
      <c r="U96" s="785"/>
      <c r="V96" s="785"/>
      <c r="W96" s="13"/>
      <c r="X96" s="13"/>
      <c r="Y96" s="13"/>
      <c r="Z96" s="785"/>
      <c r="AA96" s="785"/>
      <c r="AB96" s="785"/>
      <c r="AC96" s="785"/>
      <c r="AD96" s="785"/>
      <c r="AE96" s="785"/>
      <c r="AF96" s="785"/>
      <c r="AG96" s="785"/>
      <c r="AH96" s="785"/>
      <c r="AI96" s="785"/>
      <c r="AJ96" s="785"/>
      <c r="AK96" s="785"/>
      <c r="AL96" s="785"/>
      <c r="AM96" s="785"/>
      <c r="AN96" s="785"/>
      <c r="AO96" s="785"/>
      <c r="AP96" s="785"/>
      <c r="AQ96" s="785"/>
      <c r="AR96" s="785"/>
      <c r="AS96" s="785"/>
      <c r="AT96" s="785"/>
      <c r="AU96" s="785"/>
      <c r="AV96" s="785"/>
      <c r="AW96" s="785"/>
      <c r="AX96" s="785"/>
      <c r="AY96" s="785"/>
      <c r="AZ96" s="785"/>
      <c r="BD96" s="14"/>
    </row>
    <row r="97" spans="1:57" ht="12.9" customHeight="1" x14ac:dyDescent="0.3">
      <c r="A97" s="785"/>
      <c r="B97" s="785"/>
      <c r="C97" s="785"/>
      <c r="D97" s="785"/>
      <c r="E97" s="785"/>
      <c r="F97" s="785"/>
      <c r="G97" s="785"/>
      <c r="H97" s="785"/>
      <c r="I97" s="785"/>
      <c r="J97" s="785"/>
      <c r="K97" s="785"/>
      <c r="L97" s="785"/>
      <c r="M97" s="785"/>
      <c r="N97" s="785"/>
      <c r="O97" s="785"/>
      <c r="P97" s="785"/>
      <c r="Q97" s="785"/>
      <c r="R97" s="785"/>
      <c r="S97" s="785"/>
      <c r="T97" s="785"/>
      <c r="U97" s="785"/>
      <c r="V97" s="785"/>
      <c r="W97" s="13"/>
      <c r="X97" s="13"/>
      <c r="Y97" s="13"/>
      <c r="Z97" s="785"/>
      <c r="AA97" s="785"/>
      <c r="AB97" s="785"/>
      <c r="AC97" s="785"/>
      <c r="AD97" s="785"/>
      <c r="AE97" s="785"/>
      <c r="AF97" s="785"/>
      <c r="AG97" s="785"/>
      <c r="AH97" s="785"/>
      <c r="AI97" s="785"/>
      <c r="AJ97" s="785"/>
      <c r="AK97" s="785"/>
      <c r="AL97" s="785"/>
      <c r="AM97" s="785"/>
      <c r="AN97" s="785"/>
      <c r="AO97" s="785"/>
      <c r="AP97" s="785"/>
      <c r="AQ97" s="785"/>
      <c r="AR97" s="785"/>
      <c r="AS97" s="785"/>
      <c r="AT97" s="785"/>
      <c r="AU97" s="785"/>
      <c r="AV97" s="785"/>
      <c r="AW97" s="785"/>
      <c r="AX97" s="785"/>
      <c r="AY97" s="785"/>
      <c r="AZ97" s="785"/>
      <c r="BD97" s="6"/>
    </row>
    <row r="98" spans="1:57" ht="12.9" customHeight="1" x14ac:dyDescent="0.3">
      <c r="A98" s="785"/>
      <c r="B98" s="785"/>
      <c r="C98" s="785"/>
      <c r="D98" s="785"/>
      <c r="E98" s="785"/>
      <c r="F98" s="785"/>
      <c r="G98" s="785"/>
      <c r="H98" s="785"/>
      <c r="I98" s="785"/>
      <c r="J98" s="785"/>
      <c r="K98" s="785"/>
      <c r="L98" s="785"/>
      <c r="M98" s="785"/>
      <c r="N98" s="785"/>
      <c r="O98" s="785"/>
      <c r="P98" s="785"/>
      <c r="Q98" s="785"/>
      <c r="R98" s="785"/>
      <c r="S98" s="785"/>
      <c r="T98" s="785"/>
      <c r="U98" s="785"/>
      <c r="V98" s="785"/>
      <c r="W98" s="13"/>
      <c r="X98" s="13"/>
      <c r="Y98" s="13"/>
      <c r="Z98" s="785"/>
      <c r="AA98" s="785"/>
      <c r="AB98" s="785"/>
      <c r="AC98" s="785"/>
      <c r="AD98" s="785"/>
      <c r="AE98" s="785"/>
      <c r="AF98" s="785"/>
      <c r="AG98" s="785"/>
      <c r="AH98" s="785"/>
      <c r="AI98" s="785"/>
      <c r="AJ98" s="785"/>
      <c r="AK98" s="785"/>
      <c r="AL98" s="785"/>
      <c r="AM98" s="785"/>
      <c r="AN98" s="785"/>
      <c r="AO98" s="785"/>
      <c r="AP98" s="785"/>
      <c r="AQ98" s="785"/>
      <c r="AR98" s="785"/>
      <c r="AS98" s="785"/>
      <c r="AT98" s="785"/>
      <c r="AU98" s="785"/>
      <c r="AV98" s="785"/>
      <c r="AW98" s="785"/>
      <c r="AX98" s="785"/>
      <c r="AY98" s="785"/>
      <c r="AZ98" s="785"/>
      <c r="BD98" s="14"/>
    </row>
    <row r="99" spans="1:57" ht="12.9" customHeight="1" x14ac:dyDescent="0.3">
      <c r="A99" s="785"/>
      <c r="B99" s="785"/>
      <c r="C99" s="785"/>
      <c r="D99" s="785"/>
      <c r="E99" s="785"/>
      <c r="F99" s="785"/>
      <c r="G99" s="785"/>
      <c r="H99" s="785"/>
      <c r="I99" s="785"/>
      <c r="J99" s="785"/>
      <c r="K99" s="785"/>
      <c r="L99" s="785"/>
      <c r="M99" s="785"/>
      <c r="N99" s="785"/>
      <c r="O99" s="785"/>
      <c r="P99" s="785"/>
      <c r="Q99" s="785"/>
      <c r="R99" s="785"/>
      <c r="S99" s="785"/>
      <c r="T99" s="785"/>
      <c r="U99" s="785"/>
      <c r="V99" s="785"/>
      <c r="W99" s="13"/>
      <c r="X99" s="13"/>
      <c r="Y99" s="13"/>
      <c r="Z99" s="785"/>
      <c r="AA99" s="785"/>
      <c r="AB99" s="785"/>
      <c r="AC99" s="785"/>
      <c r="AD99" s="785"/>
      <c r="AE99" s="785"/>
      <c r="AF99" s="785"/>
      <c r="AG99" s="785"/>
      <c r="AH99" s="785"/>
      <c r="AI99" s="785"/>
      <c r="AJ99" s="785"/>
      <c r="AK99" s="785"/>
      <c r="AL99" s="785"/>
      <c r="AM99" s="785"/>
      <c r="AN99" s="785"/>
      <c r="AO99" s="785"/>
      <c r="AP99" s="785"/>
      <c r="AQ99" s="785"/>
      <c r="AR99" s="785"/>
      <c r="AS99" s="785"/>
      <c r="AT99" s="785"/>
      <c r="AU99" s="785"/>
      <c r="AV99" s="785"/>
      <c r="AW99" s="785"/>
      <c r="AX99" s="785"/>
      <c r="AY99" s="785"/>
      <c r="AZ99" s="785"/>
      <c r="BD99" s="14"/>
    </row>
    <row r="100" spans="1:57" ht="12.9" customHeight="1" x14ac:dyDescent="0.3">
      <c r="A100" s="785"/>
      <c r="B100" s="785"/>
      <c r="C100" s="785"/>
      <c r="D100" s="785"/>
      <c r="E100" s="785"/>
      <c r="F100" s="785"/>
      <c r="G100" s="785"/>
      <c r="H100" s="785"/>
      <c r="I100" s="785"/>
      <c r="J100" s="785"/>
      <c r="K100" s="785"/>
      <c r="L100" s="785"/>
      <c r="M100" s="785"/>
      <c r="N100" s="785"/>
      <c r="O100" s="785"/>
      <c r="P100" s="785"/>
      <c r="Q100" s="785"/>
      <c r="R100" s="785"/>
      <c r="S100" s="785"/>
      <c r="T100" s="785"/>
      <c r="U100" s="785"/>
      <c r="V100" s="785"/>
      <c r="W100" s="13"/>
      <c r="X100" s="13"/>
      <c r="Y100" s="13"/>
      <c r="Z100" s="785"/>
      <c r="AA100" s="785"/>
      <c r="AB100" s="785"/>
      <c r="AC100" s="785"/>
      <c r="AD100" s="785"/>
      <c r="AE100" s="785"/>
      <c r="AF100" s="785"/>
      <c r="AG100" s="785"/>
      <c r="AH100" s="785"/>
      <c r="AI100" s="785"/>
      <c r="AJ100" s="785"/>
      <c r="AK100" s="785"/>
      <c r="AL100" s="785"/>
      <c r="AM100" s="785"/>
      <c r="AN100" s="785"/>
      <c r="AO100" s="785"/>
      <c r="AP100" s="785"/>
      <c r="AQ100" s="785"/>
      <c r="AR100" s="785"/>
      <c r="AS100" s="785"/>
      <c r="AT100" s="785"/>
      <c r="AU100" s="785"/>
      <c r="AV100" s="785"/>
      <c r="AW100" s="785"/>
      <c r="AX100" s="785"/>
      <c r="AY100" s="785"/>
      <c r="AZ100" s="785"/>
      <c r="BD100" s="6"/>
    </row>
    <row r="101" spans="1:57" ht="12.9" customHeight="1" x14ac:dyDescent="0.3">
      <c r="A101" s="785"/>
      <c r="B101" s="785"/>
      <c r="C101" s="785"/>
      <c r="D101" s="785"/>
      <c r="E101" s="785"/>
      <c r="F101" s="785"/>
      <c r="G101" s="785"/>
      <c r="H101" s="785"/>
      <c r="I101" s="785"/>
      <c r="J101" s="785"/>
      <c r="K101" s="785"/>
      <c r="L101" s="785"/>
      <c r="M101" s="785"/>
      <c r="N101" s="785"/>
      <c r="O101" s="785"/>
      <c r="P101" s="785"/>
      <c r="Q101" s="785"/>
      <c r="R101" s="785"/>
      <c r="S101" s="785"/>
      <c r="T101" s="785"/>
      <c r="U101" s="785"/>
      <c r="V101" s="785"/>
      <c r="W101" s="13"/>
      <c r="X101" s="13"/>
      <c r="Y101" s="13"/>
      <c r="Z101" s="785"/>
      <c r="AA101" s="785"/>
      <c r="AB101" s="785"/>
      <c r="AC101" s="785"/>
      <c r="AD101" s="785"/>
      <c r="AE101" s="785"/>
      <c r="AF101" s="785"/>
      <c r="AG101" s="785"/>
      <c r="AH101" s="785"/>
      <c r="AI101" s="785"/>
      <c r="AJ101" s="785"/>
      <c r="AK101" s="785"/>
      <c r="AL101" s="785"/>
      <c r="AM101" s="785"/>
      <c r="AN101" s="785"/>
      <c r="AO101" s="785"/>
      <c r="AP101" s="785"/>
      <c r="AQ101" s="785"/>
      <c r="AR101" s="785"/>
      <c r="AS101" s="785"/>
      <c r="AT101" s="785"/>
      <c r="AU101" s="785"/>
      <c r="AV101" s="785"/>
      <c r="AW101" s="785"/>
      <c r="AX101" s="785"/>
      <c r="AY101" s="785"/>
      <c r="AZ101" s="785"/>
      <c r="BD101" s="6"/>
    </row>
    <row r="102" spans="1:57" ht="12.9" customHeight="1" x14ac:dyDescent="0.3">
      <c r="A102" s="785"/>
      <c r="B102" s="785"/>
      <c r="C102" s="785"/>
      <c r="D102" s="785"/>
      <c r="E102" s="785"/>
      <c r="F102" s="785"/>
      <c r="G102" s="785"/>
      <c r="H102" s="785"/>
      <c r="I102" s="785"/>
      <c r="J102" s="785"/>
      <c r="K102" s="785"/>
      <c r="L102" s="785"/>
      <c r="M102" s="785"/>
      <c r="N102" s="785"/>
      <c r="O102" s="785"/>
      <c r="P102" s="785"/>
      <c r="Q102" s="785"/>
      <c r="R102" s="785"/>
      <c r="S102" s="785"/>
      <c r="T102" s="785"/>
      <c r="U102" s="785"/>
      <c r="V102" s="785"/>
      <c r="W102" s="13"/>
      <c r="X102" s="13"/>
      <c r="Y102" s="13"/>
      <c r="Z102" s="785"/>
      <c r="AA102" s="785"/>
      <c r="AB102" s="785"/>
      <c r="AC102" s="785"/>
      <c r="AD102" s="785"/>
      <c r="AE102" s="785"/>
      <c r="AF102" s="785"/>
      <c r="AG102" s="785"/>
      <c r="AH102" s="785"/>
      <c r="AI102" s="785"/>
      <c r="AJ102" s="785"/>
      <c r="AK102" s="785"/>
      <c r="AL102" s="785"/>
      <c r="AM102" s="785"/>
      <c r="AN102" s="785"/>
      <c r="AO102" s="785"/>
      <c r="AP102" s="785"/>
      <c r="AQ102" s="785"/>
      <c r="AR102" s="785"/>
      <c r="AS102" s="785"/>
      <c r="AT102" s="785"/>
      <c r="AU102" s="785"/>
      <c r="AV102" s="785"/>
      <c r="AW102" s="785"/>
      <c r="AX102" s="785"/>
      <c r="AY102" s="785"/>
      <c r="AZ102" s="785"/>
      <c r="BD102" s="14"/>
    </row>
    <row r="103" spans="1:57" ht="12.9" customHeight="1" x14ac:dyDescent="0.3">
      <c r="A103" s="785"/>
      <c r="B103" s="785"/>
      <c r="C103" s="785"/>
      <c r="D103" s="785"/>
      <c r="E103" s="785"/>
      <c r="F103" s="785"/>
      <c r="G103" s="785"/>
      <c r="H103" s="785"/>
      <c r="I103" s="785"/>
      <c r="J103" s="785"/>
      <c r="K103" s="785"/>
      <c r="L103" s="785"/>
      <c r="M103" s="785"/>
      <c r="N103" s="785"/>
      <c r="O103" s="785"/>
      <c r="P103" s="785"/>
      <c r="Q103" s="785"/>
      <c r="R103" s="785"/>
      <c r="S103" s="785"/>
      <c r="T103" s="785"/>
      <c r="U103" s="785"/>
      <c r="V103" s="785"/>
      <c r="W103" s="13"/>
      <c r="X103" s="13"/>
      <c r="Y103" s="13"/>
      <c r="Z103" s="785"/>
      <c r="AA103" s="785"/>
      <c r="AB103" s="785"/>
      <c r="AC103" s="785"/>
      <c r="AD103" s="785"/>
      <c r="AE103" s="785"/>
      <c r="AF103" s="785"/>
      <c r="AG103" s="785"/>
      <c r="AH103" s="785"/>
      <c r="AI103" s="785"/>
      <c r="AJ103" s="785"/>
      <c r="AK103" s="785"/>
      <c r="AL103" s="785"/>
      <c r="AM103" s="785"/>
      <c r="AN103" s="785"/>
      <c r="AO103" s="785"/>
      <c r="AP103" s="785"/>
      <c r="AQ103" s="785"/>
      <c r="AR103" s="785"/>
      <c r="AS103" s="785"/>
      <c r="AT103" s="785"/>
      <c r="AU103" s="785"/>
      <c r="AV103" s="785"/>
      <c r="AW103" s="785"/>
      <c r="AX103" s="785"/>
      <c r="AY103" s="785"/>
      <c r="AZ103" s="785"/>
      <c r="BD103" s="14"/>
    </row>
    <row r="104" spans="1:57" ht="12.9" customHeight="1" x14ac:dyDescent="0.3">
      <c r="A104" s="785"/>
      <c r="B104" s="785"/>
      <c r="C104" s="785"/>
      <c r="D104" s="785"/>
      <c r="E104" s="785"/>
      <c r="F104" s="785"/>
      <c r="G104" s="785"/>
      <c r="H104" s="785"/>
      <c r="I104" s="785"/>
      <c r="J104" s="785"/>
      <c r="K104" s="785"/>
      <c r="L104" s="785"/>
      <c r="M104" s="785"/>
      <c r="N104" s="785"/>
      <c r="O104" s="785"/>
      <c r="P104" s="785"/>
      <c r="Q104" s="785"/>
      <c r="R104" s="785"/>
      <c r="S104" s="785"/>
      <c r="T104" s="785"/>
      <c r="U104" s="785"/>
      <c r="V104" s="785"/>
      <c r="W104" s="13"/>
      <c r="X104" s="13"/>
      <c r="Y104" s="13"/>
      <c r="Z104" s="785"/>
      <c r="AA104" s="785"/>
      <c r="AB104" s="785"/>
      <c r="AC104" s="785"/>
      <c r="AD104" s="785"/>
      <c r="AE104" s="785"/>
      <c r="AF104" s="785"/>
      <c r="AG104" s="785"/>
      <c r="AH104" s="785"/>
      <c r="AI104" s="785"/>
      <c r="AJ104" s="785"/>
      <c r="AK104" s="785"/>
      <c r="AL104" s="785"/>
      <c r="AM104" s="785"/>
      <c r="AN104" s="785"/>
      <c r="AO104" s="785"/>
      <c r="AP104" s="785"/>
      <c r="AQ104" s="785"/>
      <c r="AR104" s="785"/>
      <c r="AS104" s="785"/>
      <c r="AT104" s="785"/>
      <c r="AU104" s="785"/>
      <c r="AV104" s="785"/>
      <c r="AW104" s="785"/>
      <c r="AX104" s="785"/>
      <c r="AY104" s="785"/>
      <c r="AZ104" s="785"/>
      <c r="BD104" s="6"/>
    </row>
    <row r="105" spans="1:57" ht="12.9" customHeight="1" x14ac:dyDescent="0.3">
      <c r="A105" s="785"/>
      <c r="B105" s="785"/>
      <c r="C105" s="785"/>
      <c r="D105" s="785"/>
      <c r="E105" s="785"/>
      <c r="F105" s="785"/>
      <c r="G105" s="785"/>
      <c r="H105" s="785"/>
      <c r="I105" s="785"/>
      <c r="J105" s="785"/>
      <c r="K105" s="785"/>
      <c r="L105" s="785"/>
      <c r="M105" s="785"/>
      <c r="N105" s="785"/>
      <c r="O105" s="785"/>
      <c r="P105" s="785"/>
      <c r="Q105" s="785"/>
      <c r="R105" s="785"/>
      <c r="S105" s="785"/>
      <c r="T105" s="785"/>
      <c r="U105" s="785"/>
      <c r="V105" s="785"/>
      <c r="W105" s="13"/>
      <c r="X105" s="13"/>
      <c r="Y105" s="13"/>
      <c r="Z105" s="785"/>
      <c r="AA105" s="785"/>
      <c r="AB105" s="785"/>
      <c r="AC105" s="785"/>
      <c r="AD105" s="785"/>
      <c r="AE105" s="785"/>
      <c r="AF105" s="785"/>
      <c r="AG105" s="785"/>
      <c r="AH105" s="785"/>
      <c r="AI105" s="785"/>
      <c r="AJ105" s="785"/>
      <c r="AK105" s="785"/>
      <c r="AL105" s="785"/>
      <c r="AM105" s="785"/>
      <c r="AN105" s="785"/>
      <c r="AO105" s="785"/>
      <c r="AP105" s="785"/>
      <c r="AQ105" s="785"/>
      <c r="AR105" s="785"/>
      <c r="AS105" s="785"/>
      <c r="AT105" s="785"/>
      <c r="AU105" s="785"/>
      <c r="AV105" s="785"/>
      <c r="AW105" s="785"/>
      <c r="AX105" s="785"/>
      <c r="AY105" s="785"/>
      <c r="AZ105" s="785"/>
      <c r="BD105" s="6"/>
    </row>
    <row r="106" spans="1:57" ht="12.9" customHeight="1" x14ac:dyDescent="0.3">
      <c r="A106" s="785"/>
      <c r="B106" s="785"/>
      <c r="C106" s="785"/>
      <c r="D106" s="785"/>
      <c r="E106" s="785"/>
      <c r="F106" s="785"/>
      <c r="G106" s="785"/>
      <c r="H106" s="785"/>
      <c r="I106" s="785"/>
      <c r="J106" s="785"/>
      <c r="K106" s="785"/>
      <c r="L106" s="785"/>
      <c r="M106" s="785"/>
      <c r="N106" s="785"/>
      <c r="O106" s="785"/>
      <c r="P106" s="785"/>
      <c r="Q106" s="785"/>
      <c r="R106" s="785"/>
      <c r="S106" s="785"/>
      <c r="T106" s="785"/>
      <c r="U106" s="785"/>
      <c r="V106" s="785"/>
      <c r="W106" s="13"/>
      <c r="X106" s="13"/>
      <c r="Y106" s="13"/>
      <c r="Z106" s="785"/>
      <c r="AA106" s="785"/>
      <c r="AB106" s="785"/>
      <c r="AC106" s="785"/>
      <c r="AD106" s="785"/>
      <c r="AE106" s="785"/>
      <c r="AF106" s="785"/>
      <c r="AG106" s="785"/>
      <c r="AH106" s="785"/>
      <c r="AI106" s="785"/>
      <c r="AJ106" s="785"/>
      <c r="AK106" s="785"/>
      <c r="AL106" s="785"/>
      <c r="AM106" s="785"/>
      <c r="AN106" s="785"/>
      <c r="AO106" s="785"/>
      <c r="AP106" s="785"/>
      <c r="AQ106" s="785"/>
      <c r="AR106" s="785"/>
      <c r="AS106" s="785"/>
      <c r="AT106" s="785"/>
      <c r="AU106" s="785"/>
      <c r="AV106" s="785"/>
      <c r="AW106" s="785"/>
      <c r="AX106" s="785"/>
      <c r="AY106" s="785"/>
      <c r="AZ106" s="785"/>
      <c r="BA106" s="15"/>
      <c r="BB106" s="15"/>
      <c r="BC106" s="15"/>
      <c r="BD106" s="14"/>
      <c r="BE106" s="15"/>
    </row>
    <row r="107" spans="1:57" ht="12.9" customHeight="1" x14ac:dyDescent="0.3">
      <c r="A107" s="785"/>
      <c r="B107" s="785"/>
      <c r="C107" s="785"/>
      <c r="D107" s="785"/>
      <c r="E107" s="785"/>
      <c r="F107" s="785"/>
      <c r="G107" s="785"/>
      <c r="H107" s="785"/>
      <c r="I107" s="785"/>
      <c r="J107" s="785"/>
      <c r="K107" s="785"/>
      <c r="L107" s="785"/>
      <c r="M107" s="785"/>
      <c r="N107" s="785"/>
      <c r="O107" s="785"/>
      <c r="P107" s="785"/>
      <c r="Q107" s="785"/>
      <c r="R107" s="785"/>
      <c r="S107" s="785"/>
      <c r="T107" s="785"/>
      <c r="U107" s="785"/>
      <c r="V107" s="785"/>
      <c r="W107" s="13"/>
      <c r="X107" s="13"/>
      <c r="Y107" s="13"/>
      <c r="Z107" s="785"/>
      <c r="AA107" s="785"/>
      <c r="AB107" s="785"/>
      <c r="AC107" s="785"/>
      <c r="AD107" s="785"/>
      <c r="AE107" s="785"/>
      <c r="AF107" s="785"/>
      <c r="AG107" s="785"/>
      <c r="AH107" s="785"/>
      <c r="AI107" s="785"/>
      <c r="AJ107" s="785"/>
      <c r="AK107" s="785"/>
      <c r="AL107" s="785"/>
      <c r="AM107" s="785"/>
      <c r="AN107" s="785"/>
      <c r="AO107" s="785"/>
      <c r="AP107" s="785"/>
      <c r="AQ107" s="785"/>
      <c r="AR107" s="785"/>
      <c r="AS107" s="785"/>
      <c r="AT107" s="785"/>
      <c r="AU107" s="785"/>
      <c r="AV107" s="785"/>
      <c r="AW107" s="785"/>
      <c r="AX107" s="785"/>
      <c r="AY107" s="785"/>
      <c r="AZ107" s="785"/>
      <c r="BD107" s="14"/>
    </row>
    <row r="108" spans="1:57" ht="12.9" customHeight="1" x14ac:dyDescent="0.3">
      <c r="A108" s="785"/>
      <c r="B108" s="785"/>
      <c r="C108" s="785"/>
      <c r="D108" s="785"/>
      <c r="E108" s="785"/>
      <c r="F108" s="785"/>
      <c r="G108" s="785"/>
      <c r="H108" s="785"/>
      <c r="I108" s="785"/>
      <c r="J108" s="785"/>
      <c r="K108" s="785"/>
      <c r="L108" s="785"/>
      <c r="M108" s="785"/>
      <c r="N108" s="785"/>
      <c r="O108" s="785"/>
      <c r="P108" s="785"/>
      <c r="Q108" s="785"/>
      <c r="R108" s="785"/>
      <c r="S108" s="785"/>
      <c r="T108" s="785"/>
      <c r="U108" s="785"/>
      <c r="V108" s="785"/>
      <c r="W108" s="13"/>
      <c r="X108" s="13"/>
      <c r="Y108" s="13"/>
      <c r="Z108" s="785"/>
      <c r="AA108" s="785"/>
      <c r="AB108" s="785"/>
      <c r="AC108" s="785"/>
      <c r="AD108" s="785"/>
      <c r="AE108" s="785"/>
      <c r="AF108" s="785"/>
      <c r="AG108" s="785"/>
      <c r="AH108" s="785"/>
      <c r="AI108" s="785"/>
      <c r="AJ108" s="785"/>
      <c r="AK108" s="785"/>
      <c r="AL108" s="785"/>
      <c r="AM108" s="785"/>
      <c r="AN108" s="785"/>
      <c r="AO108" s="785"/>
      <c r="AP108" s="785"/>
      <c r="AQ108" s="785"/>
      <c r="AR108" s="785"/>
      <c r="AS108" s="785"/>
      <c r="AT108" s="785"/>
      <c r="AU108" s="785"/>
      <c r="AV108" s="785"/>
      <c r="AW108" s="785"/>
      <c r="AX108" s="785"/>
      <c r="AY108" s="785"/>
      <c r="AZ108" s="785"/>
      <c r="BD108" s="14"/>
    </row>
    <row r="109" spans="1:57" ht="12.9" customHeight="1" x14ac:dyDescent="0.3">
      <c r="A109" s="785"/>
      <c r="B109" s="785"/>
      <c r="C109" s="785"/>
      <c r="D109" s="785"/>
      <c r="E109" s="785"/>
      <c r="F109" s="785"/>
      <c r="G109" s="785"/>
      <c r="H109" s="785"/>
      <c r="I109" s="785"/>
      <c r="J109" s="785"/>
      <c r="K109" s="785"/>
      <c r="L109" s="785"/>
      <c r="M109" s="785"/>
      <c r="N109" s="785"/>
      <c r="O109" s="785"/>
      <c r="P109" s="785"/>
      <c r="Q109" s="785"/>
      <c r="R109" s="785"/>
      <c r="S109" s="785"/>
      <c r="T109" s="785"/>
      <c r="U109" s="785"/>
      <c r="V109" s="785"/>
      <c r="W109" s="13"/>
      <c r="X109" s="13"/>
      <c r="Y109" s="13"/>
      <c r="Z109" s="785"/>
      <c r="AA109" s="785"/>
      <c r="AB109" s="785"/>
      <c r="AC109" s="785"/>
      <c r="AD109" s="785"/>
      <c r="AE109" s="785"/>
      <c r="AF109" s="785"/>
      <c r="AG109" s="785"/>
      <c r="AH109" s="785"/>
      <c r="AI109" s="785"/>
      <c r="AJ109" s="785"/>
      <c r="AK109" s="785"/>
      <c r="AL109" s="785"/>
      <c r="AM109" s="785"/>
      <c r="AN109" s="785"/>
      <c r="AO109" s="785"/>
      <c r="AP109" s="785"/>
      <c r="AQ109" s="785"/>
      <c r="AR109" s="785"/>
      <c r="AS109" s="785"/>
      <c r="AT109" s="785"/>
      <c r="AU109" s="785"/>
      <c r="AV109" s="785"/>
      <c r="AW109" s="785"/>
      <c r="AX109" s="785"/>
      <c r="AY109" s="785"/>
      <c r="AZ109" s="785"/>
      <c r="BD109" s="6"/>
    </row>
    <row r="110" spans="1:57" ht="12.9" customHeight="1" x14ac:dyDescent="0.3">
      <c r="A110" s="785"/>
      <c r="B110" s="785"/>
      <c r="C110" s="785"/>
      <c r="D110" s="785"/>
      <c r="E110" s="785"/>
      <c r="F110" s="785"/>
      <c r="G110" s="785"/>
      <c r="H110" s="785"/>
      <c r="I110" s="785"/>
      <c r="J110" s="785"/>
      <c r="K110" s="785"/>
      <c r="L110" s="785"/>
      <c r="M110" s="785"/>
      <c r="N110" s="785"/>
      <c r="O110" s="785"/>
      <c r="P110" s="785"/>
      <c r="Q110" s="785"/>
      <c r="R110" s="785"/>
      <c r="S110" s="785"/>
      <c r="T110" s="785"/>
      <c r="U110" s="785"/>
      <c r="V110" s="785"/>
      <c r="W110" s="13"/>
      <c r="X110" s="13"/>
      <c r="Y110" s="13"/>
      <c r="Z110" s="785"/>
      <c r="AA110" s="785"/>
      <c r="AB110" s="785"/>
      <c r="AC110" s="785"/>
      <c r="AD110" s="785"/>
      <c r="AE110" s="785"/>
      <c r="AF110" s="785"/>
      <c r="AG110" s="785"/>
      <c r="AH110" s="785"/>
      <c r="AI110" s="785"/>
      <c r="AJ110" s="785"/>
      <c r="AK110" s="785"/>
      <c r="AL110" s="785"/>
      <c r="AM110" s="785"/>
      <c r="AN110" s="785"/>
      <c r="AO110" s="785"/>
      <c r="AP110" s="785"/>
      <c r="AQ110" s="785"/>
      <c r="AR110" s="785"/>
      <c r="AS110" s="785"/>
      <c r="AT110" s="785"/>
      <c r="AU110" s="785"/>
      <c r="AV110" s="785"/>
      <c r="AW110" s="785"/>
      <c r="AX110" s="785"/>
      <c r="AY110" s="785"/>
      <c r="AZ110" s="785"/>
      <c r="BD110" s="6"/>
    </row>
    <row r="111" spans="1:57" ht="12.9" customHeight="1" x14ac:dyDescent="0.3">
      <c r="A111" s="785"/>
      <c r="B111" s="785"/>
      <c r="C111" s="785"/>
      <c r="D111" s="785"/>
      <c r="E111" s="785"/>
      <c r="F111" s="785"/>
      <c r="G111" s="785"/>
      <c r="H111" s="785"/>
      <c r="I111" s="785"/>
      <c r="J111" s="785"/>
      <c r="K111" s="785"/>
      <c r="L111" s="785"/>
      <c r="M111" s="785"/>
      <c r="N111" s="785"/>
      <c r="O111" s="785"/>
      <c r="P111" s="785"/>
      <c r="Q111" s="785"/>
      <c r="R111" s="785"/>
      <c r="S111" s="785"/>
      <c r="T111" s="785"/>
      <c r="U111" s="785"/>
      <c r="V111" s="785"/>
      <c r="W111" s="13"/>
      <c r="X111" s="13"/>
      <c r="Y111" s="13"/>
      <c r="Z111" s="785"/>
      <c r="AA111" s="785"/>
      <c r="AB111" s="785"/>
      <c r="AC111" s="785"/>
      <c r="AD111" s="785"/>
      <c r="AE111" s="785"/>
      <c r="AF111" s="785"/>
      <c r="AG111" s="785"/>
      <c r="AH111" s="785"/>
      <c r="AI111" s="785"/>
      <c r="AJ111" s="785"/>
      <c r="AK111" s="785"/>
      <c r="AL111" s="785"/>
      <c r="AM111" s="785"/>
      <c r="AN111" s="785"/>
      <c r="AO111" s="785"/>
      <c r="AP111" s="785"/>
      <c r="AQ111" s="785"/>
      <c r="AR111" s="785"/>
      <c r="AS111" s="785"/>
      <c r="AT111" s="785"/>
      <c r="AU111" s="785"/>
      <c r="AV111" s="785"/>
      <c r="AW111" s="785"/>
      <c r="AX111" s="785"/>
      <c r="AY111" s="785"/>
      <c r="AZ111" s="785"/>
      <c r="BD111" s="14"/>
    </row>
    <row r="112" spans="1:57" ht="12.9" customHeight="1" x14ac:dyDescent="0.3">
      <c r="A112" s="785"/>
      <c r="B112" s="785"/>
      <c r="C112" s="785"/>
      <c r="D112" s="785"/>
      <c r="E112" s="785"/>
      <c r="F112" s="785"/>
      <c r="G112" s="785"/>
      <c r="H112" s="785"/>
      <c r="I112" s="785"/>
      <c r="J112" s="785"/>
      <c r="K112" s="785"/>
      <c r="L112" s="785"/>
      <c r="M112" s="785"/>
      <c r="N112" s="785"/>
      <c r="O112" s="785"/>
      <c r="P112" s="785"/>
      <c r="Q112" s="785"/>
      <c r="R112" s="785"/>
      <c r="S112" s="785"/>
      <c r="T112" s="785"/>
      <c r="U112" s="785"/>
      <c r="V112" s="785"/>
      <c r="W112" s="13"/>
      <c r="X112" s="13"/>
      <c r="Y112" s="13"/>
      <c r="Z112" s="785"/>
      <c r="AA112" s="785"/>
      <c r="AB112" s="785"/>
      <c r="AC112" s="785"/>
      <c r="AD112" s="785"/>
      <c r="AE112" s="785"/>
      <c r="AF112" s="785"/>
      <c r="AG112" s="785"/>
      <c r="AH112" s="785"/>
      <c r="AI112" s="785"/>
      <c r="AJ112" s="785"/>
      <c r="AK112" s="785"/>
      <c r="AL112" s="785"/>
      <c r="AM112" s="785"/>
      <c r="AN112" s="785"/>
      <c r="AO112" s="785"/>
      <c r="AP112" s="785"/>
      <c r="AQ112" s="785"/>
      <c r="AR112" s="785"/>
      <c r="AS112" s="785"/>
      <c r="AT112" s="785"/>
      <c r="AU112" s="785"/>
      <c r="AV112" s="785"/>
      <c r="AW112" s="785"/>
      <c r="AX112" s="785"/>
      <c r="AY112" s="785"/>
      <c r="AZ112" s="785"/>
      <c r="BD112" s="6"/>
    </row>
    <row r="113" spans="1:57" ht="12.9" customHeight="1" x14ac:dyDescent="0.3">
      <c r="A113" s="785"/>
      <c r="B113" s="785"/>
      <c r="C113" s="785"/>
      <c r="D113" s="785"/>
      <c r="E113" s="785"/>
      <c r="F113" s="785"/>
      <c r="G113" s="785"/>
      <c r="H113" s="785"/>
      <c r="I113" s="785"/>
      <c r="J113" s="785"/>
      <c r="K113" s="785"/>
      <c r="L113" s="785"/>
      <c r="M113" s="785"/>
      <c r="N113" s="785"/>
      <c r="O113" s="785"/>
      <c r="P113" s="785"/>
      <c r="Q113" s="785"/>
      <c r="R113" s="785"/>
      <c r="S113" s="785"/>
      <c r="T113" s="785"/>
      <c r="U113" s="785"/>
      <c r="V113" s="785"/>
      <c r="W113" s="13"/>
      <c r="X113" s="13"/>
      <c r="Y113" s="13"/>
      <c r="Z113" s="785"/>
      <c r="AA113" s="785"/>
      <c r="AB113" s="785"/>
      <c r="AC113" s="785"/>
      <c r="AD113" s="785"/>
      <c r="AE113" s="785"/>
      <c r="AF113" s="785"/>
      <c r="AG113" s="785"/>
      <c r="AH113" s="785"/>
      <c r="AI113" s="785"/>
      <c r="AJ113" s="785"/>
      <c r="AK113" s="785"/>
      <c r="AL113" s="785"/>
      <c r="AM113" s="785"/>
      <c r="AN113" s="785"/>
      <c r="AO113" s="785"/>
      <c r="AP113" s="785"/>
      <c r="AQ113" s="785"/>
      <c r="AR113" s="785"/>
      <c r="AS113" s="785"/>
      <c r="AT113" s="785"/>
      <c r="AU113" s="785"/>
      <c r="AV113" s="785"/>
      <c r="AW113" s="785"/>
      <c r="AX113" s="785"/>
      <c r="AY113" s="785"/>
      <c r="AZ113" s="785"/>
      <c r="BD113" s="14"/>
    </row>
    <row r="114" spans="1:57" ht="12.9" customHeight="1" x14ac:dyDescent="0.3">
      <c r="A114" s="785"/>
      <c r="B114" s="785"/>
      <c r="C114" s="785"/>
      <c r="D114" s="785"/>
      <c r="E114" s="785"/>
      <c r="F114" s="785"/>
      <c r="G114" s="785"/>
      <c r="H114" s="785"/>
      <c r="I114" s="785"/>
      <c r="J114" s="785"/>
      <c r="K114" s="785"/>
      <c r="L114" s="785"/>
      <c r="M114" s="785"/>
      <c r="N114" s="785"/>
      <c r="O114" s="785"/>
      <c r="P114" s="785"/>
      <c r="Q114" s="785"/>
      <c r="R114" s="785"/>
      <c r="S114" s="785"/>
      <c r="T114" s="785"/>
      <c r="U114" s="785"/>
      <c r="V114" s="785"/>
      <c r="W114" s="13"/>
      <c r="X114" s="13"/>
      <c r="Y114" s="13"/>
      <c r="Z114" s="785"/>
      <c r="AA114" s="785"/>
      <c r="AB114" s="785"/>
      <c r="AC114" s="785"/>
      <c r="AD114" s="785"/>
      <c r="AE114" s="785"/>
      <c r="AF114" s="785"/>
      <c r="AG114" s="785"/>
      <c r="AH114" s="785"/>
      <c r="AI114" s="785"/>
      <c r="AJ114" s="785"/>
      <c r="AK114" s="785"/>
      <c r="AL114" s="785"/>
      <c r="AM114" s="785"/>
      <c r="AN114" s="785"/>
      <c r="AO114" s="785"/>
      <c r="AP114" s="785"/>
      <c r="AQ114" s="785"/>
      <c r="AR114" s="785"/>
      <c r="AS114" s="785"/>
      <c r="AT114" s="785"/>
      <c r="AU114" s="785"/>
      <c r="AV114" s="785"/>
      <c r="AW114" s="785"/>
      <c r="AX114" s="785"/>
      <c r="AY114" s="785"/>
      <c r="AZ114" s="785"/>
      <c r="BD114" s="6"/>
    </row>
    <row r="115" spans="1:57" ht="12.9" customHeight="1" x14ac:dyDescent="0.3">
      <c r="A115" s="785"/>
      <c r="B115" s="785"/>
      <c r="C115" s="785"/>
      <c r="D115" s="785"/>
      <c r="E115" s="785"/>
      <c r="F115" s="785"/>
      <c r="G115" s="785"/>
      <c r="H115" s="785"/>
      <c r="I115" s="785"/>
      <c r="J115" s="785"/>
      <c r="K115" s="785"/>
      <c r="L115" s="785"/>
      <c r="M115" s="785"/>
      <c r="N115" s="785"/>
      <c r="O115" s="785"/>
      <c r="P115" s="785"/>
      <c r="Q115" s="785"/>
      <c r="R115" s="785"/>
      <c r="S115" s="785"/>
      <c r="T115" s="785"/>
      <c r="U115" s="785"/>
      <c r="V115" s="785"/>
      <c r="W115" s="13"/>
      <c r="X115" s="13"/>
      <c r="Y115" s="13"/>
      <c r="Z115" s="785"/>
      <c r="AA115" s="785"/>
      <c r="AB115" s="785"/>
      <c r="AC115" s="785"/>
      <c r="AD115" s="785"/>
      <c r="AE115" s="785"/>
      <c r="AF115" s="785"/>
      <c r="AG115" s="785"/>
      <c r="AH115" s="785"/>
      <c r="AI115" s="785"/>
      <c r="AJ115" s="785"/>
      <c r="AK115" s="785"/>
      <c r="AL115" s="785"/>
      <c r="AM115" s="785"/>
      <c r="AN115" s="785"/>
      <c r="AO115" s="785"/>
      <c r="AP115" s="785"/>
      <c r="AQ115" s="785"/>
      <c r="AR115" s="785"/>
      <c r="AS115" s="785"/>
      <c r="AT115" s="785"/>
      <c r="AU115" s="785"/>
      <c r="AV115" s="785"/>
      <c r="AW115" s="785"/>
      <c r="AX115" s="785"/>
      <c r="AY115" s="785"/>
      <c r="AZ115" s="785"/>
      <c r="BD115" s="14"/>
    </row>
    <row r="116" spans="1:57" ht="12.9" customHeight="1" x14ac:dyDescent="0.3">
      <c r="A116" s="785"/>
      <c r="B116" s="785"/>
      <c r="C116" s="785"/>
      <c r="D116" s="785"/>
      <c r="E116" s="785"/>
      <c r="F116" s="785"/>
      <c r="G116" s="785"/>
      <c r="H116" s="785"/>
      <c r="I116" s="785"/>
      <c r="J116" s="785"/>
      <c r="K116" s="785"/>
      <c r="L116" s="785"/>
      <c r="M116" s="785"/>
      <c r="N116" s="785"/>
      <c r="O116" s="785"/>
      <c r="P116" s="785"/>
      <c r="Q116" s="785"/>
      <c r="R116" s="785"/>
      <c r="S116" s="785"/>
      <c r="T116" s="785"/>
      <c r="U116" s="785"/>
      <c r="V116" s="785"/>
      <c r="W116" s="13"/>
      <c r="X116" s="13"/>
      <c r="Y116" s="13"/>
      <c r="Z116" s="785"/>
      <c r="AA116" s="785"/>
      <c r="AB116" s="785"/>
      <c r="AC116" s="785"/>
      <c r="AD116" s="785"/>
      <c r="AE116" s="785"/>
      <c r="AF116" s="785"/>
      <c r="AG116" s="785"/>
      <c r="AH116" s="785"/>
      <c r="AI116" s="785"/>
      <c r="AJ116" s="785"/>
      <c r="AK116" s="785"/>
      <c r="AL116" s="785"/>
      <c r="AM116" s="785"/>
      <c r="AN116" s="785"/>
      <c r="AO116" s="785"/>
      <c r="AP116" s="785"/>
      <c r="AQ116" s="785"/>
      <c r="AR116" s="785"/>
      <c r="AS116" s="785"/>
      <c r="AT116" s="785"/>
      <c r="AU116" s="785"/>
      <c r="AV116" s="785"/>
      <c r="AW116" s="785"/>
      <c r="AX116" s="785"/>
      <c r="AY116" s="785"/>
      <c r="AZ116" s="785"/>
      <c r="BD116" s="14"/>
    </row>
    <row r="117" spans="1:57" ht="12.9" customHeight="1" x14ac:dyDescent="0.3">
      <c r="A117" s="785"/>
      <c r="B117" s="785"/>
      <c r="C117" s="785"/>
      <c r="D117" s="785"/>
      <c r="E117" s="785"/>
      <c r="F117" s="785"/>
      <c r="G117" s="785"/>
      <c r="H117" s="785"/>
      <c r="I117" s="785"/>
      <c r="J117" s="785"/>
      <c r="K117" s="785"/>
      <c r="L117" s="785"/>
      <c r="M117" s="785"/>
      <c r="N117" s="785"/>
      <c r="O117" s="785"/>
      <c r="P117" s="785"/>
      <c r="Q117" s="785"/>
      <c r="R117" s="785"/>
      <c r="S117" s="785"/>
      <c r="T117" s="785"/>
      <c r="U117" s="785"/>
      <c r="V117" s="785"/>
      <c r="W117" s="13"/>
      <c r="X117" s="13"/>
      <c r="Y117" s="13"/>
      <c r="Z117" s="785"/>
      <c r="AA117" s="785"/>
      <c r="AB117" s="785"/>
      <c r="AC117" s="785"/>
      <c r="AD117" s="785"/>
      <c r="AE117" s="785"/>
      <c r="AF117" s="785"/>
      <c r="AG117" s="785"/>
      <c r="AH117" s="785"/>
      <c r="AI117" s="785"/>
      <c r="AJ117" s="785"/>
      <c r="AK117" s="785"/>
      <c r="AL117" s="785"/>
      <c r="AM117" s="785"/>
      <c r="AN117" s="785"/>
      <c r="AO117" s="785"/>
      <c r="AP117" s="785"/>
      <c r="AQ117" s="785"/>
      <c r="AR117" s="785"/>
      <c r="AS117" s="785"/>
      <c r="AT117" s="785"/>
      <c r="AU117" s="785"/>
      <c r="AV117" s="785"/>
      <c r="AW117" s="785"/>
      <c r="AX117" s="785"/>
      <c r="AY117" s="785"/>
      <c r="AZ117" s="785"/>
      <c r="BD117" s="14"/>
    </row>
    <row r="118" spans="1:57" ht="12.9" customHeight="1" x14ac:dyDescent="0.3">
      <c r="A118" s="785"/>
      <c r="B118" s="785"/>
      <c r="C118" s="785"/>
      <c r="D118" s="785"/>
      <c r="E118" s="785"/>
      <c r="F118" s="785"/>
      <c r="G118" s="785"/>
      <c r="H118" s="785"/>
      <c r="I118" s="785"/>
      <c r="J118" s="785"/>
      <c r="K118" s="785"/>
      <c r="L118" s="785"/>
      <c r="M118" s="785"/>
      <c r="N118" s="785"/>
      <c r="O118" s="785"/>
      <c r="P118" s="785"/>
      <c r="Q118" s="785"/>
      <c r="R118" s="785"/>
      <c r="S118" s="785"/>
      <c r="T118" s="785"/>
      <c r="U118" s="785"/>
      <c r="V118" s="785"/>
      <c r="W118" s="13"/>
      <c r="X118" s="13"/>
      <c r="Y118" s="13"/>
      <c r="Z118" s="785"/>
      <c r="AA118" s="785"/>
      <c r="AB118" s="785"/>
      <c r="AC118" s="785"/>
      <c r="AD118" s="785"/>
      <c r="AE118" s="785"/>
      <c r="AF118" s="785"/>
      <c r="AG118" s="785"/>
      <c r="AH118" s="785"/>
      <c r="AI118" s="785"/>
      <c r="AJ118" s="785"/>
      <c r="AK118" s="785"/>
      <c r="AL118" s="785"/>
      <c r="AM118" s="785"/>
      <c r="AN118" s="785"/>
      <c r="AO118" s="785"/>
      <c r="AP118" s="785"/>
      <c r="AQ118" s="785"/>
      <c r="AR118" s="785"/>
      <c r="AS118" s="785"/>
      <c r="AT118" s="785"/>
      <c r="AU118" s="785"/>
      <c r="AV118" s="785"/>
      <c r="AW118" s="785"/>
      <c r="AX118" s="785"/>
      <c r="AY118" s="785"/>
      <c r="AZ118" s="785"/>
      <c r="BD118" s="14"/>
    </row>
    <row r="119" spans="1:57" ht="12.9" customHeight="1" x14ac:dyDescent="0.3">
      <c r="A119" s="785"/>
      <c r="B119" s="785"/>
      <c r="C119" s="785"/>
      <c r="D119" s="785"/>
      <c r="E119" s="785"/>
      <c r="F119" s="785"/>
      <c r="G119" s="785"/>
      <c r="H119" s="785"/>
      <c r="I119" s="785"/>
      <c r="J119" s="785"/>
      <c r="K119" s="785"/>
      <c r="L119" s="785"/>
      <c r="M119" s="785"/>
      <c r="N119" s="785"/>
      <c r="O119" s="785"/>
      <c r="P119" s="785"/>
      <c r="Q119" s="785"/>
      <c r="R119" s="785"/>
      <c r="S119" s="785"/>
      <c r="T119" s="785"/>
      <c r="U119" s="785"/>
      <c r="V119" s="785"/>
      <c r="W119" s="13"/>
      <c r="X119" s="13"/>
      <c r="Y119" s="13"/>
      <c r="Z119" s="785"/>
      <c r="AA119" s="785"/>
      <c r="AB119" s="785"/>
      <c r="AC119" s="785"/>
      <c r="AD119" s="785"/>
      <c r="AE119" s="785"/>
      <c r="AF119" s="785"/>
      <c r="AG119" s="785"/>
      <c r="AH119" s="785"/>
      <c r="AI119" s="785"/>
      <c r="AJ119" s="785"/>
      <c r="AK119" s="785"/>
      <c r="AL119" s="785"/>
      <c r="AM119" s="785"/>
      <c r="AN119" s="785"/>
      <c r="AO119" s="785"/>
      <c r="AP119" s="785"/>
      <c r="AQ119" s="785"/>
      <c r="AR119" s="785"/>
      <c r="AS119" s="785"/>
      <c r="AT119" s="785"/>
      <c r="AU119" s="785"/>
      <c r="AV119" s="785"/>
      <c r="AW119" s="785"/>
      <c r="AX119" s="785"/>
      <c r="AY119" s="785"/>
      <c r="AZ119" s="785"/>
      <c r="BD119" s="6"/>
    </row>
    <row r="120" spans="1:57" ht="12.9" customHeight="1" x14ac:dyDescent="0.3">
      <c r="A120" s="785"/>
      <c r="B120" s="785"/>
      <c r="C120" s="785"/>
      <c r="D120" s="785"/>
      <c r="E120" s="785"/>
      <c r="F120" s="785"/>
      <c r="G120" s="785"/>
      <c r="H120" s="785"/>
      <c r="I120" s="785"/>
      <c r="J120" s="785"/>
      <c r="K120" s="785"/>
      <c r="L120" s="785"/>
      <c r="M120" s="785"/>
      <c r="N120" s="785"/>
      <c r="O120" s="785"/>
      <c r="P120" s="785"/>
      <c r="Q120" s="785"/>
      <c r="R120" s="785"/>
      <c r="S120" s="785"/>
      <c r="T120" s="785"/>
      <c r="U120" s="785"/>
      <c r="V120" s="785"/>
      <c r="W120" s="13"/>
      <c r="X120" s="13"/>
      <c r="Y120" s="13"/>
      <c r="Z120" s="785"/>
      <c r="AA120" s="785"/>
      <c r="AB120" s="785"/>
      <c r="AC120" s="785"/>
      <c r="AD120" s="785"/>
      <c r="AE120" s="785"/>
      <c r="AF120" s="785"/>
      <c r="AG120" s="785"/>
      <c r="AH120" s="785"/>
      <c r="AI120" s="785"/>
      <c r="AJ120" s="785"/>
      <c r="AK120" s="785"/>
      <c r="AL120" s="785"/>
      <c r="AM120" s="785"/>
      <c r="AN120" s="785"/>
      <c r="AO120" s="785"/>
      <c r="AP120" s="785"/>
      <c r="AQ120" s="785"/>
      <c r="AR120" s="785"/>
      <c r="AS120" s="785"/>
      <c r="AT120" s="785"/>
      <c r="AU120" s="785"/>
      <c r="AV120" s="785"/>
      <c r="AW120" s="785"/>
      <c r="AX120" s="785"/>
      <c r="AY120" s="785"/>
      <c r="AZ120" s="785"/>
      <c r="BD120" s="14"/>
    </row>
    <row r="121" spans="1:57" ht="12.9" customHeight="1" x14ac:dyDescent="0.3">
      <c r="A121" s="785"/>
      <c r="B121" s="785"/>
      <c r="C121" s="785"/>
      <c r="D121" s="785"/>
      <c r="E121" s="785"/>
      <c r="F121" s="785"/>
      <c r="G121" s="785"/>
      <c r="H121" s="785"/>
      <c r="I121" s="785"/>
      <c r="J121" s="785"/>
      <c r="K121" s="785"/>
      <c r="L121" s="785"/>
      <c r="M121" s="785"/>
      <c r="N121" s="785"/>
      <c r="O121" s="785"/>
      <c r="P121" s="785"/>
      <c r="Q121" s="785"/>
      <c r="R121" s="785"/>
      <c r="S121" s="785"/>
      <c r="T121" s="785"/>
      <c r="U121" s="785"/>
      <c r="V121" s="785"/>
      <c r="W121" s="13"/>
      <c r="X121" s="13"/>
      <c r="Y121" s="13"/>
      <c r="Z121" s="785"/>
      <c r="AA121" s="785"/>
      <c r="AB121" s="785"/>
      <c r="AC121" s="785"/>
      <c r="AD121" s="785"/>
      <c r="AE121" s="785"/>
      <c r="AF121" s="785"/>
      <c r="AG121" s="785"/>
      <c r="AH121" s="785"/>
      <c r="AI121" s="785"/>
      <c r="AJ121" s="785"/>
      <c r="AK121" s="785"/>
      <c r="AL121" s="785"/>
      <c r="AM121" s="785"/>
      <c r="AN121" s="785"/>
      <c r="AO121" s="785"/>
      <c r="AP121" s="785"/>
      <c r="AQ121" s="785"/>
      <c r="AR121" s="785"/>
      <c r="AS121" s="785"/>
      <c r="AT121" s="785"/>
      <c r="AU121" s="785"/>
      <c r="AV121" s="785"/>
      <c r="AW121" s="785"/>
      <c r="AX121" s="785"/>
      <c r="AY121" s="785"/>
      <c r="AZ121" s="785"/>
      <c r="BA121" s="15"/>
      <c r="BB121" s="15"/>
      <c r="BC121" s="15"/>
      <c r="BD121" s="14"/>
      <c r="BE121" s="15"/>
    </row>
    <row r="122" spans="1:57" ht="12.9" customHeight="1" x14ac:dyDescent="0.3">
      <c r="A122" s="785"/>
      <c r="B122" s="785"/>
      <c r="C122" s="785"/>
      <c r="D122" s="785"/>
      <c r="E122" s="785"/>
      <c r="F122" s="785"/>
      <c r="G122" s="785"/>
      <c r="H122" s="785"/>
      <c r="I122" s="785"/>
      <c r="J122" s="785"/>
      <c r="K122" s="785"/>
      <c r="L122" s="785"/>
      <c r="M122" s="785"/>
      <c r="N122" s="785"/>
      <c r="O122" s="785"/>
      <c r="P122" s="785"/>
      <c r="Q122" s="785"/>
      <c r="R122" s="785"/>
      <c r="S122" s="785"/>
      <c r="T122" s="785"/>
      <c r="U122" s="785"/>
      <c r="V122" s="785"/>
      <c r="W122" s="13"/>
      <c r="X122" s="13"/>
      <c r="Y122" s="13"/>
      <c r="Z122" s="785"/>
      <c r="AA122" s="785"/>
      <c r="AB122" s="785"/>
      <c r="AC122" s="785"/>
      <c r="AD122" s="785"/>
      <c r="AE122" s="785"/>
      <c r="AF122" s="785"/>
      <c r="AG122" s="785"/>
      <c r="AH122" s="785"/>
      <c r="AI122" s="785"/>
      <c r="AJ122" s="785"/>
      <c r="AK122" s="785"/>
      <c r="AL122" s="785"/>
      <c r="AM122" s="785"/>
      <c r="AN122" s="785"/>
      <c r="AO122" s="785"/>
      <c r="AP122" s="785"/>
      <c r="AQ122" s="785"/>
      <c r="AR122" s="785"/>
      <c r="AS122" s="785"/>
      <c r="AT122" s="785"/>
      <c r="AU122" s="785"/>
      <c r="AV122" s="785"/>
      <c r="AW122" s="785"/>
      <c r="AX122" s="785"/>
      <c r="AY122" s="785"/>
      <c r="AZ122" s="785"/>
      <c r="BD122" s="6"/>
    </row>
    <row r="123" spans="1:57" ht="12.9" customHeight="1" x14ac:dyDescent="0.3">
      <c r="A123" s="785"/>
      <c r="B123" s="785"/>
      <c r="C123" s="785"/>
      <c r="D123" s="785"/>
      <c r="E123" s="785"/>
      <c r="F123" s="785"/>
      <c r="G123" s="785"/>
      <c r="H123" s="785"/>
      <c r="I123" s="785"/>
      <c r="J123" s="785"/>
      <c r="K123" s="785"/>
      <c r="L123" s="785"/>
      <c r="M123" s="785"/>
      <c r="N123" s="785"/>
      <c r="O123" s="785"/>
      <c r="P123" s="785"/>
      <c r="Q123" s="785"/>
      <c r="R123" s="785"/>
      <c r="S123" s="785"/>
      <c r="T123" s="785"/>
      <c r="U123" s="785"/>
      <c r="V123" s="785"/>
      <c r="W123" s="13"/>
      <c r="X123" s="13"/>
      <c r="Y123" s="13"/>
      <c r="Z123" s="785"/>
      <c r="AA123" s="785"/>
      <c r="AB123" s="785"/>
      <c r="AC123" s="785"/>
      <c r="AD123" s="785"/>
      <c r="AE123" s="785"/>
      <c r="AF123" s="785"/>
      <c r="AG123" s="785"/>
      <c r="AH123" s="785"/>
      <c r="AI123" s="785"/>
      <c r="AJ123" s="785"/>
      <c r="AK123" s="785"/>
      <c r="AL123" s="785"/>
      <c r="AM123" s="785"/>
      <c r="AN123" s="785"/>
      <c r="AO123" s="785"/>
      <c r="AP123" s="785"/>
      <c r="AQ123" s="785"/>
      <c r="AR123" s="785"/>
      <c r="AS123" s="785"/>
      <c r="AT123" s="785"/>
      <c r="AU123" s="785"/>
      <c r="AV123" s="785"/>
      <c r="AW123" s="785"/>
      <c r="AX123" s="785"/>
      <c r="AY123" s="785"/>
      <c r="AZ123" s="785"/>
      <c r="BD123" s="14"/>
    </row>
    <row r="124" spans="1:57" ht="12.9" customHeight="1" x14ac:dyDescent="0.3">
      <c r="A124" s="785"/>
      <c r="B124" s="785"/>
      <c r="C124" s="785"/>
      <c r="D124" s="785"/>
      <c r="E124" s="785"/>
      <c r="F124" s="785"/>
      <c r="G124" s="785"/>
      <c r="H124" s="785"/>
      <c r="I124" s="785"/>
      <c r="J124" s="785"/>
      <c r="K124" s="785"/>
      <c r="L124" s="785"/>
      <c r="M124" s="785"/>
      <c r="N124" s="785"/>
      <c r="O124" s="785"/>
      <c r="P124" s="785"/>
      <c r="Q124" s="785"/>
      <c r="R124" s="785"/>
      <c r="S124" s="785"/>
      <c r="T124" s="785"/>
      <c r="U124" s="785"/>
      <c r="V124" s="785"/>
      <c r="W124" s="13"/>
      <c r="X124" s="13"/>
      <c r="Y124" s="13"/>
      <c r="Z124" s="785"/>
      <c r="AA124" s="785"/>
      <c r="AB124" s="785"/>
      <c r="AC124" s="785"/>
      <c r="AD124" s="785"/>
      <c r="AE124" s="785"/>
      <c r="AF124" s="785"/>
      <c r="AG124" s="785"/>
      <c r="AH124" s="785"/>
      <c r="AI124" s="785"/>
      <c r="AJ124" s="785"/>
      <c r="AK124" s="785"/>
      <c r="AL124" s="785"/>
      <c r="AM124" s="785"/>
      <c r="AN124" s="785"/>
      <c r="AO124" s="785"/>
      <c r="AP124" s="785"/>
      <c r="AQ124" s="785"/>
      <c r="AR124" s="785"/>
      <c r="AS124" s="785"/>
      <c r="AT124" s="785"/>
      <c r="AU124" s="785"/>
      <c r="AV124" s="785"/>
      <c r="AW124" s="785"/>
      <c r="AX124" s="785"/>
      <c r="AY124" s="785"/>
      <c r="AZ124" s="785"/>
      <c r="BD124" s="14"/>
    </row>
    <row r="125" spans="1:57" ht="12.9" customHeight="1" x14ac:dyDescent="0.3">
      <c r="A125" s="785"/>
      <c r="B125" s="785"/>
      <c r="C125" s="785"/>
      <c r="D125" s="785"/>
      <c r="E125" s="785"/>
      <c r="F125" s="785"/>
      <c r="G125" s="785"/>
      <c r="H125" s="785"/>
      <c r="I125" s="785"/>
      <c r="J125" s="785"/>
      <c r="K125" s="785"/>
      <c r="L125" s="785"/>
      <c r="M125" s="785"/>
      <c r="N125" s="785"/>
      <c r="O125" s="785"/>
      <c r="P125" s="785"/>
      <c r="Q125" s="785"/>
      <c r="R125" s="785"/>
      <c r="S125" s="785"/>
      <c r="T125" s="785"/>
      <c r="U125" s="785"/>
      <c r="V125" s="785"/>
      <c r="W125" s="13"/>
      <c r="X125" s="13"/>
      <c r="Y125" s="13"/>
      <c r="Z125" s="785"/>
      <c r="AA125" s="785"/>
      <c r="AB125" s="785"/>
      <c r="AC125" s="785"/>
      <c r="AD125" s="785"/>
      <c r="AE125" s="785"/>
      <c r="AF125" s="785"/>
      <c r="AG125" s="785"/>
      <c r="AH125" s="785"/>
      <c r="AI125" s="785"/>
      <c r="AJ125" s="785"/>
      <c r="AK125" s="785"/>
      <c r="AL125" s="785"/>
      <c r="AM125" s="785"/>
      <c r="AN125" s="785"/>
      <c r="AO125" s="785"/>
      <c r="AP125" s="785"/>
      <c r="AQ125" s="785"/>
      <c r="AR125" s="785"/>
      <c r="AS125" s="785"/>
      <c r="AT125" s="785"/>
      <c r="AU125" s="785"/>
      <c r="AV125" s="785"/>
      <c r="AW125" s="785"/>
      <c r="AX125" s="785"/>
      <c r="AY125" s="785"/>
      <c r="AZ125" s="785"/>
      <c r="BD125" s="14"/>
    </row>
    <row r="126" spans="1:57" ht="12.9" customHeight="1" x14ac:dyDescent="0.3">
      <c r="A126" s="785"/>
      <c r="B126" s="785"/>
      <c r="C126" s="785"/>
      <c r="D126" s="785"/>
      <c r="E126" s="785"/>
      <c r="F126" s="785"/>
      <c r="G126" s="785"/>
      <c r="H126" s="785"/>
      <c r="I126" s="785"/>
      <c r="J126" s="785"/>
      <c r="K126" s="785"/>
      <c r="L126" s="785"/>
      <c r="M126" s="785"/>
      <c r="N126" s="785"/>
      <c r="O126" s="785"/>
      <c r="P126" s="785"/>
      <c r="Q126" s="785"/>
      <c r="R126" s="785"/>
      <c r="S126" s="785"/>
      <c r="T126" s="785"/>
      <c r="U126" s="785"/>
      <c r="V126" s="785"/>
      <c r="W126" s="13"/>
      <c r="X126" s="13"/>
      <c r="Y126" s="13"/>
      <c r="Z126" s="785"/>
      <c r="AA126" s="785"/>
      <c r="AB126" s="785"/>
      <c r="AC126" s="785"/>
      <c r="AD126" s="785"/>
      <c r="AE126" s="785"/>
      <c r="AF126" s="785"/>
      <c r="AG126" s="785"/>
      <c r="AH126" s="785"/>
      <c r="AI126" s="785"/>
      <c r="AJ126" s="785"/>
      <c r="AK126" s="785"/>
      <c r="AL126" s="785"/>
      <c r="AM126" s="785"/>
      <c r="AN126" s="785"/>
      <c r="AO126" s="785"/>
      <c r="AP126" s="785"/>
      <c r="AQ126" s="785"/>
      <c r="AR126" s="785"/>
      <c r="AS126" s="785"/>
      <c r="AT126" s="785"/>
      <c r="AU126" s="785"/>
      <c r="AV126" s="785"/>
      <c r="AW126" s="785"/>
      <c r="AX126" s="785"/>
      <c r="AY126" s="785"/>
      <c r="AZ126" s="785"/>
      <c r="BD126" s="6"/>
    </row>
    <row r="127" spans="1:57" ht="12.9" customHeight="1" x14ac:dyDescent="0.3">
      <c r="A127" s="785"/>
      <c r="B127" s="785"/>
      <c r="C127" s="785"/>
      <c r="D127" s="785"/>
      <c r="E127" s="785"/>
      <c r="F127" s="785"/>
      <c r="G127" s="785"/>
      <c r="H127" s="785"/>
      <c r="I127" s="785"/>
      <c r="J127" s="785"/>
      <c r="K127" s="785"/>
      <c r="L127" s="785"/>
      <c r="M127" s="785"/>
      <c r="N127" s="785"/>
      <c r="O127" s="785"/>
      <c r="P127" s="785"/>
      <c r="Q127" s="785"/>
      <c r="R127" s="785"/>
      <c r="S127" s="785"/>
      <c r="T127" s="785"/>
      <c r="U127" s="785"/>
      <c r="V127" s="785"/>
      <c r="W127" s="13"/>
      <c r="X127" s="13"/>
      <c r="Y127" s="13"/>
      <c r="Z127" s="785"/>
      <c r="AA127" s="785"/>
      <c r="AB127" s="785"/>
      <c r="AC127" s="785"/>
      <c r="AD127" s="785"/>
      <c r="AE127" s="785"/>
      <c r="AF127" s="785"/>
      <c r="AG127" s="785"/>
      <c r="AH127" s="785"/>
      <c r="AI127" s="785"/>
      <c r="AJ127" s="785"/>
      <c r="AK127" s="785"/>
      <c r="AL127" s="785"/>
      <c r="AM127" s="785"/>
      <c r="AN127" s="785"/>
      <c r="AO127" s="785"/>
      <c r="AP127" s="785"/>
      <c r="AQ127" s="785"/>
      <c r="AR127" s="785"/>
      <c r="AS127" s="785"/>
      <c r="AT127" s="785"/>
      <c r="AU127" s="785"/>
      <c r="AV127" s="785"/>
      <c r="AW127" s="785"/>
      <c r="AX127" s="785"/>
      <c r="AY127" s="785"/>
      <c r="AZ127" s="785"/>
      <c r="BD127" s="14"/>
    </row>
    <row r="128" spans="1:57" ht="12.9" customHeight="1" x14ac:dyDescent="0.3">
      <c r="A128" s="785"/>
      <c r="B128" s="785"/>
      <c r="C128" s="785"/>
      <c r="D128" s="785"/>
      <c r="E128" s="785"/>
      <c r="F128" s="785"/>
      <c r="G128" s="785"/>
      <c r="H128" s="785"/>
      <c r="I128" s="785"/>
      <c r="J128" s="785"/>
      <c r="K128" s="785"/>
      <c r="L128" s="785"/>
      <c r="M128" s="785"/>
      <c r="N128" s="785"/>
      <c r="O128" s="785"/>
      <c r="P128" s="785"/>
      <c r="Q128" s="785"/>
      <c r="R128" s="785"/>
      <c r="S128" s="785"/>
      <c r="T128" s="785"/>
      <c r="U128" s="785"/>
      <c r="V128" s="785"/>
      <c r="W128" s="13"/>
      <c r="X128" s="13"/>
      <c r="Y128" s="13"/>
      <c r="Z128" s="785"/>
      <c r="AA128" s="785"/>
      <c r="AB128" s="785"/>
      <c r="AC128" s="785"/>
      <c r="AD128" s="785"/>
      <c r="AE128" s="785"/>
      <c r="AF128" s="785"/>
      <c r="AG128" s="785"/>
      <c r="AH128" s="785"/>
      <c r="AI128" s="785"/>
      <c r="AJ128" s="785"/>
      <c r="AK128" s="785"/>
      <c r="AL128" s="785"/>
      <c r="AM128" s="785"/>
      <c r="AN128" s="785"/>
      <c r="AO128" s="785"/>
      <c r="AP128" s="785"/>
      <c r="AQ128" s="785"/>
      <c r="AR128" s="785"/>
      <c r="AS128" s="785"/>
      <c r="AT128" s="785"/>
      <c r="AU128" s="785"/>
      <c r="AV128" s="785"/>
      <c r="AW128" s="785"/>
      <c r="AX128" s="785"/>
      <c r="AY128" s="785"/>
      <c r="AZ128" s="785"/>
      <c r="BA128" s="15"/>
      <c r="BB128" s="15"/>
      <c r="BC128" s="15"/>
      <c r="BD128" s="14"/>
      <c r="BE128" s="15"/>
    </row>
    <row r="129" spans="1:56" ht="12.9" customHeight="1" x14ac:dyDescent="0.3">
      <c r="A129" s="785"/>
      <c r="B129" s="785"/>
      <c r="C129" s="785"/>
      <c r="D129" s="785"/>
      <c r="E129" s="785"/>
      <c r="F129" s="785"/>
      <c r="G129" s="785"/>
      <c r="H129" s="785"/>
      <c r="I129" s="785"/>
      <c r="J129" s="785"/>
      <c r="K129" s="785"/>
      <c r="L129" s="785"/>
      <c r="M129" s="785"/>
      <c r="N129" s="785"/>
      <c r="O129" s="785"/>
      <c r="P129" s="785"/>
      <c r="Q129" s="785"/>
      <c r="R129" s="785"/>
      <c r="S129" s="785"/>
      <c r="T129" s="785"/>
      <c r="U129" s="785"/>
      <c r="V129" s="785"/>
      <c r="W129" s="13"/>
      <c r="X129" s="13"/>
      <c r="Y129" s="13"/>
      <c r="Z129" s="785"/>
      <c r="AA129" s="785"/>
      <c r="AB129" s="785"/>
      <c r="AC129" s="785"/>
      <c r="AD129" s="785"/>
      <c r="AE129" s="785"/>
      <c r="AF129" s="785"/>
      <c r="AG129" s="785"/>
      <c r="AH129" s="785"/>
      <c r="AI129" s="785"/>
      <c r="AJ129" s="785"/>
      <c r="AK129" s="785"/>
      <c r="AL129" s="785"/>
      <c r="AM129" s="785"/>
      <c r="AN129" s="785"/>
      <c r="AO129" s="785"/>
      <c r="AP129" s="785"/>
      <c r="AQ129" s="785"/>
      <c r="AR129" s="785"/>
      <c r="AS129" s="785"/>
      <c r="AT129" s="785"/>
      <c r="AU129" s="785"/>
      <c r="AV129" s="785"/>
      <c r="AW129" s="785"/>
      <c r="AX129" s="785"/>
      <c r="AY129" s="785"/>
      <c r="AZ129" s="785"/>
      <c r="BD129" s="14"/>
    </row>
    <row r="130" spans="1:56" ht="12.9" customHeight="1" x14ac:dyDescent="0.3">
      <c r="A130" s="785"/>
      <c r="B130" s="785"/>
      <c r="C130" s="785"/>
      <c r="D130" s="785"/>
      <c r="E130" s="785"/>
      <c r="F130" s="785"/>
      <c r="G130" s="785"/>
      <c r="H130" s="785"/>
      <c r="I130" s="785"/>
      <c r="J130" s="785"/>
      <c r="K130" s="785"/>
      <c r="L130" s="785"/>
      <c r="M130" s="785"/>
      <c r="N130" s="785"/>
      <c r="O130" s="785"/>
      <c r="P130" s="785"/>
      <c r="Q130" s="785"/>
      <c r="R130" s="785"/>
      <c r="S130" s="785"/>
      <c r="T130" s="785"/>
      <c r="U130" s="785"/>
      <c r="V130" s="785"/>
      <c r="W130" s="13"/>
      <c r="X130" s="13"/>
      <c r="Y130" s="13"/>
      <c r="Z130" s="785"/>
      <c r="AA130" s="785"/>
      <c r="AB130" s="785"/>
      <c r="AC130" s="785"/>
      <c r="AD130" s="785"/>
      <c r="AE130" s="785"/>
      <c r="AF130" s="785"/>
      <c r="AG130" s="785"/>
      <c r="AH130" s="785"/>
      <c r="AI130" s="785"/>
      <c r="AJ130" s="785"/>
      <c r="AK130" s="785"/>
      <c r="AL130" s="785"/>
      <c r="AM130" s="785"/>
      <c r="AN130" s="785"/>
      <c r="AO130" s="785"/>
      <c r="AP130" s="785"/>
      <c r="AQ130" s="785"/>
      <c r="AR130" s="785"/>
      <c r="AS130" s="785"/>
      <c r="AT130" s="785"/>
      <c r="AU130" s="785"/>
      <c r="AV130" s="785"/>
      <c r="AW130" s="785"/>
      <c r="AX130" s="785"/>
      <c r="AY130" s="785"/>
      <c r="AZ130" s="785"/>
      <c r="BD130" s="14"/>
    </row>
    <row r="131" spans="1:56" ht="12.9" customHeight="1" x14ac:dyDescent="0.3">
      <c r="A131" s="785"/>
      <c r="B131" s="785"/>
      <c r="C131" s="785"/>
      <c r="D131" s="785"/>
      <c r="E131" s="785"/>
      <c r="F131" s="785"/>
      <c r="G131" s="785"/>
      <c r="H131" s="785"/>
      <c r="I131" s="785"/>
      <c r="J131" s="785"/>
      <c r="K131" s="785"/>
      <c r="L131" s="785"/>
      <c r="M131" s="785"/>
      <c r="N131" s="785"/>
      <c r="O131" s="785"/>
      <c r="P131" s="785"/>
      <c r="Q131" s="785"/>
      <c r="R131" s="785"/>
      <c r="S131" s="785"/>
      <c r="T131" s="785"/>
      <c r="U131" s="785"/>
      <c r="V131" s="785"/>
      <c r="W131" s="13"/>
      <c r="X131" s="13"/>
      <c r="Y131" s="13"/>
      <c r="Z131" s="785"/>
      <c r="AA131" s="785"/>
      <c r="AB131" s="785"/>
      <c r="AC131" s="785"/>
      <c r="AD131" s="785"/>
      <c r="AE131" s="785"/>
      <c r="AF131" s="785"/>
      <c r="AG131" s="785"/>
      <c r="AH131" s="785"/>
      <c r="AI131" s="785"/>
      <c r="AJ131" s="785"/>
      <c r="AK131" s="785"/>
      <c r="AL131" s="785"/>
      <c r="AM131" s="785"/>
      <c r="AN131" s="785"/>
      <c r="AO131" s="785"/>
      <c r="AP131" s="785"/>
      <c r="AQ131" s="785"/>
      <c r="AR131" s="785"/>
      <c r="AS131" s="785"/>
      <c r="AT131" s="785"/>
      <c r="AU131" s="785"/>
      <c r="AV131" s="785"/>
      <c r="AW131" s="785"/>
      <c r="AX131" s="785"/>
      <c r="AY131" s="785"/>
      <c r="AZ131" s="785"/>
      <c r="BD131" s="14"/>
    </row>
    <row r="132" spans="1:56" ht="12.9" customHeight="1" x14ac:dyDescent="0.3">
      <c r="A132" s="785"/>
      <c r="B132" s="785"/>
      <c r="C132" s="785"/>
      <c r="D132" s="785"/>
      <c r="E132" s="785"/>
      <c r="F132" s="785"/>
      <c r="G132" s="785"/>
      <c r="H132" s="785"/>
      <c r="I132" s="785"/>
      <c r="J132" s="785"/>
      <c r="K132" s="785"/>
      <c r="L132" s="785"/>
      <c r="M132" s="785"/>
      <c r="N132" s="785"/>
      <c r="O132" s="785"/>
      <c r="P132" s="785"/>
      <c r="Q132" s="785"/>
      <c r="R132" s="785"/>
      <c r="S132" s="785"/>
      <c r="T132" s="785"/>
      <c r="U132" s="785"/>
      <c r="V132" s="785"/>
      <c r="W132" s="13"/>
      <c r="X132" s="13"/>
      <c r="Y132" s="13"/>
      <c r="Z132" s="785"/>
      <c r="AA132" s="785"/>
      <c r="AB132" s="785"/>
      <c r="AC132" s="785"/>
      <c r="AD132" s="785"/>
      <c r="AE132" s="785"/>
      <c r="AF132" s="785"/>
      <c r="AG132" s="785"/>
      <c r="AH132" s="785"/>
      <c r="AI132" s="785"/>
      <c r="AJ132" s="785"/>
      <c r="AK132" s="785"/>
      <c r="AL132" s="785"/>
      <c r="AM132" s="785"/>
      <c r="AN132" s="785"/>
      <c r="AO132" s="785"/>
      <c r="AP132" s="785"/>
      <c r="AQ132" s="785"/>
      <c r="AR132" s="785"/>
      <c r="AS132" s="785"/>
      <c r="AT132" s="785"/>
      <c r="AU132" s="785"/>
      <c r="AV132" s="785"/>
      <c r="AW132" s="785"/>
      <c r="AX132" s="785"/>
      <c r="AY132" s="785"/>
      <c r="AZ132" s="785"/>
      <c r="BD132" s="14"/>
    </row>
    <row r="133" spans="1:56" ht="12.9" customHeight="1" x14ac:dyDescent="0.3">
      <c r="A133" s="785"/>
      <c r="B133" s="785"/>
      <c r="C133" s="785"/>
      <c r="D133" s="785"/>
      <c r="E133" s="785"/>
      <c r="F133" s="785"/>
      <c r="G133" s="785"/>
      <c r="H133" s="785"/>
      <c r="I133" s="785"/>
      <c r="J133" s="785"/>
      <c r="K133" s="785"/>
      <c r="L133" s="785"/>
      <c r="M133" s="785"/>
      <c r="N133" s="785"/>
      <c r="O133" s="785"/>
      <c r="P133" s="785"/>
      <c r="Q133" s="785"/>
      <c r="R133" s="785"/>
      <c r="S133" s="785"/>
      <c r="T133" s="785"/>
      <c r="U133" s="785"/>
      <c r="V133" s="785"/>
      <c r="W133" s="13"/>
      <c r="X133" s="13"/>
      <c r="Y133" s="13"/>
      <c r="Z133" s="785"/>
      <c r="AA133" s="785"/>
      <c r="AB133" s="785"/>
      <c r="AC133" s="785"/>
      <c r="AD133" s="785"/>
      <c r="AE133" s="785"/>
      <c r="AF133" s="785"/>
      <c r="AG133" s="785"/>
      <c r="AH133" s="785"/>
      <c r="AI133" s="785"/>
      <c r="AJ133" s="785"/>
      <c r="AK133" s="785"/>
      <c r="AL133" s="785"/>
      <c r="AM133" s="785"/>
      <c r="AN133" s="785"/>
      <c r="AO133" s="785"/>
      <c r="AP133" s="785"/>
      <c r="AQ133" s="785"/>
      <c r="AR133" s="785"/>
      <c r="AS133" s="785"/>
      <c r="AT133" s="785"/>
      <c r="AU133" s="785"/>
      <c r="AV133" s="785"/>
      <c r="AW133" s="785"/>
      <c r="AX133" s="785"/>
      <c r="AY133" s="785"/>
      <c r="AZ133" s="785"/>
      <c r="BD133" s="14"/>
    </row>
    <row r="134" spans="1:56" ht="12.9" customHeight="1" x14ac:dyDescent="0.3">
      <c r="A134" s="785"/>
      <c r="B134" s="785"/>
      <c r="C134" s="785"/>
      <c r="D134" s="785"/>
      <c r="E134" s="785"/>
      <c r="F134" s="785"/>
      <c r="G134" s="785"/>
      <c r="H134" s="785"/>
      <c r="I134" s="785"/>
      <c r="J134" s="785"/>
      <c r="K134" s="785"/>
      <c r="L134" s="785"/>
      <c r="M134" s="785"/>
      <c r="N134" s="785"/>
      <c r="O134" s="785"/>
      <c r="P134" s="785"/>
      <c r="Q134" s="785"/>
      <c r="R134" s="785"/>
      <c r="S134" s="785"/>
      <c r="T134" s="785"/>
      <c r="U134" s="785"/>
      <c r="V134" s="785"/>
      <c r="W134" s="13"/>
      <c r="X134" s="13"/>
      <c r="Y134" s="13"/>
      <c r="Z134" s="785"/>
      <c r="AA134" s="785"/>
      <c r="AB134" s="785"/>
      <c r="AC134" s="785"/>
      <c r="AD134" s="785"/>
      <c r="AE134" s="785"/>
      <c r="AF134" s="785"/>
      <c r="AG134" s="785"/>
      <c r="AH134" s="785"/>
      <c r="AI134" s="785"/>
      <c r="AJ134" s="785"/>
      <c r="AK134" s="785"/>
      <c r="AL134" s="785"/>
      <c r="AM134" s="785"/>
      <c r="AN134" s="785"/>
      <c r="AO134" s="785"/>
      <c r="AP134" s="785"/>
      <c r="AQ134" s="785"/>
      <c r="AR134" s="785"/>
      <c r="AS134" s="785"/>
      <c r="AT134" s="785"/>
      <c r="AU134" s="785"/>
      <c r="AV134" s="785"/>
      <c r="AW134" s="785"/>
      <c r="AX134" s="785"/>
      <c r="AY134" s="785"/>
      <c r="AZ134" s="785"/>
      <c r="BD134" s="6"/>
    </row>
    <row r="135" spans="1:56" ht="12.9" customHeight="1" x14ac:dyDescent="0.3">
      <c r="A135" s="785"/>
      <c r="B135" s="785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5"/>
      <c r="T135" s="785"/>
      <c r="U135" s="785"/>
      <c r="V135" s="785"/>
      <c r="W135" s="13"/>
      <c r="X135" s="13"/>
      <c r="Y135" s="13"/>
      <c r="Z135" s="785"/>
      <c r="AA135" s="785"/>
      <c r="AB135" s="785"/>
      <c r="AC135" s="785"/>
      <c r="AD135" s="785"/>
      <c r="AE135" s="785"/>
      <c r="AF135" s="785"/>
      <c r="AG135" s="785"/>
      <c r="AH135" s="785"/>
      <c r="AI135" s="785"/>
      <c r="AJ135" s="785"/>
      <c r="AK135" s="785"/>
      <c r="AL135" s="785"/>
      <c r="AM135" s="785"/>
      <c r="AN135" s="785"/>
      <c r="AO135" s="785"/>
      <c r="AP135" s="785"/>
      <c r="AQ135" s="785"/>
      <c r="AR135" s="785"/>
      <c r="AS135" s="785"/>
      <c r="AT135" s="785"/>
      <c r="AU135" s="785"/>
      <c r="AV135" s="785"/>
      <c r="AW135" s="785"/>
      <c r="AX135" s="785"/>
      <c r="AY135" s="785"/>
      <c r="AZ135" s="785"/>
      <c r="BD135" s="14"/>
    </row>
    <row r="136" spans="1:56" ht="12.9" customHeight="1" x14ac:dyDescent="0.3">
      <c r="A136" s="785"/>
      <c r="B136" s="785"/>
      <c r="C136" s="785"/>
      <c r="D136" s="785"/>
      <c r="E136" s="785"/>
      <c r="F136" s="785"/>
      <c r="G136" s="785"/>
      <c r="H136" s="785"/>
      <c r="I136" s="785"/>
      <c r="J136" s="785"/>
      <c r="K136" s="785"/>
      <c r="L136" s="785"/>
      <c r="M136" s="785"/>
      <c r="N136" s="785"/>
      <c r="O136" s="785"/>
      <c r="P136" s="785"/>
      <c r="Q136" s="785"/>
      <c r="R136" s="785"/>
      <c r="S136" s="785"/>
      <c r="T136" s="785"/>
      <c r="U136" s="785"/>
      <c r="V136" s="785"/>
      <c r="W136" s="13"/>
      <c r="X136" s="13"/>
      <c r="Y136" s="13"/>
      <c r="Z136" s="785"/>
      <c r="AA136" s="785"/>
      <c r="AB136" s="785"/>
      <c r="AC136" s="785"/>
      <c r="AD136" s="785"/>
      <c r="AE136" s="785"/>
      <c r="AF136" s="785"/>
      <c r="AG136" s="785"/>
      <c r="AH136" s="785"/>
      <c r="AI136" s="785"/>
      <c r="AJ136" s="785"/>
      <c r="AK136" s="785"/>
      <c r="AL136" s="785"/>
      <c r="AM136" s="785"/>
      <c r="AN136" s="785"/>
      <c r="AO136" s="785"/>
      <c r="AP136" s="785"/>
      <c r="AQ136" s="785"/>
      <c r="AR136" s="785"/>
      <c r="AS136" s="785"/>
      <c r="AT136" s="785"/>
      <c r="AU136" s="785"/>
      <c r="AV136" s="785"/>
      <c r="AW136" s="785"/>
      <c r="AX136" s="785"/>
      <c r="AY136" s="785"/>
      <c r="AZ136" s="785"/>
      <c r="BD136" s="14"/>
    </row>
    <row r="137" spans="1:56" ht="12.9" customHeight="1" x14ac:dyDescent="0.3">
      <c r="A137" s="785"/>
      <c r="B137" s="785"/>
      <c r="C137" s="785"/>
      <c r="D137" s="785"/>
      <c r="E137" s="785"/>
      <c r="F137" s="785"/>
      <c r="G137" s="785"/>
      <c r="H137" s="785"/>
      <c r="I137" s="785"/>
      <c r="J137" s="785"/>
      <c r="K137" s="785"/>
      <c r="L137" s="785"/>
      <c r="M137" s="785"/>
      <c r="N137" s="785"/>
      <c r="O137" s="785"/>
      <c r="P137" s="785"/>
      <c r="Q137" s="785"/>
      <c r="R137" s="785"/>
      <c r="S137" s="785"/>
      <c r="T137" s="785"/>
      <c r="U137" s="785"/>
      <c r="V137" s="785"/>
      <c r="W137" s="13"/>
      <c r="X137" s="13"/>
      <c r="Y137" s="13"/>
      <c r="Z137" s="785"/>
      <c r="AA137" s="785"/>
      <c r="AB137" s="785"/>
      <c r="AC137" s="785"/>
      <c r="AD137" s="785"/>
      <c r="AE137" s="785"/>
      <c r="AF137" s="785"/>
      <c r="AG137" s="785"/>
      <c r="AH137" s="785"/>
      <c r="AI137" s="785"/>
      <c r="AJ137" s="785"/>
      <c r="AK137" s="785"/>
      <c r="AL137" s="785"/>
      <c r="AM137" s="785"/>
      <c r="AN137" s="785"/>
      <c r="AO137" s="785"/>
      <c r="AP137" s="785"/>
      <c r="AQ137" s="785"/>
      <c r="AR137" s="785"/>
      <c r="AS137" s="785"/>
      <c r="AT137" s="785"/>
      <c r="AU137" s="785"/>
      <c r="AV137" s="785"/>
      <c r="AW137" s="785"/>
      <c r="AX137" s="785"/>
      <c r="AY137" s="785"/>
      <c r="AZ137" s="785"/>
      <c r="BD137" s="14"/>
    </row>
    <row r="138" spans="1:56" ht="12.9" customHeight="1" x14ac:dyDescent="0.3">
      <c r="A138" s="785"/>
      <c r="B138" s="785"/>
      <c r="C138" s="785"/>
      <c r="D138" s="785"/>
      <c r="E138" s="785"/>
      <c r="F138" s="785"/>
      <c r="G138" s="785"/>
      <c r="H138" s="785"/>
      <c r="I138" s="785"/>
      <c r="J138" s="785"/>
      <c r="K138" s="785"/>
      <c r="L138" s="785"/>
      <c r="M138" s="785"/>
      <c r="N138" s="785"/>
      <c r="O138" s="785"/>
      <c r="P138" s="785"/>
      <c r="Q138" s="785"/>
      <c r="R138" s="785"/>
      <c r="S138" s="785"/>
      <c r="T138" s="785"/>
      <c r="U138" s="785"/>
      <c r="V138" s="785"/>
      <c r="W138" s="13"/>
      <c r="X138" s="13"/>
      <c r="Y138" s="13"/>
      <c r="Z138" s="785"/>
      <c r="AA138" s="785"/>
      <c r="AB138" s="785"/>
      <c r="AC138" s="785"/>
      <c r="AD138" s="785"/>
      <c r="AE138" s="785"/>
      <c r="AF138" s="785"/>
      <c r="AG138" s="785"/>
      <c r="AH138" s="785"/>
      <c r="AI138" s="785"/>
      <c r="AJ138" s="785"/>
      <c r="AK138" s="785"/>
      <c r="AL138" s="785"/>
      <c r="AM138" s="785"/>
      <c r="AN138" s="785"/>
      <c r="AO138" s="785"/>
      <c r="AP138" s="785"/>
      <c r="AQ138" s="785"/>
      <c r="AR138" s="785"/>
      <c r="AS138" s="785"/>
      <c r="AT138" s="785"/>
      <c r="AU138" s="785"/>
      <c r="AV138" s="785"/>
      <c r="AW138" s="785"/>
      <c r="AX138" s="785"/>
      <c r="AY138" s="785"/>
      <c r="AZ138" s="785"/>
      <c r="BD138" s="14"/>
    </row>
    <row r="139" spans="1:56" ht="12.9" customHeight="1" x14ac:dyDescent="0.3">
      <c r="A139" s="785"/>
      <c r="B139" s="785"/>
      <c r="C139" s="785"/>
      <c r="D139" s="785"/>
      <c r="E139" s="785"/>
      <c r="F139" s="785"/>
      <c r="G139" s="785"/>
      <c r="H139" s="785"/>
      <c r="I139" s="785"/>
      <c r="J139" s="785"/>
      <c r="K139" s="785"/>
      <c r="L139" s="785"/>
      <c r="M139" s="785"/>
      <c r="N139" s="785"/>
      <c r="O139" s="785"/>
      <c r="P139" s="785"/>
      <c r="Q139" s="785"/>
      <c r="R139" s="785"/>
      <c r="S139" s="785"/>
      <c r="T139" s="785"/>
      <c r="U139" s="785"/>
      <c r="V139" s="785"/>
      <c r="W139" s="13"/>
      <c r="X139" s="13"/>
      <c r="Y139" s="13"/>
      <c r="Z139" s="785"/>
      <c r="AA139" s="785"/>
      <c r="AB139" s="785"/>
      <c r="AC139" s="785"/>
      <c r="AD139" s="785"/>
      <c r="AE139" s="785"/>
      <c r="AF139" s="785"/>
      <c r="AG139" s="785"/>
      <c r="AH139" s="785"/>
      <c r="AI139" s="785"/>
      <c r="AJ139" s="785"/>
      <c r="AK139" s="785"/>
      <c r="AL139" s="785"/>
      <c r="AM139" s="785"/>
      <c r="AN139" s="785"/>
      <c r="AO139" s="785"/>
      <c r="AP139" s="785"/>
      <c r="AQ139" s="785"/>
      <c r="AR139" s="785"/>
      <c r="AS139" s="785"/>
      <c r="AT139" s="785"/>
      <c r="AU139" s="785"/>
      <c r="AV139" s="785"/>
      <c r="AW139" s="785"/>
      <c r="AX139" s="785"/>
      <c r="AY139" s="785"/>
      <c r="AZ139" s="785"/>
      <c r="BD139" s="14"/>
    </row>
    <row r="140" spans="1:56" ht="12.9" customHeight="1" x14ac:dyDescent="0.3">
      <c r="A140" s="785"/>
      <c r="B140" s="785"/>
      <c r="C140" s="785"/>
      <c r="D140" s="785"/>
      <c r="E140" s="785"/>
      <c r="F140" s="785"/>
      <c r="G140" s="785"/>
      <c r="H140" s="785"/>
      <c r="I140" s="785"/>
      <c r="J140" s="785"/>
      <c r="K140" s="785"/>
      <c r="L140" s="785"/>
      <c r="M140" s="785"/>
      <c r="N140" s="785"/>
      <c r="O140" s="785"/>
      <c r="P140" s="785"/>
      <c r="Q140" s="785"/>
      <c r="R140" s="785"/>
      <c r="S140" s="785"/>
      <c r="T140" s="785"/>
      <c r="U140" s="785"/>
      <c r="V140" s="785"/>
      <c r="W140" s="13"/>
      <c r="X140" s="13"/>
      <c r="Y140" s="13"/>
      <c r="Z140" s="785"/>
      <c r="AA140" s="785"/>
      <c r="AB140" s="785"/>
      <c r="AC140" s="785"/>
      <c r="AD140" s="785"/>
      <c r="AE140" s="785"/>
      <c r="AF140" s="785"/>
      <c r="AG140" s="785"/>
      <c r="AH140" s="785"/>
      <c r="AI140" s="785"/>
      <c r="AJ140" s="785"/>
      <c r="AK140" s="785"/>
      <c r="AL140" s="785"/>
      <c r="AM140" s="785"/>
      <c r="AN140" s="785"/>
      <c r="AO140" s="785"/>
      <c r="AP140" s="785"/>
      <c r="AQ140" s="785"/>
      <c r="AR140" s="785"/>
      <c r="AS140" s="785"/>
      <c r="AT140" s="785"/>
      <c r="AU140" s="785"/>
      <c r="AV140" s="785"/>
      <c r="AW140" s="785"/>
      <c r="AX140" s="785"/>
      <c r="AY140" s="785"/>
      <c r="AZ140" s="785"/>
      <c r="BD140" s="6"/>
    </row>
    <row r="141" spans="1:56" ht="12.9" customHeight="1" x14ac:dyDescent="0.3">
      <c r="A141" s="785"/>
      <c r="B141" s="785"/>
      <c r="C141" s="785"/>
      <c r="D141" s="785"/>
      <c r="E141" s="785"/>
      <c r="F141" s="785"/>
      <c r="G141" s="785"/>
      <c r="H141" s="785"/>
      <c r="I141" s="785"/>
      <c r="J141" s="785"/>
      <c r="K141" s="785"/>
      <c r="L141" s="785"/>
      <c r="M141" s="785"/>
      <c r="N141" s="785"/>
      <c r="O141" s="785"/>
      <c r="P141" s="785"/>
      <c r="Q141" s="785"/>
      <c r="R141" s="785"/>
      <c r="S141" s="785"/>
      <c r="T141" s="785"/>
      <c r="U141" s="785"/>
      <c r="V141" s="785"/>
      <c r="W141" s="13"/>
      <c r="X141" s="13"/>
      <c r="Y141" s="13"/>
      <c r="Z141" s="785"/>
      <c r="AA141" s="785"/>
      <c r="AB141" s="785"/>
      <c r="AC141" s="785"/>
      <c r="AD141" s="785"/>
      <c r="AE141" s="785"/>
      <c r="AF141" s="785"/>
      <c r="AG141" s="785"/>
      <c r="AH141" s="785"/>
      <c r="AI141" s="785"/>
      <c r="AJ141" s="785"/>
      <c r="AK141" s="785"/>
      <c r="AL141" s="785"/>
      <c r="AM141" s="785"/>
      <c r="AN141" s="785"/>
      <c r="AO141" s="785"/>
      <c r="AP141" s="785"/>
      <c r="AQ141" s="785"/>
      <c r="AR141" s="785"/>
      <c r="AS141" s="785"/>
      <c r="AT141" s="785"/>
      <c r="AU141" s="785"/>
      <c r="AV141" s="785"/>
      <c r="AW141" s="785"/>
      <c r="AX141" s="785"/>
      <c r="AY141" s="785"/>
      <c r="AZ141" s="785"/>
      <c r="BD141" s="6"/>
    </row>
    <row r="142" spans="1:56" ht="12.9" customHeight="1" x14ac:dyDescent="0.3">
      <c r="A142" s="785"/>
      <c r="B142" s="785"/>
      <c r="C142" s="785"/>
      <c r="D142" s="785"/>
      <c r="E142" s="785"/>
      <c r="F142" s="785"/>
      <c r="G142" s="785"/>
      <c r="H142" s="785"/>
      <c r="I142" s="785"/>
      <c r="J142" s="785"/>
      <c r="K142" s="785"/>
      <c r="L142" s="785"/>
      <c r="M142" s="785"/>
      <c r="N142" s="785"/>
      <c r="O142" s="785"/>
      <c r="P142" s="785"/>
      <c r="Q142" s="785"/>
      <c r="R142" s="785"/>
      <c r="S142" s="785"/>
      <c r="T142" s="785"/>
      <c r="U142" s="785"/>
      <c r="V142" s="785"/>
      <c r="W142" s="13"/>
      <c r="X142" s="13"/>
      <c r="Y142" s="13"/>
      <c r="Z142" s="785"/>
      <c r="AA142" s="785"/>
      <c r="AB142" s="785"/>
      <c r="AC142" s="785"/>
      <c r="AD142" s="785"/>
      <c r="AE142" s="785"/>
      <c r="AF142" s="785"/>
      <c r="AG142" s="785"/>
      <c r="AH142" s="785"/>
      <c r="AI142" s="785"/>
      <c r="AJ142" s="785"/>
      <c r="AK142" s="785"/>
      <c r="AL142" s="785"/>
      <c r="AM142" s="785"/>
      <c r="AN142" s="785"/>
      <c r="AO142" s="785"/>
      <c r="AP142" s="785"/>
      <c r="AQ142" s="785"/>
      <c r="AR142" s="785"/>
      <c r="AS142" s="785"/>
      <c r="AT142" s="785"/>
      <c r="AU142" s="785"/>
      <c r="AV142" s="785"/>
      <c r="AW142" s="785"/>
      <c r="AX142" s="785"/>
      <c r="AY142" s="785"/>
      <c r="AZ142" s="785"/>
      <c r="BD142" s="6"/>
    </row>
    <row r="143" spans="1:56" ht="12.9" customHeight="1" x14ac:dyDescent="0.3">
      <c r="A143" s="785"/>
      <c r="B143" s="785"/>
      <c r="C143" s="785"/>
      <c r="D143" s="785"/>
      <c r="E143" s="785"/>
      <c r="F143" s="785"/>
      <c r="G143" s="785"/>
      <c r="H143" s="785"/>
      <c r="I143" s="785"/>
      <c r="J143" s="785"/>
      <c r="K143" s="785"/>
      <c r="L143" s="785"/>
      <c r="M143" s="785"/>
      <c r="N143" s="785"/>
      <c r="O143" s="785"/>
      <c r="P143" s="785"/>
      <c r="Q143" s="785"/>
      <c r="R143" s="785"/>
      <c r="S143" s="785"/>
      <c r="T143" s="785"/>
      <c r="U143" s="785"/>
      <c r="V143" s="785"/>
      <c r="W143" s="13"/>
      <c r="X143" s="13"/>
      <c r="Y143" s="13"/>
      <c r="Z143" s="785"/>
      <c r="AA143" s="785"/>
      <c r="AB143" s="785"/>
      <c r="AC143" s="785"/>
      <c r="AD143" s="785"/>
      <c r="AE143" s="785"/>
      <c r="AF143" s="785"/>
      <c r="AG143" s="785"/>
      <c r="AH143" s="785"/>
      <c r="AI143" s="785"/>
      <c r="AJ143" s="785"/>
      <c r="AK143" s="785"/>
      <c r="AL143" s="785"/>
      <c r="AM143" s="785"/>
      <c r="AN143" s="785"/>
      <c r="AO143" s="785"/>
      <c r="AP143" s="785"/>
      <c r="AQ143" s="785"/>
      <c r="AR143" s="785"/>
      <c r="AS143" s="785"/>
      <c r="AT143" s="785"/>
      <c r="AU143" s="785"/>
      <c r="AV143" s="785"/>
      <c r="AW143" s="785"/>
      <c r="AX143" s="785"/>
      <c r="AY143" s="785"/>
      <c r="AZ143" s="785"/>
      <c r="BD143" s="6"/>
    </row>
    <row r="144" spans="1:56" ht="12.9" customHeight="1" x14ac:dyDescent="0.3">
      <c r="A144" s="785"/>
      <c r="B144" s="785"/>
      <c r="C144" s="785"/>
      <c r="D144" s="785"/>
      <c r="E144" s="785"/>
      <c r="F144" s="785"/>
      <c r="G144" s="785"/>
      <c r="H144" s="785"/>
      <c r="I144" s="785"/>
      <c r="J144" s="785"/>
      <c r="K144" s="785"/>
      <c r="L144" s="785"/>
      <c r="M144" s="785"/>
      <c r="N144" s="785"/>
      <c r="O144" s="785"/>
      <c r="P144" s="785"/>
      <c r="Q144" s="785"/>
      <c r="R144" s="785"/>
      <c r="S144" s="785"/>
      <c r="T144" s="785"/>
      <c r="U144" s="785"/>
      <c r="V144" s="785"/>
      <c r="W144" s="13"/>
      <c r="X144" s="13"/>
      <c r="Y144" s="13"/>
      <c r="Z144" s="785"/>
      <c r="AA144" s="785"/>
      <c r="AB144" s="785"/>
      <c r="AC144" s="785"/>
      <c r="AD144" s="785"/>
      <c r="AE144" s="785"/>
      <c r="AF144" s="785"/>
      <c r="AG144" s="785"/>
      <c r="AH144" s="785"/>
      <c r="AI144" s="785"/>
      <c r="AJ144" s="785"/>
      <c r="AK144" s="785"/>
      <c r="AL144" s="785"/>
      <c r="AM144" s="785"/>
      <c r="AN144" s="785"/>
      <c r="AO144" s="785"/>
      <c r="AP144" s="785"/>
      <c r="AQ144" s="785"/>
      <c r="AR144" s="785"/>
      <c r="AS144" s="785"/>
      <c r="AT144" s="785"/>
      <c r="AU144" s="785"/>
      <c r="AV144" s="785"/>
      <c r="AW144" s="785"/>
      <c r="AX144" s="785"/>
      <c r="AY144" s="785"/>
      <c r="AZ144" s="785"/>
      <c r="BD144" s="6"/>
    </row>
    <row r="145" spans="1:56" ht="12.9" customHeight="1" x14ac:dyDescent="0.3">
      <c r="A145" s="785"/>
      <c r="B145" s="785"/>
      <c r="C145" s="785"/>
      <c r="D145" s="785"/>
      <c r="E145" s="785"/>
      <c r="F145" s="785"/>
      <c r="G145" s="785"/>
      <c r="H145" s="785"/>
      <c r="I145" s="785"/>
      <c r="J145" s="785"/>
      <c r="K145" s="785"/>
      <c r="L145" s="785"/>
      <c r="M145" s="785"/>
      <c r="N145" s="785"/>
      <c r="O145" s="785"/>
      <c r="P145" s="785"/>
      <c r="Q145" s="785"/>
      <c r="R145" s="785"/>
      <c r="S145" s="785"/>
      <c r="T145" s="785"/>
      <c r="U145" s="785"/>
      <c r="V145" s="785"/>
      <c r="W145" s="13"/>
      <c r="X145" s="13"/>
      <c r="Y145" s="13"/>
      <c r="Z145" s="785"/>
      <c r="AA145" s="785"/>
      <c r="AB145" s="785"/>
      <c r="AC145" s="785"/>
      <c r="AD145" s="785"/>
      <c r="AE145" s="785"/>
      <c r="AF145" s="785"/>
      <c r="AG145" s="785"/>
      <c r="AH145" s="785"/>
      <c r="AI145" s="785"/>
      <c r="AJ145" s="785"/>
      <c r="AK145" s="785"/>
      <c r="AL145" s="785"/>
      <c r="AM145" s="785"/>
      <c r="AN145" s="785"/>
      <c r="AO145" s="785"/>
      <c r="AP145" s="785"/>
      <c r="AQ145" s="785"/>
      <c r="AR145" s="785"/>
      <c r="AS145" s="785"/>
      <c r="AT145" s="785"/>
      <c r="AU145" s="785"/>
      <c r="AV145" s="785"/>
      <c r="AW145" s="785"/>
      <c r="AX145" s="785"/>
      <c r="AY145" s="785"/>
      <c r="AZ145" s="785"/>
      <c r="BD145" s="6"/>
    </row>
    <row r="146" spans="1:56" ht="12.9" customHeight="1" x14ac:dyDescent="0.3">
      <c r="A146" s="785"/>
      <c r="B146" s="785"/>
      <c r="C146" s="785"/>
      <c r="D146" s="785"/>
      <c r="E146" s="785"/>
      <c r="F146" s="785"/>
      <c r="G146" s="785"/>
      <c r="H146" s="785"/>
      <c r="I146" s="785"/>
      <c r="J146" s="785"/>
      <c r="K146" s="785"/>
      <c r="L146" s="785"/>
      <c r="M146" s="785"/>
      <c r="N146" s="785"/>
      <c r="O146" s="785"/>
      <c r="P146" s="785"/>
      <c r="Q146" s="785"/>
      <c r="R146" s="785"/>
      <c r="S146" s="785"/>
      <c r="T146" s="785"/>
      <c r="U146" s="785"/>
      <c r="V146" s="785"/>
      <c r="W146" s="13"/>
      <c r="X146" s="13"/>
      <c r="Y146" s="13"/>
      <c r="Z146" s="785"/>
      <c r="AA146" s="785"/>
      <c r="AB146" s="785"/>
      <c r="AC146" s="785"/>
      <c r="AD146" s="785"/>
      <c r="AE146" s="785"/>
      <c r="AF146" s="785"/>
      <c r="AG146" s="785"/>
      <c r="AH146" s="785"/>
      <c r="AI146" s="785"/>
      <c r="AJ146" s="785"/>
      <c r="AK146" s="785"/>
      <c r="AL146" s="785"/>
      <c r="AM146" s="785"/>
      <c r="AN146" s="785"/>
      <c r="AO146" s="785"/>
      <c r="AP146" s="785"/>
      <c r="AQ146" s="785"/>
      <c r="AR146" s="785"/>
      <c r="AS146" s="785"/>
      <c r="AT146" s="785"/>
      <c r="AU146" s="785"/>
      <c r="AV146" s="785"/>
      <c r="AW146" s="785"/>
      <c r="AX146" s="785"/>
      <c r="AY146" s="785"/>
      <c r="AZ146" s="785"/>
      <c r="BD146" s="6"/>
    </row>
    <row r="147" spans="1:56" ht="12.9" customHeight="1" x14ac:dyDescent="0.3">
      <c r="A147" s="785"/>
      <c r="B147" s="785"/>
      <c r="C147" s="785"/>
      <c r="D147" s="785"/>
      <c r="E147" s="785"/>
      <c r="F147" s="785"/>
      <c r="G147" s="785"/>
      <c r="H147" s="785"/>
      <c r="I147" s="785"/>
      <c r="J147" s="785"/>
      <c r="K147" s="785"/>
      <c r="L147" s="785"/>
      <c r="M147" s="785"/>
      <c r="N147" s="785"/>
      <c r="O147" s="785"/>
      <c r="P147" s="785"/>
      <c r="Q147" s="785"/>
      <c r="R147" s="785"/>
      <c r="S147" s="785"/>
      <c r="T147" s="785"/>
      <c r="U147" s="785"/>
      <c r="V147" s="785"/>
      <c r="W147" s="13"/>
      <c r="X147" s="13"/>
      <c r="Y147" s="13"/>
      <c r="Z147" s="785"/>
      <c r="AA147" s="785"/>
      <c r="AB147" s="785"/>
      <c r="AC147" s="785"/>
      <c r="AD147" s="785"/>
      <c r="AE147" s="785"/>
      <c r="AF147" s="785"/>
      <c r="AG147" s="785"/>
      <c r="AH147" s="785"/>
      <c r="AI147" s="785"/>
      <c r="AJ147" s="785"/>
      <c r="AK147" s="785"/>
      <c r="AL147" s="785"/>
      <c r="AM147" s="785"/>
      <c r="AN147" s="785"/>
      <c r="AO147" s="785"/>
      <c r="AP147" s="785"/>
      <c r="AQ147" s="785"/>
      <c r="AR147" s="785"/>
      <c r="AS147" s="785"/>
      <c r="AT147" s="785"/>
      <c r="AU147" s="785"/>
      <c r="AV147" s="785"/>
      <c r="AW147" s="785"/>
      <c r="AX147" s="785"/>
      <c r="AY147" s="785"/>
      <c r="AZ147" s="785"/>
      <c r="BD147" s="6"/>
    </row>
    <row r="148" spans="1:56" ht="12.9" customHeight="1" x14ac:dyDescent="0.3">
      <c r="A148" s="785"/>
      <c r="B148" s="785"/>
      <c r="C148" s="785"/>
      <c r="D148" s="785"/>
      <c r="E148" s="785"/>
      <c r="F148" s="785"/>
      <c r="G148" s="785"/>
      <c r="H148" s="785"/>
      <c r="I148" s="785"/>
      <c r="J148" s="785"/>
      <c r="K148" s="785"/>
      <c r="L148" s="785"/>
      <c r="M148" s="785"/>
      <c r="N148" s="785"/>
      <c r="O148" s="785"/>
      <c r="P148" s="785"/>
      <c r="Q148" s="785"/>
      <c r="R148" s="785"/>
      <c r="S148" s="785"/>
      <c r="T148" s="785"/>
      <c r="U148" s="785"/>
      <c r="V148" s="785"/>
      <c r="W148" s="13"/>
      <c r="X148" s="13"/>
      <c r="Y148" s="13"/>
      <c r="Z148" s="785"/>
      <c r="AA148" s="785"/>
      <c r="AB148" s="785"/>
      <c r="AC148" s="785"/>
      <c r="AD148" s="785"/>
      <c r="AE148" s="785"/>
      <c r="AF148" s="785"/>
      <c r="AG148" s="785"/>
      <c r="AH148" s="785"/>
      <c r="AI148" s="785"/>
      <c r="AJ148" s="785"/>
      <c r="AK148" s="785"/>
      <c r="AL148" s="785"/>
      <c r="AM148" s="785"/>
      <c r="AN148" s="785"/>
      <c r="AO148" s="785"/>
      <c r="AP148" s="785"/>
      <c r="AQ148" s="785"/>
      <c r="AR148" s="785"/>
      <c r="AS148" s="785"/>
      <c r="AT148" s="785"/>
      <c r="AU148" s="785"/>
      <c r="AV148" s="785"/>
      <c r="AW148" s="785"/>
      <c r="AX148" s="785"/>
      <c r="AY148" s="785"/>
      <c r="AZ148" s="785"/>
      <c r="BD148" s="6"/>
    </row>
    <row r="149" spans="1:56" ht="12.9" customHeight="1" x14ac:dyDescent="0.3">
      <c r="A149" s="785"/>
      <c r="B149" s="785"/>
      <c r="C149" s="785"/>
      <c r="D149" s="785"/>
      <c r="E149" s="785"/>
      <c r="F149" s="785"/>
      <c r="G149" s="785"/>
      <c r="H149" s="785"/>
      <c r="I149" s="785"/>
      <c r="J149" s="785"/>
      <c r="K149" s="785"/>
      <c r="L149" s="785"/>
      <c r="M149" s="785"/>
      <c r="N149" s="785"/>
      <c r="O149" s="785"/>
      <c r="P149" s="785"/>
      <c r="Q149" s="785"/>
      <c r="R149" s="785"/>
      <c r="S149" s="785"/>
      <c r="T149" s="785"/>
      <c r="U149" s="785"/>
      <c r="V149" s="785"/>
      <c r="W149" s="13"/>
      <c r="X149" s="13"/>
      <c r="Y149" s="13"/>
      <c r="Z149" s="785"/>
      <c r="AA149" s="785"/>
      <c r="AB149" s="785"/>
      <c r="AC149" s="785"/>
      <c r="AD149" s="785"/>
      <c r="AE149" s="785"/>
      <c r="AF149" s="785"/>
      <c r="AG149" s="785"/>
      <c r="AH149" s="785"/>
      <c r="AI149" s="785"/>
      <c r="AJ149" s="785"/>
      <c r="AK149" s="785"/>
      <c r="AL149" s="785"/>
      <c r="AM149" s="785"/>
      <c r="AN149" s="785"/>
      <c r="AO149" s="785"/>
      <c r="AP149" s="785"/>
      <c r="AQ149" s="785"/>
      <c r="AR149" s="785"/>
      <c r="AS149" s="785"/>
      <c r="AT149" s="785"/>
      <c r="AU149" s="785"/>
      <c r="AV149" s="785"/>
      <c r="AW149" s="785"/>
      <c r="AX149" s="785"/>
      <c r="AY149" s="785"/>
      <c r="AZ149" s="785"/>
      <c r="BD149" s="6"/>
    </row>
    <row r="150" spans="1:56" ht="12.9" customHeight="1" x14ac:dyDescent="0.3">
      <c r="A150" s="785"/>
      <c r="B150" s="785"/>
      <c r="C150" s="785"/>
      <c r="D150" s="785"/>
      <c r="E150" s="785"/>
      <c r="F150" s="785"/>
      <c r="G150" s="785"/>
      <c r="H150" s="785"/>
      <c r="I150" s="785"/>
      <c r="J150" s="785"/>
      <c r="K150" s="785"/>
      <c r="L150" s="785"/>
      <c r="M150" s="785"/>
      <c r="N150" s="785"/>
      <c r="O150" s="785"/>
      <c r="P150" s="785"/>
      <c r="Q150" s="785"/>
      <c r="R150" s="785"/>
      <c r="S150" s="785"/>
      <c r="T150" s="785"/>
      <c r="U150" s="785"/>
      <c r="V150" s="785"/>
      <c r="W150" s="13"/>
      <c r="X150" s="13"/>
      <c r="Y150" s="13"/>
      <c r="Z150" s="785"/>
      <c r="AA150" s="785"/>
      <c r="AB150" s="785"/>
      <c r="AC150" s="785"/>
      <c r="AD150" s="785"/>
      <c r="AE150" s="785"/>
      <c r="AF150" s="785"/>
      <c r="AG150" s="785"/>
      <c r="AH150" s="785"/>
      <c r="AI150" s="785"/>
      <c r="AJ150" s="785"/>
      <c r="AK150" s="785"/>
      <c r="AL150" s="785"/>
      <c r="AM150" s="785"/>
      <c r="AN150" s="785"/>
      <c r="AO150" s="785"/>
      <c r="AP150" s="785"/>
      <c r="AQ150" s="785"/>
      <c r="AR150" s="785"/>
      <c r="AS150" s="785"/>
      <c r="AT150" s="785"/>
      <c r="AU150" s="785"/>
      <c r="AV150" s="785"/>
      <c r="AW150" s="785"/>
      <c r="AX150" s="785"/>
      <c r="AY150" s="785"/>
      <c r="AZ150" s="785"/>
      <c r="BD150" s="6"/>
    </row>
    <row r="151" spans="1:56" ht="12.9" customHeight="1" x14ac:dyDescent="0.3">
      <c r="A151" s="785"/>
      <c r="B151" s="785"/>
      <c r="C151" s="785"/>
      <c r="D151" s="785"/>
      <c r="E151" s="785"/>
      <c r="F151" s="785"/>
      <c r="G151" s="785"/>
      <c r="H151" s="785"/>
      <c r="I151" s="785"/>
      <c r="J151" s="785"/>
      <c r="K151" s="785"/>
      <c r="L151" s="785"/>
      <c r="M151" s="785"/>
      <c r="N151" s="785"/>
      <c r="O151" s="785"/>
      <c r="P151" s="785"/>
      <c r="Q151" s="785"/>
      <c r="R151" s="785"/>
      <c r="S151" s="785"/>
      <c r="T151" s="785"/>
      <c r="U151" s="785"/>
      <c r="V151" s="785"/>
      <c r="W151" s="13"/>
      <c r="X151" s="13"/>
      <c r="Y151" s="13"/>
      <c r="Z151" s="785"/>
      <c r="AA151" s="785"/>
      <c r="AB151" s="785"/>
      <c r="AC151" s="785"/>
      <c r="AD151" s="785"/>
      <c r="AE151" s="785"/>
      <c r="AF151" s="785"/>
      <c r="AG151" s="785"/>
      <c r="AH151" s="785"/>
      <c r="AI151" s="785"/>
      <c r="AJ151" s="785"/>
      <c r="AK151" s="785"/>
      <c r="AL151" s="785"/>
      <c r="AM151" s="785"/>
      <c r="AN151" s="785"/>
      <c r="AO151" s="785"/>
      <c r="AP151" s="785"/>
      <c r="AQ151" s="785"/>
      <c r="AR151" s="785"/>
      <c r="AS151" s="785"/>
      <c r="AT151" s="785"/>
      <c r="AU151" s="785"/>
      <c r="AV151" s="785"/>
      <c r="AW151" s="785"/>
      <c r="AX151" s="785"/>
      <c r="AY151" s="785"/>
      <c r="AZ151" s="785"/>
      <c r="BD151" s="6"/>
    </row>
    <row r="152" spans="1:56" ht="12.9" customHeight="1" x14ac:dyDescent="0.3">
      <c r="A152" s="785"/>
      <c r="B152" s="785"/>
      <c r="C152" s="785"/>
      <c r="D152" s="785"/>
      <c r="E152" s="785"/>
      <c r="F152" s="785"/>
      <c r="G152" s="785"/>
      <c r="H152" s="785"/>
      <c r="I152" s="785"/>
      <c r="J152" s="785"/>
      <c r="K152" s="785"/>
      <c r="L152" s="785"/>
      <c r="M152" s="785"/>
      <c r="N152" s="785"/>
      <c r="O152" s="785"/>
      <c r="P152" s="785"/>
      <c r="Q152" s="785"/>
      <c r="R152" s="785"/>
      <c r="S152" s="785"/>
      <c r="T152" s="785"/>
      <c r="U152" s="785"/>
      <c r="V152" s="785"/>
      <c r="W152" s="13"/>
      <c r="X152" s="13"/>
      <c r="Y152" s="13"/>
      <c r="Z152" s="785"/>
      <c r="AA152" s="785"/>
      <c r="AB152" s="785"/>
      <c r="AC152" s="785"/>
      <c r="AD152" s="785"/>
      <c r="AE152" s="785"/>
      <c r="AF152" s="785"/>
      <c r="AG152" s="785"/>
      <c r="AH152" s="785"/>
      <c r="AI152" s="785"/>
      <c r="AJ152" s="785"/>
      <c r="AK152" s="785"/>
      <c r="AL152" s="785"/>
      <c r="AM152" s="785"/>
      <c r="AN152" s="785"/>
      <c r="AO152" s="785"/>
      <c r="AP152" s="785"/>
      <c r="AQ152" s="785"/>
      <c r="AR152" s="785"/>
      <c r="AS152" s="785"/>
      <c r="AT152" s="785"/>
      <c r="AU152" s="785"/>
      <c r="AV152" s="785"/>
      <c r="AW152" s="785"/>
      <c r="AX152" s="785"/>
      <c r="AY152" s="785"/>
      <c r="AZ152" s="785"/>
      <c r="BD152" s="6"/>
    </row>
    <row r="153" spans="1:56" ht="12.9" customHeight="1" x14ac:dyDescent="0.3">
      <c r="A153" s="785"/>
      <c r="B153" s="785"/>
      <c r="C153" s="785"/>
      <c r="D153" s="785"/>
      <c r="E153" s="785"/>
      <c r="F153" s="785"/>
      <c r="G153" s="785"/>
      <c r="H153" s="785"/>
      <c r="I153" s="785"/>
      <c r="J153" s="785"/>
      <c r="K153" s="785"/>
      <c r="L153" s="785"/>
      <c r="M153" s="785"/>
      <c r="N153" s="785"/>
      <c r="O153" s="785"/>
      <c r="P153" s="785"/>
      <c r="Q153" s="785"/>
      <c r="R153" s="785"/>
      <c r="S153" s="785"/>
      <c r="T153" s="785"/>
      <c r="U153" s="785"/>
      <c r="V153" s="785"/>
      <c r="W153" s="13"/>
      <c r="X153" s="13"/>
      <c r="Y153" s="13"/>
      <c r="Z153" s="785"/>
      <c r="AA153" s="785"/>
      <c r="AB153" s="785"/>
      <c r="AC153" s="785"/>
      <c r="AD153" s="785"/>
      <c r="AE153" s="785"/>
      <c r="AF153" s="785"/>
      <c r="AG153" s="785"/>
      <c r="AH153" s="785"/>
      <c r="AI153" s="785"/>
      <c r="AJ153" s="785"/>
      <c r="AK153" s="785"/>
      <c r="AL153" s="785"/>
      <c r="AM153" s="785"/>
      <c r="AN153" s="785"/>
      <c r="AO153" s="785"/>
      <c r="AP153" s="785"/>
      <c r="AQ153" s="785"/>
      <c r="AR153" s="785"/>
      <c r="AS153" s="785"/>
      <c r="AT153" s="785"/>
      <c r="AU153" s="785"/>
      <c r="AV153" s="785"/>
      <c r="AW153" s="785"/>
      <c r="AX153" s="785"/>
      <c r="AY153" s="785"/>
      <c r="AZ153" s="785"/>
      <c r="BD153" s="6"/>
    </row>
    <row r="154" spans="1:56" ht="12.9" customHeight="1" x14ac:dyDescent="0.3">
      <c r="A154" s="785"/>
      <c r="B154" s="785"/>
      <c r="C154" s="785"/>
      <c r="D154" s="785"/>
      <c r="E154" s="785"/>
      <c r="F154" s="785"/>
      <c r="G154" s="785"/>
      <c r="H154" s="785"/>
      <c r="I154" s="785"/>
      <c r="J154" s="785"/>
      <c r="K154" s="785"/>
      <c r="L154" s="785"/>
      <c r="M154" s="785"/>
      <c r="N154" s="785"/>
      <c r="O154" s="785"/>
      <c r="P154" s="785"/>
      <c r="Q154" s="785"/>
      <c r="R154" s="785"/>
      <c r="S154" s="785"/>
      <c r="T154" s="785"/>
      <c r="U154" s="785"/>
      <c r="V154" s="785"/>
      <c r="W154" s="13"/>
      <c r="X154" s="13"/>
      <c r="Y154" s="13"/>
      <c r="Z154" s="785"/>
      <c r="AA154" s="785"/>
      <c r="AB154" s="785"/>
      <c r="AC154" s="785"/>
      <c r="AD154" s="785"/>
      <c r="AE154" s="785"/>
      <c r="AF154" s="785"/>
      <c r="AG154" s="785"/>
      <c r="AH154" s="785"/>
      <c r="AI154" s="785"/>
      <c r="AJ154" s="785"/>
      <c r="AK154" s="785"/>
      <c r="AL154" s="785"/>
      <c r="AM154" s="785"/>
      <c r="AN154" s="785"/>
      <c r="AO154" s="785"/>
      <c r="AP154" s="785"/>
      <c r="AQ154" s="785"/>
      <c r="AR154" s="785"/>
      <c r="AS154" s="785"/>
      <c r="AT154" s="785"/>
      <c r="AU154" s="785"/>
      <c r="AV154" s="785"/>
      <c r="AW154" s="785"/>
      <c r="AX154" s="785"/>
      <c r="AY154" s="785"/>
      <c r="AZ154" s="785"/>
      <c r="BD154" s="6"/>
    </row>
    <row r="155" spans="1:56" ht="12.9" customHeight="1" x14ac:dyDescent="0.3">
      <c r="A155" s="785"/>
      <c r="B155" s="785"/>
      <c r="C155" s="785"/>
      <c r="D155" s="785"/>
      <c r="E155" s="785"/>
      <c r="F155" s="785"/>
      <c r="G155" s="785"/>
      <c r="H155" s="785"/>
      <c r="I155" s="785"/>
      <c r="J155" s="785"/>
      <c r="K155" s="785"/>
      <c r="L155" s="785"/>
      <c r="M155" s="785"/>
      <c r="N155" s="785"/>
      <c r="O155" s="785"/>
      <c r="P155" s="785"/>
      <c r="Q155" s="785"/>
      <c r="R155" s="785"/>
      <c r="S155" s="785"/>
      <c r="T155" s="785"/>
      <c r="U155" s="785"/>
      <c r="V155" s="785"/>
      <c r="W155" s="13"/>
      <c r="X155" s="13"/>
      <c r="Y155" s="13"/>
      <c r="Z155" s="785"/>
      <c r="AA155" s="785"/>
      <c r="AB155" s="785"/>
      <c r="AC155" s="785"/>
      <c r="AD155" s="785"/>
      <c r="AE155" s="785"/>
      <c r="AF155" s="785"/>
      <c r="AG155" s="785"/>
      <c r="AH155" s="785"/>
      <c r="AI155" s="785"/>
      <c r="AJ155" s="785"/>
      <c r="AK155" s="785"/>
      <c r="AL155" s="785"/>
      <c r="AM155" s="785"/>
      <c r="AN155" s="785"/>
      <c r="AO155" s="785"/>
      <c r="AP155" s="785"/>
      <c r="AQ155" s="785"/>
      <c r="AR155" s="785"/>
      <c r="AS155" s="785"/>
      <c r="AT155" s="785"/>
      <c r="AU155" s="785"/>
      <c r="AV155" s="785"/>
      <c r="AW155" s="785"/>
      <c r="AX155" s="785"/>
      <c r="AY155" s="785"/>
      <c r="AZ155" s="785"/>
      <c r="BD155" s="6"/>
    </row>
    <row r="156" spans="1:56" ht="12.9" customHeight="1" x14ac:dyDescent="0.3">
      <c r="A156" s="785"/>
      <c r="B156" s="785"/>
      <c r="C156" s="785"/>
      <c r="D156" s="785"/>
      <c r="E156" s="785"/>
      <c r="F156" s="785"/>
      <c r="G156" s="785"/>
      <c r="H156" s="785"/>
      <c r="I156" s="785"/>
      <c r="J156" s="785"/>
      <c r="K156" s="785"/>
      <c r="L156" s="785"/>
      <c r="M156" s="785"/>
      <c r="N156" s="785"/>
      <c r="O156" s="785"/>
      <c r="P156" s="785"/>
      <c r="Q156" s="785"/>
      <c r="R156" s="785"/>
      <c r="S156" s="785"/>
      <c r="T156" s="785"/>
      <c r="U156" s="785"/>
      <c r="V156" s="785"/>
      <c r="W156" s="13"/>
      <c r="X156" s="13"/>
      <c r="Y156" s="13"/>
      <c r="Z156" s="785"/>
      <c r="AA156" s="785"/>
      <c r="AB156" s="785"/>
      <c r="AC156" s="785"/>
      <c r="AD156" s="785"/>
      <c r="AE156" s="785"/>
      <c r="AF156" s="785"/>
      <c r="AG156" s="785"/>
      <c r="AH156" s="785"/>
      <c r="AI156" s="785"/>
      <c r="AJ156" s="785"/>
      <c r="AK156" s="785"/>
      <c r="AL156" s="785"/>
      <c r="AM156" s="785"/>
      <c r="AN156" s="785"/>
      <c r="AO156" s="785"/>
      <c r="AP156" s="785"/>
      <c r="AQ156" s="785"/>
      <c r="AR156" s="785"/>
      <c r="AS156" s="785"/>
      <c r="AT156" s="785"/>
      <c r="AU156" s="785"/>
      <c r="AV156" s="785"/>
      <c r="AW156" s="785"/>
      <c r="AX156" s="785"/>
      <c r="AY156" s="785"/>
      <c r="AZ156" s="785"/>
      <c r="BD156" s="6"/>
    </row>
    <row r="157" spans="1:56" ht="12.9" customHeight="1" x14ac:dyDescent="0.3">
      <c r="A157" s="785"/>
      <c r="B157" s="785"/>
      <c r="C157" s="785"/>
      <c r="D157" s="785"/>
      <c r="E157" s="785"/>
      <c r="F157" s="785"/>
      <c r="G157" s="785"/>
      <c r="H157" s="785"/>
      <c r="I157" s="785"/>
      <c r="J157" s="785"/>
      <c r="K157" s="785"/>
      <c r="L157" s="785"/>
      <c r="M157" s="785"/>
      <c r="N157" s="785"/>
      <c r="O157" s="785"/>
      <c r="P157" s="785"/>
      <c r="Q157" s="785"/>
      <c r="R157" s="785"/>
      <c r="S157" s="785"/>
      <c r="T157" s="785"/>
      <c r="U157" s="785"/>
      <c r="V157" s="785"/>
      <c r="W157" s="13"/>
      <c r="X157" s="13"/>
      <c r="Y157" s="13"/>
      <c r="Z157" s="785"/>
      <c r="AA157" s="785"/>
      <c r="AB157" s="785"/>
      <c r="AC157" s="785"/>
      <c r="AD157" s="785"/>
      <c r="AE157" s="785"/>
      <c r="AF157" s="785"/>
      <c r="AG157" s="785"/>
      <c r="AH157" s="785"/>
      <c r="AI157" s="785"/>
      <c r="AJ157" s="785"/>
      <c r="AK157" s="785"/>
      <c r="AL157" s="785"/>
      <c r="AM157" s="785"/>
      <c r="AN157" s="785"/>
      <c r="AO157" s="785"/>
      <c r="AP157" s="785"/>
      <c r="AQ157" s="785"/>
      <c r="AR157" s="785"/>
      <c r="AS157" s="785"/>
      <c r="AT157" s="785"/>
      <c r="AU157" s="785"/>
      <c r="AV157" s="785"/>
      <c r="AW157" s="785"/>
      <c r="AX157" s="785"/>
      <c r="AY157" s="785"/>
      <c r="AZ157" s="785"/>
      <c r="BD157" s="6"/>
    </row>
    <row r="158" spans="1:56" ht="12.9" customHeight="1" x14ac:dyDescent="0.3">
      <c r="A158" s="785"/>
      <c r="B158" s="785"/>
      <c r="C158" s="785"/>
      <c r="D158" s="785"/>
      <c r="E158" s="785"/>
      <c r="F158" s="785"/>
      <c r="G158" s="785"/>
      <c r="H158" s="785"/>
      <c r="I158" s="785"/>
      <c r="J158" s="785"/>
      <c r="K158" s="785"/>
      <c r="L158" s="785"/>
      <c r="M158" s="785"/>
      <c r="N158" s="785"/>
      <c r="O158" s="785"/>
      <c r="P158" s="785"/>
      <c r="Q158" s="785"/>
      <c r="R158" s="785"/>
      <c r="S158" s="785"/>
      <c r="T158" s="785"/>
      <c r="U158" s="785"/>
      <c r="V158" s="785"/>
      <c r="W158" s="13"/>
      <c r="X158" s="13"/>
      <c r="Y158" s="13"/>
      <c r="Z158" s="785"/>
      <c r="AA158" s="785"/>
      <c r="AB158" s="785"/>
      <c r="AC158" s="785"/>
      <c r="AD158" s="785"/>
      <c r="AE158" s="785"/>
      <c r="AF158" s="785"/>
      <c r="AG158" s="785"/>
      <c r="AH158" s="785"/>
      <c r="AI158" s="785"/>
      <c r="AJ158" s="785"/>
      <c r="AK158" s="785"/>
      <c r="AL158" s="785"/>
      <c r="AM158" s="785"/>
      <c r="AN158" s="785"/>
      <c r="AO158" s="785"/>
      <c r="AP158" s="785"/>
      <c r="AQ158" s="785"/>
      <c r="AR158" s="785"/>
      <c r="AS158" s="785"/>
      <c r="AT158" s="785"/>
      <c r="AU158" s="785"/>
      <c r="AV158" s="785"/>
      <c r="AW158" s="785"/>
      <c r="AX158" s="785"/>
      <c r="AY158" s="785"/>
      <c r="AZ158" s="785"/>
      <c r="BD158" s="6"/>
    </row>
    <row r="159" spans="1:56" ht="12.9" customHeight="1" x14ac:dyDescent="0.3">
      <c r="A159" s="785"/>
      <c r="B159" s="785"/>
      <c r="C159" s="785"/>
      <c r="D159" s="785"/>
      <c r="E159" s="785"/>
      <c r="F159" s="785"/>
      <c r="G159" s="785"/>
      <c r="H159" s="785"/>
      <c r="I159" s="785"/>
      <c r="J159" s="785"/>
      <c r="K159" s="785"/>
      <c r="L159" s="785"/>
      <c r="M159" s="785"/>
      <c r="N159" s="785"/>
      <c r="O159" s="785"/>
      <c r="P159" s="785"/>
      <c r="Q159" s="785"/>
      <c r="R159" s="785"/>
      <c r="S159" s="785"/>
      <c r="T159" s="785"/>
      <c r="U159" s="785"/>
      <c r="V159" s="785"/>
      <c r="W159" s="13"/>
      <c r="X159" s="13"/>
      <c r="Y159" s="13"/>
      <c r="Z159" s="785"/>
      <c r="AA159" s="785"/>
      <c r="AB159" s="785"/>
      <c r="AC159" s="785"/>
      <c r="AD159" s="785"/>
      <c r="AE159" s="785"/>
      <c r="AF159" s="785"/>
      <c r="AG159" s="785"/>
      <c r="AH159" s="785"/>
      <c r="AI159" s="785"/>
      <c r="AJ159" s="785"/>
      <c r="AK159" s="785"/>
      <c r="AL159" s="785"/>
      <c r="AM159" s="785"/>
      <c r="AN159" s="785"/>
      <c r="AO159" s="785"/>
      <c r="AP159" s="785"/>
      <c r="AQ159" s="785"/>
      <c r="AR159" s="785"/>
      <c r="AS159" s="785"/>
      <c r="AT159" s="785"/>
      <c r="AU159" s="785"/>
      <c r="AV159" s="785"/>
      <c r="AW159" s="785"/>
      <c r="AX159" s="785"/>
      <c r="AY159" s="785"/>
      <c r="AZ159" s="785"/>
      <c r="BD159" s="6"/>
    </row>
    <row r="160" spans="1:56" ht="12.9" customHeight="1" x14ac:dyDescent="0.3">
      <c r="A160" s="785"/>
      <c r="B160" s="785"/>
      <c r="C160" s="785"/>
      <c r="D160" s="785"/>
      <c r="E160" s="785"/>
      <c r="F160" s="785"/>
      <c r="G160" s="785"/>
      <c r="H160" s="785"/>
      <c r="I160" s="785"/>
      <c r="J160" s="785"/>
      <c r="K160" s="785"/>
      <c r="L160" s="785"/>
      <c r="M160" s="785"/>
      <c r="N160" s="785"/>
      <c r="O160" s="785"/>
      <c r="P160" s="785"/>
      <c r="Q160" s="785"/>
      <c r="R160" s="785"/>
      <c r="S160" s="785"/>
      <c r="T160" s="785"/>
      <c r="U160" s="785"/>
      <c r="V160" s="785"/>
      <c r="W160" s="13"/>
      <c r="X160" s="13"/>
      <c r="Y160" s="13"/>
      <c r="Z160" s="785"/>
      <c r="AA160" s="785"/>
      <c r="AB160" s="785"/>
      <c r="AC160" s="785"/>
      <c r="AD160" s="785"/>
      <c r="AE160" s="785"/>
      <c r="AF160" s="785"/>
      <c r="AG160" s="785"/>
      <c r="AH160" s="785"/>
      <c r="AI160" s="785"/>
      <c r="AJ160" s="785"/>
      <c r="AK160" s="785"/>
      <c r="AL160" s="785"/>
      <c r="AM160" s="785"/>
      <c r="AN160" s="785"/>
      <c r="AO160" s="785"/>
      <c r="AP160" s="785"/>
      <c r="AQ160" s="785"/>
      <c r="AR160" s="785"/>
      <c r="AS160" s="785"/>
      <c r="AT160" s="785"/>
      <c r="AU160" s="785"/>
      <c r="AV160" s="785"/>
      <c r="AW160" s="785"/>
      <c r="AX160" s="785"/>
      <c r="AY160" s="785"/>
      <c r="AZ160" s="785"/>
      <c r="BD160" s="6"/>
    </row>
    <row r="161" spans="1:56" ht="12.9" customHeight="1" x14ac:dyDescent="0.3">
      <c r="A161" s="785"/>
      <c r="B161" s="785"/>
      <c r="C161" s="785"/>
      <c r="D161" s="785"/>
      <c r="E161" s="785"/>
      <c r="F161" s="785"/>
      <c r="G161" s="785"/>
      <c r="H161" s="785"/>
      <c r="I161" s="785"/>
      <c r="J161" s="785"/>
      <c r="K161" s="785"/>
      <c r="L161" s="785"/>
      <c r="M161" s="785"/>
      <c r="N161" s="785"/>
      <c r="O161" s="785"/>
      <c r="P161" s="785"/>
      <c r="Q161" s="785"/>
      <c r="R161" s="785"/>
      <c r="S161" s="785"/>
      <c r="T161" s="785"/>
      <c r="U161" s="785"/>
      <c r="V161" s="785"/>
      <c r="W161" s="13"/>
      <c r="X161" s="13"/>
      <c r="Y161" s="13"/>
      <c r="Z161" s="785"/>
      <c r="AA161" s="785"/>
      <c r="AB161" s="785"/>
      <c r="AC161" s="785"/>
      <c r="AD161" s="785"/>
      <c r="AE161" s="785"/>
      <c r="AF161" s="785"/>
      <c r="AG161" s="785"/>
      <c r="AH161" s="785"/>
      <c r="AI161" s="785"/>
      <c r="AJ161" s="785"/>
      <c r="AK161" s="785"/>
      <c r="AL161" s="785"/>
      <c r="AM161" s="785"/>
      <c r="AN161" s="785"/>
      <c r="AO161" s="785"/>
      <c r="AP161" s="785"/>
      <c r="AQ161" s="785"/>
      <c r="AR161" s="785"/>
      <c r="AS161" s="785"/>
      <c r="AT161" s="785"/>
      <c r="AU161" s="785"/>
      <c r="AV161" s="785"/>
      <c r="AW161" s="785"/>
      <c r="AX161" s="785"/>
      <c r="AY161" s="785"/>
      <c r="AZ161" s="785"/>
      <c r="BD161" s="6"/>
    </row>
    <row r="162" spans="1:56" ht="12.9" customHeight="1" x14ac:dyDescent="0.3">
      <c r="A162" s="785"/>
      <c r="B162" s="785"/>
      <c r="C162" s="785"/>
      <c r="D162" s="785"/>
      <c r="E162" s="785"/>
      <c r="F162" s="785"/>
      <c r="G162" s="785"/>
      <c r="H162" s="785"/>
      <c r="I162" s="785"/>
      <c r="J162" s="785"/>
      <c r="K162" s="785"/>
      <c r="L162" s="785"/>
      <c r="M162" s="785"/>
      <c r="N162" s="785"/>
      <c r="O162" s="785"/>
      <c r="P162" s="785"/>
      <c r="Q162" s="785"/>
      <c r="R162" s="785"/>
      <c r="S162" s="785"/>
      <c r="T162" s="785"/>
      <c r="U162" s="785"/>
      <c r="V162" s="785"/>
      <c r="W162" s="13"/>
      <c r="X162" s="13"/>
      <c r="Y162" s="13"/>
      <c r="Z162" s="785"/>
      <c r="AA162" s="785"/>
      <c r="AB162" s="785"/>
      <c r="AC162" s="785"/>
      <c r="AD162" s="785"/>
      <c r="AE162" s="785"/>
      <c r="AF162" s="785"/>
      <c r="AG162" s="785"/>
      <c r="AH162" s="785"/>
      <c r="AI162" s="785"/>
      <c r="AJ162" s="785"/>
      <c r="AK162" s="785"/>
      <c r="AL162" s="785"/>
      <c r="AM162" s="785"/>
      <c r="AN162" s="785"/>
      <c r="AO162" s="785"/>
      <c r="AP162" s="785"/>
      <c r="AQ162" s="785"/>
      <c r="AR162" s="785"/>
      <c r="AS162" s="785"/>
      <c r="AT162" s="785"/>
      <c r="AU162" s="785"/>
      <c r="AV162" s="785"/>
      <c r="AW162" s="785"/>
      <c r="AX162" s="785"/>
      <c r="AY162" s="785"/>
      <c r="AZ162" s="785"/>
      <c r="BD162" s="6"/>
    </row>
    <row r="163" spans="1:56" ht="12.9" customHeight="1" x14ac:dyDescent="0.3">
      <c r="A163" s="785"/>
      <c r="B163" s="785"/>
      <c r="C163" s="785"/>
      <c r="D163" s="785"/>
      <c r="E163" s="785"/>
      <c r="F163" s="785"/>
      <c r="G163" s="785"/>
      <c r="H163" s="785"/>
      <c r="I163" s="785"/>
      <c r="J163" s="785"/>
      <c r="K163" s="785"/>
      <c r="L163" s="785"/>
      <c r="M163" s="785"/>
      <c r="N163" s="785"/>
      <c r="O163" s="785"/>
      <c r="P163" s="785"/>
      <c r="Q163" s="785"/>
      <c r="R163" s="785"/>
      <c r="S163" s="785"/>
      <c r="T163" s="785"/>
      <c r="U163" s="785"/>
      <c r="V163" s="785"/>
      <c r="W163" s="13"/>
      <c r="X163" s="13"/>
      <c r="Y163" s="13"/>
      <c r="Z163" s="785"/>
      <c r="AA163" s="785"/>
      <c r="AB163" s="785"/>
      <c r="AC163" s="785"/>
      <c r="AD163" s="785"/>
      <c r="AE163" s="785"/>
      <c r="AF163" s="785"/>
      <c r="AG163" s="785"/>
      <c r="AH163" s="785"/>
      <c r="AI163" s="785"/>
      <c r="AJ163" s="785"/>
      <c r="AK163" s="785"/>
      <c r="AL163" s="785"/>
      <c r="AM163" s="785"/>
      <c r="AN163" s="785"/>
      <c r="AO163" s="785"/>
      <c r="AP163" s="785"/>
      <c r="AQ163" s="785"/>
      <c r="AR163" s="785"/>
      <c r="AS163" s="785"/>
      <c r="AT163" s="785"/>
      <c r="AU163" s="785"/>
      <c r="AV163" s="785"/>
      <c r="AW163" s="785"/>
      <c r="AX163" s="785"/>
      <c r="AY163" s="785"/>
      <c r="AZ163" s="785"/>
      <c r="BD163" s="6"/>
    </row>
    <row r="164" spans="1:56" ht="12.9" customHeight="1" x14ac:dyDescent="0.3">
      <c r="A164" s="785"/>
      <c r="B164" s="785"/>
      <c r="C164" s="785"/>
      <c r="D164" s="785"/>
      <c r="E164" s="785"/>
      <c r="F164" s="785"/>
      <c r="G164" s="785"/>
      <c r="H164" s="785"/>
      <c r="I164" s="785"/>
      <c r="J164" s="785"/>
      <c r="K164" s="785"/>
      <c r="L164" s="785"/>
      <c r="M164" s="785"/>
      <c r="N164" s="785"/>
      <c r="O164" s="785"/>
      <c r="P164" s="785"/>
      <c r="Q164" s="785"/>
      <c r="R164" s="785"/>
      <c r="S164" s="785"/>
      <c r="T164" s="785"/>
      <c r="U164" s="785"/>
      <c r="V164" s="785"/>
      <c r="W164" s="13"/>
      <c r="X164" s="13"/>
      <c r="Y164" s="13"/>
      <c r="Z164" s="785"/>
      <c r="AA164" s="785"/>
      <c r="AB164" s="785"/>
      <c r="AC164" s="785"/>
      <c r="AD164" s="785"/>
      <c r="AE164" s="785"/>
      <c r="AF164" s="785"/>
      <c r="AG164" s="785"/>
      <c r="AH164" s="785"/>
      <c r="AI164" s="785"/>
      <c r="AJ164" s="785"/>
      <c r="AK164" s="785"/>
      <c r="AL164" s="785"/>
      <c r="AM164" s="785"/>
      <c r="AN164" s="785"/>
      <c r="AO164" s="785"/>
      <c r="AP164" s="785"/>
      <c r="AQ164" s="785"/>
      <c r="AR164" s="785"/>
      <c r="AS164" s="785"/>
      <c r="AT164" s="785"/>
      <c r="AU164" s="785"/>
      <c r="AV164" s="785"/>
      <c r="AW164" s="785"/>
      <c r="AX164" s="785"/>
      <c r="AY164" s="785"/>
      <c r="AZ164" s="785"/>
      <c r="BD164" s="6"/>
    </row>
    <row r="165" spans="1:56" ht="12.9" customHeight="1" x14ac:dyDescent="0.3">
      <c r="A165" s="785"/>
      <c r="B165" s="785"/>
      <c r="C165" s="785"/>
      <c r="D165" s="785"/>
      <c r="E165" s="785"/>
      <c r="F165" s="785"/>
      <c r="G165" s="785"/>
      <c r="H165" s="785"/>
      <c r="I165" s="785"/>
      <c r="J165" s="785"/>
      <c r="K165" s="785"/>
      <c r="L165" s="785"/>
      <c r="M165" s="785"/>
      <c r="N165" s="785"/>
      <c r="O165" s="785"/>
      <c r="P165" s="785"/>
      <c r="Q165" s="785"/>
      <c r="R165" s="785"/>
      <c r="S165" s="785"/>
      <c r="T165" s="785"/>
      <c r="U165" s="785"/>
      <c r="V165" s="785"/>
      <c r="W165" s="13"/>
      <c r="X165" s="13"/>
      <c r="Y165" s="13"/>
      <c r="Z165" s="785"/>
      <c r="AA165" s="785"/>
      <c r="AB165" s="785"/>
      <c r="AC165" s="785"/>
      <c r="AD165" s="785"/>
      <c r="AE165" s="785"/>
      <c r="AF165" s="785"/>
      <c r="AG165" s="785"/>
      <c r="AH165" s="785"/>
      <c r="AI165" s="785"/>
      <c r="AJ165" s="785"/>
      <c r="AK165" s="785"/>
      <c r="AL165" s="785"/>
      <c r="AM165" s="785"/>
      <c r="AN165" s="785"/>
      <c r="AO165" s="785"/>
      <c r="AP165" s="785"/>
      <c r="AQ165" s="785"/>
      <c r="AR165" s="785"/>
      <c r="AS165" s="785"/>
      <c r="AT165" s="785"/>
      <c r="AU165" s="785"/>
      <c r="AV165" s="785"/>
      <c r="AW165" s="785"/>
      <c r="AX165" s="785"/>
      <c r="AY165" s="785"/>
      <c r="AZ165" s="785"/>
      <c r="BD165" s="6"/>
    </row>
    <row r="166" spans="1:56" ht="12.9" customHeight="1" x14ac:dyDescent="0.3">
      <c r="A166" s="785"/>
      <c r="B166" s="785"/>
      <c r="C166" s="785"/>
      <c r="D166" s="785"/>
      <c r="E166" s="785"/>
      <c r="F166" s="785"/>
      <c r="G166" s="785"/>
      <c r="H166" s="785"/>
      <c r="I166" s="785"/>
      <c r="J166" s="785"/>
      <c r="K166" s="785"/>
      <c r="L166" s="785"/>
      <c r="M166" s="785"/>
      <c r="N166" s="785"/>
      <c r="O166" s="785"/>
      <c r="P166" s="785"/>
      <c r="Q166" s="785"/>
      <c r="R166" s="785"/>
      <c r="S166" s="785"/>
      <c r="T166" s="785"/>
      <c r="U166" s="785"/>
      <c r="V166" s="785"/>
      <c r="W166" s="13"/>
      <c r="X166" s="13"/>
      <c r="Y166" s="13"/>
      <c r="Z166" s="785"/>
      <c r="AA166" s="785"/>
      <c r="AB166" s="785"/>
      <c r="AC166" s="785"/>
      <c r="AD166" s="785"/>
      <c r="AE166" s="785"/>
      <c r="AF166" s="785"/>
      <c r="AG166" s="785"/>
      <c r="AH166" s="785"/>
      <c r="AI166" s="785"/>
      <c r="AJ166" s="785"/>
      <c r="AK166" s="785"/>
      <c r="AL166" s="785"/>
      <c r="AM166" s="785"/>
      <c r="AN166" s="785"/>
      <c r="AO166" s="785"/>
      <c r="AP166" s="785"/>
      <c r="AQ166" s="785"/>
      <c r="AR166" s="785"/>
      <c r="AS166" s="785"/>
      <c r="AT166" s="785"/>
      <c r="AU166" s="785"/>
      <c r="AV166" s="785"/>
      <c r="AW166" s="785"/>
      <c r="AX166" s="785"/>
      <c r="AY166" s="785"/>
      <c r="AZ166" s="785"/>
      <c r="BD166" s="6"/>
    </row>
    <row r="167" spans="1:56" ht="12.9" customHeight="1" x14ac:dyDescent="0.3">
      <c r="A167" s="785"/>
      <c r="B167" s="785"/>
      <c r="C167" s="785"/>
      <c r="D167" s="785"/>
      <c r="E167" s="785"/>
      <c r="F167" s="785"/>
      <c r="G167" s="785"/>
      <c r="H167" s="785"/>
      <c r="I167" s="785"/>
      <c r="J167" s="785"/>
      <c r="K167" s="785"/>
      <c r="L167" s="785"/>
      <c r="M167" s="785"/>
      <c r="N167" s="785"/>
      <c r="O167" s="785"/>
      <c r="P167" s="785"/>
      <c r="Q167" s="785"/>
      <c r="R167" s="785"/>
      <c r="S167" s="785"/>
      <c r="T167" s="785"/>
      <c r="U167" s="785"/>
      <c r="V167" s="785"/>
      <c r="W167" s="13"/>
      <c r="X167" s="13"/>
      <c r="Y167" s="13"/>
      <c r="Z167" s="785"/>
      <c r="AA167" s="785"/>
      <c r="AB167" s="785"/>
      <c r="AC167" s="785"/>
      <c r="AD167" s="785"/>
      <c r="AE167" s="785"/>
      <c r="AF167" s="785"/>
      <c r="AG167" s="785"/>
      <c r="AH167" s="785"/>
      <c r="AI167" s="785"/>
      <c r="AJ167" s="785"/>
      <c r="AK167" s="785"/>
      <c r="AL167" s="785"/>
      <c r="AM167" s="785"/>
      <c r="AN167" s="785"/>
      <c r="AO167" s="785"/>
      <c r="AP167" s="785"/>
      <c r="AQ167" s="785"/>
      <c r="AR167" s="785"/>
      <c r="AS167" s="785"/>
      <c r="AT167" s="785"/>
      <c r="AU167" s="785"/>
      <c r="AV167" s="785"/>
      <c r="AW167" s="785"/>
      <c r="AX167" s="785"/>
      <c r="AY167" s="785"/>
      <c r="AZ167" s="785"/>
      <c r="BD167" s="6"/>
    </row>
    <row r="168" spans="1:56" ht="12.9" customHeight="1" x14ac:dyDescent="0.3">
      <c r="A168" s="785"/>
      <c r="B168" s="785"/>
      <c r="C168" s="785"/>
      <c r="D168" s="785"/>
      <c r="E168" s="785"/>
      <c r="F168" s="785"/>
      <c r="G168" s="785"/>
      <c r="H168" s="785"/>
      <c r="I168" s="785"/>
      <c r="J168" s="785"/>
      <c r="K168" s="785"/>
      <c r="L168" s="785"/>
      <c r="M168" s="785"/>
      <c r="N168" s="785"/>
      <c r="O168" s="785"/>
      <c r="P168" s="785"/>
      <c r="Q168" s="785"/>
      <c r="R168" s="785"/>
      <c r="S168" s="785"/>
      <c r="T168" s="785"/>
      <c r="U168" s="785"/>
      <c r="V168" s="785"/>
      <c r="W168" s="13"/>
      <c r="X168" s="13"/>
      <c r="Y168" s="13"/>
      <c r="Z168" s="785"/>
      <c r="AA168" s="785"/>
      <c r="AB168" s="785"/>
      <c r="AC168" s="785"/>
      <c r="AD168" s="785"/>
      <c r="AE168" s="785"/>
      <c r="AF168" s="785"/>
      <c r="AG168" s="785"/>
      <c r="AH168" s="785"/>
      <c r="AI168" s="785"/>
      <c r="AJ168" s="785"/>
      <c r="AK168" s="785"/>
      <c r="AL168" s="785"/>
      <c r="AM168" s="785"/>
      <c r="AN168" s="785"/>
      <c r="AO168" s="785"/>
      <c r="AP168" s="785"/>
      <c r="AQ168" s="785"/>
      <c r="AR168" s="785"/>
      <c r="AS168" s="785"/>
      <c r="AT168" s="785"/>
      <c r="AU168" s="785"/>
      <c r="AV168" s="785"/>
      <c r="AW168" s="785"/>
      <c r="AX168" s="785"/>
      <c r="AY168" s="785"/>
      <c r="AZ168" s="785"/>
      <c r="BD168" s="6"/>
    </row>
    <row r="169" spans="1:56" ht="12.9" customHeight="1" x14ac:dyDescent="0.3">
      <c r="A169" s="785"/>
      <c r="B169" s="785"/>
      <c r="C169" s="785"/>
      <c r="D169" s="785"/>
      <c r="E169" s="785"/>
      <c r="F169" s="785"/>
      <c r="G169" s="785"/>
      <c r="H169" s="785"/>
      <c r="I169" s="785"/>
      <c r="J169" s="785"/>
      <c r="K169" s="785"/>
      <c r="L169" s="785"/>
      <c r="M169" s="785"/>
      <c r="N169" s="785"/>
      <c r="O169" s="785"/>
      <c r="P169" s="785"/>
      <c r="Q169" s="785"/>
      <c r="R169" s="785"/>
      <c r="S169" s="785"/>
      <c r="T169" s="785"/>
      <c r="U169" s="785"/>
      <c r="V169" s="785"/>
      <c r="W169" s="13"/>
      <c r="X169" s="13"/>
      <c r="Y169" s="13"/>
      <c r="Z169" s="785"/>
      <c r="AA169" s="785"/>
      <c r="AB169" s="785"/>
      <c r="AC169" s="785"/>
      <c r="AD169" s="785"/>
      <c r="AE169" s="785"/>
      <c r="AF169" s="785"/>
      <c r="AG169" s="785"/>
      <c r="AH169" s="785"/>
      <c r="AI169" s="785"/>
      <c r="AJ169" s="785"/>
      <c r="AK169" s="785"/>
      <c r="AL169" s="785"/>
      <c r="AM169" s="785"/>
      <c r="AN169" s="785"/>
      <c r="AO169" s="785"/>
      <c r="AP169" s="785"/>
      <c r="AQ169" s="785"/>
      <c r="AR169" s="785"/>
      <c r="AS169" s="785"/>
      <c r="AT169" s="785"/>
      <c r="AU169" s="785"/>
      <c r="AV169" s="785"/>
      <c r="AW169" s="785"/>
      <c r="AX169" s="785"/>
      <c r="AY169" s="785"/>
      <c r="AZ169" s="785"/>
      <c r="BD169" s="6"/>
    </row>
    <row r="170" spans="1:56" ht="12.9" customHeight="1" x14ac:dyDescent="0.3">
      <c r="A170" s="785"/>
      <c r="B170" s="785"/>
      <c r="C170" s="785"/>
      <c r="D170" s="785"/>
      <c r="E170" s="785"/>
      <c r="F170" s="785"/>
      <c r="G170" s="785"/>
      <c r="H170" s="785"/>
      <c r="I170" s="785"/>
      <c r="J170" s="785"/>
      <c r="K170" s="785"/>
      <c r="L170" s="785"/>
      <c r="M170" s="785"/>
      <c r="N170" s="785"/>
      <c r="O170" s="785"/>
      <c r="P170" s="785"/>
      <c r="Q170" s="785"/>
      <c r="R170" s="785"/>
      <c r="S170" s="785"/>
      <c r="T170" s="785"/>
      <c r="U170" s="785"/>
      <c r="V170" s="785"/>
      <c r="W170" s="13"/>
      <c r="X170" s="13"/>
      <c r="Y170" s="13"/>
      <c r="Z170" s="785"/>
      <c r="AA170" s="785"/>
      <c r="AB170" s="785"/>
      <c r="AC170" s="785"/>
      <c r="AD170" s="785"/>
      <c r="AE170" s="785"/>
      <c r="AF170" s="785"/>
      <c r="AG170" s="785"/>
      <c r="AH170" s="785"/>
      <c r="AI170" s="785"/>
      <c r="AJ170" s="785"/>
      <c r="AK170" s="785"/>
      <c r="AL170" s="785"/>
      <c r="AM170" s="785"/>
      <c r="AN170" s="785"/>
      <c r="AO170" s="785"/>
      <c r="AP170" s="785"/>
      <c r="AQ170" s="785"/>
      <c r="AR170" s="785"/>
      <c r="AS170" s="785"/>
      <c r="AT170" s="785"/>
      <c r="AU170" s="785"/>
      <c r="AV170" s="785"/>
      <c r="AW170" s="785"/>
      <c r="AX170" s="785"/>
      <c r="AY170" s="785"/>
      <c r="AZ170" s="785"/>
      <c r="BD170" s="6"/>
    </row>
    <row r="171" spans="1:56" ht="12.9" customHeight="1" x14ac:dyDescent="0.3">
      <c r="A171" s="785"/>
      <c r="B171" s="785"/>
      <c r="C171" s="785"/>
      <c r="D171" s="785"/>
      <c r="E171" s="785"/>
      <c r="F171" s="785"/>
      <c r="G171" s="785"/>
      <c r="H171" s="785"/>
      <c r="I171" s="785"/>
      <c r="J171" s="785"/>
      <c r="K171" s="785"/>
      <c r="L171" s="785"/>
      <c r="M171" s="785"/>
      <c r="N171" s="785"/>
      <c r="O171" s="785"/>
      <c r="P171" s="785"/>
      <c r="Q171" s="785"/>
      <c r="R171" s="785"/>
      <c r="S171" s="785"/>
      <c r="T171" s="785"/>
      <c r="U171" s="785"/>
      <c r="V171" s="785"/>
      <c r="W171" s="13"/>
      <c r="X171" s="13"/>
      <c r="Y171" s="13"/>
      <c r="Z171" s="785"/>
      <c r="AA171" s="785"/>
      <c r="AB171" s="785"/>
      <c r="AC171" s="785"/>
      <c r="AD171" s="785"/>
      <c r="AE171" s="785"/>
      <c r="AF171" s="785"/>
      <c r="AG171" s="785"/>
      <c r="AH171" s="785"/>
      <c r="AI171" s="785"/>
      <c r="AJ171" s="785"/>
      <c r="AK171" s="785"/>
      <c r="AL171" s="785"/>
      <c r="AM171" s="785"/>
      <c r="AN171" s="785"/>
      <c r="AO171" s="785"/>
      <c r="AP171" s="785"/>
      <c r="AQ171" s="785"/>
      <c r="AR171" s="785"/>
      <c r="AS171" s="785"/>
      <c r="AT171" s="785"/>
      <c r="AU171" s="785"/>
      <c r="AV171" s="785"/>
      <c r="AW171" s="785"/>
      <c r="AX171" s="785"/>
      <c r="AY171" s="785"/>
      <c r="AZ171" s="785"/>
      <c r="BD171" s="6"/>
    </row>
    <row r="172" spans="1:56" ht="12.9" customHeight="1" x14ac:dyDescent="0.3">
      <c r="A172" s="785"/>
      <c r="B172" s="785"/>
      <c r="C172" s="785"/>
      <c r="D172" s="785"/>
      <c r="E172" s="785"/>
      <c r="F172" s="785"/>
      <c r="G172" s="785"/>
      <c r="H172" s="785"/>
      <c r="I172" s="785"/>
      <c r="J172" s="785"/>
      <c r="K172" s="785"/>
      <c r="L172" s="785"/>
      <c r="M172" s="785"/>
      <c r="N172" s="785"/>
      <c r="O172" s="785"/>
      <c r="P172" s="785"/>
      <c r="Q172" s="785"/>
      <c r="R172" s="785"/>
      <c r="S172" s="785"/>
      <c r="T172" s="785"/>
      <c r="U172" s="785"/>
      <c r="V172" s="785"/>
      <c r="W172" s="13"/>
      <c r="X172" s="13"/>
      <c r="Y172" s="13"/>
      <c r="Z172" s="785"/>
      <c r="AA172" s="785"/>
      <c r="AB172" s="785"/>
      <c r="AC172" s="785"/>
      <c r="AD172" s="785"/>
      <c r="AE172" s="785"/>
      <c r="AF172" s="785"/>
      <c r="AG172" s="785"/>
      <c r="AH172" s="785"/>
      <c r="AI172" s="785"/>
      <c r="AJ172" s="785"/>
      <c r="AK172" s="785"/>
      <c r="AL172" s="785"/>
      <c r="AM172" s="785"/>
      <c r="AN172" s="785"/>
      <c r="AO172" s="785"/>
      <c r="AP172" s="785"/>
      <c r="AQ172" s="785"/>
      <c r="AR172" s="785"/>
      <c r="AS172" s="785"/>
      <c r="AT172" s="785"/>
      <c r="AU172" s="785"/>
      <c r="AV172" s="785"/>
      <c r="AW172" s="785"/>
      <c r="AX172" s="785"/>
      <c r="AY172" s="785"/>
      <c r="AZ172" s="785"/>
      <c r="BD172" s="6"/>
    </row>
    <row r="173" spans="1:56" ht="12.9" customHeight="1" x14ac:dyDescent="0.3">
      <c r="A173" s="785"/>
      <c r="B173" s="785"/>
      <c r="C173" s="785"/>
      <c r="D173" s="785"/>
      <c r="E173" s="785"/>
      <c r="F173" s="785"/>
      <c r="G173" s="785"/>
      <c r="H173" s="785"/>
      <c r="I173" s="785"/>
      <c r="J173" s="785"/>
      <c r="K173" s="785"/>
      <c r="L173" s="785"/>
      <c r="M173" s="785"/>
      <c r="N173" s="785"/>
      <c r="O173" s="785"/>
      <c r="P173" s="785"/>
      <c r="Q173" s="785"/>
      <c r="R173" s="785"/>
      <c r="S173" s="785"/>
      <c r="T173" s="785"/>
      <c r="U173" s="785"/>
      <c r="V173" s="785"/>
      <c r="W173" s="13"/>
      <c r="X173" s="13"/>
      <c r="Y173" s="13"/>
      <c r="Z173" s="785"/>
      <c r="AA173" s="785"/>
      <c r="AB173" s="785"/>
      <c r="AC173" s="785"/>
      <c r="AD173" s="785"/>
      <c r="AE173" s="785"/>
      <c r="AF173" s="785"/>
      <c r="AG173" s="785"/>
      <c r="AH173" s="785"/>
      <c r="AI173" s="785"/>
      <c r="AJ173" s="785"/>
      <c r="AK173" s="785"/>
      <c r="AL173" s="785"/>
      <c r="AM173" s="785"/>
      <c r="AN173" s="785"/>
      <c r="AO173" s="785"/>
      <c r="AP173" s="785"/>
      <c r="AQ173" s="785"/>
      <c r="AR173" s="785"/>
      <c r="AS173" s="785"/>
      <c r="AT173" s="785"/>
      <c r="AU173" s="785"/>
      <c r="AV173" s="785"/>
      <c r="AW173" s="785"/>
      <c r="AX173" s="785"/>
      <c r="AY173" s="785"/>
      <c r="AZ173" s="785"/>
      <c r="BD173" s="6"/>
    </row>
    <row r="174" spans="1:56" ht="12.9" customHeight="1" x14ac:dyDescent="0.3">
      <c r="A174" s="785"/>
      <c r="B174" s="785"/>
      <c r="C174" s="785"/>
      <c r="D174" s="785"/>
      <c r="E174" s="785"/>
      <c r="F174" s="785"/>
      <c r="G174" s="785"/>
      <c r="H174" s="785"/>
      <c r="I174" s="785"/>
      <c r="J174" s="785"/>
      <c r="K174" s="785"/>
      <c r="L174" s="785"/>
      <c r="M174" s="785"/>
      <c r="N174" s="785"/>
      <c r="O174" s="785"/>
      <c r="P174" s="785"/>
      <c r="Q174" s="785"/>
      <c r="R174" s="785"/>
      <c r="S174" s="785"/>
      <c r="T174" s="785"/>
      <c r="U174" s="785"/>
      <c r="V174" s="785"/>
      <c r="W174" s="13"/>
      <c r="X174" s="13"/>
      <c r="Y174" s="13"/>
      <c r="Z174" s="785"/>
      <c r="AA174" s="785"/>
      <c r="AB174" s="785"/>
      <c r="AC174" s="785"/>
      <c r="AD174" s="785"/>
      <c r="AE174" s="785"/>
      <c r="AF174" s="785"/>
      <c r="AG174" s="785"/>
      <c r="AH174" s="785"/>
      <c r="AI174" s="785"/>
      <c r="AJ174" s="785"/>
      <c r="AK174" s="785"/>
      <c r="AL174" s="785"/>
      <c r="AM174" s="785"/>
      <c r="AN174" s="785"/>
      <c r="AO174" s="785"/>
      <c r="AP174" s="785"/>
      <c r="AQ174" s="785"/>
      <c r="AR174" s="785"/>
      <c r="AS174" s="785"/>
      <c r="AT174" s="785"/>
      <c r="AU174" s="785"/>
      <c r="AV174" s="785"/>
      <c r="AW174" s="785"/>
      <c r="AX174" s="785"/>
      <c r="AY174" s="785"/>
      <c r="AZ174" s="785"/>
      <c r="BD174" s="6"/>
    </row>
    <row r="175" spans="1:56" ht="12.9" customHeight="1" x14ac:dyDescent="0.3">
      <c r="A175" s="785"/>
      <c r="B175" s="785"/>
      <c r="C175" s="785"/>
      <c r="D175" s="785"/>
      <c r="E175" s="785"/>
      <c r="F175" s="785"/>
      <c r="G175" s="785"/>
      <c r="H175" s="785"/>
      <c r="I175" s="785"/>
      <c r="J175" s="785"/>
      <c r="K175" s="785"/>
      <c r="L175" s="785"/>
      <c r="M175" s="785"/>
      <c r="N175" s="785"/>
      <c r="O175" s="785"/>
      <c r="P175" s="785"/>
      <c r="Q175" s="785"/>
      <c r="R175" s="785"/>
      <c r="S175" s="785"/>
      <c r="T175" s="785"/>
      <c r="U175" s="785"/>
      <c r="V175" s="785"/>
      <c r="W175" s="13"/>
      <c r="X175" s="13"/>
      <c r="Y175" s="13"/>
      <c r="Z175" s="785"/>
      <c r="AA175" s="785"/>
      <c r="AB175" s="785"/>
      <c r="AC175" s="785"/>
      <c r="AD175" s="785"/>
      <c r="AE175" s="785"/>
      <c r="AF175" s="785"/>
      <c r="AG175" s="785"/>
      <c r="AH175" s="785"/>
      <c r="AI175" s="785"/>
      <c r="AJ175" s="785"/>
      <c r="AK175" s="785"/>
      <c r="AL175" s="785"/>
      <c r="AM175" s="785"/>
      <c r="AN175" s="785"/>
      <c r="AO175" s="785"/>
      <c r="AP175" s="785"/>
      <c r="AQ175" s="785"/>
      <c r="AR175" s="785"/>
      <c r="AS175" s="785"/>
      <c r="AT175" s="785"/>
      <c r="AU175" s="785"/>
      <c r="AV175" s="785"/>
      <c r="AW175" s="785"/>
      <c r="AX175" s="785"/>
      <c r="AY175" s="785"/>
      <c r="AZ175" s="785"/>
      <c r="BD175" s="6"/>
    </row>
    <row r="176" spans="1:56" ht="12.9" customHeight="1" x14ac:dyDescent="0.3">
      <c r="A176" s="785"/>
      <c r="B176" s="785"/>
      <c r="C176" s="785"/>
      <c r="D176" s="785"/>
      <c r="E176" s="785"/>
      <c r="F176" s="785"/>
      <c r="G176" s="785"/>
      <c r="H176" s="785"/>
      <c r="I176" s="785"/>
      <c r="J176" s="785"/>
      <c r="K176" s="785"/>
      <c r="L176" s="785"/>
      <c r="M176" s="785"/>
      <c r="N176" s="785"/>
      <c r="O176" s="785"/>
      <c r="P176" s="785"/>
      <c r="Q176" s="785"/>
      <c r="R176" s="785"/>
      <c r="S176" s="785"/>
      <c r="T176" s="785"/>
      <c r="U176" s="785"/>
      <c r="V176" s="785"/>
      <c r="W176" s="13"/>
      <c r="X176" s="13"/>
      <c r="Y176" s="13"/>
      <c r="Z176" s="785"/>
      <c r="AA176" s="785"/>
      <c r="AB176" s="785"/>
      <c r="AC176" s="785"/>
      <c r="AD176" s="785"/>
      <c r="AE176" s="785"/>
      <c r="AF176" s="785"/>
      <c r="AG176" s="785"/>
      <c r="AH176" s="785"/>
      <c r="AI176" s="785"/>
      <c r="AJ176" s="785"/>
      <c r="AK176" s="785"/>
      <c r="AL176" s="785"/>
      <c r="AM176" s="785"/>
      <c r="AN176" s="785"/>
      <c r="AO176" s="785"/>
      <c r="AP176" s="785"/>
      <c r="AQ176" s="785"/>
      <c r="AR176" s="785"/>
      <c r="AS176" s="785"/>
      <c r="AT176" s="785"/>
      <c r="AU176" s="785"/>
      <c r="AV176" s="785"/>
      <c r="AW176" s="785"/>
      <c r="AX176" s="785"/>
      <c r="AY176" s="785"/>
      <c r="AZ176" s="785"/>
      <c r="BD176" s="6"/>
    </row>
    <row r="177" spans="1:56" ht="12.9" customHeight="1" x14ac:dyDescent="0.3">
      <c r="A177" s="785"/>
      <c r="B177" s="785"/>
      <c r="C177" s="785"/>
      <c r="D177" s="785"/>
      <c r="E177" s="785"/>
      <c r="F177" s="785"/>
      <c r="G177" s="785"/>
      <c r="H177" s="785"/>
      <c r="I177" s="785"/>
      <c r="J177" s="785"/>
      <c r="K177" s="785"/>
      <c r="L177" s="785"/>
      <c r="M177" s="785"/>
      <c r="N177" s="785"/>
      <c r="O177" s="785"/>
      <c r="P177" s="785"/>
      <c r="Q177" s="785"/>
      <c r="R177" s="785"/>
      <c r="S177" s="785"/>
      <c r="T177" s="785"/>
      <c r="U177" s="785"/>
      <c r="V177" s="785"/>
      <c r="W177" s="13"/>
      <c r="X177" s="13"/>
      <c r="Y177" s="13"/>
      <c r="Z177" s="785"/>
      <c r="AA177" s="785"/>
      <c r="AB177" s="785"/>
      <c r="AC177" s="785"/>
      <c r="AD177" s="785"/>
      <c r="AE177" s="785"/>
      <c r="AF177" s="785"/>
      <c r="AG177" s="785"/>
      <c r="AH177" s="785"/>
      <c r="AI177" s="785"/>
      <c r="AJ177" s="785"/>
      <c r="AK177" s="785"/>
      <c r="AL177" s="785"/>
      <c r="AM177" s="785"/>
      <c r="AN177" s="785"/>
      <c r="AO177" s="785"/>
      <c r="AP177" s="785"/>
      <c r="AQ177" s="785"/>
      <c r="AR177" s="785"/>
      <c r="AS177" s="785"/>
      <c r="AT177" s="785"/>
      <c r="AU177" s="785"/>
      <c r="AV177" s="785"/>
      <c r="AW177" s="785"/>
      <c r="AX177" s="785"/>
      <c r="AY177" s="785"/>
      <c r="AZ177" s="785"/>
      <c r="BD177" s="6"/>
    </row>
    <row r="178" spans="1:56" ht="12.9" customHeight="1" x14ac:dyDescent="0.3">
      <c r="A178" s="785"/>
      <c r="B178" s="785"/>
      <c r="C178" s="785"/>
      <c r="D178" s="785"/>
      <c r="E178" s="785"/>
      <c r="F178" s="785"/>
      <c r="G178" s="785"/>
      <c r="H178" s="785"/>
      <c r="I178" s="785"/>
      <c r="J178" s="785"/>
      <c r="K178" s="785"/>
      <c r="L178" s="785"/>
      <c r="M178" s="785"/>
      <c r="N178" s="785"/>
      <c r="O178" s="785"/>
      <c r="P178" s="785"/>
      <c r="Q178" s="785"/>
      <c r="R178" s="785"/>
      <c r="S178" s="785"/>
      <c r="T178" s="785"/>
      <c r="U178" s="785"/>
      <c r="V178" s="785"/>
      <c r="W178" s="13"/>
      <c r="X178" s="13"/>
      <c r="Y178" s="13"/>
      <c r="Z178" s="785"/>
      <c r="AA178" s="785"/>
      <c r="AB178" s="785"/>
      <c r="AC178" s="785"/>
      <c r="AD178" s="785"/>
      <c r="AE178" s="785"/>
      <c r="AF178" s="785"/>
      <c r="AG178" s="785"/>
      <c r="AH178" s="785"/>
      <c r="AI178" s="785"/>
      <c r="AJ178" s="785"/>
      <c r="AK178" s="785"/>
      <c r="AL178" s="785"/>
      <c r="AM178" s="785"/>
      <c r="AN178" s="785"/>
      <c r="AO178" s="785"/>
      <c r="AP178" s="785"/>
      <c r="AQ178" s="785"/>
      <c r="AR178" s="785"/>
      <c r="AS178" s="785"/>
      <c r="AT178" s="785"/>
      <c r="AU178" s="785"/>
      <c r="AV178" s="785"/>
      <c r="AW178" s="785"/>
      <c r="AX178" s="785"/>
      <c r="AY178" s="785"/>
      <c r="AZ178" s="785"/>
      <c r="BD178" s="6"/>
    </row>
    <row r="179" spans="1:56" ht="12.9" customHeight="1" x14ac:dyDescent="0.3">
      <c r="A179" s="785"/>
      <c r="B179" s="785"/>
      <c r="C179" s="785"/>
      <c r="D179" s="785"/>
      <c r="E179" s="785"/>
      <c r="F179" s="785"/>
      <c r="G179" s="785"/>
      <c r="H179" s="785"/>
      <c r="I179" s="785"/>
      <c r="J179" s="785"/>
      <c r="K179" s="785"/>
      <c r="L179" s="785"/>
      <c r="M179" s="785"/>
      <c r="N179" s="785"/>
      <c r="O179" s="785"/>
      <c r="P179" s="785"/>
      <c r="Q179" s="785"/>
      <c r="R179" s="785"/>
      <c r="S179" s="785"/>
      <c r="T179" s="785"/>
      <c r="U179" s="785"/>
      <c r="V179" s="785"/>
      <c r="W179" s="13"/>
      <c r="X179" s="13"/>
      <c r="Y179" s="13"/>
      <c r="Z179" s="785"/>
      <c r="AA179" s="785"/>
      <c r="AB179" s="785"/>
      <c r="AC179" s="785"/>
      <c r="AD179" s="785"/>
      <c r="AE179" s="785"/>
      <c r="AF179" s="785"/>
      <c r="AG179" s="785"/>
      <c r="AH179" s="785"/>
      <c r="AI179" s="785"/>
      <c r="AJ179" s="785"/>
      <c r="AK179" s="785"/>
      <c r="AL179" s="785"/>
      <c r="AM179" s="785"/>
      <c r="AN179" s="785"/>
      <c r="AO179" s="785"/>
      <c r="AP179" s="785"/>
      <c r="AQ179" s="785"/>
      <c r="AR179" s="785"/>
      <c r="AS179" s="785"/>
      <c r="AT179" s="785"/>
      <c r="AU179" s="785"/>
      <c r="AV179" s="785"/>
      <c r="AW179" s="785"/>
      <c r="AX179" s="785"/>
      <c r="AY179" s="785"/>
      <c r="AZ179" s="785"/>
      <c r="BD179" s="6"/>
    </row>
    <row r="180" spans="1:56" ht="12.9" customHeight="1" x14ac:dyDescent="0.3">
      <c r="A180" s="785"/>
      <c r="B180" s="785"/>
      <c r="C180" s="785"/>
      <c r="D180" s="785"/>
      <c r="E180" s="785"/>
      <c r="F180" s="785"/>
      <c r="G180" s="785"/>
      <c r="H180" s="785"/>
      <c r="I180" s="785"/>
      <c r="J180" s="785"/>
      <c r="K180" s="785"/>
      <c r="L180" s="785"/>
      <c r="M180" s="785"/>
      <c r="N180" s="785"/>
      <c r="O180" s="785"/>
      <c r="P180" s="785"/>
      <c r="Q180" s="785"/>
      <c r="R180" s="785"/>
      <c r="S180" s="785"/>
      <c r="T180" s="785"/>
      <c r="U180" s="785"/>
      <c r="V180" s="785"/>
      <c r="W180" s="13"/>
      <c r="X180" s="13"/>
      <c r="Y180" s="13"/>
      <c r="Z180" s="785"/>
      <c r="AA180" s="785"/>
      <c r="AB180" s="785"/>
      <c r="AC180" s="785"/>
      <c r="AD180" s="785"/>
      <c r="AE180" s="785"/>
      <c r="AF180" s="785"/>
      <c r="AG180" s="785"/>
      <c r="AH180" s="785"/>
      <c r="AI180" s="785"/>
      <c r="AJ180" s="785"/>
      <c r="AK180" s="785"/>
      <c r="AL180" s="785"/>
      <c r="AM180" s="785"/>
      <c r="AN180" s="785"/>
      <c r="AO180" s="785"/>
      <c r="AP180" s="785"/>
      <c r="AQ180" s="785"/>
      <c r="AR180" s="785"/>
      <c r="AS180" s="785"/>
      <c r="AT180" s="785"/>
      <c r="AU180" s="785"/>
      <c r="AV180" s="785"/>
      <c r="AW180" s="785"/>
      <c r="AX180" s="785"/>
      <c r="AY180" s="785"/>
      <c r="AZ180" s="785"/>
      <c r="BD180" s="6"/>
    </row>
    <row r="181" spans="1:56" ht="12.9" customHeight="1" x14ac:dyDescent="0.3">
      <c r="A181" s="785"/>
      <c r="B181" s="785"/>
      <c r="C181" s="785"/>
      <c r="D181" s="785"/>
      <c r="E181" s="785"/>
      <c r="F181" s="785"/>
      <c r="G181" s="785"/>
      <c r="H181" s="785"/>
      <c r="I181" s="785"/>
      <c r="J181" s="785"/>
      <c r="K181" s="785"/>
      <c r="L181" s="785"/>
      <c r="M181" s="785"/>
      <c r="N181" s="785"/>
      <c r="O181" s="785"/>
      <c r="P181" s="785"/>
      <c r="Q181" s="785"/>
      <c r="R181" s="785"/>
      <c r="S181" s="785"/>
      <c r="T181" s="785"/>
      <c r="U181" s="785"/>
      <c r="V181" s="785"/>
      <c r="W181" s="13"/>
      <c r="X181" s="13"/>
      <c r="Y181" s="13"/>
      <c r="Z181" s="785"/>
      <c r="AA181" s="785"/>
      <c r="AB181" s="785"/>
      <c r="AC181" s="785"/>
      <c r="AD181" s="785"/>
      <c r="AE181" s="785"/>
      <c r="AF181" s="785"/>
      <c r="AG181" s="785"/>
      <c r="AH181" s="785"/>
      <c r="AI181" s="785"/>
      <c r="AJ181" s="785"/>
      <c r="AK181" s="785"/>
      <c r="AL181" s="785"/>
      <c r="AM181" s="785"/>
      <c r="AN181" s="785"/>
      <c r="AO181" s="785"/>
      <c r="AP181" s="785"/>
      <c r="AQ181" s="785"/>
      <c r="AR181" s="785"/>
      <c r="AS181" s="785"/>
      <c r="AT181" s="785"/>
      <c r="AU181" s="785"/>
      <c r="AV181" s="785"/>
      <c r="AW181" s="785"/>
      <c r="AX181" s="785"/>
      <c r="AY181" s="785"/>
      <c r="AZ181" s="785"/>
      <c r="BD181" s="6"/>
    </row>
    <row r="182" spans="1:56" ht="12.9" customHeight="1" x14ac:dyDescent="0.3">
      <c r="A182" s="785"/>
      <c r="B182" s="785"/>
      <c r="C182" s="785"/>
      <c r="D182" s="785"/>
      <c r="E182" s="785"/>
      <c r="F182" s="785"/>
      <c r="G182" s="785"/>
      <c r="H182" s="785"/>
      <c r="I182" s="785"/>
      <c r="J182" s="785"/>
      <c r="K182" s="785"/>
      <c r="L182" s="785"/>
      <c r="M182" s="785"/>
      <c r="N182" s="785"/>
      <c r="O182" s="785"/>
      <c r="P182" s="785"/>
      <c r="Q182" s="785"/>
      <c r="R182" s="785"/>
      <c r="S182" s="785"/>
      <c r="T182" s="785"/>
      <c r="U182" s="785"/>
      <c r="V182" s="785"/>
      <c r="W182" s="13"/>
      <c r="X182" s="13"/>
      <c r="Y182" s="13"/>
      <c r="Z182" s="785"/>
      <c r="AA182" s="785"/>
      <c r="AB182" s="785"/>
      <c r="AC182" s="785"/>
      <c r="AD182" s="785"/>
      <c r="AE182" s="785"/>
      <c r="AF182" s="785"/>
      <c r="AG182" s="785"/>
      <c r="AH182" s="785"/>
      <c r="AI182" s="785"/>
      <c r="AJ182" s="785"/>
      <c r="AK182" s="785"/>
      <c r="AL182" s="785"/>
      <c r="AM182" s="785"/>
      <c r="AN182" s="785"/>
      <c r="AO182" s="785"/>
      <c r="AP182" s="785"/>
      <c r="AQ182" s="785"/>
      <c r="AR182" s="785"/>
      <c r="AS182" s="785"/>
      <c r="AT182" s="785"/>
      <c r="AU182" s="785"/>
      <c r="AV182" s="785"/>
      <c r="AW182" s="785"/>
      <c r="AX182" s="785"/>
      <c r="AY182" s="785"/>
      <c r="AZ182" s="785"/>
      <c r="BD182" s="6"/>
    </row>
    <row r="183" spans="1:56" ht="12.9" customHeight="1" x14ac:dyDescent="0.3">
      <c r="A183" s="785"/>
      <c r="B183" s="785"/>
      <c r="C183" s="785"/>
      <c r="D183" s="785"/>
      <c r="E183" s="785"/>
      <c r="F183" s="785"/>
      <c r="G183" s="785"/>
      <c r="H183" s="785"/>
      <c r="I183" s="785"/>
      <c r="J183" s="785"/>
      <c r="K183" s="785"/>
      <c r="L183" s="785"/>
      <c r="M183" s="785"/>
      <c r="N183" s="785"/>
      <c r="O183" s="785"/>
      <c r="P183" s="785"/>
      <c r="Q183" s="785"/>
      <c r="R183" s="785"/>
      <c r="S183" s="785"/>
      <c r="T183" s="785"/>
      <c r="U183" s="785"/>
      <c r="V183" s="785"/>
      <c r="W183" s="13"/>
      <c r="X183" s="13"/>
      <c r="Y183" s="13"/>
      <c r="Z183" s="785"/>
      <c r="AA183" s="785"/>
      <c r="AB183" s="785"/>
      <c r="AC183" s="785"/>
      <c r="AD183" s="785"/>
      <c r="AE183" s="785"/>
      <c r="AF183" s="785"/>
      <c r="AG183" s="785"/>
      <c r="AH183" s="785"/>
      <c r="AI183" s="785"/>
      <c r="AJ183" s="785"/>
      <c r="AK183" s="785"/>
      <c r="AL183" s="785"/>
      <c r="AM183" s="785"/>
      <c r="AN183" s="785"/>
      <c r="AO183" s="785"/>
      <c r="AP183" s="785"/>
      <c r="AQ183" s="785"/>
      <c r="AR183" s="785"/>
      <c r="AS183" s="785"/>
      <c r="AT183" s="785"/>
      <c r="AU183" s="785"/>
      <c r="AV183" s="785"/>
      <c r="AW183" s="785"/>
      <c r="AX183" s="785"/>
      <c r="AY183" s="785"/>
      <c r="AZ183" s="785"/>
      <c r="BD183" s="6"/>
    </row>
    <row r="184" spans="1:56" ht="12.9" customHeight="1" x14ac:dyDescent="0.3">
      <c r="A184" s="785"/>
      <c r="B184" s="785"/>
      <c r="C184" s="785"/>
      <c r="D184" s="785"/>
      <c r="E184" s="785"/>
      <c r="F184" s="785"/>
      <c r="G184" s="785"/>
      <c r="H184" s="785"/>
      <c r="I184" s="785"/>
      <c r="J184" s="785"/>
      <c r="K184" s="785"/>
      <c r="L184" s="785"/>
      <c r="M184" s="785"/>
      <c r="N184" s="785"/>
      <c r="O184" s="785"/>
      <c r="P184" s="785"/>
      <c r="Q184" s="785"/>
      <c r="R184" s="785"/>
      <c r="S184" s="785"/>
      <c r="T184" s="785"/>
      <c r="U184" s="785"/>
      <c r="V184" s="785"/>
      <c r="W184" s="13"/>
      <c r="X184" s="13"/>
      <c r="Y184" s="13"/>
      <c r="Z184" s="785"/>
      <c r="AA184" s="785"/>
      <c r="AB184" s="785"/>
      <c r="AC184" s="785"/>
      <c r="AD184" s="785"/>
      <c r="AE184" s="785"/>
      <c r="AF184" s="785"/>
      <c r="AG184" s="785"/>
      <c r="AH184" s="785"/>
      <c r="AI184" s="785"/>
      <c r="AJ184" s="785"/>
      <c r="AK184" s="785"/>
      <c r="AL184" s="785"/>
      <c r="AM184" s="785"/>
      <c r="AN184" s="785"/>
      <c r="AO184" s="785"/>
      <c r="AP184" s="785"/>
      <c r="AQ184" s="785"/>
      <c r="AR184" s="785"/>
      <c r="AS184" s="785"/>
      <c r="AT184" s="785"/>
      <c r="AU184" s="785"/>
      <c r="AV184" s="785"/>
      <c r="AW184" s="785"/>
      <c r="AX184" s="785"/>
      <c r="AY184" s="785"/>
      <c r="AZ184" s="785"/>
      <c r="BD184" s="6"/>
    </row>
    <row r="185" spans="1:56" ht="12.9" customHeight="1" x14ac:dyDescent="0.3">
      <c r="A185" s="785"/>
      <c r="B185" s="785"/>
      <c r="C185" s="785"/>
      <c r="D185" s="785"/>
      <c r="E185" s="785"/>
      <c r="F185" s="785"/>
      <c r="G185" s="785"/>
      <c r="H185" s="785"/>
      <c r="I185" s="785"/>
      <c r="J185" s="785"/>
      <c r="K185" s="785"/>
      <c r="L185" s="785"/>
      <c r="M185" s="785"/>
      <c r="N185" s="785"/>
      <c r="O185" s="785"/>
      <c r="P185" s="785"/>
      <c r="Q185" s="785"/>
      <c r="R185" s="785"/>
      <c r="S185" s="785"/>
      <c r="T185" s="785"/>
      <c r="U185" s="785"/>
      <c r="V185" s="785"/>
      <c r="W185" s="13"/>
      <c r="X185" s="13"/>
      <c r="Y185" s="13"/>
      <c r="Z185" s="785"/>
      <c r="AA185" s="785"/>
      <c r="AB185" s="785"/>
      <c r="AC185" s="785"/>
      <c r="AD185" s="785"/>
      <c r="AE185" s="785"/>
      <c r="AF185" s="785"/>
      <c r="AG185" s="785"/>
      <c r="AH185" s="785"/>
      <c r="AI185" s="785"/>
      <c r="AJ185" s="785"/>
      <c r="AK185" s="785"/>
      <c r="AL185" s="785"/>
      <c r="AM185" s="785"/>
      <c r="AN185" s="785"/>
      <c r="AO185" s="785"/>
      <c r="AP185" s="785"/>
      <c r="AQ185" s="785"/>
      <c r="AR185" s="785"/>
      <c r="AS185" s="785"/>
      <c r="AT185" s="785"/>
      <c r="AU185" s="785"/>
      <c r="AV185" s="785"/>
      <c r="AW185" s="785"/>
      <c r="AX185" s="785"/>
      <c r="AY185" s="785"/>
      <c r="AZ185" s="785"/>
      <c r="BD185" s="6"/>
    </row>
    <row r="186" spans="1:56" ht="12.9" customHeight="1" x14ac:dyDescent="0.3">
      <c r="A186" s="785"/>
      <c r="B186" s="785"/>
      <c r="C186" s="785"/>
      <c r="D186" s="785"/>
      <c r="E186" s="785"/>
      <c r="F186" s="785"/>
      <c r="G186" s="785"/>
      <c r="H186" s="785"/>
      <c r="I186" s="785"/>
      <c r="J186" s="785"/>
      <c r="K186" s="785"/>
      <c r="L186" s="785"/>
      <c r="M186" s="785"/>
      <c r="N186" s="785"/>
      <c r="O186" s="785"/>
      <c r="P186" s="785"/>
      <c r="Q186" s="785"/>
      <c r="R186" s="785"/>
      <c r="S186" s="785"/>
      <c r="T186" s="785"/>
      <c r="U186" s="785"/>
      <c r="V186" s="785"/>
      <c r="W186" s="13"/>
      <c r="X186" s="13"/>
      <c r="Y186" s="13"/>
      <c r="Z186" s="785"/>
      <c r="AA186" s="785"/>
      <c r="AB186" s="785"/>
      <c r="AC186" s="785"/>
      <c r="AD186" s="785"/>
      <c r="AE186" s="785"/>
      <c r="AF186" s="785"/>
      <c r="AG186" s="785"/>
      <c r="AH186" s="785"/>
      <c r="AI186" s="785"/>
      <c r="AJ186" s="785"/>
      <c r="AK186" s="785"/>
      <c r="AL186" s="785"/>
      <c r="AM186" s="785"/>
      <c r="AN186" s="785"/>
      <c r="AO186" s="785"/>
      <c r="AP186" s="785"/>
      <c r="AQ186" s="785"/>
      <c r="AR186" s="785"/>
      <c r="AS186" s="785"/>
      <c r="AT186" s="785"/>
      <c r="AU186" s="785"/>
      <c r="AV186" s="785"/>
      <c r="AW186" s="785"/>
      <c r="AX186" s="785"/>
      <c r="AY186" s="785"/>
      <c r="AZ186" s="785"/>
      <c r="BD186" s="6"/>
    </row>
    <row r="187" spans="1:56" ht="12.9" customHeight="1" x14ac:dyDescent="0.3">
      <c r="A187" s="785"/>
      <c r="B187" s="785"/>
      <c r="C187" s="785"/>
      <c r="D187" s="785"/>
      <c r="E187" s="785"/>
      <c r="F187" s="785"/>
      <c r="G187" s="785"/>
      <c r="H187" s="785"/>
      <c r="I187" s="785"/>
      <c r="J187" s="785"/>
      <c r="K187" s="785"/>
      <c r="L187" s="785"/>
      <c r="M187" s="785"/>
      <c r="N187" s="785"/>
      <c r="O187" s="785"/>
      <c r="P187" s="785"/>
      <c r="Q187" s="785"/>
      <c r="R187" s="785"/>
      <c r="S187" s="785"/>
      <c r="T187" s="785"/>
      <c r="U187" s="785"/>
      <c r="V187" s="785"/>
      <c r="W187" s="13"/>
      <c r="X187" s="13"/>
      <c r="Y187" s="13"/>
      <c r="Z187" s="785"/>
      <c r="AA187" s="785"/>
      <c r="AB187" s="785"/>
      <c r="AC187" s="785"/>
      <c r="AD187" s="785"/>
      <c r="AE187" s="785"/>
      <c r="AF187" s="785"/>
      <c r="AG187" s="785"/>
      <c r="AH187" s="785"/>
      <c r="AI187" s="785"/>
      <c r="AJ187" s="785"/>
      <c r="AK187" s="785"/>
      <c r="AL187" s="785"/>
      <c r="AM187" s="785"/>
      <c r="AN187" s="785"/>
      <c r="AO187" s="785"/>
      <c r="AP187" s="785"/>
      <c r="AQ187" s="785"/>
      <c r="AR187" s="785"/>
      <c r="AS187" s="785"/>
      <c r="AT187" s="785"/>
      <c r="AU187" s="785"/>
      <c r="AV187" s="785"/>
      <c r="AW187" s="785"/>
      <c r="AX187" s="785"/>
      <c r="AY187" s="785"/>
      <c r="AZ187" s="785"/>
      <c r="BD187" s="6"/>
    </row>
    <row r="188" spans="1:56" ht="12.9" customHeight="1" x14ac:dyDescent="0.3">
      <c r="A188" s="785"/>
      <c r="B188" s="785"/>
      <c r="C188" s="785"/>
      <c r="D188" s="785"/>
      <c r="E188" s="785"/>
      <c r="F188" s="785"/>
      <c r="G188" s="785"/>
      <c r="H188" s="785"/>
      <c r="I188" s="785"/>
      <c r="J188" s="785"/>
      <c r="K188" s="785"/>
      <c r="L188" s="785"/>
      <c r="M188" s="785"/>
      <c r="N188" s="785"/>
      <c r="O188" s="785"/>
      <c r="P188" s="785"/>
      <c r="Q188" s="785"/>
      <c r="R188" s="785"/>
      <c r="S188" s="785"/>
      <c r="T188" s="785"/>
      <c r="U188" s="785"/>
      <c r="V188" s="785"/>
      <c r="W188" s="13"/>
      <c r="X188" s="13"/>
      <c r="Y188" s="13"/>
      <c r="Z188" s="785"/>
      <c r="AA188" s="785"/>
      <c r="AB188" s="785"/>
      <c r="AC188" s="785"/>
      <c r="AD188" s="785"/>
      <c r="AE188" s="785"/>
      <c r="AF188" s="785"/>
      <c r="AG188" s="785"/>
      <c r="AH188" s="785"/>
      <c r="AI188" s="785"/>
      <c r="AJ188" s="785"/>
      <c r="AK188" s="785"/>
      <c r="AL188" s="785"/>
      <c r="AM188" s="785"/>
      <c r="AN188" s="785"/>
      <c r="AO188" s="785"/>
      <c r="AP188" s="785"/>
      <c r="AQ188" s="785"/>
      <c r="AR188" s="785"/>
      <c r="AS188" s="785"/>
      <c r="AT188" s="785"/>
      <c r="AU188" s="785"/>
      <c r="AV188" s="785"/>
      <c r="AW188" s="785"/>
      <c r="AX188" s="785"/>
      <c r="AY188" s="785"/>
      <c r="AZ188" s="785"/>
      <c r="BD188" s="6"/>
    </row>
    <row r="189" spans="1:56" ht="12.9" customHeight="1" x14ac:dyDescent="0.3">
      <c r="A189" s="785"/>
      <c r="B189" s="785"/>
      <c r="C189" s="785"/>
      <c r="D189" s="785"/>
      <c r="E189" s="785"/>
      <c r="F189" s="785"/>
      <c r="G189" s="785"/>
      <c r="H189" s="785"/>
      <c r="I189" s="785"/>
      <c r="J189" s="785"/>
      <c r="K189" s="785"/>
      <c r="L189" s="785"/>
      <c r="M189" s="785"/>
      <c r="N189" s="785"/>
      <c r="O189" s="785"/>
      <c r="P189" s="785"/>
      <c r="Q189" s="785"/>
      <c r="R189" s="785"/>
      <c r="S189" s="785"/>
      <c r="T189" s="785"/>
      <c r="U189" s="785"/>
      <c r="V189" s="785"/>
      <c r="W189" s="13"/>
      <c r="X189" s="13"/>
      <c r="Y189" s="13"/>
      <c r="Z189" s="785"/>
      <c r="AA189" s="785"/>
      <c r="AB189" s="785"/>
      <c r="AC189" s="785"/>
      <c r="AD189" s="785"/>
      <c r="AE189" s="785"/>
      <c r="AF189" s="785"/>
      <c r="AG189" s="785"/>
      <c r="AH189" s="785"/>
      <c r="AI189" s="785"/>
      <c r="AJ189" s="785"/>
      <c r="AK189" s="785"/>
      <c r="AL189" s="785"/>
      <c r="AM189" s="785"/>
      <c r="AN189" s="785"/>
      <c r="AO189" s="785"/>
      <c r="AP189" s="785"/>
      <c r="AQ189" s="785"/>
      <c r="AR189" s="785"/>
      <c r="AS189" s="785"/>
      <c r="AT189" s="785"/>
      <c r="AU189" s="785"/>
      <c r="AV189" s="785"/>
      <c r="AW189" s="785"/>
      <c r="AX189" s="785"/>
      <c r="AY189" s="785"/>
      <c r="AZ189" s="785"/>
      <c r="BD189" s="6"/>
    </row>
    <row r="190" spans="1:56" ht="12.9" customHeight="1" x14ac:dyDescent="0.3">
      <c r="A190" s="785"/>
      <c r="B190" s="785"/>
      <c r="C190" s="785"/>
      <c r="D190" s="785"/>
      <c r="E190" s="785"/>
      <c r="F190" s="785"/>
      <c r="G190" s="785"/>
      <c r="H190" s="785"/>
      <c r="I190" s="785"/>
      <c r="J190" s="785"/>
      <c r="K190" s="785"/>
      <c r="L190" s="785"/>
      <c r="M190" s="785"/>
      <c r="N190" s="785"/>
      <c r="O190" s="785"/>
      <c r="P190" s="785"/>
      <c r="Q190" s="785"/>
      <c r="R190" s="785"/>
      <c r="S190" s="785"/>
      <c r="T190" s="785"/>
      <c r="U190" s="785"/>
      <c r="V190" s="785"/>
      <c r="W190" s="13"/>
      <c r="X190" s="13"/>
      <c r="Y190" s="13"/>
      <c r="Z190" s="785"/>
      <c r="AA190" s="785"/>
      <c r="AB190" s="785"/>
      <c r="AC190" s="785"/>
      <c r="AD190" s="785"/>
      <c r="AE190" s="785"/>
      <c r="AF190" s="785"/>
      <c r="AG190" s="785"/>
      <c r="AH190" s="785"/>
      <c r="AI190" s="785"/>
      <c r="AJ190" s="785"/>
      <c r="AK190" s="785"/>
      <c r="AL190" s="785"/>
      <c r="AM190" s="785"/>
      <c r="AN190" s="785"/>
      <c r="AO190" s="785"/>
      <c r="AP190" s="785"/>
      <c r="AQ190" s="785"/>
      <c r="AR190" s="785"/>
      <c r="AS190" s="785"/>
      <c r="AT190" s="785"/>
      <c r="AU190" s="785"/>
      <c r="AV190" s="785"/>
      <c r="AW190" s="785"/>
      <c r="AX190" s="785"/>
      <c r="AY190" s="785"/>
      <c r="AZ190" s="785"/>
      <c r="BD190" s="6"/>
    </row>
    <row r="191" spans="1:56" ht="12.9" customHeight="1" x14ac:dyDescent="0.3">
      <c r="A191" s="785"/>
      <c r="B191" s="785"/>
      <c r="C191" s="785"/>
      <c r="D191" s="785"/>
      <c r="E191" s="785"/>
      <c r="F191" s="785"/>
      <c r="G191" s="785"/>
      <c r="H191" s="785"/>
      <c r="I191" s="785"/>
      <c r="J191" s="785"/>
      <c r="K191" s="785"/>
      <c r="L191" s="785"/>
      <c r="M191" s="785"/>
      <c r="N191" s="785"/>
      <c r="O191" s="785"/>
      <c r="P191" s="785"/>
      <c r="Q191" s="785"/>
      <c r="R191" s="785"/>
      <c r="S191" s="785"/>
      <c r="T191" s="785"/>
      <c r="U191" s="785"/>
      <c r="V191" s="785"/>
      <c r="W191" s="13"/>
      <c r="X191" s="13"/>
      <c r="Y191" s="13"/>
      <c r="Z191" s="785"/>
      <c r="AA191" s="785"/>
      <c r="AB191" s="785"/>
      <c r="AC191" s="785"/>
      <c r="AD191" s="785"/>
      <c r="AE191" s="785"/>
      <c r="AF191" s="785"/>
      <c r="AG191" s="785"/>
      <c r="AH191" s="785"/>
      <c r="AI191" s="785"/>
      <c r="AJ191" s="785"/>
      <c r="AK191" s="785"/>
      <c r="AL191" s="785"/>
      <c r="AM191" s="785"/>
      <c r="AN191" s="785"/>
      <c r="AO191" s="785"/>
      <c r="AP191" s="785"/>
      <c r="AQ191" s="785"/>
      <c r="AR191" s="785"/>
      <c r="AS191" s="785"/>
      <c r="AT191" s="785"/>
      <c r="AU191" s="785"/>
      <c r="AV191" s="785"/>
      <c r="AW191" s="785"/>
      <c r="AX191" s="785"/>
      <c r="AY191" s="785"/>
      <c r="AZ191" s="785"/>
      <c r="BD191" s="6"/>
    </row>
    <row r="192" spans="1:56" ht="12.9" customHeight="1" x14ac:dyDescent="0.3">
      <c r="A192" s="785"/>
      <c r="B192" s="785"/>
      <c r="C192" s="785"/>
      <c r="D192" s="785"/>
      <c r="E192" s="785"/>
      <c r="F192" s="785"/>
      <c r="G192" s="785"/>
      <c r="H192" s="785"/>
      <c r="I192" s="785"/>
      <c r="J192" s="785"/>
      <c r="K192" s="785"/>
      <c r="L192" s="785"/>
      <c r="M192" s="785"/>
      <c r="N192" s="785"/>
      <c r="O192" s="785"/>
      <c r="P192" s="785"/>
      <c r="Q192" s="785"/>
      <c r="R192" s="785"/>
      <c r="S192" s="785"/>
      <c r="T192" s="785"/>
      <c r="U192" s="785"/>
      <c r="V192" s="785"/>
      <c r="W192" s="13"/>
      <c r="X192" s="13"/>
      <c r="Y192" s="13"/>
      <c r="Z192" s="785"/>
      <c r="AA192" s="785"/>
      <c r="AB192" s="785"/>
      <c r="AC192" s="785"/>
      <c r="AD192" s="785"/>
      <c r="AE192" s="785"/>
      <c r="AF192" s="785"/>
      <c r="AG192" s="785"/>
      <c r="AH192" s="785"/>
      <c r="AI192" s="785"/>
      <c r="AJ192" s="785"/>
      <c r="AK192" s="785"/>
      <c r="AL192" s="785"/>
      <c r="AM192" s="785"/>
      <c r="AN192" s="785"/>
      <c r="AO192" s="785"/>
      <c r="AP192" s="785"/>
      <c r="AQ192" s="785"/>
      <c r="AR192" s="785"/>
      <c r="AS192" s="785"/>
      <c r="AT192" s="785"/>
      <c r="AU192" s="785"/>
      <c r="AV192" s="785"/>
      <c r="AW192" s="785"/>
      <c r="AX192" s="785"/>
      <c r="AY192" s="785"/>
      <c r="AZ192" s="785"/>
      <c r="BD192" s="6"/>
    </row>
    <row r="193" spans="1:56" ht="12.9" customHeight="1" x14ac:dyDescent="0.3">
      <c r="A193" s="785"/>
      <c r="B193" s="785"/>
      <c r="C193" s="785"/>
      <c r="D193" s="785"/>
      <c r="E193" s="785"/>
      <c r="F193" s="785"/>
      <c r="G193" s="785"/>
      <c r="H193" s="785"/>
      <c r="I193" s="785"/>
      <c r="J193" s="785"/>
      <c r="K193" s="785"/>
      <c r="L193" s="785"/>
      <c r="M193" s="785"/>
      <c r="N193" s="785"/>
      <c r="O193" s="785"/>
      <c r="P193" s="785"/>
      <c r="Q193" s="785"/>
      <c r="R193" s="785"/>
      <c r="S193" s="785"/>
      <c r="T193" s="785"/>
      <c r="U193" s="785"/>
      <c r="V193" s="785"/>
      <c r="W193" s="13"/>
      <c r="X193" s="13"/>
      <c r="Y193" s="13"/>
      <c r="Z193" s="785"/>
      <c r="AA193" s="785"/>
      <c r="AB193" s="785"/>
      <c r="AC193" s="785"/>
      <c r="AD193" s="785"/>
      <c r="AE193" s="785"/>
      <c r="AF193" s="785"/>
      <c r="AG193" s="785"/>
      <c r="AH193" s="785"/>
      <c r="AI193" s="785"/>
      <c r="AJ193" s="785"/>
      <c r="AK193" s="785"/>
      <c r="AL193" s="785"/>
      <c r="AM193" s="785"/>
      <c r="AN193" s="785"/>
      <c r="AO193" s="785"/>
      <c r="AP193" s="785"/>
      <c r="AQ193" s="785"/>
      <c r="AR193" s="785"/>
      <c r="AS193" s="785"/>
      <c r="AT193" s="785"/>
      <c r="AU193" s="785"/>
      <c r="AV193" s="785"/>
      <c r="AW193" s="785"/>
      <c r="AX193" s="785"/>
      <c r="AY193" s="785"/>
      <c r="AZ193" s="785"/>
      <c r="BD193" s="6"/>
    </row>
    <row r="194" spans="1:56" ht="12.9" customHeight="1" x14ac:dyDescent="0.3">
      <c r="A194" s="785"/>
      <c r="B194" s="785"/>
      <c r="C194" s="785"/>
      <c r="D194" s="785"/>
      <c r="E194" s="785"/>
      <c r="F194" s="785"/>
      <c r="G194" s="785"/>
      <c r="H194" s="785"/>
      <c r="I194" s="785"/>
      <c r="J194" s="785"/>
      <c r="K194" s="785"/>
      <c r="L194" s="785"/>
      <c r="M194" s="785"/>
      <c r="N194" s="785"/>
      <c r="O194" s="785"/>
      <c r="P194" s="785"/>
      <c r="Q194" s="785"/>
      <c r="R194" s="785"/>
      <c r="S194" s="785"/>
      <c r="T194" s="785"/>
      <c r="U194" s="785"/>
      <c r="V194" s="785"/>
      <c r="W194" s="13"/>
      <c r="X194" s="13"/>
      <c r="Y194" s="13"/>
      <c r="Z194" s="785"/>
      <c r="AA194" s="785"/>
      <c r="AB194" s="785"/>
      <c r="AC194" s="785"/>
      <c r="AD194" s="785"/>
      <c r="AE194" s="785"/>
      <c r="AF194" s="785"/>
      <c r="AG194" s="785"/>
      <c r="AH194" s="785"/>
      <c r="AI194" s="785"/>
      <c r="AJ194" s="785"/>
      <c r="AK194" s="785"/>
      <c r="AL194" s="785"/>
      <c r="AM194" s="785"/>
      <c r="AN194" s="785"/>
      <c r="AO194" s="785"/>
      <c r="AP194" s="785"/>
      <c r="AQ194" s="785"/>
      <c r="AR194" s="785"/>
      <c r="AS194" s="785"/>
      <c r="AT194" s="785"/>
      <c r="AU194" s="785"/>
      <c r="AV194" s="785"/>
      <c r="AW194" s="785"/>
      <c r="AX194" s="785"/>
      <c r="AY194" s="785"/>
      <c r="AZ194" s="785"/>
      <c r="BD194" s="6"/>
    </row>
    <row r="195" spans="1:56" ht="12.9" customHeight="1" x14ac:dyDescent="0.3">
      <c r="A195" s="785"/>
      <c r="B195" s="785"/>
      <c r="C195" s="785"/>
      <c r="D195" s="785"/>
      <c r="E195" s="785"/>
      <c r="F195" s="785"/>
      <c r="G195" s="785"/>
      <c r="H195" s="785"/>
      <c r="I195" s="785"/>
      <c r="J195" s="785"/>
      <c r="K195" s="785"/>
      <c r="L195" s="785"/>
      <c r="M195" s="785"/>
      <c r="N195" s="785"/>
      <c r="O195" s="785"/>
      <c r="P195" s="785"/>
      <c r="Q195" s="785"/>
      <c r="R195" s="785"/>
      <c r="S195" s="785"/>
      <c r="T195" s="785"/>
      <c r="U195" s="785"/>
      <c r="V195" s="785"/>
      <c r="W195" s="13"/>
      <c r="X195" s="13"/>
      <c r="Y195" s="13"/>
      <c r="Z195" s="785"/>
      <c r="AA195" s="785"/>
      <c r="AB195" s="785"/>
      <c r="AC195" s="785"/>
      <c r="AD195" s="785"/>
      <c r="AE195" s="785"/>
      <c r="AF195" s="785"/>
      <c r="AG195" s="785"/>
      <c r="AH195" s="785"/>
      <c r="AI195" s="785"/>
      <c r="AJ195" s="785"/>
      <c r="AK195" s="785"/>
      <c r="AL195" s="785"/>
      <c r="AM195" s="785"/>
      <c r="AN195" s="785"/>
      <c r="AO195" s="785"/>
      <c r="AP195" s="785"/>
      <c r="AQ195" s="785"/>
      <c r="AR195" s="785"/>
      <c r="AS195" s="785"/>
      <c r="AT195" s="785"/>
      <c r="AU195" s="785"/>
      <c r="AV195" s="785"/>
      <c r="AW195" s="785"/>
      <c r="AX195" s="785"/>
      <c r="AY195" s="785"/>
      <c r="AZ195" s="785"/>
      <c r="BD195" s="6"/>
    </row>
    <row r="196" spans="1:56" ht="12.9" customHeight="1" x14ac:dyDescent="0.3">
      <c r="A196" s="785"/>
      <c r="B196" s="785"/>
      <c r="C196" s="785"/>
      <c r="D196" s="785"/>
      <c r="E196" s="785"/>
      <c r="F196" s="785"/>
      <c r="G196" s="785"/>
      <c r="H196" s="785"/>
      <c r="I196" s="785"/>
      <c r="J196" s="785"/>
      <c r="K196" s="785"/>
      <c r="L196" s="785"/>
      <c r="M196" s="785"/>
      <c r="N196" s="785"/>
      <c r="O196" s="785"/>
      <c r="P196" s="785"/>
      <c r="Q196" s="785"/>
      <c r="R196" s="785"/>
      <c r="S196" s="785"/>
      <c r="T196" s="785"/>
      <c r="U196" s="785"/>
      <c r="V196" s="785"/>
      <c r="W196" s="13"/>
      <c r="X196" s="13"/>
      <c r="Y196" s="13"/>
      <c r="Z196" s="785"/>
      <c r="AA196" s="785"/>
      <c r="AB196" s="785"/>
      <c r="AC196" s="785"/>
      <c r="AD196" s="785"/>
      <c r="AE196" s="785"/>
      <c r="AF196" s="785"/>
      <c r="AG196" s="785"/>
      <c r="AH196" s="785"/>
      <c r="AI196" s="785"/>
      <c r="AJ196" s="785"/>
      <c r="AK196" s="785"/>
      <c r="AL196" s="785"/>
      <c r="AM196" s="785"/>
      <c r="AN196" s="785"/>
      <c r="AO196" s="785"/>
      <c r="AP196" s="785"/>
      <c r="AQ196" s="785"/>
      <c r="AR196" s="785"/>
      <c r="AS196" s="785"/>
      <c r="AT196" s="785"/>
      <c r="AU196" s="785"/>
      <c r="AV196" s="785"/>
      <c r="AW196" s="785"/>
      <c r="AX196" s="785"/>
      <c r="AY196" s="785"/>
      <c r="AZ196" s="785"/>
      <c r="BD196" s="6"/>
    </row>
    <row r="197" spans="1:56" ht="12.9" customHeight="1" x14ac:dyDescent="0.3">
      <c r="A197" s="785"/>
      <c r="B197" s="785"/>
      <c r="C197" s="785"/>
      <c r="D197" s="785"/>
      <c r="E197" s="785"/>
      <c r="F197" s="785"/>
      <c r="G197" s="785"/>
      <c r="H197" s="785"/>
      <c r="I197" s="785"/>
      <c r="J197" s="785"/>
      <c r="K197" s="785"/>
      <c r="L197" s="785"/>
      <c r="M197" s="785"/>
      <c r="N197" s="785"/>
      <c r="O197" s="785"/>
      <c r="P197" s="785"/>
      <c r="Q197" s="785"/>
      <c r="R197" s="785"/>
      <c r="S197" s="785"/>
      <c r="T197" s="785"/>
      <c r="U197" s="785"/>
      <c r="V197" s="785"/>
      <c r="W197" s="13"/>
      <c r="X197" s="13"/>
      <c r="Y197" s="13"/>
      <c r="Z197" s="785"/>
      <c r="AA197" s="785"/>
      <c r="AB197" s="785"/>
      <c r="AC197" s="785"/>
      <c r="AD197" s="785"/>
      <c r="AE197" s="785"/>
      <c r="AF197" s="785"/>
      <c r="AG197" s="785"/>
      <c r="AH197" s="785"/>
      <c r="AI197" s="785"/>
      <c r="AJ197" s="785"/>
      <c r="AK197" s="785"/>
      <c r="AL197" s="785"/>
      <c r="AM197" s="785"/>
      <c r="AN197" s="785"/>
      <c r="AO197" s="785"/>
      <c r="AP197" s="785"/>
      <c r="AQ197" s="785"/>
      <c r="AR197" s="785"/>
      <c r="AS197" s="785"/>
      <c r="AT197" s="785"/>
      <c r="AU197" s="785"/>
      <c r="AV197" s="785"/>
      <c r="AW197" s="785"/>
      <c r="AX197" s="785"/>
      <c r="AY197" s="785"/>
      <c r="AZ197" s="785"/>
      <c r="BD197" s="6"/>
    </row>
    <row r="198" spans="1:56" ht="12.9" customHeight="1" x14ac:dyDescent="0.3">
      <c r="A198" s="785"/>
      <c r="B198" s="785"/>
      <c r="C198" s="785"/>
      <c r="D198" s="785"/>
      <c r="E198" s="785"/>
      <c r="F198" s="785"/>
      <c r="G198" s="785"/>
      <c r="H198" s="785"/>
      <c r="I198" s="785"/>
      <c r="J198" s="785"/>
      <c r="K198" s="785"/>
      <c r="L198" s="785"/>
      <c r="M198" s="785"/>
      <c r="N198" s="785"/>
      <c r="O198" s="785"/>
      <c r="P198" s="785"/>
      <c r="Q198" s="785"/>
      <c r="R198" s="785"/>
      <c r="S198" s="785"/>
      <c r="T198" s="785"/>
      <c r="U198" s="785"/>
      <c r="V198" s="785"/>
      <c r="W198" s="13"/>
      <c r="X198" s="13"/>
      <c r="Y198" s="13"/>
      <c r="Z198" s="785"/>
      <c r="AA198" s="785"/>
      <c r="AB198" s="785"/>
      <c r="AC198" s="785"/>
      <c r="AD198" s="785"/>
      <c r="AE198" s="785"/>
      <c r="AF198" s="785"/>
      <c r="AG198" s="785"/>
      <c r="AH198" s="785"/>
      <c r="AI198" s="785"/>
      <c r="AJ198" s="785"/>
      <c r="AK198" s="785"/>
      <c r="AL198" s="785"/>
      <c r="AM198" s="785"/>
      <c r="AN198" s="785"/>
      <c r="AO198" s="785"/>
      <c r="AP198" s="785"/>
      <c r="AQ198" s="785"/>
      <c r="AR198" s="785"/>
      <c r="AS198" s="785"/>
      <c r="AT198" s="785"/>
      <c r="AU198" s="785"/>
      <c r="AV198" s="785"/>
      <c r="AW198" s="785"/>
      <c r="AX198" s="785"/>
      <c r="AY198" s="785"/>
      <c r="AZ198" s="785"/>
      <c r="BD198" s="6"/>
    </row>
    <row r="199" spans="1:56" ht="12.9" customHeight="1" x14ac:dyDescent="0.3">
      <c r="A199" s="785"/>
      <c r="B199" s="785"/>
      <c r="C199" s="785"/>
      <c r="D199" s="785"/>
      <c r="E199" s="785"/>
      <c r="F199" s="785"/>
      <c r="G199" s="785"/>
      <c r="H199" s="785"/>
      <c r="I199" s="785"/>
      <c r="J199" s="785"/>
      <c r="K199" s="785"/>
      <c r="L199" s="785"/>
      <c r="M199" s="785"/>
      <c r="N199" s="785"/>
      <c r="O199" s="785"/>
      <c r="P199" s="785"/>
      <c r="Q199" s="785"/>
      <c r="R199" s="785"/>
      <c r="S199" s="785"/>
      <c r="T199" s="785"/>
      <c r="U199" s="785"/>
      <c r="V199" s="785"/>
      <c r="W199" s="13"/>
      <c r="X199" s="13"/>
      <c r="Y199" s="13"/>
      <c r="Z199" s="785"/>
      <c r="AA199" s="785"/>
      <c r="AB199" s="785"/>
      <c r="AC199" s="785"/>
      <c r="AD199" s="785"/>
      <c r="AE199" s="785"/>
      <c r="AF199" s="785"/>
      <c r="AG199" s="785"/>
      <c r="AH199" s="785"/>
      <c r="AI199" s="785"/>
      <c r="AJ199" s="785"/>
      <c r="AK199" s="785"/>
      <c r="AL199" s="785"/>
      <c r="AM199" s="785"/>
      <c r="AN199" s="785"/>
      <c r="AO199" s="785"/>
      <c r="AP199" s="785"/>
      <c r="AQ199" s="785"/>
      <c r="AR199" s="785"/>
      <c r="AS199" s="785"/>
      <c r="AT199" s="785"/>
      <c r="AU199" s="785"/>
      <c r="AV199" s="785"/>
      <c r="AW199" s="785"/>
      <c r="AX199" s="785"/>
      <c r="AY199" s="785"/>
      <c r="AZ199" s="785"/>
      <c r="BD199" s="6"/>
    </row>
    <row r="200" spans="1:56" ht="12.9" customHeight="1" x14ac:dyDescent="0.3">
      <c r="A200" s="785"/>
      <c r="B200" s="785"/>
      <c r="C200" s="785"/>
      <c r="D200" s="785"/>
      <c r="E200" s="785"/>
      <c r="F200" s="785"/>
      <c r="G200" s="785"/>
      <c r="H200" s="785"/>
      <c r="I200" s="785"/>
      <c r="J200" s="785"/>
      <c r="K200" s="785"/>
      <c r="L200" s="785"/>
      <c r="M200" s="785"/>
      <c r="N200" s="785"/>
      <c r="O200" s="785"/>
      <c r="P200" s="785"/>
      <c r="Q200" s="785"/>
      <c r="R200" s="785"/>
      <c r="S200" s="785"/>
      <c r="T200" s="785"/>
      <c r="U200" s="785"/>
      <c r="V200" s="785"/>
      <c r="W200" s="13"/>
      <c r="X200" s="13"/>
      <c r="Y200" s="13"/>
      <c r="Z200" s="785"/>
      <c r="AA200" s="785"/>
      <c r="AB200" s="785"/>
      <c r="AC200" s="785"/>
      <c r="AD200" s="785"/>
      <c r="AE200" s="785"/>
      <c r="AF200" s="785"/>
      <c r="AG200" s="785"/>
      <c r="AH200" s="785"/>
      <c r="AI200" s="785"/>
      <c r="AJ200" s="785"/>
      <c r="AK200" s="785"/>
      <c r="AL200" s="785"/>
      <c r="AM200" s="785"/>
      <c r="AN200" s="785"/>
      <c r="AO200" s="785"/>
      <c r="AP200" s="785"/>
      <c r="AQ200" s="785"/>
      <c r="AR200" s="785"/>
      <c r="AS200" s="785"/>
      <c r="AT200" s="785"/>
      <c r="AU200" s="785"/>
      <c r="AV200" s="785"/>
      <c r="AW200" s="785"/>
      <c r="AX200" s="785"/>
      <c r="AY200" s="785"/>
      <c r="AZ200" s="785"/>
      <c r="BD200" s="6"/>
    </row>
    <row r="201" spans="1:56" ht="12.9" customHeight="1" x14ac:dyDescent="0.3">
      <c r="A201" s="785"/>
      <c r="B201" s="785"/>
      <c r="C201" s="785"/>
      <c r="D201" s="785"/>
      <c r="E201" s="785"/>
      <c r="F201" s="785"/>
      <c r="G201" s="785"/>
      <c r="H201" s="785"/>
      <c r="I201" s="785"/>
      <c r="J201" s="785"/>
      <c r="K201" s="785"/>
      <c r="L201" s="785"/>
      <c r="M201" s="785"/>
      <c r="N201" s="785"/>
      <c r="O201" s="785"/>
      <c r="P201" s="785"/>
      <c r="Q201" s="785"/>
      <c r="R201" s="785"/>
      <c r="S201" s="785"/>
      <c r="T201" s="785"/>
      <c r="U201" s="785"/>
      <c r="V201" s="785"/>
      <c r="W201" s="13"/>
      <c r="X201" s="13"/>
      <c r="Y201" s="13"/>
      <c r="Z201" s="785"/>
      <c r="AA201" s="785"/>
      <c r="AB201" s="785"/>
      <c r="AC201" s="785"/>
      <c r="AD201" s="785"/>
      <c r="AE201" s="785"/>
      <c r="AF201" s="785"/>
      <c r="AG201" s="785"/>
      <c r="AH201" s="785"/>
      <c r="AI201" s="785"/>
      <c r="AJ201" s="785"/>
      <c r="AK201" s="785"/>
      <c r="AL201" s="785"/>
      <c r="AM201" s="785"/>
      <c r="AN201" s="785"/>
      <c r="AO201" s="785"/>
      <c r="AP201" s="785"/>
      <c r="AQ201" s="785"/>
      <c r="AR201" s="785"/>
      <c r="AS201" s="785"/>
      <c r="AT201" s="785"/>
      <c r="AU201" s="785"/>
      <c r="AV201" s="785"/>
      <c r="AW201" s="785"/>
      <c r="AX201" s="785"/>
      <c r="AY201" s="785"/>
      <c r="AZ201" s="785"/>
      <c r="BD201" s="6"/>
    </row>
    <row r="202" spans="1:56" ht="12.9" customHeight="1" x14ac:dyDescent="0.3">
      <c r="A202" s="785"/>
      <c r="B202" s="785"/>
      <c r="C202" s="785"/>
      <c r="D202" s="785"/>
      <c r="E202" s="785"/>
      <c r="F202" s="785"/>
      <c r="G202" s="785"/>
      <c r="H202" s="785"/>
      <c r="I202" s="785"/>
      <c r="J202" s="785"/>
      <c r="K202" s="785"/>
      <c r="L202" s="785"/>
      <c r="M202" s="785"/>
      <c r="N202" s="785"/>
      <c r="O202" s="785"/>
      <c r="P202" s="785"/>
      <c r="Q202" s="785"/>
      <c r="R202" s="785"/>
      <c r="S202" s="785"/>
      <c r="T202" s="785"/>
      <c r="U202" s="785"/>
      <c r="V202" s="785"/>
      <c r="W202" s="13"/>
      <c r="X202" s="13"/>
      <c r="Y202" s="13"/>
      <c r="Z202" s="785"/>
      <c r="AA202" s="785"/>
      <c r="AB202" s="785"/>
      <c r="AC202" s="785"/>
      <c r="AD202" s="785"/>
      <c r="AE202" s="785"/>
      <c r="AF202" s="785"/>
      <c r="AG202" s="785"/>
      <c r="AH202" s="785"/>
      <c r="AI202" s="785"/>
      <c r="AJ202" s="785"/>
      <c r="AK202" s="785"/>
      <c r="AL202" s="785"/>
      <c r="AM202" s="785"/>
      <c r="AN202" s="785"/>
      <c r="AO202" s="785"/>
      <c r="AP202" s="785"/>
      <c r="AQ202" s="785"/>
      <c r="AR202" s="785"/>
      <c r="AS202" s="785"/>
      <c r="AT202" s="785"/>
      <c r="AU202" s="785"/>
      <c r="AV202" s="785"/>
      <c r="AW202" s="785"/>
      <c r="AX202" s="785"/>
      <c r="AY202" s="785"/>
      <c r="AZ202" s="785"/>
      <c r="BD202" s="6"/>
    </row>
    <row r="203" spans="1:56" ht="12.9" customHeight="1" x14ac:dyDescent="0.3">
      <c r="A203" s="785"/>
      <c r="B203" s="785"/>
      <c r="C203" s="785"/>
      <c r="D203" s="785"/>
      <c r="E203" s="785"/>
      <c r="F203" s="785"/>
      <c r="G203" s="785"/>
      <c r="H203" s="785"/>
      <c r="I203" s="785"/>
      <c r="J203" s="785"/>
      <c r="K203" s="785"/>
      <c r="L203" s="785"/>
      <c r="M203" s="785"/>
      <c r="N203" s="785"/>
      <c r="O203" s="785"/>
      <c r="P203" s="785"/>
      <c r="Q203" s="785"/>
      <c r="R203" s="785"/>
      <c r="S203" s="785"/>
      <c r="T203" s="785"/>
      <c r="U203" s="785"/>
      <c r="V203" s="785"/>
      <c r="W203" s="13"/>
      <c r="X203" s="13"/>
      <c r="Y203" s="13"/>
      <c r="Z203" s="785"/>
      <c r="AA203" s="785"/>
      <c r="AB203" s="785"/>
      <c r="AC203" s="785"/>
      <c r="AD203" s="785"/>
      <c r="AE203" s="785"/>
      <c r="AF203" s="785"/>
      <c r="AG203" s="785"/>
      <c r="AH203" s="785"/>
      <c r="AI203" s="785"/>
      <c r="AJ203" s="785"/>
      <c r="AK203" s="785"/>
      <c r="AL203" s="785"/>
      <c r="AM203" s="785"/>
      <c r="AN203" s="785"/>
      <c r="AO203" s="785"/>
      <c r="AP203" s="785"/>
      <c r="AQ203" s="785"/>
      <c r="AR203" s="785"/>
      <c r="AS203" s="785"/>
      <c r="AT203" s="785"/>
      <c r="AU203" s="785"/>
      <c r="AV203" s="785"/>
      <c r="AW203" s="785"/>
      <c r="AX203" s="785"/>
      <c r="AY203" s="785"/>
      <c r="AZ203" s="785"/>
      <c r="BD203" s="6"/>
    </row>
    <row r="204" spans="1:56" ht="12.9" customHeight="1" x14ac:dyDescent="0.3">
      <c r="A204" s="785"/>
      <c r="B204" s="785"/>
      <c r="C204" s="785"/>
      <c r="D204" s="785"/>
      <c r="E204" s="785"/>
      <c r="F204" s="785"/>
      <c r="G204" s="785"/>
      <c r="H204" s="785"/>
      <c r="I204" s="785"/>
      <c r="J204" s="785"/>
      <c r="K204" s="785"/>
      <c r="L204" s="785"/>
      <c r="M204" s="785"/>
      <c r="N204" s="785"/>
      <c r="O204" s="785"/>
      <c r="P204" s="785"/>
      <c r="Q204" s="785"/>
      <c r="R204" s="785"/>
      <c r="S204" s="785"/>
      <c r="T204" s="785"/>
      <c r="U204" s="785"/>
      <c r="V204" s="785"/>
      <c r="W204" s="13"/>
      <c r="X204" s="13"/>
      <c r="Y204" s="13"/>
      <c r="Z204" s="785"/>
      <c r="AA204" s="785"/>
      <c r="AB204" s="785"/>
      <c r="AC204" s="785"/>
      <c r="AD204" s="785"/>
      <c r="AE204" s="785"/>
      <c r="AF204" s="785"/>
      <c r="AG204" s="785"/>
      <c r="AH204" s="785"/>
      <c r="AI204" s="785"/>
      <c r="AJ204" s="785"/>
      <c r="AK204" s="785"/>
      <c r="AL204" s="785"/>
      <c r="AM204" s="785"/>
      <c r="AN204" s="785"/>
      <c r="AO204" s="785"/>
      <c r="AP204" s="785"/>
      <c r="AQ204" s="785"/>
      <c r="AR204" s="785"/>
      <c r="AS204" s="785"/>
      <c r="AT204" s="785"/>
      <c r="AU204" s="785"/>
      <c r="AV204" s="785"/>
      <c r="AW204" s="785"/>
      <c r="AX204" s="785"/>
      <c r="AY204" s="785"/>
      <c r="AZ204" s="785"/>
      <c r="BD204" s="6"/>
    </row>
    <row r="205" spans="1:56" ht="12.9" customHeight="1" x14ac:dyDescent="0.3">
      <c r="A205" s="785"/>
      <c r="B205" s="785"/>
      <c r="C205" s="785"/>
      <c r="D205" s="785"/>
      <c r="E205" s="785"/>
      <c r="F205" s="785"/>
      <c r="G205" s="785"/>
      <c r="H205" s="785"/>
      <c r="I205" s="785"/>
      <c r="J205" s="785"/>
      <c r="K205" s="785"/>
      <c r="L205" s="785"/>
      <c r="M205" s="785"/>
      <c r="N205" s="785"/>
      <c r="O205" s="785"/>
      <c r="P205" s="785"/>
      <c r="Q205" s="785"/>
      <c r="R205" s="785"/>
      <c r="S205" s="785"/>
      <c r="T205" s="785"/>
      <c r="U205" s="785"/>
      <c r="V205" s="785"/>
      <c r="W205" s="13"/>
      <c r="X205" s="13"/>
      <c r="Y205" s="13"/>
      <c r="Z205" s="785"/>
      <c r="AA205" s="785"/>
      <c r="AB205" s="785"/>
      <c r="AC205" s="785"/>
      <c r="AD205" s="785"/>
      <c r="AE205" s="785"/>
      <c r="AF205" s="785"/>
      <c r="AG205" s="785"/>
      <c r="AH205" s="785"/>
      <c r="AI205" s="785"/>
      <c r="AJ205" s="785"/>
      <c r="AK205" s="785"/>
      <c r="AL205" s="785"/>
      <c r="AM205" s="785"/>
      <c r="AN205" s="785"/>
      <c r="AO205" s="785"/>
      <c r="AP205" s="785"/>
      <c r="AQ205" s="785"/>
      <c r="AR205" s="785"/>
      <c r="AS205" s="785"/>
      <c r="AT205" s="785"/>
      <c r="AU205" s="785"/>
      <c r="AV205" s="785"/>
      <c r="AW205" s="785"/>
      <c r="AX205" s="785"/>
      <c r="AY205" s="785"/>
      <c r="AZ205" s="785"/>
      <c r="BD205" s="6"/>
    </row>
    <row r="206" spans="1:56" ht="12.9" customHeight="1" x14ac:dyDescent="0.3">
      <c r="A206" s="785"/>
      <c r="B206" s="785"/>
      <c r="C206" s="785"/>
      <c r="D206" s="785"/>
      <c r="E206" s="785"/>
      <c r="F206" s="785"/>
      <c r="G206" s="785"/>
      <c r="H206" s="785"/>
      <c r="I206" s="785"/>
      <c r="J206" s="785"/>
      <c r="K206" s="785"/>
      <c r="L206" s="785"/>
      <c r="M206" s="785"/>
      <c r="N206" s="785"/>
      <c r="O206" s="785"/>
      <c r="P206" s="785"/>
      <c r="Q206" s="785"/>
      <c r="R206" s="785"/>
      <c r="S206" s="785"/>
      <c r="T206" s="785"/>
      <c r="U206" s="785"/>
      <c r="V206" s="785"/>
      <c r="W206" s="13"/>
      <c r="X206" s="13"/>
      <c r="Y206" s="13"/>
      <c r="Z206" s="785"/>
      <c r="AA206" s="785"/>
      <c r="AB206" s="785"/>
      <c r="AC206" s="785"/>
      <c r="AD206" s="785"/>
      <c r="AE206" s="785"/>
      <c r="AF206" s="785"/>
      <c r="AG206" s="785"/>
      <c r="AH206" s="785"/>
      <c r="AI206" s="785"/>
      <c r="AJ206" s="785"/>
      <c r="AK206" s="785"/>
      <c r="AL206" s="785"/>
      <c r="AM206" s="785"/>
      <c r="AN206" s="785"/>
      <c r="AO206" s="785"/>
      <c r="AP206" s="785"/>
      <c r="AQ206" s="785"/>
      <c r="AR206" s="785"/>
      <c r="AS206" s="785"/>
      <c r="AT206" s="785"/>
      <c r="AU206" s="785"/>
      <c r="AV206" s="785"/>
      <c r="AW206" s="785"/>
      <c r="AX206" s="785"/>
      <c r="AY206" s="785"/>
      <c r="AZ206" s="785"/>
      <c r="BD206" s="6"/>
    </row>
    <row r="207" spans="1:56" ht="12.9" customHeight="1" x14ac:dyDescent="0.3">
      <c r="A207" s="785"/>
      <c r="B207" s="785"/>
      <c r="C207" s="785"/>
      <c r="D207" s="785"/>
      <c r="E207" s="785"/>
      <c r="F207" s="785"/>
      <c r="G207" s="785"/>
      <c r="H207" s="785"/>
      <c r="I207" s="785"/>
      <c r="J207" s="785"/>
      <c r="K207" s="785"/>
      <c r="L207" s="785"/>
      <c r="M207" s="785"/>
      <c r="N207" s="785"/>
      <c r="O207" s="785"/>
      <c r="P207" s="785"/>
      <c r="Q207" s="785"/>
      <c r="R207" s="785"/>
      <c r="S207" s="785"/>
      <c r="T207" s="785"/>
      <c r="U207" s="785"/>
      <c r="V207" s="785"/>
      <c r="W207" s="13"/>
      <c r="X207" s="13"/>
      <c r="Y207" s="13"/>
      <c r="Z207" s="785"/>
      <c r="AA207" s="785"/>
      <c r="AB207" s="785"/>
      <c r="AC207" s="785"/>
      <c r="AD207" s="785"/>
      <c r="AE207" s="785"/>
      <c r="AF207" s="785"/>
      <c r="AG207" s="785"/>
      <c r="AH207" s="785"/>
      <c r="AI207" s="785"/>
      <c r="AJ207" s="785"/>
      <c r="AK207" s="785"/>
      <c r="AL207" s="785"/>
      <c r="AM207" s="785"/>
      <c r="AN207" s="785"/>
      <c r="AO207" s="785"/>
      <c r="AP207" s="785"/>
      <c r="AQ207" s="785"/>
      <c r="AR207" s="785"/>
      <c r="AS207" s="785"/>
      <c r="AT207" s="785"/>
      <c r="AU207" s="785"/>
      <c r="AV207" s="785"/>
      <c r="AW207" s="785"/>
      <c r="AX207" s="785"/>
      <c r="AY207" s="785"/>
      <c r="AZ207" s="785"/>
      <c r="BD207" s="6"/>
    </row>
    <row r="208" spans="1:56" ht="12.9" customHeight="1" x14ac:dyDescent="0.3">
      <c r="A208" s="785"/>
      <c r="B208" s="785"/>
      <c r="C208" s="785"/>
      <c r="D208" s="785"/>
      <c r="E208" s="785"/>
      <c r="F208" s="785"/>
      <c r="G208" s="785"/>
      <c r="H208" s="785"/>
      <c r="I208" s="785"/>
      <c r="J208" s="785"/>
      <c r="K208" s="785"/>
      <c r="L208" s="785"/>
      <c r="M208" s="785"/>
      <c r="N208" s="785"/>
      <c r="O208" s="785"/>
      <c r="P208" s="785"/>
      <c r="Q208" s="785"/>
      <c r="R208" s="785"/>
      <c r="S208" s="785"/>
      <c r="T208" s="785"/>
      <c r="U208" s="785"/>
      <c r="V208" s="785"/>
      <c r="W208" s="13"/>
      <c r="X208" s="13"/>
      <c r="Y208" s="13"/>
      <c r="Z208" s="785"/>
      <c r="AA208" s="785"/>
      <c r="AB208" s="785"/>
      <c r="AC208" s="785"/>
      <c r="AD208" s="785"/>
      <c r="AE208" s="785"/>
      <c r="AF208" s="785"/>
      <c r="AG208" s="785"/>
      <c r="AH208" s="785"/>
      <c r="AI208" s="785"/>
      <c r="AJ208" s="785"/>
      <c r="AK208" s="785"/>
      <c r="AL208" s="785"/>
      <c r="AM208" s="785"/>
      <c r="AN208" s="785"/>
      <c r="AO208" s="785"/>
      <c r="AP208" s="785"/>
      <c r="AQ208" s="785"/>
      <c r="AR208" s="785"/>
      <c r="AS208" s="785"/>
      <c r="AT208" s="785"/>
      <c r="AU208" s="785"/>
      <c r="AV208" s="785"/>
      <c r="AW208" s="785"/>
      <c r="AX208" s="785"/>
      <c r="AY208" s="785"/>
      <c r="AZ208" s="785"/>
      <c r="BD208" s="6"/>
    </row>
    <row r="209" spans="1:56" ht="12.9" customHeight="1" x14ac:dyDescent="0.3">
      <c r="A209" s="785"/>
      <c r="B209" s="785"/>
      <c r="C209" s="785"/>
      <c r="D209" s="785"/>
      <c r="E209" s="785"/>
      <c r="F209" s="785"/>
      <c r="G209" s="785"/>
      <c r="H209" s="785"/>
      <c r="I209" s="785"/>
      <c r="J209" s="785"/>
      <c r="K209" s="785"/>
      <c r="L209" s="785"/>
      <c r="M209" s="785"/>
      <c r="N209" s="785"/>
      <c r="O209" s="785"/>
      <c r="P209" s="785"/>
      <c r="Q209" s="785"/>
      <c r="R209" s="785"/>
      <c r="S209" s="785"/>
      <c r="T209" s="785"/>
      <c r="U209" s="785"/>
      <c r="V209" s="785"/>
      <c r="W209" s="13"/>
      <c r="X209" s="13"/>
      <c r="Y209" s="13"/>
      <c r="Z209" s="785"/>
      <c r="AA209" s="785"/>
      <c r="AB209" s="785"/>
      <c r="AC209" s="785"/>
      <c r="AD209" s="785"/>
      <c r="AE209" s="785"/>
      <c r="AF209" s="785"/>
      <c r="AG209" s="785"/>
      <c r="AH209" s="785"/>
      <c r="AI209" s="785"/>
      <c r="AJ209" s="785"/>
      <c r="AK209" s="785"/>
      <c r="AL209" s="785"/>
      <c r="AM209" s="785"/>
      <c r="AN209" s="785"/>
      <c r="AO209" s="785"/>
      <c r="AP209" s="785"/>
      <c r="AQ209" s="785"/>
      <c r="AR209" s="785"/>
      <c r="AS209" s="785"/>
      <c r="AT209" s="785"/>
      <c r="AU209" s="785"/>
      <c r="AV209" s="785"/>
      <c r="AW209" s="785"/>
      <c r="AX209" s="785"/>
      <c r="AY209" s="785"/>
      <c r="AZ209" s="785"/>
      <c r="BD209" s="6"/>
    </row>
    <row r="210" spans="1:56" ht="12.9" customHeight="1" x14ac:dyDescent="0.3">
      <c r="A210" s="785"/>
      <c r="B210" s="785"/>
      <c r="C210" s="785"/>
      <c r="D210" s="785"/>
      <c r="E210" s="785"/>
      <c r="F210" s="785"/>
      <c r="G210" s="785"/>
      <c r="H210" s="785"/>
      <c r="I210" s="785"/>
      <c r="J210" s="785"/>
      <c r="K210" s="785"/>
      <c r="L210" s="785"/>
      <c r="M210" s="785"/>
      <c r="N210" s="785"/>
      <c r="O210" s="785"/>
      <c r="P210" s="785"/>
      <c r="Q210" s="785"/>
      <c r="R210" s="785"/>
      <c r="S210" s="785"/>
      <c r="T210" s="785"/>
      <c r="U210" s="785"/>
      <c r="V210" s="785"/>
      <c r="W210" s="13"/>
      <c r="X210" s="13"/>
      <c r="Y210" s="13"/>
      <c r="Z210" s="785"/>
      <c r="AA210" s="785"/>
      <c r="AB210" s="785"/>
      <c r="AC210" s="785"/>
      <c r="AD210" s="785"/>
      <c r="AE210" s="785"/>
      <c r="AF210" s="785"/>
      <c r="AG210" s="785"/>
      <c r="AH210" s="785"/>
      <c r="AI210" s="785"/>
      <c r="AJ210" s="785"/>
      <c r="AK210" s="785"/>
      <c r="AL210" s="785"/>
      <c r="AM210" s="785"/>
      <c r="AN210" s="785"/>
      <c r="AO210" s="785"/>
      <c r="AP210" s="785"/>
      <c r="AQ210" s="785"/>
      <c r="AR210" s="785"/>
      <c r="AS210" s="785"/>
      <c r="AT210" s="785"/>
      <c r="AU210" s="785"/>
      <c r="AV210" s="785"/>
      <c r="AW210" s="785"/>
      <c r="AX210" s="785"/>
      <c r="AY210" s="785"/>
      <c r="AZ210" s="785"/>
      <c r="BD210" s="6"/>
    </row>
    <row r="211" spans="1:56" ht="12.9" customHeight="1" x14ac:dyDescent="0.3">
      <c r="A211" s="785"/>
      <c r="B211" s="785"/>
      <c r="C211" s="785"/>
      <c r="D211" s="785"/>
      <c r="E211" s="785"/>
      <c r="F211" s="785"/>
      <c r="G211" s="785"/>
      <c r="H211" s="785"/>
      <c r="I211" s="785"/>
      <c r="J211" s="785"/>
      <c r="K211" s="785"/>
      <c r="L211" s="785"/>
      <c r="M211" s="785"/>
      <c r="N211" s="785"/>
      <c r="O211" s="785"/>
      <c r="P211" s="785"/>
      <c r="Q211" s="785"/>
      <c r="R211" s="785"/>
      <c r="S211" s="785"/>
      <c r="T211" s="785"/>
      <c r="U211" s="785"/>
      <c r="V211" s="785"/>
      <c r="W211" s="13"/>
      <c r="X211" s="13"/>
      <c r="Y211" s="13"/>
      <c r="Z211" s="785"/>
      <c r="AA211" s="785"/>
      <c r="AB211" s="785"/>
      <c r="AC211" s="785"/>
      <c r="AD211" s="785"/>
      <c r="AE211" s="785"/>
      <c r="AF211" s="785"/>
      <c r="AG211" s="785"/>
      <c r="AH211" s="785"/>
      <c r="AI211" s="785"/>
      <c r="AJ211" s="785"/>
      <c r="AK211" s="785"/>
      <c r="AL211" s="785"/>
      <c r="AM211" s="785"/>
      <c r="AN211" s="785"/>
      <c r="AO211" s="785"/>
      <c r="AP211" s="785"/>
      <c r="AQ211" s="785"/>
      <c r="AR211" s="785"/>
      <c r="AS211" s="785"/>
      <c r="AT211" s="785"/>
      <c r="AU211" s="785"/>
      <c r="AV211" s="785"/>
      <c r="AW211" s="785"/>
      <c r="AX211" s="785"/>
      <c r="AY211" s="785"/>
      <c r="AZ211" s="785"/>
      <c r="BD211" s="6"/>
    </row>
    <row r="212" spans="1:56" ht="12.9" customHeight="1" x14ac:dyDescent="0.3">
      <c r="A212" s="785"/>
      <c r="B212" s="785"/>
      <c r="C212" s="785"/>
      <c r="D212" s="785"/>
      <c r="E212" s="785"/>
      <c r="F212" s="785"/>
      <c r="G212" s="785"/>
      <c r="H212" s="785"/>
      <c r="I212" s="785"/>
      <c r="J212" s="785"/>
      <c r="K212" s="785"/>
      <c r="L212" s="785"/>
      <c r="M212" s="785"/>
      <c r="N212" s="785"/>
      <c r="O212" s="785"/>
      <c r="P212" s="785"/>
      <c r="Q212" s="785"/>
      <c r="R212" s="785"/>
      <c r="S212" s="785"/>
      <c r="T212" s="785"/>
      <c r="U212" s="785"/>
      <c r="V212" s="785"/>
      <c r="W212" s="13"/>
      <c r="X212" s="13"/>
      <c r="Y212" s="13"/>
      <c r="Z212" s="785"/>
      <c r="AA212" s="785"/>
      <c r="AB212" s="785"/>
      <c r="AC212" s="785"/>
      <c r="AD212" s="785"/>
      <c r="AE212" s="785"/>
      <c r="AF212" s="785"/>
      <c r="AG212" s="785"/>
      <c r="AH212" s="785"/>
      <c r="AI212" s="785"/>
      <c r="AJ212" s="785"/>
      <c r="AK212" s="785"/>
      <c r="AL212" s="785"/>
      <c r="AM212" s="785"/>
      <c r="AN212" s="785"/>
      <c r="AO212" s="785"/>
      <c r="AP212" s="785"/>
      <c r="AQ212" s="785"/>
      <c r="AR212" s="785"/>
      <c r="AS212" s="785"/>
      <c r="AT212" s="785"/>
      <c r="AU212" s="785"/>
      <c r="AV212" s="785"/>
      <c r="AW212" s="785"/>
      <c r="AX212" s="785"/>
      <c r="AY212" s="785"/>
      <c r="AZ212" s="785"/>
      <c r="BD212" s="6"/>
    </row>
    <row r="213" spans="1:56" ht="12.9" customHeight="1" x14ac:dyDescent="0.3">
      <c r="A213" s="785"/>
      <c r="B213" s="785"/>
      <c r="C213" s="785"/>
      <c r="D213" s="785"/>
      <c r="E213" s="785"/>
      <c r="F213" s="785"/>
      <c r="G213" s="785"/>
      <c r="H213" s="785"/>
      <c r="I213" s="785"/>
      <c r="J213" s="785"/>
      <c r="K213" s="785"/>
      <c r="L213" s="785"/>
      <c r="M213" s="785"/>
      <c r="N213" s="785"/>
      <c r="O213" s="785"/>
      <c r="P213" s="785"/>
      <c r="Q213" s="785"/>
      <c r="R213" s="785"/>
      <c r="S213" s="785"/>
      <c r="T213" s="785"/>
      <c r="U213" s="785"/>
      <c r="V213" s="785"/>
      <c r="W213" s="13"/>
      <c r="X213" s="13"/>
      <c r="Y213" s="13"/>
      <c r="Z213" s="785"/>
      <c r="AA213" s="785"/>
      <c r="AB213" s="785"/>
      <c r="AC213" s="785"/>
      <c r="AD213" s="785"/>
      <c r="AE213" s="785"/>
      <c r="AF213" s="785"/>
      <c r="AG213" s="785"/>
      <c r="AH213" s="785"/>
      <c r="AI213" s="785"/>
      <c r="AJ213" s="785"/>
      <c r="AK213" s="785"/>
      <c r="AL213" s="785"/>
      <c r="AM213" s="785"/>
      <c r="AN213" s="785"/>
      <c r="AO213" s="785"/>
      <c r="AP213" s="785"/>
      <c r="AQ213" s="785"/>
      <c r="AR213" s="785"/>
      <c r="AS213" s="785"/>
      <c r="AT213" s="785"/>
      <c r="AU213" s="785"/>
      <c r="AV213" s="785"/>
      <c r="AW213" s="785"/>
      <c r="AX213" s="785"/>
      <c r="AY213" s="785"/>
      <c r="AZ213" s="785"/>
      <c r="BD213" s="6"/>
    </row>
    <row r="214" spans="1:56" ht="12.9" customHeight="1" x14ac:dyDescent="0.3">
      <c r="A214" s="785"/>
      <c r="B214" s="785"/>
      <c r="C214" s="785"/>
      <c r="D214" s="785"/>
      <c r="E214" s="785"/>
      <c r="F214" s="785"/>
      <c r="G214" s="785"/>
      <c r="H214" s="785"/>
      <c r="I214" s="785"/>
      <c r="J214" s="785"/>
      <c r="K214" s="785"/>
      <c r="L214" s="785"/>
      <c r="M214" s="785"/>
      <c r="N214" s="785"/>
      <c r="O214" s="785"/>
      <c r="P214" s="785"/>
      <c r="Q214" s="785"/>
      <c r="R214" s="785"/>
      <c r="S214" s="785"/>
      <c r="T214" s="785"/>
      <c r="U214" s="785"/>
      <c r="V214" s="785"/>
      <c r="W214" s="13"/>
      <c r="X214" s="13"/>
      <c r="Y214" s="13"/>
      <c r="Z214" s="785"/>
      <c r="AA214" s="785"/>
      <c r="AB214" s="785"/>
      <c r="AC214" s="785"/>
      <c r="AD214" s="785"/>
      <c r="AE214" s="785"/>
      <c r="AF214" s="785"/>
      <c r="AG214" s="785"/>
      <c r="AH214" s="785"/>
      <c r="AI214" s="785"/>
      <c r="AJ214" s="785"/>
      <c r="AK214" s="785"/>
      <c r="AL214" s="785"/>
      <c r="AM214" s="785"/>
      <c r="AN214" s="785"/>
      <c r="AO214" s="785"/>
      <c r="AP214" s="785"/>
      <c r="AQ214" s="785"/>
      <c r="AR214" s="785"/>
      <c r="AS214" s="785"/>
      <c r="AT214" s="785"/>
      <c r="AU214" s="785"/>
      <c r="AV214" s="785"/>
      <c r="AW214" s="785"/>
      <c r="AX214" s="785"/>
      <c r="AY214" s="785"/>
      <c r="AZ214" s="785"/>
      <c r="BD214" s="6"/>
    </row>
    <row r="215" spans="1:56" ht="12.9" customHeight="1" x14ac:dyDescent="0.3">
      <c r="A215" s="785"/>
      <c r="B215" s="785"/>
      <c r="C215" s="785"/>
      <c r="D215" s="785"/>
      <c r="E215" s="785"/>
      <c r="F215" s="785"/>
      <c r="G215" s="785"/>
      <c r="H215" s="785"/>
      <c r="I215" s="785"/>
      <c r="J215" s="785"/>
      <c r="K215" s="785"/>
      <c r="L215" s="785"/>
      <c r="M215" s="785"/>
      <c r="N215" s="785"/>
      <c r="O215" s="785"/>
      <c r="P215" s="785"/>
      <c r="Q215" s="785"/>
      <c r="R215" s="785"/>
      <c r="S215" s="785"/>
      <c r="T215" s="785"/>
      <c r="U215" s="785"/>
      <c r="V215" s="785"/>
      <c r="W215" s="13"/>
      <c r="X215" s="13"/>
      <c r="Y215" s="13"/>
      <c r="Z215" s="785"/>
      <c r="AA215" s="785"/>
      <c r="AB215" s="785"/>
      <c r="AC215" s="785"/>
      <c r="AD215" s="785"/>
      <c r="AE215" s="785"/>
      <c r="AF215" s="785"/>
      <c r="AG215" s="785"/>
      <c r="AH215" s="785"/>
      <c r="AI215" s="785"/>
      <c r="AJ215" s="785"/>
      <c r="AK215" s="785"/>
      <c r="AL215" s="785"/>
      <c r="AM215" s="785"/>
      <c r="AN215" s="785"/>
      <c r="AO215" s="785"/>
      <c r="AP215" s="785"/>
      <c r="AQ215" s="785"/>
      <c r="AR215" s="785"/>
      <c r="AS215" s="785"/>
      <c r="AT215" s="785"/>
      <c r="AU215" s="785"/>
      <c r="AV215" s="785"/>
      <c r="AW215" s="785"/>
      <c r="AX215" s="785"/>
      <c r="AY215" s="785"/>
      <c r="AZ215" s="785"/>
      <c r="BD215" s="6"/>
    </row>
    <row r="216" spans="1:56" ht="12.9" customHeight="1" x14ac:dyDescent="0.3">
      <c r="A216" s="785"/>
      <c r="B216" s="785"/>
      <c r="C216" s="785"/>
      <c r="D216" s="785"/>
      <c r="E216" s="785"/>
      <c r="F216" s="785"/>
      <c r="G216" s="785"/>
      <c r="H216" s="785"/>
      <c r="I216" s="785"/>
      <c r="J216" s="785"/>
      <c r="K216" s="785"/>
      <c r="L216" s="785"/>
      <c r="M216" s="785"/>
      <c r="N216" s="785"/>
      <c r="O216" s="785"/>
      <c r="P216" s="785"/>
      <c r="Q216" s="785"/>
      <c r="R216" s="785"/>
      <c r="S216" s="785"/>
      <c r="T216" s="785"/>
      <c r="U216" s="785"/>
      <c r="V216" s="785"/>
      <c r="W216" s="13"/>
      <c r="X216" s="13"/>
      <c r="Y216" s="13"/>
      <c r="Z216" s="785"/>
      <c r="AA216" s="785"/>
      <c r="AB216" s="785"/>
      <c r="AC216" s="785"/>
      <c r="AD216" s="785"/>
      <c r="AE216" s="785"/>
      <c r="AF216" s="785"/>
      <c r="AG216" s="785"/>
      <c r="AH216" s="785"/>
      <c r="AI216" s="785"/>
      <c r="AJ216" s="785"/>
      <c r="AK216" s="785"/>
      <c r="AL216" s="785"/>
      <c r="AM216" s="785"/>
      <c r="AN216" s="785"/>
      <c r="AO216" s="785"/>
      <c r="AP216" s="785"/>
      <c r="AQ216" s="785"/>
      <c r="AR216" s="785"/>
      <c r="AS216" s="785"/>
      <c r="AT216" s="785"/>
      <c r="AU216" s="785"/>
      <c r="AV216" s="785"/>
      <c r="AW216" s="785"/>
      <c r="AX216" s="785"/>
      <c r="AY216" s="785"/>
      <c r="AZ216" s="785"/>
      <c r="BD216" s="6"/>
    </row>
    <row r="217" spans="1:56" ht="12.9" customHeight="1" x14ac:dyDescent="0.3">
      <c r="A217" s="785"/>
      <c r="B217" s="785"/>
      <c r="C217" s="785"/>
      <c r="D217" s="785"/>
      <c r="E217" s="785"/>
      <c r="F217" s="785"/>
      <c r="G217" s="785"/>
      <c r="H217" s="785"/>
      <c r="I217" s="785"/>
      <c r="J217" s="785"/>
      <c r="K217" s="785"/>
      <c r="L217" s="785"/>
      <c r="M217" s="785"/>
      <c r="N217" s="785"/>
      <c r="O217" s="785"/>
      <c r="P217" s="785"/>
      <c r="Q217" s="785"/>
      <c r="R217" s="785"/>
      <c r="S217" s="785"/>
      <c r="T217" s="785"/>
      <c r="U217" s="785"/>
      <c r="V217" s="785"/>
      <c r="W217" s="13"/>
      <c r="X217" s="13"/>
      <c r="Y217" s="13"/>
      <c r="Z217" s="785"/>
      <c r="AA217" s="785"/>
      <c r="AB217" s="785"/>
      <c r="AC217" s="785"/>
      <c r="AD217" s="785"/>
      <c r="AE217" s="785"/>
      <c r="AF217" s="785"/>
      <c r="AG217" s="785"/>
      <c r="AH217" s="785"/>
      <c r="AI217" s="785"/>
      <c r="AJ217" s="785"/>
      <c r="AK217" s="785"/>
      <c r="AL217" s="785"/>
      <c r="AM217" s="785"/>
      <c r="AN217" s="785"/>
      <c r="AO217" s="785"/>
      <c r="AP217" s="785"/>
      <c r="AQ217" s="785"/>
      <c r="AR217" s="785"/>
      <c r="AS217" s="785"/>
      <c r="AT217" s="785"/>
      <c r="AU217" s="785"/>
      <c r="AV217" s="785"/>
      <c r="AW217" s="785"/>
      <c r="AX217" s="785"/>
      <c r="AY217" s="785"/>
      <c r="AZ217" s="785"/>
      <c r="BD217" s="6"/>
    </row>
    <row r="218" spans="1:56" ht="12.9" customHeight="1" x14ac:dyDescent="0.3">
      <c r="A218" s="785"/>
      <c r="B218" s="785"/>
      <c r="C218" s="785"/>
      <c r="D218" s="785"/>
      <c r="E218" s="785"/>
      <c r="F218" s="785"/>
      <c r="G218" s="785"/>
      <c r="H218" s="785"/>
      <c r="I218" s="785"/>
      <c r="J218" s="785"/>
      <c r="K218" s="785"/>
      <c r="L218" s="785"/>
      <c r="M218" s="785"/>
      <c r="N218" s="785"/>
      <c r="O218" s="785"/>
      <c r="P218" s="785"/>
      <c r="Q218" s="785"/>
      <c r="R218" s="785"/>
      <c r="S218" s="785"/>
      <c r="T218" s="785"/>
      <c r="U218" s="785"/>
      <c r="V218" s="785"/>
      <c r="W218" s="13"/>
      <c r="X218" s="13"/>
      <c r="Y218" s="13"/>
      <c r="Z218" s="785"/>
      <c r="AA218" s="785"/>
      <c r="AB218" s="785"/>
      <c r="AC218" s="785"/>
      <c r="AD218" s="785"/>
      <c r="AE218" s="785"/>
      <c r="AF218" s="785"/>
      <c r="AG218" s="785"/>
      <c r="AH218" s="785"/>
      <c r="AI218" s="785"/>
      <c r="AJ218" s="785"/>
      <c r="AK218" s="785"/>
      <c r="AL218" s="785"/>
      <c r="AM218" s="785"/>
      <c r="AN218" s="785"/>
      <c r="AO218" s="785"/>
      <c r="AP218" s="785"/>
      <c r="AQ218" s="785"/>
      <c r="AR218" s="785"/>
      <c r="AS218" s="785"/>
      <c r="AT218" s="785"/>
      <c r="AU218" s="785"/>
      <c r="AV218" s="785"/>
      <c r="AW218" s="785"/>
      <c r="AX218" s="785"/>
      <c r="AY218" s="785"/>
      <c r="AZ218" s="785"/>
      <c r="BD218" s="6"/>
    </row>
    <row r="219" spans="1:56" ht="12.9" customHeight="1" x14ac:dyDescent="0.3">
      <c r="A219" s="785"/>
      <c r="B219" s="785"/>
      <c r="C219" s="785"/>
      <c r="D219" s="785"/>
      <c r="E219" s="785"/>
      <c r="F219" s="785"/>
      <c r="G219" s="785"/>
      <c r="H219" s="785"/>
      <c r="I219" s="785"/>
      <c r="J219" s="785"/>
      <c r="K219" s="785"/>
      <c r="L219" s="785"/>
      <c r="M219" s="785"/>
      <c r="N219" s="785"/>
      <c r="O219" s="785"/>
      <c r="P219" s="785"/>
      <c r="Q219" s="785"/>
      <c r="R219" s="785"/>
      <c r="S219" s="785"/>
      <c r="T219" s="785"/>
      <c r="U219" s="785"/>
      <c r="V219" s="785"/>
      <c r="W219" s="13"/>
      <c r="X219" s="13"/>
      <c r="Y219" s="13"/>
      <c r="Z219" s="785"/>
      <c r="AA219" s="785"/>
      <c r="AB219" s="785"/>
      <c r="AC219" s="785"/>
      <c r="AD219" s="785"/>
      <c r="AE219" s="785"/>
      <c r="AF219" s="785"/>
      <c r="AG219" s="785"/>
      <c r="AH219" s="785"/>
      <c r="AI219" s="785"/>
      <c r="AJ219" s="785"/>
      <c r="AK219" s="785"/>
      <c r="AL219" s="785"/>
      <c r="AM219" s="785"/>
      <c r="AN219" s="785"/>
      <c r="AO219" s="785"/>
      <c r="AP219" s="785"/>
      <c r="AQ219" s="785"/>
      <c r="AR219" s="785"/>
      <c r="AS219" s="785"/>
      <c r="AT219" s="785"/>
      <c r="AU219" s="785"/>
      <c r="AV219" s="785"/>
      <c r="AW219" s="785"/>
      <c r="AX219" s="785"/>
      <c r="AY219" s="785"/>
      <c r="AZ219" s="785"/>
      <c r="BD219" s="6"/>
    </row>
    <row r="220" spans="1:56" ht="12.9" customHeight="1" x14ac:dyDescent="0.3">
      <c r="A220" s="785"/>
      <c r="B220" s="785"/>
      <c r="C220" s="785"/>
      <c r="D220" s="785"/>
      <c r="E220" s="785"/>
      <c r="F220" s="785"/>
      <c r="G220" s="785"/>
      <c r="H220" s="785"/>
      <c r="I220" s="785"/>
      <c r="J220" s="785"/>
      <c r="K220" s="785"/>
      <c r="L220" s="785"/>
      <c r="M220" s="785"/>
      <c r="N220" s="785"/>
      <c r="O220" s="785"/>
      <c r="P220" s="785"/>
      <c r="Q220" s="785"/>
      <c r="R220" s="785"/>
      <c r="S220" s="785"/>
      <c r="T220" s="785"/>
      <c r="U220" s="785"/>
      <c r="V220" s="785"/>
      <c r="W220" s="13"/>
      <c r="X220" s="13"/>
      <c r="Y220" s="13"/>
      <c r="Z220" s="785"/>
      <c r="AA220" s="785"/>
      <c r="AB220" s="785"/>
      <c r="AC220" s="785"/>
      <c r="AD220" s="785"/>
      <c r="AE220" s="785"/>
      <c r="AF220" s="785"/>
      <c r="AG220" s="785"/>
      <c r="AH220" s="785"/>
      <c r="AI220" s="785"/>
      <c r="AJ220" s="785"/>
      <c r="AK220" s="785"/>
      <c r="AL220" s="785"/>
      <c r="AM220" s="785"/>
      <c r="AN220" s="785"/>
      <c r="AO220" s="785"/>
      <c r="AP220" s="785"/>
      <c r="AQ220" s="785"/>
      <c r="AR220" s="785"/>
      <c r="AS220" s="785"/>
      <c r="AT220" s="785"/>
      <c r="AU220" s="785"/>
      <c r="AV220" s="785"/>
      <c r="AW220" s="785"/>
      <c r="AX220" s="785"/>
      <c r="AY220" s="785"/>
      <c r="AZ220" s="785"/>
      <c r="BD220" s="6"/>
    </row>
    <row r="221" spans="1:56" ht="12.9" customHeight="1" x14ac:dyDescent="0.3">
      <c r="A221" s="785"/>
      <c r="B221" s="785"/>
      <c r="C221" s="785"/>
      <c r="D221" s="785"/>
      <c r="E221" s="785"/>
      <c r="F221" s="785"/>
      <c r="G221" s="785"/>
      <c r="H221" s="785"/>
      <c r="I221" s="785"/>
      <c r="J221" s="785"/>
      <c r="K221" s="785"/>
      <c r="L221" s="785"/>
      <c r="M221" s="785"/>
      <c r="N221" s="785"/>
      <c r="O221" s="785"/>
      <c r="P221" s="785"/>
      <c r="Q221" s="785"/>
      <c r="R221" s="785"/>
      <c r="S221" s="785"/>
      <c r="T221" s="785"/>
      <c r="U221" s="785"/>
      <c r="V221" s="785"/>
      <c r="W221" s="13"/>
      <c r="X221" s="13"/>
      <c r="Y221" s="13"/>
      <c r="Z221" s="785"/>
      <c r="AA221" s="785"/>
      <c r="AB221" s="785"/>
      <c r="AC221" s="785"/>
      <c r="AD221" s="785"/>
      <c r="AE221" s="785"/>
      <c r="AF221" s="785"/>
      <c r="AG221" s="785"/>
      <c r="AH221" s="785"/>
      <c r="AI221" s="785"/>
      <c r="AJ221" s="785"/>
      <c r="AK221" s="785"/>
      <c r="AL221" s="785"/>
      <c r="AM221" s="785"/>
      <c r="AN221" s="785"/>
      <c r="AO221" s="785"/>
      <c r="AP221" s="785"/>
      <c r="AQ221" s="785"/>
      <c r="AR221" s="785"/>
      <c r="AS221" s="785"/>
      <c r="AT221" s="785"/>
      <c r="AU221" s="785"/>
      <c r="AV221" s="785"/>
      <c r="AW221" s="785"/>
      <c r="AX221" s="785"/>
      <c r="AY221" s="785"/>
      <c r="AZ221" s="785"/>
      <c r="BD221" s="6"/>
    </row>
    <row r="222" spans="1:56" ht="12.9" customHeight="1" x14ac:dyDescent="0.3">
      <c r="A222" s="785"/>
      <c r="B222" s="785"/>
      <c r="C222" s="785"/>
      <c r="D222" s="785"/>
      <c r="E222" s="785"/>
      <c r="F222" s="785"/>
      <c r="G222" s="785"/>
      <c r="H222" s="785"/>
      <c r="I222" s="785"/>
      <c r="J222" s="785"/>
      <c r="K222" s="785"/>
      <c r="L222" s="785"/>
      <c r="M222" s="785"/>
      <c r="N222" s="785"/>
      <c r="O222" s="785"/>
      <c r="P222" s="785"/>
      <c r="Q222" s="785"/>
      <c r="R222" s="785"/>
      <c r="S222" s="785"/>
      <c r="T222" s="785"/>
      <c r="U222" s="785"/>
      <c r="V222" s="785"/>
      <c r="W222" s="13"/>
      <c r="X222" s="13"/>
      <c r="Y222" s="13"/>
      <c r="Z222" s="785"/>
      <c r="AA222" s="785"/>
      <c r="AB222" s="785"/>
      <c r="AC222" s="785"/>
      <c r="AD222" s="785"/>
      <c r="AE222" s="785"/>
      <c r="AF222" s="785"/>
      <c r="AG222" s="785"/>
      <c r="AH222" s="785"/>
      <c r="AI222" s="785"/>
      <c r="AJ222" s="785"/>
      <c r="AK222" s="785"/>
      <c r="AL222" s="785"/>
      <c r="AM222" s="785"/>
      <c r="AN222" s="785"/>
      <c r="AO222" s="785"/>
      <c r="AP222" s="785"/>
      <c r="AQ222" s="785"/>
      <c r="AR222" s="785"/>
      <c r="AS222" s="785"/>
      <c r="AT222" s="785"/>
      <c r="AU222" s="785"/>
      <c r="AV222" s="785"/>
      <c r="AW222" s="785"/>
      <c r="AX222" s="785"/>
      <c r="AY222" s="785"/>
      <c r="AZ222" s="785"/>
      <c r="BD222" s="6"/>
    </row>
    <row r="223" spans="1:56" ht="12.9" customHeight="1" x14ac:dyDescent="0.3">
      <c r="A223" s="785"/>
      <c r="B223" s="785"/>
      <c r="C223" s="785"/>
      <c r="D223" s="785"/>
      <c r="E223" s="785"/>
      <c r="F223" s="785"/>
      <c r="G223" s="785"/>
      <c r="H223" s="785"/>
      <c r="I223" s="785"/>
      <c r="J223" s="785"/>
      <c r="K223" s="785"/>
      <c r="L223" s="785"/>
      <c r="M223" s="785"/>
      <c r="N223" s="785"/>
      <c r="O223" s="785"/>
      <c r="P223" s="785"/>
      <c r="Q223" s="785"/>
      <c r="R223" s="785"/>
      <c r="S223" s="785"/>
      <c r="T223" s="785"/>
      <c r="U223" s="785"/>
      <c r="V223" s="785"/>
      <c r="W223" s="13"/>
      <c r="X223" s="13"/>
      <c r="Y223" s="13"/>
      <c r="Z223" s="785"/>
      <c r="AA223" s="785"/>
      <c r="AB223" s="785"/>
      <c r="AC223" s="785"/>
      <c r="AD223" s="785"/>
      <c r="AE223" s="785"/>
      <c r="AF223" s="785"/>
      <c r="AG223" s="785"/>
      <c r="AH223" s="785"/>
      <c r="AI223" s="785"/>
      <c r="AJ223" s="785"/>
      <c r="AK223" s="785"/>
      <c r="AL223" s="785"/>
      <c r="AM223" s="785"/>
      <c r="AN223" s="785"/>
      <c r="AO223" s="785"/>
      <c r="AP223" s="785"/>
      <c r="AQ223" s="785"/>
      <c r="AR223" s="785"/>
      <c r="AS223" s="785"/>
      <c r="AT223" s="785"/>
      <c r="AU223" s="785"/>
      <c r="AV223" s="785"/>
      <c r="AW223" s="785"/>
      <c r="AX223" s="785"/>
      <c r="AY223" s="785"/>
      <c r="AZ223" s="785"/>
      <c r="BD223" s="6"/>
    </row>
    <row r="224" spans="1:56" ht="12.9" customHeight="1" x14ac:dyDescent="0.3">
      <c r="A224" s="785"/>
      <c r="B224" s="785"/>
      <c r="C224" s="785"/>
      <c r="D224" s="785"/>
      <c r="E224" s="785"/>
      <c r="F224" s="785"/>
      <c r="G224" s="785"/>
      <c r="H224" s="785"/>
      <c r="I224" s="785"/>
      <c r="J224" s="785"/>
      <c r="K224" s="785"/>
      <c r="L224" s="785"/>
      <c r="M224" s="785"/>
      <c r="N224" s="785"/>
      <c r="O224" s="785"/>
      <c r="P224" s="785"/>
      <c r="Q224" s="785"/>
      <c r="R224" s="785"/>
      <c r="S224" s="785"/>
      <c r="T224" s="785"/>
      <c r="U224" s="785"/>
      <c r="V224" s="785"/>
      <c r="W224" s="13"/>
      <c r="X224" s="13"/>
      <c r="Y224" s="13"/>
      <c r="Z224" s="785"/>
      <c r="AA224" s="785"/>
      <c r="AB224" s="785"/>
      <c r="AC224" s="785"/>
      <c r="AD224" s="785"/>
      <c r="AE224" s="785"/>
      <c r="AF224" s="785"/>
      <c r="AG224" s="785"/>
      <c r="AH224" s="785"/>
      <c r="AI224" s="785"/>
      <c r="AJ224" s="785"/>
      <c r="AK224" s="785"/>
      <c r="AL224" s="785"/>
      <c r="AM224" s="785"/>
      <c r="AN224" s="785"/>
      <c r="AO224" s="785"/>
      <c r="AP224" s="785"/>
      <c r="AQ224" s="785"/>
      <c r="AR224" s="785"/>
      <c r="AS224" s="785"/>
      <c r="AT224" s="785"/>
      <c r="AU224" s="785"/>
      <c r="AV224" s="785"/>
      <c r="AW224" s="785"/>
      <c r="AX224" s="785"/>
      <c r="AY224" s="785"/>
      <c r="AZ224" s="785"/>
      <c r="BD224" s="6"/>
    </row>
    <row r="225" spans="1:56" ht="12.9" customHeight="1" x14ac:dyDescent="0.3">
      <c r="A225" s="785"/>
      <c r="B225" s="785"/>
      <c r="C225" s="785"/>
      <c r="D225" s="785"/>
      <c r="E225" s="785"/>
      <c r="F225" s="785"/>
      <c r="G225" s="785"/>
      <c r="H225" s="785"/>
      <c r="I225" s="785"/>
      <c r="J225" s="785"/>
      <c r="K225" s="785"/>
      <c r="L225" s="785"/>
      <c r="M225" s="785"/>
      <c r="N225" s="785"/>
      <c r="O225" s="785"/>
      <c r="P225" s="785"/>
      <c r="Q225" s="785"/>
      <c r="R225" s="785"/>
      <c r="S225" s="785"/>
      <c r="T225" s="785"/>
      <c r="U225" s="785"/>
      <c r="V225" s="785"/>
      <c r="W225" s="13"/>
      <c r="X225" s="13"/>
      <c r="Y225" s="13"/>
      <c r="Z225" s="785"/>
      <c r="AA225" s="785"/>
      <c r="AB225" s="785"/>
      <c r="AC225" s="785"/>
      <c r="AD225" s="785"/>
      <c r="AE225" s="785"/>
      <c r="AF225" s="785"/>
      <c r="AG225" s="785"/>
      <c r="AH225" s="785"/>
      <c r="AI225" s="785"/>
      <c r="AJ225" s="785"/>
      <c r="AK225" s="785"/>
      <c r="AL225" s="785"/>
      <c r="AM225" s="785"/>
      <c r="AN225" s="785"/>
      <c r="AO225" s="785"/>
      <c r="AP225" s="785"/>
      <c r="AQ225" s="785"/>
      <c r="AR225" s="785"/>
      <c r="AS225" s="785"/>
      <c r="AT225" s="785"/>
      <c r="AU225" s="785"/>
      <c r="AV225" s="785"/>
      <c r="AW225" s="785"/>
      <c r="AX225" s="785"/>
      <c r="AY225" s="785"/>
      <c r="AZ225" s="785"/>
      <c r="BD225" s="6"/>
    </row>
    <row r="226" spans="1:56" ht="12.9" customHeight="1" x14ac:dyDescent="0.3">
      <c r="A226" s="785"/>
      <c r="B226" s="785"/>
      <c r="C226" s="785"/>
      <c r="D226" s="785"/>
      <c r="E226" s="785"/>
      <c r="F226" s="785"/>
      <c r="G226" s="785"/>
      <c r="H226" s="785"/>
      <c r="I226" s="785"/>
      <c r="J226" s="785"/>
      <c r="K226" s="785"/>
      <c r="L226" s="785"/>
      <c r="M226" s="785"/>
      <c r="N226" s="785"/>
      <c r="O226" s="785"/>
      <c r="P226" s="785"/>
      <c r="Q226" s="785"/>
      <c r="R226" s="785"/>
      <c r="S226" s="785"/>
      <c r="T226" s="785"/>
      <c r="U226" s="785"/>
      <c r="V226" s="785"/>
      <c r="W226" s="13"/>
      <c r="X226" s="13"/>
      <c r="Y226" s="13"/>
      <c r="Z226" s="785"/>
      <c r="AA226" s="785"/>
      <c r="AB226" s="785"/>
      <c r="AC226" s="785"/>
      <c r="AD226" s="785"/>
      <c r="AE226" s="785"/>
      <c r="AF226" s="785"/>
      <c r="AG226" s="785"/>
      <c r="AH226" s="785"/>
      <c r="AI226" s="785"/>
      <c r="AJ226" s="785"/>
      <c r="AK226" s="785"/>
      <c r="AL226" s="785"/>
      <c r="AM226" s="785"/>
      <c r="AN226" s="785"/>
      <c r="AO226" s="785"/>
      <c r="AP226" s="785"/>
      <c r="AQ226" s="785"/>
      <c r="AR226" s="785"/>
      <c r="AS226" s="785"/>
      <c r="AT226" s="785"/>
      <c r="AU226" s="785"/>
      <c r="AV226" s="785"/>
      <c r="AW226" s="785"/>
      <c r="AX226" s="785"/>
      <c r="AY226" s="785"/>
      <c r="AZ226" s="785"/>
      <c r="BD226" s="6"/>
    </row>
    <row r="227" spans="1:56" ht="12.9" customHeight="1" x14ac:dyDescent="0.3">
      <c r="A227" s="785"/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785"/>
      <c r="U227" s="785"/>
      <c r="V227" s="785"/>
      <c r="W227" s="13"/>
      <c r="X227" s="13"/>
      <c r="Y227" s="13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785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D227" s="6"/>
    </row>
    <row r="228" spans="1:56" ht="12.9" customHeight="1" x14ac:dyDescent="0.3">
      <c r="A228" s="785"/>
      <c r="B228" s="785"/>
      <c r="C228" s="785"/>
      <c r="D228" s="785"/>
      <c r="E228" s="785"/>
      <c r="F228" s="785"/>
      <c r="G228" s="785"/>
      <c r="H228" s="785"/>
      <c r="I228" s="785"/>
      <c r="J228" s="785"/>
      <c r="K228" s="785"/>
      <c r="L228" s="785"/>
      <c r="M228" s="785"/>
      <c r="N228" s="785"/>
      <c r="O228" s="785"/>
      <c r="P228" s="785"/>
      <c r="Q228" s="785"/>
      <c r="R228" s="785"/>
      <c r="S228" s="785"/>
      <c r="T228" s="785"/>
      <c r="U228" s="785"/>
      <c r="V228" s="785"/>
      <c r="W228" s="13"/>
      <c r="X228" s="13"/>
      <c r="Y228" s="13"/>
      <c r="Z228" s="785"/>
      <c r="AA228" s="785"/>
      <c r="AB228" s="785"/>
      <c r="AC228" s="785"/>
      <c r="AD228" s="785"/>
      <c r="AE228" s="785"/>
      <c r="AF228" s="785"/>
      <c r="AG228" s="785"/>
      <c r="AH228" s="785"/>
      <c r="AI228" s="785"/>
      <c r="AJ228" s="785"/>
      <c r="AK228" s="785"/>
      <c r="AL228" s="785"/>
      <c r="AM228" s="785"/>
      <c r="AN228" s="785"/>
      <c r="AO228" s="785"/>
      <c r="AP228" s="785"/>
      <c r="AQ228" s="785"/>
      <c r="AR228" s="785"/>
      <c r="AS228" s="785"/>
      <c r="AT228" s="785"/>
      <c r="AU228" s="785"/>
      <c r="AV228" s="785"/>
      <c r="AW228" s="785"/>
      <c r="AX228" s="785"/>
      <c r="AY228" s="785"/>
      <c r="AZ228" s="785"/>
      <c r="BD228" s="6"/>
    </row>
    <row r="229" spans="1:56" ht="12.9" customHeight="1" x14ac:dyDescent="0.3">
      <c r="A229" s="785"/>
      <c r="B229" s="785"/>
      <c r="C229" s="785"/>
      <c r="D229" s="785"/>
      <c r="E229" s="785"/>
      <c r="F229" s="785"/>
      <c r="G229" s="785"/>
      <c r="H229" s="785"/>
      <c r="I229" s="785"/>
      <c r="J229" s="785"/>
      <c r="K229" s="785"/>
      <c r="L229" s="785"/>
      <c r="M229" s="785"/>
      <c r="N229" s="785"/>
      <c r="O229" s="785"/>
      <c r="P229" s="785"/>
      <c r="Q229" s="785"/>
      <c r="R229" s="785"/>
      <c r="S229" s="785"/>
      <c r="T229" s="785"/>
      <c r="U229" s="785"/>
      <c r="V229" s="785"/>
      <c r="W229" s="13"/>
      <c r="X229" s="13"/>
      <c r="Y229" s="13"/>
      <c r="Z229" s="785"/>
      <c r="AA229" s="785"/>
      <c r="AB229" s="785"/>
      <c r="AC229" s="785"/>
      <c r="AD229" s="785"/>
      <c r="AE229" s="785"/>
      <c r="AF229" s="785"/>
      <c r="AG229" s="785"/>
      <c r="AH229" s="785"/>
      <c r="AI229" s="785"/>
      <c r="AJ229" s="785"/>
      <c r="AK229" s="785"/>
      <c r="AL229" s="785"/>
      <c r="AM229" s="785"/>
      <c r="AN229" s="785"/>
      <c r="AO229" s="785"/>
      <c r="AP229" s="785"/>
      <c r="AQ229" s="785"/>
      <c r="AR229" s="785"/>
      <c r="AS229" s="785"/>
      <c r="AT229" s="785"/>
      <c r="AU229" s="785"/>
      <c r="AV229" s="785"/>
      <c r="AW229" s="785"/>
      <c r="AX229" s="785"/>
      <c r="AY229" s="785"/>
      <c r="AZ229" s="785"/>
      <c r="BD229" s="6"/>
    </row>
    <row r="230" spans="1:56" ht="12.9" customHeight="1" x14ac:dyDescent="0.3">
      <c r="A230" s="785"/>
      <c r="B230" s="785"/>
      <c r="C230" s="785"/>
      <c r="D230" s="785"/>
      <c r="E230" s="785"/>
      <c r="F230" s="785"/>
      <c r="G230" s="785"/>
      <c r="H230" s="785"/>
      <c r="I230" s="785"/>
      <c r="J230" s="785"/>
      <c r="K230" s="785"/>
      <c r="L230" s="785"/>
      <c r="M230" s="785"/>
      <c r="N230" s="785"/>
      <c r="O230" s="785"/>
      <c r="P230" s="785"/>
      <c r="Q230" s="785"/>
      <c r="R230" s="785"/>
      <c r="S230" s="785"/>
      <c r="T230" s="785"/>
      <c r="U230" s="785"/>
      <c r="V230" s="785"/>
      <c r="W230" s="13"/>
      <c r="X230" s="13"/>
      <c r="Y230" s="13"/>
      <c r="Z230" s="785"/>
      <c r="AA230" s="785"/>
      <c r="AB230" s="785"/>
      <c r="AC230" s="785"/>
      <c r="AD230" s="785"/>
      <c r="AE230" s="785"/>
      <c r="AF230" s="785"/>
      <c r="AG230" s="785"/>
      <c r="AH230" s="785"/>
      <c r="AI230" s="785"/>
      <c r="AJ230" s="785"/>
      <c r="AK230" s="785"/>
      <c r="AL230" s="785"/>
      <c r="AM230" s="785"/>
      <c r="AN230" s="785"/>
      <c r="AO230" s="785"/>
      <c r="AP230" s="785"/>
      <c r="AQ230" s="785"/>
      <c r="AR230" s="785"/>
      <c r="AS230" s="785"/>
      <c r="AT230" s="785"/>
      <c r="AU230" s="785"/>
      <c r="AV230" s="785"/>
      <c r="AW230" s="785"/>
      <c r="AX230" s="785"/>
      <c r="AY230" s="785"/>
      <c r="AZ230" s="785"/>
      <c r="BD230" s="6"/>
    </row>
    <row r="231" spans="1:56" ht="12.9" customHeight="1" x14ac:dyDescent="0.3">
      <c r="A231" s="785"/>
      <c r="B231" s="785"/>
      <c r="C231" s="785"/>
      <c r="D231" s="785"/>
      <c r="E231" s="785"/>
      <c r="F231" s="785"/>
      <c r="G231" s="785"/>
      <c r="H231" s="785"/>
      <c r="I231" s="785"/>
      <c r="J231" s="785"/>
      <c r="K231" s="785"/>
      <c r="L231" s="785"/>
      <c r="M231" s="785"/>
      <c r="N231" s="785"/>
      <c r="O231" s="785"/>
      <c r="P231" s="785"/>
      <c r="Q231" s="785"/>
      <c r="R231" s="785"/>
      <c r="S231" s="785"/>
      <c r="T231" s="785"/>
      <c r="U231" s="785"/>
      <c r="V231" s="785"/>
      <c r="W231" s="13"/>
      <c r="X231" s="13"/>
      <c r="Y231" s="13"/>
      <c r="Z231" s="785"/>
      <c r="AA231" s="785"/>
      <c r="AB231" s="785"/>
      <c r="AC231" s="785"/>
      <c r="AD231" s="785"/>
      <c r="AE231" s="785"/>
      <c r="AF231" s="785"/>
      <c r="AG231" s="785"/>
      <c r="AH231" s="785"/>
      <c r="AI231" s="785"/>
      <c r="AJ231" s="785"/>
      <c r="AK231" s="785"/>
      <c r="AL231" s="785"/>
      <c r="AM231" s="785"/>
      <c r="AN231" s="785"/>
      <c r="AO231" s="785"/>
      <c r="AP231" s="785"/>
      <c r="AQ231" s="785"/>
      <c r="AR231" s="785"/>
      <c r="AS231" s="785"/>
      <c r="AT231" s="785"/>
      <c r="AU231" s="785"/>
      <c r="AV231" s="785"/>
      <c r="AW231" s="785"/>
      <c r="AX231" s="785"/>
      <c r="AY231" s="785"/>
      <c r="AZ231" s="785"/>
      <c r="BD231" s="6"/>
    </row>
    <row r="232" spans="1:56" ht="12.9" customHeight="1" x14ac:dyDescent="0.3">
      <c r="A232" s="785"/>
      <c r="B232" s="785"/>
      <c r="C232" s="785"/>
      <c r="D232" s="785"/>
      <c r="E232" s="785"/>
      <c r="F232" s="785"/>
      <c r="G232" s="785"/>
      <c r="H232" s="785"/>
      <c r="I232" s="785"/>
      <c r="J232" s="785"/>
      <c r="K232" s="785"/>
      <c r="L232" s="785"/>
      <c r="M232" s="785"/>
      <c r="N232" s="785"/>
      <c r="O232" s="785"/>
      <c r="P232" s="785"/>
      <c r="Q232" s="785"/>
      <c r="R232" s="785"/>
      <c r="S232" s="785"/>
      <c r="T232" s="785"/>
      <c r="U232" s="785"/>
      <c r="V232" s="785"/>
      <c r="W232" s="13"/>
      <c r="X232" s="13"/>
      <c r="Y232" s="13"/>
      <c r="Z232" s="785"/>
      <c r="AA232" s="785"/>
      <c r="AB232" s="785"/>
      <c r="AC232" s="785"/>
      <c r="AD232" s="785"/>
      <c r="AE232" s="785"/>
      <c r="AF232" s="785"/>
      <c r="AG232" s="785"/>
      <c r="AH232" s="785"/>
      <c r="AI232" s="785"/>
      <c r="AJ232" s="785"/>
      <c r="AK232" s="785"/>
      <c r="AL232" s="785"/>
      <c r="AM232" s="785"/>
      <c r="AN232" s="785"/>
      <c r="AO232" s="785"/>
      <c r="AP232" s="785"/>
      <c r="AQ232" s="785"/>
      <c r="AR232" s="785"/>
      <c r="AS232" s="785"/>
      <c r="AT232" s="785"/>
      <c r="AU232" s="785"/>
      <c r="AV232" s="785"/>
      <c r="AW232" s="785"/>
      <c r="AX232" s="785"/>
      <c r="AY232" s="785"/>
      <c r="AZ232" s="785"/>
      <c r="BD232" s="6"/>
    </row>
    <row r="233" spans="1:56" ht="12.9" customHeight="1" x14ac:dyDescent="0.3">
      <c r="A233" s="785"/>
      <c r="B233" s="785"/>
      <c r="C233" s="785"/>
      <c r="D233" s="785"/>
      <c r="E233" s="785"/>
      <c r="F233" s="785"/>
      <c r="G233" s="785"/>
      <c r="H233" s="785"/>
      <c r="I233" s="785"/>
      <c r="J233" s="785"/>
      <c r="K233" s="785"/>
      <c r="L233" s="785"/>
      <c r="M233" s="785"/>
      <c r="N233" s="785"/>
      <c r="O233" s="785"/>
      <c r="P233" s="785"/>
      <c r="Q233" s="785"/>
      <c r="R233" s="785"/>
      <c r="S233" s="785"/>
      <c r="T233" s="785"/>
      <c r="U233" s="785"/>
      <c r="V233" s="785"/>
      <c r="W233" s="13"/>
      <c r="X233" s="13"/>
      <c r="Y233" s="13"/>
      <c r="Z233" s="785"/>
      <c r="AA233" s="785"/>
      <c r="AB233" s="785"/>
      <c r="AC233" s="785"/>
      <c r="AD233" s="785"/>
      <c r="AE233" s="785"/>
      <c r="AF233" s="785"/>
      <c r="AG233" s="785"/>
      <c r="AH233" s="785"/>
      <c r="AI233" s="785"/>
      <c r="AJ233" s="785"/>
      <c r="AK233" s="785"/>
      <c r="AL233" s="785"/>
      <c r="AM233" s="785"/>
      <c r="AN233" s="785"/>
      <c r="AO233" s="785"/>
      <c r="AP233" s="785"/>
      <c r="AQ233" s="785"/>
      <c r="AR233" s="785"/>
      <c r="AS233" s="785"/>
      <c r="AT233" s="785"/>
      <c r="AU233" s="785"/>
      <c r="AV233" s="785"/>
      <c r="AW233" s="785"/>
      <c r="AX233" s="785"/>
      <c r="AY233" s="785"/>
      <c r="AZ233" s="785"/>
      <c r="BD233" s="6"/>
    </row>
    <row r="234" spans="1:56" ht="12.9" customHeight="1" x14ac:dyDescent="0.3">
      <c r="A234" s="785"/>
      <c r="B234" s="785"/>
      <c r="C234" s="785"/>
      <c r="D234" s="785"/>
      <c r="E234" s="785"/>
      <c r="F234" s="785"/>
      <c r="G234" s="785"/>
      <c r="H234" s="785"/>
      <c r="I234" s="785"/>
      <c r="J234" s="785"/>
      <c r="K234" s="785"/>
      <c r="L234" s="785"/>
      <c r="M234" s="785"/>
      <c r="N234" s="785"/>
      <c r="O234" s="785"/>
      <c r="P234" s="785"/>
      <c r="Q234" s="785"/>
      <c r="R234" s="785"/>
      <c r="S234" s="785"/>
      <c r="T234" s="785"/>
      <c r="U234" s="785"/>
      <c r="V234" s="785"/>
      <c r="W234" s="13"/>
      <c r="X234" s="13"/>
      <c r="Y234" s="13"/>
      <c r="Z234" s="785"/>
      <c r="AA234" s="785"/>
      <c r="AB234" s="785"/>
      <c r="AC234" s="785"/>
      <c r="AD234" s="785"/>
      <c r="AE234" s="785"/>
      <c r="AF234" s="785"/>
      <c r="AG234" s="785"/>
      <c r="AH234" s="785"/>
      <c r="AI234" s="785"/>
      <c r="AJ234" s="785"/>
      <c r="AK234" s="785"/>
      <c r="AL234" s="785"/>
      <c r="AM234" s="785"/>
      <c r="AN234" s="785"/>
      <c r="AO234" s="785"/>
      <c r="AP234" s="785"/>
      <c r="AQ234" s="785"/>
      <c r="AR234" s="785"/>
      <c r="AS234" s="785"/>
      <c r="AT234" s="785"/>
      <c r="AU234" s="785"/>
      <c r="AV234" s="785"/>
      <c r="AW234" s="785"/>
      <c r="AX234" s="785"/>
      <c r="AY234" s="785"/>
      <c r="AZ234" s="785"/>
      <c r="BD234" s="6"/>
    </row>
    <row r="235" spans="1:56" ht="12.9" customHeight="1" x14ac:dyDescent="0.3">
      <c r="A235" s="785"/>
      <c r="B235" s="785"/>
      <c r="C235" s="785"/>
      <c r="D235" s="785"/>
      <c r="E235" s="785"/>
      <c r="F235" s="785"/>
      <c r="G235" s="785"/>
      <c r="H235" s="785"/>
      <c r="I235" s="785"/>
      <c r="J235" s="785"/>
      <c r="K235" s="785"/>
      <c r="L235" s="785"/>
      <c r="M235" s="785"/>
      <c r="N235" s="785"/>
      <c r="O235" s="785"/>
      <c r="P235" s="785"/>
      <c r="Q235" s="785"/>
      <c r="R235" s="785"/>
      <c r="S235" s="785"/>
      <c r="T235" s="785"/>
      <c r="U235" s="785"/>
      <c r="V235" s="785"/>
      <c r="W235" s="13"/>
      <c r="X235" s="13"/>
      <c r="Y235" s="13"/>
      <c r="Z235" s="785"/>
      <c r="AA235" s="785"/>
      <c r="AB235" s="785"/>
      <c r="AC235" s="785"/>
      <c r="AD235" s="785"/>
      <c r="AE235" s="785"/>
      <c r="AF235" s="785"/>
      <c r="AG235" s="785"/>
      <c r="AH235" s="785"/>
      <c r="AI235" s="785"/>
      <c r="AJ235" s="785"/>
      <c r="AK235" s="785"/>
      <c r="AL235" s="785"/>
      <c r="AM235" s="785"/>
      <c r="AN235" s="785"/>
      <c r="AO235" s="785"/>
      <c r="AP235" s="785"/>
      <c r="AQ235" s="785"/>
      <c r="AR235" s="785"/>
      <c r="AS235" s="785"/>
      <c r="AT235" s="785"/>
      <c r="AU235" s="785"/>
      <c r="AV235" s="785"/>
      <c r="AW235" s="785"/>
      <c r="AX235" s="785"/>
      <c r="AY235" s="785"/>
      <c r="AZ235" s="785"/>
      <c r="BD235" s="6"/>
    </row>
    <row r="236" spans="1:56" ht="12.9" customHeight="1" x14ac:dyDescent="0.3">
      <c r="A236" s="785"/>
      <c r="B236" s="785"/>
      <c r="C236" s="785"/>
      <c r="D236" s="785"/>
      <c r="E236" s="785"/>
      <c r="F236" s="785"/>
      <c r="G236" s="785"/>
      <c r="H236" s="785"/>
      <c r="I236" s="785"/>
      <c r="J236" s="785"/>
      <c r="K236" s="785"/>
      <c r="L236" s="785"/>
      <c r="M236" s="785"/>
      <c r="N236" s="785"/>
      <c r="O236" s="785"/>
      <c r="P236" s="785"/>
      <c r="Q236" s="785"/>
      <c r="R236" s="785"/>
      <c r="S236" s="785"/>
      <c r="T236" s="785"/>
      <c r="U236" s="785"/>
      <c r="V236" s="785"/>
      <c r="W236" s="13"/>
      <c r="X236" s="13"/>
      <c r="Y236" s="13"/>
      <c r="Z236" s="785"/>
      <c r="AA236" s="785"/>
      <c r="AB236" s="785"/>
      <c r="AC236" s="785"/>
      <c r="AD236" s="785"/>
      <c r="AE236" s="785"/>
      <c r="AF236" s="785"/>
      <c r="AG236" s="785"/>
      <c r="AH236" s="785"/>
      <c r="AI236" s="785"/>
      <c r="AJ236" s="785"/>
      <c r="AK236" s="785"/>
      <c r="AL236" s="785"/>
      <c r="AM236" s="785"/>
      <c r="AN236" s="785"/>
      <c r="AO236" s="785"/>
      <c r="AP236" s="785"/>
      <c r="AQ236" s="785"/>
      <c r="AR236" s="785"/>
      <c r="AS236" s="785"/>
      <c r="AT236" s="785"/>
      <c r="AU236" s="785"/>
      <c r="AV236" s="785"/>
      <c r="AW236" s="785"/>
      <c r="AX236" s="785"/>
      <c r="AY236" s="785"/>
      <c r="AZ236" s="785"/>
      <c r="BD236" s="6"/>
    </row>
    <row r="237" spans="1:56" ht="12.9" customHeight="1" x14ac:dyDescent="0.3">
      <c r="A237" s="785"/>
      <c r="B237" s="785"/>
      <c r="C237" s="785"/>
      <c r="D237" s="785"/>
      <c r="E237" s="785"/>
      <c r="F237" s="785"/>
      <c r="G237" s="785"/>
      <c r="H237" s="785"/>
      <c r="I237" s="785"/>
      <c r="J237" s="785"/>
      <c r="K237" s="785"/>
      <c r="L237" s="785"/>
      <c r="M237" s="785"/>
      <c r="N237" s="785"/>
      <c r="O237" s="785"/>
      <c r="P237" s="785"/>
      <c r="Q237" s="785"/>
      <c r="R237" s="785"/>
      <c r="S237" s="785"/>
      <c r="T237" s="785"/>
      <c r="U237" s="785"/>
      <c r="V237" s="785"/>
      <c r="W237" s="13"/>
      <c r="X237" s="13"/>
      <c r="Y237" s="13"/>
      <c r="Z237" s="785"/>
      <c r="AA237" s="785"/>
      <c r="AB237" s="785"/>
      <c r="AC237" s="785"/>
      <c r="AD237" s="785"/>
      <c r="AE237" s="785"/>
      <c r="AF237" s="785"/>
      <c r="AG237" s="785"/>
      <c r="AH237" s="785"/>
      <c r="AI237" s="785"/>
      <c r="AJ237" s="785"/>
      <c r="AK237" s="785"/>
      <c r="AL237" s="785"/>
      <c r="AM237" s="785"/>
      <c r="AN237" s="785"/>
      <c r="AO237" s="785"/>
      <c r="AP237" s="785"/>
      <c r="AQ237" s="785"/>
      <c r="AR237" s="785"/>
      <c r="AS237" s="785"/>
      <c r="AT237" s="785"/>
      <c r="AU237" s="785"/>
      <c r="AV237" s="785"/>
      <c r="AW237" s="785"/>
      <c r="AX237" s="785"/>
      <c r="AY237" s="785"/>
      <c r="AZ237" s="785"/>
      <c r="BD237" s="6"/>
    </row>
    <row r="238" spans="1:56" ht="12.9" customHeight="1" x14ac:dyDescent="0.3">
      <c r="A238" s="785"/>
      <c r="B238" s="785"/>
      <c r="C238" s="785"/>
      <c r="D238" s="785"/>
      <c r="E238" s="785"/>
      <c r="F238" s="785"/>
      <c r="G238" s="785"/>
      <c r="H238" s="785"/>
      <c r="I238" s="785"/>
      <c r="J238" s="785"/>
      <c r="K238" s="785"/>
      <c r="L238" s="785"/>
      <c r="M238" s="785"/>
      <c r="N238" s="785"/>
      <c r="O238" s="785"/>
      <c r="P238" s="785"/>
      <c r="Q238" s="785"/>
      <c r="R238" s="785"/>
      <c r="S238" s="785"/>
      <c r="T238" s="785"/>
      <c r="U238" s="785"/>
      <c r="V238" s="785"/>
      <c r="W238" s="13"/>
      <c r="X238" s="13"/>
      <c r="Y238" s="13"/>
      <c r="Z238" s="785"/>
      <c r="AA238" s="785"/>
      <c r="AB238" s="785"/>
      <c r="AC238" s="785"/>
      <c r="AD238" s="785"/>
      <c r="AE238" s="785"/>
      <c r="AF238" s="785"/>
      <c r="AG238" s="785"/>
      <c r="AH238" s="785"/>
      <c r="AI238" s="785"/>
      <c r="AJ238" s="785"/>
      <c r="AK238" s="785"/>
      <c r="AL238" s="785"/>
      <c r="AM238" s="785"/>
      <c r="AN238" s="785"/>
      <c r="AO238" s="785"/>
      <c r="AP238" s="785"/>
      <c r="AQ238" s="785"/>
      <c r="AR238" s="785"/>
      <c r="AS238" s="785"/>
      <c r="AT238" s="785"/>
      <c r="AU238" s="785"/>
      <c r="AV238" s="785"/>
      <c r="AW238" s="785"/>
      <c r="AX238" s="785"/>
      <c r="AY238" s="785"/>
      <c r="AZ238" s="785"/>
      <c r="BD238" s="6"/>
    </row>
    <row r="239" spans="1:56" ht="12.9" customHeight="1" x14ac:dyDescent="0.3">
      <c r="A239" s="785"/>
      <c r="B239" s="785"/>
      <c r="C239" s="785"/>
      <c r="D239" s="785"/>
      <c r="E239" s="785"/>
      <c r="F239" s="785"/>
      <c r="G239" s="785"/>
      <c r="H239" s="785"/>
      <c r="I239" s="785"/>
      <c r="J239" s="785"/>
      <c r="K239" s="785"/>
      <c r="L239" s="785"/>
      <c r="M239" s="785"/>
      <c r="N239" s="785"/>
      <c r="O239" s="785"/>
      <c r="P239" s="785"/>
      <c r="Q239" s="785"/>
      <c r="R239" s="785"/>
      <c r="S239" s="785"/>
      <c r="T239" s="785"/>
      <c r="U239" s="785"/>
      <c r="V239" s="785"/>
      <c r="W239" s="13"/>
      <c r="X239" s="13"/>
      <c r="Y239" s="13"/>
      <c r="Z239" s="785"/>
      <c r="AA239" s="785"/>
      <c r="AB239" s="785"/>
      <c r="AC239" s="785"/>
      <c r="AD239" s="785"/>
      <c r="AE239" s="785"/>
      <c r="AF239" s="785"/>
      <c r="AG239" s="785"/>
      <c r="AH239" s="785"/>
      <c r="AI239" s="785"/>
      <c r="AJ239" s="785"/>
      <c r="AK239" s="785"/>
      <c r="AL239" s="785"/>
      <c r="AM239" s="785"/>
      <c r="AN239" s="785"/>
      <c r="AO239" s="785"/>
      <c r="AP239" s="785"/>
      <c r="AQ239" s="785"/>
      <c r="AR239" s="785"/>
      <c r="AS239" s="785"/>
      <c r="AT239" s="785"/>
      <c r="AU239" s="785"/>
      <c r="AV239" s="785"/>
      <c r="AW239" s="785"/>
      <c r="AX239" s="785"/>
      <c r="AY239" s="785"/>
      <c r="AZ239" s="785"/>
      <c r="BD239" s="6"/>
    </row>
    <row r="240" spans="1:56" ht="12.9" customHeight="1" x14ac:dyDescent="0.3">
      <c r="A240" s="785"/>
      <c r="B240" s="785"/>
      <c r="C240" s="785"/>
      <c r="D240" s="785"/>
      <c r="E240" s="785"/>
      <c r="F240" s="785"/>
      <c r="G240" s="785"/>
      <c r="H240" s="785"/>
      <c r="I240" s="785"/>
      <c r="J240" s="785"/>
      <c r="K240" s="785"/>
      <c r="L240" s="785"/>
      <c r="M240" s="785"/>
      <c r="N240" s="785"/>
      <c r="O240" s="785"/>
      <c r="P240" s="785"/>
      <c r="Q240" s="785"/>
      <c r="R240" s="785"/>
      <c r="S240" s="785"/>
      <c r="T240" s="785"/>
      <c r="U240" s="785"/>
      <c r="V240" s="785"/>
      <c r="W240" s="13"/>
      <c r="X240" s="13"/>
      <c r="Y240" s="13"/>
      <c r="Z240" s="785"/>
      <c r="AA240" s="785"/>
      <c r="AB240" s="785"/>
      <c r="AC240" s="785"/>
      <c r="AD240" s="785"/>
      <c r="AE240" s="785"/>
      <c r="AF240" s="785"/>
      <c r="AG240" s="785"/>
      <c r="AH240" s="785"/>
      <c r="AI240" s="785"/>
      <c r="AJ240" s="785"/>
      <c r="AK240" s="785"/>
      <c r="AL240" s="785"/>
      <c r="AM240" s="785"/>
      <c r="AN240" s="785"/>
      <c r="AO240" s="785"/>
      <c r="AP240" s="785"/>
      <c r="AQ240" s="785"/>
      <c r="AR240" s="785"/>
      <c r="AS240" s="785"/>
      <c r="AT240" s="785"/>
      <c r="AU240" s="785"/>
      <c r="AV240" s="785"/>
      <c r="AW240" s="785"/>
      <c r="AX240" s="785"/>
      <c r="AY240" s="785"/>
      <c r="AZ240" s="785"/>
      <c r="BD240" s="6"/>
    </row>
    <row r="241" spans="1:56" ht="12.9" customHeight="1" x14ac:dyDescent="0.3">
      <c r="A241" s="785"/>
      <c r="B241" s="785"/>
      <c r="C241" s="785"/>
      <c r="D241" s="785"/>
      <c r="E241" s="785"/>
      <c r="F241" s="785"/>
      <c r="G241" s="785"/>
      <c r="H241" s="785"/>
      <c r="I241" s="785"/>
      <c r="J241" s="785"/>
      <c r="K241" s="785"/>
      <c r="L241" s="785"/>
      <c r="M241" s="785"/>
      <c r="N241" s="785"/>
      <c r="O241" s="785"/>
      <c r="P241" s="785"/>
      <c r="Q241" s="785"/>
      <c r="R241" s="785"/>
      <c r="S241" s="785"/>
      <c r="T241" s="785"/>
      <c r="U241" s="785"/>
      <c r="V241" s="785"/>
      <c r="W241" s="13"/>
      <c r="X241" s="13"/>
      <c r="Y241" s="13"/>
      <c r="Z241" s="785"/>
      <c r="AA241" s="785"/>
      <c r="AB241" s="785"/>
      <c r="AC241" s="785"/>
      <c r="AD241" s="785"/>
      <c r="AE241" s="785"/>
      <c r="AF241" s="785"/>
      <c r="AG241" s="785"/>
      <c r="AH241" s="785"/>
      <c r="AI241" s="785"/>
      <c r="AJ241" s="785"/>
      <c r="AK241" s="785"/>
      <c r="AL241" s="785"/>
      <c r="AM241" s="785"/>
      <c r="AN241" s="785"/>
      <c r="AO241" s="785"/>
      <c r="AP241" s="785"/>
      <c r="AQ241" s="785"/>
      <c r="AR241" s="785"/>
      <c r="AS241" s="785"/>
      <c r="AT241" s="785"/>
      <c r="AU241" s="785"/>
      <c r="AV241" s="785"/>
      <c r="AW241" s="785"/>
      <c r="AX241" s="785"/>
      <c r="AY241" s="785"/>
      <c r="AZ241" s="785"/>
      <c r="BD241" s="6"/>
    </row>
    <row r="242" spans="1:56" ht="12.9" customHeight="1" x14ac:dyDescent="0.3">
      <c r="A242" s="785"/>
      <c r="B242" s="785"/>
      <c r="C242" s="785"/>
      <c r="D242" s="785"/>
      <c r="E242" s="785"/>
      <c r="F242" s="785"/>
      <c r="G242" s="785"/>
      <c r="H242" s="785"/>
      <c r="I242" s="785"/>
      <c r="J242" s="785"/>
      <c r="K242" s="785"/>
      <c r="L242" s="785"/>
      <c r="M242" s="785"/>
      <c r="N242" s="785"/>
      <c r="O242" s="785"/>
      <c r="P242" s="785"/>
      <c r="Q242" s="785"/>
      <c r="R242" s="785"/>
      <c r="S242" s="785"/>
      <c r="T242" s="785"/>
      <c r="U242" s="785"/>
      <c r="V242" s="785"/>
      <c r="W242" s="13"/>
      <c r="X242" s="13"/>
      <c r="Y242" s="13"/>
      <c r="Z242" s="785"/>
      <c r="AA242" s="785"/>
      <c r="AB242" s="785"/>
      <c r="AC242" s="785"/>
      <c r="AD242" s="785"/>
      <c r="AE242" s="785"/>
      <c r="AF242" s="785"/>
      <c r="AG242" s="785"/>
      <c r="AH242" s="785"/>
      <c r="AI242" s="785"/>
      <c r="AJ242" s="785"/>
      <c r="AK242" s="785"/>
      <c r="AL242" s="785"/>
      <c r="AM242" s="785"/>
      <c r="AN242" s="785"/>
      <c r="AO242" s="785"/>
      <c r="AP242" s="785"/>
      <c r="AQ242" s="785"/>
      <c r="AR242" s="785"/>
      <c r="AS242" s="785"/>
      <c r="AT242" s="785"/>
      <c r="AU242" s="785"/>
      <c r="AV242" s="785"/>
      <c r="AW242" s="785"/>
      <c r="AX242" s="785"/>
      <c r="AY242" s="785"/>
      <c r="AZ242" s="785"/>
      <c r="BD242" s="6"/>
    </row>
    <row r="243" spans="1:56" ht="12.9" customHeight="1" x14ac:dyDescent="0.3">
      <c r="A243" s="785"/>
      <c r="B243" s="785"/>
      <c r="C243" s="785"/>
      <c r="D243" s="785"/>
      <c r="E243" s="785"/>
      <c r="F243" s="785"/>
      <c r="G243" s="785"/>
      <c r="H243" s="785"/>
      <c r="I243" s="785"/>
      <c r="J243" s="785"/>
      <c r="K243" s="785"/>
      <c r="L243" s="785"/>
      <c r="M243" s="785"/>
      <c r="N243" s="785"/>
      <c r="O243" s="785"/>
      <c r="P243" s="785"/>
      <c r="Q243" s="785"/>
      <c r="R243" s="785"/>
      <c r="S243" s="785"/>
      <c r="T243" s="785"/>
      <c r="U243" s="785"/>
      <c r="V243" s="785"/>
      <c r="W243" s="13"/>
      <c r="X243" s="13"/>
      <c r="Y243" s="13"/>
      <c r="Z243" s="785"/>
      <c r="AA243" s="785"/>
      <c r="AB243" s="785"/>
      <c r="AC243" s="785"/>
      <c r="AD243" s="785"/>
      <c r="AE243" s="785"/>
      <c r="AF243" s="785"/>
      <c r="AG243" s="785"/>
      <c r="AH243" s="785"/>
      <c r="AI243" s="785"/>
      <c r="AJ243" s="785"/>
      <c r="AK243" s="785"/>
      <c r="AL243" s="785"/>
      <c r="AM243" s="785"/>
      <c r="AN243" s="785"/>
      <c r="AO243" s="785"/>
      <c r="AP243" s="785"/>
      <c r="AQ243" s="785"/>
      <c r="AR243" s="785"/>
      <c r="AS243" s="785"/>
      <c r="AT243" s="785"/>
      <c r="AU243" s="785"/>
      <c r="AV243" s="785"/>
      <c r="AW243" s="785"/>
      <c r="AX243" s="785"/>
      <c r="AY243" s="785"/>
      <c r="AZ243" s="785"/>
      <c r="BD243" s="6"/>
    </row>
    <row r="244" spans="1:56" ht="12.9" customHeight="1" x14ac:dyDescent="0.3">
      <c r="A244" s="785"/>
      <c r="B244" s="785"/>
      <c r="C244" s="785"/>
      <c r="D244" s="785"/>
      <c r="E244" s="785"/>
      <c r="F244" s="785"/>
      <c r="G244" s="785"/>
      <c r="H244" s="785"/>
      <c r="I244" s="785"/>
      <c r="J244" s="785"/>
      <c r="K244" s="785"/>
      <c r="L244" s="785"/>
      <c r="M244" s="785"/>
      <c r="N244" s="785"/>
      <c r="O244" s="785"/>
      <c r="P244" s="785"/>
      <c r="Q244" s="785"/>
      <c r="R244" s="785"/>
      <c r="S244" s="785"/>
      <c r="T244" s="785"/>
      <c r="U244" s="785"/>
      <c r="V244" s="785"/>
      <c r="W244" s="13"/>
      <c r="X244" s="13"/>
      <c r="Y244" s="13"/>
      <c r="Z244" s="785"/>
      <c r="AA244" s="785"/>
      <c r="AB244" s="785"/>
      <c r="AC244" s="785"/>
      <c r="AD244" s="785"/>
      <c r="AE244" s="785"/>
      <c r="AF244" s="785"/>
      <c r="AG244" s="785"/>
      <c r="AH244" s="785"/>
      <c r="AI244" s="785"/>
      <c r="AJ244" s="785"/>
      <c r="AK244" s="785"/>
      <c r="AL244" s="785"/>
      <c r="AM244" s="785"/>
      <c r="AN244" s="785"/>
      <c r="AO244" s="785"/>
      <c r="AP244" s="785"/>
      <c r="AQ244" s="785"/>
      <c r="AR244" s="785"/>
      <c r="AS244" s="785"/>
      <c r="AT244" s="785"/>
      <c r="AU244" s="785"/>
      <c r="AV244" s="785"/>
      <c r="AW244" s="785"/>
      <c r="AX244" s="785"/>
      <c r="AY244" s="785"/>
      <c r="AZ244" s="785"/>
      <c r="BD244" s="6"/>
    </row>
    <row r="245" spans="1:56" ht="12.9" customHeight="1" x14ac:dyDescent="0.3">
      <c r="A245" s="785"/>
      <c r="B245" s="785"/>
      <c r="C245" s="785"/>
      <c r="D245" s="785"/>
      <c r="E245" s="785"/>
      <c r="F245" s="785"/>
      <c r="G245" s="785"/>
      <c r="H245" s="785"/>
      <c r="I245" s="785"/>
      <c r="J245" s="785"/>
      <c r="K245" s="785"/>
      <c r="L245" s="785"/>
      <c r="M245" s="785"/>
      <c r="N245" s="785"/>
      <c r="O245" s="785"/>
      <c r="P245" s="785"/>
      <c r="Q245" s="785"/>
      <c r="R245" s="785"/>
      <c r="S245" s="785"/>
      <c r="T245" s="785"/>
      <c r="U245" s="785"/>
      <c r="V245" s="785"/>
      <c r="W245" s="13"/>
      <c r="X245" s="13"/>
      <c r="Y245" s="13"/>
      <c r="Z245" s="785"/>
      <c r="AA245" s="785"/>
      <c r="AB245" s="785"/>
      <c r="AC245" s="785"/>
      <c r="AD245" s="785"/>
      <c r="AE245" s="785"/>
      <c r="AF245" s="785"/>
      <c r="AG245" s="785"/>
      <c r="AH245" s="785"/>
      <c r="AI245" s="785"/>
      <c r="AJ245" s="785"/>
      <c r="AK245" s="785"/>
      <c r="AL245" s="785"/>
      <c r="AM245" s="785"/>
      <c r="AN245" s="785"/>
      <c r="AO245" s="785"/>
      <c r="AP245" s="785"/>
      <c r="AQ245" s="785"/>
      <c r="AR245" s="785"/>
      <c r="AS245" s="785"/>
      <c r="AT245" s="785"/>
      <c r="AU245" s="785"/>
      <c r="AV245" s="785"/>
      <c r="AW245" s="785"/>
      <c r="AX245" s="785"/>
      <c r="AY245" s="785"/>
      <c r="AZ245" s="785"/>
      <c r="BD245" s="6"/>
    </row>
    <row r="246" spans="1:56" ht="12.9" customHeight="1" x14ac:dyDescent="0.3">
      <c r="A246" s="785"/>
      <c r="B246" s="785"/>
      <c r="C246" s="785"/>
      <c r="D246" s="785"/>
      <c r="E246" s="785"/>
      <c r="F246" s="785"/>
      <c r="G246" s="785"/>
      <c r="H246" s="785"/>
      <c r="I246" s="785"/>
      <c r="J246" s="785"/>
      <c r="K246" s="785"/>
      <c r="L246" s="785"/>
      <c r="M246" s="785"/>
      <c r="N246" s="785"/>
      <c r="O246" s="785"/>
      <c r="P246" s="785"/>
      <c r="Q246" s="785"/>
      <c r="R246" s="785"/>
      <c r="S246" s="785"/>
      <c r="T246" s="785"/>
      <c r="U246" s="785"/>
      <c r="V246" s="785"/>
      <c r="W246" s="13"/>
      <c r="X246" s="13"/>
      <c r="Y246" s="13"/>
      <c r="Z246" s="785"/>
      <c r="AA246" s="785"/>
      <c r="AB246" s="785"/>
      <c r="AC246" s="785"/>
      <c r="AD246" s="785"/>
      <c r="AE246" s="785"/>
      <c r="AF246" s="785"/>
      <c r="AG246" s="785"/>
      <c r="AH246" s="785"/>
      <c r="AI246" s="785"/>
      <c r="AJ246" s="785"/>
      <c r="AK246" s="785"/>
      <c r="AL246" s="785"/>
      <c r="AM246" s="785"/>
      <c r="AN246" s="785"/>
      <c r="AO246" s="785"/>
      <c r="AP246" s="785"/>
      <c r="AQ246" s="785"/>
      <c r="AR246" s="785"/>
      <c r="AS246" s="785"/>
      <c r="AT246" s="785"/>
      <c r="AU246" s="785"/>
      <c r="AV246" s="785"/>
      <c r="AW246" s="785"/>
      <c r="AX246" s="785"/>
      <c r="AY246" s="785"/>
      <c r="AZ246" s="785"/>
      <c r="BD246" s="6"/>
    </row>
    <row r="247" spans="1:56" ht="12.9" customHeight="1" x14ac:dyDescent="0.3">
      <c r="A247" s="785"/>
      <c r="B247" s="785"/>
      <c r="C247" s="785"/>
      <c r="D247" s="785"/>
      <c r="E247" s="785"/>
      <c r="F247" s="785"/>
      <c r="G247" s="785"/>
      <c r="H247" s="785"/>
      <c r="I247" s="785"/>
      <c r="J247" s="785"/>
      <c r="K247" s="785"/>
      <c r="L247" s="785"/>
      <c r="M247" s="785"/>
      <c r="N247" s="785"/>
      <c r="O247" s="785"/>
      <c r="P247" s="785"/>
      <c r="Q247" s="785"/>
      <c r="R247" s="785"/>
      <c r="S247" s="785"/>
      <c r="T247" s="785"/>
      <c r="U247" s="785"/>
      <c r="V247" s="785"/>
      <c r="W247" s="13"/>
      <c r="X247" s="13"/>
      <c r="Y247" s="13"/>
      <c r="Z247" s="785"/>
      <c r="AA247" s="785"/>
      <c r="AB247" s="785"/>
      <c r="AC247" s="785"/>
      <c r="AD247" s="785"/>
      <c r="AE247" s="785"/>
      <c r="AF247" s="785"/>
      <c r="AG247" s="785"/>
      <c r="AH247" s="785"/>
      <c r="AI247" s="785"/>
      <c r="AJ247" s="785"/>
      <c r="AK247" s="785"/>
      <c r="AL247" s="785"/>
      <c r="AM247" s="785"/>
      <c r="AN247" s="785"/>
      <c r="AO247" s="785"/>
      <c r="AP247" s="785"/>
      <c r="AQ247" s="785"/>
      <c r="AR247" s="785"/>
      <c r="AS247" s="785"/>
      <c r="AT247" s="785"/>
      <c r="AU247" s="785"/>
      <c r="AV247" s="785"/>
      <c r="AW247" s="785"/>
      <c r="AX247" s="785"/>
      <c r="AY247" s="785"/>
      <c r="AZ247" s="785"/>
      <c r="BD247" s="6"/>
    </row>
    <row r="248" spans="1:56" ht="12.9" customHeight="1" x14ac:dyDescent="0.3">
      <c r="A248" s="785"/>
      <c r="B248" s="785"/>
      <c r="C248" s="785"/>
      <c r="D248" s="785"/>
      <c r="E248" s="785"/>
      <c r="F248" s="785"/>
      <c r="G248" s="785"/>
      <c r="H248" s="785"/>
      <c r="I248" s="785"/>
      <c r="J248" s="785"/>
      <c r="K248" s="785"/>
      <c r="L248" s="785"/>
      <c r="M248" s="785"/>
      <c r="N248" s="785"/>
      <c r="O248" s="785"/>
      <c r="P248" s="785"/>
      <c r="Q248" s="785"/>
      <c r="R248" s="785"/>
      <c r="S248" s="785"/>
      <c r="T248" s="785"/>
      <c r="U248" s="785"/>
      <c r="V248" s="785"/>
      <c r="W248" s="13"/>
      <c r="X248" s="13"/>
      <c r="Y248" s="13"/>
      <c r="Z248" s="785"/>
      <c r="AA248" s="785"/>
      <c r="AB248" s="785"/>
      <c r="AC248" s="785"/>
      <c r="AD248" s="785"/>
      <c r="AE248" s="785"/>
      <c r="AF248" s="785"/>
      <c r="AG248" s="785"/>
      <c r="AH248" s="785"/>
      <c r="AI248" s="785"/>
      <c r="AJ248" s="785"/>
      <c r="AK248" s="785"/>
      <c r="AL248" s="785"/>
      <c r="AM248" s="785"/>
      <c r="AN248" s="785"/>
      <c r="AO248" s="785"/>
      <c r="AP248" s="785"/>
      <c r="AQ248" s="785"/>
      <c r="AR248" s="785"/>
      <c r="AS248" s="785"/>
      <c r="AT248" s="785"/>
      <c r="AU248" s="785"/>
      <c r="AV248" s="785"/>
      <c r="AW248" s="785"/>
      <c r="AX248" s="785"/>
      <c r="AY248" s="785"/>
      <c r="AZ248" s="785"/>
      <c r="BD248" s="6"/>
    </row>
    <row r="249" spans="1:56" ht="12.9" customHeight="1" x14ac:dyDescent="0.3">
      <c r="A249" s="785"/>
      <c r="B249" s="785"/>
      <c r="C249" s="785"/>
      <c r="D249" s="785"/>
      <c r="E249" s="785"/>
      <c r="F249" s="785"/>
      <c r="G249" s="785"/>
      <c r="H249" s="785"/>
      <c r="I249" s="785"/>
      <c r="J249" s="785"/>
      <c r="K249" s="785"/>
      <c r="L249" s="785"/>
      <c r="M249" s="785"/>
      <c r="N249" s="785"/>
      <c r="O249" s="785"/>
      <c r="P249" s="785"/>
      <c r="Q249" s="785"/>
      <c r="R249" s="785"/>
      <c r="S249" s="785"/>
      <c r="T249" s="785"/>
      <c r="U249" s="785"/>
      <c r="V249" s="785"/>
      <c r="W249" s="13"/>
      <c r="X249" s="13"/>
      <c r="Y249" s="13"/>
      <c r="Z249" s="785"/>
      <c r="AA249" s="785"/>
      <c r="AB249" s="785"/>
      <c r="AC249" s="785"/>
      <c r="AD249" s="785"/>
      <c r="AE249" s="785"/>
      <c r="AF249" s="785"/>
      <c r="AG249" s="785"/>
      <c r="AH249" s="785"/>
      <c r="AI249" s="785"/>
      <c r="AJ249" s="785"/>
      <c r="AK249" s="785"/>
      <c r="AL249" s="785"/>
      <c r="AM249" s="785"/>
      <c r="AN249" s="785"/>
      <c r="AO249" s="785"/>
      <c r="AP249" s="785"/>
      <c r="AQ249" s="785"/>
      <c r="AR249" s="785"/>
      <c r="AS249" s="785"/>
      <c r="AT249" s="785"/>
      <c r="AU249" s="785"/>
      <c r="AV249" s="785"/>
      <c r="AW249" s="785"/>
      <c r="AX249" s="785"/>
      <c r="AY249" s="785"/>
      <c r="AZ249" s="785"/>
      <c r="BD249" s="6"/>
    </row>
    <row r="250" spans="1:56" ht="12.9" customHeight="1" x14ac:dyDescent="0.3">
      <c r="A250" s="785"/>
      <c r="B250" s="785"/>
      <c r="C250" s="785"/>
      <c r="D250" s="785"/>
      <c r="E250" s="785"/>
      <c r="F250" s="785"/>
      <c r="G250" s="785"/>
      <c r="H250" s="785"/>
      <c r="I250" s="785"/>
      <c r="J250" s="785"/>
      <c r="K250" s="785"/>
      <c r="L250" s="785"/>
      <c r="M250" s="785"/>
      <c r="N250" s="785"/>
      <c r="O250" s="785"/>
      <c r="P250" s="785"/>
      <c r="Q250" s="785"/>
      <c r="R250" s="785"/>
      <c r="S250" s="785"/>
      <c r="T250" s="785"/>
      <c r="U250" s="785"/>
      <c r="V250" s="785"/>
      <c r="W250" s="13"/>
      <c r="X250" s="13"/>
      <c r="Y250" s="13"/>
      <c r="Z250" s="785"/>
      <c r="AA250" s="785"/>
      <c r="AB250" s="785"/>
      <c r="AC250" s="785"/>
      <c r="AD250" s="785"/>
      <c r="AE250" s="785"/>
      <c r="AF250" s="785"/>
      <c r="AG250" s="785"/>
      <c r="AH250" s="785"/>
      <c r="AI250" s="785"/>
      <c r="AJ250" s="785"/>
      <c r="AK250" s="785"/>
      <c r="AL250" s="785"/>
      <c r="AM250" s="785"/>
      <c r="AN250" s="785"/>
      <c r="AO250" s="785"/>
      <c r="AP250" s="785"/>
      <c r="AQ250" s="785"/>
      <c r="AR250" s="785"/>
      <c r="AS250" s="785"/>
      <c r="AT250" s="785"/>
      <c r="AU250" s="785"/>
      <c r="AV250" s="785"/>
      <c r="AW250" s="785"/>
      <c r="AX250" s="785"/>
      <c r="AY250" s="785"/>
      <c r="AZ250" s="785"/>
      <c r="BD250" s="6"/>
    </row>
    <row r="251" spans="1:56" ht="12.9" customHeight="1" x14ac:dyDescent="0.3">
      <c r="A251" s="785"/>
      <c r="B251" s="785"/>
      <c r="C251" s="785"/>
      <c r="D251" s="785"/>
      <c r="E251" s="785"/>
      <c r="F251" s="785"/>
      <c r="G251" s="785"/>
      <c r="H251" s="785"/>
      <c r="I251" s="785"/>
      <c r="J251" s="785"/>
      <c r="K251" s="785"/>
      <c r="L251" s="785"/>
      <c r="M251" s="785"/>
      <c r="N251" s="785"/>
      <c r="O251" s="785"/>
      <c r="P251" s="785"/>
      <c r="Q251" s="785"/>
      <c r="R251" s="785"/>
      <c r="S251" s="785"/>
      <c r="T251" s="785"/>
      <c r="U251" s="785"/>
      <c r="V251" s="785"/>
      <c r="W251" s="13"/>
      <c r="X251" s="13"/>
      <c r="Y251" s="13"/>
      <c r="Z251" s="785"/>
      <c r="AA251" s="785"/>
      <c r="AB251" s="785"/>
      <c r="AC251" s="785"/>
      <c r="AD251" s="785"/>
      <c r="AE251" s="785"/>
      <c r="AF251" s="785"/>
      <c r="AG251" s="785"/>
      <c r="AH251" s="785"/>
      <c r="AI251" s="785"/>
      <c r="AJ251" s="785"/>
      <c r="AK251" s="785"/>
      <c r="AL251" s="785"/>
      <c r="AM251" s="785"/>
      <c r="AN251" s="785"/>
      <c r="AO251" s="785"/>
      <c r="AP251" s="785"/>
      <c r="AQ251" s="785"/>
      <c r="AR251" s="785"/>
      <c r="AS251" s="785"/>
      <c r="AT251" s="785"/>
      <c r="AU251" s="785"/>
      <c r="AV251" s="785"/>
      <c r="AW251" s="785"/>
      <c r="AX251" s="785"/>
      <c r="AY251" s="785"/>
      <c r="AZ251" s="785"/>
      <c r="BD251" s="6"/>
    </row>
    <row r="252" spans="1:56" ht="12.9" customHeight="1" x14ac:dyDescent="0.3">
      <c r="A252" s="785"/>
      <c r="B252" s="785"/>
      <c r="C252" s="785"/>
      <c r="D252" s="785"/>
      <c r="E252" s="785"/>
      <c r="F252" s="785"/>
      <c r="G252" s="785"/>
      <c r="H252" s="785"/>
      <c r="I252" s="785"/>
      <c r="J252" s="785"/>
      <c r="K252" s="785"/>
      <c r="L252" s="785"/>
      <c r="M252" s="785"/>
      <c r="N252" s="785"/>
      <c r="O252" s="785"/>
      <c r="P252" s="785"/>
      <c r="Q252" s="785"/>
      <c r="R252" s="785"/>
      <c r="S252" s="785"/>
      <c r="T252" s="785"/>
      <c r="U252" s="785"/>
      <c r="V252" s="785"/>
      <c r="W252" s="13"/>
      <c r="X252" s="13"/>
      <c r="Y252" s="13"/>
      <c r="Z252" s="785"/>
      <c r="AA252" s="785"/>
      <c r="AB252" s="785"/>
      <c r="AC252" s="785"/>
      <c r="AD252" s="785"/>
      <c r="AE252" s="785"/>
      <c r="AF252" s="785"/>
      <c r="AG252" s="785"/>
      <c r="AH252" s="785"/>
      <c r="AI252" s="785"/>
      <c r="AJ252" s="785"/>
      <c r="AK252" s="785"/>
      <c r="AL252" s="785"/>
      <c r="AM252" s="785"/>
      <c r="AN252" s="785"/>
      <c r="AO252" s="785"/>
      <c r="AP252" s="785"/>
      <c r="AQ252" s="785"/>
      <c r="AR252" s="785"/>
      <c r="AS252" s="785"/>
      <c r="AT252" s="785"/>
      <c r="AU252" s="785"/>
      <c r="AV252" s="785"/>
      <c r="AW252" s="785"/>
      <c r="AX252" s="785"/>
      <c r="AY252" s="785"/>
      <c r="AZ252" s="785"/>
      <c r="BD252" s="6"/>
    </row>
    <row r="253" spans="1:56" ht="12.9" customHeight="1" x14ac:dyDescent="0.3">
      <c r="A253" s="785"/>
      <c r="B253" s="785"/>
      <c r="C253" s="785"/>
      <c r="D253" s="785"/>
      <c r="E253" s="785"/>
      <c r="F253" s="785"/>
      <c r="G253" s="785"/>
      <c r="H253" s="785"/>
      <c r="I253" s="785"/>
      <c r="J253" s="785"/>
      <c r="K253" s="785"/>
      <c r="L253" s="785"/>
      <c r="M253" s="785"/>
      <c r="N253" s="785"/>
      <c r="O253" s="785"/>
      <c r="P253" s="785"/>
      <c r="Q253" s="785"/>
      <c r="R253" s="785"/>
      <c r="S253" s="785"/>
      <c r="T253" s="785"/>
      <c r="U253" s="785"/>
      <c r="V253" s="785"/>
      <c r="W253" s="13"/>
      <c r="X253" s="13"/>
      <c r="Y253" s="13"/>
      <c r="Z253" s="785"/>
      <c r="AA253" s="785"/>
      <c r="AB253" s="785"/>
      <c r="AC253" s="785"/>
      <c r="AD253" s="785"/>
      <c r="AE253" s="785"/>
      <c r="AF253" s="785"/>
      <c r="AG253" s="785"/>
      <c r="AH253" s="785"/>
      <c r="AI253" s="785"/>
      <c r="AJ253" s="785"/>
      <c r="AK253" s="785"/>
      <c r="AL253" s="785"/>
      <c r="AM253" s="785"/>
      <c r="AN253" s="785"/>
      <c r="AO253" s="785"/>
      <c r="AP253" s="785"/>
      <c r="AQ253" s="785"/>
      <c r="AR253" s="785"/>
      <c r="AS253" s="785"/>
      <c r="AT253" s="785"/>
      <c r="AU253" s="785"/>
      <c r="AV253" s="785"/>
      <c r="AW253" s="785"/>
      <c r="AX253" s="785"/>
      <c r="AY253" s="785"/>
      <c r="AZ253" s="785"/>
      <c r="BD253" s="6"/>
    </row>
    <row r="254" spans="1:56" ht="12.9" customHeight="1" x14ac:dyDescent="0.3">
      <c r="A254" s="785"/>
      <c r="B254" s="785"/>
      <c r="C254" s="785"/>
      <c r="D254" s="785"/>
      <c r="E254" s="785"/>
      <c r="F254" s="785"/>
      <c r="G254" s="785"/>
      <c r="H254" s="785"/>
      <c r="I254" s="785"/>
      <c r="J254" s="785"/>
      <c r="K254" s="785"/>
      <c r="L254" s="785"/>
      <c r="M254" s="785"/>
      <c r="N254" s="785"/>
      <c r="O254" s="785"/>
      <c r="P254" s="785"/>
      <c r="Q254" s="785"/>
      <c r="R254" s="785"/>
      <c r="S254" s="785"/>
      <c r="T254" s="785"/>
      <c r="U254" s="785"/>
      <c r="V254" s="785"/>
      <c r="W254" s="13"/>
      <c r="X254" s="13"/>
      <c r="Y254" s="13"/>
      <c r="Z254" s="785"/>
      <c r="AA254" s="785"/>
      <c r="AB254" s="785"/>
      <c r="AC254" s="785"/>
      <c r="AD254" s="785"/>
      <c r="AE254" s="785"/>
      <c r="AF254" s="785"/>
      <c r="AG254" s="785"/>
      <c r="AH254" s="785"/>
      <c r="AI254" s="785"/>
      <c r="AJ254" s="785"/>
      <c r="AK254" s="785"/>
      <c r="AL254" s="785"/>
      <c r="AM254" s="785"/>
      <c r="AN254" s="785"/>
      <c r="AO254" s="785"/>
      <c r="AP254" s="785"/>
      <c r="AQ254" s="785"/>
      <c r="AR254" s="785"/>
      <c r="AS254" s="785"/>
      <c r="AT254" s="785"/>
      <c r="AU254" s="785"/>
      <c r="AV254" s="785"/>
      <c r="AW254" s="785"/>
      <c r="AX254" s="785"/>
      <c r="AY254" s="785"/>
      <c r="AZ254" s="785"/>
      <c r="BD254" s="6"/>
    </row>
    <row r="255" spans="1:56" ht="12.9" customHeight="1" x14ac:dyDescent="0.3">
      <c r="A255" s="785"/>
      <c r="B255" s="785"/>
      <c r="C255" s="785"/>
      <c r="D255" s="785"/>
      <c r="E255" s="785"/>
      <c r="F255" s="785"/>
      <c r="G255" s="785"/>
      <c r="H255" s="785"/>
      <c r="I255" s="785"/>
      <c r="J255" s="785"/>
      <c r="K255" s="785"/>
      <c r="L255" s="785"/>
      <c r="M255" s="785"/>
      <c r="N255" s="785"/>
      <c r="O255" s="785"/>
      <c r="P255" s="785"/>
      <c r="Q255" s="785"/>
      <c r="R255" s="785"/>
      <c r="S255" s="785"/>
      <c r="T255" s="785"/>
      <c r="U255" s="785"/>
      <c r="V255" s="785"/>
      <c r="W255" s="13"/>
      <c r="X255" s="13"/>
      <c r="Y255" s="13"/>
      <c r="Z255" s="785"/>
      <c r="AA255" s="785"/>
      <c r="AB255" s="785"/>
      <c r="AC255" s="785"/>
      <c r="AD255" s="785"/>
      <c r="AE255" s="785"/>
      <c r="AF255" s="785"/>
      <c r="AG255" s="785"/>
      <c r="AH255" s="785"/>
      <c r="AI255" s="785"/>
      <c r="AJ255" s="785"/>
      <c r="AK255" s="785"/>
      <c r="AL255" s="785"/>
      <c r="AM255" s="785"/>
      <c r="AN255" s="785"/>
      <c r="AO255" s="785"/>
      <c r="AP255" s="785"/>
      <c r="AQ255" s="785"/>
      <c r="AR255" s="785"/>
      <c r="AS255" s="785"/>
      <c r="AT255" s="785"/>
      <c r="AU255" s="785"/>
      <c r="AV255" s="785"/>
      <c r="AW255" s="785"/>
      <c r="AX255" s="785"/>
      <c r="AY255" s="785"/>
      <c r="AZ255" s="785"/>
      <c r="BD255" s="6"/>
    </row>
    <row r="256" spans="1:56" ht="12.9" customHeight="1" x14ac:dyDescent="0.3">
      <c r="A256" s="785"/>
      <c r="B256" s="785"/>
      <c r="C256" s="785"/>
      <c r="D256" s="785"/>
      <c r="E256" s="785"/>
      <c r="F256" s="785"/>
      <c r="G256" s="785"/>
      <c r="H256" s="785"/>
      <c r="I256" s="785"/>
      <c r="J256" s="785"/>
      <c r="K256" s="785"/>
      <c r="L256" s="785"/>
      <c r="M256" s="785"/>
      <c r="N256" s="785"/>
      <c r="O256" s="785"/>
      <c r="P256" s="785"/>
      <c r="Q256" s="785"/>
      <c r="R256" s="785"/>
      <c r="S256" s="785"/>
      <c r="T256" s="785"/>
      <c r="U256" s="785"/>
      <c r="V256" s="785"/>
      <c r="W256" s="13"/>
      <c r="X256" s="13"/>
      <c r="Y256" s="13"/>
      <c r="Z256" s="785"/>
      <c r="AA256" s="785"/>
      <c r="AB256" s="785"/>
      <c r="AC256" s="785"/>
      <c r="AD256" s="785"/>
      <c r="AE256" s="785"/>
      <c r="AF256" s="785"/>
      <c r="AG256" s="785"/>
      <c r="AH256" s="785"/>
      <c r="AI256" s="785"/>
      <c r="AJ256" s="785"/>
      <c r="AK256" s="785"/>
      <c r="AL256" s="785"/>
      <c r="AM256" s="785"/>
      <c r="AN256" s="785"/>
      <c r="AO256" s="785"/>
      <c r="AP256" s="785"/>
      <c r="AQ256" s="785"/>
      <c r="AR256" s="785"/>
      <c r="AS256" s="785"/>
      <c r="AT256" s="785"/>
      <c r="AU256" s="785"/>
      <c r="AV256" s="785"/>
      <c r="AW256" s="785"/>
      <c r="AX256" s="785"/>
      <c r="AY256" s="785"/>
      <c r="AZ256" s="785"/>
      <c r="BD256" s="6"/>
    </row>
    <row r="257" spans="1:56" ht="12.9" customHeight="1" x14ac:dyDescent="0.3">
      <c r="A257" s="785"/>
      <c r="B257" s="785"/>
      <c r="C257" s="785"/>
      <c r="D257" s="785"/>
      <c r="E257" s="785"/>
      <c r="F257" s="785"/>
      <c r="G257" s="785"/>
      <c r="H257" s="785"/>
      <c r="I257" s="785"/>
      <c r="J257" s="785"/>
      <c r="K257" s="785"/>
      <c r="L257" s="785"/>
      <c r="M257" s="785"/>
      <c r="N257" s="785"/>
      <c r="O257" s="785"/>
      <c r="P257" s="785"/>
      <c r="Q257" s="785"/>
      <c r="R257" s="785"/>
      <c r="S257" s="785"/>
      <c r="T257" s="785"/>
      <c r="U257" s="785"/>
      <c r="V257" s="785"/>
      <c r="W257" s="13"/>
      <c r="X257" s="13"/>
      <c r="Y257" s="13"/>
      <c r="Z257" s="785"/>
      <c r="AA257" s="785"/>
      <c r="AB257" s="785"/>
      <c r="AC257" s="785"/>
      <c r="AD257" s="785"/>
      <c r="AE257" s="785"/>
      <c r="AF257" s="785"/>
      <c r="AG257" s="785"/>
      <c r="AH257" s="785"/>
      <c r="AI257" s="785"/>
      <c r="AJ257" s="785"/>
      <c r="AK257" s="785"/>
      <c r="AL257" s="785"/>
      <c r="AM257" s="785"/>
      <c r="AN257" s="785"/>
      <c r="AO257" s="785"/>
      <c r="AP257" s="785"/>
      <c r="AQ257" s="785"/>
      <c r="AR257" s="785"/>
      <c r="AS257" s="785"/>
      <c r="AT257" s="785"/>
      <c r="AU257" s="785"/>
      <c r="AV257" s="785"/>
      <c r="AW257" s="785"/>
      <c r="AX257" s="785"/>
      <c r="AY257" s="785"/>
      <c r="AZ257" s="785"/>
      <c r="BD257" s="6"/>
    </row>
    <row r="258" spans="1:56" ht="12.9" customHeight="1" x14ac:dyDescent="0.3">
      <c r="A258" s="785"/>
      <c r="B258" s="785"/>
      <c r="C258" s="785"/>
      <c r="D258" s="785"/>
      <c r="E258" s="785"/>
      <c r="F258" s="785"/>
      <c r="G258" s="785"/>
      <c r="H258" s="785"/>
      <c r="I258" s="785"/>
      <c r="J258" s="785"/>
      <c r="K258" s="785"/>
      <c r="L258" s="785"/>
      <c r="M258" s="785"/>
      <c r="N258" s="785"/>
      <c r="O258" s="785"/>
      <c r="P258" s="785"/>
      <c r="Q258" s="785"/>
      <c r="R258" s="785"/>
      <c r="S258" s="785"/>
      <c r="T258" s="785"/>
      <c r="U258" s="785"/>
      <c r="V258" s="785"/>
      <c r="W258" s="13"/>
      <c r="X258" s="13"/>
      <c r="Y258" s="13"/>
      <c r="Z258" s="785"/>
      <c r="AA258" s="785"/>
      <c r="AB258" s="785"/>
      <c r="AC258" s="785"/>
      <c r="AD258" s="785"/>
      <c r="AE258" s="785"/>
      <c r="AF258" s="785"/>
      <c r="AG258" s="785"/>
      <c r="AH258" s="785"/>
      <c r="AI258" s="785"/>
      <c r="AJ258" s="785"/>
      <c r="AK258" s="785"/>
      <c r="AL258" s="785"/>
      <c r="AM258" s="785"/>
      <c r="AN258" s="785"/>
      <c r="AO258" s="785"/>
      <c r="AP258" s="785"/>
      <c r="AQ258" s="785"/>
      <c r="AR258" s="785"/>
      <c r="AS258" s="785"/>
      <c r="AT258" s="785"/>
      <c r="AU258" s="785"/>
      <c r="AV258" s="785"/>
      <c r="AW258" s="785"/>
      <c r="AX258" s="785"/>
      <c r="AY258" s="785"/>
      <c r="AZ258" s="785"/>
      <c r="BD258" s="6"/>
    </row>
    <row r="259" spans="1:56" ht="12.9" customHeight="1" x14ac:dyDescent="0.3">
      <c r="A259" s="785"/>
      <c r="B259" s="785"/>
      <c r="C259" s="785"/>
      <c r="D259" s="785"/>
      <c r="E259" s="785"/>
      <c r="F259" s="785"/>
      <c r="G259" s="785"/>
      <c r="H259" s="785"/>
      <c r="I259" s="785"/>
      <c r="J259" s="785"/>
      <c r="K259" s="785"/>
      <c r="L259" s="785"/>
      <c r="M259" s="785"/>
      <c r="N259" s="785"/>
      <c r="O259" s="785"/>
      <c r="P259" s="785"/>
      <c r="Q259" s="785"/>
      <c r="R259" s="785"/>
      <c r="S259" s="785"/>
      <c r="T259" s="785"/>
      <c r="U259" s="785"/>
      <c r="V259" s="785"/>
      <c r="W259" s="13"/>
      <c r="X259" s="13"/>
      <c r="Y259" s="13"/>
      <c r="Z259" s="785"/>
      <c r="AA259" s="785"/>
      <c r="AB259" s="785"/>
      <c r="AC259" s="785"/>
      <c r="AD259" s="785"/>
      <c r="AE259" s="785"/>
      <c r="AF259" s="785"/>
      <c r="AG259" s="785"/>
      <c r="AH259" s="785"/>
      <c r="AI259" s="785"/>
      <c r="AJ259" s="785"/>
      <c r="AK259" s="785"/>
      <c r="AL259" s="785"/>
      <c r="AM259" s="785"/>
      <c r="AN259" s="785"/>
      <c r="AO259" s="785"/>
      <c r="AP259" s="785"/>
      <c r="AQ259" s="785"/>
      <c r="AR259" s="785"/>
      <c r="AS259" s="785"/>
      <c r="AT259" s="785"/>
      <c r="AU259" s="785"/>
      <c r="AV259" s="785"/>
      <c r="AW259" s="785"/>
      <c r="AX259" s="785"/>
      <c r="AY259" s="785"/>
      <c r="AZ259" s="785"/>
      <c r="BD259" s="6"/>
    </row>
    <row r="260" spans="1:56" ht="12.9" customHeight="1" x14ac:dyDescent="0.3">
      <c r="A260" s="785"/>
      <c r="B260" s="785"/>
      <c r="C260" s="785"/>
      <c r="D260" s="785"/>
      <c r="E260" s="785"/>
      <c r="F260" s="785"/>
      <c r="G260" s="785"/>
      <c r="H260" s="785"/>
      <c r="I260" s="785"/>
      <c r="J260" s="785"/>
      <c r="K260" s="785"/>
      <c r="L260" s="785"/>
      <c r="M260" s="785"/>
      <c r="N260" s="785"/>
      <c r="O260" s="785"/>
      <c r="P260" s="785"/>
      <c r="Q260" s="785"/>
      <c r="R260" s="785"/>
      <c r="S260" s="785"/>
      <c r="T260" s="785"/>
      <c r="U260" s="785"/>
      <c r="V260" s="785"/>
      <c r="W260" s="13"/>
      <c r="X260" s="13"/>
      <c r="Y260" s="13"/>
      <c r="Z260" s="785"/>
      <c r="AA260" s="785"/>
      <c r="AB260" s="785"/>
      <c r="AC260" s="785"/>
      <c r="AD260" s="785"/>
      <c r="AE260" s="785"/>
      <c r="AF260" s="785"/>
      <c r="AG260" s="785"/>
      <c r="AH260" s="785"/>
      <c r="AI260" s="785"/>
      <c r="AJ260" s="785"/>
      <c r="AK260" s="785"/>
      <c r="AL260" s="785"/>
      <c r="AM260" s="785"/>
      <c r="AN260" s="785"/>
      <c r="AO260" s="785"/>
      <c r="AP260" s="785"/>
      <c r="AQ260" s="785"/>
      <c r="AR260" s="785"/>
      <c r="AS260" s="785"/>
      <c r="AT260" s="785"/>
      <c r="AU260" s="785"/>
      <c r="AV260" s="785"/>
      <c r="AW260" s="785"/>
      <c r="AX260" s="785"/>
      <c r="AY260" s="785"/>
      <c r="AZ260" s="785"/>
      <c r="BD260" s="6"/>
    </row>
    <row r="261" spans="1:56" ht="12.9" customHeight="1" x14ac:dyDescent="0.3">
      <c r="A261" s="785"/>
      <c r="B261" s="785"/>
      <c r="C261" s="785"/>
      <c r="D261" s="785"/>
      <c r="E261" s="785"/>
      <c r="F261" s="785"/>
      <c r="G261" s="785"/>
      <c r="H261" s="785"/>
      <c r="I261" s="785"/>
      <c r="J261" s="785"/>
      <c r="K261" s="785"/>
      <c r="L261" s="785"/>
      <c r="M261" s="785"/>
      <c r="N261" s="785"/>
      <c r="O261" s="785"/>
      <c r="P261" s="785"/>
      <c r="Q261" s="785"/>
      <c r="R261" s="785"/>
      <c r="S261" s="785"/>
      <c r="T261" s="785"/>
      <c r="U261" s="785"/>
      <c r="V261" s="785"/>
      <c r="W261" s="13"/>
      <c r="X261" s="13"/>
      <c r="Y261" s="13"/>
      <c r="Z261" s="785"/>
      <c r="AA261" s="785"/>
      <c r="AB261" s="785"/>
      <c r="AC261" s="785"/>
      <c r="AD261" s="785"/>
      <c r="AE261" s="785"/>
      <c r="AF261" s="785"/>
      <c r="AG261" s="785"/>
      <c r="AH261" s="785"/>
      <c r="AI261" s="785"/>
      <c r="AJ261" s="785"/>
      <c r="AK261" s="785"/>
      <c r="AL261" s="785"/>
      <c r="AM261" s="785"/>
      <c r="AN261" s="785"/>
      <c r="AO261" s="785"/>
      <c r="AP261" s="785"/>
      <c r="AQ261" s="785"/>
      <c r="AR261" s="785"/>
      <c r="AS261" s="785"/>
      <c r="AT261" s="785"/>
      <c r="AU261" s="785"/>
      <c r="AV261" s="785"/>
      <c r="AW261" s="785"/>
      <c r="AX261" s="785"/>
      <c r="AY261" s="785"/>
      <c r="AZ261" s="785"/>
      <c r="BD261" s="6"/>
    </row>
    <row r="262" spans="1:56" ht="12.9" customHeight="1" x14ac:dyDescent="0.3">
      <c r="A262" s="785"/>
      <c r="B262" s="785"/>
      <c r="C262" s="785"/>
      <c r="D262" s="785"/>
      <c r="E262" s="785"/>
      <c r="F262" s="785"/>
      <c r="G262" s="785"/>
      <c r="H262" s="785"/>
      <c r="I262" s="785"/>
      <c r="J262" s="785"/>
      <c r="K262" s="785"/>
      <c r="L262" s="785"/>
      <c r="M262" s="785"/>
      <c r="N262" s="785"/>
      <c r="O262" s="785"/>
      <c r="P262" s="785"/>
      <c r="Q262" s="785"/>
      <c r="R262" s="785"/>
      <c r="S262" s="785"/>
      <c r="T262" s="785"/>
      <c r="U262" s="785"/>
      <c r="V262" s="785"/>
      <c r="W262" s="13"/>
      <c r="X262" s="13"/>
      <c r="Y262" s="13"/>
      <c r="Z262" s="785"/>
      <c r="AA262" s="785"/>
      <c r="AB262" s="785"/>
      <c r="AC262" s="785"/>
      <c r="AD262" s="785"/>
      <c r="AE262" s="785"/>
      <c r="AF262" s="785"/>
      <c r="AG262" s="785"/>
      <c r="AH262" s="785"/>
      <c r="AI262" s="785"/>
      <c r="AJ262" s="785"/>
      <c r="AK262" s="785"/>
      <c r="AL262" s="785"/>
      <c r="AM262" s="785"/>
      <c r="AN262" s="785"/>
      <c r="AO262" s="785"/>
      <c r="AP262" s="785"/>
      <c r="AQ262" s="785"/>
      <c r="AR262" s="785"/>
      <c r="AS262" s="785"/>
      <c r="AT262" s="785"/>
      <c r="AU262" s="785"/>
      <c r="AV262" s="785"/>
      <c r="AW262" s="785"/>
      <c r="AX262" s="785"/>
      <c r="AY262" s="785"/>
      <c r="AZ262" s="785"/>
      <c r="BD262" s="6"/>
    </row>
    <row r="263" spans="1:56" ht="12.9" customHeight="1" x14ac:dyDescent="0.3">
      <c r="A263" s="785"/>
      <c r="B263" s="785"/>
      <c r="C263" s="785"/>
      <c r="D263" s="785"/>
      <c r="E263" s="785"/>
      <c r="F263" s="785"/>
      <c r="G263" s="785"/>
      <c r="H263" s="785"/>
      <c r="I263" s="785"/>
      <c r="J263" s="785"/>
      <c r="K263" s="785"/>
      <c r="L263" s="785"/>
      <c r="M263" s="785"/>
      <c r="N263" s="785"/>
      <c r="O263" s="785"/>
      <c r="P263" s="785"/>
      <c r="Q263" s="785"/>
      <c r="R263" s="785"/>
      <c r="S263" s="785"/>
      <c r="T263" s="785"/>
      <c r="U263" s="785"/>
      <c r="V263" s="785"/>
      <c r="W263" s="13"/>
      <c r="X263" s="13"/>
      <c r="Y263" s="13"/>
      <c r="Z263" s="785"/>
      <c r="AA263" s="785"/>
      <c r="AB263" s="785"/>
      <c r="AC263" s="785"/>
      <c r="AD263" s="785"/>
      <c r="AE263" s="785"/>
      <c r="AF263" s="785"/>
      <c r="AG263" s="785"/>
      <c r="AH263" s="785"/>
      <c r="AI263" s="785"/>
      <c r="AJ263" s="785"/>
      <c r="AK263" s="785"/>
      <c r="AL263" s="785"/>
      <c r="AM263" s="785"/>
      <c r="AN263" s="785"/>
      <c r="AO263" s="785"/>
      <c r="AP263" s="785"/>
      <c r="AQ263" s="785"/>
      <c r="AR263" s="785"/>
      <c r="AS263" s="785"/>
      <c r="AT263" s="785"/>
      <c r="AU263" s="785"/>
      <c r="AV263" s="785"/>
      <c r="AW263" s="785"/>
      <c r="AX263" s="785"/>
      <c r="AY263" s="785"/>
      <c r="AZ263" s="785"/>
      <c r="BD263" s="6"/>
    </row>
    <row r="264" spans="1:56" ht="12.9" customHeight="1" x14ac:dyDescent="0.3">
      <c r="A264" s="785"/>
      <c r="B264" s="785"/>
      <c r="C264" s="785"/>
      <c r="D264" s="785"/>
      <c r="E264" s="785"/>
      <c r="F264" s="785"/>
      <c r="G264" s="785"/>
      <c r="H264" s="785"/>
      <c r="I264" s="785"/>
      <c r="J264" s="785"/>
      <c r="K264" s="785"/>
      <c r="L264" s="785"/>
      <c r="M264" s="785"/>
      <c r="N264" s="785"/>
      <c r="O264" s="785"/>
      <c r="P264" s="785"/>
      <c r="Q264" s="785"/>
      <c r="R264" s="785"/>
      <c r="S264" s="785"/>
      <c r="T264" s="785"/>
      <c r="U264" s="785"/>
      <c r="V264" s="785"/>
      <c r="W264" s="13"/>
      <c r="X264" s="13"/>
      <c r="Y264" s="13"/>
      <c r="Z264" s="785"/>
      <c r="AA264" s="785"/>
      <c r="AB264" s="785"/>
      <c r="AC264" s="785"/>
      <c r="AD264" s="785"/>
      <c r="AE264" s="785"/>
      <c r="AF264" s="785"/>
      <c r="AG264" s="785"/>
      <c r="AH264" s="785"/>
      <c r="AI264" s="785"/>
      <c r="AJ264" s="785"/>
      <c r="AK264" s="785"/>
      <c r="AL264" s="785"/>
      <c r="AM264" s="785"/>
      <c r="AN264" s="785"/>
      <c r="AO264" s="785"/>
      <c r="AP264" s="785"/>
      <c r="AQ264" s="785"/>
      <c r="AR264" s="785"/>
      <c r="AS264" s="785"/>
      <c r="AT264" s="785"/>
      <c r="AU264" s="785"/>
      <c r="AV264" s="785"/>
      <c r="AW264" s="785"/>
      <c r="AX264" s="785"/>
      <c r="AY264" s="785"/>
      <c r="AZ264" s="785"/>
      <c r="BD264" s="6"/>
    </row>
    <row r="265" spans="1:56" ht="12.9" customHeight="1" x14ac:dyDescent="0.3">
      <c r="A265" s="785"/>
      <c r="B265" s="785"/>
      <c r="C265" s="785"/>
      <c r="D265" s="785"/>
      <c r="E265" s="785"/>
      <c r="F265" s="785"/>
      <c r="G265" s="785"/>
      <c r="H265" s="785"/>
      <c r="I265" s="785"/>
      <c r="J265" s="785"/>
      <c r="K265" s="785"/>
      <c r="L265" s="785"/>
      <c r="M265" s="785"/>
      <c r="N265" s="785"/>
      <c r="O265" s="785"/>
      <c r="P265" s="785"/>
      <c r="Q265" s="785"/>
      <c r="R265" s="785"/>
      <c r="S265" s="785"/>
      <c r="T265" s="785"/>
      <c r="U265" s="785"/>
      <c r="V265" s="785"/>
      <c r="W265" s="13"/>
      <c r="X265" s="13"/>
      <c r="Y265" s="13"/>
      <c r="Z265" s="785"/>
      <c r="AA265" s="785"/>
      <c r="AB265" s="785"/>
      <c r="AC265" s="785"/>
      <c r="AD265" s="785"/>
      <c r="AE265" s="785"/>
      <c r="AF265" s="785"/>
      <c r="AG265" s="785"/>
      <c r="AH265" s="785"/>
      <c r="AI265" s="785"/>
      <c r="AJ265" s="785"/>
      <c r="AK265" s="785"/>
      <c r="AL265" s="785"/>
      <c r="AM265" s="785"/>
      <c r="AN265" s="785"/>
      <c r="AO265" s="785"/>
      <c r="AP265" s="785"/>
      <c r="AQ265" s="785"/>
      <c r="AR265" s="785"/>
      <c r="AS265" s="785"/>
      <c r="AT265" s="785"/>
      <c r="AU265" s="785"/>
      <c r="AV265" s="785"/>
      <c r="AW265" s="785"/>
      <c r="AX265" s="785"/>
      <c r="AY265" s="785"/>
      <c r="AZ265" s="785"/>
      <c r="BD265" s="6"/>
    </row>
    <row r="266" spans="1:56" ht="12.9" customHeight="1" x14ac:dyDescent="0.3">
      <c r="A266" s="785"/>
      <c r="B266" s="785"/>
      <c r="C266" s="785"/>
      <c r="D266" s="785"/>
      <c r="E266" s="785"/>
      <c r="F266" s="785"/>
      <c r="G266" s="785"/>
      <c r="H266" s="785"/>
      <c r="I266" s="785"/>
      <c r="J266" s="785"/>
      <c r="K266" s="785"/>
      <c r="L266" s="785"/>
      <c r="M266" s="785"/>
      <c r="N266" s="785"/>
      <c r="O266" s="785"/>
      <c r="P266" s="785"/>
      <c r="Q266" s="785"/>
      <c r="R266" s="785"/>
      <c r="S266" s="785"/>
      <c r="T266" s="785"/>
      <c r="U266" s="785"/>
      <c r="V266" s="785"/>
      <c r="W266" s="13"/>
      <c r="X266" s="13"/>
      <c r="Y266" s="13"/>
      <c r="Z266" s="785"/>
      <c r="AA266" s="785"/>
      <c r="AB266" s="785"/>
      <c r="AC266" s="785"/>
      <c r="AD266" s="785"/>
      <c r="AE266" s="785"/>
      <c r="AF266" s="785"/>
      <c r="AG266" s="785"/>
      <c r="AH266" s="785"/>
      <c r="AI266" s="785"/>
      <c r="AJ266" s="785"/>
      <c r="AK266" s="785"/>
      <c r="AL266" s="785"/>
      <c r="AM266" s="785"/>
      <c r="AN266" s="785"/>
      <c r="AO266" s="785"/>
      <c r="AP266" s="785"/>
      <c r="AQ266" s="785"/>
      <c r="AR266" s="785"/>
      <c r="AS266" s="785"/>
      <c r="AT266" s="785"/>
      <c r="AU266" s="785"/>
      <c r="AV266" s="785"/>
      <c r="AW266" s="785"/>
      <c r="AX266" s="785"/>
      <c r="AY266" s="785"/>
      <c r="AZ266" s="785"/>
      <c r="BD266" s="6"/>
    </row>
    <row r="267" spans="1:56" ht="12.9" customHeight="1" x14ac:dyDescent="0.3">
      <c r="A267" s="785"/>
      <c r="B267" s="785"/>
      <c r="C267" s="785"/>
      <c r="D267" s="785"/>
      <c r="E267" s="785"/>
      <c r="F267" s="785"/>
      <c r="G267" s="785"/>
      <c r="H267" s="785"/>
      <c r="I267" s="785"/>
      <c r="J267" s="785"/>
      <c r="K267" s="785"/>
      <c r="L267" s="785"/>
      <c r="M267" s="785"/>
      <c r="N267" s="785"/>
      <c r="O267" s="785"/>
      <c r="P267" s="785"/>
      <c r="Q267" s="785"/>
      <c r="R267" s="785"/>
      <c r="S267" s="785"/>
      <c r="T267" s="785"/>
      <c r="U267" s="785"/>
      <c r="V267" s="785"/>
      <c r="W267" s="13"/>
      <c r="X267" s="13"/>
      <c r="Y267" s="13"/>
      <c r="Z267" s="785"/>
      <c r="AA267" s="785"/>
      <c r="AB267" s="785"/>
      <c r="AC267" s="785"/>
      <c r="AD267" s="785"/>
      <c r="AE267" s="785"/>
      <c r="AF267" s="785"/>
      <c r="AG267" s="785"/>
      <c r="AH267" s="785"/>
      <c r="AI267" s="785"/>
      <c r="AJ267" s="785"/>
      <c r="AK267" s="785"/>
      <c r="AL267" s="785"/>
      <c r="AM267" s="785"/>
      <c r="AN267" s="785"/>
      <c r="AO267" s="785"/>
      <c r="AP267" s="785"/>
      <c r="AQ267" s="785"/>
      <c r="AR267" s="785"/>
      <c r="AS267" s="785"/>
      <c r="AT267" s="785"/>
      <c r="AU267" s="785"/>
      <c r="AV267" s="785"/>
      <c r="AW267" s="785"/>
      <c r="AX267" s="785"/>
      <c r="AY267" s="785"/>
      <c r="AZ267" s="785"/>
      <c r="BD267" s="6"/>
    </row>
    <row r="268" spans="1:56" ht="12.9" customHeight="1" x14ac:dyDescent="0.3">
      <c r="A268" s="785"/>
      <c r="B268" s="785"/>
      <c r="C268" s="785"/>
      <c r="D268" s="785"/>
      <c r="E268" s="785"/>
      <c r="F268" s="785"/>
      <c r="G268" s="785"/>
      <c r="H268" s="785"/>
      <c r="I268" s="785"/>
      <c r="J268" s="785"/>
      <c r="K268" s="785"/>
      <c r="L268" s="785"/>
      <c r="M268" s="785"/>
      <c r="N268" s="785"/>
      <c r="O268" s="785"/>
      <c r="P268" s="785"/>
      <c r="Q268" s="785"/>
      <c r="R268" s="785"/>
      <c r="S268" s="785"/>
      <c r="T268" s="785"/>
      <c r="U268" s="785"/>
      <c r="V268" s="785"/>
      <c r="W268" s="13"/>
      <c r="X268" s="13"/>
      <c r="Y268" s="13"/>
      <c r="Z268" s="785"/>
      <c r="AA268" s="785"/>
      <c r="AB268" s="785"/>
      <c r="AC268" s="785"/>
      <c r="AD268" s="785"/>
      <c r="AE268" s="785"/>
      <c r="AF268" s="785"/>
      <c r="AG268" s="785"/>
      <c r="AH268" s="785"/>
      <c r="AI268" s="785"/>
      <c r="AJ268" s="785"/>
      <c r="AK268" s="785"/>
      <c r="AL268" s="785"/>
      <c r="AM268" s="785"/>
      <c r="AN268" s="785"/>
      <c r="AO268" s="785"/>
      <c r="AP268" s="785"/>
      <c r="AQ268" s="785"/>
      <c r="AR268" s="785"/>
      <c r="AS268" s="785"/>
      <c r="AT268" s="785"/>
      <c r="AU268" s="785"/>
      <c r="AV268" s="785"/>
      <c r="AW268" s="785"/>
      <c r="AX268" s="785"/>
      <c r="AY268" s="785"/>
      <c r="AZ268" s="785"/>
      <c r="BD268" s="6"/>
    </row>
    <row r="269" spans="1:56" ht="12.9" customHeight="1" x14ac:dyDescent="0.3">
      <c r="A269" s="785"/>
      <c r="B269" s="785"/>
      <c r="C269" s="785"/>
      <c r="D269" s="785"/>
      <c r="E269" s="785"/>
      <c r="F269" s="785"/>
      <c r="G269" s="785"/>
      <c r="H269" s="785"/>
      <c r="I269" s="785"/>
      <c r="J269" s="785"/>
      <c r="K269" s="785"/>
      <c r="L269" s="785"/>
      <c r="M269" s="785"/>
      <c r="N269" s="785"/>
      <c r="O269" s="785"/>
      <c r="P269" s="785"/>
      <c r="Q269" s="785"/>
      <c r="R269" s="785"/>
      <c r="S269" s="785"/>
      <c r="T269" s="785"/>
      <c r="U269" s="785"/>
      <c r="V269" s="785"/>
      <c r="W269" s="13"/>
      <c r="X269" s="13"/>
      <c r="Y269" s="13"/>
      <c r="Z269" s="785"/>
      <c r="AA269" s="785"/>
      <c r="AB269" s="785"/>
      <c r="AC269" s="785"/>
      <c r="AD269" s="785"/>
      <c r="AE269" s="785"/>
      <c r="AF269" s="785"/>
      <c r="AG269" s="785"/>
      <c r="AH269" s="785"/>
      <c r="AI269" s="785"/>
      <c r="AJ269" s="785"/>
      <c r="AK269" s="785"/>
      <c r="AL269" s="785"/>
      <c r="AM269" s="785"/>
      <c r="AN269" s="785"/>
      <c r="AO269" s="785"/>
      <c r="AP269" s="785"/>
      <c r="AQ269" s="785"/>
      <c r="AR269" s="785"/>
      <c r="AS269" s="785"/>
      <c r="AT269" s="785"/>
      <c r="AU269" s="785"/>
      <c r="AV269" s="785"/>
      <c r="AW269" s="785"/>
      <c r="AX269" s="785"/>
      <c r="AY269" s="785"/>
      <c r="AZ269" s="785"/>
      <c r="BD269" s="6"/>
    </row>
    <row r="270" spans="1:56" ht="12.9" customHeight="1" x14ac:dyDescent="0.3">
      <c r="A270" s="785"/>
      <c r="B270" s="785"/>
      <c r="C270" s="785"/>
      <c r="D270" s="785"/>
      <c r="E270" s="785"/>
      <c r="F270" s="785"/>
      <c r="G270" s="785"/>
      <c r="H270" s="785"/>
      <c r="I270" s="785"/>
      <c r="J270" s="785"/>
      <c r="K270" s="785"/>
      <c r="L270" s="785"/>
      <c r="M270" s="785"/>
      <c r="N270" s="785"/>
      <c r="O270" s="785"/>
      <c r="P270" s="785"/>
      <c r="Q270" s="785"/>
      <c r="R270" s="785"/>
      <c r="S270" s="785"/>
      <c r="T270" s="785"/>
      <c r="U270" s="785"/>
      <c r="V270" s="785"/>
      <c r="W270" s="13"/>
      <c r="X270" s="13"/>
      <c r="Y270" s="13"/>
      <c r="Z270" s="785"/>
      <c r="AA270" s="785"/>
      <c r="AB270" s="785"/>
      <c r="AC270" s="785"/>
      <c r="AD270" s="785"/>
      <c r="AE270" s="785"/>
      <c r="AF270" s="785"/>
      <c r="AG270" s="785"/>
      <c r="AH270" s="785"/>
      <c r="AI270" s="785"/>
      <c r="AJ270" s="785"/>
      <c r="AK270" s="785"/>
      <c r="AL270" s="785"/>
      <c r="AM270" s="785"/>
      <c r="AN270" s="785"/>
      <c r="AO270" s="785"/>
      <c r="AP270" s="785"/>
      <c r="AQ270" s="785"/>
      <c r="AR270" s="785"/>
      <c r="AS270" s="785"/>
      <c r="AT270" s="785"/>
      <c r="AU270" s="785"/>
      <c r="AV270" s="785"/>
      <c r="AW270" s="785"/>
      <c r="AX270" s="785"/>
      <c r="AY270" s="785"/>
      <c r="AZ270" s="785"/>
      <c r="BD270" s="6"/>
    </row>
    <row r="271" spans="1:56" ht="12.9" customHeight="1" x14ac:dyDescent="0.3">
      <c r="A271" s="785"/>
      <c r="B271" s="785"/>
      <c r="C271" s="785"/>
      <c r="D271" s="785"/>
      <c r="E271" s="785"/>
      <c r="F271" s="785"/>
      <c r="G271" s="785"/>
      <c r="H271" s="785"/>
      <c r="I271" s="785"/>
      <c r="J271" s="785"/>
      <c r="K271" s="785"/>
      <c r="L271" s="785"/>
      <c r="M271" s="785"/>
      <c r="N271" s="785"/>
      <c r="O271" s="785"/>
      <c r="P271" s="785"/>
      <c r="Q271" s="785"/>
      <c r="R271" s="785"/>
      <c r="S271" s="785"/>
      <c r="T271" s="785"/>
      <c r="U271" s="785"/>
      <c r="V271" s="785"/>
      <c r="W271" s="13"/>
      <c r="X271" s="13"/>
      <c r="Y271" s="13"/>
      <c r="Z271" s="785"/>
      <c r="AA271" s="785"/>
      <c r="AB271" s="785"/>
      <c r="AC271" s="785"/>
      <c r="AD271" s="785"/>
      <c r="AE271" s="785"/>
      <c r="AF271" s="785"/>
      <c r="AG271" s="785"/>
      <c r="AH271" s="785"/>
      <c r="AI271" s="785"/>
      <c r="AJ271" s="785"/>
      <c r="AK271" s="785"/>
      <c r="AL271" s="785"/>
      <c r="AM271" s="785"/>
      <c r="AN271" s="785"/>
      <c r="AO271" s="785"/>
      <c r="AP271" s="785"/>
      <c r="AQ271" s="785"/>
      <c r="AR271" s="785"/>
      <c r="AS271" s="785"/>
      <c r="AT271" s="785"/>
      <c r="AU271" s="785"/>
      <c r="AV271" s="785"/>
      <c r="AW271" s="785"/>
      <c r="AX271" s="785"/>
      <c r="AY271" s="785"/>
      <c r="AZ271" s="785"/>
      <c r="BD271" s="6"/>
    </row>
    <row r="272" spans="1:56" ht="12.9" customHeight="1" x14ac:dyDescent="0.3">
      <c r="A272" s="785"/>
      <c r="B272" s="785"/>
      <c r="C272" s="785"/>
      <c r="D272" s="785"/>
      <c r="E272" s="785"/>
      <c r="F272" s="785"/>
      <c r="G272" s="785"/>
      <c r="H272" s="785"/>
      <c r="I272" s="785"/>
      <c r="J272" s="785"/>
      <c r="K272" s="785"/>
      <c r="L272" s="785"/>
      <c r="M272" s="785"/>
      <c r="N272" s="785"/>
      <c r="O272" s="785"/>
      <c r="P272" s="785"/>
      <c r="Q272" s="785"/>
      <c r="R272" s="785"/>
      <c r="S272" s="785"/>
      <c r="T272" s="785"/>
      <c r="U272" s="785"/>
      <c r="V272" s="785"/>
      <c r="W272" s="13"/>
      <c r="X272" s="13"/>
      <c r="Y272" s="13"/>
      <c r="Z272" s="785"/>
      <c r="AA272" s="785"/>
      <c r="AB272" s="785"/>
      <c r="AC272" s="785"/>
      <c r="AD272" s="785"/>
      <c r="AE272" s="785"/>
      <c r="AF272" s="785"/>
      <c r="AG272" s="785"/>
      <c r="AH272" s="785"/>
      <c r="AI272" s="785"/>
      <c r="AJ272" s="785"/>
      <c r="AK272" s="785"/>
      <c r="AL272" s="785"/>
      <c r="AM272" s="785"/>
      <c r="AN272" s="785"/>
      <c r="AO272" s="785"/>
      <c r="AP272" s="785"/>
      <c r="AQ272" s="785"/>
      <c r="AR272" s="785"/>
      <c r="AS272" s="785"/>
      <c r="AT272" s="785"/>
      <c r="AU272" s="785"/>
      <c r="AV272" s="785"/>
      <c r="AW272" s="785"/>
      <c r="AX272" s="785"/>
      <c r="AY272" s="785"/>
      <c r="AZ272" s="785"/>
      <c r="BD272" s="6"/>
    </row>
    <row r="273" spans="1:56" ht="12.9" customHeight="1" x14ac:dyDescent="0.3">
      <c r="A273" s="785"/>
      <c r="B273" s="785"/>
      <c r="C273" s="785"/>
      <c r="D273" s="785"/>
      <c r="E273" s="785"/>
      <c r="F273" s="785"/>
      <c r="G273" s="785"/>
      <c r="H273" s="785"/>
      <c r="I273" s="785"/>
      <c r="J273" s="785"/>
      <c r="K273" s="785"/>
      <c r="L273" s="785"/>
      <c r="M273" s="785"/>
      <c r="N273" s="785"/>
      <c r="O273" s="785"/>
      <c r="P273" s="785"/>
      <c r="Q273" s="785"/>
      <c r="R273" s="785"/>
      <c r="S273" s="785"/>
      <c r="T273" s="785"/>
      <c r="U273" s="785"/>
      <c r="V273" s="785"/>
      <c r="W273" s="13"/>
      <c r="X273" s="13"/>
      <c r="Y273" s="13"/>
      <c r="Z273" s="785"/>
      <c r="AA273" s="785"/>
      <c r="AB273" s="785"/>
      <c r="AC273" s="785"/>
      <c r="AD273" s="785"/>
      <c r="AE273" s="785"/>
      <c r="AF273" s="785"/>
      <c r="AG273" s="785"/>
      <c r="AH273" s="785"/>
      <c r="AI273" s="785"/>
      <c r="AJ273" s="785"/>
      <c r="AK273" s="785"/>
      <c r="AL273" s="785"/>
      <c r="AM273" s="785"/>
      <c r="AN273" s="785"/>
      <c r="AO273" s="785"/>
      <c r="AP273" s="785"/>
      <c r="AQ273" s="785"/>
      <c r="AR273" s="785"/>
      <c r="AS273" s="785"/>
      <c r="AT273" s="785"/>
      <c r="AU273" s="785"/>
      <c r="AV273" s="785"/>
      <c r="AW273" s="785"/>
      <c r="AX273" s="785"/>
      <c r="AY273" s="785"/>
      <c r="AZ273" s="785"/>
      <c r="BD273" s="6"/>
    </row>
    <row r="274" spans="1:56" ht="12.9" customHeight="1" x14ac:dyDescent="0.3">
      <c r="A274" s="785"/>
      <c r="B274" s="785"/>
      <c r="C274" s="785"/>
      <c r="D274" s="785"/>
      <c r="E274" s="785"/>
      <c r="F274" s="785"/>
      <c r="G274" s="785"/>
      <c r="H274" s="785"/>
      <c r="I274" s="785"/>
      <c r="J274" s="785"/>
      <c r="K274" s="785"/>
      <c r="L274" s="785"/>
      <c r="M274" s="785"/>
      <c r="N274" s="785"/>
      <c r="O274" s="785"/>
      <c r="P274" s="785"/>
      <c r="Q274" s="785"/>
      <c r="R274" s="785"/>
      <c r="S274" s="785"/>
      <c r="T274" s="785"/>
      <c r="U274" s="785"/>
      <c r="V274" s="785"/>
      <c r="W274" s="13"/>
      <c r="X274" s="13"/>
      <c r="Y274" s="13"/>
      <c r="Z274" s="785"/>
      <c r="AA274" s="785"/>
      <c r="AB274" s="785"/>
      <c r="AC274" s="785"/>
      <c r="AD274" s="785"/>
      <c r="AE274" s="785"/>
      <c r="AF274" s="785"/>
      <c r="AG274" s="785"/>
      <c r="AH274" s="785"/>
      <c r="AI274" s="785"/>
      <c r="AJ274" s="785"/>
      <c r="AK274" s="785"/>
      <c r="AL274" s="785"/>
      <c r="AM274" s="785"/>
      <c r="AN274" s="785"/>
      <c r="AO274" s="785"/>
      <c r="AP274" s="785"/>
      <c r="AQ274" s="785"/>
      <c r="AR274" s="785"/>
      <c r="AS274" s="785"/>
      <c r="AT274" s="785"/>
      <c r="AU274" s="785"/>
      <c r="AV274" s="785"/>
      <c r="AW274" s="785"/>
      <c r="AX274" s="785"/>
      <c r="AY274" s="785"/>
      <c r="AZ274" s="785"/>
      <c r="BD274" s="6"/>
    </row>
    <row r="275" spans="1:56" ht="12.9" customHeight="1" x14ac:dyDescent="0.3">
      <c r="A275" s="785"/>
      <c r="B275" s="785"/>
      <c r="C275" s="785"/>
      <c r="D275" s="785"/>
      <c r="E275" s="785"/>
      <c r="F275" s="785"/>
      <c r="G275" s="785"/>
      <c r="H275" s="785"/>
      <c r="I275" s="785"/>
      <c r="J275" s="785"/>
      <c r="K275" s="785"/>
      <c r="L275" s="785"/>
      <c r="M275" s="785"/>
      <c r="N275" s="785"/>
      <c r="O275" s="785"/>
      <c r="P275" s="785"/>
      <c r="Q275" s="785"/>
      <c r="R275" s="785"/>
      <c r="S275" s="785"/>
      <c r="T275" s="785"/>
      <c r="U275" s="785"/>
      <c r="V275" s="785"/>
      <c r="W275" s="13"/>
      <c r="X275" s="13"/>
      <c r="Y275" s="13"/>
      <c r="Z275" s="785"/>
      <c r="AA275" s="785"/>
      <c r="AB275" s="785"/>
      <c r="AC275" s="785"/>
      <c r="AD275" s="785"/>
      <c r="AE275" s="785"/>
      <c r="AF275" s="785"/>
      <c r="AG275" s="785"/>
      <c r="AH275" s="785"/>
      <c r="AI275" s="785"/>
      <c r="AJ275" s="785"/>
      <c r="AK275" s="785"/>
      <c r="AL275" s="785"/>
      <c r="AM275" s="785"/>
      <c r="AN275" s="785"/>
      <c r="AO275" s="785"/>
      <c r="AP275" s="785"/>
      <c r="AQ275" s="785"/>
      <c r="AR275" s="785"/>
      <c r="AS275" s="785"/>
      <c r="AT275" s="785"/>
      <c r="AU275" s="785"/>
      <c r="AV275" s="785"/>
      <c r="AW275" s="785"/>
      <c r="AX275" s="785"/>
      <c r="AY275" s="785"/>
      <c r="AZ275" s="785"/>
      <c r="BD275" s="6"/>
    </row>
    <row r="276" spans="1:56" ht="12.9" customHeight="1" x14ac:dyDescent="0.3">
      <c r="A276" s="785"/>
      <c r="B276" s="785"/>
      <c r="C276" s="785"/>
      <c r="D276" s="785"/>
      <c r="E276" s="785"/>
      <c r="F276" s="785"/>
      <c r="G276" s="785"/>
      <c r="H276" s="785"/>
      <c r="I276" s="785"/>
      <c r="J276" s="785"/>
      <c r="K276" s="785"/>
      <c r="L276" s="785"/>
      <c r="M276" s="785"/>
      <c r="N276" s="785"/>
      <c r="O276" s="785"/>
      <c r="P276" s="785"/>
      <c r="Q276" s="785"/>
      <c r="R276" s="785"/>
      <c r="S276" s="785"/>
      <c r="T276" s="785"/>
      <c r="U276" s="785"/>
      <c r="V276" s="785"/>
      <c r="W276" s="13"/>
      <c r="X276" s="13"/>
      <c r="Y276" s="13"/>
      <c r="Z276" s="785"/>
      <c r="AA276" s="785"/>
      <c r="AB276" s="785"/>
      <c r="AC276" s="785"/>
      <c r="AD276" s="785"/>
      <c r="AE276" s="785"/>
      <c r="AF276" s="785"/>
      <c r="AG276" s="785"/>
      <c r="AH276" s="785"/>
      <c r="AI276" s="785"/>
      <c r="AJ276" s="785"/>
      <c r="AK276" s="785"/>
      <c r="AL276" s="785"/>
      <c r="AM276" s="785"/>
      <c r="AN276" s="785"/>
      <c r="AO276" s="785"/>
      <c r="AP276" s="785"/>
      <c r="AQ276" s="785"/>
      <c r="AR276" s="785"/>
      <c r="AS276" s="785"/>
      <c r="AT276" s="785"/>
      <c r="AU276" s="785"/>
      <c r="AV276" s="785"/>
      <c r="AW276" s="785"/>
      <c r="AX276" s="785"/>
      <c r="AY276" s="785"/>
      <c r="AZ276" s="785"/>
      <c r="BD276" s="6"/>
    </row>
    <row r="277" spans="1:56" ht="12.9" customHeight="1" x14ac:dyDescent="0.3">
      <c r="A277" s="785"/>
      <c r="B277" s="785"/>
      <c r="C277" s="785"/>
      <c r="D277" s="785"/>
      <c r="E277" s="785"/>
      <c r="F277" s="785"/>
      <c r="G277" s="785"/>
      <c r="H277" s="785"/>
      <c r="I277" s="785"/>
      <c r="J277" s="785"/>
      <c r="K277" s="785"/>
      <c r="L277" s="785"/>
      <c r="M277" s="785"/>
      <c r="N277" s="785"/>
      <c r="O277" s="785"/>
      <c r="P277" s="785"/>
      <c r="Q277" s="785"/>
      <c r="R277" s="785"/>
      <c r="S277" s="785"/>
      <c r="T277" s="785"/>
      <c r="U277" s="785"/>
      <c r="V277" s="785"/>
      <c r="W277" s="13"/>
      <c r="X277" s="13"/>
      <c r="Y277" s="13"/>
      <c r="Z277" s="785"/>
      <c r="AA277" s="785"/>
      <c r="AB277" s="785"/>
      <c r="AC277" s="785"/>
      <c r="AD277" s="785"/>
      <c r="AE277" s="785"/>
      <c r="AF277" s="785"/>
      <c r="AG277" s="785"/>
      <c r="AH277" s="785"/>
      <c r="AI277" s="785"/>
      <c r="AJ277" s="785"/>
      <c r="AK277" s="785"/>
      <c r="AL277" s="785"/>
      <c r="AM277" s="785"/>
      <c r="AN277" s="785"/>
      <c r="AO277" s="785"/>
      <c r="AP277" s="785"/>
      <c r="AQ277" s="785"/>
      <c r="AR277" s="785"/>
      <c r="AS277" s="785"/>
      <c r="AT277" s="785"/>
      <c r="AU277" s="785"/>
      <c r="AV277" s="785"/>
      <c r="AW277" s="785"/>
      <c r="AX277" s="785"/>
      <c r="AY277" s="785"/>
      <c r="AZ277" s="785"/>
      <c r="BD277" s="6"/>
    </row>
    <row r="278" spans="1:56" ht="12.9" customHeight="1" x14ac:dyDescent="0.3">
      <c r="A278" s="785"/>
      <c r="B278" s="785"/>
      <c r="C278" s="785"/>
      <c r="D278" s="785"/>
      <c r="E278" s="785"/>
      <c r="F278" s="785"/>
      <c r="G278" s="785"/>
      <c r="H278" s="785"/>
      <c r="I278" s="785"/>
      <c r="J278" s="785"/>
      <c r="K278" s="785"/>
      <c r="L278" s="785"/>
      <c r="M278" s="785"/>
      <c r="N278" s="785"/>
      <c r="O278" s="785"/>
      <c r="P278" s="785"/>
      <c r="Q278" s="785"/>
      <c r="R278" s="785"/>
      <c r="S278" s="785"/>
      <c r="T278" s="785"/>
      <c r="U278" s="785"/>
      <c r="V278" s="785"/>
      <c r="W278" s="13"/>
      <c r="X278" s="13"/>
      <c r="Y278" s="13"/>
      <c r="Z278" s="785"/>
      <c r="AA278" s="785"/>
      <c r="AB278" s="785"/>
      <c r="AC278" s="785"/>
      <c r="AD278" s="785"/>
      <c r="AE278" s="785"/>
      <c r="AF278" s="785"/>
      <c r="AG278" s="785"/>
      <c r="AH278" s="785"/>
      <c r="AI278" s="785"/>
      <c r="AJ278" s="785"/>
      <c r="AK278" s="785"/>
      <c r="AL278" s="785"/>
      <c r="AM278" s="785"/>
      <c r="AN278" s="785"/>
      <c r="AO278" s="785"/>
      <c r="AP278" s="785"/>
      <c r="AQ278" s="785"/>
      <c r="AR278" s="785"/>
      <c r="AS278" s="785"/>
      <c r="AT278" s="785"/>
      <c r="AU278" s="785"/>
      <c r="AV278" s="785"/>
      <c r="AW278" s="785"/>
      <c r="AX278" s="785"/>
      <c r="AY278" s="785"/>
      <c r="AZ278" s="785"/>
      <c r="BD278" s="6"/>
    </row>
    <row r="279" spans="1:56" ht="12.9" customHeight="1" x14ac:dyDescent="0.3">
      <c r="A279" s="785"/>
      <c r="B279" s="785"/>
      <c r="C279" s="785"/>
      <c r="D279" s="785"/>
      <c r="E279" s="785"/>
      <c r="F279" s="785"/>
      <c r="G279" s="785"/>
      <c r="H279" s="785"/>
      <c r="I279" s="785"/>
      <c r="J279" s="785"/>
      <c r="K279" s="785"/>
      <c r="L279" s="785"/>
      <c r="M279" s="785"/>
      <c r="N279" s="785"/>
      <c r="O279" s="785"/>
      <c r="P279" s="785"/>
      <c r="Q279" s="785"/>
      <c r="R279" s="785"/>
      <c r="S279" s="785"/>
      <c r="T279" s="785"/>
      <c r="U279" s="785"/>
      <c r="V279" s="785"/>
      <c r="W279" s="13"/>
      <c r="X279" s="13"/>
      <c r="Y279" s="13"/>
      <c r="Z279" s="785"/>
      <c r="AA279" s="785"/>
      <c r="AB279" s="785"/>
      <c r="AC279" s="785"/>
      <c r="AD279" s="785"/>
      <c r="AE279" s="785"/>
      <c r="AF279" s="785"/>
      <c r="AG279" s="785"/>
      <c r="AH279" s="785"/>
      <c r="AI279" s="785"/>
      <c r="AJ279" s="785"/>
      <c r="AK279" s="785"/>
      <c r="AL279" s="785"/>
      <c r="AM279" s="785"/>
      <c r="AN279" s="785"/>
      <c r="AO279" s="785"/>
      <c r="AP279" s="785"/>
      <c r="AQ279" s="785"/>
      <c r="AR279" s="785"/>
      <c r="AS279" s="785"/>
      <c r="AT279" s="785"/>
      <c r="AU279" s="785"/>
      <c r="AV279" s="785"/>
      <c r="AW279" s="785"/>
      <c r="AX279" s="785"/>
      <c r="AY279" s="785"/>
      <c r="AZ279" s="785"/>
      <c r="BD279" s="6"/>
    </row>
    <row r="280" spans="1:56" ht="12.9" customHeight="1" x14ac:dyDescent="0.3">
      <c r="A280" s="785"/>
      <c r="B280" s="785"/>
      <c r="C280" s="785"/>
      <c r="D280" s="785"/>
      <c r="E280" s="785"/>
      <c r="F280" s="785"/>
      <c r="G280" s="785"/>
      <c r="H280" s="785"/>
      <c r="I280" s="785"/>
      <c r="J280" s="785"/>
      <c r="K280" s="785"/>
      <c r="L280" s="785"/>
      <c r="M280" s="785"/>
      <c r="N280" s="785"/>
      <c r="O280" s="785"/>
      <c r="P280" s="785"/>
      <c r="Q280" s="785"/>
      <c r="R280" s="785"/>
      <c r="S280" s="785"/>
      <c r="T280" s="785"/>
      <c r="U280" s="785"/>
      <c r="V280" s="785"/>
      <c r="W280" s="13"/>
      <c r="X280" s="13"/>
      <c r="Y280" s="13"/>
      <c r="Z280" s="785"/>
      <c r="AA280" s="785"/>
      <c r="AB280" s="785"/>
      <c r="AC280" s="785"/>
      <c r="AD280" s="785"/>
      <c r="AE280" s="785"/>
      <c r="AF280" s="785"/>
      <c r="AG280" s="785"/>
      <c r="AH280" s="785"/>
      <c r="AI280" s="785"/>
      <c r="AJ280" s="785"/>
      <c r="AK280" s="785"/>
      <c r="AL280" s="785"/>
      <c r="AM280" s="785"/>
      <c r="AN280" s="785"/>
      <c r="AO280" s="785"/>
      <c r="AP280" s="785"/>
      <c r="AQ280" s="785"/>
      <c r="AR280" s="785"/>
      <c r="AS280" s="785"/>
      <c r="AT280" s="785"/>
      <c r="AU280" s="785"/>
      <c r="AV280" s="785"/>
      <c r="AW280" s="785"/>
      <c r="AX280" s="785"/>
      <c r="AY280" s="785"/>
      <c r="AZ280" s="785"/>
      <c r="BD280" s="6"/>
    </row>
    <row r="281" spans="1:56" ht="12.9" customHeight="1" x14ac:dyDescent="0.3">
      <c r="A281" s="785"/>
      <c r="B281" s="785"/>
      <c r="C281" s="785"/>
      <c r="D281" s="785"/>
      <c r="E281" s="785"/>
      <c r="F281" s="785"/>
      <c r="G281" s="785"/>
      <c r="H281" s="785"/>
      <c r="I281" s="785"/>
      <c r="J281" s="785"/>
      <c r="K281" s="785"/>
      <c r="L281" s="785"/>
      <c r="M281" s="785"/>
      <c r="N281" s="785"/>
      <c r="O281" s="785"/>
      <c r="P281" s="785"/>
      <c r="Q281" s="785"/>
      <c r="R281" s="785"/>
      <c r="S281" s="785"/>
      <c r="T281" s="785"/>
      <c r="U281" s="785"/>
      <c r="V281" s="785"/>
      <c r="W281" s="13"/>
      <c r="X281" s="13"/>
      <c r="Y281" s="13"/>
      <c r="Z281" s="785"/>
      <c r="AA281" s="785"/>
      <c r="AB281" s="785"/>
      <c r="AC281" s="785"/>
      <c r="AD281" s="785"/>
      <c r="AE281" s="785"/>
      <c r="AF281" s="785"/>
      <c r="AG281" s="785"/>
      <c r="AH281" s="785"/>
      <c r="AI281" s="785"/>
      <c r="AJ281" s="785"/>
      <c r="AK281" s="785"/>
      <c r="AL281" s="785"/>
      <c r="AM281" s="785"/>
      <c r="AN281" s="785"/>
      <c r="AO281" s="785"/>
      <c r="AP281" s="785"/>
      <c r="AQ281" s="785"/>
      <c r="AR281" s="785"/>
      <c r="AS281" s="785"/>
      <c r="AT281" s="785"/>
      <c r="AU281" s="785"/>
      <c r="AV281" s="785"/>
      <c r="AW281" s="785"/>
      <c r="AX281" s="785"/>
      <c r="AY281" s="785"/>
      <c r="AZ281" s="785"/>
      <c r="BD281" s="6"/>
    </row>
    <row r="282" spans="1:56" ht="12.9" customHeight="1" x14ac:dyDescent="0.3">
      <c r="A282" s="785"/>
      <c r="B282" s="785"/>
      <c r="C282" s="785"/>
      <c r="D282" s="785"/>
      <c r="E282" s="785"/>
      <c r="F282" s="785"/>
      <c r="G282" s="785"/>
      <c r="H282" s="785"/>
      <c r="I282" s="785"/>
      <c r="J282" s="785"/>
      <c r="K282" s="785"/>
      <c r="L282" s="785"/>
      <c r="M282" s="785"/>
      <c r="N282" s="785"/>
      <c r="O282" s="785"/>
      <c r="P282" s="785"/>
      <c r="Q282" s="785"/>
      <c r="R282" s="785"/>
      <c r="S282" s="785"/>
      <c r="T282" s="785"/>
      <c r="U282" s="785"/>
      <c r="V282" s="785"/>
      <c r="W282" s="13"/>
      <c r="X282" s="13"/>
      <c r="Y282" s="13"/>
      <c r="Z282" s="785"/>
      <c r="AA282" s="785"/>
      <c r="AB282" s="785"/>
      <c r="AC282" s="785"/>
      <c r="AD282" s="785"/>
      <c r="AE282" s="785"/>
      <c r="AF282" s="785"/>
      <c r="AG282" s="785"/>
      <c r="AH282" s="785"/>
      <c r="AI282" s="785"/>
      <c r="AJ282" s="785"/>
      <c r="AK282" s="785"/>
      <c r="AL282" s="785"/>
      <c r="AM282" s="785"/>
      <c r="AN282" s="785"/>
      <c r="AO282" s="785"/>
      <c r="AP282" s="785"/>
      <c r="AQ282" s="785"/>
      <c r="AR282" s="785"/>
      <c r="AS282" s="785"/>
      <c r="AT282" s="785"/>
      <c r="AU282" s="785"/>
      <c r="AV282" s="785"/>
      <c r="AW282" s="785"/>
      <c r="AX282" s="785"/>
      <c r="AY282" s="785"/>
      <c r="AZ282" s="785"/>
      <c r="BD282" s="6"/>
    </row>
    <row r="283" spans="1:56" ht="12.9" customHeight="1" x14ac:dyDescent="0.3">
      <c r="A283" s="785"/>
      <c r="B283" s="785"/>
      <c r="C283" s="785"/>
      <c r="D283" s="785"/>
      <c r="E283" s="785"/>
      <c r="F283" s="785"/>
      <c r="G283" s="785"/>
      <c r="H283" s="785"/>
      <c r="I283" s="785"/>
      <c r="J283" s="785"/>
      <c r="K283" s="785"/>
      <c r="L283" s="785"/>
      <c r="M283" s="785"/>
      <c r="N283" s="785"/>
      <c r="O283" s="785"/>
      <c r="P283" s="785"/>
      <c r="Q283" s="785"/>
      <c r="R283" s="785"/>
      <c r="S283" s="785"/>
      <c r="T283" s="785"/>
      <c r="U283" s="785"/>
      <c r="V283" s="785"/>
      <c r="W283" s="13"/>
      <c r="X283" s="13"/>
      <c r="Y283" s="13"/>
      <c r="Z283" s="785"/>
      <c r="AA283" s="785"/>
      <c r="AB283" s="785"/>
      <c r="AC283" s="785"/>
      <c r="AD283" s="785"/>
      <c r="AE283" s="785"/>
      <c r="AF283" s="785"/>
      <c r="AG283" s="785"/>
      <c r="AH283" s="785"/>
      <c r="AI283" s="785"/>
      <c r="AJ283" s="785"/>
      <c r="AK283" s="785"/>
      <c r="AL283" s="785"/>
      <c r="AM283" s="785"/>
      <c r="AN283" s="785"/>
      <c r="AO283" s="785"/>
      <c r="AP283" s="785"/>
      <c r="AQ283" s="785"/>
      <c r="AR283" s="785"/>
      <c r="AS283" s="785"/>
      <c r="AT283" s="785"/>
      <c r="AU283" s="785"/>
      <c r="AV283" s="785"/>
      <c r="AW283" s="785"/>
      <c r="AX283" s="785"/>
      <c r="AY283" s="785"/>
      <c r="AZ283" s="785"/>
      <c r="BD283" s="6"/>
    </row>
    <row r="284" spans="1:56" ht="12.9" customHeight="1" x14ac:dyDescent="0.3">
      <c r="A284" s="785"/>
      <c r="B284" s="785"/>
      <c r="C284" s="785"/>
      <c r="D284" s="785"/>
      <c r="E284" s="785"/>
      <c r="F284" s="785"/>
      <c r="G284" s="785"/>
      <c r="H284" s="785"/>
      <c r="I284" s="785"/>
      <c r="J284" s="785"/>
      <c r="K284" s="785"/>
      <c r="L284" s="785"/>
      <c r="M284" s="785"/>
      <c r="N284" s="785"/>
      <c r="O284" s="785"/>
      <c r="P284" s="785"/>
      <c r="Q284" s="785"/>
      <c r="R284" s="785"/>
      <c r="S284" s="785"/>
      <c r="T284" s="785"/>
      <c r="U284" s="785"/>
      <c r="V284" s="785"/>
      <c r="W284" s="13"/>
      <c r="X284" s="13"/>
      <c r="Y284" s="13"/>
      <c r="Z284" s="785"/>
      <c r="AA284" s="785"/>
      <c r="AB284" s="785"/>
      <c r="AC284" s="785"/>
      <c r="AD284" s="785"/>
      <c r="AE284" s="785"/>
      <c r="AF284" s="785"/>
      <c r="AG284" s="785"/>
      <c r="AH284" s="785"/>
      <c r="AI284" s="785"/>
      <c r="AJ284" s="785"/>
      <c r="AK284" s="785"/>
      <c r="AL284" s="785"/>
      <c r="AM284" s="785"/>
      <c r="AN284" s="785"/>
      <c r="AO284" s="785"/>
      <c r="AP284" s="785"/>
      <c r="AQ284" s="785"/>
      <c r="AR284" s="785"/>
      <c r="AS284" s="785"/>
      <c r="AT284" s="785"/>
      <c r="AU284" s="785"/>
      <c r="AV284" s="785"/>
      <c r="AW284" s="785"/>
      <c r="AX284" s="785"/>
      <c r="AY284" s="785"/>
      <c r="AZ284" s="785"/>
      <c r="BD284" s="6"/>
    </row>
    <row r="285" spans="1:56" ht="12.9" customHeight="1" x14ac:dyDescent="0.3">
      <c r="A285" s="785"/>
      <c r="B285" s="785"/>
      <c r="C285" s="785"/>
      <c r="D285" s="785"/>
      <c r="E285" s="785"/>
      <c r="F285" s="785"/>
      <c r="G285" s="785"/>
      <c r="H285" s="785"/>
      <c r="I285" s="785"/>
      <c r="J285" s="785"/>
      <c r="K285" s="785"/>
      <c r="L285" s="785"/>
      <c r="M285" s="785"/>
      <c r="N285" s="785"/>
      <c r="O285" s="785"/>
      <c r="P285" s="785"/>
      <c r="Q285" s="785"/>
      <c r="R285" s="785"/>
      <c r="S285" s="785"/>
      <c r="T285" s="785"/>
      <c r="U285" s="785"/>
      <c r="V285" s="785"/>
      <c r="W285" s="13"/>
      <c r="X285" s="13"/>
      <c r="Y285" s="13"/>
      <c r="Z285" s="785"/>
      <c r="AA285" s="785"/>
      <c r="AB285" s="785"/>
      <c r="AC285" s="785"/>
      <c r="AD285" s="785"/>
      <c r="AE285" s="785"/>
      <c r="AF285" s="785"/>
      <c r="AG285" s="785"/>
      <c r="AH285" s="785"/>
      <c r="AI285" s="785"/>
      <c r="AJ285" s="785"/>
      <c r="AK285" s="785"/>
      <c r="AL285" s="785"/>
      <c r="AM285" s="785"/>
      <c r="AN285" s="785"/>
      <c r="AO285" s="785"/>
      <c r="AP285" s="785"/>
      <c r="AQ285" s="785"/>
      <c r="AR285" s="785"/>
      <c r="AS285" s="785"/>
      <c r="AT285" s="785"/>
      <c r="AU285" s="785"/>
      <c r="AV285" s="785"/>
      <c r="AW285" s="785"/>
      <c r="AX285" s="785"/>
      <c r="AY285" s="785"/>
      <c r="AZ285" s="785"/>
      <c r="BD285" s="6"/>
    </row>
    <row r="286" spans="1:56" ht="12.9" customHeight="1" x14ac:dyDescent="0.3">
      <c r="A286" s="785"/>
      <c r="B286" s="785"/>
      <c r="C286" s="785"/>
      <c r="D286" s="785"/>
      <c r="E286" s="785"/>
      <c r="F286" s="785"/>
      <c r="G286" s="785"/>
      <c r="H286" s="785"/>
      <c r="I286" s="785"/>
      <c r="J286" s="785"/>
      <c r="K286" s="785"/>
      <c r="L286" s="785"/>
      <c r="M286" s="785"/>
      <c r="N286" s="785"/>
      <c r="O286" s="785"/>
      <c r="P286" s="785"/>
      <c r="Q286" s="785"/>
      <c r="R286" s="785"/>
      <c r="S286" s="785"/>
      <c r="T286" s="785"/>
      <c r="U286" s="785"/>
      <c r="V286" s="785"/>
      <c r="W286" s="13"/>
      <c r="X286" s="13"/>
      <c r="Y286" s="13"/>
      <c r="Z286" s="785"/>
      <c r="AA286" s="785"/>
      <c r="AB286" s="785"/>
      <c r="AC286" s="785"/>
      <c r="AD286" s="785"/>
      <c r="AE286" s="785"/>
      <c r="AF286" s="785"/>
      <c r="AG286" s="785"/>
      <c r="AH286" s="785"/>
      <c r="AI286" s="785"/>
      <c r="AJ286" s="785"/>
      <c r="AK286" s="785"/>
      <c r="AL286" s="785"/>
      <c r="AM286" s="785"/>
      <c r="AN286" s="785"/>
      <c r="AO286" s="785"/>
      <c r="AP286" s="785"/>
      <c r="AQ286" s="785"/>
      <c r="AR286" s="785"/>
      <c r="AS286" s="785"/>
      <c r="AT286" s="785"/>
      <c r="AU286" s="785"/>
      <c r="AV286" s="785"/>
      <c r="AW286" s="785"/>
      <c r="AX286" s="785"/>
      <c r="AY286" s="785"/>
      <c r="AZ286" s="785"/>
      <c r="BD286" s="6"/>
    </row>
    <row r="287" spans="1:56" ht="12.9" customHeight="1" x14ac:dyDescent="0.3">
      <c r="A287" s="785"/>
      <c r="B287" s="785"/>
      <c r="C287" s="785"/>
      <c r="D287" s="785"/>
      <c r="E287" s="785"/>
      <c r="F287" s="785"/>
      <c r="G287" s="785"/>
      <c r="H287" s="785"/>
      <c r="I287" s="785"/>
      <c r="J287" s="785"/>
      <c r="K287" s="785"/>
      <c r="L287" s="785"/>
      <c r="M287" s="785"/>
      <c r="N287" s="785"/>
      <c r="O287" s="785"/>
      <c r="P287" s="785"/>
      <c r="Q287" s="785"/>
      <c r="R287" s="785"/>
      <c r="S287" s="785"/>
      <c r="T287" s="785"/>
      <c r="U287" s="785"/>
      <c r="V287" s="785"/>
      <c r="W287" s="13"/>
      <c r="X287" s="13"/>
      <c r="Y287" s="13"/>
      <c r="Z287" s="785"/>
      <c r="AA287" s="785"/>
      <c r="AB287" s="785"/>
      <c r="AC287" s="785"/>
      <c r="AD287" s="785"/>
      <c r="AE287" s="785"/>
      <c r="AF287" s="785"/>
      <c r="AG287" s="785"/>
      <c r="AH287" s="785"/>
      <c r="AI287" s="785"/>
      <c r="AJ287" s="785"/>
      <c r="AK287" s="785"/>
      <c r="AL287" s="785"/>
      <c r="AM287" s="785"/>
      <c r="AN287" s="785"/>
      <c r="AO287" s="785"/>
      <c r="AP287" s="785"/>
      <c r="AQ287" s="785"/>
      <c r="AR287" s="785"/>
      <c r="AS287" s="785"/>
      <c r="AT287" s="785"/>
      <c r="AU287" s="785"/>
      <c r="AV287" s="785"/>
      <c r="AW287" s="785"/>
      <c r="AX287" s="785"/>
      <c r="AY287" s="785"/>
      <c r="AZ287" s="785"/>
      <c r="BD287" s="6"/>
    </row>
    <row r="288" spans="1:56" ht="12.9" customHeight="1" x14ac:dyDescent="0.3">
      <c r="A288" s="785"/>
      <c r="B288" s="785"/>
      <c r="C288" s="785"/>
      <c r="D288" s="785"/>
      <c r="E288" s="785"/>
      <c r="F288" s="785"/>
      <c r="G288" s="785"/>
      <c r="H288" s="785"/>
      <c r="I288" s="785"/>
      <c r="J288" s="785"/>
      <c r="K288" s="785"/>
      <c r="L288" s="785"/>
      <c r="M288" s="785"/>
      <c r="N288" s="785"/>
      <c r="O288" s="785"/>
      <c r="P288" s="785"/>
      <c r="Q288" s="785"/>
      <c r="R288" s="785"/>
      <c r="S288" s="785"/>
      <c r="T288" s="785"/>
      <c r="U288" s="785"/>
      <c r="V288" s="785"/>
      <c r="W288" s="13"/>
      <c r="X288" s="13"/>
      <c r="Y288" s="13"/>
      <c r="Z288" s="785"/>
      <c r="AA288" s="785"/>
      <c r="AB288" s="785"/>
      <c r="AC288" s="785"/>
      <c r="AD288" s="785"/>
      <c r="AE288" s="785"/>
      <c r="AF288" s="785"/>
      <c r="AG288" s="785"/>
      <c r="AH288" s="785"/>
      <c r="AI288" s="785"/>
      <c r="AJ288" s="785"/>
      <c r="AK288" s="785"/>
      <c r="AL288" s="785"/>
      <c r="AM288" s="785"/>
      <c r="AN288" s="785"/>
      <c r="AO288" s="785"/>
      <c r="AP288" s="785"/>
      <c r="AQ288" s="785"/>
      <c r="AR288" s="785"/>
      <c r="AS288" s="785"/>
      <c r="AT288" s="785"/>
      <c r="AU288" s="785"/>
      <c r="AV288" s="785"/>
      <c r="AW288" s="785"/>
      <c r="AX288" s="785"/>
      <c r="AY288" s="785"/>
      <c r="AZ288" s="785"/>
      <c r="BD288" s="6"/>
    </row>
    <row r="289" spans="1:56" ht="12.9" customHeight="1" x14ac:dyDescent="0.3">
      <c r="A289" s="785"/>
      <c r="B289" s="785"/>
      <c r="C289" s="785"/>
      <c r="D289" s="785"/>
      <c r="E289" s="785"/>
      <c r="F289" s="785"/>
      <c r="G289" s="785"/>
      <c r="H289" s="785"/>
      <c r="I289" s="785"/>
      <c r="J289" s="785"/>
      <c r="K289" s="785"/>
      <c r="L289" s="785"/>
      <c r="M289" s="785"/>
      <c r="N289" s="785"/>
      <c r="O289" s="785"/>
      <c r="P289" s="785"/>
      <c r="Q289" s="785"/>
      <c r="R289" s="785"/>
      <c r="S289" s="785"/>
      <c r="T289" s="785"/>
      <c r="U289" s="785"/>
      <c r="V289" s="785"/>
      <c r="W289" s="13"/>
      <c r="X289" s="13"/>
      <c r="Y289" s="13"/>
      <c r="Z289" s="785"/>
      <c r="AA289" s="785"/>
      <c r="AB289" s="785"/>
      <c r="AC289" s="785"/>
      <c r="AD289" s="785"/>
      <c r="AE289" s="785"/>
      <c r="AF289" s="785"/>
      <c r="AG289" s="785"/>
      <c r="AH289" s="785"/>
      <c r="AI289" s="785"/>
      <c r="AJ289" s="785"/>
      <c r="AK289" s="785"/>
      <c r="AL289" s="785"/>
      <c r="AM289" s="785"/>
      <c r="AN289" s="785"/>
      <c r="AO289" s="785"/>
      <c r="AP289" s="785"/>
      <c r="AQ289" s="785"/>
      <c r="AR289" s="785"/>
      <c r="AS289" s="785"/>
      <c r="AT289" s="785"/>
      <c r="AU289" s="785"/>
      <c r="AV289" s="785"/>
      <c r="AW289" s="785"/>
      <c r="AX289" s="785"/>
      <c r="AY289" s="785"/>
      <c r="AZ289" s="785"/>
      <c r="BD289" s="6"/>
    </row>
    <row r="290" spans="1:56" ht="12.9" customHeight="1" x14ac:dyDescent="0.3">
      <c r="A290" s="785"/>
      <c r="B290" s="785"/>
      <c r="C290" s="785"/>
      <c r="D290" s="785"/>
      <c r="E290" s="785"/>
      <c r="F290" s="785"/>
      <c r="G290" s="785"/>
      <c r="H290" s="785"/>
      <c r="I290" s="785"/>
      <c r="J290" s="785"/>
      <c r="K290" s="785"/>
      <c r="L290" s="785"/>
      <c r="M290" s="785"/>
      <c r="N290" s="785"/>
      <c r="O290" s="785"/>
      <c r="P290" s="785"/>
      <c r="Q290" s="785"/>
      <c r="R290" s="785"/>
      <c r="S290" s="785"/>
      <c r="T290" s="785"/>
      <c r="U290" s="785"/>
      <c r="V290" s="785"/>
      <c r="W290" s="13"/>
      <c r="X290" s="13"/>
      <c r="Y290" s="13"/>
      <c r="Z290" s="785"/>
      <c r="AA290" s="785"/>
      <c r="AB290" s="785"/>
      <c r="AC290" s="785"/>
      <c r="AD290" s="785"/>
      <c r="AE290" s="785"/>
      <c r="AF290" s="785"/>
      <c r="AG290" s="785"/>
      <c r="AH290" s="785"/>
      <c r="AI290" s="785"/>
      <c r="AJ290" s="785"/>
      <c r="AK290" s="785"/>
      <c r="AL290" s="785"/>
      <c r="AM290" s="785"/>
      <c r="AN290" s="785"/>
      <c r="AO290" s="785"/>
      <c r="AP290" s="785"/>
      <c r="AQ290" s="785"/>
      <c r="AR290" s="785"/>
      <c r="AS290" s="785"/>
      <c r="AT290" s="785"/>
      <c r="AU290" s="785"/>
      <c r="AV290" s="785"/>
      <c r="AW290" s="785"/>
      <c r="AX290" s="785"/>
      <c r="AY290" s="785"/>
      <c r="AZ290" s="785"/>
      <c r="BD290" s="6"/>
    </row>
    <row r="291" spans="1:56" ht="12.9" customHeight="1" x14ac:dyDescent="0.3">
      <c r="A291" s="785"/>
      <c r="B291" s="785"/>
      <c r="C291" s="785"/>
      <c r="D291" s="785"/>
      <c r="E291" s="785"/>
      <c r="F291" s="785"/>
      <c r="G291" s="785"/>
      <c r="H291" s="785"/>
      <c r="I291" s="785"/>
      <c r="J291" s="785"/>
      <c r="K291" s="785"/>
      <c r="L291" s="785"/>
      <c r="M291" s="785"/>
      <c r="N291" s="785"/>
      <c r="O291" s="785"/>
      <c r="P291" s="785"/>
      <c r="Q291" s="785"/>
      <c r="R291" s="785"/>
      <c r="S291" s="785"/>
      <c r="T291" s="785"/>
      <c r="U291" s="785"/>
      <c r="V291" s="785"/>
      <c r="W291" s="13"/>
      <c r="X291" s="13"/>
      <c r="Y291" s="13"/>
      <c r="Z291" s="785"/>
      <c r="AA291" s="785"/>
      <c r="AB291" s="785"/>
      <c r="AC291" s="785"/>
      <c r="AD291" s="785"/>
      <c r="AE291" s="785"/>
      <c r="AF291" s="785"/>
      <c r="AG291" s="785"/>
      <c r="AH291" s="785"/>
      <c r="AI291" s="785"/>
      <c r="AJ291" s="785"/>
      <c r="AK291" s="785"/>
      <c r="AL291" s="785"/>
      <c r="AM291" s="785"/>
      <c r="AN291" s="785"/>
      <c r="AO291" s="785"/>
      <c r="AP291" s="785"/>
      <c r="AQ291" s="785"/>
      <c r="AR291" s="785"/>
      <c r="AS291" s="785"/>
      <c r="AT291" s="785"/>
      <c r="AU291" s="785"/>
      <c r="AV291" s="785"/>
      <c r="AW291" s="785"/>
      <c r="AX291" s="785"/>
      <c r="AY291" s="785"/>
      <c r="AZ291" s="785"/>
      <c r="BD291" s="6"/>
    </row>
    <row r="292" spans="1:56" ht="12.9" customHeight="1" x14ac:dyDescent="0.3">
      <c r="A292" s="785"/>
      <c r="B292" s="785"/>
      <c r="C292" s="785"/>
      <c r="D292" s="785"/>
      <c r="E292" s="785"/>
      <c r="F292" s="785"/>
      <c r="G292" s="785"/>
      <c r="H292" s="785"/>
      <c r="I292" s="785"/>
      <c r="J292" s="785"/>
      <c r="K292" s="785"/>
      <c r="L292" s="785"/>
      <c r="M292" s="785"/>
      <c r="N292" s="785"/>
      <c r="O292" s="785"/>
      <c r="P292" s="785"/>
      <c r="Q292" s="785"/>
      <c r="R292" s="785"/>
      <c r="S292" s="785"/>
      <c r="T292" s="785"/>
      <c r="U292" s="785"/>
      <c r="V292" s="785"/>
      <c r="W292" s="13"/>
      <c r="X292" s="13"/>
      <c r="Y292" s="13"/>
      <c r="Z292" s="785"/>
      <c r="AA292" s="785"/>
      <c r="AB292" s="785"/>
      <c r="AC292" s="785"/>
      <c r="AD292" s="785"/>
      <c r="AE292" s="785"/>
      <c r="AF292" s="785"/>
      <c r="AG292" s="785"/>
      <c r="AH292" s="785"/>
      <c r="AI292" s="785"/>
      <c r="AJ292" s="785"/>
      <c r="AK292" s="785"/>
      <c r="AL292" s="785"/>
      <c r="AM292" s="785"/>
      <c r="AN292" s="785"/>
      <c r="AO292" s="785"/>
      <c r="AP292" s="785"/>
      <c r="AQ292" s="785"/>
      <c r="AR292" s="785"/>
      <c r="AS292" s="785"/>
      <c r="AT292" s="785"/>
      <c r="AU292" s="785"/>
      <c r="AV292" s="785"/>
      <c r="AW292" s="785"/>
      <c r="AX292" s="785"/>
      <c r="AY292" s="785"/>
      <c r="AZ292" s="785"/>
      <c r="BD292" s="6"/>
    </row>
    <row r="293" spans="1:56" ht="12.9" customHeight="1" x14ac:dyDescent="0.3">
      <c r="A293" s="785"/>
      <c r="B293" s="785"/>
      <c r="C293" s="785"/>
      <c r="D293" s="785"/>
      <c r="E293" s="785"/>
      <c r="F293" s="785"/>
      <c r="G293" s="785"/>
      <c r="H293" s="785"/>
      <c r="I293" s="785"/>
      <c r="J293" s="785"/>
      <c r="K293" s="785"/>
      <c r="L293" s="785"/>
      <c r="M293" s="785"/>
      <c r="N293" s="785"/>
      <c r="O293" s="785"/>
      <c r="P293" s="785"/>
      <c r="Q293" s="785"/>
      <c r="R293" s="785"/>
      <c r="S293" s="785"/>
      <c r="T293" s="785"/>
      <c r="U293" s="785"/>
      <c r="V293" s="785"/>
      <c r="W293" s="13"/>
      <c r="X293" s="13"/>
      <c r="Y293" s="13"/>
      <c r="Z293" s="785"/>
      <c r="AA293" s="785"/>
      <c r="AB293" s="785"/>
      <c r="AC293" s="785"/>
      <c r="AD293" s="785"/>
      <c r="AE293" s="785"/>
      <c r="AF293" s="785"/>
      <c r="AG293" s="785"/>
      <c r="AH293" s="785"/>
      <c r="AI293" s="785"/>
      <c r="AJ293" s="785"/>
      <c r="AK293" s="785"/>
      <c r="AL293" s="785"/>
      <c r="AM293" s="785"/>
      <c r="AN293" s="785"/>
      <c r="AO293" s="785"/>
      <c r="AP293" s="785"/>
      <c r="AQ293" s="785"/>
      <c r="AR293" s="785"/>
      <c r="AS293" s="785"/>
      <c r="AT293" s="785"/>
      <c r="AU293" s="785"/>
      <c r="AV293" s="785"/>
      <c r="AW293" s="785"/>
      <c r="AX293" s="785"/>
      <c r="AY293" s="785"/>
      <c r="AZ293" s="785"/>
      <c r="BD293" s="6"/>
    </row>
    <row r="294" spans="1:56" ht="12.9" customHeight="1" x14ac:dyDescent="0.3">
      <c r="A294" s="785"/>
      <c r="B294" s="785"/>
      <c r="C294" s="785"/>
      <c r="D294" s="785"/>
      <c r="E294" s="785"/>
      <c r="F294" s="785"/>
      <c r="G294" s="785"/>
      <c r="H294" s="785"/>
      <c r="I294" s="785"/>
      <c r="J294" s="785"/>
      <c r="K294" s="785"/>
      <c r="L294" s="785"/>
      <c r="M294" s="785"/>
      <c r="N294" s="785"/>
      <c r="O294" s="785"/>
      <c r="P294" s="785"/>
      <c r="Q294" s="785"/>
      <c r="R294" s="785"/>
      <c r="S294" s="785"/>
      <c r="T294" s="785"/>
      <c r="U294" s="785"/>
      <c r="V294" s="785"/>
      <c r="W294" s="13"/>
      <c r="X294" s="13"/>
      <c r="Y294" s="13"/>
      <c r="Z294" s="785"/>
      <c r="AA294" s="785"/>
      <c r="AB294" s="785"/>
      <c r="AC294" s="785"/>
      <c r="AD294" s="785"/>
      <c r="AE294" s="785"/>
      <c r="AF294" s="785"/>
      <c r="AG294" s="785"/>
      <c r="AH294" s="785"/>
      <c r="AI294" s="785"/>
      <c r="AJ294" s="785"/>
      <c r="AK294" s="785"/>
      <c r="AL294" s="785"/>
      <c r="AM294" s="785"/>
      <c r="AN294" s="785"/>
      <c r="AO294" s="785"/>
      <c r="AP294" s="785"/>
      <c r="AQ294" s="785"/>
      <c r="AR294" s="785"/>
      <c r="AS294" s="785"/>
      <c r="AT294" s="785"/>
      <c r="AU294" s="785"/>
      <c r="AV294" s="785"/>
      <c r="AW294" s="785"/>
      <c r="AX294" s="785"/>
      <c r="AY294" s="785"/>
      <c r="AZ294" s="785"/>
      <c r="BD294" s="6"/>
    </row>
    <row r="295" spans="1:56" ht="12.9" customHeight="1" x14ac:dyDescent="0.3">
      <c r="A295" s="785"/>
      <c r="B295" s="785"/>
      <c r="C295" s="785"/>
      <c r="D295" s="785"/>
      <c r="E295" s="785"/>
      <c r="F295" s="785"/>
      <c r="G295" s="785"/>
      <c r="H295" s="785"/>
      <c r="I295" s="785"/>
      <c r="J295" s="785"/>
      <c r="K295" s="785"/>
      <c r="L295" s="785"/>
      <c r="M295" s="785"/>
      <c r="N295" s="785"/>
      <c r="O295" s="785"/>
      <c r="P295" s="785"/>
      <c r="Q295" s="785"/>
      <c r="R295" s="785"/>
      <c r="S295" s="785"/>
      <c r="T295" s="785"/>
      <c r="U295" s="785"/>
      <c r="V295" s="785"/>
      <c r="W295" s="13"/>
      <c r="X295" s="13"/>
      <c r="Y295" s="13"/>
      <c r="Z295" s="785"/>
      <c r="AA295" s="785"/>
      <c r="AB295" s="785"/>
      <c r="AC295" s="785"/>
      <c r="AD295" s="785"/>
      <c r="AE295" s="785"/>
      <c r="AF295" s="785"/>
      <c r="AG295" s="785"/>
      <c r="AH295" s="785"/>
      <c r="AI295" s="785"/>
      <c r="AJ295" s="785"/>
      <c r="AK295" s="785"/>
      <c r="AL295" s="785"/>
      <c r="AM295" s="785"/>
      <c r="AN295" s="785"/>
      <c r="AO295" s="785"/>
      <c r="AP295" s="785"/>
      <c r="AQ295" s="785"/>
      <c r="AR295" s="785"/>
      <c r="AS295" s="785"/>
      <c r="AT295" s="785"/>
      <c r="AU295" s="785"/>
      <c r="AV295" s="785"/>
      <c r="AW295" s="785"/>
      <c r="AX295" s="785"/>
      <c r="AY295" s="785"/>
      <c r="AZ295" s="785"/>
      <c r="BD295" s="6"/>
    </row>
    <row r="296" spans="1:56" ht="12.9" customHeight="1" x14ac:dyDescent="0.3">
      <c r="A296" s="785"/>
      <c r="B296" s="785"/>
      <c r="C296" s="785"/>
      <c r="D296" s="785"/>
      <c r="E296" s="785"/>
      <c r="F296" s="785"/>
      <c r="G296" s="785"/>
      <c r="H296" s="785"/>
      <c r="I296" s="785"/>
      <c r="J296" s="785"/>
      <c r="K296" s="785"/>
      <c r="L296" s="785"/>
      <c r="M296" s="785"/>
      <c r="N296" s="785"/>
      <c r="O296" s="785"/>
      <c r="P296" s="785"/>
      <c r="Q296" s="785"/>
      <c r="R296" s="785"/>
      <c r="S296" s="785"/>
      <c r="T296" s="785"/>
      <c r="U296" s="785"/>
      <c r="V296" s="785"/>
      <c r="W296" s="13"/>
      <c r="X296" s="13"/>
      <c r="Y296" s="13"/>
      <c r="Z296" s="785"/>
      <c r="AA296" s="785"/>
      <c r="AB296" s="785"/>
      <c r="AC296" s="785"/>
      <c r="AD296" s="785"/>
      <c r="AE296" s="785"/>
      <c r="AF296" s="785"/>
      <c r="AG296" s="785"/>
      <c r="AH296" s="785"/>
      <c r="AI296" s="785"/>
      <c r="AJ296" s="785"/>
      <c r="AK296" s="785"/>
      <c r="AL296" s="785"/>
      <c r="AM296" s="785"/>
      <c r="AN296" s="785"/>
      <c r="AO296" s="785"/>
      <c r="AP296" s="785"/>
      <c r="AQ296" s="785"/>
      <c r="AR296" s="785"/>
      <c r="AS296" s="785"/>
      <c r="AT296" s="785"/>
      <c r="AU296" s="785"/>
      <c r="AV296" s="785"/>
      <c r="AW296" s="785"/>
      <c r="AX296" s="785"/>
      <c r="AY296" s="785"/>
      <c r="AZ296" s="785"/>
      <c r="BD296" s="6"/>
    </row>
    <row r="297" spans="1:56" ht="12.9" customHeight="1" x14ac:dyDescent="0.3">
      <c r="A297" s="785"/>
      <c r="B297" s="785"/>
      <c r="C297" s="785"/>
      <c r="D297" s="785"/>
      <c r="E297" s="785"/>
      <c r="F297" s="785"/>
      <c r="G297" s="785"/>
      <c r="H297" s="785"/>
      <c r="I297" s="785"/>
      <c r="J297" s="785"/>
      <c r="K297" s="785"/>
      <c r="L297" s="785"/>
      <c r="M297" s="785"/>
      <c r="N297" s="785"/>
      <c r="O297" s="785"/>
      <c r="P297" s="785"/>
      <c r="Q297" s="785"/>
      <c r="R297" s="785"/>
      <c r="S297" s="785"/>
      <c r="T297" s="785"/>
      <c r="U297" s="785"/>
      <c r="V297" s="785"/>
      <c r="W297" s="13"/>
      <c r="X297" s="13"/>
      <c r="Y297" s="13"/>
      <c r="Z297" s="785"/>
      <c r="AA297" s="785"/>
      <c r="AB297" s="785"/>
      <c r="AC297" s="785"/>
      <c r="AD297" s="785"/>
      <c r="AE297" s="785"/>
      <c r="AF297" s="785"/>
      <c r="AG297" s="785"/>
      <c r="AH297" s="785"/>
      <c r="AI297" s="785"/>
      <c r="AJ297" s="785"/>
      <c r="AK297" s="785"/>
      <c r="AL297" s="785"/>
      <c r="AM297" s="785"/>
      <c r="AN297" s="785"/>
      <c r="AO297" s="785"/>
      <c r="AP297" s="785"/>
      <c r="AQ297" s="785"/>
      <c r="AR297" s="785"/>
      <c r="AS297" s="785"/>
      <c r="AT297" s="785"/>
      <c r="AU297" s="785"/>
      <c r="AV297" s="785"/>
      <c r="AW297" s="785"/>
      <c r="AX297" s="785"/>
      <c r="AY297" s="785"/>
      <c r="AZ297" s="785"/>
      <c r="BD297" s="6"/>
    </row>
    <row r="298" spans="1:56" ht="12.9" customHeight="1" x14ac:dyDescent="0.3">
      <c r="A298" s="785"/>
      <c r="B298" s="785"/>
      <c r="C298" s="785"/>
      <c r="D298" s="785"/>
      <c r="E298" s="785"/>
      <c r="F298" s="785"/>
      <c r="G298" s="785"/>
      <c r="H298" s="785"/>
      <c r="I298" s="785"/>
      <c r="J298" s="785"/>
      <c r="K298" s="785"/>
      <c r="L298" s="785"/>
      <c r="M298" s="785"/>
      <c r="N298" s="785"/>
      <c r="O298" s="785"/>
      <c r="P298" s="785"/>
      <c r="Q298" s="785"/>
      <c r="R298" s="785"/>
      <c r="S298" s="785"/>
      <c r="T298" s="785"/>
      <c r="U298" s="785"/>
      <c r="V298" s="785"/>
      <c r="W298" s="13"/>
      <c r="X298" s="13"/>
      <c r="Y298" s="13"/>
      <c r="Z298" s="785"/>
      <c r="AA298" s="785"/>
      <c r="AB298" s="785"/>
      <c r="AC298" s="785"/>
      <c r="AD298" s="785"/>
      <c r="AE298" s="785"/>
      <c r="AF298" s="785"/>
      <c r="AG298" s="785"/>
      <c r="AH298" s="785"/>
      <c r="AI298" s="785"/>
      <c r="AJ298" s="785"/>
      <c r="AK298" s="785"/>
      <c r="AL298" s="785"/>
      <c r="AM298" s="785"/>
      <c r="AN298" s="785"/>
      <c r="AO298" s="785"/>
      <c r="AP298" s="785"/>
      <c r="AQ298" s="785"/>
      <c r="AR298" s="785"/>
      <c r="AS298" s="785"/>
      <c r="AT298" s="785"/>
      <c r="AU298" s="785"/>
      <c r="AV298" s="785"/>
      <c r="AW298" s="785"/>
      <c r="AX298" s="785"/>
      <c r="AY298" s="785"/>
      <c r="AZ298" s="785"/>
      <c r="BD298" s="6"/>
    </row>
    <row r="299" spans="1:56" ht="12.9" customHeight="1" x14ac:dyDescent="0.3">
      <c r="A299" s="785"/>
      <c r="B299" s="785"/>
      <c r="C299" s="785"/>
      <c r="D299" s="785"/>
      <c r="E299" s="785"/>
      <c r="F299" s="785"/>
      <c r="G299" s="785"/>
      <c r="H299" s="785"/>
      <c r="I299" s="785"/>
      <c r="J299" s="785"/>
      <c r="K299" s="785"/>
      <c r="L299" s="785"/>
      <c r="M299" s="785"/>
      <c r="N299" s="785"/>
      <c r="O299" s="785"/>
      <c r="P299" s="785"/>
      <c r="Q299" s="785"/>
      <c r="R299" s="785"/>
      <c r="S299" s="785"/>
      <c r="T299" s="785"/>
      <c r="U299" s="785"/>
      <c r="V299" s="785"/>
      <c r="W299" s="13"/>
      <c r="X299" s="13"/>
      <c r="Y299" s="13"/>
      <c r="Z299" s="785"/>
      <c r="AA299" s="785"/>
      <c r="AB299" s="785"/>
      <c r="AC299" s="785"/>
      <c r="AD299" s="785"/>
      <c r="AE299" s="785"/>
      <c r="AF299" s="785"/>
      <c r="AG299" s="785"/>
      <c r="AH299" s="785"/>
      <c r="AI299" s="785"/>
      <c r="AJ299" s="785"/>
      <c r="AK299" s="785"/>
      <c r="AL299" s="785"/>
      <c r="AM299" s="785"/>
      <c r="AN299" s="785"/>
      <c r="AO299" s="785"/>
      <c r="AP299" s="785"/>
      <c r="AQ299" s="785"/>
      <c r="AR299" s="785"/>
      <c r="AS299" s="785"/>
      <c r="AT299" s="785"/>
      <c r="AU299" s="785"/>
      <c r="AV299" s="785"/>
      <c r="AW299" s="785"/>
      <c r="AX299" s="785"/>
      <c r="AY299" s="785"/>
      <c r="AZ299" s="785"/>
      <c r="BD299" s="6"/>
    </row>
    <row r="300" spans="1:56" ht="12.9" customHeight="1" x14ac:dyDescent="0.3">
      <c r="A300" s="785"/>
      <c r="B300" s="785"/>
      <c r="C300" s="785"/>
      <c r="D300" s="785"/>
      <c r="E300" s="785"/>
      <c r="F300" s="785"/>
      <c r="G300" s="785"/>
      <c r="H300" s="785"/>
      <c r="I300" s="785"/>
      <c r="J300" s="785"/>
      <c r="K300" s="785"/>
      <c r="L300" s="785"/>
      <c r="M300" s="785"/>
      <c r="N300" s="785"/>
      <c r="O300" s="785"/>
      <c r="P300" s="785"/>
      <c r="Q300" s="785"/>
      <c r="R300" s="785"/>
      <c r="S300" s="785"/>
      <c r="T300" s="785"/>
      <c r="U300" s="785"/>
      <c r="V300" s="785"/>
      <c r="W300" s="13"/>
      <c r="X300" s="13"/>
      <c r="Y300" s="13"/>
      <c r="Z300" s="785"/>
      <c r="AA300" s="785"/>
      <c r="AB300" s="785"/>
      <c r="AC300" s="785"/>
      <c r="AD300" s="785"/>
      <c r="AE300" s="785"/>
      <c r="AF300" s="785"/>
      <c r="AG300" s="785"/>
      <c r="AH300" s="785"/>
      <c r="AI300" s="785"/>
      <c r="AJ300" s="785"/>
      <c r="AK300" s="785"/>
      <c r="AL300" s="785"/>
      <c r="AM300" s="785"/>
      <c r="AN300" s="785"/>
      <c r="AO300" s="785"/>
      <c r="AP300" s="785"/>
      <c r="AQ300" s="785"/>
      <c r="AR300" s="785"/>
      <c r="AS300" s="785"/>
      <c r="AT300" s="785"/>
      <c r="AU300" s="785"/>
      <c r="AV300" s="785"/>
      <c r="AW300" s="785"/>
      <c r="AX300" s="785"/>
      <c r="AY300" s="785"/>
      <c r="AZ300" s="785"/>
      <c r="BD300" s="6"/>
    </row>
    <row r="301" spans="1:56" ht="12.9" customHeight="1" x14ac:dyDescent="0.3">
      <c r="A301" s="785"/>
      <c r="B301" s="785"/>
      <c r="C301" s="785"/>
      <c r="D301" s="785"/>
      <c r="E301" s="785"/>
      <c r="F301" s="785"/>
      <c r="G301" s="785"/>
      <c r="H301" s="785"/>
      <c r="I301" s="785"/>
      <c r="J301" s="785"/>
      <c r="K301" s="785"/>
      <c r="L301" s="785"/>
      <c r="M301" s="785"/>
      <c r="N301" s="785"/>
      <c r="O301" s="785"/>
      <c r="P301" s="785"/>
      <c r="Q301" s="785"/>
      <c r="R301" s="785"/>
      <c r="S301" s="785"/>
      <c r="T301" s="785"/>
      <c r="U301" s="785"/>
      <c r="V301" s="785"/>
      <c r="W301" s="13"/>
      <c r="X301" s="13"/>
      <c r="Y301" s="13"/>
      <c r="Z301" s="785"/>
      <c r="AA301" s="785"/>
      <c r="AB301" s="785"/>
      <c r="AC301" s="785"/>
      <c r="AD301" s="785"/>
      <c r="AE301" s="785"/>
      <c r="AF301" s="785"/>
      <c r="AG301" s="785"/>
      <c r="AH301" s="785"/>
      <c r="AI301" s="785"/>
      <c r="AJ301" s="785"/>
      <c r="AK301" s="785"/>
      <c r="AL301" s="785"/>
      <c r="AM301" s="785"/>
      <c r="AN301" s="785"/>
      <c r="AO301" s="785"/>
      <c r="AP301" s="785"/>
      <c r="AQ301" s="785"/>
      <c r="AR301" s="785"/>
      <c r="AS301" s="785"/>
      <c r="AT301" s="785"/>
      <c r="AU301" s="785"/>
      <c r="AV301" s="785"/>
      <c r="AW301" s="785"/>
      <c r="AX301" s="785"/>
      <c r="AY301" s="785"/>
      <c r="AZ301" s="785"/>
      <c r="BD301" s="6"/>
    </row>
    <row r="302" spans="1:56" ht="12.9" customHeight="1" x14ac:dyDescent="0.3">
      <c r="A302" s="785"/>
      <c r="B302" s="785"/>
      <c r="C302" s="785"/>
      <c r="D302" s="785"/>
      <c r="E302" s="785"/>
      <c r="F302" s="785"/>
      <c r="G302" s="785"/>
      <c r="H302" s="785"/>
      <c r="I302" s="785"/>
      <c r="J302" s="785"/>
      <c r="K302" s="785"/>
      <c r="L302" s="785"/>
      <c r="M302" s="785"/>
      <c r="N302" s="785"/>
      <c r="O302" s="785"/>
      <c r="P302" s="785"/>
      <c r="Q302" s="785"/>
      <c r="R302" s="785"/>
      <c r="S302" s="785"/>
      <c r="T302" s="785"/>
      <c r="U302" s="785"/>
      <c r="V302" s="785"/>
      <c r="W302" s="13"/>
      <c r="X302" s="13"/>
      <c r="Y302" s="13"/>
      <c r="Z302" s="785"/>
      <c r="AA302" s="785"/>
      <c r="AB302" s="785"/>
      <c r="AC302" s="785"/>
      <c r="AD302" s="785"/>
      <c r="AE302" s="785"/>
      <c r="AF302" s="785"/>
      <c r="AG302" s="785"/>
      <c r="AH302" s="785"/>
      <c r="AI302" s="785"/>
      <c r="AJ302" s="785"/>
      <c r="AK302" s="785"/>
      <c r="AL302" s="785"/>
      <c r="AM302" s="785"/>
      <c r="AN302" s="785"/>
      <c r="AO302" s="785"/>
      <c r="AP302" s="785"/>
      <c r="AQ302" s="785"/>
      <c r="AR302" s="785"/>
      <c r="AS302" s="785"/>
      <c r="AT302" s="785"/>
      <c r="AU302" s="785"/>
      <c r="AV302" s="785"/>
      <c r="AW302" s="785"/>
      <c r="AX302" s="785"/>
      <c r="AY302" s="785"/>
      <c r="AZ302" s="785"/>
      <c r="BD302" s="6"/>
    </row>
    <row r="303" spans="1:56" ht="12.9" customHeight="1" x14ac:dyDescent="0.3">
      <c r="A303" s="785"/>
      <c r="B303" s="785"/>
      <c r="C303" s="785"/>
      <c r="D303" s="785"/>
      <c r="E303" s="785"/>
      <c r="F303" s="785"/>
      <c r="G303" s="785"/>
      <c r="H303" s="785"/>
      <c r="I303" s="785"/>
      <c r="J303" s="785"/>
      <c r="K303" s="785"/>
      <c r="L303" s="785"/>
      <c r="M303" s="785"/>
      <c r="N303" s="785"/>
      <c r="O303" s="785"/>
      <c r="P303" s="785"/>
      <c r="Q303" s="785"/>
      <c r="R303" s="785"/>
      <c r="S303" s="785"/>
      <c r="T303" s="785"/>
      <c r="U303" s="785"/>
      <c r="V303" s="785"/>
      <c r="W303" s="13"/>
      <c r="X303" s="13"/>
      <c r="Y303" s="13"/>
      <c r="Z303" s="785"/>
      <c r="AA303" s="785"/>
      <c r="AB303" s="785"/>
      <c r="AC303" s="785"/>
      <c r="AD303" s="785"/>
      <c r="AE303" s="785"/>
      <c r="AF303" s="785"/>
      <c r="AG303" s="785"/>
      <c r="AH303" s="785"/>
      <c r="AI303" s="785"/>
      <c r="AJ303" s="785"/>
      <c r="AK303" s="785"/>
      <c r="AL303" s="785"/>
      <c r="AM303" s="785"/>
      <c r="AN303" s="785"/>
      <c r="AO303" s="785"/>
      <c r="AP303" s="785"/>
      <c r="AQ303" s="785"/>
      <c r="AR303" s="785"/>
      <c r="AS303" s="785"/>
      <c r="AT303" s="785"/>
      <c r="AU303" s="785"/>
      <c r="AV303" s="785"/>
      <c r="AW303" s="785"/>
      <c r="AX303" s="785"/>
      <c r="AY303" s="785"/>
      <c r="AZ303" s="785"/>
      <c r="BD303" s="6"/>
    </row>
    <row r="304" spans="1:56" ht="12.9" customHeight="1" x14ac:dyDescent="0.3">
      <c r="A304" s="785"/>
      <c r="B304" s="785"/>
      <c r="C304" s="785"/>
      <c r="D304" s="785"/>
      <c r="E304" s="785"/>
      <c r="F304" s="785"/>
      <c r="G304" s="785"/>
      <c r="H304" s="785"/>
      <c r="I304" s="785"/>
      <c r="J304" s="785"/>
      <c r="K304" s="785"/>
      <c r="L304" s="785"/>
      <c r="M304" s="785"/>
      <c r="N304" s="785"/>
      <c r="O304" s="785"/>
      <c r="P304" s="785"/>
      <c r="Q304" s="785"/>
      <c r="R304" s="785"/>
      <c r="S304" s="785"/>
      <c r="T304" s="785"/>
      <c r="U304" s="785"/>
      <c r="V304" s="785"/>
      <c r="W304" s="13"/>
      <c r="X304" s="13"/>
      <c r="Y304" s="13"/>
      <c r="Z304" s="785"/>
      <c r="AA304" s="785"/>
      <c r="AB304" s="785"/>
      <c r="AC304" s="785"/>
      <c r="AD304" s="785"/>
      <c r="AE304" s="785"/>
      <c r="AF304" s="785"/>
      <c r="AG304" s="785"/>
      <c r="AH304" s="785"/>
      <c r="AI304" s="785"/>
      <c r="AJ304" s="785"/>
      <c r="AK304" s="785"/>
      <c r="AL304" s="785"/>
      <c r="AM304" s="785"/>
      <c r="AN304" s="785"/>
      <c r="AO304" s="785"/>
      <c r="AP304" s="785"/>
      <c r="AQ304" s="785"/>
      <c r="AR304" s="785"/>
      <c r="AS304" s="785"/>
      <c r="AT304" s="785"/>
      <c r="AU304" s="785"/>
      <c r="AV304" s="785"/>
      <c r="AW304" s="785"/>
      <c r="AX304" s="785"/>
      <c r="AY304" s="785"/>
      <c r="AZ304" s="785"/>
      <c r="BD304" s="6"/>
    </row>
    <row r="305" spans="1:56" ht="12.9" customHeight="1" x14ac:dyDescent="0.3">
      <c r="A305" s="785"/>
      <c r="B305" s="785"/>
      <c r="C305" s="785"/>
      <c r="D305" s="785"/>
      <c r="E305" s="785"/>
      <c r="F305" s="785"/>
      <c r="G305" s="785"/>
      <c r="H305" s="785"/>
      <c r="I305" s="785"/>
      <c r="J305" s="785"/>
      <c r="K305" s="785"/>
      <c r="L305" s="785"/>
      <c r="M305" s="785"/>
      <c r="N305" s="785"/>
      <c r="O305" s="785"/>
      <c r="P305" s="785"/>
      <c r="Q305" s="785"/>
      <c r="R305" s="785"/>
      <c r="S305" s="785"/>
      <c r="T305" s="785"/>
      <c r="U305" s="785"/>
      <c r="V305" s="785"/>
      <c r="W305" s="13"/>
      <c r="X305" s="13"/>
      <c r="Y305" s="13"/>
      <c r="Z305" s="785"/>
      <c r="AA305" s="785"/>
      <c r="AB305" s="785"/>
      <c r="AC305" s="785"/>
      <c r="AD305" s="785"/>
      <c r="AE305" s="785"/>
      <c r="AF305" s="785"/>
      <c r="AG305" s="785"/>
      <c r="AH305" s="785"/>
      <c r="AI305" s="785"/>
      <c r="AJ305" s="785"/>
      <c r="AK305" s="785"/>
      <c r="AL305" s="785"/>
      <c r="AM305" s="785"/>
      <c r="AN305" s="785"/>
      <c r="AO305" s="785"/>
      <c r="AP305" s="785"/>
      <c r="AQ305" s="785"/>
      <c r="AR305" s="785"/>
      <c r="AS305" s="785"/>
      <c r="AT305" s="785"/>
      <c r="AU305" s="785"/>
      <c r="AV305" s="785"/>
      <c r="AW305" s="785"/>
      <c r="AX305" s="785"/>
      <c r="AY305" s="785"/>
      <c r="AZ305" s="785"/>
      <c r="BD305" s="6"/>
    </row>
    <row r="306" spans="1:56" ht="12.9" customHeight="1" x14ac:dyDescent="0.3">
      <c r="A306" s="785"/>
      <c r="B306" s="785"/>
      <c r="C306" s="785"/>
      <c r="D306" s="785"/>
      <c r="E306" s="785"/>
      <c r="F306" s="785"/>
      <c r="G306" s="785"/>
      <c r="H306" s="785"/>
      <c r="I306" s="785"/>
      <c r="J306" s="785"/>
      <c r="K306" s="785"/>
      <c r="L306" s="785"/>
      <c r="M306" s="785"/>
      <c r="N306" s="785"/>
      <c r="O306" s="785"/>
      <c r="P306" s="785"/>
      <c r="Q306" s="785"/>
      <c r="R306" s="785"/>
      <c r="S306" s="785"/>
      <c r="T306" s="785"/>
      <c r="U306" s="785"/>
      <c r="V306" s="785"/>
      <c r="W306" s="13"/>
      <c r="X306" s="13"/>
      <c r="Y306" s="13"/>
      <c r="Z306" s="785"/>
      <c r="AA306" s="785"/>
      <c r="AB306" s="785"/>
      <c r="AC306" s="785"/>
      <c r="AD306" s="785"/>
      <c r="AE306" s="785"/>
      <c r="AF306" s="785"/>
      <c r="AG306" s="785"/>
      <c r="AH306" s="785"/>
      <c r="AI306" s="785"/>
      <c r="AJ306" s="785"/>
      <c r="AK306" s="785"/>
      <c r="AL306" s="785"/>
      <c r="AM306" s="785"/>
      <c r="AN306" s="785"/>
      <c r="AO306" s="785"/>
      <c r="AP306" s="785"/>
      <c r="AQ306" s="785"/>
      <c r="AR306" s="785"/>
      <c r="AS306" s="785"/>
      <c r="AT306" s="785"/>
      <c r="AU306" s="785"/>
      <c r="AV306" s="785"/>
      <c r="AW306" s="785"/>
      <c r="AX306" s="785"/>
      <c r="AY306" s="785"/>
      <c r="AZ306" s="785"/>
      <c r="BD306" s="6"/>
    </row>
    <row r="307" spans="1:56" ht="12.9" customHeight="1" x14ac:dyDescent="0.3">
      <c r="A307" s="785"/>
      <c r="B307" s="785"/>
      <c r="C307" s="785"/>
      <c r="D307" s="785"/>
      <c r="E307" s="785"/>
      <c r="F307" s="785"/>
      <c r="G307" s="785"/>
      <c r="H307" s="785"/>
      <c r="I307" s="785"/>
      <c r="J307" s="785"/>
      <c r="K307" s="785"/>
      <c r="L307" s="785"/>
      <c r="M307" s="785"/>
      <c r="N307" s="785"/>
      <c r="O307" s="785"/>
      <c r="P307" s="785"/>
      <c r="Q307" s="785"/>
      <c r="R307" s="785"/>
      <c r="S307" s="785"/>
      <c r="T307" s="785"/>
      <c r="U307" s="785"/>
      <c r="V307" s="785"/>
      <c r="W307" s="13"/>
      <c r="X307" s="13"/>
      <c r="Y307" s="13"/>
      <c r="Z307" s="785"/>
      <c r="AA307" s="785"/>
      <c r="AB307" s="785"/>
      <c r="AC307" s="785"/>
      <c r="AD307" s="785"/>
      <c r="AE307" s="785"/>
      <c r="AF307" s="785"/>
      <c r="AG307" s="785"/>
      <c r="AH307" s="785"/>
      <c r="AI307" s="785"/>
      <c r="AJ307" s="785"/>
      <c r="AK307" s="785"/>
      <c r="AL307" s="785"/>
      <c r="AM307" s="785"/>
      <c r="AN307" s="785"/>
      <c r="AO307" s="785"/>
      <c r="AP307" s="785"/>
      <c r="AQ307" s="785"/>
      <c r="AR307" s="785"/>
      <c r="AS307" s="785"/>
      <c r="AT307" s="785"/>
      <c r="AU307" s="785"/>
      <c r="AV307" s="785"/>
      <c r="AW307" s="785"/>
      <c r="AX307" s="785"/>
      <c r="AY307" s="785"/>
      <c r="AZ307" s="785"/>
      <c r="BD307" s="6"/>
    </row>
    <row r="308" spans="1:56" ht="12.9" customHeight="1" x14ac:dyDescent="0.3">
      <c r="A308" s="785"/>
      <c r="B308" s="785"/>
      <c r="C308" s="785"/>
      <c r="D308" s="785"/>
      <c r="E308" s="785"/>
      <c r="F308" s="785"/>
      <c r="G308" s="785"/>
      <c r="H308" s="785"/>
      <c r="I308" s="785"/>
      <c r="J308" s="785"/>
      <c r="K308" s="785"/>
      <c r="L308" s="785"/>
      <c r="M308" s="785"/>
      <c r="N308" s="785"/>
      <c r="O308" s="785"/>
      <c r="P308" s="785"/>
      <c r="Q308" s="785"/>
      <c r="R308" s="785"/>
      <c r="S308" s="785"/>
      <c r="T308" s="785"/>
      <c r="U308" s="785"/>
      <c r="V308" s="785"/>
      <c r="W308" s="13"/>
      <c r="X308" s="13"/>
      <c r="Y308" s="13"/>
      <c r="Z308" s="785"/>
      <c r="AA308" s="785"/>
      <c r="AB308" s="785"/>
      <c r="AC308" s="785"/>
      <c r="AD308" s="785"/>
      <c r="AE308" s="785"/>
      <c r="AF308" s="785"/>
      <c r="AG308" s="785"/>
      <c r="AH308" s="785"/>
      <c r="AI308" s="785"/>
      <c r="AJ308" s="785"/>
      <c r="AK308" s="785"/>
      <c r="AL308" s="785"/>
      <c r="AM308" s="785"/>
      <c r="AN308" s="785"/>
      <c r="AO308" s="785"/>
      <c r="AP308" s="785"/>
      <c r="AQ308" s="785"/>
      <c r="AR308" s="785"/>
      <c r="AS308" s="785"/>
      <c r="AT308" s="785"/>
      <c r="AU308" s="785"/>
      <c r="AV308" s="785"/>
      <c r="AW308" s="785"/>
      <c r="AX308" s="785"/>
      <c r="AY308" s="785"/>
      <c r="AZ308" s="785"/>
      <c r="BD308" s="6"/>
    </row>
    <row r="309" spans="1:56" ht="12.9" customHeight="1" x14ac:dyDescent="0.3">
      <c r="A309" s="785"/>
      <c r="B309" s="785"/>
      <c r="C309" s="785"/>
      <c r="D309" s="785"/>
      <c r="E309" s="785"/>
      <c r="F309" s="785"/>
      <c r="G309" s="785"/>
      <c r="H309" s="785"/>
      <c r="I309" s="785"/>
      <c r="J309" s="785"/>
      <c r="K309" s="785"/>
      <c r="L309" s="785"/>
      <c r="M309" s="785"/>
      <c r="N309" s="785"/>
      <c r="O309" s="785"/>
      <c r="P309" s="785"/>
      <c r="Q309" s="785"/>
      <c r="R309" s="785"/>
      <c r="S309" s="785"/>
      <c r="T309" s="785"/>
      <c r="U309" s="785"/>
      <c r="V309" s="785"/>
      <c r="W309" s="13"/>
      <c r="X309" s="13"/>
      <c r="Y309" s="13"/>
      <c r="Z309" s="785"/>
      <c r="AA309" s="785"/>
      <c r="AB309" s="785"/>
      <c r="AC309" s="785"/>
      <c r="AD309" s="785"/>
      <c r="AE309" s="785"/>
      <c r="AF309" s="785"/>
      <c r="AG309" s="785"/>
      <c r="AH309" s="785"/>
      <c r="AI309" s="785"/>
      <c r="AJ309" s="785"/>
      <c r="AK309" s="785"/>
      <c r="AL309" s="785"/>
      <c r="AM309" s="785"/>
      <c r="AN309" s="785"/>
      <c r="AO309" s="785"/>
      <c r="AP309" s="785"/>
      <c r="AQ309" s="785"/>
      <c r="AR309" s="785"/>
      <c r="AS309" s="785"/>
      <c r="AT309" s="785"/>
      <c r="AU309" s="785"/>
      <c r="AV309" s="785"/>
      <c r="AW309" s="785"/>
      <c r="AX309" s="785"/>
      <c r="AY309" s="785"/>
      <c r="AZ309" s="785"/>
      <c r="BD309" s="6"/>
    </row>
    <row r="310" spans="1:56" ht="12.9" customHeight="1" x14ac:dyDescent="0.3">
      <c r="A310" s="785"/>
      <c r="B310" s="785"/>
      <c r="C310" s="785"/>
      <c r="D310" s="785"/>
      <c r="E310" s="785"/>
      <c r="F310" s="785"/>
      <c r="G310" s="785"/>
      <c r="H310" s="785"/>
      <c r="I310" s="785"/>
      <c r="J310" s="785"/>
      <c r="K310" s="785"/>
      <c r="L310" s="785"/>
      <c r="M310" s="785"/>
      <c r="N310" s="785"/>
      <c r="O310" s="785"/>
      <c r="P310" s="785"/>
      <c r="Q310" s="785"/>
      <c r="R310" s="785"/>
      <c r="S310" s="785"/>
      <c r="T310" s="785"/>
      <c r="U310" s="785"/>
      <c r="V310" s="785"/>
      <c r="W310" s="13"/>
      <c r="X310" s="13"/>
      <c r="Y310" s="13"/>
      <c r="Z310" s="785"/>
      <c r="AA310" s="785"/>
      <c r="AB310" s="785"/>
      <c r="AC310" s="785"/>
      <c r="AD310" s="785"/>
      <c r="AE310" s="785"/>
      <c r="AF310" s="785"/>
      <c r="AG310" s="785"/>
      <c r="AH310" s="785"/>
      <c r="AI310" s="785"/>
      <c r="AJ310" s="785"/>
      <c r="AK310" s="785"/>
      <c r="AL310" s="785"/>
      <c r="AM310" s="785"/>
      <c r="AN310" s="785"/>
      <c r="AO310" s="785"/>
      <c r="AP310" s="785"/>
      <c r="AQ310" s="785"/>
      <c r="AR310" s="785"/>
      <c r="AS310" s="785"/>
      <c r="AT310" s="785"/>
      <c r="AU310" s="785"/>
      <c r="AV310" s="785"/>
      <c r="AW310" s="785"/>
      <c r="AX310" s="785"/>
      <c r="AY310" s="785"/>
      <c r="AZ310" s="785"/>
      <c r="BD310" s="6"/>
    </row>
    <row r="311" spans="1:56" ht="12.9" customHeight="1" x14ac:dyDescent="0.3">
      <c r="A311" s="785"/>
      <c r="B311" s="785"/>
      <c r="C311" s="785"/>
      <c r="D311" s="785"/>
      <c r="E311" s="785"/>
      <c r="F311" s="785"/>
      <c r="G311" s="785"/>
      <c r="H311" s="785"/>
      <c r="I311" s="785"/>
      <c r="J311" s="785"/>
      <c r="K311" s="785"/>
      <c r="L311" s="785"/>
      <c r="M311" s="785"/>
      <c r="N311" s="785"/>
      <c r="O311" s="785"/>
      <c r="P311" s="785"/>
      <c r="Q311" s="785"/>
      <c r="R311" s="785"/>
      <c r="S311" s="785"/>
      <c r="T311" s="785"/>
      <c r="U311" s="785"/>
      <c r="V311" s="785"/>
      <c r="W311" s="13"/>
      <c r="X311" s="13"/>
      <c r="Y311" s="13"/>
      <c r="Z311" s="785"/>
      <c r="AA311" s="785"/>
      <c r="AB311" s="785"/>
      <c r="AC311" s="785"/>
      <c r="AD311" s="785"/>
      <c r="AE311" s="785"/>
      <c r="AF311" s="785"/>
      <c r="AG311" s="785"/>
      <c r="AH311" s="785"/>
      <c r="AI311" s="785"/>
      <c r="AJ311" s="785"/>
      <c r="AK311" s="785"/>
      <c r="AL311" s="785"/>
      <c r="AM311" s="785"/>
      <c r="AN311" s="785"/>
      <c r="AO311" s="785"/>
      <c r="AP311" s="785"/>
      <c r="AQ311" s="785"/>
      <c r="AR311" s="785"/>
      <c r="AS311" s="785"/>
      <c r="AT311" s="785"/>
      <c r="AU311" s="785"/>
      <c r="AV311" s="785"/>
      <c r="AW311" s="785"/>
      <c r="AX311" s="785"/>
      <c r="AY311" s="785"/>
      <c r="AZ311" s="785"/>
      <c r="BD311" s="6"/>
    </row>
    <row r="312" spans="1:56" ht="12.9" customHeight="1" x14ac:dyDescent="0.3">
      <c r="A312" s="785"/>
      <c r="B312" s="785"/>
      <c r="C312" s="785"/>
      <c r="D312" s="785"/>
      <c r="E312" s="785"/>
      <c r="F312" s="785"/>
      <c r="G312" s="785"/>
      <c r="H312" s="785"/>
      <c r="I312" s="785"/>
      <c r="J312" s="785"/>
      <c r="K312" s="785"/>
      <c r="L312" s="785"/>
      <c r="M312" s="785"/>
      <c r="N312" s="785"/>
      <c r="O312" s="785"/>
      <c r="P312" s="785"/>
      <c r="Q312" s="785"/>
      <c r="R312" s="785"/>
      <c r="S312" s="785"/>
      <c r="T312" s="785"/>
      <c r="U312" s="785"/>
      <c r="V312" s="785"/>
      <c r="W312" s="13"/>
      <c r="X312" s="13"/>
      <c r="Y312" s="13"/>
      <c r="Z312" s="785"/>
      <c r="AA312" s="785"/>
      <c r="AB312" s="785"/>
      <c r="AC312" s="785"/>
      <c r="AD312" s="785"/>
      <c r="AE312" s="785"/>
      <c r="AF312" s="785"/>
      <c r="AG312" s="785"/>
      <c r="AH312" s="785"/>
      <c r="AI312" s="785"/>
      <c r="AJ312" s="785"/>
      <c r="AK312" s="785"/>
      <c r="AL312" s="785"/>
      <c r="AM312" s="785"/>
      <c r="AN312" s="785"/>
      <c r="AO312" s="785"/>
      <c r="AP312" s="785"/>
      <c r="AQ312" s="785"/>
      <c r="AR312" s="785"/>
      <c r="AS312" s="785"/>
      <c r="AT312" s="785"/>
      <c r="AU312" s="785"/>
      <c r="AV312" s="785"/>
      <c r="AW312" s="785"/>
      <c r="AX312" s="785"/>
      <c r="AY312" s="785"/>
      <c r="AZ312" s="785"/>
      <c r="BD312" s="6"/>
    </row>
    <row r="313" spans="1:56" ht="12.9" customHeight="1" x14ac:dyDescent="0.3">
      <c r="A313" s="785"/>
      <c r="B313" s="785"/>
      <c r="C313" s="785"/>
      <c r="D313" s="785"/>
      <c r="E313" s="785"/>
      <c r="F313" s="785"/>
      <c r="G313" s="785"/>
      <c r="H313" s="785"/>
      <c r="I313" s="785"/>
      <c r="J313" s="785"/>
      <c r="K313" s="785"/>
      <c r="L313" s="785"/>
      <c r="M313" s="785"/>
      <c r="N313" s="785"/>
      <c r="O313" s="785"/>
      <c r="P313" s="785"/>
      <c r="Q313" s="785"/>
      <c r="R313" s="785"/>
      <c r="S313" s="785"/>
      <c r="T313" s="785"/>
      <c r="U313" s="785"/>
      <c r="V313" s="785"/>
      <c r="W313" s="13"/>
      <c r="X313" s="13"/>
      <c r="Y313" s="13"/>
      <c r="Z313" s="785"/>
      <c r="AA313" s="785"/>
      <c r="AB313" s="785"/>
      <c r="AC313" s="785"/>
      <c r="AD313" s="785"/>
      <c r="AE313" s="785"/>
      <c r="AF313" s="785"/>
      <c r="AG313" s="785"/>
      <c r="AH313" s="785"/>
      <c r="AI313" s="785"/>
      <c r="AJ313" s="785"/>
      <c r="AK313" s="785"/>
      <c r="AL313" s="785"/>
      <c r="AM313" s="785"/>
      <c r="AN313" s="785"/>
      <c r="AO313" s="785"/>
      <c r="AP313" s="785"/>
      <c r="AQ313" s="785"/>
      <c r="AR313" s="785"/>
      <c r="AS313" s="785"/>
      <c r="AT313" s="785"/>
      <c r="AU313" s="785"/>
      <c r="AV313" s="785"/>
      <c r="AW313" s="785"/>
      <c r="AX313" s="785"/>
      <c r="AY313" s="785"/>
      <c r="AZ313" s="785"/>
      <c r="BD313" s="6"/>
    </row>
    <row r="314" spans="1:56" ht="12.9" customHeight="1" x14ac:dyDescent="0.3">
      <c r="A314" s="785"/>
      <c r="B314" s="785"/>
      <c r="C314" s="785"/>
      <c r="D314" s="785"/>
      <c r="E314" s="785"/>
      <c r="F314" s="785"/>
      <c r="G314" s="785"/>
      <c r="H314" s="785"/>
      <c r="I314" s="785"/>
      <c r="J314" s="785"/>
      <c r="K314" s="785"/>
      <c r="L314" s="785"/>
      <c r="M314" s="785"/>
      <c r="N314" s="785"/>
      <c r="O314" s="785"/>
      <c r="P314" s="785"/>
      <c r="Q314" s="785"/>
      <c r="R314" s="785"/>
      <c r="S314" s="785"/>
      <c r="T314" s="785"/>
      <c r="U314" s="785"/>
      <c r="V314" s="785"/>
      <c r="W314" s="13"/>
      <c r="X314" s="13"/>
      <c r="Y314" s="13"/>
      <c r="Z314" s="785"/>
      <c r="AA314" s="785"/>
      <c r="AB314" s="785"/>
      <c r="AC314" s="785"/>
      <c r="AD314" s="785"/>
      <c r="AE314" s="785"/>
      <c r="AF314" s="785"/>
      <c r="AG314" s="785"/>
      <c r="AH314" s="785"/>
      <c r="AI314" s="785"/>
      <c r="AJ314" s="785"/>
      <c r="AK314" s="785"/>
      <c r="AL314" s="785"/>
      <c r="AM314" s="785"/>
      <c r="AN314" s="785"/>
      <c r="AO314" s="785"/>
      <c r="AP314" s="785"/>
      <c r="AQ314" s="785"/>
      <c r="AR314" s="785"/>
      <c r="AS314" s="785"/>
      <c r="AT314" s="785"/>
      <c r="AU314" s="785"/>
      <c r="AV314" s="785"/>
      <c r="AW314" s="785"/>
      <c r="AX314" s="785"/>
      <c r="AY314" s="785"/>
      <c r="AZ314" s="785"/>
      <c r="BD314" s="6"/>
    </row>
    <row r="315" spans="1:56" ht="12.9" customHeight="1" x14ac:dyDescent="0.3">
      <c r="A315" s="785"/>
      <c r="B315" s="785"/>
      <c r="C315" s="785"/>
      <c r="D315" s="785"/>
      <c r="E315" s="785"/>
      <c r="F315" s="785"/>
      <c r="G315" s="785"/>
      <c r="H315" s="785"/>
      <c r="I315" s="785"/>
      <c r="J315" s="785"/>
      <c r="K315" s="785"/>
      <c r="L315" s="785"/>
      <c r="M315" s="785"/>
      <c r="N315" s="785"/>
      <c r="O315" s="785"/>
      <c r="P315" s="785"/>
      <c r="Q315" s="785"/>
      <c r="R315" s="785"/>
      <c r="S315" s="785"/>
      <c r="T315" s="785"/>
      <c r="U315" s="785"/>
      <c r="V315" s="785"/>
      <c r="W315" s="13"/>
      <c r="X315" s="13"/>
      <c r="Y315" s="13"/>
      <c r="Z315" s="785"/>
      <c r="AA315" s="785"/>
      <c r="AB315" s="785"/>
      <c r="AC315" s="785"/>
      <c r="AD315" s="785"/>
      <c r="AE315" s="785"/>
      <c r="AF315" s="785"/>
      <c r="AG315" s="785"/>
      <c r="AH315" s="785"/>
      <c r="AI315" s="785"/>
      <c r="AJ315" s="785"/>
      <c r="AK315" s="785"/>
      <c r="AL315" s="785"/>
      <c r="AM315" s="785"/>
      <c r="AN315" s="785"/>
      <c r="AO315" s="785"/>
      <c r="AP315" s="785"/>
      <c r="AQ315" s="785"/>
      <c r="AR315" s="785"/>
      <c r="AS315" s="785"/>
      <c r="AT315" s="785"/>
      <c r="AU315" s="785"/>
      <c r="AV315" s="785"/>
      <c r="AW315" s="785"/>
      <c r="AX315" s="785"/>
      <c r="AY315" s="785"/>
      <c r="AZ315" s="785"/>
      <c r="BD315" s="6"/>
    </row>
    <row r="316" spans="1:56" ht="12.9" customHeight="1" x14ac:dyDescent="0.3">
      <c r="A316" s="785"/>
      <c r="B316" s="785"/>
      <c r="C316" s="785"/>
      <c r="D316" s="785"/>
      <c r="E316" s="785"/>
      <c r="F316" s="785"/>
      <c r="G316" s="785"/>
      <c r="H316" s="785"/>
      <c r="I316" s="785"/>
      <c r="J316" s="785"/>
      <c r="K316" s="785"/>
      <c r="L316" s="785"/>
      <c r="M316" s="785"/>
      <c r="N316" s="785"/>
      <c r="O316" s="785"/>
      <c r="P316" s="785"/>
      <c r="Q316" s="785"/>
      <c r="R316" s="785"/>
      <c r="S316" s="785"/>
      <c r="T316" s="785"/>
      <c r="U316" s="785"/>
      <c r="V316" s="785"/>
      <c r="W316" s="13"/>
      <c r="X316" s="13"/>
      <c r="Y316" s="13"/>
      <c r="Z316" s="785"/>
      <c r="AA316" s="785"/>
      <c r="AB316" s="785"/>
      <c r="AC316" s="785"/>
      <c r="AD316" s="785"/>
      <c r="AE316" s="785"/>
      <c r="AF316" s="785"/>
      <c r="AG316" s="785"/>
      <c r="AH316" s="785"/>
      <c r="AI316" s="785"/>
      <c r="AJ316" s="785"/>
      <c r="AK316" s="785"/>
      <c r="AL316" s="785"/>
      <c r="AM316" s="785"/>
      <c r="AN316" s="785"/>
      <c r="AO316" s="785"/>
      <c r="AP316" s="785"/>
      <c r="AQ316" s="785"/>
      <c r="AR316" s="785"/>
      <c r="AS316" s="785"/>
      <c r="AT316" s="785"/>
      <c r="AU316" s="785"/>
      <c r="AV316" s="785"/>
      <c r="AW316" s="785"/>
      <c r="AX316" s="785"/>
      <c r="AY316" s="785"/>
      <c r="AZ316" s="785"/>
      <c r="BD316" s="6"/>
    </row>
    <row r="317" spans="1:56" ht="12.9" customHeight="1" x14ac:dyDescent="0.3">
      <c r="A317" s="785"/>
      <c r="B317" s="785"/>
      <c r="C317" s="785"/>
      <c r="D317" s="785"/>
      <c r="E317" s="785"/>
      <c r="F317" s="785"/>
      <c r="G317" s="785"/>
      <c r="H317" s="785"/>
      <c r="I317" s="785"/>
      <c r="J317" s="785"/>
      <c r="K317" s="785"/>
      <c r="L317" s="785"/>
      <c r="M317" s="785"/>
      <c r="N317" s="785"/>
      <c r="O317" s="785"/>
      <c r="P317" s="785"/>
      <c r="Q317" s="785"/>
      <c r="R317" s="785"/>
      <c r="S317" s="785"/>
      <c r="T317" s="785"/>
      <c r="U317" s="785"/>
      <c r="V317" s="785"/>
      <c r="W317" s="13"/>
      <c r="X317" s="13"/>
      <c r="Y317" s="13"/>
      <c r="Z317" s="785"/>
      <c r="AA317" s="785"/>
      <c r="AB317" s="785"/>
      <c r="AC317" s="785"/>
      <c r="AD317" s="785"/>
      <c r="AE317" s="785"/>
      <c r="AF317" s="785"/>
      <c r="AG317" s="785"/>
      <c r="AH317" s="785"/>
      <c r="AI317" s="785"/>
      <c r="AJ317" s="785"/>
      <c r="AK317" s="785"/>
      <c r="AL317" s="785"/>
      <c r="AM317" s="785"/>
      <c r="AN317" s="785"/>
      <c r="AO317" s="785"/>
      <c r="AP317" s="785"/>
      <c r="AQ317" s="785"/>
      <c r="AR317" s="785"/>
      <c r="AS317" s="785"/>
      <c r="AT317" s="785"/>
      <c r="AU317" s="785"/>
      <c r="AV317" s="785"/>
      <c r="AW317" s="785"/>
      <c r="AX317" s="785"/>
      <c r="AY317" s="785"/>
      <c r="AZ317" s="785"/>
      <c r="BD317" s="6"/>
    </row>
    <row r="318" spans="1:56" ht="12.9" customHeight="1" x14ac:dyDescent="0.3">
      <c r="A318" s="785"/>
      <c r="B318" s="785"/>
      <c r="C318" s="785"/>
      <c r="D318" s="785"/>
      <c r="E318" s="785"/>
      <c r="F318" s="785"/>
      <c r="G318" s="785"/>
      <c r="H318" s="785"/>
      <c r="I318" s="785"/>
      <c r="J318" s="785"/>
      <c r="K318" s="785"/>
      <c r="L318" s="785"/>
      <c r="M318" s="785"/>
      <c r="N318" s="785"/>
      <c r="O318" s="785"/>
      <c r="P318" s="785"/>
      <c r="Q318" s="785"/>
      <c r="R318" s="785"/>
      <c r="S318" s="785"/>
      <c r="T318" s="785"/>
      <c r="U318" s="785"/>
      <c r="V318" s="785"/>
      <c r="W318" s="13"/>
      <c r="X318" s="13"/>
      <c r="Y318" s="13"/>
      <c r="Z318" s="785"/>
      <c r="AA318" s="785"/>
      <c r="AB318" s="785"/>
      <c r="AC318" s="785"/>
      <c r="AD318" s="785"/>
      <c r="AE318" s="785"/>
      <c r="AF318" s="785"/>
      <c r="AG318" s="785"/>
      <c r="AH318" s="785"/>
      <c r="AI318" s="785"/>
      <c r="AJ318" s="785"/>
      <c r="AK318" s="785"/>
      <c r="AL318" s="785"/>
      <c r="AM318" s="785"/>
      <c r="AN318" s="785"/>
      <c r="AO318" s="785"/>
      <c r="AP318" s="785"/>
      <c r="AQ318" s="785"/>
      <c r="AR318" s="785"/>
      <c r="AS318" s="785"/>
      <c r="AT318" s="785"/>
      <c r="AU318" s="785"/>
      <c r="AV318" s="785"/>
      <c r="AW318" s="785"/>
      <c r="AX318" s="785"/>
      <c r="AY318" s="785"/>
      <c r="AZ318" s="785"/>
      <c r="BD318" s="6"/>
    </row>
    <row r="319" spans="1:56" ht="12.9" customHeight="1" x14ac:dyDescent="0.3">
      <c r="A319" s="785"/>
      <c r="B319" s="785"/>
      <c r="C319" s="785"/>
      <c r="D319" s="785"/>
      <c r="E319" s="785"/>
      <c r="F319" s="785"/>
      <c r="G319" s="785"/>
      <c r="H319" s="785"/>
      <c r="I319" s="785"/>
      <c r="J319" s="785"/>
      <c r="K319" s="785"/>
      <c r="L319" s="785"/>
      <c r="M319" s="785"/>
      <c r="N319" s="785"/>
      <c r="O319" s="785"/>
      <c r="P319" s="785"/>
      <c r="Q319" s="785"/>
      <c r="R319" s="785"/>
      <c r="S319" s="785"/>
      <c r="T319" s="785"/>
      <c r="U319" s="785"/>
      <c r="V319" s="785"/>
      <c r="W319" s="13"/>
      <c r="X319" s="13"/>
      <c r="Y319" s="13"/>
      <c r="Z319" s="785"/>
      <c r="AA319" s="785"/>
      <c r="AB319" s="785"/>
      <c r="AC319" s="785"/>
      <c r="AD319" s="785"/>
      <c r="AE319" s="785"/>
      <c r="AF319" s="785"/>
      <c r="AG319" s="785"/>
      <c r="AH319" s="785"/>
      <c r="AI319" s="785"/>
      <c r="AJ319" s="785"/>
      <c r="AK319" s="785"/>
      <c r="AL319" s="785"/>
      <c r="AM319" s="785"/>
      <c r="AN319" s="785"/>
      <c r="AO319" s="785"/>
      <c r="AP319" s="785"/>
      <c r="AQ319" s="785"/>
      <c r="AR319" s="785"/>
      <c r="AS319" s="785"/>
      <c r="AT319" s="785"/>
      <c r="AU319" s="785"/>
      <c r="AV319" s="785"/>
      <c r="AW319" s="785"/>
      <c r="AX319" s="785"/>
      <c r="AY319" s="785"/>
      <c r="AZ319" s="785"/>
      <c r="BD319" s="6"/>
    </row>
    <row r="320" spans="1:56" ht="12.9" customHeight="1" x14ac:dyDescent="0.3">
      <c r="A320" s="785"/>
      <c r="B320" s="785"/>
      <c r="C320" s="785"/>
      <c r="D320" s="785"/>
      <c r="E320" s="785"/>
      <c r="F320" s="785"/>
      <c r="G320" s="785"/>
      <c r="H320" s="785"/>
      <c r="I320" s="785"/>
      <c r="J320" s="785"/>
      <c r="K320" s="785"/>
      <c r="L320" s="785"/>
      <c r="M320" s="785"/>
      <c r="N320" s="785"/>
      <c r="O320" s="785"/>
      <c r="P320" s="785"/>
      <c r="Q320" s="785"/>
      <c r="R320" s="785"/>
      <c r="S320" s="785"/>
      <c r="T320" s="785"/>
      <c r="U320" s="785"/>
      <c r="V320" s="785"/>
      <c r="W320" s="13"/>
      <c r="X320" s="13"/>
      <c r="Y320" s="13"/>
      <c r="Z320" s="785"/>
      <c r="AA320" s="785"/>
      <c r="AB320" s="785"/>
      <c r="AC320" s="785"/>
      <c r="AD320" s="785"/>
      <c r="AE320" s="785"/>
      <c r="AF320" s="785"/>
      <c r="AG320" s="785"/>
      <c r="AH320" s="785"/>
      <c r="AI320" s="785"/>
      <c r="AJ320" s="785"/>
      <c r="AK320" s="785"/>
      <c r="AL320" s="785"/>
      <c r="AM320" s="785"/>
      <c r="AN320" s="785"/>
      <c r="AO320" s="785"/>
      <c r="AP320" s="785"/>
      <c r="AQ320" s="785"/>
      <c r="AR320" s="785"/>
      <c r="AS320" s="785"/>
      <c r="AT320" s="785"/>
      <c r="AU320" s="785"/>
      <c r="AV320" s="785"/>
      <c r="AW320" s="785"/>
      <c r="AX320" s="785"/>
      <c r="AY320" s="785"/>
      <c r="AZ320" s="785"/>
      <c r="BD320" s="6"/>
    </row>
    <row r="321" spans="1:56" ht="12.9" customHeight="1" x14ac:dyDescent="0.3">
      <c r="A321" s="785"/>
      <c r="B321" s="785"/>
      <c r="C321" s="785"/>
      <c r="D321" s="785"/>
      <c r="E321" s="785"/>
      <c r="F321" s="785"/>
      <c r="G321" s="785"/>
      <c r="H321" s="785"/>
      <c r="I321" s="785"/>
      <c r="J321" s="785"/>
      <c r="K321" s="785"/>
      <c r="L321" s="785"/>
      <c r="M321" s="785"/>
      <c r="N321" s="785"/>
      <c r="O321" s="785"/>
      <c r="P321" s="785"/>
      <c r="Q321" s="785"/>
      <c r="R321" s="785"/>
      <c r="S321" s="785"/>
      <c r="T321" s="785"/>
      <c r="U321" s="785"/>
      <c r="V321" s="785"/>
      <c r="W321" s="13"/>
      <c r="X321" s="13"/>
      <c r="Y321" s="13"/>
      <c r="Z321" s="785"/>
      <c r="AA321" s="785"/>
      <c r="AB321" s="785"/>
      <c r="AC321" s="785"/>
      <c r="AD321" s="785"/>
      <c r="AE321" s="785"/>
      <c r="AF321" s="785"/>
      <c r="AG321" s="785"/>
      <c r="AH321" s="785"/>
      <c r="AI321" s="785"/>
      <c r="AJ321" s="785"/>
      <c r="AK321" s="785"/>
      <c r="AL321" s="785"/>
      <c r="AM321" s="785"/>
      <c r="AN321" s="785"/>
      <c r="AO321" s="785"/>
      <c r="AP321" s="785"/>
      <c r="AQ321" s="785"/>
      <c r="AR321" s="785"/>
      <c r="AS321" s="785"/>
      <c r="AT321" s="785"/>
      <c r="AU321" s="785"/>
      <c r="AV321" s="785"/>
      <c r="AW321" s="785"/>
      <c r="AX321" s="785"/>
      <c r="AY321" s="785"/>
      <c r="AZ321" s="785"/>
      <c r="BD321" s="6"/>
    </row>
    <row r="322" spans="1:56" ht="12.9" customHeight="1" x14ac:dyDescent="0.3">
      <c r="A322" s="785"/>
      <c r="B322" s="785"/>
      <c r="C322" s="785"/>
      <c r="D322" s="785"/>
      <c r="E322" s="785"/>
      <c r="F322" s="785"/>
      <c r="G322" s="785"/>
      <c r="H322" s="785"/>
      <c r="I322" s="785"/>
      <c r="J322" s="785"/>
      <c r="K322" s="785"/>
      <c r="L322" s="785"/>
      <c r="M322" s="785"/>
      <c r="N322" s="785"/>
      <c r="O322" s="785"/>
      <c r="P322" s="785"/>
      <c r="Q322" s="785"/>
      <c r="R322" s="785"/>
      <c r="S322" s="785"/>
      <c r="T322" s="785"/>
      <c r="U322" s="785"/>
      <c r="V322" s="785"/>
      <c r="W322" s="13"/>
      <c r="X322" s="13"/>
      <c r="Y322" s="13"/>
      <c r="Z322" s="785"/>
      <c r="AA322" s="785"/>
      <c r="AB322" s="785"/>
      <c r="AC322" s="785"/>
      <c r="AD322" s="785"/>
      <c r="AE322" s="785"/>
      <c r="AF322" s="785"/>
      <c r="AG322" s="785"/>
      <c r="AH322" s="785"/>
      <c r="AI322" s="785"/>
      <c r="AJ322" s="785"/>
      <c r="AK322" s="785"/>
      <c r="AL322" s="785"/>
      <c r="AM322" s="785"/>
      <c r="AN322" s="785"/>
      <c r="AO322" s="785"/>
      <c r="AP322" s="785"/>
      <c r="AQ322" s="785"/>
      <c r="AR322" s="785"/>
      <c r="AS322" s="785"/>
      <c r="AT322" s="785"/>
      <c r="AU322" s="785"/>
      <c r="AV322" s="785"/>
      <c r="AW322" s="785"/>
      <c r="AX322" s="785"/>
      <c r="AY322" s="785"/>
      <c r="AZ322" s="785"/>
      <c r="BD322" s="6"/>
    </row>
    <row r="323" spans="1:56" ht="12.9" customHeight="1" x14ac:dyDescent="0.3">
      <c r="A323" s="785"/>
      <c r="B323" s="785"/>
      <c r="C323" s="785"/>
      <c r="D323" s="785"/>
      <c r="E323" s="785"/>
      <c r="F323" s="785"/>
      <c r="G323" s="785"/>
      <c r="H323" s="785"/>
      <c r="I323" s="785"/>
      <c r="J323" s="785"/>
      <c r="K323" s="785"/>
      <c r="L323" s="785"/>
      <c r="M323" s="785"/>
      <c r="N323" s="785"/>
      <c r="O323" s="785"/>
      <c r="P323" s="785"/>
      <c r="Q323" s="785"/>
      <c r="R323" s="785"/>
      <c r="S323" s="785"/>
      <c r="T323" s="785"/>
      <c r="U323" s="785"/>
      <c r="V323" s="785"/>
      <c r="W323" s="13"/>
      <c r="X323" s="13"/>
      <c r="Y323" s="13"/>
      <c r="Z323" s="785"/>
      <c r="AA323" s="785"/>
      <c r="AB323" s="785"/>
      <c r="AC323" s="785"/>
      <c r="AD323" s="785"/>
      <c r="AE323" s="785"/>
      <c r="AF323" s="785"/>
      <c r="AG323" s="785"/>
      <c r="AH323" s="785"/>
      <c r="AI323" s="785"/>
      <c r="AJ323" s="785"/>
      <c r="AK323" s="785"/>
      <c r="AL323" s="785"/>
      <c r="AM323" s="785"/>
      <c r="AN323" s="785"/>
      <c r="AO323" s="785"/>
      <c r="AP323" s="785"/>
      <c r="AQ323" s="785"/>
      <c r="AR323" s="785"/>
      <c r="AS323" s="785"/>
      <c r="AT323" s="785"/>
      <c r="AU323" s="785"/>
      <c r="AV323" s="785"/>
      <c r="AW323" s="785"/>
      <c r="AX323" s="785"/>
      <c r="AY323" s="785"/>
      <c r="AZ323" s="785"/>
      <c r="BD323" s="6"/>
    </row>
    <row r="324" spans="1:56" ht="12.9" customHeight="1" x14ac:dyDescent="0.3">
      <c r="A324" s="785"/>
      <c r="B324" s="785"/>
      <c r="C324" s="785"/>
      <c r="D324" s="785"/>
      <c r="E324" s="785"/>
      <c r="F324" s="785"/>
      <c r="G324" s="785"/>
      <c r="H324" s="785"/>
      <c r="I324" s="785"/>
      <c r="J324" s="785"/>
      <c r="K324" s="785"/>
      <c r="L324" s="785"/>
      <c r="M324" s="785"/>
      <c r="N324" s="785"/>
      <c r="O324" s="785"/>
      <c r="P324" s="785"/>
      <c r="Q324" s="785"/>
      <c r="R324" s="785"/>
      <c r="S324" s="785"/>
      <c r="T324" s="785"/>
      <c r="U324" s="785"/>
      <c r="V324" s="785"/>
      <c r="W324" s="13"/>
      <c r="X324" s="13"/>
      <c r="Y324" s="13"/>
      <c r="Z324" s="785"/>
      <c r="AA324" s="785"/>
      <c r="AB324" s="785"/>
      <c r="AC324" s="785"/>
      <c r="AD324" s="785"/>
      <c r="AE324" s="785"/>
      <c r="AF324" s="785"/>
      <c r="AG324" s="785"/>
      <c r="AH324" s="785"/>
      <c r="AI324" s="785"/>
      <c r="AJ324" s="785"/>
      <c r="AK324" s="785"/>
      <c r="AL324" s="785"/>
      <c r="AM324" s="785"/>
      <c r="AN324" s="785"/>
      <c r="AO324" s="785"/>
      <c r="AP324" s="785"/>
      <c r="AQ324" s="785"/>
      <c r="AR324" s="785"/>
      <c r="AS324" s="785"/>
      <c r="AT324" s="785"/>
      <c r="AU324" s="785"/>
      <c r="AV324" s="785"/>
      <c r="AW324" s="785"/>
      <c r="AX324" s="785"/>
      <c r="AY324" s="785"/>
      <c r="AZ324" s="785"/>
      <c r="BD324" s="6"/>
    </row>
    <row r="325" spans="1:56" ht="12.9" customHeight="1" x14ac:dyDescent="0.3">
      <c r="A325" s="785"/>
      <c r="B325" s="785"/>
      <c r="C325" s="785"/>
      <c r="D325" s="785"/>
      <c r="E325" s="785"/>
      <c r="F325" s="785"/>
      <c r="G325" s="785"/>
      <c r="H325" s="785"/>
      <c r="I325" s="785"/>
      <c r="J325" s="785"/>
      <c r="K325" s="785"/>
      <c r="L325" s="785"/>
      <c r="M325" s="785"/>
      <c r="N325" s="785"/>
      <c r="O325" s="785"/>
      <c r="P325" s="785"/>
      <c r="Q325" s="785"/>
      <c r="R325" s="785"/>
      <c r="S325" s="785"/>
      <c r="T325" s="785"/>
      <c r="U325" s="785"/>
      <c r="V325" s="785"/>
      <c r="W325" s="13"/>
      <c r="X325" s="13"/>
      <c r="Y325" s="13"/>
      <c r="Z325" s="785"/>
      <c r="AA325" s="785"/>
      <c r="AB325" s="785"/>
      <c r="AC325" s="785"/>
      <c r="AD325" s="785"/>
      <c r="AE325" s="785"/>
      <c r="AF325" s="785"/>
      <c r="AG325" s="785"/>
      <c r="AH325" s="785"/>
      <c r="AI325" s="785"/>
      <c r="AJ325" s="785"/>
      <c r="AK325" s="785"/>
      <c r="AL325" s="785"/>
      <c r="AM325" s="785"/>
      <c r="AN325" s="785"/>
      <c r="AO325" s="785"/>
      <c r="AP325" s="785"/>
      <c r="AQ325" s="785"/>
      <c r="AR325" s="785"/>
      <c r="AS325" s="785"/>
      <c r="AT325" s="785"/>
      <c r="AU325" s="785"/>
      <c r="AV325" s="785"/>
      <c r="AW325" s="785"/>
      <c r="AX325" s="785"/>
      <c r="AY325" s="785"/>
      <c r="AZ325" s="785"/>
      <c r="BD325" s="6"/>
    </row>
    <row r="326" spans="1:56" ht="12.9" customHeight="1" x14ac:dyDescent="0.3">
      <c r="A326" s="785"/>
      <c r="B326" s="785"/>
      <c r="C326" s="785"/>
      <c r="D326" s="785"/>
      <c r="E326" s="785"/>
      <c r="F326" s="785"/>
      <c r="G326" s="785"/>
      <c r="H326" s="785"/>
      <c r="I326" s="785"/>
      <c r="J326" s="785"/>
      <c r="K326" s="785"/>
      <c r="L326" s="785"/>
      <c r="M326" s="785"/>
      <c r="N326" s="785"/>
      <c r="O326" s="785"/>
      <c r="P326" s="785"/>
      <c r="Q326" s="785"/>
      <c r="R326" s="785"/>
      <c r="S326" s="785"/>
      <c r="T326" s="785"/>
      <c r="U326" s="785"/>
      <c r="V326" s="785"/>
      <c r="W326" s="13"/>
      <c r="X326" s="13"/>
      <c r="Y326" s="13"/>
      <c r="Z326" s="785"/>
      <c r="AA326" s="785"/>
      <c r="AB326" s="785"/>
      <c r="AC326" s="785"/>
      <c r="AD326" s="785"/>
      <c r="AE326" s="785"/>
      <c r="AF326" s="785"/>
      <c r="AG326" s="785"/>
      <c r="AH326" s="785"/>
      <c r="AI326" s="785"/>
      <c r="AJ326" s="785"/>
      <c r="AK326" s="785"/>
      <c r="AL326" s="785"/>
      <c r="AM326" s="785"/>
      <c r="AN326" s="785"/>
      <c r="AO326" s="785"/>
      <c r="AP326" s="785"/>
      <c r="AQ326" s="785"/>
      <c r="AR326" s="785"/>
      <c r="AS326" s="785"/>
      <c r="AT326" s="785"/>
      <c r="AU326" s="785"/>
      <c r="AV326" s="785"/>
      <c r="AW326" s="785"/>
      <c r="AX326" s="785"/>
      <c r="AY326" s="785"/>
      <c r="AZ326" s="785"/>
      <c r="BD326" s="6"/>
    </row>
    <row r="327" spans="1:56" ht="12.9" customHeight="1" x14ac:dyDescent="0.3">
      <c r="A327" s="785"/>
      <c r="B327" s="785"/>
      <c r="C327" s="785"/>
      <c r="D327" s="785"/>
      <c r="E327" s="785"/>
      <c r="F327" s="785"/>
      <c r="G327" s="785"/>
      <c r="H327" s="785"/>
      <c r="I327" s="785"/>
      <c r="J327" s="785"/>
      <c r="K327" s="785"/>
      <c r="L327" s="785"/>
      <c r="M327" s="785"/>
      <c r="N327" s="785"/>
      <c r="O327" s="785"/>
      <c r="P327" s="785"/>
      <c r="Q327" s="785"/>
      <c r="R327" s="785"/>
      <c r="S327" s="785"/>
      <c r="T327" s="785"/>
      <c r="U327" s="785"/>
      <c r="V327" s="785"/>
      <c r="W327" s="13"/>
      <c r="X327" s="13"/>
      <c r="Y327" s="13"/>
      <c r="Z327" s="785"/>
      <c r="AA327" s="785"/>
      <c r="AB327" s="785"/>
      <c r="AC327" s="785"/>
      <c r="AD327" s="785"/>
      <c r="AE327" s="785"/>
      <c r="AF327" s="785"/>
      <c r="AG327" s="785"/>
      <c r="AH327" s="785"/>
      <c r="AI327" s="785"/>
      <c r="AJ327" s="785"/>
      <c r="AK327" s="785"/>
      <c r="AL327" s="785"/>
      <c r="AM327" s="785"/>
      <c r="AN327" s="785"/>
      <c r="AO327" s="785"/>
      <c r="AP327" s="785"/>
      <c r="AQ327" s="785"/>
      <c r="AR327" s="785"/>
      <c r="AS327" s="785"/>
      <c r="AT327" s="785"/>
      <c r="AU327" s="785"/>
      <c r="AV327" s="785"/>
      <c r="AW327" s="785"/>
      <c r="AX327" s="785"/>
      <c r="AY327" s="785"/>
      <c r="AZ327" s="785"/>
      <c r="BD327" s="6"/>
    </row>
    <row r="328" spans="1:56" ht="12.9" customHeight="1" x14ac:dyDescent="0.3">
      <c r="A328" s="785"/>
      <c r="B328" s="785"/>
      <c r="C328" s="785"/>
      <c r="D328" s="785"/>
      <c r="E328" s="785"/>
      <c r="F328" s="785"/>
      <c r="G328" s="785"/>
      <c r="H328" s="785"/>
      <c r="I328" s="785"/>
      <c r="J328" s="785"/>
      <c r="K328" s="785"/>
      <c r="L328" s="785"/>
      <c r="M328" s="785"/>
      <c r="N328" s="785"/>
      <c r="O328" s="785"/>
      <c r="P328" s="785"/>
      <c r="Q328" s="785"/>
      <c r="R328" s="785"/>
      <c r="S328" s="785"/>
      <c r="T328" s="785"/>
      <c r="U328" s="785"/>
      <c r="V328" s="785"/>
      <c r="W328" s="13"/>
      <c r="X328" s="13"/>
      <c r="Y328" s="13"/>
      <c r="Z328" s="785"/>
      <c r="AA328" s="785"/>
      <c r="AB328" s="785"/>
      <c r="AC328" s="785"/>
      <c r="AD328" s="785"/>
      <c r="AE328" s="785"/>
      <c r="AF328" s="785"/>
      <c r="AG328" s="785"/>
      <c r="AH328" s="785"/>
      <c r="AI328" s="785"/>
      <c r="AJ328" s="785"/>
      <c r="AK328" s="785"/>
      <c r="AL328" s="785"/>
      <c r="AM328" s="785"/>
      <c r="AN328" s="785"/>
      <c r="AO328" s="785"/>
      <c r="AP328" s="785"/>
      <c r="AQ328" s="785"/>
      <c r="AR328" s="785"/>
      <c r="AS328" s="785"/>
      <c r="AT328" s="785"/>
      <c r="AU328" s="785"/>
      <c r="AV328" s="785"/>
      <c r="AW328" s="785"/>
      <c r="AX328" s="785"/>
      <c r="AY328" s="785"/>
      <c r="AZ328" s="785"/>
      <c r="BD328" s="6"/>
    </row>
    <row r="329" spans="1:56" ht="12.9" customHeight="1" x14ac:dyDescent="0.3">
      <c r="A329" s="785"/>
      <c r="B329" s="785"/>
      <c r="C329" s="785"/>
      <c r="D329" s="785"/>
      <c r="E329" s="785"/>
      <c r="F329" s="785"/>
      <c r="G329" s="785"/>
      <c r="H329" s="785"/>
      <c r="I329" s="785"/>
      <c r="J329" s="785"/>
      <c r="K329" s="785"/>
      <c r="L329" s="785"/>
      <c r="M329" s="785"/>
      <c r="N329" s="785"/>
      <c r="O329" s="785"/>
      <c r="P329" s="785"/>
      <c r="Q329" s="785"/>
      <c r="R329" s="785"/>
      <c r="S329" s="785"/>
      <c r="T329" s="785"/>
      <c r="U329" s="785"/>
      <c r="V329" s="785"/>
      <c r="W329" s="13"/>
      <c r="X329" s="13"/>
      <c r="Y329" s="13"/>
      <c r="Z329" s="785"/>
      <c r="AA329" s="785"/>
      <c r="AB329" s="785"/>
      <c r="AC329" s="785"/>
      <c r="AD329" s="785"/>
      <c r="AE329" s="785"/>
      <c r="AF329" s="785"/>
      <c r="AG329" s="785"/>
      <c r="AH329" s="785"/>
      <c r="AI329" s="785"/>
      <c r="AJ329" s="785"/>
      <c r="AK329" s="785"/>
      <c r="AL329" s="785"/>
      <c r="AM329" s="785"/>
      <c r="AN329" s="785"/>
      <c r="AO329" s="785"/>
      <c r="AP329" s="785"/>
      <c r="AQ329" s="785"/>
      <c r="AR329" s="785"/>
      <c r="AS329" s="785"/>
      <c r="AT329" s="785"/>
      <c r="AU329" s="785"/>
      <c r="AV329" s="785"/>
      <c r="AW329" s="785"/>
      <c r="AX329" s="785"/>
      <c r="AY329" s="785"/>
      <c r="AZ329" s="785"/>
      <c r="BD329" s="6"/>
    </row>
    <row r="330" spans="1:56" ht="12.9" customHeight="1" x14ac:dyDescent="0.3">
      <c r="A330" s="785"/>
      <c r="B330" s="785"/>
      <c r="C330" s="785"/>
      <c r="D330" s="785"/>
      <c r="E330" s="785"/>
      <c r="F330" s="785"/>
      <c r="G330" s="785"/>
      <c r="H330" s="785"/>
      <c r="I330" s="785"/>
      <c r="J330" s="785"/>
      <c r="K330" s="785"/>
      <c r="L330" s="785"/>
      <c r="M330" s="785"/>
      <c r="N330" s="785"/>
      <c r="O330" s="785"/>
      <c r="P330" s="785"/>
      <c r="Q330" s="785"/>
      <c r="R330" s="785"/>
      <c r="S330" s="785"/>
      <c r="T330" s="785"/>
      <c r="U330" s="785"/>
      <c r="V330" s="785"/>
      <c r="W330" s="13"/>
      <c r="X330" s="13"/>
      <c r="Y330" s="13"/>
      <c r="Z330" s="785"/>
      <c r="AA330" s="785"/>
      <c r="AB330" s="785"/>
      <c r="AC330" s="785"/>
      <c r="AD330" s="785"/>
      <c r="AE330" s="785"/>
      <c r="AF330" s="785"/>
      <c r="AG330" s="785"/>
      <c r="AH330" s="785"/>
      <c r="AI330" s="785"/>
      <c r="AJ330" s="785"/>
      <c r="AK330" s="785"/>
      <c r="AL330" s="785"/>
      <c r="AM330" s="785"/>
      <c r="AN330" s="785"/>
      <c r="AO330" s="785"/>
      <c r="AP330" s="785"/>
      <c r="AQ330" s="785"/>
      <c r="AR330" s="785"/>
      <c r="AS330" s="785"/>
      <c r="AT330" s="785"/>
      <c r="AU330" s="785"/>
      <c r="AV330" s="785"/>
      <c r="AW330" s="785"/>
      <c r="AX330" s="785"/>
      <c r="AY330" s="785"/>
      <c r="AZ330" s="785"/>
      <c r="BD330" s="6"/>
    </row>
    <row r="331" spans="1:56" ht="12.9" customHeight="1" x14ac:dyDescent="0.3">
      <c r="A331" s="785"/>
      <c r="B331" s="785"/>
      <c r="C331" s="785"/>
      <c r="D331" s="785"/>
      <c r="E331" s="785"/>
      <c r="F331" s="785"/>
      <c r="G331" s="785"/>
      <c r="H331" s="785"/>
      <c r="I331" s="785"/>
      <c r="J331" s="785"/>
      <c r="K331" s="785"/>
      <c r="L331" s="785"/>
      <c r="M331" s="785"/>
      <c r="N331" s="785"/>
      <c r="O331" s="785"/>
      <c r="P331" s="785"/>
      <c r="Q331" s="785"/>
      <c r="R331" s="785"/>
      <c r="S331" s="785"/>
      <c r="T331" s="785"/>
      <c r="U331" s="785"/>
      <c r="V331" s="785"/>
      <c r="W331" s="13"/>
      <c r="X331" s="13"/>
      <c r="Y331" s="13"/>
      <c r="Z331" s="785"/>
      <c r="AA331" s="785"/>
      <c r="AB331" s="785"/>
      <c r="AC331" s="785"/>
      <c r="AD331" s="785"/>
      <c r="AE331" s="785"/>
      <c r="AF331" s="785"/>
      <c r="AG331" s="785"/>
      <c r="AH331" s="785"/>
      <c r="AI331" s="785"/>
      <c r="AJ331" s="785"/>
      <c r="AK331" s="785"/>
      <c r="AL331" s="785"/>
      <c r="AM331" s="785"/>
      <c r="AN331" s="785"/>
      <c r="AO331" s="785"/>
      <c r="AP331" s="785"/>
      <c r="AQ331" s="785"/>
      <c r="AR331" s="785"/>
      <c r="AS331" s="785"/>
      <c r="AT331" s="785"/>
      <c r="AU331" s="785"/>
      <c r="AV331" s="785"/>
      <c r="AW331" s="785"/>
      <c r="AX331" s="785"/>
      <c r="AY331" s="785"/>
      <c r="AZ331" s="785"/>
      <c r="BD331" s="6"/>
    </row>
    <row r="332" spans="1:56" ht="12.9" customHeight="1" x14ac:dyDescent="0.3">
      <c r="A332" s="785"/>
      <c r="B332" s="785"/>
      <c r="C332" s="785"/>
      <c r="D332" s="785"/>
      <c r="E332" s="785"/>
      <c r="F332" s="785"/>
      <c r="G332" s="785"/>
      <c r="H332" s="785"/>
      <c r="I332" s="785"/>
      <c r="J332" s="785"/>
      <c r="K332" s="785"/>
      <c r="L332" s="785"/>
      <c r="M332" s="785"/>
      <c r="N332" s="785"/>
      <c r="O332" s="785"/>
      <c r="P332" s="785"/>
      <c r="Q332" s="785"/>
      <c r="R332" s="785"/>
      <c r="S332" s="785"/>
      <c r="T332" s="785"/>
      <c r="U332" s="785"/>
      <c r="V332" s="785"/>
      <c r="W332" s="13"/>
      <c r="X332" s="13"/>
      <c r="Y332" s="13"/>
      <c r="Z332" s="785"/>
      <c r="AA332" s="785"/>
      <c r="AB332" s="785"/>
      <c r="AC332" s="785"/>
      <c r="AD332" s="785"/>
      <c r="AE332" s="785"/>
      <c r="AF332" s="785"/>
      <c r="AG332" s="785"/>
      <c r="AH332" s="785"/>
      <c r="AI332" s="785"/>
      <c r="AJ332" s="785"/>
      <c r="AK332" s="785"/>
      <c r="AL332" s="785"/>
      <c r="AM332" s="785"/>
      <c r="AN332" s="785"/>
      <c r="AO332" s="785"/>
      <c r="AP332" s="785"/>
      <c r="AQ332" s="785"/>
      <c r="AR332" s="785"/>
      <c r="AS332" s="785"/>
      <c r="AT332" s="785"/>
      <c r="AU332" s="785"/>
      <c r="AV332" s="785"/>
      <c r="AW332" s="785"/>
      <c r="AX332" s="785"/>
      <c r="AY332" s="785"/>
      <c r="AZ332" s="785"/>
      <c r="BD332" s="6"/>
    </row>
    <row r="333" spans="1:56" ht="12.9" customHeight="1" x14ac:dyDescent="0.3">
      <c r="A333" s="785"/>
      <c r="B333" s="785"/>
      <c r="C333" s="785"/>
      <c r="D333" s="785"/>
      <c r="E333" s="785"/>
      <c r="F333" s="785"/>
      <c r="G333" s="785"/>
      <c r="H333" s="785"/>
      <c r="I333" s="785"/>
      <c r="J333" s="785"/>
      <c r="K333" s="785"/>
      <c r="L333" s="785"/>
      <c r="M333" s="785"/>
      <c r="N333" s="785"/>
      <c r="O333" s="785"/>
      <c r="P333" s="785"/>
      <c r="Q333" s="785"/>
      <c r="R333" s="785"/>
      <c r="S333" s="785"/>
      <c r="T333" s="785"/>
      <c r="U333" s="785"/>
      <c r="V333" s="785"/>
      <c r="W333" s="13"/>
      <c r="X333" s="13"/>
      <c r="Y333" s="13"/>
      <c r="Z333" s="785"/>
      <c r="AA333" s="785"/>
      <c r="AB333" s="785"/>
      <c r="AC333" s="785"/>
      <c r="AD333" s="785"/>
      <c r="AE333" s="785"/>
      <c r="AF333" s="785"/>
      <c r="AG333" s="785"/>
      <c r="AH333" s="785"/>
      <c r="AI333" s="785"/>
      <c r="AJ333" s="785"/>
      <c r="AK333" s="785"/>
      <c r="AL333" s="785"/>
      <c r="AM333" s="785"/>
      <c r="AN333" s="785"/>
      <c r="AO333" s="785"/>
      <c r="AP333" s="785"/>
      <c r="AQ333" s="785"/>
      <c r="AR333" s="785"/>
      <c r="AS333" s="785"/>
      <c r="AT333" s="785"/>
      <c r="AU333" s="785"/>
      <c r="AV333" s="785"/>
      <c r="AW333" s="785"/>
      <c r="AX333" s="785"/>
      <c r="AY333" s="785"/>
      <c r="AZ333" s="785"/>
      <c r="BD333" s="6"/>
    </row>
    <row r="334" spans="1:56" ht="12.9" customHeight="1" x14ac:dyDescent="0.3">
      <c r="A334" s="785"/>
      <c r="B334" s="785"/>
      <c r="C334" s="785"/>
      <c r="D334" s="785"/>
      <c r="E334" s="785"/>
      <c r="F334" s="785"/>
      <c r="G334" s="785"/>
      <c r="H334" s="785"/>
      <c r="I334" s="785"/>
      <c r="J334" s="785"/>
      <c r="K334" s="785"/>
      <c r="L334" s="785"/>
      <c r="M334" s="785"/>
      <c r="N334" s="785"/>
      <c r="O334" s="785"/>
      <c r="P334" s="785"/>
      <c r="Q334" s="785"/>
      <c r="R334" s="785"/>
      <c r="S334" s="785"/>
      <c r="T334" s="785"/>
      <c r="U334" s="785"/>
      <c r="V334" s="785"/>
      <c r="W334" s="13"/>
      <c r="X334" s="13"/>
      <c r="Y334" s="13"/>
      <c r="Z334" s="785"/>
      <c r="AA334" s="785"/>
      <c r="AB334" s="785"/>
      <c r="AC334" s="785"/>
      <c r="AD334" s="785"/>
      <c r="AE334" s="785"/>
      <c r="AF334" s="785"/>
      <c r="AG334" s="785"/>
      <c r="AH334" s="785"/>
      <c r="AI334" s="785"/>
      <c r="AJ334" s="785"/>
      <c r="AK334" s="785"/>
      <c r="AL334" s="785"/>
      <c r="AM334" s="785"/>
      <c r="AN334" s="785"/>
      <c r="AO334" s="785"/>
      <c r="AP334" s="785"/>
      <c r="AQ334" s="785"/>
      <c r="AR334" s="785"/>
      <c r="AS334" s="785"/>
      <c r="AT334" s="785"/>
      <c r="AU334" s="785"/>
      <c r="AV334" s="785"/>
      <c r="AW334" s="785"/>
      <c r="AX334" s="785"/>
      <c r="AY334" s="785"/>
      <c r="AZ334" s="785"/>
      <c r="BD334" s="6"/>
    </row>
    <row r="335" spans="1:56" ht="12.9" customHeight="1" x14ac:dyDescent="0.3">
      <c r="A335" s="785"/>
      <c r="B335" s="785"/>
      <c r="C335" s="785"/>
      <c r="D335" s="785"/>
      <c r="E335" s="785"/>
      <c r="F335" s="785"/>
      <c r="G335" s="785"/>
      <c r="H335" s="785"/>
      <c r="I335" s="785"/>
      <c r="J335" s="785"/>
      <c r="K335" s="785"/>
      <c r="L335" s="785"/>
      <c r="M335" s="785"/>
      <c r="N335" s="785"/>
      <c r="O335" s="785"/>
      <c r="P335" s="785"/>
      <c r="Q335" s="785"/>
      <c r="R335" s="785"/>
      <c r="S335" s="785"/>
      <c r="T335" s="785"/>
      <c r="U335" s="785"/>
      <c r="V335" s="785"/>
      <c r="W335" s="13"/>
      <c r="X335" s="13"/>
      <c r="Y335" s="13"/>
      <c r="Z335" s="785"/>
      <c r="AA335" s="785"/>
      <c r="AB335" s="785"/>
      <c r="AC335" s="785"/>
      <c r="AD335" s="785"/>
      <c r="AE335" s="785"/>
      <c r="AF335" s="785"/>
      <c r="AG335" s="785"/>
      <c r="AH335" s="785"/>
      <c r="AI335" s="785"/>
      <c r="AJ335" s="785"/>
      <c r="AK335" s="785"/>
      <c r="AL335" s="785"/>
      <c r="AM335" s="785"/>
      <c r="AN335" s="785"/>
      <c r="AO335" s="785"/>
      <c r="AP335" s="785"/>
      <c r="AQ335" s="785"/>
      <c r="AR335" s="785"/>
      <c r="AS335" s="785"/>
      <c r="AT335" s="785"/>
      <c r="AU335" s="785"/>
      <c r="AV335" s="785"/>
      <c r="AW335" s="785"/>
      <c r="AX335" s="785"/>
      <c r="AY335" s="785"/>
      <c r="AZ335" s="785"/>
      <c r="BD335" s="6"/>
    </row>
    <row r="336" spans="1:56" ht="12.9" customHeight="1" x14ac:dyDescent="0.3">
      <c r="A336" s="785"/>
      <c r="B336" s="785"/>
      <c r="C336" s="785"/>
      <c r="D336" s="785"/>
      <c r="E336" s="785"/>
      <c r="F336" s="785"/>
      <c r="G336" s="785"/>
      <c r="H336" s="785"/>
      <c r="I336" s="785"/>
      <c r="J336" s="785"/>
      <c r="K336" s="785"/>
      <c r="L336" s="785"/>
      <c r="M336" s="785"/>
      <c r="N336" s="785"/>
      <c r="O336" s="785"/>
      <c r="P336" s="785"/>
      <c r="Q336" s="785"/>
      <c r="R336" s="785"/>
      <c r="S336" s="785"/>
      <c r="T336" s="785"/>
      <c r="U336" s="785"/>
      <c r="V336" s="785"/>
      <c r="W336" s="13"/>
      <c r="X336" s="13"/>
      <c r="Y336" s="13"/>
      <c r="Z336" s="785"/>
      <c r="AA336" s="785"/>
      <c r="AB336" s="785"/>
      <c r="AC336" s="785"/>
      <c r="AD336" s="785"/>
      <c r="AE336" s="785"/>
      <c r="AF336" s="785"/>
      <c r="AG336" s="785"/>
      <c r="AH336" s="785"/>
      <c r="AI336" s="785"/>
      <c r="AJ336" s="785"/>
      <c r="AK336" s="785"/>
      <c r="AL336" s="785"/>
      <c r="AM336" s="785"/>
      <c r="AN336" s="785"/>
      <c r="AO336" s="785"/>
      <c r="AP336" s="785"/>
      <c r="AQ336" s="785"/>
      <c r="AR336" s="785"/>
      <c r="AS336" s="785"/>
      <c r="AT336" s="785"/>
      <c r="AU336" s="785"/>
      <c r="AV336" s="785"/>
      <c r="AW336" s="785"/>
      <c r="AX336" s="785"/>
      <c r="AY336" s="785"/>
      <c r="AZ336" s="785"/>
      <c r="BD336" s="6"/>
    </row>
    <row r="337" spans="1:56" ht="12.9" customHeight="1" x14ac:dyDescent="0.3">
      <c r="A337" s="785"/>
      <c r="B337" s="785"/>
      <c r="C337" s="785"/>
      <c r="D337" s="785"/>
      <c r="E337" s="785"/>
      <c r="F337" s="785"/>
      <c r="G337" s="785"/>
      <c r="H337" s="785"/>
      <c r="I337" s="785"/>
      <c r="J337" s="785"/>
      <c r="K337" s="785"/>
      <c r="L337" s="785"/>
      <c r="M337" s="785"/>
      <c r="N337" s="785"/>
      <c r="O337" s="785"/>
      <c r="P337" s="785"/>
      <c r="Q337" s="785"/>
      <c r="R337" s="785"/>
      <c r="S337" s="785"/>
      <c r="T337" s="785"/>
      <c r="U337" s="785"/>
      <c r="V337" s="785"/>
      <c r="W337" s="13"/>
      <c r="X337" s="13"/>
      <c r="Y337" s="13"/>
      <c r="Z337" s="785"/>
      <c r="AA337" s="785"/>
      <c r="AB337" s="785"/>
      <c r="AC337" s="785"/>
      <c r="AD337" s="785"/>
      <c r="AE337" s="785"/>
      <c r="AF337" s="785"/>
      <c r="AG337" s="785"/>
      <c r="AH337" s="785"/>
      <c r="AI337" s="785"/>
      <c r="AJ337" s="785"/>
      <c r="AK337" s="785"/>
      <c r="AL337" s="785"/>
      <c r="AM337" s="785"/>
      <c r="AN337" s="785"/>
      <c r="AO337" s="785"/>
      <c r="AP337" s="785"/>
      <c r="AQ337" s="785"/>
      <c r="AR337" s="785"/>
      <c r="AS337" s="785"/>
      <c r="AT337" s="785"/>
      <c r="AU337" s="785"/>
      <c r="AV337" s="785"/>
      <c r="AW337" s="785"/>
      <c r="AX337" s="785"/>
      <c r="AY337" s="785"/>
      <c r="AZ337" s="785"/>
      <c r="BD337" s="6"/>
    </row>
    <row r="338" spans="1:56" ht="12.9" customHeight="1" x14ac:dyDescent="0.3">
      <c r="A338" s="785"/>
      <c r="B338" s="785"/>
      <c r="C338" s="785"/>
      <c r="D338" s="785"/>
      <c r="E338" s="785"/>
      <c r="F338" s="785"/>
      <c r="G338" s="785"/>
      <c r="H338" s="785"/>
      <c r="I338" s="785"/>
      <c r="J338" s="785"/>
      <c r="K338" s="785"/>
      <c r="L338" s="785"/>
      <c r="M338" s="785"/>
      <c r="N338" s="785"/>
      <c r="O338" s="785"/>
      <c r="P338" s="785"/>
      <c r="Q338" s="785"/>
      <c r="R338" s="785"/>
      <c r="S338" s="785"/>
      <c r="T338" s="785"/>
      <c r="U338" s="785"/>
      <c r="V338" s="785"/>
      <c r="W338" s="13"/>
      <c r="X338" s="13"/>
      <c r="Y338" s="13"/>
      <c r="Z338" s="785"/>
      <c r="AA338" s="785"/>
      <c r="AB338" s="785"/>
      <c r="AC338" s="785"/>
      <c r="AD338" s="785"/>
      <c r="AE338" s="785"/>
      <c r="AF338" s="785"/>
      <c r="AG338" s="785"/>
      <c r="AH338" s="785"/>
      <c r="AI338" s="785"/>
      <c r="AJ338" s="785"/>
      <c r="AK338" s="785"/>
      <c r="AL338" s="785"/>
      <c r="AM338" s="785"/>
      <c r="AN338" s="785"/>
      <c r="AO338" s="785"/>
      <c r="AP338" s="785"/>
      <c r="AQ338" s="785"/>
      <c r="AR338" s="785"/>
      <c r="AS338" s="785"/>
      <c r="AT338" s="785"/>
      <c r="AU338" s="785"/>
      <c r="AV338" s="785"/>
      <c r="AW338" s="785"/>
      <c r="AX338" s="785"/>
      <c r="AY338" s="785"/>
      <c r="AZ338" s="785"/>
      <c r="BD338" s="6"/>
    </row>
    <row r="339" spans="1:56" ht="12.9" customHeight="1" x14ac:dyDescent="0.3">
      <c r="A339" s="785"/>
      <c r="B339" s="785"/>
      <c r="C339" s="785"/>
      <c r="D339" s="785"/>
      <c r="E339" s="785"/>
      <c r="F339" s="785"/>
      <c r="G339" s="785"/>
      <c r="H339" s="785"/>
      <c r="I339" s="785"/>
      <c r="J339" s="785"/>
      <c r="K339" s="785"/>
      <c r="L339" s="785"/>
      <c r="M339" s="785"/>
      <c r="N339" s="785"/>
      <c r="O339" s="785"/>
      <c r="P339" s="785"/>
      <c r="Q339" s="785"/>
      <c r="R339" s="785"/>
      <c r="S339" s="785"/>
      <c r="T339" s="785"/>
      <c r="U339" s="785"/>
      <c r="V339" s="785"/>
      <c r="W339" s="13"/>
      <c r="X339" s="13"/>
      <c r="Y339" s="13"/>
      <c r="Z339" s="785"/>
      <c r="AA339" s="785"/>
      <c r="AB339" s="785"/>
      <c r="AC339" s="785"/>
      <c r="AD339" s="785"/>
      <c r="AE339" s="785"/>
      <c r="AF339" s="785"/>
      <c r="AG339" s="785"/>
      <c r="AH339" s="785"/>
      <c r="AI339" s="785"/>
      <c r="AJ339" s="785"/>
      <c r="AK339" s="785"/>
      <c r="AL339" s="785"/>
      <c r="AM339" s="785"/>
      <c r="AN339" s="785"/>
      <c r="AO339" s="785"/>
      <c r="AP339" s="785"/>
      <c r="AQ339" s="785"/>
      <c r="AR339" s="785"/>
      <c r="AS339" s="785"/>
      <c r="AT339" s="785"/>
      <c r="AU339" s="785"/>
      <c r="AV339" s="785"/>
      <c r="AW339" s="785"/>
      <c r="AX339" s="785"/>
      <c r="AY339" s="785"/>
      <c r="AZ339" s="785"/>
      <c r="BD339" s="6"/>
    </row>
    <row r="340" spans="1:56" ht="12.9" customHeight="1" x14ac:dyDescent="0.3">
      <c r="A340" s="785"/>
      <c r="B340" s="785"/>
      <c r="C340" s="785"/>
      <c r="D340" s="785"/>
      <c r="E340" s="785"/>
      <c r="F340" s="785"/>
      <c r="G340" s="785"/>
      <c r="H340" s="785"/>
      <c r="I340" s="785"/>
      <c r="J340" s="785"/>
      <c r="K340" s="785"/>
      <c r="L340" s="785"/>
      <c r="M340" s="785"/>
      <c r="N340" s="785"/>
      <c r="O340" s="785"/>
      <c r="P340" s="785"/>
      <c r="Q340" s="785"/>
      <c r="R340" s="785"/>
      <c r="S340" s="785"/>
      <c r="T340" s="785"/>
      <c r="U340" s="785"/>
      <c r="V340" s="785"/>
      <c r="W340" s="13"/>
      <c r="X340" s="13"/>
      <c r="Y340" s="13"/>
      <c r="Z340" s="785"/>
      <c r="AA340" s="785"/>
      <c r="AB340" s="785"/>
      <c r="AC340" s="785"/>
      <c r="AD340" s="785"/>
      <c r="AE340" s="785"/>
      <c r="AF340" s="785"/>
      <c r="AG340" s="785"/>
      <c r="AH340" s="785"/>
      <c r="AI340" s="785"/>
      <c r="AJ340" s="785"/>
      <c r="AK340" s="785"/>
      <c r="AL340" s="785"/>
      <c r="AM340" s="785"/>
      <c r="AN340" s="785"/>
      <c r="AO340" s="785"/>
      <c r="AP340" s="785"/>
      <c r="AQ340" s="785"/>
      <c r="AR340" s="785"/>
      <c r="AS340" s="785"/>
      <c r="AT340" s="785"/>
      <c r="AU340" s="785"/>
      <c r="AV340" s="785"/>
      <c r="AW340" s="785"/>
      <c r="AX340" s="785"/>
      <c r="AY340" s="785"/>
      <c r="AZ340" s="785"/>
      <c r="BD340" s="6"/>
    </row>
    <row r="341" spans="1:56" ht="12.9" customHeight="1" x14ac:dyDescent="0.3">
      <c r="A341" s="785"/>
      <c r="B341" s="785"/>
      <c r="C341" s="785"/>
      <c r="D341" s="785"/>
      <c r="E341" s="785"/>
      <c r="F341" s="785"/>
      <c r="G341" s="785"/>
      <c r="H341" s="785"/>
      <c r="I341" s="785"/>
      <c r="J341" s="785"/>
      <c r="K341" s="785"/>
      <c r="L341" s="785"/>
      <c r="M341" s="785"/>
      <c r="N341" s="785"/>
      <c r="O341" s="785"/>
      <c r="P341" s="785"/>
      <c r="Q341" s="785"/>
      <c r="R341" s="785"/>
      <c r="S341" s="785"/>
      <c r="T341" s="785"/>
      <c r="U341" s="785"/>
      <c r="V341" s="785"/>
      <c r="W341" s="13"/>
      <c r="X341" s="13"/>
      <c r="Y341" s="13"/>
      <c r="Z341" s="785"/>
      <c r="AA341" s="785"/>
      <c r="AB341" s="785"/>
      <c r="AC341" s="785"/>
      <c r="AD341" s="785"/>
      <c r="AE341" s="785"/>
      <c r="AF341" s="785"/>
      <c r="AG341" s="785"/>
      <c r="AH341" s="785"/>
      <c r="AI341" s="785"/>
      <c r="AJ341" s="785"/>
      <c r="AK341" s="785"/>
      <c r="AL341" s="785"/>
      <c r="AM341" s="785"/>
      <c r="AN341" s="785"/>
      <c r="AO341" s="785"/>
      <c r="AP341" s="785"/>
      <c r="AQ341" s="785"/>
      <c r="AR341" s="785"/>
      <c r="AS341" s="785"/>
      <c r="AT341" s="785"/>
      <c r="AU341" s="785"/>
      <c r="AV341" s="785"/>
      <c r="AW341" s="785"/>
      <c r="AX341" s="785"/>
      <c r="AY341" s="785"/>
      <c r="AZ341" s="785"/>
      <c r="BD341" s="6"/>
    </row>
    <row r="342" spans="1:56" ht="12.9" customHeight="1" x14ac:dyDescent="0.3">
      <c r="A342" s="785"/>
      <c r="B342" s="785"/>
      <c r="C342" s="785"/>
      <c r="D342" s="785"/>
      <c r="E342" s="785"/>
      <c r="F342" s="785"/>
      <c r="G342" s="785"/>
      <c r="H342" s="785"/>
      <c r="I342" s="785"/>
      <c r="J342" s="785"/>
      <c r="K342" s="785"/>
      <c r="L342" s="785"/>
      <c r="M342" s="785"/>
      <c r="N342" s="785"/>
      <c r="O342" s="785"/>
      <c r="P342" s="785"/>
      <c r="Q342" s="785"/>
      <c r="R342" s="785"/>
      <c r="S342" s="785"/>
      <c r="T342" s="785"/>
      <c r="U342" s="785"/>
      <c r="V342" s="785"/>
      <c r="W342" s="13"/>
      <c r="X342" s="13"/>
      <c r="Y342" s="13"/>
      <c r="Z342" s="785"/>
      <c r="AA342" s="785"/>
      <c r="AB342" s="785"/>
      <c r="AC342" s="785"/>
      <c r="AD342" s="785"/>
      <c r="AE342" s="785"/>
      <c r="AF342" s="785"/>
      <c r="AG342" s="785"/>
      <c r="AH342" s="785"/>
      <c r="AI342" s="785"/>
      <c r="AJ342" s="785"/>
      <c r="AK342" s="785"/>
      <c r="AL342" s="785"/>
      <c r="AM342" s="785"/>
      <c r="AN342" s="785"/>
      <c r="AO342" s="785"/>
      <c r="AP342" s="785"/>
      <c r="AQ342" s="785"/>
      <c r="AR342" s="785"/>
      <c r="AS342" s="785"/>
      <c r="AT342" s="785"/>
      <c r="AU342" s="785"/>
      <c r="AV342" s="785"/>
      <c r="AW342" s="785"/>
      <c r="AX342" s="785"/>
      <c r="AY342" s="785"/>
      <c r="AZ342" s="785"/>
      <c r="BD342" s="6"/>
    </row>
    <row r="343" spans="1:56" ht="12.9" customHeight="1" x14ac:dyDescent="0.3">
      <c r="A343" s="785"/>
      <c r="B343" s="785"/>
      <c r="C343" s="785"/>
      <c r="D343" s="785"/>
      <c r="E343" s="785"/>
      <c r="F343" s="785"/>
      <c r="G343" s="785"/>
      <c r="H343" s="785"/>
      <c r="I343" s="785"/>
      <c r="J343" s="785"/>
      <c r="K343" s="785"/>
      <c r="L343" s="785"/>
      <c r="M343" s="785"/>
      <c r="N343" s="785"/>
      <c r="O343" s="785"/>
      <c r="P343" s="785"/>
      <c r="Q343" s="785"/>
      <c r="R343" s="785"/>
      <c r="S343" s="785"/>
      <c r="T343" s="785"/>
      <c r="U343" s="785"/>
      <c r="V343" s="785"/>
      <c r="W343" s="13"/>
      <c r="X343" s="13"/>
      <c r="Y343" s="13"/>
      <c r="Z343" s="785"/>
      <c r="AA343" s="785"/>
      <c r="AB343" s="785"/>
      <c r="AC343" s="785"/>
      <c r="AD343" s="785"/>
      <c r="AE343" s="785"/>
      <c r="AF343" s="785"/>
      <c r="AG343" s="785"/>
      <c r="AH343" s="785"/>
      <c r="AI343" s="785"/>
      <c r="AJ343" s="785"/>
      <c r="AK343" s="785"/>
      <c r="AL343" s="785"/>
      <c r="AM343" s="785"/>
      <c r="AN343" s="785"/>
      <c r="AO343" s="785"/>
      <c r="AP343" s="785"/>
      <c r="AQ343" s="785"/>
      <c r="AR343" s="785"/>
      <c r="AS343" s="785"/>
      <c r="AT343" s="785"/>
      <c r="AU343" s="785"/>
      <c r="AV343" s="785"/>
      <c r="AW343" s="785"/>
      <c r="AX343" s="785"/>
      <c r="AY343" s="785"/>
      <c r="AZ343" s="785"/>
      <c r="BD343" s="6"/>
    </row>
    <row r="344" spans="1:56" ht="12.9" customHeight="1" x14ac:dyDescent="0.3">
      <c r="A344" s="785"/>
      <c r="B344" s="785"/>
      <c r="C344" s="785"/>
      <c r="D344" s="785"/>
      <c r="E344" s="785"/>
      <c r="F344" s="785"/>
      <c r="G344" s="785"/>
      <c r="H344" s="785"/>
      <c r="I344" s="785"/>
      <c r="J344" s="785"/>
      <c r="K344" s="785"/>
      <c r="L344" s="785"/>
      <c r="M344" s="785"/>
      <c r="N344" s="785"/>
      <c r="O344" s="785"/>
      <c r="P344" s="785"/>
      <c r="Q344" s="785"/>
      <c r="R344" s="785"/>
      <c r="S344" s="785"/>
      <c r="T344" s="785"/>
      <c r="U344" s="785"/>
      <c r="V344" s="785"/>
      <c r="W344" s="13"/>
      <c r="X344" s="13"/>
      <c r="Y344" s="13"/>
      <c r="Z344" s="785"/>
      <c r="AA344" s="785"/>
      <c r="AB344" s="785"/>
      <c r="AC344" s="785"/>
      <c r="AD344" s="785"/>
      <c r="AE344" s="785"/>
      <c r="AF344" s="785"/>
      <c r="AG344" s="785"/>
      <c r="AH344" s="785"/>
      <c r="AI344" s="785"/>
      <c r="AJ344" s="785"/>
      <c r="AK344" s="785"/>
      <c r="AL344" s="785"/>
      <c r="AM344" s="785"/>
      <c r="AN344" s="785"/>
      <c r="AO344" s="785"/>
      <c r="AP344" s="785"/>
      <c r="AQ344" s="785"/>
      <c r="AR344" s="785"/>
      <c r="AS344" s="785"/>
      <c r="AT344" s="785"/>
      <c r="AU344" s="785"/>
      <c r="AV344" s="785"/>
      <c r="AW344" s="785"/>
      <c r="AX344" s="785"/>
      <c r="AY344" s="785"/>
      <c r="AZ344" s="785"/>
      <c r="BD344" s="6"/>
    </row>
    <row r="345" spans="1:56" ht="12.9" customHeight="1" x14ac:dyDescent="0.3">
      <c r="A345" s="785"/>
      <c r="B345" s="785"/>
      <c r="C345" s="785"/>
      <c r="D345" s="785"/>
      <c r="E345" s="785"/>
      <c r="F345" s="785"/>
      <c r="G345" s="785"/>
      <c r="H345" s="785"/>
      <c r="I345" s="785"/>
      <c r="J345" s="785"/>
      <c r="K345" s="785"/>
      <c r="L345" s="785"/>
      <c r="M345" s="785"/>
      <c r="N345" s="785"/>
      <c r="O345" s="785"/>
      <c r="P345" s="785"/>
      <c r="Q345" s="785"/>
      <c r="R345" s="785"/>
      <c r="S345" s="785"/>
      <c r="T345" s="785"/>
      <c r="U345" s="785"/>
      <c r="V345" s="785"/>
      <c r="W345" s="13"/>
      <c r="X345" s="13"/>
      <c r="Y345" s="13"/>
      <c r="Z345" s="785"/>
      <c r="AA345" s="785"/>
      <c r="AB345" s="785"/>
      <c r="AC345" s="785"/>
      <c r="AD345" s="785"/>
      <c r="AE345" s="785"/>
      <c r="AF345" s="785"/>
      <c r="AG345" s="785"/>
      <c r="AH345" s="785"/>
      <c r="AI345" s="785"/>
      <c r="AJ345" s="785"/>
      <c r="AK345" s="785"/>
      <c r="AL345" s="785"/>
      <c r="AM345" s="785"/>
      <c r="AN345" s="785"/>
      <c r="AO345" s="785"/>
      <c r="AP345" s="785"/>
      <c r="AQ345" s="785"/>
      <c r="AR345" s="785"/>
      <c r="AS345" s="785"/>
      <c r="AT345" s="785"/>
      <c r="AU345" s="785"/>
      <c r="AV345" s="785"/>
      <c r="AW345" s="785"/>
      <c r="AX345" s="785"/>
      <c r="AY345" s="785"/>
      <c r="AZ345" s="785"/>
      <c r="BD345" s="6"/>
    </row>
    <row r="346" spans="1:56" ht="12.9" customHeight="1" x14ac:dyDescent="0.3">
      <c r="A346" s="785"/>
      <c r="B346" s="785"/>
      <c r="C346" s="785"/>
      <c r="D346" s="785"/>
      <c r="E346" s="785"/>
      <c r="F346" s="785"/>
      <c r="G346" s="785"/>
      <c r="H346" s="785"/>
      <c r="I346" s="785"/>
      <c r="J346" s="785"/>
      <c r="K346" s="785"/>
      <c r="L346" s="785"/>
      <c r="M346" s="785"/>
      <c r="N346" s="785"/>
      <c r="O346" s="785"/>
      <c r="P346" s="785"/>
      <c r="Q346" s="785"/>
      <c r="R346" s="785"/>
      <c r="S346" s="785"/>
      <c r="T346" s="785"/>
      <c r="U346" s="785"/>
      <c r="V346" s="785"/>
      <c r="W346" s="13"/>
      <c r="X346" s="13"/>
      <c r="Y346" s="13"/>
      <c r="Z346" s="785"/>
      <c r="AA346" s="785"/>
      <c r="AB346" s="785"/>
      <c r="AC346" s="785"/>
      <c r="AD346" s="785"/>
      <c r="AE346" s="785"/>
      <c r="AF346" s="785"/>
      <c r="AG346" s="785"/>
      <c r="AH346" s="785"/>
      <c r="AI346" s="785"/>
      <c r="AJ346" s="785"/>
      <c r="AK346" s="785"/>
      <c r="AL346" s="785"/>
      <c r="AM346" s="785"/>
      <c r="AN346" s="785"/>
      <c r="AO346" s="785"/>
      <c r="AP346" s="785"/>
      <c r="AQ346" s="785"/>
      <c r="AR346" s="785"/>
      <c r="AS346" s="785"/>
      <c r="AT346" s="785"/>
      <c r="AU346" s="785"/>
      <c r="AV346" s="785"/>
      <c r="AW346" s="785"/>
      <c r="AX346" s="785"/>
      <c r="AY346" s="785"/>
      <c r="AZ346" s="785"/>
      <c r="BD346" s="6"/>
    </row>
    <row r="347" spans="1:56" ht="12.9" customHeight="1" x14ac:dyDescent="0.3">
      <c r="A347" s="785"/>
      <c r="B347" s="785"/>
      <c r="C347" s="785"/>
      <c r="D347" s="785"/>
      <c r="E347" s="785"/>
      <c r="F347" s="785"/>
      <c r="G347" s="785"/>
      <c r="H347" s="785"/>
      <c r="I347" s="785"/>
      <c r="J347" s="785"/>
      <c r="K347" s="785"/>
      <c r="L347" s="785"/>
      <c r="M347" s="785"/>
      <c r="N347" s="785"/>
      <c r="O347" s="785"/>
      <c r="P347" s="785"/>
      <c r="Q347" s="785"/>
      <c r="R347" s="785"/>
      <c r="S347" s="785"/>
      <c r="T347" s="785"/>
      <c r="U347" s="785"/>
      <c r="V347" s="785"/>
      <c r="W347" s="13"/>
      <c r="X347" s="13"/>
      <c r="Y347" s="13"/>
      <c r="Z347" s="785"/>
      <c r="AA347" s="785"/>
      <c r="AB347" s="785"/>
      <c r="AC347" s="785"/>
      <c r="AD347" s="785"/>
      <c r="AE347" s="785"/>
      <c r="AF347" s="785"/>
      <c r="AG347" s="785"/>
      <c r="AH347" s="785"/>
      <c r="AI347" s="785"/>
      <c r="AJ347" s="785"/>
      <c r="AK347" s="785"/>
      <c r="AL347" s="785"/>
      <c r="AM347" s="785"/>
      <c r="AN347" s="785"/>
      <c r="AO347" s="785"/>
      <c r="AP347" s="785"/>
      <c r="AQ347" s="785"/>
      <c r="AR347" s="785"/>
      <c r="AS347" s="785"/>
      <c r="AT347" s="785"/>
      <c r="AU347" s="785"/>
      <c r="AV347" s="785"/>
      <c r="AW347" s="785"/>
      <c r="AX347" s="785"/>
      <c r="AY347" s="785"/>
      <c r="AZ347" s="785"/>
      <c r="BD347" s="6"/>
    </row>
    <row r="348" spans="1:56" ht="12.9" customHeight="1" x14ac:dyDescent="0.3">
      <c r="A348" s="785"/>
      <c r="B348" s="785"/>
      <c r="C348" s="785"/>
      <c r="D348" s="785"/>
      <c r="E348" s="785"/>
      <c r="F348" s="785"/>
      <c r="G348" s="785"/>
      <c r="H348" s="785"/>
      <c r="I348" s="785"/>
      <c r="J348" s="785"/>
      <c r="K348" s="785"/>
      <c r="L348" s="785"/>
      <c r="M348" s="785"/>
      <c r="N348" s="785"/>
      <c r="O348" s="785"/>
      <c r="P348" s="785"/>
      <c r="Q348" s="785"/>
      <c r="R348" s="785"/>
      <c r="S348" s="785"/>
      <c r="T348" s="785"/>
      <c r="U348" s="785"/>
      <c r="V348" s="785"/>
      <c r="W348" s="13"/>
      <c r="X348" s="13"/>
      <c r="Y348" s="13"/>
      <c r="Z348" s="785"/>
      <c r="AA348" s="785"/>
      <c r="AB348" s="785"/>
      <c r="AC348" s="785"/>
      <c r="AD348" s="785"/>
      <c r="AE348" s="785"/>
      <c r="AF348" s="785"/>
      <c r="AG348" s="785"/>
      <c r="AH348" s="785"/>
      <c r="AI348" s="785"/>
      <c r="AJ348" s="785"/>
      <c r="AK348" s="785"/>
      <c r="AL348" s="785"/>
      <c r="AM348" s="785"/>
      <c r="AN348" s="785"/>
      <c r="AO348" s="785"/>
      <c r="AP348" s="785"/>
      <c r="AQ348" s="785"/>
      <c r="AR348" s="785"/>
      <c r="AS348" s="785"/>
      <c r="AT348" s="785"/>
      <c r="AU348" s="785"/>
      <c r="AV348" s="785"/>
      <c r="AW348" s="785"/>
      <c r="AX348" s="785"/>
      <c r="AY348" s="785"/>
      <c r="AZ348" s="785"/>
      <c r="BD348" s="6"/>
    </row>
    <row r="349" spans="1:56" ht="12.9" customHeight="1" x14ac:dyDescent="0.3">
      <c r="A349" s="785"/>
      <c r="B349" s="785"/>
      <c r="C349" s="785"/>
      <c r="D349" s="785"/>
      <c r="E349" s="785"/>
      <c r="F349" s="785"/>
      <c r="G349" s="785"/>
      <c r="H349" s="785"/>
      <c r="I349" s="785"/>
      <c r="J349" s="785"/>
      <c r="K349" s="785"/>
      <c r="L349" s="785"/>
      <c r="M349" s="785"/>
      <c r="N349" s="785"/>
      <c r="O349" s="785"/>
      <c r="P349" s="785"/>
      <c r="Q349" s="785"/>
      <c r="R349" s="785"/>
      <c r="S349" s="785"/>
      <c r="T349" s="785"/>
      <c r="U349" s="785"/>
      <c r="V349" s="785"/>
      <c r="W349" s="13"/>
      <c r="X349" s="13"/>
      <c r="Y349" s="13"/>
      <c r="Z349" s="785"/>
      <c r="AA349" s="785"/>
      <c r="AB349" s="785"/>
      <c r="AC349" s="785"/>
      <c r="AD349" s="785"/>
      <c r="AE349" s="785"/>
      <c r="AF349" s="785"/>
      <c r="AG349" s="785"/>
      <c r="AH349" s="785"/>
      <c r="AI349" s="785"/>
      <c r="AJ349" s="785"/>
      <c r="AK349" s="785"/>
      <c r="AL349" s="785"/>
      <c r="AM349" s="785"/>
      <c r="AN349" s="785"/>
      <c r="AO349" s="785"/>
      <c r="AP349" s="785"/>
      <c r="AQ349" s="785"/>
      <c r="AR349" s="785"/>
      <c r="AS349" s="785"/>
      <c r="AT349" s="785"/>
      <c r="AU349" s="785"/>
      <c r="AV349" s="785"/>
      <c r="AW349" s="785"/>
      <c r="AX349" s="785"/>
      <c r="AY349" s="785"/>
      <c r="AZ349" s="785"/>
      <c r="BD349" s="6"/>
    </row>
    <row r="350" spans="1:56" ht="12.9" customHeight="1" x14ac:dyDescent="0.3">
      <c r="A350" s="785"/>
      <c r="B350" s="785"/>
      <c r="C350" s="785"/>
      <c r="D350" s="785"/>
      <c r="E350" s="785"/>
      <c r="F350" s="785"/>
      <c r="G350" s="785"/>
      <c r="H350" s="785"/>
      <c r="I350" s="785"/>
      <c r="J350" s="785"/>
      <c r="K350" s="785"/>
      <c r="L350" s="785"/>
      <c r="M350" s="785"/>
      <c r="N350" s="785"/>
      <c r="O350" s="785"/>
      <c r="P350" s="785"/>
      <c r="Q350" s="785"/>
      <c r="R350" s="785"/>
      <c r="S350" s="785"/>
      <c r="T350" s="785"/>
      <c r="U350" s="785"/>
      <c r="V350" s="785"/>
      <c r="W350" s="13"/>
      <c r="X350" s="13"/>
      <c r="Y350" s="13"/>
      <c r="Z350" s="785"/>
      <c r="AA350" s="785"/>
      <c r="AB350" s="785"/>
      <c r="AC350" s="785"/>
      <c r="AD350" s="785"/>
      <c r="AE350" s="785"/>
      <c r="AF350" s="785"/>
      <c r="AG350" s="785"/>
      <c r="AH350" s="785"/>
      <c r="AI350" s="785"/>
      <c r="AJ350" s="785"/>
      <c r="AK350" s="785"/>
      <c r="AL350" s="785"/>
      <c r="AM350" s="785"/>
      <c r="AN350" s="785"/>
      <c r="AO350" s="785"/>
      <c r="AP350" s="785"/>
      <c r="AQ350" s="785"/>
      <c r="AR350" s="785"/>
      <c r="AS350" s="785"/>
      <c r="AT350" s="785"/>
      <c r="AU350" s="785"/>
      <c r="AV350" s="785"/>
      <c r="AW350" s="785"/>
      <c r="AX350" s="785"/>
      <c r="AY350" s="785"/>
      <c r="AZ350" s="785"/>
      <c r="BD350" s="6"/>
    </row>
    <row r="351" spans="1:56" ht="12.9" customHeight="1" x14ac:dyDescent="0.3">
      <c r="A351" s="785"/>
      <c r="B351" s="785"/>
      <c r="C351" s="785"/>
      <c r="D351" s="785"/>
      <c r="E351" s="785"/>
      <c r="F351" s="785"/>
      <c r="G351" s="785"/>
      <c r="H351" s="785"/>
      <c r="I351" s="785"/>
      <c r="J351" s="785"/>
      <c r="K351" s="785"/>
      <c r="L351" s="785"/>
      <c r="M351" s="785"/>
      <c r="N351" s="785"/>
      <c r="O351" s="785"/>
      <c r="P351" s="785"/>
      <c r="Q351" s="785"/>
      <c r="R351" s="785"/>
      <c r="S351" s="785"/>
      <c r="T351" s="785"/>
      <c r="U351" s="785"/>
      <c r="V351" s="785"/>
      <c r="W351" s="13"/>
      <c r="X351" s="13"/>
      <c r="Y351" s="13"/>
      <c r="Z351" s="785"/>
      <c r="AA351" s="785"/>
      <c r="AB351" s="785"/>
      <c r="AC351" s="785"/>
      <c r="AD351" s="785"/>
      <c r="AE351" s="785"/>
      <c r="AF351" s="785"/>
      <c r="AG351" s="785"/>
      <c r="AH351" s="785"/>
      <c r="AI351" s="785"/>
      <c r="AJ351" s="785"/>
      <c r="AK351" s="785"/>
      <c r="AL351" s="785"/>
      <c r="AM351" s="785"/>
      <c r="AN351" s="785"/>
      <c r="AO351" s="785"/>
      <c r="AP351" s="785"/>
      <c r="AQ351" s="785"/>
      <c r="AR351" s="785"/>
      <c r="AS351" s="785"/>
      <c r="AT351" s="785"/>
      <c r="AU351" s="785"/>
      <c r="AV351" s="785"/>
      <c r="AW351" s="785"/>
      <c r="AX351" s="785"/>
      <c r="AY351" s="785"/>
      <c r="AZ351" s="785"/>
      <c r="BD351" s="6"/>
    </row>
    <row r="352" spans="1:56" ht="12.9" customHeight="1" x14ac:dyDescent="0.3">
      <c r="A352" s="785"/>
      <c r="B352" s="785"/>
      <c r="C352" s="785"/>
      <c r="D352" s="785"/>
      <c r="E352" s="785"/>
      <c r="F352" s="785"/>
      <c r="G352" s="785"/>
      <c r="H352" s="785"/>
      <c r="I352" s="785"/>
      <c r="J352" s="785"/>
      <c r="K352" s="785"/>
      <c r="L352" s="785"/>
      <c r="M352" s="785"/>
      <c r="N352" s="785"/>
      <c r="O352" s="785"/>
      <c r="P352" s="785"/>
      <c r="Q352" s="785"/>
      <c r="R352" s="785"/>
      <c r="S352" s="785"/>
      <c r="T352" s="785"/>
      <c r="U352" s="785"/>
      <c r="V352" s="785"/>
      <c r="W352" s="13"/>
      <c r="X352" s="13"/>
      <c r="Y352" s="13"/>
      <c r="Z352" s="785"/>
      <c r="AA352" s="785"/>
      <c r="AB352" s="785"/>
      <c r="AC352" s="785"/>
      <c r="AD352" s="785"/>
      <c r="AE352" s="785"/>
      <c r="AF352" s="785"/>
      <c r="AG352" s="785"/>
      <c r="AH352" s="785"/>
      <c r="AI352" s="785"/>
      <c r="AJ352" s="785"/>
      <c r="AK352" s="785"/>
      <c r="AL352" s="785"/>
      <c r="AM352" s="785"/>
      <c r="AN352" s="785"/>
      <c r="AO352" s="785"/>
      <c r="AP352" s="785"/>
      <c r="AQ352" s="785"/>
      <c r="AR352" s="785"/>
      <c r="AS352" s="785"/>
      <c r="AT352" s="785"/>
      <c r="AU352" s="785"/>
      <c r="AV352" s="785"/>
      <c r="AW352" s="785"/>
      <c r="AX352" s="785"/>
      <c r="AY352" s="785"/>
      <c r="AZ352" s="785"/>
      <c r="BD352" s="6"/>
    </row>
    <row r="353" spans="1:56" ht="12.9" customHeight="1" x14ac:dyDescent="0.3">
      <c r="A353" s="785"/>
      <c r="B353" s="785"/>
      <c r="C353" s="785"/>
      <c r="D353" s="785"/>
      <c r="E353" s="785"/>
      <c r="F353" s="785"/>
      <c r="G353" s="785"/>
      <c r="H353" s="785"/>
      <c r="I353" s="785"/>
      <c r="J353" s="785"/>
      <c r="K353" s="785"/>
      <c r="L353" s="785"/>
      <c r="M353" s="785"/>
      <c r="N353" s="785"/>
      <c r="O353" s="785"/>
      <c r="P353" s="785"/>
      <c r="Q353" s="785"/>
      <c r="R353" s="785"/>
      <c r="S353" s="785"/>
      <c r="T353" s="785"/>
      <c r="U353" s="785"/>
      <c r="V353" s="785"/>
      <c r="W353" s="13"/>
      <c r="X353" s="13"/>
      <c r="Y353" s="13"/>
      <c r="Z353" s="785"/>
      <c r="AA353" s="785"/>
      <c r="AB353" s="785"/>
      <c r="AC353" s="785"/>
      <c r="AD353" s="785"/>
      <c r="AE353" s="785"/>
      <c r="AF353" s="785"/>
      <c r="AG353" s="785"/>
      <c r="AH353" s="785"/>
      <c r="AI353" s="785"/>
      <c r="AJ353" s="785"/>
      <c r="AK353" s="785"/>
      <c r="AL353" s="785"/>
      <c r="AM353" s="785"/>
      <c r="AN353" s="785"/>
      <c r="AO353" s="785"/>
      <c r="AP353" s="785"/>
      <c r="AQ353" s="785"/>
      <c r="AR353" s="785"/>
      <c r="AS353" s="785"/>
      <c r="AT353" s="785"/>
      <c r="AU353" s="785"/>
      <c r="AV353" s="785"/>
      <c r="AW353" s="785"/>
      <c r="AX353" s="785"/>
      <c r="AY353" s="785"/>
      <c r="AZ353" s="785"/>
      <c r="BD353" s="6"/>
    </row>
    <row r="354" spans="1:56" ht="12.9" customHeight="1" x14ac:dyDescent="0.3">
      <c r="A354" s="785"/>
      <c r="B354" s="785"/>
      <c r="C354" s="785"/>
      <c r="D354" s="785"/>
      <c r="E354" s="785"/>
      <c r="F354" s="785"/>
      <c r="G354" s="785"/>
      <c r="H354" s="785"/>
      <c r="I354" s="785"/>
      <c r="J354" s="785"/>
      <c r="K354" s="785"/>
      <c r="L354" s="785"/>
      <c r="M354" s="785"/>
      <c r="N354" s="785"/>
      <c r="O354" s="785"/>
      <c r="P354" s="785"/>
      <c r="Q354" s="785"/>
      <c r="R354" s="785"/>
      <c r="S354" s="785"/>
      <c r="T354" s="785"/>
      <c r="U354" s="785"/>
      <c r="V354" s="785"/>
      <c r="W354" s="13"/>
      <c r="X354" s="13"/>
      <c r="Y354" s="13"/>
      <c r="Z354" s="785"/>
      <c r="AA354" s="785"/>
      <c r="AB354" s="785"/>
      <c r="AC354" s="785"/>
      <c r="AD354" s="785"/>
      <c r="AE354" s="785"/>
      <c r="AF354" s="785"/>
      <c r="AG354" s="785"/>
      <c r="AH354" s="785"/>
      <c r="AI354" s="785"/>
      <c r="AJ354" s="785"/>
      <c r="AK354" s="785"/>
      <c r="AL354" s="785"/>
      <c r="AM354" s="785"/>
      <c r="AN354" s="785"/>
      <c r="AO354" s="785"/>
      <c r="AP354" s="785"/>
      <c r="AQ354" s="785"/>
      <c r="AR354" s="785"/>
      <c r="AS354" s="785"/>
      <c r="AT354" s="785"/>
      <c r="AU354" s="785"/>
      <c r="AV354" s="785"/>
      <c r="AW354" s="785"/>
      <c r="AX354" s="785"/>
      <c r="AY354" s="785"/>
      <c r="AZ354" s="785"/>
      <c r="BD354" s="6"/>
    </row>
    <row r="355" spans="1:56" ht="12.9" customHeight="1" x14ac:dyDescent="0.3">
      <c r="A355" s="785"/>
      <c r="B355" s="785"/>
      <c r="C355" s="785"/>
      <c r="D355" s="785"/>
      <c r="E355" s="785"/>
      <c r="F355" s="785"/>
      <c r="G355" s="785"/>
      <c r="H355" s="785"/>
      <c r="I355" s="785"/>
      <c r="J355" s="785"/>
      <c r="K355" s="785"/>
      <c r="L355" s="785"/>
      <c r="M355" s="785"/>
      <c r="N355" s="785"/>
      <c r="O355" s="785"/>
      <c r="P355" s="785"/>
      <c r="Q355" s="785"/>
      <c r="R355" s="785"/>
      <c r="S355" s="785"/>
      <c r="T355" s="785"/>
      <c r="U355" s="785"/>
      <c r="V355" s="785"/>
      <c r="W355" s="13"/>
      <c r="X355" s="13"/>
      <c r="Y355" s="13"/>
      <c r="Z355" s="785"/>
      <c r="AA355" s="785"/>
      <c r="AB355" s="785"/>
      <c r="AC355" s="785"/>
      <c r="AD355" s="785"/>
      <c r="AE355" s="785"/>
      <c r="AF355" s="785"/>
      <c r="AG355" s="785"/>
      <c r="AH355" s="785"/>
      <c r="AI355" s="785"/>
      <c r="AJ355" s="785"/>
      <c r="AK355" s="785"/>
      <c r="AL355" s="785"/>
      <c r="AM355" s="785"/>
      <c r="AN355" s="785"/>
      <c r="AO355" s="785"/>
      <c r="AP355" s="785"/>
      <c r="AQ355" s="785"/>
      <c r="AR355" s="785"/>
      <c r="AS355" s="785"/>
      <c r="AT355" s="785"/>
      <c r="AU355" s="785"/>
      <c r="AV355" s="785"/>
      <c r="AW355" s="785"/>
      <c r="AX355" s="785"/>
      <c r="AY355" s="785"/>
      <c r="AZ355" s="785"/>
      <c r="BD355" s="6"/>
    </row>
    <row r="356" spans="1:56" ht="12.9" customHeight="1" x14ac:dyDescent="0.3">
      <c r="A356" s="785"/>
      <c r="B356" s="785"/>
      <c r="C356" s="785"/>
      <c r="D356" s="785"/>
      <c r="E356" s="785"/>
      <c r="F356" s="785"/>
      <c r="G356" s="785"/>
      <c r="H356" s="785"/>
      <c r="I356" s="785"/>
      <c r="J356" s="785"/>
      <c r="K356" s="785"/>
      <c r="L356" s="785"/>
      <c r="M356" s="785"/>
      <c r="N356" s="785"/>
      <c r="O356" s="785"/>
      <c r="P356" s="785"/>
      <c r="Q356" s="785"/>
      <c r="R356" s="785"/>
      <c r="S356" s="785"/>
      <c r="T356" s="785"/>
      <c r="U356" s="785"/>
      <c r="V356" s="785"/>
      <c r="W356" s="13"/>
      <c r="X356" s="13"/>
      <c r="Y356" s="13"/>
      <c r="Z356" s="785"/>
      <c r="AA356" s="785"/>
      <c r="AB356" s="785"/>
      <c r="AC356" s="785"/>
      <c r="AD356" s="785"/>
      <c r="AE356" s="785"/>
      <c r="AF356" s="785"/>
      <c r="AG356" s="785"/>
      <c r="AH356" s="785"/>
      <c r="AI356" s="785"/>
      <c r="AJ356" s="785"/>
      <c r="AK356" s="785"/>
      <c r="AL356" s="785"/>
      <c r="AM356" s="785"/>
      <c r="AN356" s="785"/>
      <c r="AO356" s="785"/>
      <c r="AP356" s="785"/>
      <c r="AQ356" s="785"/>
      <c r="AR356" s="785"/>
      <c r="AS356" s="785"/>
      <c r="AT356" s="785"/>
      <c r="AU356" s="785"/>
      <c r="AV356" s="785"/>
      <c r="AW356" s="785"/>
      <c r="AX356" s="785"/>
      <c r="AY356" s="785"/>
      <c r="AZ356" s="785"/>
      <c r="BD356" s="6"/>
    </row>
    <row r="357" spans="1:56" ht="12.9" customHeight="1" x14ac:dyDescent="0.3">
      <c r="A357" s="785"/>
      <c r="B357" s="785"/>
      <c r="C357" s="785"/>
      <c r="D357" s="785"/>
      <c r="E357" s="785"/>
      <c r="F357" s="785"/>
      <c r="G357" s="785"/>
      <c r="H357" s="785"/>
      <c r="I357" s="785"/>
      <c r="J357" s="785"/>
      <c r="K357" s="785"/>
      <c r="L357" s="785"/>
      <c r="M357" s="785"/>
      <c r="N357" s="785"/>
      <c r="O357" s="785"/>
      <c r="P357" s="785"/>
      <c r="Q357" s="785"/>
      <c r="R357" s="785"/>
      <c r="S357" s="785"/>
      <c r="T357" s="785"/>
      <c r="U357" s="785"/>
      <c r="V357" s="785"/>
      <c r="W357" s="13"/>
      <c r="X357" s="13"/>
      <c r="Y357" s="13"/>
      <c r="Z357" s="785"/>
      <c r="AA357" s="785"/>
      <c r="AB357" s="785"/>
      <c r="AC357" s="785"/>
      <c r="AD357" s="785"/>
      <c r="AE357" s="785"/>
      <c r="AF357" s="785"/>
      <c r="AG357" s="785"/>
      <c r="AH357" s="785"/>
      <c r="AI357" s="785"/>
      <c r="AJ357" s="785"/>
      <c r="AK357" s="785"/>
      <c r="AL357" s="785"/>
      <c r="AM357" s="785"/>
      <c r="AN357" s="785"/>
      <c r="AO357" s="785"/>
      <c r="AP357" s="785"/>
      <c r="AQ357" s="785"/>
      <c r="AR357" s="785"/>
      <c r="AS357" s="785"/>
      <c r="AT357" s="785"/>
      <c r="AU357" s="785"/>
      <c r="AV357" s="785"/>
      <c r="AW357" s="785"/>
      <c r="AX357" s="785"/>
      <c r="AY357" s="785"/>
      <c r="AZ357" s="785"/>
      <c r="BD357" s="6"/>
    </row>
    <row r="358" spans="1:56" ht="12.9" customHeight="1" x14ac:dyDescent="0.3">
      <c r="A358" s="785"/>
      <c r="B358" s="785"/>
      <c r="C358" s="785"/>
      <c r="D358" s="785"/>
      <c r="E358" s="785"/>
      <c r="F358" s="785"/>
      <c r="G358" s="785"/>
      <c r="H358" s="785"/>
      <c r="I358" s="785"/>
      <c r="J358" s="785"/>
      <c r="K358" s="785"/>
      <c r="L358" s="785"/>
      <c r="M358" s="785"/>
      <c r="N358" s="785"/>
      <c r="O358" s="785"/>
      <c r="P358" s="785"/>
      <c r="Q358" s="785"/>
      <c r="R358" s="785"/>
      <c r="S358" s="785"/>
      <c r="T358" s="785"/>
      <c r="U358" s="785"/>
      <c r="V358" s="785"/>
      <c r="W358" s="13"/>
      <c r="X358" s="13"/>
      <c r="Y358" s="13"/>
      <c r="Z358" s="785"/>
      <c r="AA358" s="785"/>
      <c r="AB358" s="785"/>
      <c r="AC358" s="785"/>
      <c r="AD358" s="785"/>
      <c r="AE358" s="785"/>
      <c r="AF358" s="785"/>
      <c r="AG358" s="785"/>
      <c r="AH358" s="785"/>
      <c r="AI358" s="785"/>
      <c r="AJ358" s="785"/>
      <c r="AK358" s="785"/>
      <c r="AL358" s="785"/>
      <c r="AM358" s="785"/>
      <c r="AN358" s="785"/>
      <c r="AO358" s="785"/>
      <c r="AP358" s="785"/>
      <c r="AQ358" s="785"/>
      <c r="AR358" s="785"/>
      <c r="AS358" s="785"/>
      <c r="AT358" s="785"/>
      <c r="AU358" s="785"/>
      <c r="AV358" s="785"/>
      <c r="AW358" s="785"/>
      <c r="AX358" s="785"/>
      <c r="AY358" s="785"/>
      <c r="AZ358" s="785"/>
      <c r="BD358" s="6"/>
    </row>
    <row r="359" spans="1:56" ht="12.9" customHeight="1" x14ac:dyDescent="0.3">
      <c r="A359" s="785"/>
      <c r="B359" s="785"/>
      <c r="C359" s="785"/>
      <c r="D359" s="785"/>
      <c r="E359" s="785"/>
      <c r="F359" s="785"/>
      <c r="G359" s="785"/>
      <c r="H359" s="785"/>
      <c r="I359" s="785"/>
      <c r="J359" s="785"/>
      <c r="K359" s="785"/>
      <c r="L359" s="785"/>
      <c r="M359" s="785"/>
      <c r="N359" s="785"/>
      <c r="O359" s="785"/>
      <c r="P359" s="785"/>
      <c r="Q359" s="785"/>
      <c r="R359" s="785"/>
      <c r="S359" s="785"/>
      <c r="T359" s="785"/>
      <c r="U359" s="785"/>
      <c r="V359" s="785"/>
      <c r="W359" s="13"/>
      <c r="X359" s="13"/>
      <c r="Y359" s="13"/>
      <c r="Z359" s="785"/>
      <c r="AA359" s="785"/>
      <c r="AB359" s="785"/>
      <c r="AC359" s="785"/>
      <c r="AD359" s="785"/>
      <c r="AE359" s="785"/>
      <c r="AF359" s="785"/>
      <c r="AG359" s="785"/>
      <c r="AH359" s="785"/>
      <c r="AI359" s="785"/>
      <c r="AJ359" s="785"/>
      <c r="AK359" s="785"/>
      <c r="AL359" s="785"/>
      <c r="AM359" s="785"/>
      <c r="AN359" s="785"/>
      <c r="AO359" s="785"/>
      <c r="AP359" s="785"/>
      <c r="AQ359" s="785"/>
      <c r="AR359" s="785"/>
      <c r="AS359" s="785"/>
      <c r="AT359" s="785"/>
      <c r="AU359" s="785"/>
      <c r="AV359" s="785"/>
      <c r="AW359" s="785"/>
      <c r="AX359" s="785"/>
      <c r="AY359" s="785"/>
      <c r="AZ359" s="785"/>
      <c r="BD359" s="6"/>
    </row>
    <row r="360" spans="1:56" ht="12.9" customHeight="1" x14ac:dyDescent="0.3">
      <c r="A360" s="785"/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85"/>
      <c r="U360" s="785"/>
      <c r="V360" s="785"/>
      <c r="W360" s="13"/>
      <c r="X360" s="13"/>
      <c r="Y360" s="13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85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D360" s="6"/>
    </row>
    <row r="361" spans="1:56" ht="12.9" customHeight="1" x14ac:dyDescent="0.3">
      <c r="A361" s="785"/>
      <c r="B361" s="785"/>
      <c r="C361" s="785"/>
      <c r="D361" s="785"/>
      <c r="E361" s="785"/>
      <c r="F361" s="785"/>
      <c r="G361" s="785"/>
      <c r="H361" s="785"/>
      <c r="I361" s="785"/>
      <c r="J361" s="785"/>
      <c r="K361" s="785"/>
      <c r="L361" s="785"/>
      <c r="M361" s="785"/>
      <c r="N361" s="785"/>
      <c r="O361" s="785"/>
      <c r="P361" s="785"/>
      <c r="Q361" s="785"/>
      <c r="R361" s="785"/>
      <c r="S361" s="785"/>
      <c r="T361" s="785"/>
      <c r="U361" s="785"/>
      <c r="V361" s="785"/>
      <c r="W361" s="13"/>
      <c r="X361" s="13"/>
      <c r="Y361" s="13"/>
      <c r="Z361" s="785"/>
      <c r="AA361" s="785"/>
      <c r="AB361" s="785"/>
      <c r="AC361" s="785"/>
      <c r="AD361" s="785"/>
      <c r="AE361" s="785"/>
      <c r="AF361" s="785"/>
      <c r="AG361" s="785"/>
      <c r="AH361" s="785"/>
      <c r="AI361" s="785"/>
      <c r="AJ361" s="785"/>
      <c r="AK361" s="785"/>
      <c r="AL361" s="785"/>
      <c r="AM361" s="785"/>
      <c r="AN361" s="785"/>
      <c r="AO361" s="785"/>
      <c r="AP361" s="785"/>
      <c r="AQ361" s="785"/>
      <c r="AR361" s="785"/>
      <c r="AS361" s="785"/>
      <c r="AT361" s="785"/>
      <c r="AU361" s="785"/>
      <c r="AV361" s="785"/>
      <c r="AW361" s="785"/>
      <c r="AX361" s="785"/>
      <c r="AY361" s="785"/>
      <c r="AZ361" s="785"/>
      <c r="BD361" s="6"/>
    </row>
    <row r="362" spans="1:56" ht="12.9" customHeight="1" x14ac:dyDescent="0.3">
      <c r="A362" s="785"/>
      <c r="B362" s="785"/>
      <c r="C362" s="785"/>
      <c r="D362" s="785"/>
      <c r="E362" s="785"/>
      <c r="F362" s="785"/>
      <c r="G362" s="785"/>
      <c r="H362" s="785"/>
      <c r="I362" s="785"/>
      <c r="J362" s="785"/>
      <c r="K362" s="785"/>
      <c r="L362" s="785"/>
      <c r="M362" s="785"/>
      <c r="N362" s="785"/>
      <c r="O362" s="785"/>
      <c r="P362" s="785"/>
      <c r="Q362" s="785"/>
      <c r="R362" s="785"/>
      <c r="S362" s="785"/>
      <c r="T362" s="785"/>
      <c r="U362" s="785"/>
      <c r="V362" s="785"/>
      <c r="W362" s="13"/>
      <c r="X362" s="13"/>
      <c r="Y362" s="13"/>
      <c r="Z362" s="785"/>
      <c r="AA362" s="785"/>
      <c r="AB362" s="785"/>
      <c r="AC362" s="785"/>
      <c r="AD362" s="785"/>
      <c r="AE362" s="785"/>
      <c r="AF362" s="785"/>
      <c r="AG362" s="785"/>
      <c r="AH362" s="785"/>
      <c r="AI362" s="785"/>
      <c r="AJ362" s="785"/>
      <c r="AK362" s="785"/>
      <c r="AL362" s="785"/>
      <c r="AM362" s="785"/>
      <c r="AN362" s="785"/>
      <c r="AO362" s="785"/>
      <c r="AP362" s="785"/>
      <c r="AQ362" s="785"/>
      <c r="AR362" s="785"/>
      <c r="AS362" s="785"/>
      <c r="AT362" s="785"/>
      <c r="AU362" s="785"/>
      <c r="AV362" s="785"/>
      <c r="AW362" s="785"/>
      <c r="AX362" s="785"/>
      <c r="AY362" s="785"/>
      <c r="AZ362" s="785"/>
      <c r="BD362" s="6"/>
    </row>
    <row r="363" spans="1:56" ht="12.9" customHeight="1" x14ac:dyDescent="0.3">
      <c r="A363" s="785"/>
      <c r="B363" s="785"/>
      <c r="C363" s="785"/>
      <c r="D363" s="785"/>
      <c r="E363" s="785"/>
      <c r="F363" s="785"/>
      <c r="G363" s="785"/>
      <c r="H363" s="785"/>
      <c r="I363" s="785"/>
      <c r="J363" s="785"/>
      <c r="K363" s="785"/>
      <c r="L363" s="785"/>
      <c r="M363" s="785"/>
      <c r="N363" s="785"/>
      <c r="O363" s="785"/>
      <c r="P363" s="785"/>
      <c r="Q363" s="785"/>
      <c r="R363" s="785"/>
      <c r="S363" s="785"/>
      <c r="T363" s="785"/>
      <c r="U363" s="785"/>
      <c r="V363" s="785"/>
      <c r="W363" s="13"/>
      <c r="X363" s="13"/>
      <c r="Y363" s="13"/>
      <c r="Z363" s="785"/>
      <c r="AA363" s="785"/>
      <c r="AB363" s="785"/>
      <c r="AC363" s="785"/>
      <c r="AD363" s="785"/>
      <c r="AE363" s="785"/>
      <c r="AF363" s="785"/>
      <c r="AG363" s="785"/>
      <c r="AH363" s="785"/>
      <c r="AI363" s="785"/>
      <c r="AJ363" s="785"/>
      <c r="AK363" s="785"/>
      <c r="AL363" s="785"/>
      <c r="AM363" s="785"/>
      <c r="AN363" s="785"/>
      <c r="AO363" s="785"/>
      <c r="AP363" s="785"/>
      <c r="AQ363" s="785"/>
      <c r="AR363" s="785"/>
      <c r="AS363" s="785"/>
      <c r="AT363" s="785"/>
      <c r="AU363" s="785"/>
      <c r="AV363" s="785"/>
      <c r="AW363" s="785"/>
      <c r="AX363" s="785"/>
      <c r="AY363" s="785"/>
      <c r="AZ363" s="785"/>
      <c r="BD363" s="6"/>
    </row>
    <row r="364" spans="1:56" ht="12.9" customHeight="1" x14ac:dyDescent="0.3">
      <c r="A364" s="785"/>
      <c r="B364" s="785"/>
      <c r="C364" s="785"/>
      <c r="D364" s="785"/>
      <c r="E364" s="785"/>
      <c r="F364" s="785"/>
      <c r="G364" s="785"/>
      <c r="H364" s="785"/>
      <c r="I364" s="785"/>
      <c r="J364" s="785"/>
      <c r="K364" s="785"/>
      <c r="L364" s="785"/>
      <c r="M364" s="785"/>
      <c r="N364" s="785"/>
      <c r="O364" s="785"/>
      <c r="P364" s="785"/>
      <c r="Q364" s="785"/>
      <c r="R364" s="785"/>
      <c r="S364" s="785"/>
      <c r="T364" s="785"/>
      <c r="U364" s="785"/>
      <c r="V364" s="785"/>
      <c r="W364" s="13"/>
      <c r="X364" s="13"/>
      <c r="Y364" s="13"/>
      <c r="Z364" s="785"/>
      <c r="AA364" s="785"/>
      <c r="AB364" s="785"/>
      <c r="AC364" s="785"/>
      <c r="AD364" s="785"/>
      <c r="AE364" s="785"/>
      <c r="AF364" s="785"/>
      <c r="AG364" s="785"/>
      <c r="AH364" s="785"/>
      <c r="AI364" s="785"/>
      <c r="AJ364" s="785"/>
      <c r="AK364" s="785"/>
      <c r="AL364" s="785"/>
      <c r="AM364" s="785"/>
      <c r="AN364" s="785"/>
      <c r="AO364" s="785"/>
      <c r="AP364" s="785"/>
      <c r="AQ364" s="785"/>
      <c r="AR364" s="785"/>
      <c r="AS364" s="785"/>
      <c r="AT364" s="785"/>
      <c r="AU364" s="785"/>
      <c r="AV364" s="785"/>
      <c r="AW364" s="785"/>
      <c r="AX364" s="785"/>
      <c r="AY364" s="785"/>
      <c r="AZ364" s="785"/>
      <c r="BD364" s="6"/>
    </row>
    <row r="365" spans="1:56" ht="12.9" customHeight="1" x14ac:dyDescent="0.3">
      <c r="A365" s="785"/>
      <c r="B365" s="785"/>
      <c r="C365" s="785"/>
      <c r="D365" s="785"/>
      <c r="E365" s="785"/>
      <c r="F365" s="785"/>
      <c r="G365" s="785"/>
      <c r="H365" s="785"/>
      <c r="I365" s="785"/>
      <c r="J365" s="785"/>
      <c r="K365" s="785"/>
      <c r="L365" s="785"/>
      <c r="M365" s="785"/>
      <c r="N365" s="785"/>
      <c r="O365" s="785"/>
      <c r="P365" s="785"/>
      <c r="Q365" s="785"/>
      <c r="R365" s="785"/>
      <c r="S365" s="785"/>
      <c r="T365" s="785"/>
      <c r="U365" s="785"/>
      <c r="V365" s="785"/>
      <c r="W365" s="13"/>
      <c r="X365" s="13"/>
      <c r="Y365" s="13"/>
      <c r="Z365" s="785"/>
      <c r="AA365" s="785"/>
      <c r="AB365" s="785"/>
      <c r="AC365" s="785"/>
      <c r="AD365" s="785"/>
      <c r="AE365" s="785"/>
      <c r="AF365" s="785"/>
      <c r="AG365" s="785"/>
      <c r="AH365" s="785"/>
      <c r="AI365" s="785"/>
      <c r="AJ365" s="785"/>
      <c r="AK365" s="785"/>
      <c r="AL365" s="785"/>
      <c r="AM365" s="785"/>
      <c r="AN365" s="785"/>
      <c r="AO365" s="785"/>
      <c r="AP365" s="785"/>
      <c r="AQ365" s="785"/>
      <c r="AR365" s="785"/>
      <c r="AS365" s="785"/>
      <c r="AT365" s="785"/>
      <c r="AU365" s="785"/>
      <c r="AV365" s="785"/>
      <c r="AW365" s="785"/>
      <c r="AX365" s="785"/>
      <c r="AY365" s="785"/>
      <c r="AZ365" s="785"/>
      <c r="BD365" s="6"/>
    </row>
    <row r="366" spans="1:56" ht="12.9" customHeight="1" x14ac:dyDescent="0.3">
      <c r="A366" s="785"/>
      <c r="B366" s="785"/>
      <c r="C366" s="785"/>
      <c r="D366" s="785"/>
      <c r="E366" s="785"/>
      <c r="F366" s="785"/>
      <c r="G366" s="785"/>
      <c r="H366" s="785"/>
      <c r="I366" s="785"/>
      <c r="J366" s="785"/>
      <c r="K366" s="785"/>
      <c r="L366" s="785"/>
      <c r="M366" s="785"/>
      <c r="N366" s="785"/>
      <c r="O366" s="785"/>
      <c r="P366" s="785"/>
      <c r="Q366" s="785"/>
      <c r="R366" s="785"/>
      <c r="S366" s="785"/>
      <c r="T366" s="785"/>
      <c r="U366" s="785"/>
      <c r="V366" s="785"/>
      <c r="W366" s="13"/>
      <c r="X366" s="13"/>
      <c r="Y366" s="13"/>
      <c r="Z366" s="785"/>
      <c r="AA366" s="785"/>
      <c r="AB366" s="785"/>
      <c r="AC366" s="785"/>
      <c r="AD366" s="785"/>
      <c r="AE366" s="785"/>
      <c r="AF366" s="785"/>
      <c r="AG366" s="785"/>
      <c r="AH366" s="785"/>
      <c r="AI366" s="785"/>
      <c r="AJ366" s="785"/>
      <c r="AK366" s="785"/>
      <c r="AL366" s="785"/>
      <c r="AM366" s="785"/>
      <c r="AN366" s="785"/>
      <c r="AO366" s="785"/>
      <c r="AP366" s="785"/>
      <c r="AQ366" s="785"/>
      <c r="AR366" s="785"/>
      <c r="AS366" s="785"/>
      <c r="AT366" s="785"/>
      <c r="AU366" s="785"/>
      <c r="AV366" s="785"/>
      <c r="AW366" s="785"/>
      <c r="AX366" s="785"/>
      <c r="AY366" s="785"/>
      <c r="AZ366" s="785"/>
      <c r="BD366" s="6"/>
    </row>
    <row r="367" spans="1:56" ht="12.9" customHeight="1" x14ac:dyDescent="0.3">
      <c r="A367" s="785"/>
      <c r="B367" s="785"/>
      <c r="C367" s="785"/>
      <c r="D367" s="785"/>
      <c r="E367" s="785"/>
      <c r="F367" s="785"/>
      <c r="G367" s="785"/>
      <c r="H367" s="785"/>
      <c r="I367" s="785"/>
      <c r="J367" s="785"/>
      <c r="K367" s="785"/>
      <c r="L367" s="785"/>
      <c r="M367" s="785"/>
      <c r="N367" s="785"/>
      <c r="O367" s="785"/>
      <c r="P367" s="785"/>
      <c r="Q367" s="785"/>
      <c r="R367" s="785"/>
      <c r="S367" s="785"/>
      <c r="T367" s="785"/>
      <c r="U367" s="785"/>
      <c r="V367" s="785"/>
      <c r="W367" s="13"/>
      <c r="X367" s="13"/>
      <c r="Y367" s="13"/>
      <c r="Z367" s="785"/>
      <c r="AA367" s="785"/>
      <c r="AB367" s="785"/>
      <c r="AC367" s="785"/>
      <c r="AD367" s="785"/>
      <c r="AE367" s="785"/>
      <c r="AF367" s="785"/>
      <c r="AG367" s="785"/>
      <c r="AH367" s="785"/>
      <c r="AI367" s="785"/>
      <c r="AJ367" s="785"/>
      <c r="AK367" s="785"/>
      <c r="AL367" s="785"/>
      <c r="AM367" s="785"/>
      <c r="AN367" s="785"/>
      <c r="AO367" s="785"/>
      <c r="AP367" s="785"/>
      <c r="AQ367" s="785"/>
      <c r="AR367" s="785"/>
      <c r="AS367" s="785"/>
      <c r="AT367" s="785"/>
      <c r="AU367" s="785"/>
      <c r="AV367" s="785"/>
      <c r="AW367" s="785"/>
      <c r="AX367" s="785"/>
      <c r="AY367" s="785"/>
      <c r="AZ367" s="785"/>
      <c r="BD367" s="6"/>
    </row>
    <row r="368" spans="1:56" ht="12.9" customHeight="1" x14ac:dyDescent="0.3">
      <c r="A368" s="785"/>
      <c r="B368" s="785"/>
      <c r="C368" s="785"/>
      <c r="D368" s="785"/>
      <c r="E368" s="785"/>
      <c r="F368" s="785"/>
      <c r="G368" s="785"/>
      <c r="H368" s="785"/>
      <c r="I368" s="785"/>
      <c r="J368" s="785"/>
      <c r="K368" s="785"/>
      <c r="L368" s="785"/>
      <c r="M368" s="785"/>
      <c r="N368" s="785"/>
      <c r="O368" s="785"/>
      <c r="P368" s="785"/>
      <c r="Q368" s="785"/>
      <c r="R368" s="785"/>
      <c r="S368" s="785"/>
      <c r="T368" s="785"/>
      <c r="U368" s="785"/>
      <c r="V368" s="785"/>
      <c r="W368" s="13"/>
      <c r="X368" s="13"/>
      <c r="Y368" s="13"/>
      <c r="Z368" s="785"/>
      <c r="AA368" s="785"/>
      <c r="AB368" s="785"/>
      <c r="AC368" s="785"/>
      <c r="AD368" s="785"/>
      <c r="AE368" s="785"/>
      <c r="AF368" s="785"/>
      <c r="AG368" s="785"/>
      <c r="AH368" s="785"/>
      <c r="AI368" s="785"/>
      <c r="AJ368" s="785"/>
      <c r="AK368" s="785"/>
      <c r="AL368" s="785"/>
      <c r="AM368" s="785"/>
      <c r="AN368" s="785"/>
      <c r="AO368" s="785"/>
      <c r="AP368" s="785"/>
      <c r="AQ368" s="785"/>
      <c r="AR368" s="785"/>
      <c r="AS368" s="785"/>
      <c r="AT368" s="785"/>
      <c r="AU368" s="785"/>
      <c r="AV368" s="785"/>
      <c r="AW368" s="785"/>
      <c r="AX368" s="785"/>
      <c r="AY368" s="785"/>
      <c r="AZ368" s="785"/>
      <c r="BD368" s="6"/>
    </row>
    <row r="369" spans="1:56" ht="12.9" customHeight="1" x14ac:dyDescent="0.3">
      <c r="A369" s="785"/>
      <c r="B369" s="785"/>
      <c r="C369" s="785"/>
      <c r="D369" s="785"/>
      <c r="E369" s="785"/>
      <c r="F369" s="785"/>
      <c r="G369" s="785"/>
      <c r="H369" s="785"/>
      <c r="I369" s="785"/>
      <c r="J369" s="785"/>
      <c r="K369" s="785"/>
      <c r="L369" s="785"/>
      <c r="M369" s="785"/>
      <c r="N369" s="785"/>
      <c r="O369" s="785"/>
      <c r="P369" s="785"/>
      <c r="Q369" s="785"/>
      <c r="R369" s="785"/>
      <c r="S369" s="785"/>
      <c r="T369" s="785"/>
      <c r="U369" s="785"/>
      <c r="V369" s="785"/>
      <c r="W369" s="13"/>
      <c r="X369" s="13"/>
      <c r="Y369" s="13"/>
      <c r="Z369" s="785"/>
      <c r="AA369" s="785"/>
      <c r="AB369" s="785"/>
      <c r="AC369" s="785"/>
      <c r="AD369" s="785"/>
      <c r="AE369" s="785"/>
      <c r="AF369" s="785"/>
      <c r="AG369" s="785"/>
      <c r="AH369" s="785"/>
      <c r="AI369" s="785"/>
      <c r="AJ369" s="785"/>
      <c r="AK369" s="785"/>
      <c r="AL369" s="785"/>
      <c r="AM369" s="785"/>
      <c r="AN369" s="785"/>
      <c r="AO369" s="785"/>
      <c r="AP369" s="785"/>
      <c r="AQ369" s="785"/>
      <c r="AR369" s="785"/>
      <c r="AS369" s="785"/>
      <c r="AT369" s="785"/>
      <c r="AU369" s="785"/>
      <c r="AV369" s="785"/>
      <c r="AW369" s="785"/>
      <c r="AX369" s="785"/>
      <c r="AY369" s="785"/>
      <c r="AZ369" s="785"/>
      <c r="BD369" s="6"/>
    </row>
    <row r="370" spans="1:56" ht="12.9" customHeight="1" x14ac:dyDescent="0.3">
      <c r="A370" s="785"/>
      <c r="B370" s="785"/>
      <c r="C370" s="785"/>
      <c r="D370" s="785"/>
      <c r="E370" s="785"/>
      <c r="F370" s="785"/>
      <c r="G370" s="785"/>
      <c r="H370" s="785"/>
      <c r="I370" s="785"/>
      <c r="J370" s="785"/>
      <c r="K370" s="785"/>
      <c r="L370" s="785"/>
      <c r="M370" s="785"/>
      <c r="N370" s="785"/>
      <c r="O370" s="785"/>
      <c r="P370" s="785"/>
      <c r="Q370" s="785"/>
      <c r="R370" s="785"/>
      <c r="S370" s="785"/>
      <c r="T370" s="785"/>
      <c r="U370" s="785"/>
      <c r="V370" s="785"/>
      <c r="W370" s="13"/>
      <c r="X370" s="13"/>
      <c r="Y370" s="13"/>
      <c r="Z370" s="785"/>
      <c r="AA370" s="785"/>
      <c r="AB370" s="785"/>
      <c r="AC370" s="785"/>
      <c r="AD370" s="785"/>
      <c r="AE370" s="785"/>
      <c r="AF370" s="785"/>
      <c r="AG370" s="785"/>
      <c r="AH370" s="785"/>
      <c r="AI370" s="785"/>
      <c r="AJ370" s="785"/>
      <c r="AK370" s="785"/>
      <c r="AL370" s="785"/>
      <c r="AM370" s="785"/>
      <c r="AN370" s="785"/>
      <c r="AO370" s="785"/>
      <c r="AP370" s="785"/>
      <c r="AQ370" s="785"/>
      <c r="AR370" s="785"/>
      <c r="AS370" s="785"/>
      <c r="AT370" s="785"/>
      <c r="AU370" s="785"/>
      <c r="AV370" s="785"/>
      <c r="AW370" s="785"/>
      <c r="AX370" s="785"/>
      <c r="AY370" s="785"/>
      <c r="AZ370" s="785"/>
      <c r="BD370" s="6"/>
    </row>
    <row r="371" spans="1:56" ht="12.9" customHeight="1" x14ac:dyDescent="0.3">
      <c r="A371" s="785"/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85"/>
      <c r="U371" s="785"/>
      <c r="V371" s="785"/>
      <c r="W371" s="13"/>
      <c r="X371" s="13"/>
      <c r="Y371" s="13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85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D371" s="6"/>
    </row>
    <row r="372" spans="1:56" ht="12.9" customHeight="1" x14ac:dyDescent="0.3">
      <c r="A372" s="785"/>
      <c r="B372" s="785"/>
      <c r="C372" s="785"/>
      <c r="D372" s="785"/>
      <c r="E372" s="785"/>
      <c r="F372" s="785"/>
      <c r="G372" s="785"/>
      <c r="H372" s="785"/>
      <c r="I372" s="785"/>
      <c r="J372" s="785"/>
      <c r="K372" s="785"/>
      <c r="L372" s="785"/>
      <c r="M372" s="785"/>
      <c r="N372" s="785"/>
      <c r="O372" s="785"/>
      <c r="P372" s="785"/>
      <c r="Q372" s="785"/>
      <c r="R372" s="785"/>
      <c r="S372" s="785"/>
      <c r="T372" s="785"/>
      <c r="U372" s="785"/>
      <c r="V372" s="785"/>
      <c r="W372" s="13"/>
      <c r="X372" s="13"/>
      <c r="Y372" s="13"/>
      <c r="Z372" s="785"/>
      <c r="AA372" s="785"/>
      <c r="AB372" s="785"/>
      <c r="AC372" s="785"/>
      <c r="AD372" s="785"/>
      <c r="AE372" s="785"/>
      <c r="AF372" s="785"/>
      <c r="AG372" s="785"/>
      <c r="AH372" s="785"/>
      <c r="AI372" s="785"/>
      <c r="AJ372" s="785"/>
      <c r="AK372" s="785"/>
      <c r="AL372" s="785"/>
      <c r="AM372" s="785"/>
      <c r="AN372" s="785"/>
      <c r="AO372" s="785"/>
      <c r="AP372" s="785"/>
      <c r="AQ372" s="785"/>
      <c r="AR372" s="785"/>
      <c r="AS372" s="785"/>
      <c r="AT372" s="785"/>
      <c r="AU372" s="785"/>
      <c r="AV372" s="785"/>
      <c r="AW372" s="785"/>
      <c r="AX372" s="785"/>
      <c r="AY372" s="785"/>
      <c r="AZ372" s="785"/>
      <c r="BD372" s="6"/>
    </row>
    <row r="373" spans="1:56" ht="12.9" customHeight="1" x14ac:dyDescent="0.3">
      <c r="A373" s="785"/>
      <c r="B373" s="785"/>
      <c r="C373" s="785"/>
      <c r="D373" s="785"/>
      <c r="E373" s="785"/>
      <c r="F373" s="785"/>
      <c r="G373" s="785"/>
      <c r="H373" s="785"/>
      <c r="I373" s="785"/>
      <c r="J373" s="785"/>
      <c r="K373" s="785"/>
      <c r="L373" s="785"/>
      <c r="M373" s="785"/>
      <c r="N373" s="785"/>
      <c r="O373" s="785"/>
      <c r="P373" s="785"/>
      <c r="Q373" s="785"/>
      <c r="R373" s="785"/>
      <c r="S373" s="785"/>
      <c r="T373" s="785"/>
      <c r="U373" s="785"/>
      <c r="V373" s="785"/>
      <c r="W373" s="13"/>
      <c r="X373" s="13"/>
      <c r="Y373" s="13"/>
      <c r="Z373" s="785"/>
      <c r="AA373" s="785"/>
      <c r="AB373" s="785"/>
      <c r="AC373" s="785"/>
      <c r="AD373" s="785"/>
      <c r="AE373" s="785"/>
      <c r="AF373" s="785"/>
      <c r="AG373" s="785"/>
      <c r="AH373" s="785"/>
      <c r="AI373" s="785"/>
      <c r="AJ373" s="785"/>
      <c r="AK373" s="785"/>
      <c r="AL373" s="785"/>
      <c r="AM373" s="785"/>
      <c r="AN373" s="785"/>
      <c r="AO373" s="785"/>
      <c r="AP373" s="785"/>
      <c r="AQ373" s="785"/>
      <c r="AR373" s="785"/>
      <c r="AS373" s="785"/>
      <c r="AT373" s="785"/>
      <c r="AU373" s="785"/>
      <c r="AV373" s="785"/>
      <c r="AW373" s="785"/>
      <c r="AX373" s="785"/>
      <c r="AY373" s="785"/>
      <c r="AZ373" s="785"/>
      <c r="BD373" s="6"/>
    </row>
    <row r="374" spans="1:56" ht="12.9" customHeight="1" x14ac:dyDescent="0.3">
      <c r="A374" s="785"/>
      <c r="B374" s="785"/>
      <c r="C374" s="785"/>
      <c r="D374" s="785"/>
      <c r="E374" s="785"/>
      <c r="F374" s="785"/>
      <c r="G374" s="785"/>
      <c r="H374" s="785"/>
      <c r="I374" s="785"/>
      <c r="J374" s="785"/>
      <c r="K374" s="785"/>
      <c r="L374" s="785"/>
      <c r="M374" s="785"/>
      <c r="N374" s="785"/>
      <c r="O374" s="785"/>
      <c r="P374" s="785"/>
      <c r="Q374" s="785"/>
      <c r="R374" s="785"/>
      <c r="S374" s="785"/>
      <c r="T374" s="785"/>
      <c r="U374" s="785"/>
      <c r="V374" s="785"/>
      <c r="W374" s="13"/>
      <c r="X374" s="13"/>
      <c r="Y374" s="13"/>
      <c r="Z374" s="785"/>
      <c r="AA374" s="785"/>
      <c r="AB374" s="785"/>
      <c r="AC374" s="785"/>
      <c r="AD374" s="785"/>
      <c r="AE374" s="785"/>
      <c r="AF374" s="785"/>
      <c r="AG374" s="785"/>
      <c r="AH374" s="785"/>
      <c r="AI374" s="785"/>
      <c r="AJ374" s="785"/>
      <c r="AK374" s="785"/>
      <c r="AL374" s="785"/>
      <c r="AM374" s="785"/>
      <c r="AN374" s="785"/>
      <c r="AO374" s="785"/>
      <c r="AP374" s="785"/>
      <c r="AQ374" s="785"/>
      <c r="AR374" s="785"/>
      <c r="AS374" s="785"/>
      <c r="AT374" s="785"/>
      <c r="AU374" s="785"/>
      <c r="AV374" s="785"/>
      <c r="AW374" s="785"/>
      <c r="AX374" s="785"/>
      <c r="AY374" s="785"/>
      <c r="AZ374" s="785"/>
      <c r="BD374" s="6"/>
    </row>
    <row r="375" spans="1:56" ht="12.9" customHeight="1" x14ac:dyDescent="0.3">
      <c r="A375" s="785"/>
      <c r="B375" s="785"/>
      <c r="C375" s="785"/>
      <c r="D375" s="785"/>
      <c r="E375" s="785"/>
      <c r="F375" s="785"/>
      <c r="G375" s="785"/>
      <c r="H375" s="785"/>
      <c r="I375" s="785"/>
      <c r="J375" s="785"/>
      <c r="K375" s="785"/>
      <c r="L375" s="785"/>
      <c r="M375" s="785"/>
      <c r="N375" s="785"/>
      <c r="O375" s="785"/>
      <c r="P375" s="785"/>
      <c r="Q375" s="785"/>
      <c r="R375" s="785"/>
      <c r="S375" s="785"/>
      <c r="T375" s="785"/>
      <c r="U375" s="785"/>
      <c r="V375" s="785"/>
      <c r="W375" s="13"/>
      <c r="X375" s="13"/>
      <c r="Y375" s="13"/>
      <c r="Z375" s="785"/>
      <c r="AA375" s="785"/>
      <c r="AB375" s="785"/>
      <c r="AC375" s="785"/>
      <c r="AD375" s="785"/>
      <c r="AE375" s="785"/>
      <c r="AF375" s="785"/>
      <c r="AG375" s="785"/>
      <c r="AH375" s="785"/>
      <c r="AI375" s="785"/>
      <c r="AJ375" s="785"/>
      <c r="AK375" s="785"/>
      <c r="AL375" s="785"/>
      <c r="AM375" s="785"/>
      <c r="AN375" s="785"/>
      <c r="AO375" s="785"/>
      <c r="AP375" s="785"/>
      <c r="AQ375" s="785"/>
      <c r="AR375" s="785"/>
      <c r="AS375" s="785"/>
      <c r="AT375" s="785"/>
      <c r="AU375" s="785"/>
      <c r="AV375" s="785"/>
      <c r="AW375" s="785"/>
      <c r="AX375" s="785"/>
      <c r="AY375" s="785"/>
      <c r="AZ375" s="785"/>
      <c r="BD375" s="6"/>
    </row>
    <row r="376" spans="1:56" ht="12.9" customHeight="1" x14ac:dyDescent="0.3">
      <c r="A376" s="785"/>
      <c r="B376" s="785"/>
      <c r="C376" s="785"/>
      <c r="D376" s="785"/>
      <c r="E376" s="785"/>
      <c r="F376" s="785"/>
      <c r="G376" s="785"/>
      <c r="H376" s="785"/>
      <c r="I376" s="785"/>
      <c r="J376" s="785"/>
      <c r="K376" s="785"/>
      <c r="L376" s="785"/>
      <c r="M376" s="785"/>
      <c r="N376" s="785"/>
      <c r="O376" s="785"/>
      <c r="P376" s="785"/>
      <c r="Q376" s="785"/>
      <c r="R376" s="785"/>
      <c r="S376" s="785"/>
      <c r="T376" s="785"/>
      <c r="U376" s="785"/>
      <c r="V376" s="785"/>
      <c r="W376" s="13"/>
      <c r="X376" s="13"/>
      <c r="Y376" s="13"/>
      <c r="Z376" s="785"/>
      <c r="AA376" s="785"/>
      <c r="AB376" s="785"/>
      <c r="AC376" s="785"/>
      <c r="AD376" s="785"/>
      <c r="AE376" s="785"/>
      <c r="AF376" s="785"/>
      <c r="AG376" s="785"/>
      <c r="AH376" s="785"/>
      <c r="AI376" s="785"/>
      <c r="AJ376" s="785"/>
      <c r="AK376" s="785"/>
      <c r="AL376" s="785"/>
      <c r="AM376" s="785"/>
      <c r="AN376" s="785"/>
      <c r="AO376" s="785"/>
      <c r="AP376" s="785"/>
      <c r="AQ376" s="785"/>
      <c r="AR376" s="785"/>
      <c r="AS376" s="785"/>
      <c r="AT376" s="785"/>
      <c r="AU376" s="785"/>
      <c r="AV376" s="785"/>
      <c r="AW376" s="785"/>
      <c r="AX376" s="785"/>
      <c r="AY376" s="785"/>
      <c r="AZ376" s="785"/>
      <c r="BD376" s="6"/>
    </row>
    <row r="377" spans="1:56" ht="12.9" customHeight="1" x14ac:dyDescent="0.3">
      <c r="A377" s="785"/>
      <c r="B377" s="785"/>
      <c r="C377" s="785"/>
      <c r="D377" s="785"/>
      <c r="E377" s="785"/>
      <c r="F377" s="785"/>
      <c r="G377" s="785"/>
      <c r="H377" s="785"/>
      <c r="I377" s="785"/>
      <c r="J377" s="785"/>
      <c r="K377" s="785"/>
      <c r="L377" s="785"/>
      <c r="M377" s="785"/>
      <c r="N377" s="785"/>
      <c r="O377" s="785"/>
      <c r="P377" s="785"/>
      <c r="Q377" s="785"/>
      <c r="R377" s="785"/>
      <c r="S377" s="785"/>
      <c r="T377" s="785"/>
      <c r="U377" s="785"/>
      <c r="V377" s="785"/>
      <c r="W377" s="13"/>
      <c r="X377" s="13"/>
      <c r="Y377" s="13"/>
      <c r="Z377" s="785"/>
      <c r="AA377" s="785"/>
      <c r="AB377" s="785"/>
      <c r="AC377" s="785"/>
      <c r="AD377" s="785"/>
      <c r="AE377" s="785"/>
      <c r="AF377" s="785"/>
      <c r="AG377" s="785"/>
      <c r="AH377" s="785"/>
      <c r="AI377" s="785"/>
      <c r="AJ377" s="785"/>
      <c r="AK377" s="785"/>
      <c r="AL377" s="785"/>
      <c r="AM377" s="785"/>
      <c r="AN377" s="785"/>
      <c r="AO377" s="785"/>
      <c r="AP377" s="785"/>
      <c r="AQ377" s="785"/>
      <c r="AR377" s="785"/>
      <c r="AS377" s="785"/>
      <c r="AT377" s="785"/>
      <c r="AU377" s="785"/>
      <c r="AV377" s="785"/>
      <c r="AW377" s="785"/>
      <c r="AX377" s="785"/>
      <c r="AY377" s="785"/>
      <c r="AZ377" s="785"/>
      <c r="BD377" s="6"/>
    </row>
    <row r="378" spans="1:56" ht="12.9" customHeight="1" x14ac:dyDescent="0.3">
      <c r="A378" s="785"/>
      <c r="B378" s="785"/>
      <c r="C378" s="785"/>
      <c r="D378" s="785"/>
      <c r="E378" s="785"/>
      <c r="F378" s="785"/>
      <c r="G378" s="785"/>
      <c r="H378" s="785"/>
      <c r="I378" s="785"/>
      <c r="J378" s="785"/>
      <c r="K378" s="785"/>
      <c r="L378" s="785"/>
      <c r="M378" s="785"/>
      <c r="N378" s="785"/>
      <c r="O378" s="785"/>
      <c r="P378" s="785"/>
      <c r="Q378" s="785"/>
      <c r="R378" s="785"/>
      <c r="S378" s="785"/>
      <c r="T378" s="785"/>
      <c r="U378" s="785"/>
      <c r="V378" s="785"/>
      <c r="W378" s="13"/>
      <c r="X378" s="13"/>
      <c r="Y378" s="13"/>
      <c r="Z378" s="785"/>
      <c r="AA378" s="785"/>
      <c r="AB378" s="785"/>
      <c r="AC378" s="785"/>
      <c r="AD378" s="785"/>
      <c r="AE378" s="785"/>
      <c r="AF378" s="785"/>
      <c r="AG378" s="785"/>
      <c r="AH378" s="785"/>
      <c r="AI378" s="785"/>
      <c r="AJ378" s="785"/>
      <c r="AK378" s="785"/>
      <c r="AL378" s="785"/>
      <c r="AM378" s="785"/>
      <c r="AN378" s="785"/>
      <c r="AO378" s="785"/>
      <c r="AP378" s="785"/>
      <c r="AQ378" s="785"/>
      <c r="AR378" s="785"/>
      <c r="AS378" s="785"/>
      <c r="AT378" s="785"/>
      <c r="AU378" s="785"/>
      <c r="AV378" s="785"/>
      <c r="AW378" s="785"/>
      <c r="AX378" s="785"/>
      <c r="AY378" s="785"/>
      <c r="AZ378" s="785"/>
      <c r="BD378" s="6"/>
    </row>
    <row r="379" spans="1:56" ht="12.9" customHeight="1" x14ac:dyDescent="0.3">
      <c r="A379" s="785"/>
      <c r="B379" s="785"/>
      <c r="C379" s="785"/>
      <c r="D379" s="785"/>
      <c r="E379" s="785"/>
      <c r="F379" s="785"/>
      <c r="G379" s="785"/>
      <c r="H379" s="785"/>
      <c r="I379" s="785"/>
      <c r="J379" s="785"/>
      <c r="K379" s="785"/>
      <c r="L379" s="785"/>
      <c r="M379" s="785"/>
      <c r="N379" s="785"/>
      <c r="O379" s="785"/>
      <c r="P379" s="785"/>
      <c r="Q379" s="785"/>
      <c r="R379" s="785"/>
      <c r="S379" s="785"/>
      <c r="T379" s="785"/>
      <c r="U379" s="785"/>
      <c r="V379" s="785"/>
      <c r="W379" s="13"/>
      <c r="X379" s="13"/>
      <c r="Y379" s="13"/>
      <c r="Z379" s="785"/>
      <c r="AA379" s="785"/>
      <c r="AB379" s="785"/>
      <c r="AC379" s="785"/>
      <c r="AD379" s="785"/>
      <c r="AE379" s="785"/>
      <c r="AF379" s="785"/>
      <c r="AG379" s="785"/>
      <c r="AH379" s="785"/>
      <c r="AI379" s="785"/>
      <c r="AJ379" s="785"/>
      <c r="AK379" s="785"/>
      <c r="AL379" s="785"/>
      <c r="AM379" s="785"/>
      <c r="AN379" s="785"/>
      <c r="AO379" s="785"/>
      <c r="AP379" s="785"/>
      <c r="AQ379" s="785"/>
      <c r="AR379" s="785"/>
      <c r="AS379" s="785"/>
      <c r="AT379" s="785"/>
      <c r="AU379" s="785"/>
      <c r="AV379" s="785"/>
      <c r="AW379" s="785"/>
      <c r="AX379" s="785"/>
      <c r="AY379" s="785"/>
      <c r="AZ379" s="785"/>
      <c r="BD379" s="6"/>
    </row>
    <row r="380" spans="1:56" ht="12.9" customHeight="1" x14ac:dyDescent="0.3">
      <c r="A380" s="785"/>
      <c r="B380" s="785"/>
      <c r="C380" s="785"/>
      <c r="D380" s="785"/>
      <c r="E380" s="785"/>
      <c r="F380" s="785"/>
      <c r="G380" s="785"/>
      <c r="H380" s="785"/>
      <c r="I380" s="785"/>
      <c r="J380" s="785"/>
      <c r="K380" s="785"/>
      <c r="L380" s="785"/>
      <c r="M380" s="785"/>
      <c r="N380" s="785"/>
      <c r="O380" s="785"/>
      <c r="P380" s="785"/>
      <c r="Q380" s="785"/>
      <c r="R380" s="785"/>
      <c r="S380" s="785"/>
      <c r="T380" s="785"/>
      <c r="U380" s="785"/>
      <c r="V380" s="785"/>
      <c r="W380" s="13"/>
      <c r="X380" s="13"/>
      <c r="Y380" s="13"/>
      <c r="Z380" s="785"/>
      <c r="AA380" s="785"/>
      <c r="AB380" s="785"/>
      <c r="AC380" s="785"/>
      <c r="AD380" s="785"/>
      <c r="AE380" s="785"/>
      <c r="AF380" s="785"/>
      <c r="AG380" s="785"/>
      <c r="AH380" s="785"/>
      <c r="AI380" s="785"/>
      <c r="AJ380" s="785"/>
      <c r="AK380" s="785"/>
      <c r="AL380" s="785"/>
      <c r="AM380" s="785"/>
      <c r="AN380" s="785"/>
      <c r="AO380" s="785"/>
      <c r="AP380" s="785"/>
      <c r="AQ380" s="785"/>
      <c r="AR380" s="785"/>
      <c r="AS380" s="785"/>
      <c r="AT380" s="785"/>
      <c r="AU380" s="785"/>
      <c r="AV380" s="785"/>
      <c r="AW380" s="785"/>
      <c r="AX380" s="785"/>
      <c r="AY380" s="785"/>
      <c r="AZ380" s="785"/>
      <c r="BD380" s="6"/>
    </row>
    <row r="381" spans="1:56" ht="12.9" customHeight="1" x14ac:dyDescent="0.3">
      <c r="A381" s="785"/>
      <c r="B381" s="785"/>
      <c r="C381" s="785"/>
      <c r="D381" s="785"/>
      <c r="E381" s="785"/>
      <c r="F381" s="785"/>
      <c r="G381" s="785"/>
      <c r="H381" s="785"/>
      <c r="I381" s="785"/>
      <c r="J381" s="785"/>
      <c r="K381" s="785"/>
      <c r="L381" s="785"/>
      <c r="M381" s="785"/>
      <c r="N381" s="785"/>
      <c r="O381" s="785"/>
      <c r="P381" s="785"/>
      <c r="Q381" s="785"/>
      <c r="R381" s="785"/>
      <c r="S381" s="785"/>
      <c r="T381" s="785"/>
      <c r="U381" s="785"/>
      <c r="V381" s="785"/>
      <c r="W381" s="13"/>
      <c r="X381" s="13"/>
      <c r="Y381" s="13"/>
      <c r="Z381" s="785"/>
      <c r="AA381" s="785"/>
      <c r="AB381" s="785"/>
      <c r="AC381" s="785"/>
      <c r="AD381" s="785"/>
      <c r="AE381" s="785"/>
      <c r="AF381" s="785"/>
      <c r="AG381" s="785"/>
      <c r="AH381" s="785"/>
      <c r="AI381" s="785"/>
      <c r="AJ381" s="785"/>
      <c r="AK381" s="785"/>
      <c r="AL381" s="785"/>
      <c r="AM381" s="785"/>
      <c r="AN381" s="785"/>
      <c r="AO381" s="785"/>
      <c r="AP381" s="785"/>
      <c r="AQ381" s="785"/>
      <c r="AR381" s="785"/>
      <c r="AS381" s="785"/>
      <c r="AT381" s="785"/>
      <c r="AU381" s="785"/>
      <c r="AV381" s="785"/>
      <c r="AW381" s="785"/>
      <c r="AX381" s="785"/>
      <c r="AY381" s="785"/>
      <c r="AZ381" s="785"/>
      <c r="BD381" s="6"/>
    </row>
    <row r="382" spans="1:56" ht="12.9" customHeight="1" x14ac:dyDescent="0.3">
      <c r="A382" s="785"/>
      <c r="B382" s="785"/>
      <c r="C382" s="785"/>
      <c r="D382" s="785"/>
      <c r="E382" s="785"/>
      <c r="F382" s="785"/>
      <c r="G382" s="785"/>
      <c r="H382" s="785"/>
      <c r="I382" s="785"/>
      <c r="J382" s="785"/>
      <c r="K382" s="785"/>
      <c r="L382" s="785"/>
      <c r="M382" s="785"/>
      <c r="N382" s="785"/>
      <c r="O382" s="785"/>
      <c r="P382" s="785"/>
      <c r="Q382" s="785"/>
      <c r="R382" s="785"/>
      <c r="S382" s="785"/>
      <c r="T382" s="785"/>
      <c r="U382" s="785"/>
      <c r="V382" s="785"/>
      <c r="W382" s="13"/>
      <c r="X382" s="13"/>
      <c r="Y382" s="13"/>
      <c r="Z382" s="785"/>
      <c r="AA382" s="785"/>
      <c r="AB382" s="785"/>
      <c r="AC382" s="785"/>
      <c r="AD382" s="785"/>
      <c r="AE382" s="785"/>
      <c r="AF382" s="785"/>
      <c r="AG382" s="785"/>
      <c r="AH382" s="785"/>
      <c r="AI382" s="785"/>
      <c r="AJ382" s="785"/>
      <c r="AK382" s="785"/>
      <c r="AL382" s="785"/>
      <c r="AM382" s="785"/>
      <c r="AN382" s="785"/>
      <c r="AO382" s="785"/>
      <c r="AP382" s="785"/>
      <c r="AQ382" s="785"/>
      <c r="AR382" s="785"/>
      <c r="AS382" s="785"/>
      <c r="AT382" s="785"/>
      <c r="AU382" s="785"/>
      <c r="AV382" s="785"/>
      <c r="AW382" s="785"/>
      <c r="AX382" s="785"/>
      <c r="AY382" s="785"/>
      <c r="AZ382" s="785"/>
      <c r="BD382" s="6"/>
    </row>
    <row r="383" spans="1:56" ht="12.9" customHeight="1" x14ac:dyDescent="0.3">
      <c r="A383" s="785"/>
      <c r="B383" s="785"/>
      <c r="C383" s="785"/>
      <c r="D383" s="785"/>
      <c r="E383" s="785"/>
      <c r="F383" s="785"/>
      <c r="G383" s="785"/>
      <c r="H383" s="785"/>
      <c r="I383" s="785"/>
      <c r="J383" s="785"/>
      <c r="K383" s="785"/>
      <c r="L383" s="785"/>
      <c r="M383" s="785"/>
      <c r="N383" s="785"/>
      <c r="O383" s="785"/>
      <c r="P383" s="785"/>
      <c r="Q383" s="785"/>
      <c r="R383" s="785"/>
      <c r="S383" s="785"/>
      <c r="T383" s="785"/>
      <c r="U383" s="785"/>
      <c r="V383" s="785"/>
      <c r="W383" s="13"/>
      <c r="X383" s="13"/>
      <c r="Y383" s="13"/>
      <c r="Z383" s="785"/>
      <c r="AA383" s="785"/>
      <c r="AB383" s="785"/>
      <c r="AC383" s="785"/>
      <c r="AD383" s="785"/>
      <c r="AE383" s="785"/>
      <c r="AF383" s="785"/>
      <c r="AG383" s="785"/>
      <c r="AH383" s="785"/>
      <c r="AI383" s="785"/>
      <c r="AJ383" s="785"/>
      <c r="AK383" s="785"/>
      <c r="AL383" s="785"/>
      <c r="AM383" s="785"/>
      <c r="AN383" s="785"/>
      <c r="AO383" s="785"/>
      <c r="AP383" s="785"/>
      <c r="AQ383" s="785"/>
      <c r="AR383" s="785"/>
      <c r="AS383" s="785"/>
      <c r="AT383" s="785"/>
      <c r="AU383" s="785"/>
      <c r="AV383" s="785"/>
      <c r="AW383" s="785"/>
      <c r="AX383" s="785"/>
      <c r="AY383" s="785"/>
      <c r="AZ383" s="785"/>
      <c r="BD383" s="6"/>
    </row>
    <row r="384" spans="1:56" ht="12.9" customHeight="1" x14ac:dyDescent="0.3">
      <c r="A384" s="785"/>
      <c r="B384" s="785"/>
      <c r="C384" s="785"/>
      <c r="D384" s="785"/>
      <c r="E384" s="785"/>
      <c r="F384" s="785"/>
      <c r="G384" s="785"/>
      <c r="H384" s="785"/>
      <c r="I384" s="785"/>
      <c r="J384" s="785"/>
      <c r="K384" s="785"/>
      <c r="L384" s="785"/>
      <c r="M384" s="785"/>
      <c r="N384" s="785"/>
      <c r="O384" s="785"/>
      <c r="P384" s="785"/>
      <c r="Q384" s="785"/>
      <c r="R384" s="785"/>
      <c r="S384" s="785"/>
      <c r="T384" s="785"/>
      <c r="U384" s="785"/>
      <c r="V384" s="785"/>
      <c r="W384" s="13"/>
      <c r="X384" s="13"/>
      <c r="Y384" s="13"/>
      <c r="Z384" s="785"/>
      <c r="AA384" s="785"/>
      <c r="AB384" s="785"/>
      <c r="AC384" s="785"/>
      <c r="AD384" s="785"/>
      <c r="AE384" s="785"/>
      <c r="AF384" s="785"/>
      <c r="AG384" s="785"/>
      <c r="AH384" s="785"/>
      <c r="AI384" s="785"/>
      <c r="AJ384" s="785"/>
      <c r="AK384" s="785"/>
      <c r="AL384" s="785"/>
      <c r="AM384" s="785"/>
      <c r="AN384" s="785"/>
      <c r="AO384" s="785"/>
      <c r="AP384" s="785"/>
      <c r="AQ384" s="785"/>
      <c r="AR384" s="785"/>
      <c r="AS384" s="785"/>
      <c r="AT384" s="785"/>
      <c r="AU384" s="785"/>
      <c r="AV384" s="785"/>
      <c r="AW384" s="785"/>
      <c r="AX384" s="785"/>
      <c r="AY384" s="785"/>
      <c r="AZ384" s="785"/>
      <c r="BD384" s="6"/>
    </row>
    <row r="385" spans="1:56" ht="12.9" customHeight="1" x14ac:dyDescent="0.3">
      <c r="A385" s="785"/>
      <c r="B385" s="785"/>
      <c r="C385" s="785"/>
      <c r="D385" s="785"/>
      <c r="E385" s="785"/>
      <c r="F385" s="785"/>
      <c r="G385" s="785"/>
      <c r="H385" s="785"/>
      <c r="I385" s="785"/>
      <c r="J385" s="785"/>
      <c r="K385" s="785"/>
      <c r="L385" s="785"/>
      <c r="M385" s="785"/>
      <c r="N385" s="785"/>
      <c r="O385" s="785"/>
      <c r="P385" s="785"/>
      <c r="Q385" s="785"/>
      <c r="R385" s="785"/>
      <c r="S385" s="785"/>
      <c r="T385" s="785"/>
      <c r="U385" s="785"/>
      <c r="V385" s="785"/>
      <c r="W385" s="13"/>
      <c r="X385" s="13"/>
      <c r="Y385" s="13"/>
      <c r="Z385" s="785"/>
      <c r="AA385" s="785"/>
      <c r="AB385" s="785"/>
      <c r="AC385" s="785"/>
      <c r="AD385" s="785"/>
      <c r="AE385" s="785"/>
      <c r="AF385" s="785"/>
      <c r="AG385" s="785"/>
      <c r="AH385" s="785"/>
      <c r="AI385" s="785"/>
      <c r="AJ385" s="785"/>
      <c r="AK385" s="785"/>
      <c r="AL385" s="785"/>
      <c r="AM385" s="785"/>
      <c r="AN385" s="785"/>
      <c r="AO385" s="785"/>
      <c r="AP385" s="785"/>
      <c r="AQ385" s="785"/>
      <c r="AR385" s="785"/>
      <c r="AS385" s="785"/>
      <c r="AT385" s="785"/>
      <c r="AU385" s="785"/>
      <c r="AV385" s="785"/>
      <c r="AW385" s="785"/>
      <c r="AX385" s="785"/>
      <c r="AY385" s="785"/>
      <c r="AZ385" s="785"/>
      <c r="BD385" s="6"/>
    </row>
    <row r="386" spans="1:56" ht="12.9" customHeight="1" x14ac:dyDescent="0.3">
      <c r="A386" s="785"/>
      <c r="B386" s="785"/>
      <c r="C386" s="785"/>
      <c r="D386" s="785"/>
      <c r="E386" s="785"/>
      <c r="F386" s="785"/>
      <c r="G386" s="785"/>
      <c r="H386" s="785"/>
      <c r="I386" s="785"/>
      <c r="J386" s="785"/>
      <c r="K386" s="785"/>
      <c r="L386" s="785"/>
      <c r="M386" s="785"/>
      <c r="N386" s="785"/>
      <c r="O386" s="785"/>
      <c r="P386" s="785"/>
      <c r="Q386" s="785"/>
      <c r="R386" s="785"/>
      <c r="S386" s="785"/>
      <c r="T386" s="785"/>
      <c r="U386" s="785"/>
      <c r="V386" s="785"/>
      <c r="W386" s="13"/>
      <c r="X386" s="13"/>
      <c r="Y386" s="13"/>
      <c r="Z386" s="785"/>
      <c r="AA386" s="785"/>
      <c r="AB386" s="785"/>
      <c r="AC386" s="785"/>
      <c r="AD386" s="785"/>
      <c r="AE386" s="785"/>
      <c r="AF386" s="785"/>
      <c r="AG386" s="785"/>
      <c r="AH386" s="785"/>
      <c r="AI386" s="785"/>
      <c r="AJ386" s="785"/>
      <c r="AK386" s="785"/>
      <c r="AL386" s="785"/>
      <c r="AM386" s="785"/>
      <c r="AN386" s="785"/>
      <c r="AO386" s="785"/>
      <c r="AP386" s="785"/>
      <c r="AQ386" s="785"/>
      <c r="AR386" s="785"/>
      <c r="AS386" s="785"/>
      <c r="AT386" s="785"/>
      <c r="AU386" s="785"/>
      <c r="AV386" s="785"/>
      <c r="AW386" s="785"/>
      <c r="AX386" s="785"/>
      <c r="AY386" s="785"/>
      <c r="AZ386" s="785"/>
      <c r="BD386" s="6"/>
    </row>
    <row r="387" spans="1:56" ht="12.9" customHeight="1" x14ac:dyDescent="0.3">
      <c r="A387" s="785"/>
      <c r="B387" s="785"/>
      <c r="C387" s="785"/>
      <c r="D387" s="785"/>
      <c r="E387" s="785"/>
      <c r="F387" s="785"/>
      <c r="G387" s="785"/>
      <c r="H387" s="785"/>
      <c r="I387" s="785"/>
      <c r="J387" s="785"/>
      <c r="K387" s="785"/>
      <c r="L387" s="785"/>
      <c r="M387" s="785"/>
      <c r="N387" s="785"/>
      <c r="O387" s="785"/>
      <c r="P387" s="785"/>
      <c r="Q387" s="785"/>
      <c r="R387" s="785"/>
      <c r="S387" s="785"/>
      <c r="T387" s="785"/>
      <c r="U387" s="785"/>
      <c r="V387" s="785"/>
      <c r="W387" s="13"/>
      <c r="X387" s="13"/>
      <c r="Y387" s="13"/>
      <c r="Z387" s="785"/>
      <c r="AA387" s="785"/>
      <c r="AB387" s="785"/>
      <c r="AC387" s="785"/>
      <c r="AD387" s="785"/>
      <c r="AE387" s="785"/>
      <c r="AF387" s="785"/>
      <c r="AG387" s="785"/>
      <c r="AH387" s="785"/>
      <c r="AI387" s="785"/>
      <c r="AJ387" s="785"/>
      <c r="AK387" s="785"/>
      <c r="AL387" s="785"/>
      <c r="AM387" s="785"/>
      <c r="AN387" s="785"/>
      <c r="AO387" s="785"/>
      <c r="AP387" s="785"/>
      <c r="AQ387" s="785"/>
      <c r="AR387" s="785"/>
      <c r="AS387" s="785"/>
      <c r="AT387" s="785"/>
      <c r="AU387" s="785"/>
      <c r="AV387" s="785"/>
      <c r="AW387" s="785"/>
      <c r="AX387" s="785"/>
      <c r="AY387" s="785"/>
      <c r="AZ387" s="785"/>
      <c r="BD387" s="6"/>
    </row>
    <row r="388" spans="1:56" ht="12.9" customHeight="1" x14ac:dyDescent="0.3">
      <c r="A388" s="785"/>
      <c r="B388" s="785"/>
      <c r="C388" s="785"/>
      <c r="D388" s="785"/>
      <c r="E388" s="785"/>
      <c r="F388" s="785"/>
      <c r="G388" s="785"/>
      <c r="H388" s="785"/>
      <c r="I388" s="785"/>
      <c r="J388" s="785"/>
      <c r="K388" s="785"/>
      <c r="L388" s="785"/>
      <c r="M388" s="785"/>
      <c r="N388" s="785"/>
      <c r="O388" s="785"/>
      <c r="P388" s="785"/>
      <c r="Q388" s="785"/>
      <c r="R388" s="785"/>
      <c r="S388" s="785"/>
      <c r="T388" s="785"/>
      <c r="U388" s="785"/>
      <c r="V388" s="785"/>
      <c r="W388" s="13"/>
      <c r="X388" s="13"/>
      <c r="Y388" s="13"/>
      <c r="Z388" s="785"/>
      <c r="AA388" s="785"/>
      <c r="AB388" s="785"/>
      <c r="AC388" s="785"/>
      <c r="AD388" s="785"/>
      <c r="AE388" s="785"/>
      <c r="AF388" s="785"/>
      <c r="AG388" s="785"/>
      <c r="AH388" s="785"/>
      <c r="AI388" s="785"/>
      <c r="AJ388" s="785"/>
      <c r="AK388" s="785"/>
      <c r="AL388" s="785"/>
      <c r="AM388" s="785"/>
      <c r="AN388" s="785"/>
      <c r="AO388" s="785"/>
      <c r="AP388" s="785"/>
      <c r="AQ388" s="785"/>
      <c r="AR388" s="785"/>
      <c r="AS388" s="785"/>
      <c r="AT388" s="785"/>
      <c r="AU388" s="785"/>
      <c r="AV388" s="785"/>
      <c r="AW388" s="785"/>
      <c r="AX388" s="785"/>
      <c r="AY388" s="785"/>
      <c r="AZ388" s="785"/>
      <c r="BD388" s="6"/>
    </row>
    <row r="389" spans="1:56" ht="12.9" customHeight="1" x14ac:dyDescent="0.3">
      <c r="A389" s="785"/>
      <c r="B389" s="785"/>
      <c r="C389" s="785"/>
      <c r="D389" s="785"/>
      <c r="E389" s="785"/>
      <c r="F389" s="785"/>
      <c r="G389" s="785"/>
      <c r="H389" s="785"/>
      <c r="I389" s="785"/>
      <c r="J389" s="785"/>
      <c r="K389" s="785"/>
      <c r="L389" s="785"/>
      <c r="M389" s="785"/>
      <c r="N389" s="785"/>
      <c r="O389" s="785"/>
      <c r="P389" s="785"/>
      <c r="Q389" s="785"/>
      <c r="R389" s="785"/>
      <c r="S389" s="785"/>
      <c r="T389" s="785"/>
      <c r="U389" s="785"/>
      <c r="V389" s="785"/>
      <c r="W389" s="13"/>
      <c r="X389" s="13"/>
      <c r="Y389" s="13"/>
      <c r="Z389" s="785"/>
      <c r="AA389" s="785"/>
      <c r="AB389" s="785"/>
      <c r="AC389" s="785"/>
      <c r="AD389" s="785"/>
      <c r="AE389" s="785"/>
      <c r="AF389" s="785"/>
      <c r="AG389" s="785"/>
      <c r="AH389" s="785"/>
      <c r="AI389" s="785"/>
      <c r="AJ389" s="785"/>
      <c r="AK389" s="785"/>
      <c r="AL389" s="785"/>
      <c r="AM389" s="785"/>
      <c r="AN389" s="785"/>
      <c r="AO389" s="785"/>
      <c r="AP389" s="785"/>
      <c r="AQ389" s="785"/>
      <c r="AR389" s="785"/>
      <c r="AS389" s="785"/>
      <c r="AT389" s="785"/>
      <c r="AU389" s="785"/>
      <c r="AV389" s="785"/>
      <c r="AW389" s="785"/>
      <c r="AX389" s="785"/>
      <c r="AY389" s="785"/>
      <c r="AZ389" s="785"/>
      <c r="BD389" s="6"/>
    </row>
    <row r="390" spans="1:56" ht="12.9" customHeight="1" x14ac:dyDescent="0.3">
      <c r="A390" s="785"/>
      <c r="B390" s="785"/>
      <c r="C390" s="785"/>
      <c r="D390" s="785"/>
      <c r="E390" s="785"/>
      <c r="F390" s="785"/>
      <c r="G390" s="785"/>
      <c r="H390" s="785"/>
      <c r="I390" s="785"/>
      <c r="J390" s="785"/>
      <c r="K390" s="785"/>
      <c r="L390" s="785"/>
      <c r="M390" s="785"/>
      <c r="N390" s="785"/>
      <c r="O390" s="785"/>
      <c r="P390" s="785"/>
      <c r="Q390" s="785"/>
      <c r="R390" s="785"/>
      <c r="S390" s="785"/>
      <c r="T390" s="785"/>
      <c r="U390" s="785"/>
      <c r="V390" s="785"/>
      <c r="W390" s="13"/>
      <c r="X390" s="13"/>
      <c r="Y390" s="13"/>
      <c r="Z390" s="785"/>
      <c r="AA390" s="785"/>
      <c r="AB390" s="785"/>
      <c r="AC390" s="785"/>
      <c r="AD390" s="785"/>
      <c r="AE390" s="785"/>
      <c r="AF390" s="785"/>
      <c r="AG390" s="785"/>
      <c r="AH390" s="785"/>
      <c r="AI390" s="785"/>
      <c r="AJ390" s="785"/>
      <c r="AK390" s="785"/>
      <c r="AL390" s="785"/>
      <c r="AM390" s="785"/>
      <c r="AN390" s="785"/>
      <c r="AO390" s="785"/>
      <c r="AP390" s="785"/>
      <c r="AQ390" s="785"/>
      <c r="AR390" s="785"/>
      <c r="AS390" s="785"/>
      <c r="AT390" s="785"/>
      <c r="AU390" s="785"/>
      <c r="AV390" s="785"/>
      <c r="AW390" s="785"/>
      <c r="AX390" s="785"/>
      <c r="AY390" s="785"/>
      <c r="AZ390" s="785"/>
      <c r="BD390" s="6"/>
    </row>
    <row r="391" spans="1:56" ht="12.9" customHeight="1" x14ac:dyDescent="0.3">
      <c r="A391" s="785"/>
      <c r="B391" s="785"/>
      <c r="C391" s="785"/>
      <c r="D391" s="785"/>
      <c r="E391" s="785"/>
      <c r="F391" s="785"/>
      <c r="G391" s="785"/>
      <c r="H391" s="785"/>
      <c r="I391" s="785"/>
      <c r="J391" s="785"/>
      <c r="K391" s="785"/>
      <c r="L391" s="785"/>
      <c r="M391" s="785"/>
      <c r="N391" s="785"/>
      <c r="O391" s="785"/>
      <c r="P391" s="785"/>
      <c r="Q391" s="785"/>
      <c r="R391" s="785"/>
      <c r="S391" s="785"/>
      <c r="T391" s="785"/>
      <c r="U391" s="785"/>
      <c r="V391" s="785"/>
      <c r="W391" s="13"/>
      <c r="X391" s="13"/>
      <c r="Y391" s="13"/>
      <c r="Z391" s="785"/>
      <c r="AA391" s="785"/>
      <c r="AB391" s="785"/>
      <c r="AC391" s="785"/>
      <c r="AD391" s="785"/>
      <c r="AE391" s="785"/>
      <c r="AF391" s="785"/>
      <c r="AG391" s="785"/>
      <c r="AH391" s="785"/>
      <c r="AI391" s="785"/>
      <c r="AJ391" s="785"/>
      <c r="AK391" s="785"/>
      <c r="AL391" s="785"/>
      <c r="AM391" s="785"/>
      <c r="AN391" s="785"/>
      <c r="AO391" s="785"/>
      <c r="AP391" s="785"/>
      <c r="AQ391" s="785"/>
      <c r="AR391" s="785"/>
      <c r="AS391" s="785"/>
      <c r="AT391" s="785"/>
      <c r="AU391" s="785"/>
      <c r="AV391" s="785"/>
      <c r="AW391" s="785"/>
      <c r="AX391" s="785"/>
      <c r="AY391" s="785"/>
      <c r="AZ391" s="785"/>
      <c r="BD391" s="6"/>
    </row>
    <row r="392" spans="1:56" ht="12.9" customHeight="1" x14ac:dyDescent="0.3">
      <c r="A392" s="785"/>
      <c r="B392" s="785"/>
      <c r="C392" s="785"/>
      <c r="D392" s="785"/>
      <c r="E392" s="785"/>
      <c r="F392" s="785"/>
      <c r="G392" s="785"/>
      <c r="H392" s="785"/>
      <c r="I392" s="785"/>
      <c r="J392" s="785"/>
      <c r="K392" s="785"/>
      <c r="L392" s="785"/>
      <c r="M392" s="785"/>
      <c r="N392" s="785"/>
      <c r="O392" s="785"/>
      <c r="P392" s="785"/>
      <c r="Q392" s="785"/>
      <c r="R392" s="785"/>
      <c r="S392" s="785"/>
      <c r="T392" s="785"/>
      <c r="U392" s="785"/>
      <c r="V392" s="785"/>
      <c r="W392" s="13"/>
      <c r="X392" s="13"/>
      <c r="Y392" s="13"/>
      <c r="Z392" s="785"/>
      <c r="AA392" s="785"/>
      <c r="AB392" s="785"/>
      <c r="AC392" s="785"/>
      <c r="AD392" s="785"/>
      <c r="AE392" s="785"/>
      <c r="AF392" s="785"/>
      <c r="AG392" s="785"/>
      <c r="AH392" s="785"/>
      <c r="AI392" s="785"/>
      <c r="AJ392" s="785"/>
      <c r="AK392" s="785"/>
      <c r="AL392" s="785"/>
      <c r="AM392" s="785"/>
      <c r="AN392" s="785"/>
      <c r="AO392" s="785"/>
      <c r="AP392" s="785"/>
      <c r="AQ392" s="785"/>
      <c r="AR392" s="785"/>
      <c r="AS392" s="785"/>
      <c r="AT392" s="785"/>
      <c r="AU392" s="785"/>
      <c r="AV392" s="785"/>
      <c r="AW392" s="785"/>
      <c r="AX392" s="785"/>
      <c r="AY392" s="785"/>
      <c r="AZ392" s="785"/>
      <c r="BD392" s="6"/>
    </row>
    <row r="393" spans="1:56" ht="12.9" customHeight="1" x14ac:dyDescent="0.3">
      <c r="A393" s="785"/>
      <c r="B393" s="785"/>
      <c r="C393" s="785"/>
      <c r="D393" s="785"/>
      <c r="E393" s="785"/>
      <c r="F393" s="785"/>
      <c r="G393" s="785"/>
      <c r="H393" s="785"/>
      <c r="I393" s="785"/>
      <c r="J393" s="785"/>
      <c r="K393" s="785"/>
      <c r="L393" s="785"/>
      <c r="M393" s="785"/>
      <c r="N393" s="785"/>
      <c r="O393" s="785"/>
      <c r="P393" s="785"/>
      <c r="Q393" s="785"/>
      <c r="R393" s="785"/>
      <c r="S393" s="785"/>
      <c r="T393" s="785"/>
      <c r="U393" s="785"/>
      <c r="V393" s="785"/>
      <c r="W393" s="13"/>
      <c r="X393" s="13"/>
      <c r="Y393" s="13"/>
      <c r="Z393" s="785"/>
      <c r="AA393" s="785"/>
      <c r="AB393" s="785"/>
      <c r="AC393" s="785"/>
      <c r="AD393" s="785"/>
      <c r="AE393" s="785"/>
      <c r="AF393" s="785"/>
      <c r="AG393" s="785"/>
      <c r="AH393" s="785"/>
      <c r="AI393" s="785"/>
      <c r="AJ393" s="785"/>
      <c r="AK393" s="785"/>
      <c r="AL393" s="785"/>
      <c r="AM393" s="785"/>
      <c r="AN393" s="785"/>
      <c r="AO393" s="785"/>
      <c r="AP393" s="785"/>
      <c r="AQ393" s="785"/>
      <c r="AR393" s="785"/>
      <c r="AS393" s="785"/>
      <c r="AT393" s="785"/>
      <c r="AU393" s="785"/>
      <c r="AV393" s="785"/>
      <c r="AW393" s="785"/>
      <c r="AX393" s="785"/>
      <c r="AY393" s="785"/>
      <c r="AZ393" s="785"/>
      <c r="BD393" s="6"/>
    </row>
    <row r="394" spans="1:56" ht="12.9" customHeight="1" x14ac:dyDescent="0.3">
      <c r="A394" s="785"/>
      <c r="B394" s="785"/>
      <c r="C394" s="785"/>
      <c r="D394" s="785"/>
      <c r="E394" s="785"/>
      <c r="F394" s="785"/>
      <c r="G394" s="785"/>
      <c r="H394" s="785"/>
      <c r="I394" s="785"/>
      <c r="J394" s="785"/>
      <c r="K394" s="785"/>
      <c r="L394" s="785"/>
      <c r="M394" s="785"/>
      <c r="N394" s="785"/>
      <c r="O394" s="785"/>
      <c r="P394" s="785"/>
      <c r="Q394" s="785"/>
      <c r="R394" s="785"/>
      <c r="S394" s="785"/>
      <c r="T394" s="785"/>
      <c r="U394" s="785"/>
      <c r="V394" s="785"/>
      <c r="W394" s="13"/>
      <c r="X394" s="13"/>
      <c r="Y394" s="13"/>
      <c r="Z394" s="785"/>
      <c r="AA394" s="785"/>
      <c r="AB394" s="785"/>
      <c r="AC394" s="785"/>
      <c r="AD394" s="785"/>
      <c r="AE394" s="785"/>
      <c r="AF394" s="785"/>
      <c r="AG394" s="785"/>
      <c r="AH394" s="785"/>
      <c r="AI394" s="785"/>
      <c r="AJ394" s="785"/>
      <c r="AK394" s="785"/>
      <c r="AL394" s="785"/>
      <c r="AM394" s="785"/>
      <c r="AN394" s="785"/>
      <c r="AO394" s="785"/>
      <c r="AP394" s="785"/>
      <c r="AQ394" s="785"/>
      <c r="AR394" s="785"/>
      <c r="AS394" s="785"/>
      <c r="AT394" s="785"/>
      <c r="AU394" s="785"/>
      <c r="AV394" s="785"/>
      <c r="AW394" s="785"/>
      <c r="AX394" s="785"/>
      <c r="AY394" s="785"/>
      <c r="AZ394" s="785"/>
      <c r="BD394" s="6"/>
    </row>
    <row r="395" spans="1:56" ht="12.9" customHeight="1" x14ac:dyDescent="0.3">
      <c r="A395" s="785"/>
      <c r="B395" s="785"/>
      <c r="C395" s="785"/>
      <c r="D395" s="785"/>
      <c r="E395" s="785"/>
      <c r="F395" s="785"/>
      <c r="G395" s="785"/>
      <c r="H395" s="785"/>
      <c r="I395" s="785"/>
      <c r="J395" s="785"/>
      <c r="K395" s="785"/>
      <c r="L395" s="785"/>
      <c r="M395" s="785"/>
      <c r="N395" s="785"/>
      <c r="O395" s="785"/>
      <c r="P395" s="785"/>
      <c r="Q395" s="785"/>
      <c r="R395" s="785"/>
      <c r="S395" s="785"/>
      <c r="T395" s="785"/>
      <c r="U395" s="785"/>
      <c r="V395" s="785"/>
      <c r="W395" s="13"/>
      <c r="X395" s="13"/>
      <c r="Y395" s="13"/>
      <c r="Z395" s="785"/>
      <c r="AA395" s="785"/>
      <c r="AB395" s="785"/>
      <c r="AC395" s="785"/>
      <c r="AD395" s="785"/>
      <c r="AE395" s="785"/>
      <c r="AF395" s="785"/>
      <c r="AG395" s="785"/>
      <c r="AH395" s="785"/>
      <c r="AI395" s="785"/>
      <c r="AJ395" s="785"/>
      <c r="AK395" s="785"/>
      <c r="AL395" s="785"/>
      <c r="AM395" s="785"/>
      <c r="AN395" s="785"/>
      <c r="AO395" s="785"/>
      <c r="AP395" s="785"/>
      <c r="AQ395" s="785"/>
      <c r="AR395" s="785"/>
      <c r="AS395" s="785"/>
      <c r="AT395" s="785"/>
      <c r="AU395" s="785"/>
      <c r="AV395" s="785"/>
      <c r="AW395" s="785"/>
      <c r="AX395" s="785"/>
      <c r="AY395" s="785"/>
      <c r="AZ395" s="785"/>
      <c r="BD395" s="6"/>
    </row>
    <row r="396" spans="1:56" ht="12.9" customHeight="1" x14ac:dyDescent="0.3">
      <c r="A396" s="785"/>
      <c r="B396" s="785"/>
      <c r="C396" s="785"/>
      <c r="D396" s="785"/>
      <c r="E396" s="785"/>
      <c r="F396" s="785"/>
      <c r="G396" s="785"/>
      <c r="H396" s="785"/>
      <c r="I396" s="785"/>
      <c r="J396" s="785"/>
      <c r="K396" s="785"/>
      <c r="L396" s="785"/>
      <c r="M396" s="785"/>
      <c r="N396" s="785"/>
      <c r="O396" s="785"/>
      <c r="P396" s="785"/>
      <c r="Q396" s="785"/>
      <c r="R396" s="785"/>
      <c r="S396" s="785"/>
      <c r="T396" s="785"/>
      <c r="U396" s="785"/>
      <c r="V396" s="785"/>
      <c r="W396" s="13"/>
      <c r="X396" s="13"/>
      <c r="Y396" s="13"/>
      <c r="Z396" s="785"/>
      <c r="AA396" s="785"/>
      <c r="AB396" s="785"/>
      <c r="AC396" s="785"/>
      <c r="AD396" s="785"/>
      <c r="AE396" s="785"/>
      <c r="AF396" s="785"/>
      <c r="AG396" s="785"/>
      <c r="AH396" s="785"/>
      <c r="AI396" s="785"/>
      <c r="AJ396" s="785"/>
      <c r="AK396" s="785"/>
      <c r="AL396" s="785"/>
      <c r="AM396" s="785"/>
      <c r="AN396" s="785"/>
      <c r="AO396" s="785"/>
      <c r="AP396" s="785"/>
      <c r="AQ396" s="785"/>
      <c r="AR396" s="785"/>
      <c r="AS396" s="785"/>
      <c r="AT396" s="785"/>
      <c r="AU396" s="785"/>
      <c r="AV396" s="785"/>
      <c r="AW396" s="785"/>
      <c r="AX396" s="785"/>
      <c r="AY396" s="785"/>
      <c r="AZ396" s="785"/>
      <c r="BD396" s="6"/>
    </row>
    <row r="397" spans="1:56" ht="12.9" customHeight="1" x14ac:dyDescent="0.3">
      <c r="A397" s="785"/>
      <c r="B397" s="785"/>
      <c r="C397" s="785"/>
      <c r="D397" s="785"/>
      <c r="E397" s="785"/>
      <c r="F397" s="785"/>
      <c r="G397" s="785"/>
      <c r="H397" s="785"/>
      <c r="I397" s="785"/>
      <c r="J397" s="785"/>
      <c r="K397" s="785"/>
      <c r="L397" s="785"/>
      <c r="M397" s="785"/>
      <c r="N397" s="785"/>
      <c r="O397" s="785"/>
      <c r="P397" s="785"/>
      <c r="Q397" s="785"/>
      <c r="R397" s="785"/>
      <c r="S397" s="785"/>
      <c r="T397" s="785"/>
      <c r="U397" s="785"/>
      <c r="V397" s="785"/>
      <c r="W397" s="13"/>
      <c r="X397" s="13"/>
      <c r="Y397" s="13"/>
      <c r="Z397" s="785"/>
      <c r="AA397" s="785"/>
      <c r="AB397" s="785"/>
      <c r="AC397" s="785"/>
      <c r="AD397" s="785"/>
      <c r="AE397" s="785"/>
      <c r="AF397" s="785"/>
      <c r="AG397" s="785"/>
      <c r="AH397" s="785"/>
      <c r="AI397" s="785"/>
      <c r="AJ397" s="785"/>
      <c r="AK397" s="785"/>
      <c r="AL397" s="785"/>
      <c r="AM397" s="785"/>
      <c r="AN397" s="785"/>
      <c r="AO397" s="785"/>
      <c r="AP397" s="785"/>
      <c r="AQ397" s="785"/>
      <c r="AR397" s="785"/>
      <c r="AS397" s="785"/>
      <c r="AT397" s="785"/>
      <c r="AU397" s="785"/>
      <c r="AV397" s="785"/>
      <c r="AW397" s="785"/>
      <c r="AX397" s="785"/>
      <c r="AY397" s="785"/>
      <c r="AZ397" s="785"/>
      <c r="BD397" s="6"/>
    </row>
    <row r="398" spans="1:56" ht="12.9" customHeight="1" x14ac:dyDescent="0.3">
      <c r="A398" s="785"/>
      <c r="B398" s="785"/>
      <c r="C398" s="785"/>
      <c r="D398" s="785"/>
      <c r="E398" s="785"/>
      <c r="F398" s="785"/>
      <c r="G398" s="785"/>
      <c r="H398" s="785"/>
      <c r="I398" s="785"/>
      <c r="J398" s="785"/>
      <c r="K398" s="785"/>
      <c r="L398" s="785"/>
      <c r="M398" s="785"/>
      <c r="N398" s="785"/>
      <c r="O398" s="785"/>
      <c r="P398" s="785"/>
      <c r="Q398" s="785"/>
      <c r="R398" s="785"/>
      <c r="S398" s="785"/>
      <c r="T398" s="785"/>
      <c r="U398" s="785"/>
      <c r="V398" s="785"/>
      <c r="W398" s="13"/>
      <c r="X398" s="13"/>
      <c r="Y398" s="13"/>
      <c r="Z398" s="785"/>
      <c r="AA398" s="785"/>
      <c r="AB398" s="785"/>
      <c r="AC398" s="785"/>
      <c r="AD398" s="785"/>
      <c r="AE398" s="785"/>
      <c r="AF398" s="785"/>
      <c r="AG398" s="785"/>
      <c r="AH398" s="785"/>
      <c r="AI398" s="785"/>
      <c r="AJ398" s="785"/>
      <c r="AK398" s="785"/>
      <c r="AL398" s="785"/>
      <c r="AM398" s="785"/>
      <c r="AN398" s="785"/>
      <c r="AO398" s="785"/>
      <c r="AP398" s="785"/>
      <c r="AQ398" s="785"/>
      <c r="AR398" s="785"/>
      <c r="AS398" s="785"/>
      <c r="AT398" s="785"/>
      <c r="AU398" s="785"/>
      <c r="AV398" s="785"/>
      <c r="AW398" s="785"/>
      <c r="AX398" s="785"/>
      <c r="AY398" s="785"/>
      <c r="AZ398" s="785"/>
      <c r="BD398" s="6"/>
    </row>
    <row r="399" spans="1:56" ht="12.9" customHeight="1" x14ac:dyDescent="0.3">
      <c r="A399" s="785"/>
      <c r="B399" s="785"/>
      <c r="C399" s="785"/>
      <c r="D399" s="785"/>
      <c r="E399" s="785"/>
      <c r="F399" s="785"/>
      <c r="G399" s="785"/>
      <c r="H399" s="785"/>
      <c r="I399" s="785"/>
      <c r="J399" s="785"/>
      <c r="K399" s="785"/>
      <c r="L399" s="785"/>
      <c r="M399" s="785"/>
      <c r="N399" s="785"/>
      <c r="O399" s="785"/>
      <c r="P399" s="785"/>
      <c r="Q399" s="785"/>
      <c r="R399" s="785"/>
      <c r="S399" s="785"/>
      <c r="T399" s="785"/>
      <c r="U399" s="785"/>
      <c r="V399" s="785"/>
      <c r="W399" s="13"/>
      <c r="X399" s="13"/>
      <c r="Y399" s="13"/>
      <c r="Z399" s="785"/>
      <c r="AA399" s="785"/>
      <c r="AB399" s="785"/>
      <c r="AC399" s="785"/>
      <c r="AD399" s="785"/>
      <c r="AE399" s="785"/>
      <c r="AF399" s="785"/>
      <c r="AG399" s="785"/>
      <c r="AH399" s="785"/>
      <c r="AI399" s="785"/>
      <c r="AJ399" s="785"/>
      <c r="AK399" s="785"/>
      <c r="AL399" s="785"/>
      <c r="AM399" s="785"/>
      <c r="AN399" s="785"/>
      <c r="AO399" s="785"/>
      <c r="AP399" s="785"/>
      <c r="AQ399" s="785"/>
      <c r="AR399" s="785"/>
      <c r="AS399" s="785"/>
      <c r="AT399" s="785"/>
      <c r="AU399" s="785"/>
      <c r="AV399" s="785"/>
      <c r="AW399" s="785"/>
      <c r="AX399" s="785"/>
      <c r="AY399" s="785"/>
      <c r="AZ399" s="785"/>
      <c r="BD399" s="6"/>
    </row>
    <row r="400" spans="1:56" ht="12.9" customHeight="1" x14ac:dyDescent="0.3">
      <c r="A400" s="785"/>
      <c r="B400" s="785"/>
      <c r="C400" s="785"/>
      <c r="D400" s="785"/>
      <c r="E400" s="785"/>
      <c r="F400" s="785"/>
      <c r="G400" s="785"/>
      <c r="H400" s="785"/>
      <c r="I400" s="785"/>
      <c r="J400" s="785"/>
      <c r="K400" s="785"/>
      <c r="L400" s="785"/>
      <c r="M400" s="785"/>
      <c r="N400" s="785"/>
      <c r="O400" s="785"/>
      <c r="P400" s="785"/>
      <c r="Q400" s="785"/>
      <c r="R400" s="785"/>
      <c r="S400" s="785"/>
      <c r="T400" s="785"/>
      <c r="U400" s="785"/>
      <c r="V400" s="785"/>
      <c r="W400" s="13"/>
      <c r="X400" s="13"/>
      <c r="Y400" s="13"/>
      <c r="Z400" s="785"/>
      <c r="AA400" s="785"/>
      <c r="AB400" s="785"/>
      <c r="AC400" s="785"/>
      <c r="AD400" s="785"/>
      <c r="AE400" s="785"/>
      <c r="AF400" s="785"/>
      <c r="AG400" s="785"/>
      <c r="AH400" s="785"/>
      <c r="AI400" s="785"/>
      <c r="AJ400" s="785"/>
      <c r="AK400" s="785"/>
      <c r="AL400" s="785"/>
      <c r="AM400" s="785"/>
      <c r="AN400" s="785"/>
      <c r="AO400" s="785"/>
      <c r="AP400" s="785"/>
      <c r="AQ400" s="785"/>
      <c r="AR400" s="785"/>
      <c r="AS400" s="785"/>
      <c r="AT400" s="785"/>
      <c r="AU400" s="785"/>
      <c r="AV400" s="785"/>
      <c r="AW400" s="785"/>
      <c r="AX400" s="785"/>
      <c r="AY400" s="785"/>
      <c r="AZ400" s="785"/>
      <c r="BD400" s="6"/>
    </row>
    <row r="401" spans="1:56" ht="12.9" customHeight="1" x14ac:dyDescent="0.3">
      <c r="A401" s="785"/>
      <c r="B401" s="785"/>
      <c r="C401" s="785"/>
      <c r="D401" s="785"/>
      <c r="E401" s="785"/>
      <c r="F401" s="785"/>
      <c r="G401" s="785"/>
      <c r="H401" s="785"/>
      <c r="I401" s="785"/>
      <c r="J401" s="785"/>
      <c r="K401" s="785"/>
      <c r="L401" s="785"/>
      <c r="M401" s="785"/>
      <c r="N401" s="785"/>
      <c r="O401" s="785"/>
      <c r="P401" s="785"/>
      <c r="Q401" s="785"/>
      <c r="R401" s="785"/>
      <c r="S401" s="785"/>
      <c r="T401" s="785"/>
      <c r="U401" s="785"/>
      <c r="V401" s="785"/>
      <c r="W401" s="13"/>
      <c r="X401" s="13"/>
      <c r="Y401" s="13"/>
      <c r="Z401" s="785"/>
      <c r="AA401" s="785"/>
      <c r="AB401" s="785"/>
      <c r="AC401" s="785"/>
      <c r="AD401" s="785"/>
      <c r="AE401" s="785"/>
      <c r="AF401" s="785"/>
      <c r="AG401" s="785"/>
      <c r="AH401" s="785"/>
      <c r="AI401" s="785"/>
      <c r="AJ401" s="785"/>
      <c r="AK401" s="785"/>
      <c r="AL401" s="785"/>
      <c r="AM401" s="785"/>
      <c r="AN401" s="785"/>
      <c r="AO401" s="785"/>
      <c r="AP401" s="785"/>
      <c r="AQ401" s="785"/>
      <c r="AR401" s="785"/>
      <c r="AS401" s="785"/>
      <c r="AT401" s="785"/>
      <c r="AU401" s="785"/>
      <c r="AV401" s="785"/>
      <c r="AW401" s="785"/>
      <c r="AX401" s="785"/>
      <c r="AY401" s="785"/>
      <c r="AZ401" s="785"/>
      <c r="BD401" s="6"/>
    </row>
    <row r="402" spans="1:56" ht="12.9" customHeight="1" x14ac:dyDescent="0.3">
      <c r="A402" s="785"/>
      <c r="B402" s="785"/>
      <c r="C402" s="785"/>
      <c r="D402" s="785"/>
      <c r="E402" s="785"/>
      <c r="F402" s="785"/>
      <c r="G402" s="785"/>
      <c r="H402" s="785"/>
      <c r="I402" s="785"/>
      <c r="J402" s="785"/>
      <c r="K402" s="785"/>
      <c r="L402" s="785"/>
      <c r="M402" s="785"/>
      <c r="N402" s="785"/>
      <c r="O402" s="785"/>
      <c r="P402" s="785"/>
      <c r="Q402" s="785"/>
      <c r="R402" s="785"/>
      <c r="S402" s="785"/>
      <c r="T402" s="785"/>
      <c r="U402" s="785"/>
      <c r="V402" s="785"/>
      <c r="W402" s="13"/>
      <c r="X402" s="13"/>
      <c r="Y402" s="13"/>
      <c r="Z402" s="785"/>
      <c r="AA402" s="785"/>
      <c r="AB402" s="785"/>
      <c r="AC402" s="785"/>
      <c r="AD402" s="785"/>
      <c r="AE402" s="785"/>
      <c r="AF402" s="785"/>
      <c r="AG402" s="785"/>
      <c r="AH402" s="785"/>
      <c r="AI402" s="785"/>
      <c r="AJ402" s="785"/>
      <c r="AK402" s="785"/>
      <c r="AL402" s="785"/>
      <c r="AM402" s="785"/>
      <c r="AN402" s="785"/>
      <c r="AO402" s="785"/>
      <c r="AP402" s="785"/>
      <c r="AQ402" s="785"/>
      <c r="AR402" s="785"/>
      <c r="AS402" s="785"/>
      <c r="AT402" s="785"/>
      <c r="AU402" s="785"/>
      <c r="AV402" s="785"/>
      <c r="AW402" s="785"/>
      <c r="AX402" s="785"/>
      <c r="AY402" s="785"/>
      <c r="AZ402" s="785"/>
      <c r="BD402" s="6"/>
    </row>
    <row r="403" spans="1:56" ht="12.9" customHeight="1" x14ac:dyDescent="0.3">
      <c r="A403" s="785"/>
      <c r="B403" s="785"/>
      <c r="C403" s="785"/>
      <c r="D403" s="785"/>
      <c r="E403" s="785"/>
      <c r="F403" s="785"/>
      <c r="G403" s="785"/>
      <c r="H403" s="785"/>
      <c r="I403" s="785"/>
      <c r="J403" s="785"/>
      <c r="K403" s="785"/>
      <c r="L403" s="785"/>
      <c r="M403" s="785"/>
      <c r="N403" s="785"/>
      <c r="O403" s="785"/>
      <c r="P403" s="785"/>
      <c r="Q403" s="785"/>
      <c r="R403" s="785"/>
      <c r="S403" s="785"/>
      <c r="T403" s="785"/>
      <c r="U403" s="785"/>
      <c r="V403" s="785"/>
      <c r="W403" s="13"/>
      <c r="X403" s="13"/>
      <c r="Y403" s="13"/>
      <c r="Z403" s="785"/>
      <c r="AA403" s="785"/>
      <c r="AB403" s="785"/>
      <c r="AC403" s="785"/>
      <c r="AD403" s="785"/>
      <c r="AE403" s="785"/>
      <c r="AF403" s="785"/>
      <c r="AG403" s="785"/>
      <c r="AH403" s="785"/>
      <c r="AI403" s="785"/>
      <c r="AJ403" s="785"/>
      <c r="AK403" s="785"/>
      <c r="AL403" s="785"/>
      <c r="AM403" s="785"/>
      <c r="AN403" s="785"/>
      <c r="AO403" s="785"/>
      <c r="AP403" s="785"/>
      <c r="AQ403" s="785"/>
      <c r="AR403" s="785"/>
      <c r="AS403" s="785"/>
      <c r="AT403" s="785"/>
      <c r="AU403" s="785"/>
      <c r="AV403" s="785"/>
      <c r="AW403" s="785"/>
      <c r="AX403" s="785"/>
      <c r="AY403" s="785"/>
      <c r="AZ403" s="785"/>
      <c r="BD403" s="6"/>
    </row>
    <row r="404" spans="1:56" ht="12.9" customHeight="1" x14ac:dyDescent="0.3">
      <c r="A404" s="785"/>
      <c r="B404" s="785"/>
      <c r="C404" s="785"/>
      <c r="D404" s="785"/>
      <c r="E404" s="785"/>
      <c r="F404" s="785"/>
      <c r="G404" s="785"/>
      <c r="H404" s="785"/>
      <c r="I404" s="785"/>
      <c r="J404" s="785"/>
      <c r="K404" s="785"/>
      <c r="L404" s="785"/>
      <c r="M404" s="785"/>
      <c r="N404" s="785"/>
      <c r="O404" s="785"/>
      <c r="P404" s="785"/>
      <c r="Q404" s="785"/>
      <c r="R404" s="785"/>
      <c r="S404" s="785"/>
      <c r="T404" s="785"/>
      <c r="U404" s="785"/>
      <c r="V404" s="785"/>
      <c r="W404" s="13"/>
      <c r="X404" s="13"/>
      <c r="Y404" s="13"/>
      <c r="Z404" s="785"/>
      <c r="AA404" s="785"/>
      <c r="AB404" s="785"/>
      <c r="AC404" s="785"/>
      <c r="AD404" s="785"/>
      <c r="AE404" s="785"/>
      <c r="AF404" s="785"/>
      <c r="AG404" s="785"/>
      <c r="AH404" s="785"/>
      <c r="AI404" s="785"/>
      <c r="AJ404" s="785"/>
      <c r="AK404" s="785"/>
      <c r="AL404" s="785"/>
      <c r="AM404" s="785"/>
      <c r="AN404" s="785"/>
      <c r="AO404" s="785"/>
      <c r="AP404" s="785"/>
      <c r="AQ404" s="785"/>
      <c r="AR404" s="785"/>
      <c r="AS404" s="785"/>
      <c r="AT404" s="785"/>
      <c r="AU404" s="785"/>
      <c r="AV404" s="785"/>
      <c r="AW404" s="785"/>
      <c r="AX404" s="785"/>
      <c r="AY404" s="785"/>
      <c r="AZ404" s="785"/>
      <c r="BD404" s="6"/>
    </row>
    <row r="405" spans="1:56" ht="12.9" customHeight="1" x14ac:dyDescent="0.3">
      <c r="A405" s="785"/>
      <c r="B405" s="785"/>
      <c r="C405" s="785"/>
      <c r="D405" s="785"/>
      <c r="E405" s="785"/>
      <c r="F405" s="785"/>
      <c r="G405" s="785"/>
      <c r="H405" s="785"/>
      <c r="I405" s="785"/>
      <c r="J405" s="785"/>
      <c r="K405" s="785"/>
      <c r="L405" s="785"/>
      <c r="M405" s="785"/>
      <c r="N405" s="785"/>
      <c r="O405" s="785"/>
      <c r="P405" s="785"/>
      <c r="Q405" s="785"/>
      <c r="R405" s="785"/>
      <c r="S405" s="785"/>
      <c r="T405" s="785"/>
      <c r="U405" s="785"/>
      <c r="V405" s="785"/>
      <c r="W405" s="13"/>
      <c r="X405" s="13"/>
      <c r="Y405" s="13"/>
      <c r="Z405" s="785"/>
      <c r="AA405" s="785"/>
      <c r="AB405" s="785"/>
      <c r="AC405" s="785"/>
      <c r="AD405" s="785"/>
      <c r="AE405" s="785"/>
      <c r="AF405" s="785"/>
      <c r="AG405" s="785"/>
      <c r="AH405" s="785"/>
      <c r="AI405" s="785"/>
      <c r="AJ405" s="785"/>
      <c r="AK405" s="785"/>
      <c r="AL405" s="785"/>
      <c r="AM405" s="785"/>
      <c r="AN405" s="785"/>
      <c r="AO405" s="785"/>
      <c r="AP405" s="785"/>
      <c r="AQ405" s="785"/>
      <c r="AR405" s="785"/>
      <c r="AS405" s="785"/>
      <c r="AT405" s="785"/>
      <c r="AU405" s="785"/>
      <c r="AV405" s="785"/>
      <c r="AW405" s="785"/>
      <c r="AX405" s="785"/>
      <c r="AY405" s="785"/>
      <c r="AZ405" s="785"/>
      <c r="BD405" s="6"/>
    </row>
    <row r="406" spans="1:56" ht="12.9" customHeight="1" x14ac:dyDescent="0.3">
      <c r="A406" s="785"/>
      <c r="B406" s="785"/>
      <c r="C406" s="785"/>
      <c r="D406" s="785"/>
      <c r="E406" s="785"/>
      <c r="F406" s="785"/>
      <c r="G406" s="785"/>
      <c r="H406" s="785"/>
      <c r="I406" s="785"/>
      <c r="J406" s="785"/>
      <c r="K406" s="785"/>
      <c r="L406" s="785"/>
      <c r="M406" s="785"/>
      <c r="N406" s="785"/>
      <c r="O406" s="785"/>
      <c r="P406" s="785"/>
      <c r="Q406" s="785"/>
      <c r="R406" s="785"/>
      <c r="S406" s="785"/>
      <c r="T406" s="785"/>
      <c r="U406" s="785"/>
      <c r="V406" s="785"/>
      <c r="W406" s="13"/>
      <c r="X406" s="13"/>
      <c r="Y406" s="13"/>
      <c r="Z406" s="785"/>
      <c r="AA406" s="785"/>
      <c r="AB406" s="785"/>
      <c r="AC406" s="785"/>
      <c r="AD406" s="785"/>
      <c r="AE406" s="785"/>
      <c r="AF406" s="785"/>
      <c r="AG406" s="785"/>
      <c r="AH406" s="785"/>
      <c r="AI406" s="785"/>
      <c r="AJ406" s="785"/>
      <c r="AK406" s="785"/>
      <c r="AL406" s="785"/>
      <c r="AM406" s="785"/>
      <c r="AN406" s="785"/>
      <c r="AO406" s="785"/>
      <c r="AP406" s="785"/>
      <c r="AQ406" s="785"/>
      <c r="AR406" s="785"/>
      <c r="AS406" s="785"/>
      <c r="AT406" s="785"/>
      <c r="AU406" s="785"/>
      <c r="AV406" s="785"/>
      <c r="AW406" s="785"/>
      <c r="AX406" s="785"/>
      <c r="AY406" s="785"/>
      <c r="AZ406" s="785"/>
      <c r="BD406" s="6"/>
    </row>
    <row r="407" spans="1:56" ht="12.9" customHeight="1" x14ac:dyDescent="0.3">
      <c r="A407" s="785"/>
      <c r="B407" s="785"/>
      <c r="C407" s="785"/>
      <c r="D407" s="785"/>
      <c r="E407" s="785"/>
      <c r="F407" s="785"/>
      <c r="G407" s="785"/>
      <c r="H407" s="785"/>
      <c r="I407" s="785"/>
      <c r="J407" s="785"/>
      <c r="K407" s="785"/>
      <c r="L407" s="785"/>
      <c r="M407" s="785"/>
      <c r="N407" s="785"/>
      <c r="O407" s="785"/>
      <c r="P407" s="785"/>
      <c r="Q407" s="785"/>
      <c r="R407" s="785"/>
      <c r="S407" s="785"/>
      <c r="T407" s="785"/>
      <c r="U407" s="785"/>
      <c r="V407" s="785"/>
      <c r="W407" s="13"/>
      <c r="X407" s="13"/>
      <c r="Y407" s="13"/>
      <c r="Z407" s="785"/>
      <c r="AA407" s="785"/>
      <c r="AB407" s="785"/>
      <c r="AC407" s="785"/>
      <c r="AD407" s="785"/>
      <c r="AE407" s="785"/>
      <c r="AF407" s="785"/>
      <c r="AG407" s="785"/>
      <c r="AH407" s="785"/>
      <c r="AI407" s="785"/>
      <c r="AJ407" s="785"/>
      <c r="AK407" s="785"/>
      <c r="AL407" s="785"/>
      <c r="AM407" s="785"/>
      <c r="AN407" s="785"/>
      <c r="AO407" s="785"/>
      <c r="AP407" s="785"/>
      <c r="AQ407" s="785"/>
      <c r="AR407" s="785"/>
      <c r="AS407" s="785"/>
      <c r="AT407" s="785"/>
      <c r="AU407" s="785"/>
      <c r="AV407" s="785"/>
      <c r="AW407" s="785"/>
      <c r="AX407" s="785"/>
      <c r="AY407" s="785"/>
      <c r="AZ407" s="785"/>
      <c r="BD407" s="6"/>
    </row>
    <row r="408" spans="1:56" ht="12.9" customHeight="1" x14ac:dyDescent="0.3">
      <c r="A408" s="785"/>
      <c r="B408" s="785"/>
      <c r="C408" s="785"/>
      <c r="D408" s="785"/>
      <c r="E408" s="785"/>
      <c r="F408" s="785"/>
      <c r="G408" s="785"/>
      <c r="H408" s="785"/>
      <c r="I408" s="785"/>
      <c r="J408" s="785"/>
      <c r="K408" s="785"/>
      <c r="L408" s="785"/>
      <c r="M408" s="785"/>
      <c r="N408" s="785"/>
      <c r="O408" s="785"/>
      <c r="P408" s="785"/>
      <c r="Q408" s="785"/>
      <c r="R408" s="785"/>
      <c r="S408" s="785"/>
      <c r="T408" s="785"/>
      <c r="U408" s="785"/>
      <c r="V408" s="785"/>
      <c r="W408" s="13"/>
      <c r="X408" s="13"/>
      <c r="Y408" s="13"/>
      <c r="Z408" s="785"/>
      <c r="AA408" s="785"/>
      <c r="AB408" s="785"/>
      <c r="AC408" s="785"/>
      <c r="AD408" s="785"/>
      <c r="AE408" s="785"/>
      <c r="AF408" s="785"/>
      <c r="AG408" s="785"/>
      <c r="AH408" s="785"/>
      <c r="AI408" s="785"/>
      <c r="AJ408" s="785"/>
      <c r="AK408" s="785"/>
      <c r="AL408" s="785"/>
      <c r="AM408" s="785"/>
      <c r="AN408" s="785"/>
      <c r="AO408" s="785"/>
      <c r="AP408" s="785"/>
      <c r="AQ408" s="785"/>
      <c r="AR408" s="785"/>
      <c r="AS408" s="785"/>
      <c r="AT408" s="785"/>
      <c r="AU408" s="785"/>
      <c r="AV408" s="785"/>
      <c r="AW408" s="785"/>
      <c r="AX408" s="785"/>
      <c r="AY408" s="785"/>
      <c r="AZ408" s="785"/>
      <c r="BD408" s="6"/>
    </row>
    <row r="409" spans="1:56" ht="12.9" customHeight="1" x14ac:dyDescent="0.3">
      <c r="A409" s="785"/>
      <c r="B409" s="785"/>
      <c r="C409" s="785"/>
      <c r="D409" s="785"/>
      <c r="E409" s="785"/>
      <c r="F409" s="785"/>
      <c r="G409" s="785"/>
      <c r="H409" s="785"/>
      <c r="I409" s="785"/>
      <c r="J409" s="785"/>
      <c r="K409" s="785"/>
      <c r="L409" s="785"/>
      <c r="M409" s="785"/>
      <c r="N409" s="785"/>
      <c r="O409" s="785"/>
      <c r="P409" s="785"/>
      <c r="Q409" s="785"/>
      <c r="R409" s="785"/>
      <c r="S409" s="785"/>
      <c r="T409" s="785"/>
      <c r="U409" s="785"/>
      <c r="V409" s="785"/>
      <c r="W409" s="13"/>
      <c r="X409" s="13"/>
      <c r="Y409" s="13"/>
      <c r="Z409" s="785"/>
      <c r="AA409" s="785"/>
      <c r="AB409" s="785"/>
      <c r="AC409" s="785"/>
      <c r="AD409" s="785"/>
      <c r="AE409" s="785"/>
      <c r="AF409" s="785"/>
      <c r="AG409" s="785"/>
      <c r="AH409" s="785"/>
      <c r="AI409" s="785"/>
      <c r="AJ409" s="785"/>
      <c r="AK409" s="785"/>
      <c r="AL409" s="785"/>
      <c r="AM409" s="785"/>
      <c r="AN409" s="785"/>
      <c r="AO409" s="785"/>
      <c r="AP409" s="785"/>
      <c r="AQ409" s="785"/>
      <c r="AR409" s="785"/>
      <c r="AS409" s="785"/>
      <c r="AT409" s="785"/>
      <c r="AU409" s="785"/>
      <c r="AV409" s="785"/>
      <c r="AW409" s="785"/>
      <c r="AX409" s="785"/>
      <c r="AY409" s="785"/>
      <c r="AZ409" s="785"/>
      <c r="BD409" s="6"/>
    </row>
    <row r="410" spans="1:56" ht="12.9" customHeight="1" x14ac:dyDescent="0.3">
      <c r="A410" s="785"/>
      <c r="B410" s="785"/>
      <c r="C410" s="785"/>
      <c r="D410" s="785"/>
      <c r="E410" s="785"/>
      <c r="F410" s="785"/>
      <c r="G410" s="785"/>
      <c r="H410" s="785"/>
      <c r="I410" s="785"/>
      <c r="J410" s="785"/>
      <c r="K410" s="785"/>
      <c r="L410" s="785"/>
      <c r="M410" s="785"/>
      <c r="N410" s="785"/>
      <c r="O410" s="785"/>
      <c r="P410" s="785"/>
      <c r="Q410" s="785"/>
      <c r="R410" s="785"/>
      <c r="S410" s="785"/>
      <c r="T410" s="785"/>
      <c r="U410" s="785"/>
      <c r="V410" s="785"/>
      <c r="W410" s="13"/>
      <c r="X410" s="13"/>
      <c r="Y410" s="13"/>
      <c r="Z410" s="785"/>
      <c r="AA410" s="785"/>
      <c r="AB410" s="785"/>
      <c r="AC410" s="785"/>
      <c r="AD410" s="785"/>
      <c r="AE410" s="785"/>
      <c r="AF410" s="785"/>
      <c r="AG410" s="785"/>
      <c r="AH410" s="785"/>
      <c r="AI410" s="785"/>
      <c r="AJ410" s="785"/>
      <c r="AK410" s="785"/>
      <c r="AL410" s="785"/>
      <c r="AM410" s="785"/>
      <c r="AN410" s="785"/>
      <c r="AO410" s="785"/>
      <c r="AP410" s="785"/>
      <c r="AQ410" s="785"/>
      <c r="AR410" s="785"/>
      <c r="AS410" s="785"/>
      <c r="AT410" s="785"/>
      <c r="AU410" s="785"/>
      <c r="AV410" s="785"/>
      <c r="AW410" s="785"/>
      <c r="AX410" s="785"/>
      <c r="AY410" s="785"/>
      <c r="AZ410" s="785"/>
      <c r="BD410" s="6"/>
    </row>
    <row r="411" spans="1:56" ht="12.9" customHeight="1" x14ac:dyDescent="0.3">
      <c r="A411" s="785"/>
      <c r="B411" s="785"/>
      <c r="C411" s="785"/>
      <c r="D411" s="785"/>
      <c r="E411" s="785"/>
      <c r="F411" s="785"/>
      <c r="G411" s="785"/>
      <c r="H411" s="785"/>
      <c r="I411" s="785"/>
      <c r="J411" s="785"/>
      <c r="K411" s="785"/>
      <c r="L411" s="785"/>
      <c r="M411" s="785"/>
      <c r="N411" s="785"/>
      <c r="O411" s="785"/>
      <c r="P411" s="785"/>
      <c r="Q411" s="785"/>
      <c r="R411" s="785"/>
      <c r="S411" s="785"/>
      <c r="T411" s="785"/>
      <c r="U411" s="785"/>
      <c r="V411" s="785"/>
      <c r="W411" s="13"/>
      <c r="X411" s="13"/>
      <c r="Y411" s="13"/>
      <c r="Z411" s="785"/>
      <c r="AA411" s="785"/>
      <c r="AB411" s="785"/>
      <c r="AC411" s="785"/>
      <c r="AD411" s="785"/>
      <c r="AE411" s="785"/>
      <c r="AF411" s="785"/>
      <c r="AG411" s="785"/>
      <c r="AH411" s="785"/>
      <c r="AI411" s="785"/>
      <c r="AJ411" s="785"/>
      <c r="AK411" s="785"/>
      <c r="AL411" s="785"/>
      <c r="AM411" s="785"/>
      <c r="AN411" s="785"/>
      <c r="AO411" s="785"/>
      <c r="AP411" s="785"/>
      <c r="AQ411" s="785"/>
      <c r="AR411" s="785"/>
      <c r="AS411" s="785"/>
      <c r="AT411" s="785"/>
      <c r="AU411" s="785"/>
      <c r="AV411" s="785"/>
      <c r="AW411" s="785"/>
      <c r="AX411" s="785"/>
      <c r="AY411" s="785"/>
      <c r="AZ411" s="785"/>
      <c r="BD411" s="6"/>
    </row>
    <row r="412" spans="1:56" ht="12.9" customHeight="1" x14ac:dyDescent="0.3">
      <c r="A412" s="785"/>
      <c r="B412" s="785"/>
      <c r="C412" s="785"/>
      <c r="D412" s="785"/>
      <c r="E412" s="785"/>
      <c r="F412" s="785"/>
      <c r="G412" s="785"/>
      <c r="H412" s="785"/>
      <c r="I412" s="785"/>
      <c r="J412" s="785"/>
      <c r="K412" s="785"/>
      <c r="L412" s="785"/>
      <c r="M412" s="785"/>
      <c r="N412" s="785"/>
      <c r="O412" s="785"/>
      <c r="P412" s="785"/>
      <c r="Q412" s="785"/>
      <c r="R412" s="785"/>
      <c r="S412" s="785"/>
      <c r="T412" s="785"/>
      <c r="U412" s="785"/>
      <c r="V412" s="785"/>
      <c r="W412" s="13"/>
      <c r="X412" s="13"/>
      <c r="Y412" s="13"/>
      <c r="Z412" s="785"/>
      <c r="AA412" s="785"/>
      <c r="AB412" s="785"/>
      <c r="AC412" s="785"/>
      <c r="AD412" s="785"/>
      <c r="AE412" s="785"/>
      <c r="AF412" s="785"/>
      <c r="AG412" s="785"/>
      <c r="AH412" s="785"/>
      <c r="AI412" s="785"/>
      <c r="AJ412" s="785"/>
      <c r="AK412" s="785"/>
      <c r="AL412" s="785"/>
      <c r="AM412" s="785"/>
      <c r="AN412" s="785"/>
      <c r="AO412" s="785"/>
      <c r="AP412" s="785"/>
      <c r="AQ412" s="785"/>
      <c r="AR412" s="785"/>
      <c r="AS412" s="785"/>
      <c r="AT412" s="785"/>
      <c r="AU412" s="785"/>
      <c r="AV412" s="785"/>
      <c r="AW412" s="785"/>
      <c r="AX412" s="785"/>
      <c r="AY412" s="785"/>
      <c r="AZ412" s="785"/>
      <c r="BD412" s="6"/>
    </row>
    <row r="413" spans="1:56" ht="12.9" customHeight="1" x14ac:dyDescent="0.3">
      <c r="A413" s="785"/>
      <c r="B413" s="785"/>
      <c r="C413" s="785"/>
      <c r="D413" s="785"/>
      <c r="E413" s="785"/>
      <c r="F413" s="785"/>
      <c r="G413" s="785"/>
      <c r="H413" s="785"/>
      <c r="I413" s="785"/>
      <c r="J413" s="785"/>
      <c r="K413" s="785"/>
      <c r="L413" s="785"/>
      <c r="M413" s="785"/>
      <c r="N413" s="785"/>
      <c r="O413" s="785"/>
      <c r="P413" s="785"/>
      <c r="Q413" s="785"/>
      <c r="R413" s="785"/>
      <c r="S413" s="785"/>
      <c r="T413" s="785"/>
      <c r="U413" s="785"/>
      <c r="V413" s="785"/>
      <c r="W413" s="13"/>
      <c r="X413" s="13"/>
      <c r="Y413" s="13"/>
      <c r="Z413" s="785"/>
      <c r="AA413" s="785"/>
      <c r="AB413" s="785"/>
      <c r="AC413" s="785"/>
      <c r="AD413" s="785"/>
      <c r="AE413" s="785"/>
      <c r="AF413" s="785"/>
      <c r="AG413" s="785"/>
      <c r="AH413" s="785"/>
      <c r="AI413" s="785"/>
      <c r="AJ413" s="785"/>
      <c r="AK413" s="785"/>
      <c r="AL413" s="785"/>
      <c r="AM413" s="785"/>
      <c r="AN413" s="785"/>
      <c r="AO413" s="785"/>
      <c r="AP413" s="785"/>
      <c r="AQ413" s="785"/>
      <c r="AR413" s="785"/>
      <c r="AS413" s="785"/>
      <c r="AT413" s="785"/>
      <c r="AU413" s="785"/>
      <c r="AV413" s="785"/>
      <c r="AW413" s="785"/>
      <c r="AX413" s="785"/>
      <c r="AY413" s="785"/>
      <c r="AZ413" s="785"/>
      <c r="BD413" s="6"/>
    </row>
    <row r="414" spans="1:56" ht="12.9" customHeight="1" x14ac:dyDescent="0.3">
      <c r="A414" s="785"/>
      <c r="B414" s="785"/>
      <c r="C414" s="785"/>
      <c r="D414" s="785"/>
      <c r="E414" s="785"/>
      <c r="F414" s="785"/>
      <c r="G414" s="785"/>
      <c r="H414" s="785"/>
      <c r="I414" s="785"/>
      <c r="J414" s="785"/>
      <c r="K414" s="785"/>
      <c r="L414" s="785"/>
      <c r="M414" s="785"/>
      <c r="N414" s="785"/>
      <c r="O414" s="785"/>
      <c r="P414" s="785"/>
      <c r="Q414" s="785"/>
      <c r="R414" s="785"/>
      <c r="S414" s="785"/>
      <c r="T414" s="785"/>
      <c r="U414" s="785"/>
      <c r="V414" s="785"/>
      <c r="W414" s="13"/>
      <c r="X414" s="13"/>
      <c r="Y414" s="13"/>
      <c r="Z414" s="785"/>
      <c r="AA414" s="785"/>
      <c r="AB414" s="785"/>
      <c r="AC414" s="785"/>
      <c r="AD414" s="785"/>
      <c r="AE414" s="785"/>
      <c r="AF414" s="785"/>
      <c r="AG414" s="785"/>
      <c r="AH414" s="785"/>
      <c r="AI414" s="785"/>
      <c r="AJ414" s="785"/>
      <c r="AK414" s="785"/>
      <c r="AL414" s="785"/>
      <c r="AM414" s="785"/>
      <c r="AN414" s="785"/>
      <c r="AO414" s="785"/>
      <c r="AP414" s="785"/>
      <c r="AQ414" s="785"/>
      <c r="AR414" s="785"/>
      <c r="AS414" s="785"/>
      <c r="AT414" s="785"/>
      <c r="AU414" s="785"/>
      <c r="AV414" s="785"/>
      <c r="AW414" s="785"/>
      <c r="AX414" s="785"/>
      <c r="AY414" s="785"/>
      <c r="AZ414" s="785"/>
      <c r="BD414" s="6"/>
    </row>
    <row r="415" spans="1:56" ht="12.9" customHeight="1" x14ac:dyDescent="0.3">
      <c r="A415" s="785"/>
      <c r="B415" s="785"/>
      <c r="C415" s="785"/>
      <c r="D415" s="785"/>
      <c r="E415" s="785"/>
      <c r="F415" s="785"/>
      <c r="G415" s="785"/>
      <c r="H415" s="785"/>
      <c r="I415" s="785"/>
      <c r="J415" s="785"/>
      <c r="K415" s="785"/>
      <c r="L415" s="785"/>
      <c r="M415" s="785"/>
      <c r="N415" s="785"/>
      <c r="O415" s="785"/>
      <c r="P415" s="785"/>
      <c r="Q415" s="785"/>
      <c r="R415" s="785"/>
      <c r="S415" s="785"/>
      <c r="T415" s="785"/>
      <c r="U415" s="785"/>
      <c r="V415" s="785"/>
      <c r="W415" s="13"/>
      <c r="X415" s="13"/>
      <c r="Y415" s="13"/>
      <c r="Z415" s="785"/>
      <c r="AA415" s="785"/>
      <c r="AB415" s="785"/>
      <c r="AC415" s="785"/>
      <c r="AD415" s="785"/>
      <c r="AE415" s="785"/>
      <c r="AF415" s="785"/>
      <c r="AG415" s="785"/>
      <c r="AH415" s="785"/>
      <c r="AI415" s="785"/>
      <c r="AJ415" s="785"/>
      <c r="AK415" s="785"/>
      <c r="AL415" s="785"/>
      <c r="AM415" s="785"/>
      <c r="AN415" s="785"/>
      <c r="AO415" s="785"/>
      <c r="AP415" s="785"/>
      <c r="AQ415" s="785"/>
      <c r="AR415" s="785"/>
      <c r="AS415" s="785"/>
      <c r="AT415" s="785"/>
      <c r="AU415" s="785"/>
      <c r="AV415" s="785"/>
      <c r="AW415" s="785"/>
      <c r="AX415" s="785"/>
      <c r="AY415" s="785"/>
      <c r="AZ415" s="785"/>
      <c r="BD415" s="6"/>
    </row>
    <row r="416" spans="1:56" ht="12.9" customHeight="1" x14ac:dyDescent="0.3">
      <c r="A416" s="785"/>
      <c r="B416" s="785"/>
      <c r="C416" s="785"/>
      <c r="D416" s="785"/>
      <c r="E416" s="785"/>
      <c r="F416" s="785"/>
      <c r="G416" s="785"/>
      <c r="H416" s="785"/>
      <c r="I416" s="785"/>
      <c r="J416" s="785"/>
      <c r="K416" s="785"/>
      <c r="L416" s="785"/>
      <c r="M416" s="785"/>
      <c r="N416" s="785"/>
      <c r="O416" s="785"/>
      <c r="P416" s="785"/>
      <c r="Q416" s="785"/>
      <c r="R416" s="785"/>
      <c r="S416" s="785"/>
      <c r="T416" s="785"/>
      <c r="U416" s="785"/>
      <c r="V416" s="785"/>
      <c r="W416" s="13"/>
      <c r="X416" s="13"/>
      <c r="Y416" s="13"/>
      <c r="Z416" s="785"/>
      <c r="AA416" s="785"/>
      <c r="AB416" s="785"/>
      <c r="AC416" s="785"/>
      <c r="AD416" s="785"/>
      <c r="AE416" s="785"/>
      <c r="AF416" s="785"/>
      <c r="AG416" s="785"/>
      <c r="AH416" s="785"/>
      <c r="AI416" s="785"/>
      <c r="AJ416" s="785"/>
      <c r="AK416" s="785"/>
      <c r="AL416" s="785"/>
      <c r="AM416" s="785"/>
      <c r="AN416" s="785"/>
      <c r="AO416" s="785"/>
      <c r="AP416" s="785"/>
      <c r="AQ416" s="785"/>
      <c r="AR416" s="785"/>
      <c r="AS416" s="785"/>
      <c r="AT416" s="785"/>
      <c r="AU416" s="785"/>
      <c r="AV416" s="785"/>
      <c r="AW416" s="785"/>
      <c r="AX416" s="785"/>
      <c r="AY416" s="785"/>
      <c r="AZ416" s="785"/>
      <c r="BD416" s="6"/>
    </row>
    <row r="417" spans="1:56" ht="12.9" customHeight="1" x14ac:dyDescent="0.3">
      <c r="A417" s="785"/>
      <c r="B417" s="785"/>
      <c r="C417" s="785"/>
      <c r="D417" s="785"/>
      <c r="E417" s="785"/>
      <c r="F417" s="785"/>
      <c r="G417" s="785"/>
      <c r="H417" s="785"/>
      <c r="I417" s="785"/>
      <c r="J417" s="785"/>
      <c r="K417" s="785"/>
      <c r="L417" s="785"/>
      <c r="M417" s="785"/>
      <c r="N417" s="785"/>
      <c r="O417" s="785"/>
      <c r="P417" s="785"/>
      <c r="Q417" s="785"/>
      <c r="R417" s="785"/>
      <c r="S417" s="785"/>
      <c r="T417" s="785"/>
      <c r="U417" s="785"/>
      <c r="V417" s="785"/>
      <c r="W417" s="13"/>
      <c r="X417" s="13"/>
      <c r="Y417" s="13"/>
      <c r="Z417" s="785"/>
      <c r="AA417" s="785"/>
      <c r="AB417" s="785"/>
      <c r="AC417" s="785"/>
      <c r="AD417" s="785"/>
      <c r="AE417" s="785"/>
      <c r="AF417" s="785"/>
      <c r="AG417" s="785"/>
      <c r="AH417" s="785"/>
      <c r="AI417" s="785"/>
      <c r="AJ417" s="785"/>
      <c r="AK417" s="785"/>
      <c r="AL417" s="785"/>
      <c r="AM417" s="785"/>
      <c r="AN417" s="785"/>
      <c r="AO417" s="785"/>
      <c r="AP417" s="785"/>
      <c r="AQ417" s="785"/>
      <c r="AR417" s="785"/>
      <c r="AS417" s="785"/>
      <c r="AT417" s="785"/>
      <c r="AU417" s="785"/>
      <c r="AV417" s="785"/>
      <c r="AW417" s="785"/>
      <c r="AX417" s="785"/>
      <c r="AY417" s="785"/>
      <c r="AZ417" s="785"/>
      <c r="BD417" s="6"/>
    </row>
    <row r="418" spans="1:56" ht="12.9" customHeight="1" x14ac:dyDescent="0.3">
      <c r="A418" s="785"/>
      <c r="B418" s="785"/>
      <c r="C418" s="785"/>
      <c r="D418" s="785"/>
      <c r="E418" s="785"/>
      <c r="F418" s="785"/>
      <c r="G418" s="785"/>
      <c r="H418" s="785"/>
      <c r="I418" s="785"/>
      <c r="J418" s="785"/>
      <c r="K418" s="785"/>
      <c r="L418" s="785"/>
      <c r="M418" s="785"/>
      <c r="N418" s="785"/>
      <c r="O418" s="785"/>
      <c r="P418" s="785"/>
      <c r="Q418" s="785"/>
      <c r="R418" s="785"/>
      <c r="S418" s="785"/>
      <c r="T418" s="785"/>
      <c r="U418" s="785"/>
      <c r="V418" s="785"/>
      <c r="W418" s="13"/>
      <c r="X418" s="13"/>
      <c r="Y418" s="13"/>
      <c r="Z418" s="785"/>
      <c r="AA418" s="785"/>
      <c r="AB418" s="785"/>
      <c r="AC418" s="785"/>
      <c r="AD418" s="785"/>
      <c r="AE418" s="785"/>
      <c r="AF418" s="785"/>
      <c r="AG418" s="785"/>
      <c r="AH418" s="785"/>
      <c r="AI418" s="785"/>
      <c r="AJ418" s="785"/>
      <c r="AK418" s="785"/>
      <c r="AL418" s="785"/>
      <c r="AM418" s="785"/>
      <c r="AN418" s="785"/>
      <c r="AO418" s="785"/>
      <c r="AP418" s="785"/>
      <c r="AQ418" s="785"/>
      <c r="AR418" s="785"/>
      <c r="AS418" s="785"/>
      <c r="AT418" s="785"/>
      <c r="AU418" s="785"/>
      <c r="AV418" s="785"/>
      <c r="AW418" s="785"/>
      <c r="AX418" s="785"/>
      <c r="AY418" s="785"/>
      <c r="AZ418" s="785"/>
      <c r="BD418" s="6"/>
    </row>
    <row r="419" spans="1:56" ht="12.9" customHeight="1" x14ac:dyDescent="0.3">
      <c r="A419" s="785"/>
      <c r="B419" s="785"/>
      <c r="C419" s="785"/>
      <c r="D419" s="785"/>
      <c r="E419" s="785"/>
      <c r="F419" s="785"/>
      <c r="G419" s="785"/>
      <c r="H419" s="785"/>
      <c r="I419" s="785"/>
      <c r="J419" s="785"/>
      <c r="K419" s="785"/>
      <c r="L419" s="785"/>
      <c r="M419" s="785"/>
      <c r="N419" s="785"/>
      <c r="O419" s="785"/>
      <c r="P419" s="785"/>
      <c r="Q419" s="785"/>
      <c r="R419" s="785"/>
      <c r="S419" s="785"/>
      <c r="T419" s="785"/>
      <c r="U419" s="785"/>
      <c r="V419" s="785"/>
      <c r="W419" s="13"/>
      <c r="X419" s="13"/>
      <c r="Y419" s="13"/>
      <c r="Z419" s="785"/>
      <c r="AA419" s="785"/>
      <c r="AB419" s="785"/>
      <c r="AC419" s="785"/>
      <c r="AD419" s="785"/>
      <c r="AE419" s="785"/>
      <c r="AF419" s="785"/>
      <c r="AG419" s="785"/>
      <c r="AH419" s="785"/>
      <c r="AI419" s="785"/>
      <c r="AJ419" s="785"/>
      <c r="AK419" s="785"/>
      <c r="AL419" s="785"/>
      <c r="AM419" s="785"/>
      <c r="AN419" s="785"/>
      <c r="AO419" s="785"/>
      <c r="AP419" s="785"/>
      <c r="AQ419" s="785"/>
      <c r="AR419" s="785"/>
      <c r="AS419" s="785"/>
      <c r="AT419" s="785"/>
      <c r="AU419" s="785"/>
      <c r="AV419" s="785"/>
      <c r="AW419" s="785"/>
      <c r="AX419" s="785"/>
      <c r="AY419" s="785"/>
      <c r="AZ419" s="785"/>
      <c r="BD419" s="6"/>
    </row>
    <row r="420" spans="1:56" ht="12.9" customHeight="1" x14ac:dyDescent="0.3">
      <c r="A420" s="785"/>
      <c r="B420" s="785"/>
      <c r="C420" s="785"/>
      <c r="D420" s="785"/>
      <c r="E420" s="785"/>
      <c r="F420" s="785"/>
      <c r="G420" s="785"/>
      <c r="H420" s="785"/>
      <c r="I420" s="785"/>
      <c r="J420" s="785"/>
      <c r="K420" s="785"/>
      <c r="L420" s="785"/>
      <c r="M420" s="785"/>
      <c r="N420" s="785"/>
      <c r="O420" s="785"/>
      <c r="P420" s="785"/>
      <c r="Q420" s="785"/>
      <c r="R420" s="785"/>
      <c r="S420" s="785"/>
      <c r="T420" s="785"/>
      <c r="U420" s="785"/>
      <c r="V420" s="785"/>
      <c r="W420" s="13"/>
      <c r="X420" s="13"/>
      <c r="Y420" s="13"/>
      <c r="Z420" s="785"/>
      <c r="AA420" s="785"/>
      <c r="AB420" s="785"/>
      <c r="AC420" s="785"/>
      <c r="AD420" s="785"/>
      <c r="AE420" s="785"/>
      <c r="AF420" s="785"/>
      <c r="AG420" s="785"/>
      <c r="AH420" s="785"/>
      <c r="AI420" s="785"/>
      <c r="AJ420" s="785"/>
      <c r="AK420" s="785"/>
      <c r="AL420" s="785"/>
      <c r="AM420" s="785"/>
      <c r="AN420" s="785"/>
      <c r="AO420" s="785"/>
      <c r="AP420" s="785"/>
      <c r="AQ420" s="785"/>
      <c r="AR420" s="785"/>
      <c r="AS420" s="785"/>
      <c r="AT420" s="785"/>
      <c r="AU420" s="785"/>
      <c r="AV420" s="785"/>
      <c r="AW420" s="785"/>
      <c r="AX420" s="785"/>
      <c r="AY420" s="785"/>
      <c r="AZ420" s="785"/>
      <c r="BD420" s="6"/>
    </row>
    <row r="421" spans="1:56" ht="12.9" customHeight="1" x14ac:dyDescent="0.3">
      <c r="A421" s="785"/>
      <c r="B421" s="785"/>
      <c r="C421" s="785"/>
      <c r="D421" s="785"/>
      <c r="E421" s="785"/>
      <c r="F421" s="785"/>
      <c r="G421" s="785"/>
      <c r="H421" s="785"/>
      <c r="I421" s="785"/>
      <c r="J421" s="785"/>
      <c r="K421" s="785"/>
      <c r="L421" s="785"/>
      <c r="M421" s="785"/>
      <c r="N421" s="785"/>
      <c r="O421" s="785"/>
      <c r="P421" s="785"/>
      <c r="Q421" s="785"/>
      <c r="R421" s="785"/>
      <c r="S421" s="785"/>
      <c r="T421" s="785"/>
      <c r="U421" s="785"/>
      <c r="V421" s="785"/>
      <c r="W421" s="13"/>
      <c r="X421" s="13"/>
      <c r="Y421" s="13"/>
      <c r="Z421" s="785"/>
      <c r="AA421" s="785"/>
      <c r="AB421" s="785"/>
      <c r="AC421" s="785"/>
      <c r="AD421" s="785"/>
      <c r="AE421" s="785"/>
      <c r="AF421" s="785"/>
      <c r="AG421" s="785"/>
      <c r="AH421" s="785"/>
      <c r="AI421" s="785"/>
      <c r="AJ421" s="785"/>
      <c r="AK421" s="785"/>
      <c r="AL421" s="785"/>
      <c r="AM421" s="785"/>
      <c r="AN421" s="785"/>
      <c r="AO421" s="785"/>
      <c r="AP421" s="785"/>
      <c r="AQ421" s="785"/>
      <c r="AR421" s="785"/>
      <c r="AS421" s="785"/>
      <c r="AT421" s="785"/>
      <c r="AU421" s="785"/>
      <c r="AV421" s="785"/>
      <c r="AW421" s="785"/>
      <c r="AX421" s="785"/>
      <c r="AY421" s="785"/>
      <c r="AZ421" s="785"/>
      <c r="BD421" s="6"/>
    </row>
    <row r="422" spans="1:56" ht="12.9" customHeight="1" x14ac:dyDescent="0.3">
      <c r="A422" s="785"/>
      <c r="B422" s="785"/>
      <c r="C422" s="785"/>
      <c r="D422" s="785"/>
      <c r="E422" s="785"/>
      <c r="F422" s="785"/>
      <c r="G422" s="785"/>
      <c r="H422" s="785"/>
      <c r="I422" s="785"/>
      <c r="J422" s="785"/>
      <c r="K422" s="785"/>
      <c r="L422" s="785"/>
      <c r="M422" s="785"/>
      <c r="N422" s="785"/>
      <c r="O422" s="785"/>
      <c r="P422" s="785"/>
      <c r="Q422" s="785"/>
      <c r="R422" s="785"/>
      <c r="S422" s="785"/>
      <c r="T422" s="785"/>
      <c r="U422" s="785"/>
      <c r="V422" s="785"/>
      <c r="W422" s="13"/>
      <c r="X422" s="13"/>
      <c r="Y422" s="13"/>
      <c r="Z422" s="785"/>
      <c r="AA422" s="785"/>
      <c r="AB422" s="785"/>
      <c r="AC422" s="785"/>
      <c r="AD422" s="785"/>
      <c r="AE422" s="785"/>
      <c r="AF422" s="785"/>
      <c r="AG422" s="785"/>
      <c r="AH422" s="785"/>
      <c r="AI422" s="785"/>
      <c r="AJ422" s="785"/>
      <c r="AK422" s="785"/>
      <c r="AL422" s="785"/>
      <c r="AM422" s="785"/>
      <c r="AN422" s="785"/>
      <c r="AO422" s="785"/>
      <c r="AP422" s="785"/>
      <c r="AQ422" s="785"/>
      <c r="AR422" s="785"/>
      <c r="AS422" s="785"/>
      <c r="AT422" s="785"/>
      <c r="AU422" s="785"/>
      <c r="AV422" s="785"/>
      <c r="AW422" s="785"/>
      <c r="AX422" s="785"/>
      <c r="AY422" s="785"/>
      <c r="AZ422" s="785"/>
      <c r="BD422" s="6"/>
    </row>
    <row r="423" spans="1:56" ht="12.9" customHeight="1" x14ac:dyDescent="0.3">
      <c r="A423" s="785"/>
      <c r="B423" s="785"/>
      <c r="C423" s="785"/>
      <c r="D423" s="785"/>
      <c r="E423" s="785"/>
      <c r="F423" s="785"/>
      <c r="G423" s="785"/>
      <c r="H423" s="785"/>
      <c r="I423" s="785"/>
      <c r="J423" s="785"/>
      <c r="K423" s="785"/>
      <c r="L423" s="785"/>
      <c r="M423" s="785"/>
      <c r="N423" s="785"/>
      <c r="O423" s="785"/>
      <c r="P423" s="785"/>
      <c r="Q423" s="785"/>
      <c r="R423" s="785"/>
      <c r="S423" s="785"/>
      <c r="T423" s="785"/>
      <c r="U423" s="785"/>
      <c r="V423" s="785"/>
      <c r="W423" s="13"/>
      <c r="X423" s="13"/>
      <c r="Y423" s="13"/>
      <c r="Z423" s="785"/>
      <c r="AA423" s="785"/>
      <c r="AB423" s="785"/>
      <c r="AC423" s="785"/>
      <c r="AD423" s="785"/>
      <c r="AE423" s="785"/>
      <c r="AF423" s="785"/>
      <c r="AG423" s="785"/>
      <c r="AH423" s="785"/>
      <c r="AI423" s="785"/>
      <c r="AJ423" s="785"/>
      <c r="AK423" s="785"/>
      <c r="AL423" s="785"/>
      <c r="AM423" s="785"/>
      <c r="AN423" s="785"/>
      <c r="AO423" s="785"/>
      <c r="AP423" s="785"/>
      <c r="AQ423" s="785"/>
      <c r="AR423" s="785"/>
      <c r="AS423" s="785"/>
      <c r="AT423" s="785"/>
      <c r="AU423" s="785"/>
      <c r="AV423" s="785"/>
      <c r="AW423" s="785"/>
      <c r="AX423" s="785"/>
      <c r="AY423" s="785"/>
      <c r="AZ423" s="785"/>
      <c r="BD423" s="6"/>
    </row>
    <row r="424" spans="1:56" ht="12.9" customHeight="1" x14ac:dyDescent="0.3">
      <c r="A424" s="785"/>
      <c r="B424" s="785"/>
      <c r="C424" s="785"/>
      <c r="D424" s="785"/>
      <c r="E424" s="785"/>
      <c r="F424" s="785"/>
      <c r="G424" s="785"/>
      <c r="H424" s="785"/>
      <c r="I424" s="785"/>
      <c r="J424" s="785"/>
      <c r="K424" s="785"/>
      <c r="L424" s="785"/>
      <c r="M424" s="785"/>
      <c r="N424" s="785"/>
      <c r="O424" s="785"/>
      <c r="P424" s="785"/>
      <c r="Q424" s="785"/>
      <c r="R424" s="785"/>
      <c r="S424" s="785"/>
      <c r="T424" s="785"/>
      <c r="U424" s="785"/>
      <c r="V424" s="785"/>
      <c r="W424" s="13"/>
      <c r="X424" s="13"/>
      <c r="Y424" s="13"/>
      <c r="Z424" s="785"/>
      <c r="AA424" s="785"/>
      <c r="AB424" s="785"/>
      <c r="AC424" s="785"/>
      <c r="AD424" s="785"/>
      <c r="AE424" s="785"/>
      <c r="AF424" s="785"/>
      <c r="AG424" s="785"/>
      <c r="AH424" s="785"/>
      <c r="AI424" s="785"/>
      <c r="AJ424" s="785"/>
      <c r="AK424" s="785"/>
      <c r="AL424" s="785"/>
      <c r="AM424" s="785"/>
      <c r="AN424" s="785"/>
      <c r="AO424" s="785"/>
      <c r="AP424" s="785"/>
      <c r="AQ424" s="785"/>
      <c r="AR424" s="785"/>
      <c r="AS424" s="785"/>
      <c r="AT424" s="785"/>
      <c r="AU424" s="785"/>
      <c r="AV424" s="785"/>
      <c r="AW424" s="785"/>
      <c r="AX424" s="785"/>
      <c r="AY424" s="785"/>
      <c r="AZ424" s="785"/>
      <c r="BD424" s="6"/>
    </row>
    <row r="425" spans="1:56" ht="12.9" customHeight="1" x14ac:dyDescent="0.3">
      <c r="A425" s="785"/>
      <c r="B425" s="785"/>
      <c r="C425" s="785"/>
      <c r="D425" s="785"/>
      <c r="E425" s="785"/>
      <c r="F425" s="785"/>
      <c r="G425" s="785"/>
      <c r="H425" s="785"/>
      <c r="I425" s="785"/>
      <c r="J425" s="785"/>
      <c r="K425" s="785"/>
      <c r="L425" s="785"/>
      <c r="M425" s="785"/>
      <c r="N425" s="785"/>
      <c r="O425" s="785"/>
      <c r="P425" s="785"/>
      <c r="Q425" s="785"/>
      <c r="R425" s="785"/>
      <c r="S425" s="785"/>
      <c r="T425" s="785"/>
      <c r="U425" s="785"/>
      <c r="V425" s="785"/>
      <c r="W425" s="13"/>
      <c r="X425" s="13"/>
      <c r="Y425" s="13"/>
      <c r="Z425" s="785"/>
      <c r="AA425" s="785"/>
      <c r="AB425" s="785"/>
      <c r="AC425" s="785"/>
      <c r="AD425" s="785"/>
      <c r="AE425" s="785"/>
      <c r="AF425" s="785"/>
      <c r="AG425" s="785"/>
      <c r="AH425" s="785"/>
      <c r="AI425" s="785"/>
      <c r="AJ425" s="785"/>
      <c r="AK425" s="785"/>
      <c r="AL425" s="785"/>
      <c r="AM425" s="785"/>
      <c r="AN425" s="785"/>
      <c r="AO425" s="785"/>
      <c r="AP425" s="785"/>
      <c r="AQ425" s="785"/>
      <c r="AR425" s="785"/>
      <c r="AS425" s="785"/>
      <c r="AT425" s="785"/>
      <c r="AU425" s="785"/>
      <c r="AV425" s="785"/>
      <c r="AW425" s="785"/>
      <c r="AX425" s="785"/>
      <c r="AY425" s="785"/>
      <c r="AZ425" s="785"/>
      <c r="BD425" s="6"/>
    </row>
    <row r="426" spans="1:56" ht="12.9" customHeight="1" x14ac:dyDescent="0.3">
      <c r="A426" s="785"/>
      <c r="B426" s="785"/>
      <c r="C426" s="785"/>
      <c r="D426" s="785"/>
      <c r="E426" s="785"/>
      <c r="F426" s="785"/>
      <c r="G426" s="785"/>
      <c r="H426" s="785"/>
      <c r="I426" s="785"/>
      <c r="J426" s="785"/>
      <c r="K426" s="785"/>
      <c r="L426" s="785"/>
      <c r="M426" s="785"/>
      <c r="N426" s="785"/>
      <c r="O426" s="785"/>
      <c r="P426" s="785"/>
      <c r="Q426" s="785"/>
      <c r="R426" s="785"/>
      <c r="S426" s="785"/>
      <c r="T426" s="785"/>
      <c r="U426" s="785"/>
      <c r="V426" s="785"/>
      <c r="W426" s="13"/>
      <c r="X426" s="13"/>
      <c r="Y426" s="13"/>
      <c r="Z426" s="785"/>
      <c r="AA426" s="785"/>
      <c r="AB426" s="785"/>
      <c r="AC426" s="785"/>
      <c r="AD426" s="785"/>
      <c r="AE426" s="785"/>
      <c r="AF426" s="785"/>
      <c r="AG426" s="785"/>
      <c r="AH426" s="785"/>
      <c r="AI426" s="785"/>
      <c r="AJ426" s="785"/>
      <c r="AK426" s="785"/>
      <c r="AL426" s="785"/>
      <c r="AM426" s="785"/>
      <c r="AN426" s="785"/>
      <c r="AO426" s="785"/>
      <c r="AP426" s="785"/>
      <c r="AQ426" s="785"/>
      <c r="AR426" s="785"/>
      <c r="AS426" s="785"/>
      <c r="AT426" s="785"/>
      <c r="AU426" s="785"/>
      <c r="AV426" s="785"/>
      <c r="AW426" s="785"/>
      <c r="AX426" s="785"/>
      <c r="AY426" s="785"/>
      <c r="AZ426" s="785"/>
      <c r="BD426" s="6"/>
    </row>
    <row r="427" spans="1:56" ht="12.9" customHeight="1" x14ac:dyDescent="0.3">
      <c r="A427" s="785"/>
      <c r="B427" s="785"/>
      <c r="C427" s="785"/>
      <c r="D427" s="785"/>
      <c r="E427" s="785"/>
      <c r="F427" s="785"/>
      <c r="G427" s="785"/>
      <c r="H427" s="785"/>
      <c r="I427" s="785"/>
      <c r="J427" s="785"/>
      <c r="K427" s="785"/>
      <c r="L427" s="785"/>
      <c r="M427" s="785"/>
      <c r="N427" s="785"/>
      <c r="O427" s="785"/>
      <c r="P427" s="785"/>
      <c r="Q427" s="785"/>
      <c r="R427" s="785"/>
      <c r="S427" s="785"/>
      <c r="T427" s="785"/>
      <c r="U427" s="785"/>
      <c r="V427" s="785"/>
      <c r="W427" s="13"/>
      <c r="X427" s="13"/>
      <c r="Y427" s="13"/>
      <c r="Z427" s="785"/>
      <c r="AA427" s="785"/>
      <c r="AB427" s="785"/>
      <c r="AC427" s="785"/>
      <c r="AD427" s="785"/>
      <c r="AE427" s="785"/>
      <c r="AF427" s="785"/>
      <c r="AG427" s="785"/>
      <c r="AH427" s="785"/>
      <c r="AI427" s="785"/>
      <c r="AJ427" s="785"/>
      <c r="AK427" s="785"/>
      <c r="AL427" s="785"/>
      <c r="AM427" s="785"/>
      <c r="AN427" s="785"/>
      <c r="AO427" s="785"/>
      <c r="AP427" s="785"/>
      <c r="AQ427" s="785"/>
      <c r="AR427" s="785"/>
      <c r="AS427" s="785"/>
      <c r="AT427" s="785"/>
      <c r="AU427" s="785"/>
      <c r="AV427" s="785"/>
      <c r="AW427" s="785"/>
      <c r="AX427" s="785"/>
      <c r="AY427" s="785"/>
      <c r="AZ427" s="785"/>
      <c r="BD427" s="6"/>
    </row>
    <row r="428" spans="1:56" ht="12.9" customHeight="1" x14ac:dyDescent="0.3">
      <c r="A428" s="785"/>
      <c r="B428" s="785"/>
      <c r="C428" s="785"/>
      <c r="D428" s="785"/>
      <c r="E428" s="785"/>
      <c r="F428" s="785"/>
      <c r="G428" s="785"/>
      <c r="H428" s="785"/>
      <c r="I428" s="785"/>
      <c r="J428" s="785"/>
      <c r="K428" s="785"/>
      <c r="L428" s="785"/>
      <c r="M428" s="785"/>
      <c r="N428" s="785"/>
      <c r="O428" s="785"/>
      <c r="P428" s="785"/>
      <c r="Q428" s="785"/>
      <c r="R428" s="785"/>
      <c r="S428" s="785"/>
      <c r="T428" s="785"/>
      <c r="U428" s="785"/>
      <c r="V428" s="785"/>
      <c r="W428" s="13"/>
      <c r="X428" s="13"/>
      <c r="Y428" s="13"/>
      <c r="Z428" s="785"/>
      <c r="AA428" s="785"/>
      <c r="AB428" s="785"/>
      <c r="AC428" s="785"/>
      <c r="AD428" s="785"/>
      <c r="AE428" s="785"/>
      <c r="AF428" s="785"/>
      <c r="AG428" s="785"/>
      <c r="AH428" s="785"/>
      <c r="AI428" s="785"/>
      <c r="AJ428" s="785"/>
      <c r="AK428" s="785"/>
      <c r="AL428" s="785"/>
      <c r="AM428" s="785"/>
      <c r="AN428" s="785"/>
      <c r="AO428" s="785"/>
      <c r="AP428" s="785"/>
      <c r="AQ428" s="785"/>
      <c r="AR428" s="785"/>
      <c r="AS428" s="785"/>
      <c r="AT428" s="785"/>
      <c r="AU428" s="785"/>
      <c r="AV428" s="785"/>
      <c r="AW428" s="785"/>
      <c r="AX428" s="785"/>
      <c r="AY428" s="785"/>
      <c r="AZ428" s="785"/>
      <c r="BD428" s="6"/>
    </row>
    <row r="429" spans="1:56" ht="12.9" customHeight="1" x14ac:dyDescent="0.3">
      <c r="A429" s="785"/>
      <c r="B429" s="785"/>
      <c r="C429" s="785"/>
      <c r="D429" s="785"/>
      <c r="E429" s="785"/>
      <c r="F429" s="785"/>
      <c r="G429" s="785"/>
      <c r="H429" s="785"/>
      <c r="I429" s="785"/>
      <c r="J429" s="785"/>
      <c r="K429" s="785"/>
      <c r="L429" s="785"/>
      <c r="M429" s="785"/>
      <c r="N429" s="785"/>
      <c r="O429" s="785"/>
      <c r="P429" s="785"/>
      <c r="Q429" s="785"/>
      <c r="R429" s="785"/>
      <c r="S429" s="785"/>
      <c r="T429" s="785"/>
      <c r="U429" s="785"/>
      <c r="V429" s="785"/>
      <c r="W429" s="13"/>
      <c r="X429" s="13"/>
      <c r="Y429" s="13"/>
      <c r="Z429" s="785"/>
      <c r="AA429" s="785"/>
      <c r="AB429" s="785"/>
      <c r="AC429" s="785"/>
      <c r="AD429" s="785"/>
      <c r="AE429" s="785"/>
      <c r="AF429" s="785"/>
      <c r="AG429" s="785"/>
      <c r="AH429" s="785"/>
      <c r="AI429" s="785"/>
      <c r="AJ429" s="785"/>
      <c r="AK429" s="785"/>
      <c r="AL429" s="785"/>
      <c r="AM429" s="785"/>
      <c r="AN429" s="785"/>
      <c r="AO429" s="785"/>
      <c r="AP429" s="785"/>
      <c r="AQ429" s="785"/>
      <c r="AR429" s="785"/>
      <c r="AS429" s="785"/>
      <c r="AT429" s="785"/>
      <c r="AU429" s="785"/>
      <c r="AV429" s="785"/>
      <c r="AW429" s="785"/>
      <c r="AX429" s="785"/>
      <c r="AY429" s="785"/>
      <c r="AZ429" s="785"/>
      <c r="BD429" s="6"/>
    </row>
    <row r="430" spans="1:56" ht="12.9" customHeight="1" x14ac:dyDescent="0.3">
      <c r="A430" s="785"/>
      <c r="B430" s="785"/>
      <c r="C430" s="785"/>
      <c r="D430" s="785"/>
      <c r="E430" s="785"/>
      <c r="F430" s="785"/>
      <c r="G430" s="785"/>
      <c r="H430" s="785"/>
      <c r="I430" s="785"/>
      <c r="J430" s="785"/>
      <c r="K430" s="785"/>
      <c r="L430" s="785"/>
      <c r="M430" s="785"/>
      <c r="N430" s="785"/>
      <c r="O430" s="785"/>
      <c r="P430" s="785"/>
      <c r="Q430" s="785"/>
      <c r="R430" s="785"/>
      <c r="S430" s="785"/>
      <c r="T430" s="785"/>
      <c r="U430" s="785"/>
      <c r="V430" s="785"/>
      <c r="W430" s="13"/>
      <c r="X430" s="13"/>
      <c r="Y430" s="13"/>
      <c r="Z430" s="785"/>
      <c r="AA430" s="785"/>
      <c r="AB430" s="785"/>
      <c r="AC430" s="785"/>
      <c r="AD430" s="785"/>
      <c r="AE430" s="785"/>
      <c r="AF430" s="785"/>
      <c r="AG430" s="785"/>
      <c r="AH430" s="785"/>
      <c r="AI430" s="785"/>
      <c r="AJ430" s="785"/>
      <c r="AK430" s="785"/>
      <c r="AL430" s="785"/>
      <c r="AM430" s="785"/>
      <c r="AN430" s="785"/>
      <c r="AO430" s="785"/>
      <c r="AP430" s="785"/>
      <c r="AQ430" s="785"/>
      <c r="AR430" s="785"/>
      <c r="AS430" s="785"/>
      <c r="AT430" s="785"/>
      <c r="AU430" s="785"/>
      <c r="AV430" s="785"/>
      <c r="AW430" s="785"/>
      <c r="AX430" s="785"/>
      <c r="AY430" s="785"/>
      <c r="AZ430" s="785"/>
      <c r="BD430" s="6"/>
    </row>
    <row r="431" spans="1:56" ht="12.9" customHeight="1" x14ac:dyDescent="0.3">
      <c r="A431" s="785"/>
      <c r="B431" s="785"/>
      <c r="C431" s="785"/>
      <c r="D431" s="785"/>
      <c r="E431" s="785"/>
      <c r="F431" s="785"/>
      <c r="G431" s="785"/>
      <c r="H431" s="785"/>
      <c r="I431" s="785"/>
      <c r="J431" s="785"/>
      <c r="K431" s="785"/>
      <c r="L431" s="785"/>
      <c r="M431" s="785"/>
      <c r="N431" s="785"/>
      <c r="O431" s="785"/>
      <c r="P431" s="785"/>
      <c r="Q431" s="785"/>
      <c r="R431" s="785"/>
      <c r="S431" s="785"/>
      <c r="T431" s="785"/>
      <c r="U431" s="785"/>
      <c r="V431" s="785"/>
      <c r="W431" s="13"/>
      <c r="X431" s="13"/>
      <c r="Y431" s="13"/>
      <c r="Z431" s="785"/>
      <c r="AA431" s="785"/>
      <c r="AB431" s="785"/>
      <c r="AC431" s="785"/>
      <c r="AD431" s="785"/>
      <c r="AE431" s="785"/>
      <c r="AF431" s="785"/>
      <c r="AG431" s="785"/>
      <c r="AH431" s="785"/>
      <c r="AI431" s="785"/>
      <c r="AJ431" s="785"/>
      <c r="AK431" s="785"/>
      <c r="AL431" s="785"/>
      <c r="AM431" s="785"/>
      <c r="AN431" s="785"/>
      <c r="AO431" s="785"/>
      <c r="AP431" s="785"/>
      <c r="AQ431" s="785"/>
      <c r="AR431" s="785"/>
      <c r="AS431" s="785"/>
      <c r="AT431" s="785"/>
      <c r="AU431" s="785"/>
      <c r="AV431" s="785"/>
      <c r="AW431" s="785"/>
      <c r="AX431" s="785"/>
      <c r="AY431" s="785"/>
      <c r="AZ431" s="785"/>
      <c r="BD431" s="6"/>
    </row>
    <row r="432" spans="1:56" ht="12.9" customHeight="1" x14ac:dyDescent="0.3">
      <c r="A432" s="785"/>
      <c r="B432" s="785"/>
      <c r="C432" s="785"/>
      <c r="D432" s="785"/>
      <c r="E432" s="785"/>
      <c r="F432" s="785"/>
      <c r="G432" s="785"/>
      <c r="H432" s="785"/>
      <c r="I432" s="785"/>
      <c r="J432" s="785"/>
      <c r="K432" s="785"/>
      <c r="L432" s="785"/>
      <c r="M432" s="785"/>
      <c r="N432" s="785"/>
      <c r="O432" s="785"/>
      <c r="P432" s="785"/>
      <c r="Q432" s="785"/>
      <c r="R432" s="785"/>
      <c r="S432" s="785"/>
      <c r="T432" s="785"/>
      <c r="U432" s="785"/>
      <c r="V432" s="785"/>
      <c r="W432" s="13"/>
      <c r="X432" s="13"/>
      <c r="Y432" s="13"/>
      <c r="Z432" s="785"/>
      <c r="AA432" s="785"/>
      <c r="AB432" s="785"/>
      <c r="AC432" s="785"/>
      <c r="AD432" s="785"/>
      <c r="AE432" s="785"/>
      <c r="AF432" s="785"/>
      <c r="AG432" s="785"/>
      <c r="AH432" s="785"/>
      <c r="AI432" s="785"/>
      <c r="AJ432" s="785"/>
      <c r="AK432" s="785"/>
      <c r="AL432" s="785"/>
      <c r="AM432" s="785"/>
      <c r="AN432" s="785"/>
      <c r="AO432" s="785"/>
      <c r="AP432" s="785"/>
      <c r="AQ432" s="785"/>
      <c r="AR432" s="785"/>
      <c r="AS432" s="785"/>
      <c r="AT432" s="785"/>
      <c r="AU432" s="785"/>
      <c r="AV432" s="785"/>
      <c r="AW432" s="785"/>
      <c r="AX432" s="785"/>
      <c r="AY432" s="785"/>
      <c r="AZ432" s="785"/>
      <c r="BD432" s="6"/>
    </row>
    <row r="433" spans="1:56" ht="12.9" customHeight="1" x14ac:dyDescent="0.3">
      <c r="A433" s="785"/>
      <c r="B433" s="785"/>
      <c r="C433" s="785"/>
      <c r="D433" s="785"/>
      <c r="E433" s="785"/>
      <c r="F433" s="785"/>
      <c r="G433" s="785"/>
      <c r="H433" s="785"/>
      <c r="I433" s="785"/>
      <c r="J433" s="785"/>
      <c r="K433" s="785"/>
      <c r="L433" s="785"/>
      <c r="M433" s="785"/>
      <c r="N433" s="785"/>
      <c r="O433" s="785"/>
      <c r="P433" s="785"/>
      <c r="Q433" s="785"/>
      <c r="R433" s="785"/>
      <c r="S433" s="785"/>
      <c r="T433" s="785"/>
      <c r="U433" s="785"/>
      <c r="V433" s="785"/>
      <c r="W433" s="13"/>
      <c r="X433" s="13"/>
      <c r="Y433" s="13"/>
      <c r="Z433" s="785"/>
      <c r="AA433" s="785"/>
      <c r="AB433" s="785"/>
      <c r="AC433" s="785"/>
      <c r="AD433" s="785"/>
      <c r="AE433" s="785"/>
      <c r="AF433" s="785"/>
      <c r="AG433" s="785"/>
      <c r="AH433" s="785"/>
      <c r="AI433" s="785"/>
      <c r="AJ433" s="785"/>
      <c r="AK433" s="785"/>
      <c r="AL433" s="785"/>
      <c r="AM433" s="785"/>
      <c r="AN433" s="785"/>
      <c r="AO433" s="785"/>
      <c r="AP433" s="785"/>
      <c r="AQ433" s="785"/>
      <c r="AR433" s="785"/>
      <c r="AS433" s="785"/>
      <c r="AT433" s="785"/>
      <c r="AU433" s="785"/>
      <c r="AV433" s="785"/>
      <c r="AW433" s="785"/>
      <c r="AX433" s="785"/>
      <c r="AY433" s="785"/>
      <c r="AZ433" s="785"/>
      <c r="BD433" s="6"/>
    </row>
    <row r="434" spans="1:56" ht="12.9" customHeight="1" x14ac:dyDescent="0.3">
      <c r="A434" s="785"/>
      <c r="B434" s="785"/>
      <c r="C434" s="785"/>
      <c r="D434" s="785"/>
      <c r="E434" s="785"/>
      <c r="F434" s="785"/>
      <c r="G434" s="785"/>
      <c r="H434" s="785"/>
      <c r="I434" s="785"/>
      <c r="J434" s="785"/>
      <c r="K434" s="785"/>
      <c r="L434" s="785"/>
      <c r="M434" s="785"/>
      <c r="N434" s="785"/>
      <c r="O434" s="785"/>
      <c r="P434" s="785"/>
      <c r="Q434" s="785"/>
      <c r="R434" s="785"/>
      <c r="S434" s="785"/>
      <c r="T434" s="785"/>
      <c r="U434" s="785"/>
      <c r="V434" s="785"/>
      <c r="W434" s="13"/>
      <c r="X434" s="13"/>
      <c r="Y434" s="13"/>
      <c r="Z434" s="785"/>
      <c r="AA434" s="785"/>
      <c r="AB434" s="785"/>
      <c r="AC434" s="785"/>
      <c r="AD434" s="785"/>
      <c r="AE434" s="785"/>
      <c r="AF434" s="785"/>
      <c r="AG434" s="785"/>
      <c r="AH434" s="785"/>
      <c r="AI434" s="785"/>
      <c r="AJ434" s="785"/>
      <c r="AK434" s="785"/>
      <c r="AL434" s="785"/>
      <c r="AM434" s="785"/>
      <c r="AN434" s="785"/>
      <c r="AO434" s="785"/>
      <c r="AP434" s="785"/>
      <c r="AQ434" s="785"/>
      <c r="AR434" s="785"/>
      <c r="AS434" s="785"/>
      <c r="AT434" s="785"/>
      <c r="AU434" s="785"/>
      <c r="AV434" s="785"/>
      <c r="AW434" s="785"/>
      <c r="AX434" s="785"/>
      <c r="AY434" s="785"/>
      <c r="AZ434" s="785"/>
      <c r="BD434" s="6"/>
    </row>
    <row r="435" spans="1:56" ht="12.9" customHeight="1" x14ac:dyDescent="0.3">
      <c r="A435" s="785"/>
      <c r="B435" s="785"/>
      <c r="C435" s="785"/>
      <c r="D435" s="785"/>
      <c r="E435" s="785"/>
      <c r="F435" s="785"/>
      <c r="G435" s="785"/>
      <c r="H435" s="785"/>
      <c r="I435" s="785"/>
      <c r="J435" s="785"/>
      <c r="K435" s="785"/>
      <c r="L435" s="785"/>
      <c r="M435" s="785"/>
      <c r="N435" s="785"/>
      <c r="O435" s="785"/>
      <c r="P435" s="785"/>
      <c r="Q435" s="785"/>
      <c r="R435" s="785"/>
      <c r="S435" s="785"/>
      <c r="T435" s="785"/>
      <c r="U435" s="785"/>
      <c r="V435" s="785"/>
      <c r="W435" s="13"/>
      <c r="X435" s="13"/>
      <c r="Y435" s="13"/>
      <c r="Z435" s="785"/>
      <c r="AA435" s="785"/>
      <c r="AB435" s="785"/>
      <c r="AC435" s="785"/>
      <c r="AD435" s="785"/>
      <c r="AE435" s="785"/>
      <c r="AF435" s="785"/>
      <c r="AG435" s="785"/>
      <c r="AH435" s="785"/>
      <c r="AI435" s="785"/>
      <c r="AJ435" s="785"/>
      <c r="AK435" s="785"/>
      <c r="AL435" s="785"/>
      <c r="AM435" s="785"/>
      <c r="AN435" s="785"/>
      <c r="AO435" s="785"/>
      <c r="AP435" s="785"/>
      <c r="AQ435" s="785"/>
      <c r="AR435" s="785"/>
      <c r="AS435" s="785"/>
      <c r="AT435" s="785"/>
      <c r="AU435" s="785"/>
      <c r="AV435" s="785"/>
      <c r="AW435" s="785"/>
      <c r="AX435" s="785"/>
      <c r="AY435" s="785"/>
      <c r="AZ435" s="785"/>
      <c r="BD435" s="6"/>
    </row>
    <row r="436" spans="1:56" ht="12.9" customHeight="1" x14ac:dyDescent="0.3">
      <c r="A436" s="785"/>
      <c r="B436" s="785"/>
      <c r="C436" s="785"/>
      <c r="D436" s="785"/>
      <c r="E436" s="785"/>
      <c r="F436" s="785"/>
      <c r="G436" s="785"/>
      <c r="H436" s="785"/>
      <c r="I436" s="785"/>
      <c r="J436" s="785"/>
      <c r="K436" s="785"/>
      <c r="L436" s="785"/>
      <c r="M436" s="785"/>
      <c r="N436" s="785"/>
      <c r="O436" s="785"/>
      <c r="P436" s="785"/>
      <c r="Q436" s="785"/>
      <c r="R436" s="785"/>
      <c r="S436" s="785"/>
      <c r="T436" s="785"/>
      <c r="U436" s="785"/>
      <c r="V436" s="785"/>
      <c r="W436" s="13"/>
      <c r="X436" s="13"/>
      <c r="Y436" s="13"/>
      <c r="Z436" s="785"/>
      <c r="AA436" s="785"/>
      <c r="AB436" s="785"/>
      <c r="AC436" s="785"/>
      <c r="AD436" s="785"/>
      <c r="AE436" s="785"/>
      <c r="AF436" s="785"/>
      <c r="AG436" s="785"/>
      <c r="AH436" s="785"/>
      <c r="AI436" s="785"/>
      <c r="AJ436" s="785"/>
      <c r="AK436" s="785"/>
      <c r="AL436" s="785"/>
      <c r="AM436" s="785"/>
      <c r="AN436" s="785"/>
      <c r="AO436" s="785"/>
      <c r="AP436" s="785"/>
      <c r="AQ436" s="785"/>
      <c r="AR436" s="785"/>
      <c r="AS436" s="785"/>
      <c r="AT436" s="785"/>
      <c r="AU436" s="785"/>
      <c r="AV436" s="785"/>
      <c r="AW436" s="785"/>
      <c r="AX436" s="785"/>
      <c r="AY436" s="785"/>
      <c r="AZ436" s="785"/>
      <c r="BD436" s="6"/>
    </row>
    <row r="437" spans="1:56" ht="12.9" customHeight="1" x14ac:dyDescent="0.3">
      <c r="A437" s="785"/>
      <c r="B437" s="785"/>
      <c r="C437" s="785"/>
      <c r="D437" s="785"/>
      <c r="E437" s="785"/>
      <c r="F437" s="785"/>
      <c r="G437" s="785"/>
      <c r="H437" s="785"/>
      <c r="I437" s="785"/>
      <c r="J437" s="785"/>
      <c r="K437" s="785"/>
      <c r="L437" s="785"/>
      <c r="M437" s="785"/>
      <c r="N437" s="785"/>
      <c r="O437" s="785"/>
      <c r="P437" s="785"/>
      <c r="Q437" s="785"/>
      <c r="R437" s="785"/>
      <c r="S437" s="785"/>
      <c r="T437" s="785"/>
      <c r="U437" s="785"/>
      <c r="V437" s="785"/>
      <c r="W437" s="13"/>
      <c r="X437" s="13"/>
      <c r="Y437" s="13"/>
      <c r="Z437" s="785"/>
      <c r="AA437" s="785"/>
      <c r="AB437" s="785"/>
      <c r="AC437" s="785"/>
      <c r="AD437" s="785"/>
      <c r="AE437" s="785"/>
      <c r="AF437" s="785"/>
      <c r="AG437" s="785"/>
      <c r="AH437" s="785"/>
      <c r="AI437" s="785"/>
      <c r="AJ437" s="785"/>
      <c r="AK437" s="785"/>
      <c r="AL437" s="785"/>
      <c r="AM437" s="785"/>
      <c r="AN437" s="785"/>
      <c r="AO437" s="785"/>
      <c r="AP437" s="785"/>
      <c r="AQ437" s="785"/>
      <c r="AR437" s="785"/>
      <c r="AS437" s="785"/>
      <c r="AT437" s="785"/>
      <c r="AU437" s="785"/>
      <c r="AV437" s="785"/>
      <c r="AW437" s="785"/>
      <c r="AX437" s="785"/>
      <c r="AY437" s="785"/>
      <c r="AZ437" s="785"/>
      <c r="BD437" s="6"/>
    </row>
    <row r="438" spans="1:56" ht="12.9" customHeight="1" x14ac:dyDescent="0.3">
      <c r="A438" s="785"/>
      <c r="B438" s="785"/>
      <c r="C438" s="785"/>
      <c r="D438" s="785"/>
      <c r="E438" s="785"/>
      <c r="F438" s="785"/>
      <c r="G438" s="785"/>
      <c r="H438" s="785"/>
      <c r="I438" s="785"/>
      <c r="J438" s="785"/>
      <c r="K438" s="785"/>
      <c r="L438" s="785"/>
      <c r="M438" s="785"/>
      <c r="N438" s="785"/>
      <c r="O438" s="785"/>
      <c r="P438" s="785"/>
      <c r="Q438" s="785"/>
      <c r="R438" s="785"/>
      <c r="S438" s="785"/>
      <c r="T438" s="785"/>
      <c r="U438" s="785"/>
      <c r="V438" s="785"/>
      <c r="W438" s="13"/>
      <c r="X438" s="13"/>
      <c r="Y438" s="13"/>
      <c r="Z438" s="785"/>
      <c r="AA438" s="785"/>
      <c r="AB438" s="785"/>
      <c r="AC438" s="785"/>
      <c r="AD438" s="785"/>
      <c r="AE438" s="785"/>
      <c r="AF438" s="785"/>
      <c r="AG438" s="785"/>
      <c r="AH438" s="785"/>
      <c r="AI438" s="785"/>
      <c r="AJ438" s="785"/>
      <c r="AK438" s="785"/>
      <c r="AL438" s="785"/>
      <c r="AM438" s="785"/>
      <c r="AN438" s="785"/>
      <c r="AO438" s="785"/>
      <c r="AP438" s="785"/>
      <c r="AQ438" s="785"/>
      <c r="AR438" s="785"/>
      <c r="AS438" s="785"/>
      <c r="AT438" s="785"/>
      <c r="AU438" s="785"/>
      <c r="AV438" s="785"/>
      <c r="AW438" s="785"/>
      <c r="AX438" s="785"/>
      <c r="AY438" s="785"/>
      <c r="AZ438" s="785"/>
      <c r="BD438" s="6"/>
    </row>
    <row r="439" spans="1:56" ht="12.9" customHeight="1" x14ac:dyDescent="0.3">
      <c r="A439" s="785"/>
      <c r="B439" s="785"/>
      <c r="C439" s="785"/>
      <c r="D439" s="785"/>
      <c r="E439" s="785"/>
      <c r="F439" s="785"/>
      <c r="G439" s="785"/>
      <c r="H439" s="785"/>
      <c r="I439" s="785"/>
      <c r="J439" s="785"/>
      <c r="K439" s="785"/>
      <c r="L439" s="785"/>
      <c r="M439" s="785"/>
      <c r="N439" s="785"/>
      <c r="O439" s="785"/>
      <c r="P439" s="785"/>
      <c r="Q439" s="785"/>
      <c r="R439" s="785"/>
      <c r="S439" s="785"/>
      <c r="T439" s="785"/>
      <c r="U439" s="785"/>
      <c r="V439" s="785"/>
      <c r="W439" s="13"/>
      <c r="X439" s="13"/>
      <c r="Y439" s="13"/>
      <c r="Z439" s="785"/>
      <c r="AA439" s="785"/>
      <c r="AB439" s="785"/>
      <c r="AC439" s="785"/>
      <c r="AD439" s="785"/>
      <c r="AE439" s="785"/>
      <c r="AF439" s="785"/>
      <c r="AG439" s="785"/>
      <c r="AH439" s="785"/>
      <c r="AI439" s="785"/>
      <c r="AJ439" s="785"/>
      <c r="AK439" s="785"/>
      <c r="AL439" s="785"/>
      <c r="AM439" s="785"/>
      <c r="AN439" s="785"/>
      <c r="AO439" s="785"/>
      <c r="AP439" s="785"/>
      <c r="AQ439" s="785"/>
      <c r="AR439" s="785"/>
      <c r="AS439" s="785"/>
      <c r="AT439" s="785"/>
      <c r="AU439" s="785"/>
      <c r="AV439" s="785"/>
      <c r="AW439" s="785"/>
      <c r="AX439" s="785"/>
      <c r="AY439" s="785"/>
      <c r="AZ439" s="785"/>
      <c r="BD439" s="6"/>
    </row>
    <row r="440" spans="1:56" ht="12.9" customHeight="1" x14ac:dyDescent="0.3">
      <c r="A440" s="785"/>
      <c r="B440" s="785"/>
      <c r="C440" s="785"/>
      <c r="D440" s="785"/>
      <c r="E440" s="785"/>
      <c r="F440" s="785"/>
      <c r="G440" s="785"/>
      <c r="H440" s="785"/>
      <c r="I440" s="785"/>
      <c r="J440" s="785"/>
      <c r="K440" s="785"/>
      <c r="L440" s="785"/>
      <c r="M440" s="785"/>
      <c r="N440" s="785"/>
      <c r="O440" s="785"/>
      <c r="P440" s="785"/>
      <c r="Q440" s="785"/>
      <c r="R440" s="785"/>
      <c r="S440" s="785"/>
      <c r="T440" s="785"/>
      <c r="U440" s="785"/>
      <c r="V440" s="785"/>
      <c r="W440" s="13"/>
      <c r="X440" s="13"/>
      <c r="Y440" s="13"/>
      <c r="Z440" s="785"/>
      <c r="AA440" s="785"/>
      <c r="AB440" s="785"/>
      <c r="AC440" s="785"/>
      <c r="AD440" s="785"/>
      <c r="AE440" s="785"/>
      <c r="AF440" s="785"/>
      <c r="AG440" s="785"/>
      <c r="AH440" s="785"/>
      <c r="AI440" s="785"/>
      <c r="AJ440" s="785"/>
      <c r="AK440" s="785"/>
      <c r="AL440" s="785"/>
      <c r="AM440" s="785"/>
      <c r="AN440" s="785"/>
      <c r="AO440" s="785"/>
      <c r="AP440" s="785"/>
      <c r="AQ440" s="785"/>
      <c r="AR440" s="785"/>
      <c r="AS440" s="785"/>
      <c r="AT440" s="785"/>
      <c r="AU440" s="785"/>
      <c r="AV440" s="785"/>
      <c r="AW440" s="785"/>
      <c r="AX440" s="785"/>
      <c r="AY440" s="785"/>
      <c r="AZ440" s="785"/>
      <c r="BD440" s="6"/>
    </row>
    <row r="441" spans="1:56" ht="12.9" customHeight="1" x14ac:dyDescent="0.3">
      <c r="A441" s="785"/>
      <c r="B441" s="785"/>
      <c r="C441" s="785"/>
      <c r="D441" s="785"/>
      <c r="E441" s="785"/>
      <c r="F441" s="785"/>
      <c r="G441" s="785"/>
      <c r="H441" s="785"/>
      <c r="I441" s="785"/>
      <c r="J441" s="785"/>
      <c r="K441" s="785"/>
      <c r="L441" s="785"/>
      <c r="M441" s="785"/>
      <c r="N441" s="785"/>
      <c r="O441" s="785"/>
      <c r="P441" s="785"/>
      <c r="Q441" s="785"/>
      <c r="R441" s="785"/>
      <c r="S441" s="785"/>
      <c r="T441" s="785"/>
      <c r="U441" s="785"/>
      <c r="V441" s="785"/>
      <c r="W441" s="13"/>
      <c r="X441" s="13"/>
      <c r="Y441" s="13"/>
      <c r="Z441" s="785"/>
      <c r="AA441" s="785"/>
      <c r="AB441" s="785"/>
      <c r="AC441" s="785"/>
      <c r="AD441" s="785"/>
      <c r="AE441" s="785"/>
      <c r="AF441" s="785"/>
      <c r="AG441" s="785"/>
      <c r="AH441" s="785"/>
      <c r="AI441" s="785"/>
      <c r="AJ441" s="785"/>
      <c r="AK441" s="785"/>
      <c r="AL441" s="785"/>
      <c r="AM441" s="785"/>
      <c r="AN441" s="785"/>
      <c r="AO441" s="785"/>
      <c r="AP441" s="785"/>
      <c r="AQ441" s="785"/>
      <c r="AR441" s="785"/>
      <c r="AS441" s="785"/>
      <c r="AT441" s="785"/>
      <c r="AU441" s="785"/>
      <c r="AV441" s="785"/>
      <c r="AW441" s="785"/>
      <c r="AX441" s="785"/>
      <c r="AY441" s="785"/>
      <c r="AZ441" s="785"/>
      <c r="BD441" s="6"/>
    </row>
    <row r="442" spans="1:56" ht="12.9" customHeight="1" x14ac:dyDescent="0.3">
      <c r="A442" s="785"/>
      <c r="B442" s="785"/>
      <c r="C442" s="785"/>
      <c r="D442" s="785"/>
      <c r="E442" s="785"/>
      <c r="F442" s="785"/>
      <c r="G442" s="785"/>
      <c r="H442" s="785"/>
      <c r="I442" s="785"/>
      <c r="J442" s="785"/>
      <c r="K442" s="785"/>
      <c r="L442" s="785"/>
      <c r="M442" s="785"/>
      <c r="N442" s="785"/>
      <c r="O442" s="785"/>
      <c r="P442" s="785"/>
      <c r="Q442" s="785"/>
      <c r="R442" s="785"/>
      <c r="S442" s="785"/>
      <c r="T442" s="785"/>
      <c r="U442" s="785"/>
      <c r="V442" s="785"/>
      <c r="W442" s="13"/>
      <c r="X442" s="13"/>
      <c r="Y442" s="13"/>
      <c r="Z442" s="785"/>
      <c r="AA442" s="785"/>
      <c r="AB442" s="785"/>
      <c r="AC442" s="785"/>
      <c r="AD442" s="785"/>
      <c r="AE442" s="785"/>
      <c r="AF442" s="785"/>
      <c r="AG442" s="785"/>
      <c r="AH442" s="785"/>
      <c r="AI442" s="785"/>
      <c r="AJ442" s="785"/>
      <c r="AK442" s="785"/>
      <c r="AL442" s="785"/>
      <c r="AM442" s="785"/>
      <c r="AN442" s="785"/>
      <c r="AO442" s="785"/>
      <c r="AP442" s="785"/>
      <c r="AQ442" s="785"/>
      <c r="AR442" s="785"/>
      <c r="AS442" s="785"/>
      <c r="AT442" s="785"/>
      <c r="AU442" s="785"/>
      <c r="AV442" s="785"/>
      <c r="AW442" s="785"/>
      <c r="AX442" s="785"/>
      <c r="AY442" s="785"/>
      <c r="AZ442" s="785"/>
      <c r="BD442" s="6"/>
    </row>
    <row r="443" spans="1:56" ht="12.9" customHeight="1" x14ac:dyDescent="0.3">
      <c r="A443" s="785"/>
      <c r="B443" s="785"/>
      <c r="C443" s="785"/>
      <c r="D443" s="785"/>
      <c r="E443" s="785"/>
      <c r="F443" s="785"/>
      <c r="G443" s="785"/>
      <c r="H443" s="785"/>
      <c r="I443" s="785"/>
      <c r="J443" s="785"/>
      <c r="K443" s="785"/>
      <c r="L443" s="785"/>
      <c r="M443" s="785"/>
      <c r="N443" s="785"/>
      <c r="O443" s="785"/>
      <c r="P443" s="785"/>
      <c r="Q443" s="785"/>
      <c r="R443" s="785"/>
      <c r="S443" s="785"/>
      <c r="T443" s="785"/>
      <c r="U443" s="785"/>
      <c r="V443" s="785"/>
      <c r="W443" s="13"/>
      <c r="X443" s="13"/>
      <c r="Y443" s="13"/>
      <c r="Z443" s="785"/>
      <c r="AA443" s="785"/>
      <c r="AB443" s="785"/>
      <c r="AC443" s="785"/>
      <c r="AD443" s="785"/>
      <c r="AE443" s="785"/>
      <c r="AF443" s="785"/>
      <c r="AG443" s="785"/>
      <c r="AH443" s="785"/>
      <c r="AI443" s="785"/>
      <c r="AJ443" s="785"/>
      <c r="AK443" s="785"/>
      <c r="AL443" s="785"/>
      <c r="AM443" s="785"/>
      <c r="AN443" s="785"/>
      <c r="AO443" s="785"/>
      <c r="AP443" s="785"/>
      <c r="AQ443" s="785"/>
      <c r="AR443" s="785"/>
      <c r="AS443" s="785"/>
      <c r="AT443" s="785"/>
      <c r="AU443" s="785"/>
      <c r="AV443" s="785"/>
      <c r="AW443" s="785"/>
      <c r="AX443" s="785"/>
      <c r="AY443" s="785"/>
      <c r="AZ443" s="785"/>
      <c r="BD443" s="6"/>
    </row>
    <row r="444" spans="1:56" ht="12.9" customHeight="1" x14ac:dyDescent="0.3">
      <c r="A444" s="785"/>
      <c r="B444" s="785"/>
      <c r="C444" s="785"/>
      <c r="D444" s="785"/>
      <c r="E444" s="785"/>
      <c r="F444" s="785"/>
      <c r="G444" s="785"/>
      <c r="H444" s="785"/>
      <c r="I444" s="785"/>
      <c r="J444" s="785"/>
      <c r="K444" s="785"/>
      <c r="L444" s="785"/>
      <c r="M444" s="785"/>
      <c r="N444" s="785"/>
      <c r="O444" s="785"/>
      <c r="P444" s="785"/>
      <c r="Q444" s="785"/>
      <c r="R444" s="785"/>
      <c r="S444" s="785"/>
      <c r="T444" s="785"/>
      <c r="U444" s="785"/>
      <c r="V444" s="785"/>
      <c r="W444" s="13"/>
      <c r="X444" s="13"/>
      <c r="Y444" s="13"/>
      <c r="Z444" s="785"/>
      <c r="AA444" s="785"/>
      <c r="AB444" s="785"/>
      <c r="AC444" s="785"/>
      <c r="AD444" s="785"/>
      <c r="AE444" s="785"/>
      <c r="AF444" s="785"/>
      <c r="AG444" s="785"/>
      <c r="AH444" s="785"/>
      <c r="AI444" s="785"/>
      <c r="AJ444" s="785"/>
      <c r="AK444" s="785"/>
      <c r="AL444" s="785"/>
      <c r="AM444" s="785"/>
      <c r="AN444" s="785"/>
      <c r="AO444" s="785"/>
      <c r="AP444" s="785"/>
      <c r="AQ444" s="785"/>
      <c r="AR444" s="785"/>
      <c r="AS444" s="785"/>
      <c r="AT444" s="785"/>
      <c r="AU444" s="785"/>
      <c r="AV444" s="785"/>
      <c r="AW444" s="785"/>
      <c r="AX444" s="785"/>
      <c r="AY444" s="785"/>
      <c r="AZ444" s="785"/>
      <c r="BD444" s="6"/>
    </row>
    <row r="445" spans="1:56" ht="12.9" customHeight="1" x14ac:dyDescent="0.3">
      <c r="A445" s="785"/>
      <c r="B445" s="785"/>
      <c r="C445" s="785"/>
      <c r="D445" s="785"/>
      <c r="E445" s="785"/>
      <c r="F445" s="785"/>
      <c r="G445" s="785"/>
      <c r="H445" s="785"/>
      <c r="I445" s="785"/>
      <c r="J445" s="785"/>
      <c r="K445" s="785"/>
      <c r="L445" s="785"/>
      <c r="M445" s="785"/>
      <c r="N445" s="785"/>
      <c r="O445" s="785"/>
      <c r="P445" s="785"/>
      <c r="Q445" s="785"/>
      <c r="R445" s="785"/>
      <c r="S445" s="785"/>
      <c r="T445" s="785"/>
      <c r="U445" s="785"/>
      <c r="V445" s="785"/>
      <c r="W445" s="13"/>
      <c r="X445" s="13"/>
      <c r="Y445" s="13"/>
      <c r="Z445" s="785"/>
      <c r="AA445" s="785"/>
      <c r="AB445" s="785"/>
      <c r="AC445" s="785"/>
      <c r="AD445" s="785"/>
      <c r="AE445" s="785"/>
      <c r="AF445" s="785"/>
      <c r="AG445" s="785"/>
      <c r="AH445" s="785"/>
      <c r="AI445" s="785"/>
      <c r="AJ445" s="785"/>
      <c r="AK445" s="785"/>
      <c r="AL445" s="785"/>
      <c r="AM445" s="785"/>
      <c r="AN445" s="785"/>
      <c r="AO445" s="785"/>
      <c r="AP445" s="785"/>
      <c r="AQ445" s="785"/>
      <c r="AR445" s="785"/>
      <c r="AS445" s="785"/>
      <c r="AT445" s="785"/>
      <c r="AU445" s="785"/>
      <c r="AV445" s="785"/>
      <c r="AW445" s="785"/>
      <c r="AX445" s="785"/>
      <c r="AY445" s="785"/>
      <c r="AZ445" s="785"/>
      <c r="BD445" s="6"/>
    </row>
    <row r="446" spans="1:56" ht="12.9" customHeight="1" x14ac:dyDescent="0.3">
      <c r="A446" s="785"/>
      <c r="B446" s="785"/>
      <c r="C446" s="785"/>
      <c r="D446" s="785"/>
      <c r="E446" s="785"/>
      <c r="F446" s="785"/>
      <c r="G446" s="785"/>
      <c r="H446" s="785"/>
      <c r="I446" s="785"/>
      <c r="J446" s="785"/>
      <c r="K446" s="785"/>
      <c r="L446" s="785"/>
      <c r="M446" s="785"/>
      <c r="N446" s="785"/>
      <c r="O446" s="785"/>
      <c r="P446" s="785"/>
      <c r="Q446" s="785"/>
      <c r="R446" s="785"/>
      <c r="S446" s="785"/>
      <c r="T446" s="785"/>
      <c r="U446" s="785"/>
      <c r="V446" s="785"/>
      <c r="W446" s="13"/>
      <c r="X446" s="13"/>
      <c r="Y446" s="13"/>
      <c r="Z446" s="785"/>
      <c r="AA446" s="785"/>
      <c r="AB446" s="785"/>
      <c r="AC446" s="785"/>
      <c r="AD446" s="785"/>
      <c r="AE446" s="785"/>
      <c r="AF446" s="785"/>
      <c r="AG446" s="785"/>
      <c r="AH446" s="785"/>
      <c r="AI446" s="785"/>
      <c r="AJ446" s="785"/>
      <c r="AK446" s="785"/>
      <c r="AL446" s="785"/>
      <c r="AM446" s="785"/>
      <c r="AN446" s="785"/>
      <c r="AO446" s="785"/>
      <c r="AP446" s="785"/>
      <c r="AQ446" s="785"/>
      <c r="AR446" s="785"/>
      <c r="AS446" s="785"/>
      <c r="AT446" s="785"/>
      <c r="AU446" s="785"/>
      <c r="AV446" s="785"/>
      <c r="AW446" s="785"/>
      <c r="AX446" s="785"/>
      <c r="AY446" s="785"/>
      <c r="AZ446" s="785"/>
      <c r="BD446" s="6"/>
    </row>
    <row r="447" spans="1:56" ht="12.9" customHeight="1" x14ac:dyDescent="0.3">
      <c r="A447" s="785"/>
      <c r="B447" s="785"/>
      <c r="C447" s="785"/>
      <c r="D447" s="785"/>
      <c r="E447" s="785"/>
      <c r="F447" s="785"/>
      <c r="G447" s="785"/>
      <c r="H447" s="785"/>
      <c r="I447" s="785"/>
      <c r="J447" s="785"/>
      <c r="K447" s="785"/>
      <c r="L447" s="785"/>
      <c r="M447" s="785"/>
      <c r="N447" s="785"/>
      <c r="O447" s="785"/>
      <c r="P447" s="785"/>
      <c r="Q447" s="785"/>
      <c r="R447" s="785"/>
      <c r="S447" s="785"/>
      <c r="T447" s="785"/>
      <c r="U447" s="785"/>
      <c r="V447" s="785"/>
      <c r="W447" s="13"/>
      <c r="X447" s="13"/>
      <c r="Y447" s="13"/>
      <c r="Z447" s="785"/>
      <c r="AA447" s="785"/>
      <c r="AB447" s="785"/>
      <c r="AC447" s="785"/>
      <c r="AD447" s="785"/>
      <c r="AE447" s="785"/>
      <c r="AF447" s="785"/>
      <c r="AG447" s="785"/>
      <c r="AH447" s="785"/>
      <c r="AI447" s="785"/>
      <c r="AJ447" s="785"/>
      <c r="AK447" s="785"/>
      <c r="AL447" s="785"/>
      <c r="AM447" s="785"/>
      <c r="AN447" s="785"/>
      <c r="AO447" s="785"/>
      <c r="AP447" s="785"/>
      <c r="AQ447" s="785"/>
      <c r="AR447" s="785"/>
      <c r="AS447" s="785"/>
      <c r="AT447" s="785"/>
      <c r="AU447" s="785"/>
      <c r="AV447" s="785"/>
      <c r="AW447" s="785"/>
      <c r="AX447" s="785"/>
      <c r="AY447" s="785"/>
      <c r="AZ447" s="785"/>
      <c r="BD447" s="6"/>
    </row>
    <row r="448" spans="1:56" ht="12.9" customHeight="1" x14ac:dyDescent="0.3">
      <c r="A448" s="785"/>
      <c r="B448" s="785"/>
      <c r="C448" s="785"/>
      <c r="D448" s="785"/>
      <c r="E448" s="785"/>
      <c r="F448" s="785"/>
      <c r="G448" s="785"/>
      <c r="H448" s="785"/>
      <c r="I448" s="785"/>
      <c r="J448" s="785"/>
      <c r="K448" s="785"/>
      <c r="L448" s="785"/>
      <c r="M448" s="785"/>
      <c r="N448" s="785"/>
      <c r="O448" s="785"/>
      <c r="P448" s="785"/>
      <c r="Q448" s="785"/>
      <c r="R448" s="785"/>
      <c r="S448" s="785"/>
      <c r="T448" s="785"/>
      <c r="U448" s="785"/>
      <c r="V448" s="785"/>
      <c r="W448" s="13"/>
      <c r="X448" s="13"/>
      <c r="Y448" s="13"/>
      <c r="Z448" s="785"/>
      <c r="AA448" s="785"/>
      <c r="AB448" s="785"/>
      <c r="AC448" s="785"/>
      <c r="AD448" s="785"/>
      <c r="AE448" s="785"/>
      <c r="AF448" s="785"/>
      <c r="AG448" s="785"/>
      <c r="AH448" s="785"/>
      <c r="AI448" s="785"/>
      <c r="AJ448" s="785"/>
      <c r="AK448" s="785"/>
      <c r="AL448" s="785"/>
      <c r="AM448" s="785"/>
      <c r="AN448" s="785"/>
      <c r="AO448" s="785"/>
      <c r="AP448" s="785"/>
      <c r="AQ448" s="785"/>
      <c r="AR448" s="785"/>
      <c r="AS448" s="785"/>
      <c r="AT448" s="785"/>
      <c r="AU448" s="785"/>
      <c r="AV448" s="785"/>
      <c r="AW448" s="785"/>
      <c r="AX448" s="785"/>
      <c r="AY448" s="785"/>
      <c r="AZ448" s="785"/>
      <c r="BD448" s="6"/>
    </row>
    <row r="449" spans="1:56" ht="12.9" customHeight="1" x14ac:dyDescent="0.3">
      <c r="A449" s="785"/>
      <c r="B449" s="785"/>
      <c r="C449" s="785"/>
      <c r="D449" s="785"/>
      <c r="E449" s="785"/>
      <c r="F449" s="785"/>
      <c r="G449" s="785"/>
      <c r="H449" s="785"/>
      <c r="I449" s="785"/>
      <c r="J449" s="785"/>
      <c r="K449" s="785"/>
      <c r="L449" s="785"/>
      <c r="M449" s="785"/>
      <c r="N449" s="785"/>
      <c r="O449" s="785"/>
      <c r="P449" s="785"/>
      <c r="Q449" s="785"/>
      <c r="R449" s="785"/>
      <c r="S449" s="785"/>
      <c r="T449" s="785"/>
      <c r="U449" s="785"/>
      <c r="V449" s="785"/>
      <c r="W449" s="13"/>
      <c r="X449" s="13"/>
      <c r="Y449" s="13"/>
      <c r="Z449" s="785"/>
      <c r="AA449" s="785"/>
      <c r="AB449" s="785"/>
      <c r="AC449" s="785"/>
      <c r="AD449" s="785"/>
      <c r="AE449" s="785"/>
      <c r="AF449" s="785"/>
      <c r="AG449" s="785"/>
      <c r="AH449" s="785"/>
      <c r="AI449" s="785"/>
      <c r="AJ449" s="785"/>
      <c r="AK449" s="785"/>
      <c r="AL449" s="785"/>
      <c r="AM449" s="785"/>
      <c r="AN449" s="785"/>
      <c r="AO449" s="785"/>
      <c r="AP449" s="785"/>
      <c r="AQ449" s="785"/>
      <c r="AR449" s="785"/>
      <c r="AS449" s="785"/>
      <c r="AT449" s="785"/>
      <c r="AU449" s="785"/>
      <c r="AV449" s="785"/>
      <c r="AW449" s="785"/>
      <c r="AX449" s="785"/>
      <c r="AY449" s="785"/>
      <c r="AZ449" s="785"/>
      <c r="BD449" s="6"/>
    </row>
    <row r="450" spans="1:56" ht="12.9" customHeight="1" x14ac:dyDescent="0.3">
      <c r="A450" s="785"/>
      <c r="B450" s="785"/>
      <c r="C450" s="785"/>
      <c r="D450" s="785"/>
      <c r="E450" s="785"/>
      <c r="F450" s="785"/>
      <c r="G450" s="785"/>
      <c r="H450" s="785"/>
      <c r="I450" s="785"/>
      <c r="J450" s="785"/>
      <c r="K450" s="785"/>
      <c r="L450" s="785"/>
      <c r="M450" s="785"/>
      <c r="N450" s="785"/>
      <c r="O450" s="785"/>
      <c r="P450" s="785"/>
      <c r="Q450" s="785"/>
      <c r="R450" s="785"/>
      <c r="S450" s="785"/>
      <c r="T450" s="785"/>
      <c r="U450" s="785"/>
      <c r="V450" s="785"/>
      <c r="W450" s="13"/>
      <c r="X450" s="13"/>
      <c r="Y450" s="13"/>
      <c r="Z450" s="785"/>
      <c r="AA450" s="785"/>
      <c r="AB450" s="785"/>
      <c r="AC450" s="785"/>
      <c r="AD450" s="785"/>
      <c r="AE450" s="785"/>
      <c r="AF450" s="785"/>
      <c r="AG450" s="785"/>
      <c r="AH450" s="785"/>
      <c r="AI450" s="785"/>
      <c r="AJ450" s="785"/>
      <c r="AK450" s="785"/>
      <c r="AL450" s="785"/>
      <c r="AM450" s="785"/>
      <c r="AN450" s="785"/>
      <c r="AO450" s="785"/>
      <c r="AP450" s="785"/>
      <c r="AQ450" s="785"/>
      <c r="AR450" s="785"/>
      <c r="AS450" s="785"/>
      <c r="AT450" s="785"/>
      <c r="AU450" s="785"/>
      <c r="AV450" s="785"/>
      <c r="AW450" s="785"/>
      <c r="AX450" s="785"/>
      <c r="AY450" s="785"/>
      <c r="AZ450" s="785"/>
      <c r="BD450" s="6"/>
    </row>
    <row r="451" spans="1:56" ht="12.9" customHeight="1" x14ac:dyDescent="0.3">
      <c r="A451" s="785"/>
      <c r="B451" s="785"/>
      <c r="C451" s="785"/>
      <c r="D451" s="785"/>
      <c r="E451" s="785"/>
      <c r="F451" s="785"/>
      <c r="G451" s="785"/>
      <c r="H451" s="785"/>
      <c r="I451" s="785"/>
      <c r="J451" s="785"/>
      <c r="K451" s="785"/>
      <c r="L451" s="785"/>
      <c r="M451" s="785"/>
      <c r="N451" s="785"/>
      <c r="O451" s="785"/>
      <c r="P451" s="785"/>
      <c r="Q451" s="785"/>
      <c r="R451" s="785"/>
      <c r="S451" s="785"/>
      <c r="T451" s="785"/>
      <c r="U451" s="785"/>
      <c r="V451" s="785"/>
      <c r="W451" s="13"/>
      <c r="X451" s="13"/>
      <c r="Y451" s="13"/>
      <c r="Z451" s="785"/>
      <c r="AA451" s="785"/>
      <c r="AB451" s="785"/>
      <c r="AC451" s="785"/>
      <c r="AD451" s="785"/>
      <c r="AE451" s="785"/>
      <c r="AF451" s="785"/>
      <c r="AG451" s="785"/>
      <c r="AH451" s="785"/>
      <c r="AI451" s="785"/>
      <c r="AJ451" s="785"/>
      <c r="AK451" s="785"/>
      <c r="AL451" s="785"/>
      <c r="AM451" s="785"/>
      <c r="AN451" s="785"/>
      <c r="AO451" s="785"/>
      <c r="AP451" s="785"/>
      <c r="AQ451" s="785"/>
      <c r="AR451" s="785"/>
      <c r="AS451" s="785"/>
      <c r="AT451" s="785"/>
      <c r="AU451" s="785"/>
      <c r="AV451" s="785"/>
      <c r="AW451" s="785"/>
      <c r="AX451" s="785"/>
      <c r="AY451" s="785"/>
      <c r="AZ451" s="785"/>
      <c r="BD451" s="6"/>
    </row>
    <row r="452" spans="1:56" ht="12.9" customHeight="1" x14ac:dyDescent="0.3">
      <c r="A452" s="785"/>
      <c r="B452" s="785"/>
      <c r="C452" s="785"/>
      <c r="D452" s="785"/>
      <c r="E452" s="785"/>
      <c r="F452" s="785"/>
      <c r="G452" s="785"/>
      <c r="H452" s="785"/>
      <c r="I452" s="785"/>
      <c r="J452" s="785"/>
      <c r="K452" s="785"/>
      <c r="L452" s="785"/>
      <c r="M452" s="785"/>
      <c r="N452" s="785"/>
      <c r="O452" s="785"/>
      <c r="P452" s="785"/>
      <c r="Q452" s="785"/>
      <c r="R452" s="785"/>
      <c r="S452" s="785"/>
      <c r="T452" s="785"/>
      <c r="U452" s="785"/>
      <c r="V452" s="785"/>
      <c r="W452" s="13"/>
      <c r="X452" s="13"/>
      <c r="Y452" s="13"/>
      <c r="Z452" s="785"/>
      <c r="AA452" s="785"/>
      <c r="AB452" s="785"/>
      <c r="AC452" s="785"/>
      <c r="AD452" s="785"/>
      <c r="AE452" s="785"/>
      <c r="AF452" s="785"/>
      <c r="AG452" s="785"/>
      <c r="AH452" s="785"/>
      <c r="AI452" s="785"/>
      <c r="AJ452" s="785"/>
      <c r="AK452" s="785"/>
      <c r="AL452" s="785"/>
      <c r="AM452" s="785"/>
      <c r="AN452" s="785"/>
      <c r="AO452" s="785"/>
      <c r="AP452" s="785"/>
      <c r="AQ452" s="785"/>
      <c r="AR452" s="785"/>
      <c r="AS452" s="785"/>
      <c r="AT452" s="785"/>
      <c r="AU452" s="785"/>
      <c r="AV452" s="785"/>
      <c r="AW452" s="785"/>
      <c r="AX452" s="785"/>
      <c r="AY452" s="785"/>
      <c r="AZ452" s="785"/>
      <c r="BD452" s="6"/>
    </row>
    <row r="453" spans="1:56" ht="12.9" customHeight="1" x14ac:dyDescent="0.3">
      <c r="A453" s="785"/>
      <c r="B453" s="785"/>
      <c r="C453" s="785"/>
      <c r="D453" s="785"/>
      <c r="E453" s="785"/>
      <c r="F453" s="785"/>
      <c r="G453" s="785"/>
      <c r="H453" s="785"/>
      <c r="I453" s="785"/>
      <c r="J453" s="785"/>
      <c r="K453" s="785"/>
      <c r="L453" s="785"/>
      <c r="M453" s="785"/>
      <c r="N453" s="785"/>
      <c r="O453" s="785"/>
      <c r="P453" s="785"/>
      <c r="Q453" s="785"/>
      <c r="R453" s="785"/>
      <c r="S453" s="785"/>
      <c r="T453" s="785"/>
      <c r="U453" s="785"/>
      <c r="V453" s="785"/>
      <c r="W453" s="13"/>
      <c r="X453" s="13"/>
      <c r="Y453" s="13"/>
      <c r="Z453" s="785"/>
      <c r="AA453" s="785"/>
      <c r="AB453" s="785"/>
      <c r="AC453" s="785"/>
      <c r="AD453" s="785"/>
      <c r="AE453" s="785"/>
      <c r="AF453" s="785"/>
      <c r="AG453" s="785"/>
      <c r="AH453" s="785"/>
      <c r="AI453" s="785"/>
      <c r="AJ453" s="785"/>
      <c r="AK453" s="785"/>
      <c r="AL453" s="785"/>
      <c r="AM453" s="785"/>
      <c r="AN453" s="785"/>
      <c r="AO453" s="785"/>
      <c r="AP453" s="785"/>
      <c r="AQ453" s="785"/>
      <c r="AR453" s="785"/>
      <c r="AS453" s="785"/>
      <c r="AT453" s="785"/>
      <c r="AU453" s="785"/>
      <c r="AV453" s="785"/>
      <c r="AW453" s="785"/>
      <c r="AX453" s="785"/>
      <c r="AY453" s="785"/>
      <c r="AZ453" s="785"/>
      <c r="BD453" s="6"/>
    </row>
    <row r="454" spans="1:56" ht="12.9" customHeight="1" x14ac:dyDescent="0.3">
      <c r="A454" s="785"/>
      <c r="B454" s="785"/>
      <c r="C454" s="785"/>
      <c r="D454" s="785"/>
      <c r="E454" s="785"/>
      <c r="F454" s="785"/>
      <c r="G454" s="785"/>
      <c r="H454" s="785"/>
      <c r="I454" s="785"/>
      <c r="J454" s="785"/>
      <c r="K454" s="785"/>
      <c r="L454" s="785"/>
      <c r="M454" s="785"/>
      <c r="N454" s="785"/>
      <c r="O454" s="785"/>
      <c r="P454" s="785"/>
      <c r="Q454" s="785"/>
      <c r="R454" s="785"/>
      <c r="S454" s="785"/>
      <c r="T454" s="785"/>
      <c r="U454" s="785"/>
      <c r="V454" s="785"/>
      <c r="W454" s="13"/>
      <c r="X454" s="13"/>
      <c r="Y454" s="13"/>
      <c r="Z454" s="785"/>
      <c r="AA454" s="785"/>
      <c r="AB454" s="785"/>
      <c r="AC454" s="785"/>
      <c r="AD454" s="785"/>
      <c r="AE454" s="785"/>
      <c r="AF454" s="785"/>
      <c r="AG454" s="785"/>
      <c r="AH454" s="785"/>
      <c r="AI454" s="785"/>
      <c r="AJ454" s="785"/>
      <c r="AK454" s="785"/>
      <c r="AL454" s="785"/>
      <c r="AM454" s="785"/>
      <c r="AN454" s="785"/>
      <c r="AO454" s="785"/>
      <c r="AP454" s="785"/>
      <c r="AQ454" s="785"/>
      <c r="AR454" s="785"/>
      <c r="AS454" s="785"/>
      <c r="AT454" s="785"/>
      <c r="AU454" s="785"/>
      <c r="AV454" s="785"/>
      <c r="AW454" s="785"/>
      <c r="AX454" s="785"/>
      <c r="AY454" s="785"/>
      <c r="AZ454" s="785"/>
      <c r="BD454" s="6"/>
    </row>
    <row r="455" spans="1:56" ht="12.9" customHeight="1" x14ac:dyDescent="0.3">
      <c r="A455" s="785"/>
      <c r="B455" s="785"/>
      <c r="C455" s="785"/>
      <c r="D455" s="785"/>
      <c r="E455" s="785"/>
      <c r="F455" s="785"/>
      <c r="G455" s="785"/>
      <c r="H455" s="785"/>
      <c r="I455" s="785"/>
      <c r="J455" s="785"/>
      <c r="K455" s="785"/>
      <c r="L455" s="785"/>
      <c r="M455" s="785"/>
      <c r="N455" s="785"/>
      <c r="O455" s="785"/>
      <c r="P455" s="785"/>
      <c r="Q455" s="785"/>
      <c r="R455" s="785"/>
      <c r="S455" s="785"/>
      <c r="T455" s="785"/>
      <c r="U455" s="785"/>
      <c r="V455" s="785"/>
      <c r="W455" s="13"/>
      <c r="X455" s="13"/>
      <c r="Y455" s="13"/>
      <c r="Z455" s="785"/>
      <c r="AA455" s="785"/>
      <c r="AB455" s="785"/>
      <c r="AC455" s="785"/>
      <c r="AD455" s="785"/>
      <c r="AE455" s="785"/>
      <c r="AF455" s="785"/>
      <c r="AG455" s="785"/>
      <c r="AH455" s="785"/>
      <c r="AI455" s="785"/>
      <c r="AJ455" s="785"/>
      <c r="AK455" s="785"/>
      <c r="AL455" s="785"/>
      <c r="AM455" s="785"/>
      <c r="AN455" s="785"/>
      <c r="AO455" s="785"/>
      <c r="AP455" s="785"/>
      <c r="AQ455" s="785"/>
      <c r="AR455" s="785"/>
      <c r="AS455" s="785"/>
      <c r="AT455" s="785"/>
      <c r="AU455" s="785"/>
      <c r="AV455" s="785"/>
      <c r="AW455" s="785"/>
      <c r="AX455" s="785"/>
      <c r="AY455" s="785"/>
      <c r="AZ455" s="785"/>
      <c r="BD455" s="6"/>
    </row>
    <row r="456" spans="1:56" ht="12.9" customHeight="1" x14ac:dyDescent="0.3">
      <c r="A456" s="785"/>
      <c r="B456" s="785"/>
      <c r="C456" s="785"/>
      <c r="D456" s="785"/>
      <c r="E456" s="785"/>
      <c r="F456" s="785"/>
      <c r="G456" s="785"/>
      <c r="H456" s="785"/>
      <c r="I456" s="785"/>
      <c r="J456" s="785"/>
      <c r="K456" s="785"/>
      <c r="L456" s="785"/>
      <c r="M456" s="785"/>
      <c r="N456" s="785"/>
      <c r="O456" s="785"/>
      <c r="P456" s="785"/>
      <c r="Q456" s="785"/>
      <c r="R456" s="785"/>
      <c r="S456" s="785"/>
      <c r="T456" s="785"/>
      <c r="U456" s="785"/>
      <c r="V456" s="785"/>
      <c r="W456" s="13"/>
      <c r="X456" s="13"/>
      <c r="Y456" s="13"/>
      <c r="Z456" s="785"/>
      <c r="AA456" s="785"/>
      <c r="AB456" s="785"/>
      <c r="AC456" s="785"/>
      <c r="AD456" s="785"/>
      <c r="AE456" s="785"/>
      <c r="AF456" s="785"/>
      <c r="AG456" s="785"/>
      <c r="AH456" s="785"/>
      <c r="AI456" s="785"/>
      <c r="AJ456" s="785"/>
      <c r="AK456" s="785"/>
      <c r="AL456" s="785"/>
      <c r="AM456" s="785"/>
      <c r="AN456" s="785"/>
      <c r="AO456" s="785"/>
      <c r="AP456" s="785"/>
      <c r="AQ456" s="785"/>
      <c r="AR456" s="785"/>
      <c r="AS456" s="785"/>
      <c r="AT456" s="785"/>
      <c r="AU456" s="785"/>
      <c r="AV456" s="785"/>
      <c r="AW456" s="785"/>
      <c r="AX456" s="785"/>
      <c r="AY456" s="785"/>
      <c r="AZ456" s="785"/>
      <c r="BD456" s="6"/>
    </row>
    <row r="457" spans="1:56" ht="12.9" customHeight="1" x14ac:dyDescent="0.3">
      <c r="A457" s="785"/>
      <c r="B457" s="785"/>
      <c r="C457" s="785"/>
      <c r="D457" s="785"/>
      <c r="E457" s="785"/>
      <c r="F457" s="785"/>
      <c r="G457" s="785"/>
      <c r="H457" s="785"/>
      <c r="I457" s="785"/>
      <c r="J457" s="785"/>
      <c r="K457" s="785"/>
      <c r="L457" s="785"/>
      <c r="M457" s="785"/>
      <c r="N457" s="785"/>
      <c r="O457" s="785"/>
      <c r="P457" s="785"/>
      <c r="Q457" s="785"/>
      <c r="R457" s="785"/>
      <c r="S457" s="785"/>
      <c r="T457" s="785"/>
      <c r="U457" s="785"/>
      <c r="V457" s="785"/>
      <c r="W457" s="13"/>
      <c r="X457" s="13"/>
      <c r="Y457" s="13"/>
      <c r="Z457" s="785"/>
      <c r="AA457" s="785"/>
      <c r="AB457" s="785"/>
      <c r="AC457" s="785"/>
      <c r="AD457" s="785"/>
      <c r="AE457" s="785"/>
      <c r="AF457" s="785"/>
      <c r="AG457" s="785"/>
      <c r="AH457" s="785"/>
      <c r="AI457" s="785"/>
      <c r="AJ457" s="785"/>
      <c r="AK457" s="785"/>
      <c r="AL457" s="785"/>
      <c r="AM457" s="785"/>
      <c r="AN457" s="785"/>
      <c r="AO457" s="785"/>
      <c r="AP457" s="785"/>
      <c r="AQ457" s="785"/>
      <c r="AR457" s="785"/>
      <c r="AS457" s="785"/>
      <c r="AT457" s="785"/>
      <c r="AU457" s="785"/>
      <c r="AV457" s="785"/>
      <c r="AW457" s="785"/>
      <c r="AX457" s="785"/>
      <c r="AY457" s="785"/>
      <c r="AZ457" s="785"/>
      <c r="BD457" s="6"/>
    </row>
    <row r="458" spans="1:56" ht="12.9" customHeight="1" x14ac:dyDescent="0.3">
      <c r="A458" s="785"/>
      <c r="B458" s="785"/>
      <c r="C458" s="785"/>
      <c r="D458" s="785"/>
      <c r="E458" s="785"/>
      <c r="F458" s="785"/>
      <c r="G458" s="785"/>
      <c r="H458" s="785"/>
      <c r="I458" s="785"/>
      <c r="J458" s="785"/>
      <c r="K458" s="785"/>
      <c r="L458" s="785"/>
      <c r="M458" s="785"/>
      <c r="N458" s="785"/>
      <c r="O458" s="785"/>
      <c r="P458" s="785"/>
      <c r="Q458" s="785"/>
      <c r="R458" s="785"/>
      <c r="S458" s="785"/>
      <c r="T458" s="785"/>
      <c r="U458" s="785"/>
      <c r="V458" s="785"/>
      <c r="W458" s="13"/>
      <c r="X458" s="13"/>
      <c r="Y458" s="13"/>
      <c r="Z458" s="785"/>
      <c r="AA458" s="785"/>
      <c r="AB458" s="785"/>
      <c r="AC458" s="785"/>
      <c r="AD458" s="785"/>
      <c r="AE458" s="785"/>
      <c r="AF458" s="785"/>
      <c r="AG458" s="785"/>
      <c r="AH458" s="785"/>
      <c r="AI458" s="785"/>
      <c r="AJ458" s="785"/>
      <c r="AK458" s="785"/>
      <c r="AL458" s="785"/>
      <c r="AM458" s="785"/>
      <c r="AN458" s="785"/>
      <c r="AO458" s="785"/>
      <c r="AP458" s="785"/>
      <c r="AQ458" s="785"/>
      <c r="AR458" s="785"/>
      <c r="AS458" s="785"/>
      <c r="AT458" s="785"/>
      <c r="AU458" s="785"/>
      <c r="AV458" s="785"/>
      <c r="AW458" s="785"/>
      <c r="AX458" s="785"/>
      <c r="AY458" s="785"/>
      <c r="AZ458" s="785"/>
      <c r="BD458" s="6"/>
    </row>
    <row r="459" spans="1:56" ht="12.9" customHeight="1" x14ac:dyDescent="0.3">
      <c r="A459" s="785"/>
      <c r="B459" s="785"/>
      <c r="C459" s="785"/>
      <c r="D459" s="785"/>
      <c r="E459" s="785"/>
      <c r="F459" s="785"/>
      <c r="G459" s="785"/>
      <c r="H459" s="785"/>
      <c r="I459" s="785"/>
      <c r="J459" s="785"/>
      <c r="K459" s="785"/>
      <c r="L459" s="785"/>
      <c r="M459" s="785"/>
      <c r="N459" s="785"/>
      <c r="O459" s="785"/>
      <c r="P459" s="785"/>
      <c r="Q459" s="785"/>
      <c r="R459" s="785"/>
      <c r="S459" s="785"/>
      <c r="T459" s="785"/>
      <c r="U459" s="785"/>
      <c r="V459" s="785"/>
      <c r="W459" s="13"/>
      <c r="X459" s="13"/>
      <c r="Y459" s="13"/>
      <c r="Z459" s="785"/>
      <c r="AA459" s="785"/>
      <c r="AB459" s="785"/>
      <c r="AC459" s="785"/>
      <c r="AD459" s="785"/>
      <c r="AE459" s="785"/>
      <c r="AF459" s="785"/>
      <c r="AG459" s="785"/>
      <c r="AH459" s="785"/>
      <c r="AI459" s="785"/>
      <c r="AJ459" s="785"/>
      <c r="AK459" s="785"/>
      <c r="AL459" s="785"/>
      <c r="AM459" s="785"/>
      <c r="AN459" s="785"/>
      <c r="AO459" s="785"/>
      <c r="AP459" s="785"/>
      <c r="AQ459" s="785"/>
      <c r="AR459" s="785"/>
      <c r="AS459" s="785"/>
      <c r="AT459" s="785"/>
      <c r="AU459" s="785"/>
      <c r="AV459" s="785"/>
      <c r="AW459" s="785"/>
      <c r="AX459" s="785"/>
      <c r="AY459" s="785"/>
      <c r="AZ459" s="785"/>
      <c r="BD459" s="6"/>
    </row>
    <row r="460" spans="1:56" ht="12.9" customHeight="1" x14ac:dyDescent="0.3">
      <c r="A460" s="785"/>
      <c r="B460" s="785"/>
      <c r="C460" s="785"/>
      <c r="D460" s="785"/>
      <c r="E460" s="785"/>
      <c r="F460" s="785"/>
      <c r="G460" s="785"/>
      <c r="H460" s="785"/>
      <c r="I460" s="785"/>
      <c r="J460" s="785"/>
      <c r="K460" s="785"/>
      <c r="L460" s="785"/>
      <c r="M460" s="785"/>
      <c r="N460" s="785"/>
      <c r="O460" s="785"/>
      <c r="P460" s="785"/>
      <c r="Q460" s="785"/>
      <c r="R460" s="785"/>
      <c r="S460" s="785"/>
      <c r="T460" s="785"/>
      <c r="U460" s="785"/>
      <c r="V460" s="785"/>
      <c r="W460" s="13"/>
      <c r="X460" s="13"/>
      <c r="Y460" s="13"/>
      <c r="Z460" s="785"/>
      <c r="AA460" s="785"/>
      <c r="AB460" s="785"/>
      <c r="AC460" s="785"/>
      <c r="AD460" s="785"/>
      <c r="AE460" s="785"/>
      <c r="AF460" s="785"/>
      <c r="AG460" s="785"/>
      <c r="AH460" s="785"/>
      <c r="AI460" s="785"/>
      <c r="AJ460" s="785"/>
      <c r="AK460" s="785"/>
      <c r="AL460" s="785"/>
      <c r="AM460" s="785"/>
      <c r="AN460" s="785"/>
      <c r="AO460" s="785"/>
      <c r="AP460" s="785"/>
      <c r="AQ460" s="785"/>
      <c r="AR460" s="785"/>
      <c r="AS460" s="785"/>
      <c r="AT460" s="785"/>
      <c r="AU460" s="785"/>
      <c r="AV460" s="785"/>
      <c r="AW460" s="785"/>
      <c r="AX460" s="785"/>
      <c r="AY460" s="785"/>
      <c r="AZ460" s="785"/>
      <c r="BD460" s="6"/>
    </row>
    <row r="461" spans="1:56" ht="12.9" customHeight="1" x14ac:dyDescent="0.3">
      <c r="A461" s="785"/>
      <c r="B461" s="785"/>
      <c r="C461" s="785"/>
      <c r="D461" s="785"/>
      <c r="E461" s="785"/>
      <c r="F461" s="785"/>
      <c r="G461" s="785"/>
      <c r="H461" s="785"/>
      <c r="I461" s="785"/>
      <c r="J461" s="785"/>
      <c r="K461" s="785"/>
      <c r="L461" s="785"/>
      <c r="M461" s="785"/>
      <c r="N461" s="785"/>
      <c r="O461" s="785"/>
      <c r="P461" s="785"/>
      <c r="Q461" s="785"/>
      <c r="R461" s="785"/>
      <c r="S461" s="785"/>
      <c r="T461" s="785"/>
      <c r="U461" s="785"/>
      <c r="V461" s="785"/>
      <c r="W461" s="13"/>
      <c r="X461" s="13"/>
      <c r="Y461" s="13"/>
      <c r="Z461" s="785"/>
      <c r="AA461" s="785"/>
      <c r="AB461" s="785"/>
      <c r="AC461" s="785"/>
      <c r="AD461" s="785"/>
      <c r="AE461" s="785"/>
      <c r="AF461" s="785"/>
      <c r="AG461" s="785"/>
      <c r="AH461" s="785"/>
      <c r="AI461" s="785"/>
      <c r="AJ461" s="785"/>
      <c r="AK461" s="785"/>
      <c r="AL461" s="785"/>
      <c r="AM461" s="785"/>
      <c r="AN461" s="785"/>
      <c r="AO461" s="785"/>
      <c r="AP461" s="785"/>
      <c r="AQ461" s="785"/>
      <c r="AR461" s="785"/>
      <c r="AS461" s="785"/>
      <c r="AT461" s="785"/>
      <c r="AU461" s="785"/>
      <c r="AV461" s="785"/>
      <c r="AW461" s="785"/>
      <c r="AX461" s="785"/>
      <c r="AY461" s="785"/>
      <c r="AZ461" s="785"/>
      <c r="BD461" s="6"/>
    </row>
    <row r="462" spans="1:56" ht="12.9" customHeight="1" x14ac:dyDescent="0.3">
      <c r="A462" s="785"/>
      <c r="B462" s="785"/>
      <c r="C462" s="785"/>
      <c r="D462" s="785"/>
      <c r="E462" s="785"/>
      <c r="F462" s="785"/>
      <c r="G462" s="785"/>
      <c r="H462" s="785"/>
      <c r="I462" s="785"/>
      <c r="J462" s="785"/>
      <c r="K462" s="785"/>
      <c r="L462" s="785"/>
      <c r="M462" s="785"/>
      <c r="N462" s="785"/>
      <c r="O462" s="785"/>
      <c r="P462" s="785"/>
      <c r="Q462" s="785"/>
      <c r="R462" s="785"/>
      <c r="S462" s="785"/>
      <c r="T462" s="785"/>
      <c r="U462" s="785"/>
      <c r="V462" s="785"/>
      <c r="W462" s="13"/>
      <c r="X462" s="13"/>
      <c r="Y462" s="13"/>
      <c r="Z462" s="785"/>
      <c r="AA462" s="785"/>
      <c r="AB462" s="785"/>
      <c r="AC462" s="785"/>
      <c r="AD462" s="785"/>
      <c r="AE462" s="785"/>
      <c r="AF462" s="785"/>
      <c r="AG462" s="785"/>
      <c r="AH462" s="785"/>
      <c r="AI462" s="785"/>
      <c r="AJ462" s="785"/>
      <c r="AK462" s="785"/>
      <c r="AL462" s="785"/>
      <c r="AM462" s="785"/>
      <c r="AN462" s="785"/>
      <c r="AO462" s="785"/>
      <c r="AP462" s="785"/>
      <c r="AQ462" s="785"/>
      <c r="AR462" s="785"/>
      <c r="AS462" s="785"/>
      <c r="AT462" s="785"/>
      <c r="AU462" s="785"/>
      <c r="AV462" s="785"/>
      <c r="AW462" s="785"/>
      <c r="AX462" s="785"/>
      <c r="AY462" s="785"/>
      <c r="AZ462" s="785"/>
      <c r="BD462" s="6"/>
    </row>
    <row r="463" spans="1:56" ht="12.9" customHeight="1" x14ac:dyDescent="0.3">
      <c r="A463" s="785"/>
      <c r="B463" s="785"/>
      <c r="C463" s="785"/>
      <c r="D463" s="785"/>
      <c r="E463" s="785"/>
      <c r="F463" s="785"/>
      <c r="G463" s="785"/>
      <c r="H463" s="785"/>
      <c r="I463" s="785"/>
      <c r="J463" s="785"/>
      <c r="K463" s="785"/>
      <c r="L463" s="785"/>
      <c r="M463" s="785"/>
      <c r="N463" s="785"/>
      <c r="O463" s="785"/>
      <c r="P463" s="785"/>
      <c r="Q463" s="785"/>
      <c r="R463" s="785"/>
      <c r="S463" s="785"/>
      <c r="T463" s="785"/>
      <c r="U463" s="785"/>
      <c r="V463" s="785"/>
      <c r="W463" s="13"/>
      <c r="X463" s="13"/>
      <c r="Y463" s="13"/>
      <c r="Z463" s="785"/>
      <c r="AA463" s="785"/>
      <c r="AB463" s="785"/>
      <c r="AC463" s="785"/>
      <c r="AD463" s="785"/>
      <c r="AE463" s="785"/>
      <c r="AF463" s="785"/>
      <c r="AG463" s="785"/>
      <c r="AH463" s="785"/>
      <c r="AI463" s="785"/>
      <c r="AJ463" s="785"/>
      <c r="AK463" s="785"/>
      <c r="AL463" s="785"/>
      <c r="AM463" s="785"/>
      <c r="AN463" s="785"/>
      <c r="AO463" s="785"/>
      <c r="AP463" s="785"/>
      <c r="AQ463" s="785"/>
      <c r="AR463" s="785"/>
      <c r="AS463" s="785"/>
      <c r="AT463" s="785"/>
      <c r="AU463" s="785"/>
      <c r="AV463" s="785"/>
      <c r="AW463" s="785"/>
      <c r="AX463" s="785"/>
      <c r="AY463" s="785"/>
      <c r="AZ463" s="785"/>
      <c r="BD463" s="6"/>
    </row>
    <row r="464" spans="1:56" ht="12.9" customHeight="1" x14ac:dyDescent="0.3">
      <c r="A464" s="785"/>
      <c r="B464" s="785"/>
      <c r="C464" s="785"/>
      <c r="D464" s="785"/>
      <c r="E464" s="785"/>
      <c r="F464" s="785"/>
      <c r="G464" s="785"/>
      <c r="H464" s="785"/>
      <c r="I464" s="785"/>
      <c r="J464" s="785"/>
      <c r="K464" s="785"/>
      <c r="L464" s="785"/>
      <c r="M464" s="785"/>
      <c r="N464" s="785"/>
      <c r="O464" s="785"/>
      <c r="P464" s="785"/>
      <c r="Q464" s="785"/>
      <c r="R464" s="785"/>
      <c r="S464" s="785"/>
      <c r="T464" s="785"/>
      <c r="U464" s="785"/>
      <c r="V464" s="785"/>
      <c r="W464" s="13"/>
      <c r="X464" s="13"/>
      <c r="Y464" s="13"/>
      <c r="Z464" s="785"/>
      <c r="AA464" s="785"/>
      <c r="AB464" s="785"/>
      <c r="AC464" s="785"/>
      <c r="AD464" s="785"/>
      <c r="AE464" s="785"/>
      <c r="AF464" s="785"/>
      <c r="AG464" s="785"/>
      <c r="AH464" s="785"/>
      <c r="AI464" s="785"/>
      <c r="AJ464" s="785"/>
      <c r="AK464" s="785"/>
      <c r="AL464" s="785"/>
      <c r="AM464" s="785"/>
      <c r="AN464" s="785"/>
      <c r="AO464" s="785"/>
      <c r="AP464" s="785"/>
      <c r="AQ464" s="785"/>
      <c r="AR464" s="785"/>
      <c r="AS464" s="785"/>
      <c r="AT464" s="785"/>
      <c r="AU464" s="785"/>
      <c r="AV464" s="785"/>
      <c r="AW464" s="785"/>
      <c r="AX464" s="785"/>
      <c r="AY464" s="785"/>
      <c r="AZ464" s="785"/>
      <c r="BD464" s="6"/>
    </row>
    <row r="465" spans="1:56" ht="12.9" customHeight="1" x14ac:dyDescent="0.3">
      <c r="A465" s="785"/>
      <c r="B465" s="785"/>
      <c r="C465" s="785"/>
      <c r="D465" s="785"/>
      <c r="E465" s="785"/>
      <c r="F465" s="785"/>
      <c r="G465" s="785"/>
      <c r="H465" s="785"/>
      <c r="I465" s="785"/>
      <c r="J465" s="785"/>
      <c r="K465" s="785"/>
      <c r="L465" s="785"/>
      <c r="M465" s="785"/>
      <c r="N465" s="785"/>
      <c r="O465" s="785"/>
      <c r="P465" s="785"/>
      <c r="Q465" s="785"/>
      <c r="R465" s="785"/>
      <c r="S465" s="785"/>
      <c r="T465" s="785"/>
      <c r="U465" s="785"/>
      <c r="V465" s="785"/>
      <c r="W465" s="13"/>
      <c r="X465" s="13"/>
      <c r="Y465" s="13"/>
      <c r="Z465" s="785"/>
      <c r="AA465" s="785"/>
      <c r="AB465" s="785"/>
      <c r="AC465" s="785"/>
      <c r="AD465" s="785"/>
      <c r="AE465" s="785"/>
      <c r="AF465" s="785"/>
      <c r="AG465" s="785"/>
      <c r="AH465" s="785"/>
      <c r="AI465" s="785"/>
      <c r="AJ465" s="785"/>
      <c r="AK465" s="785"/>
      <c r="AL465" s="785"/>
      <c r="AM465" s="785"/>
      <c r="AN465" s="785"/>
      <c r="AO465" s="785"/>
      <c r="AP465" s="785"/>
      <c r="AQ465" s="785"/>
      <c r="AR465" s="785"/>
      <c r="AS465" s="785"/>
      <c r="AT465" s="785"/>
      <c r="AU465" s="785"/>
      <c r="AV465" s="785"/>
      <c r="AW465" s="785"/>
      <c r="AX465" s="785"/>
      <c r="AY465" s="785"/>
      <c r="AZ465" s="785"/>
      <c r="BD465" s="6"/>
    </row>
    <row r="466" spans="1:56" ht="12.9" customHeight="1" x14ac:dyDescent="0.3">
      <c r="A466" s="785"/>
      <c r="B466" s="785"/>
      <c r="C466" s="785"/>
      <c r="D466" s="785"/>
      <c r="E466" s="785"/>
      <c r="F466" s="785"/>
      <c r="G466" s="785"/>
      <c r="H466" s="785"/>
      <c r="I466" s="785"/>
      <c r="J466" s="785"/>
      <c r="K466" s="785"/>
      <c r="L466" s="785"/>
      <c r="M466" s="785"/>
      <c r="N466" s="785"/>
      <c r="O466" s="785"/>
      <c r="P466" s="785"/>
      <c r="Q466" s="785"/>
      <c r="R466" s="785"/>
      <c r="S466" s="785"/>
      <c r="T466" s="785"/>
      <c r="U466" s="785"/>
      <c r="V466" s="785"/>
      <c r="W466" s="13"/>
      <c r="X466" s="13"/>
      <c r="Y466" s="13"/>
      <c r="Z466" s="785"/>
      <c r="AA466" s="785"/>
      <c r="AB466" s="785"/>
      <c r="AC466" s="785"/>
      <c r="AD466" s="785"/>
      <c r="AE466" s="785"/>
      <c r="AF466" s="785"/>
      <c r="AG466" s="785"/>
      <c r="AH466" s="785"/>
      <c r="AI466" s="785"/>
      <c r="AJ466" s="785"/>
      <c r="AK466" s="785"/>
      <c r="AL466" s="785"/>
      <c r="AM466" s="785"/>
      <c r="AN466" s="785"/>
      <c r="AO466" s="785"/>
      <c r="AP466" s="785"/>
      <c r="AQ466" s="785"/>
      <c r="AR466" s="785"/>
      <c r="AS466" s="785"/>
      <c r="AT466" s="785"/>
      <c r="AU466" s="785"/>
      <c r="AV466" s="785"/>
      <c r="AW466" s="785"/>
      <c r="AX466" s="785"/>
      <c r="AY466" s="785"/>
      <c r="AZ466" s="785"/>
      <c r="BD466" s="6"/>
    </row>
    <row r="467" spans="1:56" ht="12.9" customHeight="1" x14ac:dyDescent="0.3">
      <c r="A467" s="785"/>
      <c r="B467" s="785"/>
      <c r="C467" s="785"/>
      <c r="D467" s="785"/>
      <c r="E467" s="785"/>
      <c r="F467" s="785"/>
      <c r="G467" s="785"/>
      <c r="H467" s="785"/>
      <c r="I467" s="785"/>
      <c r="J467" s="785"/>
      <c r="K467" s="785"/>
      <c r="L467" s="785"/>
      <c r="M467" s="785"/>
      <c r="N467" s="785"/>
      <c r="O467" s="785"/>
      <c r="P467" s="785"/>
      <c r="Q467" s="785"/>
      <c r="R467" s="785"/>
      <c r="S467" s="785"/>
      <c r="T467" s="785"/>
      <c r="U467" s="785"/>
      <c r="V467" s="785"/>
      <c r="W467" s="13"/>
      <c r="X467" s="13"/>
      <c r="Y467" s="13"/>
      <c r="Z467" s="785"/>
      <c r="AA467" s="785"/>
      <c r="AB467" s="785"/>
      <c r="AC467" s="785"/>
      <c r="AD467" s="785"/>
      <c r="AE467" s="785"/>
      <c r="AF467" s="785"/>
      <c r="AG467" s="785"/>
      <c r="AH467" s="785"/>
      <c r="AI467" s="785"/>
      <c r="AJ467" s="785"/>
      <c r="AK467" s="785"/>
      <c r="AL467" s="785"/>
      <c r="AM467" s="785"/>
      <c r="AN467" s="785"/>
      <c r="AO467" s="785"/>
      <c r="AP467" s="785"/>
      <c r="AQ467" s="785"/>
      <c r="AR467" s="785"/>
      <c r="AS467" s="785"/>
      <c r="AT467" s="785"/>
      <c r="AU467" s="785"/>
      <c r="AV467" s="785"/>
      <c r="AW467" s="785"/>
      <c r="AX467" s="785"/>
      <c r="AY467" s="785"/>
      <c r="AZ467" s="785"/>
      <c r="BD467" s="6"/>
    </row>
    <row r="468" spans="1:56" ht="12.9" customHeight="1" x14ac:dyDescent="0.3">
      <c r="A468" s="785"/>
      <c r="B468" s="785"/>
      <c r="C468" s="785"/>
      <c r="D468" s="785"/>
      <c r="E468" s="785"/>
      <c r="F468" s="785"/>
      <c r="G468" s="785"/>
      <c r="H468" s="785"/>
      <c r="I468" s="785"/>
      <c r="J468" s="785"/>
      <c r="K468" s="785"/>
      <c r="L468" s="785"/>
      <c r="M468" s="785"/>
      <c r="N468" s="785"/>
      <c r="O468" s="785"/>
      <c r="P468" s="785"/>
      <c r="Q468" s="785"/>
      <c r="R468" s="785"/>
      <c r="S468" s="785"/>
      <c r="T468" s="785"/>
      <c r="U468" s="785"/>
      <c r="V468" s="785"/>
      <c r="W468" s="13"/>
      <c r="X468" s="13"/>
      <c r="Y468" s="13"/>
      <c r="Z468" s="785"/>
      <c r="AA468" s="785"/>
      <c r="AB468" s="785"/>
      <c r="AC468" s="785"/>
      <c r="AD468" s="785"/>
      <c r="AE468" s="785"/>
      <c r="AF468" s="785"/>
      <c r="AG468" s="785"/>
      <c r="AH468" s="785"/>
      <c r="AI468" s="785"/>
      <c r="AJ468" s="785"/>
      <c r="AK468" s="785"/>
      <c r="AL468" s="785"/>
      <c r="AM468" s="785"/>
      <c r="AN468" s="785"/>
      <c r="AO468" s="785"/>
      <c r="AP468" s="785"/>
      <c r="AQ468" s="785"/>
      <c r="AR468" s="785"/>
      <c r="AS468" s="785"/>
      <c r="AT468" s="785"/>
      <c r="AU468" s="785"/>
      <c r="AV468" s="785"/>
      <c r="AW468" s="785"/>
      <c r="AX468" s="785"/>
      <c r="AY468" s="785"/>
      <c r="AZ468" s="785"/>
      <c r="BD468" s="6"/>
    </row>
    <row r="469" spans="1:56" ht="12.9" customHeight="1" x14ac:dyDescent="0.3">
      <c r="A469" s="785"/>
      <c r="B469" s="785"/>
      <c r="C469" s="785"/>
      <c r="D469" s="785"/>
      <c r="E469" s="785"/>
      <c r="F469" s="785"/>
      <c r="G469" s="785"/>
      <c r="H469" s="785"/>
      <c r="I469" s="785"/>
      <c r="J469" s="785"/>
      <c r="K469" s="785"/>
      <c r="L469" s="785"/>
      <c r="M469" s="785"/>
      <c r="N469" s="785"/>
      <c r="O469" s="785"/>
      <c r="P469" s="785"/>
      <c r="Q469" s="785"/>
      <c r="R469" s="785"/>
      <c r="S469" s="785"/>
      <c r="T469" s="785"/>
      <c r="U469" s="785"/>
      <c r="V469" s="785"/>
      <c r="W469" s="13"/>
      <c r="X469" s="13"/>
      <c r="Y469" s="13"/>
      <c r="Z469" s="785"/>
      <c r="AA469" s="785"/>
      <c r="AB469" s="785"/>
      <c r="AC469" s="785"/>
      <c r="AD469" s="785"/>
      <c r="AE469" s="785"/>
      <c r="AF469" s="785"/>
      <c r="AG469" s="785"/>
      <c r="AH469" s="785"/>
      <c r="AI469" s="785"/>
      <c r="AJ469" s="785"/>
      <c r="AK469" s="785"/>
      <c r="AL469" s="785"/>
      <c r="AM469" s="785"/>
      <c r="AN469" s="785"/>
      <c r="AO469" s="785"/>
      <c r="AP469" s="785"/>
      <c r="AQ469" s="785"/>
      <c r="AR469" s="785"/>
      <c r="AS469" s="785"/>
      <c r="AT469" s="785"/>
      <c r="AU469" s="785"/>
      <c r="AV469" s="785"/>
      <c r="AW469" s="785"/>
      <c r="AX469" s="785"/>
      <c r="AY469" s="785"/>
      <c r="AZ469" s="785"/>
      <c r="BD469" s="6"/>
    </row>
    <row r="470" spans="1:56" ht="12.9" customHeight="1" x14ac:dyDescent="0.3">
      <c r="A470" s="785"/>
      <c r="B470" s="785"/>
      <c r="C470" s="785"/>
      <c r="D470" s="785"/>
      <c r="E470" s="785"/>
      <c r="F470" s="785"/>
      <c r="G470" s="785"/>
      <c r="H470" s="785"/>
      <c r="I470" s="785"/>
      <c r="J470" s="785"/>
      <c r="K470" s="785"/>
      <c r="L470" s="785"/>
      <c r="M470" s="785"/>
      <c r="N470" s="785"/>
      <c r="O470" s="785"/>
      <c r="P470" s="785"/>
      <c r="Q470" s="785"/>
      <c r="R470" s="785"/>
      <c r="S470" s="785"/>
      <c r="T470" s="785"/>
      <c r="U470" s="785"/>
      <c r="V470" s="785"/>
      <c r="W470" s="13"/>
      <c r="X470" s="13"/>
      <c r="Y470" s="13"/>
      <c r="Z470" s="785"/>
      <c r="AA470" s="785"/>
      <c r="AB470" s="785"/>
      <c r="AC470" s="785"/>
      <c r="AD470" s="785"/>
      <c r="AE470" s="785"/>
      <c r="AF470" s="785"/>
      <c r="AG470" s="785"/>
      <c r="AH470" s="785"/>
      <c r="AI470" s="785"/>
      <c r="AJ470" s="785"/>
      <c r="AK470" s="785"/>
      <c r="AL470" s="785"/>
      <c r="AM470" s="785"/>
      <c r="AN470" s="785"/>
      <c r="AO470" s="785"/>
      <c r="AP470" s="785"/>
      <c r="AQ470" s="785"/>
      <c r="AR470" s="785"/>
      <c r="AS470" s="785"/>
      <c r="AT470" s="785"/>
      <c r="AU470" s="785"/>
      <c r="AV470" s="785"/>
      <c r="AW470" s="785"/>
      <c r="AX470" s="785"/>
      <c r="AY470" s="785"/>
      <c r="AZ470" s="785"/>
      <c r="BD470" s="6"/>
    </row>
    <row r="471" spans="1:56" ht="12.9" customHeight="1" x14ac:dyDescent="0.3">
      <c r="A471" s="785"/>
      <c r="B471" s="785"/>
      <c r="C471" s="785"/>
      <c r="D471" s="785"/>
      <c r="E471" s="785"/>
      <c r="F471" s="785"/>
      <c r="G471" s="785"/>
      <c r="H471" s="785"/>
      <c r="I471" s="785"/>
      <c r="J471" s="785"/>
      <c r="K471" s="785"/>
      <c r="L471" s="785"/>
      <c r="M471" s="785"/>
      <c r="N471" s="785"/>
      <c r="O471" s="785"/>
      <c r="P471" s="785"/>
      <c r="Q471" s="785"/>
      <c r="R471" s="785"/>
      <c r="S471" s="785"/>
      <c r="T471" s="785"/>
      <c r="U471" s="785"/>
      <c r="V471" s="785"/>
      <c r="W471" s="13"/>
      <c r="X471" s="13"/>
      <c r="Y471" s="13"/>
      <c r="Z471" s="785"/>
      <c r="AA471" s="785"/>
      <c r="AB471" s="785"/>
      <c r="AC471" s="785"/>
      <c r="AD471" s="785"/>
      <c r="AE471" s="785"/>
      <c r="AF471" s="785"/>
      <c r="AG471" s="785"/>
      <c r="AH471" s="785"/>
      <c r="AI471" s="785"/>
      <c r="AJ471" s="785"/>
      <c r="AK471" s="785"/>
      <c r="AL471" s="785"/>
      <c r="AM471" s="785"/>
      <c r="AN471" s="785"/>
      <c r="AO471" s="785"/>
      <c r="AP471" s="785"/>
      <c r="AQ471" s="785"/>
      <c r="AR471" s="785"/>
      <c r="AS471" s="785"/>
      <c r="AT471" s="785"/>
      <c r="AU471" s="785"/>
      <c r="AV471" s="785"/>
      <c r="AW471" s="785"/>
      <c r="AX471" s="785"/>
      <c r="AY471" s="785"/>
      <c r="AZ471" s="785"/>
      <c r="BD471" s="6"/>
    </row>
    <row r="472" spans="1:56" ht="12.9" customHeight="1" x14ac:dyDescent="0.3">
      <c r="A472" s="785"/>
      <c r="B472" s="785"/>
      <c r="C472" s="785"/>
      <c r="D472" s="785"/>
      <c r="E472" s="785"/>
      <c r="F472" s="785"/>
      <c r="G472" s="785"/>
      <c r="H472" s="785"/>
      <c r="I472" s="785"/>
      <c r="J472" s="785"/>
      <c r="K472" s="785"/>
      <c r="L472" s="785"/>
      <c r="M472" s="785"/>
      <c r="N472" s="785"/>
      <c r="O472" s="785"/>
      <c r="P472" s="785"/>
      <c r="Q472" s="785"/>
      <c r="R472" s="785"/>
      <c r="S472" s="785"/>
      <c r="T472" s="785"/>
      <c r="U472" s="785"/>
      <c r="V472" s="785"/>
      <c r="W472" s="13"/>
      <c r="X472" s="13"/>
      <c r="Y472" s="13"/>
      <c r="Z472" s="785"/>
      <c r="AA472" s="785"/>
      <c r="AB472" s="785"/>
      <c r="AC472" s="785"/>
      <c r="AD472" s="785"/>
      <c r="AE472" s="785"/>
      <c r="AF472" s="785"/>
      <c r="AG472" s="785"/>
      <c r="AH472" s="785"/>
      <c r="AI472" s="785"/>
      <c r="AJ472" s="785"/>
      <c r="AK472" s="785"/>
      <c r="AL472" s="785"/>
      <c r="AM472" s="785"/>
      <c r="AN472" s="785"/>
      <c r="AO472" s="785"/>
      <c r="AP472" s="785"/>
      <c r="AQ472" s="785"/>
      <c r="AR472" s="785"/>
      <c r="AS472" s="785"/>
      <c r="AT472" s="785"/>
      <c r="AU472" s="785"/>
      <c r="AV472" s="785"/>
      <c r="AW472" s="785"/>
      <c r="AX472" s="785"/>
      <c r="AY472" s="785"/>
      <c r="AZ472" s="785"/>
      <c r="BD472" s="6"/>
    </row>
    <row r="473" spans="1:56" ht="12.9" customHeight="1" x14ac:dyDescent="0.3">
      <c r="A473" s="785"/>
      <c r="B473" s="785"/>
      <c r="C473" s="785"/>
      <c r="D473" s="785"/>
      <c r="E473" s="785"/>
      <c r="F473" s="785"/>
      <c r="G473" s="785"/>
      <c r="H473" s="785"/>
      <c r="I473" s="785"/>
      <c r="J473" s="785"/>
      <c r="K473" s="785"/>
      <c r="L473" s="785"/>
      <c r="M473" s="785"/>
      <c r="N473" s="785"/>
      <c r="O473" s="785"/>
      <c r="P473" s="785"/>
      <c r="Q473" s="785"/>
      <c r="R473" s="785"/>
      <c r="S473" s="785"/>
      <c r="T473" s="785"/>
      <c r="U473" s="785"/>
      <c r="V473" s="785"/>
      <c r="W473" s="13"/>
      <c r="X473" s="13"/>
      <c r="Y473" s="13"/>
      <c r="Z473" s="785"/>
      <c r="AA473" s="785"/>
      <c r="AB473" s="785"/>
      <c r="AC473" s="785"/>
      <c r="AD473" s="785"/>
      <c r="AE473" s="785"/>
      <c r="AF473" s="785"/>
      <c r="AG473" s="785"/>
      <c r="AH473" s="785"/>
      <c r="AI473" s="785"/>
      <c r="AJ473" s="785"/>
      <c r="AK473" s="785"/>
      <c r="AL473" s="785"/>
      <c r="AM473" s="785"/>
      <c r="AN473" s="785"/>
      <c r="AO473" s="785"/>
      <c r="AP473" s="785"/>
      <c r="AQ473" s="785"/>
      <c r="AR473" s="785"/>
      <c r="AS473" s="785"/>
      <c r="AT473" s="785"/>
      <c r="AU473" s="785"/>
      <c r="AV473" s="785"/>
      <c r="AW473" s="785"/>
      <c r="AX473" s="785"/>
      <c r="AY473" s="785"/>
      <c r="AZ473" s="785"/>
      <c r="BD473" s="6"/>
    </row>
    <row r="474" spans="1:56" ht="12.9" customHeight="1" x14ac:dyDescent="0.3">
      <c r="A474" s="785"/>
      <c r="B474" s="785"/>
      <c r="C474" s="785"/>
      <c r="D474" s="785"/>
      <c r="E474" s="785"/>
      <c r="F474" s="785"/>
      <c r="G474" s="785"/>
      <c r="H474" s="785"/>
      <c r="I474" s="785"/>
      <c r="J474" s="785"/>
      <c r="K474" s="785"/>
      <c r="L474" s="785"/>
      <c r="M474" s="785"/>
      <c r="N474" s="785"/>
      <c r="O474" s="785"/>
      <c r="P474" s="785"/>
      <c r="Q474" s="785"/>
      <c r="R474" s="785"/>
      <c r="S474" s="785"/>
      <c r="T474" s="785"/>
      <c r="U474" s="785"/>
      <c r="V474" s="785"/>
      <c r="W474" s="13"/>
      <c r="X474" s="13"/>
      <c r="Y474" s="13"/>
      <c r="Z474" s="785"/>
      <c r="AA474" s="785"/>
      <c r="AB474" s="785"/>
      <c r="AC474" s="785"/>
      <c r="AD474" s="785"/>
      <c r="AE474" s="785"/>
      <c r="AF474" s="785"/>
      <c r="AG474" s="785"/>
      <c r="AH474" s="785"/>
      <c r="AI474" s="785"/>
      <c r="AJ474" s="785"/>
      <c r="AK474" s="785"/>
      <c r="AL474" s="785"/>
      <c r="AM474" s="785"/>
      <c r="AN474" s="785"/>
      <c r="AO474" s="785"/>
      <c r="AP474" s="785"/>
      <c r="AQ474" s="785"/>
      <c r="AR474" s="785"/>
      <c r="AS474" s="785"/>
      <c r="AT474" s="785"/>
      <c r="AU474" s="785"/>
      <c r="AV474" s="785"/>
      <c r="AW474" s="785"/>
      <c r="AX474" s="785"/>
      <c r="AY474" s="785"/>
      <c r="AZ474" s="785"/>
      <c r="BD474" s="6"/>
    </row>
    <row r="475" spans="1:56" ht="12.9" customHeight="1" x14ac:dyDescent="0.3">
      <c r="A475" s="785"/>
      <c r="B475" s="785"/>
      <c r="C475" s="785"/>
      <c r="D475" s="785"/>
      <c r="E475" s="785"/>
      <c r="F475" s="785"/>
      <c r="G475" s="785"/>
      <c r="H475" s="785"/>
      <c r="I475" s="785"/>
      <c r="J475" s="785"/>
      <c r="K475" s="785"/>
      <c r="L475" s="785"/>
      <c r="M475" s="785"/>
      <c r="N475" s="785"/>
      <c r="O475" s="785"/>
      <c r="P475" s="785"/>
      <c r="Q475" s="785"/>
      <c r="R475" s="785"/>
      <c r="S475" s="785"/>
      <c r="T475" s="785"/>
      <c r="U475" s="785"/>
      <c r="V475" s="785"/>
      <c r="W475" s="13"/>
      <c r="X475" s="13"/>
      <c r="Y475" s="13"/>
      <c r="Z475" s="785"/>
      <c r="AA475" s="785"/>
      <c r="AB475" s="785"/>
      <c r="AC475" s="785"/>
      <c r="AD475" s="785"/>
      <c r="AE475" s="785"/>
      <c r="AF475" s="785"/>
      <c r="AG475" s="785"/>
      <c r="AH475" s="785"/>
      <c r="AI475" s="785"/>
      <c r="AJ475" s="785"/>
      <c r="AK475" s="785"/>
      <c r="AL475" s="785"/>
      <c r="AM475" s="785"/>
      <c r="AN475" s="785"/>
      <c r="AO475" s="785"/>
      <c r="AP475" s="785"/>
      <c r="AQ475" s="785"/>
      <c r="AR475" s="785"/>
      <c r="AS475" s="785"/>
      <c r="AT475" s="785"/>
      <c r="AU475" s="785"/>
      <c r="AV475" s="785"/>
      <c r="AW475" s="785"/>
      <c r="AX475" s="785"/>
      <c r="AY475" s="785"/>
      <c r="AZ475" s="785"/>
      <c r="BD475" s="6"/>
    </row>
    <row r="476" spans="1:56" ht="12.9" customHeight="1" x14ac:dyDescent="0.3">
      <c r="A476" s="785"/>
      <c r="B476" s="785"/>
      <c r="C476" s="785"/>
      <c r="D476" s="785"/>
      <c r="E476" s="785"/>
      <c r="F476" s="785"/>
      <c r="G476" s="785"/>
      <c r="H476" s="785"/>
      <c r="I476" s="785"/>
      <c r="J476" s="785"/>
      <c r="K476" s="785"/>
      <c r="L476" s="785"/>
      <c r="M476" s="785"/>
      <c r="N476" s="785"/>
      <c r="O476" s="785"/>
      <c r="P476" s="785"/>
      <c r="Q476" s="785"/>
      <c r="R476" s="785"/>
      <c r="S476" s="785"/>
      <c r="T476" s="785"/>
      <c r="U476" s="785"/>
      <c r="V476" s="785"/>
      <c r="W476" s="13"/>
      <c r="X476" s="13"/>
      <c r="Y476" s="13"/>
      <c r="Z476" s="785"/>
      <c r="AA476" s="785"/>
      <c r="AB476" s="785"/>
      <c r="AC476" s="785"/>
      <c r="AD476" s="785"/>
      <c r="AE476" s="785"/>
      <c r="AF476" s="785"/>
      <c r="AG476" s="785"/>
      <c r="AH476" s="785"/>
      <c r="AI476" s="785"/>
      <c r="AJ476" s="785"/>
      <c r="AK476" s="785"/>
      <c r="AL476" s="785"/>
      <c r="AM476" s="785"/>
      <c r="AN476" s="785"/>
      <c r="AO476" s="785"/>
      <c r="AP476" s="785"/>
      <c r="AQ476" s="785"/>
      <c r="AR476" s="785"/>
      <c r="AS476" s="785"/>
      <c r="AT476" s="785"/>
      <c r="AU476" s="785"/>
      <c r="AV476" s="785"/>
      <c r="AW476" s="785"/>
      <c r="AX476" s="785"/>
      <c r="AY476" s="785"/>
      <c r="AZ476" s="785"/>
      <c r="BD476" s="6"/>
    </row>
    <row r="477" spans="1:56" ht="12.9" customHeight="1" x14ac:dyDescent="0.3">
      <c r="A477" s="785"/>
      <c r="B477" s="785"/>
      <c r="C477" s="785"/>
      <c r="D477" s="785"/>
      <c r="E477" s="785"/>
      <c r="F477" s="785"/>
      <c r="G477" s="785"/>
      <c r="H477" s="785"/>
      <c r="I477" s="785"/>
      <c r="J477" s="785"/>
      <c r="K477" s="785"/>
      <c r="L477" s="785"/>
      <c r="M477" s="785"/>
      <c r="N477" s="785"/>
      <c r="O477" s="785"/>
      <c r="P477" s="785"/>
      <c r="Q477" s="785"/>
      <c r="R477" s="785"/>
      <c r="S477" s="785"/>
      <c r="T477" s="785"/>
      <c r="U477" s="785"/>
      <c r="V477" s="785"/>
      <c r="W477" s="13"/>
      <c r="X477" s="13"/>
      <c r="Y477" s="13"/>
      <c r="Z477" s="785"/>
      <c r="AA477" s="785"/>
      <c r="AB477" s="785"/>
      <c r="AC477" s="785"/>
      <c r="AD477" s="785"/>
      <c r="AE477" s="785"/>
      <c r="AF477" s="785"/>
      <c r="AG477" s="785"/>
      <c r="AH477" s="785"/>
      <c r="AI477" s="785"/>
      <c r="AJ477" s="785"/>
      <c r="AK477" s="785"/>
      <c r="AL477" s="785"/>
      <c r="AM477" s="785"/>
      <c r="AN477" s="785"/>
      <c r="AO477" s="785"/>
      <c r="AP477" s="785"/>
      <c r="AQ477" s="785"/>
      <c r="AR477" s="785"/>
      <c r="AS477" s="785"/>
      <c r="AT477" s="785"/>
      <c r="AU477" s="785"/>
      <c r="AV477" s="785"/>
      <c r="AW477" s="785"/>
      <c r="AX477" s="785"/>
      <c r="AY477" s="785"/>
      <c r="AZ477" s="785"/>
      <c r="BD477" s="6"/>
    </row>
    <row r="478" spans="1:56" ht="12.9" customHeight="1" x14ac:dyDescent="0.3">
      <c r="A478" s="785"/>
      <c r="B478" s="785"/>
      <c r="C478" s="785"/>
      <c r="D478" s="785"/>
      <c r="E478" s="785"/>
      <c r="F478" s="785"/>
      <c r="G478" s="785"/>
      <c r="H478" s="785"/>
      <c r="I478" s="785"/>
      <c r="J478" s="785"/>
      <c r="K478" s="785"/>
      <c r="L478" s="785"/>
      <c r="M478" s="785"/>
      <c r="N478" s="785"/>
      <c r="O478" s="785"/>
      <c r="P478" s="785"/>
      <c r="Q478" s="785"/>
      <c r="R478" s="785"/>
      <c r="S478" s="785"/>
      <c r="T478" s="785"/>
      <c r="U478" s="785"/>
      <c r="V478" s="785"/>
      <c r="W478" s="13"/>
      <c r="X478" s="13"/>
      <c r="Y478" s="13"/>
      <c r="Z478" s="785"/>
      <c r="AA478" s="785"/>
      <c r="AB478" s="785"/>
      <c r="AC478" s="785"/>
      <c r="AD478" s="785"/>
      <c r="AE478" s="785"/>
      <c r="AF478" s="785"/>
      <c r="AG478" s="785"/>
      <c r="AH478" s="785"/>
      <c r="AI478" s="785"/>
      <c r="AJ478" s="785"/>
      <c r="AK478" s="785"/>
      <c r="AL478" s="785"/>
      <c r="AM478" s="785"/>
      <c r="AN478" s="785"/>
      <c r="AO478" s="785"/>
      <c r="AP478" s="785"/>
      <c r="AQ478" s="785"/>
      <c r="AR478" s="785"/>
      <c r="AS478" s="785"/>
      <c r="AT478" s="785"/>
      <c r="AU478" s="785"/>
      <c r="AV478" s="785"/>
      <c r="AW478" s="785"/>
      <c r="AX478" s="785"/>
      <c r="AY478" s="785"/>
      <c r="AZ478" s="785"/>
      <c r="BD478" s="6"/>
    </row>
    <row r="479" spans="1:56" ht="12.9" customHeight="1" x14ac:dyDescent="0.3">
      <c r="A479" s="785"/>
      <c r="B479" s="785"/>
      <c r="C479" s="785"/>
      <c r="D479" s="785"/>
      <c r="E479" s="785"/>
      <c r="F479" s="785"/>
      <c r="G479" s="785"/>
      <c r="H479" s="785"/>
      <c r="I479" s="785"/>
      <c r="J479" s="785"/>
      <c r="K479" s="785"/>
      <c r="L479" s="785"/>
      <c r="M479" s="785"/>
      <c r="N479" s="785"/>
      <c r="O479" s="785"/>
      <c r="P479" s="785"/>
      <c r="Q479" s="785"/>
      <c r="R479" s="785"/>
      <c r="S479" s="785"/>
      <c r="T479" s="785"/>
      <c r="U479" s="785"/>
      <c r="V479" s="785"/>
      <c r="W479" s="13"/>
      <c r="X479" s="13"/>
      <c r="Y479" s="13"/>
      <c r="Z479" s="785"/>
      <c r="AA479" s="785"/>
      <c r="AB479" s="785"/>
      <c r="AC479" s="785"/>
      <c r="AD479" s="785"/>
      <c r="AE479" s="785"/>
      <c r="AF479" s="785"/>
      <c r="AG479" s="785"/>
      <c r="AH479" s="785"/>
      <c r="AI479" s="785"/>
      <c r="AJ479" s="785"/>
      <c r="AK479" s="785"/>
      <c r="AL479" s="785"/>
      <c r="AM479" s="785"/>
      <c r="AN479" s="785"/>
      <c r="AO479" s="785"/>
      <c r="AP479" s="785"/>
      <c r="AQ479" s="785"/>
      <c r="AR479" s="785"/>
      <c r="AS479" s="785"/>
      <c r="AT479" s="785"/>
      <c r="AU479" s="785"/>
      <c r="AV479" s="785"/>
      <c r="AW479" s="785"/>
      <c r="AX479" s="785"/>
      <c r="AY479" s="785"/>
      <c r="AZ479" s="785"/>
      <c r="BD479" s="6"/>
    </row>
    <row r="480" spans="1:56" ht="12.9" customHeight="1" x14ac:dyDescent="0.3">
      <c r="A480" s="785"/>
      <c r="B480" s="785"/>
      <c r="C480" s="785"/>
      <c r="D480" s="785"/>
      <c r="E480" s="785"/>
      <c r="F480" s="785"/>
      <c r="G480" s="785"/>
      <c r="H480" s="785"/>
      <c r="I480" s="785"/>
      <c r="J480" s="785"/>
      <c r="K480" s="785"/>
      <c r="L480" s="785"/>
      <c r="M480" s="785"/>
      <c r="N480" s="785"/>
      <c r="O480" s="785"/>
      <c r="P480" s="785"/>
      <c r="Q480" s="785"/>
      <c r="R480" s="785"/>
      <c r="S480" s="785"/>
      <c r="T480" s="785"/>
      <c r="U480" s="785"/>
      <c r="V480" s="785"/>
      <c r="W480" s="13"/>
      <c r="X480" s="13"/>
      <c r="Y480" s="13"/>
      <c r="Z480" s="785"/>
      <c r="AA480" s="785"/>
      <c r="AB480" s="785"/>
      <c r="AC480" s="785"/>
      <c r="AD480" s="785"/>
      <c r="AE480" s="785"/>
      <c r="AF480" s="785"/>
      <c r="AG480" s="785"/>
      <c r="AH480" s="785"/>
      <c r="AI480" s="785"/>
      <c r="AJ480" s="785"/>
      <c r="AK480" s="785"/>
      <c r="AL480" s="785"/>
      <c r="AM480" s="785"/>
      <c r="AN480" s="785"/>
      <c r="AO480" s="785"/>
      <c r="AP480" s="785"/>
      <c r="AQ480" s="785"/>
      <c r="AR480" s="785"/>
      <c r="AS480" s="785"/>
      <c r="AT480" s="785"/>
      <c r="AU480" s="785"/>
      <c r="AV480" s="785"/>
      <c r="AW480" s="785"/>
      <c r="AX480" s="785"/>
      <c r="AY480" s="785"/>
      <c r="AZ480" s="785"/>
      <c r="BD480" s="6"/>
    </row>
    <row r="481" spans="1:56" ht="12.9" customHeight="1" x14ac:dyDescent="0.3">
      <c r="A481" s="785"/>
      <c r="B481" s="785"/>
      <c r="C481" s="785"/>
      <c r="D481" s="785"/>
      <c r="E481" s="785"/>
      <c r="F481" s="785"/>
      <c r="G481" s="785"/>
      <c r="H481" s="785"/>
      <c r="I481" s="785"/>
      <c r="J481" s="785"/>
      <c r="K481" s="785"/>
      <c r="L481" s="785"/>
      <c r="M481" s="785"/>
      <c r="N481" s="785"/>
      <c r="O481" s="785"/>
      <c r="P481" s="785"/>
      <c r="Q481" s="785"/>
      <c r="R481" s="785"/>
      <c r="S481" s="785"/>
      <c r="T481" s="785"/>
      <c r="U481" s="785"/>
      <c r="V481" s="785"/>
      <c r="W481" s="13"/>
      <c r="X481" s="13"/>
      <c r="Y481" s="13"/>
      <c r="Z481" s="785"/>
      <c r="AA481" s="785"/>
      <c r="AB481" s="785"/>
      <c r="AC481" s="785"/>
      <c r="AD481" s="785"/>
      <c r="AE481" s="785"/>
      <c r="AF481" s="785"/>
      <c r="AG481" s="785"/>
      <c r="AH481" s="785"/>
      <c r="AI481" s="785"/>
      <c r="AJ481" s="785"/>
      <c r="AK481" s="785"/>
      <c r="AL481" s="785"/>
      <c r="AM481" s="785"/>
      <c r="AN481" s="785"/>
      <c r="AO481" s="785"/>
      <c r="AP481" s="785"/>
      <c r="AQ481" s="785"/>
      <c r="AR481" s="785"/>
      <c r="AS481" s="785"/>
      <c r="AT481" s="785"/>
      <c r="AU481" s="785"/>
      <c r="AV481" s="785"/>
      <c r="AW481" s="785"/>
      <c r="AX481" s="785"/>
      <c r="AY481" s="785"/>
      <c r="AZ481" s="785"/>
      <c r="BD481" s="6"/>
    </row>
    <row r="482" spans="1:56" ht="12.9" customHeight="1" x14ac:dyDescent="0.3">
      <c r="A482" s="785"/>
      <c r="B482" s="785"/>
      <c r="C482" s="785"/>
      <c r="D482" s="785"/>
      <c r="E482" s="785"/>
      <c r="F482" s="785"/>
      <c r="G482" s="785"/>
      <c r="H482" s="785"/>
      <c r="I482" s="785"/>
      <c r="J482" s="785"/>
      <c r="K482" s="785"/>
      <c r="L482" s="785"/>
      <c r="M482" s="785"/>
      <c r="N482" s="785"/>
      <c r="O482" s="785"/>
      <c r="P482" s="785"/>
      <c r="Q482" s="785"/>
      <c r="R482" s="785"/>
      <c r="S482" s="785"/>
      <c r="T482" s="785"/>
      <c r="U482" s="785"/>
      <c r="V482" s="785"/>
      <c r="W482" s="13"/>
      <c r="X482" s="13"/>
      <c r="Y482" s="13"/>
      <c r="Z482" s="785"/>
      <c r="AA482" s="785"/>
      <c r="AB482" s="785"/>
      <c r="AC482" s="785"/>
      <c r="AD482" s="785"/>
      <c r="AE482" s="785"/>
      <c r="AF482" s="785"/>
      <c r="AG482" s="785"/>
      <c r="AH482" s="785"/>
      <c r="AI482" s="785"/>
      <c r="AJ482" s="785"/>
      <c r="AK482" s="785"/>
      <c r="AL482" s="785"/>
      <c r="AM482" s="785"/>
      <c r="AN482" s="785"/>
      <c r="AO482" s="785"/>
      <c r="AP482" s="785"/>
      <c r="AQ482" s="785"/>
      <c r="AR482" s="785"/>
      <c r="AS482" s="785"/>
      <c r="AT482" s="785"/>
      <c r="AU482" s="785"/>
      <c r="AV482" s="785"/>
      <c r="AW482" s="785"/>
      <c r="AX482" s="785"/>
      <c r="AY482" s="785"/>
      <c r="AZ482" s="785"/>
      <c r="BD482" s="6"/>
    </row>
    <row r="483" spans="1:56" ht="12.9" customHeight="1" x14ac:dyDescent="0.3">
      <c r="A483" s="785"/>
      <c r="B483" s="785"/>
      <c r="C483" s="785"/>
      <c r="D483" s="785"/>
      <c r="E483" s="785"/>
      <c r="F483" s="785"/>
      <c r="G483" s="785"/>
      <c r="H483" s="785"/>
      <c r="I483" s="785"/>
      <c r="J483" s="785"/>
      <c r="K483" s="785"/>
      <c r="L483" s="785"/>
      <c r="M483" s="785"/>
      <c r="N483" s="785"/>
      <c r="O483" s="785"/>
      <c r="P483" s="785"/>
      <c r="Q483" s="785"/>
      <c r="R483" s="785"/>
      <c r="S483" s="785"/>
      <c r="T483" s="785"/>
      <c r="U483" s="785"/>
      <c r="V483" s="785"/>
      <c r="W483" s="13"/>
      <c r="X483" s="13"/>
      <c r="Y483" s="13"/>
      <c r="Z483" s="785"/>
      <c r="AA483" s="785"/>
      <c r="AB483" s="785"/>
      <c r="AC483" s="785"/>
      <c r="AD483" s="785"/>
      <c r="AE483" s="785"/>
      <c r="AF483" s="785"/>
      <c r="AG483" s="785"/>
      <c r="AH483" s="785"/>
      <c r="AI483" s="785"/>
      <c r="AJ483" s="785"/>
      <c r="AK483" s="785"/>
      <c r="AL483" s="785"/>
      <c r="AM483" s="785"/>
      <c r="AN483" s="785"/>
      <c r="AO483" s="785"/>
      <c r="AP483" s="785"/>
      <c r="AQ483" s="785"/>
      <c r="AR483" s="785"/>
      <c r="AS483" s="785"/>
      <c r="AT483" s="785"/>
      <c r="AU483" s="785"/>
      <c r="AV483" s="785"/>
      <c r="AW483" s="785"/>
      <c r="AX483" s="785"/>
      <c r="AY483" s="785"/>
      <c r="AZ483" s="785"/>
      <c r="BD483" s="6"/>
    </row>
    <row r="484" spans="1:56" ht="12.9" customHeight="1" x14ac:dyDescent="0.3">
      <c r="A484" s="785"/>
      <c r="B484" s="785"/>
      <c r="C484" s="785"/>
      <c r="D484" s="785"/>
      <c r="E484" s="785"/>
      <c r="F484" s="785"/>
      <c r="G484" s="785"/>
      <c r="H484" s="785"/>
      <c r="I484" s="785"/>
      <c r="J484" s="785"/>
      <c r="K484" s="785"/>
      <c r="L484" s="785"/>
      <c r="M484" s="785"/>
      <c r="N484" s="785"/>
      <c r="O484" s="785"/>
      <c r="P484" s="785"/>
      <c r="Q484" s="785"/>
      <c r="R484" s="785"/>
      <c r="S484" s="785"/>
      <c r="T484" s="785"/>
      <c r="U484" s="785"/>
      <c r="V484" s="785"/>
      <c r="W484" s="13"/>
      <c r="X484" s="13"/>
      <c r="Y484" s="13"/>
      <c r="Z484" s="785"/>
      <c r="AA484" s="785"/>
      <c r="AB484" s="785"/>
      <c r="AC484" s="785"/>
      <c r="AD484" s="785"/>
      <c r="AE484" s="785"/>
      <c r="AF484" s="785"/>
      <c r="AG484" s="785"/>
      <c r="AH484" s="785"/>
      <c r="AI484" s="785"/>
      <c r="AJ484" s="785"/>
      <c r="AK484" s="785"/>
      <c r="AL484" s="785"/>
      <c r="AM484" s="785"/>
      <c r="AN484" s="785"/>
      <c r="AO484" s="785"/>
      <c r="AP484" s="785"/>
      <c r="AQ484" s="785"/>
      <c r="AR484" s="785"/>
      <c r="AS484" s="785"/>
      <c r="AT484" s="785"/>
      <c r="AU484" s="785"/>
      <c r="AV484" s="785"/>
      <c r="AW484" s="785"/>
      <c r="AX484" s="785"/>
      <c r="AY484" s="785"/>
      <c r="AZ484" s="785"/>
      <c r="BD484" s="6"/>
    </row>
    <row r="485" spans="1:56" ht="12.9" customHeight="1" x14ac:dyDescent="0.3">
      <c r="A485" s="785"/>
      <c r="B485" s="785"/>
      <c r="C485" s="785"/>
      <c r="D485" s="785"/>
      <c r="E485" s="785"/>
      <c r="F485" s="785"/>
      <c r="G485" s="785"/>
      <c r="H485" s="785"/>
      <c r="I485" s="785"/>
      <c r="J485" s="785"/>
      <c r="K485" s="785"/>
      <c r="L485" s="785"/>
      <c r="M485" s="785"/>
      <c r="N485" s="785"/>
      <c r="O485" s="785"/>
      <c r="P485" s="785"/>
      <c r="Q485" s="785"/>
      <c r="R485" s="785"/>
      <c r="S485" s="785"/>
      <c r="T485" s="785"/>
      <c r="U485" s="785"/>
      <c r="V485" s="785"/>
      <c r="W485" s="13"/>
      <c r="X485" s="13"/>
      <c r="Y485" s="13"/>
      <c r="Z485" s="785"/>
      <c r="AA485" s="785"/>
      <c r="AB485" s="785"/>
      <c r="AC485" s="785"/>
      <c r="AD485" s="785"/>
      <c r="AE485" s="785"/>
      <c r="AF485" s="785"/>
      <c r="AG485" s="785"/>
      <c r="AH485" s="785"/>
      <c r="AI485" s="785"/>
      <c r="AJ485" s="785"/>
      <c r="AK485" s="785"/>
      <c r="AL485" s="785"/>
      <c r="AM485" s="785"/>
      <c r="AN485" s="785"/>
      <c r="AO485" s="785"/>
      <c r="AP485" s="785"/>
      <c r="AQ485" s="785"/>
      <c r="AR485" s="785"/>
      <c r="AS485" s="785"/>
      <c r="AT485" s="785"/>
      <c r="AU485" s="785"/>
      <c r="AV485" s="785"/>
      <c r="AW485" s="785"/>
      <c r="AX485" s="785"/>
      <c r="AY485" s="785"/>
      <c r="AZ485" s="785"/>
      <c r="BD485" s="6"/>
    </row>
    <row r="486" spans="1:56" ht="12.9" customHeight="1" x14ac:dyDescent="0.3">
      <c r="A486" s="785"/>
      <c r="B486" s="785"/>
      <c r="C486" s="785"/>
      <c r="D486" s="785"/>
      <c r="E486" s="785"/>
      <c r="F486" s="785"/>
      <c r="G486" s="785"/>
      <c r="H486" s="785"/>
      <c r="I486" s="785"/>
      <c r="J486" s="785"/>
      <c r="K486" s="785"/>
      <c r="L486" s="785"/>
      <c r="M486" s="785"/>
      <c r="N486" s="785"/>
      <c r="O486" s="785"/>
      <c r="P486" s="785"/>
      <c r="Q486" s="785"/>
      <c r="R486" s="785"/>
      <c r="S486" s="785"/>
      <c r="T486" s="785"/>
      <c r="U486" s="785"/>
      <c r="V486" s="785"/>
      <c r="W486" s="13"/>
      <c r="X486" s="13"/>
      <c r="Y486" s="13"/>
      <c r="Z486" s="785"/>
      <c r="AA486" s="785"/>
      <c r="AB486" s="785"/>
      <c r="AC486" s="785"/>
      <c r="AD486" s="785"/>
      <c r="AE486" s="785"/>
      <c r="AF486" s="785"/>
      <c r="AG486" s="785"/>
      <c r="AH486" s="785"/>
      <c r="AI486" s="785"/>
      <c r="AJ486" s="785"/>
      <c r="AK486" s="785"/>
      <c r="AL486" s="785"/>
      <c r="AM486" s="785"/>
      <c r="AN486" s="785"/>
      <c r="AO486" s="785"/>
      <c r="AP486" s="785"/>
      <c r="AQ486" s="785"/>
      <c r="AR486" s="785"/>
      <c r="AS486" s="785"/>
      <c r="AT486" s="785"/>
      <c r="AU486" s="785"/>
      <c r="AV486" s="785"/>
      <c r="AW486" s="785"/>
      <c r="AX486" s="785"/>
      <c r="AY486" s="785"/>
      <c r="AZ486" s="785"/>
      <c r="BD486" s="6"/>
    </row>
    <row r="487" spans="1:56" ht="12.9" customHeight="1" x14ac:dyDescent="0.3">
      <c r="A487" s="785"/>
      <c r="B487" s="785"/>
      <c r="C487" s="785"/>
      <c r="D487" s="785"/>
      <c r="E487" s="785"/>
      <c r="F487" s="785"/>
      <c r="G487" s="785"/>
      <c r="H487" s="785"/>
      <c r="I487" s="785"/>
      <c r="J487" s="785"/>
      <c r="K487" s="785"/>
      <c r="L487" s="785"/>
      <c r="M487" s="785"/>
      <c r="N487" s="785"/>
      <c r="O487" s="785"/>
      <c r="P487" s="785"/>
      <c r="Q487" s="785"/>
      <c r="R487" s="785"/>
      <c r="S487" s="785"/>
      <c r="T487" s="785"/>
      <c r="U487" s="785"/>
      <c r="V487" s="785"/>
      <c r="W487" s="13"/>
      <c r="X487" s="13"/>
      <c r="Y487" s="13"/>
      <c r="Z487" s="785"/>
      <c r="AA487" s="785"/>
      <c r="AB487" s="785"/>
      <c r="AC487" s="785"/>
      <c r="AD487" s="785"/>
      <c r="AE487" s="785"/>
      <c r="AF487" s="785"/>
      <c r="AG487" s="785"/>
      <c r="AH487" s="785"/>
      <c r="AI487" s="785"/>
      <c r="AJ487" s="785"/>
      <c r="AK487" s="785"/>
      <c r="AL487" s="785"/>
      <c r="AM487" s="785"/>
      <c r="AN487" s="785"/>
      <c r="AO487" s="785"/>
      <c r="AP487" s="785"/>
      <c r="AQ487" s="785"/>
      <c r="AR487" s="785"/>
      <c r="AS487" s="785"/>
      <c r="AT487" s="785"/>
      <c r="AU487" s="785"/>
      <c r="AV487" s="785"/>
      <c r="AW487" s="785"/>
      <c r="AX487" s="785"/>
      <c r="AY487" s="785"/>
      <c r="AZ487" s="785"/>
      <c r="BD487" s="6"/>
    </row>
    <row r="488" spans="1:56" ht="12.9" customHeight="1" x14ac:dyDescent="0.3">
      <c r="A488" s="785"/>
      <c r="B488" s="785"/>
      <c r="C488" s="785"/>
      <c r="D488" s="785"/>
      <c r="E488" s="785"/>
      <c r="F488" s="785"/>
      <c r="G488" s="785"/>
      <c r="H488" s="785"/>
      <c r="I488" s="785"/>
      <c r="J488" s="785"/>
      <c r="K488" s="785"/>
      <c r="L488" s="785"/>
      <c r="M488" s="785"/>
      <c r="N488" s="785"/>
      <c r="O488" s="785"/>
      <c r="P488" s="785"/>
      <c r="Q488" s="785"/>
      <c r="R488" s="785"/>
      <c r="S488" s="785"/>
      <c r="T488" s="785"/>
      <c r="U488" s="785"/>
      <c r="V488" s="785"/>
      <c r="W488" s="13"/>
      <c r="X488" s="13"/>
      <c r="Y488" s="13"/>
      <c r="Z488" s="785"/>
      <c r="AA488" s="785"/>
      <c r="AB488" s="785"/>
      <c r="AC488" s="785"/>
      <c r="AD488" s="785"/>
      <c r="AE488" s="785"/>
      <c r="AF488" s="785"/>
      <c r="AG488" s="785"/>
      <c r="AH488" s="785"/>
      <c r="AI488" s="785"/>
      <c r="AJ488" s="785"/>
      <c r="AK488" s="785"/>
      <c r="AL488" s="785"/>
      <c r="AM488" s="785"/>
      <c r="AN488" s="785"/>
      <c r="AO488" s="785"/>
      <c r="AP488" s="785"/>
      <c r="AQ488" s="785"/>
      <c r="AR488" s="785"/>
      <c r="AS488" s="785"/>
      <c r="AT488" s="785"/>
      <c r="AU488" s="785"/>
      <c r="AV488" s="785"/>
      <c r="AW488" s="785"/>
      <c r="AX488" s="785"/>
      <c r="AY488" s="785"/>
      <c r="AZ488" s="785"/>
      <c r="BD488" s="6"/>
    </row>
    <row r="489" spans="1:56" ht="12.9" customHeight="1" x14ac:dyDescent="0.3">
      <c r="A489" s="785"/>
      <c r="B489" s="785"/>
      <c r="C489" s="785"/>
      <c r="D489" s="785"/>
      <c r="E489" s="785"/>
      <c r="F489" s="785"/>
      <c r="G489" s="785"/>
      <c r="H489" s="785"/>
      <c r="I489" s="785"/>
      <c r="J489" s="785"/>
      <c r="K489" s="785"/>
      <c r="L489" s="785"/>
      <c r="M489" s="785"/>
      <c r="N489" s="785"/>
      <c r="O489" s="785"/>
      <c r="P489" s="785"/>
      <c r="Q489" s="785"/>
      <c r="R489" s="785"/>
      <c r="S489" s="785"/>
      <c r="T489" s="785"/>
      <c r="U489" s="785"/>
      <c r="V489" s="785"/>
      <c r="W489" s="13"/>
      <c r="X489" s="13"/>
      <c r="Y489" s="13"/>
      <c r="Z489" s="785"/>
      <c r="AA489" s="785"/>
      <c r="AB489" s="785"/>
      <c r="AC489" s="785"/>
      <c r="AD489" s="785"/>
      <c r="AE489" s="785"/>
      <c r="AF489" s="785"/>
      <c r="AG489" s="785"/>
      <c r="AH489" s="785"/>
      <c r="AI489" s="785"/>
      <c r="AJ489" s="785"/>
      <c r="AK489" s="785"/>
      <c r="AL489" s="785"/>
      <c r="AM489" s="785"/>
      <c r="AN489" s="785"/>
      <c r="AO489" s="785"/>
      <c r="AP489" s="785"/>
      <c r="AQ489" s="785"/>
      <c r="AR489" s="785"/>
      <c r="AS489" s="785"/>
      <c r="AT489" s="785"/>
      <c r="AU489" s="785"/>
      <c r="AV489" s="785"/>
      <c r="AW489" s="785"/>
      <c r="AX489" s="785"/>
      <c r="AY489" s="785"/>
      <c r="AZ489" s="785"/>
      <c r="BD489" s="6"/>
    </row>
    <row r="490" spans="1:56" ht="12.9" customHeight="1" x14ac:dyDescent="0.3">
      <c r="A490" s="785"/>
      <c r="B490" s="785"/>
      <c r="C490" s="785"/>
      <c r="D490" s="785"/>
      <c r="E490" s="785"/>
      <c r="F490" s="785"/>
      <c r="G490" s="785"/>
      <c r="H490" s="785"/>
      <c r="I490" s="785"/>
      <c r="J490" s="785"/>
      <c r="K490" s="785"/>
      <c r="L490" s="785"/>
      <c r="M490" s="785"/>
      <c r="N490" s="785"/>
      <c r="O490" s="785"/>
      <c r="P490" s="785"/>
      <c r="Q490" s="785"/>
      <c r="R490" s="785"/>
      <c r="S490" s="785"/>
      <c r="T490" s="785"/>
      <c r="U490" s="785"/>
      <c r="V490" s="785"/>
      <c r="W490" s="13"/>
      <c r="X490" s="13"/>
      <c r="Y490" s="13"/>
      <c r="Z490" s="785"/>
      <c r="AA490" s="785"/>
      <c r="AB490" s="785"/>
      <c r="AC490" s="785"/>
      <c r="AD490" s="785"/>
      <c r="AE490" s="785"/>
      <c r="AF490" s="785"/>
      <c r="AG490" s="785"/>
      <c r="AH490" s="785"/>
      <c r="AI490" s="785"/>
      <c r="AJ490" s="785"/>
      <c r="AK490" s="785"/>
      <c r="AL490" s="785"/>
      <c r="AM490" s="785"/>
      <c r="AN490" s="785"/>
      <c r="AO490" s="785"/>
      <c r="AP490" s="785"/>
      <c r="AQ490" s="785"/>
      <c r="AR490" s="785"/>
      <c r="AS490" s="785"/>
      <c r="AT490" s="785"/>
      <c r="AU490" s="785"/>
      <c r="AV490" s="785"/>
      <c r="AW490" s="785"/>
      <c r="AX490" s="785"/>
      <c r="AY490" s="785"/>
      <c r="AZ490" s="785"/>
      <c r="BD490" s="6"/>
    </row>
    <row r="491" spans="1:56" ht="12.9" customHeight="1" x14ac:dyDescent="0.3">
      <c r="A491" s="785"/>
      <c r="B491" s="785"/>
      <c r="C491" s="785"/>
      <c r="D491" s="785"/>
      <c r="E491" s="785"/>
      <c r="F491" s="785"/>
      <c r="G491" s="785"/>
      <c r="H491" s="785"/>
      <c r="I491" s="785"/>
      <c r="J491" s="785"/>
      <c r="K491" s="785"/>
      <c r="L491" s="785"/>
      <c r="M491" s="785"/>
      <c r="N491" s="785"/>
      <c r="O491" s="785"/>
      <c r="P491" s="785"/>
      <c r="Q491" s="785"/>
      <c r="R491" s="785"/>
      <c r="S491" s="785"/>
      <c r="T491" s="785"/>
      <c r="U491" s="785"/>
      <c r="V491" s="785"/>
      <c r="W491" s="13"/>
      <c r="X491" s="13"/>
      <c r="Y491" s="13"/>
      <c r="Z491" s="785"/>
      <c r="AA491" s="785"/>
      <c r="AB491" s="785"/>
      <c r="AC491" s="785"/>
      <c r="AD491" s="785"/>
      <c r="AE491" s="785"/>
      <c r="AF491" s="785"/>
      <c r="AG491" s="785"/>
      <c r="AH491" s="785"/>
      <c r="AI491" s="785"/>
      <c r="AJ491" s="785"/>
      <c r="AK491" s="785"/>
      <c r="AL491" s="785"/>
      <c r="AM491" s="785"/>
      <c r="AN491" s="785"/>
      <c r="AO491" s="785"/>
      <c r="AP491" s="785"/>
      <c r="AQ491" s="785"/>
      <c r="AR491" s="785"/>
      <c r="AS491" s="785"/>
      <c r="AT491" s="785"/>
      <c r="AU491" s="785"/>
      <c r="AV491" s="785"/>
      <c r="AW491" s="785"/>
      <c r="AX491" s="785"/>
      <c r="AY491" s="785"/>
      <c r="AZ491" s="785"/>
      <c r="BD491" s="6"/>
    </row>
    <row r="492" spans="1:56" ht="12.9" customHeight="1" x14ac:dyDescent="0.3">
      <c r="A492" s="785"/>
      <c r="B492" s="785"/>
      <c r="C492" s="785"/>
      <c r="D492" s="785"/>
      <c r="E492" s="785"/>
      <c r="F492" s="785"/>
      <c r="G492" s="785"/>
      <c r="H492" s="785"/>
      <c r="I492" s="785"/>
      <c r="J492" s="785"/>
      <c r="K492" s="785"/>
      <c r="L492" s="785"/>
      <c r="M492" s="785"/>
      <c r="N492" s="785"/>
      <c r="O492" s="785"/>
      <c r="P492" s="785"/>
      <c r="Q492" s="785"/>
      <c r="R492" s="785"/>
      <c r="S492" s="785"/>
      <c r="T492" s="785"/>
      <c r="U492" s="785"/>
      <c r="V492" s="785"/>
      <c r="W492" s="13"/>
      <c r="X492" s="13"/>
      <c r="Y492" s="13"/>
      <c r="Z492" s="785"/>
      <c r="AA492" s="785"/>
      <c r="AB492" s="785"/>
      <c r="AC492" s="785"/>
      <c r="AD492" s="785"/>
      <c r="AE492" s="785"/>
      <c r="AF492" s="785"/>
      <c r="AG492" s="785"/>
      <c r="AH492" s="785"/>
      <c r="AI492" s="785"/>
      <c r="AJ492" s="785"/>
      <c r="AK492" s="785"/>
      <c r="AL492" s="785"/>
      <c r="AM492" s="785"/>
      <c r="AN492" s="785"/>
      <c r="AO492" s="785"/>
      <c r="AP492" s="785"/>
      <c r="AQ492" s="785"/>
      <c r="AR492" s="785"/>
      <c r="AS492" s="785"/>
      <c r="AT492" s="785"/>
      <c r="AU492" s="785"/>
      <c r="AV492" s="785"/>
      <c r="AW492" s="785"/>
      <c r="AX492" s="785"/>
      <c r="AY492" s="785"/>
      <c r="AZ492" s="785"/>
      <c r="BD492" s="6"/>
    </row>
    <row r="493" spans="1:56" ht="12.9" customHeight="1" x14ac:dyDescent="0.3">
      <c r="A493" s="785"/>
      <c r="B493" s="785"/>
      <c r="C493" s="785"/>
      <c r="D493" s="785"/>
      <c r="E493" s="785"/>
      <c r="F493" s="785"/>
      <c r="G493" s="785"/>
      <c r="H493" s="785"/>
      <c r="I493" s="785"/>
      <c r="J493" s="785"/>
      <c r="K493" s="785"/>
      <c r="L493" s="785"/>
      <c r="M493" s="785"/>
      <c r="N493" s="785"/>
      <c r="O493" s="785"/>
      <c r="P493" s="785"/>
      <c r="Q493" s="785"/>
      <c r="R493" s="785"/>
      <c r="S493" s="785"/>
      <c r="T493" s="785"/>
      <c r="U493" s="785"/>
      <c r="V493" s="785"/>
      <c r="W493" s="13"/>
      <c r="X493" s="13"/>
      <c r="Y493" s="13"/>
      <c r="Z493" s="785"/>
      <c r="AA493" s="785"/>
      <c r="AB493" s="785"/>
      <c r="AC493" s="785"/>
      <c r="AD493" s="785"/>
      <c r="AE493" s="785"/>
      <c r="AF493" s="785"/>
      <c r="AG493" s="785"/>
      <c r="AH493" s="785"/>
      <c r="AI493" s="785"/>
      <c r="AJ493" s="785"/>
      <c r="AK493" s="785"/>
      <c r="AL493" s="785"/>
      <c r="AM493" s="785"/>
      <c r="AN493" s="785"/>
      <c r="AO493" s="785"/>
      <c r="AP493" s="785"/>
      <c r="AQ493" s="785"/>
      <c r="AR493" s="785"/>
      <c r="AS493" s="785"/>
      <c r="AT493" s="785"/>
      <c r="AU493" s="785"/>
      <c r="AV493" s="785"/>
      <c r="AW493" s="785"/>
      <c r="AX493" s="785"/>
      <c r="AY493" s="785"/>
      <c r="AZ493" s="785"/>
      <c r="BD493" s="6"/>
    </row>
    <row r="494" spans="1:56" ht="12.9" customHeight="1" x14ac:dyDescent="0.3">
      <c r="A494" s="785"/>
      <c r="B494" s="785"/>
      <c r="C494" s="785"/>
      <c r="D494" s="785"/>
      <c r="E494" s="785"/>
      <c r="F494" s="785"/>
      <c r="G494" s="785"/>
      <c r="H494" s="785"/>
      <c r="I494" s="785"/>
      <c r="J494" s="785"/>
      <c r="K494" s="785"/>
      <c r="L494" s="785"/>
      <c r="M494" s="785"/>
      <c r="N494" s="785"/>
      <c r="O494" s="785"/>
      <c r="P494" s="785"/>
      <c r="Q494" s="785"/>
      <c r="R494" s="785"/>
      <c r="S494" s="785"/>
      <c r="T494" s="785"/>
      <c r="U494" s="785"/>
      <c r="V494" s="785"/>
      <c r="W494" s="13"/>
      <c r="X494" s="13"/>
      <c r="Y494" s="13"/>
      <c r="Z494" s="785"/>
      <c r="AA494" s="785"/>
      <c r="AB494" s="785"/>
      <c r="AC494" s="785"/>
      <c r="AD494" s="785"/>
      <c r="AE494" s="785"/>
      <c r="AF494" s="785"/>
      <c r="AG494" s="785"/>
      <c r="AH494" s="785"/>
      <c r="AI494" s="785"/>
      <c r="AJ494" s="785"/>
      <c r="AK494" s="785"/>
      <c r="AL494" s="785"/>
      <c r="AM494" s="785"/>
      <c r="AN494" s="785"/>
      <c r="AO494" s="785"/>
      <c r="AP494" s="785"/>
      <c r="AQ494" s="785"/>
      <c r="AR494" s="785"/>
      <c r="AS494" s="785"/>
      <c r="AT494" s="785"/>
      <c r="AU494" s="785"/>
      <c r="AV494" s="785"/>
      <c r="AW494" s="785"/>
      <c r="AX494" s="785"/>
      <c r="AY494" s="785"/>
      <c r="AZ494" s="785"/>
      <c r="BD494" s="6"/>
    </row>
    <row r="495" spans="1:56" ht="12.9" customHeight="1" x14ac:dyDescent="0.3">
      <c r="A495" s="785"/>
      <c r="B495" s="785"/>
      <c r="C495" s="785"/>
      <c r="D495" s="785"/>
      <c r="E495" s="785"/>
      <c r="F495" s="785"/>
      <c r="G495" s="785"/>
      <c r="H495" s="785"/>
      <c r="I495" s="785"/>
      <c r="J495" s="785"/>
      <c r="K495" s="785"/>
      <c r="L495" s="785"/>
      <c r="M495" s="785"/>
      <c r="N495" s="785"/>
      <c r="O495" s="785"/>
      <c r="P495" s="785"/>
      <c r="Q495" s="785"/>
      <c r="R495" s="785"/>
      <c r="S495" s="785"/>
      <c r="T495" s="785"/>
      <c r="U495" s="785"/>
      <c r="V495" s="785"/>
      <c r="W495" s="13"/>
      <c r="X495" s="13"/>
      <c r="Y495" s="13"/>
      <c r="Z495" s="785"/>
      <c r="AA495" s="785"/>
      <c r="AB495" s="785"/>
      <c r="AC495" s="785"/>
      <c r="AD495" s="785"/>
      <c r="AE495" s="785"/>
      <c r="AF495" s="785"/>
      <c r="AG495" s="785"/>
      <c r="AH495" s="785"/>
      <c r="AI495" s="785"/>
      <c r="AJ495" s="785"/>
      <c r="AK495" s="785"/>
      <c r="AL495" s="785"/>
      <c r="AM495" s="785"/>
      <c r="AN495" s="785"/>
      <c r="AO495" s="785"/>
      <c r="AP495" s="785"/>
      <c r="AQ495" s="785"/>
      <c r="AR495" s="785"/>
      <c r="AS495" s="785"/>
      <c r="AT495" s="785"/>
      <c r="AU495" s="785"/>
      <c r="AV495" s="785"/>
      <c r="AW495" s="785"/>
      <c r="AX495" s="785"/>
      <c r="AY495" s="785"/>
      <c r="AZ495" s="785"/>
      <c r="BD495" s="6"/>
    </row>
    <row r="496" spans="1:56" ht="12.9" customHeight="1" x14ac:dyDescent="0.3">
      <c r="A496" s="785"/>
      <c r="B496" s="785"/>
      <c r="C496" s="785"/>
      <c r="D496" s="785"/>
      <c r="E496" s="785"/>
      <c r="F496" s="785"/>
      <c r="G496" s="785"/>
      <c r="H496" s="785"/>
      <c r="I496" s="785"/>
      <c r="J496" s="785"/>
      <c r="K496" s="785"/>
      <c r="L496" s="785"/>
      <c r="M496" s="785"/>
      <c r="N496" s="785"/>
      <c r="O496" s="785"/>
      <c r="P496" s="785"/>
      <c r="Q496" s="785"/>
      <c r="R496" s="785"/>
      <c r="S496" s="785"/>
      <c r="T496" s="785"/>
      <c r="U496" s="785"/>
      <c r="V496" s="785"/>
      <c r="W496" s="13"/>
      <c r="X496" s="13"/>
      <c r="Y496" s="13"/>
      <c r="Z496" s="785"/>
      <c r="AA496" s="785"/>
      <c r="AB496" s="785"/>
      <c r="AC496" s="785"/>
      <c r="AD496" s="785"/>
      <c r="AE496" s="785"/>
      <c r="AF496" s="785"/>
      <c r="AG496" s="785"/>
      <c r="AH496" s="785"/>
      <c r="AI496" s="785"/>
      <c r="AJ496" s="785"/>
      <c r="AK496" s="785"/>
      <c r="AL496" s="785"/>
      <c r="AM496" s="785"/>
      <c r="AN496" s="785"/>
      <c r="AO496" s="785"/>
      <c r="AP496" s="785"/>
      <c r="AQ496" s="785"/>
      <c r="AR496" s="785"/>
      <c r="AS496" s="785"/>
      <c r="AT496" s="785"/>
      <c r="AU496" s="785"/>
      <c r="AV496" s="785"/>
      <c r="AW496" s="785"/>
      <c r="AX496" s="785"/>
      <c r="AY496" s="785"/>
      <c r="AZ496" s="785"/>
      <c r="BD496" s="6"/>
    </row>
    <row r="497" spans="1:56" ht="12.9" customHeight="1" x14ac:dyDescent="0.3">
      <c r="A497" s="785"/>
      <c r="B497" s="785"/>
      <c r="C497" s="785"/>
      <c r="D497" s="785"/>
      <c r="E497" s="785"/>
      <c r="F497" s="785"/>
      <c r="G497" s="785"/>
      <c r="H497" s="785"/>
      <c r="I497" s="785"/>
      <c r="J497" s="785"/>
      <c r="K497" s="785"/>
      <c r="L497" s="785"/>
      <c r="M497" s="785"/>
      <c r="N497" s="785"/>
      <c r="O497" s="785"/>
      <c r="P497" s="785"/>
      <c r="Q497" s="785"/>
      <c r="R497" s="785"/>
      <c r="S497" s="785"/>
      <c r="T497" s="785"/>
      <c r="U497" s="785"/>
      <c r="V497" s="785"/>
      <c r="W497" s="13"/>
      <c r="X497" s="13"/>
      <c r="Y497" s="13"/>
      <c r="Z497" s="785"/>
      <c r="AA497" s="785"/>
      <c r="AB497" s="785"/>
      <c r="AC497" s="785"/>
      <c r="AD497" s="785"/>
      <c r="AE497" s="785"/>
      <c r="AF497" s="785"/>
      <c r="AG497" s="785"/>
      <c r="AH497" s="785"/>
      <c r="AI497" s="785"/>
      <c r="AJ497" s="785"/>
      <c r="AK497" s="785"/>
      <c r="AL497" s="785"/>
      <c r="AM497" s="785"/>
      <c r="AN497" s="785"/>
      <c r="AO497" s="785"/>
      <c r="AP497" s="785"/>
      <c r="AQ497" s="785"/>
      <c r="AR497" s="785"/>
      <c r="AS497" s="785"/>
      <c r="AT497" s="785"/>
      <c r="AU497" s="785"/>
      <c r="AV497" s="785"/>
      <c r="AW497" s="785"/>
      <c r="AX497" s="785"/>
      <c r="AY497" s="785"/>
      <c r="AZ497" s="785"/>
      <c r="BD497" s="6"/>
    </row>
    <row r="498" spans="1:56" ht="12.9" customHeight="1" x14ac:dyDescent="0.3">
      <c r="A498" s="785"/>
      <c r="B498" s="785"/>
      <c r="C498" s="785"/>
      <c r="D498" s="785"/>
      <c r="E498" s="785"/>
      <c r="F498" s="785"/>
      <c r="G498" s="785"/>
      <c r="H498" s="785"/>
      <c r="I498" s="785"/>
      <c r="J498" s="785"/>
      <c r="K498" s="785"/>
      <c r="L498" s="785"/>
      <c r="M498" s="785"/>
      <c r="N498" s="785"/>
      <c r="O498" s="785"/>
      <c r="P498" s="785"/>
      <c r="Q498" s="785"/>
      <c r="R498" s="785"/>
      <c r="S498" s="785"/>
      <c r="T498" s="785"/>
      <c r="U498" s="785"/>
      <c r="V498" s="785"/>
      <c r="W498" s="13"/>
      <c r="X498" s="13"/>
      <c r="Y498" s="13"/>
      <c r="Z498" s="785"/>
      <c r="AA498" s="785"/>
      <c r="AB498" s="785"/>
      <c r="AC498" s="785"/>
      <c r="AD498" s="785"/>
      <c r="AE498" s="785"/>
      <c r="AF498" s="785"/>
      <c r="AG498" s="785"/>
      <c r="AH498" s="785"/>
      <c r="AI498" s="785"/>
      <c r="AJ498" s="785"/>
      <c r="AK498" s="785"/>
      <c r="AL498" s="785"/>
      <c r="AM498" s="785"/>
      <c r="AN498" s="785"/>
      <c r="AO498" s="785"/>
      <c r="AP498" s="785"/>
      <c r="AQ498" s="785"/>
      <c r="AR498" s="785"/>
      <c r="AS498" s="785"/>
      <c r="AT498" s="785"/>
      <c r="AU498" s="785"/>
      <c r="AV498" s="785"/>
      <c r="AW498" s="785"/>
      <c r="AX498" s="785"/>
      <c r="AY498" s="785"/>
      <c r="AZ498" s="785"/>
      <c r="BD498" s="6"/>
    </row>
    <row r="499" spans="1:56" ht="12.9" customHeight="1" x14ac:dyDescent="0.3">
      <c r="A499" s="785"/>
      <c r="B499" s="785"/>
      <c r="C499" s="785"/>
      <c r="D499" s="785"/>
      <c r="E499" s="785"/>
      <c r="F499" s="785"/>
      <c r="G499" s="785"/>
      <c r="H499" s="785"/>
      <c r="I499" s="785"/>
      <c r="J499" s="785"/>
      <c r="K499" s="785"/>
      <c r="L499" s="785"/>
      <c r="M499" s="785"/>
      <c r="N499" s="785"/>
      <c r="O499" s="785"/>
      <c r="P499" s="785"/>
      <c r="Q499" s="785"/>
      <c r="R499" s="785"/>
      <c r="S499" s="785"/>
      <c r="T499" s="785"/>
      <c r="U499" s="785"/>
      <c r="V499" s="785"/>
      <c r="W499" s="13"/>
      <c r="X499" s="13"/>
      <c r="Y499" s="13"/>
      <c r="Z499" s="785"/>
      <c r="AA499" s="785"/>
      <c r="AB499" s="785"/>
      <c r="AC499" s="785"/>
      <c r="AD499" s="785"/>
      <c r="AE499" s="785"/>
      <c r="AF499" s="785"/>
      <c r="AG499" s="785"/>
      <c r="AH499" s="785"/>
      <c r="AI499" s="785"/>
      <c r="AJ499" s="785"/>
      <c r="AK499" s="785"/>
      <c r="AL499" s="785"/>
      <c r="AM499" s="785"/>
      <c r="AN499" s="785"/>
      <c r="AO499" s="785"/>
      <c r="AP499" s="785"/>
      <c r="AQ499" s="785"/>
      <c r="AR499" s="785"/>
      <c r="AS499" s="785"/>
      <c r="AT499" s="785"/>
      <c r="AU499" s="785"/>
      <c r="AV499" s="785"/>
      <c r="AW499" s="785"/>
      <c r="AX499" s="785"/>
      <c r="AY499" s="785"/>
      <c r="AZ499" s="785"/>
      <c r="BD499" s="6"/>
    </row>
    <row r="500" spans="1:56" ht="12.9" customHeight="1" x14ac:dyDescent="0.3">
      <c r="A500" s="785"/>
      <c r="B500" s="785"/>
      <c r="C500" s="785"/>
      <c r="D500" s="785"/>
      <c r="E500" s="785"/>
      <c r="F500" s="785"/>
      <c r="G500" s="785"/>
      <c r="H500" s="785"/>
      <c r="I500" s="785"/>
      <c r="J500" s="785"/>
      <c r="K500" s="785"/>
      <c r="L500" s="785"/>
      <c r="M500" s="785"/>
      <c r="N500" s="785"/>
      <c r="O500" s="785"/>
      <c r="P500" s="785"/>
      <c r="Q500" s="785"/>
      <c r="R500" s="785"/>
      <c r="S500" s="785"/>
      <c r="T500" s="785"/>
      <c r="U500" s="785"/>
      <c r="V500" s="785"/>
      <c r="W500" s="13"/>
      <c r="X500" s="13"/>
      <c r="Y500" s="13"/>
      <c r="Z500" s="785"/>
      <c r="AA500" s="785"/>
      <c r="AB500" s="785"/>
      <c r="AC500" s="785"/>
      <c r="AD500" s="785"/>
      <c r="AE500" s="785"/>
      <c r="AF500" s="785"/>
      <c r="AG500" s="785"/>
      <c r="AH500" s="785"/>
      <c r="AI500" s="785"/>
      <c r="AJ500" s="785"/>
      <c r="AK500" s="785"/>
      <c r="AL500" s="785"/>
      <c r="AM500" s="785"/>
      <c r="AN500" s="785"/>
      <c r="AO500" s="785"/>
      <c r="AP500" s="785"/>
      <c r="AQ500" s="785"/>
      <c r="AR500" s="785"/>
      <c r="AS500" s="785"/>
      <c r="AT500" s="785"/>
      <c r="AU500" s="785"/>
      <c r="AV500" s="785"/>
      <c r="AW500" s="785"/>
      <c r="AX500" s="785"/>
      <c r="AY500" s="785"/>
      <c r="AZ500" s="785"/>
      <c r="BD500" s="6"/>
    </row>
    <row r="501" spans="1:56" ht="12.9" customHeight="1" x14ac:dyDescent="0.3">
      <c r="A501" s="785"/>
      <c r="B501" s="785"/>
      <c r="C501" s="785"/>
      <c r="D501" s="785"/>
      <c r="E501" s="785"/>
      <c r="F501" s="785"/>
      <c r="G501" s="785"/>
      <c r="H501" s="785"/>
      <c r="I501" s="785"/>
      <c r="J501" s="785"/>
      <c r="K501" s="785"/>
      <c r="L501" s="785"/>
      <c r="M501" s="785"/>
      <c r="N501" s="785"/>
      <c r="O501" s="785"/>
      <c r="P501" s="785"/>
      <c r="Q501" s="785"/>
      <c r="R501" s="785"/>
      <c r="S501" s="785"/>
      <c r="T501" s="785"/>
      <c r="U501" s="785"/>
      <c r="V501" s="785"/>
      <c r="W501" s="13"/>
      <c r="X501" s="13"/>
      <c r="Y501" s="13"/>
      <c r="Z501" s="785"/>
      <c r="AA501" s="785"/>
      <c r="AB501" s="785"/>
      <c r="AC501" s="785"/>
      <c r="AD501" s="785"/>
      <c r="AE501" s="785"/>
      <c r="AF501" s="785"/>
      <c r="AG501" s="785"/>
      <c r="AH501" s="785"/>
      <c r="AI501" s="785"/>
      <c r="AJ501" s="785"/>
      <c r="AK501" s="785"/>
      <c r="AL501" s="785"/>
      <c r="AM501" s="785"/>
      <c r="AN501" s="785"/>
      <c r="AO501" s="785"/>
      <c r="AP501" s="785"/>
      <c r="AQ501" s="785"/>
      <c r="AR501" s="785"/>
      <c r="AS501" s="785"/>
      <c r="AT501" s="785"/>
      <c r="AU501" s="785"/>
      <c r="AV501" s="785"/>
      <c r="AW501" s="785"/>
      <c r="AX501" s="785"/>
      <c r="AY501" s="785"/>
      <c r="AZ501" s="785"/>
      <c r="BD501" s="6"/>
    </row>
    <row r="502" spans="1:56" ht="12.9" customHeight="1" x14ac:dyDescent="0.3">
      <c r="A502" s="785"/>
      <c r="B502" s="785"/>
      <c r="C502" s="785"/>
      <c r="D502" s="785"/>
      <c r="E502" s="785"/>
      <c r="F502" s="785"/>
      <c r="G502" s="785"/>
      <c r="H502" s="785"/>
      <c r="I502" s="785"/>
      <c r="J502" s="785"/>
      <c r="K502" s="785"/>
      <c r="L502" s="785"/>
      <c r="M502" s="785"/>
      <c r="N502" s="785"/>
      <c r="O502" s="785"/>
      <c r="P502" s="785"/>
      <c r="Q502" s="785"/>
      <c r="R502" s="785"/>
      <c r="S502" s="785"/>
      <c r="T502" s="785"/>
      <c r="U502" s="785"/>
      <c r="V502" s="785"/>
      <c r="W502" s="13"/>
      <c r="X502" s="13"/>
      <c r="Y502" s="13"/>
      <c r="Z502" s="785"/>
      <c r="AA502" s="785"/>
      <c r="AB502" s="785"/>
      <c r="AC502" s="785"/>
      <c r="AD502" s="785"/>
      <c r="AE502" s="785"/>
      <c r="AF502" s="785"/>
      <c r="AG502" s="785"/>
      <c r="AH502" s="785"/>
      <c r="AI502" s="785"/>
      <c r="AJ502" s="785"/>
      <c r="AK502" s="785"/>
      <c r="AL502" s="785"/>
      <c r="AM502" s="785"/>
      <c r="AN502" s="785"/>
      <c r="AO502" s="785"/>
      <c r="AP502" s="785"/>
      <c r="AQ502" s="785"/>
      <c r="AR502" s="785"/>
      <c r="AS502" s="785"/>
      <c r="AT502" s="785"/>
      <c r="AU502" s="785"/>
      <c r="AV502" s="785"/>
      <c r="AW502" s="785"/>
      <c r="AX502" s="785"/>
      <c r="AY502" s="785"/>
      <c r="AZ502" s="785"/>
      <c r="BD502" s="6"/>
    </row>
    <row r="503" spans="1:56" ht="12.9" customHeight="1" x14ac:dyDescent="0.3">
      <c r="A503" s="785"/>
      <c r="B503" s="785"/>
      <c r="C503" s="785"/>
      <c r="D503" s="785"/>
      <c r="E503" s="785"/>
      <c r="F503" s="785"/>
      <c r="G503" s="785"/>
      <c r="H503" s="785"/>
      <c r="I503" s="785"/>
      <c r="J503" s="785"/>
      <c r="K503" s="785"/>
      <c r="L503" s="785"/>
      <c r="M503" s="785"/>
      <c r="N503" s="785"/>
      <c r="O503" s="785"/>
      <c r="P503" s="785"/>
      <c r="Q503" s="785"/>
      <c r="R503" s="785"/>
      <c r="S503" s="785"/>
      <c r="T503" s="785"/>
      <c r="U503" s="785"/>
      <c r="V503" s="785"/>
      <c r="W503" s="13"/>
      <c r="X503" s="13"/>
      <c r="Y503" s="13"/>
      <c r="Z503" s="785"/>
      <c r="AA503" s="785"/>
      <c r="AB503" s="785"/>
      <c r="AC503" s="785"/>
      <c r="AD503" s="785"/>
      <c r="AE503" s="785"/>
      <c r="AF503" s="785"/>
      <c r="AG503" s="785"/>
      <c r="AH503" s="785"/>
      <c r="AI503" s="785"/>
      <c r="AJ503" s="785"/>
      <c r="AK503" s="785"/>
      <c r="AL503" s="785"/>
      <c r="AM503" s="785"/>
      <c r="AN503" s="785"/>
      <c r="AO503" s="785"/>
      <c r="AP503" s="785"/>
      <c r="AQ503" s="785"/>
      <c r="AR503" s="785"/>
      <c r="AS503" s="785"/>
      <c r="AT503" s="785"/>
      <c r="AU503" s="785"/>
      <c r="AV503" s="785"/>
      <c r="AW503" s="785"/>
      <c r="AX503" s="785"/>
      <c r="AY503" s="785"/>
      <c r="AZ503" s="785"/>
      <c r="BD503" s="6"/>
    </row>
    <row r="504" spans="1:56" ht="12.9" customHeight="1" x14ac:dyDescent="0.3">
      <c r="A504" s="785"/>
      <c r="B504" s="785"/>
      <c r="C504" s="785"/>
      <c r="D504" s="785"/>
      <c r="E504" s="785"/>
      <c r="F504" s="785"/>
      <c r="G504" s="785"/>
      <c r="H504" s="785"/>
      <c r="I504" s="785"/>
      <c r="J504" s="785"/>
      <c r="K504" s="785"/>
      <c r="L504" s="785"/>
      <c r="M504" s="785"/>
      <c r="N504" s="785"/>
      <c r="O504" s="785"/>
      <c r="P504" s="785"/>
      <c r="Q504" s="785"/>
      <c r="R504" s="785"/>
      <c r="S504" s="785"/>
      <c r="T504" s="785"/>
      <c r="U504" s="785"/>
      <c r="V504" s="785"/>
      <c r="W504" s="13"/>
      <c r="X504" s="13"/>
      <c r="Y504" s="13"/>
      <c r="Z504" s="785"/>
      <c r="AA504" s="785"/>
      <c r="AB504" s="785"/>
      <c r="AC504" s="785"/>
      <c r="AD504" s="785"/>
      <c r="AE504" s="785"/>
      <c r="AF504" s="785"/>
      <c r="AG504" s="785"/>
      <c r="AH504" s="785"/>
      <c r="AI504" s="785"/>
      <c r="AJ504" s="785"/>
      <c r="AK504" s="785"/>
      <c r="AL504" s="785"/>
      <c r="AM504" s="785"/>
      <c r="AN504" s="785"/>
      <c r="AO504" s="785"/>
      <c r="AP504" s="785"/>
      <c r="AQ504" s="785"/>
      <c r="AR504" s="785"/>
      <c r="AS504" s="785"/>
      <c r="AT504" s="785"/>
      <c r="AU504" s="785"/>
      <c r="AV504" s="785"/>
      <c r="AW504" s="785"/>
      <c r="AX504" s="785"/>
      <c r="AY504" s="785"/>
      <c r="AZ504" s="785"/>
      <c r="BD504" s="6"/>
    </row>
    <row r="505" spans="1:56" ht="12.9" customHeight="1" x14ac:dyDescent="0.3">
      <c r="A505" s="785"/>
      <c r="B505" s="785"/>
      <c r="C505" s="785"/>
      <c r="D505" s="785"/>
      <c r="E505" s="785"/>
      <c r="F505" s="785"/>
      <c r="G505" s="785"/>
      <c r="H505" s="785"/>
      <c r="I505" s="785"/>
      <c r="J505" s="785"/>
      <c r="K505" s="785"/>
      <c r="L505" s="785"/>
      <c r="M505" s="785"/>
      <c r="N505" s="785"/>
      <c r="O505" s="785"/>
      <c r="P505" s="785"/>
      <c r="Q505" s="785"/>
      <c r="R505" s="785"/>
      <c r="S505" s="785"/>
      <c r="T505" s="785"/>
      <c r="U505" s="785"/>
      <c r="V505" s="785"/>
      <c r="W505" s="13"/>
      <c r="X505" s="13"/>
      <c r="Y505" s="13"/>
      <c r="Z505" s="785"/>
      <c r="AA505" s="785"/>
      <c r="AB505" s="785"/>
      <c r="AC505" s="785"/>
      <c r="AD505" s="785"/>
      <c r="AE505" s="785"/>
      <c r="AF505" s="785"/>
      <c r="AG505" s="785"/>
      <c r="AH505" s="785"/>
      <c r="AI505" s="785"/>
      <c r="AJ505" s="785"/>
      <c r="AK505" s="785"/>
      <c r="AL505" s="785"/>
      <c r="AM505" s="785"/>
      <c r="AN505" s="785"/>
      <c r="AO505" s="785"/>
      <c r="AP505" s="785"/>
      <c r="AQ505" s="785"/>
      <c r="AR505" s="785"/>
      <c r="AS505" s="785"/>
      <c r="AT505" s="785"/>
      <c r="AU505" s="785"/>
      <c r="AV505" s="785"/>
      <c r="AW505" s="785"/>
      <c r="AX505" s="785"/>
      <c r="AY505" s="785"/>
      <c r="AZ505" s="785"/>
      <c r="BD505" s="6"/>
    </row>
    <row r="506" spans="1:56" ht="12.9" customHeight="1" x14ac:dyDescent="0.3">
      <c r="A506" s="785"/>
      <c r="B506" s="785"/>
      <c r="C506" s="785"/>
      <c r="D506" s="785"/>
      <c r="E506" s="785"/>
      <c r="F506" s="785"/>
      <c r="G506" s="785"/>
      <c r="H506" s="785"/>
      <c r="I506" s="785"/>
      <c r="J506" s="785"/>
      <c r="K506" s="785"/>
      <c r="L506" s="785"/>
      <c r="M506" s="785"/>
      <c r="N506" s="785"/>
      <c r="O506" s="785"/>
      <c r="P506" s="785"/>
      <c r="Q506" s="785"/>
      <c r="R506" s="785"/>
      <c r="S506" s="785"/>
      <c r="T506" s="785"/>
      <c r="U506" s="785"/>
      <c r="V506" s="785"/>
      <c r="W506" s="13"/>
      <c r="X506" s="13"/>
      <c r="Y506" s="13"/>
      <c r="Z506" s="785"/>
      <c r="AA506" s="785"/>
      <c r="AB506" s="785"/>
      <c r="AC506" s="785"/>
      <c r="AD506" s="785"/>
      <c r="AE506" s="785"/>
      <c r="AF506" s="785"/>
      <c r="AG506" s="785"/>
      <c r="AH506" s="785"/>
      <c r="AI506" s="785"/>
      <c r="AJ506" s="785"/>
      <c r="AK506" s="785"/>
      <c r="AL506" s="785"/>
      <c r="AM506" s="785"/>
      <c r="AN506" s="785"/>
      <c r="AO506" s="785"/>
      <c r="AP506" s="785"/>
      <c r="AQ506" s="785"/>
      <c r="AR506" s="785"/>
      <c r="AS506" s="785"/>
      <c r="AT506" s="785"/>
      <c r="AU506" s="785"/>
      <c r="AV506" s="785"/>
      <c r="AW506" s="785"/>
      <c r="AX506" s="785"/>
      <c r="AY506" s="785"/>
      <c r="AZ506" s="785"/>
      <c r="BD506" s="6"/>
    </row>
    <row r="507" spans="1:56" ht="12.9" customHeight="1" x14ac:dyDescent="0.3">
      <c r="A507" s="785"/>
      <c r="B507" s="785"/>
      <c r="C507" s="785"/>
      <c r="D507" s="785"/>
      <c r="E507" s="785"/>
      <c r="F507" s="785"/>
      <c r="G507" s="785"/>
      <c r="H507" s="785"/>
      <c r="I507" s="785"/>
      <c r="J507" s="785"/>
      <c r="K507" s="785"/>
      <c r="L507" s="785"/>
      <c r="M507" s="785"/>
      <c r="N507" s="785"/>
      <c r="O507" s="785"/>
      <c r="P507" s="785"/>
      <c r="Q507" s="785"/>
      <c r="R507" s="785"/>
      <c r="S507" s="785"/>
      <c r="T507" s="785"/>
      <c r="U507" s="785"/>
      <c r="V507" s="785"/>
      <c r="W507" s="13"/>
      <c r="X507" s="13"/>
      <c r="Y507" s="13"/>
      <c r="Z507" s="785"/>
      <c r="AA507" s="785"/>
      <c r="AB507" s="785"/>
      <c r="AC507" s="785"/>
      <c r="AD507" s="785"/>
      <c r="AE507" s="785"/>
      <c r="AF507" s="785"/>
      <c r="AG507" s="785"/>
      <c r="AH507" s="785"/>
      <c r="AI507" s="785"/>
      <c r="AJ507" s="785"/>
      <c r="AK507" s="785"/>
      <c r="AL507" s="785"/>
      <c r="AM507" s="785"/>
      <c r="AN507" s="785"/>
      <c r="AO507" s="785"/>
      <c r="AP507" s="785"/>
      <c r="AQ507" s="785"/>
      <c r="AR507" s="785"/>
      <c r="AS507" s="785"/>
      <c r="AT507" s="785"/>
      <c r="AU507" s="785"/>
      <c r="AV507" s="785"/>
      <c r="AW507" s="785"/>
      <c r="AX507" s="785"/>
      <c r="AY507" s="785"/>
      <c r="AZ507" s="785"/>
      <c r="BD507" s="6"/>
    </row>
    <row r="508" spans="1:56" ht="12.9" customHeight="1" x14ac:dyDescent="0.3">
      <c r="A508" s="785"/>
      <c r="B508" s="785"/>
      <c r="C508" s="785"/>
      <c r="D508" s="785"/>
      <c r="E508" s="785"/>
      <c r="F508" s="785"/>
      <c r="G508" s="785"/>
      <c r="H508" s="785"/>
      <c r="I508" s="785"/>
      <c r="J508" s="785"/>
      <c r="K508" s="785"/>
      <c r="L508" s="785"/>
      <c r="M508" s="785"/>
      <c r="N508" s="785"/>
      <c r="O508" s="785"/>
      <c r="P508" s="785"/>
      <c r="Q508" s="785"/>
      <c r="R508" s="785"/>
      <c r="S508" s="785"/>
      <c r="T508" s="785"/>
      <c r="U508" s="785"/>
      <c r="V508" s="785"/>
      <c r="W508" s="13"/>
      <c r="X508" s="13"/>
      <c r="Y508" s="13"/>
      <c r="Z508" s="785"/>
      <c r="AA508" s="785"/>
      <c r="AB508" s="785"/>
      <c r="AC508" s="785"/>
      <c r="AD508" s="785"/>
      <c r="AE508" s="785"/>
      <c r="AF508" s="785"/>
      <c r="AG508" s="785"/>
      <c r="AH508" s="785"/>
      <c r="AI508" s="785"/>
      <c r="AJ508" s="785"/>
      <c r="AK508" s="785"/>
      <c r="AL508" s="785"/>
      <c r="AM508" s="785"/>
      <c r="AN508" s="785"/>
      <c r="AO508" s="785"/>
      <c r="AP508" s="785"/>
      <c r="AQ508" s="785"/>
      <c r="AR508" s="785"/>
      <c r="AS508" s="785"/>
      <c r="AT508" s="785"/>
      <c r="AU508" s="785"/>
      <c r="AV508" s="785"/>
      <c r="AW508" s="785"/>
      <c r="AX508" s="785"/>
      <c r="AY508" s="785"/>
      <c r="AZ508" s="785"/>
      <c r="BD508" s="6"/>
    </row>
    <row r="509" spans="1:56" ht="12.9" customHeight="1" x14ac:dyDescent="0.3">
      <c r="A509" s="785"/>
      <c r="B509" s="785"/>
      <c r="C509" s="785"/>
      <c r="D509" s="785"/>
      <c r="E509" s="785"/>
      <c r="F509" s="785"/>
      <c r="G509" s="785"/>
      <c r="H509" s="785"/>
      <c r="I509" s="785"/>
      <c r="J509" s="785"/>
      <c r="K509" s="785"/>
      <c r="L509" s="785"/>
      <c r="M509" s="785"/>
      <c r="N509" s="785"/>
      <c r="O509" s="785"/>
      <c r="P509" s="785"/>
      <c r="Q509" s="785"/>
      <c r="R509" s="785"/>
      <c r="S509" s="785"/>
      <c r="T509" s="785"/>
      <c r="U509" s="785"/>
      <c r="V509" s="785"/>
      <c r="W509" s="13"/>
      <c r="X509" s="13"/>
      <c r="Y509" s="13"/>
      <c r="Z509" s="785"/>
      <c r="AA509" s="785"/>
      <c r="AB509" s="785"/>
      <c r="AC509" s="785"/>
      <c r="AD509" s="785"/>
      <c r="AE509" s="785"/>
      <c r="AF509" s="785"/>
      <c r="AG509" s="785"/>
      <c r="AH509" s="785"/>
      <c r="AI509" s="785"/>
      <c r="AJ509" s="785"/>
      <c r="AK509" s="785"/>
      <c r="AL509" s="785"/>
      <c r="AM509" s="785"/>
      <c r="AN509" s="785"/>
      <c r="AO509" s="785"/>
      <c r="AP509" s="785"/>
      <c r="AQ509" s="785"/>
      <c r="AR509" s="785"/>
      <c r="AS509" s="785"/>
      <c r="AT509" s="785"/>
      <c r="AU509" s="785"/>
      <c r="AV509" s="785"/>
      <c r="AW509" s="785"/>
      <c r="AX509" s="785"/>
      <c r="AY509" s="785"/>
      <c r="AZ509" s="785"/>
      <c r="BD509" s="6"/>
    </row>
    <row r="510" spans="1:56" ht="12.9" customHeight="1" x14ac:dyDescent="0.3">
      <c r="A510" s="785"/>
      <c r="B510" s="785"/>
      <c r="C510" s="785"/>
      <c r="D510" s="785"/>
      <c r="E510" s="785"/>
      <c r="F510" s="785"/>
      <c r="G510" s="785"/>
      <c r="H510" s="785"/>
      <c r="I510" s="785"/>
      <c r="J510" s="785"/>
      <c r="K510" s="785"/>
      <c r="L510" s="785"/>
      <c r="M510" s="785"/>
      <c r="N510" s="785"/>
      <c r="O510" s="785"/>
      <c r="P510" s="785"/>
      <c r="Q510" s="785"/>
      <c r="R510" s="785"/>
      <c r="S510" s="785"/>
      <c r="T510" s="785"/>
      <c r="U510" s="785"/>
      <c r="V510" s="785"/>
      <c r="W510" s="13"/>
      <c r="X510" s="13"/>
      <c r="Y510" s="13"/>
      <c r="Z510" s="785"/>
      <c r="AA510" s="785"/>
      <c r="AB510" s="785"/>
      <c r="AC510" s="785"/>
      <c r="AD510" s="785"/>
      <c r="AE510" s="785"/>
      <c r="AF510" s="785"/>
      <c r="AG510" s="785"/>
      <c r="AH510" s="785"/>
      <c r="AI510" s="785"/>
      <c r="AJ510" s="785"/>
      <c r="AK510" s="785"/>
      <c r="AL510" s="785"/>
      <c r="AM510" s="785"/>
      <c r="AN510" s="785"/>
      <c r="AO510" s="785"/>
      <c r="AP510" s="785"/>
      <c r="AQ510" s="785"/>
      <c r="AR510" s="785"/>
      <c r="AS510" s="785"/>
      <c r="AT510" s="785"/>
      <c r="AU510" s="785"/>
      <c r="AV510" s="785"/>
      <c r="AW510" s="785"/>
      <c r="AX510" s="785"/>
      <c r="AY510" s="785"/>
      <c r="AZ510" s="785"/>
      <c r="BD510" s="6"/>
    </row>
    <row r="511" spans="1:56" ht="12.9" customHeight="1" x14ac:dyDescent="0.3">
      <c r="A511" s="785"/>
      <c r="B511" s="785"/>
      <c r="C511" s="785"/>
      <c r="D511" s="785"/>
      <c r="E511" s="785"/>
      <c r="F511" s="785"/>
      <c r="G511" s="785"/>
      <c r="H511" s="785"/>
      <c r="I511" s="785"/>
      <c r="J511" s="785"/>
      <c r="K511" s="785"/>
      <c r="L511" s="785"/>
      <c r="M511" s="785"/>
      <c r="N511" s="785"/>
      <c r="O511" s="785"/>
      <c r="P511" s="785"/>
      <c r="Q511" s="785"/>
      <c r="R511" s="785"/>
      <c r="S511" s="785"/>
      <c r="T511" s="785"/>
      <c r="U511" s="785"/>
      <c r="V511" s="785"/>
      <c r="W511" s="13"/>
      <c r="X511" s="13"/>
      <c r="Y511" s="13"/>
      <c r="Z511" s="785"/>
      <c r="AA511" s="785"/>
      <c r="AB511" s="785"/>
      <c r="AC511" s="785"/>
      <c r="AD511" s="785"/>
      <c r="AE511" s="785"/>
      <c r="AF511" s="785"/>
      <c r="AG511" s="785"/>
      <c r="AH511" s="785"/>
      <c r="AI511" s="785"/>
      <c r="AJ511" s="785"/>
      <c r="AK511" s="785"/>
      <c r="AL511" s="785"/>
      <c r="AM511" s="785"/>
      <c r="AN511" s="785"/>
      <c r="AO511" s="785"/>
      <c r="AP511" s="785"/>
      <c r="AQ511" s="785"/>
      <c r="AR511" s="785"/>
      <c r="AS511" s="785"/>
      <c r="AT511" s="785"/>
      <c r="AU511" s="785"/>
      <c r="AV511" s="785"/>
      <c r="AW511" s="785"/>
      <c r="AX511" s="785"/>
      <c r="AY511" s="785"/>
      <c r="AZ511" s="785"/>
      <c r="BD511" s="6"/>
    </row>
    <row r="512" spans="1:56" ht="12.9" customHeight="1" x14ac:dyDescent="0.3">
      <c r="A512" s="785"/>
      <c r="B512" s="785"/>
      <c r="C512" s="785"/>
      <c r="D512" s="785"/>
      <c r="E512" s="785"/>
      <c r="F512" s="785"/>
      <c r="G512" s="785"/>
      <c r="H512" s="785"/>
      <c r="I512" s="785"/>
      <c r="J512" s="785"/>
      <c r="K512" s="785"/>
      <c r="L512" s="785"/>
      <c r="M512" s="785"/>
      <c r="N512" s="785"/>
      <c r="O512" s="785"/>
      <c r="P512" s="785"/>
      <c r="Q512" s="785"/>
      <c r="R512" s="785"/>
      <c r="S512" s="785"/>
      <c r="T512" s="785"/>
      <c r="U512" s="785"/>
      <c r="V512" s="785"/>
      <c r="W512" s="13"/>
      <c r="X512" s="13"/>
      <c r="Y512" s="13"/>
      <c r="Z512" s="785"/>
      <c r="AA512" s="785"/>
      <c r="AB512" s="785"/>
      <c r="AC512" s="785"/>
      <c r="AD512" s="785"/>
      <c r="AE512" s="785"/>
      <c r="AF512" s="785"/>
      <c r="AG512" s="785"/>
      <c r="AH512" s="785"/>
      <c r="AI512" s="785"/>
      <c r="AJ512" s="785"/>
      <c r="AK512" s="785"/>
      <c r="AL512" s="785"/>
      <c r="AM512" s="785"/>
      <c r="AN512" s="785"/>
      <c r="AO512" s="785"/>
      <c r="AP512" s="785"/>
      <c r="AQ512" s="785"/>
      <c r="AR512" s="785"/>
      <c r="AS512" s="785"/>
      <c r="AT512" s="785"/>
      <c r="AU512" s="785"/>
      <c r="AV512" s="785"/>
      <c r="AW512" s="785"/>
      <c r="AX512" s="785"/>
      <c r="AY512" s="785"/>
      <c r="AZ512" s="785"/>
      <c r="BD512" s="6"/>
    </row>
    <row r="513" spans="1:56" ht="12.9" customHeight="1" x14ac:dyDescent="0.3">
      <c r="A513" s="785"/>
      <c r="B513" s="785"/>
      <c r="C513" s="785"/>
      <c r="D513" s="785"/>
      <c r="E513" s="785"/>
      <c r="F513" s="785"/>
      <c r="G513" s="785"/>
      <c r="H513" s="785"/>
      <c r="I513" s="785"/>
      <c r="J513" s="785"/>
      <c r="K513" s="785"/>
      <c r="L513" s="785"/>
      <c r="M513" s="785"/>
      <c r="N513" s="785"/>
      <c r="O513" s="785"/>
      <c r="P513" s="785"/>
      <c r="Q513" s="785"/>
      <c r="R513" s="785"/>
      <c r="S513" s="785"/>
      <c r="T513" s="785"/>
      <c r="U513" s="785"/>
      <c r="V513" s="785"/>
      <c r="W513" s="13"/>
      <c r="X513" s="13"/>
      <c r="Y513" s="13"/>
      <c r="Z513" s="785"/>
      <c r="AA513" s="785"/>
      <c r="AB513" s="785"/>
      <c r="AC513" s="785"/>
      <c r="AD513" s="785"/>
      <c r="AE513" s="785"/>
      <c r="AF513" s="785"/>
      <c r="AG513" s="785"/>
      <c r="AH513" s="785"/>
      <c r="AI513" s="785"/>
      <c r="AJ513" s="785"/>
      <c r="AK513" s="785"/>
      <c r="AL513" s="785"/>
      <c r="AM513" s="785"/>
      <c r="AN513" s="785"/>
      <c r="AO513" s="785"/>
      <c r="AP513" s="785"/>
      <c r="AQ513" s="785"/>
      <c r="AR513" s="785"/>
      <c r="AS513" s="785"/>
      <c r="AT513" s="785"/>
      <c r="AU513" s="785"/>
      <c r="AV513" s="785"/>
      <c r="AW513" s="785"/>
      <c r="AX513" s="785"/>
      <c r="AY513" s="785"/>
      <c r="AZ513" s="785"/>
      <c r="BD513" s="6"/>
    </row>
    <row r="514" spans="1:56" ht="12.9" customHeight="1" x14ac:dyDescent="0.3">
      <c r="A514" s="785"/>
      <c r="B514" s="785"/>
      <c r="C514" s="785"/>
      <c r="D514" s="785"/>
      <c r="E514" s="785"/>
      <c r="F514" s="785"/>
      <c r="G514" s="785"/>
      <c r="H514" s="785"/>
      <c r="I514" s="785"/>
      <c r="J514" s="785"/>
      <c r="K514" s="785"/>
      <c r="L514" s="785"/>
      <c r="M514" s="785"/>
      <c r="N514" s="785"/>
      <c r="O514" s="785"/>
      <c r="P514" s="785"/>
      <c r="Q514" s="785"/>
      <c r="R514" s="785"/>
      <c r="S514" s="785"/>
      <c r="T514" s="785"/>
      <c r="U514" s="785"/>
      <c r="V514" s="785"/>
      <c r="W514" s="13"/>
      <c r="X514" s="13"/>
      <c r="Y514" s="13"/>
      <c r="Z514" s="785"/>
      <c r="AA514" s="785"/>
      <c r="AB514" s="785"/>
      <c r="AC514" s="785"/>
      <c r="AD514" s="785"/>
      <c r="AE514" s="785"/>
      <c r="AF514" s="785"/>
      <c r="AG514" s="785"/>
      <c r="AH514" s="785"/>
      <c r="AI514" s="785"/>
      <c r="AJ514" s="785"/>
      <c r="AK514" s="785"/>
      <c r="AL514" s="785"/>
      <c r="AM514" s="785"/>
      <c r="AN514" s="785"/>
      <c r="AO514" s="785"/>
      <c r="AP514" s="785"/>
      <c r="AQ514" s="785"/>
      <c r="AR514" s="785"/>
      <c r="AS514" s="785"/>
      <c r="AT514" s="785"/>
      <c r="AU514" s="785"/>
      <c r="AV514" s="785"/>
      <c r="AW514" s="785"/>
      <c r="AX514" s="785"/>
      <c r="AY514" s="785"/>
      <c r="AZ514" s="785"/>
      <c r="BD514" s="6"/>
    </row>
    <row r="515" spans="1:56" ht="12.9" customHeight="1" x14ac:dyDescent="0.3">
      <c r="A515" s="785"/>
      <c r="B515" s="785"/>
      <c r="C515" s="785"/>
      <c r="D515" s="785"/>
      <c r="E515" s="785"/>
      <c r="F515" s="785"/>
      <c r="G515" s="785"/>
      <c r="H515" s="785"/>
      <c r="I515" s="785"/>
      <c r="J515" s="785"/>
      <c r="K515" s="785"/>
      <c r="L515" s="785"/>
      <c r="M515" s="785"/>
      <c r="N515" s="785"/>
      <c r="O515" s="785"/>
      <c r="P515" s="785"/>
      <c r="Q515" s="785"/>
      <c r="R515" s="785"/>
      <c r="S515" s="785"/>
      <c r="T515" s="785"/>
      <c r="U515" s="785"/>
      <c r="V515" s="785"/>
      <c r="W515" s="13"/>
      <c r="X515" s="13"/>
      <c r="Y515" s="13"/>
      <c r="Z515" s="785"/>
      <c r="AA515" s="785"/>
      <c r="AB515" s="785"/>
      <c r="AC515" s="785"/>
      <c r="AD515" s="785"/>
      <c r="AE515" s="785"/>
      <c r="AF515" s="785"/>
      <c r="AG515" s="785"/>
      <c r="AH515" s="785"/>
      <c r="AI515" s="785"/>
      <c r="AJ515" s="785"/>
      <c r="AK515" s="785"/>
      <c r="AL515" s="785"/>
      <c r="AM515" s="785"/>
      <c r="AN515" s="785"/>
      <c r="AO515" s="785"/>
      <c r="AP515" s="785"/>
      <c r="AQ515" s="785"/>
      <c r="AR515" s="785"/>
      <c r="AS515" s="785"/>
      <c r="AT515" s="785"/>
      <c r="AU515" s="785"/>
      <c r="AV515" s="785"/>
      <c r="AW515" s="785"/>
      <c r="AX515" s="785"/>
      <c r="AY515" s="785"/>
      <c r="AZ515" s="785"/>
      <c r="BD515" s="6"/>
    </row>
    <row r="516" spans="1:56" ht="12.9" customHeight="1" x14ac:dyDescent="0.3">
      <c r="A516" s="785"/>
      <c r="B516" s="785"/>
      <c r="C516" s="785"/>
      <c r="D516" s="785"/>
      <c r="E516" s="785"/>
      <c r="F516" s="785"/>
      <c r="G516" s="785"/>
      <c r="H516" s="785"/>
      <c r="I516" s="785"/>
      <c r="J516" s="785"/>
      <c r="K516" s="785"/>
      <c r="L516" s="785"/>
      <c r="M516" s="785"/>
      <c r="N516" s="785"/>
      <c r="O516" s="785"/>
      <c r="P516" s="785"/>
      <c r="Q516" s="785"/>
      <c r="R516" s="785"/>
      <c r="S516" s="785"/>
      <c r="T516" s="785"/>
      <c r="U516" s="785"/>
      <c r="V516" s="785"/>
      <c r="W516" s="13"/>
      <c r="X516" s="13"/>
      <c r="Y516" s="13"/>
      <c r="Z516" s="785"/>
      <c r="AA516" s="785"/>
      <c r="AB516" s="785"/>
      <c r="AC516" s="785"/>
      <c r="AD516" s="785"/>
      <c r="AE516" s="785"/>
      <c r="AF516" s="785"/>
      <c r="AG516" s="785"/>
      <c r="AH516" s="785"/>
      <c r="AI516" s="785"/>
      <c r="AJ516" s="785"/>
      <c r="AK516" s="785"/>
      <c r="AL516" s="785"/>
      <c r="AM516" s="785"/>
      <c r="AN516" s="785"/>
      <c r="AO516" s="785"/>
      <c r="AP516" s="785"/>
      <c r="AQ516" s="785"/>
      <c r="AR516" s="785"/>
      <c r="AS516" s="785"/>
      <c r="AT516" s="785"/>
      <c r="AU516" s="785"/>
      <c r="AV516" s="785"/>
      <c r="AW516" s="785"/>
      <c r="AX516" s="785"/>
      <c r="AY516" s="785"/>
      <c r="AZ516" s="785"/>
      <c r="BD516" s="6"/>
    </row>
    <row r="517" spans="1:56" ht="12.9" customHeight="1" x14ac:dyDescent="0.3">
      <c r="A517" s="785"/>
      <c r="B517" s="785"/>
      <c r="C517" s="785"/>
      <c r="D517" s="785"/>
      <c r="E517" s="785"/>
      <c r="F517" s="785"/>
      <c r="G517" s="785"/>
      <c r="H517" s="785"/>
      <c r="I517" s="785"/>
      <c r="J517" s="785"/>
      <c r="K517" s="785"/>
      <c r="L517" s="785"/>
      <c r="M517" s="785"/>
      <c r="N517" s="785"/>
      <c r="O517" s="785"/>
      <c r="P517" s="785"/>
      <c r="Q517" s="785"/>
      <c r="R517" s="785"/>
      <c r="S517" s="785"/>
      <c r="T517" s="785"/>
      <c r="U517" s="785"/>
      <c r="V517" s="785"/>
      <c r="W517" s="13"/>
      <c r="X517" s="13"/>
      <c r="Y517" s="13"/>
      <c r="Z517" s="785"/>
      <c r="AA517" s="785"/>
      <c r="AB517" s="785"/>
      <c r="AC517" s="785"/>
      <c r="AD517" s="785"/>
      <c r="AE517" s="785"/>
      <c r="AF517" s="785"/>
      <c r="AG517" s="785"/>
      <c r="AH517" s="785"/>
      <c r="AI517" s="785"/>
      <c r="AJ517" s="785"/>
      <c r="AK517" s="785"/>
      <c r="AL517" s="785"/>
      <c r="AM517" s="785"/>
      <c r="AN517" s="785"/>
      <c r="AO517" s="785"/>
      <c r="AP517" s="785"/>
      <c r="AQ517" s="785"/>
      <c r="AR517" s="785"/>
      <c r="AS517" s="785"/>
      <c r="AT517" s="785"/>
      <c r="AU517" s="785"/>
      <c r="AV517" s="785"/>
      <c r="AW517" s="785"/>
      <c r="AX517" s="785"/>
      <c r="AY517" s="785"/>
      <c r="AZ517" s="785"/>
      <c r="BD517" s="6"/>
    </row>
    <row r="518" spans="1:56" ht="12.9" customHeight="1" x14ac:dyDescent="0.3">
      <c r="A518" s="785"/>
      <c r="B518" s="785"/>
      <c r="C518" s="785"/>
      <c r="D518" s="785"/>
      <c r="E518" s="785"/>
      <c r="F518" s="785"/>
      <c r="G518" s="785"/>
      <c r="H518" s="785"/>
      <c r="I518" s="785"/>
      <c r="J518" s="785"/>
      <c r="K518" s="785"/>
      <c r="L518" s="785"/>
      <c r="M518" s="785"/>
      <c r="N518" s="785"/>
      <c r="O518" s="785"/>
      <c r="P518" s="785"/>
      <c r="Q518" s="785"/>
      <c r="R518" s="785"/>
      <c r="S518" s="785"/>
      <c r="T518" s="785"/>
      <c r="U518" s="785"/>
      <c r="V518" s="785"/>
      <c r="W518" s="13"/>
      <c r="X518" s="13"/>
      <c r="Y518" s="13"/>
      <c r="Z518" s="785"/>
      <c r="AA518" s="785"/>
      <c r="AB518" s="785"/>
      <c r="AC518" s="785"/>
      <c r="AD518" s="785"/>
      <c r="AE518" s="785"/>
      <c r="AF518" s="785"/>
      <c r="AG518" s="785"/>
      <c r="AH518" s="785"/>
      <c r="AI518" s="785"/>
      <c r="AJ518" s="785"/>
      <c r="AK518" s="785"/>
      <c r="AL518" s="785"/>
      <c r="AM518" s="785"/>
      <c r="AN518" s="785"/>
      <c r="AO518" s="785"/>
      <c r="AP518" s="785"/>
      <c r="AQ518" s="785"/>
      <c r="AR518" s="785"/>
      <c r="AS518" s="785"/>
      <c r="AT518" s="785"/>
      <c r="AU518" s="785"/>
      <c r="AV518" s="785"/>
      <c r="AW518" s="785"/>
      <c r="AX518" s="785"/>
      <c r="AY518" s="785"/>
      <c r="AZ518" s="785"/>
      <c r="BD518" s="6"/>
    </row>
    <row r="519" spans="1:56" ht="12.9" customHeight="1" x14ac:dyDescent="0.3">
      <c r="A519" s="785"/>
      <c r="B519" s="785"/>
      <c r="C519" s="785"/>
      <c r="D519" s="785"/>
      <c r="E519" s="785"/>
      <c r="F519" s="785"/>
      <c r="G519" s="785"/>
      <c r="H519" s="785"/>
      <c r="I519" s="785"/>
      <c r="J519" s="785"/>
      <c r="K519" s="785"/>
      <c r="L519" s="785"/>
      <c r="M519" s="785"/>
      <c r="N519" s="785"/>
      <c r="O519" s="785"/>
      <c r="P519" s="785"/>
      <c r="Q519" s="785"/>
      <c r="R519" s="785"/>
      <c r="S519" s="785"/>
      <c r="T519" s="785"/>
      <c r="U519" s="785"/>
      <c r="V519" s="785"/>
      <c r="W519" s="13"/>
      <c r="X519" s="13"/>
      <c r="Y519" s="13"/>
      <c r="Z519" s="785"/>
      <c r="AA519" s="785"/>
      <c r="AB519" s="785"/>
      <c r="AC519" s="785"/>
      <c r="AD519" s="785"/>
      <c r="AE519" s="785"/>
      <c r="AF519" s="785"/>
      <c r="AG519" s="785"/>
      <c r="AH519" s="785"/>
      <c r="AI519" s="785"/>
      <c r="AJ519" s="785"/>
      <c r="AK519" s="785"/>
      <c r="AL519" s="785"/>
      <c r="AM519" s="785"/>
      <c r="AN519" s="785"/>
      <c r="AO519" s="785"/>
      <c r="AP519" s="785"/>
      <c r="AQ519" s="785"/>
      <c r="AR519" s="785"/>
      <c r="AS519" s="785"/>
      <c r="AT519" s="785"/>
      <c r="AU519" s="785"/>
      <c r="AV519" s="785"/>
      <c r="AW519" s="785"/>
      <c r="AX519" s="785"/>
      <c r="AY519" s="785"/>
      <c r="AZ519" s="785"/>
      <c r="BD519" s="6"/>
    </row>
    <row r="520" spans="1:56" ht="12.9" customHeight="1" x14ac:dyDescent="0.3">
      <c r="A520" s="785"/>
      <c r="B520" s="785"/>
      <c r="C520" s="785"/>
      <c r="D520" s="785"/>
      <c r="E520" s="785"/>
      <c r="F520" s="785"/>
      <c r="G520" s="785"/>
      <c r="H520" s="785"/>
      <c r="I520" s="785"/>
      <c r="J520" s="785"/>
      <c r="K520" s="785"/>
      <c r="L520" s="785"/>
      <c r="M520" s="785"/>
      <c r="N520" s="785"/>
      <c r="O520" s="785"/>
      <c r="P520" s="785"/>
      <c r="Q520" s="785"/>
      <c r="R520" s="785"/>
      <c r="S520" s="785"/>
      <c r="T520" s="785"/>
      <c r="U520" s="785"/>
      <c r="V520" s="785"/>
      <c r="W520" s="13"/>
      <c r="X520" s="13"/>
      <c r="Y520" s="13"/>
      <c r="Z520" s="785"/>
      <c r="AA520" s="785"/>
      <c r="AB520" s="785"/>
      <c r="AC520" s="785"/>
      <c r="AD520" s="785"/>
      <c r="AE520" s="785"/>
      <c r="AF520" s="785"/>
      <c r="AG520" s="785"/>
      <c r="AH520" s="785"/>
      <c r="AI520" s="785"/>
      <c r="AJ520" s="785"/>
      <c r="AK520" s="785"/>
      <c r="AL520" s="785"/>
      <c r="AM520" s="785"/>
      <c r="AN520" s="785"/>
      <c r="AO520" s="785"/>
      <c r="AP520" s="785"/>
      <c r="AQ520" s="785"/>
      <c r="AR520" s="785"/>
      <c r="AS520" s="785"/>
      <c r="AT520" s="785"/>
      <c r="AU520" s="785"/>
      <c r="AV520" s="785"/>
      <c r="AW520" s="785"/>
      <c r="AX520" s="785"/>
      <c r="AY520" s="785"/>
      <c r="AZ520" s="785"/>
      <c r="BD520" s="6"/>
    </row>
    <row r="521" spans="1:56" ht="12.9" customHeight="1" x14ac:dyDescent="0.3">
      <c r="A521" s="785"/>
      <c r="B521" s="785"/>
      <c r="C521" s="785"/>
      <c r="D521" s="785"/>
      <c r="E521" s="785"/>
      <c r="F521" s="785"/>
      <c r="G521" s="785"/>
      <c r="H521" s="785"/>
      <c r="I521" s="785"/>
      <c r="J521" s="785"/>
      <c r="K521" s="785"/>
      <c r="L521" s="785"/>
      <c r="M521" s="785"/>
      <c r="N521" s="785"/>
      <c r="O521" s="785"/>
      <c r="P521" s="785"/>
      <c r="Q521" s="785"/>
      <c r="R521" s="785"/>
      <c r="S521" s="785"/>
      <c r="T521" s="785"/>
      <c r="U521" s="785"/>
      <c r="V521" s="785"/>
      <c r="W521" s="13"/>
      <c r="X521" s="13"/>
      <c r="Y521" s="13"/>
      <c r="Z521" s="785"/>
      <c r="AA521" s="785"/>
      <c r="AB521" s="785"/>
      <c r="AC521" s="785"/>
      <c r="AD521" s="785"/>
      <c r="AE521" s="785"/>
      <c r="AF521" s="785"/>
      <c r="AG521" s="785"/>
      <c r="AH521" s="785"/>
      <c r="AI521" s="785"/>
      <c r="AJ521" s="785"/>
      <c r="AK521" s="785"/>
      <c r="AL521" s="785"/>
      <c r="AM521" s="785"/>
      <c r="AN521" s="785"/>
      <c r="AO521" s="785"/>
      <c r="AP521" s="785"/>
      <c r="AQ521" s="785"/>
      <c r="AR521" s="785"/>
      <c r="AS521" s="785"/>
      <c r="AT521" s="785"/>
      <c r="AU521" s="785"/>
      <c r="AV521" s="785"/>
      <c r="AW521" s="785"/>
      <c r="AX521" s="785"/>
      <c r="AY521" s="785"/>
      <c r="AZ521" s="785"/>
      <c r="BD521" s="6"/>
    </row>
    <row r="522" spans="1:56" ht="12.9" customHeight="1" x14ac:dyDescent="0.3">
      <c r="A522" s="785"/>
      <c r="B522" s="785"/>
      <c r="C522" s="785"/>
      <c r="D522" s="785"/>
      <c r="E522" s="785"/>
      <c r="F522" s="785"/>
      <c r="G522" s="785"/>
      <c r="H522" s="785"/>
      <c r="I522" s="785"/>
      <c r="J522" s="785"/>
      <c r="K522" s="785"/>
      <c r="L522" s="785"/>
      <c r="M522" s="785"/>
      <c r="N522" s="785"/>
      <c r="O522" s="785"/>
      <c r="P522" s="785"/>
      <c r="Q522" s="785"/>
      <c r="R522" s="785"/>
      <c r="S522" s="785"/>
      <c r="T522" s="785"/>
      <c r="U522" s="785"/>
      <c r="V522" s="785"/>
      <c r="W522" s="13"/>
      <c r="X522" s="13"/>
      <c r="Y522" s="13"/>
      <c r="Z522" s="785"/>
      <c r="AA522" s="785"/>
      <c r="AB522" s="785"/>
      <c r="AC522" s="785"/>
      <c r="AD522" s="785"/>
      <c r="AE522" s="785"/>
      <c r="AF522" s="785"/>
      <c r="AG522" s="785"/>
      <c r="AH522" s="785"/>
      <c r="AI522" s="785"/>
      <c r="AJ522" s="785"/>
      <c r="AK522" s="785"/>
      <c r="AL522" s="785"/>
      <c r="AM522" s="785"/>
      <c r="AN522" s="785"/>
      <c r="AO522" s="785"/>
      <c r="AP522" s="785"/>
      <c r="AQ522" s="785"/>
      <c r="AR522" s="785"/>
      <c r="AS522" s="785"/>
      <c r="AT522" s="785"/>
      <c r="AU522" s="785"/>
      <c r="AV522" s="785"/>
      <c r="AW522" s="785"/>
      <c r="AX522" s="785"/>
      <c r="AY522" s="785"/>
      <c r="AZ522" s="785"/>
      <c r="BD522" s="6"/>
    </row>
    <row r="523" spans="1:56" ht="12.9" customHeight="1" x14ac:dyDescent="0.3">
      <c r="A523" s="785"/>
      <c r="B523" s="785"/>
      <c r="C523" s="785"/>
      <c r="D523" s="785"/>
      <c r="E523" s="785"/>
      <c r="F523" s="785"/>
      <c r="G523" s="785"/>
      <c r="H523" s="785"/>
      <c r="I523" s="785"/>
      <c r="J523" s="785"/>
      <c r="K523" s="785"/>
      <c r="L523" s="785"/>
      <c r="M523" s="785"/>
      <c r="N523" s="785"/>
      <c r="O523" s="785"/>
      <c r="P523" s="785"/>
      <c r="Q523" s="785"/>
      <c r="R523" s="785"/>
      <c r="S523" s="785"/>
      <c r="T523" s="785"/>
      <c r="U523" s="785"/>
      <c r="V523" s="785"/>
      <c r="W523" s="13"/>
      <c r="X523" s="13"/>
      <c r="Y523" s="13"/>
      <c r="Z523" s="785"/>
      <c r="AA523" s="785"/>
      <c r="AB523" s="785"/>
      <c r="AC523" s="785"/>
      <c r="AD523" s="785"/>
      <c r="AE523" s="785"/>
      <c r="AF523" s="785"/>
      <c r="AG523" s="785"/>
      <c r="AH523" s="785"/>
      <c r="AI523" s="785"/>
      <c r="AJ523" s="785"/>
      <c r="AK523" s="785"/>
      <c r="AL523" s="785"/>
      <c r="AM523" s="785"/>
      <c r="AN523" s="785"/>
      <c r="AO523" s="785"/>
      <c r="AP523" s="785"/>
      <c r="AQ523" s="785"/>
      <c r="AR523" s="785"/>
      <c r="AS523" s="785"/>
      <c r="AT523" s="785"/>
      <c r="AU523" s="785"/>
      <c r="AV523" s="785"/>
      <c r="AW523" s="785"/>
      <c r="AX523" s="785"/>
      <c r="AY523" s="785"/>
      <c r="AZ523" s="785"/>
      <c r="BD523" s="6"/>
    </row>
    <row r="524" spans="1:56" ht="12.9" customHeight="1" x14ac:dyDescent="0.3">
      <c r="A524" s="785"/>
      <c r="B524" s="785"/>
      <c r="C524" s="785"/>
      <c r="D524" s="785"/>
      <c r="E524" s="785"/>
      <c r="F524" s="785"/>
      <c r="G524" s="785"/>
      <c r="H524" s="785"/>
      <c r="I524" s="785"/>
      <c r="J524" s="785"/>
      <c r="K524" s="785"/>
      <c r="L524" s="785"/>
      <c r="M524" s="785"/>
      <c r="N524" s="785"/>
      <c r="O524" s="785"/>
      <c r="P524" s="785"/>
      <c r="Q524" s="785"/>
      <c r="R524" s="785"/>
      <c r="S524" s="785"/>
      <c r="T524" s="785"/>
      <c r="U524" s="785"/>
      <c r="V524" s="785"/>
      <c r="W524" s="13"/>
      <c r="X524" s="13"/>
      <c r="Y524" s="13"/>
      <c r="Z524" s="785"/>
      <c r="AA524" s="785"/>
      <c r="AB524" s="785"/>
      <c r="AC524" s="785"/>
      <c r="AD524" s="785"/>
      <c r="AE524" s="785"/>
      <c r="AF524" s="785"/>
      <c r="AG524" s="785"/>
      <c r="AH524" s="785"/>
      <c r="AI524" s="785"/>
      <c r="AJ524" s="785"/>
      <c r="AK524" s="785"/>
      <c r="AL524" s="785"/>
      <c r="AM524" s="785"/>
      <c r="AN524" s="785"/>
      <c r="AO524" s="785"/>
      <c r="AP524" s="785"/>
      <c r="AQ524" s="785"/>
      <c r="AR524" s="785"/>
      <c r="AS524" s="785"/>
      <c r="AT524" s="785"/>
      <c r="AU524" s="785"/>
      <c r="AV524" s="785"/>
      <c r="AW524" s="785"/>
      <c r="AX524" s="785"/>
      <c r="AY524" s="785"/>
      <c r="AZ524" s="785"/>
      <c r="BD524" s="6"/>
    </row>
    <row r="525" spans="1:56" ht="12.9" customHeight="1" x14ac:dyDescent="0.3">
      <c r="A525" s="785"/>
      <c r="B525" s="785"/>
      <c r="C525" s="785"/>
      <c r="D525" s="785"/>
      <c r="E525" s="785"/>
      <c r="F525" s="785"/>
      <c r="G525" s="785"/>
      <c r="H525" s="785"/>
      <c r="I525" s="785"/>
      <c r="J525" s="785"/>
      <c r="K525" s="785"/>
      <c r="L525" s="785"/>
      <c r="M525" s="785"/>
      <c r="N525" s="785"/>
      <c r="O525" s="785"/>
      <c r="P525" s="785"/>
      <c r="Q525" s="785"/>
      <c r="R525" s="785"/>
      <c r="S525" s="785"/>
      <c r="T525" s="785"/>
      <c r="U525" s="785"/>
      <c r="V525" s="785"/>
      <c r="W525" s="13"/>
      <c r="X525" s="13"/>
      <c r="Y525" s="13"/>
      <c r="Z525" s="785"/>
      <c r="AA525" s="785"/>
      <c r="AB525" s="785"/>
      <c r="AC525" s="785"/>
      <c r="AD525" s="785"/>
      <c r="AE525" s="785"/>
      <c r="AF525" s="785"/>
      <c r="AG525" s="785"/>
      <c r="AH525" s="785"/>
      <c r="AI525" s="785"/>
      <c r="AJ525" s="785"/>
      <c r="AK525" s="785"/>
      <c r="AL525" s="785"/>
      <c r="AM525" s="785"/>
      <c r="AN525" s="785"/>
      <c r="AO525" s="785"/>
      <c r="AP525" s="785"/>
      <c r="AQ525" s="785"/>
      <c r="AR525" s="785"/>
      <c r="AS525" s="785"/>
      <c r="AT525" s="785"/>
      <c r="AU525" s="785"/>
      <c r="AV525" s="785"/>
      <c r="AW525" s="785"/>
      <c r="AX525" s="785"/>
      <c r="AY525" s="785"/>
      <c r="AZ525" s="785"/>
      <c r="BD525" s="6"/>
    </row>
    <row r="526" spans="1:56" ht="12.9" customHeight="1" x14ac:dyDescent="0.3">
      <c r="A526" s="785"/>
      <c r="B526" s="785"/>
      <c r="C526" s="785"/>
      <c r="D526" s="785"/>
      <c r="E526" s="785"/>
      <c r="F526" s="785"/>
      <c r="G526" s="785"/>
      <c r="H526" s="785"/>
      <c r="I526" s="785"/>
      <c r="J526" s="785"/>
      <c r="K526" s="785"/>
      <c r="L526" s="785"/>
      <c r="M526" s="785"/>
      <c r="N526" s="785"/>
      <c r="O526" s="785"/>
      <c r="P526" s="785"/>
      <c r="Q526" s="785"/>
      <c r="R526" s="785"/>
      <c r="S526" s="785"/>
      <c r="T526" s="785"/>
      <c r="U526" s="785"/>
      <c r="V526" s="785"/>
      <c r="W526" s="13"/>
      <c r="X526" s="13"/>
      <c r="Y526" s="13"/>
      <c r="Z526" s="785"/>
      <c r="AA526" s="785"/>
      <c r="AB526" s="785"/>
      <c r="AC526" s="785"/>
      <c r="AD526" s="785"/>
      <c r="AE526" s="785"/>
      <c r="AF526" s="785"/>
      <c r="AG526" s="785"/>
      <c r="AH526" s="785"/>
      <c r="AI526" s="785"/>
      <c r="AJ526" s="785"/>
      <c r="AK526" s="785"/>
      <c r="AL526" s="785"/>
      <c r="AM526" s="785"/>
      <c r="AN526" s="785"/>
      <c r="AO526" s="785"/>
      <c r="AP526" s="785"/>
      <c r="AQ526" s="785"/>
      <c r="AR526" s="785"/>
      <c r="AS526" s="785"/>
      <c r="AT526" s="785"/>
      <c r="AU526" s="785"/>
      <c r="AV526" s="785"/>
      <c r="AW526" s="785"/>
      <c r="AX526" s="785"/>
      <c r="AY526" s="785"/>
      <c r="AZ526" s="785"/>
      <c r="BD526" s="6"/>
    </row>
    <row r="527" spans="1:56" ht="12.9" customHeight="1" x14ac:dyDescent="0.3">
      <c r="A527" s="785"/>
      <c r="B527" s="785"/>
      <c r="C527" s="785"/>
      <c r="D527" s="785"/>
      <c r="E527" s="785"/>
      <c r="F527" s="785"/>
      <c r="G527" s="785"/>
      <c r="H527" s="785"/>
      <c r="I527" s="785"/>
      <c r="J527" s="785"/>
      <c r="K527" s="785"/>
      <c r="L527" s="785"/>
      <c r="M527" s="785"/>
      <c r="N527" s="785"/>
      <c r="O527" s="785"/>
      <c r="P527" s="785"/>
      <c r="Q527" s="785"/>
      <c r="R527" s="785"/>
      <c r="S527" s="785"/>
      <c r="T527" s="785"/>
      <c r="U527" s="785"/>
      <c r="V527" s="785"/>
      <c r="W527" s="13"/>
      <c r="X527" s="13"/>
      <c r="Y527" s="13"/>
      <c r="Z527" s="785"/>
      <c r="AA527" s="785"/>
      <c r="AB527" s="785"/>
      <c r="AC527" s="785"/>
      <c r="AD527" s="785"/>
      <c r="AE527" s="785"/>
      <c r="AF527" s="785"/>
      <c r="AG527" s="785"/>
      <c r="AH527" s="785"/>
      <c r="AI527" s="785"/>
      <c r="AJ527" s="785"/>
      <c r="AK527" s="785"/>
      <c r="AL527" s="785"/>
      <c r="AM527" s="785"/>
      <c r="AN527" s="785"/>
      <c r="AO527" s="785"/>
      <c r="AP527" s="785"/>
      <c r="AQ527" s="785"/>
      <c r="AR527" s="785"/>
      <c r="AS527" s="785"/>
      <c r="AT527" s="785"/>
      <c r="AU527" s="785"/>
      <c r="AV527" s="785"/>
      <c r="AW527" s="785"/>
      <c r="AX527" s="785"/>
      <c r="AY527" s="785"/>
      <c r="AZ527" s="785"/>
      <c r="BD527" s="6"/>
    </row>
    <row r="528" spans="1:56" ht="12.9" customHeight="1" x14ac:dyDescent="0.3">
      <c r="A528" s="785"/>
      <c r="B528" s="785"/>
      <c r="C528" s="785"/>
      <c r="D528" s="785"/>
      <c r="E528" s="785"/>
      <c r="F528" s="785"/>
      <c r="G528" s="785"/>
      <c r="H528" s="785"/>
      <c r="I528" s="785"/>
      <c r="J528" s="785"/>
      <c r="K528" s="785"/>
      <c r="L528" s="785"/>
      <c r="M528" s="785"/>
      <c r="N528" s="785"/>
      <c r="O528" s="785"/>
      <c r="P528" s="785"/>
      <c r="Q528" s="785"/>
      <c r="R528" s="785"/>
      <c r="S528" s="785"/>
      <c r="T528" s="785"/>
      <c r="U528" s="785"/>
      <c r="V528" s="785"/>
      <c r="W528" s="13"/>
      <c r="X528" s="13"/>
      <c r="Y528" s="13"/>
      <c r="Z528" s="785"/>
      <c r="AA528" s="785"/>
      <c r="AB528" s="785"/>
      <c r="AC528" s="785"/>
      <c r="AD528" s="785"/>
      <c r="AE528" s="785"/>
      <c r="AF528" s="785"/>
      <c r="AG528" s="785"/>
      <c r="AH528" s="785"/>
      <c r="AI528" s="785"/>
      <c r="AJ528" s="785"/>
      <c r="AK528" s="785"/>
      <c r="AL528" s="785"/>
      <c r="AM528" s="785"/>
      <c r="AN528" s="785"/>
      <c r="AO528" s="785"/>
      <c r="AP528" s="785"/>
      <c r="AQ528" s="785"/>
      <c r="AR528" s="785"/>
      <c r="AS528" s="785"/>
      <c r="AT528" s="785"/>
      <c r="AU528" s="785"/>
      <c r="AV528" s="785"/>
      <c r="AW528" s="785"/>
      <c r="AX528" s="785"/>
      <c r="AY528" s="785"/>
      <c r="AZ528" s="785"/>
      <c r="BD528" s="6"/>
    </row>
    <row r="529" spans="1:56" ht="12.9" customHeight="1" x14ac:dyDescent="0.3">
      <c r="A529" s="785"/>
      <c r="B529" s="785"/>
      <c r="C529" s="785"/>
      <c r="D529" s="785"/>
      <c r="E529" s="785"/>
      <c r="F529" s="785"/>
      <c r="G529" s="785"/>
      <c r="H529" s="785"/>
      <c r="I529" s="785"/>
      <c r="J529" s="785"/>
      <c r="K529" s="785"/>
      <c r="L529" s="785"/>
      <c r="M529" s="785"/>
      <c r="N529" s="785"/>
      <c r="O529" s="785"/>
      <c r="P529" s="785"/>
      <c r="Q529" s="785"/>
      <c r="R529" s="785"/>
      <c r="S529" s="785"/>
      <c r="T529" s="785"/>
      <c r="U529" s="785"/>
      <c r="V529" s="785"/>
      <c r="W529" s="13"/>
      <c r="X529" s="13"/>
      <c r="Y529" s="13"/>
      <c r="Z529" s="785"/>
      <c r="AA529" s="785"/>
      <c r="AB529" s="785"/>
      <c r="AC529" s="785"/>
      <c r="AD529" s="785"/>
      <c r="AE529" s="785"/>
      <c r="AF529" s="785"/>
      <c r="AG529" s="785"/>
      <c r="AH529" s="785"/>
      <c r="AI529" s="785"/>
      <c r="AJ529" s="785"/>
      <c r="AK529" s="785"/>
      <c r="AL529" s="785"/>
      <c r="AM529" s="785"/>
      <c r="AN529" s="785"/>
      <c r="AO529" s="785"/>
      <c r="AP529" s="785"/>
      <c r="AQ529" s="785"/>
      <c r="AR529" s="785"/>
      <c r="AS529" s="785"/>
      <c r="AT529" s="785"/>
      <c r="AU529" s="785"/>
      <c r="AV529" s="785"/>
      <c r="AW529" s="785"/>
      <c r="AX529" s="785"/>
      <c r="AY529" s="785"/>
      <c r="AZ529" s="785"/>
      <c r="BD529" s="6"/>
    </row>
    <row r="530" spans="1:56" ht="12.9" customHeight="1" x14ac:dyDescent="0.3">
      <c r="A530" s="785"/>
      <c r="B530" s="785"/>
      <c r="C530" s="785"/>
      <c r="D530" s="785"/>
      <c r="E530" s="785"/>
      <c r="F530" s="785"/>
      <c r="G530" s="785"/>
      <c r="H530" s="785"/>
      <c r="I530" s="785"/>
      <c r="J530" s="785"/>
      <c r="K530" s="785"/>
      <c r="L530" s="785"/>
      <c r="M530" s="785"/>
      <c r="N530" s="785"/>
      <c r="O530" s="785"/>
      <c r="P530" s="785"/>
      <c r="Q530" s="785"/>
      <c r="R530" s="785"/>
      <c r="S530" s="785"/>
      <c r="T530" s="785"/>
      <c r="U530" s="785"/>
      <c r="V530" s="785"/>
      <c r="W530" s="13"/>
      <c r="X530" s="13"/>
      <c r="Y530" s="13"/>
      <c r="Z530" s="785"/>
      <c r="AA530" s="785"/>
      <c r="AB530" s="785"/>
      <c r="AC530" s="785"/>
      <c r="AD530" s="785"/>
      <c r="AE530" s="785"/>
      <c r="AF530" s="785"/>
      <c r="AG530" s="785"/>
      <c r="AH530" s="785"/>
      <c r="AI530" s="785"/>
      <c r="AJ530" s="785"/>
      <c r="AK530" s="785"/>
      <c r="AL530" s="785"/>
      <c r="AM530" s="785"/>
      <c r="AN530" s="785"/>
      <c r="AO530" s="785"/>
      <c r="AP530" s="785"/>
      <c r="AQ530" s="785"/>
      <c r="AR530" s="785"/>
      <c r="AS530" s="785"/>
      <c r="AT530" s="785"/>
      <c r="AU530" s="785"/>
      <c r="AV530" s="785"/>
      <c r="AW530" s="785"/>
      <c r="AX530" s="785"/>
      <c r="AY530" s="785"/>
      <c r="AZ530" s="785"/>
      <c r="BD530" s="6"/>
    </row>
    <row r="531" spans="1:56" ht="12.9" customHeight="1" x14ac:dyDescent="0.3">
      <c r="A531" s="785"/>
      <c r="B531" s="785"/>
      <c r="C531" s="785"/>
      <c r="D531" s="785"/>
      <c r="E531" s="785"/>
      <c r="F531" s="785"/>
      <c r="G531" s="785"/>
      <c r="H531" s="785"/>
      <c r="I531" s="785"/>
      <c r="J531" s="785"/>
      <c r="K531" s="785"/>
      <c r="L531" s="785"/>
      <c r="M531" s="785"/>
      <c r="N531" s="785"/>
      <c r="O531" s="785"/>
      <c r="P531" s="785"/>
      <c r="Q531" s="785"/>
      <c r="R531" s="785"/>
      <c r="S531" s="785"/>
      <c r="T531" s="785"/>
      <c r="U531" s="785"/>
      <c r="V531" s="785"/>
      <c r="W531" s="13"/>
      <c r="X531" s="13"/>
      <c r="Y531" s="13"/>
      <c r="Z531" s="785"/>
      <c r="AA531" s="785"/>
      <c r="AB531" s="785"/>
      <c r="AC531" s="785"/>
      <c r="AD531" s="785"/>
      <c r="AE531" s="785"/>
      <c r="AF531" s="785"/>
      <c r="AG531" s="785"/>
      <c r="AH531" s="785"/>
      <c r="AI531" s="785"/>
      <c r="AJ531" s="785"/>
      <c r="AK531" s="785"/>
      <c r="AL531" s="785"/>
      <c r="AM531" s="785"/>
      <c r="AN531" s="785"/>
      <c r="AO531" s="785"/>
      <c r="AP531" s="785"/>
      <c r="AQ531" s="785"/>
      <c r="AR531" s="785"/>
      <c r="AS531" s="785"/>
      <c r="AT531" s="785"/>
      <c r="AU531" s="785"/>
      <c r="AV531" s="785"/>
      <c r="AW531" s="785"/>
      <c r="AX531" s="785"/>
      <c r="AY531" s="785"/>
      <c r="AZ531" s="785"/>
      <c r="BD531" s="6"/>
    </row>
    <row r="532" spans="1:56" ht="12.9" customHeight="1" x14ac:dyDescent="0.3">
      <c r="A532" s="785"/>
      <c r="B532" s="785"/>
      <c r="C532" s="785"/>
      <c r="D532" s="785"/>
      <c r="E532" s="785"/>
      <c r="F532" s="785"/>
      <c r="G532" s="785"/>
      <c r="H532" s="785"/>
      <c r="I532" s="785"/>
      <c r="J532" s="785"/>
      <c r="K532" s="785"/>
      <c r="L532" s="785"/>
      <c r="M532" s="785"/>
      <c r="N532" s="785"/>
      <c r="O532" s="785"/>
      <c r="P532" s="785"/>
      <c r="Q532" s="785"/>
      <c r="R532" s="785"/>
      <c r="S532" s="785"/>
      <c r="T532" s="785"/>
      <c r="U532" s="785"/>
      <c r="V532" s="785"/>
      <c r="W532" s="13"/>
      <c r="X532" s="13"/>
      <c r="Y532" s="13"/>
      <c r="Z532" s="785"/>
      <c r="AA532" s="785"/>
      <c r="AB532" s="785"/>
      <c r="AC532" s="785"/>
      <c r="AD532" s="785"/>
      <c r="AE532" s="785"/>
      <c r="AF532" s="785"/>
      <c r="AG532" s="785"/>
      <c r="AH532" s="785"/>
      <c r="AI532" s="785"/>
      <c r="AJ532" s="785"/>
      <c r="AK532" s="785"/>
      <c r="AL532" s="785"/>
      <c r="AM532" s="785"/>
      <c r="AN532" s="785"/>
      <c r="AO532" s="785"/>
      <c r="AP532" s="785"/>
      <c r="AQ532" s="785"/>
      <c r="AR532" s="785"/>
      <c r="AS532" s="785"/>
      <c r="AT532" s="785"/>
      <c r="AU532" s="785"/>
      <c r="AV532" s="785"/>
      <c r="AW532" s="785"/>
      <c r="AX532" s="785"/>
      <c r="AY532" s="785"/>
      <c r="AZ532" s="785"/>
      <c r="BD532" s="6"/>
    </row>
    <row r="533" spans="1:56" ht="12.9" customHeight="1" x14ac:dyDescent="0.3">
      <c r="A533" s="785"/>
      <c r="B533" s="785"/>
      <c r="C533" s="785"/>
      <c r="D533" s="785"/>
      <c r="E533" s="785"/>
      <c r="F533" s="785"/>
      <c r="G533" s="785"/>
      <c r="H533" s="785"/>
      <c r="I533" s="785"/>
      <c r="J533" s="785"/>
      <c r="K533" s="785"/>
      <c r="L533" s="785"/>
      <c r="M533" s="785"/>
      <c r="N533" s="785"/>
      <c r="O533" s="785"/>
      <c r="P533" s="785"/>
      <c r="Q533" s="785"/>
      <c r="R533" s="785"/>
      <c r="S533" s="785"/>
      <c r="T533" s="785"/>
      <c r="U533" s="785"/>
      <c r="V533" s="785"/>
      <c r="W533" s="13"/>
      <c r="X533" s="13"/>
      <c r="Y533" s="13"/>
      <c r="Z533" s="785"/>
      <c r="AA533" s="785"/>
      <c r="AB533" s="785"/>
      <c r="AC533" s="785"/>
      <c r="AD533" s="785"/>
      <c r="AE533" s="785"/>
      <c r="AF533" s="785"/>
      <c r="AG533" s="785"/>
      <c r="AH533" s="785"/>
      <c r="AI533" s="785"/>
      <c r="AJ533" s="785"/>
      <c r="AK533" s="785"/>
      <c r="AL533" s="785"/>
      <c r="AM533" s="785"/>
      <c r="AN533" s="785"/>
      <c r="AO533" s="785"/>
      <c r="AP533" s="785"/>
      <c r="AQ533" s="785"/>
      <c r="AR533" s="785"/>
      <c r="AS533" s="785"/>
      <c r="AT533" s="785"/>
      <c r="AU533" s="785"/>
      <c r="AV533" s="785"/>
      <c r="AW533" s="785"/>
      <c r="AX533" s="785"/>
      <c r="AY533" s="785"/>
      <c r="AZ533" s="785"/>
      <c r="BD533" s="6"/>
    </row>
    <row r="534" spans="1:56" ht="12.9" customHeight="1" x14ac:dyDescent="0.3">
      <c r="A534" s="785"/>
      <c r="B534" s="785"/>
      <c r="C534" s="785"/>
      <c r="D534" s="785"/>
      <c r="E534" s="785"/>
      <c r="F534" s="785"/>
      <c r="G534" s="785"/>
      <c r="H534" s="785"/>
      <c r="I534" s="785"/>
      <c r="J534" s="785"/>
      <c r="K534" s="785"/>
      <c r="L534" s="785"/>
      <c r="M534" s="785"/>
      <c r="N534" s="785"/>
      <c r="O534" s="785"/>
      <c r="P534" s="785"/>
      <c r="Q534" s="785"/>
      <c r="R534" s="785"/>
      <c r="S534" s="785"/>
      <c r="T534" s="785"/>
      <c r="U534" s="785"/>
      <c r="V534" s="785"/>
      <c r="W534" s="13"/>
      <c r="X534" s="13"/>
      <c r="Y534" s="13"/>
      <c r="Z534" s="785"/>
      <c r="AA534" s="785"/>
      <c r="AB534" s="785"/>
      <c r="AC534" s="785"/>
      <c r="AD534" s="785"/>
      <c r="AE534" s="785"/>
      <c r="AF534" s="785"/>
      <c r="AG534" s="785"/>
      <c r="AH534" s="785"/>
      <c r="AI534" s="785"/>
      <c r="AJ534" s="785"/>
      <c r="AK534" s="785"/>
      <c r="AL534" s="785"/>
      <c r="AM534" s="785"/>
      <c r="AN534" s="785"/>
      <c r="AO534" s="785"/>
      <c r="AP534" s="785"/>
      <c r="AQ534" s="785"/>
      <c r="AR534" s="785"/>
      <c r="AS534" s="785"/>
      <c r="AT534" s="785"/>
      <c r="AU534" s="785"/>
      <c r="AV534" s="785"/>
      <c r="AW534" s="785"/>
      <c r="AX534" s="785"/>
      <c r="AY534" s="785"/>
      <c r="AZ534" s="785"/>
      <c r="BD534" s="6"/>
    </row>
    <row r="535" spans="1:56" ht="12.9" customHeight="1" x14ac:dyDescent="0.3">
      <c r="A535" s="785"/>
      <c r="B535" s="785"/>
      <c r="C535" s="785"/>
      <c r="D535" s="785"/>
      <c r="E535" s="785"/>
      <c r="F535" s="785"/>
      <c r="G535" s="785"/>
      <c r="H535" s="785"/>
      <c r="I535" s="785"/>
      <c r="J535" s="785"/>
      <c r="K535" s="785"/>
      <c r="L535" s="785"/>
      <c r="M535" s="785"/>
      <c r="N535" s="785"/>
      <c r="O535" s="785"/>
      <c r="P535" s="785"/>
      <c r="Q535" s="785"/>
      <c r="R535" s="785"/>
      <c r="S535" s="785"/>
      <c r="T535" s="785"/>
      <c r="U535" s="785"/>
      <c r="V535" s="785"/>
      <c r="W535" s="13"/>
      <c r="X535" s="13"/>
      <c r="Y535" s="13"/>
      <c r="Z535" s="785"/>
      <c r="AA535" s="785"/>
      <c r="AB535" s="785"/>
      <c r="AC535" s="785"/>
      <c r="AD535" s="785"/>
      <c r="AE535" s="785"/>
      <c r="AF535" s="785"/>
      <c r="AG535" s="785"/>
      <c r="AH535" s="785"/>
      <c r="AI535" s="785"/>
      <c r="AJ535" s="785"/>
      <c r="AK535" s="785"/>
      <c r="AL535" s="785"/>
      <c r="AM535" s="785"/>
      <c r="AN535" s="785"/>
      <c r="AO535" s="785"/>
      <c r="AP535" s="785"/>
      <c r="AQ535" s="785"/>
      <c r="AR535" s="785"/>
      <c r="AS535" s="785"/>
      <c r="AT535" s="785"/>
      <c r="AU535" s="785"/>
      <c r="AV535" s="785"/>
      <c r="AW535" s="785"/>
      <c r="AX535" s="785"/>
      <c r="AY535" s="785"/>
      <c r="AZ535" s="785"/>
      <c r="BD535" s="6"/>
    </row>
    <row r="536" spans="1:56" ht="12.9" customHeight="1" x14ac:dyDescent="0.3">
      <c r="A536" s="785"/>
      <c r="B536" s="785"/>
      <c r="C536" s="785"/>
      <c r="D536" s="785"/>
      <c r="E536" s="785"/>
      <c r="F536" s="785"/>
      <c r="G536" s="785"/>
      <c r="H536" s="785"/>
      <c r="I536" s="785"/>
      <c r="J536" s="785"/>
      <c r="K536" s="785"/>
      <c r="L536" s="785"/>
      <c r="M536" s="785"/>
      <c r="N536" s="785"/>
      <c r="O536" s="785"/>
      <c r="P536" s="785"/>
      <c r="Q536" s="785"/>
      <c r="R536" s="785"/>
      <c r="S536" s="785"/>
      <c r="T536" s="785"/>
      <c r="U536" s="785"/>
      <c r="V536" s="785"/>
      <c r="W536" s="13"/>
      <c r="X536" s="13"/>
      <c r="Y536" s="13"/>
      <c r="Z536" s="785"/>
      <c r="AA536" s="785"/>
      <c r="AB536" s="785"/>
      <c r="AC536" s="785"/>
      <c r="AD536" s="785"/>
      <c r="AE536" s="785"/>
      <c r="AF536" s="785"/>
      <c r="AG536" s="785"/>
      <c r="AH536" s="785"/>
      <c r="AI536" s="785"/>
      <c r="AJ536" s="785"/>
      <c r="AK536" s="785"/>
      <c r="AL536" s="785"/>
      <c r="AM536" s="785"/>
      <c r="AN536" s="785"/>
      <c r="AO536" s="785"/>
      <c r="AP536" s="785"/>
      <c r="AQ536" s="785"/>
      <c r="AR536" s="785"/>
      <c r="AS536" s="785"/>
      <c r="AT536" s="785"/>
      <c r="AU536" s="785"/>
      <c r="AV536" s="785"/>
      <c r="AW536" s="785"/>
      <c r="AX536" s="785"/>
      <c r="AY536" s="785"/>
      <c r="AZ536" s="785"/>
      <c r="BD536" s="6"/>
    </row>
    <row r="537" spans="1:56" ht="12.9" customHeight="1" x14ac:dyDescent="0.3">
      <c r="A537" s="785"/>
      <c r="B537" s="785"/>
      <c r="C537" s="785"/>
      <c r="D537" s="785"/>
      <c r="E537" s="785"/>
      <c r="F537" s="785"/>
      <c r="G537" s="785"/>
      <c r="H537" s="785"/>
      <c r="I537" s="785"/>
      <c r="J537" s="785"/>
      <c r="K537" s="785"/>
      <c r="L537" s="785"/>
      <c r="M537" s="785"/>
      <c r="N537" s="785"/>
      <c r="O537" s="785"/>
      <c r="P537" s="785"/>
      <c r="Q537" s="785"/>
      <c r="R537" s="785"/>
      <c r="S537" s="785"/>
      <c r="T537" s="785"/>
      <c r="U537" s="785"/>
      <c r="V537" s="785"/>
      <c r="W537" s="13"/>
      <c r="X537" s="13"/>
      <c r="Y537" s="13"/>
      <c r="Z537" s="785"/>
      <c r="AA537" s="785"/>
      <c r="AB537" s="785"/>
      <c r="AC537" s="785"/>
      <c r="AD537" s="785"/>
      <c r="AE537" s="785"/>
      <c r="AF537" s="785"/>
      <c r="AG537" s="785"/>
      <c r="AH537" s="785"/>
      <c r="AI537" s="785"/>
      <c r="AJ537" s="785"/>
      <c r="AK537" s="785"/>
      <c r="AL537" s="785"/>
      <c r="AM537" s="785"/>
      <c r="AN537" s="785"/>
      <c r="AO537" s="785"/>
      <c r="AP537" s="785"/>
      <c r="AQ537" s="785"/>
      <c r="AR537" s="785"/>
      <c r="AS537" s="785"/>
      <c r="AT537" s="785"/>
      <c r="AU537" s="785"/>
      <c r="AV537" s="785"/>
      <c r="AW537" s="785"/>
      <c r="AX537" s="785"/>
      <c r="AY537" s="785"/>
      <c r="AZ537" s="785"/>
      <c r="BD537" s="6"/>
    </row>
    <row r="538" spans="1:56" ht="12.9" customHeight="1" x14ac:dyDescent="0.3">
      <c r="A538" s="785"/>
      <c r="B538" s="785"/>
      <c r="C538" s="785"/>
      <c r="D538" s="785"/>
      <c r="E538" s="785"/>
      <c r="F538" s="785"/>
      <c r="G538" s="785"/>
      <c r="H538" s="785"/>
      <c r="I538" s="785"/>
      <c r="J538" s="785"/>
      <c r="K538" s="785"/>
      <c r="L538" s="785"/>
      <c r="M538" s="785"/>
      <c r="N538" s="785"/>
      <c r="O538" s="785"/>
      <c r="P538" s="785"/>
      <c r="Q538" s="785"/>
      <c r="R538" s="785"/>
      <c r="S538" s="785"/>
      <c r="T538" s="785"/>
      <c r="U538" s="785"/>
      <c r="V538" s="785"/>
      <c r="W538" s="13"/>
      <c r="X538" s="13"/>
      <c r="Y538" s="13"/>
      <c r="Z538" s="785"/>
      <c r="AA538" s="785"/>
      <c r="AB538" s="785"/>
      <c r="AC538" s="785"/>
      <c r="AD538" s="785"/>
      <c r="AE538" s="785"/>
      <c r="AF538" s="785"/>
      <c r="AG538" s="785"/>
      <c r="AH538" s="785"/>
      <c r="AI538" s="785"/>
      <c r="AJ538" s="785"/>
      <c r="AK538" s="785"/>
      <c r="AL538" s="785"/>
      <c r="AM538" s="785"/>
      <c r="AN538" s="785"/>
      <c r="AO538" s="785"/>
      <c r="AP538" s="785"/>
      <c r="AQ538" s="785"/>
      <c r="AR538" s="785"/>
      <c r="AS538" s="785"/>
      <c r="AT538" s="785"/>
      <c r="AU538" s="785"/>
      <c r="AV538" s="785"/>
      <c r="AW538" s="785"/>
      <c r="AX538" s="785"/>
      <c r="AY538" s="785"/>
      <c r="AZ538" s="785"/>
      <c r="BD538" s="6"/>
    </row>
    <row r="539" spans="1:56" ht="12.9" customHeight="1" x14ac:dyDescent="0.3">
      <c r="A539" s="785"/>
      <c r="B539" s="785"/>
      <c r="C539" s="785"/>
      <c r="D539" s="785"/>
      <c r="E539" s="785"/>
      <c r="F539" s="785"/>
      <c r="G539" s="785"/>
      <c r="H539" s="785"/>
      <c r="I539" s="785"/>
      <c r="J539" s="785"/>
      <c r="K539" s="785"/>
      <c r="L539" s="785"/>
      <c r="M539" s="785"/>
      <c r="N539" s="785"/>
      <c r="O539" s="785"/>
      <c r="P539" s="785"/>
      <c r="Q539" s="785"/>
      <c r="R539" s="785"/>
      <c r="S539" s="785"/>
      <c r="T539" s="785"/>
      <c r="U539" s="785"/>
      <c r="V539" s="785"/>
      <c r="W539" s="13"/>
      <c r="X539" s="13"/>
      <c r="Y539" s="13"/>
      <c r="Z539" s="785"/>
      <c r="AA539" s="785"/>
      <c r="AB539" s="785"/>
      <c r="AC539" s="785"/>
      <c r="AD539" s="785"/>
      <c r="AE539" s="785"/>
      <c r="AF539" s="785"/>
      <c r="AG539" s="785"/>
      <c r="AH539" s="785"/>
      <c r="AI539" s="785"/>
      <c r="AJ539" s="785"/>
      <c r="AK539" s="785"/>
      <c r="AL539" s="785"/>
      <c r="AM539" s="785"/>
      <c r="AN539" s="785"/>
      <c r="AO539" s="785"/>
      <c r="AP539" s="785"/>
      <c r="AQ539" s="785"/>
      <c r="AR539" s="785"/>
      <c r="AS539" s="785"/>
      <c r="AT539" s="785"/>
      <c r="AU539" s="785"/>
      <c r="AV539" s="785"/>
      <c r="AW539" s="785"/>
      <c r="AX539" s="785"/>
      <c r="AY539" s="785"/>
      <c r="AZ539" s="785"/>
      <c r="BD539" s="6"/>
    </row>
    <row r="540" spans="1:56" ht="12.9" customHeight="1" x14ac:dyDescent="0.3">
      <c r="A540" s="785"/>
      <c r="B540" s="785"/>
      <c r="C540" s="785"/>
      <c r="D540" s="785"/>
      <c r="E540" s="785"/>
      <c r="F540" s="785"/>
      <c r="G540" s="785"/>
      <c r="H540" s="785"/>
      <c r="I540" s="785"/>
      <c r="J540" s="785"/>
      <c r="K540" s="785"/>
      <c r="L540" s="785"/>
      <c r="M540" s="785"/>
      <c r="N540" s="785"/>
      <c r="O540" s="785"/>
      <c r="P540" s="785"/>
      <c r="Q540" s="785"/>
      <c r="R540" s="785"/>
      <c r="S540" s="785"/>
      <c r="T540" s="785"/>
      <c r="U540" s="785"/>
      <c r="V540" s="785"/>
      <c r="W540" s="13"/>
      <c r="X540" s="13"/>
      <c r="Y540" s="13"/>
      <c r="Z540" s="785"/>
      <c r="AA540" s="785"/>
      <c r="AB540" s="785"/>
      <c r="AC540" s="785"/>
      <c r="AD540" s="785"/>
      <c r="AE540" s="785"/>
      <c r="AF540" s="785"/>
      <c r="AG540" s="785"/>
      <c r="AH540" s="785"/>
      <c r="AI540" s="785"/>
      <c r="AJ540" s="785"/>
      <c r="AK540" s="785"/>
      <c r="AL540" s="785"/>
      <c r="AM540" s="785"/>
      <c r="AN540" s="785"/>
      <c r="AO540" s="785"/>
      <c r="AP540" s="785"/>
      <c r="AQ540" s="785"/>
      <c r="AR540" s="785"/>
      <c r="AS540" s="785"/>
      <c r="AT540" s="785"/>
      <c r="AU540" s="785"/>
      <c r="AV540" s="785"/>
      <c r="AW540" s="785"/>
      <c r="AX540" s="785"/>
      <c r="AY540" s="785"/>
      <c r="AZ540" s="785"/>
      <c r="BD540" s="6"/>
    </row>
    <row r="541" spans="1:56" ht="12.9" customHeight="1" x14ac:dyDescent="0.3">
      <c r="A541" s="785"/>
      <c r="B541" s="785"/>
      <c r="C541" s="785"/>
      <c r="D541" s="785"/>
      <c r="E541" s="785"/>
      <c r="F541" s="785"/>
      <c r="G541" s="785"/>
      <c r="H541" s="785"/>
      <c r="I541" s="785"/>
      <c r="J541" s="785"/>
      <c r="K541" s="785"/>
      <c r="L541" s="785"/>
      <c r="M541" s="785"/>
      <c r="N541" s="785"/>
      <c r="O541" s="785"/>
      <c r="P541" s="785"/>
      <c r="Q541" s="785"/>
      <c r="R541" s="785"/>
      <c r="S541" s="785"/>
      <c r="T541" s="785"/>
      <c r="U541" s="785"/>
      <c r="V541" s="785"/>
      <c r="W541" s="13"/>
      <c r="X541" s="13"/>
      <c r="Y541" s="13"/>
      <c r="Z541" s="785"/>
      <c r="AA541" s="785"/>
      <c r="AB541" s="785"/>
      <c r="AC541" s="785"/>
      <c r="AD541" s="785"/>
      <c r="AE541" s="785"/>
      <c r="AF541" s="785"/>
      <c r="AG541" s="785"/>
      <c r="AH541" s="785"/>
      <c r="AI541" s="785"/>
      <c r="AJ541" s="785"/>
      <c r="AK541" s="785"/>
      <c r="AL541" s="785"/>
      <c r="AM541" s="785"/>
      <c r="AN541" s="785"/>
      <c r="AO541" s="785"/>
      <c r="AP541" s="785"/>
      <c r="AQ541" s="785"/>
      <c r="AR541" s="785"/>
      <c r="AS541" s="785"/>
      <c r="AT541" s="785"/>
      <c r="AU541" s="785"/>
      <c r="AV541" s="785"/>
      <c r="AW541" s="785"/>
      <c r="AX541" s="785"/>
      <c r="AY541" s="785"/>
      <c r="AZ541" s="785"/>
      <c r="BD541" s="6"/>
    </row>
    <row r="542" spans="1:56" ht="12.9" customHeight="1" x14ac:dyDescent="0.3">
      <c r="A542" s="785"/>
      <c r="B542" s="785"/>
      <c r="C542" s="785"/>
      <c r="D542" s="785"/>
      <c r="E542" s="785"/>
      <c r="F542" s="785"/>
      <c r="G542" s="785"/>
      <c r="H542" s="785"/>
      <c r="I542" s="785"/>
      <c r="J542" s="785"/>
      <c r="K542" s="785"/>
      <c r="L542" s="785"/>
      <c r="M542" s="785"/>
      <c r="N542" s="785"/>
      <c r="O542" s="785"/>
      <c r="P542" s="785"/>
      <c r="Q542" s="785"/>
      <c r="R542" s="785"/>
      <c r="S542" s="785"/>
      <c r="T542" s="785"/>
      <c r="U542" s="785"/>
      <c r="V542" s="785"/>
      <c r="W542" s="13"/>
      <c r="X542" s="13"/>
      <c r="Y542" s="13"/>
      <c r="Z542" s="785"/>
      <c r="AA542" s="785"/>
      <c r="AB542" s="785"/>
      <c r="AC542" s="785"/>
      <c r="AD542" s="785"/>
      <c r="AE542" s="785"/>
      <c r="AF542" s="785"/>
      <c r="AG542" s="785"/>
      <c r="AH542" s="785"/>
      <c r="AI542" s="785"/>
      <c r="AJ542" s="785"/>
      <c r="AK542" s="785"/>
      <c r="AL542" s="785"/>
      <c r="AM542" s="785"/>
      <c r="AN542" s="785"/>
      <c r="AO542" s="785"/>
      <c r="AP542" s="785"/>
      <c r="AQ542" s="785"/>
      <c r="AR542" s="785"/>
      <c r="AS542" s="785"/>
      <c r="AT542" s="785"/>
      <c r="AU542" s="785"/>
      <c r="AV542" s="785"/>
      <c r="AW542" s="785"/>
      <c r="AX542" s="785"/>
      <c r="AY542" s="785"/>
      <c r="AZ542" s="785"/>
      <c r="BD542" s="6"/>
    </row>
    <row r="543" spans="1:56" ht="12.9" customHeight="1" x14ac:dyDescent="0.3">
      <c r="A543" s="785"/>
      <c r="B543" s="785"/>
      <c r="C543" s="785"/>
      <c r="D543" s="785"/>
      <c r="E543" s="785"/>
      <c r="F543" s="785"/>
      <c r="G543" s="785"/>
      <c r="H543" s="785"/>
      <c r="I543" s="785"/>
      <c r="J543" s="785"/>
      <c r="K543" s="785"/>
      <c r="L543" s="785"/>
      <c r="M543" s="785"/>
      <c r="N543" s="785"/>
      <c r="O543" s="785"/>
      <c r="P543" s="785"/>
      <c r="Q543" s="785"/>
      <c r="R543" s="785"/>
      <c r="S543" s="785"/>
      <c r="T543" s="785"/>
      <c r="U543" s="785"/>
      <c r="V543" s="785"/>
      <c r="W543" s="13"/>
      <c r="X543" s="13"/>
      <c r="Y543" s="13"/>
      <c r="Z543" s="785"/>
      <c r="AA543" s="785"/>
      <c r="AB543" s="785"/>
      <c r="AC543" s="785"/>
      <c r="AD543" s="785"/>
      <c r="AE543" s="785"/>
      <c r="AF543" s="785"/>
      <c r="AG543" s="785"/>
      <c r="AH543" s="785"/>
      <c r="AI543" s="785"/>
      <c r="AJ543" s="785"/>
      <c r="AK543" s="785"/>
      <c r="AL543" s="785"/>
      <c r="AM543" s="785"/>
      <c r="AN543" s="785"/>
      <c r="AO543" s="785"/>
      <c r="AP543" s="785"/>
      <c r="AQ543" s="785"/>
      <c r="AR543" s="785"/>
      <c r="AS543" s="785"/>
      <c r="AT543" s="785"/>
      <c r="AU543" s="785"/>
      <c r="AV543" s="785"/>
      <c r="AW543" s="785"/>
      <c r="AX543" s="785"/>
      <c r="AY543" s="785"/>
      <c r="AZ543" s="785"/>
      <c r="BD543" s="6"/>
    </row>
    <row r="544" spans="1:56" ht="12.9" customHeight="1" x14ac:dyDescent="0.3">
      <c r="A544" s="785"/>
      <c r="B544" s="785"/>
      <c r="C544" s="785"/>
      <c r="D544" s="785"/>
      <c r="E544" s="785"/>
      <c r="F544" s="785"/>
      <c r="G544" s="785"/>
      <c r="H544" s="785"/>
      <c r="I544" s="785"/>
      <c r="J544" s="785"/>
      <c r="K544" s="785"/>
      <c r="L544" s="785"/>
      <c r="M544" s="785"/>
      <c r="N544" s="785"/>
      <c r="O544" s="785"/>
      <c r="P544" s="785"/>
      <c r="Q544" s="785"/>
      <c r="R544" s="785"/>
      <c r="S544" s="785"/>
      <c r="T544" s="785"/>
      <c r="U544" s="785"/>
      <c r="V544" s="785"/>
      <c r="W544" s="13"/>
      <c r="X544" s="13"/>
      <c r="Y544" s="13"/>
      <c r="Z544" s="785"/>
      <c r="AA544" s="785"/>
      <c r="AB544" s="785"/>
      <c r="AC544" s="785"/>
      <c r="AD544" s="785"/>
      <c r="AE544" s="785"/>
      <c r="AF544" s="785"/>
      <c r="AG544" s="785"/>
      <c r="AH544" s="785"/>
      <c r="AI544" s="785"/>
      <c r="AJ544" s="785"/>
      <c r="AK544" s="785"/>
      <c r="AL544" s="785"/>
      <c r="AM544" s="785"/>
      <c r="AN544" s="785"/>
      <c r="AO544" s="785"/>
      <c r="AP544" s="785"/>
      <c r="AQ544" s="785"/>
      <c r="AR544" s="785"/>
      <c r="AS544" s="785"/>
      <c r="AT544" s="785"/>
      <c r="AU544" s="785"/>
      <c r="AV544" s="785"/>
      <c r="AW544" s="785"/>
      <c r="AX544" s="785"/>
      <c r="AY544" s="785"/>
      <c r="AZ544" s="785"/>
      <c r="BD544" s="6"/>
    </row>
    <row r="545" spans="1:56" ht="12.9" customHeight="1" x14ac:dyDescent="0.3">
      <c r="A545" s="785"/>
      <c r="B545" s="785"/>
      <c r="C545" s="785"/>
      <c r="D545" s="785"/>
      <c r="E545" s="785"/>
      <c r="F545" s="785"/>
      <c r="G545" s="785"/>
      <c r="H545" s="785"/>
      <c r="I545" s="785"/>
      <c r="J545" s="785"/>
      <c r="K545" s="785"/>
      <c r="L545" s="785"/>
      <c r="M545" s="785"/>
      <c r="N545" s="785"/>
      <c r="O545" s="785"/>
      <c r="P545" s="785"/>
      <c r="Q545" s="785"/>
      <c r="R545" s="785"/>
      <c r="S545" s="785"/>
      <c r="T545" s="785"/>
      <c r="U545" s="785"/>
      <c r="V545" s="785"/>
      <c r="W545" s="13"/>
      <c r="X545" s="13"/>
      <c r="Y545" s="13"/>
      <c r="Z545" s="785"/>
      <c r="AA545" s="785"/>
      <c r="AB545" s="785"/>
      <c r="AC545" s="785"/>
      <c r="AD545" s="785"/>
      <c r="AE545" s="785"/>
      <c r="AF545" s="785"/>
      <c r="AG545" s="785"/>
      <c r="AH545" s="785"/>
      <c r="AI545" s="785"/>
      <c r="AJ545" s="785"/>
      <c r="AK545" s="785"/>
      <c r="AL545" s="785"/>
      <c r="AM545" s="785"/>
      <c r="AN545" s="785"/>
      <c r="AO545" s="785"/>
      <c r="AP545" s="785"/>
      <c r="AQ545" s="785"/>
      <c r="AR545" s="785"/>
      <c r="AS545" s="785"/>
      <c r="AT545" s="785"/>
      <c r="AU545" s="785"/>
      <c r="AV545" s="785"/>
      <c r="AW545" s="785"/>
      <c r="AX545" s="785"/>
      <c r="AY545" s="785"/>
      <c r="AZ545" s="785"/>
      <c r="BD545" s="6"/>
    </row>
    <row r="546" spans="1:56" ht="12.9" customHeight="1" x14ac:dyDescent="0.3">
      <c r="A546" s="785"/>
      <c r="B546" s="785"/>
      <c r="C546" s="785"/>
      <c r="D546" s="785"/>
      <c r="E546" s="785"/>
      <c r="F546" s="785"/>
      <c r="G546" s="785"/>
      <c r="H546" s="785"/>
      <c r="I546" s="785"/>
      <c r="J546" s="785"/>
      <c r="K546" s="785"/>
      <c r="L546" s="785"/>
      <c r="M546" s="785"/>
      <c r="N546" s="785"/>
      <c r="O546" s="785"/>
      <c r="P546" s="785"/>
      <c r="Q546" s="785"/>
      <c r="R546" s="785"/>
      <c r="S546" s="785"/>
      <c r="T546" s="785"/>
      <c r="U546" s="785"/>
      <c r="V546" s="785"/>
      <c r="W546" s="13"/>
      <c r="X546" s="13"/>
      <c r="Y546" s="13"/>
      <c r="Z546" s="785"/>
      <c r="AA546" s="785"/>
      <c r="AB546" s="785"/>
      <c r="AC546" s="785"/>
      <c r="AD546" s="785"/>
      <c r="AE546" s="785"/>
      <c r="AF546" s="785"/>
      <c r="AG546" s="785"/>
      <c r="AH546" s="785"/>
      <c r="AI546" s="785"/>
      <c r="AJ546" s="785"/>
      <c r="AK546" s="785"/>
      <c r="AL546" s="785"/>
      <c r="AM546" s="785"/>
      <c r="AN546" s="785"/>
      <c r="AO546" s="785"/>
      <c r="AP546" s="785"/>
      <c r="AQ546" s="785"/>
      <c r="AR546" s="785"/>
      <c r="AS546" s="785"/>
      <c r="AT546" s="785"/>
      <c r="AU546" s="785"/>
      <c r="AV546" s="785"/>
      <c r="AW546" s="785"/>
      <c r="AX546" s="785"/>
      <c r="AY546" s="785"/>
      <c r="AZ546" s="785"/>
      <c r="BD546" s="6"/>
    </row>
    <row r="547" spans="1:56" ht="12.9" customHeight="1" x14ac:dyDescent="0.3">
      <c r="A547" s="785"/>
      <c r="B547" s="785"/>
      <c r="C547" s="785"/>
      <c r="D547" s="785"/>
      <c r="E547" s="785"/>
      <c r="F547" s="785"/>
      <c r="G547" s="785"/>
      <c r="H547" s="785"/>
      <c r="I547" s="785"/>
      <c r="J547" s="785"/>
      <c r="K547" s="785"/>
      <c r="L547" s="785"/>
      <c r="M547" s="785"/>
      <c r="N547" s="785"/>
      <c r="O547" s="785"/>
      <c r="P547" s="785"/>
      <c r="Q547" s="785"/>
      <c r="R547" s="785"/>
      <c r="S547" s="785"/>
      <c r="T547" s="785"/>
      <c r="U547" s="785"/>
      <c r="V547" s="785"/>
      <c r="W547" s="13"/>
      <c r="X547" s="13"/>
      <c r="Y547" s="13"/>
      <c r="Z547" s="785"/>
      <c r="AA547" s="785"/>
      <c r="AB547" s="785"/>
      <c r="AC547" s="785"/>
      <c r="AD547" s="785"/>
      <c r="AE547" s="785"/>
      <c r="AF547" s="785"/>
      <c r="AG547" s="785"/>
      <c r="AH547" s="785"/>
      <c r="AI547" s="785"/>
      <c r="AJ547" s="785"/>
      <c r="AK547" s="785"/>
      <c r="AL547" s="785"/>
      <c r="AM547" s="785"/>
      <c r="AN547" s="785"/>
      <c r="AO547" s="785"/>
      <c r="AP547" s="785"/>
      <c r="AQ547" s="785"/>
      <c r="AR547" s="785"/>
      <c r="AS547" s="785"/>
      <c r="AT547" s="785"/>
      <c r="AU547" s="785"/>
      <c r="AV547" s="785"/>
      <c r="AW547" s="785"/>
      <c r="AX547" s="785"/>
      <c r="AY547" s="785"/>
      <c r="AZ547" s="785"/>
      <c r="BD547" s="6"/>
    </row>
    <row r="548" spans="1:56" ht="12.9" customHeight="1" x14ac:dyDescent="0.3">
      <c r="A548" s="785"/>
      <c r="B548" s="785"/>
      <c r="C548" s="785"/>
      <c r="D548" s="785"/>
      <c r="E548" s="785"/>
      <c r="F548" s="785"/>
      <c r="G548" s="785"/>
      <c r="H548" s="785"/>
      <c r="I548" s="785"/>
      <c r="J548" s="785"/>
      <c r="K548" s="785"/>
      <c r="L548" s="785"/>
      <c r="M548" s="785"/>
      <c r="N548" s="785"/>
      <c r="O548" s="785"/>
      <c r="P548" s="785"/>
      <c r="Q548" s="785"/>
      <c r="R548" s="785"/>
      <c r="S548" s="785"/>
      <c r="T548" s="785"/>
      <c r="U548" s="785"/>
      <c r="V548" s="785"/>
      <c r="W548" s="13"/>
      <c r="X548" s="13"/>
      <c r="Y548" s="13"/>
      <c r="Z548" s="785"/>
      <c r="AA548" s="785"/>
      <c r="AB548" s="785"/>
      <c r="AC548" s="785"/>
      <c r="AD548" s="785"/>
      <c r="AE548" s="785"/>
      <c r="AF548" s="785"/>
      <c r="AG548" s="785"/>
      <c r="AH548" s="785"/>
      <c r="AI548" s="785"/>
      <c r="AJ548" s="785"/>
      <c r="AK548" s="785"/>
      <c r="AL548" s="785"/>
      <c r="AM548" s="785"/>
      <c r="AN548" s="785"/>
      <c r="AO548" s="785"/>
      <c r="AP548" s="785"/>
      <c r="AQ548" s="785"/>
      <c r="AR548" s="785"/>
      <c r="AS548" s="785"/>
      <c r="AT548" s="785"/>
      <c r="AU548" s="785"/>
      <c r="AV548" s="785"/>
      <c r="AW548" s="785"/>
      <c r="AX548" s="785"/>
      <c r="AY548" s="785"/>
      <c r="AZ548" s="785"/>
      <c r="BD548" s="6"/>
    </row>
    <row r="549" spans="1:56" ht="12.9" customHeight="1" x14ac:dyDescent="0.3">
      <c r="A549" s="785"/>
      <c r="B549" s="785"/>
      <c r="C549" s="785"/>
      <c r="D549" s="785"/>
      <c r="E549" s="785"/>
      <c r="F549" s="785"/>
      <c r="G549" s="785"/>
      <c r="H549" s="785"/>
      <c r="I549" s="785"/>
      <c r="J549" s="785"/>
      <c r="K549" s="785"/>
      <c r="L549" s="785"/>
      <c r="M549" s="785"/>
      <c r="N549" s="785"/>
      <c r="O549" s="785"/>
      <c r="P549" s="785"/>
      <c r="Q549" s="785"/>
      <c r="R549" s="785"/>
      <c r="S549" s="785"/>
      <c r="T549" s="785"/>
      <c r="U549" s="785"/>
      <c r="V549" s="785"/>
      <c r="W549" s="13"/>
      <c r="X549" s="13"/>
      <c r="Y549" s="13"/>
      <c r="Z549" s="785"/>
      <c r="AA549" s="785"/>
      <c r="AB549" s="785"/>
      <c r="AC549" s="785"/>
      <c r="AD549" s="785"/>
      <c r="AE549" s="785"/>
      <c r="AF549" s="785"/>
      <c r="AG549" s="785"/>
      <c r="AH549" s="785"/>
      <c r="AI549" s="785"/>
      <c r="AJ549" s="785"/>
      <c r="AK549" s="785"/>
      <c r="AL549" s="785"/>
      <c r="AM549" s="785"/>
      <c r="AN549" s="785"/>
      <c r="AO549" s="785"/>
      <c r="AP549" s="785"/>
      <c r="AQ549" s="785"/>
      <c r="AR549" s="785"/>
      <c r="AS549" s="785"/>
      <c r="AT549" s="785"/>
      <c r="AU549" s="785"/>
      <c r="AV549" s="785"/>
      <c r="AW549" s="785"/>
      <c r="AX549" s="785"/>
      <c r="AY549" s="785"/>
      <c r="AZ549" s="785"/>
      <c r="BD549" s="6"/>
    </row>
    <row r="550" spans="1:56" ht="12.9" customHeight="1" x14ac:dyDescent="0.3">
      <c r="A550" s="785"/>
      <c r="B550" s="785"/>
      <c r="C550" s="785"/>
      <c r="D550" s="785"/>
      <c r="E550" s="785"/>
      <c r="F550" s="785"/>
      <c r="G550" s="785"/>
      <c r="H550" s="785"/>
      <c r="I550" s="785"/>
      <c r="J550" s="785"/>
      <c r="K550" s="785"/>
      <c r="L550" s="785"/>
      <c r="M550" s="785"/>
      <c r="N550" s="785"/>
      <c r="O550" s="785"/>
      <c r="P550" s="785"/>
      <c r="Q550" s="785"/>
      <c r="R550" s="785"/>
      <c r="S550" s="785"/>
      <c r="T550" s="785"/>
      <c r="U550" s="785"/>
      <c r="V550" s="785"/>
      <c r="W550" s="13"/>
      <c r="X550" s="13"/>
      <c r="Y550" s="13"/>
      <c r="Z550" s="785"/>
      <c r="AA550" s="785"/>
      <c r="AB550" s="785"/>
      <c r="AC550" s="785"/>
      <c r="AD550" s="785"/>
      <c r="AE550" s="785"/>
      <c r="AF550" s="785"/>
      <c r="AG550" s="785"/>
      <c r="AH550" s="785"/>
      <c r="AI550" s="785"/>
      <c r="AJ550" s="785"/>
      <c r="AK550" s="785"/>
      <c r="AL550" s="785"/>
      <c r="AM550" s="785"/>
      <c r="AN550" s="785"/>
      <c r="AO550" s="785"/>
      <c r="AP550" s="785"/>
      <c r="AQ550" s="785"/>
      <c r="AR550" s="785"/>
      <c r="AS550" s="785"/>
      <c r="AT550" s="785"/>
      <c r="AU550" s="785"/>
      <c r="AV550" s="785"/>
      <c r="AW550" s="785"/>
      <c r="AX550" s="785"/>
      <c r="AY550" s="785"/>
      <c r="AZ550" s="785"/>
      <c r="BD550" s="6"/>
    </row>
    <row r="551" spans="1:56" ht="12.9" customHeight="1" x14ac:dyDescent="0.3">
      <c r="A551" s="785"/>
      <c r="B551" s="785"/>
      <c r="C551" s="785"/>
      <c r="D551" s="785"/>
      <c r="E551" s="785"/>
      <c r="F551" s="785"/>
      <c r="G551" s="785"/>
      <c r="H551" s="785"/>
      <c r="I551" s="785"/>
      <c r="J551" s="785"/>
      <c r="K551" s="785"/>
      <c r="L551" s="785"/>
      <c r="M551" s="785"/>
      <c r="N551" s="785"/>
      <c r="O551" s="785"/>
      <c r="P551" s="785"/>
      <c r="Q551" s="785"/>
      <c r="R551" s="785"/>
      <c r="S551" s="785"/>
      <c r="T551" s="785"/>
      <c r="U551" s="785"/>
      <c r="V551" s="785"/>
      <c r="W551" s="13"/>
      <c r="X551" s="13"/>
      <c r="Y551" s="13"/>
      <c r="Z551" s="785"/>
      <c r="AA551" s="785"/>
      <c r="AB551" s="785"/>
      <c r="AC551" s="785"/>
      <c r="AD551" s="785"/>
      <c r="AE551" s="785"/>
      <c r="AF551" s="785"/>
      <c r="AG551" s="785"/>
      <c r="AH551" s="785"/>
      <c r="AI551" s="785"/>
      <c r="AJ551" s="785"/>
      <c r="AK551" s="785"/>
      <c r="AL551" s="785"/>
      <c r="AM551" s="785"/>
      <c r="AN551" s="785"/>
      <c r="AO551" s="785"/>
      <c r="AP551" s="785"/>
      <c r="AQ551" s="785"/>
      <c r="AR551" s="785"/>
      <c r="AS551" s="785"/>
      <c r="AT551" s="785"/>
      <c r="AU551" s="785"/>
      <c r="AV551" s="785"/>
      <c r="AW551" s="785"/>
      <c r="AX551" s="785"/>
      <c r="AY551" s="785"/>
      <c r="AZ551" s="785"/>
      <c r="BD551" s="6"/>
    </row>
    <row r="552" spans="1:56" ht="12.9" customHeight="1" x14ac:dyDescent="0.3">
      <c r="A552" s="785"/>
      <c r="B552" s="785"/>
      <c r="C552" s="785"/>
      <c r="D552" s="785"/>
      <c r="E552" s="785"/>
      <c r="F552" s="785"/>
      <c r="G552" s="785"/>
      <c r="H552" s="785"/>
      <c r="I552" s="785"/>
      <c r="J552" s="785"/>
      <c r="K552" s="785"/>
      <c r="L552" s="785"/>
      <c r="M552" s="785"/>
      <c r="N552" s="785"/>
      <c r="O552" s="785"/>
      <c r="P552" s="785"/>
      <c r="Q552" s="785"/>
      <c r="R552" s="785"/>
      <c r="S552" s="785"/>
      <c r="T552" s="785"/>
      <c r="U552" s="785"/>
      <c r="V552" s="785"/>
      <c r="W552" s="13"/>
      <c r="X552" s="13"/>
      <c r="Y552" s="13"/>
      <c r="Z552" s="785"/>
      <c r="AA552" s="785"/>
      <c r="AB552" s="785"/>
      <c r="AC552" s="785"/>
      <c r="AD552" s="785"/>
      <c r="AE552" s="785"/>
      <c r="AF552" s="785"/>
      <c r="AG552" s="785"/>
      <c r="AH552" s="785"/>
      <c r="AI552" s="785"/>
      <c r="AJ552" s="785"/>
      <c r="AK552" s="785"/>
      <c r="AL552" s="785"/>
      <c r="AM552" s="785"/>
      <c r="AN552" s="785"/>
      <c r="AO552" s="785"/>
      <c r="AP552" s="785"/>
      <c r="AQ552" s="785"/>
      <c r="AR552" s="785"/>
      <c r="AS552" s="785"/>
      <c r="AT552" s="785"/>
      <c r="AU552" s="785"/>
      <c r="AV552" s="785"/>
      <c r="AW552" s="785"/>
      <c r="AX552" s="785"/>
      <c r="AY552" s="785"/>
      <c r="AZ552" s="785"/>
      <c r="BD552" s="6"/>
    </row>
    <row r="553" spans="1:56" ht="12.9" customHeight="1" x14ac:dyDescent="0.3">
      <c r="A553" s="785"/>
      <c r="B553" s="785"/>
      <c r="C553" s="785"/>
      <c r="D553" s="785"/>
      <c r="E553" s="785"/>
      <c r="F553" s="785"/>
      <c r="G553" s="785"/>
      <c r="H553" s="785"/>
      <c r="I553" s="785"/>
      <c r="J553" s="785"/>
      <c r="K553" s="785"/>
      <c r="L553" s="785"/>
      <c r="M553" s="785"/>
      <c r="N553" s="785"/>
      <c r="O553" s="785"/>
      <c r="P553" s="785"/>
      <c r="Q553" s="785"/>
      <c r="R553" s="785"/>
      <c r="S553" s="785"/>
      <c r="T553" s="785"/>
      <c r="U553" s="785"/>
      <c r="V553" s="785"/>
      <c r="W553" s="13"/>
      <c r="X553" s="13"/>
      <c r="Y553" s="13"/>
      <c r="Z553" s="785"/>
      <c r="AA553" s="785"/>
      <c r="AB553" s="785"/>
      <c r="AC553" s="785"/>
      <c r="AD553" s="785"/>
      <c r="AE553" s="785"/>
      <c r="AF553" s="785"/>
      <c r="AG553" s="785"/>
      <c r="AH553" s="785"/>
      <c r="AI553" s="785"/>
      <c r="AJ553" s="785"/>
      <c r="AK553" s="785"/>
      <c r="AL553" s="785"/>
      <c r="AM553" s="785"/>
      <c r="AN553" s="785"/>
      <c r="AO553" s="785"/>
      <c r="AP553" s="785"/>
      <c r="AQ553" s="785"/>
      <c r="AR553" s="785"/>
      <c r="AS553" s="785"/>
      <c r="AT553" s="785"/>
      <c r="AU553" s="785"/>
      <c r="AV553" s="785"/>
      <c r="AW553" s="785"/>
      <c r="AX553" s="785"/>
      <c r="AY553" s="785"/>
      <c r="AZ553" s="785"/>
      <c r="BD553" s="6"/>
    </row>
    <row r="554" spans="1:56" ht="12.9" customHeight="1" x14ac:dyDescent="0.3">
      <c r="A554" s="785"/>
      <c r="B554" s="785"/>
      <c r="C554" s="785"/>
      <c r="D554" s="785"/>
      <c r="E554" s="785"/>
      <c r="F554" s="785"/>
      <c r="G554" s="785"/>
      <c r="H554" s="785"/>
      <c r="I554" s="785"/>
      <c r="J554" s="785"/>
      <c r="K554" s="785"/>
      <c r="L554" s="785"/>
      <c r="M554" s="785"/>
      <c r="N554" s="785"/>
      <c r="O554" s="785"/>
      <c r="P554" s="785"/>
      <c r="Q554" s="785"/>
      <c r="R554" s="785"/>
      <c r="S554" s="785"/>
      <c r="T554" s="785"/>
      <c r="U554" s="785"/>
      <c r="V554" s="785"/>
      <c r="W554" s="13"/>
      <c r="X554" s="13"/>
      <c r="Y554" s="13"/>
      <c r="Z554" s="785"/>
      <c r="AA554" s="785"/>
      <c r="AB554" s="785"/>
      <c r="AC554" s="785"/>
      <c r="AD554" s="785"/>
      <c r="AE554" s="785"/>
      <c r="AF554" s="785"/>
      <c r="AG554" s="785"/>
      <c r="AH554" s="785"/>
      <c r="AI554" s="785"/>
      <c r="AJ554" s="785"/>
      <c r="AK554" s="785"/>
      <c r="AL554" s="785"/>
      <c r="AM554" s="785"/>
      <c r="AN554" s="785"/>
      <c r="AO554" s="785"/>
      <c r="AP554" s="785"/>
      <c r="AQ554" s="785"/>
      <c r="AR554" s="785"/>
      <c r="AS554" s="785"/>
      <c r="AT554" s="785"/>
      <c r="AU554" s="785"/>
      <c r="AV554" s="785"/>
      <c r="AW554" s="785"/>
      <c r="AX554" s="785"/>
      <c r="AY554" s="785"/>
      <c r="AZ554" s="785"/>
      <c r="BD554" s="6"/>
    </row>
    <row r="555" spans="1:56" ht="12.9" customHeight="1" x14ac:dyDescent="0.3">
      <c r="A555" s="785"/>
      <c r="B555" s="785"/>
      <c r="C555" s="785"/>
      <c r="D555" s="785"/>
      <c r="E555" s="785"/>
      <c r="F555" s="785"/>
      <c r="G555" s="785"/>
      <c r="H555" s="785"/>
      <c r="I555" s="785"/>
      <c r="J555" s="785"/>
      <c r="K555" s="785"/>
      <c r="L555" s="785"/>
      <c r="M555" s="785"/>
      <c r="N555" s="785"/>
      <c r="O555" s="785"/>
      <c r="P555" s="785"/>
      <c r="Q555" s="785"/>
      <c r="R555" s="785"/>
      <c r="S555" s="785"/>
      <c r="T555" s="785"/>
      <c r="U555" s="785"/>
      <c r="V555" s="785"/>
      <c r="W555" s="13"/>
      <c r="X555" s="13"/>
      <c r="Y555" s="13"/>
      <c r="Z555" s="785"/>
      <c r="AA555" s="785"/>
      <c r="AB555" s="785"/>
      <c r="AC555" s="785"/>
      <c r="AD555" s="785"/>
      <c r="AE555" s="785"/>
      <c r="AF555" s="785"/>
      <c r="AG555" s="785"/>
      <c r="AH555" s="785"/>
      <c r="AI555" s="785"/>
      <c r="AJ555" s="785"/>
      <c r="AK555" s="785"/>
      <c r="AL555" s="785"/>
      <c r="AM555" s="785"/>
      <c r="AN555" s="785"/>
      <c r="AO555" s="785"/>
      <c r="AP555" s="785"/>
      <c r="AQ555" s="785"/>
      <c r="AR555" s="785"/>
      <c r="AS555" s="785"/>
      <c r="AT555" s="785"/>
      <c r="AU555" s="785"/>
      <c r="AV555" s="785"/>
      <c r="AW555" s="785"/>
      <c r="AX555" s="785"/>
      <c r="AY555" s="785"/>
      <c r="AZ555" s="785"/>
      <c r="BD555" s="6"/>
    </row>
    <row r="556" spans="1:56" ht="12.9" customHeight="1" x14ac:dyDescent="0.3">
      <c r="A556" s="785"/>
      <c r="B556" s="785"/>
      <c r="C556" s="785"/>
      <c r="D556" s="785"/>
      <c r="E556" s="785"/>
      <c r="F556" s="785"/>
      <c r="G556" s="785"/>
      <c r="H556" s="785"/>
      <c r="I556" s="785"/>
      <c r="J556" s="785"/>
      <c r="K556" s="785"/>
      <c r="L556" s="785"/>
      <c r="M556" s="785"/>
      <c r="N556" s="785"/>
      <c r="O556" s="785"/>
      <c r="P556" s="785"/>
      <c r="Q556" s="785"/>
      <c r="R556" s="785"/>
      <c r="S556" s="785"/>
      <c r="T556" s="785"/>
      <c r="U556" s="785"/>
      <c r="V556" s="785"/>
      <c r="W556" s="13"/>
      <c r="X556" s="13"/>
      <c r="Y556" s="13"/>
      <c r="Z556" s="785"/>
      <c r="AA556" s="785"/>
      <c r="AB556" s="785"/>
      <c r="AC556" s="785"/>
      <c r="AD556" s="785"/>
      <c r="AE556" s="785"/>
      <c r="AF556" s="785"/>
      <c r="AG556" s="785"/>
      <c r="AH556" s="785"/>
      <c r="AI556" s="785"/>
      <c r="AJ556" s="785"/>
      <c r="AK556" s="785"/>
      <c r="AL556" s="785"/>
      <c r="AM556" s="785"/>
      <c r="AN556" s="785"/>
      <c r="AO556" s="785"/>
      <c r="AP556" s="785"/>
      <c r="AQ556" s="785"/>
      <c r="AR556" s="785"/>
      <c r="AS556" s="785"/>
      <c r="AT556" s="785"/>
      <c r="AU556" s="785"/>
      <c r="AV556" s="785"/>
      <c r="AW556" s="785"/>
      <c r="AX556" s="785"/>
      <c r="AY556" s="785"/>
      <c r="AZ556" s="785"/>
      <c r="BD556" s="6"/>
    </row>
    <row r="557" spans="1:56" ht="12.9" customHeight="1" x14ac:dyDescent="0.3">
      <c r="A557" s="785"/>
      <c r="B557" s="785"/>
      <c r="C557" s="785"/>
      <c r="D557" s="785"/>
      <c r="E557" s="785"/>
      <c r="F557" s="785"/>
      <c r="G557" s="785"/>
      <c r="H557" s="785"/>
      <c r="I557" s="785"/>
      <c r="J557" s="785"/>
      <c r="K557" s="785"/>
      <c r="L557" s="785"/>
      <c r="M557" s="785"/>
      <c r="N557" s="785"/>
      <c r="O557" s="785"/>
      <c r="P557" s="785"/>
      <c r="Q557" s="785"/>
      <c r="R557" s="785"/>
      <c r="S557" s="785"/>
      <c r="T557" s="785"/>
      <c r="U557" s="785"/>
      <c r="V557" s="785"/>
      <c r="W557" s="13"/>
      <c r="X557" s="13"/>
      <c r="Y557" s="13"/>
      <c r="Z557" s="785"/>
      <c r="AA557" s="785"/>
      <c r="AB557" s="785"/>
      <c r="AC557" s="785"/>
      <c r="AD557" s="785"/>
      <c r="AE557" s="785"/>
      <c r="AF557" s="785"/>
      <c r="AG557" s="785"/>
      <c r="AH557" s="785"/>
      <c r="AI557" s="785"/>
      <c r="AJ557" s="785"/>
      <c r="AK557" s="785"/>
      <c r="AL557" s="785"/>
      <c r="AM557" s="785"/>
      <c r="AN557" s="785"/>
      <c r="AO557" s="785"/>
      <c r="AP557" s="785"/>
      <c r="AQ557" s="785"/>
      <c r="AR557" s="785"/>
      <c r="AS557" s="785"/>
      <c r="AT557" s="785"/>
      <c r="AU557" s="785"/>
      <c r="AV557" s="785"/>
      <c r="AW557" s="785"/>
      <c r="AX557" s="785"/>
      <c r="AY557" s="785"/>
      <c r="AZ557" s="785"/>
      <c r="BD557" s="6"/>
    </row>
    <row r="558" spans="1:56" ht="12.9" customHeight="1" x14ac:dyDescent="0.3">
      <c r="A558" s="785"/>
      <c r="B558" s="785"/>
      <c r="C558" s="785"/>
      <c r="D558" s="785"/>
      <c r="E558" s="785"/>
      <c r="F558" s="785"/>
      <c r="G558" s="785"/>
      <c r="H558" s="785"/>
      <c r="I558" s="785"/>
      <c r="J558" s="785"/>
      <c r="K558" s="785"/>
      <c r="L558" s="785"/>
      <c r="M558" s="785"/>
      <c r="N558" s="785"/>
      <c r="O558" s="785"/>
      <c r="P558" s="785"/>
      <c r="Q558" s="785"/>
      <c r="R558" s="785"/>
      <c r="S558" s="785"/>
      <c r="T558" s="785"/>
      <c r="U558" s="785"/>
      <c r="V558" s="785"/>
      <c r="W558" s="13"/>
      <c r="X558" s="13"/>
      <c r="Y558" s="13"/>
      <c r="Z558" s="785"/>
      <c r="AA558" s="785"/>
      <c r="AB558" s="785"/>
      <c r="AC558" s="785"/>
      <c r="AD558" s="785"/>
      <c r="AE558" s="785"/>
      <c r="AF558" s="785"/>
      <c r="AG558" s="785"/>
      <c r="AH558" s="785"/>
      <c r="AI558" s="785"/>
      <c r="AJ558" s="785"/>
      <c r="AK558" s="785"/>
      <c r="AL558" s="785"/>
      <c r="AM558" s="785"/>
      <c r="AN558" s="785"/>
      <c r="AO558" s="785"/>
      <c r="AP558" s="785"/>
      <c r="AQ558" s="785"/>
      <c r="AR558" s="785"/>
      <c r="AS558" s="785"/>
      <c r="AT558" s="785"/>
      <c r="AU558" s="785"/>
      <c r="AV558" s="785"/>
      <c r="AW558" s="785"/>
      <c r="AX558" s="785"/>
      <c r="AY558" s="785"/>
      <c r="AZ558" s="785"/>
      <c r="BD558" s="6"/>
    </row>
    <row r="559" spans="1:56" ht="12.9" customHeight="1" x14ac:dyDescent="0.3">
      <c r="A559" s="785"/>
      <c r="B559" s="785"/>
      <c r="C559" s="785"/>
      <c r="D559" s="785"/>
      <c r="E559" s="785"/>
      <c r="F559" s="785"/>
      <c r="G559" s="785"/>
      <c r="H559" s="785"/>
      <c r="I559" s="785"/>
      <c r="J559" s="785"/>
      <c r="K559" s="785"/>
      <c r="L559" s="785"/>
      <c r="M559" s="785"/>
      <c r="N559" s="785"/>
      <c r="O559" s="785"/>
      <c r="P559" s="785"/>
      <c r="Q559" s="785"/>
      <c r="R559" s="785"/>
      <c r="S559" s="785"/>
      <c r="T559" s="785"/>
      <c r="U559" s="785"/>
      <c r="V559" s="785"/>
      <c r="W559" s="13"/>
      <c r="X559" s="13"/>
      <c r="Y559" s="13"/>
      <c r="Z559" s="785"/>
      <c r="AA559" s="785"/>
      <c r="AB559" s="785"/>
      <c r="AC559" s="785"/>
      <c r="AD559" s="785"/>
      <c r="AE559" s="785"/>
      <c r="AF559" s="785"/>
      <c r="AG559" s="785"/>
      <c r="AH559" s="785"/>
      <c r="AI559" s="785"/>
      <c r="AJ559" s="785"/>
      <c r="AK559" s="785"/>
      <c r="AL559" s="785"/>
      <c r="AM559" s="785"/>
      <c r="AN559" s="785"/>
      <c r="AO559" s="785"/>
      <c r="AP559" s="785"/>
      <c r="AQ559" s="785"/>
      <c r="AR559" s="785"/>
      <c r="AS559" s="785"/>
      <c r="AT559" s="785"/>
      <c r="AU559" s="785"/>
      <c r="AV559" s="785"/>
      <c r="AW559" s="785"/>
      <c r="AX559" s="785"/>
      <c r="AY559" s="785"/>
      <c r="AZ559" s="785"/>
      <c r="BD559" s="6"/>
    </row>
    <row r="560" spans="1:56" ht="12.9" customHeight="1" x14ac:dyDescent="0.3">
      <c r="A560" s="785"/>
      <c r="B560" s="785"/>
      <c r="C560" s="785"/>
      <c r="D560" s="785"/>
      <c r="E560" s="785"/>
      <c r="F560" s="785"/>
      <c r="G560" s="785"/>
      <c r="H560" s="785"/>
      <c r="I560" s="785"/>
      <c r="J560" s="785"/>
      <c r="K560" s="785"/>
      <c r="L560" s="785"/>
      <c r="M560" s="785"/>
      <c r="N560" s="785"/>
      <c r="O560" s="785"/>
      <c r="P560" s="785"/>
      <c r="Q560" s="785"/>
      <c r="R560" s="785"/>
      <c r="S560" s="785"/>
      <c r="T560" s="785"/>
      <c r="U560" s="785"/>
      <c r="V560" s="785"/>
      <c r="W560" s="13"/>
      <c r="X560" s="13"/>
      <c r="Y560" s="13"/>
      <c r="Z560" s="785"/>
      <c r="AA560" s="785"/>
      <c r="AB560" s="785"/>
      <c r="AC560" s="785"/>
      <c r="AD560" s="785"/>
      <c r="AE560" s="785"/>
      <c r="AF560" s="785"/>
      <c r="AG560" s="785"/>
      <c r="AH560" s="785"/>
      <c r="AI560" s="785"/>
      <c r="AJ560" s="785"/>
      <c r="AK560" s="785"/>
      <c r="AL560" s="785"/>
      <c r="AM560" s="785"/>
      <c r="AN560" s="785"/>
      <c r="AO560" s="785"/>
      <c r="AP560" s="785"/>
      <c r="AQ560" s="785"/>
      <c r="AR560" s="785"/>
      <c r="AS560" s="785"/>
      <c r="AT560" s="785"/>
      <c r="AU560" s="785"/>
      <c r="AV560" s="785"/>
      <c r="AW560" s="785"/>
      <c r="AX560" s="785"/>
      <c r="AY560" s="785"/>
      <c r="AZ560" s="785"/>
      <c r="BD560" s="6"/>
    </row>
    <row r="561" spans="1:56" ht="12.9" customHeight="1" x14ac:dyDescent="0.3">
      <c r="A561" s="785"/>
      <c r="B561" s="785"/>
      <c r="C561" s="785"/>
      <c r="D561" s="785"/>
      <c r="E561" s="785"/>
      <c r="F561" s="785"/>
      <c r="G561" s="785"/>
      <c r="H561" s="785"/>
      <c r="I561" s="785"/>
      <c r="J561" s="785"/>
      <c r="K561" s="785"/>
      <c r="L561" s="785"/>
      <c r="M561" s="785"/>
      <c r="N561" s="785"/>
      <c r="O561" s="785"/>
      <c r="P561" s="785"/>
      <c r="Q561" s="785"/>
      <c r="R561" s="785"/>
      <c r="S561" s="785"/>
      <c r="T561" s="785"/>
      <c r="U561" s="785"/>
      <c r="V561" s="785"/>
      <c r="W561" s="13"/>
      <c r="X561" s="13"/>
      <c r="Y561" s="13"/>
      <c r="Z561" s="785"/>
      <c r="AA561" s="785"/>
      <c r="AB561" s="785"/>
      <c r="AC561" s="785"/>
      <c r="AD561" s="785"/>
      <c r="AE561" s="785"/>
      <c r="AF561" s="785"/>
      <c r="AG561" s="785"/>
      <c r="AH561" s="785"/>
      <c r="AI561" s="785"/>
      <c r="AJ561" s="785"/>
      <c r="AK561" s="785"/>
      <c r="AL561" s="785"/>
      <c r="AM561" s="785"/>
      <c r="AN561" s="785"/>
      <c r="AO561" s="785"/>
      <c r="AP561" s="785"/>
      <c r="AQ561" s="785"/>
      <c r="AR561" s="785"/>
      <c r="AS561" s="785"/>
      <c r="AT561" s="785"/>
      <c r="AU561" s="785"/>
      <c r="AV561" s="785"/>
      <c r="AW561" s="785"/>
      <c r="AX561" s="785"/>
      <c r="AY561" s="785"/>
      <c r="AZ561" s="785"/>
      <c r="BD561" s="6"/>
    </row>
    <row r="562" spans="1:56" ht="12.9" customHeight="1" x14ac:dyDescent="0.3">
      <c r="A562" s="785"/>
      <c r="B562" s="785"/>
      <c r="C562" s="785"/>
      <c r="D562" s="785"/>
      <c r="E562" s="785"/>
      <c r="F562" s="785"/>
      <c r="G562" s="785"/>
      <c r="H562" s="785"/>
      <c r="I562" s="785"/>
      <c r="J562" s="785"/>
      <c r="K562" s="785"/>
      <c r="L562" s="785"/>
      <c r="M562" s="785"/>
      <c r="N562" s="785"/>
      <c r="O562" s="785"/>
      <c r="P562" s="785"/>
      <c r="Q562" s="785"/>
      <c r="R562" s="785"/>
      <c r="S562" s="785"/>
      <c r="T562" s="785"/>
      <c r="U562" s="785"/>
      <c r="V562" s="785"/>
      <c r="W562" s="13"/>
      <c r="X562" s="13"/>
      <c r="Y562" s="13"/>
      <c r="Z562" s="785"/>
      <c r="AA562" s="785"/>
      <c r="AB562" s="785"/>
      <c r="AC562" s="785"/>
      <c r="AD562" s="785"/>
      <c r="AE562" s="785"/>
      <c r="AF562" s="785"/>
      <c r="AG562" s="785"/>
      <c r="AH562" s="785"/>
      <c r="AI562" s="785"/>
      <c r="AJ562" s="785"/>
      <c r="AK562" s="785"/>
      <c r="AL562" s="785"/>
      <c r="AM562" s="785"/>
      <c r="AN562" s="785"/>
      <c r="AO562" s="785"/>
      <c r="AP562" s="785"/>
      <c r="AQ562" s="785"/>
      <c r="AR562" s="785"/>
      <c r="AS562" s="785"/>
      <c r="AT562" s="785"/>
      <c r="AU562" s="785"/>
      <c r="AV562" s="785"/>
      <c r="AW562" s="785"/>
      <c r="AX562" s="785"/>
      <c r="AY562" s="785"/>
      <c r="AZ562" s="785"/>
      <c r="BD562" s="6"/>
    </row>
    <row r="563" spans="1:56" ht="12.9" customHeight="1" x14ac:dyDescent="0.3">
      <c r="A563" s="785"/>
      <c r="B563" s="785"/>
      <c r="C563" s="785"/>
      <c r="D563" s="785"/>
      <c r="E563" s="785"/>
      <c r="F563" s="785"/>
      <c r="G563" s="785"/>
      <c r="H563" s="785"/>
      <c r="I563" s="785"/>
      <c r="J563" s="785"/>
      <c r="K563" s="785"/>
      <c r="L563" s="785"/>
      <c r="M563" s="785"/>
      <c r="N563" s="785"/>
      <c r="O563" s="785"/>
      <c r="P563" s="785"/>
      <c r="Q563" s="785"/>
      <c r="R563" s="785"/>
      <c r="S563" s="785"/>
      <c r="T563" s="785"/>
      <c r="U563" s="785"/>
      <c r="V563" s="785"/>
      <c r="W563" s="13"/>
      <c r="X563" s="13"/>
      <c r="Y563" s="13"/>
      <c r="Z563" s="785"/>
      <c r="AA563" s="785"/>
      <c r="AB563" s="785"/>
      <c r="AC563" s="785"/>
      <c r="AD563" s="785"/>
      <c r="AE563" s="785"/>
      <c r="AF563" s="785"/>
      <c r="AG563" s="785"/>
      <c r="AH563" s="785"/>
      <c r="AI563" s="785"/>
      <c r="AJ563" s="785"/>
      <c r="AK563" s="785"/>
      <c r="AL563" s="785"/>
      <c r="AM563" s="785"/>
      <c r="AN563" s="785"/>
      <c r="AO563" s="785"/>
      <c r="AP563" s="785"/>
      <c r="AQ563" s="785"/>
      <c r="AR563" s="785"/>
      <c r="AS563" s="785"/>
      <c r="AT563" s="785"/>
      <c r="AU563" s="785"/>
      <c r="AV563" s="785"/>
      <c r="AW563" s="785"/>
      <c r="AX563" s="785"/>
      <c r="AY563" s="785"/>
      <c r="AZ563" s="785"/>
      <c r="BD563" s="6"/>
    </row>
    <row r="564" spans="1:56" ht="12.9" customHeight="1" x14ac:dyDescent="0.3">
      <c r="A564" s="785"/>
      <c r="B564" s="785"/>
      <c r="C564" s="785"/>
      <c r="D564" s="785"/>
      <c r="E564" s="785"/>
      <c r="F564" s="785"/>
      <c r="G564" s="785"/>
      <c r="H564" s="785"/>
      <c r="I564" s="785"/>
      <c r="J564" s="785"/>
      <c r="K564" s="785"/>
      <c r="L564" s="785"/>
      <c r="M564" s="785"/>
      <c r="N564" s="785"/>
      <c r="O564" s="785"/>
      <c r="P564" s="785"/>
      <c r="Q564" s="785"/>
      <c r="R564" s="785"/>
      <c r="S564" s="785"/>
      <c r="T564" s="785"/>
      <c r="U564" s="785"/>
      <c r="V564" s="785"/>
      <c r="W564" s="13"/>
      <c r="X564" s="13"/>
      <c r="Y564" s="13"/>
      <c r="Z564" s="785"/>
      <c r="AA564" s="785"/>
      <c r="AB564" s="785"/>
      <c r="AC564" s="785"/>
      <c r="AD564" s="785"/>
      <c r="AE564" s="785"/>
      <c r="AF564" s="785"/>
      <c r="AG564" s="785"/>
      <c r="AH564" s="785"/>
      <c r="AI564" s="785"/>
      <c r="AJ564" s="785"/>
      <c r="AK564" s="785"/>
      <c r="AL564" s="785"/>
      <c r="AM564" s="785"/>
      <c r="AN564" s="785"/>
      <c r="AO564" s="785"/>
      <c r="AP564" s="785"/>
      <c r="AQ564" s="785"/>
      <c r="AR564" s="785"/>
      <c r="AS564" s="785"/>
      <c r="AT564" s="785"/>
      <c r="AU564" s="785"/>
      <c r="AV564" s="785"/>
      <c r="AW564" s="785"/>
      <c r="AX564" s="785"/>
      <c r="AY564" s="785"/>
      <c r="AZ564" s="785"/>
      <c r="BD564" s="6"/>
    </row>
    <row r="565" spans="1:56" ht="12.9" customHeight="1" x14ac:dyDescent="0.3">
      <c r="A565" s="785"/>
      <c r="B565" s="785"/>
      <c r="C565" s="785"/>
      <c r="D565" s="785"/>
      <c r="E565" s="785"/>
      <c r="F565" s="785"/>
      <c r="G565" s="785"/>
      <c r="H565" s="785"/>
      <c r="I565" s="785"/>
      <c r="J565" s="785"/>
      <c r="K565" s="785"/>
      <c r="L565" s="785"/>
      <c r="M565" s="785"/>
      <c r="N565" s="785"/>
      <c r="O565" s="785"/>
      <c r="P565" s="785"/>
      <c r="Q565" s="785"/>
      <c r="R565" s="785"/>
      <c r="S565" s="785"/>
      <c r="T565" s="785"/>
      <c r="U565" s="785"/>
      <c r="V565" s="785"/>
      <c r="W565" s="13"/>
      <c r="X565" s="13"/>
      <c r="Y565" s="13"/>
      <c r="Z565" s="785"/>
      <c r="AA565" s="785"/>
      <c r="AB565" s="785"/>
      <c r="AC565" s="785"/>
      <c r="AD565" s="785"/>
      <c r="AE565" s="785"/>
      <c r="AF565" s="785"/>
      <c r="AG565" s="785"/>
      <c r="AH565" s="785"/>
      <c r="AI565" s="785"/>
      <c r="AJ565" s="785"/>
      <c r="AK565" s="785"/>
      <c r="AL565" s="785"/>
      <c r="AM565" s="785"/>
      <c r="AN565" s="785"/>
      <c r="AO565" s="785"/>
      <c r="AP565" s="785"/>
      <c r="AQ565" s="785"/>
      <c r="AR565" s="785"/>
      <c r="AS565" s="785"/>
      <c r="AT565" s="785"/>
      <c r="AU565" s="785"/>
      <c r="AV565" s="785"/>
      <c r="AW565" s="785"/>
      <c r="AX565" s="785"/>
      <c r="AY565" s="785"/>
      <c r="AZ565" s="785"/>
      <c r="BD565" s="6"/>
    </row>
    <row r="566" spans="1:56" ht="12.9" customHeight="1" x14ac:dyDescent="0.3">
      <c r="A566" s="785"/>
      <c r="B566" s="785"/>
      <c r="C566" s="785"/>
      <c r="D566" s="785"/>
      <c r="E566" s="785"/>
      <c r="F566" s="785"/>
      <c r="G566" s="785"/>
      <c r="H566" s="785"/>
      <c r="I566" s="785"/>
      <c r="J566" s="785"/>
      <c r="K566" s="785"/>
      <c r="L566" s="785"/>
      <c r="M566" s="785"/>
      <c r="N566" s="785"/>
      <c r="O566" s="785"/>
      <c r="P566" s="785"/>
      <c r="Q566" s="785"/>
      <c r="R566" s="785"/>
      <c r="S566" s="785"/>
      <c r="T566" s="785"/>
      <c r="U566" s="785"/>
      <c r="V566" s="785"/>
      <c r="W566" s="13"/>
      <c r="X566" s="13"/>
      <c r="Y566" s="13"/>
      <c r="Z566" s="785"/>
      <c r="AA566" s="785"/>
      <c r="AB566" s="785"/>
      <c r="AC566" s="785"/>
      <c r="AD566" s="785"/>
      <c r="AE566" s="785"/>
      <c r="AF566" s="785"/>
      <c r="AG566" s="785"/>
      <c r="AH566" s="785"/>
      <c r="AI566" s="785"/>
      <c r="AJ566" s="785"/>
      <c r="AK566" s="785"/>
      <c r="AL566" s="785"/>
      <c r="AM566" s="785"/>
      <c r="AN566" s="785"/>
      <c r="AO566" s="785"/>
      <c r="AP566" s="785"/>
      <c r="AQ566" s="785"/>
      <c r="AR566" s="785"/>
      <c r="AS566" s="785"/>
      <c r="AT566" s="785"/>
      <c r="AU566" s="785"/>
      <c r="AV566" s="785"/>
      <c r="AW566" s="785"/>
      <c r="AX566" s="785"/>
      <c r="AY566" s="785"/>
      <c r="AZ566" s="785"/>
      <c r="BD566" s="6"/>
    </row>
    <row r="567" spans="1:56" ht="12.9" customHeight="1" x14ac:dyDescent="0.3">
      <c r="A567" s="785"/>
      <c r="B567" s="785"/>
      <c r="C567" s="785"/>
      <c r="D567" s="785"/>
      <c r="E567" s="785"/>
      <c r="F567" s="785"/>
      <c r="G567" s="785"/>
      <c r="H567" s="785"/>
      <c r="I567" s="785"/>
      <c r="J567" s="785"/>
      <c r="K567" s="785"/>
      <c r="L567" s="785"/>
      <c r="M567" s="785"/>
      <c r="N567" s="785"/>
      <c r="O567" s="785"/>
      <c r="P567" s="785"/>
      <c r="Q567" s="785"/>
      <c r="R567" s="785"/>
      <c r="S567" s="785"/>
      <c r="T567" s="785"/>
      <c r="U567" s="785"/>
      <c r="V567" s="785"/>
      <c r="W567" s="13"/>
      <c r="X567" s="13"/>
      <c r="Y567" s="13"/>
      <c r="Z567" s="785"/>
      <c r="AA567" s="785"/>
      <c r="AB567" s="785"/>
      <c r="AC567" s="785"/>
      <c r="AD567" s="785"/>
      <c r="AE567" s="785"/>
      <c r="AF567" s="785"/>
      <c r="AG567" s="785"/>
      <c r="AH567" s="785"/>
      <c r="AI567" s="785"/>
      <c r="AJ567" s="785"/>
      <c r="AK567" s="785"/>
      <c r="AL567" s="785"/>
      <c r="AM567" s="785"/>
      <c r="AN567" s="785"/>
      <c r="AO567" s="785"/>
      <c r="AP567" s="785"/>
      <c r="AQ567" s="785"/>
      <c r="AR567" s="785"/>
      <c r="AS567" s="785"/>
      <c r="AT567" s="785"/>
      <c r="AU567" s="785"/>
      <c r="AV567" s="785"/>
      <c r="AW567" s="785"/>
      <c r="AX567" s="785"/>
      <c r="AY567" s="785"/>
      <c r="AZ567" s="785"/>
      <c r="BD567" s="6"/>
    </row>
    <row r="568" spans="1:56" ht="12.9" customHeight="1" x14ac:dyDescent="0.3">
      <c r="A568" s="785"/>
      <c r="B568" s="785"/>
      <c r="C568" s="785"/>
      <c r="D568" s="785"/>
      <c r="E568" s="785"/>
      <c r="F568" s="785"/>
      <c r="G568" s="785"/>
      <c r="H568" s="785"/>
      <c r="I568" s="785"/>
      <c r="J568" s="785"/>
      <c r="K568" s="785"/>
      <c r="L568" s="785"/>
      <c r="M568" s="785"/>
      <c r="N568" s="785"/>
      <c r="O568" s="785"/>
      <c r="P568" s="785"/>
      <c r="Q568" s="785"/>
      <c r="R568" s="785"/>
      <c r="S568" s="785"/>
      <c r="T568" s="785"/>
      <c r="U568" s="785"/>
      <c r="V568" s="785"/>
      <c r="W568" s="13"/>
      <c r="X568" s="13"/>
      <c r="Y568" s="13"/>
      <c r="Z568" s="785"/>
      <c r="AA568" s="785"/>
      <c r="AB568" s="785"/>
      <c r="AC568" s="785"/>
      <c r="AD568" s="785"/>
      <c r="AE568" s="785"/>
      <c r="AF568" s="785"/>
      <c r="AG568" s="785"/>
      <c r="AH568" s="785"/>
      <c r="AI568" s="785"/>
      <c r="AJ568" s="785"/>
      <c r="AK568" s="785"/>
      <c r="AL568" s="785"/>
      <c r="AM568" s="785"/>
      <c r="AN568" s="785"/>
      <c r="AO568" s="785"/>
      <c r="AP568" s="785"/>
      <c r="AQ568" s="785"/>
      <c r="AR568" s="785"/>
      <c r="AS568" s="785"/>
      <c r="AT568" s="785"/>
      <c r="AU568" s="785"/>
      <c r="AV568" s="785"/>
      <c r="AW568" s="785"/>
      <c r="AX568" s="785"/>
      <c r="AY568" s="785"/>
      <c r="AZ568" s="785"/>
      <c r="BD568" s="6"/>
    </row>
    <row r="569" spans="1:56" ht="12.9" customHeight="1" x14ac:dyDescent="0.3">
      <c r="A569" s="785"/>
      <c r="B569" s="785"/>
      <c r="C569" s="785"/>
      <c r="D569" s="785"/>
      <c r="E569" s="785"/>
      <c r="F569" s="785"/>
      <c r="G569" s="785"/>
      <c r="H569" s="785"/>
      <c r="I569" s="785"/>
      <c r="J569" s="785"/>
      <c r="K569" s="785"/>
      <c r="L569" s="785"/>
      <c r="M569" s="785"/>
      <c r="N569" s="785"/>
      <c r="O569" s="785"/>
      <c r="P569" s="785"/>
      <c r="Q569" s="785"/>
      <c r="R569" s="785"/>
      <c r="S569" s="785"/>
      <c r="T569" s="785"/>
      <c r="U569" s="785"/>
      <c r="V569" s="785"/>
      <c r="W569" s="13"/>
      <c r="X569" s="13"/>
      <c r="Y569" s="13"/>
      <c r="Z569" s="785"/>
      <c r="AA569" s="785"/>
      <c r="AB569" s="785"/>
      <c r="AC569" s="785"/>
      <c r="AD569" s="785"/>
      <c r="AE569" s="785"/>
      <c r="AF569" s="785"/>
      <c r="AG569" s="785"/>
      <c r="AH569" s="785"/>
      <c r="AI569" s="785"/>
      <c r="AJ569" s="785"/>
      <c r="AK569" s="785"/>
      <c r="AL569" s="785"/>
      <c r="AM569" s="785"/>
      <c r="AN569" s="785"/>
      <c r="AO569" s="785"/>
      <c r="AP569" s="785"/>
      <c r="AQ569" s="785"/>
      <c r="AR569" s="785"/>
      <c r="AS569" s="785"/>
      <c r="AT569" s="785"/>
      <c r="AU569" s="785"/>
      <c r="AV569" s="785"/>
      <c r="AW569" s="785"/>
      <c r="AX569" s="785"/>
      <c r="AY569" s="785"/>
      <c r="AZ569" s="785"/>
      <c r="BD569" s="6"/>
    </row>
    <row r="570" spans="1:56" ht="12.9" customHeight="1" x14ac:dyDescent="0.3">
      <c r="A570" s="785"/>
      <c r="B570" s="785"/>
      <c r="C570" s="785"/>
      <c r="D570" s="785"/>
      <c r="E570" s="785"/>
      <c r="F570" s="785"/>
      <c r="G570" s="785"/>
      <c r="H570" s="785"/>
      <c r="I570" s="785"/>
      <c r="J570" s="785"/>
      <c r="K570" s="785"/>
      <c r="L570" s="785"/>
      <c r="M570" s="785"/>
      <c r="N570" s="785"/>
      <c r="O570" s="785"/>
      <c r="P570" s="785"/>
      <c r="Q570" s="785"/>
      <c r="R570" s="785"/>
      <c r="S570" s="785"/>
      <c r="T570" s="785"/>
      <c r="U570" s="785"/>
      <c r="V570" s="785"/>
      <c r="W570" s="13"/>
      <c r="X570" s="13"/>
      <c r="Y570" s="13"/>
      <c r="Z570" s="785"/>
      <c r="AA570" s="785"/>
      <c r="AB570" s="785"/>
      <c r="AC570" s="785"/>
      <c r="AD570" s="785"/>
      <c r="AE570" s="785"/>
      <c r="AF570" s="785"/>
      <c r="AG570" s="785"/>
      <c r="AH570" s="785"/>
      <c r="AI570" s="785"/>
      <c r="AJ570" s="785"/>
      <c r="AK570" s="785"/>
      <c r="AL570" s="785"/>
      <c r="AM570" s="785"/>
      <c r="AN570" s="785"/>
      <c r="AO570" s="785"/>
      <c r="AP570" s="785"/>
      <c r="AQ570" s="785"/>
      <c r="AR570" s="785"/>
      <c r="AS570" s="785"/>
      <c r="AT570" s="785"/>
      <c r="AU570" s="785"/>
      <c r="AV570" s="785"/>
      <c r="AW570" s="785"/>
      <c r="AX570" s="785"/>
      <c r="AY570" s="785"/>
      <c r="AZ570" s="785"/>
      <c r="BD570" s="6"/>
    </row>
    <row r="571" spans="1:56" ht="12.9" customHeight="1" x14ac:dyDescent="0.3">
      <c r="A571" s="785"/>
      <c r="B571" s="785"/>
      <c r="C571" s="785"/>
      <c r="D571" s="785"/>
      <c r="E571" s="785"/>
      <c r="F571" s="785"/>
      <c r="G571" s="785"/>
      <c r="H571" s="785"/>
      <c r="I571" s="785"/>
      <c r="J571" s="785"/>
      <c r="K571" s="785"/>
      <c r="L571" s="785"/>
      <c r="M571" s="785"/>
      <c r="N571" s="785"/>
      <c r="O571" s="785"/>
      <c r="P571" s="785"/>
      <c r="Q571" s="785"/>
      <c r="R571" s="785"/>
      <c r="S571" s="785"/>
      <c r="T571" s="785"/>
      <c r="U571" s="785"/>
      <c r="V571" s="785"/>
      <c r="W571" s="13"/>
      <c r="X571" s="13"/>
      <c r="Y571" s="13"/>
      <c r="Z571" s="785"/>
      <c r="AA571" s="785"/>
      <c r="AB571" s="785"/>
      <c r="AC571" s="785"/>
      <c r="AD571" s="785"/>
      <c r="AE571" s="785"/>
      <c r="AF571" s="785"/>
      <c r="AG571" s="785"/>
      <c r="AH571" s="785"/>
      <c r="AI571" s="785"/>
      <c r="AJ571" s="785"/>
      <c r="AK571" s="785"/>
      <c r="AL571" s="785"/>
      <c r="AM571" s="785"/>
      <c r="AN571" s="785"/>
      <c r="AO571" s="785"/>
      <c r="AP571" s="785"/>
      <c r="AQ571" s="785"/>
      <c r="AR571" s="785"/>
      <c r="AS571" s="785"/>
      <c r="AT571" s="785"/>
      <c r="AU571" s="785"/>
      <c r="AV571" s="785"/>
      <c r="AW571" s="785"/>
      <c r="AX571" s="785"/>
      <c r="AY571" s="785"/>
      <c r="AZ571" s="785"/>
      <c r="BD571" s="6"/>
    </row>
    <row r="572" spans="1:56" ht="12.9" customHeight="1" x14ac:dyDescent="0.3">
      <c r="A572" s="785"/>
      <c r="B572" s="785"/>
      <c r="C572" s="785"/>
      <c r="D572" s="785"/>
      <c r="E572" s="785"/>
      <c r="F572" s="785"/>
      <c r="G572" s="785"/>
      <c r="H572" s="785"/>
      <c r="I572" s="785"/>
      <c r="J572" s="785"/>
      <c r="K572" s="785"/>
      <c r="L572" s="785"/>
      <c r="M572" s="785"/>
      <c r="N572" s="785"/>
      <c r="O572" s="785"/>
      <c r="P572" s="785"/>
      <c r="Q572" s="785"/>
      <c r="R572" s="785"/>
      <c r="S572" s="785"/>
      <c r="T572" s="785"/>
      <c r="U572" s="785"/>
      <c r="V572" s="785"/>
      <c r="W572" s="13"/>
      <c r="X572" s="13"/>
      <c r="Y572" s="13"/>
      <c r="Z572" s="785"/>
      <c r="AA572" s="785"/>
      <c r="AB572" s="785"/>
      <c r="AC572" s="785"/>
      <c r="AD572" s="785"/>
      <c r="AE572" s="785"/>
      <c r="AF572" s="785"/>
      <c r="AG572" s="785"/>
      <c r="AH572" s="785"/>
      <c r="AI572" s="785"/>
      <c r="AJ572" s="785"/>
      <c r="AK572" s="785"/>
      <c r="AL572" s="785"/>
      <c r="AM572" s="785"/>
      <c r="AN572" s="785"/>
      <c r="AO572" s="785"/>
      <c r="AP572" s="785"/>
      <c r="AQ572" s="785"/>
      <c r="AR572" s="785"/>
      <c r="AS572" s="785"/>
      <c r="AT572" s="785"/>
      <c r="AU572" s="785"/>
      <c r="AV572" s="785"/>
      <c r="AW572" s="785"/>
      <c r="AX572" s="785"/>
      <c r="AY572" s="785"/>
      <c r="AZ572" s="785"/>
      <c r="BD572" s="6"/>
    </row>
    <row r="573" spans="1:56" ht="12.9" customHeight="1" x14ac:dyDescent="0.3">
      <c r="A573" s="785"/>
      <c r="B573" s="785"/>
      <c r="C573" s="785"/>
      <c r="D573" s="785"/>
      <c r="E573" s="785"/>
      <c r="F573" s="785"/>
      <c r="G573" s="785"/>
      <c r="H573" s="785"/>
      <c r="I573" s="785"/>
      <c r="J573" s="785"/>
      <c r="K573" s="785"/>
      <c r="L573" s="785"/>
      <c r="M573" s="785"/>
      <c r="N573" s="785"/>
      <c r="O573" s="785"/>
      <c r="P573" s="785"/>
      <c r="Q573" s="785"/>
      <c r="R573" s="785"/>
      <c r="S573" s="785"/>
      <c r="T573" s="785"/>
      <c r="U573" s="785"/>
      <c r="V573" s="785"/>
      <c r="W573" s="13"/>
      <c r="X573" s="13"/>
      <c r="Y573" s="13"/>
      <c r="Z573" s="785"/>
      <c r="AA573" s="785"/>
      <c r="AB573" s="785"/>
      <c r="AC573" s="785"/>
      <c r="AD573" s="785"/>
      <c r="AE573" s="785"/>
      <c r="AF573" s="785"/>
      <c r="AG573" s="785"/>
      <c r="AH573" s="785"/>
      <c r="AI573" s="785"/>
      <c r="AJ573" s="785"/>
      <c r="AK573" s="785"/>
      <c r="AL573" s="785"/>
      <c r="AM573" s="785"/>
      <c r="AN573" s="785"/>
      <c r="AO573" s="785"/>
      <c r="AP573" s="785"/>
      <c r="AQ573" s="785"/>
      <c r="AR573" s="785"/>
      <c r="AS573" s="785"/>
      <c r="AT573" s="785"/>
      <c r="AU573" s="785"/>
      <c r="AV573" s="785"/>
      <c r="AW573" s="785"/>
      <c r="AX573" s="785"/>
      <c r="AY573" s="785"/>
      <c r="AZ573" s="785"/>
      <c r="BD573" s="6"/>
    </row>
    <row r="574" spans="1:56" ht="12.9" customHeight="1" x14ac:dyDescent="0.3">
      <c r="A574" s="785"/>
      <c r="B574" s="785"/>
      <c r="C574" s="785"/>
      <c r="D574" s="785"/>
      <c r="E574" s="785"/>
      <c r="F574" s="785"/>
      <c r="G574" s="785"/>
      <c r="H574" s="785"/>
      <c r="I574" s="785"/>
      <c r="J574" s="785"/>
      <c r="K574" s="785"/>
      <c r="L574" s="785"/>
      <c r="M574" s="785"/>
      <c r="N574" s="785"/>
      <c r="O574" s="785"/>
      <c r="P574" s="785"/>
      <c r="Q574" s="785"/>
      <c r="R574" s="785"/>
      <c r="S574" s="785"/>
      <c r="T574" s="785"/>
      <c r="U574" s="785"/>
      <c r="V574" s="785"/>
      <c r="W574" s="13"/>
      <c r="X574" s="13"/>
      <c r="Y574" s="13"/>
      <c r="Z574" s="785"/>
      <c r="AA574" s="785"/>
      <c r="AB574" s="785"/>
      <c r="AC574" s="785"/>
      <c r="AD574" s="785"/>
      <c r="AE574" s="785"/>
      <c r="AF574" s="785"/>
      <c r="AG574" s="785"/>
      <c r="AH574" s="785"/>
      <c r="AI574" s="785"/>
      <c r="AJ574" s="785"/>
      <c r="AK574" s="785"/>
      <c r="AL574" s="785"/>
      <c r="AM574" s="785"/>
      <c r="AN574" s="785"/>
      <c r="AO574" s="785"/>
      <c r="AP574" s="785"/>
      <c r="AQ574" s="785"/>
      <c r="AR574" s="785"/>
      <c r="AS574" s="785"/>
      <c r="AT574" s="785"/>
      <c r="AU574" s="785"/>
      <c r="AV574" s="785"/>
      <c r="AW574" s="785"/>
      <c r="AX574" s="785"/>
      <c r="AY574" s="785"/>
      <c r="AZ574" s="785"/>
      <c r="BD574" s="6"/>
    </row>
    <row r="575" spans="1:56" ht="12.9" customHeight="1" x14ac:dyDescent="0.3">
      <c r="A575" s="785"/>
      <c r="B575" s="785"/>
      <c r="C575" s="785"/>
      <c r="D575" s="785"/>
      <c r="E575" s="785"/>
      <c r="F575" s="785"/>
      <c r="G575" s="785"/>
      <c r="H575" s="785"/>
      <c r="I575" s="785"/>
      <c r="J575" s="785"/>
      <c r="K575" s="785"/>
      <c r="L575" s="785"/>
      <c r="M575" s="785"/>
      <c r="N575" s="785"/>
      <c r="O575" s="785"/>
      <c r="P575" s="785"/>
      <c r="Q575" s="785"/>
      <c r="R575" s="785"/>
      <c r="S575" s="785"/>
      <c r="T575" s="785"/>
      <c r="U575" s="785"/>
      <c r="V575" s="785"/>
      <c r="W575" s="13"/>
      <c r="X575" s="13"/>
      <c r="Y575" s="13"/>
      <c r="Z575" s="785"/>
      <c r="AA575" s="785"/>
      <c r="AB575" s="785"/>
      <c r="AC575" s="785"/>
      <c r="AD575" s="785"/>
      <c r="AE575" s="785"/>
      <c r="AF575" s="785"/>
      <c r="AG575" s="785"/>
      <c r="AH575" s="785"/>
      <c r="AI575" s="785"/>
      <c r="AJ575" s="785"/>
      <c r="AK575" s="785"/>
      <c r="AL575" s="785"/>
      <c r="AM575" s="785"/>
      <c r="AN575" s="785"/>
      <c r="AO575" s="785"/>
      <c r="AP575" s="785"/>
      <c r="AQ575" s="785"/>
      <c r="AR575" s="785"/>
      <c r="AS575" s="785"/>
      <c r="AT575" s="785"/>
      <c r="AU575" s="785"/>
      <c r="AV575" s="785"/>
      <c r="AW575" s="785"/>
      <c r="AX575" s="785"/>
      <c r="AY575" s="785"/>
      <c r="AZ575" s="785"/>
      <c r="BD575" s="6"/>
    </row>
    <row r="576" spans="1:56" ht="12.9" customHeight="1" x14ac:dyDescent="0.3">
      <c r="A576" s="785"/>
      <c r="B576" s="785"/>
      <c r="C576" s="785"/>
      <c r="D576" s="785"/>
      <c r="E576" s="785"/>
      <c r="F576" s="785"/>
      <c r="G576" s="785"/>
      <c r="H576" s="785"/>
      <c r="I576" s="785"/>
      <c r="J576" s="785"/>
      <c r="K576" s="785"/>
      <c r="L576" s="785"/>
      <c r="M576" s="785"/>
      <c r="N576" s="785"/>
      <c r="O576" s="785"/>
      <c r="P576" s="785"/>
      <c r="Q576" s="785"/>
      <c r="R576" s="785"/>
      <c r="S576" s="785"/>
      <c r="T576" s="785"/>
      <c r="U576" s="785"/>
      <c r="V576" s="785"/>
      <c r="W576" s="13"/>
      <c r="X576" s="13"/>
      <c r="Y576" s="13"/>
      <c r="Z576" s="785"/>
      <c r="AA576" s="785"/>
      <c r="AB576" s="785"/>
      <c r="AC576" s="785"/>
      <c r="AD576" s="785"/>
      <c r="AE576" s="785"/>
      <c r="AF576" s="785"/>
      <c r="AG576" s="785"/>
      <c r="AH576" s="785"/>
      <c r="AI576" s="785"/>
      <c r="AJ576" s="785"/>
      <c r="AK576" s="785"/>
      <c r="AL576" s="785"/>
      <c r="AM576" s="785"/>
      <c r="AN576" s="785"/>
      <c r="AO576" s="785"/>
      <c r="AP576" s="785"/>
      <c r="AQ576" s="785"/>
      <c r="AR576" s="785"/>
      <c r="AS576" s="785"/>
      <c r="AT576" s="785"/>
      <c r="AU576" s="785"/>
      <c r="AV576" s="785"/>
      <c r="AW576" s="785"/>
      <c r="AX576" s="785"/>
      <c r="AY576" s="785"/>
      <c r="AZ576" s="785"/>
      <c r="BD576" s="6"/>
    </row>
    <row r="577" spans="1:56" ht="12.9" customHeight="1" x14ac:dyDescent="0.3">
      <c r="A577" s="785"/>
      <c r="B577" s="785"/>
      <c r="C577" s="785"/>
      <c r="D577" s="785"/>
      <c r="E577" s="785"/>
      <c r="F577" s="785"/>
      <c r="G577" s="785"/>
      <c r="H577" s="785"/>
      <c r="I577" s="785"/>
      <c r="J577" s="785"/>
      <c r="K577" s="785"/>
      <c r="L577" s="785"/>
      <c r="M577" s="785"/>
      <c r="N577" s="785"/>
      <c r="O577" s="785"/>
      <c r="P577" s="785"/>
      <c r="Q577" s="785"/>
      <c r="R577" s="785"/>
      <c r="S577" s="785"/>
      <c r="T577" s="785"/>
      <c r="U577" s="785"/>
      <c r="V577" s="785"/>
      <c r="W577" s="13"/>
      <c r="X577" s="13"/>
      <c r="Y577" s="13"/>
      <c r="Z577" s="785"/>
      <c r="AA577" s="785"/>
      <c r="AB577" s="785"/>
      <c r="AC577" s="785"/>
      <c r="AD577" s="785"/>
      <c r="AE577" s="785"/>
      <c r="AF577" s="785"/>
      <c r="AG577" s="785"/>
      <c r="AH577" s="785"/>
      <c r="AI577" s="785"/>
      <c r="AJ577" s="785"/>
      <c r="AK577" s="785"/>
      <c r="AL577" s="785"/>
      <c r="AM577" s="785"/>
      <c r="AN577" s="785"/>
      <c r="AO577" s="785"/>
      <c r="AP577" s="785"/>
      <c r="AQ577" s="785"/>
      <c r="AR577" s="785"/>
      <c r="AS577" s="785"/>
      <c r="AT577" s="785"/>
      <c r="AU577" s="785"/>
      <c r="AV577" s="785"/>
      <c r="AW577" s="785"/>
      <c r="AX577" s="785"/>
      <c r="AY577" s="785"/>
      <c r="AZ577" s="785"/>
      <c r="BD577" s="6"/>
    </row>
    <row r="578" spans="1:56" ht="12.9" customHeight="1" x14ac:dyDescent="0.3">
      <c r="A578" s="785"/>
      <c r="B578" s="785"/>
      <c r="C578" s="785"/>
      <c r="D578" s="785"/>
      <c r="E578" s="785"/>
      <c r="F578" s="785"/>
      <c r="G578" s="785"/>
      <c r="H578" s="785"/>
      <c r="I578" s="785"/>
      <c r="J578" s="785"/>
      <c r="K578" s="785"/>
      <c r="L578" s="785"/>
      <c r="M578" s="785"/>
      <c r="N578" s="785"/>
      <c r="O578" s="785"/>
      <c r="P578" s="785"/>
      <c r="Q578" s="785"/>
      <c r="R578" s="785"/>
      <c r="S578" s="785"/>
      <c r="T578" s="785"/>
      <c r="U578" s="785"/>
      <c r="V578" s="785"/>
      <c r="W578" s="13"/>
      <c r="X578" s="13"/>
      <c r="Y578" s="13"/>
      <c r="Z578" s="785"/>
      <c r="AA578" s="785"/>
      <c r="AB578" s="785"/>
      <c r="AC578" s="785"/>
      <c r="AD578" s="785"/>
      <c r="AE578" s="785"/>
      <c r="AF578" s="785"/>
      <c r="AG578" s="785"/>
      <c r="AH578" s="785"/>
      <c r="AI578" s="785"/>
      <c r="AJ578" s="785"/>
      <c r="AK578" s="785"/>
      <c r="AL578" s="785"/>
      <c r="AM578" s="785"/>
      <c r="AN578" s="785"/>
      <c r="AO578" s="785"/>
      <c r="AP578" s="785"/>
      <c r="AQ578" s="785"/>
      <c r="AR578" s="785"/>
      <c r="AS578" s="785"/>
      <c r="AT578" s="785"/>
      <c r="AU578" s="785"/>
      <c r="AV578" s="785"/>
      <c r="AW578" s="785"/>
      <c r="AX578" s="785"/>
      <c r="AY578" s="785"/>
      <c r="AZ578" s="785"/>
      <c r="BD578" s="6"/>
    </row>
    <row r="579" spans="1:56" ht="12.9" customHeight="1" x14ac:dyDescent="0.3">
      <c r="A579" s="785"/>
      <c r="B579" s="785"/>
      <c r="C579" s="785"/>
      <c r="D579" s="785"/>
      <c r="E579" s="785"/>
      <c r="F579" s="785"/>
      <c r="G579" s="785"/>
      <c r="H579" s="785"/>
      <c r="I579" s="785"/>
      <c r="J579" s="785"/>
      <c r="K579" s="785"/>
      <c r="L579" s="785"/>
      <c r="M579" s="785"/>
      <c r="N579" s="785"/>
      <c r="O579" s="785"/>
      <c r="P579" s="785"/>
      <c r="Q579" s="785"/>
      <c r="R579" s="785"/>
      <c r="S579" s="785"/>
      <c r="T579" s="785"/>
      <c r="U579" s="785"/>
      <c r="V579" s="785"/>
      <c r="W579" s="13"/>
      <c r="X579" s="13"/>
      <c r="Y579" s="13"/>
      <c r="Z579" s="785"/>
      <c r="AA579" s="785"/>
      <c r="AB579" s="785"/>
      <c r="AC579" s="785"/>
      <c r="AD579" s="785"/>
      <c r="AE579" s="785"/>
      <c r="AF579" s="785"/>
      <c r="AG579" s="785"/>
      <c r="AH579" s="785"/>
      <c r="AI579" s="785"/>
      <c r="AJ579" s="785"/>
      <c r="AK579" s="785"/>
      <c r="AL579" s="785"/>
      <c r="AM579" s="785"/>
      <c r="AN579" s="785"/>
      <c r="AO579" s="785"/>
      <c r="AP579" s="785"/>
      <c r="AQ579" s="785"/>
      <c r="AR579" s="785"/>
      <c r="AS579" s="785"/>
      <c r="AT579" s="785"/>
      <c r="AU579" s="785"/>
      <c r="AV579" s="785"/>
      <c r="AW579" s="785"/>
      <c r="AX579" s="785"/>
      <c r="AY579" s="785"/>
      <c r="AZ579" s="785"/>
      <c r="BD579" s="6"/>
    </row>
    <row r="580" spans="1:56" ht="12.9" customHeight="1" x14ac:dyDescent="0.3">
      <c r="A580" s="785"/>
      <c r="B580" s="785"/>
      <c r="C580" s="785"/>
      <c r="D580" s="785"/>
      <c r="E580" s="785"/>
      <c r="F580" s="785"/>
      <c r="G580" s="785"/>
      <c r="H580" s="785"/>
      <c r="I580" s="785"/>
      <c r="J580" s="785"/>
      <c r="K580" s="785"/>
      <c r="L580" s="785"/>
      <c r="M580" s="785"/>
      <c r="N580" s="785"/>
      <c r="O580" s="785"/>
      <c r="P580" s="785"/>
      <c r="Q580" s="785"/>
      <c r="R580" s="785"/>
      <c r="S580" s="785"/>
      <c r="T580" s="785"/>
      <c r="U580" s="785"/>
      <c r="V580" s="785"/>
      <c r="W580" s="13"/>
      <c r="X580" s="13"/>
      <c r="Y580" s="13"/>
      <c r="Z580" s="785"/>
      <c r="AA580" s="785"/>
      <c r="AB580" s="785"/>
      <c r="AC580" s="785"/>
      <c r="AD580" s="785"/>
      <c r="AE580" s="785"/>
      <c r="AF580" s="785"/>
      <c r="AG580" s="785"/>
      <c r="AH580" s="785"/>
      <c r="AI580" s="785"/>
      <c r="AJ580" s="785"/>
      <c r="AK580" s="785"/>
      <c r="AL580" s="785"/>
      <c r="AM580" s="785"/>
      <c r="AN580" s="785"/>
      <c r="AO580" s="785"/>
      <c r="AP580" s="785"/>
      <c r="AQ580" s="785"/>
      <c r="AR580" s="785"/>
      <c r="AS580" s="785"/>
      <c r="AT580" s="785"/>
      <c r="AU580" s="785"/>
      <c r="AV580" s="785"/>
      <c r="AW580" s="785"/>
      <c r="AX580" s="785"/>
      <c r="AY580" s="785"/>
      <c r="AZ580" s="785"/>
      <c r="BD580" s="6"/>
    </row>
    <row r="581" spans="1:56" ht="12.9" customHeight="1" x14ac:dyDescent="0.3">
      <c r="A581" s="785"/>
      <c r="B581" s="785"/>
      <c r="C581" s="785"/>
      <c r="D581" s="785"/>
      <c r="E581" s="785"/>
      <c r="F581" s="785"/>
      <c r="G581" s="785"/>
      <c r="H581" s="785"/>
      <c r="I581" s="785"/>
      <c r="J581" s="785"/>
      <c r="K581" s="785"/>
      <c r="L581" s="785"/>
      <c r="M581" s="785"/>
      <c r="N581" s="785"/>
      <c r="O581" s="785"/>
      <c r="P581" s="785"/>
      <c r="Q581" s="785"/>
      <c r="R581" s="785"/>
      <c r="S581" s="785"/>
      <c r="T581" s="785"/>
      <c r="U581" s="785"/>
      <c r="V581" s="785"/>
      <c r="W581" s="13"/>
      <c r="X581" s="13"/>
      <c r="Y581" s="13"/>
      <c r="Z581" s="785"/>
      <c r="AA581" s="785"/>
      <c r="AB581" s="785"/>
      <c r="AC581" s="785"/>
      <c r="AD581" s="785"/>
      <c r="AE581" s="785"/>
      <c r="AF581" s="785"/>
      <c r="AG581" s="785"/>
      <c r="AH581" s="785"/>
      <c r="AI581" s="785"/>
      <c r="AJ581" s="785"/>
      <c r="AK581" s="785"/>
      <c r="AL581" s="785"/>
      <c r="AM581" s="785"/>
      <c r="AN581" s="785"/>
      <c r="AO581" s="785"/>
      <c r="AP581" s="785"/>
      <c r="AQ581" s="785"/>
      <c r="AR581" s="785"/>
      <c r="AS581" s="785"/>
      <c r="AT581" s="785"/>
      <c r="AU581" s="785"/>
      <c r="AV581" s="785"/>
      <c r="AW581" s="785"/>
      <c r="AX581" s="785"/>
      <c r="AY581" s="785"/>
      <c r="AZ581" s="785"/>
      <c r="BD581" s="6"/>
    </row>
    <row r="582" spans="1:56" ht="12.9" customHeight="1" x14ac:dyDescent="0.3">
      <c r="A582" s="785"/>
      <c r="B582" s="785"/>
      <c r="C582" s="785"/>
      <c r="D582" s="785"/>
      <c r="E582" s="785"/>
      <c r="F582" s="785"/>
      <c r="G582" s="785"/>
      <c r="H582" s="785"/>
      <c r="I582" s="785"/>
      <c r="J582" s="785"/>
      <c r="K582" s="785"/>
      <c r="L582" s="785"/>
      <c r="M582" s="785"/>
      <c r="N582" s="785"/>
      <c r="O582" s="785"/>
      <c r="P582" s="785"/>
      <c r="Q582" s="785"/>
      <c r="R582" s="785"/>
      <c r="S582" s="785"/>
      <c r="T582" s="785"/>
      <c r="U582" s="785"/>
      <c r="V582" s="785"/>
      <c r="W582" s="13"/>
      <c r="X582" s="13"/>
      <c r="Y582" s="13"/>
      <c r="Z582" s="785"/>
      <c r="AA582" s="785"/>
      <c r="AB582" s="785"/>
      <c r="AC582" s="785"/>
      <c r="AD582" s="785"/>
      <c r="AE582" s="785"/>
      <c r="AF582" s="785"/>
      <c r="AG582" s="785"/>
      <c r="AH582" s="785"/>
      <c r="AI582" s="785"/>
      <c r="AJ582" s="785"/>
      <c r="AK582" s="785"/>
      <c r="AL582" s="785"/>
      <c r="AM582" s="785"/>
      <c r="AN582" s="785"/>
      <c r="AO582" s="785"/>
      <c r="AP582" s="785"/>
      <c r="AQ582" s="785"/>
      <c r="AR582" s="785"/>
      <c r="AS582" s="785"/>
      <c r="AT582" s="785"/>
      <c r="AU582" s="785"/>
      <c r="AV582" s="785"/>
      <c r="AW582" s="785"/>
      <c r="AX582" s="785"/>
      <c r="AY582" s="785"/>
      <c r="AZ582" s="785"/>
      <c r="BD582" s="6"/>
    </row>
    <row r="583" spans="1:56" ht="12.9" customHeight="1" x14ac:dyDescent="0.3">
      <c r="A583" s="785"/>
      <c r="B583" s="785"/>
      <c r="C583" s="785"/>
      <c r="D583" s="785"/>
      <c r="E583" s="785"/>
      <c r="F583" s="785"/>
      <c r="G583" s="785"/>
      <c r="H583" s="785"/>
      <c r="I583" s="785"/>
      <c r="J583" s="785"/>
      <c r="K583" s="785"/>
      <c r="L583" s="785"/>
      <c r="M583" s="785"/>
      <c r="N583" s="785"/>
      <c r="O583" s="785"/>
      <c r="P583" s="785"/>
      <c r="Q583" s="785"/>
      <c r="R583" s="785"/>
      <c r="S583" s="785"/>
      <c r="T583" s="785"/>
      <c r="U583" s="785"/>
      <c r="V583" s="785"/>
      <c r="W583" s="13"/>
      <c r="X583" s="13"/>
      <c r="Y583" s="13"/>
      <c r="Z583" s="785"/>
      <c r="AA583" s="785"/>
      <c r="AB583" s="785"/>
      <c r="AC583" s="785"/>
      <c r="AD583" s="785"/>
      <c r="AE583" s="785"/>
      <c r="AF583" s="785"/>
      <c r="AG583" s="785"/>
      <c r="AH583" s="785"/>
      <c r="AI583" s="785"/>
      <c r="AJ583" s="785"/>
      <c r="AK583" s="785"/>
      <c r="AL583" s="785"/>
      <c r="AM583" s="785"/>
      <c r="AN583" s="785"/>
      <c r="AO583" s="785"/>
      <c r="AP583" s="785"/>
      <c r="AQ583" s="785"/>
      <c r="AR583" s="785"/>
      <c r="AS583" s="785"/>
      <c r="AT583" s="785"/>
      <c r="AU583" s="785"/>
      <c r="AV583" s="785"/>
      <c r="AW583" s="785"/>
      <c r="AX583" s="785"/>
      <c r="AY583" s="785"/>
      <c r="AZ583" s="785"/>
      <c r="BD583" s="6"/>
    </row>
    <row r="584" spans="1:56" ht="12.9" customHeight="1" x14ac:dyDescent="0.3">
      <c r="A584" s="785"/>
      <c r="B584" s="785"/>
      <c r="C584" s="785"/>
      <c r="D584" s="785"/>
      <c r="E584" s="785"/>
      <c r="F584" s="785"/>
      <c r="G584" s="785"/>
      <c r="H584" s="785"/>
      <c r="I584" s="785"/>
      <c r="J584" s="785"/>
      <c r="K584" s="785"/>
      <c r="L584" s="785"/>
      <c r="M584" s="785"/>
      <c r="N584" s="785"/>
      <c r="O584" s="785"/>
      <c r="P584" s="785"/>
      <c r="Q584" s="785"/>
      <c r="R584" s="785"/>
      <c r="S584" s="785"/>
      <c r="T584" s="785"/>
      <c r="U584" s="785"/>
      <c r="V584" s="785"/>
      <c r="W584" s="13"/>
      <c r="X584" s="13"/>
      <c r="Y584" s="13"/>
      <c r="Z584" s="785"/>
      <c r="AA584" s="785"/>
      <c r="AB584" s="785"/>
      <c r="AC584" s="785"/>
      <c r="AD584" s="785"/>
      <c r="AE584" s="785"/>
      <c r="AF584" s="785"/>
      <c r="AG584" s="785"/>
      <c r="AH584" s="785"/>
      <c r="AI584" s="785"/>
      <c r="AJ584" s="785"/>
      <c r="AK584" s="785"/>
      <c r="AL584" s="785"/>
      <c r="AM584" s="785"/>
      <c r="AN584" s="785"/>
      <c r="AO584" s="785"/>
      <c r="AP584" s="785"/>
      <c r="AQ584" s="785"/>
      <c r="AR584" s="785"/>
      <c r="AS584" s="785"/>
      <c r="AT584" s="785"/>
      <c r="AU584" s="785"/>
      <c r="AV584" s="785"/>
      <c r="AW584" s="785"/>
      <c r="AX584" s="785"/>
      <c r="AY584" s="785"/>
      <c r="AZ584" s="785"/>
      <c r="BD584" s="6"/>
    </row>
    <row r="585" spans="1:56" ht="12.9" customHeight="1" x14ac:dyDescent="0.3">
      <c r="A585" s="785"/>
      <c r="B585" s="785"/>
      <c r="C585" s="785"/>
      <c r="D585" s="785"/>
      <c r="E585" s="785"/>
      <c r="F585" s="785"/>
      <c r="G585" s="785"/>
      <c r="H585" s="785"/>
      <c r="I585" s="785"/>
      <c r="J585" s="785"/>
      <c r="K585" s="785"/>
      <c r="L585" s="785"/>
      <c r="M585" s="785"/>
      <c r="N585" s="785"/>
      <c r="O585" s="785"/>
      <c r="P585" s="785"/>
      <c r="Q585" s="785"/>
      <c r="R585" s="785"/>
      <c r="S585" s="785"/>
      <c r="T585" s="785"/>
      <c r="U585" s="785"/>
      <c r="V585" s="785"/>
      <c r="W585" s="13"/>
      <c r="X585" s="13"/>
      <c r="Y585" s="13"/>
      <c r="Z585" s="785"/>
      <c r="AA585" s="785"/>
      <c r="AB585" s="785"/>
      <c r="AC585" s="785"/>
      <c r="AD585" s="785"/>
      <c r="AE585" s="785"/>
      <c r="AF585" s="785"/>
      <c r="AG585" s="785"/>
      <c r="AH585" s="785"/>
      <c r="AI585" s="785"/>
      <c r="AJ585" s="785"/>
      <c r="AK585" s="785"/>
      <c r="AL585" s="785"/>
      <c r="AM585" s="785"/>
      <c r="AN585" s="785"/>
      <c r="AO585" s="785"/>
      <c r="AP585" s="785"/>
      <c r="AQ585" s="785"/>
      <c r="AR585" s="785"/>
      <c r="AS585" s="785"/>
      <c r="AT585" s="785"/>
      <c r="AU585" s="785"/>
      <c r="AV585" s="785"/>
      <c r="AW585" s="785"/>
      <c r="AX585" s="785"/>
      <c r="AY585" s="785"/>
      <c r="AZ585" s="785"/>
      <c r="BD585" s="6"/>
    </row>
    <row r="586" spans="1:56" ht="12.9" customHeight="1" x14ac:dyDescent="0.3">
      <c r="A586" s="785"/>
      <c r="B586" s="785"/>
      <c r="C586" s="785"/>
      <c r="D586" s="785"/>
      <c r="E586" s="785"/>
      <c r="F586" s="785"/>
      <c r="G586" s="785"/>
      <c r="H586" s="785"/>
      <c r="I586" s="785"/>
      <c r="J586" s="785"/>
      <c r="K586" s="785"/>
      <c r="L586" s="785"/>
      <c r="M586" s="785"/>
      <c r="N586" s="785"/>
      <c r="O586" s="785"/>
      <c r="P586" s="785"/>
      <c r="Q586" s="785"/>
      <c r="R586" s="785"/>
      <c r="S586" s="785"/>
      <c r="T586" s="785"/>
      <c r="U586" s="785"/>
      <c r="V586" s="785"/>
      <c r="W586" s="13"/>
      <c r="X586" s="13"/>
      <c r="Y586" s="13"/>
      <c r="Z586" s="785"/>
      <c r="AA586" s="785"/>
      <c r="AB586" s="785"/>
      <c r="AC586" s="785"/>
      <c r="AD586" s="785"/>
      <c r="AE586" s="785"/>
      <c r="AF586" s="785"/>
      <c r="AG586" s="785"/>
      <c r="AH586" s="785"/>
      <c r="AI586" s="785"/>
      <c r="AJ586" s="785"/>
      <c r="AK586" s="785"/>
      <c r="AL586" s="785"/>
      <c r="AM586" s="785"/>
      <c r="AN586" s="785"/>
      <c r="AO586" s="785"/>
      <c r="AP586" s="785"/>
      <c r="AQ586" s="785"/>
      <c r="AR586" s="785"/>
      <c r="AS586" s="785"/>
      <c r="AT586" s="785"/>
      <c r="AU586" s="785"/>
      <c r="AV586" s="785"/>
      <c r="AW586" s="785"/>
      <c r="AX586" s="785"/>
      <c r="AY586" s="785"/>
      <c r="AZ586" s="785"/>
      <c r="BD586" s="6"/>
    </row>
    <row r="587" spans="1:56" ht="12.9" customHeight="1" x14ac:dyDescent="0.3">
      <c r="A587" s="785"/>
      <c r="B587" s="785"/>
      <c r="C587" s="785"/>
      <c r="D587" s="785"/>
      <c r="E587" s="785"/>
      <c r="F587" s="785"/>
      <c r="G587" s="785"/>
      <c r="H587" s="785"/>
      <c r="I587" s="785"/>
      <c r="J587" s="785"/>
      <c r="K587" s="785"/>
      <c r="L587" s="785"/>
      <c r="M587" s="785"/>
      <c r="N587" s="785"/>
      <c r="O587" s="785"/>
      <c r="P587" s="785"/>
      <c r="Q587" s="785"/>
      <c r="R587" s="785"/>
      <c r="S587" s="785"/>
      <c r="T587" s="785"/>
      <c r="U587" s="785"/>
      <c r="V587" s="785"/>
      <c r="W587" s="13"/>
      <c r="X587" s="13"/>
      <c r="Y587" s="13"/>
      <c r="Z587" s="785"/>
      <c r="AA587" s="785"/>
      <c r="AB587" s="785"/>
      <c r="AC587" s="785"/>
      <c r="AD587" s="785"/>
      <c r="AE587" s="785"/>
      <c r="AF587" s="785"/>
      <c r="AG587" s="785"/>
      <c r="AH587" s="785"/>
      <c r="AI587" s="785"/>
      <c r="AJ587" s="785"/>
      <c r="AK587" s="785"/>
      <c r="AL587" s="785"/>
      <c r="AM587" s="785"/>
      <c r="AN587" s="785"/>
      <c r="AO587" s="785"/>
      <c r="AP587" s="785"/>
      <c r="AQ587" s="785"/>
      <c r="AR587" s="785"/>
      <c r="AS587" s="785"/>
      <c r="AT587" s="785"/>
      <c r="AU587" s="785"/>
      <c r="AV587" s="785"/>
      <c r="AW587" s="785"/>
      <c r="AX587" s="785"/>
      <c r="AY587" s="785"/>
      <c r="AZ587" s="785"/>
      <c r="BD587" s="6"/>
    </row>
    <row r="588" spans="1:56" ht="12.9" customHeight="1" x14ac:dyDescent="0.3">
      <c r="A588" s="785"/>
      <c r="B588" s="785"/>
      <c r="C588" s="785"/>
      <c r="D588" s="785"/>
      <c r="E588" s="785"/>
      <c r="F588" s="785"/>
      <c r="G588" s="785"/>
      <c r="H588" s="785"/>
      <c r="I588" s="785"/>
      <c r="J588" s="785"/>
      <c r="K588" s="785"/>
      <c r="L588" s="785"/>
      <c r="M588" s="785"/>
      <c r="N588" s="785"/>
      <c r="O588" s="785"/>
      <c r="P588" s="785"/>
      <c r="Q588" s="785"/>
      <c r="R588" s="785"/>
      <c r="S588" s="785"/>
      <c r="T588" s="785"/>
      <c r="U588" s="785"/>
      <c r="V588" s="785"/>
      <c r="W588" s="13"/>
      <c r="X588" s="13"/>
      <c r="Y588" s="13"/>
      <c r="Z588" s="785"/>
      <c r="AA588" s="785"/>
      <c r="AB588" s="785"/>
      <c r="AC588" s="785"/>
      <c r="AD588" s="785"/>
      <c r="AE588" s="785"/>
      <c r="AF588" s="785"/>
      <c r="AG588" s="785"/>
      <c r="AH588" s="785"/>
      <c r="AI588" s="785"/>
      <c r="AJ588" s="785"/>
      <c r="AK588" s="785"/>
      <c r="AL588" s="785"/>
      <c r="AM588" s="785"/>
      <c r="AN588" s="785"/>
      <c r="AO588" s="785"/>
      <c r="AP588" s="785"/>
      <c r="AQ588" s="785"/>
      <c r="AR588" s="785"/>
      <c r="AS588" s="785"/>
      <c r="AT588" s="785"/>
      <c r="AU588" s="785"/>
      <c r="AV588" s="785"/>
      <c r="AW588" s="785"/>
      <c r="AX588" s="785"/>
      <c r="AY588" s="785"/>
      <c r="AZ588" s="785"/>
      <c r="BD588" s="6"/>
    </row>
    <row r="589" spans="1:56" ht="12.9" customHeight="1" x14ac:dyDescent="0.3">
      <c r="A589" s="785"/>
      <c r="B589" s="785"/>
      <c r="C589" s="785"/>
      <c r="D589" s="785"/>
      <c r="E589" s="785"/>
      <c r="F589" s="785"/>
      <c r="G589" s="785"/>
      <c r="H589" s="785"/>
      <c r="I589" s="785"/>
      <c r="J589" s="785"/>
      <c r="K589" s="785"/>
      <c r="L589" s="785"/>
      <c r="M589" s="785"/>
      <c r="N589" s="785"/>
      <c r="O589" s="785"/>
      <c r="P589" s="785"/>
      <c r="Q589" s="785"/>
      <c r="R589" s="785"/>
      <c r="S589" s="785"/>
      <c r="T589" s="785"/>
      <c r="U589" s="785"/>
      <c r="V589" s="785"/>
      <c r="W589" s="13"/>
      <c r="X589" s="13"/>
      <c r="Y589" s="13"/>
      <c r="Z589" s="785"/>
      <c r="AA589" s="785"/>
      <c r="AB589" s="785"/>
      <c r="AC589" s="785"/>
      <c r="AD589" s="785"/>
      <c r="AE589" s="785"/>
      <c r="AF589" s="785"/>
      <c r="AG589" s="785"/>
      <c r="AH589" s="785"/>
      <c r="AI589" s="785"/>
      <c r="AJ589" s="785"/>
      <c r="AK589" s="785"/>
      <c r="AL589" s="785"/>
      <c r="AM589" s="785"/>
      <c r="AN589" s="785"/>
      <c r="AO589" s="785"/>
      <c r="AP589" s="785"/>
      <c r="AQ589" s="785"/>
      <c r="AR589" s="785"/>
      <c r="AS589" s="785"/>
      <c r="AT589" s="785"/>
      <c r="AU589" s="785"/>
      <c r="AV589" s="785"/>
      <c r="AW589" s="785"/>
      <c r="AX589" s="785"/>
      <c r="AY589" s="785"/>
      <c r="AZ589" s="785"/>
      <c r="BD589" s="6"/>
    </row>
    <row r="590" spans="1:56" ht="12.9" customHeight="1" x14ac:dyDescent="0.3">
      <c r="A590" s="785"/>
      <c r="B590" s="785"/>
      <c r="C590" s="785"/>
      <c r="D590" s="785"/>
      <c r="E590" s="785"/>
      <c r="F590" s="785"/>
      <c r="G590" s="785"/>
      <c r="H590" s="785"/>
      <c r="I590" s="785"/>
      <c r="J590" s="785"/>
      <c r="K590" s="785"/>
      <c r="L590" s="785"/>
      <c r="M590" s="785"/>
      <c r="N590" s="785"/>
      <c r="O590" s="785"/>
      <c r="P590" s="785"/>
      <c r="Q590" s="785"/>
      <c r="R590" s="785"/>
      <c r="S590" s="785"/>
      <c r="T590" s="785"/>
      <c r="U590" s="785"/>
      <c r="V590" s="785"/>
      <c r="W590" s="13"/>
      <c r="X590" s="13"/>
      <c r="Y590" s="13"/>
      <c r="Z590" s="785"/>
      <c r="AA590" s="785"/>
      <c r="AB590" s="785"/>
      <c r="AC590" s="785"/>
      <c r="AD590" s="785"/>
      <c r="AE590" s="785"/>
      <c r="AF590" s="785"/>
      <c r="AG590" s="785"/>
      <c r="AH590" s="785"/>
      <c r="AI590" s="785"/>
      <c r="AJ590" s="785"/>
      <c r="AK590" s="785"/>
      <c r="AL590" s="785"/>
      <c r="AM590" s="785"/>
      <c r="AN590" s="785"/>
      <c r="AO590" s="785"/>
      <c r="AP590" s="785"/>
      <c r="AQ590" s="785"/>
      <c r="AR590" s="785"/>
      <c r="AS590" s="785"/>
      <c r="AT590" s="785"/>
      <c r="AU590" s="785"/>
      <c r="AV590" s="785"/>
      <c r="AW590" s="785"/>
      <c r="AX590" s="785"/>
      <c r="AY590" s="785"/>
      <c r="AZ590" s="785"/>
      <c r="BD590" s="6"/>
    </row>
    <row r="591" spans="1:56" ht="12.9" customHeight="1" x14ac:dyDescent="0.3">
      <c r="A591" s="785"/>
      <c r="B591" s="785"/>
      <c r="C591" s="785"/>
      <c r="D591" s="785"/>
      <c r="E591" s="785"/>
      <c r="F591" s="785"/>
      <c r="G591" s="785"/>
      <c r="H591" s="785"/>
      <c r="I591" s="785"/>
      <c r="J591" s="785"/>
      <c r="K591" s="785"/>
      <c r="L591" s="785"/>
      <c r="M591" s="785"/>
      <c r="N591" s="785"/>
      <c r="O591" s="785"/>
      <c r="P591" s="785"/>
      <c r="Q591" s="785"/>
      <c r="R591" s="785"/>
      <c r="S591" s="785"/>
      <c r="T591" s="785"/>
      <c r="U591" s="785"/>
      <c r="V591" s="785"/>
      <c r="W591" s="13"/>
      <c r="X591" s="13"/>
      <c r="Y591" s="13"/>
      <c r="Z591" s="785"/>
      <c r="AA591" s="785"/>
      <c r="AB591" s="785"/>
      <c r="AC591" s="785"/>
      <c r="AD591" s="785"/>
      <c r="AE591" s="785"/>
      <c r="AF591" s="785"/>
      <c r="AG591" s="785"/>
      <c r="AH591" s="785"/>
      <c r="AI591" s="785"/>
      <c r="AJ591" s="785"/>
      <c r="AK591" s="785"/>
      <c r="AL591" s="785"/>
      <c r="AM591" s="785"/>
      <c r="AN591" s="785"/>
      <c r="AO591" s="785"/>
      <c r="AP591" s="785"/>
      <c r="AQ591" s="785"/>
      <c r="AR591" s="785"/>
      <c r="AS591" s="785"/>
      <c r="AT591" s="785"/>
      <c r="AU591" s="785"/>
      <c r="AV591" s="785"/>
      <c r="AW591" s="785"/>
      <c r="AX591" s="785"/>
      <c r="AY591" s="785"/>
      <c r="AZ591" s="785"/>
      <c r="BD591" s="6"/>
    </row>
    <row r="592" spans="1:56" ht="12.9" customHeight="1" x14ac:dyDescent="0.3">
      <c r="A592" s="785"/>
      <c r="B592" s="785"/>
      <c r="C592" s="785"/>
      <c r="D592" s="785"/>
      <c r="E592" s="785"/>
      <c r="F592" s="785"/>
      <c r="G592" s="785"/>
      <c r="H592" s="785"/>
      <c r="I592" s="785"/>
      <c r="J592" s="785"/>
      <c r="K592" s="785"/>
      <c r="L592" s="785"/>
      <c r="M592" s="785"/>
      <c r="N592" s="785"/>
      <c r="O592" s="785"/>
      <c r="P592" s="785"/>
      <c r="Q592" s="785"/>
      <c r="R592" s="785"/>
      <c r="S592" s="785"/>
      <c r="T592" s="785"/>
      <c r="U592" s="785"/>
      <c r="V592" s="785"/>
      <c r="W592" s="13"/>
      <c r="X592" s="13"/>
      <c r="Y592" s="13"/>
      <c r="Z592" s="785"/>
      <c r="AA592" s="785"/>
      <c r="AB592" s="785"/>
      <c r="AC592" s="785"/>
      <c r="AD592" s="785"/>
      <c r="AE592" s="785"/>
      <c r="AF592" s="785"/>
      <c r="AG592" s="785"/>
      <c r="AH592" s="785"/>
      <c r="AI592" s="785"/>
      <c r="AJ592" s="785"/>
      <c r="AK592" s="785"/>
      <c r="AL592" s="785"/>
      <c r="AM592" s="785"/>
      <c r="AN592" s="785"/>
      <c r="AO592" s="785"/>
      <c r="AP592" s="785"/>
      <c r="AQ592" s="785"/>
      <c r="AR592" s="785"/>
      <c r="AS592" s="785"/>
      <c r="AT592" s="785"/>
      <c r="AU592" s="785"/>
      <c r="AV592" s="785"/>
      <c r="AW592" s="785"/>
      <c r="AX592" s="785"/>
      <c r="AY592" s="785"/>
      <c r="AZ592" s="785"/>
      <c r="BD592" s="6"/>
    </row>
    <row r="593" spans="1:56" ht="12.9" customHeight="1" x14ac:dyDescent="0.3">
      <c r="A593" s="785"/>
      <c r="B593" s="785"/>
      <c r="C593" s="785"/>
      <c r="D593" s="785"/>
      <c r="E593" s="785"/>
      <c r="F593" s="785"/>
      <c r="G593" s="785"/>
      <c r="H593" s="785"/>
      <c r="I593" s="785"/>
      <c r="J593" s="785"/>
      <c r="K593" s="785"/>
      <c r="L593" s="785"/>
      <c r="M593" s="785"/>
      <c r="N593" s="785"/>
      <c r="O593" s="785"/>
      <c r="P593" s="785"/>
      <c r="Q593" s="785"/>
      <c r="R593" s="785"/>
      <c r="S593" s="785"/>
      <c r="T593" s="785"/>
      <c r="U593" s="785"/>
      <c r="V593" s="785"/>
      <c r="W593" s="13"/>
      <c r="X593" s="13"/>
      <c r="Y593" s="13"/>
      <c r="Z593" s="785"/>
      <c r="AA593" s="785"/>
      <c r="AB593" s="785"/>
      <c r="AC593" s="785"/>
      <c r="AD593" s="785"/>
      <c r="AE593" s="785"/>
      <c r="AF593" s="785"/>
      <c r="AG593" s="785"/>
      <c r="AH593" s="785"/>
      <c r="AI593" s="785"/>
      <c r="AJ593" s="785"/>
      <c r="AK593" s="785"/>
      <c r="AL593" s="785"/>
      <c r="AM593" s="785"/>
      <c r="AN593" s="785"/>
      <c r="AO593" s="785"/>
      <c r="AP593" s="785"/>
      <c r="AQ593" s="785"/>
      <c r="AR593" s="785"/>
      <c r="AS593" s="785"/>
      <c r="AT593" s="785"/>
      <c r="AU593" s="785"/>
      <c r="AV593" s="785"/>
      <c r="AW593" s="785"/>
      <c r="AX593" s="785"/>
      <c r="AY593" s="785"/>
      <c r="AZ593" s="785"/>
      <c r="BD593" s="6"/>
    </row>
    <row r="594" spans="1:56" ht="12.9" customHeight="1" x14ac:dyDescent="0.3">
      <c r="A594" s="785"/>
      <c r="B594" s="785"/>
      <c r="C594" s="785"/>
      <c r="D594" s="785"/>
      <c r="E594" s="785"/>
      <c r="F594" s="785"/>
      <c r="G594" s="785"/>
      <c r="H594" s="785"/>
      <c r="I594" s="785"/>
      <c r="J594" s="785"/>
      <c r="K594" s="785"/>
      <c r="L594" s="785"/>
      <c r="M594" s="785"/>
      <c r="N594" s="785"/>
      <c r="O594" s="785"/>
      <c r="P594" s="785"/>
      <c r="Q594" s="785"/>
      <c r="R594" s="785"/>
      <c r="S594" s="785"/>
      <c r="T594" s="785"/>
      <c r="U594" s="785"/>
      <c r="V594" s="785"/>
      <c r="W594" s="13"/>
      <c r="X594" s="13"/>
      <c r="Y594" s="13"/>
      <c r="Z594" s="785"/>
      <c r="AA594" s="785"/>
      <c r="AB594" s="785"/>
      <c r="AC594" s="785"/>
      <c r="AD594" s="785"/>
      <c r="AE594" s="785"/>
      <c r="AF594" s="785"/>
      <c r="AG594" s="785"/>
      <c r="AH594" s="785"/>
      <c r="AI594" s="785"/>
      <c r="AJ594" s="785"/>
      <c r="AK594" s="785"/>
      <c r="AL594" s="785"/>
      <c r="AM594" s="785"/>
      <c r="AN594" s="785"/>
      <c r="AO594" s="785"/>
      <c r="AP594" s="785"/>
      <c r="AQ594" s="785"/>
      <c r="AR594" s="785"/>
      <c r="AS594" s="785"/>
      <c r="AT594" s="785"/>
      <c r="AU594" s="785"/>
      <c r="AV594" s="785"/>
      <c r="AW594" s="785"/>
      <c r="AX594" s="785"/>
      <c r="AY594" s="785"/>
      <c r="AZ594" s="785"/>
      <c r="BD594" s="6"/>
    </row>
    <row r="595" spans="1:56" ht="12.9" customHeight="1" x14ac:dyDescent="0.3">
      <c r="A595" s="785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1"/>
      <c r="X595" s="11"/>
      <c r="Y595" s="11"/>
      <c r="Z595" s="785"/>
      <c r="AA595" s="785"/>
      <c r="AB595" s="785"/>
      <c r="AC595" s="785"/>
      <c r="AD595" s="785"/>
      <c r="AE595" s="785"/>
      <c r="AF595" s="785"/>
      <c r="AG595" s="785"/>
      <c r="AH595" s="785"/>
      <c r="AI595" s="785"/>
      <c r="AJ595" s="785"/>
      <c r="AK595" s="785"/>
      <c r="AL595" s="785"/>
      <c r="AM595" s="785"/>
      <c r="AN595" s="785"/>
      <c r="AO595" s="785"/>
      <c r="AP595" s="785"/>
      <c r="AQ595" s="785"/>
      <c r="AR595" s="785"/>
      <c r="AS595" s="785"/>
      <c r="AT595" s="785"/>
      <c r="AU595" s="785"/>
      <c r="AV595" s="785"/>
      <c r="AW595" s="785"/>
      <c r="AX595" s="785"/>
      <c r="AY595" s="785"/>
      <c r="AZ595" s="785"/>
      <c r="BD595" s="6"/>
    </row>
    <row r="596" spans="1:56" ht="12.9" customHeight="1" x14ac:dyDescent="0.3">
      <c r="A596" s="785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1"/>
      <c r="X596" s="11"/>
      <c r="Y596" s="11"/>
      <c r="Z596" s="785"/>
      <c r="AA596" s="785"/>
      <c r="AB596" s="785"/>
      <c r="AC596" s="785"/>
      <c r="AD596" s="785"/>
      <c r="AE596" s="785"/>
      <c r="AF596" s="785"/>
      <c r="AG596" s="785"/>
      <c r="AH596" s="785"/>
      <c r="AI596" s="785"/>
      <c r="AJ596" s="785"/>
      <c r="AK596" s="785"/>
      <c r="AL596" s="785"/>
      <c r="AM596" s="785"/>
      <c r="AN596" s="785"/>
      <c r="AO596" s="785"/>
      <c r="AP596" s="785"/>
      <c r="AQ596" s="785"/>
      <c r="AR596" s="785"/>
      <c r="AS596" s="785"/>
      <c r="AT596" s="785"/>
      <c r="AU596" s="785"/>
      <c r="AV596" s="785"/>
      <c r="AW596" s="785"/>
      <c r="AX596" s="785"/>
      <c r="AY596" s="785"/>
      <c r="AZ596" s="785"/>
      <c r="BD596" s="6"/>
    </row>
    <row r="597" spans="1:56" ht="12.9" customHeight="1" x14ac:dyDescent="0.3">
      <c r="A597" s="785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1"/>
      <c r="X597" s="11"/>
      <c r="Y597" s="11"/>
      <c r="Z597" s="785"/>
      <c r="AA597" s="785"/>
      <c r="AB597" s="785"/>
      <c r="AC597" s="785"/>
      <c r="AD597" s="785"/>
      <c r="AE597" s="785"/>
      <c r="AF597" s="785"/>
      <c r="AG597" s="785"/>
      <c r="AH597" s="785"/>
      <c r="AI597" s="785"/>
      <c r="AJ597" s="785"/>
      <c r="AK597" s="785"/>
      <c r="AL597" s="785"/>
      <c r="AM597" s="785"/>
      <c r="AN597" s="785"/>
      <c r="AO597" s="785"/>
      <c r="AP597" s="785"/>
      <c r="AQ597" s="785"/>
      <c r="AR597" s="785"/>
      <c r="AS597" s="785"/>
      <c r="AT597" s="785"/>
      <c r="AU597" s="785"/>
      <c r="AV597" s="785"/>
      <c r="AW597" s="785"/>
      <c r="AX597" s="785"/>
      <c r="AY597" s="785"/>
      <c r="AZ597" s="785"/>
      <c r="BD597" s="6"/>
    </row>
    <row r="598" spans="1:56" ht="12.9" customHeight="1" x14ac:dyDescent="0.3">
      <c r="A598" s="785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1"/>
      <c r="X598" s="11"/>
      <c r="Y598" s="11"/>
      <c r="Z598" s="785"/>
      <c r="AA598" s="785"/>
      <c r="AB598" s="785"/>
      <c r="AC598" s="785"/>
      <c r="AD598" s="785"/>
      <c r="AE598" s="785"/>
      <c r="AF598" s="785"/>
      <c r="AG598" s="785"/>
      <c r="AH598" s="785"/>
      <c r="AI598" s="785"/>
      <c r="AJ598" s="785"/>
      <c r="AK598" s="785"/>
      <c r="AL598" s="785"/>
      <c r="AM598" s="785"/>
      <c r="AN598" s="785"/>
      <c r="AO598" s="785"/>
      <c r="AP598" s="785"/>
      <c r="AQ598" s="785"/>
      <c r="AR598" s="785"/>
      <c r="AS598" s="785"/>
      <c r="AT598" s="785"/>
      <c r="AU598" s="785"/>
      <c r="AV598" s="785"/>
      <c r="AW598" s="785"/>
      <c r="AX598" s="785"/>
      <c r="AY598" s="785"/>
      <c r="AZ598" s="785"/>
      <c r="BD598" s="6"/>
    </row>
    <row r="599" spans="1:56" ht="12.9" customHeight="1" x14ac:dyDescent="0.3">
      <c r="A599" s="785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1"/>
      <c r="X599" s="11"/>
      <c r="Y599" s="11"/>
      <c r="Z599" s="785"/>
      <c r="AA599" s="785"/>
      <c r="AB599" s="785"/>
      <c r="AC599" s="785"/>
      <c r="AD599" s="785"/>
      <c r="AE599" s="785"/>
      <c r="AF599" s="785"/>
      <c r="AG599" s="785"/>
      <c r="AH599" s="785"/>
      <c r="AI599" s="785"/>
      <c r="AJ599" s="785"/>
      <c r="AK599" s="785"/>
      <c r="AL599" s="785"/>
      <c r="AM599" s="785"/>
      <c r="AN599" s="785"/>
      <c r="AO599" s="785"/>
      <c r="AP599" s="785"/>
      <c r="AQ599" s="785"/>
      <c r="AR599" s="785"/>
      <c r="AS599" s="785"/>
      <c r="AT599" s="785"/>
      <c r="AU599" s="785"/>
      <c r="AV599" s="785"/>
      <c r="AW599" s="785"/>
      <c r="AX599" s="785"/>
      <c r="AY599" s="785"/>
      <c r="AZ599" s="785"/>
      <c r="BD599" s="6"/>
    </row>
    <row r="600" spans="1:56" ht="12.9" customHeight="1" x14ac:dyDescent="0.3">
      <c r="A600" s="785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1"/>
      <c r="X600" s="11"/>
      <c r="Y600" s="11"/>
      <c r="Z600" s="785"/>
      <c r="AA600" s="785"/>
      <c r="AB600" s="785"/>
      <c r="AC600" s="785"/>
      <c r="AD600" s="785"/>
      <c r="AE600" s="785"/>
      <c r="AF600" s="785"/>
      <c r="AG600" s="785"/>
      <c r="AH600" s="785"/>
      <c r="AI600" s="785"/>
      <c r="AJ600" s="785"/>
      <c r="AK600" s="785"/>
      <c r="AL600" s="785"/>
      <c r="AM600" s="785"/>
      <c r="AN600" s="785"/>
      <c r="AO600" s="785"/>
      <c r="AP600" s="785"/>
      <c r="AQ600" s="785"/>
      <c r="AR600" s="785"/>
      <c r="AS600" s="785"/>
      <c r="AT600" s="785"/>
      <c r="AU600" s="785"/>
      <c r="AV600" s="785"/>
      <c r="AW600" s="785"/>
      <c r="AX600" s="785"/>
      <c r="AY600" s="785"/>
      <c r="AZ600" s="785"/>
      <c r="BD600" s="6"/>
    </row>
    <row r="601" spans="1:56" ht="12.9" customHeight="1" x14ac:dyDescent="0.3">
      <c r="A601" s="785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1"/>
      <c r="X601" s="11"/>
      <c r="Y601" s="11"/>
      <c r="Z601" s="785"/>
      <c r="AA601" s="785"/>
      <c r="AB601" s="785"/>
      <c r="AC601" s="785"/>
      <c r="AD601" s="785"/>
      <c r="AE601" s="785"/>
      <c r="AF601" s="785"/>
      <c r="AG601" s="785"/>
      <c r="AH601" s="785"/>
      <c r="AI601" s="785"/>
      <c r="AJ601" s="785"/>
      <c r="AK601" s="785"/>
      <c r="AL601" s="785"/>
      <c r="AM601" s="785"/>
      <c r="AN601" s="785"/>
      <c r="AO601" s="785"/>
      <c r="AP601" s="785"/>
      <c r="AQ601" s="785"/>
      <c r="AR601" s="785"/>
      <c r="AS601" s="785"/>
      <c r="AT601" s="785"/>
      <c r="AU601" s="785"/>
      <c r="AV601" s="785"/>
      <c r="AW601" s="785"/>
      <c r="AX601" s="785"/>
      <c r="AY601" s="785"/>
      <c r="AZ601" s="785"/>
      <c r="BD601" s="6"/>
    </row>
    <row r="602" spans="1:56" ht="12.9" customHeight="1" x14ac:dyDescent="0.3">
      <c r="A602" s="785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1"/>
      <c r="X602" s="11"/>
      <c r="Y602" s="11"/>
      <c r="Z602" s="785"/>
      <c r="AA602" s="785"/>
      <c r="AB602" s="785"/>
      <c r="AC602" s="785"/>
      <c r="AD602" s="785"/>
      <c r="AE602" s="785"/>
      <c r="AF602" s="785"/>
      <c r="AG602" s="785"/>
      <c r="AH602" s="785"/>
      <c r="AI602" s="785"/>
      <c r="AJ602" s="785"/>
      <c r="AK602" s="785"/>
      <c r="AL602" s="785"/>
      <c r="AM602" s="785"/>
      <c r="AN602" s="785"/>
      <c r="AO602" s="785"/>
      <c r="AP602" s="785"/>
      <c r="AQ602" s="785"/>
      <c r="AR602" s="785"/>
      <c r="AS602" s="785"/>
      <c r="AT602" s="785"/>
      <c r="AU602" s="785"/>
      <c r="AV602" s="785"/>
      <c r="AW602" s="785"/>
      <c r="AX602" s="785"/>
      <c r="AY602" s="785"/>
      <c r="AZ602" s="785"/>
      <c r="BD602" s="6"/>
    </row>
    <row r="603" spans="1:56" ht="12.9" customHeight="1" x14ac:dyDescent="0.3">
      <c r="A603" s="785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1"/>
      <c r="X603" s="11"/>
      <c r="Y603" s="11"/>
      <c r="Z603" s="785"/>
      <c r="AA603" s="785"/>
      <c r="AB603" s="785"/>
      <c r="AC603" s="785"/>
      <c r="AD603" s="785"/>
      <c r="AE603" s="785"/>
      <c r="AF603" s="785"/>
      <c r="AG603" s="785"/>
      <c r="AH603" s="785"/>
      <c r="AI603" s="785"/>
      <c r="AJ603" s="785"/>
      <c r="AK603" s="785"/>
      <c r="AL603" s="785"/>
      <c r="AM603" s="785"/>
      <c r="AN603" s="785"/>
      <c r="AO603" s="785"/>
      <c r="AP603" s="785"/>
      <c r="AQ603" s="785"/>
      <c r="AR603" s="785"/>
      <c r="AS603" s="785"/>
      <c r="AT603" s="785"/>
      <c r="AU603" s="785"/>
      <c r="AV603" s="785"/>
      <c r="AW603" s="785"/>
      <c r="AX603" s="785"/>
      <c r="AY603" s="785"/>
      <c r="AZ603" s="785"/>
      <c r="BD603" s="6"/>
    </row>
    <row r="604" spans="1:56" ht="12.9" customHeight="1" x14ac:dyDescent="0.3">
      <c r="A604" s="785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1"/>
      <c r="X604" s="11"/>
      <c r="Y604" s="11"/>
      <c r="Z604" s="785"/>
      <c r="AA604" s="785"/>
      <c r="AB604" s="785"/>
      <c r="AC604" s="785"/>
      <c r="AD604" s="785"/>
      <c r="AE604" s="785"/>
      <c r="AF604" s="785"/>
      <c r="AG604" s="785"/>
      <c r="AH604" s="785"/>
      <c r="AI604" s="785"/>
      <c r="AJ604" s="785"/>
      <c r="AK604" s="785"/>
      <c r="AL604" s="785"/>
      <c r="AM604" s="785"/>
      <c r="AN604" s="785"/>
      <c r="AO604" s="785"/>
      <c r="AP604" s="785"/>
      <c r="AQ604" s="785"/>
      <c r="AR604" s="785"/>
      <c r="AS604" s="785"/>
      <c r="AT604" s="785"/>
      <c r="AU604" s="785"/>
      <c r="AV604" s="785"/>
      <c r="AW604" s="785"/>
      <c r="AX604" s="785"/>
      <c r="AY604" s="785"/>
      <c r="AZ604" s="785"/>
      <c r="BD604" s="6"/>
    </row>
    <row r="605" spans="1:56" ht="12.9" customHeight="1" x14ac:dyDescent="0.3">
      <c r="A605" s="785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1"/>
      <c r="X605" s="11"/>
      <c r="Y605" s="11"/>
      <c r="Z605" s="785"/>
      <c r="AA605" s="785"/>
      <c r="AB605" s="785"/>
      <c r="AC605" s="785"/>
      <c r="AD605" s="785"/>
      <c r="AE605" s="785"/>
      <c r="AF605" s="785"/>
      <c r="AG605" s="785"/>
      <c r="AH605" s="785"/>
      <c r="AI605" s="785"/>
      <c r="AJ605" s="785"/>
      <c r="AK605" s="785"/>
      <c r="AL605" s="785"/>
      <c r="AM605" s="785"/>
      <c r="AN605" s="785"/>
      <c r="AO605" s="785"/>
      <c r="AP605" s="785"/>
      <c r="AQ605" s="785"/>
      <c r="AR605" s="785"/>
      <c r="AS605" s="785"/>
      <c r="AT605" s="785"/>
      <c r="AU605" s="785"/>
      <c r="AV605" s="785"/>
      <c r="AW605" s="785"/>
      <c r="AX605" s="785"/>
      <c r="AY605" s="785"/>
      <c r="AZ605" s="785"/>
      <c r="BD605" s="6"/>
    </row>
    <row r="606" spans="1:56" ht="12.9" customHeight="1" x14ac:dyDescent="0.3">
      <c r="A606" s="785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1"/>
      <c r="X606" s="11"/>
      <c r="Y606" s="11"/>
      <c r="Z606" s="785"/>
      <c r="AA606" s="785"/>
      <c r="AB606" s="785"/>
      <c r="AC606" s="785"/>
      <c r="AD606" s="785"/>
      <c r="AE606" s="785"/>
      <c r="AF606" s="785"/>
      <c r="AG606" s="785"/>
      <c r="AH606" s="785"/>
      <c r="AI606" s="785"/>
      <c r="AJ606" s="785"/>
      <c r="AK606" s="785"/>
      <c r="AL606" s="785"/>
      <c r="AM606" s="785"/>
      <c r="AN606" s="785"/>
      <c r="AO606" s="785"/>
      <c r="AP606" s="785"/>
      <c r="AQ606" s="785"/>
      <c r="AR606" s="785"/>
      <c r="AS606" s="785"/>
      <c r="AT606" s="785"/>
      <c r="AU606" s="785"/>
      <c r="AV606" s="785"/>
      <c r="AW606" s="785"/>
      <c r="AX606" s="785"/>
      <c r="AY606" s="785"/>
      <c r="AZ606" s="785"/>
      <c r="BD606" s="6"/>
    </row>
    <row r="607" spans="1:56" ht="12.9" customHeight="1" x14ac:dyDescent="0.3">
      <c r="A607" s="785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1"/>
      <c r="X607" s="11"/>
      <c r="Y607" s="11"/>
      <c r="Z607" s="785"/>
      <c r="AA607" s="785"/>
      <c r="AB607" s="785"/>
      <c r="AC607" s="785"/>
      <c r="AD607" s="785"/>
      <c r="AE607" s="785"/>
      <c r="AF607" s="785"/>
      <c r="AG607" s="785"/>
      <c r="AH607" s="785"/>
      <c r="AI607" s="785"/>
      <c r="AJ607" s="785"/>
      <c r="AK607" s="785"/>
      <c r="AL607" s="785"/>
      <c r="AM607" s="785"/>
      <c r="AN607" s="785"/>
      <c r="AO607" s="785"/>
      <c r="AP607" s="785"/>
      <c r="AQ607" s="785"/>
      <c r="AR607" s="785"/>
      <c r="AS607" s="785"/>
      <c r="AT607" s="785"/>
      <c r="AU607" s="785"/>
      <c r="AV607" s="785"/>
      <c r="AW607" s="785"/>
      <c r="AX607" s="785"/>
      <c r="AY607" s="785"/>
      <c r="AZ607" s="785"/>
      <c r="BD607" s="6"/>
    </row>
    <row r="608" spans="1:56" ht="12.9" customHeight="1" x14ac:dyDescent="0.3">
      <c r="A608" s="785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1"/>
      <c r="X608" s="11"/>
      <c r="Y608" s="11"/>
      <c r="Z608" s="785"/>
      <c r="AA608" s="785"/>
      <c r="AB608" s="785"/>
      <c r="AC608" s="785"/>
      <c r="AD608" s="785"/>
      <c r="AE608" s="785"/>
      <c r="AF608" s="785"/>
      <c r="AG608" s="785"/>
      <c r="AH608" s="785"/>
      <c r="AI608" s="785"/>
      <c r="AJ608" s="785"/>
      <c r="AK608" s="785"/>
      <c r="AL608" s="785"/>
      <c r="AM608" s="785"/>
      <c r="AN608" s="785"/>
      <c r="AO608" s="785"/>
      <c r="AP608" s="785"/>
      <c r="AQ608" s="785"/>
      <c r="AR608" s="785"/>
      <c r="AS608" s="785"/>
      <c r="AT608" s="785"/>
      <c r="AU608" s="785"/>
      <c r="AV608" s="785"/>
      <c r="AW608" s="785"/>
      <c r="AX608" s="785"/>
      <c r="AY608" s="785"/>
      <c r="AZ608" s="785"/>
      <c r="BD608" s="6"/>
    </row>
    <row r="609" spans="1:56" ht="12.9" customHeight="1" x14ac:dyDescent="0.3">
      <c r="A609" s="785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1"/>
      <c r="X609" s="11"/>
      <c r="Y609" s="11"/>
      <c r="Z609" s="785"/>
      <c r="AA609" s="785"/>
      <c r="AB609" s="785"/>
      <c r="AC609" s="785"/>
      <c r="AD609" s="785"/>
      <c r="AE609" s="785"/>
      <c r="AF609" s="785"/>
      <c r="AG609" s="785"/>
      <c r="AH609" s="785"/>
      <c r="AI609" s="785"/>
      <c r="AJ609" s="785"/>
      <c r="AK609" s="785"/>
      <c r="AL609" s="785"/>
      <c r="AM609" s="785"/>
      <c r="AN609" s="785"/>
      <c r="AO609" s="785"/>
      <c r="AP609" s="785"/>
      <c r="AQ609" s="785"/>
      <c r="AR609" s="785"/>
      <c r="AS609" s="785"/>
      <c r="AT609" s="785"/>
      <c r="AU609" s="785"/>
      <c r="AV609" s="785"/>
      <c r="AW609" s="785"/>
      <c r="AX609" s="785"/>
      <c r="AY609" s="785"/>
      <c r="AZ609" s="785"/>
      <c r="BD609" s="6"/>
    </row>
    <row r="610" spans="1:56" ht="12.9" customHeight="1" x14ac:dyDescent="0.3">
      <c r="A610" s="785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1"/>
      <c r="X610" s="11"/>
      <c r="Y610" s="11"/>
      <c r="Z610" s="785"/>
      <c r="AA610" s="785"/>
      <c r="AB610" s="785"/>
      <c r="AC610" s="785"/>
      <c r="AD610" s="785"/>
      <c r="AE610" s="785"/>
      <c r="AF610" s="785"/>
      <c r="AG610" s="785"/>
      <c r="AH610" s="785"/>
      <c r="AI610" s="785"/>
      <c r="AJ610" s="785"/>
      <c r="AK610" s="785"/>
      <c r="AL610" s="785"/>
      <c r="AM610" s="785"/>
      <c r="AN610" s="785"/>
      <c r="AO610" s="785"/>
      <c r="AP610" s="785"/>
      <c r="AQ610" s="785"/>
      <c r="AR610" s="785"/>
      <c r="AS610" s="785"/>
      <c r="AT610" s="785"/>
      <c r="AU610" s="785"/>
      <c r="AV610" s="785"/>
      <c r="AW610" s="785"/>
      <c r="AX610" s="785"/>
      <c r="AY610" s="785"/>
      <c r="AZ610" s="785"/>
      <c r="BD610" s="6"/>
    </row>
    <row r="611" spans="1:56" ht="12.9" customHeight="1" x14ac:dyDescent="0.3">
      <c r="A611" s="785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1"/>
      <c r="X611" s="11"/>
      <c r="Y611" s="11"/>
      <c r="Z611" s="785"/>
      <c r="AA611" s="785"/>
      <c r="AB611" s="785"/>
      <c r="AC611" s="785"/>
      <c r="AD611" s="785"/>
      <c r="AE611" s="785"/>
      <c r="AF611" s="785"/>
      <c r="AG611" s="785"/>
      <c r="AH611" s="785"/>
      <c r="AI611" s="785"/>
      <c r="AJ611" s="785"/>
      <c r="AK611" s="785"/>
      <c r="AL611" s="785"/>
      <c r="AM611" s="785"/>
      <c r="AN611" s="785"/>
      <c r="AO611" s="785"/>
      <c r="AP611" s="785"/>
      <c r="AQ611" s="785"/>
      <c r="AR611" s="785"/>
      <c r="AS611" s="785"/>
      <c r="AT611" s="785"/>
      <c r="AU611" s="785"/>
      <c r="AV611" s="785"/>
      <c r="AW611" s="785"/>
      <c r="AX611" s="785"/>
      <c r="AY611" s="785"/>
      <c r="AZ611" s="785"/>
      <c r="BD611" s="6"/>
    </row>
    <row r="612" spans="1:56" ht="12.9" customHeight="1" x14ac:dyDescent="0.3">
      <c r="A612" s="785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1"/>
      <c r="X612" s="11"/>
      <c r="Y612" s="11"/>
      <c r="Z612" s="785"/>
      <c r="AA612" s="785"/>
      <c r="AB612" s="785"/>
      <c r="AC612" s="785"/>
      <c r="AD612" s="785"/>
      <c r="AE612" s="785"/>
      <c r="AF612" s="785"/>
      <c r="AG612" s="785"/>
      <c r="AH612" s="785"/>
      <c r="AI612" s="785"/>
      <c r="AJ612" s="785"/>
      <c r="AK612" s="785"/>
      <c r="AL612" s="785"/>
      <c r="AM612" s="785"/>
      <c r="AN612" s="785"/>
      <c r="AO612" s="785"/>
      <c r="AP612" s="785"/>
      <c r="AQ612" s="785"/>
      <c r="AR612" s="785"/>
      <c r="AS612" s="785"/>
      <c r="AT612" s="785"/>
      <c r="AU612" s="785"/>
      <c r="AV612" s="785"/>
      <c r="AW612" s="785"/>
      <c r="AX612" s="785"/>
      <c r="AY612" s="785"/>
      <c r="AZ612" s="785"/>
      <c r="BD612" s="6"/>
    </row>
    <row r="613" spans="1:56" ht="12.9" customHeight="1" x14ac:dyDescent="0.3">
      <c r="A613" s="785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1"/>
      <c r="X613" s="11"/>
      <c r="Y613" s="11"/>
      <c r="Z613" s="785"/>
      <c r="AA613" s="785"/>
      <c r="AB613" s="785"/>
      <c r="AC613" s="785"/>
      <c r="AD613" s="785"/>
      <c r="AE613" s="785"/>
      <c r="AF613" s="785"/>
      <c r="AG613" s="785"/>
      <c r="AH613" s="785"/>
      <c r="AI613" s="785"/>
      <c r="AJ613" s="785"/>
      <c r="AK613" s="785"/>
      <c r="AL613" s="785"/>
      <c r="AM613" s="785"/>
      <c r="AN613" s="785"/>
      <c r="AO613" s="785"/>
      <c r="AP613" s="785"/>
      <c r="AQ613" s="785"/>
      <c r="AR613" s="785"/>
      <c r="AS613" s="785"/>
      <c r="AT613" s="785"/>
      <c r="AU613" s="785"/>
      <c r="AV613" s="785"/>
      <c r="AW613" s="785"/>
      <c r="AX613" s="785"/>
      <c r="AY613" s="785"/>
      <c r="AZ613" s="785"/>
      <c r="BD613" s="6"/>
    </row>
    <row r="614" spans="1:56" ht="12.9" customHeight="1" x14ac:dyDescent="0.3">
      <c r="A614" s="785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1"/>
      <c r="X614" s="11"/>
      <c r="Y614" s="11"/>
      <c r="Z614" s="785"/>
      <c r="AA614" s="785"/>
      <c r="AB614" s="785"/>
      <c r="AC614" s="785"/>
      <c r="AD614" s="785"/>
      <c r="AE614" s="785"/>
      <c r="AF614" s="785"/>
      <c r="AG614" s="785"/>
      <c r="AH614" s="785"/>
      <c r="AI614" s="785"/>
      <c r="AJ614" s="785"/>
      <c r="AK614" s="785"/>
      <c r="AL614" s="785"/>
      <c r="AM614" s="785"/>
      <c r="AN614" s="785"/>
      <c r="AO614" s="785"/>
      <c r="AP614" s="785"/>
      <c r="AQ614" s="785"/>
      <c r="AR614" s="785"/>
      <c r="AS614" s="785"/>
      <c r="AT614" s="785"/>
      <c r="AU614" s="785"/>
      <c r="AV614" s="785"/>
      <c r="AW614" s="785"/>
      <c r="AX614" s="785"/>
      <c r="AY614" s="785"/>
      <c r="AZ614" s="785"/>
      <c r="BD614" s="6"/>
    </row>
    <row r="615" spans="1:56" ht="12.9" customHeight="1" x14ac:dyDescent="0.3">
      <c r="A615" s="785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1"/>
      <c r="X615" s="11"/>
      <c r="Y615" s="11"/>
      <c r="Z615" s="785"/>
      <c r="AA615" s="785"/>
      <c r="AB615" s="785"/>
      <c r="AC615" s="785"/>
      <c r="AD615" s="785"/>
      <c r="AE615" s="785"/>
      <c r="AF615" s="785"/>
      <c r="AG615" s="785"/>
      <c r="AH615" s="785"/>
      <c r="AI615" s="785"/>
      <c r="AJ615" s="785"/>
      <c r="AK615" s="785"/>
      <c r="AL615" s="785"/>
      <c r="AM615" s="785"/>
      <c r="AN615" s="785"/>
      <c r="AO615" s="785"/>
      <c r="AP615" s="785"/>
      <c r="AQ615" s="785"/>
      <c r="AR615" s="785"/>
      <c r="AS615" s="785"/>
      <c r="AT615" s="785"/>
      <c r="AU615" s="785"/>
      <c r="AV615" s="785"/>
      <c r="AW615" s="785"/>
      <c r="AX615" s="785"/>
      <c r="AY615" s="785"/>
      <c r="AZ615" s="785"/>
      <c r="BD615" s="6"/>
    </row>
    <row r="616" spans="1:56" ht="12.9" customHeight="1" x14ac:dyDescent="0.3">
      <c r="A616" s="785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1"/>
      <c r="X616" s="11"/>
      <c r="Y616" s="11"/>
      <c r="Z616" s="785"/>
      <c r="AA616" s="785"/>
      <c r="AB616" s="785"/>
      <c r="AC616" s="785"/>
      <c r="AD616" s="785"/>
      <c r="AE616" s="785"/>
      <c r="AF616" s="785"/>
      <c r="AG616" s="785"/>
      <c r="AH616" s="785"/>
      <c r="AI616" s="785"/>
      <c r="AJ616" s="785"/>
      <c r="AK616" s="785"/>
      <c r="AL616" s="785"/>
      <c r="AM616" s="785"/>
      <c r="AN616" s="785"/>
      <c r="AO616" s="785"/>
      <c r="AP616" s="785"/>
      <c r="AQ616" s="785"/>
      <c r="AR616" s="785"/>
      <c r="AS616" s="785"/>
      <c r="AT616" s="785"/>
      <c r="AU616" s="785"/>
      <c r="AV616" s="785"/>
      <c r="AW616" s="785"/>
      <c r="AX616" s="785"/>
      <c r="AY616" s="785"/>
      <c r="AZ616" s="785"/>
      <c r="BD616" s="6"/>
    </row>
    <row r="617" spans="1:56" ht="12.9" customHeight="1" x14ac:dyDescent="0.3">
      <c r="A617" s="785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1"/>
      <c r="X617" s="11"/>
      <c r="Y617" s="11"/>
      <c r="Z617" s="785"/>
      <c r="AA617" s="785"/>
      <c r="AB617" s="785"/>
      <c r="AC617" s="785"/>
      <c r="AD617" s="785"/>
      <c r="AE617" s="785"/>
      <c r="AF617" s="785"/>
      <c r="AG617" s="785"/>
      <c r="AH617" s="785"/>
      <c r="AI617" s="785"/>
      <c r="AJ617" s="785"/>
      <c r="AK617" s="785"/>
      <c r="AL617" s="785"/>
      <c r="AM617" s="785"/>
      <c r="AN617" s="785"/>
      <c r="AO617" s="785"/>
      <c r="AP617" s="785"/>
      <c r="AQ617" s="785"/>
      <c r="AR617" s="785"/>
      <c r="AS617" s="785"/>
      <c r="AT617" s="785"/>
      <c r="AU617" s="785"/>
      <c r="AV617" s="785"/>
      <c r="AW617" s="785"/>
      <c r="AX617" s="785"/>
      <c r="AY617" s="785"/>
      <c r="AZ617" s="785"/>
      <c r="BD617" s="6"/>
    </row>
    <row r="618" spans="1:56" ht="12.9" customHeight="1" x14ac:dyDescent="0.3">
      <c r="A618" s="785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1"/>
      <c r="X618" s="11"/>
      <c r="Y618" s="11"/>
      <c r="Z618" s="785"/>
      <c r="AA618" s="785"/>
      <c r="AB618" s="785"/>
      <c r="AC618" s="785"/>
      <c r="AD618" s="785"/>
      <c r="AE618" s="785"/>
      <c r="AF618" s="785"/>
      <c r="AG618" s="785"/>
      <c r="AH618" s="785"/>
      <c r="AI618" s="785"/>
      <c r="AJ618" s="785"/>
      <c r="AK618" s="785"/>
      <c r="AL618" s="785"/>
      <c r="AM618" s="785"/>
      <c r="AN618" s="785"/>
      <c r="AO618" s="785"/>
      <c r="AP618" s="785"/>
      <c r="AQ618" s="785"/>
      <c r="AR618" s="785"/>
      <c r="AS618" s="785"/>
      <c r="AT618" s="785"/>
      <c r="AU618" s="785"/>
      <c r="AV618" s="785"/>
      <c r="AW618" s="785"/>
      <c r="AX618" s="785"/>
      <c r="AY618" s="785"/>
      <c r="AZ618" s="785"/>
      <c r="BD618" s="6"/>
    </row>
    <row r="619" spans="1:56" ht="12.9" customHeight="1" x14ac:dyDescent="0.3">
      <c r="A619" s="785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1"/>
      <c r="X619" s="11"/>
      <c r="Y619" s="11"/>
      <c r="Z619" s="785"/>
      <c r="AA619" s="785"/>
      <c r="AB619" s="785"/>
      <c r="AC619" s="785"/>
      <c r="AD619" s="785"/>
      <c r="AE619" s="785"/>
      <c r="AF619" s="785"/>
      <c r="AG619" s="785"/>
      <c r="AH619" s="785"/>
      <c r="AI619" s="785"/>
      <c r="AJ619" s="785"/>
      <c r="AK619" s="785"/>
      <c r="AL619" s="785"/>
      <c r="AM619" s="785"/>
      <c r="AN619" s="785"/>
      <c r="AO619" s="785"/>
      <c r="AP619" s="785"/>
      <c r="AQ619" s="785"/>
      <c r="AR619" s="785"/>
      <c r="AS619" s="785"/>
      <c r="AT619" s="785"/>
      <c r="AU619" s="785"/>
      <c r="AV619" s="785"/>
      <c r="AW619" s="785"/>
      <c r="AX619" s="785"/>
      <c r="AY619" s="785"/>
      <c r="AZ619" s="785"/>
      <c r="BD619" s="6"/>
    </row>
    <row r="620" spans="1:56" ht="12.9" customHeight="1" x14ac:dyDescent="0.3">
      <c r="A620" s="785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1"/>
      <c r="X620" s="11"/>
      <c r="Y620" s="11"/>
      <c r="Z620" s="785"/>
      <c r="AA620" s="785"/>
      <c r="AB620" s="785"/>
      <c r="AC620" s="785"/>
      <c r="AD620" s="785"/>
      <c r="AE620" s="785"/>
      <c r="AF620" s="785"/>
      <c r="AG620" s="785"/>
      <c r="AH620" s="785"/>
      <c r="AI620" s="785"/>
      <c r="AJ620" s="785"/>
      <c r="AK620" s="785"/>
      <c r="AL620" s="785"/>
      <c r="AM620" s="785"/>
      <c r="AN620" s="785"/>
      <c r="AO620" s="785"/>
      <c r="AP620" s="785"/>
      <c r="AQ620" s="785"/>
      <c r="AR620" s="785"/>
      <c r="AS620" s="785"/>
      <c r="AT620" s="785"/>
      <c r="AU620" s="785"/>
      <c r="AV620" s="785"/>
      <c r="AW620" s="785"/>
      <c r="AX620" s="785"/>
      <c r="AY620" s="785"/>
      <c r="AZ620" s="785"/>
      <c r="BD620" s="6"/>
    </row>
    <row r="621" spans="1:56" ht="12.9" customHeight="1" x14ac:dyDescent="0.3">
      <c r="A621" s="785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1"/>
      <c r="X621" s="11"/>
      <c r="Y621" s="11"/>
      <c r="Z621" s="785"/>
      <c r="AA621" s="785"/>
      <c r="AB621" s="785"/>
      <c r="AC621" s="785"/>
      <c r="AD621" s="785"/>
      <c r="AE621" s="785"/>
      <c r="AF621" s="785"/>
      <c r="AG621" s="785"/>
      <c r="AH621" s="785"/>
      <c r="AI621" s="785"/>
      <c r="AJ621" s="785"/>
      <c r="AK621" s="785"/>
      <c r="AL621" s="785"/>
      <c r="AM621" s="785"/>
      <c r="AN621" s="785"/>
      <c r="AO621" s="785"/>
      <c r="AP621" s="785"/>
      <c r="AQ621" s="785"/>
      <c r="AR621" s="785"/>
      <c r="AS621" s="785"/>
      <c r="AT621" s="785"/>
      <c r="AU621" s="785"/>
      <c r="AV621" s="785"/>
      <c r="AW621" s="785"/>
      <c r="AX621" s="785"/>
      <c r="AY621" s="785"/>
      <c r="AZ621" s="785"/>
      <c r="BD621" s="6"/>
    </row>
    <row r="622" spans="1:56" ht="12.9" customHeight="1" x14ac:dyDescent="0.3">
      <c r="A622" s="785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1"/>
      <c r="X622" s="11"/>
      <c r="Y622" s="11"/>
      <c r="Z622" s="785"/>
      <c r="AA622" s="785"/>
      <c r="AB622" s="785"/>
      <c r="AC622" s="785"/>
      <c r="AD622" s="785"/>
      <c r="AE622" s="785"/>
      <c r="AF622" s="785"/>
      <c r="AG622" s="785"/>
      <c r="AH622" s="785"/>
      <c r="AI622" s="785"/>
      <c r="AJ622" s="785"/>
      <c r="AK622" s="785"/>
      <c r="AL622" s="785"/>
      <c r="AM622" s="785"/>
      <c r="AN622" s="785"/>
      <c r="AO622" s="785"/>
      <c r="AP622" s="785"/>
      <c r="AQ622" s="785"/>
      <c r="AR622" s="785"/>
      <c r="AS622" s="785"/>
      <c r="AT622" s="785"/>
      <c r="AU622" s="785"/>
      <c r="AV622" s="785"/>
      <c r="AW622" s="785"/>
      <c r="AX622" s="785"/>
      <c r="AY622" s="785"/>
      <c r="AZ622" s="785"/>
      <c r="BD622" s="6"/>
    </row>
    <row r="623" spans="1:56" ht="12.9" customHeight="1" x14ac:dyDescent="0.3">
      <c r="A623" s="785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1"/>
      <c r="X623" s="11"/>
      <c r="Y623" s="11"/>
      <c r="Z623" s="785"/>
      <c r="AA623" s="785"/>
      <c r="AB623" s="785"/>
      <c r="AC623" s="785"/>
      <c r="AD623" s="785"/>
      <c r="AE623" s="785"/>
      <c r="AF623" s="785"/>
      <c r="AG623" s="785"/>
      <c r="AH623" s="785"/>
      <c r="AI623" s="785"/>
      <c r="AJ623" s="785"/>
      <c r="AK623" s="785"/>
      <c r="AL623" s="785"/>
      <c r="AM623" s="785"/>
      <c r="AN623" s="785"/>
      <c r="AO623" s="785"/>
      <c r="AP623" s="785"/>
      <c r="AQ623" s="785"/>
      <c r="AR623" s="785"/>
      <c r="AS623" s="785"/>
      <c r="AT623" s="785"/>
      <c r="AU623" s="785"/>
      <c r="AV623" s="785"/>
      <c r="AW623" s="785"/>
      <c r="AX623" s="785"/>
      <c r="AY623" s="785"/>
      <c r="AZ623" s="785"/>
      <c r="BD623" s="6"/>
    </row>
    <row r="624" spans="1:56" ht="12.9" customHeight="1" x14ac:dyDescent="0.3">
      <c r="A624" s="785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1"/>
      <c r="X624" s="11"/>
      <c r="Y624" s="11"/>
      <c r="Z624" s="785"/>
      <c r="AA624" s="785"/>
      <c r="AB624" s="785"/>
      <c r="AC624" s="785"/>
      <c r="AD624" s="785"/>
      <c r="AE624" s="785"/>
      <c r="AF624" s="785"/>
      <c r="AG624" s="785"/>
      <c r="AH624" s="785"/>
      <c r="AI624" s="785"/>
      <c r="AJ624" s="785"/>
      <c r="AK624" s="785"/>
      <c r="AL624" s="785"/>
      <c r="AM624" s="785"/>
      <c r="AN624" s="785"/>
      <c r="AO624" s="785"/>
      <c r="AP624" s="785"/>
      <c r="AQ624" s="785"/>
      <c r="AR624" s="785"/>
      <c r="AS624" s="785"/>
      <c r="AT624" s="785"/>
      <c r="AU624" s="785"/>
      <c r="AV624" s="785"/>
      <c r="AW624" s="785"/>
      <c r="AX624" s="785"/>
      <c r="AY624" s="785"/>
      <c r="AZ624" s="785"/>
      <c r="BD624" s="6"/>
    </row>
    <row r="625" spans="1:56" ht="12.9" customHeight="1" x14ac:dyDescent="0.3">
      <c r="A625" s="785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1"/>
      <c r="X625" s="11"/>
      <c r="Y625" s="11"/>
      <c r="Z625" s="785"/>
      <c r="AA625" s="785"/>
      <c r="AB625" s="785"/>
      <c r="AC625" s="785"/>
      <c r="AD625" s="785"/>
      <c r="AE625" s="785"/>
      <c r="AF625" s="785"/>
      <c r="AG625" s="785"/>
      <c r="AH625" s="785"/>
      <c r="AI625" s="785"/>
      <c r="AJ625" s="785"/>
      <c r="AK625" s="785"/>
      <c r="AL625" s="785"/>
      <c r="AM625" s="785"/>
      <c r="AN625" s="785"/>
      <c r="AO625" s="785"/>
      <c r="AP625" s="785"/>
      <c r="AQ625" s="785"/>
      <c r="AR625" s="785"/>
      <c r="AS625" s="785"/>
      <c r="AT625" s="785"/>
      <c r="AU625" s="785"/>
      <c r="AV625" s="785"/>
      <c r="AW625" s="785"/>
      <c r="AX625" s="785"/>
      <c r="AY625" s="785"/>
      <c r="AZ625" s="785"/>
      <c r="BD625" s="6"/>
    </row>
    <row r="626" spans="1:56" ht="12.9" customHeight="1" x14ac:dyDescent="0.3">
      <c r="A626" s="785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1"/>
      <c r="X626" s="11"/>
      <c r="Y626" s="11"/>
      <c r="Z626" s="785"/>
      <c r="AA626" s="785"/>
      <c r="AB626" s="785"/>
      <c r="AC626" s="785"/>
      <c r="AD626" s="785"/>
      <c r="AE626" s="785"/>
      <c r="AF626" s="785"/>
      <c r="AG626" s="785"/>
      <c r="AH626" s="785"/>
      <c r="AI626" s="785"/>
      <c r="AJ626" s="785"/>
      <c r="AK626" s="785"/>
      <c r="AL626" s="785"/>
      <c r="AM626" s="785"/>
      <c r="AN626" s="785"/>
      <c r="AO626" s="785"/>
      <c r="AP626" s="785"/>
      <c r="AQ626" s="785"/>
      <c r="AR626" s="785"/>
      <c r="AS626" s="785"/>
      <c r="AT626" s="785"/>
      <c r="AU626" s="785"/>
      <c r="AV626" s="785"/>
      <c r="AW626" s="785"/>
      <c r="AX626" s="785"/>
      <c r="AY626" s="785"/>
      <c r="AZ626" s="785"/>
      <c r="BD626" s="6"/>
    </row>
    <row r="627" spans="1:56" ht="12.9" customHeight="1" x14ac:dyDescent="0.3">
      <c r="A627" s="785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1"/>
      <c r="X627" s="11"/>
      <c r="Y627" s="11"/>
      <c r="Z627" s="785"/>
      <c r="AA627" s="785"/>
      <c r="AB627" s="785"/>
      <c r="AC627" s="785"/>
      <c r="AD627" s="785"/>
      <c r="AE627" s="785"/>
      <c r="AF627" s="785"/>
      <c r="AG627" s="785"/>
      <c r="AH627" s="785"/>
      <c r="AI627" s="785"/>
      <c r="AJ627" s="785"/>
      <c r="AK627" s="785"/>
      <c r="AL627" s="785"/>
      <c r="AM627" s="785"/>
      <c r="AN627" s="785"/>
      <c r="AO627" s="785"/>
      <c r="AP627" s="785"/>
      <c r="AQ627" s="785"/>
      <c r="AR627" s="785"/>
      <c r="AS627" s="785"/>
      <c r="AT627" s="785"/>
      <c r="AU627" s="785"/>
      <c r="AV627" s="785"/>
      <c r="AW627" s="785"/>
      <c r="AX627" s="785"/>
      <c r="AY627" s="785"/>
      <c r="AZ627" s="785"/>
      <c r="BD627" s="6"/>
    </row>
    <row r="628" spans="1:56" ht="12.9" customHeight="1" x14ac:dyDescent="0.3">
      <c r="A628" s="785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1"/>
      <c r="X628" s="11"/>
      <c r="Y628" s="11"/>
      <c r="Z628" s="785"/>
      <c r="AA628" s="785"/>
      <c r="AB628" s="785"/>
      <c r="AC628" s="785"/>
      <c r="AD628" s="785"/>
      <c r="AE628" s="785"/>
      <c r="AF628" s="785"/>
      <c r="AG628" s="785"/>
      <c r="AH628" s="785"/>
      <c r="AI628" s="785"/>
      <c r="AJ628" s="785"/>
      <c r="AK628" s="785"/>
      <c r="AL628" s="785"/>
      <c r="AM628" s="785"/>
      <c r="AN628" s="785"/>
      <c r="AO628" s="785"/>
      <c r="AP628" s="785"/>
      <c r="AQ628" s="785"/>
      <c r="AR628" s="785"/>
      <c r="AS628" s="785"/>
      <c r="AT628" s="785"/>
      <c r="AU628" s="785"/>
      <c r="AV628" s="785"/>
      <c r="AW628" s="785"/>
      <c r="AX628" s="785"/>
      <c r="AY628" s="785"/>
      <c r="AZ628" s="785"/>
      <c r="BD628" s="6"/>
    </row>
    <row r="629" spans="1:56" ht="12.9" customHeight="1" x14ac:dyDescent="0.3">
      <c r="A629" s="785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1"/>
      <c r="X629" s="11"/>
      <c r="Y629" s="11"/>
      <c r="Z629" s="785"/>
      <c r="AA629" s="785"/>
      <c r="AB629" s="785"/>
      <c r="AC629" s="785"/>
      <c r="AD629" s="785"/>
      <c r="AE629" s="785"/>
      <c r="AF629" s="785"/>
      <c r="AG629" s="785"/>
      <c r="AH629" s="785"/>
      <c r="AI629" s="785"/>
      <c r="AJ629" s="785"/>
      <c r="AK629" s="785"/>
      <c r="AL629" s="785"/>
      <c r="AM629" s="785"/>
      <c r="AN629" s="785"/>
      <c r="AO629" s="785"/>
      <c r="AP629" s="785"/>
      <c r="AQ629" s="785"/>
      <c r="AR629" s="785"/>
      <c r="AS629" s="785"/>
      <c r="AT629" s="785"/>
      <c r="AU629" s="785"/>
      <c r="AV629" s="785"/>
      <c r="AW629" s="785"/>
      <c r="AX629" s="785"/>
      <c r="AY629" s="785"/>
      <c r="AZ629" s="785"/>
      <c r="BD629" s="6"/>
    </row>
    <row r="630" spans="1:56" ht="12.9" customHeight="1" x14ac:dyDescent="0.3">
      <c r="A630" s="785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1"/>
      <c r="X630" s="11"/>
      <c r="Y630" s="11"/>
      <c r="Z630" s="785"/>
      <c r="AA630" s="785"/>
      <c r="AB630" s="785"/>
      <c r="AC630" s="785"/>
      <c r="AD630" s="785"/>
      <c r="AE630" s="785"/>
      <c r="AF630" s="785"/>
      <c r="AG630" s="785"/>
      <c r="AH630" s="785"/>
      <c r="AI630" s="785"/>
      <c r="AJ630" s="785"/>
      <c r="AK630" s="785"/>
      <c r="AL630" s="785"/>
      <c r="AM630" s="785"/>
      <c r="AN630" s="785"/>
      <c r="AO630" s="785"/>
      <c r="AP630" s="785"/>
      <c r="AQ630" s="785"/>
      <c r="AR630" s="785"/>
      <c r="AS630" s="785"/>
      <c r="AT630" s="785"/>
      <c r="AU630" s="785"/>
      <c r="AV630" s="785"/>
      <c r="AW630" s="785"/>
      <c r="AX630" s="785"/>
      <c r="AY630" s="785"/>
      <c r="AZ630" s="785"/>
      <c r="BD630" s="6"/>
    </row>
    <row r="631" spans="1:56" ht="12.9" customHeight="1" x14ac:dyDescent="0.3">
      <c r="A631" s="785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1"/>
      <c r="X631" s="11"/>
      <c r="Y631" s="11"/>
      <c r="Z631" s="785"/>
      <c r="AA631" s="785"/>
      <c r="AB631" s="785"/>
      <c r="AC631" s="785"/>
      <c r="AD631" s="785"/>
      <c r="AE631" s="785"/>
      <c r="AF631" s="785"/>
      <c r="AG631" s="785"/>
      <c r="AH631" s="785"/>
      <c r="AI631" s="785"/>
      <c r="AJ631" s="785"/>
      <c r="AK631" s="785"/>
      <c r="AL631" s="785"/>
      <c r="AM631" s="785"/>
      <c r="AN631" s="785"/>
      <c r="AO631" s="785"/>
      <c r="AP631" s="785"/>
      <c r="AQ631" s="785"/>
      <c r="AR631" s="785"/>
      <c r="AS631" s="785"/>
      <c r="AT631" s="785"/>
      <c r="AU631" s="785"/>
      <c r="AV631" s="785"/>
      <c r="AW631" s="785"/>
      <c r="AX631" s="785"/>
      <c r="AY631" s="785"/>
      <c r="AZ631" s="785"/>
      <c r="BD631" s="6"/>
    </row>
    <row r="632" spans="1:56" ht="12.9" customHeight="1" x14ac:dyDescent="0.3">
      <c r="A632" s="785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1"/>
      <c r="X632" s="11"/>
      <c r="Y632" s="11"/>
      <c r="Z632" s="785"/>
      <c r="AA632" s="785"/>
      <c r="AB632" s="785"/>
      <c r="AC632" s="785"/>
      <c r="AD632" s="785"/>
      <c r="AE632" s="785"/>
      <c r="AF632" s="785"/>
      <c r="AG632" s="785"/>
      <c r="AH632" s="785"/>
      <c r="AI632" s="785"/>
      <c r="AJ632" s="785"/>
      <c r="AK632" s="785"/>
      <c r="AL632" s="785"/>
      <c r="AM632" s="785"/>
      <c r="AN632" s="785"/>
      <c r="AO632" s="785"/>
      <c r="AP632" s="785"/>
      <c r="AQ632" s="785"/>
      <c r="AR632" s="785"/>
      <c r="AS632" s="785"/>
      <c r="AT632" s="785"/>
      <c r="AU632" s="785"/>
      <c r="AV632" s="785"/>
      <c r="AW632" s="785"/>
      <c r="AX632" s="785"/>
      <c r="AY632" s="785"/>
      <c r="AZ632" s="785"/>
      <c r="BD632" s="6"/>
    </row>
    <row r="633" spans="1:56" ht="12.9" customHeight="1" x14ac:dyDescent="0.3">
      <c r="A633" s="785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1"/>
      <c r="X633" s="11"/>
      <c r="Y633" s="11"/>
      <c r="Z633" s="785"/>
      <c r="AA633" s="785"/>
      <c r="AB633" s="785"/>
      <c r="AC633" s="785"/>
      <c r="AD633" s="785"/>
      <c r="AE633" s="785"/>
      <c r="AF633" s="785"/>
      <c r="AG633" s="785"/>
      <c r="AH633" s="785"/>
      <c r="AI633" s="785"/>
      <c r="AJ633" s="785"/>
      <c r="AK633" s="785"/>
      <c r="AL633" s="785"/>
      <c r="AM633" s="785"/>
      <c r="AN633" s="785"/>
      <c r="AO633" s="785"/>
      <c r="AP633" s="785"/>
      <c r="AQ633" s="785"/>
      <c r="AR633" s="785"/>
      <c r="AS633" s="785"/>
      <c r="AT633" s="785"/>
      <c r="AU633" s="785"/>
      <c r="AV633" s="785"/>
      <c r="AW633" s="785"/>
      <c r="AX633" s="785"/>
      <c r="AY633" s="785"/>
      <c r="AZ633" s="785"/>
      <c r="BD633" s="6"/>
    </row>
    <row r="634" spans="1:56" ht="12.9" customHeight="1" x14ac:dyDescent="0.3">
      <c r="A634" s="785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1"/>
      <c r="X634" s="11"/>
      <c r="Y634" s="11"/>
      <c r="Z634" s="785"/>
      <c r="AA634" s="785"/>
      <c r="AB634" s="785"/>
      <c r="AC634" s="785"/>
      <c r="AD634" s="785"/>
      <c r="AE634" s="785"/>
      <c r="AF634" s="785"/>
      <c r="AG634" s="785"/>
      <c r="AH634" s="785"/>
      <c r="AI634" s="785"/>
      <c r="AJ634" s="785"/>
      <c r="AK634" s="785"/>
      <c r="AL634" s="785"/>
      <c r="AM634" s="785"/>
      <c r="AN634" s="785"/>
      <c r="AO634" s="785"/>
      <c r="AP634" s="785"/>
      <c r="AQ634" s="785"/>
      <c r="AR634" s="785"/>
      <c r="AS634" s="785"/>
      <c r="AT634" s="785"/>
      <c r="AU634" s="785"/>
      <c r="AV634" s="785"/>
      <c r="AW634" s="785"/>
      <c r="AX634" s="785"/>
      <c r="AY634" s="785"/>
      <c r="AZ634" s="785"/>
      <c r="BD634" s="6"/>
    </row>
    <row r="635" spans="1:56" ht="12.9" customHeight="1" x14ac:dyDescent="0.3">
      <c r="A635" s="785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1"/>
      <c r="X635" s="11"/>
      <c r="Y635" s="11"/>
      <c r="Z635" s="785"/>
      <c r="AA635" s="785"/>
      <c r="AB635" s="785"/>
      <c r="AC635" s="785"/>
      <c r="AD635" s="785"/>
      <c r="AE635" s="785"/>
      <c r="AF635" s="785"/>
      <c r="AG635" s="785"/>
      <c r="AH635" s="785"/>
      <c r="AI635" s="785"/>
      <c r="AJ635" s="785"/>
      <c r="AK635" s="785"/>
      <c r="AL635" s="785"/>
      <c r="AM635" s="785"/>
      <c r="AN635" s="785"/>
      <c r="AO635" s="785"/>
      <c r="AP635" s="785"/>
      <c r="AQ635" s="785"/>
      <c r="AR635" s="785"/>
      <c r="AS635" s="785"/>
      <c r="AT635" s="785"/>
      <c r="AU635" s="785"/>
      <c r="AV635" s="785"/>
      <c r="AW635" s="785"/>
      <c r="AX635" s="785"/>
      <c r="AY635" s="785"/>
      <c r="AZ635" s="785"/>
      <c r="BD635" s="6"/>
    </row>
    <row r="636" spans="1:56" ht="12.9" customHeight="1" x14ac:dyDescent="0.3">
      <c r="A636" s="785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1"/>
      <c r="X636" s="11"/>
      <c r="Y636" s="11"/>
      <c r="Z636" s="785"/>
      <c r="AA636" s="785"/>
      <c r="AB636" s="785"/>
      <c r="AC636" s="785"/>
      <c r="AD636" s="785"/>
      <c r="AE636" s="785"/>
      <c r="AF636" s="785"/>
      <c r="AG636" s="785"/>
      <c r="AH636" s="785"/>
      <c r="AI636" s="785"/>
      <c r="AJ636" s="785"/>
      <c r="AK636" s="785"/>
      <c r="AL636" s="785"/>
      <c r="AM636" s="785"/>
      <c r="AN636" s="785"/>
      <c r="AO636" s="785"/>
      <c r="AP636" s="785"/>
      <c r="AQ636" s="785"/>
      <c r="AR636" s="785"/>
      <c r="AS636" s="785"/>
      <c r="AT636" s="785"/>
      <c r="AU636" s="785"/>
      <c r="AV636" s="785"/>
      <c r="AW636" s="785"/>
      <c r="AX636" s="785"/>
      <c r="AY636" s="785"/>
      <c r="AZ636" s="785"/>
      <c r="BD636" s="6"/>
    </row>
    <row r="637" spans="1:56" ht="12.9" customHeight="1" x14ac:dyDescent="0.3">
      <c r="A637" s="785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1"/>
      <c r="X637" s="11"/>
      <c r="Y637" s="11"/>
      <c r="Z637" s="785"/>
      <c r="AA637" s="785"/>
      <c r="AB637" s="785"/>
      <c r="AC637" s="785"/>
      <c r="AD637" s="785"/>
      <c r="AE637" s="785"/>
      <c r="AF637" s="785"/>
      <c r="AG637" s="785"/>
      <c r="AH637" s="785"/>
      <c r="AI637" s="785"/>
      <c r="AJ637" s="785"/>
      <c r="AK637" s="785"/>
      <c r="AL637" s="785"/>
      <c r="AM637" s="785"/>
      <c r="AN637" s="785"/>
      <c r="AO637" s="785"/>
      <c r="AP637" s="785"/>
      <c r="AQ637" s="785"/>
      <c r="AR637" s="785"/>
      <c r="AS637" s="785"/>
      <c r="AT637" s="785"/>
      <c r="AU637" s="785"/>
      <c r="AV637" s="785"/>
      <c r="AW637" s="785"/>
      <c r="AX637" s="785"/>
      <c r="AY637" s="785"/>
      <c r="AZ637" s="785"/>
      <c r="BD637" s="6"/>
    </row>
    <row r="638" spans="1:56" ht="12.9" customHeight="1" x14ac:dyDescent="0.3">
      <c r="A638" s="785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1"/>
      <c r="X638" s="11"/>
      <c r="Y638" s="11"/>
      <c r="Z638" s="785"/>
      <c r="AA638" s="785"/>
      <c r="AB638" s="785"/>
      <c r="AC638" s="785"/>
      <c r="AD638" s="785"/>
      <c r="AE638" s="785"/>
      <c r="AF638" s="785"/>
      <c r="AG638" s="785"/>
      <c r="AH638" s="785"/>
      <c r="AI638" s="785"/>
      <c r="AJ638" s="785"/>
      <c r="AK638" s="785"/>
      <c r="AL638" s="785"/>
      <c r="AM638" s="785"/>
      <c r="AN638" s="785"/>
      <c r="AO638" s="785"/>
      <c r="AP638" s="785"/>
      <c r="AQ638" s="785"/>
      <c r="AR638" s="785"/>
      <c r="AS638" s="785"/>
      <c r="AT638" s="785"/>
      <c r="AU638" s="785"/>
      <c r="AV638" s="785"/>
      <c r="AW638" s="785"/>
      <c r="AX638" s="785"/>
      <c r="AY638" s="785"/>
      <c r="AZ638" s="785"/>
      <c r="BD638" s="6"/>
    </row>
    <row r="639" spans="1:56" ht="12.9" customHeight="1" x14ac:dyDescent="0.3">
      <c r="A639" s="785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1"/>
      <c r="X639" s="11"/>
      <c r="Y639" s="11"/>
      <c r="Z639" s="785"/>
      <c r="AA639" s="785"/>
      <c r="AB639" s="785"/>
      <c r="AC639" s="785"/>
      <c r="AD639" s="785"/>
      <c r="AE639" s="785"/>
      <c r="AF639" s="785"/>
      <c r="AG639" s="785"/>
      <c r="AH639" s="785"/>
      <c r="AI639" s="785"/>
      <c r="AJ639" s="785"/>
      <c r="AK639" s="785"/>
      <c r="AL639" s="785"/>
      <c r="AM639" s="785"/>
      <c r="AN639" s="785"/>
      <c r="AO639" s="785"/>
      <c r="AP639" s="785"/>
      <c r="AQ639" s="785"/>
      <c r="AR639" s="785"/>
      <c r="AS639" s="785"/>
      <c r="AT639" s="785"/>
      <c r="AU639" s="785"/>
      <c r="AV639" s="785"/>
      <c r="AW639" s="785"/>
      <c r="AX639" s="785"/>
      <c r="AY639" s="785"/>
      <c r="AZ639" s="785"/>
      <c r="BD639" s="6"/>
    </row>
    <row r="640" spans="1:56" x14ac:dyDescent="0.2">
      <c r="A640" s="7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9"/>
      <c r="X640" s="9"/>
      <c r="Y640" s="9"/>
      <c r="Z640" s="6"/>
      <c r="AA640" s="6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7"/>
      <c r="AU640" s="8"/>
      <c r="AV640" s="8"/>
      <c r="AW640" s="7"/>
      <c r="AX640" s="6"/>
      <c r="AY640" s="6"/>
      <c r="AZ640" s="6"/>
      <c r="BD640" s="6"/>
    </row>
    <row r="641" spans="1:56" x14ac:dyDescent="0.2">
      <c r="A641" s="7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9"/>
      <c r="X641" s="9"/>
      <c r="Y641" s="9"/>
      <c r="Z641" s="6"/>
      <c r="AA641" s="6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7"/>
      <c r="AU641" s="8"/>
      <c r="AV641" s="8"/>
      <c r="AW641" s="7"/>
      <c r="AX641" s="6"/>
      <c r="AY641" s="6"/>
      <c r="AZ641" s="6"/>
      <c r="BD641" s="6"/>
    </row>
    <row r="642" spans="1:56" x14ac:dyDescent="0.2">
      <c r="A642" s="7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9"/>
      <c r="X642" s="9"/>
      <c r="Y642" s="9"/>
      <c r="Z642" s="6"/>
      <c r="AA642" s="6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7"/>
      <c r="AU642" s="8"/>
      <c r="AV642" s="8"/>
      <c r="AW642" s="7"/>
      <c r="AX642" s="6"/>
      <c r="AY642" s="6"/>
      <c r="AZ642" s="6"/>
      <c r="BD642" s="6"/>
    </row>
    <row r="643" spans="1:56" x14ac:dyDescent="0.2">
      <c r="A643" s="7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9"/>
      <c r="X643" s="9"/>
      <c r="Y643" s="9"/>
      <c r="Z643" s="6"/>
      <c r="AA643" s="6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7"/>
      <c r="AU643" s="8"/>
      <c r="AV643" s="8"/>
      <c r="AW643" s="7"/>
      <c r="AX643" s="6"/>
      <c r="AY643" s="6"/>
      <c r="AZ643" s="6"/>
      <c r="BD643" s="6"/>
    </row>
    <row r="644" spans="1:56" x14ac:dyDescent="0.2">
      <c r="A644" s="7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9"/>
      <c r="X644" s="9"/>
      <c r="Y644" s="9"/>
      <c r="Z644" s="6"/>
      <c r="AA644" s="6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7"/>
      <c r="AU644" s="8"/>
      <c r="AV644" s="8"/>
      <c r="AW644" s="7"/>
      <c r="AX644" s="6"/>
      <c r="AY644" s="6"/>
      <c r="AZ644" s="6"/>
      <c r="BD644" s="6"/>
    </row>
    <row r="645" spans="1:56" x14ac:dyDescent="0.2">
      <c r="A645" s="7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9"/>
      <c r="X645" s="9"/>
      <c r="Y645" s="9"/>
      <c r="Z645" s="6"/>
      <c r="AA645" s="6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7"/>
      <c r="AU645" s="8"/>
      <c r="AV645" s="8"/>
      <c r="AW645" s="7"/>
      <c r="AX645" s="6"/>
      <c r="AY645" s="6"/>
      <c r="AZ645" s="6"/>
      <c r="BD645" s="6"/>
    </row>
    <row r="646" spans="1:56" x14ac:dyDescent="0.2">
      <c r="A646" s="7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9"/>
      <c r="X646" s="9"/>
      <c r="Y646" s="9"/>
      <c r="Z646" s="6"/>
      <c r="AA646" s="6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7"/>
      <c r="AU646" s="8"/>
      <c r="AV646" s="8"/>
      <c r="AW646" s="7"/>
      <c r="AX646" s="6"/>
      <c r="AY646" s="6"/>
      <c r="AZ646" s="6"/>
      <c r="BD646" s="6"/>
    </row>
    <row r="647" spans="1:56" x14ac:dyDescent="0.2">
      <c r="A647" s="7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9"/>
      <c r="X647" s="9"/>
      <c r="Y647" s="9"/>
      <c r="Z647" s="6"/>
      <c r="AA647" s="6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7"/>
      <c r="AU647" s="8"/>
      <c r="AV647" s="8"/>
      <c r="AW647" s="7"/>
      <c r="AX647" s="6"/>
      <c r="AY647" s="6"/>
      <c r="AZ647" s="6"/>
      <c r="BD647" s="6"/>
    </row>
    <row r="648" spans="1:56" x14ac:dyDescent="0.2">
      <c r="A648" s="7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9"/>
      <c r="X648" s="9"/>
      <c r="Y648" s="9"/>
      <c r="Z648" s="6"/>
      <c r="AA648" s="6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7"/>
      <c r="AU648" s="8"/>
      <c r="AV648" s="8"/>
      <c r="AW648" s="7"/>
      <c r="AX648" s="6"/>
      <c r="AY648" s="6"/>
      <c r="AZ648" s="6"/>
      <c r="BD648" s="6"/>
    </row>
    <row r="649" spans="1:56" x14ac:dyDescent="0.2">
      <c r="A649" s="7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9"/>
      <c r="X649" s="9"/>
      <c r="Y649" s="9"/>
      <c r="Z649" s="6"/>
      <c r="AA649" s="6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7"/>
      <c r="AU649" s="8"/>
      <c r="AV649" s="8"/>
      <c r="AW649" s="7"/>
      <c r="AX649" s="6"/>
      <c r="AY649" s="6"/>
      <c r="AZ649" s="6"/>
      <c r="BD649" s="6"/>
    </row>
    <row r="650" spans="1:56" x14ac:dyDescent="0.2">
      <c r="A650" s="7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9"/>
      <c r="X650" s="9"/>
      <c r="Y650" s="9"/>
      <c r="Z650" s="6"/>
      <c r="AA650" s="6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7"/>
      <c r="AU650" s="8"/>
      <c r="AV650" s="8"/>
      <c r="AW650" s="7"/>
      <c r="AX650" s="6"/>
      <c r="AY650" s="6"/>
      <c r="AZ650" s="6"/>
      <c r="BD650" s="6"/>
    </row>
    <row r="651" spans="1:56" x14ac:dyDescent="0.2">
      <c r="A651" s="7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9"/>
      <c r="X651" s="9"/>
      <c r="Y651" s="9"/>
      <c r="Z651" s="6"/>
      <c r="AA651" s="6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7"/>
      <c r="AU651" s="8"/>
      <c r="AV651" s="8"/>
      <c r="AW651" s="7"/>
      <c r="AX651" s="6"/>
      <c r="AY651" s="6"/>
      <c r="AZ651" s="6"/>
      <c r="BD651" s="6"/>
    </row>
    <row r="652" spans="1:56" x14ac:dyDescent="0.2">
      <c r="A652" s="7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9"/>
      <c r="X652" s="9"/>
      <c r="Y652" s="9"/>
      <c r="Z652" s="6"/>
      <c r="AA652" s="6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7"/>
      <c r="AU652" s="8"/>
      <c r="AV652" s="8"/>
      <c r="AW652" s="7"/>
      <c r="AX652" s="6"/>
      <c r="AY652" s="6"/>
      <c r="AZ652" s="6"/>
      <c r="BD652" s="6"/>
    </row>
    <row r="653" spans="1:56" x14ac:dyDescent="0.2">
      <c r="A653" s="7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9"/>
      <c r="X653" s="9"/>
      <c r="Y653" s="9"/>
      <c r="Z653" s="6"/>
      <c r="AA653" s="6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7"/>
      <c r="AU653" s="8"/>
      <c r="AV653" s="8"/>
      <c r="AW653" s="7"/>
      <c r="AX653" s="6"/>
      <c r="AY653" s="6"/>
      <c r="AZ653" s="6"/>
      <c r="BD653" s="6"/>
    </row>
    <row r="654" spans="1:56" x14ac:dyDescent="0.2">
      <c r="A654" s="7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9"/>
      <c r="X654" s="9"/>
      <c r="Y654" s="9"/>
      <c r="Z654" s="6"/>
      <c r="AA654" s="6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7"/>
      <c r="AU654" s="8"/>
      <c r="AV654" s="8"/>
      <c r="AW654" s="7"/>
      <c r="AX654" s="6"/>
      <c r="AY654" s="6"/>
      <c r="AZ654" s="6"/>
      <c r="BD654" s="6"/>
    </row>
    <row r="655" spans="1:56" x14ac:dyDescent="0.2">
      <c r="A655" s="7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9"/>
      <c r="X655" s="9"/>
      <c r="Y655" s="9"/>
      <c r="Z655" s="6"/>
      <c r="AA655" s="6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7"/>
      <c r="AU655" s="8"/>
      <c r="AV655" s="8"/>
      <c r="AW655" s="7"/>
      <c r="AX655" s="6"/>
      <c r="AY655" s="6"/>
      <c r="AZ655" s="6"/>
      <c r="BD655" s="6"/>
    </row>
    <row r="656" spans="1:56" x14ac:dyDescent="0.2">
      <c r="A656" s="7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9"/>
      <c r="X656" s="9"/>
      <c r="Y656" s="9"/>
      <c r="Z656" s="6"/>
      <c r="AA656" s="6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7"/>
      <c r="AU656" s="8"/>
      <c r="AV656" s="8"/>
      <c r="AW656" s="7"/>
      <c r="AX656" s="6"/>
      <c r="AY656" s="6"/>
      <c r="AZ656" s="6"/>
      <c r="BD656" s="6"/>
    </row>
    <row r="657" spans="1:56" x14ac:dyDescent="0.2">
      <c r="A657" s="7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9"/>
      <c r="X657" s="9"/>
      <c r="Y657" s="9"/>
      <c r="Z657" s="6"/>
      <c r="AA657" s="6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7"/>
      <c r="AU657" s="8"/>
      <c r="AV657" s="8"/>
      <c r="AW657" s="7"/>
      <c r="AX657" s="6"/>
      <c r="AY657" s="6"/>
      <c r="AZ657" s="6"/>
      <c r="BD657" s="6"/>
    </row>
    <row r="658" spans="1:56" x14ac:dyDescent="0.2">
      <c r="A658" s="7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9"/>
      <c r="X658" s="9"/>
      <c r="Y658" s="9"/>
      <c r="Z658" s="6"/>
      <c r="AA658" s="6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7"/>
      <c r="AU658" s="8"/>
      <c r="AV658" s="8"/>
      <c r="AW658" s="7"/>
      <c r="AX658" s="6"/>
      <c r="AY658" s="6"/>
      <c r="AZ658" s="6"/>
      <c r="BD658" s="6"/>
    </row>
    <row r="659" spans="1:56" x14ac:dyDescent="0.2">
      <c r="A659" s="7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9"/>
      <c r="X659" s="9"/>
      <c r="Y659" s="9"/>
      <c r="Z659" s="6"/>
      <c r="AA659" s="6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7"/>
      <c r="AU659" s="8"/>
      <c r="AV659" s="8"/>
      <c r="AW659" s="7"/>
      <c r="AX659" s="6"/>
      <c r="AY659" s="6"/>
      <c r="AZ659" s="6"/>
      <c r="BD659" s="6"/>
    </row>
    <row r="660" spans="1:56" x14ac:dyDescent="0.2">
      <c r="A660" s="7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9"/>
      <c r="X660" s="9"/>
      <c r="Y660" s="9"/>
      <c r="Z660" s="6"/>
      <c r="AA660" s="6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7"/>
      <c r="AU660" s="8"/>
      <c r="AV660" s="8"/>
      <c r="AW660" s="7"/>
      <c r="AX660" s="6"/>
      <c r="AY660" s="6"/>
      <c r="AZ660" s="6"/>
      <c r="BD660" s="6"/>
    </row>
    <row r="661" spans="1:56" x14ac:dyDescent="0.2">
      <c r="A661" s="7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9"/>
      <c r="X661" s="9"/>
      <c r="Y661" s="9"/>
      <c r="Z661" s="6"/>
      <c r="AA661" s="6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7"/>
      <c r="AU661" s="8"/>
      <c r="AV661" s="8"/>
      <c r="AW661" s="7"/>
      <c r="AX661" s="6"/>
      <c r="AY661" s="6"/>
      <c r="AZ661" s="6"/>
      <c r="BD661" s="6"/>
    </row>
    <row r="662" spans="1:56" x14ac:dyDescent="0.2">
      <c r="A662" s="7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9"/>
      <c r="X662" s="9"/>
      <c r="Y662" s="9"/>
      <c r="Z662" s="6"/>
      <c r="AA662" s="6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7"/>
      <c r="AU662" s="8"/>
      <c r="AV662" s="8"/>
      <c r="AW662" s="7"/>
      <c r="AX662" s="6"/>
      <c r="AY662" s="6"/>
      <c r="AZ662" s="6"/>
      <c r="BD662" s="6"/>
    </row>
    <row r="663" spans="1:56" x14ac:dyDescent="0.2">
      <c r="A663" s="7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9"/>
      <c r="X663" s="9"/>
      <c r="Y663" s="9"/>
      <c r="Z663" s="6"/>
      <c r="AA663" s="6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7"/>
      <c r="AU663" s="8"/>
      <c r="AV663" s="8"/>
      <c r="AW663" s="7"/>
      <c r="AX663" s="6"/>
      <c r="AY663" s="6"/>
      <c r="AZ663" s="6"/>
      <c r="BD663" s="6"/>
    </row>
    <row r="664" spans="1:56" x14ac:dyDescent="0.2">
      <c r="A664" s="7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9"/>
      <c r="X664" s="9"/>
      <c r="Y664" s="9"/>
      <c r="Z664" s="6"/>
      <c r="AA664" s="6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7"/>
      <c r="AU664" s="8"/>
      <c r="AV664" s="8"/>
      <c r="AW664" s="7"/>
      <c r="AX664" s="6"/>
      <c r="AY664" s="6"/>
      <c r="AZ664" s="6"/>
      <c r="BD664" s="6"/>
    </row>
    <row r="665" spans="1:56" x14ac:dyDescent="0.2">
      <c r="A665" s="7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9"/>
      <c r="X665" s="9"/>
      <c r="Y665" s="9"/>
      <c r="Z665" s="6"/>
      <c r="AA665" s="6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7"/>
      <c r="AU665" s="8"/>
      <c r="AV665" s="8"/>
      <c r="AW665" s="7"/>
      <c r="AX665" s="6"/>
      <c r="AY665" s="6"/>
      <c r="AZ665" s="6"/>
      <c r="BD665" s="6"/>
    </row>
    <row r="666" spans="1:56" x14ac:dyDescent="0.2">
      <c r="A666" s="7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9"/>
      <c r="X666" s="9"/>
      <c r="Y666" s="9"/>
      <c r="Z666" s="6"/>
      <c r="AA666" s="6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7"/>
      <c r="AU666" s="8"/>
      <c r="AV666" s="8"/>
      <c r="AW666" s="7"/>
      <c r="AX666" s="6"/>
      <c r="AY666" s="6"/>
      <c r="AZ666" s="6"/>
      <c r="BD666" s="6"/>
    </row>
    <row r="667" spans="1:56" x14ac:dyDescent="0.2">
      <c r="A667" s="7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9"/>
      <c r="X667" s="9"/>
      <c r="Y667" s="9"/>
      <c r="Z667" s="6"/>
      <c r="AA667" s="6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7"/>
      <c r="AU667" s="8"/>
      <c r="AV667" s="8"/>
      <c r="AW667" s="7"/>
      <c r="AX667" s="6"/>
      <c r="AY667" s="6"/>
      <c r="AZ667" s="6"/>
      <c r="BD667" s="6"/>
    </row>
    <row r="668" spans="1:56" x14ac:dyDescent="0.2">
      <c r="A668" s="7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9"/>
      <c r="X668" s="9"/>
      <c r="Y668" s="9"/>
      <c r="Z668" s="6"/>
      <c r="AA668" s="6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7"/>
      <c r="AU668" s="8"/>
      <c r="AV668" s="8"/>
      <c r="AW668" s="7"/>
      <c r="AX668" s="6"/>
      <c r="AY668" s="6"/>
      <c r="AZ668" s="6"/>
      <c r="BD668" s="6"/>
    </row>
    <row r="669" spans="1:56" x14ac:dyDescent="0.2">
      <c r="A669" s="7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9"/>
      <c r="X669" s="9"/>
      <c r="Y669" s="9"/>
      <c r="Z669" s="6"/>
      <c r="AA669" s="6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7"/>
      <c r="AU669" s="8"/>
      <c r="AV669" s="8"/>
      <c r="AW669" s="7"/>
      <c r="AX669" s="6"/>
      <c r="AY669" s="6"/>
      <c r="AZ669" s="6"/>
      <c r="BD669" s="6"/>
    </row>
    <row r="670" spans="1:56" x14ac:dyDescent="0.2">
      <c r="A670" s="7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9"/>
      <c r="X670" s="9"/>
      <c r="Y670" s="9"/>
      <c r="Z670" s="6"/>
      <c r="AA670" s="6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7"/>
      <c r="AU670" s="8"/>
      <c r="AV670" s="8"/>
      <c r="AW670" s="7"/>
      <c r="AX670" s="6"/>
      <c r="AY670" s="6"/>
      <c r="AZ670" s="6"/>
      <c r="BD670" s="6"/>
    </row>
    <row r="671" spans="1:56" x14ac:dyDescent="0.2">
      <c r="A671" s="7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9"/>
      <c r="X671" s="9"/>
      <c r="Y671" s="9"/>
      <c r="Z671" s="6"/>
      <c r="AA671" s="6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7"/>
      <c r="AU671" s="8"/>
      <c r="AV671" s="8"/>
      <c r="AW671" s="7"/>
      <c r="AX671" s="6"/>
      <c r="AY671" s="6"/>
      <c r="AZ671" s="6"/>
      <c r="BD671" s="6"/>
    </row>
    <row r="672" spans="1:56" x14ac:dyDescent="0.2">
      <c r="A672" s="7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9"/>
      <c r="X672" s="9"/>
      <c r="Y672" s="9"/>
      <c r="Z672" s="6"/>
      <c r="AA672" s="6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7"/>
      <c r="AU672" s="8"/>
      <c r="AV672" s="8"/>
      <c r="AW672" s="7"/>
      <c r="AX672" s="6"/>
      <c r="AY672" s="6"/>
      <c r="AZ672" s="6"/>
      <c r="BD672" s="6"/>
    </row>
    <row r="673" spans="1:56" x14ac:dyDescent="0.2">
      <c r="A673" s="7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9"/>
      <c r="X673" s="9"/>
      <c r="Y673" s="9"/>
      <c r="Z673" s="6"/>
      <c r="AA673" s="6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7"/>
      <c r="AU673" s="8"/>
      <c r="AV673" s="8"/>
      <c r="AW673" s="7"/>
      <c r="AX673" s="6"/>
      <c r="AY673" s="6"/>
      <c r="AZ673" s="6"/>
      <c r="BD673" s="6"/>
    </row>
    <row r="674" spans="1:56" x14ac:dyDescent="0.2">
      <c r="A674" s="7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9"/>
      <c r="X674" s="9"/>
      <c r="Y674" s="9"/>
      <c r="Z674" s="6"/>
      <c r="AA674" s="6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7"/>
      <c r="AU674" s="8"/>
      <c r="AV674" s="8"/>
      <c r="AW674" s="7"/>
      <c r="AX674" s="6"/>
      <c r="AY674" s="6"/>
      <c r="AZ674" s="6"/>
      <c r="BD674" s="6"/>
    </row>
    <row r="675" spans="1:56" x14ac:dyDescent="0.2">
      <c r="A675" s="7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9"/>
      <c r="X675" s="9"/>
      <c r="Y675" s="9"/>
      <c r="Z675" s="6"/>
      <c r="AA675" s="6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7"/>
      <c r="AU675" s="8"/>
      <c r="AV675" s="8"/>
      <c r="AW675" s="7"/>
      <c r="AX675" s="6"/>
      <c r="AY675" s="6"/>
      <c r="AZ675" s="6"/>
      <c r="BD675" s="6"/>
    </row>
    <row r="676" spans="1:56" x14ac:dyDescent="0.2">
      <c r="A676" s="7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9"/>
      <c r="X676" s="9"/>
      <c r="Y676" s="9"/>
      <c r="Z676" s="6"/>
      <c r="AA676" s="6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7"/>
      <c r="AU676" s="8"/>
      <c r="AV676" s="8"/>
      <c r="AW676" s="7"/>
      <c r="AX676" s="6"/>
      <c r="AY676" s="6"/>
      <c r="AZ676" s="6"/>
      <c r="BD676" s="6"/>
    </row>
    <row r="677" spans="1:56" x14ac:dyDescent="0.2">
      <c r="A677" s="7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9"/>
      <c r="X677" s="9"/>
      <c r="Y677" s="9"/>
      <c r="Z677" s="6"/>
      <c r="AA677" s="6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7"/>
      <c r="AU677" s="8"/>
      <c r="AV677" s="8"/>
      <c r="AW677" s="7"/>
      <c r="AX677" s="6"/>
      <c r="AY677" s="6"/>
      <c r="AZ677" s="6"/>
      <c r="BD677" s="6"/>
    </row>
    <row r="678" spans="1:56" x14ac:dyDescent="0.2">
      <c r="A678" s="7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9"/>
      <c r="X678" s="9"/>
      <c r="Y678" s="9"/>
      <c r="Z678" s="6"/>
      <c r="AA678" s="6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7"/>
      <c r="AU678" s="8"/>
      <c r="AV678" s="8"/>
      <c r="AW678" s="7"/>
      <c r="AX678" s="6"/>
      <c r="AY678" s="6"/>
      <c r="AZ678" s="6"/>
      <c r="BD678" s="6"/>
    </row>
    <row r="679" spans="1:56" x14ac:dyDescent="0.2">
      <c r="A679" s="7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9"/>
      <c r="X679" s="9"/>
      <c r="Y679" s="9"/>
      <c r="Z679" s="6"/>
      <c r="AA679" s="6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7"/>
      <c r="AU679" s="8"/>
      <c r="AV679" s="8"/>
      <c r="AW679" s="7"/>
      <c r="AX679" s="6"/>
      <c r="AY679" s="6"/>
      <c r="AZ679" s="6"/>
      <c r="BD679" s="6"/>
    </row>
    <row r="680" spans="1:56" x14ac:dyDescent="0.2">
      <c r="A680" s="7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9"/>
      <c r="X680" s="9"/>
      <c r="Y680" s="9"/>
      <c r="Z680" s="6"/>
      <c r="AA680" s="6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7"/>
      <c r="AU680" s="8"/>
      <c r="AV680" s="8"/>
      <c r="AW680" s="7"/>
      <c r="AX680" s="6"/>
      <c r="AY680" s="6"/>
      <c r="AZ680" s="6"/>
      <c r="BD680" s="6"/>
    </row>
    <row r="681" spans="1:56" x14ac:dyDescent="0.2">
      <c r="A681" s="7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9"/>
      <c r="X681" s="9"/>
      <c r="Y681" s="9"/>
      <c r="Z681" s="6"/>
      <c r="AA681" s="6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7"/>
      <c r="AU681" s="8"/>
      <c r="AV681" s="8"/>
      <c r="AW681" s="7"/>
      <c r="AX681" s="6"/>
      <c r="AY681" s="6"/>
      <c r="AZ681" s="6"/>
      <c r="BD681" s="6"/>
    </row>
    <row r="682" spans="1:56" x14ac:dyDescent="0.2">
      <c r="A682" s="7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9"/>
      <c r="X682" s="9"/>
      <c r="Y682" s="9"/>
      <c r="Z682" s="6"/>
      <c r="AA682" s="6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7"/>
      <c r="AU682" s="8"/>
      <c r="AV682" s="8"/>
      <c r="AW682" s="7"/>
      <c r="AX682" s="6"/>
      <c r="AY682" s="6"/>
      <c r="AZ682" s="6"/>
      <c r="BD682" s="6"/>
    </row>
  </sheetData>
  <autoFilter ref="B6:AB6"/>
  <dataValidations count="1">
    <dataValidation type="list" showInputMessage="1" showErrorMessage="1" sqref="AA5">
      <formula1>"Oficial,Auto"</formula1>
    </dataValidation>
  </dataValidations>
  <pageMargins left="0" right="0" top="0" bottom="0" header="0" footer="0"/>
  <pageSetup paperSize="9" scale="61" orientation="portrait"/>
  <headerFooter>
    <oddFooter>&amp;L&amp;"Calibri"&amp;10 &amp;K000000#Público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iltros">
    <tabColor rgb="FFFFFFCC"/>
  </sheetPr>
  <dimension ref="A1:DT20"/>
  <sheetViews>
    <sheetView showGridLines="0" topLeftCell="AO1" workbookViewId="0">
      <pane ySplit="5" topLeftCell="A6" activePane="bottomLeft" state="frozen"/>
      <selection activeCell="FP38" sqref="FP38"/>
      <selection pane="bottomLeft" activeCell="BC2" sqref="BC2"/>
    </sheetView>
  </sheetViews>
  <sheetFormatPr defaultColWidth="8.88671875" defaultRowHeight="14.4" outlineLevelCol="1" x14ac:dyDescent="0.3"/>
  <cols>
    <col min="1" max="1" width="7.5546875" style="786" bestFit="1" customWidth="1"/>
    <col min="2" max="2" width="6.44140625" style="786" bestFit="1" customWidth="1"/>
    <col min="3" max="3" width="10.44140625" style="786" bestFit="1" customWidth="1"/>
    <col min="4" max="4" width="13.5546875" style="786" bestFit="1" customWidth="1"/>
    <col min="5" max="5" width="13.33203125" style="786" bestFit="1" customWidth="1"/>
    <col min="6" max="6" width="8.6640625" style="786" bestFit="1" customWidth="1"/>
    <col min="7" max="7" width="9.88671875" style="786" bestFit="1" customWidth="1"/>
    <col min="8" max="8" width="6.44140625" style="786" bestFit="1" customWidth="1"/>
    <col min="9" max="9" width="1.6640625" style="786" bestFit="1" customWidth="1"/>
    <col min="10" max="10" width="13.33203125" style="786" bestFit="1" customWidth="1"/>
    <col min="11" max="11" width="8.6640625" style="786" bestFit="1" customWidth="1"/>
    <col min="12" max="12" width="9.88671875" style="786" bestFit="1" customWidth="1"/>
    <col min="13" max="13" width="6.44140625" style="786" bestFit="1" customWidth="1"/>
    <col min="14" max="14" width="2.44140625" style="786" bestFit="1" customWidth="1"/>
    <col min="15" max="15" width="6.6640625" style="786" bestFit="1" customWidth="1"/>
    <col min="16" max="16" width="10.44140625" style="786" bestFit="1" customWidth="1"/>
    <col min="17" max="17" width="6.33203125" style="786" bestFit="1" customWidth="1"/>
    <col min="18" max="18" width="6.5546875" style="786" bestFit="1" customWidth="1"/>
    <col min="19" max="19" width="4.44140625" style="786" bestFit="1" customWidth="1"/>
    <col min="20" max="20" width="7.5546875" style="786" bestFit="1" customWidth="1"/>
    <col min="21" max="21" width="8.44140625" style="786" bestFit="1" customWidth="1"/>
    <col min="22" max="22" width="8.109375" style="786" bestFit="1" customWidth="1"/>
    <col min="23" max="25" width="5.5546875" style="786" bestFit="1" customWidth="1"/>
    <col min="26" max="26" width="30.33203125" style="786" bestFit="1" customWidth="1"/>
    <col min="27" max="27" width="32.109375" style="786" bestFit="1" customWidth="1"/>
    <col min="28" max="28" width="8.109375" style="786" bestFit="1" customWidth="1"/>
    <col min="29" max="29" width="10.109375" style="786" bestFit="1" customWidth="1" outlineLevel="1"/>
    <col min="30" max="30" width="7.44140625" style="786" bestFit="1" customWidth="1"/>
    <col min="31" max="31" width="8.6640625" style="786" bestFit="1" customWidth="1"/>
    <col min="32" max="32" width="14.109375" style="786" bestFit="1" customWidth="1" outlineLevel="1"/>
    <col min="33" max="33" width="19.6640625" style="786" bestFit="1" customWidth="1"/>
    <col min="34" max="34" width="7.44140625" style="786" bestFit="1" customWidth="1" outlineLevel="1"/>
    <col min="35" max="35" width="7.33203125" style="786" bestFit="1" customWidth="1" outlineLevel="1"/>
    <col min="36" max="36" width="7" style="786" bestFit="1" customWidth="1" outlineLevel="1"/>
    <col min="37" max="37" width="8.44140625" style="786" bestFit="1" customWidth="1"/>
    <col min="38" max="38" width="8.44140625" style="786" bestFit="1" customWidth="1" outlineLevel="1"/>
    <col min="39" max="39" width="7.33203125" style="786" bestFit="1" customWidth="1"/>
    <col min="40" max="40" width="10.5546875" style="786" bestFit="1" customWidth="1"/>
    <col min="41" max="41" width="9.5546875" style="786" bestFit="1" customWidth="1"/>
    <col min="42" max="42" width="10.44140625" style="786" bestFit="1" customWidth="1"/>
    <col min="43" max="43" width="7.5546875" style="786" bestFit="1" customWidth="1"/>
    <col min="44" max="44" width="8.44140625" style="786" bestFit="1" customWidth="1"/>
    <col min="45" max="45" width="9.44140625" style="786" bestFit="1" customWidth="1"/>
    <col min="46" max="46" width="10" style="786" bestFit="1" customWidth="1"/>
    <col min="47" max="49" width="5.88671875" style="786" bestFit="1" customWidth="1"/>
    <col min="50" max="50" width="2.44140625" style="786" bestFit="1" customWidth="1"/>
    <col min="51" max="52" width="6.44140625" style="786" bestFit="1" customWidth="1"/>
    <col min="53" max="54" width="7.109375" style="786" bestFit="1" customWidth="1"/>
    <col min="55" max="55" width="9.6640625" style="786" bestFit="1" customWidth="1"/>
    <col min="56" max="56" width="46.44140625" style="786" bestFit="1" customWidth="1"/>
    <col min="57" max="57" width="5.88671875" style="786" bestFit="1" customWidth="1"/>
    <col min="58" max="60" width="2.44140625" style="786" bestFit="1" customWidth="1"/>
    <col min="61" max="61" width="9.109375" style="786" bestFit="1" customWidth="1"/>
    <col min="62" max="62" width="5.44140625" style="786" bestFit="1" customWidth="1"/>
    <col min="63" max="63" width="6.109375" style="786" bestFit="1" customWidth="1"/>
    <col min="64" max="64" width="9.5546875" style="786" bestFit="1" customWidth="1"/>
    <col min="65" max="65" width="2.44140625" style="786" bestFit="1" customWidth="1"/>
    <col min="66" max="77" width="10" style="786" customWidth="1"/>
    <col min="78" max="78" width="2.44140625" style="786" bestFit="1" customWidth="1"/>
    <col min="79" max="79" width="8.44140625" style="786" bestFit="1" customWidth="1"/>
    <col min="80" max="80" width="2.44140625" style="786" bestFit="1" customWidth="1"/>
    <col min="81" max="81" width="4" style="786" bestFit="1" customWidth="1"/>
    <col min="82" max="82" width="6.44140625" style="786" bestFit="1" customWidth="1"/>
    <col min="83" max="83" width="6.33203125" style="786" bestFit="1" customWidth="1"/>
    <col min="84" max="85" width="2.44140625" style="786" bestFit="1" customWidth="1"/>
    <col min="86" max="86" width="4" style="786" bestFit="1" customWidth="1"/>
    <col min="87" max="87" width="2.6640625" style="786" bestFit="1" customWidth="1"/>
    <col min="88" max="88" width="2.88671875" style="786" bestFit="1" customWidth="1"/>
    <col min="89" max="89" width="6.33203125" style="786" bestFit="1" customWidth="1"/>
    <col min="90" max="91" width="2.44140625" style="786" bestFit="1" customWidth="1"/>
    <col min="92" max="92" width="9.5546875" style="786" bestFit="1" customWidth="1"/>
    <col min="93" max="93" width="7.5546875" style="786" bestFit="1" customWidth="1"/>
    <col min="94" max="94" width="8.5546875" style="786" bestFit="1" customWidth="1"/>
    <col min="95" max="95" width="23.5546875" style="786" bestFit="1" customWidth="1"/>
    <col min="96" max="97" width="4.109375" style="786" bestFit="1" customWidth="1"/>
    <col min="98" max="101" width="3.33203125" style="786" bestFit="1" customWidth="1"/>
    <col min="102" max="102" width="8.109375" style="786" bestFit="1" customWidth="1"/>
    <col min="103" max="103" width="3.33203125" style="786" bestFit="1" customWidth="1"/>
    <col min="104" max="104" width="4" style="786" bestFit="1" customWidth="1"/>
    <col min="105" max="105" width="4.5546875" style="786" bestFit="1" customWidth="1"/>
    <col min="106" max="106" width="7.33203125" style="786" bestFit="1" customWidth="1"/>
    <col min="107" max="107" width="6.88671875" style="786" bestFit="1" customWidth="1"/>
    <col min="108" max="108" width="7.5546875" style="786" bestFit="1" customWidth="1"/>
    <col min="109" max="109" width="7.33203125" style="786" bestFit="1" customWidth="1"/>
    <col min="110" max="110" width="8.109375" style="786" bestFit="1" customWidth="1"/>
    <col min="111" max="111" width="8.33203125" style="786" bestFit="1" customWidth="1"/>
    <col min="112" max="112" width="3.33203125" style="786" bestFit="1" customWidth="1"/>
    <col min="113" max="113" width="8.44140625" style="786" bestFit="1" customWidth="1"/>
    <col min="114" max="114" width="3.33203125" style="786" bestFit="1" customWidth="1"/>
    <col min="115" max="115" width="8.44140625" style="786" bestFit="1" customWidth="1"/>
    <col min="116" max="116" width="3.33203125" style="786" bestFit="1" customWidth="1"/>
    <col min="122" max="122" width="3.5546875" style="786" customWidth="1"/>
    <col min="123" max="123" width="10.44140625" style="786" bestFit="1" customWidth="1"/>
    <col min="124" max="124" width="6.33203125" style="786" bestFit="1" customWidth="1"/>
  </cols>
  <sheetData>
    <row r="1" spans="51:55" s="7" customFormat="1" ht="10.199999999999999" x14ac:dyDescent="0.2">
      <c r="AY1" s="170">
        <v>51</v>
      </c>
      <c r="AZ1" s="172">
        <v>52</v>
      </c>
      <c r="BB1" s="173">
        <v>54</v>
      </c>
      <c r="BC1" s="170">
        <v>55</v>
      </c>
    </row>
    <row r="2" spans="51:55" s="7" customFormat="1" ht="10.199999999999999" x14ac:dyDescent="0.2">
      <c r="AY2" s="225"/>
      <c r="AZ2" s="815" t="s">
        <v>115</v>
      </c>
      <c r="BA2" s="815" t="s">
        <v>116</v>
      </c>
      <c r="BB2" s="815" t="s">
        <v>117</v>
      </c>
      <c r="BC2" s="619" t="s">
        <v>118</v>
      </c>
    </row>
    <row r="3" spans="51:55" s="7" customFormat="1" ht="10.199999999999999" x14ac:dyDescent="0.2">
      <c r="AY3" s="225"/>
      <c r="AZ3" s="627" t="s">
        <v>119</v>
      </c>
      <c r="BA3" s="627" t="s">
        <v>119</v>
      </c>
      <c r="BB3" s="627" t="s">
        <v>119</v>
      </c>
      <c r="BC3" s="225"/>
    </row>
    <row r="4" spans="51:55" s="7" customFormat="1" ht="10.199999999999999" x14ac:dyDescent="0.2">
      <c r="AY4" s="225"/>
      <c r="AZ4" s="172"/>
      <c r="BB4" s="173">
        <f>COUNTA(BB6:BB220)</f>
        <v>15</v>
      </c>
      <c r="BC4" s="225"/>
    </row>
    <row r="5" spans="51:55" s="7" customFormat="1" ht="10.199999999999999" x14ac:dyDescent="0.2">
      <c r="AY5" s="557" t="s">
        <v>120</v>
      </c>
      <c r="AZ5" s="626" t="s">
        <v>32</v>
      </c>
      <c r="BA5" s="557" t="s">
        <v>121</v>
      </c>
      <c r="BB5" s="557" t="s">
        <v>122</v>
      </c>
      <c r="BC5" s="625" t="s">
        <v>123</v>
      </c>
    </row>
    <row r="6" spans="51:55" s="7" customFormat="1" ht="10.199999999999999" x14ac:dyDescent="0.2">
      <c r="AY6" s="7" t="s">
        <v>100</v>
      </c>
      <c r="AZ6" s="622">
        <v>1</v>
      </c>
      <c r="BA6" s="620" t="s">
        <v>29</v>
      </c>
      <c r="BB6" s="618" t="s">
        <v>29</v>
      </c>
    </row>
    <row r="7" spans="51:55" s="7" customFormat="1" ht="10.199999999999999" x14ac:dyDescent="0.2">
      <c r="AY7" s="7" t="s">
        <v>100</v>
      </c>
      <c r="AZ7" s="622">
        <v>2</v>
      </c>
      <c r="BA7" s="621" t="s">
        <v>27</v>
      </c>
      <c r="BB7" s="606" t="s">
        <v>27</v>
      </c>
      <c r="BC7" s="624"/>
    </row>
    <row r="8" spans="51:55" s="7" customFormat="1" ht="10.199999999999999" x14ac:dyDescent="0.2">
      <c r="AY8" s="7" t="s">
        <v>100</v>
      </c>
      <c r="AZ8" s="622">
        <v>3</v>
      </c>
      <c r="BA8" s="621" t="s">
        <v>124</v>
      </c>
      <c r="BB8" s="606" t="s">
        <v>124</v>
      </c>
      <c r="BC8" s="623"/>
    </row>
    <row r="9" spans="51:55" s="7" customFormat="1" ht="10.199999999999999" x14ac:dyDescent="0.2">
      <c r="AY9" s="7" t="s">
        <v>100</v>
      </c>
      <c r="AZ9" s="622">
        <v>4</v>
      </c>
      <c r="BA9" s="620" t="s">
        <v>51</v>
      </c>
      <c r="BB9" s="618" t="s">
        <v>51</v>
      </c>
    </row>
    <row r="10" spans="51:55" s="7" customFormat="1" ht="10.199999999999999" x14ac:dyDescent="0.2">
      <c r="AY10" s="7" t="s">
        <v>125</v>
      </c>
      <c r="AZ10" s="622">
        <v>5</v>
      </c>
      <c r="BA10" s="620" t="s">
        <v>106</v>
      </c>
      <c r="BB10" s="606" t="s">
        <v>106</v>
      </c>
    </row>
    <row r="11" spans="51:55" s="7" customFormat="1" ht="10.199999999999999" x14ac:dyDescent="0.2">
      <c r="AY11" s="7" t="s">
        <v>125</v>
      </c>
      <c r="AZ11" s="622">
        <v>6</v>
      </c>
      <c r="BA11" s="621" t="s">
        <v>20</v>
      </c>
      <c r="BB11" s="606" t="s">
        <v>20</v>
      </c>
      <c r="BC11" s="624"/>
    </row>
    <row r="12" spans="51:55" s="7" customFormat="1" ht="10.199999999999999" x14ac:dyDescent="0.2">
      <c r="AY12" s="7" t="s">
        <v>125</v>
      </c>
      <c r="AZ12" s="622">
        <v>7</v>
      </c>
      <c r="BA12" s="621" t="s">
        <v>108</v>
      </c>
      <c r="BB12" s="606" t="s">
        <v>108</v>
      </c>
      <c r="BC12" s="624"/>
    </row>
    <row r="13" spans="51:55" s="7" customFormat="1" ht="10.199999999999999" x14ac:dyDescent="0.2">
      <c r="AY13" s="7" t="s">
        <v>125</v>
      </c>
      <c r="AZ13" s="622">
        <v>8</v>
      </c>
      <c r="BA13" s="621" t="s">
        <v>102</v>
      </c>
      <c r="BB13" s="606" t="s">
        <v>102</v>
      </c>
    </row>
    <row r="14" spans="51:55" s="7" customFormat="1" ht="10.199999999999999" x14ac:dyDescent="0.2">
      <c r="AY14" s="7" t="s">
        <v>126</v>
      </c>
      <c r="AZ14" s="622">
        <v>9</v>
      </c>
      <c r="BA14" s="621" t="s">
        <v>55</v>
      </c>
      <c r="BB14" s="606" t="s">
        <v>55</v>
      </c>
    </row>
    <row r="15" spans="51:55" s="7" customFormat="1" ht="10.199999999999999" x14ac:dyDescent="0.2">
      <c r="AY15" s="7" t="s">
        <v>127</v>
      </c>
      <c r="AZ15" s="622">
        <v>10</v>
      </c>
      <c r="BA15" s="620" t="s">
        <v>56</v>
      </c>
      <c r="BB15" s="618" t="s">
        <v>56</v>
      </c>
      <c r="BC15" s="606"/>
    </row>
    <row r="16" spans="51:55" s="7" customFormat="1" ht="10.199999999999999" x14ac:dyDescent="0.2">
      <c r="AY16" s="7" t="s">
        <v>127</v>
      </c>
      <c r="AZ16" s="622">
        <v>11</v>
      </c>
      <c r="BA16" s="621" t="s">
        <v>25</v>
      </c>
      <c r="BB16" s="618" t="s">
        <v>25</v>
      </c>
    </row>
    <row r="17" spans="51:55" s="7" customFormat="1" ht="10.199999999999999" x14ac:dyDescent="0.2">
      <c r="AY17" s="7" t="s">
        <v>127</v>
      </c>
      <c r="AZ17" s="622">
        <v>12</v>
      </c>
      <c r="BA17" s="621" t="s">
        <v>26</v>
      </c>
      <c r="BB17" s="606" t="s">
        <v>26</v>
      </c>
      <c r="BC17" s="623"/>
    </row>
    <row r="18" spans="51:55" s="7" customFormat="1" ht="10.199999999999999" x14ac:dyDescent="0.2">
      <c r="AY18" s="7" t="s">
        <v>125</v>
      </c>
      <c r="AZ18" s="622">
        <v>13</v>
      </c>
      <c r="BA18" s="621" t="s">
        <v>104</v>
      </c>
      <c r="BB18" s="606" t="s">
        <v>104</v>
      </c>
      <c r="BC18" s="623"/>
    </row>
    <row r="19" spans="51:55" s="7" customFormat="1" ht="10.199999999999999" x14ac:dyDescent="0.2">
      <c r="AY19" s="7" t="s">
        <v>126</v>
      </c>
      <c r="AZ19" s="622">
        <v>14</v>
      </c>
      <c r="BA19" s="621" t="s">
        <v>128</v>
      </c>
      <c r="BB19" s="606" t="s">
        <v>128</v>
      </c>
    </row>
    <row r="20" spans="51:55" s="7" customFormat="1" ht="10.199999999999999" x14ac:dyDescent="0.2">
      <c r="AY20" s="7" t="s">
        <v>126</v>
      </c>
      <c r="AZ20" s="622">
        <v>15</v>
      </c>
      <c r="BA20" s="621" t="s">
        <v>112</v>
      </c>
      <c r="BB20" s="621" t="s">
        <v>112</v>
      </c>
    </row>
  </sheetData>
  <pageMargins left="0.511811024" right="0.511811024" top="0.78740157499999996" bottom="0.78740157499999996" header="0.31496062000000002" footer="0.31496062000000002"/>
  <pageSetup paperSize="9" orientation="portrait"/>
  <headerFooter>
    <oddFooter>&amp;L&amp;"Calibri"&amp;10 &amp;K000000#Público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>
    <tabColor rgb="FF0000CC"/>
  </sheetPr>
  <dimension ref="A1"/>
  <sheetViews>
    <sheetView workbookViewId="0">
      <selection activeCell="N27" sqref="N27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pageSetup paperSize="9" orientation="portrait" verticalDpi="0"/>
  <headerFooter>
    <oddFooter>&amp;L&amp;"Calibri"&amp;10 &amp;K000000#Público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etalhe">
    <tabColor rgb="FF002060"/>
    <pageSetUpPr fitToPage="1"/>
  </sheetPr>
  <dimension ref="A1:GC219"/>
  <sheetViews>
    <sheetView showGridLines="0" zoomScale="108" zoomScaleNormal="145" zoomScaleSheetLayoutView="100" workbookViewId="0">
      <pane xSplit="8" ySplit="7" topLeftCell="I8" activePane="bottomRight" state="frozen"/>
      <selection pane="topRight" activeCell="BL668" sqref="BL668"/>
      <selection pane="bottomLeft" activeCell="BL668" sqref="BL668"/>
      <selection pane="bottomRight" activeCell="N7" sqref="N7"/>
    </sheetView>
  </sheetViews>
  <sheetFormatPr defaultColWidth="0" defaultRowHeight="14.4" outlineLevelRow="1" outlineLevelCol="1" x14ac:dyDescent="0.3"/>
  <cols>
    <col min="1" max="1" width="5.44140625" style="786" customWidth="1"/>
    <col min="2" max="2" width="1.88671875" style="786" bestFit="1" customWidth="1" outlineLevel="1"/>
    <col min="3" max="3" width="4.88671875" style="786" customWidth="1"/>
    <col min="4" max="4" width="13.44140625" style="786" customWidth="1"/>
    <col min="5" max="5" width="6.33203125" style="786" customWidth="1"/>
    <col min="6" max="6" width="2.109375" style="786" hidden="1" customWidth="1" outlineLevel="1"/>
    <col min="7" max="7" width="7.109375" style="786" customWidth="1" collapsed="1"/>
    <col min="8" max="8" width="5.109375" style="786" customWidth="1"/>
    <col min="9" max="9" width="8.109375" style="786" hidden="1" customWidth="1" outlineLevel="1"/>
    <col min="10" max="10" width="9.44140625" style="786" hidden="1" customWidth="1" outlineLevel="1"/>
    <col min="11" max="11" width="3.6640625" style="786" hidden="1" customWidth="1" outlineLevel="1"/>
    <col min="12" max="12" width="10" style="786" hidden="1" customWidth="1" outlineLevel="1"/>
    <col min="13" max="13" width="0.109375" style="786" hidden="1" customWidth="1" outlineLevel="1"/>
    <col min="14" max="14" width="5.44140625" style="786" customWidth="1" collapsed="1"/>
    <col min="15" max="15" width="3.44140625" style="786" customWidth="1"/>
    <col min="16" max="16" width="3.5546875" style="786" customWidth="1"/>
    <col min="17" max="17" width="3.33203125" style="786" customWidth="1"/>
    <col min="18" max="18" width="3.44140625" style="786" customWidth="1"/>
    <col min="19" max="19" width="3.5546875" style="786" customWidth="1"/>
    <col min="20" max="20" width="3.33203125" style="786" customWidth="1"/>
    <col min="21" max="21" width="3.44140625" style="786" customWidth="1"/>
    <col min="22" max="22" width="3.5546875" style="786" customWidth="1"/>
    <col min="23" max="23" width="4.44140625" style="786" customWidth="1"/>
    <col min="24" max="24" width="3.44140625" style="786" customWidth="1"/>
    <col min="25" max="25" width="3.5546875" style="786" customWidth="1"/>
    <col min="26" max="27" width="4.44140625" style="786" customWidth="1"/>
    <col min="28" max="39" width="3.5546875" style="786" customWidth="1"/>
    <col min="40" max="41" width="4.44140625" style="786" customWidth="1"/>
    <col min="42" max="53" width="3.5546875" style="786" customWidth="1"/>
    <col min="54" max="55" width="4.44140625" style="786" customWidth="1"/>
    <col min="56" max="67" width="3.5546875" style="786" customWidth="1"/>
    <col min="68" max="69" width="4.44140625" style="786" customWidth="1"/>
    <col min="70" max="70" width="3.33203125" style="786" customWidth="1"/>
    <col min="71" max="71" width="4.33203125" style="786" customWidth="1"/>
    <col min="72" max="72" width="3.5546875" style="786" customWidth="1"/>
    <col min="73" max="73" width="3.33203125" style="786" customWidth="1"/>
    <col min="74" max="74" width="4.33203125" style="786" customWidth="1"/>
    <col min="75" max="75" width="3.5546875" style="786" customWidth="1"/>
    <col min="76" max="76" width="3.33203125" style="786" customWidth="1"/>
    <col min="77" max="77" width="4.33203125" style="786" customWidth="1"/>
    <col min="78" max="78" width="3.5546875" style="786" customWidth="1"/>
    <col min="79" max="79" width="3.33203125" style="786" customWidth="1"/>
    <col min="80" max="80" width="4.33203125" style="786" customWidth="1"/>
    <col min="81" max="81" width="3.5546875" style="786" customWidth="1"/>
    <col min="82" max="82" width="3.33203125" style="786" customWidth="1"/>
    <col min="83" max="83" width="3.5546875" style="786" customWidth="1"/>
    <col min="84" max="84" width="3.33203125" customWidth="1"/>
    <col min="85" max="85" width="4.33203125" customWidth="1"/>
    <col min="86" max="86" width="3.5546875" hidden="1" customWidth="1"/>
    <col min="87" max="87" width="3.33203125" hidden="1" customWidth="1"/>
    <col min="88" max="88" width="4.33203125" hidden="1" customWidth="1"/>
    <col min="89" max="89" width="3.5546875" hidden="1" customWidth="1"/>
    <col min="90" max="90" width="3.33203125" hidden="1" customWidth="1"/>
    <col min="91" max="91" width="4.33203125" hidden="1" customWidth="1"/>
    <col min="92" max="92" width="3.5546875" hidden="1" customWidth="1"/>
    <col min="93" max="93" width="3.33203125" hidden="1" customWidth="1"/>
    <col min="94" max="94" width="4.33203125" hidden="1" customWidth="1"/>
    <col min="95" max="95" width="3.5546875" hidden="1" customWidth="1"/>
    <col min="96" max="96" width="3.33203125" hidden="1" customWidth="1"/>
    <col min="97" max="97" width="3.5546875" hidden="1" customWidth="1"/>
    <col min="98" max="98" width="3.33203125" hidden="1" customWidth="1"/>
    <col min="99" max="99" width="4.33203125" hidden="1" customWidth="1"/>
    <col min="100" max="100" width="3.5546875" hidden="1" customWidth="1"/>
    <col min="101" max="101" width="3.33203125" hidden="1" customWidth="1"/>
    <col min="102" max="102" width="4.33203125" hidden="1" customWidth="1"/>
    <col min="103" max="103" width="3.5546875" hidden="1" customWidth="1"/>
    <col min="104" max="104" width="3.33203125" hidden="1" customWidth="1"/>
    <col min="105" max="105" width="4.33203125" hidden="1" customWidth="1"/>
    <col min="106" max="106" width="3.5546875" hidden="1" customWidth="1"/>
    <col min="107" max="107" width="3.33203125" hidden="1" customWidth="1"/>
    <col min="108" max="108" width="4.33203125" hidden="1" customWidth="1"/>
    <col min="109" max="109" width="3.5546875" hidden="1" customWidth="1"/>
    <col min="110" max="110" width="3.109375" hidden="1" customWidth="1"/>
    <col min="111" max="111" width="3.5546875" hidden="1" customWidth="1"/>
    <col min="112" max="112" width="8.109375" hidden="1" customWidth="1"/>
    <col min="113" max="113" width="4.33203125" hidden="1" customWidth="1"/>
    <col min="114" max="120" width="5.109375" hidden="1" customWidth="1"/>
    <col min="121" max="121" width="1.6640625" hidden="1" customWidth="1"/>
    <col min="122" max="123" width="5.109375" hidden="1" customWidth="1"/>
    <col min="124" max="125" width="1.6640625" hidden="1" customWidth="1"/>
    <col min="126" max="127" width="5.109375" hidden="1" customWidth="1"/>
    <col min="128" max="128" width="1.6640625" hidden="1" customWidth="1"/>
    <col min="129" max="131" width="5.109375" hidden="1" customWidth="1"/>
    <col min="132" max="132" width="3.5546875" hidden="1" customWidth="1" outlineLevel="1"/>
    <col min="133" max="133" width="5.44140625" hidden="1" customWidth="1" outlineLevel="1"/>
    <col min="134" max="134" width="7.5546875" hidden="1" customWidth="1" outlineLevel="1"/>
    <col min="135" max="135" width="24" hidden="1" customWidth="1" outlineLevel="1"/>
    <col min="136" max="136" width="5.109375" hidden="1" customWidth="1" outlineLevel="1"/>
    <col min="137" max="137" width="20.44140625" hidden="1" customWidth="1" outlineLevel="1"/>
    <col min="138" max="140" width="15.5546875" hidden="1" customWidth="1" outlineLevel="1"/>
    <col min="141" max="141" width="5.109375" hidden="1" customWidth="1" outlineLevel="1"/>
    <col min="142" max="142" width="7.5546875" hidden="1" customWidth="1" outlineLevel="1"/>
    <col min="143" max="143" width="10" hidden="1" customWidth="1" outlineLevel="1"/>
    <col min="144" max="147" width="5.109375" hidden="1" customWidth="1" outlineLevel="1"/>
    <col min="148" max="148" width="5.109375" hidden="1" customWidth="1" collapsed="1"/>
    <col min="149" max="153" width="5.109375" hidden="1" customWidth="1"/>
    <col min="154" max="154" width="7.109375" hidden="1" customWidth="1" outlineLevel="1"/>
    <col min="155" max="155" width="4" hidden="1" customWidth="1" outlineLevel="1"/>
    <col min="156" max="156" width="3.6640625" hidden="1" customWidth="1" outlineLevel="1"/>
    <col min="157" max="157" width="4.5546875" hidden="1" customWidth="1" outlineLevel="1"/>
    <col min="158" max="158" width="8.88671875" hidden="1" customWidth="1" collapsed="1"/>
    <col min="159" max="160" width="3.5546875" hidden="1" customWidth="1"/>
    <col min="161" max="161" width="9.109375" hidden="1" customWidth="1"/>
    <col min="162" max="163" width="3.5546875" hidden="1" customWidth="1"/>
    <col min="164" max="164" width="9" hidden="1" customWidth="1"/>
    <col min="165" max="166" width="3.5546875" hidden="1" customWidth="1"/>
    <col min="167" max="167" width="9" hidden="1" customWidth="1"/>
    <col min="168" max="169" width="3.5546875" hidden="1" customWidth="1"/>
    <col min="170" max="170" width="5.44140625" hidden="1" customWidth="1"/>
    <col min="171" max="171" width="4" hidden="1" customWidth="1"/>
    <col min="172" max="172" width="12.44140625" hidden="1" customWidth="1"/>
    <col min="173" max="173" width="4.33203125" hidden="1" customWidth="1"/>
    <col min="174" max="174" width="3.5546875" hidden="1" customWidth="1"/>
    <col min="175" max="175" width="8.44140625" hidden="1" customWidth="1"/>
    <col min="176" max="176" width="4.33203125" hidden="1" customWidth="1"/>
    <col min="177" max="177" width="3.5546875" hidden="1" customWidth="1"/>
    <col min="178" max="178" width="9.109375" hidden="1" customWidth="1"/>
    <col min="179" max="179" width="4.33203125" hidden="1" customWidth="1"/>
    <col min="180" max="180" width="3.5546875" hidden="1" customWidth="1"/>
    <col min="181" max="181" width="8.88671875" hidden="1" customWidth="1"/>
    <col min="182" max="182" width="4.33203125" hidden="1" customWidth="1"/>
    <col min="183" max="183" width="3.5546875" hidden="1" customWidth="1"/>
    <col min="184" max="184" width="6.88671875" hidden="1" customWidth="1"/>
    <col min="185" max="185" width="4" hidden="1" customWidth="1"/>
    <col min="186" max="16384" width="5.109375" hidden="1"/>
  </cols>
  <sheetData>
    <row r="1" spans="1:86" ht="12" customHeight="1" x14ac:dyDescent="0.3">
      <c r="A1" s="826"/>
      <c r="B1" s="628"/>
      <c r="C1" s="628"/>
      <c r="D1" s="628"/>
      <c r="E1" s="628"/>
      <c r="F1" s="628"/>
      <c r="G1" s="628"/>
      <c r="H1" s="628"/>
      <c r="I1" s="628"/>
      <c r="J1" s="628"/>
      <c r="K1" s="628"/>
      <c r="L1" s="628"/>
      <c r="M1" s="628"/>
      <c r="N1" s="628"/>
      <c r="O1" s="628"/>
      <c r="P1" s="628"/>
      <c r="Q1" s="628"/>
      <c r="R1" s="784"/>
      <c r="S1" s="784"/>
      <c r="T1" s="628"/>
      <c r="U1" s="628"/>
      <c r="V1" s="628"/>
      <c r="W1" s="628"/>
      <c r="X1" s="628"/>
      <c r="Y1" s="628"/>
      <c r="Z1" s="784"/>
      <c r="AA1" s="784" t="s">
        <v>225</v>
      </c>
      <c r="AB1" s="628"/>
      <c r="AC1" s="628"/>
      <c r="AD1" s="628"/>
      <c r="AE1" s="628"/>
      <c r="AF1" s="628"/>
      <c r="AG1" s="628"/>
      <c r="AH1" s="628"/>
      <c r="AI1" s="628"/>
      <c r="AJ1" s="628"/>
      <c r="AK1" s="628"/>
      <c r="AL1" s="628"/>
      <c r="AM1" s="628"/>
      <c r="AN1" s="628"/>
      <c r="AO1" s="628" t="s">
        <v>225</v>
      </c>
      <c r="AP1" s="628"/>
      <c r="AQ1" s="628"/>
      <c r="AR1" s="628"/>
      <c r="AS1" s="628"/>
      <c r="AT1" s="784"/>
      <c r="AU1" s="784"/>
      <c r="AV1" s="628"/>
      <c r="AW1" s="628"/>
      <c r="AX1" s="628"/>
      <c r="AY1" s="628"/>
      <c r="AZ1" s="628"/>
      <c r="BA1" s="628"/>
      <c r="BB1" s="628"/>
      <c r="BC1" s="628" t="s">
        <v>225</v>
      </c>
      <c r="BD1" s="628"/>
      <c r="BE1" s="628"/>
      <c r="BF1" s="628"/>
      <c r="BG1" s="628"/>
      <c r="BH1" s="628"/>
      <c r="BI1" s="628"/>
      <c r="BJ1" s="628"/>
      <c r="BK1" s="628"/>
      <c r="BL1" s="628"/>
      <c r="BM1" s="628"/>
      <c r="BN1" s="628"/>
      <c r="BO1" s="628"/>
      <c r="BP1" s="628"/>
      <c r="BQ1" s="628" t="s">
        <v>225</v>
      </c>
      <c r="BR1" s="628"/>
      <c r="BS1" s="628"/>
      <c r="BT1" s="628"/>
      <c r="BU1" s="628"/>
      <c r="BV1" s="784"/>
      <c r="BW1" s="784"/>
      <c r="BX1" s="628"/>
      <c r="BY1" s="628"/>
      <c r="BZ1" s="628"/>
      <c r="CA1" s="628"/>
      <c r="CB1" s="628"/>
      <c r="CC1" s="628"/>
      <c r="CD1" s="628"/>
      <c r="CE1" s="628"/>
      <c r="CH1" t="s">
        <v>2582</v>
      </c>
    </row>
    <row r="2" spans="1:86" ht="12" hidden="1" customHeight="1" outlineLevel="1" x14ac:dyDescent="0.3">
      <c r="A2" s="629"/>
      <c r="B2" s="629"/>
      <c r="C2" s="629"/>
      <c r="D2" s="629"/>
      <c r="E2" s="629"/>
      <c r="F2" s="629"/>
      <c r="G2" s="629"/>
      <c r="H2" s="629"/>
      <c r="I2" s="629"/>
      <c r="J2" s="629"/>
      <c r="K2" s="783">
        <v>0</v>
      </c>
      <c r="L2" s="629"/>
      <c r="M2" s="629"/>
      <c r="N2" s="628"/>
      <c r="O2" s="628" t="s">
        <v>140</v>
      </c>
      <c r="P2" s="628"/>
      <c r="Q2" s="628"/>
      <c r="R2" s="628" t="s">
        <v>141</v>
      </c>
      <c r="S2" s="628"/>
      <c r="T2" s="628"/>
      <c r="U2" s="628" t="s">
        <v>142</v>
      </c>
      <c r="V2" s="628"/>
      <c r="W2" s="628"/>
      <c r="X2" s="628" t="s">
        <v>143</v>
      </c>
      <c r="Y2" s="628"/>
      <c r="Z2" s="628"/>
      <c r="AA2" s="628"/>
      <c r="AB2" s="628"/>
      <c r="AC2" s="628" t="s">
        <v>144</v>
      </c>
      <c r="AD2" s="628"/>
      <c r="AE2" s="628"/>
      <c r="AF2" s="628" t="s">
        <v>145</v>
      </c>
      <c r="AG2" s="628"/>
      <c r="AH2" s="628"/>
      <c r="AI2" s="628" t="s">
        <v>146</v>
      </c>
      <c r="AJ2" s="628"/>
      <c r="AK2" s="628"/>
      <c r="AL2" s="628" t="s">
        <v>147</v>
      </c>
      <c r="AM2" s="628"/>
      <c r="AN2" s="628"/>
      <c r="AO2" s="628"/>
      <c r="AP2" s="628"/>
      <c r="AQ2" s="628" t="s">
        <v>148</v>
      </c>
      <c r="AR2" s="628"/>
      <c r="AS2" s="628"/>
      <c r="AT2" s="628" t="s">
        <v>149</v>
      </c>
      <c r="AU2" s="628"/>
      <c r="AV2" s="628"/>
      <c r="AW2" s="628" t="s">
        <v>150</v>
      </c>
      <c r="AX2" s="628"/>
      <c r="AY2" s="628"/>
      <c r="AZ2" s="628" t="s">
        <v>151</v>
      </c>
      <c r="BA2" s="628"/>
      <c r="BB2" s="628"/>
      <c r="BC2" s="628"/>
      <c r="BD2" s="628"/>
      <c r="BE2" s="628" t="s">
        <v>152</v>
      </c>
      <c r="BF2" s="628"/>
      <c r="BG2" s="628"/>
      <c r="BH2" s="628" t="s">
        <v>153</v>
      </c>
      <c r="BI2" s="628"/>
      <c r="BJ2" s="628"/>
      <c r="BK2" s="628" t="s">
        <v>154</v>
      </c>
      <c r="BL2" s="628"/>
      <c r="BM2" s="628"/>
      <c r="BN2" s="628" t="s">
        <v>155</v>
      </c>
      <c r="BO2" s="628"/>
      <c r="BP2" s="628"/>
      <c r="BQ2" s="628"/>
      <c r="BR2" s="628"/>
      <c r="BS2" s="628" t="s">
        <v>156</v>
      </c>
      <c r="BT2" s="628"/>
      <c r="BU2" s="628"/>
      <c r="BV2" s="628" t="s">
        <v>157</v>
      </c>
      <c r="BW2" s="628"/>
      <c r="BX2" s="628"/>
      <c r="BY2" s="628" t="s">
        <v>158</v>
      </c>
      <c r="BZ2" s="628"/>
      <c r="CA2" s="628"/>
      <c r="CB2" s="628" t="s">
        <v>159</v>
      </c>
      <c r="CC2" s="628"/>
      <c r="CD2" s="628"/>
      <c r="CE2" s="628"/>
    </row>
    <row r="3" spans="1:86" ht="12" hidden="1" customHeight="1" outlineLevel="1" x14ac:dyDescent="0.3">
      <c r="A3" s="628"/>
      <c r="B3" s="628"/>
      <c r="C3" s="628"/>
      <c r="D3" s="628"/>
      <c r="E3" s="628"/>
      <c r="F3" s="628"/>
      <c r="G3" s="628"/>
      <c r="H3" s="628"/>
      <c r="I3" s="628"/>
      <c r="J3" s="628"/>
      <c r="K3" s="628"/>
      <c r="L3" s="628"/>
      <c r="M3" s="628"/>
      <c r="N3" s="628" t="str">
        <f>O3</f>
        <v/>
      </c>
      <c r="O3" s="628" t="str">
        <f>IFERROR(MATCH(O2,#REF!,0),"")</f>
        <v/>
      </c>
      <c r="P3" s="628" t="str">
        <f>O3</f>
        <v/>
      </c>
      <c r="Q3" s="628" t="e">
        <f t="shared" ref="Q3:Y3" si="0">N3+1</f>
        <v>#VALUE!</v>
      </c>
      <c r="R3" s="628" t="e">
        <f t="shared" si="0"/>
        <v>#VALUE!</v>
      </c>
      <c r="S3" s="628" t="e">
        <f t="shared" si="0"/>
        <v>#VALUE!</v>
      </c>
      <c r="T3" s="628" t="e">
        <f t="shared" si="0"/>
        <v>#VALUE!</v>
      </c>
      <c r="U3" s="628" t="e">
        <f t="shared" si="0"/>
        <v>#VALUE!</v>
      </c>
      <c r="V3" s="628" t="e">
        <f t="shared" si="0"/>
        <v>#VALUE!</v>
      </c>
      <c r="W3" s="628" t="e">
        <f t="shared" si="0"/>
        <v>#VALUE!</v>
      </c>
      <c r="X3" s="628" t="e">
        <f t="shared" si="0"/>
        <v>#VALUE!</v>
      </c>
      <c r="Y3" s="628" t="e">
        <f t="shared" si="0"/>
        <v>#VALUE!</v>
      </c>
      <c r="Z3" s="628"/>
      <c r="AA3" s="628"/>
      <c r="AB3" s="628" t="str">
        <f>AC3</f>
        <v/>
      </c>
      <c r="AC3" s="628" t="str">
        <f>IFERROR(MATCH(AC2,#REF!,0),"")</f>
        <v/>
      </c>
      <c r="AD3" s="628" t="str">
        <f>AC3</f>
        <v/>
      </c>
      <c r="AE3" s="628" t="e">
        <f t="shared" ref="AE3:AM3" si="1">AB3+1</f>
        <v>#VALUE!</v>
      </c>
      <c r="AF3" s="628" t="e">
        <f t="shared" si="1"/>
        <v>#VALUE!</v>
      </c>
      <c r="AG3" s="628" t="e">
        <f t="shared" si="1"/>
        <v>#VALUE!</v>
      </c>
      <c r="AH3" s="628" t="e">
        <f t="shared" si="1"/>
        <v>#VALUE!</v>
      </c>
      <c r="AI3" s="628" t="e">
        <f t="shared" si="1"/>
        <v>#VALUE!</v>
      </c>
      <c r="AJ3" s="628" t="e">
        <f t="shared" si="1"/>
        <v>#VALUE!</v>
      </c>
      <c r="AK3" s="628" t="e">
        <f t="shared" si="1"/>
        <v>#VALUE!</v>
      </c>
      <c r="AL3" s="628" t="e">
        <f t="shared" si="1"/>
        <v>#VALUE!</v>
      </c>
      <c r="AM3" s="628" t="e">
        <f t="shared" si="1"/>
        <v>#VALUE!</v>
      </c>
      <c r="AN3" s="628"/>
      <c r="AO3" s="628"/>
      <c r="AP3" s="628" t="str">
        <f>AQ3</f>
        <v/>
      </c>
      <c r="AQ3" s="628" t="str">
        <f>IFERROR(MATCH(AQ2,#REF!,0),"")</f>
        <v/>
      </c>
      <c r="AR3" s="628" t="str">
        <f>AQ3</f>
        <v/>
      </c>
      <c r="AS3" s="628" t="e">
        <f t="shared" ref="AS3:BA3" si="2">AP3+1</f>
        <v>#VALUE!</v>
      </c>
      <c r="AT3" s="628" t="e">
        <f t="shared" si="2"/>
        <v>#VALUE!</v>
      </c>
      <c r="AU3" s="628" t="e">
        <f t="shared" si="2"/>
        <v>#VALUE!</v>
      </c>
      <c r="AV3" s="628" t="e">
        <f t="shared" si="2"/>
        <v>#VALUE!</v>
      </c>
      <c r="AW3" s="628" t="e">
        <f t="shared" si="2"/>
        <v>#VALUE!</v>
      </c>
      <c r="AX3" s="628" t="e">
        <f t="shared" si="2"/>
        <v>#VALUE!</v>
      </c>
      <c r="AY3" s="628" t="e">
        <f t="shared" si="2"/>
        <v>#VALUE!</v>
      </c>
      <c r="AZ3" s="628" t="e">
        <f t="shared" si="2"/>
        <v>#VALUE!</v>
      </c>
      <c r="BA3" s="628" t="e">
        <f t="shared" si="2"/>
        <v>#VALUE!</v>
      </c>
      <c r="BB3" s="628"/>
      <c r="BC3" s="628"/>
      <c r="BD3" s="628" t="str">
        <f>BE3</f>
        <v/>
      </c>
      <c r="BE3" s="628" t="str">
        <f>IFERROR(MATCH(BE2,#REF!,0),"")</f>
        <v/>
      </c>
      <c r="BF3" s="628" t="str">
        <f>BE3</f>
        <v/>
      </c>
      <c r="BG3" s="628" t="e">
        <f t="shared" ref="BG3:BO3" si="3">BD3+1</f>
        <v>#VALUE!</v>
      </c>
      <c r="BH3" s="628" t="e">
        <f t="shared" si="3"/>
        <v>#VALUE!</v>
      </c>
      <c r="BI3" s="628" t="e">
        <f t="shared" si="3"/>
        <v>#VALUE!</v>
      </c>
      <c r="BJ3" s="628" t="e">
        <f t="shared" si="3"/>
        <v>#VALUE!</v>
      </c>
      <c r="BK3" s="628" t="e">
        <f t="shared" si="3"/>
        <v>#VALUE!</v>
      </c>
      <c r="BL3" s="628" t="e">
        <f t="shared" si="3"/>
        <v>#VALUE!</v>
      </c>
      <c r="BM3" s="628" t="e">
        <f t="shared" si="3"/>
        <v>#VALUE!</v>
      </c>
      <c r="BN3" s="628" t="e">
        <f t="shared" si="3"/>
        <v>#VALUE!</v>
      </c>
      <c r="BO3" s="628" t="e">
        <f t="shared" si="3"/>
        <v>#VALUE!</v>
      </c>
      <c r="BP3" s="628"/>
      <c r="BQ3" s="628"/>
      <c r="BR3" s="628" t="str">
        <f>BS3</f>
        <v/>
      </c>
      <c r="BS3" s="628" t="str">
        <f>IFERROR(MATCH(BS2,#REF!,0),"")</f>
        <v/>
      </c>
      <c r="BT3" s="628" t="str">
        <f>BS3</f>
        <v/>
      </c>
      <c r="BU3" s="628" t="e">
        <f t="shared" ref="BU3:CC3" si="4">BR3+1</f>
        <v>#VALUE!</v>
      </c>
      <c r="BV3" s="628" t="e">
        <f t="shared" si="4"/>
        <v>#VALUE!</v>
      </c>
      <c r="BW3" s="628" t="e">
        <f t="shared" si="4"/>
        <v>#VALUE!</v>
      </c>
      <c r="BX3" s="628" t="e">
        <f t="shared" si="4"/>
        <v>#VALUE!</v>
      </c>
      <c r="BY3" s="628" t="e">
        <f t="shared" si="4"/>
        <v>#VALUE!</v>
      </c>
      <c r="BZ3" s="628" t="e">
        <f t="shared" si="4"/>
        <v>#VALUE!</v>
      </c>
      <c r="CA3" s="628" t="e">
        <f t="shared" si="4"/>
        <v>#VALUE!</v>
      </c>
      <c r="CB3" s="628" t="e">
        <f t="shared" si="4"/>
        <v>#VALUE!</v>
      </c>
      <c r="CC3" s="628" t="e">
        <f t="shared" si="4"/>
        <v>#VALUE!</v>
      </c>
      <c r="CD3" s="628"/>
      <c r="CE3" s="628"/>
    </row>
    <row r="4" spans="1:86" ht="18.75" hidden="1" customHeight="1" outlineLevel="1" x14ac:dyDescent="0.3">
      <c r="A4" s="671"/>
      <c r="B4" s="671"/>
      <c r="C4" s="782"/>
      <c r="D4" s="782"/>
      <c r="E4" s="659"/>
      <c r="F4" s="659"/>
      <c r="G4" s="659"/>
      <c r="H4" s="659"/>
      <c r="I4" s="659"/>
      <c r="J4" s="659"/>
      <c r="K4" s="659"/>
      <c r="L4" s="659"/>
      <c r="M4" s="781"/>
      <c r="N4" s="779" t="e">
        <f>ADDRESS(1,O$3,4)&amp;":"&amp;ADDRESS(1000,O$3,4)</f>
        <v>#VALUE!</v>
      </c>
      <c r="O4" s="779"/>
      <c r="P4" s="779"/>
      <c r="Q4" s="780" t="e">
        <f>ADDRESS(1,R$3,4)&amp;":"&amp;ADDRESS(1000,R$3,4)</f>
        <v>#VALUE!</v>
      </c>
      <c r="R4" s="779"/>
      <c r="S4" s="779"/>
      <c r="T4" s="780" t="e">
        <f>ADDRESS(1,U$3,4)&amp;":"&amp;ADDRESS(1000,U$3,4)</f>
        <v>#VALUE!</v>
      </c>
      <c r="U4" s="779"/>
      <c r="V4" s="779"/>
      <c r="W4" s="780" t="e">
        <f>ADDRESS(1,X$3,4)&amp;":"&amp;ADDRESS(1000,X$3,4)</f>
        <v>#VALUE!</v>
      </c>
      <c r="X4" s="779"/>
      <c r="Y4" s="779"/>
      <c r="Z4" s="671"/>
      <c r="AA4" s="671"/>
      <c r="AB4" s="780" t="e">
        <f>ADDRESS(1,AC$3,4)&amp;":"&amp;ADDRESS(1000,AC$3,4)</f>
        <v>#VALUE!</v>
      </c>
      <c r="AC4" s="779"/>
      <c r="AD4" s="779"/>
      <c r="AE4" s="780" t="e">
        <f>ADDRESS(1,AF$3,4)&amp;":"&amp;ADDRESS(1000,AF$3,4)</f>
        <v>#VALUE!</v>
      </c>
      <c r="AF4" s="779"/>
      <c r="AG4" s="779"/>
      <c r="AH4" s="780" t="e">
        <f>ADDRESS(1,AI$3,4)&amp;":"&amp;ADDRESS(1000,AI$3,4)</f>
        <v>#VALUE!</v>
      </c>
      <c r="AI4" s="779"/>
      <c r="AJ4" s="779"/>
      <c r="AK4" s="780" t="e">
        <f>ADDRESS(1,AL$3,4)&amp;":"&amp;ADDRESS(1000,AL$3,4)</f>
        <v>#VALUE!</v>
      </c>
      <c r="AL4" s="779"/>
      <c r="AM4" s="779"/>
      <c r="AN4" s="671"/>
      <c r="AO4" s="671"/>
      <c r="AP4" s="780" t="e">
        <f>ADDRESS(1,AQ$3,4)&amp;":"&amp;ADDRESS(1000,AQ$3,4)</f>
        <v>#VALUE!</v>
      </c>
      <c r="AQ4" s="779"/>
      <c r="AR4" s="779"/>
      <c r="AS4" s="780" t="e">
        <f>ADDRESS(1,AT$3,4)&amp;":"&amp;ADDRESS(1000,AT$3,4)</f>
        <v>#VALUE!</v>
      </c>
      <c r="AT4" s="779"/>
      <c r="AU4" s="779"/>
      <c r="AV4" s="780" t="e">
        <f>ADDRESS(1,AW$3,4)&amp;":"&amp;ADDRESS(1000,AW$3,4)</f>
        <v>#VALUE!</v>
      </c>
      <c r="AW4" s="779"/>
      <c r="AX4" s="779"/>
      <c r="AY4" s="780" t="e">
        <f>ADDRESS(1,AZ$3,4)&amp;":"&amp;ADDRESS(1000,AZ$3,4)</f>
        <v>#VALUE!</v>
      </c>
      <c r="AZ4" s="779"/>
      <c r="BA4" s="779"/>
      <c r="BB4" s="671"/>
      <c r="BC4" s="671"/>
      <c r="BD4" s="780" t="e">
        <f>ADDRESS(1,BE$3,4)&amp;":"&amp;ADDRESS(1000,BE$3,4)</f>
        <v>#VALUE!</v>
      </c>
      <c r="BE4" s="779"/>
      <c r="BF4" s="779"/>
      <c r="BG4" s="780" t="e">
        <f>ADDRESS(1,BH$3,4)&amp;":"&amp;ADDRESS(1000,BH$3,4)</f>
        <v>#VALUE!</v>
      </c>
      <c r="BH4" s="779"/>
      <c r="BI4" s="779"/>
      <c r="BJ4" s="780" t="e">
        <f>ADDRESS(1,BK$3,4)&amp;":"&amp;ADDRESS(1000,BK$3,4)</f>
        <v>#VALUE!</v>
      </c>
      <c r="BK4" s="779"/>
      <c r="BL4" s="779"/>
      <c r="BM4" s="780" t="e">
        <f>ADDRESS(1,BN$3,4)&amp;":"&amp;ADDRESS(1000,BN$3,4)</f>
        <v>#VALUE!</v>
      </c>
      <c r="BN4" s="779"/>
      <c r="BO4" s="779"/>
      <c r="BP4" s="671"/>
      <c r="BQ4" s="671"/>
      <c r="BR4" s="780" t="e">
        <f>ADDRESS(1,BS$3,4)&amp;":"&amp;ADDRESS(1000,BS$3,4)</f>
        <v>#VALUE!</v>
      </c>
      <c r="BS4" s="779"/>
      <c r="BT4" s="779"/>
      <c r="BU4" s="780" t="e">
        <f>ADDRESS(1,BV$3,4)&amp;":"&amp;ADDRESS(1000,BV$3,4)</f>
        <v>#VALUE!</v>
      </c>
      <c r="BV4" s="779"/>
      <c r="BW4" s="779"/>
      <c r="BX4" s="780" t="e">
        <f>ADDRESS(1,BY$3,4)&amp;":"&amp;ADDRESS(1000,BY$3,4)</f>
        <v>#VALUE!</v>
      </c>
      <c r="BY4" s="779"/>
      <c r="BZ4" s="779"/>
      <c r="CA4" s="780" t="e">
        <f>ADDRESS(1,CB$3,4)&amp;":"&amp;ADDRESS(1000,CB$3,4)</f>
        <v>#VALUE!</v>
      </c>
      <c r="CB4" s="779"/>
      <c r="CC4" s="779"/>
      <c r="CD4" s="671"/>
      <c r="CE4" s="671"/>
    </row>
    <row r="5" spans="1:86" ht="12.75" customHeight="1" collapsed="1" x14ac:dyDescent="0.3">
      <c r="A5" s="659"/>
      <c r="B5" s="659"/>
      <c r="C5" s="778" t="s">
        <v>0</v>
      </c>
      <c r="D5" s="777">
        <f ca="1">TODAY()</f>
        <v>45518</v>
      </c>
      <c r="E5" s="776"/>
      <c r="F5" s="776"/>
      <c r="G5" s="775"/>
      <c r="H5" s="774"/>
      <c r="I5" s="773" t="s">
        <v>161</v>
      </c>
      <c r="J5" s="772"/>
      <c r="K5" s="772"/>
      <c r="L5" s="772"/>
      <c r="M5" s="771"/>
      <c r="N5" s="770"/>
      <c r="O5" s="768"/>
      <c r="P5" s="768"/>
      <c r="Q5" s="768"/>
      <c r="R5" s="768" t="s">
        <v>162</v>
      </c>
      <c r="S5" s="768"/>
      <c r="T5" s="768"/>
      <c r="U5" s="768"/>
      <c r="V5" s="768"/>
      <c r="W5" s="768"/>
      <c r="X5" s="768"/>
      <c r="Y5" s="768"/>
      <c r="Z5" s="768"/>
      <c r="AA5" s="767"/>
      <c r="AB5" s="817"/>
      <c r="AC5" s="818"/>
      <c r="AD5" s="818"/>
      <c r="AE5" s="818"/>
      <c r="AF5" s="818"/>
      <c r="AG5" s="817" t="s">
        <v>163</v>
      </c>
      <c r="AH5" s="818"/>
      <c r="AI5" s="818"/>
      <c r="AJ5" s="818"/>
      <c r="AK5" s="818"/>
      <c r="AL5" s="818"/>
      <c r="AM5" s="818"/>
      <c r="AN5" s="818"/>
      <c r="AO5" s="822"/>
      <c r="AP5" s="769"/>
      <c r="AQ5" s="768"/>
      <c r="AR5" s="768"/>
      <c r="AS5" s="768"/>
      <c r="AT5" s="768"/>
      <c r="AU5" s="768"/>
      <c r="AV5" s="769" t="s">
        <v>164</v>
      </c>
      <c r="AW5" s="768"/>
      <c r="AX5" s="768"/>
      <c r="AY5" s="768"/>
      <c r="AZ5" s="768"/>
      <c r="BA5" s="768"/>
      <c r="BB5" s="768"/>
      <c r="BC5" s="767"/>
      <c r="BD5" s="833" t="s">
        <v>165</v>
      </c>
      <c r="BE5" s="829"/>
      <c r="BF5" s="829"/>
      <c r="BG5" s="829"/>
      <c r="BH5" s="829"/>
      <c r="BI5" s="829"/>
      <c r="BJ5" s="829"/>
      <c r="BK5" s="829"/>
      <c r="BL5" s="829"/>
      <c r="BM5" s="829"/>
      <c r="BN5" s="829"/>
      <c r="BO5" s="829"/>
      <c r="BP5" s="829"/>
      <c r="BQ5" s="829"/>
      <c r="BR5" s="830" t="s">
        <v>166</v>
      </c>
      <c r="BS5" s="831"/>
      <c r="BT5" s="831"/>
      <c r="BU5" s="831"/>
      <c r="BV5" s="831"/>
      <c r="BW5" s="831"/>
      <c r="BX5" s="831"/>
      <c r="BY5" s="831"/>
      <c r="BZ5" s="831"/>
      <c r="CA5" s="831"/>
      <c r="CB5" s="831"/>
      <c r="CC5" s="831"/>
      <c r="CD5" s="831"/>
      <c r="CE5" s="832"/>
    </row>
    <row r="6" spans="1:86" ht="12" customHeight="1" x14ac:dyDescent="0.3">
      <c r="A6" s="659"/>
      <c r="B6" s="659"/>
      <c r="C6" s="764"/>
      <c r="D6" s="764"/>
      <c r="E6" s="766"/>
      <c r="F6" s="766"/>
      <c r="G6" s="765"/>
      <c r="H6" s="764"/>
      <c r="I6" s="763">
        <v>45217</v>
      </c>
      <c r="J6" s="762"/>
      <c r="K6" s="762"/>
      <c r="L6" s="761"/>
      <c r="M6" s="760" t="s">
        <v>167</v>
      </c>
      <c r="N6" s="819" t="s">
        <v>168</v>
      </c>
      <c r="O6" s="820"/>
      <c r="P6" s="821"/>
      <c r="Q6" s="819" t="s">
        <v>169</v>
      </c>
      <c r="R6" s="820"/>
      <c r="S6" s="821"/>
      <c r="T6" s="819" t="s">
        <v>170</v>
      </c>
      <c r="U6" s="820"/>
      <c r="V6" s="821"/>
      <c r="W6" s="819" t="s">
        <v>171</v>
      </c>
      <c r="X6" s="820"/>
      <c r="Y6" s="821"/>
      <c r="Z6" s="819" t="s">
        <v>172</v>
      </c>
      <c r="AA6" s="821"/>
      <c r="AB6" s="819" t="s">
        <v>173</v>
      </c>
      <c r="AC6" s="820"/>
      <c r="AD6" s="821"/>
      <c r="AE6" s="819" t="s">
        <v>169</v>
      </c>
      <c r="AF6" s="820"/>
      <c r="AG6" s="821"/>
      <c r="AH6" s="819" t="s">
        <v>170</v>
      </c>
      <c r="AI6" s="820"/>
      <c r="AJ6" s="821"/>
      <c r="AK6" s="819" t="s">
        <v>171</v>
      </c>
      <c r="AL6" s="820"/>
      <c r="AM6" s="821"/>
      <c r="AN6" s="819" t="s">
        <v>174</v>
      </c>
      <c r="AO6" s="821"/>
      <c r="AP6" s="819" t="s">
        <v>173</v>
      </c>
      <c r="AQ6" s="820"/>
      <c r="AR6" s="821"/>
      <c r="AS6" s="819" t="s">
        <v>169</v>
      </c>
      <c r="AT6" s="820"/>
      <c r="AU6" s="821"/>
      <c r="AV6" s="819" t="s">
        <v>170</v>
      </c>
      <c r="AW6" s="820"/>
      <c r="AX6" s="821"/>
      <c r="AY6" s="819" t="s">
        <v>171</v>
      </c>
      <c r="AZ6" s="820"/>
      <c r="BA6" s="821"/>
      <c r="BB6" s="819" t="s">
        <v>175</v>
      </c>
      <c r="BC6" s="821"/>
      <c r="BD6" s="827" t="s">
        <v>173</v>
      </c>
      <c r="BE6" s="829"/>
      <c r="BF6" s="828"/>
      <c r="BG6" s="827" t="s">
        <v>169</v>
      </c>
      <c r="BH6" s="829"/>
      <c r="BI6" s="828"/>
      <c r="BJ6" s="827" t="s">
        <v>170</v>
      </c>
      <c r="BK6" s="829"/>
      <c r="BL6" s="828"/>
      <c r="BM6" s="827" t="s">
        <v>171</v>
      </c>
      <c r="BN6" s="829"/>
      <c r="BO6" s="828"/>
      <c r="BP6" s="827" t="s">
        <v>176</v>
      </c>
      <c r="BQ6" s="828"/>
      <c r="BR6" s="827" t="s">
        <v>173</v>
      </c>
      <c r="BS6" s="829"/>
      <c r="BT6" s="828"/>
      <c r="BU6" s="827" t="s">
        <v>169</v>
      </c>
      <c r="BV6" s="829"/>
      <c r="BW6" s="828"/>
      <c r="BX6" s="827" t="s">
        <v>170</v>
      </c>
      <c r="BY6" s="829"/>
      <c r="BZ6" s="828"/>
      <c r="CA6" s="827" t="s">
        <v>171</v>
      </c>
      <c r="CB6" s="829"/>
      <c r="CC6" s="828"/>
      <c r="CD6" s="827" t="s">
        <v>177</v>
      </c>
      <c r="CE6" s="828"/>
    </row>
    <row r="7" spans="1:86" ht="12" customHeight="1" x14ac:dyDescent="0.3">
      <c r="A7" s="659"/>
      <c r="B7" s="659" t="s">
        <v>32</v>
      </c>
      <c r="C7" s="757" t="s">
        <v>18</v>
      </c>
      <c r="D7" s="757" t="s">
        <v>179</v>
      </c>
      <c r="E7" s="759" t="s">
        <v>180</v>
      </c>
      <c r="F7" s="759" t="s">
        <v>181</v>
      </c>
      <c r="G7" s="758" t="s">
        <v>7</v>
      </c>
      <c r="H7" s="757" t="s">
        <v>182</v>
      </c>
      <c r="I7" s="753" t="s">
        <v>183</v>
      </c>
      <c r="J7" s="753" t="s">
        <v>184</v>
      </c>
      <c r="K7" s="753" t="s">
        <v>185</v>
      </c>
      <c r="L7" s="753" t="s">
        <v>186</v>
      </c>
      <c r="M7" s="756" t="s">
        <v>187</v>
      </c>
      <c r="N7" s="755" t="s">
        <v>188</v>
      </c>
      <c r="O7" s="754" t="s">
        <v>189</v>
      </c>
      <c r="P7" s="753" t="s">
        <v>190</v>
      </c>
      <c r="Q7" s="753" t="s">
        <v>191</v>
      </c>
      <c r="R7" s="753" t="s">
        <v>189</v>
      </c>
      <c r="S7" s="753" t="s">
        <v>190</v>
      </c>
      <c r="T7" s="753" t="s">
        <v>191</v>
      </c>
      <c r="U7" s="753" t="s">
        <v>189</v>
      </c>
      <c r="V7" s="753" t="s">
        <v>190</v>
      </c>
      <c r="W7" s="753" t="s">
        <v>191</v>
      </c>
      <c r="X7" s="753" t="s">
        <v>189</v>
      </c>
      <c r="Y7" s="753" t="s">
        <v>190</v>
      </c>
      <c r="Z7" s="753" t="s">
        <v>192</v>
      </c>
      <c r="AA7" s="753" t="s">
        <v>190</v>
      </c>
      <c r="AB7" s="753" t="s">
        <v>188</v>
      </c>
      <c r="AC7" s="753" t="s">
        <v>189</v>
      </c>
      <c r="AD7" s="753" t="s">
        <v>190</v>
      </c>
      <c r="AE7" s="753" t="s">
        <v>191</v>
      </c>
      <c r="AF7" s="753" t="s">
        <v>189</v>
      </c>
      <c r="AG7" s="753" t="s">
        <v>190</v>
      </c>
      <c r="AH7" s="753" t="s">
        <v>191</v>
      </c>
      <c r="AI7" s="753" t="s">
        <v>189</v>
      </c>
      <c r="AJ7" s="753" t="s">
        <v>190</v>
      </c>
      <c r="AK7" s="753" t="s">
        <v>191</v>
      </c>
      <c r="AL7" s="753" t="s">
        <v>189</v>
      </c>
      <c r="AM7" s="753" t="s">
        <v>190</v>
      </c>
      <c r="AN7" s="753" t="s">
        <v>192</v>
      </c>
      <c r="AO7" s="753" t="s">
        <v>190</v>
      </c>
      <c r="AP7" s="755" t="s">
        <v>188</v>
      </c>
      <c r="AQ7" s="754" t="s">
        <v>189</v>
      </c>
      <c r="AR7" s="753" t="s">
        <v>190</v>
      </c>
      <c r="AS7" s="753" t="s">
        <v>191</v>
      </c>
      <c r="AT7" s="753" t="s">
        <v>189</v>
      </c>
      <c r="AU7" s="753" t="s">
        <v>190</v>
      </c>
      <c r="AV7" s="753" t="s">
        <v>191</v>
      </c>
      <c r="AW7" s="753" t="s">
        <v>189</v>
      </c>
      <c r="AX7" s="753" t="s">
        <v>190</v>
      </c>
      <c r="AY7" s="753" t="s">
        <v>191</v>
      </c>
      <c r="AZ7" s="753" t="s">
        <v>189</v>
      </c>
      <c r="BA7" s="753" t="s">
        <v>190</v>
      </c>
      <c r="BB7" s="753" t="s">
        <v>192</v>
      </c>
      <c r="BC7" s="753" t="s">
        <v>190</v>
      </c>
      <c r="BD7" s="753" t="s">
        <v>188</v>
      </c>
      <c r="BE7" s="753" t="s">
        <v>189</v>
      </c>
      <c r="BF7" s="753" t="s">
        <v>190</v>
      </c>
      <c r="BG7" s="753" t="s">
        <v>191</v>
      </c>
      <c r="BH7" s="753" t="s">
        <v>189</v>
      </c>
      <c r="BI7" s="753" t="s">
        <v>190</v>
      </c>
      <c r="BJ7" s="753" t="s">
        <v>191</v>
      </c>
      <c r="BK7" s="753" t="s">
        <v>189</v>
      </c>
      <c r="BL7" s="753" t="s">
        <v>190</v>
      </c>
      <c r="BM7" s="753" t="s">
        <v>191</v>
      </c>
      <c r="BN7" s="753" t="s">
        <v>189</v>
      </c>
      <c r="BO7" s="753" t="s">
        <v>190</v>
      </c>
      <c r="BP7" s="753" t="s">
        <v>192</v>
      </c>
      <c r="BQ7" s="753" t="s">
        <v>190</v>
      </c>
      <c r="BR7" s="755" t="s">
        <v>188</v>
      </c>
      <c r="BS7" s="754" t="s">
        <v>189</v>
      </c>
      <c r="BT7" s="753" t="s">
        <v>190</v>
      </c>
      <c r="BU7" s="753" t="s">
        <v>191</v>
      </c>
      <c r="BV7" s="753" t="s">
        <v>189</v>
      </c>
      <c r="BW7" s="753" t="s">
        <v>190</v>
      </c>
      <c r="BX7" s="753" t="s">
        <v>191</v>
      </c>
      <c r="BY7" s="753" t="s">
        <v>189</v>
      </c>
      <c r="BZ7" s="753" t="s">
        <v>190</v>
      </c>
      <c r="CA7" s="753" t="s">
        <v>191</v>
      </c>
      <c r="CB7" s="753" t="s">
        <v>189</v>
      </c>
      <c r="CC7" s="753" t="s">
        <v>190</v>
      </c>
      <c r="CD7" s="753" t="s">
        <v>192</v>
      </c>
      <c r="CE7" s="753" t="s">
        <v>190</v>
      </c>
    </row>
    <row r="8" spans="1:86" x14ac:dyDescent="0.3">
      <c r="A8" s="672" t="str">
        <f t="shared" ref="A8:A39" si="5">D8&amp;G8&amp;H8</f>
        <v>TGGFareloRUMO</v>
      </c>
      <c r="B8" s="671" t="str">
        <f>IF(SUM(N8:CE8)&gt;0, "S", "N")</f>
        <v>N</v>
      </c>
      <c r="C8" s="749" t="s">
        <v>100</v>
      </c>
      <c r="D8" s="749" t="s">
        <v>29</v>
      </c>
      <c r="E8" s="747" t="s">
        <v>29</v>
      </c>
      <c r="F8" s="748" t="s">
        <v>101</v>
      </c>
      <c r="G8" s="747" t="s">
        <v>193</v>
      </c>
      <c r="H8" s="746" t="s">
        <v>8</v>
      </c>
      <c r="I8" s="743">
        <v>35</v>
      </c>
      <c r="J8" s="743">
        <v>35</v>
      </c>
      <c r="K8" s="744">
        <v>0</v>
      </c>
      <c r="L8" s="743">
        <f t="shared" ref="L8:L16" si="6">IF(K8="","",K8-J8)</f>
        <v>-35</v>
      </c>
      <c r="M8" s="745"/>
      <c r="N8" s="633"/>
      <c r="O8" s="632"/>
      <c r="P8" s="634"/>
      <c r="Q8" s="633">
        <f t="shared" ref="Q8:Q11" si="7">N8+O8-P8</f>
        <v>0</v>
      </c>
      <c r="R8" s="632"/>
      <c r="S8" s="634"/>
      <c r="T8" s="633">
        <f t="shared" ref="T8:T11" si="8">Q8+R8-S8</f>
        <v>0</v>
      </c>
      <c r="U8" s="632"/>
      <c r="V8" s="635"/>
      <c r="W8" s="633">
        <f t="shared" ref="W8:W11" si="9">T8+U8-V8</f>
        <v>0</v>
      </c>
      <c r="X8" s="632"/>
      <c r="Y8" s="634"/>
      <c r="Z8" s="630">
        <f t="shared" ref="Z8:Z11" si="10">N8+O8+R8+U8+X8</f>
        <v>0</v>
      </c>
      <c r="AA8" s="630">
        <f t="shared" ref="AA8:AA11" si="11">P8+S8+V8+Y8</f>
        <v>0</v>
      </c>
      <c r="AB8" s="637">
        <f t="shared" ref="AB8:AB16" si="12">Z8-AA8</f>
        <v>0</v>
      </c>
      <c r="AC8" s="636"/>
      <c r="AD8" s="631"/>
      <c r="AE8" s="637">
        <f t="shared" ref="AE8:AE16" si="13">AB8+AC8-AD8</f>
        <v>0</v>
      </c>
      <c r="AF8" s="636"/>
      <c r="AG8" s="631"/>
      <c r="AH8" s="637">
        <f t="shared" ref="AH8:AH16" si="14">AE8+AF8-AG8</f>
        <v>0</v>
      </c>
      <c r="AI8" s="636"/>
      <c r="AJ8" s="631"/>
      <c r="AK8" s="637">
        <f t="shared" ref="AK8:AK16" si="15">AH8+AI8-AJ8</f>
        <v>0</v>
      </c>
      <c r="AL8" s="636"/>
      <c r="AM8" s="631"/>
      <c r="AN8" s="630">
        <f t="shared" ref="AN8:AN16" si="16">AB8+AC8+AF8+AI8+AL8</f>
        <v>0</v>
      </c>
      <c r="AO8" s="630">
        <f t="shared" ref="AO8:AO16" si="17">AD8+AG8+AJ8+AM8</f>
        <v>0</v>
      </c>
      <c r="AP8" s="633">
        <f t="shared" ref="AP8:AP16" si="18">AN8-AO8</f>
        <v>0</v>
      </c>
      <c r="AQ8" s="632"/>
      <c r="AR8" s="634"/>
      <c r="AS8" s="633">
        <f t="shared" ref="AS8:AS16" si="19">AP8+AQ8-AR8</f>
        <v>0</v>
      </c>
      <c r="AT8" s="632"/>
      <c r="AU8" s="634"/>
      <c r="AV8" s="633">
        <f t="shared" ref="AV8:AV16" si="20">AS8+AT8-AU8</f>
        <v>0</v>
      </c>
      <c r="AW8" s="632"/>
      <c r="AX8" s="635"/>
      <c r="AY8" s="633">
        <f t="shared" ref="AY8:AY16" si="21">AV8+AW8-AX8</f>
        <v>0</v>
      </c>
      <c r="AZ8" s="632"/>
      <c r="BA8" s="634"/>
      <c r="BB8" s="630">
        <f t="shared" ref="BB8:BB16" si="22">AP8+AQ8+AT8+AW8+AZ8</f>
        <v>0</v>
      </c>
      <c r="BC8" s="630">
        <f t="shared" ref="BC8:BC16" si="23">AR8+AU8+AX8+BA8</f>
        <v>0</v>
      </c>
      <c r="BD8" s="637">
        <f t="shared" ref="BD8:BD16" si="24">BB8-BC8</f>
        <v>0</v>
      </c>
      <c r="BE8" s="636"/>
      <c r="BF8" s="631"/>
      <c r="BG8" s="637">
        <f t="shared" ref="BG8:BG16" si="25">BD8+BE8-BF8</f>
        <v>0</v>
      </c>
      <c r="BH8" s="636"/>
      <c r="BI8" s="631"/>
      <c r="BJ8" s="637">
        <f t="shared" ref="BJ8:BJ16" si="26">BG8+BH8-BI8</f>
        <v>0</v>
      </c>
      <c r="BK8" s="636"/>
      <c r="BL8" s="631"/>
      <c r="BM8" s="637">
        <f t="shared" ref="BM8:BM16" si="27">BJ8+BK8-BL8</f>
        <v>0</v>
      </c>
      <c r="BN8" s="636"/>
      <c r="BO8" s="631"/>
      <c r="BP8" s="630">
        <f t="shared" ref="BP8:BP16" si="28">BD8+BE8+BH8+BK8+BN8</f>
        <v>0</v>
      </c>
      <c r="BQ8" s="630">
        <f t="shared" ref="BQ8:BQ16" si="29">BF8+BI8+BL8+BO8</f>
        <v>0</v>
      </c>
      <c r="BR8" s="633">
        <f t="shared" ref="BR8:BR16" si="30">BP8-BQ8</f>
        <v>0</v>
      </c>
      <c r="BS8" s="632"/>
      <c r="BT8" s="634"/>
      <c r="BU8" s="633">
        <f t="shared" ref="BU8:BU16" si="31">BR8+BS8-BT8</f>
        <v>0</v>
      </c>
      <c r="BV8" s="632"/>
      <c r="BW8" s="634"/>
      <c r="BX8" s="633">
        <f t="shared" ref="BX8:BX16" si="32">BU8+BV8-BW8</f>
        <v>0</v>
      </c>
      <c r="BY8" s="632"/>
      <c r="BZ8" s="635"/>
      <c r="CA8" s="633">
        <f t="shared" ref="CA8:CA16" si="33">BX8+BY8-BZ8</f>
        <v>0</v>
      </c>
      <c r="CB8" s="632"/>
      <c r="CC8" s="634"/>
      <c r="CD8" s="630">
        <f t="shared" ref="CD8:CD16" si="34">BR8+BS8+BV8+BY8+CB8</f>
        <v>0</v>
      </c>
      <c r="CE8" s="630">
        <f t="shared" ref="CE8:CE16" si="35">BT8+BW8+BZ8+CC8</f>
        <v>0</v>
      </c>
    </row>
    <row r="9" spans="1:86" x14ac:dyDescent="0.3">
      <c r="A9" s="672" t="str">
        <f t="shared" si="5"/>
        <v>TGGFareloMRS</v>
      </c>
      <c r="B9" s="671" t="str">
        <f t="shared" ref="B9:B72" si="36">IF(SUM(N9:CE9)&gt;0, "S", "N")</f>
        <v>N</v>
      </c>
      <c r="C9" s="742" t="s">
        <v>100</v>
      </c>
      <c r="D9" s="742" t="s">
        <v>29</v>
      </c>
      <c r="E9" s="741" t="s">
        <v>29</v>
      </c>
      <c r="F9" s="702" t="s">
        <v>101</v>
      </c>
      <c r="G9" s="741" t="s">
        <v>193</v>
      </c>
      <c r="H9" s="740" t="s">
        <v>10</v>
      </c>
      <c r="I9" s="737">
        <v>0</v>
      </c>
      <c r="J9" s="737">
        <v>0</v>
      </c>
      <c r="K9" s="738">
        <v>0</v>
      </c>
      <c r="L9" s="737">
        <f t="shared" si="6"/>
        <v>0</v>
      </c>
      <c r="M9" s="739"/>
      <c r="N9" s="642"/>
      <c r="O9" s="641"/>
      <c r="P9" s="643"/>
      <c r="Q9" s="642">
        <f t="shared" si="7"/>
        <v>0</v>
      </c>
      <c r="R9" s="641"/>
      <c r="S9" s="643"/>
      <c r="T9" s="642">
        <f t="shared" si="8"/>
        <v>0</v>
      </c>
      <c r="U9" s="641"/>
      <c r="V9" s="643"/>
      <c r="W9" s="642">
        <f t="shared" si="9"/>
        <v>0</v>
      </c>
      <c r="X9" s="641"/>
      <c r="Y9" s="643"/>
      <c r="Z9" s="639">
        <f t="shared" si="10"/>
        <v>0</v>
      </c>
      <c r="AA9" s="639">
        <f t="shared" si="11"/>
        <v>0</v>
      </c>
      <c r="AB9" s="645">
        <f t="shared" si="12"/>
        <v>0</v>
      </c>
      <c r="AC9" s="644"/>
      <c r="AD9" s="640"/>
      <c r="AE9" s="645">
        <f t="shared" si="13"/>
        <v>0</v>
      </c>
      <c r="AF9" s="644"/>
      <c r="AG9" s="640"/>
      <c r="AH9" s="645">
        <f t="shared" si="14"/>
        <v>0</v>
      </c>
      <c r="AI9" s="644"/>
      <c r="AJ9" s="640"/>
      <c r="AK9" s="645">
        <f t="shared" si="15"/>
        <v>0</v>
      </c>
      <c r="AL9" s="644"/>
      <c r="AM9" s="640"/>
      <c r="AN9" s="639">
        <f t="shared" si="16"/>
        <v>0</v>
      </c>
      <c r="AO9" s="639">
        <f t="shared" si="17"/>
        <v>0</v>
      </c>
      <c r="AP9" s="642">
        <f t="shared" si="18"/>
        <v>0</v>
      </c>
      <c r="AQ9" s="641"/>
      <c r="AR9" s="643"/>
      <c r="AS9" s="642">
        <f t="shared" si="19"/>
        <v>0</v>
      </c>
      <c r="AT9" s="641"/>
      <c r="AU9" s="643"/>
      <c r="AV9" s="642">
        <f t="shared" si="20"/>
        <v>0</v>
      </c>
      <c r="AW9" s="641"/>
      <c r="AX9" s="643"/>
      <c r="AY9" s="642">
        <f t="shared" si="21"/>
        <v>0</v>
      </c>
      <c r="AZ9" s="641"/>
      <c r="BA9" s="643"/>
      <c r="BB9" s="639">
        <f t="shared" si="22"/>
        <v>0</v>
      </c>
      <c r="BC9" s="639">
        <f t="shared" si="23"/>
        <v>0</v>
      </c>
      <c r="BD9" s="645">
        <f t="shared" si="24"/>
        <v>0</v>
      </c>
      <c r="BE9" s="644"/>
      <c r="BF9" s="640"/>
      <c r="BG9" s="645">
        <f t="shared" si="25"/>
        <v>0</v>
      </c>
      <c r="BH9" s="644"/>
      <c r="BI9" s="640"/>
      <c r="BJ9" s="645">
        <f t="shared" si="26"/>
        <v>0</v>
      </c>
      <c r="BK9" s="644"/>
      <c r="BL9" s="640"/>
      <c r="BM9" s="645">
        <f t="shared" si="27"/>
        <v>0</v>
      </c>
      <c r="BN9" s="644"/>
      <c r="BO9" s="640"/>
      <c r="BP9" s="639">
        <f t="shared" si="28"/>
        <v>0</v>
      </c>
      <c r="BQ9" s="639">
        <f t="shared" si="29"/>
        <v>0</v>
      </c>
      <c r="BR9" s="642">
        <f t="shared" si="30"/>
        <v>0</v>
      </c>
      <c r="BS9" s="641"/>
      <c r="BT9" s="643"/>
      <c r="BU9" s="642">
        <f t="shared" si="31"/>
        <v>0</v>
      </c>
      <c r="BV9" s="641"/>
      <c r="BW9" s="643"/>
      <c r="BX9" s="642">
        <f t="shared" si="32"/>
        <v>0</v>
      </c>
      <c r="BY9" s="641"/>
      <c r="BZ9" s="643"/>
      <c r="CA9" s="642">
        <f t="shared" si="33"/>
        <v>0</v>
      </c>
      <c r="CB9" s="641"/>
      <c r="CC9" s="643"/>
      <c r="CD9" s="639">
        <f t="shared" si="34"/>
        <v>0</v>
      </c>
      <c r="CE9" s="639">
        <f t="shared" si="35"/>
        <v>0</v>
      </c>
    </row>
    <row r="10" spans="1:86" x14ac:dyDescent="0.3">
      <c r="A10" s="672" t="str">
        <f t="shared" si="5"/>
        <v>TGGFareloVLI</v>
      </c>
      <c r="B10" s="671" t="str">
        <f t="shared" si="36"/>
        <v>N</v>
      </c>
      <c r="C10" s="742" t="s">
        <v>100</v>
      </c>
      <c r="D10" s="742" t="s">
        <v>29</v>
      </c>
      <c r="E10" s="741" t="s">
        <v>29</v>
      </c>
      <c r="F10" s="702" t="s">
        <v>101</v>
      </c>
      <c r="G10" s="741" t="s">
        <v>193</v>
      </c>
      <c r="H10" s="740" t="s">
        <v>11</v>
      </c>
      <c r="I10" s="737">
        <v>77</v>
      </c>
      <c r="J10" s="737">
        <v>0</v>
      </c>
      <c r="K10" s="738">
        <v>0</v>
      </c>
      <c r="L10" s="737">
        <f t="shared" si="6"/>
        <v>0</v>
      </c>
      <c r="M10" s="739"/>
      <c r="N10" s="642"/>
      <c r="O10" s="641"/>
      <c r="P10" s="643"/>
      <c r="Q10" s="642">
        <f t="shared" si="7"/>
        <v>0</v>
      </c>
      <c r="R10" s="641"/>
      <c r="S10" s="643"/>
      <c r="T10" s="642">
        <f t="shared" si="8"/>
        <v>0</v>
      </c>
      <c r="U10" s="641"/>
      <c r="V10" s="643"/>
      <c r="W10" s="642">
        <f t="shared" si="9"/>
        <v>0</v>
      </c>
      <c r="X10" s="641"/>
      <c r="Y10" s="643"/>
      <c r="Z10" s="639">
        <f t="shared" si="10"/>
        <v>0</v>
      </c>
      <c r="AA10" s="639">
        <f t="shared" si="11"/>
        <v>0</v>
      </c>
      <c r="AB10" s="645">
        <f t="shared" si="12"/>
        <v>0</v>
      </c>
      <c r="AC10" s="644"/>
      <c r="AD10" s="640"/>
      <c r="AE10" s="645">
        <f t="shared" si="13"/>
        <v>0</v>
      </c>
      <c r="AF10" s="644"/>
      <c r="AG10" s="640"/>
      <c r="AH10" s="645">
        <f t="shared" si="14"/>
        <v>0</v>
      </c>
      <c r="AI10" s="644"/>
      <c r="AJ10" s="640"/>
      <c r="AK10" s="645">
        <f t="shared" si="15"/>
        <v>0</v>
      </c>
      <c r="AL10" s="644"/>
      <c r="AM10" s="640"/>
      <c r="AN10" s="639">
        <f t="shared" si="16"/>
        <v>0</v>
      </c>
      <c r="AO10" s="639">
        <f t="shared" si="17"/>
        <v>0</v>
      </c>
      <c r="AP10" s="642">
        <f t="shared" si="18"/>
        <v>0</v>
      </c>
      <c r="AQ10" s="641"/>
      <c r="AR10" s="643"/>
      <c r="AS10" s="642">
        <f t="shared" si="19"/>
        <v>0</v>
      </c>
      <c r="AT10" s="641"/>
      <c r="AU10" s="643"/>
      <c r="AV10" s="642">
        <f t="shared" si="20"/>
        <v>0</v>
      </c>
      <c r="AW10" s="641"/>
      <c r="AX10" s="643"/>
      <c r="AY10" s="642">
        <f t="shared" si="21"/>
        <v>0</v>
      </c>
      <c r="AZ10" s="641"/>
      <c r="BA10" s="643"/>
      <c r="BB10" s="639">
        <f t="shared" si="22"/>
        <v>0</v>
      </c>
      <c r="BC10" s="639">
        <f t="shared" si="23"/>
        <v>0</v>
      </c>
      <c r="BD10" s="645">
        <f t="shared" si="24"/>
        <v>0</v>
      </c>
      <c r="BE10" s="644"/>
      <c r="BF10" s="640"/>
      <c r="BG10" s="645">
        <f t="shared" si="25"/>
        <v>0</v>
      </c>
      <c r="BH10" s="644"/>
      <c r="BI10" s="640"/>
      <c r="BJ10" s="645">
        <f t="shared" si="26"/>
        <v>0</v>
      </c>
      <c r="BK10" s="644"/>
      <c r="BL10" s="640"/>
      <c r="BM10" s="645">
        <f t="shared" si="27"/>
        <v>0</v>
      </c>
      <c r="BN10" s="644"/>
      <c r="BO10" s="640"/>
      <c r="BP10" s="639">
        <f t="shared" si="28"/>
        <v>0</v>
      </c>
      <c r="BQ10" s="639">
        <f t="shared" si="29"/>
        <v>0</v>
      </c>
      <c r="BR10" s="642">
        <f t="shared" si="30"/>
        <v>0</v>
      </c>
      <c r="BS10" s="641"/>
      <c r="BT10" s="643"/>
      <c r="BU10" s="642">
        <f t="shared" si="31"/>
        <v>0</v>
      </c>
      <c r="BV10" s="641"/>
      <c r="BW10" s="643"/>
      <c r="BX10" s="642">
        <f t="shared" si="32"/>
        <v>0</v>
      </c>
      <c r="BY10" s="641"/>
      <c r="BZ10" s="643"/>
      <c r="CA10" s="642">
        <f t="shared" si="33"/>
        <v>0</v>
      </c>
      <c r="CB10" s="641"/>
      <c r="CC10" s="643"/>
      <c r="CD10" s="639">
        <f t="shared" si="34"/>
        <v>0</v>
      </c>
      <c r="CE10" s="639">
        <f t="shared" si="35"/>
        <v>0</v>
      </c>
    </row>
    <row r="11" spans="1:86" x14ac:dyDescent="0.3">
      <c r="A11" s="672" t="str">
        <f t="shared" si="5"/>
        <v>TGGMilhoRUMO</v>
      </c>
      <c r="B11" s="671" t="str">
        <f t="shared" si="36"/>
        <v>N</v>
      </c>
      <c r="C11" s="749" t="s">
        <v>100</v>
      </c>
      <c r="D11" s="749" t="s">
        <v>29</v>
      </c>
      <c r="E11" s="747" t="s">
        <v>29</v>
      </c>
      <c r="F11" s="748" t="s">
        <v>101</v>
      </c>
      <c r="G11" s="747" t="s">
        <v>196</v>
      </c>
      <c r="H11" s="746" t="s">
        <v>8</v>
      </c>
      <c r="I11" s="743">
        <v>0</v>
      </c>
      <c r="J11" s="743">
        <v>0</v>
      </c>
      <c r="K11" s="744">
        <v>0</v>
      </c>
      <c r="L11" s="743">
        <f t="shared" si="6"/>
        <v>0</v>
      </c>
      <c r="M11" s="745"/>
      <c r="N11" s="633"/>
      <c r="O11" s="632"/>
      <c r="P11" s="634"/>
      <c r="Q11" s="633">
        <f t="shared" si="7"/>
        <v>0</v>
      </c>
      <c r="R11" s="632"/>
      <c r="S11" s="634"/>
      <c r="T11" s="633">
        <f t="shared" si="8"/>
        <v>0</v>
      </c>
      <c r="U11" s="632"/>
      <c r="V11" s="635"/>
      <c r="W11" s="633">
        <f t="shared" si="9"/>
        <v>0</v>
      </c>
      <c r="X11" s="632"/>
      <c r="Y11" s="634"/>
      <c r="Z11" s="630">
        <f t="shared" si="10"/>
        <v>0</v>
      </c>
      <c r="AA11" s="630">
        <f t="shared" si="11"/>
        <v>0</v>
      </c>
      <c r="AB11" s="637">
        <f t="shared" si="12"/>
        <v>0</v>
      </c>
      <c r="AC11" s="636"/>
      <c r="AD11" s="631"/>
      <c r="AE11" s="637">
        <f t="shared" si="13"/>
        <v>0</v>
      </c>
      <c r="AF11" s="636"/>
      <c r="AG11" s="631"/>
      <c r="AH11" s="637">
        <f t="shared" si="14"/>
        <v>0</v>
      </c>
      <c r="AI11" s="636"/>
      <c r="AJ11" s="631"/>
      <c r="AK11" s="637">
        <f t="shared" si="15"/>
        <v>0</v>
      </c>
      <c r="AL11" s="636"/>
      <c r="AM11" s="631"/>
      <c r="AN11" s="630">
        <f t="shared" si="16"/>
        <v>0</v>
      </c>
      <c r="AO11" s="630">
        <f t="shared" si="17"/>
        <v>0</v>
      </c>
      <c r="AP11" s="633">
        <f t="shared" si="18"/>
        <v>0</v>
      </c>
      <c r="AQ11" s="632"/>
      <c r="AR11" s="634"/>
      <c r="AS11" s="633">
        <f t="shared" si="19"/>
        <v>0</v>
      </c>
      <c r="AT11" s="632"/>
      <c r="AU11" s="634"/>
      <c r="AV11" s="633">
        <f t="shared" si="20"/>
        <v>0</v>
      </c>
      <c r="AW11" s="632"/>
      <c r="AX11" s="635"/>
      <c r="AY11" s="633">
        <f t="shared" si="21"/>
        <v>0</v>
      </c>
      <c r="AZ11" s="632"/>
      <c r="BA11" s="634"/>
      <c r="BB11" s="630">
        <f t="shared" si="22"/>
        <v>0</v>
      </c>
      <c r="BC11" s="630">
        <f t="shared" si="23"/>
        <v>0</v>
      </c>
      <c r="BD11" s="637">
        <f t="shared" si="24"/>
        <v>0</v>
      </c>
      <c r="BE11" s="636"/>
      <c r="BF11" s="631"/>
      <c r="BG11" s="637">
        <f t="shared" si="25"/>
        <v>0</v>
      </c>
      <c r="BH11" s="636"/>
      <c r="BI11" s="631"/>
      <c r="BJ11" s="637">
        <f t="shared" si="26"/>
        <v>0</v>
      </c>
      <c r="BK11" s="636"/>
      <c r="BL11" s="631"/>
      <c r="BM11" s="637">
        <f t="shared" si="27"/>
        <v>0</v>
      </c>
      <c r="BN11" s="636"/>
      <c r="BO11" s="631"/>
      <c r="BP11" s="630">
        <f t="shared" si="28"/>
        <v>0</v>
      </c>
      <c r="BQ11" s="630">
        <f t="shared" si="29"/>
        <v>0</v>
      </c>
      <c r="BR11" s="633">
        <f t="shared" si="30"/>
        <v>0</v>
      </c>
      <c r="BS11" s="632"/>
      <c r="BT11" s="634"/>
      <c r="BU11" s="633">
        <f t="shared" si="31"/>
        <v>0</v>
      </c>
      <c r="BV11" s="632"/>
      <c r="BW11" s="634"/>
      <c r="BX11" s="633">
        <f t="shared" si="32"/>
        <v>0</v>
      </c>
      <c r="BY11" s="632"/>
      <c r="BZ11" s="635"/>
      <c r="CA11" s="633">
        <f t="shared" si="33"/>
        <v>0</v>
      </c>
      <c r="CB11" s="632"/>
      <c r="CC11" s="634"/>
      <c r="CD11" s="630">
        <f t="shared" si="34"/>
        <v>0</v>
      </c>
      <c r="CE11" s="630">
        <f t="shared" si="35"/>
        <v>0</v>
      </c>
    </row>
    <row r="12" spans="1:86" x14ac:dyDescent="0.3">
      <c r="A12" s="672" t="str">
        <f t="shared" si="5"/>
        <v>TGGMilhoMRS</v>
      </c>
      <c r="B12" s="671" t="str">
        <f t="shared" si="36"/>
        <v>N</v>
      </c>
      <c r="C12" s="742" t="s">
        <v>100</v>
      </c>
      <c r="D12" s="742" t="s">
        <v>29</v>
      </c>
      <c r="E12" s="741" t="s">
        <v>29</v>
      </c>
      <c r="F12" s="702" t="s">
        <v>101</v>
      </c>
      <c r="G12" s="741" t="s">
        <v>196</v>
      </c>
      <c r="H12" s="751" t="s">
        <v>10</v>
      </c>
      <c r="I12" s="737">
        <v>0</v>
      </c>
      <c r="J12" s="737">
        <v>0</v>
      </c>
      <c r="K12" s="738">
        <v>0</v>
      </c>
      <c r="L12" s="737">
        <f t="shared" si="6"/>
        <v>0</v>
      </c>
      <c r="M12" s="739"/>
      <c r="N12" s="642"/>
      <c r="O12" s="641"/>
      <c r="P12" s="643"/>
      <c r="Q12" s="642">
        <f t="shared" ref="Q12" si="37">N12+O12-P12</f>
        <v>0</v>
      </c>
      <c r="R12" s="641"/>
      <c r="S12" s="643"/>
      <c r="T12" s="642">
        <f t="shared" ref="T12" si="38">Q12+R12-S12</f>
        <v>0</v>
      </c>
      <c r="U12" s="641"/>
      <c r="V12" s="643"/>
      <c r="W12" s="642">
        <f t="shared" ref="W12" si="39">T12+U12-V12</f>
        <v>0</v>
      </c>
      <c r="X12" s="641"/>
      <c r="Y12" s="643"/>
      <c r="Z12" s="639">
        <f t="shared" ref="Z12" si="40">N12+O12+R12+U12+X12</f>
        <v>0</v>
      </c>
      <c r="AA12" s="639">
        <f t="shared" ref="AA12" si="41">P12+S12+V12+Y12</f>
        <v>0</v>
      </c>
      <c r="AB12" s="645">
        <f t="shared" si="12"/>
        <v>0</v>
      </c>
      <c r="AC12" s="644"/>
      <c r="AD12" s="640"/>
      <c r="AE12" s="645">
        <f t="shared" si="13"/>
        <v>0</v>
      </c>
      <c r="AF12" s="644"/>
      <c r="AG12" s="640"/>
      <c r="AH12" s="645">
        <f t="shared" si="14"/>
        <v>0</v>
      </c>
      <c r="AI12" s="644"/>
      <c r="AJ12" s="640"/>
      <c r="AK12" s="645">
        <f t="shared" si="15"/>
        <v>0</v>
      </c>
      <c r="AL12" s="644"/>
      <c r="AM12" s="640"/>
      <c r="AN12" s="639">
        <f t="shared" si="16"/>
        <v>0</v>
      </c>
      <c r="AO12" s="639">
        <f t="shared" si="17"/>
        <v>0</v>
      </c>
      <c r="AP12" s="642">
        <f t="shared" si="18"/>
        <v>0</v>
      </c>
      <c r="AQ12" s="641"/>
      <c r="AR12" s="643"/>
      <c r="AS12" s="642">
        <f t="shared" si="19"/>
        <v>0</v>
      </c>
      <c r="AT12" s="641"/>
      <c r="AU12" s="643"/>
      <c r="AV12" s="642">
        <f t="shared" si="20"/>
        <v>0</v>
      </c>
      <c r="AW12" s="641"/>
      <c r="AX12" s="643"/>
      <c r="AY12" s="642">
        <f t="shared" si="21"/>
        <v>0</v>
      </c>
      <c r="AZ12" s="641"/>
      <c r="BA12" s="643"/>
      <c r="BB12" s="639">
        <f t="shared" si="22"/>
        <v>0</v>
      </c>
      <c r="BC12" s="639">
        <f t="shared" si="23"/>
        <v>0</v>
      </c>
      <c r="BD12" s="645">
        <f t="shared" si="24"/>
        <v>0</v>
      </c>
      <c r="BE12" s="644"/>
      <c r="BF12" s="640"/>
      <c r="BG12" s="645">
        <f t="shared" si="25"/>
        <v>0</v>
      </c>
      <c r="BH12" s="644"/>
      <c r="BI12" s="640"/>
      <c r="BJ12" s="645">
        <f t="shared" si="26"/>
        <v>0</v>
      </c>
      <c r="BK12" s="644"/>
      <c r="BL12" s="640"/>
      <c r="BM12" s="645">
        <f t="shared" si="27"/>
        <v>0</v>
      </c>
      <c r="BN12" s="644"/>
      <c r="BO12" s="640"/>
      <c r="BP12" s="639">
        <f t="shared" si="28"/>
        <v>0</v>
      </c>
      <c r="BQ12" s="639">
        <f t="shared" si="29"/>
        <v>0</v>
      </c>
      <c r="BR12" s="642">
        <f t="shared" si="30"/>
        <v>0</v>
      </c>
      <c r="BS12" s="641"/>
      <c r="BT12" s="643"/>
      <c r="BU12" s="642">
        <f t="shared" si="31"/>
        <v>0</v>
      </c>
      <c r="BV12" s="641"/>
      <c r="BW12" s="643"/>
      <c r="BX12" s="642">
        <f t="shared" si="32"/>
        <v>0</v>
      </c>
      <c r="BY12" s="641"/>
      <c r="BZ12" s="643"/>
      <c r="CA12" s="642">
        <f t="shared" si="33"/>
        <v>0</v>
      </c>
      <c r="CB12" s="641"/>
      <c r="CC12" s="643"/>
      <c r="CD12" s="639">
        <f t="shared" si="34"/>
        <v>0</v>
      </c>
      <c r="CE12" s="639">
        <f t="shared" si="35"/>
        <v>0</v>
      </c>
    </row>
    <row r="13" spans="1:86" x14ac:dyDescent="0.3">
      <c r="A13" s="672" t="str">
        <f t="shared" si="5"/>
        <v>TGGMilhoVLI</v>
      </c>
      <c r="B13" s="671" t="str">
        <f t="shared" si="36"/>
        <v>N</v>
      </c>
      <c r="C13" s="742" t="s">
        <v>100</v>
      </c>
      <c r="D13" s="742" t="s">
        <v>29</v>
      </c>
      <c r="E13" s="741" t="s">
        <v>29</v>
      </c>
      <c r="F13" s="702" t="s">
        <v>101</v>
      </c>
      <c r="G13" s="741" t="s">
        <v>196</v>
      </c>
      <c r="H13" s="740" t="s">
        <v>11</v>
      </c>
      <c r="I13" s="737">
        <v>0</v>
      </c>
      <c r="J13" s="737">
        <v>0</v>
      </c>
      <c r="K13" s="738">
        <v>0</v>
      </c>
      <c r="L13" s="737">
        <f t="shared" si="6"/>
        <v>0</v>
      </c>
      <c r="M13" s="739"/>
      <c r="N13" s="642"/>
      <c r="O13" s="641"/>
      <c r="P13" s="643"/>
      <c r="Q13" s="642">
        <f t="shared" ref="Q13:Q16" si="42">N13+O13-P13</f>
        <v>0</v>
      </c>
      <c r="R13" s="641"/>
      <c r="S13" s="643"/>
      <c r="T13" s="642">
        <f t="shared" ref="T13:T16" si="43">Q13+R13-S13</f>
        <v>0</v>
      </c>
      <c r="U13" s="641"/>
      <c r="V13" s="643"/>
      <c r="W13" s="642">
        <f t="shared" ref="W13:W16" si="44">T13+U13-V13</f>
        <v>0</v>
      </c>
      <c r="X13" s="641"/>
      <c r="Y13" s="643"/>
      <c r="Z13" s="639">
        <f t="shared" ref="Z13:Z16" si="45">N13+O13+R13+U13+X13</f>
        <v>0</v>
      </c>
      <c r="AA13" s="639">
        <f t="shared" ref="AA13:AA16" si="46">P13+S13+V13+Y13</f>
        <v>0</v>
      </c>
      <c r="AB13" s="645">
        <f t="shared" si="12"/>
        <v>0</v>
      </c>
      <c r="AC13" s="644"/>
      <c r="AD13" s="640"/>
      <c r="AE13" s="645">
        <f t="shared" si="13"/>
        <v>0</v>
      </c>
      <c r="AF13" s="644"/>
      <c r="AG13" s="640"/>
      <c r="AH13" s="645">
        <f t="shared" si="14"/>
        <v>0</v>
      </c>
      <c r="AI13" s="644"/>
      <c r="AJ13" s="640"/>
      <c r="AK13" s="645">
        <f t="shared" si="15"/>
        <v>0</v>
      </c>
      <c r="AL13" s="644"/>
      <c r="AM13" s="640"/>
      <c r="AN13" s="639">
        <f t="shared" si="16"/>
        <v>0</v>
      </c>
      <c r="AO13" s="639">
        <f t="shared" si="17"/>
        <v>0</v>
      </c>
      <c r="AP13" s="642">
        <f t="shared" si="18"/>
        <v>0</v>
      </c>
      <c r="AQ13" s="641"/>
      <c r="AR13" s="643"/>
      <c r="AS13" s="642">
        <f t="shared" si="19"/>
        <v>0</v>
      </c>
      <c r="AT13" s="641"/>
      <c r="AU13" s="643"/>
      <c r="AV13" s="642">
        <f t="shared" si="20"/>
        <v>0</v>
      </c>
      <c r="AW13" s="641"/>
      <c r="AX13" s="643"/>
      <c r="AY13" s="642">
        <f t="shared" si="21"/>
        <v>0</v>
      </c>
      <c r="AZ13" s="641"/>
      <c r="BA13" s="643"/>
      <c r="BB13" s="639">
        <f t="shared" si="22"/>
        <v>0</v>
      </c>
      <c r="BC13" s="639">
        <f t="shared" si="23"/>
        <v>0</v>
      </c>
      <c r="BD13" s="645">
        <f t="shared" si="24"/>
        <v>0</v>
      </c>
      <c r="BE13" s="644"/>
      <c r="BF13" s="640"/>
      <c r="BG13" s="645">
        <f t="shared" si="25"/>
        <v>0</v>
      </c>
      <c r="BH13" s="644"/>
      <c r="BI13" s="640"/>
      <c r="BJ13" s="645">
        <f t="shared" si="26"/>
        <v>0</v>
      </c>
      <c r="BK13" s="644"/>
      <c r="BL13" s="640"/>
      <c r="BM13" s="645">
        <f t="shared" si="27"/>
        <v>0</v>
      </c>
      <c r="BN13" s="644"/>
      <c r="BO13" s="640"/>
      <c r="BP13" s="639">
        <f t="shared" si="28"/>
        <v>0</v>
      </c>
      <c r="BQ13" s="639">
        <f t="shared" si="29"/>
        <v>0</v>
      </c>
      <c r="BR13" s="642">
        <f t="shared" si="30"/>
        <v>0</v>
      </c>
      <c r="BS13" s="641"/>
      <c r="BT13" s="643"/>
      <c r="BU13" s="642">
        <f t="shared" si="31"/>
        <v>0</v>
      </c>
      <c r="BV13" s="641"/>
      <c r="BW13" s="643"/>
      <c r="BX13" s="642">
        <f t="shared" si="32"/>
        <v>0</v>
      </c>
      <c r="BY13" s="641"/>
      <c r="BZ13" s="643"/>
      <c r="CA13" s="642">
        <f t="shared" si="33"/>
        <v>0</v>
      </c>
      <c r="CB13" s="641"/>
      <c r="CC13" s="643"/>
      <c r="CD13" s="639">
        <f t="shared" si="34"/>
        <v>0</v>
      </c>
      <c r="CE13" s="639">
        <f t="shared" si="35"/>
        <v>0</v>
      </c>
    </row>
    <row r="14" spans="1:86" x14ac:dyDescent="0.3">
      <c r="A14" s="672" t="str">
        <f t="shared" si="5"/>
        <v>TGGSojaRUMO</v>
      </c>
      <c r="B14" s="671" t="str">
        <f t="shared" si="36"/>
        <v>N</v>
      </c>
      <c r="C14" s="749" t="s">
        <v>100</v>
      </c>
      <c r="D14" s="749" t="s">
        <v>29</v>
      </c>
      <c r="E14" s="747" t="s">
        <v>29</v>
      </c>
      <c r="F14" s="748" t="s">
        <v>101</v>
      </c>
      <c r="G14" s="747" t="s">
        <v>198</v>
      </c>
      <c r="H14" s="746" t="s">
        <v>8</v>
      </c>
      <c r="I14" s="743">
        <v>29</v>
      </c>
      <c r="J14" s="743">
        <v>70</v>
      </c>
      <c r="K14" s="744">
        <v>0</v>
      </c>
      <c r="L14" s="743">
        <f t="shared" si="6"/>
        <v>-70</v>
      </c>
      <c r="M14" s="745"/>
      <c r="N14" s="633"/>
      <c r="O14" s="632"/>
      <c r="P14" s="634"/>
      <c r="Q14" s="633">
        <f t="shared" si="42"/>
        <v>0</v>
      </c>
      <c r="R14" s="632"/>
      <c r="S14" s="634"/>
      <c r="T14" s="633">
        <f t="shared" si="43"/>
        <v>0</v>
      </c>
      <c r="U14" s="632"/>
      <c r="V14" s="635"/>
      <c r="W14" s="633">
        <f t="shared" si="44"/>
        <v>0</v>
      </c>
      <c r="X14" s="632"/>
      <c r="Y14" s="634"/>
      <c r="Z14" s="630">
        <f t="shared" si="45"/>
        <v>0</v>
      </c>
      <c r="AA14" s="630">
        <f t="shared" si="46"/>
        <v>0</v>
      </c>
      <c r="AB14" s="637">
        <f t="shared" si="12"/>
        <v>0</v>
      </c>
      <c r="AC14" s="636"/>
      <c r="AD14" s="631"/>
      <c r="AE14" s="637">
        <f t="shared" si="13"/>
        <v>0</v>
      </c>
      <c r="AF14" s="636"/>
      <c r="AG14" s="631"/>
      <c r="AH14" s="637">
        <f t="shared" si="14"/>
        <v>0</v>
      </c>
      <c r="AI14" s="636"/>
      <c r="AJ14" s="631"/>
      <c r="AK14" s="637">
        <f t="shared" si="15"/>
        <v>0</v>
      </c>
      <c r="AL14" s="636"/>
      <c r="AM14" s="631"/>
      <c r="AN14" s="630">
        <f t="shared" si="16"/>
        <v>0</v>
      </c>
      <c r="AO14" s="630">
        <f t="shared" si="17"/>
        <v>0</v>
      </c>
      <c r="AP14" s="633">
        <f t="shared" si="18"/>
        <v>0</v>
      </c>
      <c r="AQ14" s="632"/>
      <c r="AR14" s="634"/>
      <c r="AS14" s="633">
        <f t="shared" si="19"/>
        <v>0</v>
      </c>
      <c r="AT14" s="632"/>
      <c r="AU14" s="634"/>
      <c r="AV14" s="633">
        <f t="shared" si="20"/>
        <v>0</v>
      </c>
      <c r="AW14" s="632"/>
      <c r="AX14" s="635"/>
      <c r="AY14" s="633">
        <f t="shared" si="21"/>
        <v>0</v>
      </c>
      <c r="AZ14" s="632"/>
      <c r="BA14" s="634"/>
      <c r="BB14" s="630">
        <f t="shared" si="22"/>
        <v>0</v>
      </c>
      <c r="BC14" s="630">
        <f t="shared" si="23"/>
        <v>0</v>
      </c>
      <c r="BD14" s="637">
        <f t="shared" si="24"/>
        <v>0</v>
      </c>
      <c r="BE14" s="636"/>
      <c r="BF14" s="631"/>
      <c r="BG14" s="637">
        <f t="shared" si="25"/>
        <v>0</v>
      </c>
      <c r="BH14" s="636"/>
      <c r="BI14" s="631"/>
      <c r="BJ14" s="637">
        <f t="shared" si="26"/>
        <v>0</v>
      </c>
      <c r="BK14" s="636"/>
      <c r="BL14" s="631"/>
      <c r="BM14" s="637">
        <f t="shared" si="27"/>
        <v>0</v>
      </c>
      <c r="BN14" s="636"/>
      <c r="BO14" s="631"/>
      <c r="BP14" s="630">
        <f t="shared" si="28"/>
        <v>0</v>
      </c>
      <c r="BQ14" s="630">
        <f t="shared" si="29"/>
        <v>0</v>
      </c>
      <c r="BR14" s="633">
        <f t="shared" si="30"/>
        <v>0</v>
      </c>
      <c r="BS14" s="632"/>
      <c r="BT14" s="634"/>
      <c r="BU14" s="633">
        <f t="shared" si="31"/>
        <v>0</v>
      </c>
      <c r="BV14" s="632"/>
      <c r="BW14" s="634"/>
      <c r="BX14" s="633">
        <f t="shared" si="32"/>
        <v>0</v>
      </c>
      <c r="BY14" s="632"/>
      <c r="BZ14" s="635"/>
      <c r="CA14" s="633">
        <f t="shared" si="33"/>
        <v>0</v>
      </c>
      <c r="CB14" s="632"/>
      <c r="CC14" s="634"/>
      <c r="CD14" s="630">
        <f t="shared" si="34"/>
        <v>0</v>
      </c>
      <c r="CE14" s="630">
        <f t="shared" si="35"/>
        <v>0</v>
      </c>
    </row>
    <row r="15" spans="1:86" x14ac:dyDescent="0.3">
      <c r="A15" s="672" t="str">
        <f t="shared" si="5"/>
        <v>TGGSojaMRS</v>
      </c>
      <c r="B15" s="671" t="str">
        <f t="shared" si="36"/>
        <v>N</v>
      </c>
      <c r="C15" s="742" t="s">
        <v>100</v>
      </c>
      <c r="D15" s="742" t="s">
        <v>29</v>
      </c>
      <c r="E15" s="741" t="s">
        <v>29</v>
      </c>
      <c r="F15" s="702" t="s">
        <v>101</v>
      </c>
      <c r="G15" s="741" t="s">
        <v>198</v>
      </c>
      <c r="H15" s="740" t="s">
        <v>10</v>
      </c>
      <c r="I15" s="737">
        <v>9</v>
      </c>
      <c r="J15" s="737">
        <v>0</v>
      </c>
      <c r="K15" s="738">
        <v>0</v>
      </c>
      <c r="L15" s="737">
        <f t="shared" si="6"/>
        <v>0</v>
      </c>
      <c r="M15" s="739"/>
      <c r="N15" s="642"/>
      <c r="O15" s="641"/>
      <c r="P15" s="643"/>
      <c r="Q15" s="642">
        <f t="shared" si="42"/>
        <v>0</v>
      </c>
      <c r="R15" s="641"/>
      <c r="S15" s="643"/>
      <c r="T15" s="642">
        <f t="shared" si="43"/>
        <v>0</v>
      </c>
      <c r="U15" s="641"/>
      <c r="V15" s="643"/>
      <c r="W15" s="642">
        <f t="shared" si="44"/>
        <v>0</v>
      </c>
      <c r="X15" s="641"/>
      <c r="Y15" s="643"/>
      <c r="Z15" s="639">
        <f t="shared" si="45"/>
        <v>0</v>
      </c>
      <c r="AA15" s="639">
        <f t="shared" si="46"/>
        <v>0</v>
      </c>
      <c r="AB15" s="645">
        <f t="shared" si="12"/>
        <v>0</v>
      </c>
      <c r="AC15" s="644"/>
      <c r="AD15" s="640"/>
      <c r="AE15" s="645">
        <f t="shared" si="13"/>
        <v>0</v>
      </c>
      <c r="AF15" s="644"/>
      <c r="AG15" s="640"/>
      <c r="AH15" s="645">
        <f t="shared" si="14"/>
        <v>0</v>
      </c>
      <c r="AI15" s="644"/>
      <c r="AJ15" s="640"/>
      <c r="AK15" s="645">
        <f t="shared" si="15"/>
        <v>0</v>
      </c>
      <c r="AL15" s="644"/>
      <c r="AM15" s="640"/>
      <c r="AN15" s="639">
        <f t="shared" si="16"/>
        <v>0</v>
      </c>
      <c r="AO15" s="639">
        <f t="shared" si="17"/>
        <v>0</v>
      </c>
      <c r="AP15" s="642">
        <f t="shared" si="18"/>
        <v>0</v>
      </c>
      <c r="AQ15" s="641"/>
      <c r="AR15" s="643"/>
      <c r="AS15" s="642">
        <f t="shared" si="19"/>
        <v>0</v>
      </c>
      <c r="AT15" s="641"/>
      <c r="AU15" s="643"/>
      <c r="AV15" s="642">
        <f t="shared" si="20"/>
        <v>0</v>
      </c>
      <c r="AW15" s="641"/>
      <c r="AX15" s="643"/>
      <c r="AY15" s="642">
        <f t="shared" si="21"/>
        <v>0</v>
      </c>
      <c r="AZ15" s="641"/>
      <c r="BA15" s="643"/>
      <c r="BB15" s="639">
        <f t="shared" si="22"/>
        <v>0</v>
      </c>
      <c r="BC15" s="639">
        <f t="shared" si="23"/>
        <v>0</v>
      </c>
      <c r="BD15" s="645">
        <f t="shared" si="24"/>
        <v>0</v>
      </c>
      <c r="BE15" s="644"/>
      <c r="BF15" s="640"/>
      <c r="BG15" s="645">
        <f t="shared" si="25"/>
        <v>0</v>
      </c>
      <c r="BH15" s="644"/>
      <c r="BI15" s="640"/>
      <c r="BJ15" s="645">
        <f t="shared" si="26"/>
        <v>0</v>
      </c>
      <c r="BK15" s="644"/>
      <c r="BL15" s="640"/>
      <c r="BM15" s="645">
        <f t="shared" si="27"/>
        <v>0</v>
      </c>
      <c r="BN15" s="644"/>
      <c r="BO15" s="640"/>
      <c r="BP15" s="639">
        <f t="shared" si="28"/>
        <v>0</v>
      </c>
      <c r="BQ15" s="639">
        <f t="shared" si="29"/>
        <v>0</v>
      </c>
      <c r="BR15" s="642">
        <f t="shared" si="30"/>
        <v>0</v>
      </c>
      <c r="BS15" s="641"/>
      <c r="BT15" s="643"/>
      <c r="BU15" s="642">
        <f t="shared" si="31"/>
        <v>0</v>
      </c>
      <c r="BV15" s="641"/>
      <c r="BW15" s="643"/>
      <c r="BX15" s="642">
        <f t="shared" si="32"/>
        <v>0</v>
      </c>
      <c r="BY15" s="641"/>
      <c r="BZ15" s="643"/>
      <c r="CA15" s="642">
        <f t="shared" si="33"/>
        <v>0</v>
      </c>
      <c r="CB15" s="641"/>
      <c r="CC15" s="643"/>
      <c r="CD15" s="639">
        <f t="shared" si="34"/>
        <v>0</v>
      </c>
      <c r="CE15" s="639">
        <f t="shared" si="35"/>
        <v>0</v>
      </c>
    </row>
    <row r="16" spans="1:86" x14ac:dyDescent="0.3">
      <c r="A16" s="672" t="str">
        <f t="shared" si="5"/>
        <v>TGGSojaVLI</v>
      </c>
      <c r="B16" s="671" t="str">
        <f t="shared" si="36"/>
        <v>N</v>
      </c>
      <c r="C16" s="742" t="s">
        <v>100</v>
      </c>
      <c r="D16" s="742" t="s">
        <v>29</v>
      </c>
      <c r="E16" s="741" t="s">
        <v>29</v>
      </c>
      <c r="F16" s="702" t="s">
        <v>101</v>
      </c>
      <c r="G16" s="741" t="s">
        <v>198</v>
      </c>
      <c r="H16" s="740" t="s">
        <v>11</v>
      </c>
      <c r="I16" s="737">
        <v>0</v>
      </c>
      <c r="J16" s="737">
        <v>0</v>
      </c>
      <c r="K16" s="738">
        <v>0</v>
      </c>
      <c r="L16" s="737">
        <f t="shared" si="6"/>
        <v>0</v>
      </c>
      <c r="M16" s="739"/>
      <c r="N16" s="642"/>
      <c r="O16" s="641"/>
      <c r="P16" s="643"/>
      <c r="Q16" s="642">
        <f t="shared" si="42"/>
        <v>0</v>
      </c>
      <c r="R16" s="641"/>
      <c r="S16" s="643"/>
      <c r="T16" s="642">
        <f t="shared" si="43"/>
        <v>0</v>
      </c>
      <c r="U16" s="641"/>
      <c r="V16" s="643"/>
      <c r="W16" s="642">
        <f t="shared" si="44"/>
        <v>0</v>
      </c>
      <c r="X16" s="641"/>
      <c r="Y16" s="643"/>
      <c r="Z16" s="639">
        <f t="shared" si="45"/>
        <v>0</v>
      </c>
      <c r="AA16" s="639">
        <f t="shared" si="46"/>
        <v>0</v>
      </c>
      <c r="AB16" s="645">
        <f t="shared" si="12"/>
        <v>0</v>
      </c>
      <c r="AC16" s="644"/>
      <c r="AD16" s="640"/>
      <c r="AE16" s="645">
        <f t="shared" si="13"/>
        <v>0</v>
      </c>
      <c r="AF16" s="644"/>
      <c r="AG16" s="640"/>
      <c r="AH16" s="645">
        <f t="shared" si="14"/>
        <v>0</v>
      </c>
      <c r="AI16" s="644"/>
      <c r="AJ16" s="640"/>
      <c r="AK16" s="645">
        <f t="shared" si="15"/>
        <v>0</v>
      </c>
      <c r="AL16" s="644"/>
      <c r="AM16" s="640"/>
      <c r="AN16" s="639">
        <f t="shared" si="16"/>
        <v>0</v>
      </c>
      <c r="AO16" s="639">
        <f t="shared" si="17"/>
        <v>0</v>
      </c>
      <c r="AP16" s="642">
        <f t="shared" si="18"/>
        <v>0</v>
      </c>
      <c r="AQ16" s="641"/>
      <c r="AR16" s="643"/>
      <c r="AS16" s="642">
        <f t="shared" si="19"/>
        <v>0</v>
      </c>
      <c r="AT16" s="641"/>
      <c r="AU16" s="643"/>
      <c r="AV16" s="642">
        <f t="shared" si="20"/>
        <v>0</v>
      </c>
      <c r="AW16" s="641"/>
      <c r="AX16" s="643"/>
      <c r="AY16" s="642">
        <f t="shared" si="21"/>
        <v>0</v>
      </c>
      <c r="AZ16" s="641"/>
      <c r="BA16" s="643"/>
      <c r="BB16" s="639">
        <f t="shared" si="22"/>
        <v>0</v>
      </c>
      <c r="BC16" s="639">
        <f t="shared" si="23"/>
        <v>0</v>
      </c>
      <c r="BD16" s="645">
        <f t="shared" si="24"/>
        <v>0</v>
      </c>
      <c r="BE16" s="644"/>
      <c r="BF16" s="640"/>
      <c r="BG16" s="645">
        <f t="shared" si="25"/>
        <v>0</v>
      </c>
      <c r="BH16" s="644"/>
      <c r="BI16" s="640"/>
      <c r="BJ16" s="645">
        <f t="shared" si="26"/>
        <v>0</v>
      </c>
      <c r="BK16" s="644"/>
      <c r="BL16" s="640"/>
      <c r="BM16" s="645">
        <f t="shared" si="27"/>
        <v>0</v>
      </c>
      <c r="BN16" s="644"/>
      <c r="BO16" s="640"/>
      <c r="BP16" s="639">
        <f t="shared" si="28"/>
        <v>0</v>
      </c>
      <c r="BQ16" s="639">
        <f t="shared" si="29"/>
        <v>0</v>
      </c>
      <c r="BR16" s="642">
        <f t="shared" si="30"/>
        <v>0</v>
      </c>
      <c r="BS16" s="641"/>
      <c r="BT16" s="643"/>
      <c r="BU16" s="642">
        <f t="shared" si="31"/>
        <v>0</v>
      </c>
      <c r="BV16" s="641"/>
      <c r="BW16" s="643"/>
      <c r="BX16" s="642">
        <f t="shared" si="32"/>
        <v>0</v>
      </c>
      <c r="BY16" s="641"/>
      <c r="BZ16" s="643"/>
      <c r="CA16" s="642">
        <f t="shared" si="33"/>
        <v>0</v>
      </c>
      <c r="CB16" s="641"/>
      <c r="CC16" s="643"/>
      <c r="CD16" s="639">
        <f t="shared" si="34"/>
        <v>0</v>
      </c>
      <c r="CE16" s="639">
        <f t="shared" si="35"/>
        <v>0</v>
      </c>
    </row>
    <row r="17" spans="1:83" x14ac:dyDescent="0.3">
      <c r="A17" s="672" t="str">
        <f t="shared" si="5"/>
        <v>TOTAL</v>
      </c>
      <c r="B17" s="671" t="str">
        <f t="shared" si="36"/>
        <v>N</v>
      </c>
      <c r="C17" s="670" t="s">
        <v>9</v>
      </c>
      <c r="D17" s="670" t="s">
        <v>9</v>
      </c>
      <c r="E17" s="668"/>
      <c r="F17" s="669"/>
      <c r="G17" s="668"/>
      <c r="H17" s="638"/>
      <c r="I17" s="735">
        <v>150</v>
      </c>
      <c r="J17" s="735">
        <v>105</v>
      </c>
      <c r="K17" s="735">
        <f>SUM(K8:K16)</f>
        <v>0</v>
      </c>
      <c r="L17" s="735"/>
      <c r="M17" s="736">
        <f ca="1">SUMIFS(M:M,$D:$D,$D16,$H:$H,"RUMO")</f>
        <v>0</v>
      </c>
      <c r="N17" s="657">
        <f t="shared" ref="N17:AB17" si="47">SUM(N8:N16)</f>
        <v>0</v>
      </c>
      <c r="O17" s="656">
        <f t="shared" si="47"/>
        <v>0</v>
      </c>
      <c r="P17" s="653">
        <f t="shared" si="47"/>
        <v>0</v>
      </c>
      <c r="Q17" s="655">
        <f t="shared" si="47"/>
        <v>0</v>
      </c>
      <c r="R17" s="654">
        <f t="shared" si="47"/>
        <v>0</v>
      </c>
      <c r="S17" s="653">
        <f t="shared" si="47"/>
        <v>0</v>
      </c>
      <c r="T17" s="655">
        <f t="shared" si="47"/>
        <v>0</v>
      </c>
      <c r="U17" s="654">
        <f t="shared" si="47"/>
        <v>0</v>
      </c>
      <c r="V17" s="653">
        <f t="shared" si="47"/>
        <v>0</v>
      </c>
      <c r="W17" s="655">
        <f t="shared" si="47"/>
        <v>0</v>
      </c>
      <c r="X17" s="654">
        <f t="shared" si="47"/>
        <v>0</v>
      </c>
      <c r="Y17" s="653">
        <f t="shared" si="47"/>
        <v>0</v>
      </c>
      <c r="Z17" s="653">
        <f t="shared" si="47"/>
        <v>0</v>
      </c>
      <c r="AA17" s="653">
        <f t="shared" si="47"/>
        <v>0</v>
      </c>
      <c r="AB17" s="652">
        <f t="shared" si="47"/>
        <v>0</v>
      </c>
      <c r="AC17" s="651">
        <f t="shared" ref="AC17:AP17" si="48">SUM(AC8:AC16)</f>
        <v>0</v>
      </c>
      <c r="AD17" s="650">
        <f t="shared" si="48"/>
        <v>0</v>
      </c>
      <c r="AE17" s="652">
        <f t="shared" si="48"/>
        <v>0</v>
      </c>
      <c r="AF17" s="651">
        <f t="shared" si="48"/>
        <v>0</v>
      </c>
      <c r="AG17" s="650">
        <f t="shared" si="48"/>
        <v>0</v>
      </c>
      <c r="AH17" s="652">
        <f t="shared" si="48"/>
        <v>0</v>
      </c>
      <c r="AI17" s="651">
        <f t="shared" si="48"/>
        <v>0</v>
      </c>
      <c r="AJ17" s="650">
        <f t="shared" si="48"/>
        <v>0</v>
      </c>
      <c r="AK17" s="652">
        <f t="shared" si="48"/>
        <v>0</v>
      </c>
      <c r="AL17" s="651">
        <f t="shared" si="48"/>
        <v>0</v>
      </c>
      <c r="AM17" s="650">
        <f t="shared" si="48"/>
        <v>0</v>
      </c>
      <c r="AN17" s="650">
        <f t="shared" si="48"/>
        <v>0</v>
      </c>
      <c r="AO17" s="650">
        <f t="shared" si="48"/>
        <v>0</v>
      </c>
      <c r="AP17" s="657">
        <f t="shared" si="48"/>
        <v>0</v>
      </c>
      <c r="AQ17" s="656">
        <f t="shared" ref="AQ17:CE17" si="49">SUM(AQ8:AQ16)</f>
        <v>0</v>
      </c>
      <c r="AR17" s="653">
        <f t="shared" si="49"/>
        <v>0</v>
      </c>
      <c r="AS17" s="657">
        <f t="shared" si="49"/>
        <v>0</v>
      </c>
      <c r="AT17" s="656">
        <f t="shared" si="49"/>
        <v>0</v>
      </c>
      <c r="AU17" s="653">
        <f t="shared" si="49"/>
        <v>0</v>
      </c>
      <c r="AV17" s="657">
        <f t="shared" si="49"/>
        <v>0</v>
      </c>
      <c r="AW17" s="656">
        <f t="shared" si="49"/>
        <v>0</v>
      </c>
      <c r="AX17" s="653">
        <f t="shared" si="49"/>
        <v>0</v>
      </c>
      <c r="AY17" s="657">
        <f t="shared" si="49"/>
        <v>0</v>
      </c>
      <c r="AZ17" s="656">
        <f t="shared" si="49"/>
        <v>0</v>
      </c>
      <c r="BA17" s="653">
        <f t="shared" si="49"/>
        <v>0</v>
      </c>
      <c r="BB17" s="653">
        <f t="shared" si="49"/>
        <v>0</v>
      </c>
      <c r="BC17" s="653">
        <f t="shared" si="49"/>
        <v>0</v>
      </c>
      <c r="BD17" s="652">
        <f t="shared" si="49"/>
        <v>0</v>
      </c>
      <c r="BE17" s="651">
        <f t="shared" si="49"/>
        <v>0</v>
      </c>
      <c r="BF17" s="650">
        <f t="shared" si="49"/>
        <v>0</v>
      </c>
      <c r="BG17" s="652">
        <f t="shared" si="49"/>
        <v>0</v>
      </c>
      <c r="BH17" s="651">
        <f t="shared" si="49"/>
        <v>0</v>
      </c>
      <c r="BI17" s="650">
        <f t="shared" si="49"/>
        <v>0</v>
      </c>
      <c r="BJ17" s="652">
        <f t="shared" si="49"/>
        <v>0</v>
      </c>
      <c r="BK17" s="651">
        <f t="shared" si="49"/>
        <v>0</v>
      </c>
      <c r="BL17" s="650">
        <f t="shared" si="49"/>
        <v>0</v>
      </c>
      <c r="BM17" s="652">
        <f t="shared" si="49"/>
        <v>0</v>
      </c>
      <c r="BN17" s="651">
        <f t="shared" si="49"/>
        <v>0</v>
      </c>
      <c r="BO17" s="650">
        <f t="shared" si="49"/>
        <v>0</v>
      </c>
      <c r="BP17" s="650">
        <f t="shared" si="49"/>
        <v>0</v>
      </c>
      <c r="BQ17" s="650">
        <f t="shared" si="49"/>
        <v>0</v>
      </c>
      <c r="BR17" s="657">
        <f t="shared" si="49"/>
        <v>0</v>
      </c>
      <c r="BS17" s="656">
        <f t="shared" si="49"/>
        <v>0</v>
      </c>
      <c r="BT17" s="653">
        <f t="shared" si="49"/>
        <v>0</v>
      </c>
      <c r="BU17" s="657">
        <f t="shared" si="49"/>
        <v>0</v>
      </c>
      <c r="BV17" s="656">
        <f t="shared" si="49"/>
        <v>0</v>
      </c>
      <c r="BW17" s="653">
        <f t="shared" si="49"/>
        <v>0</v>
      </c>
      <c r="BX17" s="657">
        <f t="shared" si="49"/>
        <v>0</v>
      </c>
      <c r="BY17" s="656">
        <f t="shared" si="49"/>
        <v>0</v>
      </c>
      <c r="BZ17" s="653">
        <f t="shared" si="49"/>
        <v>0</v>
      </c>
      <c r="CA17" s="657">
        <f t="shared" si="49"/>
        <v>0</v>
      </c>
      <c r="CB17" s="656">
        <f t="shared" si="49"/>
        <v>0</v>
      </c>
      <c r="CC17" s="653">
        <f t="shared" si="49"/>
        <v>0</v>
      </c>
      <c r="CD17" s="653">
        <f t="shared" si="49"/>
        <v>0</v>
      </c>
      <c r="CE17" s="653">
        <f t="shared" si="49"/>
        <v>0</v>
      </c>
    </row>
    <row r="18" spans="1:83" x14ac:dyDescent="0.3">
      <c r="A18" s="672" t="str">
        <f t="shared" si="5"/>
        <v>TEGFareloRUMO</v>
      </c>
      <c r="B18" s="671" t="str">
        <f t="shared" si="36"/>
        <v>N</v>
      </c>
      <c r="C18" s="749" t="s">
        <v>100</v>
      </c>
      <c r="D18" s="749" t="s">
        <v>27</v>
      </c>
      <c r="E18" s="747" t="s">
        <v>27</v>
      </c>
      <c r="F18" s="748" t="s">
        <v>101</v>
      </c>
      <c r="G18" s="747" t="s">
        <v>193</v>
      </c>
      <c r="H18" s="746" t="s">
        <v>8</v>
      </c>
      <c r="I18" s="743">
        <v>0</v>
      </c>
      <c r="J18" s="743">
        <v>0</v>
      </c>
      <c r="K18" s="744">
        <v>0</v>
      </c>
      <c r="L18" s="743">
        <f t="shared" ref="L18:L26" si="50">IF(K18="","",K18-J18)</f>
        <v>0</v>
      </c>
      <c r="M18" s="745"/>
      <c r="N18" s="633"/>
      <c r="O18" s="632"/>
      <c r="P18" s="634"/>
      <c r="Q18" s="633">
        <f t="shared" ref="Q18:Q26" si="51">N18+O18-P18</f>
        <v>0</v>
      </c>
      <c r="R18" s="632"/>
      <c r="S18" s="634"/>
      <c r="T18" s="633">
        <f t="shared" ref="T18:T26" si="52">Q18+R18-S18</f>
        <v>0</v>
      </c>
      <c r="U18" s="632"/>
      <c r="V18" s="635"/>
      <c r="W18" s="633">
        <f t="shared" ref="W18:W26" si="53">T18+U18-V18</f>
        <v>0</v>
      </c>
      <c r="X18" s="632"/>
      <c r="Y18" s="634"/>
      <c r="Z18" s="630">
        <f t="shared" ref="Z18:Z26" si="54">N18+O18+R18+U18+X18</f>
        <v>0</v>
      </c>
      <c r="AA18" s="630">
        <f t="shared" ref="AA18:AA26" si="55">P18+S18+V18+Y18</f>
        <v>0</v>
      </c>
      <c r="AB18" s="637">
        <f t="shared" ref="AB18:AB26" si="56">Z18-AA18</f>
        <v>0</v>
      </c>
      <c r="AC18" s="636"/>
      <c r="AD18" s="631"/>
      <c r="AE18" s="637">
        <f t="shared" ref="AE18:AE26" si="57">AB18+AC18-AD18</f>
        <v>0</v>
      </c>
      <c r="AF18" s="636"/>
      <c r="AG18" s="631"/>
      <c r="AH18" s="637">
        <f t="shared" ref="AH18:AH26" si="58">AE18+AF18-AG18</f>
        <v>0</v>
      </c>
      <c r="AI18" s="636"/>
      <c r="AJ18" s="631"/>
      <c r="AK18" s="637">
        <f t="shared" ref="AK18:AK26" si="59">AH18+AI18-AJ18</f>
        <v>0</v>
      </c>
      <c r="AL18" s="636"/>
      <c r="AM18" s="631"/>
      <c r="AN18" s="630">
        <f t="shared" ref="AN18:AN26" si="60">AB18+AC18+AF18+AI18+AL18</f>
        <v>0</v>
      </c>
      <c r="AO18" s="630">
        <f t="shared" ref="AO18:AO26" si="61">AD18+AG18+AJ18+AM18</f>
        <v>0</v>
      </c>
      <c r="AP18" s="633">
        <f t="shared" ref="AP18:AP26" si="62">AN18-AO18</f>
        <v>0</v>
      </c>
      <c r="AQ18" s="632"/>
      <c r="AR18" s="634"/>
      <c r="AS18" s="633">
        <f t="shared" ref="AS18:AS26" si="63">AP18+AQ18-AR18</f>
        <v>0</v>
      </c>
      <c r="AT18" s="632"/>
      <c r="AU18" s="634"/>
      <c r="AV18" s="633">
        <f t="shared" ref="AV18:AV26" si="64">AS18+AT18-AU18</f>
        <v>0</v>
      </c>
      <c r="AW18" s="632"/>
      <c r="AX18" s="635"/>
      <c r="AY18" s="633">
        <f t="shared" ref="AY18:AY26" si="65">AV18+AW18-AX18</f>
        <v>0</v>
      </c>
      <c r="AZ18" s="632"/>
      <c r="BA18" s="634"/>
      <c r="BB18" s="630">
        <f t="shared" ref="BB18:BB26" si="66">AP18+AQ18+AT18+AW18+AZ18</f>
        <v>0</v>
      </c>
      <c r="BC18" s="630">
        <f t="shared" ref="BC18:BC26" si="67">AR18+AU18+AX18+BA18</f>
        <v>0</v>
      </c>
      <c r="BD18" s="637">
        <f t="shared" ref="BD18:BD26" si="68">BB18-BC18</f>
        <v>0</v>
      </c>
      <c r="BE18" s="636"/>
      <c r="BF18" s="631"/>
      <c r="BG18" s="637">
        <f t="shared" ref="BG18:BG26" si="69">BD18+BE18-BF18</f>
        <v>0</v>
      </c>
      <c r="BH18" s="636"/>
      <c r="BI18" s="631"/>
      <c r="BJ18" s="637">
        <f t="shared" ref="BJ18:BJ26" si="70">BG18+BH18-BI18</f>
        <v>0</v>
      </c>
      <c r="BK18" s="636"/>
      <c r="BL18" s="631"/>
      <c r="BM18" s="637">
        <f t="shared" ref="BM18:BM26" si="71">BJ18+BK18-BL18</f>
        <v>0</v>
      </c>
      <c r="BN18" s="636"/>
      <c r="BO18" s="631"/>
      <c r="BP18" s="630">
        <f t="shared" ref="BP18:BP26" si="72">BD18+BE18+BH18+BK18+BN18</f>
        <v>0</v>
      </c>
      <c r="BQ18" s="630">
        <f t="shared" ref="BQ18:BQ26" si="73">BF18+BI18+BL18+BO18</f>
        <v>0</v>
      </c>
      <c r="BR18" s="633">
        <f t="shared" ref="BR18:BR26" si="74">BP18-BQ18</f>
        <v>0</v>
      </c>
      <c r="BS18" s="632"/>
      <c r="BT18" s="634"/>
      <c r="BU18" s="633">
        <f t="shared" ref="BU18:BU26" si="75">BR18+BS18-BT18</f>
        <v>0</v>
      </c>
      <c r="BV18" s="632"/>
      <c r="BW18" s="634"/>
      <c r="BX18" s="633">
        <f t="shared" ref="BX18:BX26" si="76">BU18+BV18-BW18</f>
        <v>0</v>
      </c>
      <c r="BY18" s="632"/>
      <c r="BZ18" s="635"/>
      <c r="CA18" s="633">
        <f t="shared" ref="CA18:CA26" si="77">BX18+BY18-BZ18</f>
        <v>0</v>
      </c>
      <c r="CB18" s="632"/>
      <c r="CC18" s="634"/>
      <c r="CD18" s="630">
        <f t="shared" ref="CD18:CD26" si="78">BR18+BS18+BV18+BY18+CB18</f>
        <v>0</v>
      </c>
      <c r="CE18" s="630">
        <f t="shared" ref="CE18:CE26" si="79">BT18+BW18+BZ18+CC18</f>
        <v>0</v>
      </c>
    </row>
    <row r="19" spans="1:83" x14ac:dyDescent="0.3">
      <c r="A19" s="672" t="str">
        <f t="shared" si="5"/>
        <v>TEGFareloMRS</v>
      </c>
      <c r="B19" s="671" t="str">
        <f t="shared" si="36"/>
        <v>N</v>
      </c>
      <c r="C19" s="742" t="s">
        <v>100</v>
      </c>
      <c r="D19" s="742" t="s">
        <v>27</v>
      </c>
      <c r="E19" s="741" t="s">
        <v>27</v>
      </c>
      <c r="F19" s="702" t="s">
        <v>101</v>
      </c>
      <c r="G19" s="741" t="s">
        <v>193</v>
      </c>
      <c r="H19" s="740" t="s">
        <v>10</v>
      </c>
      <c r="I19" s="737">
        <v>0</v>
      </c>
      <c r="J19" s="737">
        <v>0</v>
      </c>
      <c r="K19" s="738">
        <v>0</v>
      </c>
      <c r="L19" s="737">
        <f t="shared" si="50"/>
        <v>0</v>
      </c>
      <c r="M19" s="739"/>
      <c r="N19" s="642"/>
      <c r="O19" s="641"/>
      <c r="P19" s="643"/>
      <c r="Q19" s="642">
        <f t="shared" si="51"/>
        <v>0</v>
      </c>
      <c r="R19" s="641"/>
      <c r="S19" s="643"/>
      <c r="T19" s="642">
        <f t="shared" si="52"/>
        <v>0</v>
      </c>
      <c r="U19" s="641"/>
      <c r="V19" s="643"/>
      <c r="W19" s="642">
        <f t="shared" si="53"/>
        <v>0</v>
      </c>
      <c r="X19" s="641"/>
      <c r="Y19" s="643"/>
      <c r="Z19" s="639">
        <f t="shared" si="54"/>
        <v>0</v>
      </c>
      <c r="AA19" s="639">
        <f t="shared" si="55"/>
        <v>0</v>
      </c>
      <c r="AB19" s="645">
        <f t="shared" si="56"/>
        <v>0</v>
      </c>
      <c r="AC19" s="644"/>
      <c r="AD19" s="640"/>
      <c r="AE19" s="645">
        <f t="shared" si="57"/>
        <v>0</v>
      </c>
      <c r="AF19" s="644"/>
      <c r="AG19" s="640"/>
      <c r="AH19" s="645">
        <f t="shared" si="58"/>
        <v>0</v>
      </c>
      <c r="AI19" s="644"/>
      <c r="AJ19" s="640"/>
      <c r="AK19" s="645">
        <f t="shared" si="59"/>
        <v>0</v>
      </c>
      <c r="AL19" s="644"/>
      <c r="AM19" s="640"/>
      <c r="AN19" s="639">
        <f t="shared" si="60"/>
        <v>0</v>
      </c>
      <c r="AO19" s="639">
        <f t="shared" si="61"/>
        <v>0</v>
      </c>
      <c r="AP19" s="642">
        <f t="shared" si="62"/>
        <v>0</v>
      </c>
      <c r="AQ19" s="641"/>
      <c r="AR19" s="643"/>
      <c r="AS19" s="642">
        <f t="shared" si="63"/>
        <v>0</v>
      </c>
      <c r="AT19" s="641"/>
      <c r="AU19" s="643"/>
      <c r="AV19" s="642">
        <f t="shared" si="64"/>
        <v>0</v>
      </c>
      <c r="AW19" s="641"/>
      <c r="AX19" s="643"/>
      <c r="AY19" s="642">
        <f t="shared" si="65"/>
        <v>0</v>
      </c>
      <c r="AZ19" s="641"/>
      <c r="BA19" s="643"/>
      <c r="BB19" s="639">
        <f t="shared" si="66"/>
        <v>0</v>
      </c>
      <c r="BC19" s="639">
        <f t="shared" si="67"/>
        <v>0</v>
      </c>
      <c r="BD19" s="645">
        <f t="shared" si="68"/>
        <v>0</v>
      </c>
      <c r="BE19" s="644"/>
      <c r="BF19" s="640"/>
      <c r="BG19" s="645">
        <f t="shared" si="69"/>
        <v>0</v>
      </c>
      <c r="BH19" s="644"/>
      <c r="BI19" s="640"/>
      <c r="BJ19" s="645">
        <f t="shared" si="70"/>
        <v>0</v>
      </c>
      <c r="BK19" s="644"/>
      <c r="BL19" s="640"/>
      <c r="BM19" s="645">
        <f t="shared" si="71"/>
        <v>0</v>
      </c>
      <c r="BN19" s="644"/>
      <c r="BO19" s="640"/>
      <c r="BP19" s="639">
        <f t="shared" si="72"/>
        <v>0</v>
      </c>
      <c r="BQ19" s="639">
        <f t="shared" si="73"/>
        <v>0</v>
      </c>
      <c r="BR19" s="642">
        <f t="shared" si="74"/>
        <v>0</v>
      </c>
      <c r="BS19" s="641"/>
      <c r="BT19" s="643"/>
      <c r="BU19" s="642">
        <f t="shared" si="75"/>
        <v>0</v>
      </c>
      <c r="BV19" s="641"/>
      <c r="BW19" s="643"/>
      <c r="BX19" s="642">
        <f t="shared" si="76"/>
        <v>0</v>
      </c>
      <c r="BY19" s="641"/>
      <c r="BZ19" s="643"/>
      <c r="CA19" s="642">
        <f t="shared" si="77"/>
        <v>0</v>
      </c>
      <c r="CB19" s="641"/>
      <c r="CC19" s="643"/>
      <c r="CD19" s="639">
        <f t="shared" si="78"/>
        <v>0</v>
      </c>
      <c r="CE19" s="639">
        <f t="shared" si="79"/>
        <v>0</v>
      </c>
    </row>
    <row r="20" spans="1:83" x14ac:dyDescent="0.3">
      <c r="A20" s="672" t="str">
        <f t="shared" si="5"/>
        <v>TEGFareloVLI</v>
      </c>
      <c r="B20" s="671" t="str">
        <f t="shared" si="36"/>
        <v>N</v>
      </c>
      <c r="C20" s="742" t="s">
        <v>100</v>
      </c>
      <c r="D20" s="742" t="s">
        <v>27</v>
      </c>
      <c r="E20" s="741" t="s">
        <v>27</v>
      </c>
      <c r="F20" s="702" t="s">
        <v>101</v>
      </c>
      <c r="G20" s="741" t="s">
        <v>193</v>
      </c>
      <c r="H20" s="740" t="s">
        <v>11</v>
      </c>
      <c r="I20" s="737">
        <v>0</v>
      </c>
      <c r="J20" s="737">
        <v>0</v>
      </c>
      <c r="K20" s="738">
        <v>0</v>
      </c>
      <c r="L20" s="737">
        <f t="shared" si="50"/>
        <v>0</v>
      </c>
      <c r="M20" s="739"/>
      <c r="N20" s="642"/>
      <c r="O20" s="641"/>
      <c r="P20" s="643"/>
      <c r="Q20" s="642">
        <f t="shared" si="51"/>
        <v>0</v>
      </c>
      <c r="R20" s="641"/>
      <c r="S20" s="643"/>
      <c r="T20" s="642">
        <f t="shared" si="52"/>
        <v>0</v>
      </c>
      <c r="U20" s="641"/>
      <c r="V20" s="643"/>
      <c r="W20" s="642">
        <f t="shared" si="53"/>
        <v>0</v>
      </c>
      <c r="X20" s="641"/>
      <c r="Y20" s="643"/>
      <c r="Z20" s="639">
        <f t="shared" si="54"/>
        <v>0</v>
      </c>
      <c r="AA20" s="639">
        <f t="shared" si="55"/>
        <v>0</v>
      </c>
      <c r="AB20" s="645">
        <f t="shared" si="56"/>
        <v>0</v>
      </c>
      <c r="AC20" s="644"/>
      <c r="AD20" s="640"/>
      <c r="AE20" s="645">
        <f t="shared" si="57"/>
        <v>0</v>
      </c>
      <c r="AF20" s="644"/>
      <c r="AG20" s="640"/>
      <c r="AH20" s="645">
        <f t="shared" si="58"/>
        <v>0</v>
      </c>
      <c r="AI20" s="644"/>
      <c r="AJ20" s="640"/>
      <c r="AK20" s="645">
        <f t="shared" si="59"/>
        <v>0</v>
      </c>
      <c r="AL20" s="644"/>
      <c r="AM20" s="640"/>
      <c r="AN20" s="639">
        <f t="shared" si="60"/>
        <v>0</v>
      </c>
      <c r="AO20" s="639">
        <f t="shared" si="61"/>
        <v>0</v>
      </c>
      <c r="AP20" s="642">
        <f t="shared" si="62"/>
        <v>0</v>
      </c>
      <c r="AQ20" s="641"/>
      <c r="AR20" s="643"/>
      <c r="AS20" s="642">
        <f t="shared" si="63"/>
        <v>0</v>
      </c>
      <c r="AT20" s="641"/>
      <c r="AU20" s="643"/>
      <c r="AV20" s="642">
        <f t="shared" si="64"/>
        <v>0</v>
      </c>
      <c r="AW20" s="641"/>
      <c r="AX20" s="643"/>
      <c r="AY20" s="642">
        <f t="shared" si="65"/>
        <v>0</v>
      </c>
      <c r="AZ20" s="641"/>
      <c r="BA20" s="643"/>
      <c r="BB20" s="639">
        <f t="shared" si="66"/>
        <v>0</v>
      </c>
      <c r="BC20" s="639">
        <f t="shared" si="67"/>
        <v>0</v>
      </c>
      <c r="BD20" s="645">
        <f t="shared" si="68"/>
        <v>0</v>
      </c>
      <c r="BE20" s="644"/>
      <c r="BF20" s="640"/>
      <c r="BG20" s="645">
        <f t="shared" si="69"/>
        <v>0</v>
      </c>
      <c r="BH20" s="644"/>
      <c r="BI20" s="640"/>
      <c r="BJ20" s="645">
        <f t="shared" si="70"/>
        <v>0</v>
      </c>
      <c r="BK20" s="644"/>
      <c r="BL20" s="640"/>
      <c r="BM20" s="645">
        <f t="shared" si="71"/>
        <v>0</v>
      </c>
      <c r="BN20" s="644"/>
      <c r="BO20" s="640"/>
      <c r="BP20" s="639">
        <f t="shared" si="72"/>
        <v>0</v>
      </c>
      <c r="BQ20" s="639">
        <f t="shared" si="73"/>
        <v>0</v>
      </c>
      <c r="BR20" s="642">
        <f t="shared" si="74"/>
        <v>0</v>
      </c>
      <c r="BS20" s="641"/>
      <c r="BT20" s="643"/>
      <c r="BU20" s="642">
        <f t="shared" si="75"/>
        <v>0</v>
      </c>
      <c r="BV20" s="641"/>
      <c r="BW20" s="643"/>
      <c r="BX20" s="642">
        <f t="shared" si="76"/>
        <v>0</v>
      </c>
      <c r="BY20" s="641"/>
      <c r="BZ20" s="643"/>
      <c r="CA20" s="642">
        <f t="shared" si="77"/>
        <v>0</v>
      </c>
      <c r="CB20" s="641"/>
      <c r="CC20" s="643"/>
      <c r="CD20" s="639">
        <f t="shared" si="78"/>
        <v>0</v>
      </c>
      <c r="CE20" s="639">
        <f t="shared" si="79"/>
        <v>0</v>
      </c>
    </row>
    <row r="21" spans="1:83" x14ac:dyDescent="0.3">
      <c r="A21" s="672" t="str">
        <f t="shared" si="5"/>
        <v>TEGMilhoRUMO</v>
      </c>
      <c r="B21" s="671" t="str">
        <f t="shared" si="36"/>
        <v>N</v>
      </c>
      <c r="C21" s="749" t="s">
        <v>100</v>
      </c>
      <c r="D21" s="749" t="s">
        <v>27</v>
      </c>
      <c r="E21" s="747" t="s">
        <v>27</v>
      </c>
      <c r="F21" s="748" t="s">
        <v>101</v>
      </c>
      <c r="G21" s="747" t="s">
        <v>196</v>
      </c>
      <c r="H21" s="746" t="s">
        <v>8</v>
      </c>
      <c r="I21" s="743">
        <v>0</v>
      </c>
      <c r="J21" s="743">
        <v>0</v>
      </c>
      <c r="K21" s="744">
        <v>0</v>
      </c>
      <c r="L21" s="743">
        <f t="shared" si="50"/>
        <v>0</v>
      </c>
      <c r="M21" s="745"/>
      <c r="N21" s="633"/>
      <c r="O21" s="632"/>
      <c r="P21" s="634"/>
      <c r="Q21" s="633">
        <f t="shared" si="51"/>
        <v>0</v>
      </c>
      <c r="R21" s="632"/>
      <c r="S21" s="634"/>
      <c r="T21" s="633">
        <f t="shared" si="52"/>
        <v>0</v>
      </c>
      <c r="U21" s="632"/>
      <c r="V21" s="635"/>
      <c r="W21" s="633">
        <f t="shared" si="53"/>
        <v>0</v>
      </c>
      <c r="X21" s="632"/>
      <c r="Y21" s="634"/>
      <c r="Z21" s="630">
        <f t="shared" si="54"/>
        <v>0</v>
      </c>
      <c r="AA21" s="630">
        <f t="shared" si="55"/>
        <v>0</v>
      </c>
      <c r="AB21" s="637">
        <f t="shared" si="56"/>
        <v>0</v>
      </c>
      <c r="AC21" s="636"/>
      <c r="AD21" s="631"/>
      <c r="AE21" s="637">
        <f t="shared" si="57"/>
        <v>0</v>
      </c>
      <c r="AF21" s="636"/>
      <c r="AG21" s="631"/>
      <c r="AH21" s="637">
        <f t="shared" si="58"/>
        <v>0</v>
      </c>
      <c r="AI21" s="636"/>
      <c r="AJ21" s="631"/>
      <c r="AK21" s="637">
        <f t="shared" si="59"/>
        <v>0</v>
      </c>
      <c r="AL21" s="636"/>
      <c r="AM21" s="631"/>
      <c r="AN21" s="630">
        <f t="shared" si="60"/>
        <v>0</v>
      </c>
      <c r="AO21" s="630">
        <f t="shared" si="61"/>
        <v>0</v>
      </c>
      <c r="AP21" s="633">
        <f t="shared" si="62"/>
        <v>0</v>
      </c>
      <c r="AQ21" s="632"/>
      <c r="AR21" s="634"/>
      <c r="AS21" s="633">
        <f t="shared" si="63"/>
        <v>0</v>
      </c>
      <c r="AT21" s="632"/>
      <c r="AU21" s="634"/>
      <c r="AV21" s="633">
        <f t="shared" si="64"/>
        <v>0</v>
      </c>
      <c r="AW21" s="632"/>
      <c r="AX21" s="635"/>
      <c r="AY21" s="633">
        <f t="shared" si="65"/>
        <v>0</v>
      </c>
      <c r="AZ21" s="632"/>
      <c r="BA21" s="634"/>
      <c r="BB21" s="630">
        <f t="shared" si="66"/>
        <v>0</v>
      </c>
      <c r="BC21" s="630">
        <f t="shared" si="67"/>
        <v>0</v>
      </c>
      <c r="BD21" s="637">
        <f t="shared" si="68"/>
        <v>0</v>
      </c>
      <c r="BE21" s="636"/>
      <c r="BF21" s="631"/>
      <c r="BG21" s="637">
        <f t="shared" si="69"/>
        <v>0</v>
      </c>
      <c r="BH21" s="636"/>
      <c r="BI21" s="631"/>
      <c r="BJ21" s="637">
        <f t="shared" si="70"/>
        <v>0</v>
      </c>
      <c r="BK21" s="636"/>
      <c r="BL21" s="631"/>
      <c r="BM21" s="637">
        <f t="shared" si="71"/>
        <v>0</v>
      </c>
      <c r="BN21" s="636"/>
      <c r="BO21" s="631"/>
      <c r="BP21" s="630">
        <f t="shared" si="72"/>
        <v>0</v>
      </c>
      <c r="BQ21" s="630">
        <f t="shared" si="73"/>
        <v>0</v>
      </c>
      <c r="BR21" s="633">
        <f t="shared" si="74"/>
        <v>0</v>
      </c>
      <c r="BS21" s="632"/>
      <c r="BT21" s="634"/>
      <c r="BU21" s="633">
        <f t="shared" si="75"/>
        <v>0</v>
      </c>
      <c r="BV21" s="632"/>
      <c r="BW21" s="634"/>
      <c r="BX21" s="633">
        <f t="shared" si="76"/>
        <v>0</v>
      </c>
      <c r="BY21" s="632"/>
      <c r="BZ21" s="635"/>
      <c r="CA21" s="633">
        <f t="shared" si="77"/>
        <v>0</v>
      </c>
      <c r="CB21" s="632"/>
      <c r="CC21" s="634"/>
      <c r="CD21" s="630">
        <f t="shared" si="78"/>
        <v>0</v>
      </c>
      <c r="CE21" s="630">
        <f t="shared" si="79"/>
        <v>0</v>
      </c>
    </row>
    <row r="22" spans="1:83" x14ac:dyDescent="0.3">
      <c r="A22" s="672" t="str">
        <f t="shared" si="5"/>
        <v>TEGMilhoMRS</v>
      </c>
      <c r="B22" s="671" t="str">
        <f t="shared" si="36"/>
        <v>N</v>
      </c>
      <c r="C22" s="742" t="s">
        <v>100</v>
      </c>
      <c r="D22" s="742" t="s">
        <v>27</v>
      </c>
      <c r="E22" s="741" t="s">
        <v>27</v>
      </c>
      <c r="F22" s="702" t="s">
        <v>101</v>
      </c>
      <c r="G22" s="741" t="s">
        <v>196</v>
      </c>
      <c r="H22" s="740" t="s">
        <v>10</v>
      </c>
      <c r="I22" s="737">
        <v>0</v>
      </c>
      <c r="J22" s="737">
        <v>0</v>
      </c>
      <c r="K22" s="738">
        <v>0</v>
      </c>
      <c r="L22" s="737">
        <f t="shared" si="50"/>
        <v>0</v>
      </c>
      <c r="M22" s="739"/>
      <c r="N22" s="642"/>
      <c r="O22" s="641"/>
      <c r="P22" s="643"/>
      <c r="Q22" s="642">
        <f t="shared" si="51"/>
        <v>0</v>
      </c>
      <c r="R22" s="641"/>
      <c r="S22" s="643"/>
      <c r="T22" s="642">
        <f t="shared" si="52"/>
        <v>0</v>
      </c>
      <c r="U22" s="641"/>
      <c r="V22" s="643"/>
      <c r="W22" s="642">
        <f t="shared" si="53"/>
        <v>0</v>
      </c>
      <c r="X22" s="641"/>
      <c r="Y22" s="643"/>
      <c r="Z22" s="639">
        <f t="shared" si="54"/>
        <v>0</v>
      </c>
      <c r="AA22" s="639">
        <f t="shared" si="55"/>
        <v>0</v>
      </c>
      <c r="AB22" s="645">
        <f t="shared" si="56"/>
        <v>0</v>
      </c>
      <c r="AC22" s="644"/>
      <c r="AD22" s="640"/>
      <c r="AE22" s="645">
        <f t="shared" si="57"/>
        <v>0</v>
      </c>
      <c r="AF22" s="644"/>
      <c r="AG22" s="640"/>
      <c r="AH22" s="645">
        <f t="shared" si="58"/>
        <v>0</v>
      </c>
      <c r="AI22" s="644"/>
      <c r="AJ22" s="640"/>
      <c r="AK22" s="645">
        <f t="shared" si="59"/>
        <v>0</v>
      </c>
      <c r="AL22" s="644"/>
      <c r="AM22" s="640"/>
      <c r="AN22" s="639">
        <f t="shared" si="60"/>
        <v>0</v>
      </c>
      <c r="AO22" s="639">
        <f t="shared" si="61"/>
        <v>0</v>
      </c>
      <c r="AP22" s="642">
        <f t="shared" si="62"/>
        <v>0</v>
      </c>
      <c r="AQ22" s="641"/>
      <c r="AR22" s="643"/>
      <c r="AS22" s="642">
        <f t="shared" si="63"/>
        <v>0</v>
      </c>
      <c r="AT22" s="641"/>
      <c r="AU22" s="643"/>
      <c r="AV22" s="642">
        <f t="shared" si="64"/>
        <v>0</v>
      </c>
      <c r="AW22" s="641"/>
      <c r="AX22" s="643"/>
      <c r="AY22" s="642">
        <f t="shared" si="65"/>
        <v>0</v>
      </c>
      <c r="AZ22" s="641"/>
      <c r="BA22" s="643"/>
      <c r="BB22" s="639">
        <f t="shared" si="66"/>
        <v>0</v>
      </c>
      <c r="BC22" s="639">
        <f t="shared" si="67"/>
        <v>0</v>
      </c>
      <c r="BD22" s="645">
        <f t="shared" si="68"/>
        <v>0</v>
      </c>
      <c r="BE22" s="644"/>
      <c r="BF22" s="640"/>
      <c r="BG22" s="645">
        <f t="shared" si="69"/>
        <v>0</v>
      </c>
      <c r="BH22" s="644"/>
      <c r="BI22" s="640"/>
      <c r="BJ22" s="645">
        <f t="shared" si="70"/>
        <v>0</v>
      </c>
      <c r="BK22" s="644"/>
      <c r="BL22" s="640"/>
      <c r="BM22" s="645">
        <f t="shared" si="71"/>
        <v>0</v>
      </c>
      <c r="BN22" s="644"/>
      <c r="BO22" s="640"/>
      <c r="BP22" s="639">
        <f t="shared" si="72"/>
        <v>0</v>
      </c>
      <c r="BQ22" s="639">
        <f t="shared" si="73"/>
        <v>0</v>
      </c>
      <c r="BR22" s="642">
        <f t="shared" si="74"/>
        <v>0</v>
      </c>
      <c r="BS22" s="641"/>
      <c r="BT22" s="643"/>
      <c r="BU22" s="642">
        <f t="shared" si="75"/>
        <v>0</v>
      </c>
      <c r="BV22" s="641"/>
      <c r="BW22" s="643"/>
      <c r="BX22" s="642">
        <f t="shared" si="76"/>
        <v>0</v>
      </c>
      <c r="BY22" s="641"/>
      <c r="BZ22" s="643"/>
      <c r="CA22" s="642">
        <f t="shared" si="77"/>
        <v>0</v>
      </c>
      <c r="CB22" s="641"/>
      <c r="CC22" s="643"/>
      <c r="CD22" s="639">
        <f t="shared" si="78"/>
        <v>0</v>
      </c>
      <c r="CE22" s="639">
        <f t="shared" si="79"/>
        <v>0</v>
      </c>
    </row>
    <row r="23" spans="1:83" x14ac:dyDescent="0.3">
      <c r="A23" s="672" t="str">
        <f t="shared" si="5"/>
        <v>TEGMilhoVLI</v>
      </c>
      <c r="B23" s="671" t="str">
        <f t="shared" si="36"/>
        <v>N</v>
      </c>
      <c r="C23" s="742" t="s">
        <v>100</v>
      </c>
      <c r="D23" s="742" t="s">
        <v>27</v>
      </c>
      <c r="E23" s="741" t="s">
        <v>27</v>
      </c>
      <c r="F23" s="702" t="s">
        <v>101</v>
      </c>
      <c r="G23" s="741" t="s">
        <v>196</v>
      </c>
      <c r="H23" s="740" t="s">
        <v>11</v>
      </c>
      <c r="I23" s="737">
        <v>0</v>
      </c>
      <c r="J23" s="737">
        <v>0</v>
      </c>
      <c r="K23" s="738">
        <v>0</v>
      </c>
      <c r="L23" s="737">
        <f t="shared" si="50"/>
        <v>0</v>
      </c>
      <c r="M23" s="739"/>
      <c r="N23" s="642"/>
      <c r="O23" s="641"/>
      <c r="P23" s="643"/>
      <c r="Q23" s="642">
        <f t="shared" si="51"/>
        <v>0</v>
      </c>
      <c r="R23" s="641"/>
      <c r="S23" s="643"/>
      <c r="T23" s="642">
        <f t="shared" si="52"/>
        <v>0</v>
      </c>
      <c r="U23" s="641"/>
      <c r="V23" s="643"/>
      <c r="W23" s="642">
        <f t="shared" si="53"/>
        <v>0</v>
      </c>
      <c r="X23" s="641"/>
      <c r="Y23" s="643"/>
      <c r="Z23" s="639">
        <f t="shared" si="54"/>
        <v>0</v>
      </c>
      <c r="AA23" s="639">
        <f t="shared" si="55"/>
        <v>0</v>
      </c>
      <c r="AB23" s="645">
        <f t="shared" si="56"/>
        <v>0</v>
      </c>
      <c r="AC23" s="644"/>
      <c r="AD23" s="640"/>
      <c r="AE23" s="645">
        <f t="shared" si="57"/>
        <v>0</v>
      </c>
      <c r="AF23" s="644"/>
      <c r="AG23" s="640"/>
      <c r="AH23" s="645">
        <f t="shared" si="58"/>
        <v>0</v>
      </c>
      <c r="AI23" s="644"/>
      <c r="AJ23" s="640"/>
      <c r="AK23" s="645">
        <f t="shared" si="59"/>
        <v>0</v>
      </c>
      <c r="AL23" s="644"/>
      <c r="AM23" s="640"/>
      <c r="AN23" s="639">
        <f t="shared" si="60"/>
        <v>0</v>
      </c>
      <c r="AO23" s="639">
        <f t="shared" si="61"/>
        <v>0</v>
      </c>
      <c r="AP23" s="642">
        <f t="shared" si="62"/>
        <v>0</v>
      </c>
      <c r="AQ23" s="641"/>
      <c r="AR23" s="643"/>
      <c r="AS23" s="642">
        <f t="shared" si="63"/>
        <v>0</v>
      </c>
      <c r="AT23" s="641"/>
      <c r="AU23" s="643"/>
      <c r="AV23" s="642">
        <f t="shared" si="64"/>
        <v>0</v>
      </c>
      <c r="AW23" s="641"/>
      <c r="AX23" s="643"/>
      <c r="AY23" s="642">
        <f t="shared" si="65"/>
        <v>0</v>
      </c>
      <c r="AZ23" s="641"/>
      <c r="BA23" s="643"/>
      <c r="BB23" s="639">
        <f t="shared" si="66"/>
        <v>0</v>
      </c>
      <c r="BC23" s="639">
        <f t="shared" si="67"/>
        <v>0</v>
      </c>
      <c r="BD23" s="645">
        <f t="shared" si="68"/>
        <v>0</v>
      </c>
      <c r="BE23" s="644"/>
      <c r="BF23" s="640"/>
      <c r="BG23" s="645">
        <f t="shared" si="69"/>
        <v>0</v>
      </c>
      <c r="BH23" s="644"/>
      <c r="BI23" s="640"/>
      <c r="BJ23" s="645">
        <f t="shared" si="70"/>
        <v>0</v>
      </c>
      <c r="BK23" s="644"/>
      <c r="BL23" s="640"/>
      <c r="BM23" s="645">
        <f t="shared" si="71"/>
        <v>0</v>
      </c>
      <c r="BN23" s="644"/>
      <c r="BO23" s="640"/>
      <c r="BP23" s="639">
        <f t="shared" si="72"/>
        <v>0</v>
      </c>
      <c r="BQ23" s="639">
        <f t="shared" si="73"/>
        <v>0</v>
      </c>
      <c r="BR23" s="642">
        <f t="shared" si="74"/>
        <v>0</v>
      </c>
      <c r="BS23" s="641"/>
      <c r="BT23" s="643"/>
      <c r="BU23" s="642">
        <f t="shared" si="75"/>
        <v>0</v>
      </c>
      <c r="BV23" s="641"/>
      <c r="BW23" s="643"/>
      <c r="BX23" s="642">
        <f t="shared" si="76"/>
        <v>0</v>
      </c>
      <c r="BY23" s="641"/>
      <c r="BZ23" s="643"/>
      <c r="CA23" s="642">
        <f t="shared" si="77"/>
        <v>0</v>
      </c>
      <c r="CB23" s="641"/>
      <c r="CC23" s="643"/>
      <c r="CD23" s="639">
        <f t="shared" si="78"/>
        <v>0</v>
      </c>
      <c r="CE23" s="639">
        <f t="shared" si="79"/>
        <v>0</v>
      </c>
    </row>
    <row r="24" spans="1:83" x14ac:dyDescent="0.3">
      <c r="A24" s="672" t="str">
        <f t="shared" si="5"/>
        <v>TEGSojaRUMO</v>
      </c>
      <c r="B24" s="671" t="str">
        <f t="shared" si="36"/>
        <v>N</v>
      </c>
      <c r="C24" s="749" t="s">
        <v>100</v>
      </c>
      <c r="D24" s="749" t="s">
        <v>27</v>
      </c>
      <c r="E24" s="747" t="s">
        <v>27</v>
      </c>
      <c r="F24" s="748" t="s">
        <v>101</v>
      </c>
      <c r="G24" s="747" t="s">
        <v>198</v>
      </c>
      <c r="H24" s="746" t="s">
        <v>8</v>
      </c>
      <c r="I24" s="743">
        <v>114</v>
      </c>
      <c r="J24" s="743">
        <v>25</v>
      </c>
      <c r="K24" s="744">
        <v>0</v>
      </c>
      <c r="L24" s="743">
        <f t="shared" si="50"/>
        <v>-25</v>
      </c>
      <c r="M24" s="745"/>
      <c r="N24" s="633"/>
      <c r="O24" s="632"/>
      <c r="P24" s="634"/>
      <c r="Q24" s="633">
        <f t="shared" si="51"/>
        <v>0</v>
      </c>
      <c r="R24" s="632"/>
      <c r="S24" s="634"/>
      <c r="T24" s="633">
        <f t="shared" si="52"/>
        <v>0</v>
      </c>
      <c r="U24" s="632"/>
      <c r="V24" s="635"/>
      <c r="W24" s="633">
        <f t="shared" si="53"/>
        <v>0</v>
      </c>
      <c r="X24" s="632"/>
      <c r="Y24" s="634"/>
      <c r="Z24" s="630">
        <f t="shared" si="54"/>
        <v>0</v>
      </c>
      <c r="AA24" s="630">
        <f t="shared" si="55"/>
        <v>0</v>
      </c>
      <c r="AB24" s="637">
        <f t="shared" si="56"/>
        <v>0</v>
      </c>
      <c r="AC24" s="636"/>
      <c r="AD24" s="631"/>
      <c r="AE24" s="637">
        <f t="shared" si="57"/>
        <v>0</v>
      </c>
      <c r="AF24" s="636"/>
      <c r="AG24" s="631"/>
      <c r="AH24" s="637">
        <f t="shared" si="58"/>
        <v>0</v>
      </c>
      <c r="AI24" s="636"/>
      <c r="AJ24" s="631"/>
      <c r="AK24" s="637">
        <f t="shared" si="59"/>
        <v>0</v>
      </c>
      <c r="AL24" s="636"/>
      <c r="AM24" s="631"/>
      <c r="AN24" s="630">
        <f t="shared" si="60"/>
        <v>0</v>
      </c>
      <c r="AO24" s="630">
        <f t="shared" si="61"/>
        <v>0</v>
      </c>
      <c r="AP24" s="633">
        <f t="shared" si="62"/>
        <v>0</v>
      </c>
      <c r="AQ24" s="632"/>
      <c r="AR24" s="634"/>
      <c r="AS24" s="633">
        <f t="shared" si="63"/>
        <v>0</v>
      </c>
      <c r="AT24" s="632"/>
      <c r="AU24" s="634"/>
      <c r="AV24" s="633">
        <f t="shared" si="64"/>
        <v>0</v>
      </c>
      <c r="AW24" s="632"/>
      <c r="AX24" s="635"/>
      <c r="AY24" s="633">
        <f t="shared" si="65"/>
        <v>0</v>
      </c>
      <c r="AZ24" s="632"/>
      <c r="BA24" s="634"/>
      <c r="BB24" s="630">
        <f t="shared" si="66"/>
        <v>0</v>
      </c>
      <c r="BC24" s="630">
        <f t="shared" si="67"/>
        <v>0</v>
      </c>
      <c r="BD24" s="637">
        <f t="shared" si="68"/>
        <v>0</v>
      </c>
      <c r="BE24" s="636"/>
      <c r="BF24" s="631"/>
      <c r="BG24" s="637">
        <f t="shared" si="69"/>
        <v>0</v>
      </c>
      <c r="BH24" s="636"/>
      <c r="BI24" s="631"/>
      <c r="BJ24" s="637">
        <f t="shared" si="70"/>
        <v>0</v>
      </c>
      <c r="BK24" s="636"/>
      <c r="BL24" s="631"/>
      <c r="BM24" s="637">
        <f t="shared" si="71"/>
        <v>0</v>
      </c>
      <c r="BN24" s="636"/>
      <c r="BO24" s="631"/>
      <c r="BP24" s="630">
        <f t="shared" si="72"/>
        <v>0</v>
      </c>
      <c r="BQ24" s="630">
        <f t="shared" si="73"/>
        <v>0</v>
      </c>
      <c r="BR24" s="633">
        <f t="shared" si="74"/>
        <v>0</v>
      </c>
      <c r="BS24" s="632"/>
      <c r="BT24" s="634"/>
      <c r="BU24" s="633">
        <f t="shared" si="75"/>
        <v>0</v>
      </c>
      <c r="BV24" s="632"/>
      <c r="BW24" s="634"/>
      <c r="BX24" s="633">
        <f t="shared" si="76"/>
        <v>0</v>
      </c>
      <c r="BY24" s="632"/>
      <c r="BZ24" s="635"/>
      <c r="CA24" s="633">
        <f t="shared" si="77"/>
        <v>0</v>
      </c>
      <c r="CB24" s="632"/>
      <c r="CC24" s="634"/>
      <c r="CD24" s="630">
        <f t="shared" si="78"/>
        <v>0</v>
      </c>
      <c r="CE24" s="630">
        <f t="shared" si="79"/>
        <v>0</v>
      </c>
    </row>
    <row r="25" spans="1:83" x14ac:dyDescent="0.3">
      <c r="A25" s="672" t="str">
        <f t="shared" si="5"/>
        <v>TEGSojaMRS</v>
      </c>
      <c r="B25" s="671" t="str">
        <f t="shared" si="36"/>
        <v>N</v>
      </c>
      <c r="C25" s="742" t="s">
        <v>100</v>
      </c>
      <c r="D25" s="742" t="s">
        <v>27</v>
      </c>
      <c r="E25" s="741" t="s">
        <v>27</v>
      </c>
      <c r="F25" s="702" t="s">
        <v>101</v>
      </c>
      <c r="G25" s="741" t="s">
        <v>198</v>
      </c>
      <c r="H25" s="740" t="s">
        <v>10</v>
      </c>
      <c r="I25" s="737">
        <v>0</v>
      </c>
      <c r="J25" s="737">
        <v>0</v>
      </c>
      <c r="K25" s="738">
        <v>0</v>
      </c>
      <c r="L25" s="737">
        <f t="shared" si="50"/>
        <v>0</v>
      </c>
      <c r="M25" s="739"/>
      <c r="N25" s="642"/>
      <c r="O25" s="641"/>
      <c r="P25" s="643"/>
      <c r="Q25" s="642">
        <f t="shared" si="51"/>
        <v>0</v>
      </c>
      <c r="R25" s="641"/>
      <c r="S25" s="643"/>
      <c r="T25" s="642">
        <f t="shared" si="52"/>
        <v>0</v>
      </c>
      <c r="U25" s="641"/>
      <c r="V25" s="643"/>
      <c r="W25" s="642">
        <f t="shared" si="53"/>
        <v>0</v>
      </c>
      <c r="X25" s="641"/>
      <c r="Y25" s="643"/>
      <c r="Z25" s="639">
        <f t="shared" si="54"/>
        <v>0</v>
      </c>
      <c r="AA25" s="639">
        <f t="shared" si="55"/>
        <v>0</v>
      </c>
      <c r="AB25" s="645">
        <f t="shared" si="56"/>
        <v>0</v>
      </c>
      <c r="AC25" s="644"/>
      <c r="AD25" s="640"/>
      <c r="AE25" s="645">
        <f t="shared" si="57"/>
        <v>0</v>
      </c>
      <c r="AF25" s="644"/>
      <c r="AG25" s="640"/>
      <c r="AH25" s="645">
        <f t="shared" si="58"/>
        <v>0</v>
      </c>
      <c r="AI25" s="644"/>
      <c r="AJ25" s="640"/>
      <c r="AK25" s="645">
        <f t="shared" si="59"/>
        <v>0</v>
      </c>
      <c r="AL25" s="644"/>
      <c r="AM25" s="640"/>
      <c r="AN25" s="639">
        <f t="shared" si="60"/>
        <v>0</v>
      </c>
      <c r="AO25" s="639">
        <f t="shared" si="61"/>
        <v>0</v>
      </c>
      <c r="AP25" s="642">
        <f t="shared" si="62"/>
        <v>0</v>
      </c>
      <c r="AQ25" s="641"/>
      <c r="AR25" s="643"/>
      <c r="AS25" s="642">
        <f t="shared" si="63"/>
        <v>0</v>
      </c>
      <c r="AT25" s="641"/>
      <c r="AU25" s="643"/>
      <c r="AV25" s="642">
        <f t="shared" si="64"/>
        <v>0</v>
      </c>
      <c r="AW25" s="641"/>
      <c r="AX25" s="643"/>
      <c r="AY25" s="642">
        <f t="shared" si="65"/>
        <v>0</v>
      </c>
      <c r="AZ25" s="641"/>
      <c r="BA25" s="643"/>
      <c r="BB25" s="639">
        <f t="shared" si="66"/>
        <v>0</v>
      </c>
      <c r="BC25" s="639">
        <f t="shared" si="67"/>
        <v>0</v>
      </c>
      <c r="BD25" s="645">
        <f t="shared" si="68"/>
        <v>0</v>
      </c>
      <c r="BE25" s="644"/>
      <c r="BF25" s="640"/>
      <c r="BG25" s="645">
        <f t="shared" si="69"/>
        <v>0</v>
      </c>
      <c r="BH25" s="644"/>
      <c r="BI25" s="640"/>
      <c r="BJ25" s="645">
        <f t="shared" si="70"/>
        <v>0</v>
      </c>
      <c r="BK25" s="644"/>
      <c r="BL25" s="640"/>
      <c r="BM25" s="645">
        <f t="shared" si="71"/>
        <v>0</v>
      </c>
      <c r="BN25" s="644"/>
      <c r="BO25" s="640"/>
      <c r="BP25" s="639">
        <f t="shared" si="72"/>
        <v>0</v>
      </c>
      <c r="BQ25" s="639">
        <f t="shared" si="73"/>
        <v>0</v>
      </c>
      <c r="BR25" s="642">
        <f t="shared" si="74"/>
        <v>0</v>
      </c>
      <c r="BS25" s="641"/>
      <c r="BT25" s="643"/>
      <c r="BU25" s="642">
        <f t="shared" si="75"/>
        <v>0</v>
      </c>
      <c r="BV25" s="641"/>
      <c r="BW25" s="643"/>
      <c r="BX25" s="642">
        <f t="shared" si="76"/>
        <v>0</v>
      </c>
      <c r="BY25" s="641"/>
      <c r="BZ25" s="643"/>
      <c r="CA25" s="642">
        <f t="shared" si="77"/>
        <v>0</v>
      </c>
      <c r="CB25" s="641"/>
      <c r="CC25" s="643"/>
      <c r="CD25" s="639">
        <f t="shared" si="78"/>
        <v>0</v>
      </c>
      <c r="CE25" s="639">
        <f t="shared" si="79"/>
        <v>0</v>
      </c>
    </row>
    <row r="26" spans="1:83" x14ac:dyDescent="0.3">
      <c r="A26" s="672" t="str">
        <f t="shared" si="5"/>
        <v>TEGSojaVLI</v>
      </c>
      <c r="B26" s="671" t="str">
        <f t="shared" si="36"/>
        <v>N</v>
      </c>
      <c r="C26" s="742" t="s">
        <v>100</v>
      </c>
      <c r="D26" s="742" t="s">
        <v>27</v>
      </c>
      <c r="E26" s="741" t="s">
        <v>27</v>
      </c>
      <c r="F26" s="702" t="s">
        <v>101</v>
      </c>
      <c r="G26" s="741" t="s">
        <v>198</v>
      </c>
      <c r="H26" s="740" t="s">
        <v>11</v>
      </c>
      <c r="I26" s="737">
        <v>61</v>
      </c>
      <c r="J26" s="737">
        <v>61</v>
      </c>
      <c r="K26" s="738">
        <v>0</v>
      </c>
      <c r="L26" s="737">
        <f t="shared" si="50"/>
        <v>-61</v>
      </c>
      <c r="M26" s="739"/>
      <c r="N26" s="642"/>
      <c r="O26" s="641"/>
      <c r="P26" s="643"/>
      <c r="Q26" s="642">
        <f t="shared" si="51"/>
        <v>0</v>
      </c>
      <c r="R26" s="641"/>
      <c r="S26" s="643"/>
      <c r="T26" s="642">
        <f t="shared" si="52"/>
        <v>0</v>
      </c>
      <c r="U26" s="641"/>
      <c r="V26" s="643"/>
      <c r="W26" s="642">
        <f t="shared" si="53"/>
        <v>0</v>
      </c>
      <c r="X26" s="641"/>
      <c r="Y26" s="643"/>
      <c r="Z26" s="639">
        <f t="shared" si="54"/>
        <v>0</v>
      </c>
      <c r="AA26" s="639">
        <f t="shared" si="55"/>
        <v>0</v>
      </c>
      <c r="AB26" s="645">
        <f t="shared" si="56"/>
        <v>0</v>
      </c>
      <c r="AC26" s="644"/>
      <c r="AD26" s="640"/>
      <c r="AE26" s="645">
        <f t="shared" si="57"/>
        <v>0</v>
      </c>
      <c r="AF26" s="644"/>
      <c r="AG26" s="640"/>
      <c r="AH26" s="645">
        <f t="shared" si="58"/>
        <v>0</v>
      </c>
      <c r="AI26" s="644"/>
      <c r="AJ26" s="640"/>
      <c r="AK26" s="645">
        <f t="shared" si="59"/>
        <v>0</v>
      </c>
      <c r="AL26" s="644"/>
      <c r="AM26" s="640"/>
      <c r="AN26" s="639">
        <f t="shared" si="60"/>
        <v>0</v>
      </c>
      <c r="AO26" s="639">
        <f t="shared" si="61"/>
        <v>0</v>
      </c>
      <c r="AP26" s="642">
        <f t="shared" si="62"/>
        <v>0</v>
      </c>
      <c r="AQ26" s="641"/>
      <c r="AR26" s="643"/>
      <c r="AS26" s="642">
        <f t="shared" si="63"/>
        <v>0</v>
      </c>
      <c r="AT26" s="641"/>
      <c r="AU26" s="643"/>
      <c r="AV26" s="642">
        <f t="shared" si="64"/>
        <v>0</v>
      </c>
      <c r="AW26" s="641"/>
      <c r="AX26" s="643"/>
      <c r="AY26" s="642">
        <f t="shared" si="65"/>
        <v>0</v>
      </c>
      <c r="AZ26" s="641"/>
      <c r="BA26" s="643"/>
      <c r="BB26" s="639">
        <f t="shared" si="66"/>
        <v>0</v>
      </c>
      <c r="BC26" s="639">
        <f t="shared" si="67"/>
        <v>0</v>
      </c>
      <c r="BD26" s="645">
        <f t="shared" si="68"/>
        <v>0</v>
      </c>
      <c r="BE26" s="644"/>
      <c r="BF26" s="640"/>
      <c r="BG26" s="645">
        <f t="shared" si="69"/>
        <v>0</v>
      </c>
      <c r="BH26" s="644"/>
      <c r="BI26" s="640"/>
      <c r="BJ26" s="645">
        <f t="shared" si="70"/>
        <v>0</v>
      </c>
      <c r="BK26" s="644"/>
      <c r="BL26" s="640"/>
      <c r="BM26" s="645">
        <f t="shared" si="71"/>
        <v>0</v>
      </c>
      <c r="BN26" s="644"/>
      <c r="BO26" s="640"/>
      <c r="BP26" s="639">
        <f t="shared" si="72"/>
        <v>0</v>
      </c>
      <c r="BQ26" s="639">
        <f t="shared" si="73"/>
        <v>0</v>
      </c>
      <c r="BR26" s="642">
        <f t="shared" si="74"/>
        <v>0</v>
      </c>
      <c r="BS26" s="641"/>
      <c r="BT26" s="643"/>
      <c r="BU26" s="642">
        <f t="shared" si="75"/>
        <v>0</v>
      </c>
      <c r="BV26" s="641"/>
      <c r="BW26" s="643"/>
      <c r="BX26" s="642">
        <f t="shared" si="76"/>
        <v>0</v>
      </c>
      <c r="BY26" s="641"/>
      <c r="BZ26" s="643"/>
      <c r="CA26" s="642">
        <f t="shared" si="77"/>
        <v>0</v>
      </c>
      <c r="CB26" s="641"/>
      <c r="CC26" s="643"/>
      <c r="CD26" s="639">
        <f t="shared" si="78"/>
        <v>0</v>
      </c>
      <c r="CE26" s="639">
        <f t="shared" si="79"/>
        <v>0</v>
      </c>
    </row>
    <row r="27" spans="1:83" x14ac:dyDescent="0.3">
      <c r="A27" s="672" t="str">
        <f t="shared" si="5"/>
        <v/>
      </c>
      <c r="B27" s="671" t="str">
        <f t="shared" si="36"/>
        <v>N</v>
      </c>
      <c r="C27" s="670" t="s">
        <v>9</v>
      </c>
      <c r="D27" s="670"/>
      <c r="E27" s="668"/>
      <c r="F27" s="669"/>
      <c r="G27" s="668"/>
      <c r="H27" s="638"/>
      <c r="I27" s="735">
        <v>175</v>
      </c>
      <c r="J27" s="735">
        <v>86</v>
      </c>
      <c r="K27" s="735">
        <f>SUM(K18:K26)</f>
        <v>0</v>
      </c>
      <c r="L27" s="735"/>
      <c r="M27" s="736">
        <f ca="1">SUMIFS(M:M,$D:$D,$D26,$H:$H,"RUMO")</f>
        <v>0</v>
      </c>
      <c r="N27" s="657">
        <f t="shared" ref="N27:AB27" si="80">SUM(N18:N26)</f>
        <v>0</v>
      </c>
      <c r="O27" s="656">
        <f t="shared" si="80"/>
        <v>0</v>
      </c>
      <c r="P27" s="653">
        <f t="shared" si="80"/>
        <v>0</v>
      </c>
      <c r="Q27" s="655">
        <f t="shared" si="80"/>
        <v>0</v>
      </c>
      <c r="R27" s="654">
        <f t="shared" si="80"/>
        <v>0</v>
      </c>
      <c r="S27" s="653">
        <f t="shared" si="80"/>
        <v>0</v>
      </c>
      <c r="T27" s="655">
        <f t="shared" si="80"/>
        <v>0</v>
      </c>
      <c r="U27" s="654">
        <f t="shared" si="80"/>
        <v>0</v>
      </c>
      <c r="V27" s="653">
        <f t="shared" si="80"/>
        <v>0</v>
      </c>
      <c r="W27" s="655">
        <f t="shared" si="80"/>
        <v>0</v>
      </c>
      <c r="X27" s="654">
        <f t="shared" si="80"/>
        <v>0</v>
      </c>
      <c r="Y27" s="653">
        <f t="shared" si="80"/>
        <v>0</v>
      </c>
      <c r="Z27" s="653">
        <f t="shared" si="80"/>
        <v>0</v>
      </c>
      <c r="AA27" s="653">
        <f t="shared" si="80"/>
        <v>0</v>
      </c>
      <c r="AB27" s="652">
        <f t="shared" si="80"/>
        <v>0</v>
      </c>
      <c r="AC27" s="651">
        <f t="shared" ref="AC27:AP27" si="81">SUM(AC18:AC26)</f>
        <v>0</v>
      </c>
      <c r="AD27" s="650">
        <f t="shared" si="81"/>
        <v>0</v>
      </c>
      <c r="AE27" s="652">
        <f t="shared" si="81"/>
        <v>0</v>
      </c>
      <c r="AF27" s="651">
        <f t="shared" si="81"/>
        <v>0</v>
      </c>
      <c r="AG27" s="650">
        <f t="shared" si="81"/>
        <v>0</v>
      </c>
      <c r="AH27" s="652">
        <f t="shared" si="81"/>
        <v>0</v>
      </c>
      <c r="AI27" s="651">
        <f t="shared" si="81"/>
        <v>0</v>
      </c>
      <c r="AJ27" s="650">
        <f t="shared" si="81"/>
        <v>0</v>
      </c>
      <c r="AK27" s="652">
        <f t="shared" si="81"/>
        <v>0</v>
      </c>
      <c r="AL27" s="651">
        <f t="shared" si="81"/>
        <v>0</v>
      </c>
      <c r="AM27" s="650">
        <f t="shared" si="81"/>
        <v>0</v>
      </c>
      <c r="AN27" s="650">
        <f t="shared" si="81"/>
        <v>0</v>
      </c>
      <c r="AO27" s="650">
        <f t="shared" si="81"/>
        <v>0</v>
      </c>
      <c r="AP27" s="657">
        <f t="shared" si="81"/>
        <v>0</v>
      </c>
      <c r="AQ27" s="656">
        <f t="shared" ref="AQ27:CE27" si="82">SUM(AQ18:AQ26)</f>
        <v>0</v>
      </c>
      <c r="AR27" s="653">
        <f t="shared" si="82"/>
        <v>0</v>
      </c>
      <c r="AS27" s="657">
        <f t="shared" si="82"/>
        <v>0</v>
      </c>
      <c r="AT27" s="656">
        <f t="shared" si="82"/>
        <v>0</v>
      </c>
      <c r="AU27" s="653">
        <f t="shared" si="82"/>
        <v>0</v>
      </c>
      <c r="AV27" s="657">
        <f t="shared" si="82"/>
        <v>0</v>
      </c>
      <c r="AW27" s="656">
        <f t="shared" si="82"/>
        <v>0</v>
      </c>
      <c r="AX27" s="653">
        <f t="shared" si="82"/>
        <v>0</v>
      </c>
      <c r="AY27" s="657">
        <f t="shared" si="82"/>
        <v>0</v>
      </c>
      <c r="AZ27" s="656">
        <f t="shared" si="82"/>
        <v>0</v>
      </c>
      <c r="BA27" s="653">
        <f t="shared" si="82"/>
        <v>0</v>
      </c>
      <c r="BB27" s="653">
        <f t="shared" si="82"/>
        <v>0</v>
      </c>
      <c r="BC27" s="653">
        <f t="shared" si="82"/>
        <v>0</v>
      </c>
      <c r="BD27" s="652">
        <f t="shared" si="82"/>
        <v>0</v>
      </c>
      <c r="BE27" s="651">
        <f t="shared" si="82"/>
        <v>0</v>
      </c>
      <c r="BF27" s="650">
        <f t="shared" si="82"/>
        <v>0</v>
      </c>
      <c r="BG27" s="652">
        <f t="shared" si="82"/>
        <v>0</v>
      </c>
      <c r="BH27" s="651">
        <f t="shared" si="82"/>
        <v>0</v>
      </c>
      <c r="BI27" s="650">
        <f t="shared" si="82"/>
        <v>0</v>
      </c>
      <c r="BJ27" s="652">
        <f t="shared" si="82"/>
        <v>0</v>
      </c>
      <c r="BK27" s="651">
        <f t="shared" si="82"/>
        <v>0</v>
      </c>
      <c r="BL27" s="650">
        <f t="shared" si="82"/>
        <v>0</v>
      </c>
      <c r="BM27" s="652">
        <f t="shared" si="82"/>
        <v>0</v>
      </c>
      <c r="BN27" s="651">
        <f t="shared" si="82"/>
        <v>0</v>
      </c>
      <c r="BO27" s="650">
        <f t="shared" si="82"/>
        <v>0</v>
      </c>
      <c r="BP27" s="650">
        <f t="shared" si="82"/>
        <v>0</v>
      </c>
      <c r="BQ27" s="650">
        <f t="shared" si="82"/>
        <v>0</v>
      </c>
      <c r="BR27" s="657">
        <f t="shared" si="82"/>
        <v>0</v>
      </c>
      <c r="BS27" s="656">
        <f t="shared" si="82"/>
        <v>0</v>
      </c>
      <c r="BT27" s="653">
        <f t="shared" si="82"/>
        <v>0</v>
      </c>
      <c r="BU27" s="657">
        <f t="shared" si="82"/>
        <v>0</v>
      </c>
      <c r="BV27" s="656">
        <f t="shared" si="82"/>
        <v>0</v>
      </c>
      <c r="BW27" s="653">
        <f t="shared" si="82"/>
        <v>0</v>
      </c>
      <c r="BX27" s="657">
        <f t="shared" si="82"/>
        <v>0</v>
      </c>
      <c r="BY27" s="656">
        <f t="shared" si="82"/>
        <v>0</v>
      </c>
      <c r="BZ27" s="653">
        <f t="shared" si="82"/>
        <v>0</v>
      </c>
      <c r="CA27" s="657">
        <f t="shared" si="82"/>
        <v>0</v>
      </c>
      <c r="CB27" s="656">
        <f t="shared" si="82"/>
        <v>0</v>
      </c>
      <c r="CC27" s="653">
        <f t="shared" si="82"/>
        <v>0</v>
      </c>
      <c r="CD27" s="653">
        <f t="shared" si="82"/>
        <v>0</v>
      </c>
      <c r="CE27" s="653">
        <f t="shared" si="82"/>
        <v>0</v>
      </c>
    </row>
    <row r="28" spans="1:83" x14ac:dyDescent="0.3">
      <c r="A28" s="672" t="str">
        <f t="shared" si="5"/>
        <v>TEAGFareloRUMO</v>
      </c>
      <c r="B28" s="671" t="str">
        <f t="shared" si="36"/>
        <v>N</v>
      </c>
      <c r="C28" s="749" t="s">
        <v>100</v>
      </c>
      <c r="D28" s="749" t="s">
        <v>28</v>
      </c>
      <c r="E28" s="747" t="s">
        <v>28</v>
      </c>
      <c r="F28" s="748" t="s">
        <v>101</v>
      </c>
      <c r="G28" s="747" t="s">
        <v>193</v>
      </c>
      <c r="H28" s="746" t="s">
        <v>8</v>
      </c>
      <c r="I28" s="743">
        <v>0</v>
      </c>
      <c r="J28" s="743">
        <v>0</v>
      </c>
      <c r="K28" s="744">
        <v>0</v>
      </c>
      <c r="L28" s="743">
        <f t="shared" ref="L28:L39" si="83">IF(K28="","",K28-J28)</f>
        <v>0</v>
      </c>
      <c r="M28" s="745"/>
      <c r="N28" s="633"/>
      <c r="O28" s="632"/>
      <c r="P28" s="634"/>
      <c r="Q28" s="633">
        <f t="shared" ref="Q28:Q39" si="84">N28+O28-P28</f>
        <v>0</v>
      </c>
      <c r="R28" s="632"/>
      <c r="S28" s="634"/>
      <c r="T28" s="633">
        <f t="shared" ref="T28:T39" si="85">Q28+R28-S28</f>
        <v>0</v>
      </c>
      <c r="U28" s="632"/>
      <c r="V28" s="635"/>
      <c r="W28" s="633">
        <f t="shared" ref="W28:W39" si="86">T28+U28-V28</f>
        <v>0</v>
      </c>
      <c r="X28" s="632"/>
      <c r="Y28" s="634"/>
      <c r="Z28" s="630">
        <f t="shared" ref="Z28:Z39" si="87">N28+O28+R28+U28+X28</f>
        <v>0</v>
      </c>
      <c r="AA28" s="630">
        <f t="shared" ref="AA28:AA39" si="88">P28+S28+V28+Y28</f>
        <v>0</v>
      </c>
      <c r="AB28" s="637">
        <f t="shared" ref="AB28:AB39" si="89">Z28-AA28</f>
        <v>0</v>
      </c>
      <c r="AC28" s="636"/>
      <c r="AD28" s="631"/>
      <c r="AE28" s="637">
        <f t="shared" ref="AE28:AE39" si="90">AB28+AC28-AD28</f>
        <v>0</v>
      </c>
      <c r="AF28" s="636"/>
      <c r="AG28" s="631"/>
      <c r="AH28" s="637">
        <f t="shared" ref="AH28:AH39" si="91">AE28+AF28-AG28</f>
        <v>0</v>
      </c>
      <c r="AI28" s="636"/>
      <c r="AJ28" s="631"/>
      <c r="AK28" s="637">
        <f t="shared" ref="AK28:AK39" si="92">AH28+AI28-AJ28</f>
        <v>0</v>
      </c>
      <c r="AL28" s="636"/>
      <c r="AM28" s="631"/>
      <c r="AN28" s="630">
        <f t="shared" ref="AN28:AN39" si="93">AB28+AC28+AF28+AI28+AL28</f>
        <v>0</v>
      </c>
      <c r="AO28" s="630">
        <f t="shared" ref="AO28:AO39" si="94">AD28+AG28+AJ28+AM28</f>
        <v>0</v>
      </c>
      <c r="AP28" s="633">
        <f t="shared" ref="AP28:AP39" si="95">AN28-AO28</f>
        <v>0</v>
      </c>
      <c r="AQ28" s="632"/>
      <c r="AR28" s="634"/>
      <c r="AS28" s="633">
        <f t="shared" ref="AS28:AS39" si="96">AP28+AQ28-AR28</f>
        <v>0</v>
      </c>
      <c r="AT28" s="632"/>
      <c r="AU28" s="634"/>
      <c r="AV28" s="633">
        <f t="shared" ref="AV28:AV39" si="97">AS28+AT28-AU28</f>
        <v>0</v>
      </c>
      <c r="AW28" s="632"/>
      <c r="AX28" s="635"/>
      <c r="AY28" s="633">
        <f t="shared" ref="AY28:AY39" si="98">AV28+AW28-AX28</f>
        <v>0</v>
      </c>
      <c r="AZ28" s="632"/>
      <c r="BA28" s="634"/>
      <c r="BB28" s="630">
        <f t="shared" ref="BB28:BB39" si="99">AP28+AQ28+AT28+AW28+AZ28</f>
        <v>0</v>
      </c>
      <c r="BC28" s="630">
        <f t="shared" ref="BC28:BC39" si="100">AR28+AU28+AX28+BA28</f>
        <v>0</v>
      </c>
      <c r="BD28" s="637">
        <f t="shared" ref="BD28:BD39" si="101">BB28-BC28</f>
        <v>0</v>
      </c>
      <c r="BE28" s="636"/>
      <c r="BF28" s="631"/>
      <c r="BG28" s="637">
        <f t="shared" ref="BG28:BG39" si="102">BD28+BE28-BF28</f>
        <v>0</v>
      </c>
      <c r="BH28" s="636"/>
      <c r="BI28" s="631"/>
      <c r="BJ28" s="637">
        <f t="shared" ref="BJ28:BJ39" si="103">BG28+BH28-BI28</f>
        <v>0</v>
      </c>
      <c r="BK28" s="636"/>
      <c r="BL28" s="631"/>
      <c r="BM28" s="637">
        <f t="shared" ref="BM28:BM39" si="104">BJ28+BK28-BL28</f>
        <v>0</v>
      </c>
      <c r="BN28" s="636"/>
      <c r="BO28" s="631"/>
      <c r="BP28" s="630">
        <f t="shared" ref="BP28:BP39" si="105">BD28+BE28+BH28+BK28+BN28</f>
        <v>0</v>
      </c>
      <c r="BQ28" s="630">
        <f t="shared" ref="BQ28:BQ39" si="106">BF28+BI28+BL28+BO28</f>
        <v>0</v>
      </c>
      <c r="BR28" s="633">
        <f t="shared" ref="BR28:BR39" si="107">BP28-BQ28</f>
        <v>0</v>
      </c>
      <c r="BS28" s="632"/>
      <c r="BT28" s="634"/>
      <c r="BU28" s="633">
        <f t="shared" ref="BU28:BU39" si="108">BR28+BS28-BT28</f>
        <v>0</v>
      </c>
      <c r="BV28" s="632"/>
      <c r="BW28" s="634"/>
      <c r="BX28" s="633">
        <f t="shared" ref="BX28:BX39" si="109">BU28+BV28-BW28</f>
        <v>0</v>
      </c>
      <c r="BY28" s="632"/>
      <c r="BZ28" s="635"/>
      <c r="CA28" s="633">
        <f t="shared" ref="CA28:CA39" si="110">BX28+BY28-BZ28</f>
        <v>0</v>
      </c>
      <c r="CB28" s="632"/>
      <c r="CC28" s="634"/>
      <c r="CD28" s="630">
        <f t="shared" ref="CD28:CD39" si="111">BR28+BS28+BV28+BY28+CB28</f>
        <v>0</v>
      </c>
      <c r="CE28" s="630">
        <f t="shared" ref="CE28:CE39" si="112">BT28+BW28+BZ28+CC28</f>
        <v>0</v>
      </c>
    </row>
    <row r="29" spans="1:83" x14ac:dyDescent="0.3">
      <c r="A29" s="672" t="str">
        <f t="shared" si="5"/>
        <v>TEAGFareloMRS</v>
      </c>
      <c r="B29" s="671" t="str">
        <f t="shared" si="36"/>
        <v>N</v>
      </c>
      <c r="C29" s="742" t="s">
        <v>100</v>
      </c>
      <c r="D29" s="742" t="s">
        <v>28</v>
      </c>
      <c r="E29" s="741" t="s">
        <v>28</v>
      </c>
      <c r="F29" s="702" t="s">
        <v>101</v>
      </c>
      <c r="G29" s="741" t="s">
        <v>193</v>
      </c>
      <c r="H29" s="740" t="s">
        <v>10</v>
      </c>
      <c r="I29" s="737">
        <v>0</v>
      </c>
      <c r="J29" s="737">
        <v>0</v>
      </c>
      <c r="K29" s="738">
        <v>0</v>
      </c>
      <c r="L29" s="737">
        <f t="shared" si="83"/>
        <v>0</v>
      </c>
      <c r="M29" s="739"/>
      <c r="N29" s="642"/>
      <c r="O29" s="641"/>
      <c r="P29" s="643"/>
      <c r="Q29" s="642">
        <f t="shared" si="84"/>
        <v>0</v>
      </c>
      <c r="R29" s="641"/>
      <c r="S29" s="643"/>
      <c r="T29" s="642">
        <f t="shared" si="85"/>
        <v>0</v>
      </c>
      <c r="U29" s="641"/>
      <c r="V29" s="643"/>
      <c r="W29" s="642">
        <f t="shared" si="86"/>
        <v>0</v>
      </c>
      <c r="X29" s="641"/>
      <c r="Y29" s="643"/>
      <c r="Z29" s="639">
        <f t="shared" si="87"/>
        <v>0</v>
      </c>
      <c r="AA29" s="639">
        <f t="shared" si="88"/>
        <v>0</v>
      </c>
      <c r="AB29" s="645">
        <f t="shared" si="89"/>
        <v>0</v>
      </c>
      <c r="AC29" s="644"/>
      <c r="AD29" s="640"/>
      <c r="AE29" s="645">
        <f t="shared" si="90"/>
        <v>0</v>
      </c>
      <c r="AF29" s="644"/>
      <c r="AG29" s="640"/>
      <c r="AH29" s="645">
        <f t="shared" si="91"/>
        <v>0</v>
      </c>
      <c r="AI29" s="644"/>
      <c r="AJ29" s="640"/>
      <c r="AK29" s="645">
        <f t="shared" si="92"/>
        <v>0</v>
      </c>
      <c r="AL29" s="644"/>
      <c r="AM29" s="640"/>
      <c r="AN29" s="639">
        <f t="shared" si="93"/>
        <v>0</v>
      </c>
      <c r="AO29" s="639">
        <f t="shared" si="94"/>
        <v>0</v>
      </c>
      <c r="AP29" s="642">
        <f t="shared" si="95"/>
        <v>0</v>
      </c>
      <c r="AQ29" s="641"/>
      <c r="AR29" s="643"/>
      <c r="AS29" s="642">
        <f t="shared" si="96"/>
        <v>0</v>
      </c>
      <c r="AT29" s="641"/>
      <c r="AU29" s="643"/>
      <c r="AV29" s="642">
        <f t="shared" si="97"/>
        <v>0</v>
      </c>
      <c r="AW29" s="641"/>
      <c r="AX29" s="643"/>
      <c r="AY29" s="642">
        <f t="shared" si="98"/>
        <v>0</v>
      </c>
      <c r="AZ29" s="641"/>
      <c r="BA29" s="643"/>
      <c r="BB29" s="639">
        <f t="shared" si="99"/>
        <v>0</v>
      </c>
      <c r="BC29" s="639">
        <f t="shared" si="100"/>
        <v>0</v>
      </c>
      <c r="BD29" s="645">
        <f t="shared" si="101"/>
        <v>0</v>
      </c>
      <c r="BE29" s="644"/>
      <c r="BF29" s="640"/>
      <c r="BG29" s="645">
        <f t="shared" si="102"/>
        <v>0</v>
      </c>
      <c r="BH29" s="644"/>
      <c r="BI29" s="640"/>
      <c r="BJ29" s="645">
        <f t="shared" si="103"/>
        <v>0</v>
      </c>
      <c r="BK29" s="644"/>
      <c r="BL29" s="640"/>
      <c r="BM29" s="645">
        <f t="shared" si="104"/>
        <v>0</v>
      </c>
      <c r="BN29" s="644"/>
      <c r="BO29" s="640"/>
      <c r="BP29" s="639">
        <f t="shared" si="105"/>
        <v>0</v>
      </c>
      <c r="BQ29" s="639">
        <f t="shared" si="106"/>
        <v>0</v>
      </c>
      <c r="BR29" s="642">
        <f t="shared" si="107"/>
        <v>0</v>
      </c>
      <c r="BS29" s="641"/>
      <c r="BT29" s="643"/>
      <c r="BU29" s="642">
        <f t="shared" si="108"/>
        <v>0</v>
      </c>
      <c r="BV29" s="641"/>
      <c r="BW29" s="643"/>
      <c r="BX29" s="642">
        <f t="shared" si="109"/>
        <v>0</v>
      </c>
      <c r="BY29" s="641"/>
      <c r="BZ29" s="643"/>
      <c r="CA29" s="642">
        <f t="shared" si="110"/>
        <v>0</v>
      </c>
      <c r="CB29" s="641"/>
      <c r="CC29" s="643"/>
      <c r="CD29" s="639">
        <f t="shared" si="111"/>
        <v>0</v>
      </c>
      <c r="CE29" s="639">
        <f t="shared" si="112"/>
        <v>0</v>
      </c>
    </row>
    <row r="30" spans="1:83" x14ac:dyDescent="0.3">
      <c r="A30" s="672" t="str">
        <f t="shared" si="5"/>
        <v>TEAGFareloVLI</v>
      </c>
      <c r="B30" s="671" t="str">
        <f t="shared" si="36"/>
        <v>N</v>
      </c>
      <c r="C30" s="742" t="s">
        <v>100</v>
      </c>
      <c r="D30" s="742" t="s">
        <v>28</v>
      </c>
      <c r="E30" s="741" t="s">
        <v>28</v>
      </c>
      <c r="F30" s="702" t="s">
        <v>101</v>
      </c>
      <c r="G30" s="741" t="s">
        <v>193</v>
      </c>
      <c r="H30" s="740" t="s">
        <v>11</v>
      </c>
      <c r="I30" s="737">
        <v>0</v>
      </c>
      <c r="J30" s="737">
        <v>0</v>
      </c>
      <c r="K30" s="738">
        <v>0</v>
      </c>
      <c r="L30" s="737">
        <f t="shared" si="83"/>
        <v>0</v>
      </c>
      <c r="M30" s="739"/>
      <c r="N30" s="642"/>
      <c r="O30" s="641"/>
      <c r="P30" s="643"/>
      <c r="Q30" s="642">
        <f t="shared" si="84"/>
        <v>0</v>
      </c>
      <c r="R30" s="641"/>
      <c r="S30" s="643"/>
      <c r="T30" s="642">
        <f t="shared" si="85"/>
        <v>0</v>
      </c>
      <c r="U30" s="641"/>
      <c r="V30" s="643"/>
      <c r="W30" s="642">
        <f t="shared" si="86"/>
        <v>0</v>
      </c>
      <c r="X30" s="641"/>
      <c r="Y30" s="643"/>
      <c r="Z30" s="639">
        <f t="shared" si="87"/>
        <v>0</v>
      </c>
      <c r="AA30" s="639">
        <f t="shared" si="88"/>
        <v>0</v>
      </c>
      <c r="AB30" s="645">
        <f t="shared" si="89"/>
        <v>0</v>
      </c>
      <c r="AC30" s="644"/>
      <c r="AD30" s="640"/>
      <c r="AE30" s="645">
        <f t="shared" si="90"/>
        <v>0</v>
      </c>
      <c r="AF30" s="644"/>
      <c r="AG30" s="640"/>
      <c r="AH30" s="645">
        <f t="shared" si="91"/>
        <v>0</v>
      </c>
      <c r="AI30" s="644"/>
      <c r="AJ30" s="640"/>
      <c r="AK30" s="645">
        <f t="shared" si="92"/>
        <v>0</v>
      </c>
      <c r="AL30" s="644"/>
      <c r="AM30" s="640"/>
      <c r="AN30" s="639">
        <f t="shared" si="93"/>
        <v>0</v>
      </c>
      <c r="AO30" s="639">
        <f t="shared" si="94"/>
        <v>0</v>
      </c>
      <c r="AP30" s="642">
        <f t="shared" si="95"/>
        <v>0</v>
      </c>
      <c r="AQ30" s="641"/>
      <c r="AR30" s="643"/>
      <c r="AS30" s="642">
        <f t="shared" si="96"/>
        <v>0</v>
      </c>
      <c r="AT30" s="641"/>
      <c r="AU30" s="643"/>
      <c r="AV30" s="642">
        <f t="shared" si="97"/>
        <v>0</v>
      </c>
      <c r="AW30" s="641"/>
      <c r="AX30" s="643"/>
      <c r="AY30" s="642">
        <f t="shared" si="98"/>
        <v>0</v>
      </c>
      <c r="AZ30" s="641"/>
      <c r="BA30" s="643"/>
      <c r="BB30" s="639">
        <f t="shared" si="99"/>
        <v>0</v>
      </c>
      <c r="BC30" s="639">
        <f t="shared" si="100"/>
        <v>0</v>
      </c>
      <c r="BD30" s="645">
        <f t="shared" si="101"/>
        <v>0</v>
      </c>
      <c r="BE30" s="644"/>
      <c r="BF30" s="640"/>
      <c r="BG30" s="645">
        <f t="shared" si="102"/>
        <v>0</v>
      </c>
      <c r="BH30" s="644"/>
      <c r="BI30" s="640"/>
      <c r="BJ30" s="645">
        <f t="shared" si="103"/>
        <v>0</v>
      </c>
      <c r="BK30" s="644"/>
      <c r="BL30" s="640"/>
      <c r="BM30" s="645">
        <f t="shared" si="104"/>
        <v>0</v>
      </c>
      <c r="BN30" s="644"/>
      <c r="BO30" s="640"/>
      <c r="BP30" s="639">
        <f t="shared" si="105"/>
        <v>0</v>
      </c>
      <c r="BQ30" s="639">
        <f t="shared" si="106"/>
        <v>0</v>
      </c>
      <c r="BR30" s="642">
        <f t="shared" si="107"/>
        <v>0</v>
      </c>
      <c r="BS30" s="641"/>
      <c r="BT30" s="643"/>
      <c r="BU30" s="642">
        <f t="shared" si="108"/>
        <v>0</v>
      </c>
      <c r="BV30" s="641"/>
      <c r="BW30" s="643"/>
      <c r="BX30" s="642">
        <f t="shared" si="109"/>
        <v>0</v>
      </c>
      <c r="BY30" s="641"/>
      <c r="BZ30" s="643"/>
      <c r="CA30" s="642">
        <f t="shared" si="110"/>
        <v>0</v>
      </c>
      <c r="CB30" s="641"/>
      <c r="CC30" s="643"/>
      <c r="CD30" s="639">
        <f t="shared" si="111"/>
        <v>0</v>
      </c>
      <c r="CE30" s="639">
        <f t="shared" si="112"/>
        <v>0</v>
      </c>
    </row>
    <row r="31" spans="1:83" x14ac:dyDescent="0.3">
      <c r="A31" s="672" t="str">
        <f t="shared" si="5"/>
        <v>TEAGMilhoRUMO</v>
      </c>
      <c r="B31" s="671" t="str">
        <f t="shared" si="36"/>
        <v>N</v>
      </c>
      <c r="C31" s="749" t="s">
        <v>100</v>
      </c>
      <c r="D31" s="749" t="s">
        <v>28</v>
      </c>
      <c r="E31" s="747" t="s">
        <v>28</v>
      </c>
      <c r="F31" s="748" t="s">
        <v>101</v>
      </c>
      <c r="G31" s="747" t="s">
        <v>196</v>
      </c>
      <c r="H31" s="746" t="s">
        <v>8</v>
      </c>
      <c r="I31" s="743">
        <v>0</v>
      </c>
      <c r="J31" s="743">
        <v>0</v>
      </c>
      <c r="K31" s="744">
        <v>0</v>
      </c>
      <c r="L31" s="743">
        <f t="shared" si="83"/>
        <v>0</v>
      </c>
      <c r="M31" s="745"/>
      <c r="N31" s="633"/>
      <c r="O31" s="632"/>
      <c r="P31" s="634"/>
      <c r="Q31" s="633">
        <f t="shared" si="84"/>
        <v>0</v>
      </c>
      <c r="R31" s="632"/>
      <c r="S31" s="634"/>
      <c r="T31" s="633">
        <f t="shared" si="85"/>
        <v>0</v>
      </c>
      <c r="U31" s="632"/>
      <c r="V31" s="635"/>
      <c r="W31" s="633">
        <f t="shared" si="86"/>
        <v>0</v>
      </c>
      <c r="X31" s="632"/>
      <c r="Y31" s="634"/>
      <c r="Z31" s="630">
        <f t="shared" si="87"/>
        <v>0</v>
      </c>
      <c r="AA31" s="630">
        <f t="shared" si="88"/>
        <v>0</v>
      </c>
      <c r="AB31" s="637">
        <f t="shared" si="89"/>
        <v>0</v>
      </c>
      <c r="AC31" s="636"/>
      <c r="AD31" s="631"/>
      <c r="AE31" s="637">
        <f t="shared" si="90"/>
        <v>0</v>
      </c>
      <c r="AF31" s="636"/>
      <c r="AG31" s="631"/>
      <c r="AH31" s="637">
        <f t="shared" si="91"/>
        <v>0</v>
      </c>
      <c r="AI31" s="636"/>
      <c r="AJ31" s="631"/>
      <c r="AK31" s="637">
        <f t="shared" si="92"/>
        <v>0</v>
      </c>
      <c r="AL31" s="636"/>
      <c r="AM31" s="631"/>
      <c r="AN31" s="630">
        <f t="shared" si="93"/>
        <v>0</v>
      </c>
      <c r="AO31" s="630">
        <f t="shared" si="94"/>
        <v>0</v>
      </c>
      <c r="AP31" s="633">
        <f t="shared" si="95"/>
        <v>0</v>
      </c>
      <c r="AQ31" s="632"/>
      <c r="AR31" s="634"/>
      <c r="AS31" s="633">
        <f t="shared" si="96"/>
        <v>0</v>
      </c>
      <c r="AT31" s="632"/>
      <c r="AU31" s="634"/>
      <c r="AV31" s="633">
        <f t="shared" si="97"/>
        <v>0</v>
      </c>
      <c r="AW31" s="632"/>
      <c r="AX31" s="635"/>
      <c r="AY31" s="633">
        <f t="shared" si="98"/>
        <v>0</v>
      </c>
      <c r="AZ31" s="632"/>
      <c r="BA31" s="634"/>
      <c r="BB31" s="630">
        <f t="shared" si="99"/>
        <v>0</v>
      </c>
      <c r="BC31" s="630">
        <f t="shared" si="100"/>
        <v>0</v>
      </c>
      <c r="BD31" s="637">
        <f t="shared" si="101"/>
        <v>0</v>
      </c>
      <c r="BE31" s="636"/>
      <c r="BF31" s="631"/>
      <c r="BG31" s="637">
        <f t="shared" si="102"/>
        <v>0</v>
      </c>
      <c r="BH31" s="636"/>
      <c r="BI31" s="631"/>
      <c r="BJ31" s="637">
        <f t="shared" si="103"/>
        <v>0</v>
      </c>
      <c r="BK31" s="636"/>
      <c r="BL31" s="631"/>
      <c r="BM31" s="637">
        <f t="shared" si="104"/>
        <v>0</v>
      </c>
      <c r="BN31" s="636"/>
      <c r="BO31" s="631"/>
      <c r="BP31" s="630">
        <f t="shared" si="105"/>
        <v>0</v>
      </c>
      <c r="BQ31" s="630">
        <f t="shared" si="106"/>
        <v>0</v>
      </c>
      <c r="BR31" s="633">
        <f t="shared" si="107"/>
        <v>0</v>
      </c>
      <c r="BS31" s="632"/>
      <c r="BT31" s="634"/>
      <c r="BU31" s="633">
        <f t="shared" si="108"/>
        <v>0</v>
      </c>
      <c r="BV31" s="632"/>
      <c r="BW31" s="634"/>
      <c r="BX31" s="633">
        <f t="shared" si="109"/>
        <v>0</v>
      </c>
      <c r="BY31" s="632"/>
      <c r="BZ31" s="635"/>
      <c r="CA31" s="633">
        <f t="shared" si="110"/>
        <v>0</v>
      </c>
      <c r="CB31" s="632"/>
      <c r="CC31" s="634"/>
      <c r="CD31" s="630">
        <f t="shared" si="111"/>
        <v>0</v>
      </c>
      <c r="CE31" s="630">
        <f t="shared" si="112"/>
        <v>0</v>
      </c>
    </row>
    <row r="32" spans="1:83" x14ac:dyDescent="0.3">
      <c r="A32" s="672" t="str">
        <f t="shared" si="5"/>
        <v>TEAGMilhoMRS</v>
      </c>
      <c r="B32" s="671" t="str">
        <f t="shared" si="36"/>
        <v>N</v>
      </c>
      <c r="C32" s="742" t="s">
        <v>100</v>
      </c>
      <c r="D32" s="742" t="s">
        <v>28</v>
      </c>
      <c r="E32" s="741" t="s">
        <v>28</v>
      </c>
      <c r="F32" s="702" t="s">
        <v>101</v>
      </c>
      <c r="G32" s="741" t="s">
        <v>196</v>
      </c>
      <c r="H32" s="740" t="s">
        <v>10</v>
      </c>
      <c r="I32" s="737">
        <v>0</v>
      </c>
      <c r="J32" s="737">
        <v>0</v>
      </c>
      <c r="K32" s="738">
        <v>0</v>
      </c>
      <c r="L32" s="737">
        <f t="shared" si="83"/>
        <v>0</v>
      </c>
      <c r="M32" s="739"/>
      <c r="N32" s="642"/>
      <c r="O32" s="641"/>
      <c r="P32" s="643"/>
      <c r="Q32" s="642">
        <f t="shared" si="84"/>
        <v>0</v>
      </c>
      <c r="R32" s="641"/>
      <c r="S32" s="643"/>
      <c r="T32" s="642">
        <f t="shared" si="85"/>
        <v>0</v>
      </c>
      <c r="U32" s="641"/>
      <c r="V32" s="643"/>
      <c r="W32" s="642">
        <f t="shared" si="86"/>
        <v>0</v>
      </c>
      <c r="X32" s="641"/>
      <c r="Y32" s="643"/>
      <c r="Z32" s="639">
        <f t="shared" si="87"/>
        <v>0</v>
      </c>
      <c r="AA32" s="639">
        <f t="shared" si="88"/>
        <v>0</v>
      </c>
      <c r="AB32" s="645">
        <f t="shared" si="89"/>
        <v>0</v>
      </c>
      <c r="AC32" s="644"/>
      <c r="AD32" s="640"/>
      <c r="AE32" s="645">
        <f t="shared" si="90"/>
        <v>0</v>
      </c>
      <c r="AF32" s="644"/>
      <c r="AG32" s="640"/>
      <c r="AH32" s="645">
        <f t="shared" si="91"/>
        <v>0</v>
      </c>
      <c r="AI32" s="644"/>
      <c r="AJ32" s="640"/>
      <c r="AK32" s="645">
        <f t="shared" si="92"/>
        <v>0</v>
      </c>
      <c r="AL32" s="644"/>
      <c r="AM32" s="640"/>
      <c r="AN32" s="639">
        <f t="shared" si="93"/>
        <v>0</v>
      </c>
      <c r="AO32" s="639">
        <f t="shared" si="94"/>
        <v>0</v>
      </c>
      <c r="AP32" s="642">
        <f t="shared" si="95"/>
        <v>0</v>
      </c>
      <c r="AQ32" s="641"/>
      <c r="AR32" s="643"/>
      <c r="AS32" s="642">
        <f t="shared" si="96"/>
        <v>0</v>
      </c>
      <c r="AT32" s="641"/>
      <c r="AU32" s="643"/>
      <c r="AV32" s="642">
        <f t="shared" si="97"/>
        <v>0</v>
      </c>
      <c r="AW32" s="641"/>
      <c r="AX32" s="643"/>
      <c r="AY32" s="642">
        <f t="shared" si="98"/>
        <v>0</v>
      </c>
      <c r="AZ32" s="641"/>
      <c r="BA32" s="643"/>
      <c r="BB32" s="639">
        <f t="shared" si="99"/>
        <v>0</v>
      </c>
      <c r="BC32" s="639">
        <f t="shared" si="100"/>
        <v>0</v>
      </c>
      <c r="BD32" s="645">
        <f t="shared" si="101"/>
        <v>0</v>
      </c>
      <c r="BE32" s="644"/>
      <c r="BF32" s="640"/>
      <c r="BG32" s="645">
        <f t="shared" si="102"/>
        <v>0</v>
      </c>
      <c r="BH32" s="644"/>
      <c r="BI32" s="640"/>
      <c r="BJ32" s="645">
        <f t="shared" si="103"/>
        <v>0</v>
      </c>
      <c r="BK32" s="644"/>
      <c r="BL32" s="640"/>
      <c r="BM32" s="645">
        <f t="shared" si="104"/>
        <v>0</v>
      </c>
      <c r="BN32" s="644"/>
      <c r="BO32" s="640"/>
      <c r="BP32" s="639">
        <f t="shared" si="105"/>
        <v>0</v>
      </c>
      <c r="BQ32" s="639">
        <f t="shared" si="106"/>
        <v>0</v>
      </c>
      <c r="BR32" s="642">
        <f t="shared" si="107"/>
        <v>0</v>
      </c>
      <c r="BS32" s="641"/>
      <c r="BT32" s="643"/>
      <c r="BU32" s="642">
        <f t="shared" si="108"/>
        <v>0</v>
      </c>
      <c r="BV32" s="641"/>
      <c r="BW32" s="643"/>
      <c r="BX32" s="642">
        <f t="shared" si="109"/>
        <v>0</v>
      </c>
      <c r="BY32" s="641"/>
      <c r="BZ32" s="643"/>
      <c r="CA32" s="642">
        <f t="shared" si="110"/>
        <v>0</v>
      </c>
      <c r="CB32" s="641"/>
      <c r="CC32" s="643"/>
      <c r="CD32" s="639">
        <f t="shared" si="111"/>
        <v>0</v>
      </c>
      <c r="CE32" s="639">
        <f t="shared" si="112"/>
        <v>0</v>
      </c>
    </row>
    <row r="33" spans="1:83" x14ac:dyDescent="0.3">
      <c r="A33" s="672" t="str">
        <f t="shared" si="5"/>
        <v>TEAGMilhoVLI</v>
      </c>
      <c r="B33" s="671" t="str">
        <f t="shared" si="36"/>
        <v>N</v>
      </c>
      <c r="C33" s="742" t="s">
        <v>100</v>
      </c>
      <c r="D33" s="742" t="s">
        <v>28</v>
      </c>
      <c r="E33" s="741" t="s">
        <v>28</v>
      </c>
      <c r="F33" s="702" t="s">
        <v>101</v>
      </c>
      <c r="G33" s="741" t="s">
        <v>196</v>
      </c>
      <c r="H33" s="740" t="s">
        <v>11</v>
      </c>
      <c r="I33" s="737">
        <v>0</v>
      </c>
      <c r="J33" s="737">
        <v>0</v>
      </c>
      <c r="K33" s="738">
        <v>0</v>
      </c>
      <c r="L33" s="737">
        <f t="shared" si="83"/>
        <v>0</v>
      </c>
      <c r="M33" s="739"/>
      <c r="N33" s="642"/>
      <c r="O33" s="641"/>
      <c r="P33" s="643"/>
      <c r="Q33" s="642">
        <f t="shared" si="84"/>
        <v>0</v>
      </c>
      <c r="R33" s="641"/>
      <c r="S33" s="643"/>
      <c r="T33" s="642">
        <f t="shared" si="85"/>
        <v>0</v>
      </c>
      <c r="U33" s="641"/>
      <c r="V33" s="643"/>
      <c r="W33" s="642">
        <f t="shared" si="86"/>
        <v>0</v>
      </c>
      <c r="X33" s="641"/>
      <c r="Y33" s="643"/>
      <c r="Z33" s="639">
        <f t="shared" si="87"/>
        <v>0</v>
      </c>
      <c r="AA33" s="639">
        <f t="shared" si="88"/>
        <v>0</v>
      </c>
      <c r="AB33" s="645">
        <f t="shared" si="89"/>
        <v>0</v>
      </c>
      <c r="AC33" s="644"/>
      <c r="AD33" s="640"/>
      <c r="AE33" s="645">
        <f t="shared" si="90"/>
        <v>0</v>
      </c>
      <c r="AF33" s="644"/>
      <c r="AG33" s="640"/>
      <c r="AH33" s="645">
        <f t="shared" si="91"/>
        <v>0</v>
      </c>
      <c r="AI33" s="644"/>
      <c r="AJ33" s="640"/>
      <c r="AK33" s="645">
        <f t="shared" si="92"/>
        <v>0</v>
      </c>
      <c r="AL33" s="644"/>
      <c r="AM33" s="640"/>
      <c r="AN33" s="639">
        <f t="shared" si="93"/>
        <v>0</v>
      </c>
      <c r="AO33" s="639">
        <f t="shared" si="94"/>
        <v>0</v>
      </c>
      <c r="AP33" s="642">
        <f t="shared" si="95"/>
        <v>0</v>
      </c>
      <c r="AQ33" s="641"/>
      <c r="AR33" s="643"/>
      <c r="AS33" s="642">
        <f t="shared" si="96"/>
        <v>0</v>
      </c>
      <c r="AT33" s="641"/>
      <c r="AU33" s="643"/>
      <c r="AV33" s="642">
        <f t="shared" si="97"/>
        <v>0</v>
      </c>
      <c r="AW33" s="641"/>
      <c r="AX33" s="643"/>
      <c r="AY33" s="642">
        <f t="shared" si="98"/>
        <v>0</v>
      </c>
      <c r="AZ33" s="641"/>
      <c r="BA33" s="643"/>
      <c r="BB33" s="639">
        <f t="shared" si="99"/>
        <v>0</v>
      </c>
      <c r="BC33" s="639">
        <f t="shared" si="100"/>
        <v>0</v>
      </c>
      <c r="BD33" s="645">
        <f t="shared" si="101"/>
        <v>0</v>
      </c>
      <c r="BE33" s="644"/>
      <c r="BF33" s="640"/>
      <c r="BG33" s="645">
        <f t="shared" si="102"/>
        <v>0</v>
      </c>
      <c r="BH33" s="644"/>
      <c r="BI33" s="640"/>
      <c r="BJ33" s="645">
        <f t="shared" si="103"/>
        <v>0</v>
      </c>
      <c r="BK33" s="644"/>
      <c r="BL33" s="640"/>
      <c r="BM33" s="645">
        <f t="shared" si="104"/>
        <v>0</v>
      </c>
      <c r="BN33" s="644"/>
      <c r="BO33" s="640"/>
      <c r="BP33" s="639">
        <f t="shared" si="105"/>
        <v>0</v>
      </c>
      <c r="BQ33" s="639">
        <f t="shared" si="106"/>
        <v>0</v>
      </c>
      <c r="BR33" s="642">
        <f t="shared" si="107"/>
        <v>0</v>
      </c>
      <c r="BS33" s="641"/>
      <c r="BT33" s="643"/>
      <c r="BU33" s="642">
        <f t="shared" si="108"/>
        <v>0</v>
      </c>
      <c r="BV33" s="641"/>
      <c r="BW33" s="643"/>
      <c r="BX33" s="642">
        <f t="shared" si="109"/>
        <v>0</v>
      </c>
      <c r="BY33" s="641"/>
      <c r="BZ33" s="643"/>
      <c r="CA33" s="642">
        <f t="shared" si="110"/>
        <v>0</v>
      </c>
      <c r="CB33" s="641"/>
      <c r="CC33" s="643"/>
      <c r="CD33" s="639">
        <f t="shared" si="111"/>
        <v>0</v>
      </c>
      <c r="CE33" s="639">
        <f t="shared" si="112"/>
        <v>0</v>
      </c>
    </row>
    <row r="34" spans="1:83" x14ac:dyDescent="0.3">
      <c r="A34" s="672" t="str">
        <f t="shared" si="5"/>
        <v>TEAGSojaRUMO</v>
      </c>
      <c r="B34" s="671" t="str">
        <f t="shared" si="36"/>
        <v>N</v>
      </c>
      <c r="C34" s="749" t="s">
        <v>100</v>
      </c>
      <c r="D34" s="749" t="s">
        <v>28</v>
      </c>
      <c r="E34" s="747" t="s">
        <v>28</v>
      </c>
      <c r="F34" s="748" t="s">
        <v>101</v>
      </c>
      <c r="G34" s="747" t="s">
        <v>198</v>
      </c>
      <c r="H34" s="746" t="s">
        <v>8</v>
      </c>
      <c r="I34" s="743">
        <v>0</v>
      </c>
      <c r="J34" s="743">
        <v>0</v>
      </c>
      <c r="K34" s="744">
        <v>0</v>
      </c>
      <c r="L34" s="743">
        <f t="shared" si="83"/>
        <v>0</v>
      </c>
      <c r="M34" s="745"/>
      <c r="N34" s="633"/>
      <c r="O34" s="632"/>
      <c r="P34" s="634"/>
      <c r="Q34" s="633">
        <f t="shared" si="84"/>
        <v>0</v>
      </c>
      <c r="R34" s="632"/>
      <c r="S34" s="634"/>
      <c r="T34" s="633">
        <f t="shared" si="85"/>
        <v>0</v>
      </c>
      <c r="U34" s="632"/>
      <c r="V34" s="635"/>
      <c r="W34" s="633">
        <f t="shared" si="86"/>
        <v>0</v>
      </c>
      <c r="X34" s="632"/>
      <c r="Y34" s="634"/>
      <c r="Z34" s="630">
        <f t="shared" si="87"/>
        <v>0</v>
      </c>
      <c r="AA34" s="630">
        <f t="shared" si="88"/>
        <v>0</v>
      </c>
      <c r="AB34" s="637">
        <f t="shared" si="89"/>
        <v>0</v>
      </c>
      <c r="AC34" s="636"/>
      <c r="AD34" s="631"/>
      <c r="AE34" s="637">
        <f t="shared" si="90"/>
        <v>0</v>
      </c>
      <c r="AF34" s="636"/>
      <c r="AG34" s="631"/>
      <c r="AH34" s="637">
        <f t="shared" si="91"/>
        <v>0</v>
      </c>
      <c r="AI34" s="636"/>
      <c r="AJ34" s="631"/>
      <c r="AK34" s="637">
        <f t="shared" si="92"/>
        <v>0</v>
      </c>
      <c r="AL34" s="636"/>
      <c r="AM34" s="631"/>
      <c r="AN34" s="630">
        <f t="shared" si="93"/>
        <v>0</v>
      </c>
      <c r="AO34" s="630">
        <f t="shared" si="94"/>
        <v>0</v>
      </c>
      <c r="AP34" s="633">
        <f t="shared" si="95"/>
        <v>0</v>
      </c>
      <c r="AQ34" s="632"/>
      <c r="AR34" s="634"/>
      <c r="AS34" s="633">
        <f t="shared" si="96"/>
        <v>0</v>
      </c>
      <c r="AT34" s="632"/>
      <c r="AU34" s="634"/>
      <c r="AV34" s="633">
        <f t="shared" si="97"/>
        <v>0</v>
      </c>
      <c r="AW34" s="632"/>
      <c r="AX34" s="635"/>
      <c r="AY34" s="633">
        <f t="shared" si="98"/>
        <v>0</v>
      </c>
      <c r="AZ34" s="632"/>
      <c r="BA34" s="634"/>
      <c r="BB34" s="630">
        <f t="shared" si="99"/>
        <v>0</v>
      </c>
      <c r="BC34" s="630">
        <f t="shared" si="100"/>
        <v>0</v>
      </c>
      <c r="BD34" s="637">
        <f t="shared" si="101"/>
        <v>0</v>
      </c>
      <c r="BE34" s="636"/>
      <c r="BF34" s="631"/>
      <c r="BG34" s="637">
        <f t="shared" si="102"/>
        <v>0</v>
      </c>
      <c r="BH34" s="636"/>
      <c r="BI34" s="631"/>
      <c r="BJ34" s="637">
        <f t="shared" si="103"/>
        <v>0</v>
      </c>
      <c r="BK34" s="636"/>
      <c r="BL34" s="631"/>
      <c r="BM34" s="637">
        <f t="shared" si="104"/>
        <v>0</v>
      </c>
      <c r="BN34" s="636"/>
      <c r="BO34" s="631"/>
      <c r="BP34" s="630">
        <f t="shared" si="105"/>
        <v>0</v>
      </c>
      <c r="BQ34" s="630">
        <f t="shared" si="106"/>
        <v>0</v>
      </c>
      <c r="BR34" s="633">
        <f t="shared" si="107"/>
        <v>0</v>
      </c>
      <c r="BS34" s="632"/>
      <c r="BT34" s="634"/>
      <c r="BU34" s="633">
        <f t="shared" si="108"/>
        <v>0</v>
      </c>
      <c r="BV34" s="632"/>
      <c r="BW34" s="634"/>
      <c r="BX34" s="633">
        <f t="shared" si="109"/>
        <v>0</v>
      </c>
      <c r="BY34" s="632"/>
      <c r="BZ34" s="635"/>
      <c r="CA34" s="633">
        <f t="shared" si="110"/>
        <v>0</v>
      </c>
      <c r="CB34" s="632"/>
      <c r="CC34" s="634"/>
      <c r="CD34" s="630">
        <f t="shared" si="111"/>
        <v>0</v>
      </c>
      <c r="CE34" s="630">
        <f t="shared" si="112"/>
        <v>0</v>
      </c>
    </row>
    <row r="35" spans="1:83" x14ac:dyDescent="0.3">
      <c r="A35" s="672" t="str">
        <f t="shared" si="5"/>
        <v>TEAGSojaMRS</v>
      </c>
      <c r="B35" s="671" t="str">
        <f t="shared" si="36"/>
        <v>N</v>
      </c>
      <c r="C35" s="742" t="s">
        <v>100</v>
      </c>
      <c r="D35" s="742" t="s">
        <v>28</v>
      </c>
      <c r="E35" s="741" t="s">
        <v>28</v>
      </c>
      <c r="F35" s="702" t="s">
        <v>101</v>
      </c>
      <c r="G35" s="741" t="s">
        <v>198</v>
      </c>
      <c r="H35" s="740" t="s">
        <v>10</v>
      </c>
      <c r="I35" s="737">
        <v>0</v>
      </c>
      <c r="J35" s="737">
        <v>0</v>
      </c>
      <c r="K35" s="738">
        <v>0</v>
      </c>
      <c r="L35" s="737">
        <f t="shared" si="83"/>
        <v>0</v>
      </c>
      <c r="M35" s="739"/>
      <c r="N35" s="642"/>
      <c r="O35" s="641"/>
      <c r="P35" s="643"/>
      <c r="Q35" s="642">
        <f t="shared" si="84"/>
        <v>0</v>
      </c>
      <c r="R35" s="641"/>
      <c r="S35" s="643"/>
      <c r="T35" s="642">
        <f t="shared" si="85"/>
        <v>0</v>
      </c>
      <c r="U35" s="641"/>
      <c r="V35" s="643"/>
      <c r="W35" s="642">
        <f t="shared" si="86"/>
        <v>0</v>
      </c>
      <c r="X35" s="641"/>
      <c r="Y35" s="643"/>
      <c r="Z35" s="639">
        <f t="shared" si="87"/>
        <v>0</v>
      </c>
      <c r="AA35" s="639">
        <f t="shared" si="88"/>
        <v>0</v>
      </c>
      <c r="AB35" s="645">
        <f t="shared" si="89"/>
        <v>0</v>
      </c>
      <c r="AC35" s="644"/>
      <c r="AD35" s="640"/>
      <c r="AE35" s="645">
        <f t="shared" si="90"/>
        <v>0</v>
      </c>
      <c r="AF35" s="644"/>
      <c r="AG35" s="640"/>
      <c r="AH35" s="645">
        <f t="shared" si="91"/>
        <v>0</v>
      </c>
      <c r="AI35" s="644"/>
      <c r="AJ35" s="640"/>
      <c r="AK35" s="645">
        <f t="shared" si="92"/>
        <v>0</v>
      </c>
      <c r="AL35" s="644"/>
      <c r="AM35" s="640"/>
      <c r="AN35" s="639">
        <f t="shared" si="93"/>
        <v>0</v>
      </c>
      <c r="AO35" s="639">
        <f t="shared" si="94"/>
        <v>0</v>
      </c>
      <c r="AP35" s="642">
        <f t="shared" si="95"/>
        <v>0</v>
      </c>
      <c r="AQ35" s="641"/>
      <c r="AR35" s="643"/>
      <c r="AS35" s="642">
        <f t="shared" si="96"/>
        <v>0</v>
      </c>
      <c r="AT35" s="641"/>
      <c r="AU35" s="643"/>
      <c r="AV35" s="642">
        <f t="shared" si="97"/>
        <v>0</v>
      </c>
      <c r="AW35" s="641"/>
      <c r="AX35" s="643"/>
      <c r="AY35" s="642">
        <f t="shared" si="98"/>
        <v>0</v>
      </c>
      <c r="AZ35" s="641"/>
      <c r="BA35" s="643"/>
      <c r="BB35" s="639">
        <f t="shared" si="99"/>
        <v>0</v>
      </c>
      <c r="BC35" s="639">
        <f t="shared" si="100"/>
        <v>0</v>
      </c>
      <c r="BD35" s="645">
        <f t="shared" si="101"/>
        <v>0</v>
      </c>
      <c r="BE35" s="644"/>
      <c r="BF35" s="640"/>
      <c r="BG35" s="645">
        <f t="shared" si="102"/>
        <v>0</v>
      </c>
      <c r="BH35" s="644"/>
      <c r="BI35" s="640"/>
      <c r="BJ35" s="645">
        <f t="shared" si="103"/>
        <v>0</v>
      </c>
      <c r="BK35" s="644"/>
      <c r="BL35" s="640"/>
      <c r="BM35" s="645">
        <f t="shared" si="104"/>
        <v>0</v>
      </c>
      <c r="BN35" s="644"/>
      <c r="BO35" s="640"/>
      <c r="BP35" s="639">
        <f t="shared" si="105"/>
        <v>0</v>
      </c>
      <c r="BQ35" s="639">
        <f t="shared" si="106"/>
        <v>0</v>
      </c>
      <c r="BR35" s="642">
        <f t="shared" si="107"/>
        <v>0</v>
      </c>
      <c r="BS35" s="641"/>
      <c r="BT35" s="643"/>
      <c r="BU35" s="642">
        <f t="shared" si="108"/>
        <v>0</v>
      </c>
      <c r="BV35" s="641"/>
      <c r="BW35" s="643"/>
      <c r="BX35" s="642">
        <f t="shared" si="109"/>
        <v>0</v>
      </c>
      <c r="BY35" s="641"/>
      <c r="BZ35" s="643"/>
      <c r="CA35" s="642">
        <f t="shared" si="110"/>
        <v>0</v>
      </c>
      <c r="CB35" s="641"/>
      <c r="CC35" s="643"/>
      <c r="CD35" s="639">
        <f t="shared" si="111"/>
        <v>0</v>
      </c>
      <c r="CE35" s="639">
        <f t="shared" si="112"/>
        <v>0</v>
      </c>
    </row>
    <row r="36" spans="1:83" x14ac:dyDescent="0.3">
      <c r="A36" s="672" t="str">
        <f t="shared" si="5"/>
        <v>TEAGSojaVLI</v>
      </c>
      <c r="B36" s="671" t="str">
        <f t="shared" si="36"/>
        <v>N</v>
      </c>
      <c r="C36" s="742" t="s">
        <v>100</v>
      </c>
      <c r="D36" s="742" t="s">
        <v>28</v>
      </c>
      <c r="E36" s="741" t="s">
        <v>28</v>
      </c>
      <c r="F36" s="702" t="s">
        <v>101</v>
      </c>
      <c r="G36" s="741" t="s">
        <v>198</v>
      </c>
      <c r="H36" s="740" t="s">
        <v>11</v>
      </c>
      <c r="I36" s="737">
        <v>0</v>
      </c>
      <c r="J36" s="737">
        <v>0</v>
      </c>
      <c r="K36" s="738">
        <v>0</v>
      </c>
      <c r="L36" s="737">
        <f t="shared" si="83"/>
        <v>0</v>
      </c>
      <c r="M36" s="739"/>
      <c r="N36" s="642"/>
      <c r="O36" s="641"/>
      <c r="P36" s="643"/>
      <c r="Q36" s="642">
        <f t="shared" si="84"/>
        <v>0</v>
      </c>
      <c r="R36" s="641"/>
      <c r="S36" s="643"/>
      <c r="T36" s="642">
        <f t="shared" si="85"/>
        <v>0</v>
      </c>
      <c r="U36" s="641"/>
      <c r="V36" s="643"/>
      <c r="W36" s="642">
        <f t="shared" si="86"/>
        <v>0</v>
      </c>
      <c r="X36" s="641"/>
      <c r="Y36" s="643"/>
      <c r="Z36" s="639">
        <f t="shared" si="87"/>
        <v>0</v>
      </c>
      <c r="AA36" s="639">
        <f t="shared" si="88"/>
        <v>0</v>
      </c>
      <c r="AB36" s="645">
        <f t="shared" si="89"/>
        <v>0</v>
      </c>
      <c r="AC36" s="644"/>
      <c r="AD36" s="640"/>
      <c r="AE36" s="645">
        <f t="shared" si="90"/>
        <v>0</v>
      </c>
      <c r="AF36" s="644"/>
      <c r="AG36" s="640"/>
      <c r="AH36" s="645">
        <f t="shared" si="91"/>
        <v>0</v>
      </c>
      <c r="AI36" s="644"/>
      <c r="AJ36" s="640"/>
      <c r="AK36" s="645">
        <f t="shared" si="92"/>
        <v>0</v>
      </c>
      <c r="AL36" s="644"/>
      <c r="AM36" s="640"/>
      <c r="AN36" s="639">
        <f t="shared" si="93"/>
        <v>0</v>
      </c>
      <c r="AO36" s="639">
        <f t="shared" si="94"/>
        <v>0</v>
      </c>
      <c r="AP36" s="642">
        <f t="shared" si="95"/>
        <v>0</v>
      </c>
      <c r="AQ36" s="641"/>
      <c r="AR36" s="643"/>
      <c r="AS36" s="642">
        <f t="shared" si="96"/>
        <v>0</v>
      </c>
      <c r="AT36" s="641"/>
      <c r="AU36" s="643"/>
      <c r="AV36" s="642">
        <f t="shared" si="97"/>
        <v>0</v>
      </c>
      <c r="AW36" s="641"/>
      <c r="AX36" s="643"/>
      <c r="AY36" s="642">
        <f t="shared" si="98"/>
        <v>0</v>
      </c>
      <c r="AZ36" s="641"/>
      <c r="BA36" s="643"/>
      <c r="BB36" s="639">
        <f t="shared" si="99"/>
        <v>0</v>
      </c>
      <c r="BC36" s="639">
        <f t="shared" si="100"/>
        <v>0</v>
      </c>
      <c r="BD36" s="645">
        <f t="shared" si="101"/>
        <v>0</v>
      </c>
      <c r="BE36" s="644"/>
      <c r="BF36" s="640"/>
      <c r="BG36" s="645">
        <f t="shared" si="102"/>
        <v>0</v>
      </c>
      <c r="BH36" s="644"/>
      <c r="BI36" s="640"/>
      <c r="BJ36" s="645">
        <f t="shared" si="103"/>
        <v>0</v>
      </c>
      <c r="BK36" s="644"/>
      <c r="BL36" s="640"/>
      <c r="BM36" s="645">
        <f t="shared" si="104"/>
        <v>0</v>
      </c>
      <c r="BN36" s="644"/>
      <c r="BO36" s="640"/>
      <c r="BP36" s="639">
        <f t="shared" si="105"/>
        <v>0</v>
      </c>
      <c r="BQ36" s="639">
        <f t="shared" si="106"/>
        <v>0</v>
      </c>
      <c r="BR36" s="642">
        <f t="shared" si="107"/>
        <v>0</v>
      </c>
      <c r="BS36" s="641"/>
      <c r="BT36" s="643"/>
      <c r="BU36" s="642">
        <f t="shared" si="108"/>
        <v>0</v>
      </c>
      <c r="BV36" s="641"/>
      <c r="BW36" s="643"/>
      <c r="BX36" s="642">
        <f t="shared" si="109"/>
        <v>0</v>
      </c>
      <c r="BY36" s="641"/>
      <c r="BZ36" s="643"/>
      <c r="CA36" s="642">
        <f t="shared" si="110"/>
        <v>0</v>
      </c>
      <c r="CB36" s="641"/>
      <c r="CC36" s="643"/>
      <c r="CD36" s="639">
        <f t="shared" si="111"/>
        <v>0</v>
      </c>
      <c r="CE36" s="639">
        <f t="shared" si="112"/>
        <v>0</v>
      </c>
    </row>
    <row r="37" spans="1:83" x14ac:dyDescent="0.3">
      <c r="A37" s="672" t="str">
        <f t="shared" si="5"/>
        <v>TEAGAçúcarRUMO</v>
      </c>
      <c r="B37" s="671" t="str">
        <f t="shared" si="36"/>
        <v>N</v>
      </c>
      <c r="C37" s="749" t="s">
        <v>100</v>
      </c>
      <c r="D37" s="749" t="s">
        <v>28</v>
      </c>
      <c r="E37" s="747" t="s">
        <v>28</v>
      </c>
      <c r="F37" s="748" t="s">
        <v>103</v>
      </c>
      <c r="G37" s="747" t="s">
        <v>103</v>
      </c>
      <c r="H37" s="746" t="s">
        <v>8</v>
      </c>
      <c r="I37" s="743">
        <v>0</v>
      </c>
      <c r="J37" s="743">
        <v>0</v>
      </c>
      <c r="K37" s="744">
        <v>0</v>
      </c>
      <c r="L37" s="743">
        <f t="shared" si="83"/>
        <v>0</v>
      </c>
      <c r="M37" s="745"/>
      <c r="N37" s="633"/>
      <c r="O37" s="632"/>
      <c r="P37" s="634"/>
      <c r="Q37" s="633">
        <f t="shared" si="84"/>
        <v>0</v>
      </c>
      <c r="R37" s="632"/>
      <c r="S37" s="634"/>
      <c r="T37" s="633">
        <f t="shared" si="85"/>
        <v>0</v>
      </c>
      <c r="U37" s="632"/>
      <c r="V37" s="635"/>
      <c r="W37" s="633">
        <f t="shared" si="86"/>
        <v>0</v>
      </c>
      <c r="X37" s="632"/>
      <c r="Y37" s="634"/>
      <c r="Z37" s="630">
        <f t="shared" si="87"/>
        <v>0</v>
      </c>
      <c r="AA37" s="630">
        <f t="shared" si="88"/>
        <v>0</v>
      </c>
      <c r="AB37" s="637">
        <f t="shared" si="89"/>
        <v>0</v>
      </c>
      <c r="AC37" s="636"/>
      <c r="AD37" s="631"/>
      <c r="AE37" s="637">
        <f t="shared" si="90"/>
        <v>0</v>
      </c>
      <c r="AF37" s="636"/>
      <c r="AG37" s="631"/>
      <c r="AH37" s="637">
        <f t="shared" si="91"/>
        <v>0</v>
      </c>
      <c r="AI37" s="636"/>
      <c r="AJ37" s="631"/>
      <c r="AK37" s="637">
        <f t="shared" si="92"/>
        <v>0</v>
      </c>
      <c r="AL37" s="636"/>
      <c r="AM37" s="631"/>
      <c r="AN37" s="630">
        <f t="shared" si="93"/>
        <v>0</v>
      </c>
      <c r="AO37" s="630">
        <f t="shared" si="94"/>
        <v>0</v>
      </c>
      <c r="AP37" s="633">
        <f t="shared" si="95"/>
        <v>0</v>
      </c>
      <c r="AQ37" s="632"/>
      <c r="AR37" s="634"/>
      <c r="AS37" s="633">
        <f t="shared" si="96"/>
        <v>0</v>
      </c>
      <c r="AT37" s="632"/>
      <c r="AU37" s="634"/>
      <c r="AV37" s="633">
        <f t="shared" si="97"/>
        <v>0</v>
      </c>
      <c r="AW37" s="632"/>
      <c r="AX37" s="635"/>
      <c r="AY37" s="633">
        <f t="shared" si="98"/>
        <v>0</v>
      </c>
      <c r="AZ37" s="632"/>
      <c r="BA37" s="634"/>
      <c r="BB37" s="630">
        <f t="shared" si="99"/>
        <v>0</v>
      </c>
      <c r="BC37" s="630">
        <f t="shared" si="100"/>
        <v>0</v>
      </c>
      <c r="BD37" s="637">
        <f t="shared" si="101"/>
        <v>0</v>
      </c>
      <c r="BE37" s="636"/>
      <c r="BF37" s="631"/>
      <c r="BG37" s="637">
        <f t="shared" si="102"/>
        <v>0</v>
      </c>
      <c r="BH37" s="636"/>
      <c r="BI37" s="631"/>
      <c r="BJ37" s="637">
        <f t="shared" si="103"/>
        <v>0</v>
      </c>
      <c r="BK37" s="636"/>
      <c r="BL37" s="631"/>
      <c r="BM37" s="637">
        <f t="shared" si="104"/>
        <v>0</v>
      </c>
      <c r="BN37" s="636"/>
      <c r="BO37" s="631"/>
      <c r="BP37" s="630">
        <f t="shared" si="105"/>
        <v>0</v>
      </c>
      <c r="BQ37" s="630">
        <f t="shared" si="106"/>
        <v>0</v>
      </c>
      <c r="BR37" s="633">
        <f t="shared" si="107"/>
        <v>0</v>
      </c>
      <c r="BS37" s="632"/>
      <c r="BT37" s="634"/>
      <c r="BU37" s="633">
        <f t="shared" si="108"/>
        <v>0</v>
      </c>
      <c r="BV37" s="632"/>
      <c r="BW37" s="634"/>
      <c r="BX37" s="633">
        <f t="shared" si="109"/>
        <v>0</v>
      </c>
      <c r="BY37" s="632"/>
      <c r="BZ37" s="635"/>
      <c r="CA37" s="633">
        <f t="shared" si="110"/>
        <v>0</v>
      </c>
      <c r="CB37" s="632"/>
      <c r="CC37" s="634"/>
      <c r="CD37" s="630">
        <f t="shared" si="111"/>
        <v>0</v>
      </c>
      <c r="CE37" s="630">
        <f t="shared" si="112"/>
        <v>0</v>
      </c>
    </row>
    <row r="38" spans="1:83" x14ac:dyDescent="0.3">
      <c r="A38" s="672" t="str">
        <f t="shared" si="5"/>
        <v>TEAGAçúcarMRS</v>
      </c>
      <c r="B38" s="671" t="str">
        <f t="shared" si="36"/>
        <v>N</v>
      </c>
      <c r="C38" s="742" t="s">
        <v>100</v>
      </c>
      <c r="D38" s="742" t="s">
        <v>28</v>
      </c>
      <c r="E38" s="741" t="s">
        <v>28</v>
      </c>
      <c r="F38" s="702" t="s">
        <v>103</v>
      </c>
      <c r="G38" s="741" t="s">
        <v>103</v>
      </c>
      <c r="H38" s="740" t="s">
        <v>10</v>
      </c>
      <c r="I38" s="737">
        <v>0</v>
      </c>
      <c r="J38" s="737">
        <v>0</v>
      </c>
      <c r="K38" s="738">
        <v>0</v>
      </c>
      <c r="L38" s="737">
        <f t="shared" si="83"/>
        <v>0</v>
      </c>
      <c r="M38" s="739"/>
      <c r="N38" s="642"/>
      <c r="O38" s="641"/>
      <c r="P38" s="643"/>
      <c r="Q38" s="642">
        <f t="shared" si="84"/>
        <v>0</v>
      </c>
      <c r="R38" s="641"/>
      <c r="S38" s="643"/>
      <c r="T38" s="642">
        <f t="shared" si="85"/>
        <v>0</v>
      </c>
      <c r="U38" s="641"/>
      <c r="V38" s="643"/>
      <c r="W38" s="642">
        <f t="shared" si="86"/>
        <v>0</v>
      </c>
      <c r="X38" s="641"/>
      <c r="Y38" s="643"/>
      <c r="Z38" s="639">
        <f t="shared" si="87"/>
        <v>0</v>
      </c>
      <c r="AA38" s="639">
        <f t="shared" si="88"/>
        <v>0</v>
      </c>
      <c r="AB38" s="645">
        <f t="shared" si="89"/>
        <v>0</v>
      </c>
      <c r="AC38" s="644"/>
      <c r="AD38" s="640"/>
      <c r="AE38" s="645">
        <f t="shared" si="90"/>
        <v>0</v>
      </c>
      <c r="AF38" s="644"/>
      <c r="AG38" s="640"/>
      <c r="AH38" s="645">
        <f t="shared" si="91"/>
        <v>0</v>
      </c>
      <c r="AI38" s="644"/>
      <c r="AJ38" s="640"/>
      <c r="AK38" s="645">
        <f t="shared" si="92"/>
        <v>0</v>
      </c>
      <c r="AL38" s="644"/>
      <c r="AM38" s="640"/>
      <c r="AN38" s="639">
        <f t="shared" si="93"/>
        <v>0</v>
      </c>
      <c r="AO38" s="639">
        <f t="shared" si="94"/>
        <v>0</v>
      </c>
      <c r="AP38" s="642">
        <f t="shared" si="95"/>
        <v>0</v>
      </c>
      <c r="AQ38" s="641"/>
      <c r="AR38" s="643"/>
      <c r="AS38" s="642">
        <f t="shared" si="96"/>
        <v>0</v>
      </c>
      <c r="AT38" s="641"/>
      <c r="AU38" s="643"/>
      <c r="AV38" s="642">
        <f t="shared" si="97"/>
        <v>0</v>
      </c>
      <c r="AW38" s="641"/>
      <c r="AX38" s="643"/>
      <c r="AY38" s="642">
        <f t="shared" si="98"/>
        <v>0</v>
      </c>
      <c r="AZ38" s="641"/>
      <c r="BA38" s="643"/>
      <c r="BB38" s="639">
        <f t="shared" si="99"/>
        <v>0</v>
      </c>
      <c r="BC38" s="639">
        <f t="shared" si="100"/>
        <v>0</v>
      </c>
      <c r="BD38" s="645">
        <f t="shared" si="101"/>
        <v>0</v>
      </c>
      <c r="BE38" s="644"/>
      <c r="BF38" s="640"/>
      <c r="BG38" s="645">
        <f t="shared" si="102"/>
        <v>0</v>
      </c>
      <c r="BH38" s="644"/>
      <c r="BI38" s="640"/>
      <c r="BJ38" s="645">
        <f t="shared" si="103"/>
        <v>0</v>
      </c>
      <c r="BK38" s="644"/>
      <c r="BL38" s="640"/>
      <c r="BM38" s="645">
        <f t="shared" si="104"/>
        <v>0</v>
      </c>
      <c r="BN38" s="644"/>
      <c r="BO38" s="640"/>
      <c r="BP38" s="639">
        <f t="shared" si="105"/>
        <v>0</v>
      </c>
      <c r="BQ38" s="639">
        <f t="shared" si="106"/>
        <v>0</v>
      </c>
      <c r="BR38" s="642">
        <f t="shared" si="107"/>
        <v>0</v>
      </c>
      <c r="BS38" s="641"/>
      <c r="BT38" s="643"/>
      <c r="BU38" s="642">
        <f t="shared" si="108"/>
        <v>0</v>
      </c>
      <c r="BV38" s="641"/>
      <c r="BW38" s="643"/>
      <c r="BX38" s="642">
        <f t="shared" si="109"/>
        <v>0</v>
      </c>
      <c r="BY38" s="641"/>
      <c r="BZ38" s="643"/>
      <c r="CA38" s="642">
        <f t="shared" si="110"/>
        <v>0</v>
      </c>
      <c r="CB38" s="641"/>
      <c r="CC38" s="643"/>
      <c r="CD38" s="639">
        <f t="shared" si="111"/>
        <v>0</v>
      </c>
      <c r="CE38" s="639">
        <f t="shared" si="112"/>
        <v>0</v>
      </c>
    </row>
    <row r="39" spans="1:83" x14ac:dyDescent="0.3">
      <c r="A39" s="672" t="str">
        <f t="shared" si="5"/>
        <v>TEAGAçúcarVLI</v>
      </c>
      <c r="B39" s="671" t="str">
        <f t="shared" si="36"/>
        <v>N</v>
      </c>
      <c r="C39" s="742" t="s">
        <v>100</v>
      </c>
      <c r="D39" s="742" t="s">
        <v>28</v>
      </c>
      <c r="E39" s="741" t="s">
        <v>28</v>
      </c>
      <c r="F39" s="702" t="s">
        <v>103</v>
      </c>
      <c r="G39" s="741" t="s">
        <v>103</v>
      </c>
      <c r="H39" s="740" t="s">
        <v>11</v>
      </c>
      <c r="I39" s="737">
        <v>0</v>
      </c>
      <c r="J39" s="737">
        <v>0</v>
      </c>
      <c r="K39" s="738">
        <v>0</v>
      </c>
      <c r="L39" s="737">
        <f t="shared" si="83"/>
        <v>0</v>
      </c>
      <c r="M39" s="739"/>
      <c r="N39" s="642"/>
      <c r="O39" s="641"/>
      <c r="P39" s="643"/>
      <c r="Q39" s="642">
        <f t="shared" si="84"/>
        <v>0</v>
      </c>
      <c r="R39" s="641"/>
      <c r="S39" s="643"/>
      <c r="T39" s="642">
        <f t="shared" si="85"/>
        <v>0</v>
      </c>
      <c r="U39" s="641"/>
      <c r="V39" s="643"/>
      <c r="W39" s="642">
        <f t="shared" si="86"/>
        <v>0</v>
      </c>
      <c r="X39" s="641"/>
      <c r="Y39" s="643"/>
      <c r="Z39" s="639">
        <f t="shared" si="87"/>
        <v>0</v>
      </c>
      <c r="AA39" s="639">
        <f t="shared" si="88"/>
        <v>0</v>
      </c>
      <c r="AB39" s="645">
        <f t="shared" si="89"/>
        <v>0</v>
      </c>
      <c r="AC39" s="644"/>
      <c r="AD39" s="640"/>
      <c r="AE39" s="645">
        <f t="shared" si="90"/>
        <v>0</v>
      </c>
      <c r="AF39" s="644"/>
      <c r="AG39" s="640"/>
      <c r="AH39" s="645">
        <f t="shared" si="91"/>
        <v>0</v>
      </c>
      <c r="AI39" s="644"/>
      <c r="AJ39" s="640"/>
      <c r="AK39" s="645">
        <f t="shared" si="92"/>
        <v>0</v>
      </c>
      <c r="AL39" s="644"/>
      <c r="AM39" s="640"/>
      <c r="AN39" s="639">
        <f t="shared" si="93"/>
        <v>0</v>
      </c>
      <c r="AO39" s="639">
        <f t="shared" si="94"/>
        <v>0</v>
      </c>
      <c r="AP39" s="642">
        <f t="shared" si="95"/>
        <v>0</v>
      </c>
      <c r="AQ39" s="641"/>
      <c r="AR39" s="643"/>
      <c r="AS39" s="642">
        <f t="shared" si="96"/>
        <v>0</v>
      </c>
      <c r="AT39" s="641"/>
      <c r="AU39" s="643"/>
      <c r="AV39" s="642">
        <f t="shared" si="97"/>
        <v>0</v>
      </c>
      <c r="AW39" s="641"/>
      <c r="AX39" s="643"/>
      <c r="AY39" s="642">
        <f t="shared" si="98"/>
        <v>0</v>
      </c>
      <c r="AZ39" s="641"/>
      <c r="BA39" s="643"/>
      <c r="BB39" s="639">
        <f t="shared" si="99"/>
        <v>0</v>
      </c>
      <c r="BC39" s="639">
        <f t="shared" si="100"/>
        <v>0</v>
      </c>
      <c r="BD39" s="645">
        <f t="shared" si="101"/>
        <v>0</v>
      </c>
      <c r="BE39" s="644"/>
      <c r="BF39" s="640"/>
      <c r="BG39" s="645">
        <f t="shared" si="102"/>
        <v>0</v>
      </c>
      <c r="BH39" s="644"/>
      <c r="BI39" s="640"/>
      <c r="BJ39" s="645">
        <f t="shared" si="103"/>
        <v>0</v>
      </c>
      <c r="BK39" s="644"/>
      <c r="BL39" s="640"/>
      <c r="BM39" s="645">
        <f t="shared" si="104"/>
        <v>0</v>
      </c>
      <c r="BN39" s="644"/>
      <c r="BO39" s="640"/>
      <c r="BP39" s="639">
        <f t="shared" si="105"/>
        <v>0</v>
      </c>
      <c r="BQ39" s="639">
        <f t="shared" si="106"/>
        <v>0</v>
      </c>
      <c r="BR39" s="642">
        <f t="shared" si="107"/>
        <v>0</v>
      </c>
      <c r="BS39" s="641"/>
      <c r="BT39" s="643"/>
      <c r="BU39" s="642">
        <f t="shared" si="108"/>
        <v>0</v>
      </c>
      <c r="BV39" s="641"/>
      <c r="BW39" s="643"/>
      <c r="BX39" s="642">
        <f t="shared" si="109"/>
        <v>0</v>
      </c>
      <c r="BY39" s="641"/>
      <c r="BZ39" s="643"/>
      <c r="CA39" s="642">
        <f t="shared" si="110"/>
        <v>0</v>
      </c>
      <c r="CB39" s="641"/>
      <c r="CC39" s="643"/>
      <c r="CD39" s="639">
        <f t="shared" si="111"/>
        <v>0</v>
      </c>
      <c r="CE39" s="639">
        <f t="shared" si="112"/>
        <v>0</v>
      </c>
    </row>
    <row r="40" spans="1:83" x14ac:dyDescent="0.3">
      <c r="A40" s="672" t="str">
        <f t="shared" ref="A40:A71" si="113">D40&amp;G40&amp;H40</f>
        <v/>
      </c>
      <c r="B40" s="671" t="str">
        <f t="shared" si="36"/>
        <v>N</v>
      </c>
      <c r="C40" s="670" t="s">
        <v>9</v>
      </c>
      <c r="D40" s="670"/>
      <c r="E40" s="668"/>
      <c r="F40" s="669"/>
      <c r="G40" s="668"/>
      <c r="H40" s="638"/>
      <c r="I40" s="735">
        <v>175</v>
      </c>
      <c r="J40" s="735">
        <v>86</v>
      </c>
      <c r="K40" s="735">
        <f>SUM(K28:K39)</f>
        <v>0</v>
      </c>
      <c r="L40" s="735"/>
      <c r="M40" s="736">
        <f ca="1">SUMIFS(M:M,$D:$D,$D39,$H:$H,"RUMO")</f>
        <v>0</v>
      </c>
      <c r="N40" s="657">
        <f t="shared" ref="N40:AB40" si="114">SUM(N28:N39)</f>
        <v>0</v>
      </c>
      <c r="O40" s="656">
        <f t="shared" si="114"/>
        <v>0</v>
      </c>
      <c r="P40" s="653">
        <f t="shared" si="114"/>
        <v>0</v>
      </c>
      <c r="Q40" s="655">
        <f t="shared" si="114"/>
        <v>0</v>
      </c>
      <c r="R40" s="654">
        <f t="shared" si="114"/>
        <v>0</v>
      </c>
      <c r="S40" s="653">
        <f t="shared" si="114"/>
        <v>0</v>
      </c>
      <c r="T40" s="655">
        <f t="shared" si="114"/>
        <v>0</v>
      </c>
      <c r="U40" s="654">
        <f t="shared" si="114"/>
        <v>0</v>
      </c>
      <c r="V40" s="653">
        <f t="shared" si="114"/>
        <v>0</v>
      </c>
      <c r="W40" s="655">
        <f t="shared" si="114"/>
        <v>0</v>
      </c>
      <c r="X40" s="654">
        <f t="shared" si="114"/>
        <v>0</v>
      </c>
      <c r="Y40" s="653">
        <f t="shared" si="114"/>
        <v>0</v>
      </c>
      <c r="Z40" s="653">
        <f t="shared" si="114"/>
        <v>0</v>
      </c>
      <c r="AA40" s="653">
        <f t="shared" si="114"/>
        <v>0</v>
      </c>
      <c r="AB40" s="652">
        <f t="shared" si="114"/>
        <v>0</v>
      </c>
      <c r="AC40" s="651">
        <f t="shared" ref="AC40:AP40" si="115">SUM(AC28:AC39)</f>
        <v>0</v>
      </c>
      <c r="AD40" s="650">
        <f t="shared" si="115"/>
        <v>0</v>
      </c>
      <c r="AE40" s="652">
        <f t="shared" si="115"/>
        <v>0</v>
      </c>
      <c r="AF40" s="651">
        <f t="shared" si="115"/>
        <v>0</v>
      </c>
      <c r="AG40" s="650">
        <f t="shared" si="115"/>
        <v>0</v>
      </c>
      <c r="AH40" s="652">
        <f t="shared" si="115"/>
        <v>0</v>
      </c>
      <c r="AI40" s="651">
        <f t="shared" si="115"/>
        <v>0</v>
      </c>
      <c r="AJ40" s="650">
        <f t="shared" si="115"/>
        <v>0</v>
      </c>
      <c r="AK40" s="652">
        <f t="shared" si="115"/>
        <v>0</v>
      </c>
      <c r="AL40" s="651">
        <f t="shared" si="115"/>
        <v>0</v>
      </c>
      <c r="AM40" s="650">
        <f t="shared" si="115"/>
        <v>0</v>
      </c>
      <c r="AN40" s="650">
        <f t="shared" si="115"/>
        <v>0</v>
      </c>
      <c r="AO40" s="650">
        <f t="shared" si="115"/>
        <v>0</v>
      </c>
      <c r="AP40" s="657">
        <f t="shared" si="115"/>
        <v>0</v>
      </c>
      <c r="AQ40" s="656">
        <f t="shared" ref="AQ40:CE40" si="116">SUM(AQ28:AQ39)</f>
        <v>0</v>
      </c>
      <c r="AR40" s="653">
        <f t="shared" si="116"/>
        <v>0</v>
      </c>
      <c r="AS40" s="657">
        <f t="shared" si="116"/>
        <v>0</v>
      </c>
      <c r="AT40" s="656">
        <f t="shared" si="116"/>
        <v>0</v>
      </c>
      <c r="AU40" s="653">
        <f t="shared" si="116"/>
        <v>0</v>
      </c>
      <c r="AV40" s="657">
        <f t="shared" si="116"/>
        <v>0</v>
      </c>
      <c r="AW40" s="656">
        <f t="shared" si="116"/>
        <v>0</v>
      </c>
      <c r="AX40" s="653">
        <f t="shared" si="116"/>
        <v>0</v>
      </c>
      <c r="AY40" s="657">
        <f t="shared" si="116"/>
        <v>0</v>
      </c>
      <c r="AZ40" s="656">
        <f t="shared" si="116"/>
        <v>0</v>
      </c>
      <c r="BA40" s="653">
        <f t="shared" si="116"/>
        <v>0</v>
      </c>
      <c r="BB40" s="653">
        <f t="shared" si="116"/>
        <v>0</v>
      </c>
      <c r="BC40" s="653">
        <f t="shared" si="116"/>
        <v>0</v>
      </c>
      <c r="BD40" s="652">
        <f t="shared" si="116"/>
        <v>0</v>
      </c>
      <c r="BE40" s="651">
        <f t="shared" si="116"/>
        <v>0</v>
      </c>
      <c r="BF40" s="650">
        <f t="shared" si="116"/>
        <v>0</v>
      </c>
      <c r="BG40" s="652">
        <f t="shared" si="116"/>
        <v>0</v>
      </c>
      <c r="BH40" s="651">
        <f t="shared" si="116"/>
        <v>0</v>
      </c>
      <c r="BI40" s="650">
        <f t="shared" si="116"/>
        <v>0</v>
      </c>
      <c r="BJ40" s="652">
        <f t="shared" si="116"/>
        <v>0</v>
      </c>
      <c r="BK40" s="651">
        <f t="shared" si="116"/>
        <v>0</v>
      </c>
      <c r="BL40" s="650">
        <f t="shared" si="116"/>
        <v>0</v>
      </c>
      <c r="BM40" s="652">
        <f t="shared" si="116"/>
        <v>0</v>
      </c>
      <c r="BN40" s="651">
        <f t="shared" si="116"/>
        <v>0</v>
      </c>
      <c r="BO40" s="650">
        <f t="shared" si="116"/>
        <v>0</v>
      </c>
      <c r="BP40" s="650">
        <f t="shared" si="116"/>
        <v>0</v>
      </c>
      <c r="BQ40" s="650">
        <f t="shared" si="116"/>
        <v>0</v>
      </c>
      <c r="BR40" s="657">
        <f t="shared" si="116"/>
        <v>0</v>
      </c>
      <c r="BS40" s="656">
        <f t="shared" si="116"/>
        <v>0</v>
      </c>
      <c r="BT40" s="653">
        <f t="shared" si="116"/>
        <v>0</v>
      </c>
      <c r="BU40" s="657">
        <f t="shared" si="116"/>
        <v>0</v>
      </c>
      <c r="BV40" s="656">
        <f t="shared" si="116"/>
        <v>0</v>
      </c>
      <c r="BW40" s="653">
        <f t="shared" si="116"/>
        <v>0</v>
      </c>
      <c r="BX40" s="657">
        <f t="shared" si="116"/>
        <v>0</v>
      </c>
      <c r="BY40" s="656">
        <f t="shared" si="116"/>
        <v>0</v>
      </c>
      <c r="BZ40" s="653">
        <f t="shared" si="116"/>
        <v>0</v>
      </c>
      <c r="CA40" s="657">
        <f t="shared" si="116"/>
        <v>0</v>
      </c>
      <c r="CB40" s="656">
        <f t="shared" si="116"/>
        <v>0</v>
      </c>
      <c r="CC40" s="653">
        <f t="shared" si="116"/>
        <v>0</v>
      </c>
      <c r="CD40" s="653">
        <f t="shared" si="116"/>
        <v>0</v>
      </c>
      <c r="CE40" s="653">
        <f t="shared" si="116"/>
        <v>0</v>
      </c>
    </row>
    <row r="41" spans="1:83" x14ac:dyDescent="0.3">
      <c r="A41" s="672" t="str">
        <f t="shared" si="113"/>
        <v>CutraleFareloRUMO</v>
      </c>
      <c r="B41" s="671" t="str">
        <f t="shared" si="36"/>
        <v>N</v>
      </c>
      <c r="C41" s="749" t="s">
        <v>100</v>
      </c>
      <c r="D41" s="749" t="s">
        <v>51</v>
      </c>
      <c r="E41" s="747" t="s">
        <v>51</v>
      </c>
      <c r="F41" s="748" t="s">
        <v>101</v>
      </c>
      <c r="G41" s="747" t="s">
        <v>193</v>
      </c>
      <c r="H41" s="746" t="s">
        <v>8</v>
      </c>
      <c r="I41" s="743">
        <v>93</v>
      </c>
      <c r="J41" s="743">
        <v>93</v>
      </c>
      <c r="K41" s="744">
        <v>0</v>
      </c>
      <c r="L41" s="743">
        <f t="shared" ref="L41:L49" si="117">IF(K41="","",K41-J41)</f>
        <v>-93</v>
      </c>
      <c r="M41" s="745"/>
      <c r="N41" s="633"/>
      <c r="O41" s="632"/>
      <c r="P41" s="634"/>
      <c r="Q41" s="633">
        <f t="shared" ref="Q41:Q49" si="118">N41+O41-P41</f>
        <v>0</v>
      </c>
      <c r="R41" s="632"/>
      <c r="S41" s="634"/>
      <c r="T41" s="633">
        <f t="shared" ref="T41:T49" si="119">Q41+R41-S41</f>
        <v>0</v>
      </c>
      <c r="U41" s="632"/>
      <c r="V41" s="635"/>
      <c r="W41" s="633">
        <f t="shared" ref="W41:W49" si="120">T41+U41-V41</f>
        <v>0</v>
      </c>
      <c r="X41" s="632"/>
      <c r="Y41" s="634"/>
      <c r="Z41" s="630">
        <f t="shared" ref="Z41:Z49" si="121">N41+O41+R41+U41+X41</f>
        <v>0</v>
      </c>
      <c r="AA41" s="630">
        <f t="shared" ref="AA41:AA49" si="122">P41+S41+V41+Y41</f>
        <v>0</v>
      </c>
      <c r="AB41" s="637">
        <f t="shared" ref="AB41:AB49" si="123">Z41-AA41</f>
        <v>0</v>
      </c>
      <c r="AC41" s="644"/>
      <c r="AD41" s="631"/>
      <c r="AE41" s="637">
        <f t="shared" ref="AE41:AE49" si="124">AB41+AC41-AD41</f>
        <v>0</v>
      </c>
      <c r="AF41" s="636"/>
      <c r="AG41" s="631"/>
      <c r="AH41" s="637">
        <f t="shared" ref="AH41:AH49" si="125">AE41+AF41-AG41</f>
        <v>0</v>
      </c>
      <c r="AI41" s="636"/>
      <c r="AJ41" s="631"/>
      <c r="AK41" s="637">
        <f t="shared" ref="AK41:AK49" si="126">AH41+AI41-AJ41</f>
        <v>0</v>
      </c>
      <c r="AL41" s="636"/>
      <c r="AM41" s="631"/>
      <c r="AN41" s="630">
        <f t="shared" ref="AN41:AN49" si="127">AB41+AC41+AF41+AI41+AL41</f>
        <v>0</v>
      </c>
      <c r="AO41" s="630">
        <f t="shared" ref="AO41:AO49" si="128">AD41+AG41+AJ41+AM41</f>
        <v>0</v>
      </c>
      <c r="AP41" s="633">
        <f t="shared" ref="AP41:AP49" si="129">AN41-AO41</f>
        <v>0</v>
      </c>
      <c r="AQ41" s="632"/>
      <c r="AR41" s="634"/>
      <c r="AS41" s="633">
        <f t="shared" ref="AS41:AS49" si="130">AP41+AQ41-AR41</f>
        <v>0</v>
      </c>
      <c r="AT41" s="632"/>
      <c r="AU41" s="634"/>
      <c r="AV41" s="633">
        <f t="shared" ref="AV41:AV49" si="131">AS41+AT41-AU41</f>
        <v>0</v>
      </c>
      <c r="AW41" s="632"/>
      <c r="AX41" s="635"/>
      <c r="AY41" s="633">
        <f t="shared" ref="AY41:AY49" si="132">AV41+AW41-AX41</f>
        <v>0</v>
      </c>
      <c r="AZ41" s="632"/>
      <c r="BA41" s="634"/>
      <c r="BB41" s="630">
        <f t="shared" ref="BB41:BB49" si="133">AP41+AQ41+AT41+AW41+AZ41</f>
        <v>0</v>
      </c>
      <c r="BC41" s="630">
        <f t="shared" ref="BC41:BC49" si="134">AR41+AU41+AX41+BA41</f>
        <v>0</v>
      </c>
      <c r="BD41" s="637">
        <f t="shared" ref="BD41:BD49" si="135">BB41-BC41</f>
        <v>0</v>
      </c>
      <c r="BE41" s="644"/>
      <c r="BF41" s="631"/>
      <c r="BG41" s="637">
        <f t="shared" ref="BG41:BG49" si="136">BD41+BE41-BF41</f>
        <v>0</v>
      </c>
      <c r="BH41" s="636"/>
      <c r="BI41" s="631"/>
      <c r="BJ41" s="637">
        <f t="shared" ref="BJ41:BJ49" si="137">BG41+BH41-BI41</f>
        <v>0</v>
      </c>
      <c r="BK41" s="636"/>
      <c r="BL41" s="631"/>
      <c r="BM41" s="637">
        <f t="shared" ref="BM41:BM49" si="138">BJ41+BK41-BL41</f>
        <v>0</v>
      </c>
      <c r="BN41" s="636"/>
      <c r="BO41" s="631"/>
      <c r="BP41" s="630">
        <f t="shared" ref="BP41:BP49" si="139">BD41+BE41+BH41+BK41+BN41</f>
        <v>0</v>
      </c>
      <c r="BQ41" s="630">
        <f t="shared" ref="BQ41:BQ49" si="140">BF41+BI41+BL41+BO41</f>
        <v>0</v>
      </c>
      <c r="BR41" s="633">
        <f t="shared" ref="BR41:BR49" si="141">BP41-BQ41</f>
        <v>0</v>
      </c>
      <c r="BS41" s="632"/>
      <c r="BT41" s="634"/>
      <c r="BU41" s="633">
        <f t="shared" ref="BU41:BU49" si="142">BR41+BS41-BT41</f>
        <v>0</v>
      </c>
      <c r="BV41" s="632"/>
      <c r="BW41" s="634"/>
      <c r="BX41" s="633">
        <f t="shared" ref="BX41:BX49" si="143">BU41+BV41-BW41</f>
        <v>0</v>
      </c>
      <c r="BY41" s="632"/>
      <c r="BZ41" s="635"/>
      <c r="CA41" s="633">
        <f t="shared" ref="CA41:CA49" si="144">BX41+BY41-BZ41</f>
        <v>0</v>
      </c>
      <c r="CB41" s="632"/>
      <c r="CC41" s="634"/>
      <c r="CD41" s="630">
        <f t="shared" ref="CD41:CD49" si="145">BR41+BS41+BV41+BY41+CB41</f>
        <v>0</v>
      </c>
      <c r="CE41" s="630">
        <f t="shared" ref="CE41:CE49" si="146">BT41+BW41+BZ41+CC41</f>
        <v>0</v>
      </c>
    </row>
    <row r="42" spans="1:83" x14ac:dyDescent="0.3">
      <c r="A42" s="672" t="str">
        <f t="shared" si="113"/>
        <v>CutraleFareloMRS</v>
      </c>
      <c r="B42" s="671" t="str">
        <f t="shared" si="36"/>
        <v>N</v>
      </c>
      <c r="C42" s="742" t="s">
        <v>100</v>
      </c>
      <c r="D42" s="742" t="s">
        <v>51</v>
      </c>
      <c r="E42" s="741" t="s">
        <v>51</v>
      </c>
      <c r="F42" s="702" t="s">
        <v>101</v>
      </c>
      <c r="G42" s="741" t="s">
        <v>193</v>
      </c>
      <c r="H42" s="740" t="s">
        <v>10</v>
      </c>
      <c r="I42" s="737">
        <v>23</v>
      </c>
      <c r="J42" s="737">
        <v>0</v>
      </c>
      <c r="K42" s="738">
        <v>0</v>
      </c>
      <c r="L42" s="737">
        <f t="shared" si="117"/>
        <v>0</v>
      </c>
      <c r="M42" s="739"/>
      <c r="N42" s="642"/>
      <c r="O42" s="641"/>
      <c r="P42" s="643"/>
      <c r="Q42" s="642">
        <f t="shared" si="118"/>
        <v>0</v>
      </c>
      <c r="R42" s="641"/>
      <c r="S42" s="643"/>
      <c r="T42" s="642">
        <f t="shared" si="119"/>
        <v>0</v>
      </c>
      <c r="U42" s="641"/>
      <c r="V42" s="643"/>
      <c r="W42" s="642">
        <f t="shared" si="120"/>
        <v>0</v>
      </c>
      <c r="X42" s="641"/>
      <c r="Y42" s="643"/>
      <c r="Z42" s="639">
        <f t="shared" si="121"/>
        <v>0</v>
      </c>
      <c r="AA42" s="639">
        <f t="shared" si="122"/>
        <v>0</v>
      </c>
      <c r="AB42" s="645">
        <f t="shared" si="123"/>
        <v>0</v>
      </c>
      <c r="AC42" s="644"/>
      <c r="AD42" s="640"/>
      <c r="AE42" s="645">
        <f t="shared" si="124"/>
        <v>0</v>
      </c>
      <c r="AF42" s="644"/>
      <c r="AG42" s="640"/>
      <c r="AH42" s="645">
        <f t="shared" si="125"/>
        <v>0</v>
      </c>
      <c r="AI42" s="644"/>
      <c r="AJ42" s="640"/>
      <c r="AK42" s="645">
        <f t="shared" si="126"/>
        <v>0</v>
      </c>
      <c r="AL42" s="644"/>
      <c r="AM42" s="640"/>
      <c r="AN42" s="639">
        <f t="shared" si="127"/>
        <v>0</v>
      </c>
      <c r="AO42" s="639">
        <f t="shared" si="128"/>
        <v>0</v>
      </c>
      <c r="AP42" s="642">
        <f t="shared" si="129"/>
        <v>0</v>
      </c>
      <c r="AQ42" s="641"/>
      <c r="AR42" s="643"/>
      <c r="AS42" s="642">
        <f t="shared" si="130"/>
        <v>0</v>
      </c>
      <c r="AT42" s="641"/>
      <c r="AU42" s="643"/>
      <c r="AV42" s="642">
        <f t="shared" si="131"/>
        <v>0</v>
      </c>
      <c r="AW42" s="641"/>
      <c r="AX42" s="643"/>
      <c r="AY42" s="642">
        <f t="shared" si="132"/>
        <v>0</v>
      </c>
      <c r="AZ42" s="641"/>
      <c r="BA42" s="643"/>
      <c r="BB42" s="639">
        <f t="shared" si="133"/>
        <v>0</v>
      </c>
      <c r="BC42" s="639">
        <f t="shared" si="134"/>
        <v>0</v>
      </c>
      <c r="BD42" s="645">
        <f t="shared" si="135"/>
        <v>0</v>
      </c>
      <c r="BE42" s="644"/>
      <c r="BF42" s="640"/>
      <c r="BG42" s="645">
        <f t="shared" si="136"/>
        <v>0</v>
      </c>
      <c r="BH42" s="644"/>
      <c r="BI42" s="640"/>
      <c r="BJ42" s="645">
        <f t="shared" si="137"/>
        <v>0</v>
      </c>
      <c r="BK42" s="644"/>
      <c r="BL42" s="640"/>
      <c r="BM42" s="645">
        <f t="shared" si="138"/>
        <v>0</v>
      </c>
      <c r="BN42" s="644"/>
      <c r="BO42" s="640"/>
      <c r="BP42" s="639">
        <f t="shared" si="139"/>
        <v>0</v>
      </c>
      <c r="BQ42" s="639">
        <f t="shared" si="140"/>
        <v>0</v>
      </c>
      <c r="BR42" s="642">
        <f t="shared" si="141"/>
        <v>0</v>
      </c>
      <c r="BS42" s="641"/>
      <c r="BT42" s="643"/>
      <c r="BU42" s="642">
        <f t="shared" si="142"/>
        <v>0</v>
      </c>
      <c r="BV42" s="641"/>
      <c r="BW42" s="643"/>
      <c r="BX42" s="642">
        <f t="shared" si="143"/>
        <v>0</v>
      </c>
      <c r="BY42" s="641"/>
      <c r="BZ42" s="643"/>
      <c r="CA42" s="642">
        <f t="shared" si="144"/>
        <v>0</v>
      </c>
      <c r="CB42" s="641"/>
      <c r="CC42" s="643"/>
      <c r="CD42" s="639">
        <f t="shared" si="145"/>
        <v>0</v>
      </c>
      <c r="CE42" s="639">
        <f t="shared" si="146"/>
        <v>0</v>
      </c>
    </row>
    <row r="43" spans="1:83" x14ac:dyDescent="0.3">
      <c r="A43" s="672" t="str">
        <f t="shared" si="113"/>
        <v>CutraleFareloVLI</v>
      </c>
      <c r="B43" s="671" t="str">
        <f t="shared" si="36"/>
        <v>N</v>
      </c>
      <c r="C43" s="742" t="s">
        <v>100</v>
      </c>
      <c r="D43" s="742" t="s">
        <v>51</v>
      </c>
      <c r="E43" s="741" t="s">
        <v>51</v>
      </c>
      <c r="F43" s="702" t="s">
        <v>101</v>
      </c>
      <c r="G43" s="741" t="s">
        <v>193</v>
      </c>
      <c r="H43" s="740" t="s">
        <v>11</v>
      </c>
      <c r="I43" s="737">
        <v>0</v>
      </c>
      <c r="J43" s="737">
        <v>0</v>
      </c>
      <c r="K43" s="738">
        <v>0</v>
      </c>
      <c r="L43" s="737">
        <f t="shared" si="117"/>
        <v>0</v>
      </c>
      <c r="M43" s="739"/>
      <c r="N43" s="642"/>
      <c r="O43" s="641"/>
      <c r="P43" s="643"/>
      <c r="Q43" s="642">
        <f t="shared" si="118"/>
        <v>0</v>
      </c>
      <c r="R43" s="641"/>
      <c r="S43" s="643"/>
      <c r="T43" s="642">
        <f t="shared" si="119"/>
        <v>0</v>
      </c>
      <c r="U43" s="641"/>
      <c r="V43" s="643"/>
      <c r="W43" s="642">
        <f t="shared" si="120"/>
        <v>0</v>
      </c>
      <c r="X43" s="641"/>
      <c r="Y43" s="643"/>
      <c r="Z43" s="639">
        <f t="shared" si="121"/>
        <v>0</v>
      </c>
      <c r="AA43" s="639">
        <f t="shared" si="122"/>
        <v>0</v>
      </c>
      <c r="AB43" s="645">
        <f t="shared" si="123"/>
        <v>0</v>
      </c>
      <c r="AC43" s="644"/>
      <c r="AD43" s="640"/>
      <c r="AE43" s="645">
        <f t="shared" si="124"/>
        <v>0</v>
      </c>
      <c r="AF43" s="644"/>
      <c r="AG43" s="640"/>
      <c r="AH43" s="645">
        <f t="shared" si="125"/>
        <v>0</v>
      </c>
      <c r="AI43" s="644"/>
      <c r="AJ43" s="640"/>
      <c r="AK43" s="645">
        <f t="shared" si="126"/>
        <v>0</v>
      </c>
      <c r="AL43" s="644"/>
      <c r="AM43" s="640"/>
      <c r="AN43" s="639">
        <f t="shared" si="127"/>
        <v>0</v>
      </c>
      <c r="AO43" s="639">
        <f t="shared" si="128"/>
        <v>0</v>
      </c>
      <c r="AP43" s="642">
        <f t="shared" si="129"/>
        <v>0</v>
      </c>
      <c r="AQ43" s="641"/>
      <c r="AR43" s="643"/>
      <c r="AS43" s="642">
        <f t="shared" si="130"/>
        <v>0</v>
      </c>
      <c r="AT43" s="641"/>
      <c r="AU43" s="643"/>
      <c r="AV43" s="642">
        <f t="shared" si="131"/>
        <v>0</v>
      </c>
      <c r="AW43" s="641"/>
      <c r="AX43" s="643"/>
      <c r="AY43" s="642">
        <f t="shared" si="132"/>
        <v>0</v>
      </c>
      <c r="AZ43" s="641"/>
      <c r="BA43" s="643"/>
      <c r="BB43" s="639">
        <f t="shared" si="133"/>
        <v>0</v>
      </c>
      <c r="BC43" s="639">
        <f t="shared" si="134"/>
        <v>0</v>
      </c>
      <c r="BD43" s="645">
        <f t="shared" si="135"/>
        <v>0</v>
      </c>
      <c r="BE43" s="644"/>
      <c r="BF43" s="640"/>
      <c r="BG43" s="645">
        <f t="shared" si="136"/>
        <v>0</v>
      </c>
      <c r="BH43" s="644"/>
      <c r="BI43" s="640"/>
      <c r="BJ43" s="645">
        <f t="shared" si="137"/>
        <v>0</v>
      </c>
      <c r="BK43" s="644"/>
      <c r="BL43" s="640"/>
      <c r="BM43" s="645">
        <f t="shared" si="138"/>
        <v>0</v>
      </c>
      <c r="BN43" s="644"/>
      <c r="BO43" s="640"/>
      <c r="BP43" s="639">
        <f t="shared" si="139"/>
        <v>0</v>
      </c>
      <c r="BQ43" s="639">
        <f t="shared" si="140"/>
        <v>0</v>
      </c>
      <c r="BR43" s="642">
        <f t="shared" si="141"/>
        <v>0</v>
      </c>
      <c r="BS43" s="641"/>
      <c r="BT43" s="643"/>
      <c r="BU43" s="642">
        <f t="shared" si="142"/>
        <v>0</v>
      </c>
      <c r="BV43" s="641"/>
      <c r="BW43" s="643"/>
      <c r="BX43" s="642">
        <f t="shared" si="143"/>
        <v>0</v>
      </c>
      <c r="BY43" s="641"/>
      <c r="BZ43" s="643"/>
      <c r="CA43" s="642">
        <f t="shared" si="144"/>
        <v>0</v>
      </c>
      <c r="CB43" s="641"/>
      <c r="CC43" s="643"/>
      <c r="CD43" s="639">
        <f t="shared" si="145"/>
        <v>0</v>
      </c>
      <c r="CE43" s="639">
        <f t="shared" si="146"/>
        <v>0</v>
      </c>
    </row>
    <row r="44" spans="1:83" x14ac:dyDescent="0.3">
      <c r="A44" s="672" t="str">
        <f t="shared" si="113"/>
        <v>CutraleMilhoRUMO</v>
      </c>
      <c r="B44" s="671" t="str">
        <f t="shared" si="36"/>
        <v>N</v>
      </c>
      <c r="C44" s="749" t="s">
        <v>100</v>
      </c>
      <c r="D44" s="749" t="s">
        <v>51</v>
      </c>
      <c r="E44" s="747" t="s">
        <v>51</v>
      </c>
      <c r="F44" s="748" t="s">
        <v>101</v>
      </c>
      <c r="G44" s="747" t="s">
        <v>196</v>
      </c>
      <c r="H44" s="746" t="s">
        <v>8</v>
      </c>
      <c r="I44" s="743">
        <v>0</v>
      </c>
      <c r="J44" s="743">
        <v>0</v>
      </c>
      <c r="K44" s="744">
        <v>0</v>
      </c>
      <c r="L44" s="743">
        <f t="shared" si="117"/>
        <v>0</v>
      </c>
      <c r="M44" s="745"/>
      <c r="N44" s="633"/>
      <c r="O44" s="632"/>
      <c r="P44" s="634"/>
      <c r="Q44" s="633">
        <f t="shared" si="118"/>
        <v>0</v>
      </c>
      <c r="R44" s="632"/>
      <c r="S44" s="634"/>
      <c r="T44" s="633">
        <f t="shared" si="119"/>
        <v>0</v>
      </c>
      <c r="U44" s="632"/>
      <c r="V44" s="635"/>
      <c r="W44" s="633">
        <f t="shared" si="120"/>
        <v>0</v>
      </c>
      <c r="X44" s="632"/>
      <c r="Y44" s="634"/>
      <c r="Z44" s="630">
        <f t="shared" si="121"/>
        <v>0</v>
      </c>
      <c r="AA44" s="630">
        <f t="shared" si="122"/>
        <v>0</v>
      </c>
      <c r="AB44" s="637">
        <f t="shared" si="123"/>
        <v>0</v>
      </c>
      <c r="AC44" s="636"/>
      <c r="AD44" s="631"/>
      <c r="AE44" s="637">
        <f t="shared" si="124"/>
        <v>0</v>
      </c>
      <c r="AF44" s="636"/>
      <c r="AG44" s="631"/>
      <c r="AH44" s="637">
        <f t="shared" si="125"/>
        <v>0</v>
      </c>
      <c r="AI44" s="636"/>
      <c r="AJ44" s="631"/>
      <c r="AK44" s="637">
        <f t="shared" si="126"/>
        <v>0</v>
      </c>
      <c r="AL44" s="636"/>
      <c r="AM44" s="631"/>
      <c r="AN44" s="630">
        <f t="shared" si="127"/>
        <v>0</v>
      </c>
      <c r="AO44" s="630">
        <f t="shared" si="128"/>
        <v>0</v>
      </c>
      <c r="AP44" s="633">
        <f t="shared" si="129"/>
        <v>0</v>
      </c>
      <c r="AQ44" s="632"/>
      <c r="AR44" s="634"/>
      <c r="AS44" s="633">
        <f t="shared" si="130"/>
        <v>0</v>
      </c>
      <c r="AT44" s="632"/>
      <c r="AU44" s="634"/>
      <c r="AV44" s="633">
        <f t="shared" si="131"/>
        <v>0</v>
      </c>
      <c r="AW44" s="632"/>
      <c r="AX44" s="635"/>
      <c r="AY44" s="633">
        <f t="shared" si="132"/>
        <v>0</v>
      </c>
      <c r="AZ44" s="632"/>
      <c r="BA44" s="634"/>
      <c r="BB44" s="630">
        <f t="shared" si="133"/>
        <v>0</v>
      </c>
      <c r="BC44" s="630">
        <f t="shared" si="134"/>
        <v>0</v>
      </c>
      <c r="BD44" s="637">
        <f t="shared" si="135"/>
        <v>0</v>
      </c>
      <c r="BE44" s="636"/>
      <c r="BF44" s="631"/>
      <c r="BG44" s="637">
        <f t="shared" si="136"/>
        <v>0</v>
      </c>
      <c r="BH44" s="636"/>
      <c r="BI44" s="631"/>
      <c r="BJ44" s="637">
        <f t="shared" si="137"/>
        <v>0</v>
      </c>
      <c r="BK44" s="636"/>
      <c r="BL44" s="631"/>
      <c r="BM44" s="637">
        <f t="shared" si="138"/>
        <v>0</v>
      </c>
      <c r="BN44" s="636"/>
      <c r="BO44" s="631"/>
      <c r="BP44" s="630">
        <f t="shared" si="139"/>
        <v>0</v>
      </c>
      <c r="BQ44" s="630">
        <f t="shared" si="140"/>
        <v>0</v>
      </c>
      <c r="BR44" s="633">
        <f t="shared" si="141"/>
        <v>0</v>
      </c>
      <c r="BS44" s="632"/>
      <c r="BT44" s="634"/>
      <c r="BU44" s="633">
        <f t="shared" si="142"/>
        <v>0</v>
      </c>
      <c r="BV44" s="632"/>
      <c r="BW44" s="634"/>
      <c r="BX44" s="633">
        <f t="shared" si="143"/>
        <v>0</v>
      </c>
      <c r="BY44" s="632"/>
      <c r="BZ44" s="635"/>
      <c r="CA44" s="633">
        <f t="shared" si="144"/>
        <v>0</v>
      </c>
      <c r="CB44" s="632"/>
      <c r="CC44" s="634"/>
      <c r="CD44" s="630">
        <f t="shared" si="145"/>
        <v>0</v>
      </c>
      <c r="CE44" s="630">
        <f t="shared" si="146"/>
        <v>0</v>
      </c>
    </row>
    <row r="45" spans="1:83" x14ac:dyDescent="0.3">
      <c r="A45" s="672" t="str">
        <f t="shared" si="113"/>
        <v>CutraleMilhoMRS</v>
      </c>
      <c r="B45" s="671" t="str">
        <f t="shared" si="36"/>
        <v>N</v>
      </c>
      <c r="C45" s="742" t="s">
        <v>100</v>
      </c>
      <c r="D45" s="742" t="s">
        <v>51</v>
      </c>
      <c r="E45" s="741" t="s">
        <v>51</v>
      </c>
      <c r="F45" s="702" t="s">
        <v>101</v>
      </c>
      <c r="G45" s="741" t="s">
        <v>196</v>
      </c>
      <c r="H45" s="740" t="s">
        <v>10</v>
      </c>
      <c r="I45" s="737">
        <v>0</v>
      </c>
      <c r="J45" s="737">
        <v>0</v>
      </c>
      <c r="K45" s="738">
        <v>0</v>
      </c>
      <c r="L45" s="737">
        <f t="shared" si="117"/>
        <v>0</v>
      </c>
      <c r="M45" s="739"/>
      <c r="N45" s="642"/>
      <c r="O45" s="641"/>
      <c r="P45" s="643"/>
      <c r="Q45" s="642">
        <f t="shared" si="118"/>
        <v>0</v>
      </c>
      <c r="R45" s="641"/>
      <c r="S45" s="643"/>
      <c r="T45" s="642">
        <f t="shared" si="119"/>
        <v>0</v>
      </c>
      <c r="U45" s="641"/>
      <c r="V45" s="643"/>
      <c r="W45" s="642">
        <f t="shared" si="120"/>
        <v>0</v>
      </c>
      <c r="X45" s="641"/>
      <c r="Y45" s="643"/>
      <c r="Z45" s="639">
        <f t="shared" si="121"/>
        <v>0</v>
      </c>
      <c r="AA45" s="639">
        <f t="shared" si="122"/>
        <v>0</v>
      </c>
      <c r="AB45" s="645">
        <f t="shared" si="123"/>
        <v>0</v>
      </c>
      <c r="AC45" s="644"/>
      <c r="AD45" s="640"/>
      <c r="AE45" s="645">
        <f t="shared" si="124"/>
        <v>0</v>
      </c>
      <c r="AF45" s="644"/>
      <c r="AG45" s="640"/>
      <c r="AH45" s="645">
        <f t="shared" si="125"/>
        <v>0</v>
      </c>
      <c r="AI45" s="644"/>
      <c r="AJ45" s="640"/>
      <c r="AK45" s="645">
        <f t="shared" si="126"/>
        <v>0</v>
      </c>
      <c r="AL45" s="644"/>
      <c r="AM45" s="640"/>
      <c r="AN45" s="639">
        <f t="shared" si="127"/>
        <v>0</v>
      </c>
      <c r="AO45" s="639">
        <f t="shared" si="128"/>
        <v>0</v>
      </c>
      <c r="AP45" s="642">
        <f t="shared" si="129"/>
        <v>0</v>
      </c>
      <c r="AQ45" s="641"/>
      <c r="AR45" s="643"/>
      <c r="AS45" s="642">
        <f t="shared" si="130"/>
        <v>0</v>
      </c>
      <c r="AT45" s="641"/>
      <c r="AU45" s="643"/>
      <c r="AV45" s="642">
        <f t="shared" si="131"/>
        <v>0</v>
      </c>
      <c r="AW45" s="641"/>
      <c r="AX45" s="643"/>
      <c r="AY45" s="642">
        <f t="shared" si="132"/>
        <v>0</v>
      </c>
      <c r="AZ45" s="641"/>
      <c r="BA45" s="643"/>
      <c r="BB45" s="639">
        <f t="shared" si="133"/>
        <v>0</v>
      </c>
      <c r="BC45" s="639">
        <f t="shared" si="134"/>
        <v>0</v>
      </c>
      <c r="BD45" s="645">
        <f t="shared" si="135"/>
        <v>0</v>
      </c>
      <c r="BE45" s="644"/>
      <c r="BF45" s="640"/>
      <c r="BG45" s="645">
        <f t="shared" si="136"/>
        <v>0</v>
      </c>
      <c r="BH45" s="644"/>
      <c r="BI45" s="640"/>
      <c r="BJ45" s="645">
        <f t="shared" si="137"/>
        <v>0</v>
      </c>
      <c r="BK45" s="644"/>
      <c r="BL45" s="640"/>
      <c r="BM45" s="645">
        <f t="shared" si="138"/>
        <v>0</v>
      </c>
      <c r="BN45" s="644"/>
      <c r="BO45" s="640"/>
      <c r="BP45" s="639">
        <f t="shared" si="139"/>
        <v>0</v>
      </c>
      <c r="BQ45" s="639">
        <f t="shared" si="140"/>
        <v>0</v>
      </c>
      <c r="BR45" s="642">
        <f t="shared" si="141"/>
        <v>0</v>
      </c>
      <c r="BS45" s="641"/>
      <c r="BT45" s="643"/>
      <c r="BU45" s="642">
        <f t="shared" si="142"/>
        <v>0</v>
      </c>
      <c r="BV45" s="641"/>
      <c r="BW45" s="643"/>
      <c r="BX45" s="642">
        <f t="shared" si="143"/>
        <v>0</v>
      </c>
      <c r="BY45" s="641"/>
      <c r="BZ45" s="643"/>
      <c r="CA45" s="642">
        <f t="shared" si="144"/>
        <v>0</v>
      </c>
      <c r="CB45" s="641"/>
      <c r="CC45" s="643"/>
      <c r="CD45" s="639">
        <f t="shared" si="145"/>
        <v>0</v>
      </c>
      <c r="CE45" s="639">
        <f t="shared" si="146"/>
        <v>0</v>
      </c>
    </row>
    <row r="46" spans="1:83" x14ac:dyDescent="0.3">
      <c r="A46" s="672" t="str">
        <f t="shared" si="113"/>
        <v>CutraleMilhoVLI</v>
      </c>
      <c r="B46" s="671" t="str">
        <f t="shared" si="36"/>
        <v>N</v>
      </c>
      <c r="C46" s="742" t="s">
        <v>100</v>
      </c>
      <c r="D46" s="742" t="s">
        <v>51</v>
      </c>
      <c r="E46" s="741" t="s">
        <v>51</v>
      </c>
      <c r="F46" s="702" t="s">
        <v>101</v>
      </c>
      <c r="G46" s="741" t="s">
        <v>196</v>
      </c>
      <c r="H46" s="740" t="s">
        <v>11</v>
      </c>
      <c r="I46" s="737">
        <v>0</v>
      </c>
      <c r="J46" s="737">
        <v>0</v>
      </c>
      <c r="K46" s="738">
        <v>0</v>
      </c>
      <c r="L46" s="737">
        <f t="shared" si="117"/>
        <v>0</v>
      </c>
      <c r="M46" s="739"/>
      <c r="N46" s="642"/>
      <c r="O46" s="641"/>
      <c r="P46" s="643"/>
      <c r="Q46" s="642">
        <f t="shared" si="118"/>
        <v>0</v>
      </c>
      <c r="R46" s="641"/>
      <c r="S46" s="643"/>
      <c r="T46" s="642">
        <f t="shared" si="119"/>
        <v>0</v>
      </c>
      <c r="U46" s="641"/>
      <c r="V46" s="643"/>
      <c r="W46" s="642">
        <f t="shared" si="120"/>
        <v>0</v>
      </c>
      <c r="X46" s="641"/>
      <c r="Y46" s="643"/>
      <c r="Z46" s="639">
        <f t="shared" si="121"/>
        <v>0</v>
      </c>
      <c r="AA46" s="639">
        <f t="shared" si="122"/>
        <v>0</v>
      </c>
      <c r="AB46" s="645">
        <f t="shared" si="123"/>
        <v>0</v>
      </c>
      <c r="AC46" s="644"/>
      <c r="AD46" s="640"/>
      <c r="AE46" s="645">
        <f t="shared" si="124"/>
        <v>0</v>
      </c>
      <c r="AF46" s="644"/>
      <c r="AG46" s="640"/>
      <c r="AH46" s="645">
        <f t="shared" si="125"/>
        <v>0</v>
      </c>
      <c r="AI46" s="644"/>
      <c r="AJ46" s="640"/>
      <c r="AK46" s="645">
        <f t="shared" si="126"/>
        <v>0</v>
      </c>
      <c r="AL46" s="644"/>
      <c r="AM46" s="640"/>
      <c r="AN46" s="639">
        <f t="shared" si="127"/>
        <v>0</v>
      </c>
      <c r="AO46" s="639">
        <f t="shared" si="128"/>
        <v>0</v>
      </c>
      <c r="AP46" s="642">
        <f t="shared" si="129"/>
        <v>0</v>
      </c>
      <c r="AQ46" s="641"/>
      <c r="AR46" s="643"/>
      <c r="AS46" s="642">
        <f t="shared" si="130"/>
        <v>0</v>
      </c>
      <c r="AT46" s="641"/>
      <c r="AU46" s="643"/>
      <c r="AV46" s="642">
        <f t="shared" si="131"/>
        <v>0</v>
      </c>
      <c r="AW46" s="641"/>
      <c r="AX46" s="643"/>
      <c r="AY46" s="642">
        <f t="shared" si="132"/>
        <v>0</v>
      </c>
      <c r="AZ46" s="641"/>
      <c r="BA46" s="643"/>
      <c r="BB46" s="639">
        <f t="shared" si="133"/>
        <v>0</v>
      </c>
      <c r="BC46" s="639">
        <f t="shared" si="134"/>
        <v>0</v>
      </c>
      <c r="BD46" s="645">
        <f t="shared" si="135"/>
        <v>0</v>
      </c>
      <c r="BE46" s="644"/>
      <c r="BF46" s="640"/>
      <c r="BG46" s="645">
        <f t="shared" si="136"/>
        <v>0</v>
      </c>
      <c r="BH46" s="644"/>
      <c r="BI46" s="640"/>
      <c r="BJ46" s="645">
        <f t="shared" si="137"/>
        <v>0</v>
      </c>
      <c r="BK46" s="644"/>
      <c r="BL46" s="640"/>
      <c r="BM46" s="645">
        <f t="shared" si="138"/>
        <v>0</v>
      </c>
      <c r="BN46" s="644"/>
      <c r="BO46" s="640"/>
      <c r="BP46" s="639">
        <f t="shared" si="139"/>
        <v>0</v>
      </c>
      <c r="BQ46" s="639">
        <f t="shared" si="140"/>
        <v>0</v>
      </c>
      <c r="BR46" s="642">
        <f t="shared" si="141"/>
        <v>0</v>
      </c>
      <c r="BS46" s="641"/>
      <c r="BT46" s="643"/>
      <c r="BU46" s="642">
        <f t="shared" si="142"/>
        <v>0</v>
      </c>
      <c r="BV46" s="641"/>
      <c r="BW46" s="643"/>
      <c r="BX46" s="642">
        <f t="shared" si="143"/>
        <v>0</v>
      </c>
      <c r="BY46" s="641"/>
      <c r="BZ46" s="643"/>
      <c r="CA46" s="642">
        <f t="shared" si="144"/>
        <v>0</v>
      </c>
      <c r="CB46" s="641"/>
      <c r="CC46" s="643"/>
      <c r="CD46" s="639">
        <f t="shared" si="145"/>
        <v>0</v>
      </c>
      <c r="CE46" s="639">
        <f t="shared" si="146"/>
        <v>0</v>
      </c>
    </row>
    <row r="47" spans="1:83" x14ac:dyDescent="0.3">
      <c r="A47" s="672" t="str">
        <f t="shared" si="113"/>
        <v>CutraleSojaRUMO</v>
      </c>
      <c r="B47" s="671" t="str">
        <f t="shared" si="36"/>
        <v>N</v>
      </c>
      <c r="C47" s="749" t="s">
        <v>100</v>
      </c>
      <c r="D47" s="749" t="s">
        <v>51</v>
      </c>
      <c r="E47" s="747" t="s">
        <v>51</v>
      </c>
      <c r="F47" s="748" t="s">
        <v>101</v>
      </c>
      <c r="G47" s="747" t="s">
        <v>198</v>
      </c>
      <c r="H47" s="746" t="s">
        <v>8</v>
      </c>
      <c r="I47" s="743">
        <v>0</v>
      </c>
      <c r="J47" s="743">
        <v>0</v>
      </c>
      <c r="K47" s="744">
        <v>0</v>
      </c>
      <c r="L47" s="743">
        <f t="shared" si="117"/>
        <v>0</v>
      </c>
      <c r="M47" s="745"/>
      <c r="N47" s="633"/>
      <c r="O47" s="632"/>
      <c r="P47" s="634"/>
      <c r="Q47" s="633">
        <f t="shared" si="118"/>
        <v>0</v>
      </c>
      <c r="R47" s="632"/>
      <c r="S47" s="634"/>
      <c r="T47" s="633">
        <f t="shared" si="119"/>
        <v>0</v>
      </c>
      <c r="U47" s="632"/>
      <c r="V47" s="635"/>
      <c r="W47" s="633">
        <f t="shared" si="120"/>
        <v>0</v>
      </c>
      <c r="X47" s="632"/>
      <c r="Y47" s="634"/>
      <c r="Z47" s="630">
        <f t="shared" si="121"/>
        <v>0</v>
      </c>
      <c r="AA47" s="630">
        <f t="shared" si="122"/>
        <v>0</v>
      </c>
      <c r="AB47" s="637">
        <f t="shared" si="123"/>
        <v>0</v>
      </c>
      <c r="AC47" s="636"/>
      <c r="AD47" s="631"/>
      <c r="AE47" s="637">
        <f t="shared" si="124"/>
        <v>0</v>
      </c>
      <c r="AF47" s="636"/>
      <c r="AG47" s="631"/>
      <c r="AH47" s="637">
        <f t="shared" si="125"/>
        <v>0</v>
      </c>
      <c r="AI47" s="636"/>
      <c r="AJ47" s="631"/>
      <c r="AK47" s="637">
        <f t="shared" si="126"/>
        <v>0</v>
      </c>
      <c r="AL47" s="636"/>
      <c r="AM47" s="631"/>
      <c r="AN47" s="630">
        <f t="shared" si="127"/>
        <v>0</v>
      </c>
      <c r="AO47" s="630">
        <f t="shared" si="128"/>
        <v>0</v>
      </c>
      <c r="AP47" s="633">
        <f t="shared" si="129"/>
        <v>0</v>
      </c>
      <c r="AQ47" s="632"/>
      <c r="AR47" s="634"/>
      <c r="AS47" s="633">
        <f t="shared" si="130"/>
        <v>0</v>
      </c>
      <c r="AT47" s="632"/>
      <c r="AU47" s="634"/>
      <c r="AV47" s="633">
        <f t="shared" si="131"/>
        <v>0</v>
      </c>
      <c r="AW47" s="632"/>
      <c r="AX47" s="635"/>
      <c r="AY47" s="633">
        <f t="shared" si="132"/>
        <v>0</v>
      </c>
      <c r="AZ47" s="632"/>
      <c r="BA47" s="634"/>
      <c r="BB47" s="630">
        <f t="shared" si="133"/>
        <v>0</v>
      </c>
      <c r="BC47" s="630">
        <f t="shared" si="134"/>
        <v>0</v>
      </c>
      <c r="BD47" s="637">
        <f t="shared" si="135"/>
        <v>0</v>
      </c>
      <c r="BE47" s="636"/>
      <c r="BF47" s="631"/>
      <c r="BG47" s="637">
        <f t="shared" si="136"/>
        <v>0</v>
      </c>
      <c r="BH47" s="636"/>
      <c r="BI47" s="631"/>
      <c r="BJ47" s="637">
        <f t="shared" si="137"/>
        <v>0</v>
      </c>
      <c r="BK47" s="636"/>
      <c r="BL47" s="631"/>
      <c r="BM47" s="637">
        <f t="shared" si="138"/>
        <v>0</v>
      </c>
      <c r="BN47" s="636"/>
      <c r="BO47" s="631"/>
      <c r="BP47" s="630">
        <f t="shared" si="139"/>
        <v>0</v>
      </c>
      <c r="BQ47" s="630">
        <f t="shared" si="140"/>
        <v>0</v>
      </c>
      <c r="BR47" s="633">
        <f t="shared" si="141"/>
        <v>0</v>
      </c>
      <c r="BS47" s="632"/>
      <c r="BT47" s="634"/>
      <c r="BU47" s="633">
        <f t="shared" si="142"/>
        <v>0</v>
      </c>
      <c r="BV47" s="632"/>
      <c r="BW47" s="634"/>
      <c r="BX47" s="633">
        <f t="shared" si="143"/>
        <v>0</v>
      </c>
      <c r="BY47" s="632"/>
      <c r="BZ47" s="635"/>
      <c r="CA47" s="633">
        <f t="shared" si="144"/>
        <v>0</v>
      </c>
      <c r="CB47" s="632"/>
      <c r="CC47" s="634"/>
      <c r="CD47" s="630">
        <f t="shared" si="145"/>
        <v>0</v>
      </c>
      <c r="CE47" s="630">
        <f t="shared" si="146"/>
        <v>0</v>
      </c>
    </row>
    <row r="48" spans="1:83" x14ac:dyDescent="0.3">
      <c r="A48" s="672" t="str">
        <f t="shared" si="113"/>
        <v>CutraleSojaMRS</v>
      </c>
      <c r="B48" s="671" t="str">
        <f t="shared" si="36"/>
        <v>N</v>
      </c>
      <c r="C48" s="742" t="s">
        <v>100</v>
      </c>
      <c r="D48" s="742" t="s">
        <v>51</v>
      </c>
      <c r="E48" s="741" t="s">
        <v>51</v>
      </c>
      <c r="F48" s="702" t="s">
        <v>101</v>
      </c>
      <c r="G48" s="741" t="s">
        <v>198</v>
      </c>
      <c r="H48" s="740" t="s">
        <v>10</v>
      </c>
      <c r="I48" s="737">
        <v>0</v>
      </c>
      <c r="J48" s="737">
        <v>0</v>
      </c>
      <c r="K48" s="738">
        <v>0</v>
      </c>
      <c r="L48" s="737">
        <f t="shared" si="117"/>
        <v>0</v>
      </c>
      <c r="M48" s="739"/>
      <c r="N48" s="642"/>
      <c r="O48" s="641"/>
      <c r="P48" s="643"/>
      <c r="Q48" s="642">
        <f t="shared" si="118"/>
        <v>0</v>
      </c>
      <c r="R48" s="641"/>
      <c r="S48" s="643"/>
      <c r="T48" s="642">
        <f t="shared" si="119"/>
        <v>0</v>
      </c>
      <c r="U48" s="641"/>
      <c r="V48" s="643"/>
      <c r="W48" s="642">
        <f t="shared" si="120"/>
        <v>0</v>
      </c>
      <c r="X48" s="641"/>
      <c r="Y48" s="643"/>
      <c r="Z48" s="639">
        <f t="shared" si="121"/>
        <v>0</v>
      </c>
      <c r="AA48" s="639">
        <f t="shared" si="122"/>
        <v>0</v>
      </c>
      <c r="AB48" s="645">
        <f t="shared" si="123"/>
        <v>0</v>
      </c>
      <c r="AC48" s="644"/>
      <c r="AD48" s="640"/>
      <c r="AE48" s="645">
        <f t="shared" si="124"/>
        <v>0</v>
      </c>
      <c r="AF48" s="644"/>
      <c r="AG48" s="640"/>
      <c r="AH48" s="645">
        <f t="shared" si="125"/>
        <v>0</v>
      </c>
      <c r="AI48" s="644"/>
      <c r="AJ48" s="640"/>
      <c r="AK48" s="645">
        <f t="shared" si="126"/>
        <v>0</v>
      </c>
      <c r="AL48" s="644"/>
      <c r="AM48" s="640"/>
      <c r="AN48" s="639">
        <f t="shared" si="127"/>
        <v>0</v>
      </c>
      <c r="AO48" s="639">
        <f t="shared" si="128"/>
        <v>0</v>
      </c>
      <c r="AP48" s="642">
        <f t="shared" si="129"/>
        <v>0</v>
      </c>
      <c r="AQ48" s="641"/>
      <c r="AR48" s="643"/>
      <c r="AS48" s="642">
        <f t="shared" si="130"/>
        <v>0</v>
      </c>
      <c r="AT48" s="641"/>
      <c r="AU48" s="643"/>
      <c r="AV48" s="642">
        <f t="shared" si="131"/>
        <v>0</v>
      </c>
      <c r="AW48" s="641"/>
      <c r="AX48" s="643"/>
      <c r="AY48" s="642">
        <f t="shared" si="132"/>
        <v>0</v>
      </c>
      <c r="AZ48" s="641"/>
      <c r="BA48" s="643"/>
      <c r="BB48" s="639">
        <f t="shared" si="133"/>
        <v>0</v>
      </c>
      <c r="BC48" s="639">
        <f t="shared" si="134"/>
        <v>0</v>
      </c>
      <c r="BD48" s="645">
        <f t="shared" si="135"/>
        <v>0</v>
      </c>
      <c r="BE48" s="644"/>
      <c r="BF48" s="640"/>
      <c r="BG48" s="645">
        <f t="shared" si="136"/>
        <v>0</v>
      </c>
      <c r="BH48" s="644"/>
      <c r="BI48" s="640"/>
      <c r="BJ48" s="645">
        <f t="shared" si="137"/>
        <v>0</v>
      </c>
      <c r="BK48" s="644"/>
      <c r="BL48" s="640"/>
      <c r="BM48" s="645">
        <f t="shared" si="138"/>
        <v>0</v>
      </c>
      <c r="BN48" s="644"/>
      <c r="BO48" s="640"/>
      <c r="BP48" s="639">
        <f t="shared" si="139"/>
        <v>0</v>
      </c>
      <c r="BQ48" s="639">
        <f t="shared" si="140"/>
        <v>0</v>
      </c>
      <c r="BR48" s="642">
        <f t="shared" si="141"/>
        <v>0</v>
      </c>
      <c r="BS48" s="641"/>
      <c r="BT48" s="643"/>
      <c r="BU48" s="642">
        <f t="shared" si="142"/>
        <v>0</v>
      </c>
      <c r="BV48" s="641"/>
      <c r="BW48" s="643"/>
      <c r="BX48" s="642">
        <f t="shared" si="143"/>
        <v>0</v>
      </c>
      <c r="BY48" s="641"/>
      <c r="BZ48" s="643"/>
      <c r="CA48" s="642">
        <f t="shared" si="144"/>
        <v>0</v>
      </c>
      <c r="CB48" s="641"/>
      <c r="CC48" s="643"/>
      <c r="CD48" s="639">
        <f t="shared" si="145"/>
        <v>0</v>
      </c>
      <c r="CE48" s="639">
        <f t="shared" si="146"/>
        <v>0</v>
      </c>
    </row>
    <row r="49" spans="1:83" x14ac:dyDescent="0.3">
      <c r="A49" s="672" t="str">
        <f t="shared" si="113"/>
        <v>CutraleSojaVLI</v>
      </c>
      <c r="B49" s="671" t="str">
        <f t="shared" si="36"/>
        <v>N</v>
      </c>
      <c r="C49" s="742" t="s">
        <v>100</v>
      </c>
      <c r="D49" s="742" t="s">
        <v>51</v>
      </c>
      <c r="E49" s="741" t="s">
        <v>51</v>
      </c>
      <c r="F49" s="702" t="s">
        <v>101</v>
      </c>
      <c r="G49" s="741" t="s">
        <v>198</v>
      </c>
      <c r="H49" s="740" t="s">
        <v>11</v>
      </c>
      <c r="I49" s="737">
        <v>0</v>
      </c>
      <c r="J49" s="737">
        <v>0</v>
      </c>
      <c r="K49" s="738">
        <v>0</v>
      </c>
      <c r="L49" s="737">
        <f t="shared" si="117"/>
        <v>0</v>
      </c>
      <c r="M49" s="739"/>
      <c r="N49" s="642"/>
      <c r="O49" s="641"/>
      <c r="P49" s="643"/>
      <c r="Q49" s="642">
        <f t="shared" si="118"/>
        <v>0</v>
      </c>
      <c r="R49" s="641"/>
      <c r="S49" s="643"/>
      <c r="T49" s="642">
        <f t="shared" si="119"/>
        <v>0</v>
      </c>
      <c r="U49" s="641"/>
      <c r="V49" s="643"/>
      <c r="W49" s="642">
        <f t="shared" si="120"/>
        <v>0</v>
      </c>
      <c r="X49" s="641"/>
      <c r="Y49" s="643"/>
      <c r="Z49" s="639">
        <f t="shared" si="121"/>
        <v>0</v>
      </c>
      <c r="AA49" s="639">
        <f t="shared" si="122"/>
        <v>0</v>
      </c>
      <c r="AB49" s="645">
        <f t="shared" si="123"/>
        <v>0</v>
      </c>
      <c r="AC49" s="644"/>
      <c r="AD49" s="640"/>
      <c r="AE49" s="645">
        <f t="shared" si="124"/>
        <v>0</v>
      </c>
      <c r="AF49" s="644"/>
      <c r="AG49" s="640"/>
      <c r="AH49" s="645">
        <f t="shared" si="125"/>
        <v>0</v>
      </c>
      <c r="AI49" s="644"/>
      <c r="AJ49" s="640"/>
      <c r="AK49" s="645">
        <f t="shared" si="126"/>
        <v>0</v>
      </c>
      <c r="AL49" s="644"/>
      <c r="AM49" s="640"/>
      <c r="AN49" s="639">
        <f t="shared" si="127"/>
        <v>0</v>
      </c>
      <c r="AO49" s="639">
        <f t="shared" si="128"/>
        <v>0</v>
      </c>
      <c r="AP49" s="642">
        <f t="shared" si="129"/>
        <v>0</v>
      </c>
      <c r="AQ49" s="641"/>
      <c r="AR49" s="643"/>
      <c r="AS49" s="642">
        <f t="shared" si="130"/>
        <v>0</v>
      </c>
      <c r="AT49" s="641"/>
      <c r="AU49" s="643"/>
      <c r="AV49" s="642">
        <f t="shared" si="131"/>
        <v>0</v>
      </c>
      <c r="AW49" s="641"/>
      <c r="AX49" s="643"/>
      <c r="AY49" s="642">
        <f t="shared" si="132"/>
        <v>0</v>
      </c>
      <c r="AZ49" s="641"/>
      <c r="BA49" s="643"/>
      <c r="BB49" s="639">
        <f t="shared" si="133"/>
        <v>0</v>
      </c>
      <c r="BC49" s="639">
        <f t="shared" si="134"/>
        <v>0</v>
      </c>
      <c r="BD49" s="645">
        <f t="shared" si="135"/>
        <v>0</v>
      </c>
      <c r="BE49" s="644"/>
      <c r="BF49" s="640"/>
      <c r="BG49" s="645">
        <f t="shared" si="136"/>
        <v>0</v>
      </c>
      <c r="BH49" s="644"/>
      <c r="BI49" s="640"/>
      <c r="BJ49" s="645">
        <f t="shared" si="137"/>
        <v>0</v>
      </c>
      <c r="BK49" s="644"/>
      <c r="BL49" s="640"/>
      <c r="BM49" s="645">
        <f t="shared" si="138"/>
        <v>0</v>
      </c>
      <c r="BN49" s="644"/>
      <c r="BO49" s="640"/>
      <c r="BP49" s="639">
        <f t="shared" si="139"/>
        <v>0</v>
      </c>
      <c r="BQ49" s="639">
        <f t="shared" si="140"/>
        <v>0</v>
      </c>
      <c r="BR49" s="642">
        <f t="shared" si="141"/>
        <v>0</v>
      </c>
      <c r="BS49" s="641"/>
      <c r="BT49" s="643"/>
      <c r="BU49" s="642">
        <f t="shared" si="142"/>
        <v>0</v>
      </c>
      <c r="BV49" s="641"/>
      <c r="BW49" s="643"/>
      <c r="BX49" s="642">
        <f t="shared" si="143"/>
        <v>0</v>
      </c>
      <c r="BY49" s="641"/>
      <c r="BZ49" s="643"/>
      <c r="CA49" s="642">
        <f t="shared" si="144"/>
        <v>0</v>
      </c>
      <c r="CB49" s="641"/>
      <c r="CC49" s="643"/>
      <c r="CD49" s="639">
        <f t="shared" si="145"/>
        <v>0</v>
      </c>
      <c r="CE49" s="639">
        <f t="shared" si="146"/>
        <v>0</v>
      </c>
    </row>
    <row r="50" spans="1:83" x14ac:dyDescent="0.3">
      <c r="A50" s="672" t="str">
        <f t="shared" si="113"/>
        <v>TOTAL</v>
      </c>
      <c r="B50" s="671" t="str">
        <f t="shared" si="36"/>
        <v>N</v>
      </c>
      <c r="C50" s="670" t="s">
        <v>9</v>
      </c>
      <c r="D50" s="670" t="s">
        <v>9</v>
      </c>
      <c r="E50" s="668"/>
      <c r="F50" s="669"/>
      <c r="G50" s="668"/>
      <c r="H50" s="638"/>
      <c r="I50" s="735">
        <v>116</v>
      </c>
      <c r="J50" s="735">
        <v>93</v>
      </c>
      <c r="K50" s="735">
        <f>SUM(K41:K49)</f>
        <v>0</v>
      </c>
      <c r="L50" s="735">
        <v>0</v>
      </c>
      <c r="M50" s="736">
        <f ca="1">SUMIFS(M:M,$D:$D,$D49,$H:$H,"RUMO")</f>
        <v>0</v>
      </c>
      <c r="N50" s="657">
        <f t="shared" ref="N50:AB50" si="147">SUM(N41:N49)</f>
        <v>0</v>
      </c>
      <c r="O50" s="656">
        <f t="shared" si="147"/>
        <v>0</v>
      </c>
      <c r="P50" s="653">
        <f t="shared" si="147"/>
        <v>0</v>
      </c>
      <c r="Q50" s="655">
        <f t="shared" si="147"/>
        <v>0</v>
      </c>
      <c r="R50" s="654">
        <f t="shared" si="147"/>
        <v>0</v>
      </c>
      <c r="S50" s="653">
        <f t="shared" si="147"/>
        <v>0</v>
      </c>
      <c r="T50" s="655">
        <f t="shared" si="147"/>
        <v>0</v>
      </c>
      <c r="U50" s="654">
        <f t="shared" si="147"/>
        <v>0</v>
      </c>
      <c r="V50" s="653">
        <f t="shared" si="147"/>
        <v>0</v>
      </c>
      <c r="W50" s="655">
        <f t="shared" si="147"/>
        <v>0</v>
      </c>
      <c r="X50" s="654">
        <f t="shared" si="147"/>
        <v>0</v>
      </c>
      <c r="Y50" s="653">
        <f t="shared" si="147"/>
        <v>0</v>
      </c>
      <c r="Z50" s="653">
        <f t="shared" si="147"/>
        <v>0</v>
      </c>
      <c r="AA50" s="653">
        <f t="shared" si="147"/>
        <v>0</v>
      </c>
      <c r="AB50" s="652">
        <f t="shared" si="147"/>
        <v>0</v>
      </c>
      <c r="AC50" s="651">
        <f t="shared" ref="AC50:AP50" si="148">SUM(AC41:AC49)</f>
        <v>0</v>
      </c>
      <c r="AD50" s="650">
        <f t="shared" si="148"/>
        <v>0</v>
      </c>
      <c r="AE50" s="652">
        <f t="shared" si="148"/>
        <v>0</v>
      </c>
      <c r="AF50" s="651">
        <f t="shared" si="148"/>
        <v>0</v>
      </c>
      <c r="AG50" s="650">
        <f t="shared" si="148"/>
        <v>0</v>
      </c>
      <c r="AH50" s="652">
        <f t="shared" si="148"/>
        <v>0</v>
      </c>
      <c r="AI50" s="651">
        <f t="shared" si="148"/>
        <v>0</v>
      </c>
      <c r="AJ50" s="650">
        <f t="shared" si="148"/>
        <v>0</v>
      </c>
      <c r="AK50" s="652">
        <f t="shared" si="148"/>
        <v>0</v>
      </c>
      <c r="AL50" s="651">
        <f t="shared" si="148"/>
        <v>0</v>
      </c>
      <c r="AM50" s="650">
        <f t="shared" si="148"/>
        <v>0</v>
      </c>
      <c r="AN50" s="650">
        <f t="shared" si="148"/>
        <v>0</v>
      </c>
      <c r="AO50" s="650">
        <f t="shared" si="148"/>
        <v>0</v>
      </c>
      <c r="AP50" s="657">
        <f t="shared" si="148"/>
        <v>0</v>
      </c>
      <c r="AQ50" s="656">
        <f t="shared" ref="AQ50:CE50" si="149">SUM(AQ41:AQ49)</f>
        <v>0</v>
      </c>
      <c r="AR50" s="653">
        <f t="shared" si="149"/>
        <v>0</v>
      </c>
      <c r="AS50" s="657">
        <f t="shared" si="149"/>
        <v>0</v>
      </c>
      <c r="AT50" s="656">
        <f t="shared" si="149"/>
        <v>0</v>
      </c>
      <c r="AU50" s="653">
        <f t="shared" si="149"/>
        <v>0</v>
      </c>
      <c r="AV50" s="657">
        <f t="shared" si="149"/>
        <v>0</v>
      </c>
      <c r="AW50" s="656">
        <f t="shared" si="149"/>
        <v>0</v>
      </c>
      <c r="AX50" s="653">
        <f t="shared" si="149"/>
        <v>0</v>
      </c>
      <c r="AY50" s="657">
        <f t="shared" si="149"/>
        <v>0</v>
      </c>
      <c r="AZ50" s="657">
        <f t="shared" si="149"/>
        <v>0</v>
      </c>
      <c r="BA50" s="653">
        <f t="shared" si="149"/>
        <v>0</v>
      </c>
      <c r="BB50" s="653">
        <f t="shared" si="149"/>
        <v>0</v>
      </c>
      <c r="BC50" s="653">
        <f t="shared" si="149"/>
        <v>0</v>
      </c>
      <c r="BD50" s="652">
        <f t="shared" si="149"/>
        <v>0</v>
      </c>
      <c r="BE50" s="651">
        <f t="shared" si="149"/>
        <v>0</v>
      </c>
      <c r="BF50" s="650">
        <f t="shared" si="149"/>
        <v>0</v>
      </c>
      <c r="BG50" s="652">
        <f t="shared" si="149"/>
        <v>0</v>
      </c>
      <c r="BH50" s="651">
        <f t="shared" si="149"/>
        <v>0</v>
      </c>
      <c r="BI50" s="650">
        <f t="shared" si="149"/>
        <v>0</v>
      </c>
      <c r="BJ50" s="652">
        <f t="shared" si="149"/>
        <v>0</v>
      </c>
      <c r="BK50" s="651">
        <f t="shared" si="149"/>
        <v>0</v>
      </c>
      <c r="BL50" s="650">
        <f t="shared" si="149"/>
        <v>0</v>
      </c>
      <c r="BM50" s="652">
        <f t="shared" si="149"/>
        <v>0</v>
      </c>
      <c r="BN50" s="651">
        <f t="shared" si="149"/>
        <v>0</v>
      </c>
      <c r="BO50" s="650">
        <f t="shared" si="149"/>
        <v>0</v>
      </c>
      <c r="BP50" s="650">
        <f t="shared" si="149"/>
        <v>0</v>
      </c>
      <c r="BQ50" s="650">
        <f t="shared" si="149"/>
        <v>0</v>
      </c>
      <c r="BR50" s="657">
        <f t="shared" si="149"/>
        <v>0</v>
      </c>
      <c r="BS50" s="656">
        <f t="shared" si="149"/>
        <v>0</v>
      </c>
      <c r="BT50" s="653">
        <f t="shared" si="149"/>
        <v>0</v>
      </c>
      <c r="BU50" s="657">
        <f t="shared" si="149"/>
        <v>0</v>
      </c>
      <c r="BV50" s="656">
        <f t="shared" si="149"/>
        <v>0</v>
      </c>
      <c r="BW50" s="653">
        <f t="shared" si="149"/>
        <v>0</v>
      </c>
      <c r="BX50" s="657">
        <f t="shared" si="149"/>
        <v>0</v>
      </c>
      <c r="BY50" s="656">
        <f t="shared" si="149"/>
        <v>0</v>
      </c>
      <c r="BZ50" s="653">
        <f t="shared" si="149"/>
        <v>0</v>
      </c>
      <c r="CA50" s="657">
        <f t="shared" si="149"/>
        <v>0</v>
      </c>
      <c r="CB50" s="656">
        <f t="shared" si="149"/>
        <v>0</v>
      </c>
      <c r="CC50" s="653">
        <f t="shared" si="149"/>
        <v>0</v>
      </c>
      <c r="CD50" s="653">
        <f t="shared" si="149"/>
        <v>0</v>
      </c>
      <c r="CE50" s="653">
        <f t="shared" si="149"/>
        <v>0</v>
      </c>
    </row>
    <row r="51" spans="1:83" x14ac:dyDescent="0.3">
      <c r="A51" s="672" t="str">
        <f t="shared" si="113"/>
        <v>TIPLAMFareloRUMO</v>
      </c>
      <c r="B51" s="671" t="str">
        <f t="shared" si="36"/>
        <v>N</v>
      </c>
      <c r="C51" s="749" t="s">
        <v>199</v>
      </c>
      <c r="D51" s="749" t="s">
        <v>137</v>
      </c>
      <c r="E51" s="747" t="s">
        <v>137</v>
      </c>
      <c r="F51" s="748" t="s">
        <v>101</v>
      </c>
      <c r="G51" s="747" t="s">
        <v>193</v>
      </c>
      <c r="H51" s="746" t="s">
        <v>8</v>
      </c>
      <c r="I51" s="743">
        <v>0</v>
      </c>
      <c r="J51" s="743">
        <v>0</v>
      </c>
      <c r="K51" s="744">
        <v>0</v>
      </c>
      <c r="L51" s="743">
        <f t="shared" ref="L51:L62" si="150">IF(K51="","",K51-J51)</f>
        <v>0</v>
      </c>
      <c r="M51" s="745"/>
      <c r="N51" s="633"/>
      <c r="O51" s="632"/>
      <c r="P51" s="634"/>
      <c r="Q51" s="633">
        <f t="shared" ref="Q51:Q62" si="151">N51+O51-P51</f>
        <v>0</v>
      </c>
      <c r="R51" s="632"/>
      <c r="S51" s="634"/>
      <c r="T51" s="633">
        <f t="shared" ref="T51:T62" si="152">Q51+R51-S51</f>
        <v>0</v>
      </c>
      <c r="U51" s="632"/>
      <c r="V51" s="635"/>
      <c r="W51" s="633">
        <f t="shared" ref="W51:W62" si="153">T51+U51-V51</f>
        <v>0</v>
      </c>
      <c r="X51" s="632"/>
      <c r="Y51" s="634"/>
      <c r="Z51" s="630">
        <f t="shared" ref="Z51:Z62" si="154">N51+O51+R51+U51+X51</f>
        <v>0</v>
      </c>
      <c r="AA51" s="630">
        <f t="shared" ref="AA51:AA62" si="155">P51+S51+V51+Y51</f>
        <v>0</v>
      </c>
      <c r="AB51" s="637">
        <f t="shared" ref="AB51:AB62" si="156">Z51-AA51</f>
        <v>0</v>
      </c>
      <c r="AC51" s="636"/>
      <c r="AD51" s="631"/>
      <c r="AE51" s="637">
        <f t="shared" ref="AE51:AE62" si="157">AB51+AC51-AD51</f>
        <v>0</v>
      </c>
      <c r="AF51" s="636"/>
      <c r="AG51" s="631"/>
      <c r="AH51" s="637">
        <f t="shared" ref="AH51:AH62" si="158">AE51+AF51-AG51</f>
        <v>0</v>
      </c>
      <c r="AI51" s="636"/>
      <c r="AJ51" s="631"/>
      <c r="AK51" s="637">
        <f t="shared" ref="AK51:AK62" si="159">AH51+AI51-AJ51</f>
        <v>0</v>
      </c>
      <c r="AL51" s="636"/>
      <c r="AM51" s="631"/>
      <c r="AN51" s="630">
        <f t="shared" ref="AN51:AN62" si="160">AB51+AC51+AF51+AI51+AL51</f>
        <v>0</v>
      </c>
      <c r="AO51" s="630">
        <f t="shared" ref="AO51:AO62" si="161">AD51+AG51+AJ51+AM51</f>
        <v>0</v>
      </c>
      <c r="AP51" s="633">
        <f t="shared" ref="AP51:AP62" si="162">AN51-AO51</f>
        <v>0</v>
      </c>
      <c r="AQ51" s="632"/>
      <c r="AR51" s="634"/>
      <c r="AS51" s="633">
        <f t="shared" ref="AS51:AS62" si="163">AP51+AQ51-AR51</f>
        <v>0</v>
      </c>
      <c r="AT51" s="632"/>
      <c r="AU51" s="634"/>
      <c r="AV51" s="633">
        <f t="shared" ref="AV51:AV62" si="164">AS51+AT51-AU51</f>
        <v>0</v>
      </c>
      <c r="AW51" s="632"/>
      <c r="AX51" s="635"/>
      <c r="AY51" s="633">
        <f t="shared" ref="AY51:AY62" si="165">AV51+AW51-AX51</f>
        <v>0</v>
      </c>
      <c r="AZ51" s="632"/>
      <c r="BA51" s="634"/>
      <c r="BB51" s="630">
        <f t="shared" ref="BB51:BB62" si="166">AP51+AQ51+AT51+AW51+AZ51</f>
        <v>0</v>
      </c>
      <c r="BC51" s="630">
        <f t="shared" ref="BC51:BC62" si="167">AR51+AU51+AX51+BA51</f>
        <v>0</v>
      </c>
      <c r="BD51" s="637">
        <f t="shared" ref="BD51:BD62" si="168">BB51-BC51</f>
        <v>0</v>
      </c>
      <c r="BE51" s="636"/>
      <c r="BF51" s="631"/>
      <c r="BG51" s="637">
        <f t="shared" ref="BG51:BG62" si="169">BD51+BE51-BF51</f>
        <v>0</v>
      </c>
      <c r="BH51" s="636"/>
      <c r="BI51" s="631"/>
      <c r="BJ51" s="637">
        <f t="shared" ref="BJ51:BJ62" si="170">BG51+BH51-BI51</f>
        <v>0</v>
      </c>
      <c r="BK51" s="636"/>
      <c r="BL51" s="631"/>
      <c r="BM51" s="637">
        <f t="shared" ref="BM51:BM62" si="171">BJ51+BK51-BL51</f>
        <v>0</v>
      </c>
      <c r="BN51" s="636"/>
      <c r="BO51" s="631"/>
      <c r="BP51" s="630">
        <f t="shared" ref="BP51:BP62" si="172">BD51+BE51+BH51+BK51+BN51</f>
        <v>0</v>
      </c>
      <c r="BQ51" s="630">
        <f t="shared" ref="BQ51:BQ62" si="173">BF51+BI51+BL51+BO51</f>
        <v>0</v>
      </c>
      <c r="BR51" s="633">
        <f t="shared" ref="BR51:BR62" si="174">BP51-BQ51</f>
        <v>0</v>
      </c>
      <c r="BS51" s="632"/>
      <c r="BT51" s="634"/>
      <c r="BU51" s="633">
        <f t="shared" ref="BU51:BU62" si="175">BR51+BS51-BT51</f>
        <v>0</v>
      </c>
      <c r="BV51" s="632"/>
      <c r="BW51" s="634"/>
      <c r="BX51" s="633">
        <f t="shared" ref="BX51:BX62" si="176">BU51+BV51-BW51</f>
        <v>0</v>
      </c>
      <c r="BY51" s="632"/>
      <c r="BZ51" s="635"/>
      <c r="CA51" s="633">
        <f t="shared" ref="CA51:CA62" si="177">BX51+BY51-BZ51</f>
        <v>0</v>
      </c>
      <c r="CB51" s="632"/>
      <c r="CC51" s="634"/>
      <c r="CD51" s="630">
        <f t="shared" ref="CD51:CD62" si="178">BR51+BS51+BV51+BY51+CB51</f>
        <v>0</v>
      </c>
      <c r="CE51" s="630">
        <f t="shared" ref="CE51:CE62" si="179">BT51+BW51+BZ51+CC51</f>
        <v>0</v>
      </c>
    </row>
    <row r="52" spans="1:83" x14ac:dyDescent="0.3">
      <c r="A52" s="672" t="str">
        <f t="shared" si="113"/>
        <v>TIPLAMFareloMRS</v>
      </c>
      <c r="B52" s="671" t="str">
        <f t="shared" si="36"/>
        <v>N</v>
      </c>
      <c r="C52" s="742" t="s">
        <v>199</v>
      </c>
      <c r="D52" s="742" t="s">
        <v>137</v>
      </c>
      <c r="E52" s="741" t="s">
        <v>137</v>
      </c>
      <c r="F52" s="702" t="s">
        <v>101</v>
      </c>
      <c r="G52" s="741" t="s">
        <v>193</v>
      </c>
      <c r="H52" s="740" t="s">
        <v>10</v>
      </c>
      <c r="I52" s="737">
        <v>0</v>
      </c>
      <c r="J52" s="737">
        <v>0</v>
      </c>
      <c r="K52" s="738">
        <v>0</v>
      </c>
      <c r="L52" s="737">
        <f t="shared" si="150"/>
        <v>0</v>
      </c>
      <c r="M52" s="739"/>
      <c r="N52" s="642"/>
      <c r="O52" s="641"/>
      <c r="P52" s="643"/>
      <c r="Q52" s="642">
        <f t="shared" si="151"/>
        <v>0</v>
      </c>
      <c r="R52" s="641"/>
      <c r="S52" s="643"/>
      <c r="T52" s="642">
        <f t="shared" si="152"/>
        <v>0</v>
      </c>
      <c r="U52" s="641"/>
      <c r="V52" s="643"/>
      <c r="W52" s="642">
        <f t="shared" si="153"/>
        <v>0</v>
      </c>
      <c r="X52" s="641"/>
      <c r="Y52" s="643"/>
      <c r="Z52" s="639">
        <f t="shared" si="154"/>
        <v>0</v>
      </c>
      <c r="AA52" s="639">
        <f t="shared" si="155"/>
        <v>0</v>
      </c>
      <c r="AB52" s="645">
        <f t="shared" si="156"/>
        <v>0</v>
      </c>
      <c r="AC52" s="644"/>
      <c r="AD52" s="640"/>
      <c r="AE52" s="645">
        <f t="shared" si="157"/>
        <v>0</v>
      </c>
      <c r="AF52" s="644"/>
      <c r="AG52" s="640"/>
      <c r="AH52" s="645">
        <f t="shared" si="158"/>
        <v>0</v>
      </c>
      <c r="AI52" s="644"/>
      <c r="AJ52" s="640"/>
      <c r="AK52" s="645">
        <f t="shared" si="159"/>
        <v>0</v>
      </c>
      <c r="AL52" s="644"/>
      <c r="AM52" s="640"/>
      <c r="AN52" s="639">
        <f t="shared" si="160"/>
        <v>0</v>
      </c>
      <c r="AO52" s="639">
        <f t="shared" si="161"/>
        <v>0</v>
      </c>
      <c r="AP52" s="642">
        <f t="shared" si="162"/>
        <v>0</v>
      </c>
      <c r="AQ52" s="641"/>
      <c r="AR52" s="643"/>
      <c r="AS52" s="642">
        <f t="shared" si="163"/>
        <v>0</v>
      </c>
      <c r="AT52" s="641"/>
      <c r="AU52" s="643"/>
      <c r="AV52" s="642">
        <f t="shared" si="164"/>
        <v>0</v>
      </c>
      <c r="AW52" s="641"/>
      <c r="AX52" s="643"/>
      <c r="AY52" s="642">
        <f t="shared" si="165"/>
        <v>0</v>
      </c>
      <c r="AZ52" s="641"/>
      <c r="BA52" s="643"/>
      <c r="BB52" s="639">
        <f t="shared" si="166"/>
        <v>0</v>
      </c>
      <c r="BC52" s="639">
        <f t="shared" si="167"/>
        <v>0</v>
      </c>
      <c r="BD52" s="645">
        <f t="shared" si="168"/>
        <v>0</v>
      </c>
      <c r="BE52" s="644"/>
      <c r="BF52" s="640"/>
      <c r="BG52" s="645">
        <f t="shared" si="169"/>
        <v>0</v>
      </c>
      <c r="BH52" s="644"/>
      <c r="BI52" s="640"/>
      <c r="BJ52" s="645">
        <f t="shared" si="170"/>
        <v>0</v>
      </c>
      <c r="BK52" s="644"/>
      <c r="BL52" s="640"/>
      <c r="BM52" s="645">
        <f t="shared" si="171"/>
        <v>0</v>
      </c>
      <c r="BN52" s="644"/>
      <c r="BO52" s="640"/>
      <c r="BP52" s="639">
        <f t="shared" si="172"/>
        <v>0</v>
      </c>
      <c r="BQ52" s="639">
        <f t="shared" si="173"/>
        <v>0</v>
      </c>
      <c r="BR52" s="642">
        <f t="shared" si="174"/>
        <v>0</v>
      </c>
      <c r="BS52" s="641"/>
      <c r="BT52" s="643"/>
      <c r="BU52" s="642">
        <f t="shared" si="175"/>
        <v>0</v>
      </c>
      <c r="BV52" s="641"/>
      <c r="BW52" s="643"/>
      <c r="BX52" s="642">
        <f t="shared" si="176"/>
        <v>0</v>
      </c>
      <c r="BY52" s="641"/>
      <c r="BZ52" s="643"/>
      <c r="CA52" s="642">
        <f t="shared" si="177"/>
        <v>0</v>
      </c>
      <c r="CB52" s="641"/>
      <c r="CC52" s="643"/>
      <c r="CD52" s="639">
        <f t="shared" si="178"/>
        <v>0</v>
      </c>
      <c r="CE52" s="639">
        <f t="shared" si="179"/>
        <v>0</v>
      </c>
    </row>
    <row r="53" spans="1:83" x14ac:dyDescent="0.3">
      <c r="A53" s="672" t="str">
        <f t="shared" si="113"/>
        <v>TIPLAMFareloVLI</v>
      </c>
      <c r="B53" s="671" t="str">
        <f t="shared" si="36"/>
        <v>N</v>
      </c>
      <c r="C53" s="742" t="s">
        <v>199</v>
      </c>
      <c r="D53" s="742" t="s">
        <v>137</v>
      </c>
      <c r="E53" s="741" t="s">
        <v>137</v>
      </c>
      <c r="F53" s="702" t="s">
        <v>101</v>
      </c>
      <c r="G53" s="741" t="s">
        <v>193</v>
      </c>
      <c r="H53" s="740" t="s">
        <v>11</v>
      </c>
      <c r="I53" s="737">
        <v>0</v>
      </c>
      <c r="J53" s="737">
        <v>0</v>
      </c>
      <c r="K53" s="738">
        <v>0</v>
      </c>
      <c r="L53" s="737">
        <f t="shared" si="150"/>
        <v>0</v>
      </c>
      <c r="M53" s="739"/>
      <c r="N53" s="642"/>
      <c r="O53" s="641"/>
      <c r="P53" s="643"/>
      <c r="Q53" s="642">
        <f t="shared" si="151"/>
        <v>0</v>
      </c>
      <c r="R53" s="641"/>
      <c r="S53" s="643"/>
      <c r="T53" s="642">
        <f t="shared" si="152"/>
        <v>0</v>
      </c>
      <c r="U53" s="641"/>
      <c r="V53" s="643"/>
      <c r="W53" s="642">
        <f t="shared" si="153"/>
        <v>0</v>
      </c>
      <c r="X53" s="641"/>
      <c r="Y53" s="643"/>
      <c r="Z53" s="639">
        <f t="shared" si="154"/>
        <v>0</v>
      </c>
      <c r="AA53" s="639">
        <f t="shared" si="155"/>
        <v>0</v>
      </c>
      <c r="AB53" s="645">
        <f t="shared" si="156"/>
        <v>0</v>
      </c>
      <c r="AC53" s="644"/>
      <c r="AD53" s="640"/>
      <c r="AE53" s="645">
        <f t="shared" si="157"/>
        <v>0</v>
      </c>
      <c r="AF53" s="644"/>
      <c r="AG53" s="640"/>
      <c r="AH53" s="645">
        <f t="shared" si="158"/>
        <v>0</v>
      </c>
      <c r="AI53" s="644"/>
      <c r="AJ53" s="640"/>
      <c r="AK53" s="645">
        <f t="shared" si="159"/>
        <v>0</v>
      </c>
      <c r="AL53" s="644"/>
      <c r="AM53" s="640"/>
      <c r="AN53" s="639">
        <f t="shared" si="160"/>
        <v>0</v>
      </c>
      <c r="AO53" s="639">
        <f t="shared" si="161"/>
        <v>0</v>
      </c>
      <c r="AP53" s="642">
        <f t="shared" si="162"/>
        <v>0</v>
      </c>
      <c r="AQ53" s="641"/>
      <c r="AR53" s="643"/>
      <c r="AS53" s="642">
        <f t="shared" si="163"/>
        <v>0</v>
      </c>
      <c r="AT53" s="641"/>
      <c r="AU53" s="643"/>
      <c r="AV53" s="642">
        <f t="shared" si="164"/>
        <v>0</v>
      </c>
      <c r="AW53" s="641"/>
      <c r="AX53" s="643"/>
      <c r="AY53" s="642">
        <f t="shared" si="165"/>
        <v>0</v>
      </c>
      <c r="AZ53" s="641"/>
      <c r="BA53" s="643"/>
      <c r="BB53" s="639">
        <f t="shared" si="166"/>
        <v>0</v>
      </c>
      <c r="BC53" s="639">
        <f t="shared" si="167"/>
        <v>0</v>
      </c>
      <c r="BD53" s="645">
        <f t="shared" si="168"/>
        <v>0</v>
      </c>
      <c r="BE53" s="644"/>
      <c r="BF53" s="640"/>
      <c r="BG53" s="645">
        <f t="shared" si="169"/>
        <v>0</v>
      </c>
      <c r="BH53" s="644"/>
      <c r="BI53" s="640"/>
      <c r="BJ53" s="645">
        <f t="shared" si="170"/>
        <v>0</v>
      </c>
      <c r="BK53" s="644"/>
      <c r="BL53" s="640"/>
      <c r="BM53" s="645">
        <f t="shared" si="171"/>
        <v>0</v>
      </c>
      <c r="BN53" s="644"/>
      <c r="BO53" s="640"/>
      <c r="BP53" s="639">
        <f t="shared" si="172"/>
        <v>0</v>
      </c>
      <c r="BQ53" s="639">
        <f t="shared" si="173"/>
        <v>0</v>
      </c>
      <c r="BR53" s="642">
        <f t="shared" si="174"/>
        <v>0</v>
      </c>
      <c r="BS53" s="641"/>
      <c r="BT53" s="643"/>
      <c r="BU53" s="642">
        <f t="shared" si="175"/>
        <v>0</v>
      </c>
      <c r="BV53" s="641"/>
      <c r="BW53" s="643"/>
      <c r="BX53" s="642">
        <f t="shared" si="176"/>
        <v>0</v>
      </c>
      <c r="BY53" s="641"/>
      <c r="BZ53" s="643"/>
      <c r="CA53" s="642">
        <f t="shared" si="177"/>
        <v>0</v>
      </c>
      <c r="CB53" s="641"/>
      <c r="CC53" s="643"/>
      <c r="CD53" s="639">
        <f t="shared" si="178"/>
        <v>0</v>
      </c>
      <c r="CE53" s="639">
        <f t="shared" si="179"/>
        <v>0</v>
      </c>
    </row>
    <row r="54" spans="1:83" x14ac:dyDescent="0.3">
      <c r="A54" s="672" t="str">
        <f t="shared" si="113"/>
        <v>TIPLAMMilhoRUMO</v>
      </c>
      <c r="B54" s="671" t="str">
        <f t="shared" si="36"/>
        <v>N</v>
      </c>
      <c r="C54" s="749" t="s">
        <v>110</v>
      </c>
      <c r="D54" s="749" t="s">
        <v>137</v>
      </c>
      <c r="E54" s="747" t="s">
        <v>137</v>
      </c>
      <c r="F54" s="748" t="s">
        <v>101</v>
      </c>
      <c r="G54" s="747" t="s">
        <v>196</v>
      </c>
      <c r="H54" s="746" t="s">
        <v>8</v>
      </c>
      <c r="I54" s="743">
        <v>0</v>
      </c>
      <c r="J54" s="743">
        <v>44845.041666666657</v>
      </c>
      <c r="K54" s="744">
        <v>0</v>
      </c>
      <c r="L54" s="743">
        <f t="shared" si="150"/>
        <v>-44845.041666666657</v>
      </c>
      <c r="M54" s="745"/>
      <c r="N54" s="633"/>
      <c r="O54" s="632"/>
      <c r="P54" s="634"/>
      <c r="Q54" s="633">
        <f t="shared" si="151"/>
        <v>0</v>
      </c>
      <c r="R54" s="632"/>
      <c r="S54" s="634"/>
      <c r="T54" s="633">
        <f t="shared" si="152"/>
        <v>0</v>
      </c>
      <c r="U54" s="632"/>
      <c r="V54" s="635"/>
      <c r="W54" s="633">
        <f t="shared" si="153"/>
        <v>0</v>
      </c>
      <c r="X54" s="632"/>
      <c r="Y54" s="634"/>
      <c r="Z54" s="630">
        <f t="shared" si="154"/>
        <v>0</v>
      </c>
      <c r="AA54" s="630">
        <f t="shared" si="155"/>
        <v>0</v>
      </c>
      <c r="AB54" s="637">
        <f t="shared" si="156"/>
        <v>0</v>
      </c>
      <c r="AC54" s="636"/>
      <c r="AD54" s="631"/>
      <c r="AE54" s="637">
        <f t="shared" si="157"/>
        <v>0</v>
      </c>
      <c r="AF54" s="636"/>
      <c r="AG54" s="631"/>
      <c r="AH54" s="637">
        <f t="shared" si="158"/>
        <v>0</v>
      </c>
      <c r="AI54" s="636"/>
      <c r="AJ54" s="631"/>
      <c r="AK54" s="637">
        <f t="shared" si="159"/>
        <v>0</v>
      </c>
      <c r="AL54" s="636"/>
      <c r="AM54" s="631"/>
      <c r="AN54" s="630">
        <f t="shared" si="160"/>
        <v>0</v>
      </c>
      <c r="AO54" s="630">
        <f t="shared" si="161"/>
        <v>0</v>
      </c>
      <c r="AP54" s="633">
        <f t="shared" si="162"/>
        <v>0</v>
      </c>
      <c r="AQ54" s="632"/>
      <c r="AR54" s="634"/>
      <c r="AS54" s="633">
        <f t="shared" si="163"/>
        <v>0</v>
      </c>
      <c r="AT54" s="632"/>
      <c r="AU54" s="634"/>
      <c r="AV54" s="633">
        <f t="shared" si="164"/>
        <v>0</v>
      </c>
      <c r="AW54" s="632"/>
      <c r="AX54" s="635"/>
      <c r="AY54" s="633">
        <f t="shared" si="165"/>
        <v>0</v>
      </c>
      <c r="AZ54" s="632"/>
      <c r="BA54" s="634"/>
      <c r="BB54" s="630">
        <f t="shared" si="166"/>
        <v>0</v>
      </c>
      <c r="BC54" s="630">
        <f t="shared" si="167"/>
        <v>0</v>
      </c>
      <c r="BD54" s="637">
        <f t="shared" si="168"/>
        <v>0</v>
      </c>
      <c r="BE54" s="636"/>
      <c r="BF54" s="631"/>
      <c r="BG54" s="637">
        <f t="shared" si="169"/>
        <v>0</v>
      </c>
      <c r="BH54" s="636"/>
      <c r="BI54" s="631"/>
      <c r="BJ54" s="637">
        <f t="shared" si="170"/>
        <v>0</v>
      </c>
      <c r="BK54" s="636"/>
      <c r="BL54" s="631"/>
      <c r="BM54" s="637">
        <f t="shared" si="171"/>
        <v>0</v>
      </c>
      <c r="BN54" s="636"/>
      <c r="BO54" s="631"/>
      <c r="BP54" s="630">
        <f t="shared" si="172"/>
        <v>0</v>
      </c>
      <c r="BQ54" s="630">
        <f t="shared" si="173"/>
        <v>0</v>
      </c>
      <c r="BR54" s="633">
        <f t="shared" si="174"/>
        <v>0</v>
      </c>
      <c r="BS54" s="632"/>
      <c r="BT54" s="634"/>
      <c r="BU54" s="633">
        <f t="shared" si="175"/>
        <v>0</v>
      </c>
      <c r="BV54" s="632"/>
      <c r="BW54" s="634"/>
      <c r="BX54" s="633">
        <f t="shared" si="176"/>
        <v>0</v>
      </c>
      <c r="BY54" s="632"/>
      <c r="BZ54" s="635"/>
      <c r="CA54" s="633">
        <f t="shared" si="177"/>
        <v>0</v>
      </c>
      <c r="CB54" s="632"/>
      <c r="CC54" s="634"/>
      <c r="CD54" s="630">
        <f t="shared" si="178"/>
        <v>0</v>
      </c>
      <c r="CE54" s="630">
        <f t="shared" si="179"/>
        <v>0</v>
      </c>
    </row>
    <row r="55" spans="1:83" x14ac:dyDescent="0.3">
      <c r="A55" s="672" t="str">
        <f t="shared" si="113"/>
        <v>TIPLAMMilhoMRS</v>
      </c>
      <c r="B55" s="671" t="str">
        <f t="shared" si="36"/>
        <v>N</v>
      </c>
      <c r="C55" s="742" t="s">
        <v>200</v>
      </c>
      <c r="D55" s="742" t="s">
        <v>137</v>
      </c>
      <c r="E55" s="741" t="s">
        <v>137</v>
      </c>
      <c r="F55" s="702" t="s">
        <v>101</v>
      </c>
      <c r="G55" s="741" t="s">
        <v>196</v>
      </c>
      <c r="H55" s="740" t="s">
        <v>10</v>
      </c>
      <c r="I55" s="737">
        <v>0</v>
      </c>
      <c r="J55" s="737">
        <v>0</v>
      </c>
      <c r="K55" s="738">
        <v>0</v>
      </c>
      <c r="L55" s="737">
        <f t="shared" si="150"/>
        <v>0</v>
      </c>
      <c r="M55" s="739"/>
      <c r="N55" s="642"/>
      <c r="O55" s="641"/>
      <c r="P55" s="643"/>
      <c r="Q55" s="642">
        <f t="shared" si="151"/>
        <v>0</v>
      </c>
      <c r="R55" s="641"/>
      <c r="S55" s="643"/>
      <c r="T55" s="642">
        <f t="shared" si="152"/>
        <v>0</v>
      </c>
      <c r="U55" s="641"/>
      <c r="V55" s="643"/>
      <c r="W55" s="642">
        <f t="shared" si="153"/>
        <v>0</v>
      </c>
      <c r="X55" s="641"/>
      <c r="Y55" s="643"/>
      <c r="Z55" s="639">
        <f t="shared" si="154"/>
        <v>0</v>
      </c>
      <c r="AA55" s="639">
        <f t="shared" si="155"/>
        <v>0</v>
      </c>
      <c r="AB55" s="645">
        <f t="shared" si="156"/>
        <v>0</v>
      </c>
      <c r="AC55" s="644"/>
      <c r="AD55" s="640"/>
      <c r="AE55" s="645">
        <f t="shared" si="157"/>
        <v>0</v>
      </c>
      <c r="AF55" s="644"/>
      <c r="AG55" s="640"/>
      <c r="AH55" s="645">
        <f t="shared" si="158"/>
        <v>0</v>
      </c>
      <c r="AI55" s="644"/>
      <c r="AJ55" s="640"/>
      <c r="AK55" s="645">
        <f t="shared" si="159"/>
        <v>0</v>
      </c>
      <c r="AL55" s="644"/>
      <c r="AM55" s="640"/>
      <c r="AN55" s="639">
        <f t="shared" si="160"/>
        <v>0</v>
      </c>
      <c r="AO55" s="639">
        <f t="shared" si="161"/>
        <v>0</v>
      </c>
      <c r="AP55" s="642">
        <f t="shared" si="162"/>
        <v>0</v>
      </c>
      <c r="AQ55" s="641"/>
      <c r="AR55" s="643"/>
      <c r="AS55" s="642">
        <f t="shared" si="163"/>
        <v>0</v>
      </c>
      <c r="AT55" s="641"/>
      <c r="AU55" s="643"/>
      <c r="AV55" s="642">
        <f t="shared" si="164"/>
        <v>0</v>
      </c>
      <c r="AW55" s="641"/>
      <c r="AX55" s="643"/>
      <c r="AY55" s="642">
        <f t="shared" si="165"/>
        <v>0</v>
      </c>
      <c r="AZ55" s="641"/>
      <c r="BA55" s="643"/>
      <c r="BB55" s="639">
        <f t="shared" si="166"/>
        <v>0</v>
      </c>
      <c r="BC55" s="639">
        <f t="shared" si="167"/>
        <v>0</v>
      </c>
      <c r="BD55" s="645">
        <f t="shared" si="168"/>
        <v>0</v>
      </c>
      <c r="BE55" s="644"/>
      <c r="BF55" s="640"/>
      <c r="BG55" s="645">
        <f t="shared" si="169"/>
        <v>0</v>
      </c>
      <c r="BH55" s="644"/>
      <c r="BI55" s="640"/>
      <c r="BJ55" s="645">
        <f t="shared" si="170"/>
        <v>0</v>
      </c>
      <c r="BK55" s="644"/>
      <c r="BL55" s="640"/>
      <c r="BM55" s="645">
        <f t="shared" si="171"/>
        <v>0</v>
      </c>
      <c r="BN55" s="644"/>
      <c r="BO55" s="640"/>
      <c r="BP55" s="639">
        <f t="shared" si="172"/>
        <v>0</v>
      </c>
      <c r="BQ55" s="639">
        <f t="shared" si="173"/>
        <v>0</v>
      </c>
      <c r="BR55" s="642">
        <f t="shared" si="174"/>
        <v>0</v>
      </c>
      <c r="BS55" s="641"/>
      <c r="BT55" s="643"/>
      <c r="BU55" s="642">
        <f t="shared" si="175"/>
        <v>0</v>
      </c>
      <c r="BV55" s="641"/>
      <c r="BW55" s="643"/>
      <c r="BX55" s="642">
        <f t="shared" si="176"/>
        <v>0</v>
      </c>
      <c r="BY55" s="641"/>
      <c r="BZ55" s="643"/>
      <c r="CA55" s="642">
        <f t="shared" si="177"/>
        <v>0</v>
      </c>
      <c r="CB55" s="641"/>
      <c r="CC55" s="643"/>
      <c r="CD55" s="639">
        <f t="shared" si="178"/>
        <v>0</v>
      </c>
      <c r="CE55" s="639">
        <f t="shared" si="179"/>
        <v>0</v>
      </c>
    </row>
    <row r="56" spans="1:83" x14ac:dyDescent="0.3">
      <c r="A56" s="672" t="str">
        <f t="shared" si="113"/>
        <v>TIPLAMMilhoVLI</v>
      </c>
      <c r="B56" s="671" t="str">
        <f t="shared" si="36"/>
        <v>N</v>
      </c>
      <c r="C56" s="742" t="s">
        <v>200</v>
      </c>
      <c r="D56" s="742" t="s">
        <v>137</v>
      </c>
      <c r="E56" s="741" t="s">
        <v>137</v>
      </c>
      <c r="F56" s="702" t="s">
        <v>101</v>
      </c>
      <c r="G56" s="741" t="s">
        <v>196</v>
      </c>
      <c r="H56" s="740" t="s">
        <v>11</v>
      </c>
      <c r="I56" s="737" t="s">
        <v>100</v>
      </c>
      <c r="J56" s="737">
        <v>0</v>
      </c>
      <c r="K56" s="738">
        <v>0</v>
      </c>
      <c r="L56" s="737">
        <f t="shared" si="150"/>
        <v>0</v>
      </c>
      <c r="M56" s="739" t="s">
        <v>29</v>
      </c>
      <c r="N56" s="642"/>
      <c r="O56" s="641"/>
      <c r="P56" s="643"/>
      <c r="Q56" s="642">
        <f t="shared" si="151"/>
        <v>0</v>
      </c>
      <c r="R56" s="641"/>
      <c r="S56" s="643"/>
      <c r="T56" s="642">
        <f t="shared" si="152"/>
        <v>0</v>
      </c>
      <c r="U56" s="641"/>
      <c r="V56" s="643"/>
      <c r="W56" s="642">
        <f t="shared" si="153"/>
        <v>0</v>
      </c>
      <c r="X56" s="641"/>
      <c r="Y56" s="643"/>
      <c r="Z56" s="639">
        <f t="shared" si="154"/>
        <v>0</v>
      </c>
      <c r="AA56" s="639">
        <f t="shared" si="155"/>
        <v>0</v>
      </c>
      <c r="AB56" s="645">
        <f t="shared" si="156"/>
        <v>0</v>
      </c>
      <c r="AC56" s="644"/>
      <c r="AD56" s="640"/>
      <c r="AE56" s="645">
        <f t="shared" si="157"/>
        <v>0</v>
      </c>
      <c r="AF56" s="644"/>
      <c r="AG56" s="640"/>
      <c r="AH56" s="645">
        <f t="shared" si="158"/>
        <v>0</v>
      </c>
      <c r="AI56" s="644"/>
      <c r="AJ56" s="640"/>
      <c r="AK56" s="645">
        <f t="shared" si="159"/>
        <v>0</v>
      </c>
      <c r="AL56" s="644"/>
      <c r="AM56" s="640"/>
      <c r="AN56" s="639">
        <f t="shared" si="160"/>
        <v>0</v>
      </c>
      <c r="AO56" s="639">
        <f t="shared" si="161"/>
        <v>0</v>
      </c>
      <c r="AP56" s="642">
        <f t="shared" si="162"/>
        <v>0</v>
      </c>
      <c r="AQ56" s="641"/>
      <c r="AR56" s="643"/>
      <c r="AS56" s="642">
        <f t="shared" si="163"/>
        <v>0</v>
      </c>
      <c r="AT56" s="641"/>
      <c r="AU56" s="643"/>
      <c r="AV56" s="642">
        <f t="shared" si="164"/>
        <v>0</v>
      </c>
      <c r="AW56" s="641"/>
      <c r="AX56" s="643"/>
      <c r="AY56" s="642">
        <f t="shared" si="165"/>
        <v>0</v>
      </c>
      <c r="AZ56" s="641"/>
      <c r="BA56" s="643"/>
      <c r="BB56" s="639">
        <f t="shared" si="166"/>
        <v>0</v>
      </c>
      <c r="BC56" s="639">
        <f t="shared" si="167"/>
        <v>0</v>
      </c>
      <c r="BD56" s="645">
        <f t="shared" si="168"/>
        <v>0</v>
      </c>
      <c r="BE56" s="644"/>
      <c r="BF56" s="640"/>
      <c r="BG56" s="645">
        <f t="shared" si="169"/>
        <v>0</v>
      </c>
      <c r="BH56" s="644"/>
      <c r="BI56" s="640"/>
      <c r="BJ56" s="645">
        <f t="shared" si="170"/>
        <v>0</v>
      </c>
      <c r="BK56" s="644"/>
      <c r="BL56" s="640"/>
      <c r="BM56" s="645">
        <f t="shared" si="171"/>
        <v>0</v>
      </c>
      <c r="BN56" s="644"/>
      <c r="BO56" s="640"/>
      <c r="BP56" s="639">
        <f t="shared" si="172"/>
        <v>0</v>
      </c>
      <c r="BQ56" s="639">
        <f t="shared" si="173"/>
        <v>0</v>
      </c>
      <c r="BR56" s="642">
        <f t="shared" si="174"/>
        <v>0</v>
      </c>
      <c r="BS56" s="641"/>
      <c r="BT56" s="643"/>
      <c r="BU56" s="642">
        <f t="shared" si="175"/>
        <v>0</v>
      </c>
      <c r="BV56" s="641"/>
      <c r="BW56" s="643"/>
      <c r="BX56" s="642">
        <f t="shared" si="176"/>
        <v>0</v>
      </c>
      <c r="BY56" s="641"/>
      <c r="BZ56" s="643"/>
      <c r="CA56" s="642">
        <f t="shared" si="177"/>
        <v>0</v>
      </c>
      <c r="CB56" s="641"/>
      <c r="CC56" s="643"/>
      <c r="CD56" s="639">
        <f t="shared" si="178"/>
        <v>0</v>
      </c>
      <c r="CE56" s="639">
        <f t="shared" si="179"/>
        <v>0</v>
      </c>
    </row>
    <row r="57" spans="1:83" x14ac:dyDescent="0.3">
      <c r="A57" s="672" t="str">
        <f t="shared" si="113"/>
        <v>TIPLAMSojaRUMO</v>
      </c>
      <c r="B57" s="671" t="str">
        <f t="shared" si="36"/>
        <v>N</v>
      </c>
      <c r="C57" s="749" t="s">
        <v>110</v>
      </c>
      <c r="D57" s="749" t="s">
        <v>137</v>
      </c>
      <c r="E57" s="747" t="s">
        <v>137</v>
      </c>
      <c r="F57" s="748" t="s">
        <v>101</v>
      </c>
      <c r="G57" s="747" t="s">
        <v>198</v>
      </c>
      <c r="H57" s="746" t="s">
        <v>8</v>
      </c>
      <c r="I57" s="743">
        <v>0</v>
      </c>
      <c r="J57" s="743">
        <v>44845.125</v>
      </c>
      <c r="K57" s="744">
        <v>0</v>
      </c>
      <c r="L57" s="743">
        <f t="shared" si="150"/>
        <v>-44845.125</v>
      </c>
      <c r="M57" s="743"/>
      <c r="N57" s="633"/>
      <c r="O57" s="632"/>
      <c r="P57" s="634"/>
      <c r="Q57" s="633">
        <f t="shared" si="151"/>
        <v>0</v>
      </c>
      <c r="R57" s="632"/>
      <c r="S57" s="634"/>
      <c r="T57" s="633">
        <f t="shared" si="152"/>
        <v>0</v>
      </c>
      <c r="U57" s="632"/>
      <c r="V57" s="635"/>
      <c r="W57" s="633">
        <f t="shared" si="153"/>
        <v>0</v>
      </c>
      <c r="X57" s="632"/>
      <c r="Y57" s="643"/>
      <c r="Z57" s="630">
        <f t="shared" si="154"/>
        <v>0</v>
      </c>
      <c r="AA57" s="630">
        <f t="shared" si="155"/>
        <v>0</v>
      </c>
      <c r="AB57" s="637">
        <f t="shared" si="156"/>
        <v>0</v>
      </c>
      <c r="AC57" s="636"/>
      <c r="AD57" s="631"/>
      <c r="AE57" s="637">
        <f t="shared" si="157"/>
        <v>0</v>
      </c>
      <c r="AF57" s="636"/>
      <c r="AG57" s="631"/>
      <c r="AH57" s="637">
        <f t="shared" si="158"/>
        <v>0</v>
      </c>
      <c r="AI57" s="636"/>
      <c r="AJ57" s="631"/>
      <c r="AK57" s="637">
        <f t="shared" si="159"/>
        <v>0</v>
      </c>
      <c r="AL57" s="636"/>
      <c r="AM57" s="631"/>
      <c r="AN57" s="630">
        <f t="shared" si="160"/>
        <v>0</v>
      </c>
      <c r="AO57" s="630">
        <f t="shared" si="161"/>
        <v>0</v>
      </c>
      <c r="AP57" s="633">
        <f t="shared" si="162"/>
        <v>0</v>
      </c>
      <c r="AQ57" s="632"/>
      <c r="AR57" s="634"/>
      <c r="AS57" s="633">
        <f t="shared" si="163"/>
        <v>0</v>
      </c>
      <c r="AT57" s="632"/>
      <c r="AU57" s="634"/>
      <c r="AV57" s="633">
        <f t="shared" si="164"/>
        <v>0</v>
      </c>
      <c r="AW57" s="632"/>
      <c r="AX57" s="635"/>
      <c r="AY57" s="633">
        <f t="shared" si="165"/>
        <v>0</v>
      </c>
      <c r="AZ57" s="632"/>
      <c r="BA57" s="634"/>
      <c r="BB57" s="630">
        <f t="shared" si="166"/>
        <v>0</v>
      </c>
      <c r="BC57" s="630">
        <f t="shared" si="167"/>
        <v>0</v>
      </c>
      <c r="BD57" s="637">
        <f t="shared" si="168"/>
        <v>0</v>
      </c>
      <c r="BE57" s="636"/>
      <c r="BF57" s="631"/>
      <c r="BG57" s="637">
        <f t="shared" si="169"/>
        <v>0</v>
      </c>
      <c r="BH57" s="636"/>
      <c r="BI57" s="631"/>
      <c r="BJ57" s="637">
        <f t="shared" si="170"/>
        <v>0</v>
      </c>
      <c r="BK57" s="636"/>
      <c r="BL57" s="631"/>
      <c r="BM57" s="637">
        <f t="shared" si="171"/>
        <v>0</v>
      </c>
      <c r="BN57" s="636"/>
      <c r="BO57" s="631"/>
      <c r="BP57" s="630">
        <f t="shared" si="172"/>
        <v>0</v>
      </c>
      <c r="BQ57" s="630">
        <f t="shared" si="173"/>
        <v>0</v>
      </c>
      <c r="BR57" s="633">
        <f t="shared" si="174"/>
        <v>0</v>
      </c>
      <c r="BS57" s="632"/>
      <c r="BT57" s="634"/>
      <c r="BU57" s="633">
        <f t="shared" si="175"/>
        <v>0</v>
      </c>
      <c r="BV57" s="632"/>
      <c r="BW57" s="634"/>
      <c r="BX57" s="633">
        <f t="shared" si="176"/>
        <v>0</v>
      </c>
      <c r="BY57" s="632"/>
      <c r="BZ57" s="635"/>
      <c r="CA57" s="633">
        <f t="shared" si="177"/>
        <v>0</v>
      </c>
      <c r="CB57" s="632"/>
      <c r="CC57" s="634"/>
      <c r="CD57" s="630">
        <f t="shared" si="178"/>
        <v>0</v>
      </c>
      <c r="CE57" s="630">
        <f t="shared" si="179"/>
        <v>0</v>
      </c>
    </row>
    <row r="58" spans="1:83" x14ac:dyDescent="0.3">
      <c r="A58" s="672" t="str">
        <f t="shared" si="113"/>
        <v>TIPLAMSojaMRS</v>
      </c>
      <c r="B58" s="671" t="str">
        <f t="shared" si="36"/>
        <v>N</v>
      </c>
      <c r="C58" s="742" t="s">
        <v>110</v>
      </c>
      <c r="D58" s="742" t="s">
        <v>137</v>
      </c>
      <c r="E58" s="741" t="s">
        <v>137</v>
      </c>
      <c r="F58" s="702" t="s">
        <v>101</v>
      </c>
      <c r="G58" s="741" t="s">
        <v>198</v>
      </c>
      <c r="H58" s="740" t="s">
        <v>10</v>
      </c>
      <c r="I58" s="737">
        <v>0</v>
      </c>
      <c r="J58" s="737">
        <v>44845.125</v>
      </c>
      <c r="K58" s="738">
        <v>0</v>
      </c>
      <c r="L58" s="737">
        <f t="shared" si="150"/>
        <v>-44845.125</v>
      </c>
      <c r="M58" s="739"/>
      <c r="N58" s="642"/>
      <c r="O58" s="641"/>
      <c r="P58" s="643"/>
      <c r="Q58" s="642">
        <f t="shared" si="151"/>
        <v>0</v>
      </c>
      <c r="R58" s="641"/>
      <c r="S58" s="643"/>
      <c r="T58" s="642">
        <f t="shared" si="152"/>
        <v>0</v>
      </c>
      <c r="U58" s="641"/>
      <c r="V58" s="643"/>
      <c r="W58" s="642">
        <f t="shared" si="153"/>
        <v>0</v>
      </c>
      <c r="X58" s="641"/>
      <c r="Y58" s="643"/>
      <c r="Z58" s="639">
        <f t="shared" si="154"/>
        <v>0</v>
      </c>
      <c r="AA58" s="639">
        <f t="shared" si="155"/>
        <v>0</v>
      </c>
      <c r="AB58" s="645">
        <f t="shared" si="156"/>
        <v>0</v>
      </c>
      <c r="AC58" s="644"/>
      <c r="AD58" s="640"/>
      <c r="AE58" s="645">
        <f t="shared" si="157"/>
        <v>0</v>
      </c>
      <c r="AF58" s="644"/>
      <c r="AG58" s="640"/>
      <c r="AH58" s="645">
        <f t="shared" si="158"/>
        <v>0</v>
      </c>
      <c r="AI58" s="644"/>
      <c r="AJ58" s="640"/>
      <c r="AK58" s="645">
        <f t="shared" si="159"/>
        <v>0</v>
      </c>
      <c r="AL58" s="644"/>
      <c r="AM58" s="640"/>
      <c r="AN58" s="639">
        <f t="shared" si="160"/>
        <v>0</v>
      </c>
      <c r="AO58" s="639">
        <f t="shared" si="161"/>
        <v>0</v>
      </c>
      <c r="AP58" s="642">
        <f t="shared" si="162"/>
        <v>0</v>
      </c>
      <c r="AQ58" s="641"/>
      <c r="AR58" s="643"/>
      <c r="AS58" s="642">
        <f t="shared" si="163"/>
        <v>0</v>
      </c>
      <c r="AT58" s="641"/>
      <c r="AU58" s="643"/>
      <c r="AV58" s="642">
        <f t="shared" si="164"/>
        <v>0</v>
      </c>
      <c r="AW58" s="641"/>
      <c r="AX58" s="643"/>
      <c r="AY58" s="642">
        <f t="shared" si="165"/>
        <v>0</v>
      </c>
      <c r="AZ58" s="641"/>
      <c r="BA58" s="643"/>
      <c r="BB58" s="639">
        <f t="shared" si="166"/>
        <v>0</v>
      </c>
      <c r="BC58" s="639">
        <f t="shared" si="167"/>
        <v>0</v>
      </c>
      <c r="BD58" s="645">
        <f t="shared" si="168"/>
        <v>0</v>
      </c>
      <c r="BE58" s="644"/>
      <c r="BF58" s="640"/>
      <c r="BG58" s="645">
        <f t="shared" si="169"/>
        <v>0</v>
      </c>
      <c r="BH58" s="644"/>
      <c r="BI58" s="640"/>
      <c r="BJ58" s="645">
        <f t="shared" si="170"/>
        <v>0</v>
      </c>
      <c r="BK58" s="644"/>
      <c r="BL58" s="640"/>
      <c r="BM58" s="645">
        <f t="shared" si="171"/>
        <v>0</v>
      </c>
      <c r="BN58" s="644"/>
      <c r="BO58" s="640"/>
      <c r="BP58" s="639">
        <f t="shared" si="172"/>
        <v>0</v>
      </c>
      <c r="BQ58" s="639">
        <f t="shared" si="173"/>
        <v>0</v>
      </c>
      <c r="BR58" s="642">
        <f t="shared" si="174"/>
        <v>0</v>
      </c>
      <c r="BS58" s="641"/>
      <c r="BT58" s="643"/>
      <c r="BU58" s="642">
        <f t="shared" si="175"/>
        <v>0</v>
      </c>
      <c r="BV58" s="641"/>
      <c r="BW58" s="643"/>
      <c r="BX58" s="642">
        <f t="shared" si="176"/>
        <v>0</v>
      </c>
      <c r="BY58" s="641"/>
      <c r="BZ58" s="643"/>
      <c r="CA58" s="642">
        <f t="shared" si="177"/>
        <v>0</v>
      </c>
      <c r="CB58" s="641"/>
      <c r="CC58" s="643"/>
      <c r="CD58" s="639">
        <f t="shared" si="178"/>
        <v>0</v>
      </c>
      <c r="CE58" s="639">
        <f t="shared" si="179"/>
        <v>0</v>
      </c>
    </row>
    <row r="59" spans="1:83" x14ac:dyDescent="0.3">
      <c r="A59" s="672" t="str">
        <f t="shared" si="113"/>
        <v>TIPLAMSojaVLI</v>
      </c>
      <c r="B59" s="671" t="str">
        <f t="shared" si="36"/>
        <v>N</v>
      </c>
      <c r="C59" s="742" t="s">
        <v>110</v>
      </c>
      <c r="D59" s="742" t="s">
        <v>137</v>
      </c>
      <c r="E59" s="741" t="s">
        <v>137</v>
      </c>
      <c r="F59" s="702" t="s">
        <v>101</v>
      </c>
      <c r="G59" s="741" t="s">
        <v>198</v>
      </c>
      <c r="H59" s="740" t="s">
        <v>11</v>
      </c>
      <c r="I59" s="737">
        <v>0</v>
      </c>
      <c r="J59" s="737">
        <v>0</v>
      </c>
      <c r="K59" s="738">
        <v>0</v>
      </c>
      <c r="L59" s="737">
        <f t="shared" si="150"/>
        <v>0</v>
      </c>
      <c r="M59" s="739"/>
      <c r="N59" s="642"/>
      <c r="O59" s="641"/>
      <c r="P59" s="643"/>
      <c r="Q59" s="642">
        <f t="shared" si="151"/>
        <v>0</v>
      </c>
      <c r="R59" s="641"/>
      <c r="S59" s="643"/>
      <c r="T59" s="642">
        <f t="shared" si="152"/>
        <v>0</v>
      </c>
      <c r="U59" s="641"/>
      <c r="V59" s="643"/>
      <c r="W59" s="642">
        <f t="shared" si="153"/>
        <v>0</v>
      </c>
      <c r="X59" s="641"/>
      <c r="Y59" s="643"/>
      <c r="Z59" s="639">
        <f t="shared" si="154"/>
        <v>0</v>
      </c>
      <c r="AA59" s="639">
        <f t="shared" si="155"/>
        <v>0</v>
      </c>
      <c r="AB59" s="645">
        <f t="shared" si="156"/>
        <v>0</v>
      </c>
      <c r="AC59" s="644"/>
      <c r="AD59" s="640"/>
      <c r="AE59" s="645">
        <f t="shared" si="157"/>
        <v>0</v>
      </c>
      <c r="AF59" s="644"/>
      <c r="AG59" s="640"/>
      <c r="AH59" s="645">
        <f t="shared" si="158"/>
        <v>0</v>
      </c>
      <c r="AI59" s="644"/>
      <c r="AJ59" s="640"/>
      <c r="AK59" s="645">
        <f t="shared" si="159"/>
        <v>0</v>
      </c>
      <c r="AL59" s="644"/>
      <c r="AM59" s="640"/>
      <c r="AN59" s="639">
        <f t="shared" si="160"/>
        <v>0</v>
      </c>
      <c r="AO59" s="639">
        <f t="shared" si="161"/>
        <v>0</v>
      </c>
      <c r="AP59" s="642">
        <f t="shared" si="162"/>
        <v>0</v>
      </c>
      <c r="AQ59" s="641"/>
      <c r="AR59" s="643"/>
      <c r="AS59" s="642">
        <f t="shared" si="163"/>
        <v>0</v>
      </c>
      <c r="AT59" s="641"/>
      <c r="AU59" s="643"/>
      <c r="AV59" s="642">
        <f t="shared" si="164"/>
        <v>0</v>
      </c>
      <c r="AW59" s="641"/>
      <c r="AX59" s="643"/>
      <c r="AY59" s="642">
        <f t="shared" si="165"/>
        <v>0</v>
      </c>
      <c r="AZ59" s="641"/>
      <c r="BA59" s="643"/>
      <c r="BB59" s="639">
        <f t="shared" si="166"/>
        <v>0</v>
      </c>
      <c r="BC59" s="639">
        <f t="shared" si="167"/>
        <v>0</v>
      </c>
      <c r="BD59" s="645">
        <f t="shared" si="168"/>
        <v>0</v>
      </c>
      <c r="BE59" s="644"/>
      <c r="BF59" s="640"/>
      <c r="BG59" s="645">
        <f t="shared" si="169"/>
        <v>0</v>
      </c>
      <c r="BH59" s="644"/>
      <c r="BI59" s="640"/>
      <c r="BJ59" s="645">
        <f t="shared" si="170"/>
        <v>0</v>
      </c>
      <c r="BK59" s="644"/>
      <c r="BL59" s="640"/>
      <c r="BM59" s="645">
        <f t="shared" si="171"/>
        <v>0</v>
      </c>
      <c r="BN59" s="644"/>
      <c r="BO59" s="640"/>
      <c r="BP59" s="639">
        <f t="shared" si="172"/>
        <v>0</v>
      </c>
      <c r="BQ59" s="639">
        <f t="shared" si="173"/>
        <v>0</v>
      </c>
      <c r="BR59" s="642">
        <f t="shared" si="174"/>
        <v>0</v>
      </c>
      <c r="BS59" s="641"/>
      <c r="BT59" s="643"/>
      <c r="BU59" s="642">
        <f t="shared" si="175"/>
        <v>0</v>
      </c>
      <c r="BV59" s="641"/>
      <c r="BW59" s="643"/>
      <c r="BX59" s="642">
        <f t="shared" si="176"/>
        <v>0</v>
      </c>
      <c r="BY59" s="641"/>
      <c r="BZ59" s="643"/>
      <c r="CA59" s="642">
        <f t="shared" si="177"/>
        <v>0</v>
      </c>
      <c r="CB59" s="641"/>
      <c r="CC59" s="643"/>
      <c r="CD59" s="639">
        <f t="shared" si="178"/>
        <v>0</v>
      </c>
      <c r="CE59" s="639">
        <f t="shared" si="179"/>
        <v>0</v>
      </c>
    </row>
    <row r="60" spans="1:83" x14ac:dyDescent="0.3">
      <c r="A60" s="672" t="str">
        <f t="shared" si="113"/>
        <v>TIPLAMAçúcarRUMO</v>
      </c>
      <c r="B60" s="671" t="str">
        <f t="shared" si="36"/>
        <v>N</v>
      </c>
      <c r="C60" s="749" t="s">
        <v>199</v>
      </c>
      <c r="D60" s="749" t="s">
        <v>137</v>
      </c>
      <c r="E60" s="747" t="s">
        <v>137</v>
      </c>
      <c r="F60" s="748" t="s">
        <v>103</v>
      </c>
      <c r="G60" s="747" t="s">
        <v>103</v>
      </c>
      <c r="H60" s="746" t="s">
        <v>8</v>
      </c>
      <c r="I60" s="743">
        <v>0</v>
      </c>
      <c r="J60" s="743">
        <v>0</v>
      </c>
      <c r="K60" s="744">
        <v>0</v>
      </c>
      <c r="L60" s="743">
        <f t="shared" si="150"/>
        <v>0</v>
      </c>
      <c r="M60" s="743"/>
      <c r="N60" s="633"/>
      <c r="O60" s="632"/>
      <c r="P60" s="634"/>
      <c r="Q60" s="633">
        <f t="shared" si="151"/>
        <v>0</v>
      </c>
      <c r="R60" s="632"/>
      <c r="S60" s="634"/>
      <c r="T60" s="633">
        <f t="shared" si="152"/>
        <v>0</v>
      </c>
      <c r="U60" s="632"/>
      <c r="V60" s="635"/>
      <c r="W60" s="633">
        <f t="shared" si="153"/>
        <v>0</v>
      </c>
      <c r="X60" s="632"/>
      <c r="Y60" s="634"/>
      <c r="Z60" s="630">
        <f t="shared" si="154"/>
        <v>0</v>
      </c>
      <c r="AA60" s="630">
        <f t="shared" si="155"/>
        <v>0</v>
      </c>
      <c r="AB60" s="637">
        <f t="shared" si="156"/>
        <v>0</v>
      </c>
      <c r="AC60" s="636"/>
      <c r="AD60" s="631"/>
      <c r="AE60" s="637">
        <f t="shared" si="157"/>
        <v>0</v>
      </c>
      <c r="AF60" s="636"/>
      <c r="AG60" s="631"/>
      <c r="AH60" s="637">
        <f t="shared" si="158"/>
        <v>0</v>
      </c>
      <c r="AI60" s="636"/>
      <c r="AJ60" s="631"/>
      <c r="AK60" s="637">
        <f t="shared" si="159"/>
        <v>0</v>
      </c>
      <c r="AL60" s="636"/>
      <c r="AM60" s="631"/>
      <c r="AN60" s="630">
        <f t="shared" si="160"/>
        <v>0</v>
      </c>
      <c r="AO60" s="630">
        <f t="shared" si="161"/>
        <v>0</v>
      </c>
      <c r="AP60" s="633">
        <f t="shared" si="162"/>
        <v>0</v>
      </c>
      <c r="AQ60" s="632"/>
      <c r="AR60" s="634"/>
      <c r="AS60" s="633">
        <f t="shared" si="163"/>
        <v>0</v>
      </c>
      <c r="AT60" s="632"/>
      <c r="AU60" s="634"/>
      <c r="AV60" s="633">
        <f t="shared" si="164"/>
        <v>0</v>
      </c>
      <c r="AW60" s="632"/>
      <c r="AX60" s="635"/>
      <c r="AY60" s="633">
        <f t="shared" si="165"/>
        <v>0</v>
      </c>
      <c r="AZ60" s="632"/>
      <c r="BA60" s="634"/>
      <c r="BB60" s="630">
        <f t="shared" si="166"/>
        <v>0</v>
      </c>
      <c r="BC60" s="630">
        <f t="shared" si="167"/>
        <v>0</v>
      </c>
      <c r="BD60" s="637">
        <f t="shared" si="168"/>
        <v>0</v>
      </c>
      <c r="BE60" s="636"/>
      <c r="BF60" s="631"/>
      <c r="BG60" s="637">
        <f t="shared" si="169"/>
        <v>0</v>
      </c>
      <c r="BH60" s="636"/>
      <c r="BI60" s="631"/>
      <c r="BJ60" s="637">
        <f t="shared" si="170"/>
        <v>0</v>
      </c>
      <c r="BK60" s="636"/>
      <c r="BL60" s="631"/>
      <c r="BM60" s="637">
        <f t="shared" si="171"/>
        <v>0</v>
      </c>
      <c r="BN60" s="636"/>
      <c r="BO60" s="631"/>
      <c r="BP60" s="630">
        <f t="shared" si="172"/>
        <v>0</v>
      </c>
      <c r="BQ60" s="630">
        <f t="shared" si="173"/>
        <v>0</v>
      </c>
      <c r="BR60" s="633">
        <f t="shared" si="174"/>
        <v>0</v>
      </c>
      <c r="BS60" s="632"/>
      <c r="BT60" s="634"/>
      <c r="BU60" s="633">
        <f t="shared" si="175"/>
        <v>0</v>
      </c>
      <c r="BV60" s="632"/>
      <c r="BW60" s="634"/>
      <c r="BX60" s="633">
        <f t="shared" si="176"/>
        <v>0</v>
      </c>
      <c r="BY60" s="632"/>
      <c r="BZ60" s="635"/>
      <c r="CA60" s="633">
        <f t="shared" si="177"/>
        <v>0</v>
      </c>
      <c r="CB60" s="632"/>
      <c r="CC60" s="634"/>
      <c r="CD60" s="630">
        <f t="shared" si="178"/>
        <v>0</v>
      </c>
      <c r="CE60" s="630">
        <f t="shared" si="179"/>
        <v>0</v>
      </c>
    </row>
    <row r="61" spans="1:83" x14ac:dyDescent="0.3">
      <c r="A61" s="672" t="str">
        <f t="shared" si="113"/>
        <v>TIPLAMAçúcarMRS</v>
      </c>
      <c r="B61" s="671" t="str">
        <f t="shared" si="36"/>
        <v>N</v>
      </c>
      <c r="C61" s="742" t="s">
        <v>199</v>
      </c>
      <c r="D61" s="742" t="s">
        <v>137</v>
      </c>
      <c r="E61" s="741" t="s">
        <v>137</v>
      </c>
      <c r="F61" s="702" t="s">
        <v>103</v>
      </c>
      <c r="G61" s="741" t="s">
        <v>103</v>
      </c>
      <c r="H61" s="740" t="s">
        <v>10</v>
      </c>
      <c r="I61" s="737" t="s">
        <v>107</v>
      </c>
      <c r="J61" s="737">
        <v>44845.125</v>
      </c>
      <c r="K61" s="738">
        <v>0</v>
      </c>
      <c r="L61" s="737">
        <f t="shared" si="150"/>
        <v>-44845.125</v>
      </c>
      <c r="M61" s="739" t="s">
        <v>102</v>
      </c>
      <c r="N61" s="642"/>
      <c r="O61" s="641"/>
      <c r="P61" s="643"/>
      <c r="Q61" s="642">
        <f t="shared" si="151"/>
        <v>0</v>
      </c>
      <c r="R61" s="641"/>
      <c r="S61" s="643"/>
      <c r="T61" s="642">
        <f t="shared" si="152"/>
        <v>0</v>
      </c>
      <c r="U61" s="641"/>
      <c r="V61" s="643"/>
      <c r="W61" s="642">
        <f t="shared" si="153"/>
        <v>0</v>
      </c>
      <c r="X61" s="641"/>
      <c r="Y61" s="643"/>
      <c r="Z61" s="639">
        <f t="shared" si="154"/>
        <v>0</v>
      </c>
      <c r="AA61" s="639">
        <f t="shared" si="155"/>
        <v>0</v>
      </c>
      <c r="AB61" s="645">
        <f t="shared" si="156"/>
        <v>0</v>
      </c>
      <c r="AC61" s="644"/>
      <c r="AD61" s="640"/>
      <c r="AE61" s="645">
        <f t="shared" si="157"/>
        <v>0</v>
      </c>
      <c r="AF61" s="644"/>
      <c r="AG61" s="640"/>
      <c r="AH61" s="645">
        <f t="shared" si="158"/>
        <v>0</v>
      </c>
      <c r="AI61" s="644"/>
      <c r="AJ61" s="640"/>
      <c r="AK61" s="645">
        <f t="shared" si="159"/>
        <v>0</v>
      </c>
      <c r="AL61" s="644"/>
      <c r="AM61" s="640"/>
      <c r="AN61" s="639">
        <f t="shared" si="160"/>
        <v>0</v>
      </c>
      <c r="AO61" s="639">
        <f t="shared" si="161"/>
        <v>0</v>
      </c>
      <c r="AP61" s="642">
        <f t="shared" si="162"/>
        <v>0</v>
      </c>
      <c r="AQ61" s="641"/>
      <c r="AR61" s="643"/>
      <c r="AS61" s="642">
        <f t="shared" si="163"/>
        <v>0</v>
      </c>
      <c r="AT61" s="641"/>
      <c r="AU61" s="643"/>
      <c r="AV61" s="642">
        <f t="shared" si="164"/>
        <v>0</v>
      </c>
      <c r="AW61" s="641"/>
      <c r="AX61" s="643"/>
      <c r="AY61" s="642">
        <f t="shared" si="165"/>
        <v>0</v>
      </c>
      <c r="AZ61" s="641"/>
      <c r="BA61" s="643"/>
      <c r="BB61" s="639">
        <f t="shared" si="166"/>
        <v>0</v>
      </c>
      <c r="BC61" s="639">
        <f t="shared" si="167"/>
        <v>0</v>
      </c>
      <c r="BD61" s="645">
        <f t="shared" si="168"/>
        <v>0</v>
      </c>
      <c r="BE61" s="644"/>
      <c r="BF61" s="640"/>
      <c r="BG61" s="645">
        <f t="shared" si="169"/>
        <v>0</v>
      </c>
      <c r="BH61" s="644"/>
      <c r="BI61" s="640"/>
      <c r="BJ61" s="645">
        <f t="shared" si="170"/>
        <v>0</v>
      </c>
      <c r="BK61" s="644"/>
      <c r="BL61" s="640"/>
      <c r="BM61" s="645">
        <f t="shared" si="171"/>
        <v>0</v>
      </c>
      <c r="BN61" s="644"/>
      <c r="BO61" s="640"/>
      <c r="BP61" s="639">
        <f t="shared" si="172"/>
        <v>0</v>
      </c>
      <c r="BQ61" s="639">
        <f t="shared" si="173"/>
        <v>0</v>
      </c>
      <c r="BR61" s="642">
        <f t="shared" si="174"/>
        <v>0</v>
      </c>
      <c r="BS61" s="641"/>
      <c r="BT61" s="643"/>
      <c r="BU61" s="642">
        <f t="shared" si="175"/>
        <v>0</v>
      </c>
      <c r="BV61" s="641"/>
      <c r="BW61" s="643"/>
      <c r="BX61" s="642">
        <f t="shared" si="176"/>
        <v>0</v>
      </c>
      <c r="BY61" s="641"/>
      <c r="BZ61" s="643"/>
      <c r="CA61" s="642">
        <f t="shared" si="177"/>
        <v>0</v>
      </c>
      <c r="CB61" s="641"/>
      <c r="CC61" s="643"/>
      <c r="CD61" s="639">
        <f t="shared" si="178"/>
        <v>0</v>
      </c>
      <c r="CE61" s="639">
        <f t="shared" si="179"/>
        <v>0</v>
      </c>
    </row>
    <row r="62" spans="1:83" x14ac:dyDescent="0.3">
      <c r="A62" s="672" t="str">
        <f t="shared" si="113"/>
        <v>TIPLAMAçúcarVLI</v>
      </c>
      <c r="B62" s="671" t="str">
        <f t="shared" si="36"/>
        <v>N</v>
      </c>
      <c r="C62" s="742" t="s">
        <v>199</v>
      </c>
      <c r="D62" s="742" t="s">
        <v>137</v>
      </c>
      <c r="E62" s="741" t="s">
        <v>137</v>
      </c>
      <c r="F62" s="702" t="s">
        <v>103</v>
      </c>
      <c r="G62" s="741" t="s">
        <v>103</v>
      </c>
      <c r="H62" s="740" t="s">
        <v>11</v>
      </c>
      <c r="I62" s="737">
        <v>0</v>
      </c>
      <c r="J62" s="737">
        <v>44845.125</v>
      </c>
      <c r="K62" s="738">
        <v>0</v>
      </c>
      <c r="L62" s="737">
        <f t="shared" si="150"/>
        <v>-44845.125</v>
      </c>
      <c r="M62" s="739"/>
      <c r="N62" s="642"/>
      <c r="O62" s="641"/>
      <c r="P62" s="643"/>
      <c r="Q62" s="642">
        <f t="shared" si="151"/>
        <v>0</v>
      </c>
      <c r="R62" s="641"/>
      <c r="S62" s="643"/>
      <c r="T62" s="642">
        <f t="shared" si="152"/>
        <v>0</v>
      </c>
      <c r="U62" s="641"/>
      <c r="V62" s="643"/>
      <c r="W62" s="642">
        <f t="shared" si="153"/>
        <v>0</v>
      </c>
      <c r="X62" s="641"/>
      <c r="Y62" s="643"/>
      <c r="Z62" s="639">
        <f t="shared" si="154"/>
        <v>0</v>
      </c>
      <c r="AA62" s="639">
        <f t="shared" si="155"/>
        <v>0</v>
      </c>
      <c r="AB62" s="645">
        <f t="shared" si="156"/>
        <v>0</v>
      </c>
      <c r="AC62" s="644"/>
      <c r="AD62" s="640"/>
      <c r="AE62" s="645">
        <f t="shared" si="157"/>
        <v>0</v>
      </c>
      <c r="AF62" s="644"/>
      <c r="AG62" s="640"/>
      <c r="AH62" s="645">
        <f t="shared" si="158"/>
        <v>0</v>
      </c>
      <c r="AI62" s="644"/>
      <c r="AJ62" s="640"/>
      <c r="AK62" s="645">
        <f t="shared" si="159"/>
        <v>0</v>
      </c>
      <c r="AL62" s="644"/>
      <c r="AM62" s="640"/>
      <c r="AN62" s="639">
        <f t="shared" si="160"/>
        <v>0</v>
      </c>
      <c r="AO62" s="639">
        <f t="shared" si="161"/>
        <v>0</v>
      </c>
      <c r="AP62" s="642">
        <f t="shared" si="162"/>
        <v>0</v>
      </c>
      <c r="AQ62" s="641"/>
      <c r="AR62" s="643"/>
      <c r="AS62" s="642">
        <f t="shared" si="163"/>
        <v>0</v>
      </c>
      <c r="AT62" s="641"/>
      <c r="AU62" s="643"/>
      <c r="AV62" s="642">
        <f t="shared" si="164"/>
        <v>0</v>
      </c>
      <c r="AW62" s="641"/>
      <c r="AX62" s="643"/>
      <c r="AY62" s="642">
        <f t="shared" si="165"/>
        <v>0</v>
      </c>
      <c r="AZ62" s="641"/>
      <c r="BA62" s="643"/>
      <c r="BB62" s="639">
        <f t="shared" si="166"/>
        <v>0</v>
      </c>
      <c r="BC62" s="639">
        <f t="shared" si="167"/>
        <v>0</v>
      </c>
      <c r="BD62" s="645">
        <f t="shared" si="168"/>
        <v>0</v>
      </c>
      <c r="BE62" s="644"/>
      <c r="BF62" s="640"/>
      <c r="BG62" s="645">
        <f t="shared" si="169"/>
        <v>0</v>
      </c>
      <c r="BH62" s="644"/>
      <c r="BI62" s="640"/>
      <c r="BJ62" s="645">
        <f t="shared" si="170"/>
        <v>0</v>
      </c>
      <c r="BK62" s="644"/>
      <c r="BL62" s="640"/>
      <c r="BM62" s="645">
        <f t="shared" si="171"/>
        <v>0</v>
      </c>
      <c r="BN62" s="644"/>
      <c r="BO62" s="640"/>
      <c r="BP62" s="639">
        <f t="shared" si="172"/>
        <v>0</v>
      </c>
      <c r="BQ62" s="639">
        <f t="shared" si="173"/>
        <v>0</v>
      </c>
      <c r="BR62" s="642">
        <f t="shared" si="174"/>
        <v>0</v>
      </c>
      <c r="BS62" s="641"/>
      <c r="BT62" s="643"/>
      <c r="BU62" s="642">
        <f t="shared" si="175"/>
        <v>0</v>
      </c>
      <c r="BV62" s="641"/>
      <c r="BW62" s="643"/>
      <c r="BX62" s="642">
        <f t="shared" si="176"/>
        <v>0</v>
      </c>
      <c r="BY62" s="641"/>
      <c r="BZ62" s="643"/>
      <c r="CA62" s="642">
        <f t="shared" si="177"/>
        <v>0</v>
      </c>
      <c r="CB62" s="641"/>
      <c r="CC62" s="643"/>
      <c r="CD62" s="639">
        <f t="shared" si="178"/>
        <v>0</v>
      </c>
      <c r="CE62" s="639">
        <f t="shared" si="179"/>
        <v>0</v>
      </c>
    </row>
    <row r="63" spans="1:83" x14ac:dyDescent="0.3">
      <c r="A63" s="672" t="str">
        <f t="shared" si="113"/>
        <v>TOTAL</v>
      </c>
      <c r="B63" s="671" t="str">
        <f t="shared" si="36"/>
        <v>N</v>
      </c>
      <c r="C63" s="670" t="s">
        <v>9</v>
      </c>
      <c r="D63" s="670" t="s">
        <v>9</v>
      </c>
      <c r="E63" s="668"/>
      <c r="F63" s="669"/>
      <c r="G63" s="668"/>
      <c r="H63" s="638"/>
      <c r="I63" s="735">
        <v>0</v>
      </c>
      <c r="J63" s="735">
        <v>44845.125</v>
      </c>
      <c r="K63" s="735">
        <f>SUM(K51:K62)</f>
        <v>0</v>
      </c>
      <c r="L63" s="735"/>
      <c r="M63" s="736">
        <f ca="1">SUMIFS(M:M,$D:$D,$D62,$H:$H,"RUMO")</f>
        <v>0</v>
      </c>
      <c r="N63" s="657">
        <f t="shared" ref="N63:AB63" si="180">SUM(N51:N62)</f>
        <v>0</v>
      </c>
      <c r="O63" s="656">
        <f t="shared" si="180"/>
        <v>0</v>
      </c>
      <c r="P63" s="653">
        <f t="shared" si="180"/>
        <v>0</v>
      </c>
      <c r="Q63" s="655">
        <f t="shared" si="180"/>
        <v>0</v>
      </c>
      <c r="R63" s="654">
        <f t="shared" si="180"/>
        <v>0</v>
      </c>
      <c r="S63" s="653">
        <f t="shared" si="180"/>
        <v>0</v>
      </c>
      <c r="T63" s="655">
        <f t="shared" si="180"/>
        <v>0</v>
      </c>
      <c r="U63" s="654">
        <f t="shared" si="180"/>
        <v>0</v>
      </c>
      <c r="V63" s="653">
        <f t="shared" si="180"/>
        <v>0</v>
      </c>
      <c r="W63" s="655">
        <f t="shared" si="180"/>
        <v>0</v>
      </c>
      <c r="X63" s="654">
        <f t="shared" si="180"/>
        <v>0</v>
      </c>
      <c r="Y63" s="653">
        <f t="shared" si="180"/>
        <v>0</v>
      </c>
      <c r="Z63" s="653">
        <f t="shared" si="180"/>
        <v>0</v>
      </c>
      <c r="AA63" s="653">
        <f t="shared" si="180"/>
        <v>0</v>
      </c>
      <c r="AB63" s="652">
        <f t="shared" si="180"/>
        <v>0</v>
      </c>
      <c r="AC63" s="651">
        <f t="shared" ref="AC63:AP63" si="181">SUM(AC51:AC62)</f>
        <v>0</v>
      </c>
      <c r="AD63" s="650">
        <f t="shared" si="181"/>
        <v>0</v>
      </c>
      <c r="AE63" s="652">
        <f t="shared" si="181"/>
        <v>0</v>
      </c>
      <c r="AF63" s="651">
        <f t="shared" si="181"/>
        <v>0</v>
      </c>
      <c r="AG63" s="650">
        <f t="shared" si="181"/>
        <v>0</v>
      </c>
      <c r="AH63" s="652">
        <f t="shared" si="181"/>
        <v>0</v>
      </c>
      <c r="AI63" s="651">
        <f t="shared" si="181"/>
        <v>0</v>
      </c>
      <c r="AJ63" s="650">
        <f t="shared" si="181"/>
        <v>0</v>
      </c>
      <c r="AK63" s="652">
        <f t="shared" si="181"/>
        <v>0</v>
      </c>
      <c r="AL63" s="651">
        <f t="shared" si="181"/>
        <v>0</v>
      </c>
      <c r="AM63" s="650">
        <f t="shared" si="181"/>
        <v>0</v>
      </c>
      <c r="AN63" s="650">
        <f t="shared" si="181"/>
        <v>0</v>
      </c>
      <c r="AO63" s="650">
        <f t="shared" si="181"/>
        <v>0</v>
      </c>
      <c r="AP63" s="657">
        <f t="shared" si="181"/>
        <v>0</v>
      </c>
      <c r="AQ63" s="656">
        <f t="shared" ref="AQ63:CE63" si="182">SUM(AQ51:AQ62)</f>
        <v>0</v>
      </c>
      <c r="AR63" s="653">
        <f t="shared" si="182"/>
        <v>0</v>
      </c>
      <c r="AS63" s="657">
        <f t="shared" si="182"/>
        <v>0</v>
      </c>
      <c r="AT63" s="656">
        <f t="shared" si="182"/>
        <v>0</v>
      </c>
      <c r="AU63" s="653">
        <f t="shared" si="182"/>
        <v>0</v>
      </c>
      <c r="AV63" s="657">
        <f t="shared" si="182"/>
        <v>0</v>
      </c>
      <c r="AW63" s="656">
        <f t="shared" si="182"/>
        <v>0</v>
      </c>
      <c r="AX63" s="653">
        <f t="shared" si="182"/>
        <v>0</v>
      </c>
      <c r="AY63" s="657">
        <f t="shared" si="182"/>
        <v>0</v>
      </c>
      <c r="AZ63" s="656">
        <f t="shared" si="182"/>
        <v>0</v>
      </c>
      <c r="BA63" s="653">
        <f t="shared" si="182"/>
        <v>0</v>
      </c>
      <c r="BB63" s="653">
        <f t="shared" si="182"/>
        <v>0</v>
      </c>
      <c r="BC63" s="653">
        <f t="shared" si="182"/>
        <v>0</v>
      </c>
      <c r="BD63" s="652">
        <f t="shared" si="182"/>
        <v>0</v>
      </c>
      <c r="BE63" s="651">
        <f t="shared" si="182"/>
        <v>0</v>
      </c>
      <c r="BF63" s="650">
        <f t="shared" si="182"/>
        <v>0</v>
      </c>
      <c r="BG63" s="652">
        <f t="shared" si="182"/>
        <v>0</v>
      </c>
      <c r="BH63" s="651">
        <f t="shared" si="182"/>
        <v>0</v>
      </c>
      <c r="BI63" s="650">
        <f t="shared" si="182"/>
        <v>0</v>
      </c>
      <c r="BJ63" s="652">
        <f t="shared" si="182"/>
        <v>0</v>
      </c>
      <c r="BK63" s="651">
        <f t="shared" si="182"/>
        <v>0</v>
      </c>
      <c r="BL63" s="650">
        <f t="shared" si="182"/>
        <v>0</v>
      </c>
      <c r="BM63" s="652">
        <f t="shared" si="182"/>
        <v>0</v>
      </c>
      <c r="BN63" s="651">
        <f t="shared" si="182"/>
        <v>0</v>
      </c>
      <c r="BO63" s="650">
        <f t="shared" si="182"/>
        <v>0</v>
      </c>
      <c r="BP63" s="650">
        <f t="shared" si="182"/>
        <v>0</v>
      </c>
      <c r="BQ63" s="650">
        <f t="shared" si="182"/>
        <v>0</v>
      </c>
      <c r="BR63" s="657">
        <f t="shared" si="182"/>
        <v>0</v>
      </c>
      <c r="BS63" s="656">
        <f t="shared" si="182"/>
        <v>0</v>
      </c>
      <c r="BT63" s="653">
        <f t="shared" si="182"/>
        <v>0</v>
      </c>
      <c r="BU63" s="657">
        <f t="shared" si="182"/>
        <v>0</v>
      </c>
      <c r="BV63" s="656">
        <f t="shared" si="182"/>
        <v>0</v>
      </c>
      <c r="BW63" s="653">
        <f t="shared" si="182"/>
        <v>0</v>
      </c>
      <c r="BX63" s="657">
        <f t="shared" si="182"/>
        <v>0</v>
      </c>
      <c r="BY63" s="656">
        <f t="shared" si="182"/>
        <v>0</v>
      </c>
      <c r="BZ63" s="653">
        <f t="shared" si="182"/>
        <v>0</v>
      </c>
      <c r="CA63" s="657">
        <f t="shared" si="182"/>
        <v>0</v>
      </c>
      <c r="CB63" s="656">
        <f t="shared" si="182"/>
        <v>0</v>
      </c>
      <c r="CC63" s="653">
        <f t="shared" si="182"/>
        <v>0</v>
      </c>
      <c r="CD63" s="653">
        <f t="shared" si="182"/>
        <v>0</v>
      </c>
      <c r="CE63" s="653">
        <f t="shared" si="182"/>
        <v>0</v>
      </c>
    </row>
    <row r="64" spans="1:83" x14ac:dyDescent="0.3">
      <c r="A64" s="672" t="str">
        <f t="shared" si="113"/>
        <v>Moega IVFareloRUMO</v>
      </c>
      <c r="B64" s="671" t="str">
        <f t="shared" si="36"/>
        <v>N</v>
      </c>
      <c r="C64" s="749" t="s">
        <v>107</v>
      </c>
      <c r="D64" s="749" t="s">
        <v>106</v>
      </c>
      <c r="E64" s="747" t="s">
        <v>54</v>
      </c>
      <c r="F64" s="748" t="s">
        <v>101</v>
      </c>
      <c r="G64" s="747" t="s">
        <v>193</v>
      </c>
      <c r="H64" s="746" t="s">
        <v>8</v>
      </c>
      <c r="I64" s="743">
        <v>0</v>
      </c>
      <c r="J64" s="743">
        <v>0</v>
      </c>
      <c r="K64" s="744">
        <v>0</v>
      </c>
      <c r="L64" s="743">
        <f t="shared" ref="L64:L75" si="183">IF(K64="","",K64-J64)</f>
        <v>0</v>
      </c>
      <c r="M64" s="745"/>
      <c r="N64" s="633"/>
      <c r="O64" s="632"/>
      <c r="P64" s="634"/>
      <c r="Q64" s="633">
        <f t="shared" ref="Q64:Q75" si="184">N64+O64-P64</f>
        <v>0</v>
      </c>
      <c r="R64" s="632"/>
      <c r="S64" s="634"/>
      <c r="T64" s="633">
        <f t="shared" ref="T64:T75" si="185">Q64+R64-S64</f>
        <v>0</v>
      </c>
      <c r="U64" s="632"/>
      <c r="V64" s="635"/>
      <c r="W64" s="633">
        <f t="shared" ref="W64:W75" si="186">T64+U64-V64</f>
        <v>0</v>
      </c>
      <c r="X64" s="632"/>
      <c r="Y64" s="634"/>
      <c r="Z64" s="630">
        <f t="shared" ref="Z64:Z75" si="187">N64+O64+R64+U64+X64</f>
        <v>0</v>
      </c>
      <c r="AA64" s="630">
        <f t="shared" ref="AA64:AA75" si="188">P64+S64+V64+Y64</f>
        <v>0</v>
      </c>
      <c r="AB64" s="637">
        <f t="shared" ref="AB64:AB75" si="189">Z64-AA64</f>
        <v>0</v>
      </c>
      <c r="AC64" s="636"/>
      <c r="AD64" s="631"/>
      <c r="AE64" s="637">
        <f t="shared" ref="AE64:AE75" si="190">AB64+AC64-AD64</f>
        <v>0</v>
      </c>
      <c r="AF64" s="636"/>
      <c r="AG64" s="631"/>
      <c r="AH64" s="637">
        <f t="shared" ref="AH64:AH75" si="191">AE64+AF64-AG64</f>
        <v>0</v>
      </c>
      <c r="AI64" s="636"/>
      <c r="AJ64" s="631"/>
      <c r="AK64" s="637">
        <f t="shared" ref="AK64:AK75" si="192">AH64+AI64-AJ64</f>
        <v>0</v>
      </c>
      <c r="AL64" s="636"/>
      <c r="AM64" s="631"/>
      <c r="AN64" s="630">
        <f t="shared" ref="AN64:AN75" si="193">AB64+AC64+AF64+AI64+AL64</f>
        <v>0</v>
      </c>
      <c r="AO64" s="630">
        <f t="shared" ref="AO64:AO75" si="194">AD64+AG64+AJ64+AM64</f>
        <v>0</v>
      </c>
      <c r="AP64" s="633">
        <f t="shared" ref="AP64:AP75" si="195">AN64-AO64</f>
        <v>0</v>
      </c>
      <c r="AQ64" s="632"/>
      <c r="AR64" s="634"/>
      <c r="AS64" s="633">
        <f t="shared" ref="AS64:AS75" si="196">AP64+AQ64-AR64</f>
        <v>0</v>
      </c>
      <c r="AT64" s="632"/>
      <c r="AU64" s="634"/>
      <c r="AV64" s="633">
        <f t="shared" ref="AV64:AV75" si="197">AS64+AT64-AU64</f>
        <v>0</v>
      </c>
      <c r="AW64" s="632"/>
      <c r="AX64" s="635"/>
      <c r="AY64" s="633">
        <f t="shared" ref="AY64:AY75" si="198">AV64+AW64-AX64</f>
        <v>0</v>
      </c>
      <c r="AZ64" s="632"/>
      <c r="BA64" s="634"/>
      <c r="BB64" s="630">
        <f t="shared" ref="BB64:BB75" si="199">AP64+AQ64+AT64+AW64+AZ64</f>
        <v>0</v>
      </c>
      <c r="BC64" s="630">
        <f t="shared" ref="BC64:BC75" si="200">AR64+AU64+AX64+BA64</f>
        <v>0</v>
      </c>
      <c r="BD64" s="637">
        <f t="shared" ref="BD64:BD75" si="201">BB64-BC64</f>
        <v>0</v>
      </c>
      <c r="BE64" s="636"/>
      <c r="BF64" s="631"/>
      <c r="BG64" s="637">
        <f t="shared" ref="BG64:BG75" si="202">BD64+BE64-BF64</f>
        <v>0</v>
      </c>
      <c r="BH64" s="636"/>
      <c r="BI64" s="631"/>
      <c r="BJ64" s="637">
        <f t="shared" ref="BJ64:BJ75" si="203">BG64+BH64-BI64</f>
        <v>0</v>
      </c>
      <c r="BK64" s="636"/>
      <c r="BL64" s="631"/>
      <c r="BM64" s="637">
        <f t="shared" ref="BM64:BM75" si="204">BJ64+BK64-BL64</f>
        <v>0</v>
      </c>
      <c r="BN64" s="636"/>
      <c r="BO64" s="631"/>
      <c r="BP64" s="630">
        <f t="shared" ref="BP64:BP75" si="205">BD64+BE64+BH64+BK64+BN64</f>
        <v>0</v>
      </c>
      <c r="BQ64" s="630">
        <f t="shared" ref="BQ64:BQ75" si="206">BF64+BI64+BL64+BO64</f>
        <v>0</v>
      </c>
      <c r="BR64" s="633">
        <f t="shared" ref="BR64:BR75" si="207">BP64-BQ64</f>
        <v>0</v>
      </c>
      <c r="BS64" s="632"/>
      <c r="BT64" s="634"/>
      <c r="BU64" s="633">
        <f t="shared" ref="BU64:BU75" si="208">BR64+BS64-BT64</f>
        <v>0</v>
      </c>
      <c r="BV64" s="632"/>
      <c r="BW64" s="634"/>
      <c r="BX64" s="633">
        <f t="shared" ref="BX64:BX75" si="209">BU64+BV64-BW64</f>
        <v>0</v>
      </c>
      <c r="BY64" s="632"/>
      <c r="BZ64" s="635"/>
      <c r="CA64" s="633">
        <f t="shared" ref="CA64:CA75" si="210">BX64+BY64-BZ64</f>
        <v>0</v>
      </c>
      <c r="CB64" s="632"/>
      <c r="CC64" s="634"/>
      <c r="CD64" s="630">
        <f t="shared" ref="CD64:CD75" si="211">BR64+BS64+BV64+BY64+CB64</f>
        <v>0</v>
      </c>
      <c r="CE64" s="630">
        <f t="shared" ref="CE64:CE75" si="212">BT64+BW64+BZ64+CC64</f>
        <v>0</v>
      </c>
    </row>
    <row r="65" spans="1:83" x14ac:dyDescent="0.3">
      <c r="A65" s="672" t="str">
        <f t="shared" si="113"/>
        <v>Moega IVFareloMRS</v>
      </c>
      <c r="B65" s="671" t="str">
        <f t="shared" si="36"/>
        <v>N</v>
      </c>
      <c r="C65" s="742" t="s">
        <v>107</v>
      </c>
      <c r="D65" s="742" t="s">
        <v>106</v>
      </c>
      <c r="E65" s="741" t="s">
        <v>54</v>
      </c>
      <c r="F65" s="702" t="s">
        <v>101</v>
      </c>
      <c r="G65" s="741" t="s">
        <v>193</v>
      </c>
      <c r="H65" s="740" t="s">
        <v>10</v>
      </c>
      <c r="I65" s="737">
        <v>0</v>
      </c>
      <c r="J65" s="737">
        <v>0</v>
      </c>
      <c r="K65" s="738">
        <v>0</v>
      </c>
      <c r="L65" s="737">
        <f t="shared" si="183"/>
        <v>0</v>
      </c>
      <c r="M65" s="739"/>
      <c r="N65" s="642"/>
      <c r="O65" s="641"/>
      <c r="P65" s="643"/>
      <c r="Q65" s="642">
        <f t="shared" si="184"/>
        <v>0</v>
      </c>
      <c r="R65" s="641"/>
      <c r="S65" s="643"/>
      <c r="T65" s="642">
        <f t="shared" si="185"/>
        <v>0</v>
      </c>
      <c r="U65" s="641"/>
      <c r="V65" s="643"/>
      <c r="W65" s="642">
        <f t="shared" si="186"/>
        <v>0</v>
      </c>
      <c r="X65" s="641"/>
      <c r="Y65" s="643"/>
      <c r="Z65" s="639">
        <f t="shared" si="187"/>
        <v>0</v>
      </c>
      <c r="AA65" s="639">
        <f t="shared" si="188"/>
        <v>0</v>
      </c>
      <c r="AB65" s="645">
        <f t="shared" si="189"/>
        <v>0</v>
      </c>
      <c r="AC65" s="644"/>
      <c r="AD65" s="640"/>
      <c r="AE65" s="645">
        <f t="shared" si="190"/>
        <v>0</v>
      </c>
      <c r="AF65" s="644"/>
      <c r="AG65" s="640"/>
      <c r="AH65" s="645">
        <f t="shared" si="191"/>
        <v>0</v>
      </c>
      <c r="AI65" s="644"/>
      <c r="AJ65" s="640"/>
      <c r="AK65" s="645">
        <f t="shared" si="192"/>
        <v>0</v>
      </c>
      <c r="AL65" s="644"/>
      <c r="AM65" s="640"/>
      <c r="AN65" s="639">
        <f t="shared" si="193"/>
        <v>0</v>
      </c>
      <c r="AO65" s="639">
        <f t="shared" si="194"/>
        <v>0</v>
      </c>
      <c r="AP65" s="642">
        <f t="shared" si="195"/>
        <v>0</v>
      </c>
      <c r="AQ65" s="641"/>
      <c r="AR65" s="643"/>
      <c r="AS65" s="642">
        <f t="shared" si="196"/>
        <v>0</v>
      </c>
      <c r="AT65" s="641"/>
      <c r="AU65" s="643"/>
      <c r="AV65" s="642">
        <f t="shared" si="197"/>
        <v>0</v>
      </c>
      <c r="AW65" s="641"/>
      <c r="AX65" s="643"/>
      <c r="AY65" s="642">
        <f t="shared" si="198"/>
        <v>0</v>
      </c>
      <c r="AZ65" s="641"/>
      <c r="BA65" s="643"/>
      <c r="BB65" s="639">
        <f t="shared" si="199"/>
        <v>0</v>
      </c>
      <c r="BC65" s="639">
        <f t="shared" si="200"/>
        <v>0</v>
      </c>
      <c r="BD65" s="645">
        <f t="shared" si="201"/>
        <v>0</v>
      </c>
      <c r="BE65" s="644"/>
      <c r="BF65" s="640"/>
      <c r="BG65" s="645">
        <f t="shared" si="202"/>
        <v>0</v>
      </c>
      <c r="BH65" s="644"/>
      <c r="BI65" s="640"/>
      <c r="BJ65" s="645">
        <f t="shared" si="203"/>
        <v>0</v>
      </c>
      <c r="BK65" s="644"/>
      <c r="BL65" s="640"/>
      <c r="BM65" s="645">
        <f t="shared" si="204"/>
        <v>0</v>
      </c>
      <c r="BN65" s="644"/>
      <c r="BO65" s="640"/>
      <c r="BP65" s="639">
        <f t="shared" si="205"/>
        <v>0</v>
      </c>
      <c r="BQ65" s="639">
        <f t="shared" si="206"/>
        <v>0</v>
      </c>
      <c r="BR65" s="642">
        <f t="shared" si="207"/>
        <v>0</v>
      </c>
      <c r="BS65" s="641"/>
      <c r="BT65" s="643"/>
      <c r="BU65" s="642">
        <f t="shared" si="208"/>
        <v>0</v>
      </c>
      <c r="BV65" s="641"/>
      <c r="BW65" s="643"/>
      <c r="BX65" s="642">
        <f t="shared" si="209"/>
        <v>0</v>
      </c>
      <c r="BY65" s="641"/>
      <c r="BZ65" s="643"/>
      <c r="CA65" s="642">
        <f t="shared" si="210"/>
        <v>0</v>
      </c>
      <c r="CB65" s="641"/>
      <c r="CC65" s="643"/>
      <c r="CD65" s="639">
        <f t="shared" si="211"/>
        <v>0</v>
      </c>
      <c r="CE65" s="639">
        <f t="shared" si="212"/>
        <v>0</v>
      </c>
    </row>
    <row r="66" spans="1:83" x14ac:dyDescent="0.3">
      <c r="A66" s="672" t="str">
        <f t="shared" si="113"/>
        <v>Moega IVFareloVLI</v>
      </c>
      <c r="B66" s="671" t="str">
        <f t="shared" si="36"/>
        <v>N</v>
      </c>
      <c r="C66" s="742" t="s">
        <v>107</v>
      </c>
      <c r="D66" s="742" t="s">
        <v>106</v>
      </c>
      <c r="E66" s="741" t="s">
        <v>54</v>
      </c>
      <c r="F66" s="702" t="s">
        <v>101</v>
      </c>
      <c r="G66" s="741" t="s">
        <v>193</v>
      </c>
      <c r="H66" s="740" t="s">
        <v>11</v>
      </c>
      <c r="I66" s="737">
        <v>0</v>
      </c>
      <c r="J66" s="737">
        <v>0</v>
      </c>
      <c r="K66" s="738">
        <v>0</v>
      </c>
      <c r="L66" s="737">
        <f t="shared" si="183"/>
        <v>0</v>
      </c>
      <c r="M66" s="739"/>
      <c r="N66" s="642"/>
      <c r="O66" s="641"/>
      <c r="P66" s="643"/>
      <c r="Q66" s="642">
        <f t="shared" si="184"/>
        <v>0</v>
      </c>
      <c r="R66" s="641"/>
      <c r="S66" s="643"/>
      <c r="T66" s="642">
        <f t="shared" si="185"/>
        <v>0</v>
      </c>
      <c r="U66" s="641"/>
      <c r="V66" s="643"/>
      <c r="W66" s="642">
        <f t="shared" si="186"/>
        <v>0</v>
      </c>
      <c r="X66" s="641"/>
      <c r="Y66" s="643"/>
      <c r="Z66" s="639">
        <f t="shared" si="187"/>
        <v>0</v>
      </c>
      <c r="AA66" s="639">
        <f t="shared" si="188"/>
        <v>0</v>
      </c>
      <c r="AB66" s="645">
        <f t="shared" si="189"/>
        <v>0</v>
      </c>
      <c r="AC66" s="644"/>
      <c r="AD66" s="640"/>
      <c r="AE66" s="645">
        <f t="shared" si="190"/>
        <v>0</v>
      </c>
      <c r="AF66" s="644"/>
      <c r="AG66" s="640"/>
      <c r="AH66" s="645">
        <f t="shared" si="191"/>
        <v>0</v>
      </c>
      <c r="AI66" s="644"/>
      <c r="AJ66" s="640"/>
      <c r="AK66" s="645">
        <f t="shared" si="192"/>
        <v>0</v>
      </c>
      <c r="AL66" s="644"/>
      <c r="AM66" s="640"/>
      <c r="AN66" s="639">
        <f t="shared" si="193"/>
        <v>0</v>
      </c>
      <c r="AO66" s="639">
        <f t="shared" si="194"/>
        <v>0</v>
      </c>
      <c r="AP66" s="642">
        <f t="shared" si="195"/>
        <v>0</v>
      </c>
      <c r="AQ66" s="641"/>
      <c r="AR66" s="643"/>
      <c r="AS66" s="642">
        <f t="shared" si="196"/>
        <v>0</v>
      </c>
      <c r="AT66" s="641"/>
      <c r="AU66" s="643"/>
      <c r="AV66" s="642">
        <f t="shared" si="197"/>
        <v>0</v>
      </c>
      <c r="AW66" s="641"/>
      <c r="AX66" s="643"/>
      <c r="AY66" s="642">
        <f t="shared" si="198"/>
        <v>0</v>
      </c>
      <c r="AZ66" s="641"/>
      <c r="BA66" s="643"/>
      <c r="BB66" s="639">
        <f t="shared" si="199"/>
        <v>0</v>
      </c>
      <c r="BC66" s="639">
        <f t="shared" si="200"/>
        <v>0</v>
      </c>
      <c r="BD66" s="645">
        <f t="shared" si="201"/>
        <v>0</v>
      </c>
      <c r="BE66" s="644"/>
      <c r="BF66" s="640"/>
      <c r="BG66" s="645">
        <f t="shared" si="202"/>
        <v>0</v>
      </c>
      <c r="BH66" s="644"/>
      <c r="BI66" s="640"/>
      <c r="BJ66" s="645">
        <f t="shared" si="203"/>
        <v>0</v>
      </c>
      <c r="BK66" s="644"/>
      <c r="BL66" s="640"/>
      <c r="BM66" s="645">
        <f t="shared" si="204"/>
        <v>0</v>
      </c>
      <c r="BN66" s="644"/>
      <c r="BO66" s="640"/>
      <c r="BP66" s="639">
        <f t="shared" si="205"/>
        <v>0</v>
      </c>
      <c r="BQ66" s="639">
        <f t="shared" si="206"/>
        <v>0</v>
      </c>
      <c r="BR66" s="642">
        <f t="shared" si="207"/>
        <v>0</v>
      </c>
      <c r="BS66" s="641"/>
      <c r="BT66" s="643"/>
      <c r="BU66" s="642">
        <f t="shared" si="208"/>
        <v>0</v>
      </c>
      <c r="BV66" s="641"/>
      <c r="BW66" s="643"/>
      <c r="BX66" s="642">
        <f t="shared" si="209"/>
        <v>0</v>
      </c>
      <c r="BY66" s="641"/>
      <c r="BZ66" s="643"/>
      <c r="CA66" s="642">
        <f t="shared" si="210"/>
        <v>0</v>
      </c>
      <c r="CB66" s="641"/>
      <c r="CC66" s="643"/>
      <c r="CD66" s="639">
        <f t="shared" si="211"/>
        <v>0</v>
      </c>
      <c r="CE66" s="639">
        <f t="shared" si="212"/>
        <v>0</v>
      </c>
    </row>
    <row r="67" spans="1:83" x14ac:dyDescent="0.3">
      <c r="A67" s="672" t="str">
        <f t="shared" si="113"/>
        <v>Moega IVMilhoRUMO</v>
      </c>
      <c r="B67" s="671" t="str">
        <f t="shared" si="36"/>
        <v>N</v>
      </c>
      <c r="C67" s="749" t="s">
        <v>107</v>
      </c>
      <c r="D67" s="749" t="s">
        <v>106</v>
      </c>
      <c r="E67" s="747" t="s">
        <v>54</v>
      </c>
      <c r="F67" s="748" t="s">
        <v>101</v>
      </c>
      <c r="G67" s="747" t="s">
        <v>196</v>
      </c>
      <c r="H67" s="746" t="s">
        <v>8</v>
      </c>
      <c r="I67" s="743">
        <v>0</v>
      </c>
      <c r="J67" s="743">
        <v>0</v>
      </c>
      <c r="K67" s="744">
        <v>0</v>
      </c>
      <c r="L67" s="743">
        <f t="shared" si="183"/>
        <v>0</v>
      </c>
      <c r="M67" s="745"/>
      <c r="N67" s="633"/>
      <c r="O67" s="632"/>
      <c r="P67" s="634"/>
      <c r="Q67" s="633">
        <f t="shared" si="184"/>
        <v>0</v>
      </c>
      <c r="R67" s="632"/>
      <c r="S67" s="634"/>
      <c r="T67" s="633">
        <f t="shared" si="185"/>
        <v>0</v>
      </c>
      <c r="U67" s="632"/>
      <c r="V67" s="635"/>
      <c r="W67" s="633">
        <f t="shared" si="186"/>
        <v>0</v>
      </c>
      <c r="X67" s="632"/>
      <c r="Y67" s="634"/>
      <c r="Z67" s="630">
        <f t="shared" si="187"/>
        <v>0</v>
      </c>
      <c r="AA67" s="630">
        <f t="shared" si="188"/>
        <v>0</v>
      </c>
      <c r="AB67" s="637">
        <f t="shared" si="189"/>
        <v>0</v>
      </c>
      <c r="AC67" s="636"/>
      <c r="AD67" s="631"/>
      <c r="AE67" s="637">
        <f t="shared" si="190"/>
        <v>0</v>
      </c>
      <c r="AF67" s="636"/>
      <c r="AG67" s="631"/>
      <c r="AH67" s="637">
        <f t="shared" si="191"/>
        <v>0</v>
      </c>
      <c r="AI67" s="636"/>
      <c r="AJ67" s="631"/>
      <c r="AK67" s="637">
        <f t="shared" si="192"/>
        <v>0</v>
      </c>
      <c r="AL67" s="636"/>
      <c r="AM67" s="631"/>
      <c r="AN67" s="630">
        <f t="shared" si="193"/>
        <v>0</v>
      </c>
      <c r="AO67" s="630">
        <f t="shared" si="194"/>
        <v>0</v>
      </c>
      <c r="AP67" s="633">
        <f t="shared" si="195"/>
        <v>0</v>
      </c>
      <c r="AQ67" s="632"/>
      <c r="AR67" s="634"/>
      <c r="AS67" s="633">
        <f t="shared" si="196"/>
        <v>0</v>
      </c>
      <c r="AT67" s="632"/>
      <c r="AU67" s="634"/>
      <c r="AV67" s="633">
        <f t="shared" si="197"/>
        <v>0</v>
      </c>
      <c r="AW67" s="632"/>
      <c r="AX67" s="635"/>
      <c r="AY67" s="633">
        <f t="shared" si="198"/>
        <v>0</v>
      </c>
      <c r="AZ67" s="632"/>
      <c r="BA67" s="634"/>
      <c r="BB67" s="630">
        <f t="shared" si="199"/>
        <v>0</v>
      </c>
      <c r="BC67" s="630">
        <f t="shared" si="200"/>
        <v>0</v>
      </c>
      <c r="BD67" s="637">
        <f t="shared" si="201"/>
        <v>0</v>
      </c>
      <c r="BE67" s="636"/>
      <c r="BF67" s="631"/>
      <c r="BG67" s="637">
        <f t="shared" si="202"/>
        <v>0</v>
      </c>
      <c r="BH67" s="636"/>
      <c r="BI67" s="631"/>
      <c r="BJ67" s="637">
        <f t="shared" si="203"/>
        <v>0</v>
      </c>
      <c r="BK67" s="636"/>
      <c r="BL67" s="631"/>
      <c r="BM67" s="637">
        <f t="shared" si="204"/>
        <v>0</v>
      </c>
      <c r="BN67" s="636"/>
      <c r="BO67" s="631"/>
      <c r="BP67" s="630">
        <f t="shared" si="205"/>
        <v>0</v>
      </c>
      <c r="BQ67" s="630">
        <f t="shared" si="206"/>
        <v>0</v>
      </c>
      <c r="BR67" s="633">
        <f t="shared" si="207"/>
        <v>0</v>
      </c>
      <c r="BS67" s="632"/>
      <c r="BT67" s="634"/>
      <c r="BU67" s="633">
        <f t="shared" si="208"/>
        <v>0</v>
      </c>
      <c r="BV67" s="632"/>
      <c r="BW67" s="634"/>
      <c r="BX67" s="633">
        <f t="shared" si="209"/>
        <v>0</v>
      </c>
      <c r="BY67" s="632"/>
      <c r="BZ67" s="635"/>
      <c r="CA67" s="633">
        <f t="shared" si="210"/>
        <v>0</v>
      </c>
      <c r="CB67" s="632"/>
      <c r="CC67" s="634"/>
      <c r="CD67" s="630">
        <f t="shared" si="211"/>
        <v>0</v>
      </c>
      <c r="CE67" s="630">
        <f t="shared" si="212"/>
        <v>0</v>
      </c>
    </row>
    <row r="68" spans="1:83" x14ac:dyDescent="0.3">
      <c r="A68" s="672" t="str">
        <f t="shared" si="113"/>
        <v>Moega IVMilhoMRS</v>
      </c>
      <c r="B68" s="671" t="str">
        <f t="shared" si="36"/>
        <v>N</v>
      </c>
      <c r="C68" s="742" t="s">
        <v>107</v>
      </c>
      <c r="D68" s="742" t="s">
        <v>106</v>
      </c>
      <c r="E68" s="741" t="s">
        <v>54</v>
      </c>
      <c r="F68" s="702" t="s">
        <v>101</v>
      </c>
      <c r="G68" s="741" t="s">
        <v>196</v>
      </c>
      <c r="H68" s="740" t="s">
        <v>10</v>
      </c>
      <c r="I68" s="737">
        <v>0</v>
      </c>
      <c r="J68" s="737">
        <v>0</v>
      </c>
      <c r="K68" s="738">
        <v>0</v>
      </c>
      <c r="L68" s="737">
        <f t="shared" si="183"/>
        <v>0</v>
      </c>
      <c r="M68" s="739"/>
      <c r="N68" s="642"/>
      <c r="O68" s="641"/>
      <c r="P68" s="643"/>
      <c r="Q68" s="642">
        <f t="shared" si="184"/>
        <v>0</v>
      </c>
      <c r="R68" s="641"/>
      <c r="S68" s="643"/>
      <c r="T68" s="642">
        <f t="shared" si="185"/>
        <v>0</v>
      </c>
      <c r="U68" s="641"/>
      <c r="V68" s="643"/>
      <c r="W68" s="642">
        <f t="shared" si="186"/>
        <v>0</v>
      </c>
      <c r="X68" s="641"/>
      <c r="Y68" s="643"/>
      <c r="Z68" s="639">
        <f t="shared" si="187"/>
        <v>0</v>
      </c>
      <c r="AA68" s="639">
        <f t="shared" si="188"/>
        <v>0</v>
      </c>
      <c r="AB68" s="645">
        <f t="shared" si="189"/>
        <v>0</v>
      </c>
      <c r="AC68" s="644"/>
      <c r="AD68" s="640"/>
      <c r="AE68" s="645">
        <f t="shared" si="190"/>
        <v>0</v>
      </c>
      <c r="AF68" s="644"/>
      <c r="AG68" s="640"/>
      <c r="AH68" s="645">
        <f t="shared" si="191"/>
        <v>0</v>
      </c>
      <c r="AI68" s="644"/>
      <c r="AJ68" s="640"/>
      <c r="AK68" s="645">
        <f t="shared" si="192"/>
        <v>0</v>
      </c>
      <c r="AL68" s="644"/>
      <c r="AM68" s="640"/>
      <c r="AN68" s="639">
        <f t="shared" si="193"/>
        <v>0</v>
      </c>
      <c r="AO68" s="639">
        <f t="shared" si="194"/>
        <v>0</v>
      </c>
      <c r="AP68" s="642">
        <f t="shared" si="195"/>
        <v>0</v>
      </c>
      <c r="AQ68" s="641"/>
      <c r="AR68" s="643"/>
      <c r="AS68" s="642">
        <f t="shared" si="196"/>
        <v>0</v>
      </c>
      <c r="AT68" s="641"/>
      <c r="AU68" s="643"/>
      <c r="AV68" s="642">
        <f t="shared" si="197"/>
        <v>0</v>
      </c>
      <c r="AW68" s="641"/>
      <c r="AX68" s="643"/>
      <c r="AY68" s="642">
        <f t="shared" si="198"/>
        <v>0</v>
      </c>
      <c r="AZ68" s="641"/>
      <c r="BA68" s="643"/>
      <c r="BB68" s="639">
        <f t="shared" si="199"/>
        <v>0</v>
      </c>
      <c r="BC68" s="639">
        <f t="shared" si="200"/>
        <v>0</v>
      </c>
      <c r="BD68" s="645">
        <f t="shared" si="201"/>
        <v>0</v>
      </c>
      <c r="BE68" s="644"/>
      <c r="BF68" s="640"/>
      <c r="BG68" s="645">
        <f t="shared" si="202"/>
        <v>0</v>
      </c>
      <c r="BH68" s="644"/>
      <c r="BI68" s="640"/>
      <c r="BJ68" s="645">
        <f t="shared" si="203"/>
        <v>0</v>
      </c>
      <c r="BK68" s="644"/>
      <c r="BL68" s="640"/>
      <c r="BM68" s="645">
        <f t="shared" si="204"/>
        <v>0</v>
      </c>
      <c r="BN68" s="644"/>
      <c r="BO68" s="640"/>
      <c r="BP68" s="639">
        <f t="shared" si="205"/>
        <v>0</v>
      </c>
      <c r="BQ68" s="639">
        <f t="shared" si="206"/>
        <v>0</v>
      </c>
      <c r="BR68" s="642">
        <f t="shared" si="207"/>
        <v>0</v>
      </c>
      <c r="BS68" s="641"/>
      <c r="BT68" s="643"/>
      <c r="BU68" s="642">
        <f t="shared" si="208"/>
        <v>0</v>
      </c>
      <c r="BV68" s="641"/>
      <c r="BW68" s="643"/>
      <c r="BX68" s="642">
        <f t="shared" si="209"/>
        <v>0</v>
      </c>
      <c r="BY68" s="641"/>
      <c r="BZ68" s="643"/>
      <c r="CA68" s="642">
        <f t="shared" si="210"/>
        <v>0</v>
      </c>
      <c r="CB68" s="641"/>
      <c r="CC68" s="643"/>
      <c r="CD68" s="639">
        <f t="shared" si="211"/>
        <v>0</v>
      </c>
      <c r="CE68" s="639">
        <f t="shared" si="212"/>
        <v>0</v>
      </c>
    </row>
    <row r="69" spans="1:83" x14ac:dyDescent="0.3">
      <c r="A69" s="672" t="str">
        <f t="shared" si="113"/>
        <v>Moega IVMilhoVLI</v>
      </c>
      <c r="B69" s="671" t="str">
        <f t="shared" si="36"/>
        <v>N</v>
      </c>
      <c r="C69" s="742" t="s">
        <v>107</v>
      </c>
      <c r="D69" s="742" t="s">
        <v>106</v>
      </c>
      <c r="E69" s="741" t="s">
        <v>54</v>
      </c>
      <c r="F69" s="702" t="s">
        <v>101</v>
      </c>
      <c r="G69" s="741" t="s">
        <v>196</v>
      </c>
      <c r="H69" s="740" t="s">
        <v>11</v>
      </c>
      <c r="I69" s="737">
        <v>0</v>
      </c>
      <c r="J69" s="737">
        <v>0</v>
      </c>
      <c r="K69" s="738">
        <v>0</v>
      </c>
      <c r="L69" s="737">
        <f t="shared" si="183"/>
        <v>0</v>
      </c>
      <c r="M69" s="739"/>
      <c r="N69" s="642"/>
      <c r="O69" s="641"/>
      <c r="P69" s="643"/>
      <c r="Q69" s="642">
        <f t="shared" si="184"/>
        <v>0</v>
      </c>
      <c r="R69" s="641"/>
      <c r="S69" s="643"/>
      <c r="T69" s="642">
        <f t="shared" si="185"/>
        <v>0</v>
      </c>
      <c r="U69" s="641"/>
      <c r="V69" s="643"/>
      <c r="W69" s="642">
        <f t="shared" si="186"/>
        <v>0</v>
      </c>
      <c r="X69" s="641"/>
      <c r="Y69" s="643"/>
      <c r="Z69" s="639">
        <f t="shared" si="187"/>
        <v>0</v>
      </c>
      <c r="AA69" s="639">
        <f t="shared" si="188"/>
        <v>0</v>
      </c>
      <c r="AB69" s="645">
        <f t="shared" si="189"/>
        <v>0</v>
      </c>
      <c r="AC69" s="644"/>
      <c r="AD69" s="640"/>
      <c r="AE69" s="645">
        <f t="shared" si="190"/>
        <v>0</v>
      </c>
      <c r="AF69" s="644"/>
      <c r="AG69" s="640"/>
      <c r="AH69" s="645">
        <f t="shared" si="191"/>
        <v>0</v>
      </c>
      <c r="AI69" s="644"/>
      <c r="AJ69" s="640"/>
      <c r="AK69" s="645">
        <f t="shared" si="192"/>
        <v>0</v>
      </c>
      <c r="AL69" s="644"/>
      <c r="AM69" s="640"/>
      <c r="AN69" s="639">
        <f t="shared" si="193"/>
        <v>0</v>
      </c>
      <c r="AO69" s="639">
        <f t="shared" si="194"/>
        <v>0</v>
      </c>
      <c r="AP69" s="642">
        <f t="shared" si="195"/>
        <v>0</v>
      </c>
      <c r="AQ69" s="641"/>
      <c r="AR69" s="643"/>
      <c r="AS69" s="642">
        <f t="shared" si="196"/>
        <v>0</v>
      </c>
      <c r="AT69" s="641"/>
      <c r="AU69" s="643"/>
      <c r="AV69" s="642">
        <f t="shared" si="197"/>
        <v>0</v>
      </c>
      <c r="AW69" s="641"/>
      <c r="AX69" s="643"/>
      <c r="AY69" s="642">
        <f t="shared" si="198"/>
        <v>0</v>
      </c>
      <c r="AZ69" s="641"/>
      <c r="BA69" s="643"/>
      <c r="BB69" s="639">
        <f t="shared" si="199"/>
        <v>0</v>
      </c>
      <c r="BC69" s="639">
        <f t="shared" si="200"/>
        <v>0</v>
      </c>
      <c r="BD69" s="645">
        <f t="shared" si="201"/>
        <v>0</v>
      </c>
      <c r="BE69" s="644"/>
      <c r="BF69" s="640"/>
      <c r="BG69" s="645">
        <f t="shared" si="202"/>
        <v>0</v>
      </c>
      <c r="BH69" s="644"/>
      <c r="BI69" s="640"/>
      <c r="BJ69" s="645">
        <f t="shared" si="203"/>
        <v>0</v>
      </c>
      <c r="BK69" s="644"/>
      <c r="BL69" s="640"/>
      <c r="BM69" s="645">
        <f t="shared" si="204"/>
        <v>0</v>
      </c>
      <c r="BN69" s="644"/>
      <c r="BO69" s="640"/>
      <c r="BP69" s="639">
        <f t="shared" si="205"/>
        <v>0</v>
      </c>
      <c r="BQ69" s="639">
        <f t="shared" si="206"/>
        <v>0</v>
      </c>
      <c r="BR69" s="642">
        <f t="shared" si="207"/>
        <v>0</v>
      </c>
      <c r="BS69" s="641"/>
      <c r="BT69" s="643"/>
      <c r="BU69" s="642">
        <f t="shared" si="208"/>
        <v>0</v>
      </c>
      <c r="BV69" s="641"/>
      <c r="BW69" s="643"/>
      <c r="BX69" s="642">
        <f t="shared" si="209"/>
        <v>0</v>
      </c>
      <c r="BY69" s="641"/>
      <c r="BZ69" s="643"/>
      <c r="CA69" s="642">
        <f t="shared" si="210"/>
        <v>0</v>
      </c>
      <c r="CB69" s="641"/>
      <c r="CC69" s="643"/>
      <c r="CD69" s="639">
        <f t="shared" si="211"/>
        <v>0</v>
      </c>
      <c r="CE69" s="639">
        <f t="shared" si="212"/>
        <v>0</v>
      </c>
    </row>
    <row r="70" spans="1:83" x14ac:dyDescent="0.3">
      <c r="A70" s="672" t="str">
        <f t="shared" si="113"/>
        <v>Moega IVSojaRUMO</v>
      </c>
      <c r="B70" s="671" t="str">
        <f t="shared" si="36"/>
        <v>N</v>
      </c>
      <c r="C70" s="749" t="s">
        <v>107</v>
      </c>
      <c r="D70" s="749" t="s">
        <v>106</v>
      </c>
      <c r="E70" s="747" t="s">
        <v>54</v>
      </c>
      <c r="F70" s="748" t="s">
        <v>101</v>
      </c>
      <c r="G70" s="747" t="s">
        <v>198</v>
      </c>
      <c r="H70" s="746" t="s">
        <v>8</v>
      </c>
      <c r="I70" s="743">
        <v>118</v>
      </c>
      <c r="J70" s="743">
        <v>197</v>
      </c>
      <c r="K70" s="744">
        <v>0</v>
      </c>
      <c r="L70" s="743">
        <f t="shared" si="183"/>
        <v>-197</v>
      </c>
      <c r="M70" s="745"/>
      <c r="N70" s="633"/>
      <c r="O70" s="632"/>
      <c r="P70" s="634"/>
      <c r="Q70" s="633">
        <f t="shared" si="184"/>
        <v>0</v>
      </c>
      <c r="R70" s="632"/>
      <c r="S70" s="634"/>
      <c r="T70" s="633">
        <f t="shared" si="185"/>
        <v>0</v>
      </c>
      <c r="U70" s="632"/>
      <c r="V70" s="635"/>
      <c r="W70" s="633">
        <f t="shared" si="186"/>
        <v>0</v>
      </c>
      <c r="X70" s="632"/>
      <c r="Y70" s="634"/>
      <c r="Z70" s="630">
        <f t="shared" si="187"/>
        <v>0</v>
      </c>
      <c r="AA70" s="630">
        <f t="shared" si="188"/>
        <v>0</v>
      </c>
      <c r="AB70" s="637">
        <f t="shared" si="189"/>
        <v>0</v>
      </c>
      <c r="AC70" s="636"/>
      <c r="AD70" s="631"/>
      <c r="AE70" s="637">
        <f t="shared" si="190"/>
        <v>0</v>
      </c>
      <c r="AF70" s="636"/>
      <c r="AG70" s="631"/>
      <c r="AH70" s="637">
        <f t="shared" si="191"/>
        <v>0</v>
      </c>
      <c r="AI70" s="636"/>
      <c r="AJ70" s="631"/>
      <c r="AK70" s="637">
        <f t="shared" si="192"/>
        <v>0</v>
      </c>
      <c r="AL70" s="636"/>
      <c r="AM70" s="631"/>
      <c r="AN70" s="630">
        <f t="shared" si="193"/>
        <v>0</v>
      </c>
      <c r="AO70" s="630">
        <f t="shared" si="194"/>
        <v>0</v>
      </c>
      <c r="AP70" s="633">
        <f t="shared" si="195"/>
        <v>0</v>
      </c>
      <c r="AQ70" s="632"/>
      <c r="AR70" s="634"/>
      <c r="AS70" s="633">
        <f t="shared" si="196"/>
        <v>0</v>
      </c>
      <c r="AT70" s="632"/>
      <c r="AU70" s="634"/>
      <c r="AV70" s="633">
        <f t="shared" si="197"/>
        <v>0</v>
      </c>
      <c r="AW70" s="632"/>
      <c r="AX70" s="635"/>
      <c r="AY70" s="633">
        <f t="shared" si="198"/>
        <v>0</v>
      </c>
      <c r="AZ70" s="632"/>
      <c r="BA70" s="634"/>
      <c r="BB70" s="630">
        <f t="shared" si="199"/>
        <v>0</v>
      </c>
      <c r="BC70" s="630">
        <f t="shared" si="200"/>
        <v>0</v>
      </c>
      <c r="BD70" s="637">
        <f t="shared" si="201"/>
        <v>0</v>
      </c>
      <c r="BE70" s="636"/>
      <c r="BF70" s="631"/>
      <c r="BG70" s="637">
        <f t="shared" si="202"/>
        <v>0</v>
      </c>
      <c r="BH70" s="636"/>
      <c r="BI70" s="631"/>
      <c r="BJ70" s="637">
        <f t="shared" si="203"/>
        <v>0</v>
      </c>
      <c r="BK70" s="636"/>
      <c r="BL70" s="631"/>
      <c r="BM70" s="637">
        <f t="shared" si="204"/>
        <v>0</v>
      </c>
      <c r="BN70" s="636"/>
      <c r="BO70" s="631"/>
      <c r="BP70" s="630">
        <f t="shared" si="205"/>
        <v>0</v>
      </c>
      <c r="BQ70" s="630">
        <f t="shared" si="206"/>
        <v>0</v>
      </c>
      <c r="BR70" s="633">
        <f t="shared" si="207"/>
        <v>0</v>
      </c>
      <c r="BS70" s="632"/>
      <c r="BT70" s="634"/>
      <c r="BU70" s="633">
        <f t="shared" si="208"/>
        <v>0</v>
      </c>
      <c r="BV70" s="632"/>
      <c r="BW70" s="634"/>
      <c r="BX70" s="633">
        <f t="shared" si="209"/>
        <v>0</v>
      </c>
      <c r="BY70" s="632"/>
      <c r="BZ70" s="635"/>
      <c r="CA70" s="633">
        <f t="shared" si="210"/>
        <v>0</v>
      </c>
      <c r="CB70" s="632"/>
      <c r="CC70" s="634"/>
      <c r="CD70" s="630">
        <f t="shared" si="211"/>
        <v>0</v>
      </c>
      <c r="CE70" s="630">
        <f t="shared" si="212"/>
        <v>0</v>
      </c>
    </row>
    <row r="71" spans="1:83" x14ac:dyDescent="0.3">
      <c r="A71" s="672" t="str">
        <f t="shared" si="113"/>
        <v>Moega IVSojaMRS</v>
      </c>
      <c r="B71" s="671" t="str">
        <f t="shared" si="36"/>
        <v>N</v>
      </c>
      <c r="C71" s="742" t="s">
        <v>107</v>
      </c>
      <c r="D71" s="742" t="s">
        <v>106</v>
      </c>
      <c r="E71" s="741" t="s">
        <v>54</v>
      </c>
      <c r="F71" s="702" t="s">
        <v>101</v>
      </c>
      <c r="G71" s="741" t="s">
        <v>198</v>
      </c>
      <c r="H71" s="740" t="s">
        <v>10</v>
      </c>
      <c r="I71" s="737">
        <v>0</v>
      </c>
      <c r="J71" s="737">
        <v>0</v>
      </c>
      <c r="K71" s="738">
        <v>0</v>
      </c>
      <c r="L71" s="737">
        <f t="shared" si="183"/>
        <v>0</v>
      </c>
      <c r="M71" s="739"/>
      <c r="N71" s="642"/>
      <c r="O71" s="641"/>
      <c r="P71" s="643"/>
      <c r="Q71" s="642">
        <f t="shared" si="184"/>
        <v>0</v>
      </c>
      <c r="R71" s="641"/>
      <c r="S71" s="643"/>
      <c r="T71" s="642">
        <f t="shared" si="185"/>
        <v>0</v>
      </c>
      <c r="U71" s="641"/>
      <c r="V71" s="643"/>
      <c r="W71" s="642">
        <f t="shared" si="186"/>
        <v>0</v>
      </c>
      <c r="X71" s="641"/>
      <c r="Y71" s="643"/>
      <c r="Z71" s="639">
        <f t="shared" si="187"/>
        <v>0</v>
      </c>
      <c r="AA71" s="639">
        <f t="shared" si="188"/>
        <v>0</v>
      </c>
      <c r="AB71" s="645">
        <f t="shared" si="189"/>
        <v>0</v>
      </c>
      <c r="AC71" s="644"/>
      <c r="AD71" s="640"/>
      <c r="AE71" s="645">
        <f t="shared" si="190"/>
        <v>0</v>
      </c>
      <c r="AF71" s="644"/>
      <c r="AG71" s="640"/>
      <c r="AH71" s="645">
        <f t="shared" si="191"/>
        <v>0</v>
      </c>
      <c r="AI71" s="644"/>
      <c r="AJ71" s="640"/>
      <c r="AK71" s="645">
        <f t="shared" si="192"/>
        <v>0</v>
      </c>
      <c r="AL71" s="644"/>
      <c r="AM71" s="640"/>
      <c r="AN71" s="639">
        <f t="shared" si="193"/>
        <v>0</v>
      </c>
      <c r="AO71" s="639">
        <f t="shared" si="194"/>
        <v>0</v>
      </c>
      <c r="AP71" s="642">
        <f t="shared" si="195"/>
        <v>0</v>
      </c>
      <c r="AQ71" s="641"/>
      <c r="AR71" s="643"/>
      <c r="AS71" s="642">
        <f t="shared" si="196"/>
        <v>0</v>
      </c>
      <c r="AT71" s="641"/>
      <c r="AU71" s="643"/>
      <c r="AV71" s="642">
        <f t="shared" si="197"/>
        <v>0</v>
      </c>
      <c r="AW71" s="641"/>
      <c r="AX71" s="643"/>
      <c r="AY71" s="642">
        <f t="shared" si="198"/>
        <v>0</v>
      </c>
      <c r="AZ71" s="641"/>
      <c r="BA71" s="643"/>
      <c r="BB71" s="639">
        <f t="shared" si="199"/>
        <v>0</v>
      </c>
      <c r="BC71" s="639">
        <f t="shared" si="200"/>
        <v>0</v>
      </c>
      <c r="BD71" s="645">
        <f t="shared" si="201"/>
        <v>0</v>
      </c>
      <c r="BE71" s="644"/>
      <c r="BF71" s="640"/>
      <c r="BG71" s="645">
        <f t="shared" si="202"/>
        <v>0</v>
      </c>
      <c r="BH71" s="644"/>
      <c r="BI71" s="640"/>
      <c r="BJ71" s="645">
        <f t="shared" si="203"/>
        <v>0</v>
      </c>
      <c r="BK71" s="644"/>
      <c r="BL71" s="640"/>
      <c r="BM71" s="645">
        <f t="shared" si="204"/>
        <v>0</v>
      </c>
      <c r="BN71" s="644"/>
      <c r="BO71" s="640"/>
      <c r="BP71" s="639">
        <f t="shared" si="205"/>
        <v>0</v>
      </c>
      <c r="BQ71" s="639">
        <f t="shared" si="206"/>
        <v>0</v>
      </c>
      <c r="BR71" s="642">
        <f t="shared" si="207"/>
        <v>0</v>
      </c>
      <c r="BS71" s="641"/>
      <c r="BT71" s="643"/>
      <c r="BU71" s="642">
        <f t="shared" si="208"/>
        <v>0</v>
      </c>
      <c r="BV71" s="641"/>
      <c r="BW71" s="643"/>
      <c r="BX71" s="642">
        <f t="shared" si="209"/>
        <v>0</v>
      </c>
      <c r="BY71" s="641"/>
      <c r="BZ71" s="643"/>
      <c r="CA71" s="642">
        <f t="shared" si="210"/>
        <v>0</v>
      </c>
      <c r="CB71" s="641"/>
      <c r="CC71" s="643"/>
      <c r="CD71" s="639">
        <f t="shared" si="211"/>
        <v>0</v>
      </c>
      <c r="CE71" s="639">
        <f t="shared" si="212"/>
        <v>0</v>
      </c>
    </row>
    <row r="72" spans="1:83" x14ac:dyDescent="0.3">
      <c r="A72" s="672" t="str">
        <f t="shared" ref="A72:A98" si="213">D72&amp;G72&amp;H72</f>
        <v>Moega IVSojaVLI</v>
      </c>
      <c r="B72" s="671" t="str">
        <f t="shared" si="36"/>
        <v>N</v>
      </c>
      <c r="C72" s="742" t="s">
        <v>107</v>
      </c>
      <c r="D72" s="742" t="s">
        <v>106</v>
      </c>
      <c r="E72" s="741" t="s">
        <v>54</v>
      </c>
      <c r="F72" s="702" t="s">
        <v>101</v>
      </c>
      <c r="G72" s="741" t="s">
        <v>198</v>
      </c>
      <c r="H72" s="740" t="s">
        <v>11</v>
      </c>
      <c r="I72" s="737">
        <v>0</v>
      </c>
      <c r="J72" s="737">
        <v>0</v>
      </c>
      <c r="K72" s="738">
        <v>0</v>
      </c>
      <c r="L72" s="737">
        <f t="shared" si="183"/>
        <v>0</v>
      </c>
      <c r="M72" s="739"/>
      <c r="N72" s="642"/>
      <c r="O72" s="641"/>
      <c r="P72" s="643"/>
      <c r="Q72" s="642">
        <f t="shared" si="184"/>
        <v>0</v>
      </c>
      <c r="R72" s="641"/>
      <c r="S72" s="643"/>
      <c r="T72" s="642">
        <f t="shared" si="185"/>
        <v>0</v>
      </c>
      <c r="U72" s="641"/>
      <c r="V72" s="643"/>
      <c r="W72" s="642">
        <f t="shared" si="186"/>
        <v>0</v>
      </c>
      <c r="X72" s="641"/>
      <c r="Y72" s="643"/>
      <c r="Z72" s="639">
        <f t="shared" si="187"/>
        <v>0</v>
      </c>
      <c r="AA72" s="639">
        <f t="shared" si="188"/>
        <v>0</v>
      </c>
      <c r="AB72" s="645">
        <f t="shared" si="189"/>
        <v>0</v>
      </c>
      <c r="AC72" s="644"/>
      <c r="AD72" s="640"/>
      <c r="AE72" s="645">
        <f t="shared" si="190"/>
        <v>0</v>
      </c>
      <c r="AF72" s="644"/>
      <c r="AG72" s="640"/>
      <c r="AH72" s="645">
        <f t="shared" si="191"/>
        <v>0</v>
      </c>
      <c r="AI72" s="644"/>
      <c r="AJ72" s="640"/>
      <c r="AK72" s="645">
        <f t="shared" si="192"/>
        <v>0</v>
      </c>
      <c r="AL72" s="644"/>
      <c r="AM72" s="640"/>
      <c r="AN72" s="639">
        <f t="shared" si="193"/>
        <v>0</v>
      </c>
      <c r="AO72" s="639">
        <f t="shared" si="194"/>
        <v>0</v>
      </c>
      <c r="AP72" s="642">
        <f t="shared" si="195"/>
        <v>0</v>
      </c>
      <c r="AQ72" s="641"/>
      <c r="AR72" s="643"/>
      <c r="AS72" s="642">
        <f t="shared" si="196"/>
        <v>0</v>
      </c>
      <c r="AT72" s="641"/>
      <c r="AU72" s="643"/>
      <c r="AV72" s="642">
        <f t="shared" si="197"/>
        <v>0</v>
      </c>
      <c r="AW72" s="641"/>
      <c r="AX72" s="643"/>
      <c r="AY72" s="642">
        <f t="shared" si="198"/>
        <v>0</v>
      </c>
      <c r="AZ72" s="641"/>
      <c r="BA72" s="643"/>
      <c r="BB72" s="639">
        <f t="shared" si="199"/>
        <v>0</v>
      </c>
      <c r="BC72" s="639">
        <f t="shared" si="200"/>
        <v>0</v>
      </c>
      <c r="BD72" s="645">
        <f t="shared" si="201"/>
        <v>0</v>
      </c>
      <c r="BE72" s="644"/>
      <c r="BF72" s="640"/>
      <c r="BG72" s="645">
        <f t="shared" si="202"/>
        <v>0</v>
      </c>
      <c r="BH72" s="644"/>
      <c r="BI72" s="640"/>
      <c r="BJ72" s="645">
        <f t="shared" si="203"/>
        <v>0</v>
      </c>
      <c r="BK72" s="644"/>
      <c r="BL72" s="640"/>
      <c r="BM72" s="645">
        <f t="shared" si="204"/>
        <v>0</v>
      </c>
      <c r="BN72" s="644"/>
      <c r="BO72" s="640"/>
      <c r="BP72" s="639">
        <f t="shared" si="205"/>
        <v>0</v>
      </c>
      <c r="BQ72" s="639">
        <f t="shared" si="206"/>
        <v>0</v>
      </c>
      <c r="BR72" s="642">
        <f t="shared" si="207"/>
        <v>0</v>
      </c>
      <c r="BS72" s="641"/>
      <c r="BT72" s="643"/>
      <c r="BU72" s="642">
        <f t="shared" si="208"/>
        <v>0</v>
      </c>
      <c r="BV72" s="641"/>
      <c r="BW72" s="643"/>
      <c r="BX72" s="642">
        <f t="shared" si="209"/>
        <v>0</v>
      </c>
      <c r="BY72" s="641"/>
      <c r="BZ72" s="643"/>
      <c r="CA72" s="642">
        <f t="shared" si="210"/>
        <v>0</v>
      </c>
      <c r="CB72" s="641"/>
      <c r="CC72" s="643"/>
      <c r="CD72" s="639">
        <f t="shared" si="211"/>
        <v>0</v>
      </c>
      <c r="CE72" s="639">
        <f t="shared" si="212"/>
        <v>0</v>
      </c>
    </row>
    <row r="73" spans="1:83" x14ac:dyDescent="0.3">
      <c r="A73" s="672" t="str">
        <f t="shared" si="213"/>
        <v>Moega IVAçúcarRUMO</v>
      </c>
      <c r="B73" s="671" t="str">
        <f t="shared" ref="B73:B136" si="214">IF(SUM(N73:CE73)&gt;0, "S", "N")</f>
        <v>N</v>
      </c>
      <c r="C73" s="749" t="s">
        <v>107</v>
      </c>
      <c r="D73" s="749" t="s">
        <v>106</v>
      </c>
      <c r="E73" s="747" t="s">
        <v>54</v>
      </c>
      <c r="F73" s="748" t="s">
        <v>103</v>
      </c>
      <c r="G73" s="747" t="s">
        <v>103</v>
      </c>
      <c r="H73" s="746" t="s">
        <v>8</v>
      </c>
      <c r="I73" s="743">
        <v>122</v>
      </c>
      <c r="J73" s="743">
        <v>193</v>
      </c>
      <c r="K73" s="744">
        <v>0</v>
      </c>
      <c r="L73" s="743">
        <f t="shared" si="183"/>
        <v>-193</v>
      </c>
      <c r="M73" s="745"/>
      <c r="N73" s="633"/>
      <c r="O73" s="632"/>
      <c r="P73" s="634"/>
      <c r="Q73" s="633">
        <f t="shared" si="184"/>
        <v>0</v>
      </c>
      <c r="R73" s="632"/>
      <c r="S73" s="634"/>
      <c r="T73" s="633">
        <f t="shared" si="185"/>
        <v>0</v>
      </c>
      <c r="U73" s="632"/>
      <c r="V73" s="635"/>
      <c r="W73" s="633">
        <f t="shared" si="186"/>
        <v>0</v>
      </c>
      <c r="X73" s="632"/>
      <c r="Y73" s="634"/>
      <c r="Z73" s="630">
        <f t="shared" si="187"/>
        <v>0</v>
      </c>
      <c r="AA73" s="630">
        <f t="shared" si="188"/>
        <v>0</v>
      </c>
      <c r="AB73" s="637">
        <f t="shared" si="189"/>
        <v>0</v>
      </c>
      <c r="AC73" s="636"/>
      <c r="AD73" s="631"/>
      <c r="AE73" s="637">
        <f t="shared" si="190"/>
        <v>0</v>
      </c>
      <c r="AF73" s="636"/>
      <c r="AG73" s="631"/>
      <c r="AH73" s="637">
        <f t="shared" si="191"/>
        <v>0</v>
      </c>
      <c r="AI73" s="636"/>
      <c r="AJ73" s="631"/>
      <c r="AK73" s="637">
        <f t="shared" si="192"/>
        <v>0</v>
      </c>
      <c r="AL73" s="636"/>
      <c r="AM73" s="631"/>
      <c r="AN73" s="630">
        <f t="shared" si="193"/>
        <v>0</v>
      </c>
      <c r="AO73" s="639">
        <f t="shared" si="194"/>
        <v>0</v>
      </c>
      <c r="AP73" s="633">
        <f t="shared" si="195"/>
        <v>0</v>
      </c>
      <c r="AQ73" s="632"/>
      <c r="AR73" s="634"/>
      <c r="AS73" s="633">
        <f t="shared" si="196"/>
        <v>0</v>
      </c>
      <c r="AT73" s="632"/>
      <c r="AU73" s="634"/>
      <c r="AV73" s="633">
        <f t="shared" si="197"/>
        <v>0</v>
      </c>
      <c r="AW73" s="632"/>
      <c r="AX73" s="635"/>
      <c r="AY73" s="642">
        <f t="shared" si="198"/>
        <v>0</v>
      </c>
      <c r="AZ73" s="632"/>
      <c r="BA73" s="634"/>
      <c r="BB73" s="630">
        <f t="shared" si="199"/>
        <v>0</v>
      </c>
      <c r="BC73" s="630">
        <f t="shared" si="200"/>
        <v>0</v>
      </c>
      <c r="BD73" s="637">
        <f t="shared" si="201"/>
        <v>0</v>
      </c>
      <c r="BE73" s="636"/>
      <c r="BF73" s="631"/>
      <c r="BG73" s="637">
        <f t="shared" si="202"/>
        <v>0</v>
      </c>
      <c r="BH73" s="636"/>
      <c r="BI73" s="631"/>
      <c r="BJ73" s="637">
        <f t="shared" si="203"/>
        <v>0</v>
      </c>
      <c r="BK73" s="636"/>
      <c r="BL73" s="631"/>
      <c r="BM73" s="637">
        <f t="shared" si="204"/>
        <v>0</v>
      </c>
      <c r="BN73" s="636"/>
      <c r="BO73" s="631"/>
      <c r="BP73" s="630">
        <f t="shared" si="205"/>
        <v>0</v>
      </c>
      <c r="BQ73" s="630">
        <f t="shared" si="206"/>
        <v>0</v>
      </c>
      <c r="BR73" s="633">
        <f t="shared" si="207"/>
        <v>0</v>
      </c>
      <c r="BS73" s="632"/>
      <c r="BT73" s="634"/>
      <c r="BU73" s="633">
        <f t="shared" si="208"/>
        <v>0</v>
      </c>
      <c r="BV73" s="632"/>
      <c r="BW73" s="634"/>
      <c r="BX73" s="633">
        <f t="shared" si="209"/>
        <v>0</v>
      </c>
      <c r="BY73" s="632"/>
      <c r="BZ73" s="635"/>
      <c r="CA73" s="633">
        <f t="shared" si="210"/>
        <v>0</v>
      </c>
      <c r="CB73" s="632"/>
      <c r="CC73" s="634"/>
      <c r="CD73" s="630">
        <f t="shared" si="211"/>
        <v>0</v>
      </c>
      <c r="CE73" s="630">
        <f t="shared" si="212"/>
        <v>0</v>
      </c>
    </row>
    <row r="74" spans="1:83" x14ac:dyDescent="0.3">
      <c r="A74" s="672" t="str">
        <f t="shared" si="213"/>
        <v>Moega IVAçúcarMRS</v>
      </c>
      <c r="B74" s="671" t="str">
        <f t="shared" si="214"/>
        <v>N</v>
      </c>
      <c r="C74" s="742" t="s">
        <v>107</v>
      </c>
      <c r="D74" s="742" t="s">
        <v>106</v>
      </c>
      <c r="E74" s="741" t="s">
        <v>54</v>
      </c>
      <c r="F74" s="702" t="s">
        <v>103</v>
      </c>
      <c r="G74" s="741" t="s">
        <v>103</v>
      </c>
      <c r="H74" s="751" t="s">
        <v>10</v>
      </c>
      <c r="I74" s="737">
        <v>2</v>
      </c>
      <c r="J74" s="737">
        <v>0</v>
      </c>
      <c r="K74" s="738">
        <v>0</v>
      </c>
      <c r="L74" s="737">
        <f t="shared" si="183"/>
        <v>0</v>
      </c>
      <c r="M74" s="739"/>
      <c r="N74" s="642"/>
      <c r="O74" s="641"/>
      <c r="P74" s="643"/>
      <c r="Q74" s="642">
        <f t="shared" si="184"/>
        <v>0</v>
      </c>
      <c r="R74" s="641"/>
      <c r="S74" s="643"/>
      <c r="T74" s="642">
        <f t="shared" si="185"/>
        <v>0</v>
      </c>
      <c r="U74" s="641"/>
      <c r="V74" s="643"/>
      <c r="W74" s="642">
        <f t="shared" si="186"/>
        <v>0</v>
      </c>
      <c r="X74" s="641"/>
      <c r="Y74" s="643"/>
      <c r="Z74" s="639">
        <f t="shared" si="187"/>
        <v>0</v>
      </c>
      <c r="AA74" s="639">
        <f t="shared" si="188"/>
        <v>0</v>
      </c>
      <c r="AB74" s="645">
        <f t="shared" si="189"/>
        <v>0</v>
      </c>
      <c r="AC74" s="644"/>
      <c r="AD74" s="640"/>
      <c r="AE74" s="645">
        <f t="shared" si="190"/>
        <v>0</v>
      </c>
      <c r="AF74" s="644"/>
      <c r="AG74" s="640"/>
      <c r="AH74" s="645">
        <f t="shared" si="191"/>
        <v>0</v>
      </c>
      <c r="AI74" s="644"/>
      <c r="AJ74" s="640"/>
      <c r="AK74" s="645">
        <f t="shared" si="192"/>
        <v>0</v>
      </c>
      <c r="AL74" s="644"/>
      <c r="AM74" s="640"/>
      <c r="AN74" s="639">
        <f t="shared" si="193"/>
        <v>0</v>
      </c>
      <c r="AO74" s="639">
        <f t="shared" si="194"/>
        <v>0</v>
      </c>
      <c r="AP74" s="642">
        <f t="shared" si="195"/>
        <v>0</v>
      </c>
      <c r="AQ74" s="641"/>
      <c r="AR74" s="643"/>
      <c r="AS74" s="642">
        <f t="shared" si="196"/>
        <v>0</v>
      </c>
      <c r="AT74" s="641"/>
      <c r="AU74" s="643"/>
      <c r="AV74" s="642">
        <f t="shared" si="197"/>
        <v>0</v>
      </c>
      <c r="AW74" s="641"/>
      <c r="AX74" s="643"/>
      <c r="AY74" s="642">
        <f t="shared" si="198"/>
        <v>0</v>
      </c>
      <c r="AZ74" s="641"/>
      <c r="BA74" s="643"/>
      <c r="BB74" s="639">
        <f t="shared" si="199"/>
        <v>0</v>
      </c>
      <c r="BC74" s="639">
        <f t="shared" si="200"/>
        <v>0</v>
      </c>
      <c r="BD74" s="645">
        <f t="shared" si="201"/>
        <v>0</v>
      </c>
      <c r="BE74" s="644"/>
      <c r="BF74" s="640"/>
      <c r="BG74" s="645">
        <f t="shared" si="202"/>
        <v>0</v>
      </c>
      <c r="BH74" s="644"/>
      <c r="BI74" s="640"/>
      <c r="BJ74" s="645">
        <f t="shared" si="203"/>
        <v>0</v>
      </c>
      <c r="BK74" s="644"/>
      <c r="BL74" s="640"/>
      <c r="BM74" s="645">
        <f t="shared" si="204"/>
        <v>0</v>
      </c>
      <c r="BN74" s="644"/>
      <c r="BO74" s="640"/>
      <c r="BP74" s="639">
        <f t="shared" si="205"/>
        <v>0</v>
      </c>
      <c r="BQ74" s="639">
        <f t="shared" si="206"/>
        <v>0</v>
      </c>
      <c r="BR74" s="642">
        <f t="shared" si="207"/>
        <v>0</v>
      </c>
      <c r="BS74" s="641"/>
      <c r="BT74" s="643"/>
      <c r="BU74" s="642">
        <f t="shared" si="208"/>
        <v>0</v>
      </c>
      <c r="BV74" s="641"/>
      <c r="BW74" s="643"/>
      <c r="BX74" s="642">
        <f t="shared" si="209"/>
        <v>0</v>
      </c>
      <c r="BY74" s="641"/>
      <c r="BZ74" s="643"/>
      <c r="CA74" s="642">
        <f t="shared" si="210"/>
        <v>0</v>
      </c>
      <c r="CB74" s="641"/>
      <c r="CC74" s="643"/>
      <c r="CD74" s="639">
        <f t="shared" si="211"/>
        <v>0</v>
      </c>
      <c r="CE74" s="639">
        <f t="shared" si="212"/>
        <v>0</v>
      </c>
    </row>
    <row r="75" spans="1:83" x14ac:dyDescent="0.3">
      <c r="A75" s="672" t="str">
        <f t="shared" si="213"/>
        <v>Moega IVAçúcarVLI</v>
      </c>
      <c r="B75" s="671" t="str">
        <f t="shared" si="214"/>
        <v>N</v>
      </c>
      <c r="C75" s="742" t="s">
        <v>107</v>
      </c>
      <c r="D75" s="742" t="s">
        <v>106</v>
      </c>
      <c r="E75" s="741" t="s">
        <v>54</v>
      </c>
      <c r="F75" s="702" t="s">
        <v>103</v>
      </c>
      <c r="G75" s="741" t="s">
        <v>103</v>
      </c>
      <c r="H75" s="740" t="s">
        <v>11</v>
      </c>
      <c r="I75" s="737">
        <v>0</v>
      </c>
      <c r="J75" s="737">
        <v>0</v>
      </c>
      <c r="K75" s="738">
        <v>0</v>
      </c>
      <c r="L75" s="737">
        <f t="shared" si="183"/>
        <v>0</v>
      </c>
      <c r="M75" s="739"/>
      <c r="N75" s="642"/>
      <c r="O75" s="641"/>
      <c r="P75" s="643"/>
      <c r="Q75" s="642">
        <f t="shared" si="184"/>
        <v>0</v>
      </c>
      <c r="R75" s="641"/>
      <c r="S75" s="643"/>
      <c r="T75" s="642">
        <f t="shared" si="185"/>
        <v>0</v>
      </c>
      <c r="U75" s="641"/>
      <c r="V75" s="643"/>
      <c r="W75" s="642">
        <f t="shared" si="186"/>
        <v>0</v>
      </c>
      <c r="X75" s="641"/>
      <c r="Y75" s="643"/>
      <c r="Z75" s="639">
        <f t="shared" si="187"/>
        <v>0</v>
      </c>
      <c r="AA75" s="639">
        <f t="shared" si="188"/>
        <v>0</v>
      </c>
      <c r="AB75" s="645">
        <f t="shared" si="189"/>
        <v>0</v>
      </c>
      <c r="AC75" s="644"/>
      <c r="AD75" s="640"/>
      <c r="AE75" s="645">
        <f t="shared" si="190"/>
        <v>0</v>
      </c>
      <c r="AF75" s="644"/>
      <c r="AG75" s="640"/>
      <c r="AH75" s="645">
        <f t="shared" si="191"/>
        <v>0</v>
      </c>
      <c r="AI75" s="644"/>
      <c r="AJ75" s="640"/>
      <c r="AK75" s="645">
        <f t="shared" si="192"/>
        <v>0</v>
      </c>
      <c r="AL75" s="644"/>
      <c r="AM75" s="640"/>
      <c r="AN75" s="639">
        <f t="shared" si="193"/>
        <v>0</v>
      </c>
      <c r="AO75" s="639">
        <f t="shared" si="194"/>
        <v>0</v>
      </c>
      <c r="AP75" s="642">
        <f t="shared" si="195"/>
        <v>0</v>
      </c>
      <c r="AQ75" s="641"/>
      <c r="AR75" s="643"/>
      <c r="AS75" s="642">
        <f t="shared" si="196"/>
        <v>0</v>
      </c>
      <c r="AT75" s="641"/>
      <c r="AU75" s="643"/>
      <c r="AV75" s="642">
        <f t="shared" si="197"/>
        <v>0</v>
      </c>
      <c r="AW75" s="641"/>
      <c r="AX75" s="643"/>
      <c r="AY75" s="642">
        <f t="shared" si="198"/>
        <v>0</v>
      </c>
      <c r="AZ75" s="641"/>
      <c r="BA75" s="643"/>
      <c r="BB75" s="639">
        <f t="shared" si="199"/>
        <v>0</v>
      </c>
      <c r="BC75" s="639">
        <f t="shared" si="200"/>
        <v>0</v>
      </c>
      <c r="BD75" s="645">
        <f t="shared" si="201"/>
        <v>0</v>
      </c>
      <c r="BE75" s="644"/>
      <c r="BF75" s="640"/>
      <c r="BG75" s="645">
        <f t="shared" si="202"/>
        <v>0</v>
      </c>
      <c r="BH75" s="644"/>
      <c r="BI75" s="640"/>
      <c r="BJ75" s="645">
        <f t="shared" si="203"/>
        <v>0</v>
      </c>
      <c r="BK75" s="644"/>
      <c r="BL75" s="640"/>
      <c r="BM75" s="645">
        <f t="shared" si="204"/>
        <v>0</v>
      </c>
      <c r="BN75" s="644"/>
      <c r="BO75" s="640"/>
      <c r="BP75" s="639">
        <f t="shared" si="205"/>
        <v>0</v>
      </c>
      <c r="BQ75" s="639">
        <f t="shared" si="206"/>
        <v>0</v>
      </c>
      <c r="BR75" s="642">
        <f t="shared" si="207"/>
        <v>0</v>
      </c>
      <c r="BS75" s="641"/>
      <c r="BT75" s="643"/>
      <c r="BU75" s="642">
        <f t="shared" si="208"/>
        <v>0</v>
      </c>
      <c r="BV75" s="641"/>
      <c r="BW75" s="643"/>
      <c r="BX75" s="642">
        <f t="shared" si="209"/>
        <v>0</v>
      </c>
      <c r="BY75" s="641"/>
      <c r="BZ75" s="643"/>
      <c r="CA75" s="642">
        <f t="shared" si="210"/>
        <v>0</v>
      </c>
      <c r="CB75" s="641"/>
      <c r="CC75" s="643"/>
      <c r="CD75" s="639">
        <f t="shared" si="211"/>
        <v>0</v>
      </c>
      <c r="CE75" s="639">
        <f t="shared" si="212"/>
        <v>0</v>
      </c>
    </row>
    <row r="76" spans="1:83" x14ac:dyDescent="0.3">
      <c r="A76" s="672" t="str">
        <f t="shared" si="213"/>
        <v>TOTAL</v>
      </c>
      <c r="B76" s="671" t="str">
        <f t="shared" si="214"/>
        <v>N</v>
      </c>
      <c r="C76" s="670" t="s">
        <v>9</v>
      </c>
      <c r="D76" s="670" t="s">
        <v>9</v>
      </c>
      <c r="E76" s="668"/>
      <c r="F76" s="669"/>
      <c r="G76" s="668"/>
      <c r="H76" s="638"/>
      <c r="I76" s="735">
        <v>40</v>
      </c>
      <c r="J76" s="735">
        <v>0</v>
      </c>
      <c r="K76" s="735">
        <f>SUMIF($E64:$E75,#REF!,K64:K75)</f>
        <v>0</v>
      </c>
      <c r="L76" s="735">
        <v>39</v>
      </c>
      <c r="M76" s="736">
        <f ca="1">SUMIFS(M:M,$D:$D,$D75,$H:$H,"RUMO")</f>
        <v>0</v>
      </c>
      <c r="N76" s="657">
        <f t="shared" ref="N76:AB76" si="215">SUM(N64:N75)</f>
        <v>0</v>
      </c>
      <c r="O76" s="656">
        <f t="shared" si="215"/>
        <v>0</v>
      </c>
      <c r="P76" s="653">
        <f t="shared" si="215"/>
        <v>0</v>
      </c>
      <c r="Q76" s="655">
        <f t="shared" si="215"/>
        <v>0</v>
      </c>
      <c r="R76" s="654">
        <f t="shared" si="215"/>
        <v>0</v>
      </c>
      <c r="S76" s="653">
        <f t="shared" si="215"/>
        <v>0</v>
      </c>
      <c r="T76" s="655">
        <f t="shared" si="215"/>
        <v>0</v>
      </c>
      <c r="U76" s="654">
        <f t="shared" si="215"/>
        <v>0</v>
      </c>
      <c r="V76" s="653">
        <f t="shared" si="215"/>
        <v>0</v>
      </c>
      <c r="W76" s="655">
        <f t="shared" si="215"/>
        <v>0</v>
      </c>
      <c r="X76" s="654">
        <f t="shared" si="215"/>
        <v>0</v>
      </c>
      <c r="Y76" s="653">
        <f t="shared" si="215"/>
        <v>0</v>
      </c>
      <c r="Z76" s="653">
        <f t="shared" si="215"/>
        <v>0</v>
      </c>
      <c r="AA76" s="653">
        <f t="shared" si="215"/>
        <v>0</v>
      </c>
      <c r="AB76" s="652">
        <f t="shared" si="215"/>
        <v>0</v>
      </c>
      <c r="AC76" s="651">
        <f t="shared" ref="AC76:AP76" si="216">SUM(AC64:AC75)</f>
        <v>0</v>
      </c>
      <c r="AD76" s="650">
        <f t="shared" si="216"/>
        <v>0</v>
      </c>
      <c r="AE76" s="652">
        <f t="shared" si="216"/>
        <v>0</v>
      </c>
      <c r="AF76" s="651">
        <f t="shared" si="216"/>
        <v>0</v>
      </c>
      <c r="AG76" s="650">
        <f t="shared" si="216"/>
        <v>0</v>
      </c>
      <c r="AH76" s="652">
        <f t="shared" si="216"/>
        <v>0</v>
      </c>
      <c r="AI76" s="651">
        <f t="shared" si="216"/>
        <v>0</v>
      </c>
      <c r="AJ76" s="650">
        <f t="shared" si="216"/>
        <v>0</v>
      </c>
      <c r="AK76" s="652">
        <f t="shared" si="216"/>
        <v>0</v>
      </c>
      <c r="AL76" s="651">
        <f t="shared" si="216"/>
        <v>0</v>
      </c>
      <c r="AM76" s="650">
        <f t="shared" si="216"/>
        <v>0</v>
      </c>
      <c r="AN76" s="650">
        <f t="shared" si="216"/>
        <v>0</v>
      </c>
      <c r="AO76" s="650">
        <f t="shared" si="216"/>
        <v>0</v>
      </c>
      <c r="AP76" s="657">
        <f t="shared" si="216"/>
        <v>0</v>
      </c>
      <c r="AQ76" s="656">
        <f t="shared" ref="AQ76:CE76" si="217">SUM(AQ64:AQ75)</f>
        <v>0</v>
      </c>
      <c r="AR76" s="653">
        <f t="shared" si="217"/>
        <v>0</v>
      </c>
      <c r="AS76" s="657">
        <f t="shared" si="217"/>
        <v>0</v>
      </c>
      <c r="AT76" s="656">
        <f t="shared" si="217"/>
        <v>0</v>
      </c>
      <c r="AU76" s="653">
        <f t="shared" si="217"/>
        <v>0</v>
      </c>
      <c r="AV76" s="657">
        <f t="shared" si="217"/>
        <v>0</v>
      </c>
      <c r="AW76" s="656">
        <f t="shared" si="217"/>
        <v>0</v>
      </c>
      <c r="AX76" s="653">
        <f t="shared" si="217"/>
        <v>0</v>
      </c>
      <c r="AY76" s="657">
        <f t="shared" si="217"/>
        <v>0</v>
      </c>
      <c r="AZ76" s="656">
        <f t="shared" si="217"/>
        <v>0</v>
      </c>
      <c r="BA76" s="653">
        <f t="shared" si="217"/>
        <v>0</v>
      </c>
      <c r="BB76" s="653">
        <f t="shared" si="217"/>
        <v>0</v>
      </c>
      <c r="BC76" s="653">
        <f t="shared" si="217"/>
        <v>0</v>
      </c>
      <c r="BD76" s="652">
        <f t="shared" si="217"/>
        <v>0</v>
      </c>
      <c r="BE76" s="651">
        <f t="shared" si="217"/>
        <v>0</v>
      </c>
      <c r="BF76" s="650">
        <f t="shared" si="217"/>
        <v>0</v>
      </c>
      <c r="BG76" s="652">
        <f t="shared" si="217"/>
        <v>0</v>
      </c>
      <c r="BH76" s="651">
        <f t="shared" si="217"/>
        <v>0</v>
      </c>
      <c r="BI76" s="650">
        <f t="shared" si="217"/>
        <v>0</v>
      </c>
      <c r="BJ76" s="652">
        <f t="shared" si="217"/>
        <v>0</v>
      </c>
      <c r="BK76" s="651">
        <f t="shared" si="217"/>
        <v>0</v>
      </c>
      <c r="BL76" s="650">
        <f t="shared" si="217"/>
        <v>0</v>
      </c>
      <c r="BM76" s="652">
        <f t="shared" si="217"/>
        <v>0</v>
      </c>
      <c r="BN76" s="651">
        <f t="shared" si="217"/>
        <v>0</v>
      </c>
      <c r="BO76" s="650">
        <f t="shared" si="217"/>
        <v>0</v>
      </c>
      <c r="BP76" s="650">
        <f t="shared" si="217"/>
        <v>0</v>
      </c>
      <c r="BQ76" s="650">
        <f t="shared" si="217"/>
        <v>0</v>
      </c>
      <c r="BR76" s="657">
        <f t="shared" si="217"/>
        <v>0</v>
      </c>
      <c r="BS76" s="656">
        <f t="shared" si="217"/>
        <v>0</v>
      </c>
      <c r="BT76" s="653">
        <f t="shared" si="217"/>
        <v>0</v>
      </c>
      <c r="BU76" s="657">
        <f t="shared" si="217"/>
        <v>0</v>
      </c>
      <c r="BV76" s="656">
        <f t="shared" si="217"/>
        <v>0</v>
      </c>
      <c r="BW76" s="653">
        <f t="shared" si="217"/>
        <v>0</v>
      </c>
      <c r="BX76" s="657">
        <f t="shared" si="217"/>
        <v>0</v>
      </c>
      <c r="BY76" s="656">
        <f t="shared" si="217"/>
        <v>0</v>
      </c>
      <c r="BZ76" s="653">
        <f t="shared" si="217"/>
        <v>0</v>
      </c>
      <c r="CA76" s="657">
        <f t="shared" si="217"/>
        <v>0</v>
      </c>
      <c r="CB76" s="656">
        <f t="shared" si="217"/>
        <v>0</v>
      </c>
      <c r="CC76" s="653">
        <f t="shared" si="217"/>
        <v>0</v>
      </c>
      <c r="CD76" s="653">
        <f t="shared" si="217"/>
        <v>0</v>
      </c>
      <c r="CE76" s="653">
        <f t="shared" si="217"/>
        <v>0</v>
      </c>
    </row>
    <row r="77" spans="1:83" x14ac:dyDescent="0.3">
      <c r="A77" s="672" t="str">
        <f t="shared" si="213"/>
        <v>TESFareloRUMO</v>
      </c>
      <c r="B77" s="671" t="str">
        <f t="shared" si="214"/>
        <v>N</v>
      </c>
      <c r="C77" s="749" t="s">
        <v>107</v>
      </c>
      <c r="D77" s="749" t="s">
        <v>20</v>
      </c>
      <c r="E77" s="747" t="s">
        <v>20</v>
      </c>
      <c r="F77" s="748" t="s">
        <v>101</v>
      </c>
      <c r="G77" s="747" t="s">
        <v>193</v>
      </c>
      <c r="H77" s="746" t="s">
        <v>8</v>
      </c>
      <c r="I77" s="743">
        <v>0</v>
      </c>
      <c r="J77" s="743">
        <v>0</v>
      </c>
      <c r="K77" s="744">
        <v>0</v>
      </c>
      <c r="L77" s="743">
        <f t="shared" ref="L77:L88" si="218">IF(K77="","",K77-J77)</f>
        <v>0</v>
      </c>
      <c r="M77" s="745"/>
      <c r="N77" s="633"/>
      <c r="O77" s="632"/>
      <c r="P77" s="634"/>
      <c r="Q77" s="633">
        <f t="shared" ref="Q77:Q88" si="219">N77+O77-P77</f>
        <v>0</v>
      </c>
      <c r="R77" s="632"/>
      <c r="S77" s="634"/>
      <c r="T77" s="633">
        <f t="shared" ref="T77:T88" si="220">Q77+R77-S77</f>
        <v>0</v>
      </c>
      <c r="U77" s="632"/>
      <c r="V77" s="635"/>
      <c r="W77" s="633">
        <f t="shared" ref="W77:W88" si="221">T77+U77-V77</f>
        <v>0</v>
      </c>
      <c r="X77" s="632"/>
      <c r="Y77" s="634"/>
      <c r="Z77" s="630">
        <f t="shared" ref="Z77:Z88" si="222">N77+O77+R77+U77+X77</f>
        <v>0</v>
      </c>
      <c r="AA77" s="630">
        <f t="shared" ref="AA77:AA88" si="223">P77+S77+V77+Y77</f>
        <v>0</v>
      </c>
      <c r="AB77" s="637">
        <f t="shared" ref="AB77:AB88" si="224">Z77-AA77</f>
        <v>0</v>
      </c>
      <c r="AC77" s="636"/>
      <c r="AD77" s="631"/>
      <c r="AE77" s="637">
        <f t="shared" ref="AE77:AE88" si="225">AB77+AC77-AD77</f>
        <v>0</v>
      </c>
      <c r="AF77" s="636"/>
      <c r="AG77" s="631"/>
      <c r="AH77" s="637">
        <f t="shared" ref="AH77:AH88" si="226">AE77+AF77-AG77</f>
        <v>0</v>
      </c>
      <c r="AI77" s="636"/>
      <c r="AJ77" s="631"/>
      <c r="AK77" s="637">
        <f t="shared" ref="AK77:AK88" si="227">AH77+AI77-AJ77</f>
        <v>0</v>
      </c>
      <c r="AL77" s="636"/>
      <c r="AM77" s="631"/>
      <c r="AN77" s="630">
        <f t="shared" ref="AN77:AN88" si="228">AB77+AC77+AF77+AI77+AL77</f>
        <v>0</v>
      </c>
      <c r="AO77" s="630">
        <f t="shared" ref="AO77:AO88" si="229">AD77+AG77+AJ77+AM77</f>
        <v>0</v>
      </c>
      <c r="AP77" s="633">
        <f t="shared" ref="AP77:AP88" si="230">AN77-AO77</f>
        <v>0</v>
      </c>
      <c r="AQ77" s="632"/>
      <c r="AR77" s="634"/>
      <c r="AS77" s="633">
        <f t="shared" ref="AS77:AS88" si="231">AP77+AQ77-AR77</f>
        <v>0</v>
      </c>
      <c r="AT77" s="632"/>
      <c r="AU77" s="634"/>
      <c r="AV77" s="633">
        <f t="shared" ref="AV77:AV88" si="232">AS77+AT77-AU77</f>
        <v>0</v>
      </c>
      <c r="AW77" s="632"/>
      <c r="AX77" s="635"/>
      <c r="AY77" s="633">
        <f t="shared" ref="AY77:AY88" si="233">AV77+AW77-AX77</f>
        <v>0</v>
      </c>
      <c r="AZ77" s="632"/>
      <c r="BA77" s="634"/>
      <c r="BB77" s="630">
        <f t="shared" ref="BB77:BB88" si="234">AP77+AQ77+AT77+AW77+AZ77</f>
        <v>0</v>
      </c>
      <c r="BC77" s="630">
        <f t="shared" ref="BC77:BC88" si="235">AR77+AU77+AX77+BA77</f>
        <v>0</v>
      </c>
      <c r="BD77" s="637">
        <f t="shared" ref="BD77:BD88" si="236">BB77-BC77</f>
        <v>0</v>
      </c>
      <c r="BE77" s="636"/>
      <c r="BF77" s="631"/>
      <c r="BG77" s="637">
        <f t="shared" ref="BG77:BG88" si="237">BD77+BE77-BF77</f>
        <v>0</v>
      </c>
      <c r="BH77" s="636"/>
      <c r="BI77" s="631"/>
      <c r="BJ77" s="637">
        <f t="shared" ref="BJ77:BJ88" si="238">BG77+BH77-BI77</f>
        <v>0</v>
      </c>
      <c r="BK77" s="636"/>
      <c r="BL77" s="631"/>
      <c r="BM77" s="637">
        <f t="shared" ref="BM77:BM88" si="239">BJ77+BK77-BL77</f>
        <v>0</v>
      </c>
      <c r="BN77" s="636"/>
      <c r="BO77" s="631"/>
      <c r="BP77" s="630">
        <f t="shared" ref="BP77:BP88" si="240">BD77+BE77+BH77+BK77+BN77</f>
        <v>0</v>
      </c>
      <c r="BQ77" s="630">
        <f t="shared" ref="BQ77:BQ88" si="241">BF77+BI77+BL77+BO77</f>
        <v>0</v>
      </c>
      <c r="BR77" s="633">
        <f t="shared" ref="BR77:BR88" si="242">BP77-BQ77</f>
        <v>0</v>
      </c>
      <c r="BS77" s="632"/>
      <c r="BT77" s="634"/>
      <c r="BU77" s="633">
        <f t="shared" ref="BU77:BU88" si="243">BR77+BS77-BT77</f>
        <v>0</v>
      </c>
      <c r="BV77" s="632"/>
      <c r="BW77" s="634"/>
      <c r="BX77" s="633">
        <f t="shared" ref="BX77:BX88" si="244">BU77+BV77-BW77</f>
        <v>0</v>
      </c>
      <c r="BY77" s="632"/>
      <c r="BZ77" s="635"/>
      <c r="CA77" s="633">
        <f t="shared" ref="CA77:CA88" si="245">BX77+BY77-BZ77</f>
        <v>0</v>
      </c>
      <c r="CB77" s="632"/>
      <c r="CC77" s="634"/>
      <c r="CD77" s="630">
        <f t="shared" ref="CD77:CD88" si="246">BR77+BS77+BV77+BY77+CB77</f>
        <v>0</v>
      </c>
      <c r="CE77" s="630">
        <f t="shared" ref="CE77:CE88" si="247">BT77+BW77+BZ77+CC77</f>
        <v>0</v>
      </c>
    </row>
    <row r="78" spans="1:83" x14ac:dyDescent="0.3">
      <c r="A78" s="672" t="str">
        <f t="shared" si="213"/>
        <v>TESFareloMRS</v>
      </c>
      <c r="B78" s="671" t="str">
        <f t="shared" si="214"/>
        <v>N</v>
      </c>
      <c r="C78" s="742" t="s">
        <v>107</v>
      </c>
      <c r="D78" s="742" t="s">
        <v>20</v>
      </c>
      <c r="E78" s="741" t="s">
        <v>20</v>
      </c>
      <c r="F78" s="702" t="s">
        <v>101</v>
      </c>
      <c r="G78" s="741" t="s">
        <v>193</v>
      </c>
      <c r="H78" s="740" t="s">
        <v>10</v>
      </c>
      <c r="I78" s="737">
        <v>0</v>
      </c>
      <c r="J78" s="737">
        <v>0</v>
      </c>
      <c r="K78" s="738">
        <v>0</v>
      </c>
      <c r="L78" s="737">
        <f t="shared" si="218"/>
        <v>0</v>
      </c>
      <c r="M78" s="739"/>
      <c r="N78" s="642"/>
      <c r="O78" s="641"/>
      <c r="P78" s="643"/>
      <c r="Q78" s="642">
        <f t="shared" si="219"/>
        <v>0</v>
      </c>
      <c r="R78" s="641"/>
      <c r="S78" s="643"/>
      <c r="T78" s="642">
        <f t="shared" si="220"/>
        <v>0</v>
      </c>
      <c r="U78" s="641"/>
      <c r="V78" s="643"/>
      <c r="W78" s="642">
        <f t="shared" si="221"/>
        <v>0</v>
      </c>
      <c r="X78" s="641"/>
      <c r="Y78" s="643"/>
      <c r="Z78" s="639">
        <f t="shared" si="222"/>
        <v>0</v>
      </c>
      <c r="AA78" s="639">
        <f t="shared" si="223"/>
        <v>0</v>
      </c>
      <c r="AB78" s="645">
        <f t="shared" si="224"/>
        <v>0</v>
      </c>
      <c r="AC78" s="644"/>
      <c r="AD78" s="640"/>
      <c r="AE78" s="645">
        <f t="shared" si="225"/>
        <v>0</v>
      </c>
      <c r="AF78" s="644"/>
      <c r="AG78" s="640"/>
      <c r="AH78" s="645">
        <f t="shared" si="226"/>
        <v>0</v>
      </c>
      <c r="AI78" s="644"/>
      <c r="AJ78" s="640"/>
      <c r="AK78" s="645">
        <f t="shared" si="227"/>
        <v>0</v>
      </c>
      <c r="AL78" s="644"/>
      <c r="AM78" s="640"/>
      <c r="AN78" s="639">
        <f t="shared" si="228"/>
        <v>0</v>
      </c>
      <c r="AO78" s="639">
        <f t="shared" si="229"/>
        <v>0</v>
      </c>
      <c r="AP78" s="642">
        <f t="shared" si="230"/>
        <v>0</v>
      </c>
      <c r="AQ78" s="641"/>
      <c r="AR78" s="643"/>
      <c r="AS78" s="642">
        <f t="shared" si="231"/>
        <v>0</v>
      </c>
      <c r="AT78" s="641"/>
      <c r="AU78" s="643"/>
      <c r="AV78" s="642">
        <f t="shared" si="232"/>
        <v>0</v>
      </c>
      <c r="AW78" s="641"/>
      <c r="AX78" s="643"/>
      <c r="AY78" s="642">
        <f t="shared" si="233"/>
        <v>0</v>
      </c>
      <c r="AZ78" s="641"/>
      <c r="BA78" s="643"/>
      <c r="BB78" s="639">
        <f t="shared" si="234"/>
        <v>0</v>
      </c>
      <c r="BC78" s="639">
        <f t="shared" si="235"/>
        <v>0</v>
      </c>
      <c r="BD78" s="645">
        <f t="shared" si="236"/>
        <v>0</v>
      </c>
      <c r="BE78" s="644"/>
      <c r="BF78" s="640"/>
      <c r="BG78" s="645">
        <f t="shared" si="237"/>
        <v>0</v>
      </c>
      <c r="BH78" s="644"/>
      <c r="BI78" s="640"/>
      <c r="BJ78" s="645">
        <f t="shared" si="238"/>
        <v>0</v>
      </c>
      <c r="BK78" s="644"/>
      <c r="BL78" s="640"/>
      <c r="BM78" s="645">
        <f t="shared" si="239"/>
        <v>0</v>
      </c>
      <c r="BN78" s="644"/>
      <c r="BO78" s="640"/>
      <c r="BP78" s="639">
        <f t="shared" si="240"/>
        <v>0</v>
      </c>
      <c r="BQ78" s="639">
        <f t="shared" si="241"/>
        <v>0</v>
      </c>
      <c r="BR78" s="642">
        <f t="shared" si="242"/>
        <v>0</v>
      </c>
      <c r="BS78" s="641"/>
      <c r="BT78" s="643"/>
      <c r="BU78" s="642">
        <f t="shared" si="243"/>
        <v>0</v>
      </c>
      <c r="BV78" s="641"/>
      <c r="BW78" s="643"/>
      <c r="BX78" s="642">
        <f t="shared" si="244"/>
        <v>0</v>
      </c>
      <c r="BY78" s="641"/>
      <c r="BZ78" s="643"/>
      <c r="CA78" s="642">
        <f t="shared" si="245"/>
        <v>0</v>
      </c>
      <c r="CB78" s="641"/>
      <c r="CC78" s="643"/>
      <c r="CD78" s="639">
        <f t="shared" si="246"/>
        <v>0</v>
      </c>
      <c r="CE78" s="639">
        <f t="shared" si="247"/>
        <v>0</v>
      </c>
    </row>
    <row r="79" spans="1:83" x14ac:dyDescent="0.3">
      <c r="A79" s="672" t="str">
        <f t="shared" si="213"/>
        <v>TESFareloVLI</v>
      </c>
      <c r="B79" s="671" t="str">
        <f t="shared" si="214"/>
        <v>N</v>
      </c>
      <c r="C79" s="742" t="s">
        <v>107</v>
      </c>
      <c r="D79" s="742" t="s">
        <v>20</v>
      </c>
      <c r="E79" s="741" t="s">
        <v>20</v>
      </c>
      <c r="F79" s="702" t="s">
        <v>101</v>
      </c>
      <c r="G79" s="741" t="s">
        <v>193</v>
      </c>
      <c r="H79" s="740" t="s">
        <v>11</v>
      </c>
      <c r="I79" s="737">
        <v>0</v>
      </c>
      <c r="J79" s="737">
        <v>0</v>
      </c>
      <c r="K79" s="738">
        <v>0</v>
      </c>
      <c r="L79" s="737">
        <f t="shared" si="218"/>
        <v>0</v>
      </c>
      <c r="M79" s="739"/>
      <c r="N79" s="642"/>
      <c r="O79" s="641"/>
      <c r="P79" s="643"/>
      <c r="Q79" s="642">
        <f t="shared" si="219"/>
        <v>0</v>
      </c>
      <c r="R79" s="641"/>
      <c r="S79" s="643"/>
      <c r="T79" s="642">
        <f t="shared" si="220"/>
        <v>0</v>
      </c>
      <c r="U79" s="641"/>
      <c r="V79" s="643"/>
      <c r="W79" s="642">
        <f t="shared" si="221"/>
        <v>0</v>
      </c>
      <c r="X79" s="641"/>
      <c r="Y79" s="643"/>
      <c r="Z79" s="639">
        <f t="shared" si="222"/>
        <v>0</v>
      </c>
      <c r="AA79" s="639">
        <f t="shared" si="223"/>
        <v>0</v>
      </c>
      <c r="AB79" s="645">
        <f t="shared" si="224"/>
        <v>0</v>
      </c>
      <c r="AC79" s="644"/>
      <c r="AD79" s="640"/>
      <c r="AE79" s="645">
        <f t="shared" si="225"/>
        <v>0</v>
      </c>
      <c r="AF79" s="644"/>
      <c r="AG79" s="640"/>
      <c r="AH79" s="645">
        <f t="shared" si="226"/>
        <v>0</v>
      </c>
      <c r="AI79" s="644"/>
      <c r="AJ79" s="640"/>
      <c r="AK79" s="645">
        <f t="shared" si="227"/>
        <v>0</v>
      </c>
      <c r="AL79" s="644"/>
      <c r="AM79" s="640"/>
      <c r="AN79" s="639">
        <f t="shared" si="228"/>
        <v>0</v>
      </c>
      <c r="AO79" s="639">
        <f t="shared" si="229"/>
        <v>0</v>
      </c>
      <c r="AP79" s="642">
        <f t="shared" si="230"/>
        <v>0</v>
      </c>
      <c r="AQ79" s="641"/>
      <c r="AR79" s="643"/>
      <c r="AS79" s="642">
        <f t="shared" si="231"/>
        <v>0</v>
      </c>
      <c r="AT79" s="641"/>
      <c r="AU79" s="643"/>
      <c r="AV79" s="642">
        <f t="shared" si="232"/>
        <v>0</v>
      </c>
      <c r="AW79" s="641"/>
      <c r="AX79" s="643"/>
      <c r="AY79" s="642">
        <f t="shared" si="233"/>
        <v>0</v>
      </c>
      <c r="AZ79" s="641"/>
      <c r="BA79" s="643"/>
      <c r="BB79" s="639">
        <f t="shared" si="234"/>
        <v>0</v>
      </c>
      <c r="BC79" s="639">
        <f t="shared" si="235"/>
        <v>0</v>
      </c>
      <c r="BD79" s="645">
        <f t="shared" si="236"/>
        <v>0</v>
      </c>
      <c r="BE79" s="644"/>
      <c r="BF79" s="640"/>
      <c r="BG79" s="645">
        <f t="shared" si="237"/>
        <v>0</v>
      </c>
      <c r="BH79" s="644"/>
      <c r="BI79" s="640"/>
      <c r="BJ79" s="645">
        <f t="shared" si="238"/>
        <v>0</v>
      </c>
      <c r="BK79" s="644"/>
      <c r="BL79" s="640"/>
      <c r="BM79" s="645">
        <f t="shared" si="239"/>
        <v>0</v>
      </c>
      <c r="BN79" s="644"/>
      <c r="BO79" s="640"/>
      <c r="BP79" s="639">
        <f t="shared" si="240"/>
        <v>0</v>
      </c>
      <c r="BQ79" s="639">
        <f t="shared" si="241"/>
        <v>0</v>
      </c>
      <c r="BR79" s="642">
        <f t="shared" si="242"/>
        <v>0</v>
      </c>
      <c r="BS79" s="641"/>
      <c r="BT79" s="643"/>
      <c r="BU79" s="642">
        <f t="shared" si="243"/>
        <v>0</v>
      </c>
      <c r="BV79" s="641"/>
      <c r="BW79" s="643"/>
      <c r="BX79" s="642">
        <f t="shared" si="244"/>
        <v>0</v>
      </c>
      <c r="BY79" s="641"/>
      <c r="BZ79" s="643"/>
      <c r="CA79" s="642">
        <f t="shared" si="245"/>
        <v>0</v>
      </c>
      <c r="CB79" s="641"/>
      <c r="CC79" s="643"/>
      <c r="CD79" s="639">
        <f t="shared" si="246"/>
        <v>0</v>
      </c>
      <c r="CE79" s="639">
        <f t="shared" si="247"/>
        <v>0</v>
      </c>
    </row>
    <row r="80" spans="1:83" x14ac:dyDescent="0.3">
      <c r="A80" s="672" t="str">
        <f t="shared" si="213"/>
        <v>TESMilhoRUMO</v>
      </c>
      <c r="B80" s="671" t="str">
        <f t="shared" si="214"/>
        <v>N</v>
      </c>
      <c r="C80" s="749" t="s">
        <v>107</v>
      </c>
      <c r="D80" s="749" t="s">
        <v>20</v>
      </c>
      <c r="E80" s="747" t="s">
        <v>20</v>
      </c>
      <c r="F80" s="748" t="s">
        <v>101</v>
      </c>
      <c r="G80" s="747" t="s">
        <v>196</v>
      </c>
      <c r="H80" s="746" t="s">
        <v>8</v>
      </c>
      <c r="I80" s="743">
        <v>0</v>
      </c>
      <c r="J80" s="743">
        <v>0</v>
      </c>
      <c r="K80" s="744">
        <v>0</v>
      </c>
      <c r="L80" s="743">
        <f t="shared" si="218"/>
        <v>0</v>
      </c>
      <c r="M80" s="745"/>
      <c r="N80" s="633"/>
      <c r="O80" s="632"/>
      <c r="P80" s="634"/>
      <c r="Q80" s="633">
        <f t="shared" si="219"/>
        <v>0</v>
      </c>
      <c r="R80" s="632"/>
      <c r="S80" s="634"/>
      <c r="T80" s="633">
        <f t="shared" si="220"/>
        <v>0</v>
      </c>
      <c r="U80" s="632"/>
      <c r="V80" s="635"/>
      <c r="W80" s="633">
        <f t="shared" si="221"/>
        <v>0</v>
      </c>
      <c r="X80" s="632"/>
      <c r="Y80" s="634"/>
      <c r="Z80" s="630">
        <f t="shared" si="222"/>
        <v>0</v>
      </c>
      <c r="AA80" s="630">
        <f t="shared" si="223"/>
        <v>0</v>
      </c>
      <c r="AB80" s="637">
        <f t="shared" si="224"/>
        <v>0</v>
      </c>
      <c r="AC80" s="636"/>
      <c r="AD80" s="631"/>
      <c r="AE80" s="637">
        <f t="shared" si="225"/>
        <v>0</v>
      </c>
      <c r="AF80" s="636"/>
      <c r="AG80" s="631"/>
      <c r="AH80" s="637">
        <f t="shared" si="226"/>
        <v>0</v>
      </c>
      <c r="AI80" s="636"/>
      <c r="AJ80" s="631"/>
      <c r="AK80" s="637">
        <f t="shared" si="227"/>
        <v>0</v>
      </c>
      <c r="AL80" s="636"/>
      <c r="AM80" s="631"/>
      <c r="AN80" s="630">
        <f t="shared" si="228"/>
        <v>0</v>
      </c>
      <c r="AO80" s="630">
        <f t="shared" si="229"/>
        <v>0</v>
      </c>
      <c r="AP80" s="633">
        <f t="shared" si="230"/>
        <v>0</v>
      </c>
      <c r="AQ80" s="632"/>
      <c r="AR80" s="634"/>
      <c r="AS80" s="633">
        <f t="shared" si="231"/>
        <v>0</v>
      </c>
      <c r="AT80" s="632"/>
      <c r="AU80" s="634"/>
      <c r="AV80" s="633">
        <f t="shared" si="232"/>
        <v>0</v>
      </c>
      <c r="AW80" s="632"/>
      <c r="AX80" s="635"/>
      <c r="AY80" s="633">
        <f t="shared" si="233"/>
        <v>0</v>
      </c>
      <c r="AZ80" s="632"/>
      <c r="BA80" s="634"/>
      <c r="BB80" s="630">
        <f t="shared" si="234"/>
        <v>0</v>
      </c>
      <c r="BC80" s="630">
        <f t="shared" si="235"/>
        <v>0</v>
      </c>
      <c r="BD80" s="637">
        <f t="shared" si="236"/>
        <v>0</v>
      </c>
      <c r="BE80" s="636"/>
      <c r="BF80" s="631"/>
      <c r="BG80" s="637">
        <f t="shared" si="237"/>
        <v>0</v>
      </c>
      <c r="BH80" s="636"/>
      <c r="BI80" s="631"/>
      <c r="BJ80" s="637">
        <f t="shared" si="238"/>
        <v>0</v>
      </c>
      <c r="BK80" s="636"/>
      <c r="BL80" s="631"/>
      <c r="BM80" s="637">
        <f t="shared" si="239"/>
        <v>0</v>
      </c>
      <c r="BN80" s="636"/>
      <c r="BO80" s="631"/>
      <c r="BP80" s="630">
        <f t="shared" si="240"/>
        <v>0</v>
      </c>
      <c r="BQ80" s="630">
        <f t="shared" si="241"/>
        <v>0</v>
      </c>
      <c r="BR80" s="633">
        <f t="shared" si="242"/>
        <v>0</v>
      </c>
      <c r="BS80" s="632"/>
      <c r="BT80" s="634"/>
      <c r="BU80" s="633">
        <f t="shared" si="243"/>
        <v>0</v>
      </c>
      <c r="BV80" s="632"/>
      <c r="BW80" s="634"/>
      <c r="BX80" s="633">
        <f t="shared" si="244"/>
        <v>0</v>
      </c>
      <c r="BY80" s="632"/>
      <c r="BZ80" s="635"/>
      <c r="CA80" s="633">
        <f t="shared" si="245"/>
        <v>0</v>
      </c>
      <c r="CB80" s="632"/>
      <c r="CC80" s="634"/>
      <c r="CD80" s="630">
        <f t="shared" si="246"/>
        <v>0</v>
      </c>
      <c r="CE80" s="630">
        <f t="shared" si="247"/>
        <v>0</v>
      </c>
    </row>
    <row r="81" spans="1:83" x14ac:dyDescent="0.3">
      <c r="A81" s="672" t="str">
        <f t="shared" si="213"/>
        <v>TESMilhoMRS</v>
      </c>
      <c r="B81" s="671" t="str">
        <f t="shared" si="214"/>
        <v>N</v>
      </c>
      <c r="C81" s="742" t="s">
        <v>107</v>
      </c>
      <c r="D81" s="742" t="s">
        <v>20</v>
      </c>
      <c r="E81" s="741" t="s">
        <v>20</v>
      </c>
      <c r="F81" s="702" t="s">
        <v>101</v>
      </c>
      <c r="G81" s="741" t="s">
        <v>196</v>
      </c>
      <c r="H81" s="740" t="s">
        <v>10</v>
      </c>
      <c r="I81" s="737">
        <v>0</v>
      </c>
      <c r="J81" s="737">
        <v>0</v>
      </c>
      <c r="K81" s="738">
        <v>0</v>
      </c>
      <c r="L81" s="737">
        <f t="shared" si="218"/>
        <v>0</v>
      </c>
      <c r="M81" s="739"/>
      <c r="N81" s="642"/>
      <c r="O81" s="641"/>
      <c r="P81" s="643"/>
      <c r="Q81" s="642">
        <f t="shared" si="219"/>
        <v>0</v>
      </c>
      <c r="R81" s="641"/>
      <c r="S81" s="643"/>
      <c r="T81" s="642">
        <f t="shared" si="220"/>
        <v>0</v>
      </c>
      <c r="U81" s="641"/>
      <c r="V81" s="643"/>
      <c r="W81" s="642">
        <f t="shared" si="221"/>
        <v>0</v>
      </c>
      <c r="X81" s="641"/>
      <c r="Y81" s="643"/>
      <c r="Z81" s="639">
        <f t="shared" si="222"/>
        <v>0</v>
      </c>
      <c r="AA81" s="639">
        <f t="shared" si="223"/>
        <v>0</v>
      </c>
      <c r="AB81" s="645">
        <f t="shared" si="224"/>
        <v>0</v>
      </c>
      <c r="AC81" s="644"/>
      <c r="AD81" s="640"/>
      <c r="AE81" s="645">
        <f t="shared" si="225"/>
        <v>0</v>
      </c>
      <c r="AF81" s="644"/>
      <c r="AG81" s="640"/>
      <c r="AH81" s="645">
        <f t="shared" si="226"/>
        <v>0</v>
      </c>
      <c r="AI81" s="644"/>
      <c r="AJ81" s="640"/>
      <c r="AK81" s="645">
        <f t="shared" si="227"/>
        <v>0</v>
      </c>
      <c r="AL81" s="644"/>
      <c r="AM81" s="640"/>
      <c r="AN81" s="639">
        <f t="shared" si="228"/>
        <v>0</v>
      </c>
      <c r="AO81" s="639">
        <f t="shared" si="229"/>
        <v>0</v>
      </c>
      <c r="AP81" s="642">
        <f t="shared" si="230"/>
        <v>0</v>
      </c>
      <c r="AQ81" s="641"/>
      <c r="AR81" s="643"/>
      <c r="AS81" s="642">
        <f t="shared" si="231"/>
        <v>0</v>
      </c>
      <c r="AT81" s="641"/>
      <c r="AU81" s="643"/>
      <c r="AV81" s="642">
        <f t="shared" si="232"/>
        <v>0</v>
      </c>
      <c r="AW81" s="641"/>
      <c r="AX81" s="643"/>
      <c r="AY81" s="642">
        <f t="shared" si="233"/>
        <v>0</v>
      </c>
      <c r="AZ81" s="641"/>
      <c r="BA81" s="643"/>
      <c r="BB81" s="639">
        <f t="shared" si="234"/>
        <v>0</v>
      </c>
      <c r="BC81" s="639">
        <f t="shared" si="235"/>
        <v>0</v>
      </c>
      <c r="BD81" s="645">
        <f t="shared" si="236"/>
        <v>0</v>
      </c>
      <c r="BE81" s="644"/>
      <c r="BF81" s="640"/>
      <c r="BG81" s="645">
        <f t="shared" si="237"/>
        <v>0</v>
      </c>
      <c r="BH81" s="644"/>
      <c r="BI81" s="640"/>
      <c r="BJ81" s="645">
        <f t="shared" si="238"/>
        <v>0</v>
      </c>
      <c r="BK81" s="644"/>
      <c r="BL81" s="640"/>
      <c r="BM81" s="645">
        <f t="shared" si="239"/>
        <v>0</v>
      </c>
      <c r="BN81" s="644"/>
      <c r="BO81" s="640"/>
      <c r="BP81" s="639">
        <f t="shared" si="240"/>
        <v>0</v>
      </c>
      <c r="BQ81" s="639">
        <f t="shared" si="241"/>
        <v>0</v>
      </c>
      <c r="BR81" s="642">
        <f t="shared" si="242"/>
        <v>0</v>
      </c>
      <c r="BS81" s="641"/>
      <c r="BT81" s="643"/>
      <c r="BU81" s="642">
        <f t="shared" si="243"/>
        <v>0</v>
      </c>
      <c r="BV81" s="641"/>
      <c r="BW81" s="643"/>
      <c r="BX81" s="642">
        <f t="shared" si="244"/>
        <v>0</v>
      </c>
      <c r="BY81" s="641"/>
      <c r="BZ81" s="643"/>
      <c r="CA81" s="642">
        <f t="shared" si="245"/>
        <v>0</v>
      </c>
      <c r="CB81" s="641"/>
      <c r="CC81" s="643"/>
      <c r="CD81" s="639">
        <f t="shared" si="246"/>
        <v>0</v>
      </c>
      <c r="CE81" s="639">
        <f t="shared" si="247"/>
        <v>0</v>
      </c>
    </row>
    <row r="82" spans="1:83" x14ac:dyDescent="0.3">
      <c r="A82" s="672" t="str">
        <f t="shared" si="213"/>
        <v>TESMilhoVLI</v>
      </c>
      <c r="B82" s="671" t="str">
        <f t="shared" si="214"/>
        <v>N</v>
      </c>
      <c r="C82" s="742" t="s">
        <v>107</v>
      </c>
      <c r="D82" s="742" t="s">
        <v>20</v>
      </c>
      <c r="E82" s="741" t="s">
        <v>20</v>
      </c>
      <c r="F82" s="702" t="s">
        <v>101</v>
      </c>
      <c r="G82" s="741" t="s">
        <v>196</v>
      </c>
      <c r="H82" s="740" t="s">
        <v>11</v>
      </c>
      <c r="I82" s="737">
        <v>0</v>
      </c>
      <c r="J82" s="737">
        <v>0</v>
      </c>
      <c r="K82" s="738">
        <v>0</v>
      </c>
      <c r="L82" s="737">
        <f t="shared" si="218"/>
        <v>0</v>
      </c>
      <c r="M82" s="739"/>
      <c r="N82" s="642"/>
      <c r="O82" s="641"/>
      <c r="P82" s="643"/>
      <c r="Q82" s="642">
        <f t="shared" si="219"/>
        <v>0</v>
      </c>
      <c r="R82" s="641"/>
      <c r="S82" s="643"/>
      <c r="T82" s="642">
        <f t="shared" si="220"/>
        <v>0</v>
      </c>
      <c r="U82" s="641"/>
      <c r="V82" s="643"/>
      <c r="W82" s="642">
        <f t="shared" si="221"/>
        <v>0</v>
      </c>
      <c r="X82" s="641"/>
      <c r="Y82" s="643"/>
      <c r="Z82" s="639">
        <f t="shared" si="222"/>
        <v>0</v>
      </c>
      <c r="AA82" s="639">
        <f t="shared" si="223"/>
        <v>0</v>
      </c>
      <c r="AB82" s="645">
        <f t="shared" si="224"/>
        <v>0</v>
      </c>
      <c r="AC82" s="644"/>
      <c r="AD82" s="640"/>
      <c r="AE82" s="645">
        <f t="shared" si="225"/>
        <v>0</v>
      </c>
      <c r="AF82" s="644"/>
      <c r="AG82" s="640"/>
      <c r="AH82" s="645">
        <f t="shared" si="226"/>
        <v>0</v>
      </c>
      <c r="AI82" s="644"/>
      <c r="AJ82" s="640"/>
      <c r="AK82" s="645">
        <f t="shared" si="227"/>
        <v>0</v>
      </c>
      <c r="AL82" s="644"/>
      <c r="AM82" s="640"/>
      <c r="AN82" s="639">
        <f t="shared" si="228"/>
        <v>0</v>
      </c>
      <c r="AO82" s="639">
        <f t="shared" si="229"/>
        <v>0</v>
      </c>
      <c r="AP82" s="642">
        <f t="shared" si="230"/>
        <v>0</v>
      </c>
      <c r="AQ82" s="641"/>
      <c r="AR82" s="643"/>
      <c r="AS82" s="642">
        <f t="shared" si="231"/>
        <v>0</v>
      </c>
      <c r="AT82" s="641"/>
      <c r="AU82" s="643"/>
      <c r="AV82" s="642">
        <f t="shared" si="232"/>
        <v>0</v>
      </c>
      <c r="AW82" s="641"/>
      <c r="AX82" s="643"/>
      <c r="AY82" s="642">
        <f t="shared" si="233"/>
        <v>0</v>
      </c>
      <c r="AZ82" s="641"/>
      <c r="BA82" s="643"/>
      <c r="BB82" s="639">
        <f t="shared" si="234"/>
        <v>0</v>
      </c>
      <c r="BC82" s="639">
        <f t="shared" si="235"/>
        <v>0</v>
      </c>
      <c r="BD82" s="645">
        <f t="shared" si="236"/>
        <v>0</v>
      </c>
      <c r="BE82" s="644"/>
      <c r="BF82" s="640"/>
      <c r="BG82" s="645">
        <f t="shared" si="237"/>
        <v>0</v>
      </c>
      <c r="BH82" s="644"/>
      <c r="BI82" s="640"/>
      <c r="BJ82" s="645">
        <f t="shared" si="238"/>
        <v>0</v>
      </c>
      <c r="BK82" s="644"/>
      <c r="BL82" s="640"/>
      <c r="BM82" s="645">
        <f t="shared" si="239"/>
        <v>0</v>
      </c>
      <c r="BN82" s="644"/>
      <c r="BO82" s="640"/>
      <c r="BP82" s="639">
        <f t="shared" si="240"/>
        <v>0</v>
      </c>
      <c r="BQ82" s="639">
        <f t="shared" si="241"/>
        <v>0</v>
      </c>
      <c r="BR82" s="642">
        <f t="shared" si="242"/>
        <v>0</v>
      </c>
      <c r="BS82" s="641"/>
      <c r="BT82" s="643"/>
      <c r="BU82" s="642">
        <f t="shared" si="243"/>
        <v>0</v>
      </c>
      <c r="BV82" s="641"/>
      <c r="BW82" s="643"/>
      <c r="BX82" s="642">
        <f t="shared" si="244"/>
        <v>0</v>
      </c>
      <c r="BY82" s="641"/>
      <c r="BZ82" s="643"/>
      <c r="CA82" s="642">
        <f t="shared" si="245"/>
        <v>0</v>
      </c>
      <c r="CB82" s="641"/>
      <c r="CC82" s="643"/>
      <c r="CD82" s="639">
        <f t="shared" si="246"/>
        <v>0</v>
      </c>
      <c r="CE82" s="639">
        <f t="shared" si="247"/>
        <v>0</v>
      </c>
    </row>
    <row r="83" spans="1:83" x14ac:dyDescent="0.3">
      <c r="A83" s="672" t="str">
        <f t="shared" si="213"/>
        <v>TESSojaRUMO</v>
      </c>
      <c r="B83" s="671" t="str">
        <f t="shared" si="214"/>
        <v>N</v>
      </c>
      <c r="C83" s="749" t="s">
        <v>107</v>
      </c>
      <c r="D83" s="749" t="s">
        <v>20</v>
      </c>
      <c r="E83" s="747" t="s">
        <v>20</v>
      </c>
      <c r="F83" s="748" t="s">
        <v>101</v>
      </c>
      <c r="G83" s="747" t="s">
        <v>198</v>
      </c>
      <c r="H83" s="746" t="s">
        <v>8</v>
      </c>
      <c r="I83" s="743">
        <v>0</v>
      </c>
      <c r="J83" s="743">
        <v>0</v>
      </c>
      <c r="K83" s="744">
        <v>0</v>
      </c>
      <c r="L83" s="743">
        <f t="shared" si="218"/>
        <v>0</v>
      </c>
      <c r="M83" s="745"/>
      <c r="N83" s="633"/>
      <c r="O83" s="632"/>
      <c r="P83" s="634"/>
      <c r="Q83" s="633">
        <f t="shared" si="219"/>
        <v>0</v>
      </c>
      <c r="R83" s="632"/>
      <c r="S83" s="634"/>
      <c r="T83" s="633">
        <f t="shared" si="220"/>
        <v>0</v>
      </c>
      <c r="U83" s="632"/>
      <c r="V83" s="635"/>
      <c r="W83" s="633">
        <f t="shared" si="221"/>
        <v>0</v>
      </c>
      <c r="X83" s="632"/>
      <c r="Y83" s="634"/>
      <c r="Z83" s="630">
        <f t="shared" si="222"/>
        <v>0</v>
      </c>
      <c r="AA83" s="630">
        <f t="shared" si="223"/>
        <v>0</v>
      </c>
      <c r="AB83" s="637">
        <f t="shared" si="224"/>
        <v>0</v>
      </c>
      <c r="AC83" s="636"/>
      <c r="AD83" s="631"/>
      <c r="AE83" s="637">
        <f t="shared" si="225"/>
        <v>0</v>
      </c>
      <c r="AF83" s="636"/>
      <c r="AG83" s="631"/>
      <c r="AH83" s="637">
        <f t="shared" si="226"/>
        <v>0</v>
      </c>
      <c r="AI83" s="636"/>
      <c r="AJ83" s="631"/>
      <c r="AK83" s="637">
        <f t="shared" si="227"/>
        <v>0</v>
      </c>
      <c r="AL83" s="636"/>
      <c r="AM83" s="631"/>
      <c r="AN83" s="630">
        <f t="shared" si="228"/>
        <v>0</v>
      </c>
      <c r="AO83" s="630">
        <f t="shared" si="229"/>
        <v>0</v>
      </c>
      <c r="AP83" s="633">
        <f t="shared" si="230"/>
        <v>0</v>
      </c>
      <c r="AQ83" s="632"/>
      <c r="AR83" s="634"/>
      <c r="AS83" s="633">
        <f t="shared" si="231"/>
        <v>0</v>
      </c>
      <c r="AT83" s="632"/>
      <c r="AU83" s="634"/>
      <c r="AV83" s="633">
        <f t="shared" si="232"/>
        <v>0</v>
      </c>
      <c r="AW83" s="632"/>
      <c r="AX83" s="635"/>
      <c r="AY83" s="633">
        <f t="shared" si="233"/>
        <v>0</v>
      </c>
      <c r="AZ83" s="632"/>
      <c r="BA83" s="634"/>
      <c r="BB83" s="630">
        <f t="shared" si="234"/>
        <v>0</v>
      </c>
      <c r="BC83" s="630">
        <f t="shared" si="235"/>
        <v>0</v>
      </c>
      <c r="BD83" s="637">
        <f t="shared" si="236"/>
        <v>0</v>
      </c>
      <c r="BE83" s="636"/>
      <c r="BF83" s="631"/>
      <c r="BG83" s="637">
        <f t="shared" si="237"/>
        <v>0</v>
      </c>
      <c r="BH83" s="636"/>
      <c r="BI83" s="631"/>
      <c r="BJ83" s="637">
        <f t="shared" si="238"/>
        <v>0</v>
      </c>
      <c r="BK83" s="636"/>
      <c r="BL83" s="631"/>
      <c r="BM83" s="637">
        <f t="shared" si="239"/>
        <v>0</v>
      </c>
      <c r="BN83" s="636"/>
      <c r="BO83" s="631"/>
      <c r="BP83" s="630">
        <f t="shared" si="240"/>
        <v>0</v>
      </c>
      <c r="BQ83" s="630">
        <f t="shared" si="241"/>
        <v>0</v>
      </c>
      <c r="BR83" s="633">
        <f t="shared" si="242"/>
        <v>0</v>
      </c>
      <c r="BS83" s="632"/>
      <c r="BT83" s="634"/>
      <c r="BU83" s="633">
        <f t="shared" si="243"/>
        <v>0</v>
      </c>
      <c r="BV83" s="632"/>
      <c r="BW83" s="634"/>
      <c r="BX83" s="633">
        <f t="shared" si="244"/>
        <v>0</v>
      </c>
      <c r="BY83" s="632"/>
      <c r="BZ83" s="635"/>
      <c r="CA83" s="633">
        <f t="shared" si="245"/>
        <v>0</v>
      </c>
      <c r="CB83" s="632"/>
      <c r="CC83" s="634"/>
      <c r="CD83" s="630">
        <f t="shared" si="246"/>
        <v>0</v>
      </c>
      <c r="CE83" s="630">
        <f t="shared" si="247"/>
        <v>0</v>
      </c>
    </row>
    <row r="84" spans="1:83" x14ac:dyDescent="0.3">
      <c r="A84" s="672" t="str">
        <f t="shared" si="213"/>
        <v>TESSojaMRS</v>
      </c>
      <c r="B84" s="671" t="str">
        <f t="shared" si="214"/>
        <v>N</v>
      </c>
      <c r="C84" s="742" t="s">
        <v>107</v>
      </c>
      <c r="D84" s="742" t="s">
        <v>20</v>
      </c>
      <c r="E84" s="741" t="s">
        <v>20</v>
      </c>
      <c r="F84" s="702" t="s">
        <v>101</v>
      </c>
      <c r="G84" s="741" t="s">
        <v>198</v>
      </c>
      <c r="H84" s="740" t="s">
        <v>10</v>
      </c>
      <c r="I84" s="737">
        <v>38</v>
      </c>
      <c r="J84" s="737">
        <v>38</v>
      </c>
      <c r="K84" s="738">
        <v>0</v>
      </c>
      <c r="L84" s="737">
        <f t="shared" si="218"/>
        <v>-38</v>
      </c>
      <c r="M84" s="739"/>
      <c r="N84" s="642"/>
      <c r="O84" s="641"/>
      <c r="P84" s="643"/>
      <c r="Q84" s="642">
        <f t="shared" si="219"/>
        <v>0</v>
      </c>
      <c r="R84" s="641"/>
      <c r="S84" s="643"/>
      <c r="T84" s="642">
        <f t="shared" si="220"/>
        <v>0</v>
      </c>
      <c r="U84" s="641"/>
      <c r="V84" s="643"/>
      <c r="W84" s="642">
        <f t="shared" si="221"/>
        <v>0</v>
      </c>
      <c r="X84" s="641"/>
      <c r="Y84" s="643"/>
      <c r="Z84" s="639">
        <f t="shared" si="222"/>
        <v>0</v>
      </c>
      <c r="AA84" s="639">
        <f t="shared" si="223"/>
        <v>0</v>
      </c>
      <c r="AB84" s="645">
        <f t="shared" si="224"/>
        <v>0</v>
      </c>
      <c r="AC84" s="644"/>
      <c r="AD84" s="640"/>
      <c r="AE84" s="645">
        <f t="shared" si="225"/>
        <v>0</v>
      </c>
      <c r="AF84" s="644"/>
      <c r="AG84" s="640"/>
      <c r="AH84" s="645">
        <f t="shared" si="226"/>
        <v>0</v>
      </c>
      <c r="AI84" s="644"/>
      <c r="AJ84" s="640"/>
      <c r="AK84" s="645">
        <f t="shared" si="227"/>
        <v>0</v>
      </c>
      <c r="AL84" s="644"/>
      <c r="AM84" s="640"/>
      <c r="AN84" s="639">
        <f t="shared" si="228"/>
        <v>0</v>
      </c>
      <c r="AO84" s="639">
        <f t="shared" si="229"/>
        <v>0</v>
      </c>
      <c r="AP84" s="642">
        <f t="shared" si="230"/>
        <v>0</v>
      </c>
      <c r="AQ84" s="641"/>
      <c r="AR84" s="643"/>
      <c r="AS84" s="642">
        <f t="shared" si="231"/>
        <v>0</v>
      </c>
      <c r="AT84" s="641"/>
      <c r="AU84" s="643"/>
      <c r="AV84" s="642">
        <f t="shared" si="232"/>
        <v>0</v>
      </c>
      <c r="AW84" s="641"/>
      <c r="AX84" s="643"/>
      <c r="AY84" s="642">
        <f t="shared" si="233"/>
        <v>0</v>
      </c>
      <c r="AZ84" s="641"/>
      <c r="BA84" s="643"/>
      <c r="BB84" s="639">
        <f t="shared" si="234"/>
        <v>0</v>
      </c>
      <c r="BC84" s="639">
        <f t="shared" si="235"/>
        <v>0</v>
      </c>
      <c r="BD84" s="645">
        <f t="shared" si="236"/>
        <v>0</v>
      </c>
      <c r="BE84" s="644"/>
      <c r="BF84" s="640"/>
      <c r="BG84" s="645">
        <f t="shared" si="237"/>
        <v>0</v>
      </c>
      <c r="BH84" s="644"/>
      <c r="BI84" s="640"/>
      <c r="BJ84" s="645">
        <f t="shared" si="238"/>
        <v>0</v>
      </c>
      <c r="BK84" s="644"/>
      <c r="BL84" s="640"/>
      <c r="BM84" s="645">
        <f t="shared" si="239"/>
        <v>0</v>
      </c>
      <c r="BN84" s="644"/>
      <c r="BO84" s="640"/>
      <c r="BP84" s="639">
        <f t="shared" si="240"/>
        <v>0</v>
      </c>
      <c r="BQ84" s="639">
        <f t="shared" si="241"/>
        <v>0</v>
      </c>
      <c r="BR84" s="642">
        <f t="shared" si="242"/>
        <v>0</v>
      </c>
      <c r="BS84" s="641"/>
      <c r="BT84" s="643"/>
      <c r="BU84" s="642">
        <f t="shared" si="243"/>
        <v>0</v>
      </c>
      <c r="BV84" s="641"/>
      <c r="BW84" s="643"/>
      <c r="BX84" s="642">
        <f t="shared" si="244"/>
        <v>0</v>
      </c>
      <c r="BY84" s="641"/>
      <c r="BZ84" s="643"/>
      <c r="CA84" s="642">
        <f t="shared" si="245"/>
        <v>0</v>
      </c>
      <c r="CB84" s="641"/>
      <c r="CC84" s="643"/>
      <c r="CD84" s="639">
        <f t="shared" si="246"/>
        <v>0</v>
      </c>
      <c r="CE84" s="639">
        <f t="shared" si="247"/>
        <v>0</v>
      </c>
    </row>
    <row r="85" spans="1:83" x14ac:dyDescent="0.3">
      <c r="A85" s="672" t="str">
        <f t="shared" si="213"/>
        <v>TESSojaVLI</v>
      </c>
      <c r="B85" s="671" t="str">
        <f t="shared" si="214"/>
        <v>N</v>
      </c>
      <c r="C85" s="742" t="s">
        <v>107</v>
      </c>
      <c r="D85" s="742" t="s">
        <v>20</v>
      </c>
      <c r="E85" s="741" t="s">
        <v>20</v>
      </c>
      <c r="F85" s="702" t="s">
        <v>101</v>
      </c>
      <c r="G85" s="741" t="s">
        <v>198</v>
      </c>
      <c r="H85" s="740" t="s">
        <v>11</v>
      </c>
      <c r="I85" s="737">
        <v>0</v>
      </c>
      <c r="J85" s="737">
        <v>0</v>
      </c>
      <c r="K85" s="738">
        <v>0</v>
      </c>
      <c r="L85" s="737">
        <f t="shared" si="218"/>
        <v>0</v>
      </c>
      <c r="M85" s="739"/>
      <c r="N85" s="642"/>
      <c r="O85" s="641"/>
      <c r="P85" s="643"/>
      <c r="Q85" s="642">
        <f t="shared" si="219"/>
        <v>0</v>
      </c>
      <c r="R85" s="641"/>
      <c r="S85" s="643"/>
      <c r="T85" s="642">
        <f t="shared" si="220"/>
        <v>0</v>
      </c>
      <c r="U85" s="641"/>
      <c r="V85" s="643"/>
      <c r="W85" s="642">
        <f t="shared" si="221"/>
        <v>0</v>
      </c>
      <c r="X85" s="641"/>
      <c r="Y85" s="643"/>
      <c r="Z85" s="639">
        <f t="shared" si="222"/>
        <v>0</v>
      </c>
      <c r="AA85" s="639">
        <f t="shared" si="223"/>
        <v>0</v>
      </c>
      <c r="AB85" s="645">
        <f t="shared" si="224"/>
        <v>0</v>
      </c>
      <c r="AC85" s="644"/>
      <c r="AD85" s="640"/>
      <c r="AE85" s="645">
        <f t="shared" si="225"/>
        <v>0</v>
      </c>
      <c r="AF85" s="644"/>
      <c r="AG85" s="640"/>
      <c r="AH85" s="645">
        <f t="shared" si="226"/>
        <v>0</v>
      </c>
      <c r="AI85" s="644"/>
      <c r="AJ85" s="640"/>
      <c r="AK85" s="645">
        <f t="shared" si="227"/>
        <v>0</v>
      </c>
      <c r="AL85" s="644"/>
      <c r="AM85" s="640"/>
      <c r="AN85" s="639">
        <f t="shared" si="228"/>
        <v>0</v>
      </c>
      <c r="AO85" s="639">
        <f t="shared" si="229"/>
        <v>0</v>
      </c>
      <c r="AP85" s="642">
        <f t="shared" si="230"/>
        <v>0</v>
      </c>
      <c r="AQ85" s="641"/>
      <c r="AR85" s="643"/>
      <c r="AS85" s="642">
        <f t="shared" si="231"/>
        <v>0</v>
      </c>
      <c r="AT85" s="641"/>
      <c r="AU85" s="643"/>
      <c r="AV85" s="642">
        <f t="shared" si="232"/>
        <v>0</v>
      </c>
      <c r="AW85" s="641"/>
      <c r="AX85" s="643"/>
      <c r="AY85" s="642">
        <f t="shared" si="233"/>
        <v>0</v>
      </c>
      <c r="AZ85" s="641"/>
      <c r="BA85" s="643"/>
      <c r="BB85" s="639">
        <f t="shared" si="234"/>
        <v>0</v>
      </c>
      <c r="BC85" s="639">
        <f t="shared" si="235"/>
        <v>0</v>
      </c>
      <c r="BD85" s="645">
        <f t="shared" si="236"/>
        <v>0</v>
      </c>
      <c r="BE85" s="644"/>
      <c r="BF85" s="640"/>
      <c r="BG85" s="645">
        <f t="shared" si="237"/>
        <v>0</v>
      </c>
      <c r="BH85" s="644"/>
      <c r="BI85" s="640"/>
      <c r="BJ85" s="645">
        <f t="shared" si="238"/>
        <v>0</v>
      </c>
      <c r="BK85" s="644"/>
      <c r="BL85" s="640"/>
      <c r="BM85" s="645">
        <f t="shared" si="239"/>
        <v>0</v>
      </c>
      <c r="BN85" s="644"/>
      <c r="BO85" s="640"/>
      <c r="BP85" s="639">
        <f t="shared" si="240"/>
        <v>0</v>
      </c>
      <c r="BQ85" s="639">
        <f t="shared" si="241"/>
        <v>0</v>
      </c>
      <c r="BR85" s="642">
        <f t="shared" si="242"/>
        <v>0</v>
      </c>
      <c r="BS85" s="641"/>
      <c r="BT85" s="643"/>
      <c r="BU85" s="642">
        <f t="shared" si="243"/>
        <v>0</v>
      </c>
      <c r="BV85" s="641"/>
      <c r="BW85" s="643"/>
      <c r="BX85" s="642">
        <f t="shared" si="244"/>
        <v>0</v>
      </c>
      <c r="BY85" s="641"/>
      <c r="BZ85" s="643"/>
      <c r="CA85" s="642">
        <f t="shared" si="245"/>
        <v>0</v>
      </c>
      <c r="CB85" s="641"/>
      <c r="CC85" s="643"/>
      <c r="CD85" s="639">
        <f t="shared" si="246"/>
        <v>0</v>
      </c>
      <c r="CE85" s="639">
        <f t="shared" si="247"/>
        <v>0</v>
      </c>
    </row>
    <row r="86" spans="1:83" x14ac:dyDescent="0.3">
      <c r="A86" s="672" t="str">
        <f t="shared" si="213"/>
        <v>TESAçúcarRUMO</v>
      </c>
      <c r="B86" s="671" t="str">
        <f t="shared" si="214"/>
        <v>N</v>
      </c>
      <c r="C86" s="749" t="s">
        <v>107</v>
      </c>
      <c r="D86" s="749" t="s">
        <v>20</v>
      </c>
      <c r="E86" s="747" t="s">
        <v>20</v>
      </c>
      <c r="F86" s="748" t="s">
        <v>103</v>
      </c>
      <c r="G86" s="747" t="s">
        <v>103</v>
      </c>
      <c r="H86" s="746" t="s">
        <v>8</v>
      </c>
      <c r="I86" s="743">
        <v>0</v>
      </c>
      <c r="J86" s="743">
        <v>0</v>
      </c>
      <c r="K86" s="744">
        <v>0</v>
      </c>
      <c r="L86" s="743">
        <f t="shared" si="218"/>
        <v>0</v>
      </c>
      <c r="M86" s="745"/>
      <c r="N86" s="633"/>
      <c r="O86" s="632"/>
      <c r="P86" s="634"/>
      <c r="Q86" s="633">
        <f t="shared" si="219"/>
        <v>0</v>
      </c>
      <c r="R86" s="632"/>
      <c r="S86" s="634"/>
      <c r="T86" s="633">
        <f t="shared" si="220"/>
        <v>0</v>
      </c>
      <c r="U86" s="632"/>
      <c r="V86" s="635"/>
      <c r="W86" s="633">
        <f t="shared" si="221"/>
        <v>0</v>
      </c>
      <c r="X86" s="632"/>
      <c r="Y86" s="634"/>
      <c r="Z86" s="630">
        <f t="shared" si="222"/>
        <v>0</v>
      </c>
      <c r="AA86" s="630">
        <f t="shared" si="223"/>
        <v>0</v>
      </c>
      <c r="AB86" s="637">
        <f t="shared" si="224"/>
        <v>0</v>
      </c>
      <c r="AC86" s="636"/>
      <c r="AD86" s="631"/>
      <c r="AE86" s="637">
        <f t="shared" si="225"/>
        <v>0</v>
      </c>
      <c r="AF86" s="636"/>
      <c r="AG86" s="631"/>
      <c r="AH86" s="637">
        <f t="shared" si="226"/>
        <v>0</v>
      </c>
      <c r="AI86" s="636"/>
      <c r="AJ86" s="631"/>
      <c r="AK86" s="637">
        <f t="shared" si="227"/>
        <v>0</v>
      </c>
      <c r="AL86" s="636"/>
      <c r="AM86" s="631"/>
      <c r="AN86" s="630">
        <f t="shared" si="228"/>
        <v>0</v>
      </c>
      <c r="AO86" s="630">
        <f t="shared" si="229"/>
        <v>0</v>
      </c>
      <c r="AP86" s="633">
        <f t="shared" si="230"/>
        <v>0</v>
      </c>
      <c r="AQ86" s="632"/>
      <c r="AR86" s="634"/>
      <c r="AS86" s="633">
        <f t="shared" si="231"/>
        <v>0</v>
      </c>
      <c r="AT86" s="632"/>
      <c r="AU86" s="634"/>
      <c r="AV86" s="633">
        <f t="shared" si="232"/>
        <v>0</v>
      </c>
      <c r="AW86" s="632"/>
      <c r="AX86" s="635"/>
      <c r="AY86" s="633">
        <f t="shared" si="233"/>
        <v>0</v>
      </c>
      <c r="AZ86" s="632"/>
      <c r="BA86" s="634"/>
      <c r="BB86" s="630">
        <f t="shared" si="234"/>
        <v>0</v>
      </c>
      <c r="BC86" s="630">
        <f t="shared" si="235"/>
        <v>0</v>
      </c>
      <c r="BD86" s="637">
        <f t="shared" si="236"/>
        <v>0</v>
      </c>
      <c r="BE86" s="636"/>
      <c r="BF86" s="631"/>
      <c r="BG86" s="637">
        <f t="shared" si="237"/>
        <v>0</v>
      </c>
      <c r="BH86" s="636"/>
      <c r="BI86" s="631"/>
      <c r="BJ86" s="637">
        <f t="shared" si="238"/>
        <v>0</v>
      </c>
      <c r="BK86" s="636"/>
      <c r="BL86" s="631"/>
      <c r="BM86" s="637">
        <f t="shared" si="239"/>
        <v>0</v>
      </c>
      <c r="BN86" s="636"/>
      <c r="BO86" s="631"/>
      <c r="BP86" s="630">
        <f t="shared" si="240"/>
        <v>0</v>
      </c>
      <c r="BQ86" s="630">
        <f t="shared" si="241"/>
        <v>0</v>
      </c>
      <c r="BR86" s="633">
        <f t="shared" si="242"/>
        <v>0</v>
      </c>
      <c r="BS86" s="632"/>
      <c r="BT86" s="634"/>
      <c r="BU86" s="633">
        <f t="shared" si="243"/>
        <v>0</v>
      </c>
      <c r="BV86" s="632"/>
      <c r="BW86" s="634"/>
      <c r="BX86" s="633">
        <f t="shared" si="244"/>
        <v>0</v>
      </c>
      <c r="BY86" s="632"/>
      <c r="BZ86" s="635"/>
      <c r="CA86" s="633">
        <f t="shared" si="245"/>
        <v>0</v>
      </c>
      <c r="CB86" s="632"/>
      <c r="CC86" s="634"/>
      <c r="CD86" s="630">
        <f t="shared" si="246"/>
        <v>0</v>
      </c>
      <c r="CE86" s="630">
        <f t="shared" si="247"/>
        <v>0</v>
      </c>
    </row>
    <row r="87" spans="1:83" x14ac:dyDescent="0.3">
      <c r="A87" s="672" t="str">
        <f t="shared" si="213"/>
        <v>TESAçúcarMRS</v>
      </c>
      <c r="B87" s="671" t="str">
        <f t="shared" si="214"/>
        <v>N</v>
      </c>
      <c r="C87" s="742" t="s">
        <v>107</v>
      </c>
      <c r="D87" s="742" t="s">
        <v>20</v>
      </c>
      <c r="E87" s="741" t="s">
        <v>20</v>
      </c>
      <c r="F87" s="702" t="s">
        <v>103</v>
      </c>
      <c r="G87" s="741" t="s">
        <v>103</v>
      </c>
      <c r="H87" s="740" t="s">
        <v>10</v>
      </c>
      <c r="I87" s="737">
        <v>0</v>
      </c>
      <c r="J87" s="737">
        <v>0</v>
      </c>
      <c r="K87" s="738">
        <v>0</v>
      </c>
      <c r="L87" s="737">
        <f t="shared" si="218"/>
        <v>0</v>
      </c>
      <c r="M87" s="739"/>
      <c r="N87" s="642"/>
      <c r="O87" s="641"/>
      <c r="P87" s="643"/>
      <c r="Q87" s="642">
        <f t="shared" si="219"/>
        <v>0</v>
      </c>
      <c r="R87" s="641"/>
      <c r="S87" s="643"/>
      <c r="T87" s="642">
        <f t="shared" si="220"/>
        <v>0</v>
      </c>
      <c r="U87" s="641"/>
      <c r="V87" s="643"/>
      <c r="W87" s="642">
        <f t="shared" si="221"/>
        <v>0</v>
      </c>
      <c r="X87" s="641"/>
      <c r="Y87" s="643"/>
      <c r="Z87" s="639">
        <f t="shared" si="222"/>
        <v>0</v>
      </c>
      <c r="AA87" s="639">
        <f t="shared" si="223"/>
        <v>0</v>
      </c>
      <c r="AB87" s="645">
        <f t="shared" si="224"/>
        <v>0</v>
      </c>
      <c r="AC87" s="644"/>
      <c r="AD87" s="640"/>
      <c r="AE87" s="645">
        <f t="shared" si="225"/>
        <v>0</v>
      </c>
      <c r="AF87" s="644"/>
      <c r="AG87" s="640"/>
      <c r="AH87" s="645">
        <f t="shared" si="226"/>
        <v>0</v>
      </c>
      <c r="AI87" s="644"/>
      <c r="AJ87" s="640"/>
      <c r="AK87" s="645">
        <f t="shared" si="227"/>
        <v>0</v>
      </c>
      <c r="AL87" s="644"/>
      <c r="AM87" s="640"/>
      <c r="AN87" s="639">
        <f t="shared" si="228"/>
        <v>0</v>
      </c>
      <c r="AO87" s="639">
        <f t="shared" si="229"/>
        <v>0</v>
      </c>
      <c r="AP87" s="642">
        <f t="shared" si="230"/>
        <v>0</v>
      </c>
      <c r="AQ87" s="641"/>
      <c r="AR87" s="643"/>
      <c r="AS87" s="642">
        <f t="shared" si="231"/>
        <v>0</v>
      </c>
      <c r="AT87" s="641"/>
      <c r="AU87" s="643"/>
      <c r="AV87" s="642">
        <f t="shared" si="232"/>
        <v>0</v>
      </c>
      <c r="AW87" s="641"/>
      <c r="AX87" s="643"/>
      <c r="AY87" s="642">
        <f t="shared" si="233"/>
        <v>0</v>
      </c>
      <c r="AZ87" s="641"/>
      <c r="BA87" s="643"/>
      <c r="BB87" s="639">
        <f t="shared" si="234"/>
        <v>0</v>
      </c>
      <c r="BC87" s="639">
        <f t="shared" si="235"/>
        <v>0</v>
      </c>
      <c r="BD87" s="645">
        <f t="shared" si="236"/>
        <v>0</v>
      </c>
      <c r="BE87" s="644"/>
      <c r="BF87" s="640"/>
      <c r="BG87" s="645">
        <f t="shared" si="237"/>
        <v>0</v>
      </c>
      <c r="BH87" s="644"/>
      <c r="BI87" s="640"/>
      <c r="BJ87" s="645">
        <f t="shared" si="238"/>
        <v>0</v>
      </c>
      <c r="BK87" s="644"/>
      <c r="BL87" s="640"/>
      <c r="BM87" s="645">
        <f t="shared" si="239"/>
        <v>0</v>
      </c>
      <c r="BN87" s="644"/>
      <c r="BO87" s="640"/>
      <c r="BP87" s="639">
        <f t="shared" si="240"/>
        <v>0</v>
      </c>
      <c r="BQ87" s="639">
        <f t="shared" si="241"/>
        <v>0</v>
      </c>
      <c r="BR87" s="642">
        <f t="shared" si="242"/>
        <v>0</v>
      </c>
      <c r="BS87" s="641"/>
      <c r="BT87" s="643"/>
      <c r="BU87" s="642">
        <f t="shared" si="243"/>
        <v>0</v>
      </c>
      <c r="BV87" s="641"/>
      <c r="BW87" s="643"/>
      <c r="BX87" s="642">
        <f t="shared" si="244"/>
        <v>0</v>
      </c>
      <c r="BY87" s="641"/>
      <c r="BZ87" s="643"/>
      <c r="CA87" s="642">
        <f t="shared" si="245"/>
        <v>0</v>
      </c>
      <c r="CB87" s="641"/>
      <c r="CC87" s="643"/>
      <c r="CD87" s="639">
        <f t="shared" si="246"/>
        <v>0</v>
      </c>
      <c r="CE87" s="639">
        <f t="shared" si="247"/>
        <v>0</v>
      </c>
    </row>
    <row r="88" spans="1:83" x14ac:dyDescent="0.3">
      <c r="A88" s="672" t="str">
        <f t="shared" si="213"/>
        <v>TESAçúcarVLI</v>
      </c>
      <c r="B88" s="671" t="str">
        <f t="shared" si="214"/>
        <v>N</v>
      </c>
      <c r="C88" s="742" t="s">
        <v>107</v>
      </c>
      <c r="D88" s="742" t="s">
        <v>20</v>
      </c>
      <c r="E88" s="741" t="s">
        <v>20</v>
      </c>
      <c r="F88" s="702" t="s">
        <v>103</v>
      </c>
      <c r="G88" s="741" t="s">
        <v>103</v>
      </c>
      <c r="H88" s="740" t="s">
        <v>11</v>
      </c>
      <c r="I88" s="737">
        <v>0</v>
      </c>
      <c r="J88" s="737">
        <v>0</v>
      </c>
      <c r="K88" s="738">
        <v>0</v>
      </c>
      <c r="L88" s="737">
        <f t="shared" si="218"/>
        <v>0</v>
      </c>
      <c r="M88" s="739"/>
      <c r="N88" s="642"/>
      <c r="O88" s="641"/>
      <c r="P88" s="643"/>
      <c r="Q88" s="642">
        <f t="shared" si="219"/>
        <v>0</v>
      </c>
      <c r="R88" s="641"/>
      <c r="S88" s="643"/>
      <c r="T88" s="642">
        <f t="shared" si="220"/>
        <v>0</v>
      </c>
      <c r="U88" s="641"/>
      <c r="V88" s="643"/>
      <c r="W88" s="642">
        <f t="shared" si="221"/>
        <v>0</v>
      </c>
      <c r="X88" s="641"/>
      <c r="Y88" s="643"/>
      <c r="Z88" s="639">
        <f t="shared" si="222"/>
        <v>0</v>
      </c>
      <c r="AA88" s="639">
        <f t="shared" si="223"/>
        <v>0</v>
      </c>
      <c r="AB88" s="645">
        <f t="shared" si="224"/>
        <v>0</v>
      </c>
      <c r="AC88" s="644"/>
      <c r="AD88" s="640"/>
      <c r="AE88" s="645">
        <f t="shared" si="225"/>
        <v>0</v>
      </c>
      <c r="AF88" s="644"/>
      <c r="AG88" s="640"/>
      <c r="AH88" s="645">
        <f t="shared" si="226"/>
        <v>0</v>
      </c>
      <c r="AI88" s="644"/>
      <c r="AJ88" s="640"/>
      <c r="AK88" s="645">
        <f t="shared" si="227"/>
        <v>0</v>
      </c>
      <c r="AL88" s="644"/>
      <c r="AM88" s="640"/>
      <c r="AN88" s="639">
        <f t="shared" si="228"/>
        <v>0</v>
      </c>
      <c r="AO88" s="639">
        <f t="shared" si="229"/>
        <v>0</v>
      </c>
      <c r="AP88" s="642">
        <f t="shared" si="230"/>
        <v>0</v>
      </c>
      <c r="AQ88" s="641"/>
      <c r="AR88" s="643"/>
      <c r="AS88" s="642">
        <f t="shared" si="231"/>
        <v>0</v>
      </c>
      <c r="AT88" s="641"/>
      <c r="AU88" s="643"/>
      <c r="AV88" s="642">
        <f t="shared" si="232"/>
        <v>0</v>
      </c>
      <c r="AW88" s="641"/>
      <c r="AX88" s="643"/>
      <c r="AY88" s="642">
        <f t="shared" si="233"/>
        <v>0</v>
      </c>
      <c r="AZ88" s="641"/>
      <c r="BA88" s="643"/>
      <c r="BB88" s="639">
        <f t="shared" si="234"/>
        <v>0</v>
      </c>
      <c r="BC88" s="639">
        <f t="shared" si="235"/>
        <v>0</v>
      </c>
      <c r="BD88" s="645">
        <f t="shared" si="236"/>
        <v>0</v>
      </c>
      <c r="BE88" s="644"/>
      <c r="BF88" s="640"/>
      <c r="BG88" s="645">
        <f t="shared" si="237"/>
        <v>0</v>
      </c>
      <c r="BH88" s="644"/>
      <c r="BI88" s="640"/>
      <c r="BJ88" s="645">
        <f t="shared" si="238"/>
        <v>0</v>
      </c>
      <c r="BK88" s="644"/>
      <c r="BL88" s="640"/>
      <c r="BM88" s="645">
        <f t="shared" si="239"/>
        <v>0</v>
      </c>
      <c r="BN88" s="644"/>
      <c r="BO88" s="640"/>
      <c r="BP88" s="639">
        <f t="shared" si="240"/>
        <v>0</v>
      </c>
      <c r="BQ88" s="639">
        <f t="shared" si="241"/>
        <v>0</v>
      </c>
      <c r="BR88" s="642">
        <f t="shared" si="242"/>
        <v>0</v>
      </c>
      <c r="BS88" s="641"/>
      <c r="BT88" s="643"/>
      <c r="BU88" s="642">
        <f t="shared" si="243"/>
        <v>0</v>
      </c>
      <c r="BV88" s="641"/>
      <c r="BW88" s="643"/>
      <c r="BX88" s="642">
        <f t="shared" si="244"/>
        <v>0</v>
      </c>
      <c r="BY88" s="641"/>
      <c r="BZ88" s="643"/>
      <c r="CA88" s="642">
        <f t="shared" si="245"/>
        <v>0</v>
      </c>
      <c r="CB88" s="641"/>
      <c r="CC88" s="643"/>
      <c r="CD88" s="639">
        <f t="shared" si="246"/>
        <v>0</v>
      </c>
      <c r="CE88" s="639">
        <f t="shared" si="247"/>
        <v>0</v>
      </c>
    </row>
    <row r="89" spans="1:83" x14ac:dyDescent="0.3">
      <c r="A89" s="672" t="str">
        <f t="shared" si="213"/>
        <v>TOTAL</v>
      </c>
      <c r="B89" s="671" t="str">
        <f t="shared" si="214"/>
        <v>N</v>
      </c>
      <c r="C89" s="670" t="s">
        <v>9</v>
      </c>
      <c r="D89" s="670" t="s">
        <v>9</v>
      </c>
      <c r="E89" s="668"/>
      <c r="F89" s="669"/>
      <c r="G89" s="668"/>
      <c r="H89" s="638"/>
      <c r="I89" s="735">
        <v>0</v>
      </c>
      <c r="J89" s="735">
        <v>0</v>
      </c>
      <c r="K89" s="735">
        <f>SUMIF($E77:$E88,#REF!,K77:K88)</f>
        <v>0</v>
      </c>
      <c r="L89" s="735">
        <v>-4</v>
      </c>
      <c r="M89" s="736">
        <f ca="1">SUMIFS(M:M,$D:$D,$D88,$H:$H,"RUMO")</f>
        <v>0</v>
      </c>
      <c r="N89" s="657">
        <f t="shared" ref="N89:AB89" si="248">SUM(N77:N88)</f>
        <v>0</v>
      </c>
      <c r="O89" s="656">
        <f t="shared" si="248"/>
        <v>0</v>
      </c>
      <c r="P89" s="653">
        <f t="shared" si="248"/>
        <v>0</v>
      </c>
      <c r="Q89" s="655">
        <f t="shared" si="248"/>
        <v>0</v>
      </c>
      <c r="R89" s="654">
        <f t="shared" si="248"/>
        <v>0</v>
      </c>
      <c r="S89" s="653">
        <f t="shared" si="248"/>
        <v>0</v>
      </c>
      <c r="T89" s="655">
        <f t="shared" si="248"/>
        <v>0</v>
      </c>
      <c r="U89" s="654">
        <f t="shared" si="248"/>
        <v>0</v>
      </c>
      <c r="V89" s="653">
        <f t="shared" si="248"/>
        <v>0</v>
      </c>
      <c r="W89" s="655">
        <f t="shared" si="248"/>
        <v>0</v>
      </c>
      <c r="X89" s="654">
        <f t="shared" si="248"/>
        <v>0</v>
      </c>
      <c r="Y89" s="653">
        <f t="shared" si="248"/>
        <v>0</v>
      </c>
      <c r="Z89" s="653">
        <f t="shared" si="248"/>
        <v>0</v>
      </c>
      <c r="AA89" s="653">
        <f t="shared" si="248"/>
        <v>0</v>
      </c>
      <c r="AB89" s="652">
        <f t="shared" si="248"/>
        <v>0</v>
      </c>
      <c r="AC89" s="651">
        <f t="shared" ref="AC89:AP89" si="249">SUM(AC77:AC88)</f>
        <v>0</v>
      </c>
      <c r="AD89" s="650">
        <f t="shared" si="249"/>
        <v>0</v>
      </c>
      <c r="AE89" s="652">
        <f t="shared" si="249"/>
        <v>0</v>
      </c>
      <c r="AF89" s="651">
        <f t="shared" si="249"/>
        <v>0</v>
      </c>
      <c r="AG89" s="650">
        <f t="shared" si="249"/>
        <v>0</v>
      </c>
      <c r="AH89" s="652">
        <f t="shared" si="249"/>
        <v>0</v>
      </c>
      <c r="AI89" s="651">
        <f t="shared" si="249"/>
        <v>0</v>
      </c>
      <c r="AJ89" s="650">
        <f t="shared" si="249"/>
        <v>0</v>
      </c>
      <c r="AK89" s="652">
        <f t="shared" si="249"/>
        <v>0</v>
      </c>
      <c r="AL89" s="651">
        <f t="shared" si="249"/>
        <v>0</v>
      </c>
      <c r="AM89" s="650">
        <f t="shared" si="249"/>
        <v>0</v>
      </c>
      <c r="AN89" s="650">
        <f t="shared" si="249"/>
        <v>0</v>
      </c>
      <c r="AO89" s="650">
        <f t="shared" si="249"/>
        <v>0</v>
      </c>
      <c r="AP89" s="657">
        <f t="shared" si="249"/>
        <v>0</v>
      </c>
      <c r="AQ89" s="656">
        <f t="shared" ref="AQ89:CE89" si="250">SUM(AQ77:AQ88)</f>
        <v>0</v>
      </c>
      <c r="AR89" s="653">
        <f t="shared" si="250"/>
        <v>0</v>
      </c>
      <c r="AS89" s="657">
        <f t="shared" si="250"/>
        <v>0</v>
      </c>
      <c r="AT89" s="656">
        <f t="shared" si="250"/>
        <v>0</v>
      </c>
      <c r="AU89" s="653">
        <f t="shared" si="250"/>
        <v>0</v>
      </c>
      <c r="AV89" s="657">
        <f t="shared" si="250"/>
        <v>0</v>
      </c>
      <c r="AW89" s="656">
        <f t="shared" si="250"/>
        <v>0</v>
      </c>
      <c r="AX89" s="653">
        <f t="shared" si="250"/>
        <v>0</v>
      </c>
      <c r="AY89" s="657">
        <f t="shared" si="250"/>
        <v>0</v>
      </c>
      <c r="AZ89" s="656">
        <f t="shared" si="250"/>
        <v>0</v>
      </c>
      <c r="BA89" s="653">
        <f t="shared" si="250"/>
        <v>0</v>
      </c>
      <c r="BB89" s="653">
        <f t="shared" si="250"/>
        <v>0</v>
      </c>
      <c r="BC89" s="653">
        <f t="shared" si="250"/>
        <v>0</v>
      </c>
      <c r="BD89" s="652">
        <f t="shared" si="250"/>
        <v>0</v>
      </c>
      <c r="BE89" s="651">
        <f t="shared" si="250"/>
        <v>0</v>
      </c>
      <c r="BF89" s="650">
        <f t="shared" si="250"/>
        <v>0</v>
      </c>
      <c r="BG89" s="652">
        <f t="shared" si="250"/>
        <v>0</v>
      </c>
      <c r="BH89" s="651">
        <f t="shared" si="250"/>
        <v>0</v>
      </c>
      <c r="BI89" s="650">
        <f t="shared" si="250"/>
        <v>0</v>
      </c>
      <c r="BJ89" s="652">
        <f t="shared" si="250"/>
        <v>0</v>
      </c>
      <c r="BK89" s="651">
        <f t="shared" si="250"/>
        <v>0</v>
      </c>
      <c r="BL89" s="650">
        <f t="shared" si="250"/>
        <v>0</v>
      </c>
      <c r="BM89" s="652">
        <f t="shared" si="250"/>
        <v>0</v>
      </c>
      <c r="BN89" s="651">
        <f t="shared" si="250"/>
        <v>0</v>
      </c>
      <c r="BO89" s="650">
        <f t="shared" si="250"/>
        <v>0</v>
      </c>
      <c r="BP89" s="650">
        <f t="shared" si="250"/>
        <v>0</v>
      </c>
      <c r="BQ89" s="650">
        <f t="shared" si="250"/>
        <v>0</v>
      </c>
      <c r="BR89" s="657">
        <f t="shared" si="250"/>
        <v>0</v>
      </c>
      <c r="BS89" s="656">
        <f t="shared" si="250"/>
        <v>0</v>
      </c>
      <c r="BT89" s="653">
        <f t="shared" si="250"/>
        <v>0</v>
      </c>
      <c r="BU89" s="657">
        <f t="shared" si="250"/>
        <v>0</v>
      </c>
      <c r="BV89" s="656">
        <f t="shared" si="250"/>
        <v>0</v>
      </c>
      <c r="BW89" s="653">
        <f t="shared" si="250"/>
        <v>0</v>
      </c>
      <c r="BX89" s="657">
        <f t="shared" si="250"/>
        <v>0</v>
      </c>
      <c r="BY89" s="656">
        <f t="shared" si="250"/>
        <v>0</v>
      </c>
      <c r="BZ89" s="653">
        <f t="shared" si="250"/>
        <v>0</v>
      </c>
      <c r="CA89" s="657">
        <f t="shared" si="250"/>
        <v>0</v>
      </c>
      <c r="CB89" s="656">
        <f t="shared" si="250"/>
        <v>0</v>
      </c>
      <c r="CC89" s="653">
        <f t="shared" si="250"/>
        <v>0</v>
      </c>
      <c r="CD89" s="653">
        <f t="shared" si="250"/>
        <v>0</v>
      </c>
      <c r="CE89" s="653">
        <f t="shared" si="250"/>
        <v>0</v>
      </c>
    </row>
    <row r="90" spans="1:83" x14ac:dyDescent="0.3">
      <c r="A90" s="672" t="str">
        <f t="shared" si="213"/>
        <v>Moega VFareloRUMO</v>
      </c>
      <c r="B90" s="671" t="str">
        <f t="shared" si="214"/>
        <v>N</v>
      </c>
      <c r="C90" s="749" t="s">
        <v>107</v>
      </c>
      <c r="D90" s="749" t="s">
        <v>102</v>
      </c>
      <c r="E90" s="747" t="s">
        <v>53</v>
      </c>
      <c r="F90" s="748" t="s">
        <v>101</v>
      </c>
      <c r="G90" s="747" t="s">
        <v>193</v>
      </c>
      <c r="H90" s="746" t="s">
        <v>8</v>
      </c>
      <c r="I90" s="743">
        <v>0</v>
      </c>
      <c r="J90" s="743">
        <v>0</v>
      </c>
      <c r="K90" s="744">
        <v>0</v>
      </c>
      <c r="L90" s="743">
        <f t="shared" ref="L90:L101" si="251">IF(K90="","",K90-J90)</f>
        <v>0</v>
      </c>
      <c r="M90" s="745"/>
      <c r="N90" s="633"/>
      <c r="O90" s="632"/>
      <c r="P90" s="634"/>
      <c r="Q90" s="633">
        <f t="shared" ref="Q90:Q101" si="252">N90+O90-P90</f>
        <v>0</v>
      </c>
      <c r="R90" s="632"/>
      <c r="S90" s="634"/>
      <c r="T90" s="633">
        <f t="shared" ref="T90:T101" si="253">Q90+R90-S90</f>
        <v>0</v>
      </c>
      <c r="U90" s="632"/>
      <c r="V90" s="635"/>
      <c r="W90" s="633">
        <f t="shared" ref="W90:W101" si="254">T90+U90-V90</f>
        <v>0</v>
      </c>
      <c r="X90" s="632"/>
      <c r="Y90" s="634"/>
      <c r="Z90" s="630">
        <f t="shared" ref="Z90:Z101" si="255">N90+O90+R90+U90+X90</f>
        <v>0</v>
      </c>
      <c r="AA90" s="630">
        <f t="shared" ref="AA90:AA101" si="256">P90+S90+V90+Y90</f>
        <v>0</v>
      </c>
      <c r="AB90" s="637">
        <f t="shared" ref="AB90:AB101" si="257">Z90-AA90</f>
        <v>0</v>
      </c>
      <c r="AC90" s="636"/>
      <c r="AD90" s="631"/>
      <c r="AE90" s="637">
        <f t="shared" ref="AE90:AE101" si="258">AB90+AC90-AD90</f>
        <v>0</v>
      </c>
      <c r="AF90" s="636"/>
      <c r="AG90" s="631"/>
      <c r="AH90" s="637">
        <f t="shared" ref="AH90:AH101" si="259">AE90+AF90-AG90</f>
        <v>0</v>
      </c>
      <c r="AI90" s="636"/>
      <c r="AJ90" s="631"/>
      <c r="AK90" s="637">
        <f t="shared" ref="AK90:AK101" si="260">AH90+AI90-AJ90</f>
        <v>0</v>
      </c>
      <c r="AL90" s="636"/>
      <c r="AM90" s="631"/>
      <c r="AN90" s="630">
        <f t="shared" ref="AN90:AN101" si="261">AB90+AC90+AF90+AI90+AL90</f>
        <v>0</v>
      </c>
      <c r="AO90" s="630">
        <f t="shared" ref="AO90:AO101" si="262">AD90+AG90+AJ90+AM90</f>
        <v>0</v>
      </c>
      <c r="AP90" s="633">
        <f t="shared" ref="AP90:AP101" si="263">AN90-AO90</f>
        <v>0</v>
      </c>
      <c r="AQ90" s="632"/>
      <c r="AR90" s="634"/>
      <c r="AS90" s="633">
        <f t="shared" ref="AS90:AS101" si="264">AP90+AQ90-AR90</f>
        <v>0</v>
      </c>
      <c r="AT90" s="632"/>
      <c r="AU90" s="634"/>
      <c r="AV90" s="633">
        <f t="shared" ref="AV90:AV101" si="265">AS90+AT90-AU90</f>
        <v>0</v>
      </c>
      <c r="AW90" s="632"/>
      <c r="AX90" s="635"/>
      <c r="AY90" s="633">
        <f t="shared" ref="AY90:AY101" si="266">AV90+AW90-AX90</f>
        <v>0</v>
      </c>
      <c r="AZ90" s="632"/>
      <c r="BA90" s="634"/>
      <c r="BB90" s="630">
        <f t="shared" ref="BB90:BB101" si="267">AP90+AQ90+AT90+AW90+AZ90</f>
        <v>0</v>
      </c>
      <c r="BC90" s="630">
        <f t="shared" ref="BC90:BC101" si="268">AR90+AU90+AX90+BA90</f>
        <v>0</v>
      </c>
      <c r="BD90" s="637">
        <f t="shared" ref="BD90:BD101" si="269">BB90-BC90</f>
        <v>0</v>
      </c>
      <c r="BE90" s="636"/>
      <c r="BF90" s="631"/>
      <c r="BG90" s="637">
        <f t="shared" ref="BG90:BG101" si="270">BD90+BE90-BF90</f>
        <v>0</v>
      </c>
      <c r="BH90" s="636"/>
      <c r="BI90" s="631"/>
      <c r="BJ90" s="637">
        <f t="shared" ref="BJ90:BJ101" si="271">BG90+BH90-BI90</f>
        <v>0</v>
      </c>
      <c r="BK90" s="636"/>
      <c r="BL90" s="631"/>
      <c r="BM90" s="637">
        <f t="shared" ref="BM90:BM101" si="272">BJ90+BK90-BL90</f>
        <v>0</v>
      </c>
      <c r="BN90" s="636"/>
      <c r="BO90" s="631"/>
      <c r="BP90" s="630">
        <f t="shared" ref="BP90:BP101" si="273">BD90+BE90+BH90+BK90+BN90</f>
        <v>0</v>
      </c>
      <c r="BQ90" s="630">
        <f t="shared" ref="BQ90:BQ101" si="274">BF90+BI90+BL90+BO90</f>
        <v>0</v>
      </c>
      <c r="BR90" s="633">
        <f t="shared" ref="BR90:BR101" si="275">BP90-BQ90</f>
        <v>0</v>
      </c>
      <c r="BS90" s="632"/>
      <c r="BT90" s="634"/>
      <c r="BU90" s="633">
        <f t="shared" ref="BU90:BU101" si="276">BR90+BS90-BT90</f>
        <v>0</v>
      </c>
      <c r="BV90" s="632"/>
      <c r="BW90" s="634"/>
      <c r="BX90" s="633">
        <f t="shared" ref="BX90:BX101" si="277">BU90+BV90-BW90</f>
        <v>0</v>
      </c>
      <c r="BY90" s="632"/>
      <c r="BZ90" s="635"/>
      <c r="CA90" s="633">
        <f t="shared" ref="CA90:CA101" si="278">BX90+BY90-BZ90</f>
        <v>0</v>
      </c>
      <c r="CB90" s="632"/>
      <c r="CC90" s="634"/>
      <c r="CD90" s="630">
        <f t="shared" ref="CD90:CD101" si="279">BR90+BS90+BV90+BY90+CB90</f>
        <v>0</v>
      </c>
      <c r="CE90" s="630">
        <f t="shared" ref="CE90:CE101" si="280">BT90+BW90+BZ90+CC90</f>
        <v>0</v>
      </c>
    </row>
    <row r="91" spans="1:83" x14ac:dyDescent="0.3">
      <c r="A91" s="672" t="str">
        <f t="shared" si="213"/>
        <v>Moega VFareloMRS</v>
      </c>
      <c r="B91" s="671" t="str">
        <f t="shared" si="214"/>
        <v>N</v>
      </c>
      <c r="C91" s="742" t="s">
        <v>107</v>
      </c>
      <c r="D91" s="742" t="s">
        <v>102</v>
      </c>
      <c r="E91" s="741" t="s">
        <v>53</v>
      </c>
      <c r="F91" s="702" t="s">
        <v>101</v>
      </c>
      <c r="G91" s="741" t="s">
        <v>193</v>
      </c>
      <c r="H91" s="740" t="s">
        <v>10</v>
      </c>
      <c r="I91" s="737">
        <v>0</v>
      </c>
      <c r="J91" s="737">
        <v>0</v>
      </c>
      <c r="K91" s="738">
        <v>0</v>
      </c>
      <c r="L91" s="737">
        <f t="shared" si="251"/>
        <v>0</v>
      </c>
      <c r="M91" s="739"/>
      <c r="N91" s="642"/>
      <c r="O91" s="641"/>
      <c r="P91" s="643"/>
      <c r="Q91" s="642">
        <f t="shared" si="252"/>
        <v>0</v>
      </c>
      <c r="R91" s="641"/>
      <c r="S91" s="643"/>
      <c r="T91" s="642">
        <f t="shared" si="253"/>
        <v>0</v>
      </c>
      <c r="U91" s="641"/>
      <c r="V91" s="643"/>
      <c r="W91" s="642">
        <f t="shared" si="254"/>
        <v>0</v>
      </c>
      <c r="X91" s="641"/>
      <c r="Y91" s="643"/>
      <c r="Z91" s="639">
        <f t="shared" si="255"/>
        <v>0</v>
      </c>
      <c r="AA91" s="639">
        <f t="shared" si="256"/>
        <v>0</v>
      </c>
      <c r="AB91" s="645">
        <f t="shared" si="257"/>
        <v>0</v>
      </c>
      <c r="AC91" s="644"/>
      <c r="AD91" s="640"/>
      <c r="AE91" s="645">
        <f t="shared" si="258"/>
        <v>0</v>
      </c>
      <c r="AF91" s="644"/>
      <c r="AG91" s="640"/>
      <c r="AH91" s="645">
        <f t="shared" si="259"/>
        <v>0</v>
      </c>
      <c r="AI91" s="644"/>
      <c r="AJ91" s="640"/>
      <c r="AK91" s="645">
        <f t="shared" si="260"/>
        <v>0</v>
      </c>
      <c r="AL91" s="644"/>
      <c r="AM91" s="640"/>
      <c r="AN91" s="639">
        <f t="shared" si="261"/>
        <v>0</v>
      </c>
      <c r="AO91" s="639">
        <f t="shared" si="262"/>
        <v>0</v>
      </c>
      <c r="AP91" s="642">
        <f t="shared" si="263"/>
        <v>0</v>
      </c>
      <c r="AQ91" s="641"/>
      <c r="AR91" s="643"/>
      <c r="AS91" s="642">
        <f t="shared" si="264"/>
        <v>0</v>
      </c>
      <c r="AT91" s="641"/>
      <c r="AU91" s="643"/>
      <c r="AV91" s="642">
        <f t="shared" si="265"/>
        <v>0</v>
      </c>
      <c r="AW91" s="641"/>
      <c r="AX91" s="643"/>
      <c r="AY91" s="642">
        <f t="shared" si="266"/>
        <v>0</v>
      </c>
      <c r="AZ91" s="641"/>
      <c r="BA91" s="643"/>
      <c r="BB91" s="639">
        <f t="shared" si="267"/>
        <v>0</v>
      </c>
      <c r="BC91" s="639">
        <f t="shared" si="268"/>
        <v>0</v>
      </c>
      <c r="BD91" s="645">
        <f t="shared" si="269"/>
        <v>0</v>
      </c>
      <c r="BE91" s="644"/>
      <c r="BF91" s="640"/>
      <c r="BG91" s="645">
        <f t="shared" si="270"/>
        <v>0</v>
      </c>
      <c r="BH91" s="644"/>
      <c r="BI91" s="640"/>
      <c r="BJ91" s="645">
        <f t="shared" si="271"/>
        <v>0</v>
      </c>
      <c r="BK91" s="644"/>
      <c r="BL91" s="640"/>
      <c r="BM91" s="645">
        <f t="shared" si="272"/>
        <v>0</v>
      </c>
      <c r="BN91" s="644"/>
      <c r="BO91" s="640"/>
      <c r="BP91" s="639">
        <f t="shared" si="273"/>
        <v>0</v>
      </c>
      <c r="BQ91" s="639">
        <f t="shared" si="274"/>
        <v>0</v>
      </c>
      <c r="BR91" s="642">
        <f t="shared" si="275"/>
        <v>0</v>
      </c>
      <c r="BS91" s="641"/>
      <c r="BT91" s="643"/>
      <c r="BU91" s="642">
        <f t="shared" si="276"/>
        <v>0</v>
      </c>
      <c r="BV91" s="641"/>
      <c r="BW91" s="643"/>
      <c r="BX91" s="642">
        <f t="shared" si="277"/>
        <v>0</v>
      </c>
      <c r="BY91" s="641"/>
      <c r="BZ91" s="643"/>
      <c r="CA91" s="642">
        <f t="shared" si="278"/>
        <v>0</v>
      </c>
      <c r="CB91" s="641"/>
      <c r="CC91" s="643"/>
      <c r="CD91" s="639">
        <f t="shared" si="279"/>
        <v>0</v>
      </c>
      <c r="CE91" s="639">
        <f t="shared" si="280"/>
        <v>0</v>
      </c>
    </row>
    <row r="92" spans="1:83" x14ac:dyDescent="0.3">
      <c r="A92" s="672" t="str">
        <f t="shared" si="213"/>
        <v>Moega VFareloVLI</v>
      </c>
      <c r="B92" s="671" t="str">
        <f t="shared" si="214"/>
        <v>N</v>
      </c>
      <c r="C92" s="742" t="s">
        <v>107</v>
      </c>
      <c r="D92" s="742" t="s">
        <v>102</v>
      </c>
      <c r="E92" s="741" t="s">
        <v>53</v>
      </c>
      <c r="F92" s="702" t="s">
        <v>101</v>
      </c>
      <c r="G92" s="741" t="s">
        <v>193</v>
      </c>
      <c r="H92" s="740" t="s">
        <v>11</v>
      </c>
      <c r="I92" s="737">
        <v>0</v>
      </c>
      <c r="J92" s="737">
        <v>0</v>
      </c>
      <c r="K92" s="738">
        <v>0</v>
      </c>
      <c r="L92" s="737">
        <f t="shared" si="251"/>
        <v>0</v>
      </c>
      <c r="M92" s="739"/>
      <c r="N92" s="642"/>
      <c r="O92" s="641"/>
      <c r="P92" s="643"/>
      <c r="Q92" s="642">
        <f t="shared" si="252"/>
        <v>0</v>
      </c>
      <c r="R92" s="641"/>
      <c r="S92" s="643"/>
      <c r="T92" s="642">
        <f t="shared" si="253"/>
        <v>0</v>
      </c>
      <c r="U92" s="641"/>
      <c r="V92" s="643"/>
      <c r="W92" s="642">
        <f t="shared" si="254"/>
        <v>0</v>
      </c>
      <c r="X92" s="641"/>
      <c r="Y92" s="643"/>
      <c r="Z92" s="639">
        <f t="shared" si="255"/>
        <v>0</v>
      </c>
      <c r="AA92" s="639">
        <f t="shared" si="256"/>
        <v>0</v>
      </c>
      <c r="AB92" s="645">
        <f t="shared" si="257"/>
        <v>0</v>
      </c>
      <c r="AC92" s="644"/>
      <c r="AD92" s="640"/>
      <c r="AE92" s="645">
        <f t="shared" si="258"/>
        <v>0</v>
      </c>
      <c r="AF92" s="644"/>
      <c r="AG92" s="640"/>
      <c r="AH92" s="645">
        <f t="shared" si="259"/>
        <v>0</v>
      </c>
      <c r="AI92" s="644"/>
      <c r="AJ92" s="640"/>
      <c r="AK92" s="645">
        <f t="shared" si="260"/>
        <v>0</v>
      </c>
      <c r="AL92" s="644"/>
      <c r="AM92" s="640"/>
      <c r="AN92" s="639">
        <f t="shared" si="261"/>
        <v>0</v>
      </c>
      <c r="AO92" s="639">
        <f t="shared" si="262"/>
        <v>0</v>
      </c>
      <c r="AP92" s="642">
        <f t="shared" si="263"/>
        <v>0</v>
      </c>
      <c r="AQ92" s="641"/>
      <c r="AR92" s="643"/>
      <c r="AS92" s="642">
        <f t="shared" si="264"/>
        <v>0</v>
      </c>
      <c r="AT92" s="641"/>
      <c r="AU92" s="643"/>
      <c r="AV92" s="642">
        <f t="shared" si="265"/>
        <v>0</v>
      </c>
      <c r="AW92" s="641"/>
      <c r="AX92" s="643"/>
      <c r="AY92" s="642">
        <f t="shared" si="266"/>
        <v>0</v>
      </c>
      <c r="AZ92" s="641"/>
      <c r="BA92" s="643"/>
      <c r="BB92" s="639">
        <f t="shared" si="267"/>
        <v>0</v>
      </c>
      <c r="BC92" s="639">
        <f t="shared" si="268"/>
        <v>0</v>
      </c>
      <c r="BD92" s="645">
        <f t="shared" si="269"/>
        <v>0</v>
      </c>
      <c r="BE92" s="644"/>
      <c r="BF92" s="640"/>
      <c r="BG92" s="645">
        <f t="shared" si="270"/>
        <v>0</v>
      </c>
      <c r="BH92" s="644"/>
      <c r="BI92" s="640"/>
      <c r="BJ92" s="645">
        <f t="shared" si="271"/>
        <v>0</v>
      </c>
      <c r="BK92" s="644"/>
      <c r="BL92" s="640"/>
      <c r="BM92" s="645">
        <f t="shared" si="272"/>
        <v>0</v>
      </c>
      <c r="BN92" s="644"/>
      <c r="BO92" s="640"/>
      <c r="BP92" s="639">
        <f t="shared" si="273"/>
        <v>0</v>
      </c>
      <c r="BQ92" s="639">
        <f t="shared" si="274"/>
        <v>0</v>
      </c>
      <c r="BR92" s="642">
        <f t="shared" si="275"/>
        <v>0</v>
      </c>
      <c r="BS92" s="641"/>
      <c r="BT92" s="643"/>
      <c r="BU92" s="642">
        <f t="shared" si="276"/>
        <v>0</v>
      </c>
      <c r="BV92" s="641"/>
      <c r="BW92" s="643"/>
      <c r="BX92" s="642">
        <f t="shared" si="277"/>
        <v>0</v>
      </c>
      <c r="BY92" s="641"/>
      <c r="BZ92" s="643"/>
      <c r="CA92" s="642">
        <f t="shared" si="278"/>
        <v>0</v>
      </c>
      <c r="CB92" s="641"/>
      <c r="CC92" s="643"/>
      <c r="CD92" s="639">
        <f t="shared" si="279"/>
        <v>0</v>
      </c>
      <c r="CE92" s="639">
        <f t="shared" si="280"/>
        <v>0</v>
      </c>
    </row>
    <row r="93" spans="1:83" x14ac:dyDescent="0.3">
      <c r="A93" s="672" t="str">
        <f t="shared" si="213"/>
        <v>Moega VMilhoRUMO</v>
      </c>
      <c r="B93" s="671" t="str">
        <f t="shared" si="214"/>
        <v>N</v>
      </c>
      <c r="C93" s="749" t="s">
        <v>107</v>
      </c>
      <c r="D93" s="749" t="s">
        <v>102</v>
      </c>
      <c r="E93" s="747" t="s">
        <v>53</v>
      </c>
      <c r="F93" s="748" t="s">
        <v>101</v>
      </c>
      <c r="G93" s="747" t="s">
        <v>196</v>
      </c>
      <c r="H93" s="746" t="s">
        <v>8</v>
      </c>
      <c r="I93" s="743">
        <v>0</v>
      </c>
      <c r="J93" s="743">
        <v>0</v>
      </c>
      <c r="K93" s="744">
        <v>0</v>
      </c>
      <c r="L93" s="743">
        <f t="shared" si="251"/>
        <v>0</v>
      </c>
      <c r="M93" s="745"/>
      <c r="N93" s="633"/>
      <c r="O93" s="632"/>
      <c r="P93" s="634"/>
      <c r="Q93" s="633">
        <f t="shared" si="252"/>
        <v>0</v>
      </c>
      <c r="R93" s="632"/>
      <c r="S93" s="634"/>
      <c r="T93" s="633">
        <f t="shared" si="253"/>
        <v>0</v>
      </c>
      <c r="U93" s="632"/>
      <c r="V93" s="635"/>
      <c r="W93" s="633">
        <f t="shared" si="254"/>
        <v>0</v>
      </c>
      <c r="X93" s="632"/>
      <c r="Y93" s="634"/>
      <c r="Z93" s="630">
        <f t="shared" si="255"/>
        <v>0</v>
      </c>
      <c r="AA93" s="630">
        <f t="shared" si="256"/>
        <v>0</v>
      </c>
      <c r="AB93" s="637">
        <f t="shared" si="257"/>
        <v>0</v>
      </c>
      <c r="AC93" s="636"/>
      <c r="AD93" s="631"/>
      <c r="AE93" s="637">
        <f t="shared" si="258"/>
        <v>0</v>
      </c>
      <c r="AF93" s="636"/>
      <c r="AG93" s="631"/>
      <c r="AH93" s="637">
        <f t="shared" si="259"/>
        <v>0</v>
      </c>
      <c r="AI93" s="636"/>
      <c r="AJ93" s="631"/>
      <c r="AK93" s="637">
        <f t="shared" si="260"/>
        <v>0</v>
      </c>
      <c r="AL93" s="636"/>
      <c r="AM93" s="631"/>
      <c r="AN93" s="630">
        <f t="shared" si="261"/>
        <v>0</v>
      </c>
      <c r="AO93" s="630">
        <f t="shared" si="262"/>
        <v>0</v>
      </c>
      <c r="AP93" s="633">
        <f t="shared" si="263"/>
        <v>0</v>
      </c>
      <c r="AQ93" s="632"/>
      <c r="AR93" s="634"/>
      <c r="AS93" s="633">
        <f t="shared" si="264"/>
        <v>0</v>
      </c>
      <c r="AT93" s="632"/>
      <c r="AU93" s="634"/>
      <c r="AV93" s="633">
        <f t="shared" si="265"/>
        <v>0</v>
      </c>
      <c r="AW93" s="632"/>
      <c r="AX93" s="635"/>
      <c r="AY93" s="633">
        <f t="shared" si="266"/>
        <v>0</v>
      </c>
      <c r="AZ93" s="632"/>
      <c r="BA93" s="634"/>
      <c r="BB93" s="630">
        <f t="shared" si="267"/>
        <v>0</v>
      </c>
      <c r="BC93" s="630">
        <f t="shared" si="268"/>
        <v>0</v>
      </c>
      <c r="BD93" s="637">
        <f t="shared" si="269"/>
        <v>0</v>
      </c>
      <c r="BE93" s="636"/>
      <c r="BF93" s="631"/>
      <c r="BG93" s="637">
        <f t="shared" si="270"/>
        <v>0</v>
      </c>
      <c r="BH93" s="636"/>
      <c r="BI93" s="631"/>
      <c r="BJ93" s="637">
        <f t="shared" si="271"/>
        <v>0</v>
      </c>
      <c r="BK93" s="636"/>
      <c r="BL93" s="631"/>
      <c r="BM93" s="637">
        <f t="shared" si="272"/>
        <v>0</v>
      </c>
      <c r="BN93" s="636"/>
      <c r="BO93" s="631"/>
      <c r="BP93" s="630">
        <f t="shared" si="273"/>
        <v>0</v>
      </c>
      <c r="BQ93" s="630">
        <f t="shared" si="274"/>
        <v>0</v>
      </c>
      <c r="BR93" s="633">
        <f t="shared" si="275"/>
        <v>0</v>
      </c>
      <c r="BS93" s="632"/>
      <c r="BT93" s="634"/>
      <c r="BU93" s="633">
        <f t="shared" si="276"/>
        <v>0</v>
      </c>
      <c r="BV93" s="632"/>
      <c r="BW93" s="634"/>
      <c r="BX93" s="633">
        <f t="shared" si="277"/>
        <v>0</v>
      </c>
      <c r="BY93" s="632"/>
      <c r="BZ93" s="635"/>
      <c r="CA93" s="633">
        <f t="shared" si="278"/>
        <v>0</v>
      </c>
      <c r="CB93" s="632"/>
      <c r="CC93" s="634"/>
      <c r="CD93" s="630">
        <f t="shared" si="279"/>
        <v>0</v>
      </c>
      <c r="CE93" s="630">
        <f t="shared" si="280"/>
        <v>0</v>
      </c>
    </row>
    <row r="94" spans="1:83" x14ac:dyDescent="0.3">
      <c r="A94" s="672" t="str">
        <f t="shared" si="213"/>
        <v>Moega VMilhoMRS</v>
      </c>
      <c r="B94" s="671" t="str">
        <f t="shared" si="214"/>
        <v>N</v>
      </c>
      <c r="C94" s="742" t="s">
        <v>107</v>
      </c>
      <c r="D94" s="742" t="s">
        <v>102</v>
      </c>
      <c r="E94" s="741" t="s">
        <v>53</v>
      </c>
      <c r="F94" s="702" t="s">
        <v>101</v>
      </c>
      <c r="G94" s="741" t="s">
        <v>196</v>
      </c>
      <c r="H94" s="740" t="s">
        <v>10</v>
      </c>
      <c r="I94" s="737">
        <v>0</v>
      </c>
      <c r="J94" s="737">
        <v>0</v>
      </c>
      <c r="K94" s="738">
        <v>0</v>
      </c>
      <c r="L94" s="737">
        <f t="shared" si="251"/>
        <v>0</v>
      </c>
      <c r="M94" s="739"/>
      <c r="N94" s="642"/>
      <c r="O94" s="641"/>
      <c r="P94" s="643"/>
      <c r="Q94" s="642">
        <f t="shared" si="252"/>
        <v>0</v>
      </c>
      <c r="R94" s="641"/>
      <c r="S94" s="643"/>
      <c r="T94" s="642">
        <f t="shared" si="253"/>
        <v>0</v>
      </c>
      <c r="U94" s="641"/>
      <c r="V94" s="643"/>
      <c r="W94" s="642">
        <f t="shared" si="254"/>
        <v>0</v>
      </c>
      <c r="X94" s="641"/>
      <c r="Y94" s="643"/>
      <c r="Z94" s="639">
        <f t="shared" si="255"/>
        <v>0</v>
      </c>
      <c r="AA94" s="639">
        <f t="shared" si="256"/>
        <v>0</v>
      </c>
      <c r="AB94" s="645">
        <f t="shared" si="257"/>
        <v>0</v>
      </c>
      <c r="AC94" s="644"/>
      <c r="AD94" s="640"/>
      <c r="AE94" s="645">
        <f t="shared" si="258"/>
        <v>0</v>
      </c>
      <c r="AF94" s="644"/>
      <c r="AG94" s="640"/>
      <c r="AH94" s="645">
        <f t="shared" si="259"/>
        <v>0</v>
      </c>
      <c r="AI94" s="644"/>
      <c r="AJ94" s="640"/>
      <c r="AK94" s="645">
        <f t="shared" si="260"/>
        <v>0</v>
      </c>
      <c r="AL94" s="644"/>
      <c r="AM94" s="640"/>
      <c r="AN94" s="639">
        <f t="shared" si="261"/>
        <v>0</v>
      </c>
      <c r="AO94" s="639">
        <f t="shared" si="262"/>
        <v>0</v>
      </c>
      <c r="AP94" s="642">
        <f t="shared" si="263"/>
        <v>0</v>
      </c>
      <c r="AQ94" s="641"/>
      <c r="AR94" s="643"/>
      <c r="AS94" s="642">
        <f t="shared" si="264"/>
        <v>0</v>
      </c>
      <c r="AT94" s="641"/>
      <c r="AU94" s="643"/>
      <c r="AV94" s="642">
        <f t="shared" si="265"/>
        <v>0</v>
      </c>
      <c r="AW94" s="641"/>
      <c r="AX94" s="643"/>
      <c r="AY94" s="642">
        <f t="shared" si="266"/>
        <v>0</v>
      </c>
      <c r="AZ94" s="641"/>
      <c r="BA94" s="643"/>
      <c r="BB94" s="639">
        <f t="shared" si="267"/>
        <v>0</v>
      </c>
      <c r="BC94" s="639">
        <f t="shared" si="268"/>
        <v>0</v>
      </c>
      <c r="BD94" s="645">
        <f t="shared" si="269"/>
        <v>0</v>
      </c>
      <c r="BE94" s="644"/>
      <c r="BF94" s="640"/>
      <c r="BG94" s="645">
        <f t="shared" si="270"/>
        <v>0</v>
      </c>
      <c r="BH94" s="644"/>
      <c r="BI94" s="640"/>
      <c r="BJ94" s="645">
        <f t="shared" si="271"/>
        <v>0</v>
      </c>
      <c r="BK94" s="644"/>
      <c r="BL94" s="640"/>
      <c r="BM94" s="645">
        <f t="shared" si="272"/>
        <v>0</v>
      </c>
      <c r="BN94" s="644"/>
      <c r="BO94" s="640"/>
      <c r="BP94" s="639">
        <f t="shared" si="273"/>
        <v>0</v>
      </c>
      <c r="BQ94" s="639">
        <f t="shared" si="274"/>
        <v>0</v>
      </c>
      <c r="BR94" s="642">
        <f t="shared" si="275"/>
        <v>0</v>
      </c>
      <c r="BS94" s="641"/>
      <c r="BT94" s="643"/>
      <c r="BU94" s="642">
        <f t="shared" si="276"/>
        <v>0</v>
      </c>
      <c r="BV94" s="641"/>
      <c r="BW94" s="643"/>
      <c r="BX94" s="642">
        <f t="shared" si="277"/>
        <v>0</v>
      </c>
      <c r="BY94" s="641"/>
      <c r="BZ94" s="643"/>
      <c r="CA94" s="642">
        <f t="shared" si="278"/>
        <v>0</v>
      </c>
      <c r="CB94" s="641"/>
      <c r="CC94" s="643"/>
      <c r="CD94" s="639">
        <f t="shared" si="279"/>
        <v>0</v>
      </c>
      <c r="CE94" s="639">
        <f t="shared" si="280"/>
        <v>0</v>
      </c>
    </row>
    <row r="95" spans="1:83" x14ac:dyDescent="0.3">
      <c r="A95" s="672" t="str">
        <f t="shared" si="213"/>
        <v>Moega VMilhoVLI</v>
      </c>
      <c r="B95" s="671" t="str">
        <f t="shared" si="214"/>
        <v>N</v>
      </c>
      <c r="C95" s="742" t="s">
        <v>107</v>
      </c>
      <c r="D95" s="742" t="s">
        <v>102</v>
      </c>
      <c r="E95" s="741" t="s">
        <v>53</v>
      </c>
      <c r="F95" s="702" t="s">
        <v>101</v>
      </c>
      <c r="G95" s="741" t="s">
        <v>196</v>
      </c>
      <c r="H95" s="740" t="s">
        <v>11</v>
      </c>
      <c r="I95" s="737">
        <v>0</v>
      </c>
      <c r="J95" s="737">
        <v>0</v>
      </c>
      <c r="K95" s="738">
        <v>0</v>
      </c>
      <c r="L95" s="737">
        <f t="shared" si="251"/>
        <v>0</v>
      </c>
      <c r="M95" s="739"/>
      <c r="N95" s="642"/>
      <c r="O95" s="641"/>
      <c r="P95" s="643"/>
      <c r="Q95" s="642">
        <f t="shared" si="252"/>
        <v>0</v>
      </c>
      <c r="R95" s="641"/>
      <c r="S95" s="643"/>
      <c r="T95" s="642">
        <f t="shared" si="253"/>
        <v>0</v>
      </c>
      <c r="U95" s="641"/>
      <c r="V95" s="643"/>
      <c r="W95" s="642">
        <f t="shared" si="254"/>
        <v>0</v>
      </c>
      <c r="X95" s="641"/>
      <c r="Y95" s="643"/>
      <c r="Z95" s="639">
        <f t="shared" si="255"/>
        <v>0</v>
      </c>
      <c r="AA95" s="639">
        <f t="shared" si="256"/>
        <v>0</v>
      </c>
      <c r="AB95" s="645">
        <f t="shared" si="257"/>
        <v>0</v>
      </c>
      <c r="AC95" s="644"/>
      <c r="AD95" s="640"/>
      <c r="AE95" s="645">
        <f t="shared" si="258"/>
        <v>0</v>
      </c>
      <c r="AF95" s="644"/>
      <c r="AG95" s="640"/>
      <c r="AH95" s="645">
        <f t="shared" si="259"/>
        <v>0</v>
      </c>
      <c r="AI95" s="644"/>
      <c r="AJ95" s="640"/>
      <c r="AK95" s="645">
        <f t="shared" si="260"/>
        <v>0</v>
      </c>
      <c r="AL95" s="644"/>
      <c r="AM95" s="640"/>
      <c r="AN95" s="639">
        <f t="shared" si="261"/>
        <v>0</v>
      </c>
      <c r="AO95" s="639">
        <f t="shared" si="262"/>
        <v>0</v>
      </c>
      <c r="AP95" s="642">
        <f t="shared" si="263"/>
        <v>0</v>
      </c>
      <c r="AQ95" s="641"/>
      <c r="AR95" s="643"/>
      <c r="AS95" s="642">
        <f t="shared" si="264"/>
        <v>0</v>
      </c>
      <c r="AT95" s="641"/>
      <c r="AU95" s="643"/>
      <c r="AV95" s="642">
        <f t="shared" si="265"/>
        <v>0</v>
      </c>
      <c r="AW95" s="641"/>
      <c r="AX95" s="643"/>
      <c r="AY95" s="642">
        <f t="shared" si="266"/>
        <v>0</v>
      </c>
      <c r="AZ95" s="641"/>
      <c r="BA95" s="643"/>
      <c r="BB95" s="639">
        <f t="shared" si="267"/>
        <v>0</v>
      </c>
      <c r="BC95" s="639">
        <f t="shared" si="268"/>
        <v>0</v>
      </c>
      <c r="BD95" s="645">
        <f t="shared" si="269"/>
        <v>0</v>
      </c>
      <c r="BE95" s="644"/>
      <c r="BF95" s="640"/>
      <c r="BG95" s="645">
        <f t="shared" si="270"/>
        <v>0</v>
      </c>
      <c r="BH95" s="644"/>
      <c r="BI95" s="640"/>
      <c r="BJ95" s="645">
        <f t="shared" si="271"/>
        <v>0</v>
      </c>
      <c r="BK95" s="644"/>
      <c r="BL95" s="640"/>
      <c r="BM95" s="645">
        <f t="shared" si="272"/>
        <v>0</v>
      </c>
      <c r="BN95" s="644"/>
      <c r="BO95" s="640"/>
      <c r="BP95" s="639">
        <f t="shared" si="273"/>
        <v>0</v>
      </c>
      <c r="BQ95" s="639">
        <f t="shared" si="274"/>
        <v>0</v>
      </c>
      <c r="BR95" s="642">
        <f t="shared" si="275"/>
        <v>0</v>
      </c>
      <c r="BS95" s="641"/>
      <c r="BT95" s="643"/>
      <c r="BU95" s="642">
        <f t="shared" si="276"/>
        <v>0</v>
      </c>
      <c r="BV95" s="641"/>
      <c r="BW95" s="643"/>
      <c r="BX95" s="642">
        <f t="shared" si="277"/>
        <v>0</v>
      </c>
      <c r="BY95" s="641"/>
      <c r="BZ95" s="643"/>
      <c r="CA95" s="642">
        <f t="shared" si="278"/>
        <v>0</v>
      </c>
      <c r="CB95" s="641"/>
      <c r="CC95" s="643"/>
      <c r="CD95" s="639">
        <f t="shared" si="279"/>
        <v>0</v>
      </c>
      <c r="CE95" s="639">
        <f t="shared" si="280"/>
        <v>0</v>
      </c>
    </row>
    <row r="96" spans="1:83" x14ac:dyDescent="0.3">
      <c r="A96" s="672" t="str">
        <f t="shared" si="213"/>
        <v>Moega VSojaRUMO</v>
      </c>
      <c r="B96" s="671" t="str">
        <f t="shared" si="214"/>
        <v>N</v>
      </c>
      <c r="C96" s="749" t="s">
        <v>107</v>
      </c>
      <c r="D96" s="749" t="s">
        <v>102</v>
      </c>
      <c r="E96" s="747" t="s">
        <v>53</v>
      </c>
      <c r="F96" s="748" t="s">
        <v>101</v>
      </c>
      <c r="G96" s="747" t="s">
        <v>198</v>
      </c>
      <c r="H96" s="746" t="s">
        <v>8</v>
      </c>
      <c r="I96" s="743">
        <v>53</v>
      </c>
      <c r="J96" s="743">
        <v>29</v>
      </c>
      <c r="K96" s="744">
        <v>0</v>
      </c>
      <c r="L96" s="743">
        <f t="shared" si="251"/>
        <v>-29</v>
      </c>
      <c r="M96" s="739"/>
      <c r="N96" s="633"/>
      <c r="O96" s="632"/>
      <c r="P96" s="634"/>
      <c r="Q96" s="633">
        <f t="shared" si="252"/>
        <v>0</v>
      </c>
      <c r="R96" s="632"/>
      <c r="S96" s="634"/>
      <c r="T96" s="633">
        <f t="shared" si="253"/>
        <v>0</v>
      </c>
      <c r="U96" s="632"/>
      <c r="V96" s="635"/>
      <c r="W96" s="633">
        <f t="shared" si="254"/>
        <v>0</v>
      </c>
      <c r="X96" s="632"/>
      <c r="Y96" s="634"/>
      <c r="Z96" s="630">
        <f t="shared" si="255"/>
        <v>0</v>
      </c>
      <c r="AA96" s="630">
        <f t="shared" si="256"/>
        <v>0</v>
      </c>
      <c r="AB96" s="637">
        <f t="shared" si="257"/>
        <v>0</v>
      </c>
      <c r="AC96" s="636"/>
      <c r="AD96" s="631"/>
      <c r="AE96" s="637">
        <f t="shared" si="258"/>
        <v>0</v>
      </c>
      <c r="AF96" s="636"/>
      <c r="AG96" s="631"/>
      <c r="AH96" s="637">
        <f t="shared" si="259"/>
        <v>0</v>
      </c>
      <c r="AI96" s="636"/>
      <c r="AJ96" s="631"/>
      <c r="AK96" s="637">
        <f t="shared" si="260"/>
        <v>0</v>
      </c>
      <c r="AL96" s="636"/>
      <c r="AM96" s="631"/>
      <c r="AN96" s="630">
        <f t="shared" si="261"/>
        <v>0</v>
      </c>
      <c r="AO96" s="630">
        <f t="shared" si="262"/>
        <v>0</v>
      </c>
      <c r="AP96" s="633">
        <f t="shared" si="263"/>
        <v>0</v>
      </c>
      <c r="AQ96" s="632"/>
      <c r="AR96" s="634"/>
      <c r="AS96" s="633">
        <f t="shared" si="264"/>
        <v>0</v>
      </c>
      <c r="AT96" s="632"/>
      <c r="AU96" s="634"/>
      <c r="AV96" s="633">
        <f t="shared" si="265"/>
        <v>0</v>
      </c>
      <c r="AW96" s="632"/>
      <c r="AX96" s="635"/>
      <c r="AY96" s="633">
        <f t="shared" si="266"/>
        <v>0</v>
      </c>
      <c r="AZ96" s="632"/>
      <c r="BA96" s="634"/>
      <c r="BB96" s="630">
        <f t="shared" si="267"/>
        <v>0</v>
      </c>
      <c r="BC96" s="630">
        <f t="shared" si="268"/>
        <v>0</v>
      </c>
      <c r="BD96" s="637">
        <f t="shared" si="269"/>
        <v>0</v>
      </c>
      <c r="BE96" s="636"/>
      <c r="BF96" s="631"/>
      <c r="BG96" s="637">
        <f t="shared" si="270"/>
        <v>0</v>
      </c>
      <c r="BH96" s="636"/>
      <c r="BI96" s="631"/>
      <c r="BJ96" s="637">
        <f t="shared" si="271"/>
        <v>0</v>
      </c>
      <c r="BK96" s="636"/>
      <c r="BL96" s="631"/>
      <c r="BM96" s="637">
        <f t="shared" si="272"/>
        <v>0</v>
      </c>
      <c r="BN96" s="636"/>
      <c r="BO96" s="631"/>
      <c r="BP96" s="630">
        <f t="shared" si="273"/>
        <v>0</v>
      </c>
      <c r="BQ96" s="630">
        <f t="shared" si="274"/>
        <v>0</v>
      </c>
      <c r="BR96" s="633">
        <f t="shared" si="275"/>
        <v>0</v>
      </c>
      <c r="BS96" s="632"/>
      <c r="BT96" s="634"/>
      <c r="BU96" s="633">
        <f t="shared" si="276"/>
        <v>0</v>
      </c>
      <c r="BV96" s="632"/>
      <c r="BW96" s="634"/>
      <c r="BX96" s="633">
        <f t="shared" si="277"/>
        <v>0</v>
      </c>
      <c r="BY96" s="632"/>
      <c r="BZ96" s="635"/>
      <c r="CA96" s="633">
        <f t="shared" si="278"/>
        <v>0</v>
      </c>
      <c r="CB96" s="632"/>
      <c r="CC96" s="634"/>
      <c r="CD96" s="630">
        <f t="shared" si="279"/>
        <v>0</v>
      </c>
      <c r="CE96" s="630">
        <f t="shared" si="280"/>
        <v>0</v>
      </c>
    </row>
    <row r="97" spans="1:83" x14ac:dyDescent="0.3">
      <c r="A97" s="672" t="str">
        <f t="shared" si="213"/>
        <v>Moega VSojaMRS</v>
      </c>
      <c r="B97" s="671" t="str">
        <f t="shared" si="214"/>
        <v>N</v>
      </c>
      <c r="C97" s="742" t="s">
        <v>107</v>
      </c>
      <c r="D97" s="742" t="s">
        <v>102</v>
      </c>
      <c r="E97" s="741" t="s">
        <v>53</v>
      </c>
      <c r="F97" s="702" t="s">
        <v>101</v>
      </c>
      <c r="G97" s="741" t="s">
        <v>198</v>
      </c>
      <c r="H97" s="740" t="s">
        <v>10</v>
      </c>
      <c r="I97" s="737">
        <v>46</v>
      </c>
      <c r="J97" s="737">
        <v>46</v>
      </c>
      <c r="K97" s="738">
        <v>0</v>
      </c>
      <c r="L97" s="737">
        <f t="shared" si="251"/>
        <v>-46</v>
      </c>
      <c r="M97" s="739"/>
      <c r="N97" s="642"/>
      <c r="O97" s="641"/>
      <c r="P97" s="643"/>
      <c r="Q97" s="642">
        <f t="shared" si="252"/>
        <v>0</v>
      </c>
      <c r="R97" s="641"/>
      <c r="S97" s="643"/>
      <c r="T97" s="642">
        <f t="shared" si="253"/>
        <v>0</v>
      </c>
      <c r="U97" s="641"/>
      <c r="V97" s="643"/>
      <c r="W97" s="642">
        <f t="shared" si="254"/>
        <v>0</v>
      </c>
      <c r="X97" s="641"/>
      <c r="Y97" s="643"/>
      <c r="Z97" s="639">
        <f t="shared" si="255"/>
        <v>0</v>
      </c>
      <c r="AA97" s="639">
        <f t="shared" si="256"/>
        <v>0</v>
      </c>
      <c r="AB97" s="645">
        <f t="shared" si="257"/>
        <v>0</v>
      </c>
      <c r="AC97" s="644"/>
      <c r="AD97" s="640"/>
      <c r="AE97" s="645">
        <f t="shared" si="258"/>
        <v>0</v>
      </c>
      <c r="AF97" s="644"/>
      <c r="AG97" s="640"/>
      <c r="AH97" s="645">
        <f t="shared" si="259"/>
        <v>0</v>
      </c>
      <c r="AI97" s="644"/>
      <c r="AJ97" s="640"/>
      <c r="AK97" s="645">
        <f t="shared" si="260"/>
        <v>0</v>
      </c>
      <c r="AL97" s="644"/>
      <c r="AM97" s="640"/>
      <c r="AN97" s="639">
        <f t="shared" si="261"/>
        <v>0</v>
      </c>
      <c r="AO97" s="639">
        <f t="shared" si="262"/>
        <v>0</v>
      </c>
      <c r="AP97" s="642">
        <f t="shared" si="263"/>
        <v>0</v>
      </c>
      <c r="AQ97" s="641"/>
      <c r="AR97" s="643"/>
      <c r="AS97" s="642">
        <f t="shared" si="264"/>
        <v>0</v>
      </c>
      <c r="AT97" s="641"/>
      <c r="AU97" s="643"/>
      <c r="AV97" s="642">
        <f t="shared" si="265"/>
        <v>0</v>
      </c>
      <c r="AW97" s="641"/>
      <c r="AX97" s="643"/>
      <c r="AY97" s="642">
        <f t="shared" si="266"/>
        <v>0</v>
      </c>
      <c r="AZ97" s="641"/>
      <c r="BA97" s="643"/>
      <c r="BB97" s="639">
        <f t="shared" si="267"/>
        <v>0</v>
      </c>
      <c r="BC97" s="639">
        <f t="shared" si="268"/>
        <v>0</v>
      </c>
      <c r="BD97" s="645">
        <f t="shared" si="269"/>
        <v>0</v>
      </c>
      <c r="BE97" s="644"/>
      <c r="BF97" s="640"/>
      <c r="BG97" s="645">
        <f t="shared" si="270"/>
        <v>0</v>
      </c>
      <c r="BH97" s="644"/>
      <c r="BI97" s="640"/>
      <c r="BJ97" s="645">
        <f t="shared" si="271"/>
        <v>0</v>
      </c>
      <c r="BK97" s="644"/>
      <c r="BL97" s="640"/>
      <c r="BM97" s="645">
        <f t="shared" si="272"/>
        <v>0</v>
      </c>
      <c r="BN97" s="644"/>
      <c r="BO97" s="640"/>
      <c r="BP97" s="639">
        <f t="shared" si="273"/>
        <v>0</v>
      </c>
      <c r="BQ97" s="639">
        <f t="shared" si="274"/>
        <v>0</v>
      </c>
      <c r="BR97" s="642">
        <f t="shared" si="275"/>
        <v>0</v>
      </c>
      <c r="BS97" s="641"/>
      <c r="BT97" s="643"/>
      <c r="BU97" s="642">
        <f t="shared" si="276"/>
        <v>0</v>
      </c>
      <c r="BV97" s="641"/>
      <c r="BW97" s="643"/>
      <c r="BX97" s="642">
        <f t="shared" si="277"/>
        <v>0</v>
      </c>
      <c r="BY97" s="641"/>
      <c r="BZ97" s="643"/>
      <c r="CA97" s="642">
        <f t="shared" si="278"/>
        <v>0</v>
      </c>
      <c r="CB97" s="641"/>
      <c r="CC97" s="643"/>
      <c r="CD97" s="639">
        <f t="shared" si="279"/>
        <v>0</v>
      </c>
      <c r="CE97" s="639">
        <f t="shared" si="280"/>
        <v>0</v>
      </c>
    </row>
    <row r="98" spans="1:83" x14ac:dyDescent="0.3">
      <c r="A98" s="672" t="str">
        <f t="shared" si="213"/>
        <v>Moega VSojaVLI</v>
      </c>
      <c r="B98" s="671" t="str">
        <f t="shared" si="214"/>
        <v>N</v>
      </c>
      <c r="C98" s="742" t="s">
        <v>107</v>
      </c>
      <c r="D98" s="742" t="s">
        <v>102</v>
      </c>
      <c r="E98" s="741" t="s">
        <v>53</v>
      </c>
      <c r="F98" s="702" t="s">
        <v>101</v>
      </c>
      <c r="G98" s="741" t="s">
        <v>198</v>
      </c>
      <c r="H98" s="740" t="s">
        <v>11</v>
      </c>
      <c r="I98" s="737">
        <v>0</v>
      </c>
      <c r="J98" s="737">
        <v>0</v>
      </c>
      <c r="K98" s="738">
        <v>0</v>
      </c>
      <c r="L98" s="737">
        <f t="shared" si="251"/>
        <v>0</v>
      </c>
      <c r="M98" s="739"/>
      <c r="N98" s="642"/>
      <c r="O98" s="641"/>
      <c r="P98" s="643"/>
      <c r="Q98" s="642">
        <f t="shared" si="252"/>
        <v>0</v>
      </c>
      <c r="R98" s="641"/>
      <c r="S98" s="643"/>
      <c r="T98" s="642">
        <f t="shared" si="253"/>
        <v>0</v>
      </c>
      <c r="U98" s="641"/>
      <c r="V98" s="643"/>
      <c r="W98" s="642">
        <f t="shared" si="254"/>
        <v>0</v>
      </c>
      <c r="X98" s="641"/>
      <c r="Y98" s="643"/>
      <c r="Z98" s="639">
        <f t="shared" si="255"/>
        <v>0</v>
      </c>
      <c r="AA98" s="639">
        <f t="shared" si="256"/>
        <v>0</v>
      </c>
      <c r="AB98" s="645">
        <f t="shared" si="257"/>
        <v>0</v>
      </c>
      <c r="AC98" s="644"/>
      <c r="AD98" s="640"/>
      <c r="AE98" s="645">
        <f t="shared" si="258"/>
        <v>0</v>
      </c>
      <c r="AF98" s="644"/>
      <c r="AG98" s="640"/>
      <c r="AH98" s="645">
        <f t="shared" si="259"/>
        <v>0</v>
      </c>
      <c r="AI98" s="644"/>
      <c r="AJ98" s="640"/>
      <c r="AK98" s="645">
        <f t="shared" si="260"/>
        <v>0</v>
      </c>
      <c r="AL98" s="644"/>
      <c r="AM98" s="640"/>
      <c r="AN98" s="639">
        <f t="shared" si="261"/>
        <v>0</v>
      </c>
      <c r="AO98" s="639">
        <f t="shared" si="262"/>
        <v>0</v>
      </c>
      <c r="AP98" s="642">
        <f t="shared" si="263"/>
        <v>0</v>
      </c>
      <c r="AQ98" s="641"/>
      <c r="AR98" s="643"/>
      <c r="AS98" s="642">
        <f t="shared" si="264"/>
        <v>0</v>
      </c>
      <c r="AT98" s="641"/>
      <c r="AU98" s="643"/>
      <c r="AV98" s="642">
        <f t="shared" si="265"/>
        <v>0</v>
      </c>
      <c r="AW98" s="641"/>
      <c r="AX98" s="643"/>
      <c r="AY98" s="642">
        <f t="shared" si="266"/>
        <v>0</v>
      </c>
      <c r="AZ98" s="641"/>
      <c r="BA98" s="643"/>
      <c r="BB98" s="639">
        <f t="shared" si="267"/>
        <v>0</v>
      </c>
      <c r="BC98" s="639">
        <f t="shared" si="268"/>
        <v>0</v>
      </c>
      <c r="BD98" s="645">
        <f t="shared" si="269"/>
        <v>0</v>
      </c>
      <c r="BE98" s="644"/>
      <c r="BF98" s="640"/>
      <c r="BG98" s="645">
        <f t="shared" si="270"/>
        <v>0</v>
      </c>
      <c r="BH98" s="644"/>
      <c r="BI98" s="640"/>
      <c r="BJ98" s="645">
        <f t="shared" si="271"/>
        <v>0</v>
      </c>
      <c r="BK98" s="644"/>
      <c r="BL98" s="640"/>
      <c r="BM98" s="645">
        <f t="shared" si="272"/>
        <v>0</v>
      </c>
      <c r="BN98" s="644"/>
      <c r="BO98" s="640"/>
      <c r="BP98" s="639">
        <f t="shared" si="273"/>
        <v>0</v>
      </c>
      <c r="BQ98" s="639">
        <f t="shared" si="274"/>
        <v>0</v>
      </c>
      <c r="BR98" s="642">
        <f t="shared" si="275"/>
        <v>0</v>
      </c>
      <c r="BS98" s="641"/>
      <c r="BT98" s="643"/>
      <c r="BU98" s="642">
        <f t="shared" si="276"/>
        <v>0</v>
      </c>
      <c r="BV98" s="641"/>
      <c r="BW98" s="643"/>
      <c r="BX98" s="642">
        <f t="shared" si="277"/>
        <v>0</v>
      </c>
      <c r="BY98" s="641"/>
      <c r="BZ98" s="643"/>
      <c r="CA98" s="642">
        <f t="shared" si="278"/>
        <v>0</v>
      </c>
      <c r="CB98" s="641"/>
      <c r="CC98" s="643"/>
      <c r="CD98" s="639">
        <f t="shared" si="279"/>
        <v>0</v>
      </c>
      <c r="CE98" s="639">
        <f t="shared" si="280"/>
        <v>0</v>
      </c>
    </row>
    <row r="99" spans="1:83" x14ac:dyDescent="0.3">
      <c r="A99" s="672">
        <v>5</v>
      </c>
      <c r="B99" s="671" t="str">
        <f t="shared" si="214"/>
        <v>N</v>
      </c>
      <c r="C99" s="749" t="s">
        <v>107</v>
      </c>
      <c r="D99" s="749" t="s">
        <v>102</v>
      </c>
      <c r="E99" s="747" t="s">
        <v>53</v>
      </c>
      <c r="F99" s="748" t="s">
        <v>103</v>
      </c>
      <c r="G99" s="747" t="s">
        <v>103</v>
      </c>
      <c r="H99" s="746" t="s">
        <v>8</v>
      </c>
      <c r="I99" s="743">
        <v>0</v>
      </c>
      <c r="J99" s="743">
        <v>0</v>
      </c>
      <c r="K99" s="744">
        <v>0</v>
      </c>
      <c r="L99" s="743">
        <f t="shared" si="251"/>
        <v>0</v>
      </c>
      <c r="M99" s="745"/>
      <c r="N99" s="633"/>
      <c r="O99" s="632"/>
      <c r="P99" s="634"/>
      <c r="Q99" s="633">
        <f t="shared" si="252"/>
        <v>0</v>
      </c>
      <c r="R99" s="632"/>
      <c r="S99" s="634"/>
      <c r="T99" s="633">
        <f t="shared" si="253"/>
        <v>0</v>
      </c>
      <c r="U99" s="632"/>
      <c r="V99" s="635"/>
      <c r="W99" s="633">
        <f t="shared" si="254"/>
        <v>0</v>
      </c>
      <c r="X99" s="632"/>
      <c r="Y99" s="634"/>
      <c r="Z99" s="630">
        <f t="shared" si="255"/>
        <v>0</v>
      </c>
      <c r="AA99" s="630">
        <f t="shared" si="256"/>
        <v>0</v>
      </c>
      <c r="AB99" s="637">
        <f t="shared" si="257"/>
        <v>0</v>
      </c>
      <c r="AC99" s="636"/>
      <c r="AD99" s="631"/>
      <c r="AE99" s="637">
        <f t="shared" si="258"/>
        <v>0</v>
      </c>
      <c r="AF99" s="636"/>
      <c r="AG99" s="631"/>
      <c r="AH99" s="637">
        <f t="shared" si="259"/>
        <v>0</v>
      </c>
      <c r="AI99" s="636"/>
      <c r="AJ99" s="631"/>
      <c r="AK99" s="637">
        <f t="shared" si="260"/>
        <v>0</v>
      </c>
      <c r="AL99" s="636"/>
      <c r="AM99" s="631"/>
      <c r="AN99" s="630">
        <f t="shared" si="261"/>
        <v>0</v>
      </c>
      <c r="AO99" s="630">
        <f t="shared" si="262"/>
        <v>0</v>
      </c>
      <c r="AP99" s="633">
        <f t="shared" si="263"/>
        <v>0</v>
      </c>
      <c r="AQ99" s="632"/>
      <c r="AR99" s="634"/>
      <c r="AS99" s="633">
        <f t="shared" si="264"/>
        <v>0</v>
      </c>
      <c r="AT99" s="632"/>
      <c r="AU99" s="634"/>
      <c r="AV99" s="633">
        <f t="shared" si="265"/>
        <v>0</v>
      </c>
      <c r="AW99" s="632"/>
      <c r="AX99" s="635"/>
      <c r="AY99" s="633">
        <f t="shared" si="266"/>
        <v>0</v>
      </c>
      <c r="AZ99" s="632"/>
      <c r="BA99" s="634"/>
      <c r="BB99" s="630">
        <f t="shared" si="267"/>
        <v>0</v>
      </c>
      <c r="BC99" s="630">
        <f t="shared" si="268"/>
        <v>0</v>
      </c>
      <c r="BD99" s="637">
        <f t="shared" si="269"/>
        <v>0</v>
      </c>
      <c r="BE99" s="636"/>
      <c r="BF99" s="631"/>
      <c r="BG99" s="637">
        <f t="shared" si="270"/>
        <v>0</v>
      </c>
      <c r="BH99" s="636"/>
      <c r="BI99" s="631"/>
      <c r="BJ99" s="637">
        <f t="shared" si="271"/>
        <v>0</v>
      </c>
      <c r="BK99" s="636"/>
      <c r="BL99" s="631"/>
      <c r="BM99" s="637">
        <f t="shared" si="272"/>
        <v>0</v>
      </c>
      <c r="BN99" s="636"/>
      <c r="BO99" s="631"/>
      <c r="BP99" s="630">
        <f t="shared" si="273"/>
        <v>0</v>
      </c>
      <c r="BQ99" s="630">
        <f t="shared" si="274"/>
        <v>0</v>
      </c>
      <c r="BR99" s="633">
        <f t="shared" si="275"/>
        <v>0</v>
      </c>
      <c r="BS99" s="632"/>
      <c r="BT99" s="634"/>
      <c r="BU99" s="633">
        <f t="shared" si="276"/>
        <v>0</v>
      </c>
      <c r="BV99" s="632"/>
      <c r="BW99" s="634"/>
      <c r="BX99" s="633">
        <f t="shared" si="277"/>
        <v>0</v>
      </c>
      <c r="BY99" s="632"/>
      <c r="BZ99" s="635"/>
      <c r="CA99" s="633">
        <f t="shared" si="278"/>
        <v>0</v>
      </c>
      <c r="CB99" s="632"/>
      <c r="CC99" s="634"/>
      <c r="CD99" s="630">
        <f t="shared" si="279"/>
        <v>0</v>
      </c>
      <c r="CE99" s="630">
        <f t="shared" si="280"/>
        <v>0</v>
      </c>
    </row>
    <row r="100" spans="1:83" x14ac:dyDescent="0.3">
      <c r="A100" s="672" t="str">
        <f>D100&amp;G100&amp;H100</f>
        <v>Moega VAçúcarMRS</v>
      </c>
      <c r="B100" s="671" t="str">
        <f t="shared" si="214"/>
        <v>N</v>
      </c>
      <c r="C100" s="742" t="s">
        <v>107</v>
      </c>
      <c r="D100" s="742" t="s">
        <v>102</v>
      </c>
      <c r="E100" s="741" t="s">
        <v>53</v>
      </c>
      <c r="F100" s="702" t="s">
        <v>103</v>
      </c>
      <c r="G100" s="741" t="s">
        <v>103</v>
      </c>
      <c r="H100" s="740" t="s">
        <v>10</v>
      </c>
      <c r="I100" s="737">
        <v>0</v>
      </c>
      <c r="J100" s="737">
        <v>0</v>
      </c>
      <c r="K100" s="738">
        <v>0</v>
      </c>
      <c r="L100" s="737">
        <f t="shared" si="251"/>
        <v>0</v>
      </c>
      <c r="M100" s="739"/>
      <c r="N100" s="642"/>
      <c r="O100" s="641"/>
      <c r="P100" s="643"/>
      <c r="Q100" s="642">
        <f t="shared" si="252"/>
        <v>0</v>
      </c>
      <c r="R100" s="641"/>
      <c r="S100" s="643"/>
      <c r="T100" s="642">
        <f t="shared" si="253"/>
        <v>0</v>
      </c>
      <c r="U100" s="641"/>
      <c r="V100" s="643"/>
      <c r="W100" s="642">
        <f t="shared" si="254"/>
        <v>0</v>
      </c>
      <c r="X100" s="641"/>
      <c r="Y100" s="643"/>
      <c r="Z100" s="639">
        <f t="shared" si="255"/>
        <v>0</v>
      </c>
      <c r="AA100" s="639">
        <f t="shared" si="256"/>
        <v>0</v>
      </c>
      <c r="AB100" s="645">
        <f t="shared" si="257"/>
        <v>0</v>
      </c>
      <c r="AC100" s="644"/>
      <c r="AD100" s="640"/>
      <c r="AE100" s="645">
        <f t="shared" si="258"/>
        <v>0</v>
      </c>
      <c r="AF100" s="644"/>
      <c r="AG100" s="640"/>
      <c r="AH100" s="645">
        <f t="shared" si="259"/>
        <v>0</v>
      </c>
      <c r="AI100" s="644"/>
      <c r="AJ100" s="640"/>
      <c r="AK100" s="645">
        <f t="shared" si="260"/>
        <v>0</v>
      </c>
      <c r="AL100" s="644"/>
      <c r="AM100" s="640"/>
      <c r="AN100" s="639">
        <f t="shared" si="261"/>
        <v>0</v>
      </c>
      <c r="AO100" s="639">
        <f t="shared" si="262"/>
        <v>0</v>
      </c>
      <c r="AP100" s="642">
        <f t="shared" si="263"/>
        <v>0</v>
      </c>
      <c r="AQ100" s="641"/>
      <c r="AR100" s="643"/>
      <c r="AS100" s="642">
        <f t="shared" si="264"/>
        <v>0</v>
      </c>
      <c r="AT100" s="641"/>
      <c r="AU100" s="643"/>
      <c r="AV100" s="642">
        <f t="shared" si="265"/>
        <v>0</v>
      </c>
      <c r="AW100" s="641"/>
      <c r="AX100" s="643"/>
      <c r="AY100" s="642">
        <f t="shared" si="266"/>
        <v>0</v>
      </c>
      <c r="AZ100" s="641"/>
      <c r="BA100" s="643"/>
      <c r="BB100" s="639">
        <f t="shared" si="267"/>
        <v>0</v>
      </c>
      <c r="BC100" s="639">
        <f t="shared" si="268"/>
        <v>0</v>
      </c>
      <c r="BD100" s="645">
        <f t="shared" si="269"/>
        <v>0</v>
      </c>
      <c r="BE100" s="644"/>
      <c r="BF100" s="640"/>
      <c r="BG100" s="645">
        <f t="shared" si="270"/>
        <v>0</v>
      </c>
      <c r="BH100" s="644"/>
      <c r="BI100" s="640"/>
      <c r="BJ100" s="645">
        <f t="shared" si="271"/>
        <v>0</v>
      </c>
      <c r="BK100" s="644"/>
      <c r="BL100" s="640"/>
      <c r="BM100" s="645">
        <f t="shared" si="272"/>
        <v>0</v>
      </c>
      <c r="BN100" s="644"/>
      <c r="BO100" s="640"/>
      <c r="BP100" s="639">
        <f t="shared" si="273"/>
        <v>0</v>
      </c>
      <c r="BQ100" s="639">
        <f t="shared" si="274"/>
        <v>0</v>
      </c>
      <c r="BR100" s="642">
        <f t="shared" si="275"/>
        <v>0</v>
      </c>
      <c r="BS100" s="641"/>
      <c r="BT100" s="643"/>
      <c r="BU100" s="642">
        <f t="shared" si="276"/>
        <v>0</v>
      </c>
      <c r="BV100" s="641"/>
      <c r="BW100" s="643"/>
      <c r="BX100" s="642">
        <f t="shared" si="277"/>
        <v>0</v>
      </c>
      <c r="BY100" s="641"/>
      <c r="BZ100" s="643"/>
      <c r="CA100" s="642">
        <f t="shared" si="278"/>
        <v>0</v>
      </c>
      <c r="CB100" s="641"/>
      <c r="CC100" s="643"/>
      <c r="CD100" s="639">
        <f t="shared" si="279"/>
        <v>0</v>
      </c>
      <c r="CE100" s="639">
        <f t="shared" si="280"/>
        <v>0</v>
      </c>
    </row>
    <row r="101" spans="1:83" x14ac:dyDescent="0.3">
      <c r="A101" s="672" t="str">
        <f>D101&amp;G101&amp;H101</f>
        <v>Moega VAçúcarVLI</v>
      </c>
      <c r="B101" s="671" t="str">
        <f t="shared" si="214"/>
        <v>N</v>
      </c>
      <c r="C101" s="742" t="s">
        <v>107</v>
      </c>
      <c r="D101" s="742" t="s">
        <v>102</v>
      </c>
      <c r="E101" s="741" t="s">
        <v>53</v>
      </c>
      <c r="F101" s="702" t="s">
        <v>103</v>
      </c>
      <c r="G101" s="741" t="s">
        <v>103</v>
      </c>
      <c r="H101" s="740" t="s">
        <v>11</v>
      </c>
      <c r="I101" s="737">
        <v>0</v>
      </c>
      <c r="J101" s="737">
        <v>0</v>
      </c>
      <c r="K101" s="738">
        <v>0</v>
      </c>
      <c r="L101" s="737">
        <f t="shared" si="251"/>
        <v>0</v>
      </c>
      <c r="M101" s="739"/>
      <c r="N101" s="642"/>
      <c r="O101" s="641"/>
      <c r="P101" s="643"/>
      <c r="Q101" s="642">
        <f t="shared" si="252"/>
        <v>0</v>
      </c>
      <c r="R101" s="641"/>
      <c r="S101" s="643"/>
      <c r="T101" s="642">
        <f t="shared" si="253"/>
        <v>0</v>
      </c>
      <c r="U101" s="641"/>
      <c r="V101" s="643"/>
      <c r="W101" s="642">
        <f t="shared" si="254"/>
        <v>0</v>
      </c>
      <c r="X101" s="641"/>
      <c r="Y101" s="643"/>
      <c r="Z101" s="639">
        <f t="shared" si="255"/>
        <v>0</v>
      </c>
      <c r="AA101" s="639">
        <f t="shared" si="256"/>
        <v>0</v>
      </c>
      <c r="AB101" s="645">
        <f t="shared" si="257"/>
        <v>0</v>
      </c>
      <c r="AC101" s="644"/>
      <c r="AD101" s="640"/>
      <c r="AE101" s="645">
        <f t="shared" si="258"/>
        <v>0</v>
      </c>
      <c r="AF101" s="644"/>
      <c r="AG101" s="640"/>
      <c r="AH101" s="645">
        <f t="shared" si="259"/>
        <v>0</v>
      </c>
      <c r="AI101" s="644"/>
      <c r="AJ101" s="640"/>
      <c r="AK101" s="645">
        <f t="shared" si="260"/>
        <v>0</v>
      </c>
      <c r="AL101" s="644"/>
      <c r="AM101" s="640"/>
      <c r="AN101" s="639">
        <f t="shared" si="261"/>
        <v>0</v>
      </c>
      <c r="AO101" s="639">
        <f t="shared" si="262"/>
        <v>0</v>
      </c>
      <c r="AP101" s="642">
        <f t="shared" si="263"/>
        <v>0</v>
      </c>
      <c r="AQ101" s="641"/>
      <c r="AR101" s="643"/>
      <c r="AS101" s="642">
        <f t="shared" si="264"/>
        <v>0</v>
      </c>
      <c r="AT101" s="641"/>
      <c r="AU101" s="643"/>
      <c r="AV101" s="642">
        <f t="shared" si="265"/>
        <v>0</v>
      </c>
      <c r="AW101" s="641"/>
      <c r="AX101" s="643"/>
      <c r="AY101" s="642">
        <f t="shared" si="266"/>
        <v>0</v>
      </c>
      <c r="AZ101" s="641"/>
      <c r="BA101" s="643"/>
      <c r="BB101" s="639">
        <f t="shared" si="267"/>
        <v>0</v>
      </c>
      <c r="BC101" s="639">
        <f t="shared" si="268"/>
        <v>0</v>
      </c>
      <c r="BD101" s="645">
        <f t="shared" si="269"/>
        <v>0</v>
      </c>
      <c r="BE101" s="644"/>
      <c r="BF101" s="640"/>
      <c r="BG101" s="645">
        <f t="shared" si="270"/>
        <v>0</v>
      </c>
      <c r="BH101" s="644"/>
      <c r="BI101" s="640"/>
      <c r="BJ101" s="645">
        <f t="shared" si="271"/>
        <v>0</v>
      </c>
      <c r="BK101" s="644"/>
      <c r="BL101" s="640"/>
      <c r="BM101" s="645">
        <f t="shared" si="272"/>
        <v>0</v>
      </c>
      <c r="BN101" s="644"/>
      <c r="BO101" s="640"/>
      <c r="BP101" s="639">
        <f t="shared" si="273"/>
        <v>0</v>
      </c>
      <c r="BQ101" s="639">
        <f t="shared" si="274"/>
        <v>0</v>
      </c>
      <c r="BR101" s="642">
        <f t="shared" si="275"/>
        <v>0</v>
      </c>
      <c r="BS101" s="641"/>
      <c r="BT101" s="643"/>
      <c r="BU101" s="642">
        <f t="shared" si="276"/>
        <v>0</v>
      </c>
      <c r="BV101" s="641"/>
      <c r="BW101" s="643"/>
      <c r="BX101" s="642">
        <f t="shared" si="277"/>
        <v>0</v>
      </c>
      <c r="BY101" s="641"/>
      <c r="BZ101" s="643"/>
      <c r="CA101" s="642">
        <f t="shared" si="278"/>
        <v>0</v>
      </c>
      <c r="CB101" s="641"/>
      <c r="CC101" s="643"/>
      <c r="CD101" s="639">
        <f t="shared" si="279"/>
        <v>0</v>
      </c>
      <c r="CE101" s="639">
        <f t="shared" si="280"/>
        <v>0</v>
      </c>
    </row>
    <row r="102" spans="1:83" x14ac:dyDescent="0.3">
      <c r="A102" s="672" t="str">
        <f>D102&amp;G102&amp;H102</f>
        <v>TOTAL</v>
      </c>
      <c r="B102" s="671" t="str">
        <f t="shared" si="214"/>
        <v>N</v>
      </c>
      <c r="C102" s="670" t="s">
        <v>9</v>
      </c>
      <c r="D102" s="670" t="s">
        <v>9</v>
      </c>
      <c r="E102" s="668"/>
      <c r="F102" s="669"/>
      <c r="G102" s="668"/>
      <c r="H102" s="638"/>
      <c r="I102" s="735">
        <v>99</v>
      </c>
      <c r="J102" s="735">
        <v>75</v>
      </c>
      <c r="K102" s="735">
        <f>SUM(K90:K101)</f>
        <v>0</v>
      </c>
      <c r="L102" s="735">
        <v>0</v>
      </c>
      <c r="M102" s="736">
        <f ca="1">SUMIFS(M:M,$D:$D,$D101,$H:$H,"RUMO")</f>
        <v>0</v>
      </c>
      <c r="N102" s="657">
        <f t="shared" ref="N102:AB102" si="281">SUM(N90:N101)</f>
        <v>0</v>
      </c>
      <c r="O102" s="656">
        <f t="shared" si="281"/>
        <v>0</v>
      </c>
      <c r="P102" s="653">
        <f t="shared" si="281"/>
        <v>0</v>
      </c>
      <c r="Q102" s="655">
        <f t="shared" si="281"/>
        <v>0</v>
      </c>
      <c r="R102" s="654">
        <f t="shared" si="281"/>
        <v>0</v>
      </c>
      <c r="S102" s="653">
        <f t="shared" si="281"/>
        <v>0</v>
      </c>
      <c r="T102" s="655">
        <f t="shared" si="281"/>
        <v>0</v>
      </c>
      <c r="U102" s="654">
        <f t="shared" si="281"/>
        <v>0</v>
      </c>
      <c r="V102" s="653">
        <f t="shared" si="281"/>
        <v>0</v>
      </c>
      <c r="W102" s="655">
        <f t="shared" si="281"/>
        <v>0</v>
      </c>
      <c r="X102" s="654">
        <f t="shared" si="281"/>
        <v>0</v>
      </c>
      <c r="Y102" s="653">
        <f t="shared" si="281"/>
        <v>0</v>
      </c>
      <c r="Z102" s="653">
        <f t="shared" si="281"/>
        <v>0</v>
      </c>
      <c r="AA102" s="653">
        <f t="shared" si="281"/>
        <v>0</v>
      </c>
      <c r="AB102" s="652">
        <f t="shared" si="281"/>
        <v>0</v>
      </c>
      <c r="AC102" s="651">
        <f t="shared" ref="AC102:AP102" si="282">SUM(AC90:AC101)</f>
        <v>0</v>
      </c>
      <c r="AD102" s="650">
        <f t="shared" si="282"/>
        <v>0</v>
      </c>
      <c r="AE102" s="652">
        <f t="shared" si="282"/>
        <v>0</v>
      </c>
      <c r="AF102" s="651">
        <f t="shared" si="282"/>
        <v>0</v>
      </c>
      <c r="AG102" s="650">
        <f t="shared" si="282"/>
        <v>0</v>
      </c>
      <c r="AH102" s="652">
        <f t="shared" si="282"/>
        <v>0</v>
      </c>
      <c r="AI102" s="651">
        <f t="shared" si="282"/>
        <v>0</v>
      </c>
      <c r="AJ102" s="650">
        <f t="shared" si="282"/>
        <v>0</v>
      </c>
      <c r="AK102" s="652">
        <f t="shared" si="282"/>
        <v>0</v>
      </c>
      <c r="AL102" s="651">
        <f t="shared" si="282"/>
        <v>0</v>
      </c>
      <c r="AM102" s="650">
        <f t="shared" si="282"/>
        <v>0</v>
      </c>
      <c r="AN102" s="650">
        <f t="shared" si="282"/>
        <v>0</v>
      </c>
      <c r="AO102" s="650">
        <f t="shared" si="282"/>
        <v>0</v>
      </c>
      <c r="AP102" s="657">
        <f t="shared" si="282"/>
        <v>0</v>
      </c>
      <c r="AQ102" s="656">
        <f t="shared" ref="AQ102:CE102" si="283">SUM(AQ90:AQ101)</f>
        <v>0</v>
      </c>
      <c r="AR102" s="653">
        <f t="shared" si="283"/>
        <v>0</v>
      </c>
      <c r="AS102" s="657">
        <f t="shared" si="283"/>
        <v>0</v>
      </c>
      <c r="AT102" s="656">
        <f t="shared" si="283"/>
        <v>0</v>
      </c>
      <c r="AU102" s="653">
        <f t="shared" si="283"/>
        <v>0</v>
      </c>
      <c r="AV102" s="657">
        <f t="shared" si="283"/>
        <v>0</v>
      </c>
      <c r="AW102" s="656">
        <f t="shared" si="283"/>
        <v>0</v>
      </c>
      <c r="AX102" s="653">
        <f t="shared" si="283"/>
        <v>0</v>
      </c>
      <c r="AY102" s="657">
        <f t="shared" si="283"/>
        <v>0</v>
      </c>
      <c r="AZ102" s="656">
        <f t="shared" si="283"/>
        <v>0</v>
      </c>
      <c r="BA102" s="653">
        <f t="shared" si="283"/>
        <v>0</v>
      </c>
      <c r="BB102" s="653">
        <f t="shared" si="283"/>
        <v>0</v>
      </c>
      <c r="BC102" s="653">
        <f t="shared" si="283"/>
        <v>0</v>
      </c>
      <c r="BD102" s="652">
        <f t="shared" si="283"/>
        <v>0</v>
      </c>
      <c r="BE102" s="651">
        <f t="shared" si="283"/>
        <v>0</v>
      </c>
      <c r="BF102" s="650">
        <f t="shared" si="283"/>
        <v>0</v>
      </c>
      <c r="BG102" s="652">
        <f t="shared" si="283"/>
        <v>0</v>
      </c>
      <c r="BH102" s="651">
        <f t="shared" si="283"/>
        <v>0</v>
      </c>
      <c r="BI102" s="650">
        <f t="shared" si="283"/>
        <v>0</v>
      </c>
      <c r="BJ102" s="652">
        <f t="shared" si="283"/>
        <v>0</v>
      </c>
      <c r="BK102" s="651">
        <f t="shared" si="283"/>
        <v>0</v>
      </c>
      <c r="BL102" s="650">
        <f t="shared" si="283"/>
        <v>0</v>
      </c>
      <c r="BM102" s="652">
        <f t="shared" si="283"/>
        <v>0</v>
      </c>
      <c r="BN102" s="651">
        <f t="shared" si="283"/>
        <v>0</v>
      </c>
      <c r="BO102" s="650">
        <f t="shared" si="283"/>
        <v>0</v>
      </c>
      <c r="BP102" s="650">
        <f t="shared" si="283"/>
        <v>0</v>
      </c>
      <c r="BQ102" s="650">
        <f t="shared" si="283"/>
        <v>0</v>
      </c>
      <c r="BR102" s="657">
        <f t="shared" si="283"/>
        <v>0</v>
      </c>
      <c r="BS102" s="656">
        <f t="shared" si="283"/>
        <v>0</v>
      </c>
      <c r="BT102" s="653">
        <f t="shared" si="283"/>
        <v>0</v>
      </c>
      <c r="BU102" s="657">
        <f t="shared" si="283"/>
        <v>0</v>
      </c>
      <c r="BV102" s="656">
        <f t="shared" si="283"/>
        <v>0</v>
      </c>
      <c r="BW102" s="653">
        <f t="shared" si="283"/>
        <v>0</v>
      </c>
      <c r="BX102" s="657">
        <f t="shared" si="283"/>
        <v>0</v>
      </c>
      <c r="BY102" s="656">
        <f t="shared" si="283"/>
        <v>0</v>
      </c>
      <c r="BZ102" s="653">
        <f t="shared" si="283"/>
        <v>0</v>
      </c>
      <c r="CA102" s="657">
        <f t="shared" si="283"/>
        <v>0</v>
      </c>
      <c r="CB102" s="656">
        <f t="shared" si="283"/>
        <v>0</v>
      </c>
      <c r="CC102" s="653">
        <f t="shared" si="283"/>
        <v>0</v>
      </c>
      <c r="CD102" s="653">
        <f t="shared" si="283"/>
        <v>0</v>
      </c>
      <c r="CE102" s="653">
        <f t="shared" si="283"/>
        <v>0</v>
      </c>
    </row>
    <row r="103" spans="1:83" x14ac:dyDescent="0.3">
      <c r="A103" s="672" t="str">
        <f>D103&amp;G103&amp;H103</f>
        <v>Moega XFareloRUMO</v>
      </c>
      <c r="B103" s="671" t="str">
        <f t="shared" si="214"/>
        <v>N</v>
      </c>
      <c r="C103" s="749" t="s">
        <v>107</v>
      </c>
      <c r="D103" s="749" t="s">
        <v>104</v>
      </c>
      <c r="E103" s="747" t="s">
        <v>53</v>
      </c>
      <c r="F103" s="748" t="s">
        <v>101</v>
      </c>
      <c r="G103" s="747" t="s">
        <v>193</v>
      </c>
      <c r="H103" s="740" t="s">
        <v>8</v>
      </c>
      <c r="I103" s="743">
        <v>84</v>
      </c>
      <c r="J103" s="743">
        <v>0</v>
      </c>
      <c r="K103" s="744">
        <v>0</v>
      </c>
      <c r="L103" s="743">
        <f t="shared" ref="L103:L114" si="284">IF(K103="","",K103-J103)</f>
        <v>0</v>
      </c>
      <c r="M103" s="745"/>
      <c r="N103" s="633"/>
      <c r="O103" s="632"/>
      <c r="P103" s="634"/>
      <c r="Q103" s="633">
        <f t="shared" ref="Q103:Q114" si="285">N103+O103-P103</f>
        <v>0</v>
      </c>
      <c r="R103" s="632"/>
      <c r="S103" s="634"/>
      <c r="T103" s="633">
        <f t="shared" ref="T103:T114" si="286">Q103+R103-S103</f>
        <v>0</v>
      </c>
      <c r="U103" s="632"/>
      <c r="V103" s="635"/>
      <c r="W103" s="633">
        <f t="shared" ref="W103:W114" si="287">T103+U103-V103</f>
        <v>0</v>
      </c>
      <c r="X103" s="632"/>
      <c r="Y103" s="634"/>
      <c r="Z103" s="630">
        <f t="shared" ref="Z103:Z114" si="288">N103+O103+R103+U103+X103</f>
        <v>0</v>
      </c>
      <c r="AA103" s="630">
        <f t="shared" ref="AA103:AA114" si="289">P103+S103+V103+Y103</f>
        <v>0</v>
      </c>
      <c r="AB103" s="637">
        <f t="shared" ref="AB103:AB114" si="290">Z103-AA103</f>
        <v>0</v>
      </c>
      <c r="AC103" s="636"/>
      <c r="AD103" s="631"/>
      <c r="AE103" s="637">
        <f t="shared" ref="AE103:AE114" si="291">AB103+AC103-AD103</f>
        <v>0</v>
      </c>
      <c r="AF103" s="636"/>
      <c r="AG103" s="631"/>
      <c r="AH103" s="637">
        <f t="shared" ref="AH103:AH114" si="292">AE103+AF103-AG103</f>
        <v>0</v>
      </c>
      <c r="AI103" s="636"/>
      <c r="AJ103" s="631"/>
      <c r="AK103" s="637">
        <f t="shared" ref="AK103:AK114" si="293">AH103+AI103-AJ103</f>
        <v>0</v>
      </c>
      <c r="AL103" s="636"/>
      <c r="AM103" s="631"/>
      <c r="AN103" s="630">
        <f t="shared" ref="AN103:AN114" si="294">AB103+AC103+AF103+AI103+AL103</f>
        <v>0</v>
      </c>
      <c r="AO103" s="630">
        <f t="shared" ref="AO103:AO114" si="295">AD103+AG103+AJ103+AM103</f>
        <v>0</v>
      </c>
      <c r="AP103" s="633">
        <f t="shared" ref="AP103:AP114" si="296">AN103-AO103</f>
        <v>0</v>
      </c>
      <c r="AQ103" s="632"/>
      <c r="AR103" s="634"/>
      <c r="AS103" s="633">
        <f t="shared" ref="AS103:AS114" si="297">AP103+AQ103-AR103</f>
        <v>0</v>
      </c>
      <c r="AT103" s="632"/>
      <c r="AU103" s="634"/>
      <c r="AV103" s="633">
        <f t="shared" ref="AV103:AV114" si="298">AS103+AT103-AU103</f>
        <v>0</v>
      </c>
      <c r="AW103" s="632"/>
      <c r="AX103" s="635"/>
      <c r="AY103" s="633">
        <f t="shared" ref="AY103:AY114" si="299">AV103+AW103-AX103</f>
        <v>0</v>
      </c>
      <c r="AZ103" s="632"/>
      <c r="BA103" s="634"/>
      <c r="BB103" s="630">
        <f t="shared" ref="BB103:BB114" si="300">AP103+AQ103+AT103+AW103+AZ103</f>
        <v>0</v>
      </c>
      <c r="BC103" s="630">
        <f t="shared" ref="BC103:BC114" si="301">AR103+AU103+AX103+BA103</f>
        <v>0</v>
      </c>
      <c r="BD103" s="637">
        <f t="shared" ref="BD103:BD114" si="302">BB103-BC103</f>
        <v>0</v>
      </c>
      <c r="BE103" s="636"/>
      <c r="BF103" s="631"/>
      <c r="BG103" s="637">
        <f t="shared" ref="BG103:BG114" si="303">BD103+BE103-BF103</f>
        <v>0</v>
      </c>
      <c r="BH103" s="636"/>
      <c r="BI103" s="631"/>
      <c r="BJ103" s="637">
        <f t="shared" ref="BJ103:BJ114" si="304">BG103+BH103-BI103</f>
        <v>0</v>
      </c>
      <c r="BK103" s="636"/>
      <c r="BL103" s="631"/>
      <c r="BM103" s="637">
        <f t="shared" ref="BM103:BM114" si="305">BJ103+BK103-BL103</f>
        <v>0</v>
      </c>
      <c r="BN103" s="636"/>
      <c r="BO103" s="631"/>
      <c r="BP103" s="630">
        <f t="shared" ref="BP103:BP114" si="306">BD103+BE103+BH103+BK103+BN103</f>
        <v>0</v>
      </c>
      <c r="BQ103" s="630">
        <f t="shared" ref="BQ103:BQ114" si="307">BF103+BI103+BL103+BO103</f>
        <v>0</v>
      </c>
      <c r="BR103" s="633">
        <f t="shared" ref="BR103:BR114" si="308">BP103-BQ103</f>
        <v>0</v>
      </c>
      <c r="BS103" s="632"/>
      <c r="BT103" s="634"/>
      <c r="BU103" s="633">
        <f t="shared" ref="BU103:BU114" si="309">BR103+BS103-BT103</f>
        <v>0</v>
      </c>
      <c r="BV103" s="632"/>
      <c r="BW103" s="634"/>
      <c r="BX103" s="633">
        <f t="shared" ref="BX103:BX114" si="310">BU103+BV103-BW103</f>
        <v>0</v>
      </c>
      <c r="BY103" s="632"/>
      <c r="BZ103" s="635"/>
      <c r="CA103" s="633">
        <f t="shared" ref="CA103:CA114" si="311">BX103+BY103-BZ103</f>
        <v>0</v>
      </c>
      <c r="CB103" s="632"/>
      <c r="CC103" s="634"/>
      <c r="CD103" s="630">
        <f t="shared" ref="CD103:CD114" si="312">BR103+BS103+BV103+BY103+CB103</f>
        <v>0</v>
      </c>
      <c r="CE103" s="630">
        <f t="shared" ref="CE103:CE114" si="313">BT103+BW103+BZ103+CC103</f>
        <v>0</v>
      </c>
    </row>
    <row r="104" spans="1:83" x14ac:dyDescent="0.3">
      <c r="A104" s="752"/>
      <c r="B104" s="671" t="str">
        <f t="shared" si="214"/>
        <v>N</v>
      </c>
      <c r="C104" s="742" t="s">
        <v>107</v>
      </c>
      <c r="D104" s="742" t="s">
        <v>104</v>
      </c>
      <c r="E104" s="741" t="s">
        <v>53</v>
      </c>
      <c r="F104" s="702" t="s">
        <v>101</v>
      </c>
      <c r="G104" s="741" t="s">
        <v>193</v>
      </c>
      <c r="H104" s="740" t="s">
        <v>10</v>
      </c>
      <c r="I104" s="737">
        <v>0</v>
      </c>
      <c r="J104" s="737">
        <v>0</v>
      </c>
      <c r="K104" s="738">
        <v>0</v>
      </c>
      <c r="L104" s="737">
        <f t="shared" si="284"/>
        <v>0</v>
      </c>
      <c r="M104" s="739"/>
      <c r="N104" s="642"/>
      <c r="O104" s="641"/>
      <c r="P104" s="643"/>
      <c r="Q104" s="642">
        <f t="shared" si="285"/>
        <v>0</v>
      </c>
      <c r="R104" s="641"/>
      <c r="S104" s="643"/>
      <c r="T104" s="642">
        <f t="shared" si="286"/>
        <v>0</v>
      </c>
      <c r="U104" s="641"/>
      <c r="V104" s="643"/>
      <c r="W104" s="642">
        <f t="shared" si="287"/>
        <v>0</v>
      </c>
      <c r="X104" s="641"/>
      <c r="Y104" s="643"/>
      <c r="Z104" s="639">
        <f t="shared" si="288"/>
        <v>0</v>
      </c>
      <c r="AA104" s="639">
        <f t="shared" si="289"/>
        <v>0</v>
      </c>
      <c r="AB104" s="645">
        <f t="shared" si="290"/>
        <v>0</v>
      </c>
      <c r="AC104" s="644"/>
      <c r="AD104" s="640"/>
      <c r="AE104" s="645">
        <f t="shared" si="291"/>
        <v>0</v>
      </c>
      <c r="AF104" s="644"/>
      <c r="AG104" s="640"/>
      <c r="AH104" s="645">
        <f t="shared" si="292"/>
        <v>0</v>
      </c>
      <c r="AI104" s="644"/>
      <c r="AJ104" s="640"/>
      <c r="AK104" s="645">
        <f t="shared" si="293"/>
        <v>0</v>
      </c>
      <c r="AL104" s="644"/>
      <c r="AM104" s="640"/>
      <c r="AN104" s="639">
        <f t="shared" si="294"/>
        <v>0</v>
      </c>
      <c r="AO104" s="639">
        <f t="shared" si="295"/>
        <v>0</v>
      </c>
      <c r="AP104" s="642">
        <f t="shared" si="296"/>
        <v>0</v>
      </c>
      <c r="AQ104" s="641"/>
      <c r="AR104" s="643"/>
      <c r="AS104" s="642">
        <f t="shared" si="297"/>
        <v>0</v>
      </c>
      <c r="AT104" s="641"/>
      <c r="AU104" s="643"/>
      <c r="AV104" s="642">
        <f t="shared" si="298"/>
        <v>0</v>
      </c>
      <c r="AW104" s="641"/>
      <c r="AX104" s="643"/>
      <c r="AY104" s="642">
        <f t="shared" si="299"/>
        <v>0</v>
      </c>
      <c r="AZ104" s="641"/>
      <c r="BA104" s="643"/>
      <c r="BB104" s="639">
        <f t="shared" si="300"/>
        <v>0</v>
      </c>
      <c r="BC104" s="639">
        <f t="shared" si="301"/>
        <v>0</v>
      </c>
      <c r="BD104" s="645">
        <f t="shared" si="302"/>
        <v>0</v>
      </c>
      <c r="BE104" s="644"/>
      <c r="BF104" s="640"/>
      <c r="BG104" s="645">
        <f t="shared" si="303"/>
        <v>0</v>
      </c>
      <c r="BH104" s="644"/>
      <c r="BI104" s="640"/>
      <c r="BJ104" s="645">
        <f t="shared" si="304"/>
        <v>0</v>
      </c>
      <c r="BK104" s="644"/>
      <c r="BL104" s="640"/>
      <c r="BM104" s="645">
        <f t="shared" si="305"/>
        <v>0</v>
      </c>
      <c r="BN104" s="644"/>
      <c r="BO104" s="640"/>
      <c r="BP104" s="639">
        <f t="shared" si="306"/>
        <v>0</v>
      </c>
      <c r="BQ104" s="639">
        <f t="shared" si="307"/>
        <v>0</v>
      </c>
      <c r="BR104" s="642">
        <f t="shared" si="308"/>
        <v>0</v>
      </c>
      <c r="BS104" s="641"/>
      <c r="BT104" s="643"/>
      <c r="BU104" s="642">
        <f t="shared" si="309"/>
        <v>0</v>
      </c>
      <c r="BV104" s="641"/>
      <c r="BW104" s="643"/>
      <c r="BX104" s="642">
        <f t="shared" si="310"/>
        <v>0</v>
      </c>
      <c r="BY104" s="641"/>
      <c r="BZ104" s="643"/>
      <c r="CA104" s="642">
        <f t="shared" si="311"/>
        <v>0</v>
      </c>
      <c r="CB104" s="641"/>
      <c r="CC104" s="643"/>
      <c r="CD104" s="639">
        <f t="shared" si="312"/>
        <v>0</v>
      </c>
      <c r="CE104" s="639">
        <f t="shared" si="313"/>
        <v>0</v>
      </c>
    </row>
    <row r="105" spans="1:83" x14ac:dyDescent="0.3">
      <c r="A105" s="672" t="str">
        <f>D105&amp;G105&amp;H105</f>
        <v>Moega XFareloVLI</v>
      </c>
      <c r="B105" s="671" t="str">
        <f t="shared" si="214"/>
        <v>N</v>
      </c>
      <c r="C105" s="742" t="s">
        <v>107</v>
      </c>
      <c r="D105" s="742" t="s">
        <v>104</v>
      </c>
      <c r="E105" s="741" t="s">
        <v>53</v>
      </c>
      <c r="F105" s="702" t="s">
        <v>101</v>
      </c>
      <c r="G105" s="741" t="s">
        <v>193</v>
      </c>
      <c r="H105" s="740" t="s">
        <v>11</v>
      </c>
      <c r="I105" s="737">
        <v>0</v>
      </c>
      <c r="J105" s="737">
        <v>0</v>
      </c>
      <c r="K105" s="738">
        <v>0</v>
      </c>
      <c r="L105" s="737">
        <f t="shared" si="284"/>
        <v>0</v>
      </c>
      <c r="M105" s="739"/>
      <c r="N105" s="642"/>
      <c r="O105" s="641"/>
      <c r="P105" s="643"/>
      <c r="Q105" s="642">
        <f t="shared" si="285"/>
        <v>0</v>
      </c>
      <c r="R105" s="641"/>
      <c r="S105" s="643"/>
      <c r="T105" s="642">
        <f t="shared" si="286"/>
        <v>0</v>
      </c>
      <c r="U105" s="641"/>
      <c r="V105" s="643"/>
      <c r="W105" s="642">
        <f t="shared" si="287"/>
        <v>0</v>
      </c>
      <c r="X105" s="641"/>
      <c r="Y105" s="643"/>
      <c r="Z105" s="639">
        <f t="shared" si="288"/>
        <v>0</v>
      </c>
      <c r="AA105" s="639">
        <f t="shared" si="289"/>
        <v>0</v>
      </c>
      <c r="AB105" s="645">
        <f t="shared" si="290"/>
        <v>0</v>
      </c>
      <c r="AC105" s="644"/>
      <c r="AD105" s="640"/>
      <c r="AE105" s="645">
        <f t="shared" si="291"/>
        <v>0</v>
      </c>
      <c r="AF105" s="644"/>
      <c r="AG105" s="640"/>
      <c r="AH105" s="645">
        <f t="shared" si="292"/>
        <v>0</v>
      </c>
      <c r="AI105" s="644"/>
      <c r="AJ105" s="640"/>
      <c r="AK105" s="645">
        <f t="shared" si="293"/>
        <v>0</v>
      </c>
      <c r="AL105" s="644"/>
      <c r="AM105" s="640"/>
      <c r="AN105" s="639">
        <f t="shared" si="294"/>
        <v>0</v>
      </c>
      <c r="AO105" s="639">
        <f t="shared" si="295"/>
        <v>0</v>
      </c>
      <c r="AP105" s="642">
        <f t="shared" si="296"/>
        <v>0</v>
      </c>
      <c r="AQ105" s="641"/>
      <c r="AR105" s="643"/>
      <c r="AS105" s="642">
        <f t="shared" si="297"/>
        <v>0</v>
      </c>
      <c r="AT105" s="641"/>
      <c r="AU105" s="643"/>
      <c r="AV105" s="642">
        <f t="shared" si="298"/>
        <v>0</v>
      </c>
      <c r="AW105" s="641"/>
      <c r="AX105" s="643"/>
      <c r="AY105" s="642">
        <f t="shared" si="299"/>
        <v>0</v>
      </c>
      <c r="AZ105" s="641"/>
      <c r="BA105" s="643"/>
      <c r="BB105" s="639">
        <f t="shared" si="300"/>
        <v>0</v>
      </c>
      <c r="BC105" s="639">
        <f t="shared" si="301"/>
        <v>0</v>
      </c>
      <c r="BD105" s="645">
        <f t="shared" si="302"/>
        <v>0</v>
      </c>
      <c r="BE105" s="644"/>
      <c r="BF105" s="640"/>
      <c r="BG105" s="645">
        <f t="shared" si="303"/>
        <v>0</v>
      </c>
      <c r="BH105" s="644"/>
      <c r="BI105" s="640"/>
      <c r="BJ105" s="645">
        <f t="shared" si="304"/>
        <v>0</v>
      </c>
      <c r="BK105" s="644"/>
      <c r="BL105" s="640"/>
      <c r="BM105" s="645">
        <f t="shared" si="305"/>
        <v>0</v>
      </c>
      <c r="BN105" s="644"/>
      <c r="BO105" s="640"/>
      <c r="BP105" s="639">
        <f t="shared" si="306"/>
        <v>0</v>
      </c>
      <c r="BQ105" s="639">
        <f t="shared" si="307"/>
        <v>0</v>
      </c>
      <c r="BR105" s="642">
        <f t="shared" si="308"/>
        <v>0</v>
      </c>
      <c r="BS105" s="641"/>
      <c r="BT105" s="643"/>
      <c r="BU105" s="642">
        <f t="shared" si="309"/>
        <v>0</v>
      </c>
      <c r="BV105" s="641"/>
      <c r="BW105" s="643"/>
      <c r="BX105" s="642">
        <f t="shared" si="310"/>
        <v>0</v>
      </c>
      <c r="BY105" s="641"/>
      <c r="BZ105" s="643"/>
      <c r="CA105" s="642">
        <f t="shared" si="311"/>
        <v>0</v>
      </c>
      <c r="CB105" s="641"/>
      <c r="CC105" s="643"/>
      <c r="CD105" s="639">
        <f t="shared" si="312"/>
        <v>0</v>
      </c>
      <c r="CE105" s="639">
        <f t="shared" si="313"/>
        <v>0</v>
      </c>
    </row>
    <row r="106" spans="1:83" x14ac:dyDescent="0.3">
      <c r="A106" s="672" t="str">
        <f>D106&amp;G106&amp;H106</f>
        <v>Moega XMilhoRUMO</v>
      </c>
      <c r="B106" s="671" t="str">
        <f t="shared" si="214"/>
        <v>N</v>
      </c>
      <c r="C106" s="749" t="s">
        <v>107</v>
      </c>
      <c r="D106" s="749" t="s">
        <v>104</v>
      </c>
      <c r="E106" s="747" t="s">
        <v>53</v>
      </c>
      <c r="F106" s="748" t="s">
        <v>101</v>
      </c>
      <c r="G106" s="747" t="s">
        <v>196</v>
      </c>
      <c r="H106" s="746" t="s">
        <v>8</v>
      </c>
      <c r="I106" s="743">
        <v>0</v>
      </c>
      <c r="J106" s="743">
        <v>0</v>
      </c>
      <c r="K106" s="744">
        <v>0</v>
      </c>
      <c r="L106" s="743">
        <f t="shared" si="284"/>
        <v>0</v>
      </c>
      <c r="M106" s="745"/>
      <c r="N106" s="633"/>
      <c r="O106" s="632"/>
      <c r="P106" s="634"/>
      <c r="Q106" s="633">
        <f t="shared" si="285"/>
        <v>0</v>
      </c>
      <c r="R106" s="632"/>
      <c r="S106" s="634"/>
      <c r="T106" s="633">
        <f t="shared" si="286"/>
        <v>0</v>
      </c>
      <c r="U106" s="632"/>
      <c r="V106" s="635"/>
      <c r="W106" s="633">
        <f t="shared" si="287"/>
        <v>0</v>
      </c>
      <c r="X106" s="632"/>
      <c r="Y106" s="634"/>
      <c r="Z106" s="630">
        <f t="shared" si="288"/>
        <v>0</v>
      </c>
      <c r="AA106" s="630">
        <f t="shared" si="289"/>
        <v>0</v>
      </c>
      <c r="AB106" s="637">
        <f t="shared" si="290"/>
        <v>0</v>
      </c>
      <c r="AC106" s="636"/>
      <c r="AD106" s="631"/>
      <c r="AE106" s="637">
        <f t="shared" si="291"/>
        <v>0</v>
      </c>
      <c r="AF106" s="636"/>
      <c r="AG106" s="631"/>
      <c r="AH106" s="637">
        <f t="shared" si="292"/>
        <v>0</v>
      </c>
      <c r="AI106" s="636"/>
      <c r="AJ106" s="631"/>
      <c r="AK106" s="637">
        <f t="shared" si="293"/>
        <v>0</v>
      </c>
      <c r="AL106" s="636"/>
      <c r="AM106" s="631"/>
      <c r="AN106" s="630">
        <f t="shared" si="294"/>
        <v>0</v>
      </c>
      <c r="AO106" s="630">
        <f t="shared" si="295"/>
        <v>0</v>
      </c>
      <c r="AP106" s="633">
        <f t="shared" si="296"/>
        <v>0</v>
      </c>
      <c r="AQ106" s="632"/>
      <c r="AR106" s="634"/>
      <c r="AS106" s="633">
        <f t="shared" si="297"/>
        <v>0</v>
      </c>
      <c r="AT106" s="632"/>
      <c r="AU106" s="634"/>
      <c r="AV106" s="633">
        <f t="shared" si="298"/>
        <v>0</v>
      </c>
      <c r="AW106" s="632"/>
      <c r="AX106" s="635"/>
      <c r="AY106" s="633">
        <f t="shared" si="299"/>
        <v>0</v>
      </c>
      <c r="AZ106" s="632"/>
      <c r="BA106" s="634"/>
      <c r="BB106" s="630">
        <f t="shared" si="300"/>
        <v>0</v>
      </c>
      <c r="BC106" s="630">
        <f t="shared" si="301"/>
        <v>0</v>
      </c>
      <c r="BD106" s="637">
        <f t="shared" si="302"/>
        <v>0</v>
      </c>
      <c r="BE106" s="636"/>
      <c r="BF106" s="631"/>
      <c r="BG106" s="637">
        <f t="shared" si="303"/>
        <v>0</v>
      </c>
      <c r="BH106" s="636"/>
      <c r="BI106" s="631"/>
      <c r="BJ106" s="637">
        <f t="shared" si="304"/>
        <v>0</v>
      </c>
      <c r="BK106" s="636"/>
      <c r="BL106" s="631"/>
      <c r="BM106" s="637">
        <f t="shared" si="305"/>
        <v>0</v>
      </c>
      <c r="BN106" s="636"/>
      <c r="BO106" s="631"/>
      <c r="BP106" s="630">
        <f t="shared" si="306"/>
        <v>0</v>
      </c>
      <c r="BQ106" s="630">
        <f t="shared" si="307"/>
        <v>0</v>
      </c>
      <c r="BR106" s="633">
        <f t="shared" si="308"/>
        <v>0</v>
      </c>
      <c r="BS106" s="632"/>
      <c r="BT106" s="634"/>
      <c r="BU106" s="633">
        <f t="shared" si="309"/>
        <v>0</v>
      </c>
      <c r="BV106" s="632"/>
      <c r="BW106" s="634"/>
      <c r="BX106" s="633">
        <f t="shared" si="310"/>
        <v>0</v>
      </c>
      <c r="BY106" s="632"/>
      <c r="BZ106" s="635"/>
      <c r="CA106" s="633">
        <f t="shared" si="311"/>
        <v>0</v>
      </c>
      <c r="CB106" s="632"/>
      <c r="CC106" s="634"/>
      <c r="CD106" s="630">
        <f t="shared" si="312"/>
        <v>0</v>
      </c>
      <c r="CE106" s="630">
        <f t="shared" si="313"/>
        <v>0</v>
      </c>
    </row>
    <row r="107" spans="1:83" x14ac:dyDescent="0.3">
      <c r="A107" s="752"/>
      <c r="B107" s="671" t="str">
        <f t="shared" si="214"/>
        <v>N</v>
      </c>
      <c r="C107" s="742" t="s">
        <v>107</v>
      </c>
      <c r="D107" s="742" t="s">
        <v>104</v>
      </c>
      <c r="E107" s="741" t="s">
        <v>53</v>
      </c>
      <c r="F107" s="702" t="s">
        <v>101</v>
      </c>
      <c r="G107" s="741" t="s">
        <v>196</v>
      </c>
      <c r="H107" s="740" t="s">
        <v>10</v>
      </c>
      <c r="I107" s="737">
        <v>0</v>
      </c>
      <c r="J107" s="737">
        <v>0</v>
      </c>
      <c r="K107" s="738">
        <v>0</v>
      </c>
      <c r="L107" s="737">
        <f t="shared" si="284"/>
        <v>0</v>
      </c>
      <c r="M107" s="739"/>
      <c r="N107" s="642"/>
      <c r="O107" s="641"/>
      <c r="P107" s="643"/>
      <c r="Q107" s="642">
        <f t="shared" si="285"/>
        <v>0</v>
      </c>
      <c r="R107" s="641"/>
      <c r="S107" s="643"/>
      <c r="T107" s="642">
        <f t="shared" si="286"/>
        <v>0</v>
      </c>
      <c r="U107" s="641"/>
      <c r="V107" s="643"/>
      <c r="W107" s="642">
        <f t="shared" si="287"/>
        <v>0</v>
      </c>
      <c r="X107" s="641"/>
      <c r="Y107" s="643"/>
      <c r="Z107" s="639">
        <f t="shared" si="288"/>
        <v>0</v>
      </c>
      <c r="AA107" s="639">
        <f t="shared" si="289"/>
        <v>0</v>
      </c>
      <c r="AB107" s="645">
        <f t="shared" si="290"/>
        <v>0</v>
      </c>
      <c r="AC107" s="644"/>
      <c r="AD107" s="640"/>
      <c r="AE107" s="645">
        <f t="shared" si="291"/>
        <v>0</v>
      </c>
      <c r="AF107" s="644"/>
      <c r="AG107" s="640"/>
      <c r="AH107" s="645">
        <f t="shared" si="292"/>
        <v>0</v>
      </c>
      <c r="AI107" s="644"/>
      <c r="AJ107" s="640"/>
      <c r="AK107" s="645">
        <f t="shared" si="293"/>
        <v>0</v>
      </c>
      <c r="AL107" s="644"/>
      <c r="AM107" s="640"/>
      <c r="AN107" s="639">
        <f t="shared" si="294"/>
        <v>0</v>
      </c>
      <c r="AO107" s="639">
        <f t="shared" si="295"/>
        <v>0</v>
      </c>
      <c r="AP107" s="642">
        <f t="shared" si="296"/>
        <v>0</v>
      </c>
      <c r="AQ107" s="641"/>
      <c r="AR107" s="643"/>
      <c r="AS107" s="642">
        <f t="shared" si="297"/>
        <v>0</v>
      </c>
      <c r="AT107" s="641"/>
      <c r="AU107" s="643"/>
      <c r="AV107" s="642">
        <f t="shared" si="298"/>
        <v>0</v>
      </c>
      <c r="AW107" s="641"/>
      <c r="AX107" s="643"/>
      <c r="AY107" s="642">
        <f t="shared" si="299"/>
        <v>0</v>
      </c>
      <c r="AZ107" s="641"/>
      <c r="BA107" s="643"/>
      <c r="BB107" s="639">
        <f t="shared" si="300"/>
        <v>0</v>
      </c>
      <c r="BC107" s="639">
        <f t="shared" si="301"/>
        <v>0</v>
      </c>
      <c r="BD107" s="645">
        <f t="shared" si="302"/>
        <v>0</v>
      </c>
      <c r="BE107" s="644"/>
      <c r="BF107" s="640"/>
      <c r="BG107" s="645">
        <f t="shared" si="303"/>
        <v>0</v>
      </c>
      <c r="BH107" s="644"/>
      <c r="BI107" s="640"/>
      <c r="BJ107" s="645">
        <f t="shared" si="304"/>
        <v>0</v>
      </c>
      <c r="BK107" s="644"/>
      <c r="BL107" s="640"/>
      <c r="BM107" s="645">
        <f t="shared" si="305"/>
        <v>0</v>
      </c>
      <c r="BN107" s="644"/>
      <c r="BO107" s="640"/>
      <c r="BP107" s="639">
        <f t="shared" si="306"/>
        <v>0</v>
      </c>
      <c r="BQ107" s="639">
        <f t="shared" si="307"/>
        <v>0</v>
      </c>
      <c r="BR107" s="642">
        <f t="shared" si="308"/>
        <v>0</v>
      </c>
      <c r="BS107" s="641"/>
      <c r="BT107" s="643"/>
      <c r="BU107" s="642">
        <f t="shared" si="309"/>
        <v>0</v>
      </c>
      <c r="BV107" s="641"/>
      <c r="BW107" s="643"/>
      <c r="BX107" s="642">
        <f t="shared" si="310"/>
        <v>0</v>
      </c>
      <c r="BY107" s="641"/>
      <c r="BZ107" s="643"/>
      <c r="CA107" s="642">
        <f t="shared" si="311"/>
        <v>0</v>
      </c>
      <c r="CB107" s="641"/>
      <c r="CC107" s="643"/>
      <c r="CD107" s="639">
        <f t="shared" si="312"/>
        <v>0</v>
      </c>
      <c r="CE107" s="639">
        <f t="shared" si="313"/>
        <v>0</v>
      </c>
    </row>
    <row r="108" spans="1:83" x14ac:dyDescent="0.3">
      <c r="A108" s="672" t="str">
        <f>D108&amp;G108&amp;H108</f>
        <v>Moega XMilhoVLI</v>
      </c>
      <c r="B108" s="671" t="str">
        <f t="shared" si="214"/>
        <v>N</v>
      </c>
      <c r="C108" s="742" t="s">
        <v>107</v>
      </c>
      <c r="D108" s="742" t="s">
        <v>104</v>
      </c>
      <c r="E108" s="741" t="s">
        <v>53</v>
      </c>
      <c r="F108" s="702" t="s">
        <v>101</v>
      </c>
      <c r="G108" s="741" t="s">
        <v>196</v>
      </c>
      <c r="H108" s="740" t="s">
        <v>11</v>
      </c>
      <c r="I108" s="737">
        <v>0</v>
      </c>
      <c r="J108" s="737">
        <v>0</v>
      </c>
      <c r="K108" s="738">
        <v>0</v>
      </c>
      <c r="L108" s="737">
        <f t="shared" si="284"/>
        <v>0</v>
      </c>
      <c r="M108" s="739"/>
      <c r="N108" s="642"/>
      <c r="O108" s="641"/>
      <c r="P108" s="643"/>
      <c r="Q108" s="642">
        <f t="shared" si="285"/>
        <v>0</v>
      </c>
      <c r="R108" s="641"/>
      <c r="S108" s="643"/>
      <c r="T108" s="642">
        <f t="shared" si="286"/>
        <v>0</v>
      </c>
      <c r="U108" s="641"/>
      <c r="V108" s="643"/>
      <c r="W108" s="642">
        <f t="shared" si="287"/>
        <v>0</v>
      </c>
      <c r="X108" s="641"/>
      <c r="Y108" s="643"/>
      <c r="Z108" s="639">
        <f t="shared" si="288"/>
        <v>0</v>
      </c>
      <c r="AA108" s="639">
        <f t="shared" si="289"/>
        <v>0</v>
      </c>
      <c r="AB108" s="645">
        <f t="shared" si="290"/>
        <v>0</v>
      </c>
      <c r="AC108" s="644"/>
      <c r="AD108" s="640"/>
      <c r="AE108" s="645">
        <f t="shared" si="291"/>
        <v>0</v>
      </c>
      <c r="AF108" s="644"/>
      <c r="AG108" s="640"/>
      <c r="AH108" s="645">
        <f t="shared" si="292"/>
        <v>0</v>
      </c>
      <c r="AI108" s="644"/>
      <c r="AJ108" s="640"/>
      <c r="AK108" s="645">
        <f t="shared" si="293"/>
        <v>0</v>
      </c>
      <c r="AL108" s="644"/>
      <c r="AM108" s="640"/>
      <c r="AN108" s="639">
        <f t="shared" si="294"/>
        <v>0</v>
      </c>
      <c r="AO108" s="639">
        <f t="shared" si="295"/>
        <v>0</v>
      </c>
      <c r="AP108" s="642">
        <f t="shared" si="296"/>
        <v>0</v>
      </c>
      <c r="AQ108" s="641"/>
      <c r="AR108" s="643"/>
      <c r="AS108" s="642">
        <f t="shared" si="297"/>
        <v>0</v>
      </c>
      <c r="AT108" s="641"/>
      <c r="AU108" s="643"/>
      <c r="AV108" s="642">
        <f t="shared" si="298"/>
        <v>0</v>
      </c>
      <c r="AW108" s="641"/>
      <c r="AX108" s="643"/>
      <c r="AY108" s="642">
        <f t="shared" si="299"/>
        <v>0</v>
      </c>
      <c r="AZ108" s="641"/>
      <c r="BA108" s="643"/>
      <c r="BB108" s="639">
        <f t="shared" si="300"/>
        <v>0</v>
      </c>
      <c r="BC108" s="639">
        <f t="shared" si="301"/>
        <v>0</v>
      </c>
      <c r="BD108" s="645">
        <f t="shared" si="302"/>
        <v>0</v>
      </c>
      <c r="BE108" s="644"/>
      <c r="BF108" s="640"/>
      <c r="BG108" s="645">
        <f t="shared" si="303"/>
        <v>0</v>
      </c>
      <c r="BH108" s="644"/>
      <c r="BI108" s="640"/>
      <c r="BJ108" s="645">
        <f t="shared" si="304"/>
        <v>0</v>
      </c>
      <c r="BK108" s="644"/>
      <c r="BL108" s="640"/>
      <c r="BM108" s="645">
        <f t="shared" si="305"/>
        <v>0</v>
      </c>
      <c r="BN108" s="644"/>
      <c r="BO108" s="640"/>
      <c r="BP108" s="639">
        <f t="shared" si="306"/>
        <v>0</v>
      </c>
      <c r="BQ108" s="639">
        <f t="shared" si="307"/>
        <v>0</v>
      </c>
      <c r="BR108" s="642">
        <f t="shared" si="308"/>
        <v>0</v>
      </c>
      <c r="BS108" s="641"/>
      <c r="BT108" s="643"/>
      <c r="BU108" s="642">
        <f t="shared" si="309"/>
        <v>0</v>
      </c>
      <c r="BV108" s="641"/>
      <c r="BW108" s="643"/>
      <c r="BX108" s="642">
        <f t="shared" si="310"/>
        <v>0</v>
      </c>
      <c r="BY108" s="641"/>
      <c r="BZ108" s="643"/>
      <c r="CA108" s="642">
        <f t="shared" si="311"/>
        <v>0</v>
      </c>
      <c r="CB108" s="641"/>
      <c r="CC108" s="643"/>
      <c r="CD108" s="639">
        <f t="shared" si="312"/>
        <v>0</v>
      </c>
      <c r="CE108" s="639">
        <f t="shared" si="313"/>
        <v>0</v>
      </c>
    </row>
    <row r="109" spans="1:83" x14ac:dyDescent="0.3">
      <c r="A109" s="672" t="str">
        <f>D109&amp;G109&amp;H109</f>
        <v>Moega XSojaRUMO</v>
      </c>
      <c r="B109" s="671" t="str">
        <f t="shared" si="214"/>
        <v>N</v>
      </c>
      <c r="C109" s="749" t="s">
        <v>107</v>
      </c>
      <c r="D109" s="749" t="s">
        <v>104</v>
      </c>
      <c r="E109" s="747" t="s">
        <v>53</v>
      </c>
      <c r="F109" s="748" t="s">
        <v>101</v>
      </c>
      <c r="G109" s="747" t="s">
        <v>198</v>
      </c>
      <c r="H109" s="746" t="s">
        <v>8</v>
      </c>
      <c r="I109" s="743">
        <v>53</v>
      </c>
      <c r="J109" s="743">
        <v>29</v>
      </c>
      <c r="K109" s="744">
        <v>0</v>
      </c>
      <c r="L109" s="743">
        <f t="shared" si="284"/>
        <v>-29</v>
      </c>
      <c r="M109" s="739"/>
      <c r="N109" s="633"/>
      <c r="O109" s="632"/>
      <c r="P109" s="634"/>
      <c r="Q109" s="633">
        <f t="shared" si="285"/>
        <v>0</v>
      </c>
      <c r="R109" s="632"/>
      <c r="S109" s="634"/>
      <c r="T109" s="633">
        <f t="shared" si="286"/>
        <v>0</v>
      </c>
      <c r="U109" s="632"/>
      <c r="V109" s="635"/>
      <c r="W109" s="633">
        <f t="shared" si="287"/>
        <v>0</v>
      </c>
      <c r="X109" s="632"/>
      <c r="Y109" s="634"/>
      <c r="Z109" s="630">
        <f t="shared" si="288"/>
        <v>0</v>
      </c>
      <c r="AA109" s="630">
        <f t="shared" si="289"/>
        <v>0</v>
      </c>
      <c r="AB109" s="637">
        <f t="shared" si="290"/>
        <v>0</v>
      </c>
      <c r="AC109" s="636"/>
      <c r="AD109" s="631"/>
      <c r="AE109" s="637">
        <f t="shared" si="291"/>
        <v>0</v>
      </c>
      <c r="AF109" s="636"/>
      <c r="AG109" s="631"/>
      <c r="AH109" s="637">
        <f t="shared" si="292"/>
        <v>0</v>
      </c>
      <c r="AI109" s="636"/>
      <c r="AJ109" s="631"/>
      <c r="AK109" s="637">
        <f t="shared" si="293"/>
        <v>0</v>
      </c>
      <c r="AL109" s="636"/>
      <c r="AM109" s="631"/>
      <c r="AN109" s="630">
        <f t="shared" si="294"/>
        <v>0</v>
      </c>
      <c r="AO109" s="630">
        <f t="shared" si="295"/>
        <v>0</v>
      </c>
      <c r="AP109" s="633">
        <f t="shared" si="296"/>
        <v>0</v>
      </c>
      <c r="AQ109" s="632"/>
      <c r="AR109" s="634"/>
      <c r="AS109" s="633">
        <f t="shared" si="297"/>
        <v>0</v>
      </c>
      <c r="AT109" s="632"/>
      <c r="AU109" s="634"/>
      <c r="AV109" s="633">
        <f t="shared" si="298"/>
        <v>0</v>
      </c>
      <c r="AW109" s="632"/>
      <c r="AX109" s="635"/>
      <c r="AY109" s="633">
        <f t="shared" si="299"/>
        <v>0</v>
      </c>
      <c r="AZ109" s="632"/>
      <c r="BA109" s="634"/>
      <c r="BB109" s="630">
        <f t="shared" si="300"/>
        <v>0</v>
      </c>
      <c r="BC109" s="630">
        <f t="shared" si="301"/>
        <v>0</v>
      </c>
      <c r="BD109" s="637">
        <f t="shared" si="302"/>
        <v>0</v>
      </c>
      <c r="BE109" s="636"/>
      <c r="BF109" s="631"/>
      <c r="BG109" s="637">
        <f t="shared" si="303"/>
        <v>0</v>
      </c>
      <c r="BH109" s="636"/>
      <c r="BI109" s="631"/>
      <c r="BJ109" s="637">
        <f t="shared" si="304"/>
        <v>0</v>
      </c>
      <c r="BK109" s="636"/>
      <c r="BL109" s="631"/>
      <c r="BM109" s="637">
        <f t="shared" si="305"/>
        <v>0</v>
      </c>
      <c r="BN109" s="636"/>
      <c r="BO109" s="631"/>
      <c r="BP109" s="630">
        <f t="shared" si="306"/>
        <v>0</v>
      </c>
      <c r="BQ109" s="630">
        <f t="shared" si="307"/>
        <v>0</v>
      </c>
      <c r="BR109" s="633">
        <f t="shared" si="308"/>
        <v>0</v>
      </c>
      <c r="BS109" s="632"/>
      <c r="BT109" s="634"/>
      <c r="BU109" s="633">
        <f t="shared" si="309"/>
        <v>0</v>
      </c>
      <c r="BV109" s="632"/>
      <c r="BW109" s="634"/>
      <c r="BX109" s="633">
        <f t="shared" si="310"/>
        <v>0</v>
      </c>
      <c r="BY109" s="632"/>
      <c r="BZ109" s="635"/>
      <c r="CA109" s="633">
        <f t="shared" si="311"/>
        <v>0</v>
      </c>
      <c r="CB109" s="632"/>
      <c r="CC109" s="634"/>
      <c r="CD109" s="630">
        <f t="shared" si="312"/>
        <v>0</v>
      </c>
      <c r="CE109" s="630">
        <f t="shared" si="313"/>
        <v>0</v>
      </c>
    </row>
    <row r="110" spans="1:83" x14ac:dyDescent="0.3">
      <c r="A110" s="752"/>
      <c r="B110" s="671" t="str">
        <f t="shared" si="214"/>
        <v>N</v>
      </c>
      <c r="C110" s="742" t="s">
        <v>107</v>
      </c>
      <c r="D110" s="742" t="s">
        <v>104</v>
      </c>
      <c r="E110" s="741" t="s">
        <v>53</v>
      </c>
      <c r="F110" s="702" t="s">
        <v>101</v>
      </c>
      <c r="G110" s="741" t="s">
        <v>198</v>
      </c>
      <c r="H110" s="740" t="s">
        <v>10</v>
      </c>
      <c r="I110" s="737">
        <v>46</v>
      </c>
      <c r="J110" s="737">
        <v>46</v>
      </c>
      <c r="K110" s="738">
        <v>0</v>
      </c>
      <c r="L110" s="737">
        <f t="shared" si="284"/>
        <v>-46</v>
      </c>
      <c r="M110" s="739"/>
      <c r="N110" s="642"/>
      <c r="O110" s="641"/>
      <c r="P110" s="643"/>
      <c r="Q110" s="642">
        <f t="shared" si="285"/>
        <v>0</v>
      </c>
      <c r="R110" s="641"/>
      <c r="S110" s="643"/>
      <c r="T110" s="642">
        <f t="shared" si="286"/>
        <v>0</v>
      </c>
      <c r="U110" s="641"/>
      <c r="V110" s="643"/>
      <c r="W110" s="642">
        <f t="shared" si="287"/>
        <v>0</v>
      </c>
      <c r="X110" s="641"/>
      <c r="Y110" s="643"/>
      <c r="Z110" s="639">
        <f t="shared" si="288"/>
        <v>0</v>
      </c>
      <c r="AA110" s="639">
        <f t="shared" si="289"/>
        <v>0</v>
      </c>
      <c r="AB110" s="645">
        <f t="shared" si="290"/>
        <v>0</v>
      </c>
      <c r="AC110" s="644"/>
      <c r="AD110" s="640"/>
      <c r="AE110" s="645">
        <f t="shared" si="291"/>
        <v>0</v>
      </c>
      <c r="AF110" s="644"/>
      <c r="AG110" s="640"/>
      <c r="AH110" s="645">
        <f t="shared" si="292"/>
        <v>0</v>
      </c>
      <c r="AI110" s="644"/>
      <c r="AJ110" s="640"/>
      <c r="AK110" s="645">
        <f t="shared" si="293"/>
        <v>0</v>
      </c>
      <c r="AL110" s="644"/>
      <c r="AM110" s="640"/>
      <c r="AN110" s="639">
        <f t="shared" si="294"/>
        <v>0</v>
      </c>
      <c r="AO110" s="639">
        <f t="shared" si="295"/>
        <v>0</v>
      </c>
      <c r="AP110" s="642">
        <f t="shared" si="296"/>
        <v>0</v>
      </c>
      <c r="AQ110" s="641"/>
      <c r="AR110" s="643"/>
      <c r="AS110" s="642">
        <f t="shared" si="297"/>
        <v>0</v>
      </c>
      <c r="AT110" s="641"/>
      <c r="AU110" s="643"/>
      <c r="AV110" s="642">
        <f t="shared" si="298"/>
        <v>0</v>
      </c>
      <c r="AW110" s="641"/>
      <c r="AX110" s="643"/>
      <c r="AY110" s="642">
        <f t="shared" si="299"/>
        <v>0</v>
      </c>
      <c r="AZ110" s="641"/>
      <c r="BA110" s="643"/>
      <c r="BB110" s="639">
        <f t="shared" si="300"/>
        <v>0</v>
      </c>
      <c r="BC110" s="639">
        <f t="shared" si="301"/>
        <v>0</v>
      </c>
      <c r="BD110" s="645">
        <f t="shared" si="302"/>
        <v>0</v>
      </c>
      <c r="BE110" s="644"/>
      <c r="BF110" s="640"/>
      <c r="BG110" s="645">
        <f t="shared" si="303"/>
        <v>0</v>
      </c>
      <c r="BH110" s="644"/>
      <c r="BI110" s="640"/>
      <c r="BJ110" s="645">
        <f t="shared" si="304"/>
        <v>0</v>
      </c>
      <c r="BK110" s="644"/>
      <c r="BL110" s="640"/>
      <c r="BM110" s="645">
        <f t="shared" si="305"/>
        <v>0</v>
      </c>
      <c r="BN110" s="644"/>
      <c r="BO110" s="640"/>
      <c r="BP110" s="639">
        <f t="shared" si="306"/>
        <v>0</v>
      </c>
      <c r="BQ110" s="639">
        <f t="shared" si="307"/>
        <v>0</v>
      </c>
      <c r="BR110" s="642">
        <f t="shared" si="308"/>
        <v>0</v>
      </c>
      <c r="BS110" s="641"/>
      <c r="BT110" s="643"/>
      <c r="BU110" s="642">
        <f t="shared" si="309"/>
        <v>0</v>
      </c>
      <c r="BV110" s="641"/>
      <c r="BW110" s="643"/>
      <c r="BX110" s="642">
        <f t="shared" si="310"/>
        <v>0</v>
      </c>
      <c r="BY110" s="641"/>
      <c r="BZ110" s="643"/>
      <c r="CA110" s="642">
        <f t="shared" si="311"/>
        <v>0</v>
      </c>
      <c r="CB110" s="641"/>
      <c r="CC110" s="643"/>
      <c r="CD110" s="639">
        <f t="shared" si="312"/>
        <v>0</v>
      </c>
      <c r="CE110" s="639">
        <f t="shared" si="313"/>
        <v>0</v>
      </c>
    </row>
    <row r="111" spans="1:83" x14ac:dyDescent="0.3">
      <c r="A111" s="672" t="str">
        <f>D111&amp;G111&amp;H111</f>
        <v>Moega XSojaVLI</v>
      </c>
      <c r="B111" s="671" t="str">
        <f t="shared" si="214"/>
        <v>N</v>
      </c>
      <c r="C111" s="742" t="s">
        <v>107</v>
      </c>
      <c r="D111" s="742" t="s">
        <v>104</v>
      </c>
      <c r="E111" s="741" t="s">
        <v>53</v>
      </c>
      <c r="F111" s="702" t="s">
        <v>101</v>
      </c>
      <c r="G111" s="741" t="s">
        <v>198</v>
      </c>
      <c r="H111" s="740" t="s">
        <v>11</v>
      </c>
      <c r="I111" s="737">
        <v>0</v>
      </c>
      <c r="J111" s="737">
        <v>0</v>
      </c>
      <c r="K111" s="738">
        <v>0</v>
      </c>
      <c r="L111" s="737">
        <f t="shared" si="284"/>
        <v>0</v>
      </c>
      <c r="M111" s="739"/>
      <c r="N111" s="642"/>
      <c r="O111" s="641"/>
      <c r="P111" s="643"/>
      <c r="Q111" s="642">
        <f t="shared" si="285"/>
        <v>0</v>
      </c>
      <c r="R111" s="641"/>
      <c r="S111" s="643"/>
      <c r="T111" s="642">
        <f t="shared" si="286"/>
        <v>0</v>
      </c>
      <c r="U111" s="641"/>
      <c r="V111" s="643"/>
      <c r="W111" s="642">
        <f t="shared" si="287"/>
        <v>0</v>
      </c>
      <c r="X111" s="641"/>
      <c r="Y111" s="643"/>
      <c r="Z111" s="639">
        <f t="shared" si="288"/>
        <v>0</v>
      </c>
      <c r="AA111" s="639">
        <f t="shared" si="289"/>
        <v>0</v>
      </c>
      <c r="AB111" s="645">
        <f t="shared" si="290"/>
        <v>0</v>
      </c>
      <c r="AC111" s="644"/>
      <c r="AD111" s="640"/>
      <c r="AE111" s="645">
        <f t="shared" si="291"/>
        <v>0</v>
      </c>
      <c r="AF111" s="644"/>
      <c r="AG111" s="640"/>
      <c r="AH111" s="645">
        <f t="shared" si="292"/>
        <v>0</v>
      </c>
      <c r="AI111" s="644"/>
      <c r="AJ111" s="640"/>
      <c r="AK111" s="645">
        <f t="shared" si="293"/>
        <v>0</v>
      </c>
      <c r="AL111" s="644"/>
      <c r="AM111" s="640"/>
      <c r="AN111" s="639">
        <f t="shared" si="294"/>
        <v>0</v>
      </c>
      <c r="AO111" s="639">
        <f t="shared" si="295"/>
        <v>0</v>
      </c>
      <c r="AP111" s="642">
        <f t="shared" si="296"/>
        <v>0</v>
      </c>
      <c r="AQ111" s="641"/>
      <c r="AR111" s="643"/>
      <c r="AS111" s="642">
        <f t="shared" si="297"/>
        <v>0</v>
      </c>
      <c r="AT111" s="641"/>
      <c r="AU111" s="643"/>
      <c r="AV111" s="642">
        <f t="shared" si="298"/>
        <v>0</v>
      </c>
      <c r="AW111" s="641"/>
      <c r="AX111" s="643"/>
      <c r="AY111" s="642">
        <f t="shared" si="299"/>
        <v>0</v>
      </c>
      <c r="AZ111" s="641"/>
      <c r="BA111" s="643"/>
      <c r="BB111" s="639">
        <f t="shared" si="300"/>
        <v>0</v>
      </c>
      <c r="BC111" s="639">
        <f t="shared" si="301"/>
        <v>0</v>
      </c>
      <c r="BD111" s="645">
        <f t="shared" si="302"/>
        <v>0</v>
      </c>
      <c r="BE111" s="644"/>
      <c r="BF111" s="640"/>
      <c r="BG111" s="645">
        <f t="shared" si="303"/>
        <v>0</v>
      </c>
      <c r="BH111" s="644"/>
      <c r="BI111" s="640"/>
      <c r="BJ111" s="645">
        <f t="shared" si="304"/>
        <v>0</v>
      </c>
      <c r="BK111" s="644"/>
      <c r="BL111" s="640"/>
      <c r="BM111" s="645">
        <f t="shared" si="305"/>
        <v>0</v>
      </c>
      <c r="BN111" s="644"/>
      <c r="BO111" s="640"/>
      <c r="BP111" s="639">
        <f t="shared" si="306"/>
        <v>0</v>
      </c>
      <c r="BQ111" s="639">
        <f t="shared" si="307"/>
        <v>0</v>
      </c>
      <c r="BR111" s="642">
        <f t="shared" si="308"/>
        <v>0</v>
      </c>
      <c r="BS111" s="641"/>
      <c r="BT111" s="643"/>
      <c r="BU111" s="642">
        <f t="shared" si="309"/>
        <v>0</v>
      </c>
      <c r="BV111" s="641"/>
      <c r="BW111" s="643"/>
      <c r="BX111" s="642">
        <f t="shared" si="310"/>
        <v>0</v>
      </c>
      <c r="BY111" s="641"/>
      <c r="BZ111" s="643"/>
      <c r="CA111" s="642">
        <f t="shared" si="311"/>
        <v>0</v>
      </c>
      <c r="CB111" s="641"/>
      <c r="CC111" s="643"/>
      <c r="CD111" s="639">
        <f t="shared" si="312"/>
        <v>0</v>
      </c>
      <c r="CE111" s="639">
        <f t="shared" si="313"/>
        <v>0</v>
      </c>
    </row>
    <row r="112" spans="1:83" x14ac:dyDescent="0.3">
      <c r="A112" s="672">
        <v>5</v>
      </c>
      <c r="B112" s="671" t="str">
        <f t="shared" si="214"/>
        <v>N</v>
      </c>
      <c r="C112" s="749" t="s">
        <v>107</v>
      </c>
      <c r="D112" s="749" t="s">
        <v>104</v>
      </c>
      <c r="E112" s="747" t="s">
        <v>53</v>
      </c>
      <c r="F112" s="748" t="s">
        <v>103</v>
      </c>
      <c r="G112" s="747" t="s">
        <v>103</v>
      </c>
      <c r="H112" s="746" t="s">
        <v>8</v>
      </c>
      <c r="I112" s="743">
        <v>0</v>
      </c>
      <c r="J112" s="743">
        <v>0</v>
      </c>
      <c r="K112" s="744">
        <v>0</v>
      </c>
      <c r="L112" s="743">
        <f t="shared" si="284"/>
        <v>0</v>
      </c>
      <c r="M112" s="745"/>
      <c r="N112" s="633"/>
      <c r="O112" s="632"/>
      <c r="P112" s="634"/>
      <c r="Q112" s="633">
        <f t="shared" si="285"/>
        <v>0</v>
      </c>
      <c r="R112" s="632"/>
      <c r="S112" s="634"/>
      <c r="T112" s="633">
        <f t="shared" si="286"/>
        <v>0</v>
      </c>
      <c r="U112" s="632"/>
      <c r="V112" s="635"/>
      <c r="W112" s="633">
        <f t="shared" si="287"/>
        <v>0</v>
      </c>
      <c r="X112" s="632"/>
      <c r="Y112" s="634"/>
      <c r="Z112" s="630">
        <f t="shared" si="288"/>
        <v>0</v>
      </c>
      <c r="AA112" s="630">
        <f t="shared" si="289"/>
        <v>0</v>
      </c>
      <c r="AB112" s="637">
        <f t="shared" si="290"/>
        <v>0</v>
      </c>
      <c r="AC112" s="636"/>
      <c r="AD112" s="631"/>
      <c r="AE112" s="637">
        <f t="shared" si="291"/>
        <v>0</v>
      </c>
      <c r="AF112" s="636"/>
      <c r="AG112" s="631"/>
      <c r="AH112" s="637">
        <f t="shared" si="292"/>
        <v>0</v>
      </c>
      <c r="AI112" s="636"/>
      <c r="AJ112" s="631"/>
      <c r="AK112" s="637">
        <f t="shared" si="293"/>
        <v>0</v>
      </c>
      <c r="AL112" s="636"/>
      <c r="AM112" s="631"/>
      <c r="AN112" s="630">
        <f t="shared" si="294"/>
        <v>0</v>
      </c>
      <c r="AO112" s="630">
        <f t="shared" si="295"/>
        <v>0</v>
      </c>
      <c r="AP112" s="633">
        <f t="shared" si="296"/>
        <v>0</v>
      </c>
      <c r="AQ112" s="632"/>
      <c r="AR112" s="634"/>
      <c r="AS112" s="633">
        <f t="shared" si="297"/>
        <v>0</v>
      </c>
      <c r="AT112" s="632"/>
      <c r="AU112" s="634"/>
      <c r="AV112" s="633">
        <f t="shared" si="298"/>
        <v>0</v>
      </c>
      <c r="AW112" s="632"/>
      <c r="AX112" s="635"/>
      <c r="AY112" s="633">
        <f t="shared" si="299"/>
        <v>0</v>
      </c>
      <c r="AZ112" s="632"/>
      <c r="BA112" s="634"/>
      <c r="BB112" s="630">
        <f t="shared" si="300"/>
        <v>0</v>
      </c>
      <c r="BC112" s="630">
        <f t="shared" si="301"/>
        <v>0</v>
      </c>
      <c r="BD112" s="637">
        <f t="shared" si="302"/>
        <v>0</v>
      </c>
      <c r="BE112" s="636"/>
      <c r="BF112" s="631"/>
      <c r="BG112" s="637">
        <f t="shared" si="303"/>
        <v>0</v>
      </c>
      <c r="BH112" s="636"/>
      <c r="BI112" s="631"/>
      <c r="BJ112" s="637">
        <f t="shared" si="304"/>
        <v>0</v>
      </c>
      <c r="BK112" s="636"/>
      <c r="BL112" s="631"/>
      <c r="BM112" s="637">
        <f t="shared" si="305"/>
        <v>0</v>
      </c>
      <c r="BN112" s="636"/>
      <c r="BO112" s="631"/>
      <c r="BP112" s="630">
        <f t="shared" si="306"/>
        <v>0</v>
      </c>
      <c r="BQ112" s="630">
        <f t="shared" si="307"/>
        <v>0</v>
      </c>
      <c r="BR112" s="633">
        <f t="shared" si="308"/>
        <v>0</v>
      </c>
      <c r="BS112" s="632"/>
      <c r="BT112" s="634"/>
      <c r="BU112" s="633">
        <f t="shared" si="309"/>
        <v>0</v>
      </c>
      <c r="BV112" s="632"/>
      <c r="BW112" s="634"/>
      <c r="BX112" s="633">
        <f t="shared" si="310"/>
        <v>0</v>
      </c>
      <c r="BY112" s="632"/>
      <c r="BZ112" s="635"/>
      <c r="CA112" s="633">
        <f t="shared" si="311"/>
        <v>0</v>
      </c>
      <c r="CB112" s="632"/>
      <c r="CC112" s="634"/>
      <c r="CD112" s="630">
        <f t="shared" si="312"/>
        <v>0</v>
      </c>
      <c r="CE112" s="630">
        <f t="shared" si="313"/>
        <v>0</v>
      </c>
    </row>
    <row r="113" spans="1:83" x14ac:dyDescent="0.3">
      <c r="A113" s="672" t="str">
        <f t="shared" ref="A113:A144" si="314">D113&amp;G113&amp;H113</f>
        <v>Moega XAçúcarMRS</v>
      </c>
      <c r="B113" s="671" t="str">
        <f t="shared" si="214"/>
        <v>N</v>
      </c>
      <c r="C113" s="742" t="s">
        <v>107</v>
      </c>
      <c r="D113" s="742" t="s">
        <v>104</v>
      </c>
      <c r="E113" s="741" t="s">
        <v>53</v>
      </c>
      <c r="F113" s="702" t="s">
        <v>103</v>
      </c>
      <c r="G113" s="741" t="s">
        <v>103</v>
      </c>
      <c r="H113" s="740" t="s">
        <v>10</v>
      </c>
      <c r="I113" s="737">
        <v>0</v>
      </c>
      <c r="J113" s="737">
        <v>0</v>
      </c>
      <c r="K113" s="738">
        <v>0</v>
      </c>
      <c r="L113" s="737">
        <f t="shared" si="284"/>
        <v>0</v>
      </c>
      <c r="M113" s="739"/>
      <c r="N113" s="642"/>
      <c r="O113" s="641"/>
      <c r="P113" s="643"/>
      <c r="Q113" s="642">
        <f t="shared" si="285"/>
        <v>0</v>
      </c>
      <c r="R113" s="641"/>
      <c r="S113" s="643"/>
      <c r="T113" s="642">
        <f t="shared" si="286"/>
        <v>0</v>
      </c>
      <c r="U113" s="641"/>
      <c r="V113" s="643"/>
      <c r="W113" s="642">
        <f t="shared" si="287"/>
        <v>0</v>
      </c>
      <c r="X113" s="641"/>
      <c r="Y113" s="643"/>
      <c r="Z113" s="639">
        <f t="shared" si="288"/>
        <v>0</v>
      </c>
      <c r="AA113" s="639">
        <f t="shared" si="289"/>
        <v>0</v>
      </c>
      <c r="AB113" s="645">
        <f t="shared" si="290"/>
        <v>0</v>
      </c>
      <c r="AC113" s="644"/>
      <c r="AD113" s="640"/>
      <c r="AE113" s="645">
        <f t="shared" si="291"/>
        <v>0</v>
      </c>
      <c r="AF113" s="644"/>
      <c r="AG113" s="640"/>
      <c r="AH113" s="645">
        <f t="shared" si="292"/>
        <v>0</v>
      </c>
      <c r="AI113" s="644"/>
      <c r="AJ113" s="640"/>
      <c r="AK113" s="645">
        <f t="shared" si="293"/>
        <v>0</v>
      </c>
      <c r="AL113" s="644"/>
      <c r="AM113" s="640"/>
      <c r="AN113" s="639">
        <f t="shared" si="294"/>
        <v>0</v>
      </c>
      <c r="AO113" s="639">
        <f t="shared" si="295"/>
        <v>0</v>
      </c>
      <c r="AP113" s="642">
        <f t="shared" si="296"/>
        <v>0</v>
      </c>
      <c r="AQ113" s="641"/>
      <c r="AR113" s="643"/>
      <c r="AS113" s="642">
        <f t="shared" si="297"/>
        <v>0</v>
      </c>
      <c r="AT113" s="641"/>
      <c r="AU113" s="643"/>
      <c r="AV113" s="642">
        <f t="shared" si="298"/>
        <v>0</v>
      </c>
      <c r="AW113" s="641"/>
      <c r="AX113" s="643"/>
      <c r="AY113" s="642">
        <f t="shared" si="299"/>
        <v>0</v>
      </c>
      <c r="AZ113" s="641"/>
      <c r="BA113" s="643"/>
      <c r="BB113" s="639">
        <f t="shared" si="300"/>
        <v>0</v>
      </c>
      <c r="BC113" s="639">
        <f t="shared" si="301"/>
        <v>0</v>
      </c>
      <c r="BD113" s="645">
        <f t="shared" si="302"/>
        <v>0</v>
      </c>
      <c r="BE113" s="644"/>
      <c r="BF113" s="640"/>
      <c r="BG113" s="645">
        <f t="shared" si="303"/>
        <v>0</v>
      </c>
      <c r="BH113" s="644"/>
      <c r="BI113" s="640"/>
      <c r="BJ113" s="645">
        <f t="shared" si="304"/>
        <v>0</v>
      </c>
      <c r="BK113" s="644"/>
      <c r="BL113" s="640"/>
      <c r="BM113" s="645">
        <f t="shared" si="305"/>
        <v>0</v>
      </c>
      <c r="BN113" s="644"/>
      <c r="BO113" s="640"/>
      <c r="BP113" s="639">
        <f t="shared" si="306"/>
        <v>0</v>
      </c>
      <c r="BQ113" s="639">
        <f t="shared" si="307"/>
        <v>0</v>
      </c>
      <c r="BR113" s="642">
        <f t="shared" si="308"/>
        <v>0</v>
      </c>
      <c r="BS113" s="641"/>
      <c r="BT113" s="643"/>
      <c r="BU113" s="642">
        <f t="shared" si="309"/>
        <v>0</v>
      </c>
      <c r="BV113" s="641"/>
      <c r="BW113" s="643"/>
      <c r="BX113" s="642">
        <f t="shared" si="310"/>
        <v>0</v>
      </c>
      <c r="BY113" s="641"/>
      <c r="BZ113" s="643"/>
      <c r="CA113" s="642">
        <f t="shared" si="311"/>
        <v>0</v>
      </c>
      <c r="CB113" s="641"/>
      <c r="CC113" s="643"/>
      <c r="CD113" s="639">
        <f t="shared" si="312"/>
        <v>0</v>
      </c>
      <c r="CE113" s="639">
        <f t="shared" si="313"/>
        <v>0</v>
      </c>
    </row>
    <row r="114" spans="1:83" x14ac:dyDescent="0.3">
      <c r="A114" s="672" t="str">
        <f t="shared" si="314"/>
        <v>Moega XAçúcarVLI</v>
      </c>
      <c r="B114" s="671" t="str">
        <f t="shared" si="214"/>
        <v>N</v>
      </c>
      <c r="C114" s="742" t="s">
        <v>107</v>
      </c>
      <c r="D114" s="742" t="s">
        <v>104</v>
      </c>
      <c r="E114" s="741" t="s">
        <v>53</v>
      </c>
      <c r="F114" s="702" t="s">
        <v>103</v>
      </c>
      <c r="G114" s="741" t="s">
        <v>103</v>
      </c>
      <c r="H114" s="740" t="s">
        <v>11</v>
      </c>
      <c r="I114" s="737">
        <v>0</v>
      </c>
      <c r="J114" s="737">
        <v>0</v>
      </c>
      <c r="K114" s="738">
        <v>0</v>
      </c>
      <c r="L114" s="737">
        <f t="shared" si="284"/>
        <v>0</v>
      </c>
      <c r="M114" s="739"/>
      <c r="N114" s="642"/>
      <c r="O114" s="641"/>
      <c r="P114" s="643"/>
      <c r="Q114" s="642">
        <f t="shared" si="285"/>
        <v>0</v>
      </c>
      <c r="R114" s="641"/>
      <c r="S114" s="643"/>
      <c r="T114" s="642">
        <f t="shared" si="286"/>
        <v>0</v>
      </c>
      <c r="U114" s="641"/>
      <c r="V114" s="643"/>
      <c r="W114" s="642">
        <f t="shared" si="287"/>
        <v>0</v>
      </c>
      <c r="X114" s="641"/>
      <c r="Y114" s="643"/>
      <c r="Z114" s="639">
        <f t="shared" si="288"/>
        <v>0</v>
      </c>
      <c r="AA114" s="639">
        <f t="shared" si="289"/>
        <v>0</v>
      </c>
      <c r="AB114" s="645">
        <f t="shared" si="290"/>
        <v>0</v>
      </c>
      <c r="AC114" s="644"/>
      <c r="AD114" s="640"/>
      <c r="AE114" s="645">
        <f t="shared" si="291"/>
        <v>0</v>
      </c>
      <c r="AF114" s="644"/>
      <c r="AG114" s="640"/>
      <c r="AH114" s="645">
        <f t="shared" si="292"/>
        <v>0</v>
      </c>
      <c r="AI114" s="644"/>
      <c r="AJ114" s="640"/>
      <c r="AK114" s="645">
        <f t="shared" si="293"/>
        <v>0</v>
      </c>
      <c r="AL114" s="644"/>
      <c r="AM114" s="640"/>
      <c r="AN114" s="639">
        <f t="shared" si="294"/>
        <v>0</v>
      </c>
      <c r="AO114" s="639">
        <f t="shared" si="295"/>
        <v>0</v>
      </c>
      <c r="AP114" s="642">
        <f t="shared" si="296"/>
        <v>0</v>
      </c>
      <c r="AQ114" s="641"/>
      <c r="AR114" s="643"/>
      <c r="AS114" s="642">
        <f t="shared" si="297"/>
        <v>0</v>
      </c>
      <c r="AT114" s="641"/>
      <c r="AU114" s="643"/>
      <c r="AV114" s="642">
        <f t="shared" si="298"/>
        <v>0</v>
      </c>
      <c r="AW114" s="641"/>
      <c r="AX114" s="643"/>
      <c r="AY114" s="642">
        <f t="shared" si="299"/>
        <v>0</v>
      </c>
      <c r="AZ114" s="641"/>
      <c r="BA114" s="643"/>
      <c r="BB114" s="639">
        <f t="shared" si="300"/>
        <v>0</v>
      </c>
      <c r="BC114" s="639">
        <f t="shared" si="301"/>
        <v>0</v>
      </c>
      <c r="BD114" s="645">
        <f t="shared" si="302"/>
        <v>0</v>
      </c>
      <c r="BE114" s="644"/>
      <c r="BF114" s="640"/>
      <c r="BG114" s="645">
        <f t="shared" si="303"/>
        <v>0</v>
      </c>
      <c r="BH114" s="644"/>
      <c r="BI114" s="640"/>
      <c r="BJ114" s="645">
        <f t="shared" si="304"/>
        <v>0</v>
      </c>
      <c r="BK114" s="644"/>
      <c r="BL114" s="640"/>
      <c r="BM114" s="645">
        <f t="shared" si="305"/>
        <v>0</v>
      </c>
      <c r="BN114" s="644"/>
      <c r="BO114" s="640"/>
      <c r="BP114" s="639">
        <f t="shared" si="306"/>
        <v>0</v>
      </c>
      <c r="BQ114" s="639">
        <f t="shared" si="307"/>
        <v>0</v>
      </c>
      <c r="BR114" s="642">
        <f t="shared" si="308"/>
        <v>0</v>
      </c>
      <c r="BS114" s="641"/>
      <c r="BT114" s="643"/>
      <c r="BU114" s="642">
        <f t="shared" si="309"/>
        <v>0</v>
      </c>
      <c r="BV114" s="641"/>
      <c r="BW114" s="643"/>
      <c r="BX114" s="642">
        <f t="shared" si="310"/>
        <v>0</v>
      </c>
      <c r="BY114" s="641"/>
      <c r="BZ114" s="643"/>
      <c r="CA114" s="642">
        <f t="shared" si="311"/>
        <v>0</v>
      </c>
      <c r="CB114" s="641"/>
      <c r="CC114" s="643"/>
      <c r="CD114" s="639">
        <f t="shared" si="312"/>
        <v>0</v>
      </c>
      <c r="CE114" s="639">
        <f t="shared" si="313"/>
        <v>0</v>
      </c>
    </row>
    <row r="115" spans="1:83" x14ac:dyDescent="0.3">
      <c r="A115" s="672" t="str">
        <f t="shared" si="314"/>
        <v>TOTAL</v>
      </c>
      <c r="B115" s="671" t="str">
        <f t="shared" si="214"/>
        <v>N</v>
      </c>
      <c r="C115" s="670" t="s">
        <v>9</v>
      </c>
      <c r="D115" s="670" t="s">
        <v>9</v>
      </c>
      <c r="E115" s="668"/>
      <c r="F115" s="669"/>
      <c r="G115" s="668"/>
      <c r="H115" s="638"/>
      <c r="I115" s="735">
        <v>84</v>
      </c>
      <c r="J115" s="735">
        <v>0</v>
      </c>
      <c r="K115" s="735">
        <f>SUM(K103:K105)</f>
        <v>0</v>
      </c>
      <c r="L115" s="735">
        <v>0</v>
      </c>
      <c r="M115" s="736">
        <f ca="1">SUMIFS(M:M,$D:$D,#REF!,$H:$H,"RUMO")</f>
        <v>0</v>
      </c>
      <c r="N115" s="657">
        <f t="shared" ref="N115:AB115" si="315">SUM(N103:N114)</f>
        <v>0</v>
      </c>
      <c r="O115" s="656">
        <f t="shared" si="315"/>
        <v>0</v>
      </c>
      <c r="P115" s="653">
        <f t="shared" si="315"/>
        <v>0</v>
      </c>
      <c r="Q115" s="655">
        <f t="shared" si="315"/>
        <v>0</v>
      </c>
      <c r="R115" s="654">
        <f t="shared" si="315"/>
        <v>0</v>
      </c>
      <c r="S115" s="653">
        <f t="shared" si="315"/>
        <v>0</v>
      </c>
      <c r="T115" s="655">
        <f t="shared" si="315"/>
        <v>0</v>
      </c>
      <c r="U115" s="654">
        <f t="shared" si="315"/>
        <v>0</v>
      </c>
      <c r="V115" s="653">
        <f t="shared" si="315"/>
        <v>0</v>
      </c>
      <c r="W115" s="655">
        <f t="shared" si="315"/>
        <v>0</v>
      </c>
      <c r="X115" s="654">
        <f t="shared" si="315"/>
        <v>0</v>
      </c>
      <c r="Y115" s="653">
        <f t="shared" si="315"/>
        <v>0</v>
      </c>
      <c r="Z115" s="653">
        <f t="shared" si="315"/>
        <v>0</v>
      </c>
      <c r="AA115" s="653">
        <f t="shared" si="315"/>
        <v>0</v>
      </c>
      <c r="AB115" s="652">
        <f t="shared" si="315"/>
        <v>0</v>
      </c>
      <c r="AC115" s="651">
        <f t="shared" ref="AC115:AP115" si="316">SUM(AC103:AC114)</f>
        <v>0</v>
      </c>
      <c r="AD115" s="650">
        <f t="shared" si="316"/>
        <v>0</v>
      </c>
      <c r="AE115" s="652">
        <f t="shared" si="316"/>
        <v>0</v>
      </c>
      <c r="AF115" s="651">
        <f t="shared" si="316"/>
        <v>0</v>
      </c>
      <c r="AG115" s="650">
        <f t="shared" si="316"/>
        <v>0</v>
      </c>
      <c r="AH115" s="652">
        <f t="shared" si="316"/>
        <v>0</v>
      </c>
      <c r="AI115" s="651">
        <f t="shared" si="316"/>
        <v>0</v>
      </c>
      <c r="AJ115" s="650">
        <f t="shared" si="316"/>
        <v>0</v>
      </c>
      <c r="AK115" s="652">
        <f t="shared" si="316"/>
        <v>0</v>
      </c>
      <c r="AL115" s="651">
        <f t="shared" si="316"/>
        <v>0</v>
      </c>
      <c r="AM115" s="650">
        <f t="shared" si="316"/>
        <v>0</v>
      </c>
      <c r="AN115" s="650">
        <f t="shared" si="316"/>
        <v>0</v>
      </c>
      <c r="AO115" s="650">
        <f t="shared" si="316"/>
        <v>0</v>
      </c>
      <c r="AP115" s="657">
        <f t="shared" si="316"/>
        <v>0</v>
      </c>
      <c r="AQ115" s="656">
        <f t="shared" ref="AQ115:CE115" si="317">SUM(AQ103:AQ114)</f>
        <v>0</v>
      </c>
      <c r="AR115" s="653">
        <f t="shared" si="317"/>
        <v>0</v>
      </c>
      <c r="AS115" s="657">
        <f t="shared" si="317"/>
        <v>0</v>
      </c>
      <c r="AT115" s="656">
        <f t="shared" si="317"/>
        <v>0</v>
      </c>
      <c r="AU115" s="653">
        <f t="shared" si="317"/>
        <v>0</v>
      </c>
      <c r="AV115" s="657">
        <f t="shared" si="317"/>
        <v>0</v>
      </c>
      <c r="AW115" s="656">
        <f t="shared" si="317"/>
        <v>0</v>
      </c>
      <c r="AX115" s="653">
        <f t="shared" si="317"/>
        <v>0</v>
      </c>
      <c r="AY115" s="657">
        <f t="shared" si="317"/>
        <v>0</v>
      </c>
      <c r="AZ115" s="656">
        <f t="shared" si="317"/>
        <v>0</v>
      </c>
      <c r="BA115" s="653">
        <f t="shared" si="317"/>
        <v>0</v>
      </c>
      <c r="BB115" s="653">
        <f t="shared" si="317"/>
        <v>0</v>
      </c>
      <c r="BC115" s="653">
        <f t="shared" si="317"/>
        <v>0</v>
      </c>
      <c r="BD115" s="652">
        <f t="shared" si="317"/>
        <v>0</v>
      </c>
      <c r="BE115" s="651">
        <f t="shared" si="317"/>
        <v>0</v>
      </c>
      <c r="BF115" s="650">
        <f t="shared" si="317"/>
        <v>0</v>
      </c>
      <c r="BG115" s="652">
        <f t="shared" si="317"/>
        <v>0</v>
      </c>
      <c r="BH115" s="651">
        <f t="shared" si="317"/>
        <v>0</v>
      </c>
      <c r="BI115" s="650">
        <f t="shared" si="317"/>
        <v>0</v>
      </c>
      <c r="BJ115" s="652">
        <f t="shared" si="317"/>
        <v>0</v>
      </c>
      <c r="BK115" s="651">
        <f t="shared" si="317"/>
        <v>0</v>
      </c>
      <c r="BL115" s="650">
        <f t="shared" si="317"/>
        <v>0</v>
      </c>
      <c r="BM115" s="652">
        <f t="shared" si="317"/>
        <v>0</v>
      </c>
      <c r="BN115" s="651">
        <f t="shared" si="317"/>
        <v>0</v>
      </c>
      <c r="BO115" s="650">
        <f t="shared" si="317"/>
        <v>0</v>
      </c>
      <c r="BP115" s="650">
        <f t="shared" si="317"/>
        <v>0</v>
      </c>
      <c r="BQ115" s="650">
        <f t="shared" si="317"/>
        <v>0</v>
      </c>
      <c r="BR115" s="657">
        <f t="shared" si="317"/>
        <v>0</v>
      </c>
      <c r="BS115" s="656">
        <f t="shared" si="317"/>
        <v>0</v>
      </c>
      <c r="BT115" s="653">
        <f t="shared" si="317"/>
        <v>0</v>
      </c>
      <c r="BU115" s="657">
        <f t="shared" si="317"/>
        <v>0</v>
      </c>
      <c r="BV115" s="656">
        <f t="shared" si="317"/>
        <v>0</v>
      </c>
      <c r="BW115" s="653">
        <f t="shared" si="317"/>
        <v>0</v>
      </c>
      <c r="BX115" s="657">
        <f t="shared" si="317"/>
        <v>0</v>
      </c>
      <c r="BY115" s="656">
        <f t="shared" si="317"/>
        <v>0</v>
      </c>
      <c r="BZ115" s="653">
        <f t="shared" si="317"/>
        <v>0</v>
      </c>
      <c r="CA115" s="657">
        <f t="shared" si="317"/>
        <v>0</v>
      </c>
      <c r="CB115" s="656">
        <f t="shared" si="317"/>
        <v>0</v>
      </c>
      <c r="CC115" s="653">
        <f t="shared" si="317"/>
        <v>0</v>
      </c>
      <c r="CD115" s="653">
        <f t="shared" si="317"/>
        <v>0</v>
      </c>
      <c r="CE115" s="653">
        <f t="shared" si="317"/>
        <v>0</v>
      </c>
    </row>
    <row r="116" spans="1:83" x14ac:dyDescent="0.3">
      <c r="A116" s="672" t="str">
        <f t="shared" si="314"/>
        <v>TGRÃOFareloRUMO</v>
      </c>
      <c r="B116" s="671" t="str">
        <f t="shared" si="214"/>
        <v>N</v>
      </c>
      <c r="C116" s="749" t="s">
        <v>107</v>
      </c>
      <c r="D116" s="749" t="s">
        <v>24</v>
      </c>
      <c r="E116" s="747" t="s">
        <v>24</v>
      </c>
      <c r="F116" s="748" t="s">
        <v>101</v>
      </c>
      <c r="G116" s="747" t="s">
        <v>193</v>
      </c>
      <c r="H116" s="746" t="s">
        <v>8</v>
      </c>
      <c r="I116" s="743">
        <v>0</v>
      </c>
      <c r="J116" s="743">
        <v>0</v>
      </c>
      <c r="K116" s="744">
        <v>0</v>
      </c>
      <c r="L116" s="743">
        <f t="shared" ref="L116:L127" si="318">IF(K116="","",K116-J116)</f>
        <v>0</v>
      </c>
      <c r="M116" s="745"/>
      <c r="N116" s="633"/>
      <c r="O116" s="632"/>
      <c r="P116" s="634"/>
      <c r="Q116" s="633">
        <f t="shared" ref="Q116:Q127" si="319">N116+O116-P116</f>
        <v>0</v>
      </c>
      <c r="R116" s="632"/>
      <c r="S116" s="634"/>
      <c r="T116" s="633">
        <f t="shared" ref="T116:T127" si="320">Q116+R116-S116</f>
        <v>0</v>
      </c>
      <c r="U116" s="632"/>
      <c r="V116" s="635"/>
      <c r="W116" s="633">
        <f t="shared" ref="W116:W127" si="321">T116+U116-V116</f>
        <v>0</v>
      </c>
      <c r="X116" s="632"/>
      <c r="Y116" s="634"/>
      <c r="Z116" s="630">
        <f t="shared" ref="Z116:Z127" si="322">N116+O116+R116+U116+X116</f>
        <v>0</v>
      </c>
      <c r="AA116" s="630">
        <f t="shared" ref="AA116:AA127" si="323">P116+S116+V116+Y116</f>
        <v>0</v>
      </c>
      <c r="AB116" s="637">
        <f t="shared" ref="AB116:AB127" si="324">Z116-AA116</f>
        <v>0</v>
      </c>
      <c r="AC116" s="636"/>
      <c r="AD116" s="631"/>
      <c r="AE116" s="637">
        <f t="shared" ref="AE116:AE127" si="325">AB116+AC116-AD116</f>
        <v>0</v>
      </c>
      <c r="AF116" s="636"/>
      <c r="AG116" s="631"/>
      <c r="AH116" s="637">
        <f t="shared" ref="AH116:AH127" si="326">AE116+AF116-AG116</f>
        <v>0</v>
      </c>
      <c r="AI116" s="636"/>
      <c r="AJ116" s="631"/>
      <c r="AK116" s="637">
        <f t="shared" ref="AK116:AK127" si="327">AH116+AI116-AJ116</f>
        <v>0</v>
      </c>
      <c r="AL116" s="636"/>
      <c r="AM116" s="631"/>
      <c r="AN116" s="630">
        <f t="shared" ref="AN116:AN127" si="328">AB116+AC116+AF116+AI116+AL116</f>
        <v>0</v>
      </c>
      <c r="AO116" s="630">
        <f t="shared" ref="AO116:AO127" si="329">AD116+AG116+AJ116+AM116</f>
        <v>0</v>
      </c>
      <c r="AP116" s="633">
        <f t="shared" ref="AP116:AP127" si="330">AN116-AO116</f>
        <v>0</v>
      </c>
      <c r="AQ116" s="632"/>
      <c r="AR116" s="634"/>
      <c r="AS116" s="633">
        <f t="shared" ref="AS116:AS127" si="331">AP116+AQ116-AR116</f>
        <v>0</v>
      </c>
      <c r="AT116" s="632"/>
      <c r="AU116" s="634"/>
      <c r="AV116" s="633">
        <f t="shared" ref="AV116:AV127" si="332">AS116+AT116-AU116</f>
        <v>0</v>
      </c>
      <c r="AW116" s="632"/>
      <c r="AX116" s="635"/>
      <c r="AY116" s="633">
        <f t="shared" ref="AY116:AY127" si="333">AV116+AW116-AX116</f>
        <v>0</v>
      </c>
      <c r="AZ116" s="632"/>
      <c r="BA116" s="634"/>
      <c r="BB116" s="630">
        <f t="shared" ref="BB116:BB127" si="334">AP116+AQ116+AT116+AW116+AZ116</f>
        <v>0</v>
      </c>
      <c r="BC116" s="630">
        <f t="shared" ref="BC116:BC127" si="335">AR116+AU116+AX116+BA116</f>
        <v>0</v>
      </c>
      <c r="BD116" s="637">
        <f t="shared" ref="BD116:BD127" si="336">BB116-BC116</f>
        <v>0</v>
      </c>
      <c r="BE116" s="636"/>
      <c r="BF116" s="631"/>
      <c r="BG116" s="637">
        <f t="shared" ref="BG116:BG127" si="337">BD116+BE116-BF116</f>
        <v>0</v>
      </c>
      <c r="BH116" s="636"/>
      <c r="BI116" s="631"/>
      <c r="BJ116" s="637">
        <f t="shared" ref="BJ116:BJ127" si="338">BG116+BH116-BI116</f>
        <v>0</v>
      </c>
      <c r="BK116" s="636"/>
      <c r="BL116" s="631"/>
      <c r="BM116" s="637">
        <f t="shared" ref="BM116:BM127" si="339">BJ116+BK116-BL116</f>
        <v>0</v>
      </c>
      <c r="BN116" s="636"/>
      <c r="BO116" s="631"/>
      <c r="BP116" s="630">
        <f t="shared" ref="BP116:BP127" si="340">BD116+BE116+BH116+BK116+BN116</f>
        <v>0</v>
      </c>
      <c r="BQ116" s="630">
        <f t="shared" ref="BQ116:BQ127" si="341">BF116+BI116+BL116+BO116</f>
        <v>0</v>
      </c>
      <c r="BR116" s="633">
        <f t="shared" ref="BR116:BR127" si="342">BP116-BQ116</f>
        <v>0</v>
      </c>
      <c r="BS116" s="632"/>
      <c r="BT116" s="634"/>
      <c r="BU116" s="633">
        <f t="shared" ref="BU116:BU127" si="343">BR116+BS116-BT116</f>
        <v>0</v>
      </c>
      <c r="BV116" s="632"/>
      <c r="BW116" s="634"/>
      <c r="BX116" s="633">
        <f t="shared" ref="BX116:BX127" si="344">BU116+BV116-BW116</f>
        <v>0</v>
      </c>
      <c r="BY116" s="632"/>
      <c r="BZ116" s="635"/>
      <c r="CA116" s="633">
        <f t="shared" ref="CA116:CA127" si="345">BX116+BY116-BZ116</f>
        <v>0</v>
      </c>
      <c r="CB116" s="632"/>
      <c r="CC116" s="634"/>
      <c r="CD116" s="630">
        <f t="shared" ref="CD116:CD127" si="346">BR116+BS116+BV116+BY116+CB116</f>
        <v>0</v>
      </c>
      <c r="CE116" s="630">
        <f t="shared" ref="CE116:CE127" si="347">BT116+BW116+BZ116+CC116</f>
        <v>0</v>
      </c>
    </row>
    <row r="117" spans="1:83" x14ac:dyDescent="0.3">
      <c r="A117" s="672" t="str">
        <f t="shared" si="314"/>
        <v>TGRÃOFareloMRS</v>
      </c>
      <c r="B117" s="671" t="str">
        <f t="shared" si="214"/>
        <v>N</v>
      </c>
      <c r="C117" s="742" t="s">
        <v>107</v>
      </c>
      <c r="D117" s="742" t="s">
        <v>24</v>
      </c>
      <c r="E117" s="741" t="s">
        <v>24</v>
      </c>
      <c r="F117" s="702" t="s">
        <v>101</v>
      </c>
      <c r="G117" s="741" t="s">
        <v>193</v>
      </c>
      <c r="H117" s="740" t="s">
        <v>10</v>
      </c>
      <c r="I117" s="737">
        <v>0</v>
      </c>
      <c r="J117" s="737">
        <v>0</v>
      </c>
      <c r="K117" s="738">
        <v>0</v>
      </c>
      <c r="L117" s="737">
        <f t="shared" si="318"/>
        <v>0</v>
      </c>
      <c r="M117" s="739"/>
      <c r="N117" s="642"/>
      <c r="O117" s="641"/>
      <c r="P117" s="643"/>
      <c r="Q117" s="642">
        <f t="shared" si="319"/>
        <v>0</v>
      </c>
      <c r="R117" s="641"/>
      <c r="S117" s="643"/>
      <c r="T117" s="642">
        <f t="shared" si="320"/>
        <v>0</v>
      </c>
      <c r="U117" s="641"/>
      <c r="V117" s="643"/>
      <c r="W117" s="642">
        <f t="shared" si="321"/>
        <v>0</v>
      </c>
      <c r="X117" s="641"/>
      <c r="Y117" s="643"/>
      <c r="Z117" s="639">
        <f t="shared" si="322"/>
        <v>0</v>
      </c>
      <c r="AA117" s="639">
        <f t="shared" si="323"/>
        <v>0</v>
      </c>
      <c r="AB117" s="645">
        <f t="shared" si="324"/>
        <v>0</v>
      </c>
      <c r="AC117" s="644"/>
      <c r="AD117" s="640"/>
      <c r="AE117" s="645">
        <f t="shared" si="325"/>
        <v>0</v>
      </c>
      <c r="AF117" s="644"/>
      <c r="AG117" s="640"/>
      <c r="AH117" s="645">
        <f t="shared" si="326"/>
        <v>0</v>
      </c>
      <c r="AI117" s="644"/>
      <c r="AJ117" s="640"/>
      <c r="AK117" s="645">
        <f t="shared" si="327"/>
        <v>0</v>
      </c>
      <c r="AL117" s="644"/>
      <c r="AM117" s="640"/>
      <c r="AN117" s="639">
        <f t="shared" si="328"/>
        <v>0</v>
      </c>
      <c r="AO117" s="639">
        <f t="shared" si="329"/>
        <v>0</v>
      </c>
      <c r="AP117" s="642">
        <f t="shared" si="330"/>
        <v>0</v>
      </c>
      <c r="AQ117" s="641"/>
      <c r="AR117" s="643"/>
      <c r="AS117" s="642">
        <f t="shared" si="331"/>
        <v>0</v>
      </c>
      <c r="AT117" s="641"/>
      <c r="AU117" s="643"/>
      <c r="AV117" s="642">
        <f t="shared" si="332"/>
        <v>0</v>
      </c>
      <c r="AW117" s="641"/>
      <c r="AX117" s="643"/>
      <c r="AY117" s="642">
        <f t="shared" si="333"/>
        <v>0</v>
      </c>
      <c r="AZ117" s="641"/>
      <c r="BA117" s="643"/>
      <c r="BB117" s="639">
        <f t="shared" si="334"/>
        <v>0</v>
      </c>
      <c r="BC117" s="639">
        <f t="shared" si="335"/>
        <v>0</v>
      </c>
      <c r="BD117" s="645">
        <f t="shared" si="336"/>
        <v>0</v>
      </c>
      <c r="BE117" s="644"/>
      <c r="BF117" s="640"/>
      <c r="BG117" s="645">
        <f t="shared" si="337"/>
        <v>0</v>
      </c>
      <c r="BH117" s="644"/>
      <c r="BI117" s="640"/>
      <c r="BJ117" s="645">
        <f t="shared" si="338"/>
        <v>0</v>
      </c>
      <c r="BK117" s="644"/>
      <c r="BL117" s="640"/>
      <c r="BM117" s="645">
        <f t="shared" si="339"/>
        <v>0</v>
      </c>
      <c r="BN117" s="644"/>
      <c r="BO117" s="640"/>
      <c r="BP117" s="639">
        <f t="shared" si="340"/>
        <v>0</v>
      </c>
      <c r="BQ117" s="639">
        <f t="shared" si="341"/>
        <v>0</v>
      </c>
      <c r="BR117" s="642">
        <f t="shared" si="342"/>
        <v>0</v>
      </c>
      <c r="BS117" s="641"/>
      <c r="BT117" s="643"/>
      <c r="BU117" s="642">
        <f t="shared" si="343"/>
        <v>0</v>
      </c>
      <c r="BV117" s="641"/>
      <c r="BW117" s="643"/>
      <c r="BX117" s="642">
        <f t="shared" si="344"/>
        <v>0</v>
      </c>
      <c r="BY117" s="641"/>
      <c r="BZ117" s="643"/>
      <c r="CA117" s="642">
        <f t="shared" si="345"/>
        <v>0</v>
      </c>
      <c r="CB117" s="641"/>
      <c r="CC117" s="643"/>
      <c r="CD117" s="639">
        <f t="shared" si="346"/>
        <v>0</v>
      </c>
      <c r="CE117" s="639">
        <f t="shared" si="347"/>
        <v>0</v>
      </c>
    </row>
    <row r="118" spans="1:83" x14ac:dyDescent="0.3">
      <c r="A118" s="672" t="str">
        <f t="shared" si="314"/>
        <v>TGRÃOFareloVLI</v>
      </c>
      <c r="B118" s="671" t="str">
        <f t="shared" si="214"/>
        <v>N</v>
      </c>
      <c r="C118" s="742" t="s">
        <v>107</v>
      </c>
      <c r="D118" s="742" t="s">
        <v>24</v>
      </c>
      <c r="E118" s="741" t="s">
        <v>24</v>
      </c>
      <c r="F118" s="702" t="s">
        <v>101</v>
      </c>
      <c r="G118" s="741" t="s">
        <v>193</v>
      </c>
      <c r="H118" s="740" t="s">
        <v>11</v>
      </c>
      <c r="I118" s="737">
        <v>0</v>
      </c>
      <c r="J118" s="737">
        <v>0</v>
      </c>
      <c r="K118" s="738">
        <v>0</v>
      </c>
      <c r="L118" s="737">
        <f t="shared" si="318"/>
        <v>0</v>
      </c>
      <c r="M118" s="739"/>
      <c r="N118" s="642"/>
      <c r="O118" s="641"/>
      <c r="P118" s="643"/>
      <c r="Q118" s="642">
        <f t="shared" si="319"/>
        <v>0</v>
      </c>
      <c r="R118" s="641"/>
      <c r="S118" s="643"/>
      <c r="T118" s="642">
        <f t="shared" si="320"/>
        <v>0</v>
      </c>
      <c r="U118" s="641"/>
      <c r="V118" s="643"/>
      <c r="W118" s="642">
        <f t="shared" si="321"/>
        <v>0</v>
      </c>
      <c r="X118" s="641"/>
      <c r="Y118" s="643"/>
      <c r="Z118" s="639">
        <f t="shared" si="322"/>
        <v>0</v>
      </c>
      <c r="AA118" s="639">
        <f t="shared" si="323"/>
        <v>0</v>
      </c>
      <c r="AB118" s="645">
        <f t="shared" si="324"/>
        <v>0</v>
      </c>
      <c r="AC118" s="644"/>
      <c r="AD118" s="640"/>
      <c r="AE118" s="645">
        <f t="shared" si="325"/>
        <v>0</v>
      </c>
      <c r="AF118" s="644"/>
      <c r="AG118" s="640"/>
      <c r="AH118" s="645">
        <f t="shared" si="326"/>
        <v>0</v>
      </c>
      <c r="AI118" s="644"/>
      <c r="AJ118" s="640"/>
      <c r="AK118" s="645">
        <f t="shared" si="327"/>
        <v>0</v>
      </c>
      <c r="AL118" s="644"/>
      <c r="AM118" s="640"/>
      <c r="AN118" s="639">
        <f t="shared" si="328"/>
        <v>0</v>
      </c>
      <c r="AO118" s="639">
        <f t="shared" si="329"/>
        <v>0</v>
      </c>
      <c r="AP118" s="642">
        <f t="shared" si="330"/>
        <v>0</v>
      </c>
      <c r="AQ118" s="641"/>
      <c r="AR118" s="643"/>
      <c r="AS118" s="642">
        <f t="shared" si="331"/>
        <v>0</v>
      </c>
      <c r="AT118" s="641"/>
      <c r="AU118" s="643"/>
      <c r="AV118" s="642">
        <f t="shared" si="332"/>
        <v>0</v>
      </c>
      <c r="AW118" s="641"/>
      <c r="AX118" s="643"/>
      <c r="AY118" s="642">
        <f t="shared" si="333"/>
        <v>0</v>
      </c>
      <c r="AZ118" s="641"/>
      <c r="BA118" s="643"/>
      <c r="BB118" s="639">
        <f t="shared" si="334"/>
        <v>0</v>
      </c>
      <c r="BC118" s="639">
        <f t="shared" si="335"/>
        <v>0</v>
      </c>
      <c r="BD118" s="645">
        <f t="shared" si="336"/>
        <v>0</v>
      </c>
      <c r="BE118" s="644"/>
      <c r="BF118" s="640"/>
      <c r="BG118" s="645">
        <f t="shared" si="337"/>
        <v>0</v>
      </c>
      <c r="BH118" s="644"/>
      <c r="BI118" s="640"/>
      <c r="BJ118" s="645">
        <f t="shared" si="338"/>
        <v>0</v>
      </c>
      <c r="BK118" s="644"/>
      <c r="BL118" s="640"/>
      <c r="BM118" s="645">
        <f t="shared" si="339"/>
        <v>0</v>
      </c>
      <c r="BN118" s="644"/>
      <c r="BO118" s="640"/>
      <c r="BP118" s="639">
        <f t="shared" si="340"/>
        <v>0</v>
      </c>
      <c r="BQ118" s="639">
        <f t="shared" si="341"/>
        <v>0</v>
      </c>
      <c r="BR118" s="642">
        <f t="shared" si="342"/>
        <v>0</v>
      </c>
      <c r="BS118" s="641"/>
      <c r="BT118" s="643"/>
      <c r="BU118" s="642">
        <f t="shared" si="343"/>
        <v>0</v>
      </c>
      <c r="BV118" s="641"/>
      <c r="BW118" s="643"/>
      <c r="BX118" s="642">
        <f t="shared" si="344"/>
        <v>0</v>
      </c>
      <c r="BY118" s="641"/>
      <c r="BZ118" s="643"/>
      <c r="CA118" s="642">
        <f t="shared" si="345"/>
        <v>0</v>
      </c>
      <c r="CB118" s="641"/>
      <c r="CC118" s="643"/>
      <c r="CD118" s="639">
        <f t="shared" si="346"/>
        <v>0</v>
      </c>
      <c r="CE118" s="639">
        <f t="shared" si="347"/>
        <v>0</v>
      </c>
    </row>
    <row r="119" spans="1:83" x14ac:dyDescent="0.3">
      <c r="A119" s="672" t="str">
        <f t="shared" si="314"/>
        <v>TGRÃOMilhoRUMO</v>
      </c>
      <c r="B119" s="671" t="str">
        <f t="shared" si="214"/>
        <v>N</v>
      </c>
      <c r="C119" s="749" t="s">
        <v>107</v>
      </c>
      <c r="D119" s="749" t="s">
        <v>24</v>
      </c>
      <c r="E119" s="747" t="s">
        <v>24</v>
      </c>
      <c r="F119" s="748" t="s">
        <v>101</v>
      </c>
      <c r="G119" s="747" t="s">
        <v>196</v>
      </c>
      <c r="H119" s="746" t="s">
        <v>8</v>
      </c>
      <c r="I119" s="743">
        <v>0</v>
      </c>
      <c r="J119" s="743">
        <v>0</v>
      </c>
      <c r="K119" s="744">
        <v>0</v>
      </c>
      <c r="L119" s="743">
        <f t="shared" si="318"/>
        <v>0</v>
      </c>
      <c r="M119" s="745"/>
      <c r="N119" s="633"/>
      <c r="O119" s="632"/>
      <c r="P119" s="634"/>
      <c r="Q119" s="633">
        <f t="shared" si="319"/>
        <v>0</v>
      </c>
      <c r="R119" s="632"/>
      <c r="S119" s="634"/>
      <c r="T119" s="633">
        <f t="shared" si="320"/>
        <v>0</v>
      </c>
      <c r="U119" s="632"/>
      <c r="V119" s="635"/>
      <c r="W119" s="633">
        <f t="shared" si="321"/>
        <v>0</v>
      </c>
      <c r="X119" s="632"/>
      <c r="Y119" s="634"/>
      <c r="Z119" s="630">
        <f t="shared" si="322"/>
        <v>0</v>
      </c>
      <c r="AA119" s="630">
        <f t="shared" si="323"/>
        <v>0</v>
      </c>
      <c r="AB119" s="637">
        <f t="shared" si="324"/>
        <v>0</v>
      </c>
      <c r="AC119" s="636"/>
      <c r="AD119" s="631"/>
      <c r="AE119" s="637">
        <f t="shared" si="325"/>
        <v>0</v>
      </c>
      <c r="AF119" s="636"/>
      <c r="AG119" s="631"/>
      <c r="AH119" s="637">
        <f t="shared" si="326"/>
        <v>0</v>
      </c>
      <c r="AI119" s="636"/>
      <c r="AJ119" s="631"/>
      <c r="AK119" s="637">
        <f t="shared" si="327"/>
        <v>0</v>
      </c>
      <c r="AL119" s="636"/>
      <c r="AM119" s="631"/>
      <c r="AN119" s="630">
        <f t="shared" si="328"/>
        <v>0</v>
      </c>
      <c r="AO119" s="630">
        <f t="shared" si="329"/>
        <v>0</v>
      </c>
      <c r="AP119" s="633">
        <f t="shared" si="330"/>
        <v>0</v>
      </c>
      <c r="AQ119" s="632"/>
      <c r="AR119" s="634"/>
      <c r="AS119" s="633">
        <f t="shared" si="331"/>
        <v>0</v>
      </c>
      <c r="AT119" s="632"/>
      <c r="AU119" s="634"/>
      <c r="AV119" s="633">
        <f t="shared" si="332"/>
        <v>0</v>
      </c>
      <c r="AW119" s="632"/>
      <c r="AX119" s="635"/>
      <c r="AY119" s="633">
        <f t="shared" si="333"/>
        <v>0</v>
      </c>
      <c r="AZ119" s="632"/>
      <c r="BA119" s="634"/>
      <c r="BB119" s="630">
        <f t="shared" si="334"/>
        <v>0</v>
      </c>
      <c r="BC119" s="630">
        <f t="shared" si="335"/>
        <v>0</v>
      </c>
      <c r="BD119" s="637">
        <f t="shared" si="336"/>
        <v>0</v>
      </c>
      <c r="BE119" s="636"/>
      <c r="BF119" s="631"/>
      <c r="BG119" s="637">
        <f t="shared" si="337"/>
        <v>0</v>
      </c>
      <c r="BH119" s="636"/>
      <c r="BI119" s="631"/>
      <c r="BJ119" s="637">
        <f t="shared" si="338"/>
        <v>0</v>
      </c>
      <c r="BK119" s="636"/>
      <c r="BL119" s="631"/>
      <c r="BM119" s="637">
        <f t="shared" si="339"/>
        <v>0</v>
      </c>
      <c r="BN119" s="636"/>
      <c r="BO119" s="631"/>
      <c r="BP119" s="630">
        <f t="shared" si="340"/>
        <v>0</v>
      </c>
      <c r="BQ119" s="630">
        <f t="shared" si="341"/>
        <v>0</v>
      </c>
      <c r="BR119" s="633">
        <f t="shared" si="342"/>
        <v>0</v>
      </c>
      <c r="BS119" s="632"/>
      <c r="BT119" s="634"/>
      <c r="BU119" s="633">
        <f t="shared" si="343"/>
        <v>0</v>
      </c>
      <c r="BV119" s="632"/>
      <c r="BW119" s="634"/>
      <c r="BX119" s="633">
        <f t="shared" si="344"/>
        <v>0</v>
      </c>
      <c r="BY119" s="632"/>
      <c r="BZ119" s="635"/>
      <c r="CA119" s="633">
        <f t="shared" si="345"/>
        <v>0</v>
      </c>
      <c r="CB119" s="632"/>
      <c r="CC119" s="634"/>
      <c r="CD119" s="630">
        <f t="shared" si="346"/>
        <v>0</v>
      </c>
      <c r="CE119" s="630">
        <f t="shared" si="347"/>
        <v>0</v>
      </c>
    </row>
    <row r="120" spans="1:83" x14ac:dyDescent="0.3">
      <c r="A120" s="672" t="str">
        <f t="shared" si="314"/>
        <v>TGRÃOMilhoMRS</v>
      </c>
      <c r="B120" s="671" t="str">
        <f t="shared" si="214"/>
        <v>N</v>
      </c>
      <c r="C120" s="742" t="s">
        <v>107</v>
      </c>
      <c r="D120" s="742" t="s">
        <v>24</v>
      </c>
      <c r="E120" s="741" t="s">
        <v>24</v>
      </c>
      <c r="F120" s="702" t="s">
        <v>101</v>
      </c>
      <c r="G120" s="741" t="s">
        <v>196</v>
      </c>
      <c r="H120" s="751" t="s">
        <v>10</v>
      </c>
      <c r="I120" s="737">
        <v>0</v>
      </c>
      <c r="J120" s="737">
        <v>0</v>
      </c>
      <c r="K120" s="738">
        <v>0</v>
      </c>
      <c r="L120" s="737">
        <f t="shared" si="318"/>
        <v>0</v>
      </c>
      <c r="M120" s="739"/>
      <c r="N120" s="642"/>
      <c r="O120" s="641"/>
      <c r="P120" s="643"/>
      <c r="Q120" s="642">
        <f t="shared" si="319"/>
        <v>0</v>
      </c>
      <c r="R120" s="641"/>
      <c r="S120" s="643"/>
      <c r="T120" s="642">
        <f t="shared" si="320"/>
        <v>0</v>
      </c>
      <c r="U120" s="641"/>
      <c r="V120" s="643"/>
      <c r="W120" s="642">
        <f t="shared" si="321"/>
        <v>0</v>
      </c>
      <c r="X120" s="641"/>
      <c r="Y120" s="643"/>
      <c r="Z120" s="639">
        <f t="shared" si="322"/>
        <v>0</v>
      </c>
      <c r="AA120" s="639">
        <f t="shared" si="323"/>
        <v>0</v>
      </c>
      <c r="AB120" s="645">
        <f t="shared" si="324"/>
        <v>0</v>
      </c>
      <c r="AC120" s="644"/>
      <c r="AD120" s="640"/>
      <c r="AE120" s="645">
        <f t="shared" si="325"/>
        <v>0</v>
      </c>
      <c r="AF120" s="644"/>
      <c r="AG120" s="640"/>
      <c r="AH120" s="645">
        <f t="shared" si="326"/>
        <v>0</v>
      </c>
      <c r="AI120" s="644"/>
      <c r="AJ120" s="640"/>
      <c r="AK120" s="645">
        <f t="shared" si="327"/>
        <v>0</v>
      </c>
      <c r="AL120" s="644"/>
      <c r="AM120" s="640"/>
      <c r="AN120" s="639">
        <f t="shared" si="328"/>
        <v>0</v>
      </c>
      <c r="AO120" s="639">
        <f t="shared" si="329"/>
        <v>0</v>
      </c>
      <c r="AP120" s="642">
        <f t="shared" si="330"/>
        <v>0</v>
      </c>
      <c r="AQ120" s="641"/>
      <c r="AR120" s="643"/>
      <c r="AS120" s="642">
        <f t="shared" si="331"/>
        <v>0</v>
      </c>
      <c r="AT120" s="641"/>
      <c r="AU120" s="643"/>
      <c r="AV120" s="642">
        <f t="shared" si="332"/>
        <v>0</v>
      </c>
      <c r="AW120" s="641"/>
      <c r="AX120" s="643"/>
      <c r="AY120" s="642">
        <f t="shared" si="333"/>
        <v>0</v>
      </c>
      <c r="AZ120" s="641"/>
      <c r="BA120" s="643"/>
      <c r="BB120" s="639">
        <f t="shared" si="334"/>
        <v>0</v>
      </c>
      <c r="BC120" s="639">
        <f t="shared" si="335"/>
        <v>0</v>
      </c>
      <c r="BD120" s="645">
        <f t="shared" si="336"/>
        <v>0</v>
      </c>
      <c r="BE120" s="644"/>
      <c r="BF120" s="640"/>
      <c r="BG120" s="645">
        <f t="shared" si="337"/>
        <v>0</v>
      </c>
      <c r="BH120" s="644"/>
      <c r="BI120" s="640"/>
      <c r="BJ120" s="645">
        <f t="shared" si="338"/>
        <v>0</v>
      </c>
      <c r="BK120" s="644"/>
      <c r="BL120" s="640"/>
      <c r="BM120" s="645">
        <f t="shared" si="339"/>
        <v>0</v>
      </c>
      <c r="BN120" s="644"/>
      <c r="BO120" s="640"/>
      <c r="BP120" s="639">
        <f t="shared" si="340"/>
        <v>0</v>
      </c>
      <c r="BQ120" s="639">
        <f t="shared" si="341"/>
        <v>0</v>
      </c>
      <c r="BR120" s="642">
        <f t="shared" si="342"/>
        <v>0</v>
      </c>
      <c r="BS120" s="641"/>
      <c r="BT120" s="643"/>
      <c r="BU120" s="642">
        <f t="shared" si="343"/>
        <v>0</v>
      </c>
      <c r="BV120" s="641"/>
      <c r="BW120" s="643"/>
      <c r="BX120" s="642">
        <f t="shared" si="344"/>
        <v>0</v>
      </c>
      <c r="BY120" s="641"/>
      <c r="BZ120" s="643"/>
      <c r="CA120" s="642">
        <f t="shared" si="345"/>
        <v>0</v>
      </c>
      <c r="CB120" s="641"/>
      <c r="CC120" s="643"/>
      <c r="CD120" s="639">
        <f t="shared" si="346"/>
        <v>0</v>
      </c>
      <c r="CE120" s="639">
        <f t="shared" si="347"/>
        <v>0</v>
      </c>
    </row>
    <row r="121" spans="1:83" x14ac:dyDescent="0.3">
      <c r="A121" s="672" t="str">
        <f t="shared" si="314"/>
        <v>TGRÃOMilhoVLI</v>
      </c>
      <c r="B121" s="671" t="str">
        <f t="shared" si="214"/>
        <v>N</v>
      </c>
      <c r="C121" s="742" t="s">
        <v>107</v>
      </c>
      <c r="D121" s="742" t="s">
        <v>24</v>
      </c>
      <c r="E121" s="741" t="s">
        <v>24</v>
      </c>
      <c r="F121" s="702" t="s">
        <v>101</v>
      </c>
      <c r="G121" s="741" t="s">
        <v>196</v>
      </c>
      <c r="H121" s="740" t="s">
        <v>11</v>
      </c>
      <c r="I121" s="737">
        <v>0</v>
      </c>
      <c r="J121" s="737">
        <v>0</v>
      </c>
      <c r="K121" s="738">
        <v>0</v>
      </c>
      <c r="L121" s="737">
        <f t="shared" si="318"/>
        <v>0</v>
      </c>
      <c r="M121" s="739"/>
      <c r="N121" s="642"/>
      <c r="O121" s="641"/>
      <c r="P121" s="643"/>
      <c r="Q121" s="642">
        <f t="shared" si="319"/>
        <v>0</v>
      </c>
      <c r="R121" s="641"/>
      <c r="S121" s="643"/>
      <c r="T121" s="642">
        <f t="shared" si="320"/>
        <v>0</v>
      </c>
      <c r="U121" s="641"/>
      <c r="V121" s="643"/>
      <c r="W121" s="642">
        <f t="shared" si="321"/>
        <v>0</v>
      </c>
      <c r="X121" s="641"/>
      <c r="Y121" s="643"/>
      <c r="Z121" s="639">
        <f t="shared" si="322"/>
        <v>0</v>
      </c>
      <c r="AA121" s="639">
        <f t="shared" si="323"/>
        <v>0</v>
      </c>
      <c r="AB121" s="645">
        <f t="shared" si="324"/>
        <v>0</v>
      </c>
      <c r="AC121" s="644"/>
      <c r="AD121" s="640"/>
      <c r="AE121" s="645">
        <f t="shared" si="325"/>
        <v>0</v>
      </c>
      <c r="AF121" s="644"/>
      <c r="AG121" s="640"/>
      <c r="AH121" s="645">
        <f t="shared" si="326"/>
        <v>0</v>
      </c>
      <c r="AI121" s="644"/>
      <c r="AJ121" s="640"/>
      <c r="AK121" s="645">
        <f t="shared" si="327"/>
        <v>0</v>
      </c>
      <c r="AL121" s="644"/>
      <c r="AM121" s="640"/>
      <c r="AN121" s="639">
        <f t="shared" si="328"/>
        <v>0</v>
      </c>
      <c r="AO121" s="639">
        <f t="shared" si="329"/>
        <v>0</v>
      </c>
      <c r="AP121" s="642">
        <f t="shared" si="330"/>
        <v>0</v>
      </c>
      <c r="AQ121" s="641"/>
      <c r="AR121" s="643"/>
      <c r="AS121" s="642">
        <f t="shared" si="331"/>
        <v>0</v>
      </c>
      <c r="AT121" s="641"/>
      <c r="AU121" s="643"/>
      <c r="AV121" s="642">
        <f t="shared" si="332"/>
        <v>0</v>
      </c>
      <c r="AW121" s="641"/>
      <c r="AX121" s="643"/>
      <c r="AY121" s="642">
        <f t="shared" si="333"/>
        <v>0</v>
      </c>
      <c r="AZ121" s="641"/>
      <c r="BA121" s="643"/>
      <c r="BB121" s="639">
        <f t="shared" si="334"/>
        <v>0</v>
      </c>
      <c r="BC121" s="639">
        <f t="shared" si="335"/>
        <v>0</v>
      </c>
      <c r="BD121" s="645">
        <f t="shared" si="336"/>
        <v>0</v>
      </c>
      <c r="BE121" s="644"/>
      <c r="BF121" s="640"/>
      <c r="BG121" s="645">
        <f t="shared" si="337"/>
        <v>0</v>
      </c>
      <c r="BH121" s="644"/>
      <c r="BI121" s="640"/>
      <c r="BJ121" s="645">
        <f t="shared" si="338"/>
        <v>0</v>
      </c>
      <c r="BK121" s="644"/>
      <c r="BL121" s="640"/>
      <c r="BM121" s="645">
        <f t="shared" si="339"/>
        <v>0</v>
      </c>
      <c r="BN121" s="644"/>
      <c r="BO121" s="640"/>
      <c r="BP121" s="639">
        <f t="shared" si="340"/>
        <v>0</v>
      </c>
      <c r="BQ121" s="639">
        <f t="shared" si="341"/>
        <v>0</v>
      </c>
      <c r="BR121" s="642">
        <f t="shared" si="342"/>
        <v>0</v>
      </c>
      <c r="BS121" s="641"/>
      <c r="BT121" s="643"/>
      <c r="BU121" s="642">
        <f t="shared" si="343"/>
        <v>0</v>
      </c>
      <c r="BV121" s="641"/>
      <c r="BW121" s="643"/>
      <c r="BX121" s="642">
        <f t="shared" si="344"/>
        <v>0</v>
      </c>
      <c r="BY121" s="641"/>
      <c r="BZ121" s="643"/>
      <c r="CA121" s="642">
        <f t="shared" si="345"/>
        <v>0</v>
      </c>
      <c r="CB121" s="641"/>
      <c r="CC121" s="643"/>
      <c r="CD121" s="639">
        <f t="shared" si="346"/>
        <v>0</v>
      </c>
      <c r="CE121" s="639">
        <f t="shared" si="347"/>
        <v>0</v>
      </c>
    </row>
    <row r="122" spans="1:83" x14ac:dyDescent="0.3">
      <c r="A122" s="672" t="str">
        <f t="shared" si="314"/>
        <v>TGRÃOSojaRUMO</v>
      </c>
      <c r="B122" s="671" t="str">
        <f t="shared" si="214"/>
        <v>N</v>
      </c>
      <c r="C122" s="749" t="s">
        <v>107</v>
      </c>
      <c r="D122" s="749" t="s">
        <v>24</v>
      </c>
      <c r="E122" s="747" t="s">
        <v>24</v>
      </c>
      <c r="F122" s="748" t="s">
        <v>101</v>
      </c>
      <c r="G122" s="747" t="s">
        <v>198</v>
      </c>
      <c r="H122" s="746" t="s">
        <v>8</v>
      </c>
      <c r="I122" s="743">
        <v>55</v>
      </c>
      <c r="J122" s="743">
        <v>55</v>
      </c>
      <c r="K122" s="744">
        <v>0</v>
      </c>
      <c r="L122" s="743">
        <f t="shared" si="318"/>
        <v>-55</v>
      </c>
      <c r="M122" s="745"/>
      <c r="N122" s="633"/>
      <c r="O122" s="632"/>
      <c r="P122" s="634"/>
      <c r="Q122" s="633">
        <f t="shared" si="319"/>
        <v>0</v>
      </c>
      <c r="R122" s="632"/>
      <c r="S122" s="634"/>
      <c r="T122" s="633">
        <f t="shared" si="320"/>
        <v>0</v>
      </c>
      <c r="U122" s="632"/>
      <c r="V122" s="635"/>
      <c r="W122" s="633">
        <f t="shared" si="321"/>
        <v>0</v>
      </c>
      <c r="X122" s="632"/>
      <c r="Y122" s="634"/>
      <c r="Z122" s="630">
        <f t="shared" si="322"/>
        <v>0</v>
      </c>
      <c r="AA122" s="630">
        <f t="shared" si="323"/>
        <v>0</v>
      </c>
      <c r="AB122" s="637">
        <f t="shared" si="324"/>
        <v>0</v>
      </c>
      <c r="AC122" s="636"/>
      <c r="AD122" s="631"/>
      <c r="AE122" s="637">
        <f t="shared" si="325"/>
        <v>0</v>
      </c>
      <c r="AF122" s="636"/>
      <c r="AG122" s="631"/>
      <c r="AH122" s="637">
        <f t="shared" si="326"/>
        <v>0</v>
      </c>
      <c r="AI122" s="636"/>
      <c r="AJ122" s="631"/>
      <c r="AK122" s="637">
        <f t="shared" si="327"/>
        <v>0</v>
      </c>
      <c r="AL122" s="636"/>
      <c r="AM122" s="631"/>
      <c r="AN122" s="630">
        <f t="shared" si="328"/>
        <v>0</v>
      </c>
      <c r="AO122" s="630">
        <f t="shared" si="329"/>
        <v>0</v>
      </c>
      <c r="AP122" s="633">
        <f t="shared" si="330"/>
        <v>0</v>
      </c>
      <c r="AQ122" s="632"/>
      <c r="AR122" s="634"/>
      <c r="AS122" s="633">
        <f t="shared" si="331"/>
        <v>0</v>
      </c>
      <c r="AT122" s="632"/>
      <c r="AU122" s="634"/>
      <c r="AV122" s="633">
        <f t="shared" si="332"/>
        <v>0</v>
      </c>
      <c r="AW122" s="632"/>
      <c r="AX122" s="635"/>
      <c r="AY122" s="633">
        <f t="shared" si="333"/>
        <v>0</v>
      </c>
      <c r="AZ122" s="632"/>
      <c r="BA122" s="634"/>
      <c r="BB122" s="630">
        <f t="shared" si="334"/>
        <v>0</v>
      </c>
      <c r="BC122" s="630">
        <f t="shared" si="335"/>
        <v>0</v>
      </c>
      <c r="BD122" s="637">
        <f t="shared" si="336"/>
        <v>0</v>
      </c>
      <c r="BE122" s="636"/>
      <c r="BF122" s="631"/>
      <c r="BG122" s="637">
        <f t="shared" si="337"/>
        <v>0</v>
      </c>
      <c r="BH122" s="636"/>
      <c r="BI122" s="631"/>
      <c r="BJ122" s="637">
        <f t="shared" si="338"/>
        <v>0</v>
      </c>
      <c r="BK122" s="636"/>
      <c r="BL122" s="631"/>
      <c r="BM122" s="637">
        <f t="shared" si="339"/>
        <v>0</v>
      </c>
      <c r="BN122" s="636"/>
      <c r="BO122" s="631"/>
      <c r="BP122" s="630">
        <f t="shared" si="340"/>
        <v>0</v>
      </c>
      <c r="BQ122" s="630">
        <f t="shared" si="341"/>
        <v>0</v>
      </c>
      <c r="BR122" s="633">
        <f t="shared" si="342"/>
        <v>0</v>
      </c>
      <c r="BS122" s="632"/>
      <c r="BT122" s="634"/>
      <c r="BU122" s="633">
        <f t="shared" si="343"/>
        <v>0</v>
      </c>
      <c r="BV122" s="632"/>
      <c r="BW122" s="634"/>
      <c r="BX122" s="633">
        <f t="shared" si="344"/>
        <v>0</v>
      </c>
      <c r="BY122" s="632"/>
      <c r="BZ122" s="635"/>
      <c r="CA122" s="633">
        <f t="shared" si="345"/>
        <v>0</v>
      </c>
      <c r="CB122" s="632"/>
      <c r="CC122" s="634"/>
      <c r="CD122" s="630">
        <f t="shared" si="346"/>
        <v>0</v>
      </c>
      <c r="CE122" s="630">
        <f t="shared" si="347"/>
        <v>0</v>
      </c>
    </row>
    <row r="123" spans="1:83" x14ac:dyDescent="0.3">
      <c r="A123" s="672" t="str">
        <f t="shared" si="314"/>
        <v>TGRÃOSojaMRS</v>
      </c>
      <c r="B123" s="671" t="str">
        <f t="shared" si="214"/>
        <v>N</v>
      </c>
      <c r="C123" s="742" t="s">
        <v>107</v>
      </c>
      <c r="D123" s="742" t="s">
        <v>24</v>
      </c>
      <c r="E123" s="741" t="s">
        <v>24</v>
      </c>
      <c r="F123" s="702" t="s">
        <v>101</v>
      </c>
      <c r="G123" s="741" t="s">
        <v>198</v>
      </c>
      <c r="H123" s="740" t="s">
        <v>10</v>
      </c>
      <c r="I123" s="737">
        <v>0</v>
      </c>
      <c r="J123" s="737">
        <v>0</v>
      </c>
      <c r="K123" s="738">
        <v>0</v>
      </c>
      <c r="L123" s="737">
        <f t="shared" si="318"/>
        <v>0</v>
      </c>
      <c r="M123" s="739"/>
      <c r="N123" s="642"/>
      <c r="O123" s="641"/>
      <c r="P123" s="643"/>
      <c r="Q123" s="642">
        <f t="shared" si="319"/>
        <v>0</v>
      </c>
      <c r="R123" s="641"/>
      <c r="S123" s="643"/>
      <c r="T123" s="642">
        <f t="shared" si="320"/>
        <v>0</v>
      </c>
      <c r="U123" s="641"/>
      <c r="V123" s="643"/>
      <c r="W123" s="642">
        <f t="shared" si="321"/>
        <v>0</v>
      </c>
      <c r="X123" s="641"/>
      <c r="Y123" s="643"/>
      <c r="Z123" s="639">
        <f t="shared" si="322"/>
        <v>0</v>
      </c>
      <c r="AA123" s="639">
        <f t="shared" si="323"/>
        <v>0</v>
      </c>
      <c r="AB123" s="645">
        <f t="shared" si="324"/>
        <v>0</v>
      </c>
      <c r="AC123" s="644"/>
      <c r="AD123" s="640"/>
      <c r="AE123" s="645">
        <f t="shared" si="325"/>
        <v>0</v>
      </c>
      <c r="AF123" s="644"/>
      <c r="AG123" s="640"/>
      <c r="AH123" s="645">
        <f t="shared" si="326"/>
        <v>0</v>
      </c>
      <c r="AI123" s="644"/>
      <c r="AJ123" s="640"/>
      <c r="AK123" s="645">
        <f t="shared" si="327"/>
        <v>0</v>
      </c>
      <c r="AL123" s="644"/>
      <c r="AM123" s="640"/>
      <c r="AN123" s="639">
        <f t="shared" si="328"/>
        <v>0</v>
      </c>
      <c r="AO123" s="639">
        <f t="shared" si="329"/>
        <v>0</v>
      </c>
      <c r="AP123" s="642">
        <f t="shared" si="330"/>
        <v>0</v>
      </c>
      <c r="AQ123" s="641"/>
      <c r="AR123" s="643"/>
      <c r="AS123" s="642">
        <f t="shared" si="331"/>
        <v>0</v>
      </c>
      <c r="AT123" s="641"/>
      <c r="AU123" s="643"/>
      <c r="AV123" s="642">
        <f t="shared" si="332"/>
        <v>0</v>
      </c>
      <c r="AW123" s="641"/>
      <c r="AX123" s="643"/>
      <c r="AY123" s="642">
        <f t="shared" si="333"/>
        <v>0</v>
      </c>
      <c r="AZ123" s="641"/>
      <c r="BA123" s="643"/>
      <c r="BB123" s="639">
        <f t="shared" si="334"/>
        <v>0</v>
      </c>
      <c r="BC123" s="639">
        <f t="shared" si="335"/>
        <v>0</v>
      </c>
      <c r="BD123" s="645">
        <f t="shared" si="336"/>
        <v>0</v>
      </c>
      <c r="BE123" s="644"/>
      <c r="BF123" s="640"/>
      <c r="BG123" s="645">
        <f t="shared" si="337"/>
        <v>0</v>
      </c>
      <c r="BH123" s="644"/>
      <c r="BI123" s="640"/>
      <c r="BJ123" s="645">
        <f t="shared" si="338"/>
        <v>0</v>
      </c>
      <c r="BK123" s="644"/>
      <c r="BL123" s="640"/>
      <c r="BM123" s="645">
        <f t="shared" si="339"/>
        <v>0</v>
      </c>
      <c r="BN123" s="644"/>
      <c r="BO123" s="640"/>
      <c r="BP123" s="639">
        <f t="shared" si="340"/>
        <v>0</v>
      </c>
      <c r="BQ123" s="639">
        <f t="shared" si="341"/>
        <v>0</v>
      </c>
      <c r="BR123" s="642">
        <f t="shared" si="342"/>
        <v>0</v>
      </c>
      <c r="BS123" s="641"/>
      <c r="BT123" s="643"/>
      <c r="BU123" s="642">
        <f t="shared" si="343"/>
        <v>0</v>
      </c>
      <c r="BV123" s="641"/>
      <c r="BW123" s="643"/>
      <c r="BX123" s="642">
        <f t="shared" si="344"/>
        <v>0</v>
      </c>
      <c r="BY123" s="641"/>
      <c r="BZ123" s="643"/>
      <c r="CA123" s="642">
        <f t="shared" si="345"/>
        <v>0</v>
      </c>
      <c r="CB123" s="641"/>
      <c r="CC123" s="643"/>
      <c r="CD123" s="639">
        <f t="shared" si="346"/>
        <v>0</v>
      </c>
      <c r="CE123" s="639">
        <f t="shared" si="347"/>
        <v>0</v>
      </c>
    </row>
    <row r="124" spans="1:83" x14ac:dyDescent="0.3">
      <c r="A124" s="672" t="str">
        <f t="shared" si="314"/>
        <v>TGRÃOSojaVLI</v>
      </c>
      <c r="B124" s="671" t="str">
        <f t="shared" si="214"/>
        <v>N</v>
      </c>
      <c r="C124" s="742" t="s">
        <v>107</v>
      </c>
      <c r="D124" s="742" t="s">
        <v>24</v>
      </c>
      <c r="E124" s="741" t="s">
        <v>24</v>
      </c>
      <c r="F124" s="702" t="s">
        <v>101</v>
      </c>
      <c r="G124" s="741" t="s">
        <v>198</v>
      </c>
      <c r="H124" s="740" t="s">
        <v>11</v>
      </c>
      <c r="I124" s="737">
        <v>0</v>
      </c>
      <c r="J124" s="737">
        <v>0</v>
      </c>
      <c r="K124" s="738">
        <v>0</v>
      </c>
      <c r="L124" s="737">
        <f t="shared" si="318"/>
        <v>0</v>
      </c>
      <c r="M124" s="739"/>
      <c r="N124" s="642"/>
      <c r="O124" s="641"/>
      <c r="P124" s="643"/>
      <c r="Q124" s="642">
        <f t="shared" si="319"/>
        <v>0</v>
      </c>
      <c r="R124" s="641"/>
      <c r="S124" s="643"/>
      <c r="T124" s="642">
        <f t="shared" si="320"/>
        <v>0</v>
      </c>
      <c r="U124" s="641"/>
      <c r="V124" s="643"/>
      <c r="W124" s="642">
        <f t="shared" si="321"/>
        <v>0</v>
      </c>
      <c r="X124" s="641"/>
      <c r="Y124" s="643"/>
      <c r="Z124" s="639">
        <f t="shared" si="322"/>
        <v>0</v>
      </c>
      <c r="AA124" s="639">
        <f t="shared" si="323"/>
        <v>0</v>
      </c>
      <c r="AB124" s="645">
        <f t="shared" si="324"/>
        <v>0</v>
      </c>
      <c r="AC124" s="644"/>
      <c r="AD124" s="640"/>
      <c r="AE124" s="645">
        <f t="shared" si="325"/>
        <v>0</v>
      </c>
      <c r="AF124" s="644"/>
      <c r="AG124" s="640"/>
      <c r="AH124" s="645">
        <f t="shared" si="326"/>
        <v>0</v>
      </c>
      <c r="AI124" s="644"/>
      <c r="AJ124" s="640"/>
      <c r="AK124" s="645">
        <f t="shared" si="327"/>
        <v>0</v>
      </c>
      <c r="AL124" s="644"/>
      <c r="AM124" s="640"/>
      <c r="AN124" s="639">
        <f t="shared" si="328"/>
        <v>0</v>
      </c>
      <c r="AO124" s="639">
        <f t="shared" si="329"/>
        <v>0</v>
      </c>
      <c r="AP124" s="642">
        <f t="shared" si="330"/>
        <v>0</v>
      </c>
      <c r="AQ124" s="641"/>
      <c r="AR124" s="643"/>
      <c r="AS124" s="642">
        <f t="shared" si="331"/>
        <v>0</v>
      </c>
      <c r="AT124" s="641"/>
      <c r="AU124" s="643"/>
      <c r="AV124" s="642">
        <f t="shared" si="332"/>
        <v>0</v>
      </c>
      <c r="AW124" s="641"/>
      <c r="AX124" s="643"/>
      <c r="AY124" s="642">
        <f t="shared" si="333"/>
        <v>0</v>
      </c>
      <c r="AZ124" s="641"/>
      <c r="BA124" s="643"/>
      <c r="BB124" s="639">
        <f t="shared" si="334"/>
        <v>0</v>
      </c>
      <c r="BC124" s="639">
        <f t="shared" si="335"/>
        <v>0</v>
      </c>
      <c r="BD124" s="645">
        <f t="shared" si="336"/>
        <v>0</v>
      </c>
      <c r="BE124" s="644"/>
      <c r="BF124" s="640"/>
      <c r="BG124" s="645">
        <f t="shared" si="337"/>
        <v>0</v>
      </c>
      <c r="BH124" s="644"/>
      <c r="BI124" s="640"/>
      <c r="BJ124" s="645">
        <f t="shared" si="338"/>
        <v>0</v>
      </c>
      <c r="BK124" s="644"/>
      <c r="BL124" s="640"/>
      <c r="BM124" s="645">
        <f t="shared" si="339"/>
        <v>0</v>
      </c>
      <c r="BN124" s="644"/>
      <c r="BO124" s="640"/>
      <c r="BP124" s="639">
        <f t="shared" si="340"/>
        <v>0</v>
      </c>
      <c r="BQ124" s="639">
        <f t="shared" si="341"/>
        <v>0</v>
      </c>
      <c r="BR124" s="642">
        <f t="shared" si="342"/>
        <v>0</v>
      </c>
      <c r="BS124" s="641"/>
      <c r="BT124" s="643"/>
      <c r="BU124" s="642">
        <f t="shared" si="343"/>
        <v>0</v>
      </c>
      <c r="BV124" s="641"/>
      <c r="BW124" s="643"/>
      <c r="BX124" s="642">
        <f t="shared" si="344"/>
        <v>0</v>
      </c>
      <c r="BY124" s="641"/>
      <c r="BZ124" s="643"/>
      <c r="CA124" s="642">
        <f t="shared" si="345"/>
        <v>0</v>
      </c>
      <c r="CB124" s="641"/>
      <c r="CC124" s="643"/>
      <c r="CD124" s="639">
        <f t="shared" si="346"/>
        <v>0</v>
      </c>
      <c r="CE124" s="639">
        <f t="shared" si="347"/>
        <v>0</v>
      </c>
    </row>
    <row r="125" spans="1:83" x14ac:dyDescent="0.3">
      <c r="A125" s="672" t="str">
        <f t="shared" si="314"/>
        <v>TGRÃOAçúcarRUMO</v>
      </c>
      <c r="B125" s="671" t="str">
        <f t="shared" si="214"/>
        <v>N</v>
      </c>
      <c r="C125" s="749" t="s">
        <v>107</v>
      </c>
      <c r="D125" s="749" t="s">
        <v>24</v>
      </c>
      <c r="E125" s="747" t="s">
        <v>24</v>
      </c>
      <c r="F125" s="748" t="s">
        <v>103</v>
      </c>
      <c r="G125" s="747" t="s">
        <v>103</v>
      </c>
      <c r="H125" s="746" t="s">
        <v>8</v>
      </c>
      <c r="I125" s="743">
        <v>0</v>
      </c>
      <c r="J125" s="743">
        <v>0</v>
      </c>
      <c r="K125" s="744">
        <v>0</v>
      </c>
      <c r="L125" s="743">
        <f t="shared" si="318"/>
        <v>0</v>
      </c>
      <c r="M125" s="745"/>
      <c r="N125" s="633"/>
      <c r="O125" s="632"/>
      <c r="P125" s="634"/>
      <c r="Q125" s="633">
        <f t="shared" si="319"/>
        <v>0</v>
      </c>
      <c r="R125" s="632"/>
      <c r="S125" s="634"/>
      <c r="T125" s="633">
        <f t="shared" si="320"/>
        <v>0</v>
      </c>
      <c r="U125" s="632"/>
      <c r="V125" s="635"/>
      <c r="W125" s="633">
        <f t="shared" si="321"/>
        <v>0</v>
      </c>
      <c r="X125" s="632"/>
      <c r="Y125" s="634"/>
      <c r="Z125" s="630">
        <f t="shared" si="322"/>
        <v>0</v>
      </c>
      <c r="AA125" s="630">
        <f t="shared" si="323"/>
        <v>0</v>
      </c>
      <c r="AB125" s="637">
        <f t="shared" si="324"/>
        <v>0</v>
      </c>
      <c r="AC125" s="636"/>
      <c r="AD125" s="631"/>
      <c r="AE125" s="637">
        <f t="shared" si="325"/>
        <v>0</v>
      </c>
      <c r="AF125" s="636"/>
      <c r="AG125" s="631"/>
      <c r="AH125" s="637">
        <f t="shared" si="326"/>
        <v>0</v>
      </c>
      <c r="AI125" s="636"/>
      <c r="AJ125" s="631"/>
      <c r="AK125" s="637">
        <f t="shared" si="327"/>
        <v>0</v>
      </c>
      <c r="AL125" s="636"/>
      <c r="AM125" s="631"/>
      <c r="AN125" s="630">
        <f t="shared" si="328"/>
        <v>0</v>
      </c>
      <c r="AO125" s="630">
        <f t="shared" si="329"/>
        <v>0</v>
      </c>
      <c r="AP125" s="633">
        <f t="shared" si="330"/>
        <v>0</v>
      </c>
      <c r="AQ125" s="632"/>
      <c r="AR125" s="634"/>
      <c r="AS125" s="633">
        <f t="shared" si="331"/>
        <v>0</v>
      </c>
      <c r="AT125" s="632"/>
      <c r="AU125" s="634"/>
      <c r="AV125" s="633">
        <f t="shared" si="332"/>
        <v>0</v>
      </c>
      <c r="AW125" s="632"/>
      <c r="AX125" s="635"/>
      <c r="AY125" s="633">
        <f t="shared" si="333"/>
        <v>0</v>
      </c>
      <c r="AZ125" s="632"/>
      <c r="BA125" s="634"/>
      <c r="BB125" s="630">
        <f t="shared" si="334"/>
        <v>0</v>
      </c>
      <c r="BC125" s="630">
        <f t="shared" si="335"/>
        <v>0</v>
      </c>
      <c r="BD125" s="637">
        <f t="shared" si="336"/>
        <v>0</v>
      </c>
      <c r="BE125" s="636"/>
      <c r="BF125" s="631"/>
      <c r="BG125" s="637">
        <f t="shared" si="337"/>
        <v>0</v>
      </c>
      <c r="BH125" s="636"/>
      <c r="BI125" s="631"/>
      <c r="BJ125" s="637">
        <f t="shared" si="338"/>
        <v>0</v>
      </c>
      <c r="BK125" s="636"/>
      <c r="BL125" s="631"/>
      <c r="BM125" s="637">
        <f t="shared" si="339"/>
        <v>0</v>
      </c>
      <c r="BN125" s="636"/>
      <c r="BO125" s="631"/>
      <c r="BP125" s="630">
        <f t="shared" si="340"/>
        <v>0</v>
      </c>
      <c r="BQ125" s="630">
        <f t="shared" si="341"/>
        <v>0</v>
      </c>
      <c r="BR125" s="633">
        <f t="shared" si="342"/>
        <v>0</v>
      </c>
      <c r="BS125" s="632"/>
      <c r="BT125" s="634"/>
      <c r="BU125" s="633">
        <f t="shared" si="343"/>
        <v>0</v>
      </c>
      <c r="BV125" s="632"/>
      <c r="BW125" s="634"/>
      <c r="BX125" s="633">
        <f t="shared" si="344"/>
        <v>0</v>
      </c>
      <c r="BY125" s="632"/>
      <c r="BZ125" s="635"/>
      <c r="CA125" s="633">
        <f t="shared" si="345"/>
        <v>0</v>
      </c>
      <c r="CB125" s="632"/>
      <c r="CC125" s="634"/>
      <c r="CD125" s="630">
        <f t="shared" si="346"/>
        <v>0</v>
      </c>
      <c r="CE125" s="630">
        <f t="shared" si="347"/>
        <v>0</v>
      </c>
    </row>
    <row r="126" spans="1:83" x14ac:dyDescent="0.3">
      <c r="A126" s="672" t="str">
        <f t="shared" si="314"/>
        <v>TGRÃOAçúcarMRS</v>
      </c>
      <c r="B126" s="671" t="str">
        <f t="shared" si="214"/>
        <v>N</v>
      </c>
      <c r="C126" s="742" t="s">
        <v>107</v>
      </c>
      <c r="D126" s="742" t="s">
        <v>24</v>
      </c>
      <c r="E126" s="741" t="s">
        <v>24</v>
      </c>
      <c r="F126" s="702" t="s">
        <v>103</v>
      </c>
      <c r="G126" s="741" t="s">
        <v>103</v>
      </c>
      <c r="H126" s="740" t="s">
        <v>10</v>
      </c>
      <c r="I126" s="737">
        <v>0</v>
      </c>
      <c r="J126" s="737">
        <v>0</v>
      </c>
      <c r="K126" s="738">
        <v>0</v>
      </c>
      <c r="L126" s="737">
        <f t="shared" si="318"/>
        <v>0</v>
      </c>
      <c r="M126" s="739"/>
      <c r="N126" s="642"/>
      <c r="O126" s="641"/>
      <c r="P126" s="643"/>
      <c r="Q126" s="642">
        <f t="shared" si="319"/>
        <v>0</v>
      </c>
      <c r="R126" s="641"/>
      <c r="S126" s="643"/>
      <c r="T126" s="642">
        <f t="shared" si="320"/>
        <v>0</v>
      </c>
      <c r="U126" s="641"/>
      <c r="V126" s="643"/>
      <c r="W126" s="642">
        <f t="shared" si="321"/>
        <v>0</v>
      </c>
      <c r="X126" s="641"/>
      <c r="Y126" s="643"/>
      <c r="Z126" s="639">
        <f t="shared" si="322"/>
        <v>0</v>
      </c>
      <c r="AA126" s="639">
        <f t="shared" si="323"/>
        <v>0</v>
      </c>
      <c r="AB126" s="645">
        <f t="shared" si="324"/>
        <v>0</v>
      </c>
      <c r="AC126" s="644"/>
      <c r="AD126" s="640"/>
      <c r="AE126" s="645">
        <f t="shared" si="325"/>
        <v>0</v>
      </c>
      <c r="AF126" s="644"/>
      <c r="AG126" s="640"/>
      <c r="AH126" s="645">
        <f t="shared" si="326"/>
        <v>0</v>
      </c>
      <c r="AI126" s="644"/>
      <c r="AJ126" s="640"/>
      <c r="AK126" s="645">
        <f t="shared" si="327"/>
        <v>0</v>
      </c>
      <c r="AL126" s="644"/>
      <c r="AM126" s="640"/>
      <c r="AN126" s="639">
        <f t="shared" si="328"/>
        <v>0</v>
      </c>
      <c r="AO126" s="639">
        <f t="shared" si="329"/>
        <v>0</v>
      </c>
      <c r="AP126" s="642">
        <f t="shared" si="330"/>
        <v>0</v>
      </c>
      <c r="AQ126" s="641"/>
      <c r="AR126" s="643"/>
      <c r="AS126" s="642">
        <f t="shared" si="331"/>
        <v>0</v>
      </c>
      <c r="AT126" s="641"/>
      <c r="AU126" s="643"/>
      <c r="AV126" s="642">
        <f t="shared" si="332"/>
        <v>0</v>
      </c>
      <c r="AW126" s="641"/>
      <c r="AX126" s="643"/>
      <c r="AY126" s="642">
        <f t="shared" si="333"/>
        <v>0</v>
      </c>
      <c r="AZ126" s="641"/>
      <c r="BA126" s="643"/>
      <c r="BB126" s="639">
        <f t="shared" si="334"/>
        <v>0</v>
      </c>
      <c r="BC126" s="639">
        <f t="shared" si="335"/>
        <v>0</v>
      </c>
      <c r="BD126" s="645">
        <f t="shared" si="336"/>
        <v>0</v>
      </c>
      <c r="BE126" s="644"/>
      <c r="BF126" s="640"/>
      <c r="BG126" s="645">
        <f t="shared" si="337"/>
        <v>0</v>
      </c>
      <c r="BH126" s="644"/>
      <c r="BI126" s="640"/>
      <c r="BJ126" s="645">
        <f t="shared" si="338"/>
        <v>0</v>
      </c>
      <c r="BK126" s="644"/>
      <c r="BL126" s="640"/>
      <c r="BM126" s="645">
        <f t="shared" si="339"/>
        <v>0</v>
      </c>
      <c r="BN126" s="644"/>
      <c r="BO126" s="640"/>
      <c r="BP126" s="639">
        <f t="shared" si="340"/>
        <v>0</v>
      </c>
      <c r="BQ126" s="639">
        <f t="shared" si="341"/>
        <v>0</v>
      </c>
      <c r="BR126" s="642">
        <f t="shared" si="342"/>
        <v>0</v>
      </c>
      <c r="BS126" s="641"/>
      <c r="BT126" s="643"/>
      <c r="BU126" s="642">
        <f t="shared" si="343"/>
        <v>0</v>
      </c>
      <c r="BV126" s="641"/>
      <c r="BW126" s="643"/>
      <c r="BX126" s="642">
        <f t="shared" si="344"/>
        <v>0</v>
      </c>
      <c r="BY126" s="641"/>
      <c r="BZ126" s="643"/>
      <c r="CA126" s="642">
        <f t="shared" si="345"/>
        <v>0</v>
      </c>
      <c r="CB126" s="641"/>
      <c r="CC126" s="643"/>
      <c r="CD126" s="639">
        <f t="shared" si="346"/>
        <v>0</v>
      </c>
      <c r="CE126" s="639">
        <f t="shared" si="347"/>
        <v>0</v>
      </c>
    </row>
    <row r="127" spans="1:83" x14ac:dyDescent="0.3">
      <c r="A127" s="672" t="str">
        <f t="shared" si="314"/>
        <v>TGRÃOAçúcarVLI</v>
      </c>
      <c r="B127" s="671" t="str">
        <f t="shared" si="214"/>
        <v>N</v>
      </c>
      <c r="C127" s="742" t="s">
        <v>107</v>
      </c>
      <c r="D127" s="742" t="s">
        <v>24</v>
      </c>
      <c r="E127" s="741" t="s">
        <v>24</v>
      </c>
      <c r="F127" s="702" t="s">
        <v>103</v>
      </c>
      <c r="G127" s="741" t="s">
        <v>103</v>
      </c>
      <c r="H127" s="740" t="s">
        <v>11</v>
      </c>
      <c r="I127" s="737">
        <v>0</v>
      </c>
      <c r="J127" s="737">
        <v>0</v>
      </c>
      <c r="K127" s="738">
        <v>0</v>
      </c>
      <c r="L127" s="737">
        <f t="shared" si="318"/>
        <v>0</v>
      </c>
      <c r="M127" s="739"/>
      <c r="N127" s="642"/>
      <c r="O127" s="641"/>
      <c r="P127" s="643"/>
      <c r="Q127" s="642">
        <f t="shared" si="319"/>
        <v>0</v>
      </c>
      <c r="R127" s="641"/>
      <c r="S127" s="643"/>
      <c r="T127" s="642">
        <f t="shared" si="320"/>
        <v>0</v>
      </c>
      <c r="U127" s="641"/>
      <c r="V127" s="643"/>
      <c r="W127" s="642">
        <f t="shared" si="321"/>
        <v>0</v>
      </c>
      <c r="X127" s="641"/>
      <c r="Y127" s="643"/>
      <c r="Z127" s="639">
        <f t="shared" si="322"/>
        <v>0</v>
      </c>
      <c r="AA127" s="639">
        <f t="shared" si="323"/>
        <v>0</v>
      </c>
      <c r="AB127" s="645">
        <f t="shared" si="324"/>
        <v>0</v>
      </c>
      <c r="AC127" s="644"/>
      <c r="AD127" s="640"/>
      <c r="AE127" s="645">
        <f t="shared" si="325"/>
        <v>0</v>
      </c>
      <c r="AF127" s="644"/>
      <c r="AG127" s="640"/>
      <c r="AH127" s="645">
        <f t="shared" si="326"/>
        <v>0</v>
      </c>
      <c r="AI127" s="644"/>
      <c r="AJ127" s="640"/>
      <c r="AK127" s="645">
        <f t="shared" si="327"/>
        <v>0</v>
      </c>
      <c r="AL127" s="644"/>
      <c r="AM127" s="640"/>
      <c r="AN127" s="639">
        <f t="shared" si="328"/>
        <v>0</v>
      </c>
      <c r="AO127" s="639">
        <f t="shared" si="329"/>
        <v>0</v>
      </c>
      <c r="AP127" s="642">
        <f t="shared" si="330"/>
        <v>0</v>
      </c>
      <c r="AQ127" s="641"/>
      <c r="AR127" s="643"/>
      <c r="AS127" s="642">
        <f t="shared" si="331"/>
        <v>0</v>
      </c>
      <c r="AT127" s="641"/>
      <c r="AU127" s="643"/>
      <c r="AV127" s="642">
        <f t="shared" si="332"/>
        <v>0</v>
      </c>
      <c r="AW127" s="641"/>
      <c r="AX127" s="643"/>
      <c r="AY127" s="642">
        <f t="shared" si="333"/>
        <v>0</v>
      </c>
      <c r="AZ127" s="641"/>
      <c r="BA127" s="643"/>
      <c r="BB127" s="639">
        <f t="shared" si="334"/>
        <v>0</v>
      </c>
      <c r="BC127" s="639">
        <f t="shared" si="335"/>
        <v>0</v>
      </c>
      <c r="BD127" s="645">
        <f t="shared" si="336"/>
        <v>0</v>
      </c>
      <c r="BE127" s="644"/>
      <c r="BF127" s="640"/>
      <c r="BG127" s="645">
        <f t="shared" si="337"/>
        <v>0</v>
      </c>
      <c r="BH127" s="644"/>
      <c r="BI127" s="640"/>
      <c r="BJ127" s="645">
        <f t="shared" si="338"/>
        <v>0</v>
      </c>
      <c r="BK127" s="644"/>
      <c r="BL127" s="640"/>
      <c r="BM127" s="645">
        <f t="shared" si="339"/>
        <v>0</v>
      </c>
      <c r="BN127" s="644"/>
      <c r="BO127" s="640"/>
      <c r="BP127" s="639">
        <f t="shared" si="340"/>
        <v>0</v>
      </c>
      <c r="BQ127" s="639">
        <f t="shared" si="341"/>
        <v>0</v>
      </c>
      <c r="BR127" s="642">
        <f t="shared" si="342"/>
        <v>0</v>
      </c>
      <c r="BS127" s="641"/>
      <c r="BT127" s="643"/>
      <c r="BU127" s="642">
        <f t="shared" si="343"/>
        <v>0</v>
      </c>
      <c r="BV127" s="641"/>
      <c r="BW127" s="643"/>
      <c r="BX127" s="642">
        <f t="shared" si="344"/>
        <v>0</v>
      </c>
      <c r="BY127" s="641"/>
      <c r="BZ127" s="643"/>
      <c r="CA127" s="642">
        <f t="shared" si="345"/>
        <v>0</v>
      </c>
      <c r="CB127" s="641"/>
      <c r="CC127" s="643"/>
      <c r="CD127" s="639">
        <f t="shared" si="346"/>
        <v>0</v>
      </c>
      <c r="CE127" s="639">
        <f t="shared" si="347"/>
        <v>0</v>
      </c>
    </row>
    <row r="128" spans="1:83" x14ac:dyDescent="0.3">
      <c r="A128" s="672" t="str">
        <f t="shared" si="314"/>
        <v>TOTAL</v>
      </c>
      <c r="B128" s="671" t="str">
        <f t="shared" si="214"/>
        <v>N</v>
      </c>
      <c r="C128" s="670" t="s">
        <v>9</v>
      </c>
      <c r="D128" s="670" t="s">
        <v>9</v>
      </c>
      <c r="E128" s="668"/>
      <c r="F128" s="669"/>
      <c r="G128" s="668"/>
      <c r="H128" s="638"/>
      <c r="I128" s="735">
        <v>55</v>
      </c>
      <c r="J128" s="735">
        <v>55</v>
      </c>
      <c r="K128" s="735">
        <f>SUM(K116:K127)</f>
        <v>0</v>
      </c>
      <c r="L128" s="735"/>
      <c r="M128" s="736">
        <f ca="1">SUMIFS(M:M,$D:$D,$D127,$H:$H,"RUMO")</f>
        <v>0</v>
      </c>
      <c r="N128" s="657">
        <f t="shared" ref="N128:AB128" si="348">SUM(N116:N127)</f>
        <v>0</v>
      </c>
      <c r="O128" s="656">
        <f t="shared" si="348"/>
        <v>0</v>
      </c>
      <c r="P128" s="653">
        <f t="shared" si="348"/>
        <v>0</v>
      </c>
      <c r="Q128" s="655">
        <f t="shared" si="348"/>
        <v>0</v>
      </c>
      <c r="R128" s="654">
        <f t="shared" si="348"/>
        <v>0</v>
      </c>
      <c r="S128" s="653">
        <f t="shared" si="348"/>
        <v>0</v>
      </c>
      <c r="T128" s="655">
        <f t="shared" si="348"/>
        <v>0</v>
      </c>
      <c r="U128" s="654">
        <f t="shared" si="348"/>
        <v>0</v>
      </c>
      <c r="V128" s="653">
        <f t="shared" si="348"/>
        <v>0</v>
      </c>
      <c r="W128" s="655">
        <f t="shared" si="348"/>
        <v>0</v>
      </c>
      <c r="X128" s="654">
        <f t="shared" si="348"/>
        <v>0</v>
      </c>
      <c r="Y128" s="653">
        <f t="shared" si="348"/>
        <v>0</v>
      </c>
      <c r="Z128" s="653">
        <f t="shared" si="348"/>
        <v>0</v>
      </c>
      <c r="AA128" s="653">
        <f t="shared" si="348"/>
        <v>0</v>
      </c>
      <c r="AB128" s="652">
        <f t="shared" si="348"/>
        <v>0</v>
      </c>
      <c r="AC128" s="651">
        <f t="shared" ref="AC128:AP128" si="349">SUM(AC116:AC127)</f>
        <v>0</v>
      </c>
      <c r="AD128" s="650">
        <f t="shared" si="349"/>
        <v>0</v>
      </c>
      <c r="AE128" s="652">
        <f t="shared" si="349"/>
        <v>0</v>
      </c>
      <c r="AF128" s="651">
        <f t="shared" si="349"/>
        <v>0</v>
      </c>
      <c r="AG128" s="650">
        <f t="shared" si="349"/>
        <v>0</v>
      </c>
      <c r="AH128" s="652">
        <f t="shared" si="349"/>
        <v>0</v>
      </c>
      <c r="AI128" s="651">
        <f t="shared" si="349"/>
        <v>0</v>
      </c>
      <c r="AJ128" s="650">
        <f t="shared" si="349"/>
        <v>0</v>
      </c>
      <c r="AK128" s="652">
        <f t="shared" si="349"/>
        <v>0</v>
      </c>
      <c r="AL128" s="651">
        <f t="shared" si="349"/>
        <v>0</v>
      </c>
      <c r="AM128" s="650">
        <f t="shared" si="349"/>
        <v>0</v>
      </c>
      <c r="AN128" s="650">
        <f t="shared" si="349"/>
        <v>0</v>
      </c>
      <c r="AO128" s="650">
        <f t="shared" si="349"/>
        <v>0</v>
      </c>
      <c r="AP128" s="657">
        <f t="shared" si="349"/>
        <v>0</v>
      </c>
      <c r="AQ128" s="656">
        <f t="shared" ref="AQ128:CE128" si="350">SUM(AQ116:AQ127)</f>
        <v>0</v>
      </c>
      <c r="AR128" s="653">
        <f t="shared" si="350"/>
        <v>0</v>
      </c>
      <c r="AS128" s="657">
        <f t="shared" si="350"/>
        <v>0</v>
      </c>
      <c r="AT128" s="656">
        <f t="shared" si="350"/>
        <v>0</v>
      </c>
      <c r="AU128" s="653">
        <f t="shared" si="350"/>
        <v>0</v>
      </c>
      <c r="AV128" s="657">
        <f t="shared" si="350"/>
        <v>0</v>
      </c>
      <c r="AW128" s="656">
        <f t="shared" si="350"/>
        <v>0</v>
      </c>
      <c r="AX128" s="653">
        <f t="shared" si="350"/>
        <v>0</v>
      </c>
      <c r="AY128" s="657">
        <f t="shared" si="350"/>
        <v>0</v>
      </c>
      <c r="AZ128" s="656">
        <f t="shared" si="350"/>
        <v>0</v>
      </c>
      <c r="BA128" s="653">
        <f t="shared" si="350"/>
        <v>0</v>
      </c>
      <c r="BB128" s="653">
        <f t="shared" si="350"/>
        <v>0</v>
      </c>
      <c r="BC128" s="653">
        <f t="shared" si="350"/>
        <v>0</v>
      </c>
      <c r="BD128" s="652">
        <f t="shared" si="350"/>
        <v>0</v>
      </c>
      <c r="BE128" s="651">
        <f t="shared" si="350"/>
        <v>0</v>
      </c>
      <c r="BF128" s="650">
        <f t="shared" si="350"/>
        <v>0</v>
      </c>
      <c r="BG128" s="652">
        <f t="shared" si="350"/>
        <v>0</v>
      </c>
      <c r="BH128" s="651">
        <f t="shared" si="350"/>
        <v>0</v>
      </c>
      <c r="BI128" s="650">
        <f t="shared" si="350"/>
        <v>0</v>
      </c>
      <c r="BJ128" s="652">
        <f t="shared" si="350"/>
        <v>0</v>
      </c>
      <c r="BK128" s="651">
        <f t="shared" si="350"/>
        <v>0</v>
      </c>
      <c r="BL128" s="650">
        <f t="shared" si="350"/>
        <v>0</v>
      </c>
      <c r="BM128" s="652">
        <f t="shared" si="350"/>
        <v>0</v>
      </c>
      <c r="BN128" s="651">
        <f t="shared" si="350"/>
        <v>0</v>
      </c>
      <c r="BO128" s="650">
        <f t="shared" si="350"/>
        <v>0</v>
      </c>
      <c r="BP128" s="650">
        <f t="shared" si="350"/>
        <v>0</v>
      </c>
      <c r="BQ128" s="650">
        <f t="shared" si="350"/>
        <v>0</v>
      </c>
      <c r="BR128" s="657">
        <f t="shared" si="350"/>
        <v>0</v>
      </c>
      <c r="BS128" s="656">
        <f t="shared" si="350"/>
        <v>0</v>
      </c>
      <c r="BT128" s="653">
        <f t="shared" si="350"/>
        <v>0</v>
      </c>
      <c r="BU128" s="657">
        <f t="shared" si="350"/>
        <v>0</v>
      </c>
      <c r="BV128" s="656">
        <f t="shared" si="350"/>
        <v>0</v>
      </c>
      <c r="BW128" s="653">
        <f t="shared" si="350"/>
        <v>0</v>
      </c>
      <c r="BX128" s="657">
        <f t="shared" si="350"/>
        <v>0</v>
      </c>
      <c r="BY128" s="656">
        <f t="shared" si="350"/>
        <v>0</v>
      </c>
      <c r="BZ128" s="653">
        <f t="shared" si="350"/>
        <v>0</v>
      </c>
      <c r="CA128" s="657">
        <f t="shared" si="350"/>
        <v>0</v>
      </c>
      <c r="CB128" s="656">
        <f t="shared" si="350"/>
        <v>0</v>
      </c>
      <c r="CC128" s="653">
        <f t="shared" si="350"/>
        <v>0</v>
      </c>
      <c r="CD128" s="653">
        <f t="shared" si="350"/>
        <v>0</v>
      </c>
      <c r="CE128" s="653">
        <f t="shared" si="350"/>
        <v>0</v>
      </c>
    </row>
    <row r="129" spans="1:83" x14ac:dyDescent="0.3">
      <c r="A129" s="672" t="str">
        <f t="shared" si="314"/>
        <v>RUMOFareloRUMO</v>
      </c>
      <c r="B129" s="671" t="str">
        <f t="shared" si="214"/>
        <v>N</v>
      </c>
      <c r="C129" s="749" t="s">
        <v>107</v>
      </c>
      <c r="D129" s="749" t="s">
        <v>8</v>
      </c>
      <c r="E129" s="747" t="s">
        <v>8</v>
      </c>
      <c r="F129" s="748" t="s">
        <v>101</v>
      </c>
      <c r="G129" s="747" t="s">
        <v>193</v>
      </c>
      <c r="H129" s="746" t="s">
        <v>8</v>
      </c>
      <c r="I129" s="743">
        <v>0</v>
      </c>
      <c r="J129" s="743">
        <v>0</v>
      </c>
      <c r="K129" s="744">
        <v>0</v>
      </c>
      <c r="L129" s="743">
        <f t="shared" ref="L129:L140" si="351">IF(K129="","",K129-J129)</f>
        <v>0</v>
      </c>
      <c r="M129" s="745"/>
      <c r="N129" s="633"/>
      <c r="O129" s="632"/>
      <c r="P129" s="634"/>
      <c r="Q129" s="633">
        <f t="shared" ref="Q129:Q140" si="352">N129+O129-P129</f>
        <v>0</v>
      </c>
      <c r="R129" s="632"/>
      <c r="S129" s="634"/>
      <c r="T129" s="633">
        <f t="shared" ref="T129:T140" si="353">Q129+R129-S129</f>
        <v>0</v>
      </c>
      <c r="U129" s="632"/>
      <c r="V129" s="635"/>
      <c r="W129" s="633">
        <f t="shared" ref="W129:W140" si="354">T129+U129-V129</f>
        <v>0</v>
      </c>
      <c r="X129" s="632"/>
      <c r="Y129" s="634"/>
      <c r="Z129" s="630">
        <f t="shared" ref="Z129:Z140" si="355">N129+O129+R129+U129+X129</f>
        <v>0</v>
      </c>
      <c r="AA129" s="630">
        <f t="shared" ref="AA129:AA140" si="356">P129+S129+V129+Y129</f>
        <v>0</v>
      </c>
      <c r="AB129" s="637">
        <f t="shared" ref="AB129:AB140" si="357">Z129-AA129</f>
        <v>0</v>
      </c>
      <c r="AC129" s="636"/>
      <c r="AD129" s="631"/>
      <c r="AE129" s="637">
        <f t="shared" ref="AE129:AE140" si="358">AB129+AC129-AD129</f>
        <v>0</v>
      </c>
      <c r="AF129" s="636"/>
      <c r="AG129" s="631"/>
      <c r="AH129" s="637">
        <f t="shared" ref="AH129:AH140" si="359">AE129+AF129-AG129</f>
        <v>0</v>
      </c>
      <c r="AI129" s="636"/>
      <c r="AJ129" s="631"/>
      <c r="AK129" s="637">
        <f t="shared" ref="AK129:AK140" si="360">AH129+AI129-AJ129</f>
        <v>0</v>
      </c>
      <c r="AL129" s="636"/>
      <c r="AM129" s="631"/>
      <c r="AN129" s="630">
        <f t="shared" ref="AN129:AN140" si="361">AB129+AC129+AF129+AI129+AL129</f>
        <v>0</v>
      </c>
      <c r="AO129" s="630">
        <f t="shared" ref="AO129:AO140" si="362">AD129+AG129+AJ129+AM129</f>
        <v>0</v>
      </c>
      <c r="AP129" s="633">
        <f t="shared" ref="AP129:AP140" si="363">AN129-AO129</f>
        <v>0</v>
      </c>
      <c r="AQ129" s="632"/>
      <c r="AR129" s="634"/>
      <c r="AS129" s="633">
        <f t="shared" ref="AS129:AS140" si="364">AP129+AQ129-AR129</f>
        <v>0</v>
      </c>
      <c r="AT129" s="632"/>
      <c r="AU129" s="634"/>
      <c r="AV129" s="633">
        <f t="shared" ref="AV129:AV140" si="365">AS129+AT129-AU129</f>
        <v>0</v>
      </c>
      <c r="AW129" s="632"/>
      <c r="AX129" s="635"/>
      <c r="AY129" s="633">
        <f t="shared" ref="AY129:AY140" si="366">AV129+AW129-AX129</f>
        <v>0</v>
      </c>
      <c r="AZ129" s="632"/>
      <c r="BA129" s="634"/>
      <c r="BB129" s="630">
        <f t="shared" ref="BB129:BB140" si="367">AP129+AQ129+AT129+AW129+AZ129</f>
        <v>0</v>
      </c>
      <c r="BC129" s="630">
        <f t="shared" ref="BC129:BC140" si="368">AR129+AU129+AX129+BA129</f>
        <v>0</v>
      </c>
      <c r="BD129" s="637">
        <f t="shared" ref="BD129:BD140" si="369">BB129-BC129</f>
        <v>0</v>
      </c>
      <c r="BE129" s="636"/>
      <c r="BF129" s="631"/>
      <c r="BG129" s="637">
        <f t="shared" ref="BG129:BG140" si="370">BD129+BE129-BF129</f>
        <v>0</v>
      </c>
      <c r="BH129" s="636"/>
      <c r="BI129" s="631"/>
      <c r="BJ129" s="637">
        <f t="shared" ref="BJ129:BJ140" si="371">BG129+BH129-BI129</f>
        <v>0</v>
      </c>
      <c r="BK129" s="636"/>
      <c r="BL129" s="631"/>
      <c r="BM129" s="637">
        <f t="shared" ref="BM129:BM140" si="372">BJ129+BK129-BL129</f>
        <v>0</v>
      </c>
      <c r="BN129" s="636"/>
      <c r="BO129" s="631"/>
      <c r="BP129" s="630">
        <f t="shared" ref="BP129:BP140" si="373">BD129+BE129+BH129+BK129+BN129</f>
        <v>0</v>
      </c>
      <c r="BQ129" s="630">
        <f t="shared" ref="BQ129:BQ140" si="374">BF129+BI129+BL129+BO129</f>
        <v>0</v>
      </c>
      <c r="BR129" s="633">
        <f t="shared" ref="BR129:BR140" si="375">BP129-BQ129</f>
        <v>0</v>
      </c>
      <c r="BS129" s="632"/>
      <c r="BT129" s="634"/>
      <c r="BU129" s="633">
        <f t="shared" ref="BU129:BU140" si="376">BR129+BS129-BT129</f>
        <v>0</v>
      </c>
      <c r="BV129" s="632"/>
      <c r="BW129" s="634"/>
      <c r="BX129" s="633">
        <f t="shared" ref="BX129:BX140" si="377">BU129+BV129-BW129</f>
        <v>0</v>
      </c>
      <c r="BY129" s="632"/>
      <c r="BZ129" s="635"/>
      <c r="CA129" s="633">
        <f t="shared" ref="CA129:CA140" si="378">BX129+BY129-BZ129</f>
        <v>0</v>
      </c>
      <c r="CB129" s="632"/>
      <c r="CC129" s="634"/>
      <c r="CD129" s="630">
        <f t="shared" ref="CD129:CD140" si="379">BR129+BS129+BV129+BY129+CB129</f>
        <v>0</v>
      </c>
      <c r="CE129" s="630">
        <f t="shared" ref="CE129:CE140" si="380">BT129+BW129+BZ129+CC129</f>
        <v>0</v>
      </c>
    </row>
    <row r="130" spans="1:83" x14ac:dyDescent="0.3">
      <c r="A130" s="672" t="str">
        <f t="shared" si="314"/>
        <v>RUMOFareloMRS</v>
      </c>
      <c r="B130" s="671" t="str">
        <f t="shared" si="214"/>
        <v>N</v>
      </c>
      <c r="C130" s="742" t="s">
        <v>107</v>
      </c>
      <c r="D130" s="742" t="s">
        <v>8</v>
      </c>
      <c r="E130" s="741" t="s">
        <v>8</v>
      </c>
      <c r="F130" s="702" t="s">
        <v>101</v>
      </c>
      <c r="G130" s="741" t="s">
        <v>193</v>
      </c>
      <c r="H130" s="740" t="s">
        <v>10</v>
      </c>
      <c r="I130" s="737">
        <v>0</v>
      </c>
      <c r="J130" s="737">
        <v>0</v>
      </c>
      <c r="K130" s="738">
        <v>0</v>
      </c>
      <c r="L130" s="737">
        <f t="shared" si="351"/>
        <v>0</v>
      </c>
      <c r="M130" s="739"/>
      <c r="N130" s="642"/>
      <c r="O130" s="641"/>
      <c r="P130" s="643"/>
      <c r="Q130" s="642">
        <f t="shared" si="352"/>
        <v>0</v>
      </c>
      <c r="R130" s="641"/>
      <c r="S130" s="643"/>
      <c r="T130" s="642">
        <f t="shared" si="353"/>
        <v>0</v>
      </c>
      <c r="U130" s="641"/>
      <c r="V130" s="643"/>
      <c r="W130" s="642">
        <f t="shared" si="354"/>
        <v>0</v>
      </c>
      <c r="X130" s="641"/>
      <c r="Y130" s="643"/>
      <c r="Z130" s="639">
        <f t="shared" si="355"/>
        <v>0</v>
      </c>
      <c r="AA130" s="639">
        <f t="shared" si="356"/>
        <v>0</v>
      </c>
      <c r="AB130" s="645">
        <f t="shared" si="357"/>
        <v>0</v>
      </c>
      <c r="AC130" s="644"/>
      <c r="AD130" s="640"/>
      <c r="AE130" s="645">
        <f t="shared" si="358"/>
        <v>0</v>
      </c>
      <c r="AF130" s="644"/>
      <c r="AG130" s="640"/>
      <c r="AH130" s="645">
        <f t="shared" si="359"/>
        <v>0</v>
      </c>
      <c r="AI130" s="644"/>
      <c r="AJ130" s="640"/>
      <c r="AK130" s="645">
        <f t="shared" si="360"/>
        <v>0</v>
      </c>
      <c r="AL130" s="644"/>
      <c r="AM130" s="640"/>
      <c r="AN130" s="639">
        <f t="shared" si="361"/>
        <v>0</v>
      </c>
      <c r="AO130" s="639">
        <f t="shared" si="362"/>
        <v>0</v>
      </c>
      <c r="AP130" s="642">
        <f t="shared" si="363"/>
        <v>0</v>
      </c>
      <c r="AQ130" s="641"/>
      <c r="AR130" s="643"/>
      <c r="AS130" s="642">
        <f t="shared" si="364"/>
        <v>0</v>
      </c>
      <c r="AT130" s="641"/>
      <c r="AU130" s="643"/>
      <c r="AV130" s="642">
        <f t="shared" si="365"/>
        <v>0</v>
      </c>
      <c r="AW130" s="641"/>
      <c r="AX130" s="643"/>
      <c r="AY130" s="642">
        <f t="shared" si="366"/>
        <v>0</v>
      </c>
      <c r="AZ130" s="641"/>
      <c r="BA130" s="643"/>
      <c r="BB130" s="639">
        <f t="shared" si="367"/>
        <v>0</v>
      </c>
      <c r="BC130" s="639">
        <f t="shared" si="368"/>
        <v>0</v>
      </c>
      <c r="BD130" s="645">
        <f t="shared" si="369"/>
        <v>0</v>
      </c>
      <c r="BE130" s="644"/>
      <c r="BF130" s="640"/>
      <c r="BG130" s="645">
        <f t="shared" si="370"/>
        <v>0</v>
      </c>
      <c r="BH130" s="644"/>
      <c r="BI130" s="640"/>
      <c r="BJ130" s="645">
        <f t="shared" si="371"/>
        <v>0</v>
      </c>
      <c r="BK130" s="644"/>
      <c r="BL130" s="640"/>
      <c r="BM130" s="645">
        <f t="shared" si="372"/>
        <v>0</v>
      </c>
      <c r="BN130" s="644"/>
      <c r="BO130" s="640"/>
      <c r="BP130" s="639">
        <f t="shared" si="373"/>
        <v>0</v>
      </c>
      <c r="BQ130" s="639">
        <f t="shared" si="374"/>
        <v>0</v>
      </c>
      <c r="BR130" s="642">
        <f t="shared" si="375"/>
        <v>0</v>
      </c>
      <c r="BS130" s="641"/>
      <c r="BT130" s="643"/>
      <c r="BU130" s="642">
        <f t="shared" si="376"/>
        <v>0</v>
      </c>
      <c r="BV130" s="641"/>
      <c r="BW130" s="643"/>
      <c r="BX130" s="642">
        <f t="shared" si="377"/>
        <v>0</v>
      </c>
      <c r="BY130" s="641"/>
      <c r="BZ130" s="643"/>
      <c r="CA130" s="642">
        <f t="shared" si="378"/>
        <v>0</v>
      </c>
      <c r="CB130" s="641"/>
      <c r="CC130" s="643"/>
      <c r="CD130" s="639">
        <f t="shared" si="379"/>
        <v>0</v>
      </c>
      <c r="CE130" s="639">
        <f t="shared" si="380"/>
        <v>0</v>
      </c>
    </row>
    <row r="131" spans="1:83" x14ac:dyDescent="0.3">
      <c r="A131" s="672" t="str">
        <f t="shared" si="314"/>
        <v>RUMOFareloVLI</v>
      </c>
      <c r="B131" s="671" t="str">
        <f t="shared" si="214"/>
        <v>N</v>
      </c>
      <c r="C131" s="742" t="s">
        <v>107</v>
      </c>
      <c r="D131" s="742" t="s">
        <v>8</v>
      </c>
      <c r="E131" s="741" t="s">
        <v>8</v>
      </c>
      <c r="F131" s="702" t="s">
        <v>101</v>
      </c>
      <c r="G131" s="741" t="s">
        <v>193</v>
      </c>
      <c r="H131" s="740" t="s">
        <v>11</v>
      </c>
      <c r="I131" s="737">
        <v>0</v>
      </c>
      <c r="J131" s="737">
        <v>0</v>
      </c>
      <c r="K131" s="738">
        <v>0</v>
      </c>
      <c r="L131" s="737">
        <f t="shared" si="351"/>
        <v>0</v>
      </c>
      <c r="M131" s="739"/>
      <c r="N131" s="642"/>
      <c r="O131" s="641"/>
      <c r="P131" s="643"/>
      <c r="Q131" s="642">
        <f t="shared" si="352"/>
        <v>0</v>
      </c>
      <c r="R131" s="750"/>
      <c r="S131" s="643"/>
      <c r="T131" s="642">
        <f t="shared" si="353"/>
        <v>0</v>
      </c>
      <c r="U131" s="641"/>
      <c r="V131" s="643"/>
      <c r="W131" s="642">
        <f t="shared" si="354"/>
        <v>0</v>
      </c>
      <c r="X131" s="641"/>
      <c r="Y131" s="643"/>
      <c r="Z131" s="639">
        <f t="shared" si="355"/>
        <v>0</v>
      </c>
      <c r="AA131" s="639">
        <f t="shared" si="356"/>
        <v>0</v>
      </c>
      <c r="AB131" s="645">
        <f t="shared" si="357"/>
        <v>0</v>
      </c>
      <c r="AC131" s="644"/>
      <c r="AD131" s="640"/>
      <c r="AE131" s="645">
        <f t="shared" si="358"/>
        <v>0</v>
      </c>
      <c r="AF131" s="644"/>
      <c r="AG131" s="640"/>
      <c r="AH131" s="645">
        <f t="shared" si="359"/>
        <v>0</v>
      </c>
      <c r="AI131" s="644"/>
      <c r="AJ131" s="640"/>
      <c r="AK131" s="645">
        <f t="shared" si="360"/>
        <v>0</v>
      </c>
      <c r="AL131" s="644"/>
      <c r="AM131" s="640"/>
      <c r="AN131" s="639">
        <f t="shared" si="361"/>
        <v>0</v>
      </c>
      <c r="AO131" s="639">
        <f t="shared" si="362"/>
        <v>0</v>
      </c>
      <c r="AP131" s="642">
        <f t="shared" si="363"/>
        <v>0</v>
      </c>
      <c r="AQ131" s="641"/>
      <c r="AR131" s="643"/>
      <c r="AS131" s="642">
        <f t="shared" si="364"/>
        <v>0</v>
      </c>
      <c r="AT131" s="641"/>
      <c r="AU131" s="643"/>
      <c r="AV131" s="642">
        <f t="shared" si="365"/>
        <v>0</v>
      </c>
      <c r="AW131" s="641"/>
      <c r="AX131" s="643"/>
      <c r="AY131" s="642">
        <f t="shared" si="366"/>
        <v>0</v>
      </c>
      <c r="AZ131" s="641"/>
      <c r="BA131" s="643"/>
      <c r="BB131" s="639">
        <f t="shared" si="367"/>
        <v>0</v>
      </c>
      <c r="BC131" s="639">
        <f t="shared" si="368"/>
        <v>0</v>
      </c>
      <c r="BD131" s="645">
        <f t="shared" si="369"/>
        <v>0</v>
      </c>
      <c r="BE131" s="644"/>
      <c r="BF131" s="640"/>
      <c r="BG131" s="645">
        <f t="shared" si="370"/>
        <v>0</v>
      </c>
      <c r="BH131" s="644"/>
      <c r="BI131" s="640"/>
      <c r="BJ131" s="645">
        <f t="shared" si="371"/>
        <v>0</v>
      </c>
      <c r="BK131" s="644"/>
      <c r="BL131" s="640"/>
      <c r="BM131" s="645">
        <f t="shared" si="372"/>
        <v>0</v>
      </c>
      <c r="BN131" s="644"/>
      <c r="BO131" s="640"/>
      <c r="BP131" s="639">
        <f t="shared" si="373"/>
        <v>0</v>
      </c>
      <c r="BQ131" s="639">
        <f t="shared" si="374"/>
        <v>0</v>
      </c>
      <c r="BR131" s="642">
        <f t="shared" si="375"/>
        <v>0</v>
      </c>
      <c r="BS131" s="641"/>
      <c r="BT131" s="643"/>
      <c r="BU131" s="642">
        <f t="shared" si="376"/>
        <v>0</v>
      </c>
      <c r="BV131" s="641"/>
      <c r="BW131" s="643"/>
      <c r="BX131" s="642">
        <f t="shared" si="377"/>
        <v>0</v>
      </c>
      <c r="BY131" s="641"/>
      <c r="BZ131" s="643"/>
      <c r="CA131" s="642">
        <f t="shared" si="378"/>
        <v>0</v>
      </c>
      <c r="CB131" s="641"/>
      <c r="CC131" s="643"/>
      <c r="CD131" s="639">
        <f t="shared" si="379"/>
        <v>0</v>
      </c>
      <c r="CE131" s="639">
        <f t="shared" si="380"/>
        <v>0</v>
      </c>
    </row>
    <row r="132" spans="1:83" x14ac:dyDescent="0.3">
      <c r="A132" s="672" t="str">
        <f t="shared" si="314"/>
        <v>RUMOMilhoRUMO</v>
      </c>
      <c r="B132" s="671" t="str">
        <f t="shared" si="214"/>
        <v>N</v>
      </c>
      <c r="C132" s="749" t="s">
        <v>107</v>
      </c>
      <c r="D132" s="749" t="s">
        <v>8</v>
      </c>
      <c r="E132" s="747" t="s">
        <v>8</v>
      </c>
      <c r="F132" s="748" t="s">
        <v>101</v>
      </c>
      <c r="G132" s="747" t="s">
        <v>196</v>
      </c>
      <c r="H132" s="746" t="s">
        <v>8</v>
      </c>
      <c r="I132" s="743">
        <v>0</v>
      </c>
      <c r="J132" s="743">
        <v>0</v>
      </c>
      <c r="K132" s="744">
        <v>0</v>
      </c>
      <c r="L132" s="743">
        <f t="shared" si="351"/>
        <v>0</v>
      </c>
      <c r="M132" s="745"/>
      <c r="N132" s="633"/>
      <c r="O132" s="632"/>
      <c r="P132" s="634"/>
      <c r="Q132" s="633">
        <f t="shared" si="352"/>
        <v>0</v>
      </c>
      <c r="R132" s="632"/>
      <c r="S132" s="634"/>
      <c r="T132" s="633">
        <f t="shared" si="353"/>
        <v>0</v>
      </c>
      <c r="U132" s="632"/>
      <c r="V132" s="635"/>
      <c r="W132" s="633">
        <f t="shared" si="354"/>
        <v>0</v>
      </c>
      <c r="X132" s="632"/>
      <c r="Y132" s="634"/>
      <c r="Z132" s="630">
        <f t="shared" si="355"/>
        <v>0</v>
      </c>
      <c r="AA132" s="630">
        <f t="shared" si="356"/>
        <v>0</v>
      </c>
      <c r="AB132" s="637">
        <f t="shared" si="357"/>
        <v>0</v>
      </c>
      <c r="AC132" s="636"/>
      <c r="AD132" s="631"/>
      <c r="AE132" s="637">
        <f t="shared" si="358"/>
        <v>0</v>
      </c>
      <c r="AF132" s="636"/>
      <c r="AG132" s="631"/>
      <c r="AH132" s="637">
        <f t="shared" si="359"/>
        <v>0</v>
      </c>
      <c r="AI132" s="636"/>
      <c r="AJ132" s="631"/>
      <c r="AK132" s="637">
        <f t="shared" si="360"/>
        <v>0</v>
      </c>
      <c r="AL132" s="636"/>
      <c r="AM132" s="631"/>
      <c r="AN132" s="630">
        <f t="shared" si="361"/>
        <v>0</v>
      </c>
      <c r="AO132" s="630">
        <f t="shared" si="362"/>
        <v>0</v>
      </c>
      <c r="AP132" s="633">
        <f t="shared" si="363"/>
        <v>0</v>
      </c>
      <c r="AQ132" s="632"/>
      <c r="AR132" s="634"/>
      <c r="AS132" s="633">
        <f t="shared" si="364"/>
        <v>0</v>
      </c>
      <c r="AT132" s="632"/>
      <c r="AU132" s="634"/>
      <c r="AV132" s="633">
        <f t="shared" si="365"/>
        <v>0</v>
      </c>
      <c r="AW132" s="632"/>
      <c r="AX132" s="635"/>
      <c r="AY132" s="633">
        <f t="shared" si="366"/>
        <v>0</v>
      </c>
      <c r="AZ132" s="632"/>
      <c r="BA132" s="634"/>
      <c r="BB132" s="630">
        <f t="shared" si="367"/>
        <v>0</v>
      </c>
      <c r="BC132" s="630">
        <f t="shared" si="368"/>
        <v>0</v>
      </c>
      <c r="BD132" s="637">
        <f t="shared" si="369"/>
        <v>0</v>
      </c>
      <c r="BE132" s="636"/>
      <c r="BF132" s="631"/>
      <c r="BG132" s="637">
        <f t="shared" si="370"/>
        <v>0</v>
      </c>
      <c r="BH132" s="636"/>
      <c r="BI132" s="631"/>
      <c r="BJ132" s="637">
        <f t="shared" si="371"/>
        <v>0</v>
      </c>
      <c r="BK132" s="636"/>
      <c r="BL132" s="631"/>
      <c r="BM132" s="637">
        <f t="shared" si="372"/>
        <v>0</v>
      </c>
      <c r="BN132" s="636"/>
      <c r="BO132" s="631"/>
      <c r="BP132" s="630">
        <f t="shared" si="373"/>
        <v>0</v>
      </c>
      <c r="BQ132" s="630">
        <f t="shared" si="374"/>
        <v>0</v>
      </c>
      <c r="BR132" s="633">
        <f t="shared" si="375"/>
        <v>0</v>
      </c>
      <c r="BS132" s="632"/>
      <c r="BT132" s="634"/>
      <c r="BU132" s="633">
        <f t="shared" si="376"/>
        <v>0</v>
      </c>
      <c r="BV132" s="632"/>
      <c r="BW132" s="634"/>
      <c r="BX132" s="633">
        <f t="shared" si="377"/>
        <v>0</v>
      </c>
      <c r="BY132" s="632"/>
      <c r="BZ132" s="635"/>
      <c r="CA132" s="633">
        <f t="shared" si="378"/>
        <v>0</v>
      </c>
      <c r="CB132" s="632"/>
      <c r="CC132" s="634"/>
      <c r="CD132" s="630">
        <f t="shared" si="379"/>
        <v>0</v>
      </c>
      <c r="CE132" s="630">
        <f t="shared" si="380"/>
        <v>0</v>
      </c>
    </row>
    <row r="133" spans="1:83" x14ac:dyDescent="0.3">
      <c r="A133" s="672" t="str">
        <f t="shared" si="314"/>
        <v>RUMOMilhoMRS</v>
      </c>
      <c r="B133" s="671" t="str">
        <f t="shared" si="214"/>
        <v>N</v>
      </c>
      <c r="C133" s="742" t="s">
        <v>107</v>
      </c>
      <c r="D133" s="742" t="s">
        <v>8</v>
      </c>
      <c r="E133" s="741" t="s">
        <v>8</v>
      </c>
      <c r="F133" s="702" t="s">
        <v>101</v>
      </c>
      <c r="G133" s="741" t="s">
        <v>196</v>
      </c>
      <c r="H133" s="740" t="s">
        <v>10</v>
      </c>
      <c r="I133" s="737">
        <v>0</v>
      </c>
      <c r="J133" s="737">
        <v>0</v>
      </c>
      <c r="K133" s="738">
        <v>0</v>
      </c>
      <c r="L133" s="737">
        <f t="shared" si="351"/>
        <v>0</v>
      </c>
      <c r="M133" s="739"/>
      <c r="N133" s="642"/>
      <c r="O133" s="641"/>
      <c r="P133" s="643"/>
      <c r="Q133" s="642">
        <f t="shared" si="352"/>
        <v>0</v>
      </c>
      <c r="R133" s="641"/>
      <c r="S133" s="643"/>
      <c r="T133" s="642">
        <f t="shared" si="353"/>
        <v>0</v>
      </c>
      <c r="U133" s="641"/>
      <c r="V133" s="643"/>
      <c r="W133" s="642">
        <f t="shared" si="354"/>
        <v>0</v>
      </c>
      <c r="X133" s="641"/>
      <c r="Y133" s="643"/>
      <c r="Z133" s="639">
        <f t="shared" si="355"/>
        <v>0</v>
      </c>
      <c r="AA133" s="639">
        <f t="shared" si="356"/>
        <v>0</v>
      </c>
      <c r="AB133" s="645">
        <f t="shared" si="357"/>
        <v>0</v>
      </c>
      <c r="AC133" s="644"/>
      <c r="AD133" s="640"/>
      <c r="AE133" s="645">
        <f t="shared" si="358"/>
        <v>0</v>
      </c>
      <c r="AF133" s="644"/>
      <c r="AG133" s="640"/>
      <c r="AH133" s="645">
        <f t="shared" si="359"/>
        <v>0</v>
      </c>
      <c r="AI133" s="644"/>
      <c r="AJ133" s="640"/>
      <c r="AK133" s="645">
        <f t="shared" si="360"/>
        <v>0</v>
      </c>
      <c r="AL133" s="644"/>
      <c r="AM133" s="640"/>
      <c r="AN133" s="639">
        <f t="shared" si="361"/>
        <v>0</v>
      </c>
      <c r="AO133" s="639">
        <f t="shared" si="362"/>
        <v>0</v>
      </c>
      <c r="AP133" s="642">
        <f t="shared" si="363"/>
        <v>0</v>
      </c>
      <c r="AQ133" s="641"/>
      <c r="AR133" s="643"/>
      <c r="AS133" s="642">
        <f t="shared" si="364"/>
        <v>0</v>
      </c>
      <c r="AT133" s="641"/>
      <c r="AU133" s="643"/>
      <c r="AV133" s="642">
        <f t="shared" si="365"/>
        <v>0</v>
      </c>
      <c r="AW133" s="641"/>
      <c r="AX133" s="643"/>
      <c r="AY133" s="642">
        <f t="shared" si="366"/>
        <v>0</v>
      </c>
      <c r="AZ133" s="641"/>
      <c r="BA133" s="643"/>
      <c r="BB133" s="639">
        <f t="shared" si="367"/>
        <v>0</v>
      </c>
      <c r="BC133" s="639">
        <f t="shared" si="368"/>
        <v>0</v>
      </c>
      <c r="BD133" s="645">
        <f t="shared" si="369"/>
        <v>0</v>
      </c>
      <c r="BE133" s="644"/>
      <c r="BF133" s="640"/>
      <c r="BG133" s="645">
        <f t="shared" si="370"/>
        <v>0</v>
      </c>
      <c r="BH133" s="644"/>
      <c r="BI133" s="640"/>
      <c r="BJ133" s="645">
        <f t="shared" si="371"/>
        <v>0</v>
      </c>
      <c r="BK133" s="644"/>
      <c r="BL133" s="640"/>
      <c r="BM133" s="645">
        <f t="shared" si="372"/>
        <v>0</v>
      </c>
      <c r="BN133" s="644"/>
      <c r="BO133" s="640"/>
      <c r="BP133" s="639">
        <f t="shared" si="373"/>
        <v>0</v>
      </c>
      <c r="BQ133" s="639">
        <f t="shared" si="374"/>
        <v>0</v>
      </c>
      <c r="BR133" s="642">
        <f t="shared" si="375"/>
        <v>0</v>
      </c>
      <c r="BS133" s="641"/>
      <c r="BT133" s="643"/>
      <c r="BU133" s="642">
        <f t="shared" si="376"/>
        <v>0</v>
      </c>
      <c r="BV133" s="641"/>
      <c r="BW133" s="643"/>
      <c r="BX133" s="642">
        <f t="shared" si="377"/>
        <v>0</v>
      </c>
      <c r="BY133" s="641"/>
      <c r="BZ133" s="643"/>
      <c r="CA133" s="642">
        <f t="shared" si="378"/>
        <v>0</v>
      </c>
      <c r="CB133" s="641"/>
      <c r="CC133" s="643"/>
      <c r="CD133" s="639">
        <f t="shared" si="379"/>
        <v>0</v>
      </c>
      <c r="CE133" s="639">
        <f t="shared" si="380"/>
        <v>0</v>
      </c>
    </row>
    <row r="134" spans="1:83" x14ac:dyDescent="0.3">
      <c r="A134" s="672" t="str">
        <f t="shared" si="314"/>
        <v>RUMOMilhoVLI</v>
      </c>
      <c r="B134" s="671" t="str">
        <f t="shared" si="214"/>
        <v>N</v>
      </c>
      <c r="C134" s="742" t="s">
        <v>107</v>
      </c>
      <c r="D134" s="742" t="s">
        <v>8</v>
      </c>
      <c r="E134" s="741" t="s">
        <v>8</v>
      </c>
      <c r="F134" s="702" t="s">
        <v>101</v>
      </c>
      <c r="G134" s="741" t="s">
        <v>196</v>
      </c>
      <c r="H134" s="740" t="s">
        <v>11</v>
      </c>
      <c r="I134" s="737">
        <v>0</v>
      </c>
      <c r="J134" s="737">
        <v>0</v>
      </c>
      <c r="K134" s="738">
        <v>0</v>
      </c>
      <c r="L134" s="737">
        <f t="shared" si="351"/>
        <v>0</v>
      </c>
      <c r="M134" s="739"/>
      <c r="N134" s="642"/>
      <c r="O134" s="641"/>
      <c r="P134" s="643"/>
      <c r="Q134" s="642">
        <f t="shared" si="352"/>
        <v>0</v>
      </c>
      <c r="R134" s="641"/>
      <c r="S134" s="643"/>
      <c r="T134" s="642">
        <f t="shared" si="353"/>
        <v>0</v>
      </c>
      <c r="U134" s="641"/>
      <c r="V134" s="643"/>
      <c r="W134" s="642">
        <f t="shared" si="354"/>
        <v>0</v>
      </c>
      <c r="X134" s="641"/>
      <c r="Y134" s="643"/>
      <c r="Z134" s="639">
        <f t="shared" si="355"/>
        <v>0</v>
      </c>
      <c r="AA134" s="639">
        <f t="shared" si="356"/>
        <v>0</v>
      </c>
      <c r="AB134" s="645">
        <f t="shared" si="357"/>
        <v>0</v>
      </c>
      <c r="AC134" s="644"/>
      <c r="AD134" s="640"/>
      <c r="AE134" s="645">
        <f t="shared" si="358"/>
        <v>0</v>
      </c>
      <c r="AF134" s="644"/>
      <c r="AG134" s="640"/>
      <c r="AH134" s="645">
        <f t="shared" si="359"/>
        <v>0</v>
      </c>
      <c r="AI134" s="644"/>
      <c r="AJ134" s="640"/>
      <c r="AK134" s="645">
        <f t="shared" si="360"/>
        <v>0</v>
      </c>
      <c r="AL134" s="644"/>
      <c r="AM134" s="640"/>
      <c r="AN134" s="639">
        <f t="shared" si="361"/>
        <v>0</v>
      </c>
      <c r="AO134" s="639">
        <f t="shared" si="362"/>
        <v>0</v>
      </c>
      <c r="AP134" s="642">
        <f t="shared" si="363"/>
        <v>0</v>
      </c>
      <c r="AQ134" s="641"/>
      <c r="AR134" s="643"/>
      <c r="AS134" s="642">
        <f t="shared" si="364"/>
        <v>0</v>
      </c>
      <c r="AT134" s="641"/>
      <c r="AU134" s="643"/>
      <c r="AV134" s="642">
        <f t="shared" si="365"/>
        <v>0</v>
      </c>
      <c r="AW134" s="641"/>
      <c r="AX134" s="643"/>
      <c r="AY134" s="642">
        <f t="shared" si="366"/>
        <v>0</v>
      </c>
      <c r="AZ134" s="641"/>
      <c r="BA134" s="643"/>
      <c r="BB134" s="639">
        <f t="shared" si="367"/>
        <v>0</v>
      </c>
      <c r="BC134" s="639">
        <f t="shared" si="368"/>
        <v>0</v>
      </c>
      <c r="BD134" s="645">
        <f t="shared" si="369"/>
        <v>0</v>
      </c>
      <c r="BE134" s="644"/>
      <c r="BF134" s="640"/>
      <c r="BG134" s="645">
        <f t="shared" si="370"/>
        <v>0</v>
      </c>
      <c r="BH134" s="644"/>
      <c r="BI134" s="640"/>
      <c r="BJ134" s="645">
        <f t="shared" si="371"/>
        <v>0</v>
      </c>
      <c r="BK134" s="644"/>
      <c r="BL134" s="640"/>
      <c r="BM134" s="645">
        <f t="shared" si="372"/>
        <v>0</v>
      </c>
      <c r="BN134" s="644"/>
      <c r="BO134" s="640"/>
      <c r="BP134" s="639">
        <f t="shared" si="373"/>
        <v>0</v>
      </c>
      <c r="BQ134" s="639">
        <f t="shared" si="374"/>
        <v>0</v>
      </c>
      <c r="BR134" s="642">
        <f t="shared" si="375"/>
        <v>0</v>
      </c>
      <c r="BS134" s="641"/>
      <c r="BT134" s="643"/>
      <c r="BU134" s="642">
        <f t="shared" si="376"/>
        <v>0</v>
      </c>
      <c r="BV134" s="641"/>
      <c r="BW134" s="643"/>
      <c r="BX134" s="642">
        <f t="shared" si="377"/>
        <v>0</v>
      </c>
      <c r="BY134" s="641"/>
      <c r="BZ134" s="643"/>
      <c r="CA134" s="642">
        <f t="shared" si="378"/>
        <v>0</v>
      </c>
      <c r="CB134" s="641"/>
      <c r="CC134" s="643"/>
      <c r="CD134" s="639">
        <f t="shared" si="379"/>
        <v>0</v>
      </c>
      <c r="CE134" s="639">
        <f t="shared" si="380"/>
        <v>0</v>
      </c>
    </row>
    <row r="135" spans="1:83" x14ac:dyDescent="0.3">
      <c r="A135" s="672" t="str">
        <f t="shared" si="314"/>
        <v>RUMOSojaRUMO</v>
      </c>
      <c r="B135" s="671" t="str">
        <f t="shared" si="214"/>
        <v>N</v>
      </c>
      <c r="C135" s="749" t="s">
        <v>107</v>
      </c>
      <c r="D135" s="749" t="s">
        <v>8</v>
      </c>
      <c r="E135" s="747" t="s">
        <v>8</v>
      </c>
      <c r="F135" s="748" t="s">
        <v>101</v>
      </c>
      <c r="G135" s="747" t="s">
        <v>198</v>
      </c>
      <c r="H135" s="746" t="s">
        <v>8</v>
      </c>
      <c r="I135" s="743">
        <v>36</v>
      </c>
      <c r="J135" s="743">
        <v>30</v>
      </c>
      <c r="K135" s="744">
        <v>0</v>
      </c>
      <c r="L135" s="743">
        <f t="shared" si="351"/>
        <v>-30</v>
      </c>
      <c r="M135" s="745"/>
      <c r="N135" s="633"/>
      <c r="O135" s="632"/>
      <c r="P135" s="634"/>
      <c r="Q135" s="633">
        <f t="shared" si="352"/>
        <v>0</v>
      </c>
      <c r="R135" s="632"/>
      <c r="S135" s="634"/>
      <c r="T135" s="633">
        <f t="shared" si="353"/>
        <v>0</v>
      </c>
      <c r="U135" s="632"/>
      <c r="V135" s="635"/>
      <c r="W135" s="633">
        <f t="shared" si="354"/>
        <v>0</v>
      </c>
      <c r="X135" s="632"/>
      <c r="Y135" s="634"/>
      <c r="Z135" s="630">
        <f t="shared" si="355"/>
        <v>0</v>
      </c>
      <c r="AA135" s="630">
        <f t="shared" si="356"/>
        <v>0</v>
      </c>
      <c r="AB135" s="637">
        <f t="shared" si="357"/>
        <v>0</v>
      </c>
      <c r="AC135" s="636"/>
      <c r="AD135" s="631"/>
      <c r="AE135" s="637">
        <f t="shared" si="358"/>
        <v>0</v>
      </c>
      <c r="AF135" s="636"/>
      <c r="AG135" s="631"/>
      <c r="AH135" s="637">
        <f t="shared" si="359"/>
        <v>0</v>
      </c>
      <c r="AI135" s="636"/>
      <c r="AJ135" s="631"/>
      <c r="AK135" s="637">
        <f t="shared" si="360"/>
        <v>0</v>
      </c>
      <c r="AL135" s="636"/>
      <c r="AM135" s="631"/>
      <c r="AN135" s="630">
        <f t="shared" si="361"/>
        <v>0</v>
      </c>
      <c r="AO135" s="630">
        <f t="shared" si="362"/>
        <v>0</v>
      </c>
      <c r="AP135" s="633">
        <f t="shared" si="363"/>
        <v>0</v>
      </c>
      <c r="AQ135" s="632"/>
      <c r="AR135" s="634"/>
      <c r="AS135" s="633">
        <f t="shared" si="364"/>
        <v>0</v>
      </c>
      <c r="AT135" s="632"/>
      <c r="AU135" s="634"/>
      <c r="AV135" s="633">
        <f t="shared" si="365"/>
        <v>0</v>
      </c>
      <c r="AW135" s="632"/>
      <c r="AX135" s="635"/>
      <c r="AY135" s="633">
        <f t="shared" si="366"/>
        <v>0</v>
      </c>
      <c r="AZ135" s="632"/>
      <c r="BA135" s="634"/>
      <c r="BB135" s="630">
        <f t="shared" si="367"/>
        <v>0</v>
      </c>
      <c r="BC135" s="630">
        <f t="shared" si="368"/>
        <v>0</v>
      </c>
      <c r="BD135" s="637">
        <f t="shared" si="369"/>
        <v>0</v>
      </c>
      <c r="BE135" s="636"/>
      <c r="BF135" s="631"/>
      <c r="BG135" s="637">
        <f t="shared" si="370"/>
        <v>0</v>
      </c>
      <c r="BH135" s="636"/>
      <c r="BI135" s="631"/>
      <c r="BJ135" s="637">
        <f t="shared" si="371"/>
        <v>0</v>
      </c>
      <c r="BK135" s="636"/>
      <c r="BL135" s="631"/>
      <c r="BM135" s="637">
        <f t="shared" si="372"/>
        <v>0</v>
      </c>
      <c r="BN135" s="636"/>
      <c r="BO135" s="631"/>
      <c r="BP135" s="630">
        <f t="shared" si="373"/>
        <v>0</v>
      </c>
      <c r="BQ135" s="630">
        <f t="shared" si="374"/>
        <v>0</v>
      </c>
      <c r="BR135" s="633">
        <f t="shared" si="375"/>
        <v>0</v>
      </c>
      <c r="BS135" s="632"/>
      <c r="BT135" s="634"/>
      <c r="BU135" s="633">
        <f t="shared" si="376"/>
        <v>0</v>
      </c>
      <c r="BV135" s="632"/>
      <c r="BW135" s="634"/>
      <c r="BX135" s="633">
        <f t="shared" si="377"/>
        <v>0</v>
      </c>
      <c r="BY135" s="632"/>
      <c r="BZ135" s="635"/>
      <c r="CA135" s="633">
        <f t="shared" si="378"/>
        <v>0</v>
      </c>
      <c r="CB135" s="632"/>
      <c r="CC135" s="634"/>
      <c r="CD135" s="630">
        <f t="shared" si="379"/>
        <v>0</v>
      </c>
      <c r="CE135" s="630">
        <f t="shared" si="380"/>
        <v>0</v>
      </c>
    </row>
    <row r="136" spans="1:83" x14ac:dyDescent="0.3">
      <c r="A136" s="672" t="str">
        <f t="shared" si="314"/>
        <v>RUMOSojaMRS</v>
      </c>
      <c r="B136" s="671" t="str">
        <f t="shared" si="214"/>
        <v>N</v>
      </c>
      <c r="C136" s="742" t="s">
        <v>107</v>
      </c>
      <c r="D136" s="742" t="s">
        <v>8</v>
      </c>
      <c r="E136" s="741" t="s">
        <v>8</v>
      </c>
      <c r="F136" s="702" t="s">
        <v>101</v>
      </c>
      <c r="G136" s="741" t="s">
        <v>198</v>
      </c>
      <c r="H136" s="740" t="s">
        <v>10</v>
      </c>
      <c r="I136" s="737">
        <v>117</v>
      </c>
      <c r="J136" s="737">
        <v>35</v>
      </c>
      <c r="K136" s="738">
        <v>0</v>
      </c>
      <c r="L136" s="737">
        <f t="shared" si="351"/>
        <v>-35</v>
      </c>
      <c r="M136" s="739"/>
      <c r="N136" s="642"/>
      <c r="O136" s="641"/>
      <c r="P136" s="643"/>
      <c r="Q136" s="642">
        <f t="shared" si="352"/>
        <v>0</v>
      </c>
      <c r="R136" s="641"/>
      <c r="S136" s="643"/>
      <c r="T136" s="642">
        <f t="shared" si="353"/>
        <v>0</v>
      </c>
      <c r="U136" s="641"/>
      <c r="V136" s="643"/>
      <c r="W136" s="642">
        <f t="shared" si="354"/>
        <v>0</v>
      </c>
      <c r="X136" s="641"/>
      <c r="Y136" s="643"/>
      <c r="Z136" s="639">
        <f t="shared" si="355"/>
        <v>0</v>
      </c>
      <c r="AA136" s="639">
        <f t="shared" si="356"/>
        <v>0</v>
      </c>
      <c r="AB136" s="645">
        <f t="shared" si="357"/>
        <v>0</v>
      </c>
      <c r="AC136" s="644"/>
      <c r="AD136" s="640"/>
      <c r="AE136" s="645">
        <f t="shared" si="358"/>
        <v>0</v>
      </c>
      <c r="AF136" s="644"/>
      <c r="AG136" s="640"/>
      <c r="AH136" s="645">
        <f t="shared" si="359"/>
        <v>0</v>
      </c>
      <c r="AI136" s="644"/>
      <c r="AJ136" s="640"/>
      <c r="AK136" s="645">
        <f t="shared" si="360"/>
        <v>0</v>
      </c>
      <c r="AL136" s="644"/>
      <c r="AM136" s="640"/>
      <c r="AN136" s="639">
        <f t="shared" si="361"/>
        <v>0</v>
      </c>
      <c r="AO136" s="639">
        <f t="shared" si="362"/>
        <v>0</v>
      </c>
      <c r="AP136" s="642">
        <f t="shared" si="363"/>
        <v>0</v>
      </c>
      <c r="AQ136" s="641"/>
      <c r="AR136" s="643"/>
      <c r="AS136" s="642">
        <f t="shared" si="364"/>
        <v>0</v>
      </c>
      <c r="AT136" s="641"/>
      <c r="AU136" s="643"/>
      <c r="AV136" s="642">
        <f t="shared" si="365"/>
        <v>0</v>
      </c>
      <c r="AW136" s="641"/>
      <c r="AX136" s="643"/>
      <c r="AY136" s="642">
        <f t="shared" si="366"/>
        <v>0</v>
      </c>
      <c r="AZ136" s="641"/>
      <c r="BA136" s="643"/>
      <c r="BB136" s="639">
        <f t="shared" si="367"/>
        <v>0</v>
      </c>
      <c r="BC136" s="639">
        <f t="shared" si="368"/>
        <v>0</v>
      </c>
      <c r="BD136" s="645">
        <f t="shared" si="369"/>
        <v>0</v>
      </c>
      <c r="BE136" s="644"/>
      <c r="BF136" s="640"/>
      <c r="BG136" s="645">
        <f t="shared" si="370"/>
        <v>0</v>
      </c>
      <c r="BH136" s="644"/>
      <c r="BI136" s="640"/>
      <c r="BJ136" s="645">
        <f t="shared" si="371"/>
        <v>0</v>
      </c>
      <c r="BK136" s="644"/>
      <c r="BL136" s="640"/>
      <c r="BM136" s="645">
        <f t="shared" si="372"/>
        <v>0</v>
      </c>
      <c r="BN136" s="644"/>
      <c r="BO136" s="640"/>
      <c r="BP136" s="639">
        <f t="shared" si="373"/>
        <v>0</v>
      </c>
      <c r="BQ136" s="639">
        <f t="shared" si="374"/>
        <v>0</v>
      </c>
      <c r="BR136" s="642">
        <f t="shared" si="375"/>
        <v>0</v>
      </c>
      <c r="BS136" s="641"/>
      <c r="BT136" s="643"/>
      <c r="BU136" s="642">
        <f t="shared" si="376"/>
        <v>0</v>
      </c>
      <c r="BV136" s="641"/>
      <c r="BW136" s="643"/>
      <c r="BX136" s="642">
        <f t="shared" si="377"/>
        <v>0</v>
      </c>
      <c r="BY136" s="641"/>
      <c r="BZ136" s="643"/>
      <c r="CA136" s="642">
        <f t="shared" si="378"/>
        <v>0</v>
      </c>
      <c r="CB136" s="641"/>
      <c r="CC136" s="643"/>
      <c r="CD136" s="639">
        <f t="shared" si="379"/>
        <v>0</v>
      </c>
      <c r="CE136" s="639">
        <f t="shared" si="380"/>
        <v>0</v>
      </c>
    </row>
    <row r="137" spans="1:83" x14ac:dyDescent="0.3">
      <c r="A137" s="672" t="str">
        <f t="shared" si="314"/>
        <v>RUMOSojaVLI</v>
      </c>
      <c r="B137" s="671" t="str">
        <f t="shared" ref="B137:B200" si="381">IF(SUM(N137:CE137)&gt;0, "S", "N")</f>
        <v>N</v>
      </c>
      <c r="C137" s="742" t="s">
        <v>107</v>
      </c>
      <c r="D137" s="742" t="s">
        <v>8</v>
      </c>
      <c r="E137" s="741" t="s">
        <v>8</v>
      </c>
      <c r="F137" s="702" t="s">
        <v>101</v>
      </c>
      <c r="G137" s="741" t="s">
        <v>198</v>
      </c>
      <c r="H137" s="740" t="s">
        <v>11</v>
      </c>
      <c r="I137" s="737">
        <v>115</v>
      </c>
      <c r="J137" s="737">
        <v>0</v>
      </c>
      <c r="K137" s="738">
        <v>0</v>
      </c>
      <c r="L137" s="737">
        <f t="shared" si="351"/>
        <v>0</v>
      </c>
      <c r="M137" s="739"/>
      <c r="N137" s="642"/>
      <c r="O137" s="641"/>
      <c r="P137" s="643"/>
      <c r="Q137" s="642">
        <f t="shared" si="352"/>
        <v>0</v>
      </c>
      <c r="R137" s="641"/>
      <c r="S137" s="643"/>
      <c r="T137" s="642">
        <f t="shared" si="353"/>
        <v>0</v>
      </c>
      <c r="U137" s="641"/>
      <c r="V137" s="643"/>
      <c r="W137" s="642">
        <f t="shared" si="354"/>
        <v>0</v>
      </c>
      <c r="X137" s="641"/>
      <c r="Y137" s="643"/>
      <c r="Z137" s="639">
        <f t="shared" si="355"/>
        <v>0</v>
      </c>
      <c r="AA137" s="639">
        <f t="shared" si="356"/>
        <v>0</v>
      </c>
      <c r="AB137" s="645">
        <f t="shared" si="357"/>
        <v>0</v>
      </c>
      <c r="AC137" s="644"/>
      <c r="AD137" s="640"/>
      <c r="AE137" s="645">
        <f t="shared" si="358"/>
        <v>0</v>
      </c>
      <c r="AF137" s="644"/>
      <c r="AG137" s="640"/>
      <c r="AH137" s="645">
        <f t="shared" si="359"/>
        <v>0</v>
      </c>
      <c r="AI137" s="644"/>
      <c r="AJ137" s="640"/>
      <c r="AK137" s="645">
        <f t="shared" si="360"/>
        <v>0</v>
      </c>
      <c r="AL137" s="644"/>
      <c r="AM137" s="640"/>
      <c r="AN137" s="639">
        <f t="shared" si="361"/>
        <v>0</v>
      </c>
      <c r="AO137" s="639">
        <f t="shared" si="362"/>
        <v>0</v>
      </c>
      <c r="AP137" s="642">
        <f t="shared" si="363"/>
        <v>0</v>
      </c>
      <c r="AQ137" s="641"/>
      <c r="AR137" s="643"/>
      <c r="AS137" s="642">
        <f t="shared" si="364"/>
        <v>0</v>
      </c>
      <c r="AT137" s="641"/>
      <c r="AU137" s="643"/>
      <c r="AV137" s="642">
        <f t="shared" si="365"/>
        <v>0</v>
      </c>
      <c r="AW137" s="641"/>
      <c r="AX137" s="643"/>
      <c r="AY137" s="642">
        <f t="shared" si="366"/>
        <v>0</v>
      </c>
      <c r="AZ137" s="641"/>
      <c r="BA137" s="643"/>
      <c r="BB137" s="639">
        <f t="shared" si="367"/>
        <v>0</v>
      </c>
      <c r="BC137" s="639">
        <f t="shared" si="368"/>
        <v>0</v>
      </c>
      <c r="BD137" s="645">
        <f t="shared" si="369"/>
        <v>0</v>
      </c>
      <c r="BE137" s="644"/>
      <c r="BF137" s="640"/>
      <c r="BG137" s="645">
        <f t="shared" si="370"/>
        <v>0</v>
      </c>
      <c r="BH137" s="644"/>
      <c r="BI137" s="640"/>
      <c r="BJ137" s="645">
        <f t="shared" si="371"/>
        <v>0</v>
      </c>
      <c r="BK137" s="644"/>
      <c r="BL137" s="640"/>
      <c r="BM137" s="645">
        <f t="shared" si="372"/>
        <v>0</v>
      </c>
      <c r="BN137" s="644"/>
      <c r="BO137" s="640"/>
      <c r="BP137" s="639">
        <f t="shared" si="373"/>
        <v>0</v>
      </c>
      <c r="BQ137" s="639">
        <f t="shared" si="374"/>
        <v>0</v>
      </c>
      <c r="BR137" s="642">
        <f t="shared" si="375"/>
        <v>0</v>
      </c>
      <c r="BS137" s="641"/>
      <c r="BT137" s="643"/>
      <c r="BU137" s="642">
        <f t="shared" si="376"/>
        <v>0</v>
      </c>
      <c r="BV137" s="641"/>
      <c r="BW137" s="643"/>
      <c r="BX137" s="642">
        <f t="shared" si="377"/>
        <v>0</v>
      </c>
      <c r="BY137" s="641"/>
      <c r="BZ137" s="643"/>
      <c r="CA137" s="642">
        <f t="shared" si="378"/>
        <v>0</v>
      </c>
      <c r="CB137" s="641"/>
      <c r="CC137" s="643"/>
      <c r="CD137" s="639">
        <f t="shared" si="379"/>
        <v>0</v>
      </c>
      <c r="CE137" s="639">
        <f t="shared" si="380"/>
        <v>0</v>
      </c>
    </row>
    <row r="138" spans="1:83" x14ac:dyDescent="0.3">
      <c r="A138" s="672" t="str">
        <f t="shared" si="314"/>
        <v>RUMOAçúcarRUMO</v>
      </c>
      <c r="B138" s="671" t="str">
        <f t="shared" si="381"/>
        <v>N</v>
      </c>
      <c r="C138" s="749" t="s">
        <v>107</v>
      </c>
      <c r="D138" s="749" t="s">
        <v>8</v>
      </c>
      <c r="E138" s="747" t="s">
        <v>8</v>
      </c>
      <c r="F138" s="748" t="s">
        <v>103</v>
      </c>
      <c r="G138" s="747" t="s">
        <v>103</v>
      </c>
      <c r="H138" s="746" t="s">
        <v>8</v>
      </c>
      <c r="I138" s="743">
        <v>0</v>
      </c>
      <c r="J138" s="743">
        <v>0</v>
      </c>
      <c r="K138" s="744">
        <v>0</v>
      </c>
      <c r="L138" s="743">
        <f t="shared" si="351"/>
        <v>0</v>
      </c>
      <c r="M138" s="745"/>
      <c r="N138" s="633"/>
      <c r="O138" s="632"/>
      <c r="P138" s="634"/>
      <c r="Q138" s="633">
        <f t="shared" si="352"/>
        <v>0</v>
      </c>
      <c r="R138" s="632"/>
      <c r="S138" s="634"/>
      <c r="T138" s="633">
        <f t="shared" si="353"/>
        <v>0</v>
      </c>
      <c r="U138" s="632"/>
      <c r="V138" s="635"/>
      <c r="W138" s="633">
        <f t="shared" si="354"/>
        <v>0</v>
      </c>
      <c r="X138" s="632"/>
      <c r="Y138" s="634"/>
      <c r="Z138" s="630">
        <f t="shared" si="355"/>
        <v>0</v>
      </c>
      <c r="AA138" s="630">
        <f t="shared" si="356"/>
        <v>0</v>
      </c>
      <c r="AB138" s="637">
        <f t="shared" si="357"/>
        <v>0</v>
      </c>
      <c r="AC138" s="636"/>
      <c r="AD138" s="631"/>
      <c r="AE138" s="637">
        <f t="shared" si="358"/>
        <v>0</v>
      </c>
      <c r="AF138" s="636"/>
      <c r="AG138" s="631"/>
      <c r="AH138" s="637">
        <f t="shared" si="359"/>
        <v>0</v>
      </c>
      <c r="AI138" s="636"/>
      <c r="AJ138" s="631"/>
      <c r="AK138" s="637">
        <f t="shared" si="360"/>
        <v>0</v>
      </c>
      <c r="AL138" s="636"/>
      <c r="AM138" s="631"/>
      <c r="AN138" s="630">
        <f t="shared" si="361"/>
        <v>0</v>
      </c>
      <c r="AO138" s="630">
        <f t="shared" si="362"/>
        <v>0</v>
      </c>
      <c r="AP138" s="633">
        <f t="shared" si="363"/>
        <v>0</v>
      </c>
      <c r="AQ138" s="632"/>
      <c r="AR138" s="634"/>
      <c r="AS138" s="633">
        <f t="shared" si="364"/>
        <v>0</v>
      </c>
      <c r="AT138" s="632"/>
      <c r="AU138" s="634"/>
      <c r="AV138" s="633">
        <f t="shared" si="365"/>
        <v>0</v>
      </c>
      <c r="AW138" s="632"/>
      <c r="AX138" s="635"/>
      <c r="AY138" s="633">
        <f t="shared" si="366"/>
        <v>0</v>
      </c>
      <c r="AZ138" s="632"/>
      <c r="BA138" s="634"/>
      <c r="BB138" s="630">
        <f t="shared" si="367"/>
        <v>0</v>
      </c>
      <c r="BC138" s="630">
        <f t="shared" si="368"/>
        <v>0</v>
      </c>
      <c r="BD138" s="637">
        <f t="shared" si="369"/>
        <v>0</v>
      </c>
      <c r="BE138" s="636"/>
      <c r="BF138" s="631"/>
      <c r="BG138" s="637">
        <f t="shared" si="370"/>
        <v>0</v>
      </c>
      <c r="BH138" s="636"/>
      <c r="BI138" s="631"/>
      <c r="BJ138" s="637">
        <f t="shared" si="371"/>
        <v>0</v>
      </c>
      <c r="BK138" s="636"/>
      <c r="BL138" s="631"/>
      <c r="BM138" s="637">
        <f t="shared" si="372"/>
        <v>0</v>
      </c>
      <c r="BN138" s="636"/>
      <c r="BO138" s="631"/>
      <c r="BP138" s="630">
        <f t="shared" si="373"/>
        <v>0</v>
      </c>
      <c r="BQ138" s="630">
        <f t="shared" si="374"/>
        <v>0</v>
      </c>
      <c r="BR138" s="633">
        <f t="shared" si="375"/>
        <v>0</v>
      </c>
      <c r="BS138" s="632"/>
      <c r="BT138" s="634"/>
      <c r="BU138" s="633">
        <f t="shared" si="376"/>
        <v>0</v>
      </c>
      <c r="BV138" s="632"/>
      <c r="BW138" s="634"/>
      <c r="BX138" s="633">
        <f t="shared" si="377"/>
        <v>0</v>
      </c>
      <c r="BY138" s="632"/>
      <c r="BZ138" s="635"/>
      <c r="CA138" s="633">
        <f t="shared" si="378"/>
        <v>0</v>
      </c>
      <c r="CB138" s="632"/>
      <c r="CC138" s="634"/>
      <c r="CD138" s="630">
        <f t="shared" si="379"/>
        <v>0</v>
      </c>
      <c r="CE138" s="630">
        <f t="shared" si="380"/>
        <v>0</v>
      </c>
    </row>
    <row r="139" spans="1:83" x14ac:dyDescent="0.3">
      <c r="A139" s="672" t="str">
        <f t="shared" si="314"/>
        <v>RUMOAçúcarMRS</v>
      </c>
      <c r="B139" s="671" t="str">
        <f t="shared" si="381"/>
        <v>N</v>
      </c>
      <c r="C139" s="742" t="s">
        <v>107</v>
      </c>
      <c r="D139" s="742" t="s">
        <v>8</v>
      </c>
      <c r="E139" s="741" t="s">
        <v>8</v>
      </c>
      <c r="F139" s="702" t="s">
        <v>103</v>
      </c>
      <c r="G139" s="741" t="s">
        <v>103</v>
      </c>
      <c r="H139" s="740" t="s">
        <v>10</v>
      </c>
      <c r="I139" s="737">
        <v>0</v>
      </c>
      <c r="J139" s="737">
        <v>0</v>
      </c>
      <c r="K139" s="738">
        <v>0</v>
      </c>
      <c r="L139" s="737">
        <f t="shared" si="351"/>
        <v>0</v>
      </c>
      <c r="M139" s="739"/>
      <c r="N139" s="642"/>
      <c r="O139" s="641"/>
      <c r="P139" s="643"/>
      <c r="Q139" s="642">
        <f t="shared" si="352"/>
        <v>0</v>
      </c>
      <c r="R139" s="641"/>
      <c r="S139" s="643"/>
      <c r="T139" s="642">
        <f t="shared" si="353"/>
        <v>0</v>
      </c>
      <c r="U139" s="641"/>
      <c r="V139" s="643"/>
      <c r="W139" s="642">
        <f t="shared" si="354"/>
        <v>0</v>
      </c>
      <c r="X139" s="641"/>
      <c r="Y139" s="643"/>
      <c r="Z139" s="639">
        <f t="shared" si="355"/>
        <v>0</v>
      </c>
      <c r="AA139" s="639">
        <f t="shared" si="356"/>
        <v>0</v>
      </c>
      <c r="AB139" s="645">
        <f t="shared" si="357"/>
        <v>0</v>
      </c>
      <c r="AC139" s="644"/>
      <c r="AD139" s="640"/>
      <c r="AE139" s="645">
        <f t="shared" si="358"/>
        <v>0</v>
      </c>
      <c r="AF139" s="644"/>
      <c r="AG139" s="640"/>
      <c r="AH139" s="645">
        <f t="shared" si="359"/>
        <v>0</v>
      </c>
      <c r="AI139" s="644"/>
      <c r="AJ139" s="640"/>
      <c r="AK139" s="645">
        <f t="shared" si="360"/>
        <v>0</v>
      </c>
      <c r="AL139" s="644"/>
      <c r="AM139" s="640"/>
      <c r="AN139" s="639">
        <f t="shared" si="361"/>
        <v>0</v>
      </c>
      <c r="AO139" s="639">
        <f t="shared" si="362"/>
        <v>0</v>
      </c>
      <c r="AP139" s="642">
        <f t="shared" si="363"/>
        <v>0</v>
      </c>
      <c r="AQ139" s="641"/>
      <c r="AR139" s="643"/>
      <c r="AS139" s="642">
        <f t="shared" si="364"/>
        <v>0</v>
      </c>
      <c r="AT139" s="641"/>
      <c r="AU139" s="643"/>
      <c r="AV139" s="642">
        <f t="shared" si="365"/>
        <v>0</v>
      </c>
      <c r="AW139" s="641"/>
      <c r="AX139" s="643"/>
      <c r="AY139" s="642">
        <f t="shared" si="366"/>
        <v>0</v>
      </c>
      <c r="AZ139" s="641"/>
      <c r="BA139" s="643"/>
      <c r="BB139" s="639">
        <f t="shared" si="367"/>
        <v>0</v>
      </c>
      <c r="BC139" s="639">
        <f t="shared" si="368"/>
        <v>0</v>
      </c>
      <c r="BD139" s="645">
        <f t="shared" si="369"/>
        <v>0</v>
      </c>
      <c r="BE139" s="644"/>
      <c r="BF139" s="640"/>
      <c r="BG139" s="645">
        <f t="shared" si="370"/>
        <v>0</v>
      </c>
      <c r="BH139" s="644"/>
      <c r="BI139" s="640"/>
      <c r="BJ139" s="645">
        <f t="shared" si="371"/>
        <v>0</v>
      </c>
      <c r="BK139" s="644"/>
      <c r="BL139" s="640"/>
      <c r="BM139" s="645">
        <f t="shared" si="372"/>
        <v>0</v>
      </c>
      <c r="BN139" s="644"/>
      <c r="BO139" s="640"/>
      <c r="BP139" s="639">
        <f t="shared" si="373"/>
        <v>0</v>
      </c>
      <c r="BQ139" s="639">
        <f t="shared" si="374"/>
        <v>0</v>
      </c>
      <c r="BR139" s="642">
        <f t="shared" si="375"/>
        <v>0</v>
      </c>
      <c r="BS139" s="641"/>
      <c r="BT139" s="643"/>
      <c r="BU139" s="642">
        <f t="shared" si="376"/>
        <v>0</v>
      </c>
      <c r="BV139" s="641"/>
      <c r="BW139" s="643"/>
      <c r="BX139" s="642">
        <f t="shared" si="377"/>
        <v>0</v>
      </c>
      <c r="BY139" s="641"/>
      <c r="BZ139" s="643"/>
      <c r="CA139" s="642">
        <f t="shared" si="378"/>
        <v>0</v>
      </c>
      <c r="CB139" s="641"/>
      <c r="CC139" s="643"/>
      <c r="CD139" s="639">
        <f t="shared" si="379"/>
        <v>0</v>
      </c>
      <c r="CE139" s="639">
        <f t="shared" si="380"/>
        <v>0</v>
      </c>
    </row>
    <row r="140" spans="1:83" x14ac:dyDescent="0.3">
      <c r="A140" s="672" t="str">
        <f t="shared" si="314"/>
        <v>RUMOAçúcarVLI</v>
      </c>
      <c r="B140" s="671" t="str">
        <f t="shared" si="381"/>
        <v>N</v>
      </c>
      <c r="C140" s="742" t="s">
        <v>107</v>
      </c>
      <c r="D140" s="742" t="s">
        <v>8</v>
      </c>
      <c r="E140" s="741" t="s">
        <v>8</v>
      </c>
      <c r="F140" s="702" t="s">
        <v>103</v>
      </c>
      <c r="G140" s="741" t="s">
        <v>103</v>
      </c>
      <c r="H140" s="740" t="s">
        <v>11</v>
      </c>
      <c r="I140" s="737">
        <v>0</v>
      </c>
      <c r="J140" s="737">
        <v>0</v>
      </c>
      <c r="K140" s="738">
        <v>0</v>
      </c>
      <c r="L140" s="737">
        <f t="shared" si="351"/>
        <v>0</v>
      </c>
      <c r="M140" s="739"/>
      <c r="N140" s="642"/>
      <c r="O140" s="641"/>
      <c r="P140" s="643"/>
      <c r="Q140" s="642">
        <f t="shared" si="352"/>
        <v>0</v>
      </c>
      <c r="R140" s="641"/>
      <c r="S140" s="643"/>
      <c r="T140" s="642">
        <f t="shared" si="353"/>
        <v>0</v>
      </c>
      <c r="U140" s="641"/>
      <c r="V140" s="643"/>
      <c r="W140" s="642">
        <f t="shared" si="354"/>
        <v>0</v>
      </c>
      <c r="X140" s="641"/>
      <c r="Y140" s="643"/>
      <c r="Z140" s="639">
        <f t="shared" si="355"/>
        <v>0</v>
      </c>
      <c r="AA140" s="639">
        <f t="shared" si="356"/>
        <v>0</v>
      </c>
      <c r="AB140" s="645">
        <f t="shared" si="357"/>
        <v>0</v>
      </c>
      <c r="AC140" s="644"/>
      <c r="AD140" s="640"/>
      <c r="AE140" s="645">
        <f t="shared" si="358"/>
        <v>0</v>
      </c>
      <c r="AF140" s="644"/>
      <c r="AG140" s="640"/>
      <c r="AH140" s="645">
        <f t="shared" si="359"/>
        <v>0</v>
      </c>
      <c r="AI140" s="644"/>
      <c r="AJ140" s="640"/>
      <c r="AK140" s="645">
        <f t="shared" si="360"/>
        <v>0</v>
      </c>
      <c r="AL140" s="644"/>
      <c r="AM140" s="640"/>
      <c r="AN140" s="639">
        <f t="shared" si="361"/>
        <v>0</v>
      </c>
      <c r="AO140" s="639">
        <f t="shared" si="362"/>
        <v>0</v>
      </c>
      <c r="AP140" s="642">
        <f t="shared" si="363"/>
        <v>0</v>
      </c>
      <c r="AQ140" s="641"/>
      <c r="AR140" s="643"/>
      <c r="AS140" s="642">
        <f t="shared" si="364"/>
        <v>0</v>
      </c>
      <c r="AT140" s="641"/>
      <c r="AU140" s="643"/>
      <c r="AV140" s="642">
        <f t="shared" si="365"/>
        <v>0</v>
      </c>
      <c r="AW140" s="641"/>
      <c r="AX140" s="643"/>
      <c r="AY140" s="642">
        <f t="shared" si="366"/>
        <v>0</v>
      </c>
      <c r="AZ140" s="641"/>
      <c r="BA140" s="643"/>
      <c r="BB140" s="639">
        <f t="shared" si="367"/>
        <v>0</v>
      </c>
      <c r="BC140" s="639">
        <f t="shared" si="368"/>
        <v>0</v>
      </c>
      <c r="BD140" s="645">
        <f t="shared" si="369"/>
        <v>0</v>
      </c>
      <c r="BE140" s="644"/>
      <c r="BF140" s="640"/>
      <c r="BG140" s="645">
        <f t="shared" si="370"/>
        <v>0</v>
      </c>
      <c r="BH140" s="644"/>
      <c r="BI140" s="640"/>
      <c r="BJ140" s="645">
        <f t="shared" si="371"/>
        <v>0</v>
      </c>
      <c r="BK140" s="644"/>
      <c r="BL140" s="640"/>
      <c r="BM140" s="645">
        <f t="shared" si="372"/>
        <v>0</v>
      </c>
      <c r="BN140" s="644"/>
      <c r="BO140" s="640"/>
      <c r="BP140" s="639">
        <f t="shared" si="373"/>
        <v>0</v>
      </c>
      <c r="BQ140" s="639">
        <f t="shared" si="374"/>
        <v>0</v>
      </c>
      <c r="BR140" s="642">
        <f t="shared" si="375"/>
        <v>0</v>
      </c>
      <c r="BS140" s="641"/>
      <c r="BT140" s="643"/>
      <c r="BU140" s="642">
        <f t="shared" si="376"/>
        <v>0</v>
      </c>
      <c r="BV140" s="641"/>
      <c r="BW140" s="643"/>
      <c r="BX140" s="642">
        <f t="shared" si="377"/>
        <v>0</v>
      </c>
      <c r="BY140" s="641"/>
      <c r="BZ140" s="643"/>
      <c r="CA140" s="642">
        <f t="shared" si="378"/>
        <v>0</v>
      </c>
      <c r="CB140" s="641"/>
      <c r="CC140" s="643"/>
      <c r="CD140" s="639">
        <f t="shared" si="379"/>
        <v>0</v>
      </c>
      <c r="CE140" s="639">
        <f t="shared" si="380"/>
        <v>0</v>
      </c>
    </row>
    <row r="141" spans="1:83" x14ac:dyDescent="0.3">
      <c r="A141" s="672" t="str">
        <f t="shared" si="314"/>
        <v>TOTAL</v>
      </c>
      <c r="B141" s="671" t="str">
        <f t="shared" si="381"/>
        <v>N</v>
      </c>
      <c r="C141" s="670" t="s">
        <v>9</v>
      </c>
      <c r="D141" s="670" t="s">
        <v>9</v>
      </c>
      <c r="E141" s="668"/>
      <c r="F141" s="669"/>
      <c r="G141" s="668"/>
      <c r="H141" s="638"/>
      <c r="I141" s="735">
        <v>268</v>
      </c>
      <c r="J141" s="735">
        <v>65</v>
      </c>
      <c r="K141" s="735">
        <f>SUM(K129:K140)</f>
        <v>0</v>
      </c>
      <c r="L141" s="735">
        <v>0</v>
      </c>
      <c r="M141" s="736">
        <f ca="1">SUMIFS(M:M,$D:$D,$D140,$H:$H,"RUMO")</f>
        <v>0</v>
      </c>
      <c r="N141" s="657">
        <f t="shared" ref="N141:AB141" si="382">SUM(N129:N140)</f>
        <v>0</v>
      </c>
      <c r="O141" s="656">
        <f t="shared" si="382"/>
        <v>0</v>
      </c>
      <c r="P141" s="653">
        <f t="shared" si="382"/>
        <v>0</v>
      </c>
      <c r="Q141" s="655">
        <f t="shared" si="382"/>
        <v>0</v>
      </c>
      <c r="R141" s="654">
        <f t="shared" si="382"/>
        <v>0</v>
      </c>
      <c r="S141" s="653">
        <f t="shared" si="382"/>
        <v>0</v>
      </c>
      <c r="T141" s="655">
        <f t="shared" si="382"/>
        <v>0</v>
      </c>
      <c r="U141" s="654">
        <f t="shared" si="382"/>
        <v>0</v>
      </c>
      <c r="V141" s="653">
        <f t="shared" si="382"/>
        <v>0</v>
      </c>
      <c r="W141" s="655">
        <f t="shared" si="382"/>
        <v>0</v>
      </c>
      <c r="X141" s="654">
        <f t="shared" si="382"/>
        <v>0</v>
      </c>
      <c r="Y141" s="653">
        <f t="shared" si="382"/>
        <v>0</v>
      </c>
      <c r="Z141" s="653">
        <f t="shared" si="382"/>
        <v>0</v>
      </c>
      <c r="AA141" s="653">
        <f t="shared" si="382"/>
        <v>0</v>
      </c>
      <c r="AB141" s="652">
        <f t="shared" si="382"/>
        <v>0</v>
      </c>
      <c r="AC141" s="651">
        <f t="shared" ref="AC141:AP141" si="383">SUM(AC129:AC140)</f>
        <v>0</v>
      </c>
      <c r="AD141" s="650">
        <f t="shared" si="383"/>
        <v>0</v>
      </c>
      <c r="AE141" s="652">
        <f t="shared" si="383"/>
        <v>0</v>
      </c>
      <c r="AF141" s="651">
        <f t="shared" si="383"/>
        <v>0</v>
      </c>
      <c r="AG141" s="650">
        <f t="shared" si="383"/>
        <v>0</v>
      </c>
      <c r="AH141" s="652">
        <f t="shared" si="383"/>
        <v>0</v>
      </c>
      <c r="AI141" s="651">
        <f t="shared" si="383"/>
        <v>0</v>
      </c>
      <c r="AJ141" s="650">
        <f t="shared" si="383"/>
        <v>0</v>
      </c>
      <c r="AK141" s="652">
        <f t="shared" si="383"/>
        <v>0</v>
      </c>
      <c r="AL141" s="651">
        <f t="shared" si="383"/>
        <v>0</v>
      </c>
      <c r="AM141" s="650">
        <f t="shared" si="383"/>
        <v>0</v>
      </c>
      <c r="AN141" s="650">
        <f t="shared" si="383"/>
        <v>0</v>
      </c>
      <c r="AO141" s="650">
        <f t="shared" si="383"/>
        <v>0</v>
      </c>
      <c r="AP141" s="657">
        <f t="shared" si="383"/>
        <v>0</v>
      </c>
      <c r="AQ141" s="656">
        <f t="shared" ref="AQ141:CE141" si="384">SUM(AQ129:AQ140)</f>
        <v>0</v>
      </c>
      <c r="AR141" s="653">
        <f t="shared" si="384"/>
        <v>0</v>
      </c>
      <c r="AS141" s="657">
        <f t="shared" si="384"/>
        <v>0</v>
      </c>
      <c r="AT141" s="656">
        <f t="shared" si="384"/>
        <v>0</v>
      </c>
      <c r="AU141" s="653">
        <f t="shared" si="384"/>
        <v>0</v>
      </c>
      <c r="AV141" s="657">
        <f t="shared" si="384"/>
        <v>0</v>
      </c>
      <c r="AW141" s="656">
        <f t="shared" si="384"/>
        <v>0</v>
      </c>
      <c r="AX141" s="653">
        <f t="shared" si="384"/>
        <v>0</v>
      </c>
      <c r="AY141" s="657">
        <f t="shared" si="384"/>
        <v>0</v>
      </c>
      <c r="AZ141" s="656">
        <f t="shared" si="384"/>
        <v>0</v>
      </c>
      <c r="BA141" s="653">
        <f t="shared" si="384"/>
        <v>0</v>
      </c>
      <c r="BB141" s="653">
        <f t="shared" si="384"/>
        <v>0</v>
      </c>
      <c r="BC141" s="653">
        <f t="shared" si="384"/>
        <v>0</v>
      </c>
      <c r="BD141" s="652">
        <f t="shared" si="384"/>
        <v>0</v>
      </c>
      <c r="BE141" s="651">
        <f t="shared" si="384"/>
        <v>0</v>
      </c>
      <c r="BF141" s="650">
        <f t="shared" si="384"/>
        <v>0</v>
      </c>
      <c r="BG141" s="652">
        <f t="shared" si="384"/>
        <v>0</v>
      </c>
      <c r="BH141" s="651">
        <f t="shared" si="384"/>
        <v>0</v>
      </c>
      <c r="BI141" s="650">
        <f t="shared" si="384"/>
        <v>0</v>
      </c>
      <c r="BJ141" s="652">
        <f t="shared" si="384"/>
        <v>0</v>
      </c>
      <c r="BK141" s="651">
        <f t="shared" si="384"/>
        <v>0</v>
      </c>
      <c r="BL141" s="650">
        <f t="shared" si="384"/>
        <v>0</v>
      </c>
      <c r="BM141" s="652">
        <f t="shared" si="384"/>
        <v>0</v>
      </c>
      <c r="BN141" s="651">
        <f t="shared" si="384"/>
        <v>0</v>
      </c>
      <c r="BO141" s="650">
        <f t="shared" si="384"/>
        <v>0</v>
      </c>
      <c r="BP141" s="650">
        <f t="shared" si="384"/>
        <v>0</v>
      </c>
      <c r="BQ141" s="650">
        <f t="shared" si="384"/>
        <v>0</v>
      </c>
      <c r="BR141" s="657">
        <f t="shared" si="384"/>
        <v>0</v>
      </c>
      <c r="BS141" s="656">
        <f t="shared" si="384"/>
        <v>0</v>
      </c>
      <c r="BT141" s="653">
        <f t="shared" si="384"/>
        <v>0</v>
      </c>
      <c r="BU141" s="657">
        <f t="shared" si="384"/>
        <v>0</v>
      </c>
      <c r="BV141" s="656">
        <f t="shared" si="384"/>
        <v>0</v>
      </c>
      <c r="BW141" s="653">
        <f t="shared" si="384"/>
        <v>0</v>
      </c>
      <c r="BX141" s="657">
        <f t="shared" si="384"/>
        <v>0</v>
      </c>
      <c r="BY141" s="656">
        <f t="shared" si="384"/>
        <v>0</v>
      </c>
      <c r="BZ141" s="653">
        <f t="shared" si="384"/>
        <v>0</v>
      </c>
      <c r="CA141" s="657">
        <f t="shared" si="384"/>
        <v>0</v>
      </c>
      <c r="CB141" s="656">
        <f t="shared" si="384"/>
        <v>0</v>
      </c>
      <c r="CC141" s="653">
        <f t="shared" si="384"/>
        <v>0</v>
      </c>
      <c r="CD141" s="653">
        <f t="shared" si="384"/>
        <v>0</v>
      </c>
      <c r="CE141" s="653">
        <f t="shared" si="384"/>
        <v>0</v>
      </c>
    </row>
    <row r="142" spans="1:83" x14ac:dyDescent="0.3">
      <c r="A142" s="672" t="str">
        <f t="shared" si="314"/>
        <v>TACFareloRUMO</v>
      </c>
      <c r="B142" s="671" t="str">
        <f t="shared" si="381"/>
        <v>N</v>
      </c>
      <c r="C142" s="749" t="s">
        <v>107</v>
      </c>
      <c r="D142" s="749" t="s">
        <v>25</v>
      </c>
      <c r="E142" s="747" t="s">
        <v>25</v>
      </c>
      <c r="F142" s="748" t="s">
        <v>101</v>
      </c>
      <c r="G142" s="747" t="s">
        <v>193</v>
      </c>
      <c r="H142" s="746" t="s">
        <v>8</v>
      </c>
      <c r="I142" s="743">
        <v>50</v>
      </c>
      <c r="J142" s="743">
        <v>50</v>
      </c>
      <c r="K142" s="744">
        <v>0</v>
      </c>
      <c r="L142" s="743">
        <f t="shared" ref="L142:L153" si="385">IF(K142="","",K142-J142)</f>
        <v>-50</v>
      </c>
      <c r="M142" s="745"/>
      <c r="N142" s="633"/>
      <c r="O142" s="632"/>
      <c r="P142" s="634"/>
      <c r="Q142" s="633">
        <f t="shared" ref="Q142:Q153" si="386">N142+O142-P142</f>
        <v>0</v>
      </c>
      <c r="R142" s="632"/>
      <c r="S142" s="634"/>
      <c r="T142" s="633">
        <f t="shared" ref="T142:T153" si="387">Q142+R142-S142</f>
        <v>0</v>
      </c>
      <c r="U142" s="632"/>
      <c r="V142" s="635"/>
      <c r="W142" s="633">
        <f t="shared" ref="W142:W153" si="388">T142+U142-V142</f>
        <v>0</v>
      </c>
      <c r="X142" s="632"/>
      <c r="Y142" s="634"/>
      <c r="Z142" s="630">
        <f t="shared" ref="Z142:Z153" si="389">N142+O142+R142+U142+X142</f>
        <v>0</v>
      </c>
      <c r="AA142" s="630">
        <f t="shared" ref="AA142:AA153" si="390">P142+S142+V142+Y142</f>
        <v>0</v>
      </c>
      <c r="AB142" s="637">
        <f t="shared" ref="AB142:AB153" si="391">Z142-AA142</f>
        <v>0</v>
      </c>
      <c r="AC142" s="636"/>
      <c r="AD142" s="631"/>
      <c r="AE142" s="637">
        <f t="shared" ref="AE142:AE153" si="392">AB142+AC142-AD142</f>
        <v>0</v>
      </c>
      <c r="AF142" s="636"/>
      <c r="AG142" s="631"/>
      <c r="AH142" s="637">
        <f t="shared" ref="AH142:AH153" si="393">AE142+AF142-AG142</f>
        <v>0</v>
      </c>
      <c r="AI142" s="636"/>
      <c r="AJ142" s="631"/>
      <c r="AK142" s="637">
        <f t="shared" ref="AK142:AK153" si="394">AH142+AI142-AJ142</f>
        <v>0</v>
      </c>
      <c r="AL142" s="636"/>
      <c r="AM142" s="631"/>
      <c r="AN142" s="630">
        <f t="shared" ref="AN142:AN153" si="395">AB142+AC142+AF142+AI142+AL142</f>
        <v>0</v>
      </c>
      <c r="AO142" s="630">
        <f t="shared" ref="AO142:AO153" si="396">AD142+AG142+AJ142+AM142</f>
        <v>0</v>
      </c>
      <c r="AP142" s="633">
        <f t="shared" ref="AP142:AP153" si="397">AN142-AO142</f>
        <v>0</v>
      </c>
      <c r="AQ142" s="632"/>
      <c r="AR142" s="634"/>
      <c r="AS142" s="633">
        <f t="shared" ref="AS142:AS153" si="398">AP142+AQ142-AR142</f>
        <v>0</v>
      </c>
      <c r="AT142" s="632"/>
      <c r="AU142" s="634"/>
      <c r="AV142" s="633">
        <f t="shared" ref="AV142:AV153" si="399">AS142+AT142-AU142</f>
        <v>0</v>
      </c>
      <c r="AW142" s="632"/>
      <c r="AX142" s="635"/>
      <c r="AY142" s="633">
        <f t="shared" ref="AY142:AY153" si="400">AV142+AW142-AX142</f>
        <v>0</v>
      </c>
      <c r="AZ142" s="632"/>
      <c r="BA142" s="634"/>
      <c r="BB142" s="630">
        <f t="shared" ref="BB142:BB153" si="401">AP142+AQ142+AT142+AW142+AZ142</f>
        <v>0</v>
      </c>
      <c r="BC142" s="630">
        <f t="shared" ref="BC142:BC153" si="402">AR142+AU142+AX142+BA142</f>
        <v>0</v>
      </c>
      <c r="BD142" s="637">
        <f t="shared" ref="BD142:BD153" si="403">BB142-BC142</f>
        <v>0</v>
      </c>
      <c r="BE142" s="636"/>
      <c r="BF142" s="631"/>
      <c r="BG142" s="637">
        <f t="shared" ref="BG142:BG153" si="404">BD142+BE142-BF142</f>
        <v>0</v>
      </c>
      <c r="BH142" s="636"/>
      <c r="BI142" s="631"/>
      <c r="BJ142" s="637">
        <f t="shared" ref="BJ142:BJ153" si="405">BG142+BH142-BI142</f>
        <v>0</v>
      </c>
      <c r="BK142" s="636"/>
      <c r="BL142" s="631"/>
      <c r="BM142" s="637">
        <f t="shared" ref="BM142:BM153" si="406">BJ142+BK142-BL142</f>
        <v>0</v>
      </c>
      <c r="BN142" s="636"/>
      <c r="BO142" s="631"/>
      <c r="BP142" s="630">
        <f t="shared" ref="BP142:BP153" si="407">BD142+BE142+BH142+BK142+BN142</f>
        <v>0</v>
      </c>
      <c r="BQ142" s="630">
        <f t="shared" ref="BQ142:BQ153" si="408">BF142+BI142+BL142+BO142</f>
        <v>0</v>
      </c>
      <c r="BR142" s="633">
        <f t="shared" ref="BR142:BR153" si="409">BP142-BQ142</f>
        <v>0</v>
      </c>
      <c r="BS142" s="632"/>
      <c r="BT142" s="634"/>
      <c r="BU142" s="633">
        <f t="shared" ref="BU142:BU153" si="410">BR142+BS142-BT142</f>
        <v>0</v>
      </c>
      <c r="BV142" s="632"/>
      <c r="BW142" s="634"/>
      <c r="BX142" s="633">
        <f t="shared" ref="BX142:BX153" si="411">BU142+BV142-BW142</f>
        <v>0</v>
      </c>
      <c r="BY142" s="632"/>
      <c r="BZ142" s="635"/>
      <c r="CA142" s="633">
        <f t="shared" ref="CA142:CA153" si="412">BX142+BY142-BZ142</f>
        <v>0</v>
      </c>
      <c r="CB142" s="632"/>
      <c r="CC142" s="634"/>
      <c r="CD142" s="630">
        <f t="shared" ref="CD142:CD153" si="413">BR142+BS142+BV142+BY142+CB142</f>
        <v>0</v>
      </c>
      <c r="CE142" s="630">
        <f t="shared" ref="CE142:CE153" si="414">BT142+BW142+BZ142+CC142</f>
        <v>0</v>
      </c>
    </row>
    <row r="143" spans="1:83" x14ac:dyDescent="0.3">
      <c r="A143" s="672" t="str">
        <f t="shared" si="314"/>
        <v>TACFareloMRS</v>
      </c>
      <c r="B143" s="671" t="str">
        <f t="shared" si="381"/>
        <v>N</v>
      </c>
      <c r="C143" s="742" t="s">
        <v>107</v>
      </c>
      <c r="D143" s="742" t="s">
        <v>25</v>
      </c>
      <c r="E143" s="741" t="s">
        <v>25</v>
      </c>
      <c r="F143" s="702" t="s">
        <v>101</v>
      </c>
      <c r="G143" s="741" t="s">
        <v>193</v>
      </c>
      <c r="H143" s="740" t="s">
        <v>10</v>
      </c>
      <c r="I143" s="737">
        <v>0</v>
      </c>
      <c r="J143" s="737">
        <v>0</v>
      </c>
      <c r="K143" s="738">
        <v>0</v>
      </c>
      <c r="L143" s="737">
        <f t="shared" si="385"/>
        <v>0</v>
      </c>
      <c r="M143" s="739"/>
      <c r="N143" s="642"/>
      <c r="O143" s="641"/>
      <c r="P143" s="643"/>
      <c r="Q143" s="642">
        <f t="shared" si="386"/>
        <v>0</v>
      </c>
      <c r="R143" s="641"/>
      <c r="S143" s="643"/>
      <c r="T143" s="642">
        <f t="shared" si="387"/>
        <v>0</v>
      </c>
      <c r="U143" s="641"/>
      <c r="V143" s="643"/>
      <c r="W143" s="642">
        <f t="shared" si="388"/>
        <v>0</v>
      </c>
      <c r="X143" s="641"/>
      <c r="Y143" s="643"/>
      <c r="Z143" s="639">
        <f t="shared" si="389"/>
        <v>0</v>
      </c>
      <c r="AA143" s="639">
        <f t="shared" si="390"/>
        <v>0</v>
      </c>
      <c r="AB143" s="645">
        <f t="shared" si="391"/>
        <v>0</v>
      </c>
      <c r="AC143" s="644"/>
      <c r="AD143" s="640"/>
      <c r="AE143" s="645">
        <f t="shared" si="392"/>
        <v>0</v>
      </c>
      <c r="AF143" s="644"/>
      <c r="AG143" s="640"/>
      <c r="AH143" s="645">
        <f t="shared" si="393"/>
        <v>0</v>
      </c>
      <c r="AI143" s="644"/>
      <c r="AJ143" s="640"/>
      <c r="AK143" s="645">
        <f t="shared" si="394"/>
        <v>0</v>
      </c>
      <c r="AL143" s="644"/>
      <c r="AM143" s="640"/>
      <c r="AN143" s="639">
        <f t="shared" si="395"/>
        <v>0</v>
      </c>
      <c r="AO143" s="639">
        <f t="shared" si="396"/>
        <v>0</v>
      </c>
      <c r="AP143" s="642">
        <f t="shared" si="397"/>
        <v>0</v>
      </c>
      <c r="AQ143" s="641"/>
      <c r="AR143" s="643"/>
      <c r="AS143" s="642">
        <f t="shared" si="398"/>
        <v>0</v>
      </c>
      <c r="AT143" s="641"/>
      <c r="AU143" s="643"/>
      <c r="AV143" s="642">
        <f t="shared" si="399"/>
        <v>0</v>
      </c>
      <c r="AW143" s="641"/>
      <c r="AX143" s="643"/>
      <c r="AY143" s="642">
        <f t="shared" si="400"/>
        <v>0</v>
      </c>
      <c r="AZ143" s="641"/>
      <c r="BA143" s="643"/>
      <c r="BB143" s="639">
        <f t="shared" si="401"/>
        <v>0</v>
      </c>
      <c r="BC143" s="639">
        <f t="shared" si="402"/>
        <v>0</v>
      </c>
      <c r="BD143" s="645">
        <f t="shared" si="403"/>
        <v>0</v>
      </c>
      <c r="BE143" s="644"/>
      <c r="BF143" s="640"/>
      <c r="BG143" s="645">
        <f t="shared" si="404"/>
        <v>0</v>
      </c>
      <c r="BH143" s="644"/>
      <c r="BI143" s="640"/>
      <c r="BJ143" s="645">
        <f t="shared" si="405"/>
        <v>0</v>
      </c>
      <c r="BK143" s="644"/>
      <c r="BL143" s="640"/>
      <c r="BM143" s="645">
        <f t="shared" si="406"/>
        <v>0</v>
      </c>
      <c r="BN143" s="644"/>
      <c r="BO143" s="640"/>
      <c r="BP143" s="639">
        <f t="shared" si="407"/>
        <v>0</v>
      </c>
      <c r="BQ143" s="639">
        <f t="shared" si="408"/>
        <v>0</v>
      </c>
      <c r="BR143" s="642">
        <f t="shared" si="409"/>
        <v>0</v>
      </c>
      <c r="BS143" s="641"/>
      <c r="BT143" s="643"/>
      <c r="BU143" s="642">
        <f t="shared" si="410"/>
        <v>0</v>
      </c>
      <c r="BV143" s="641"/>
      <c r="BW143" s="643"/>
      <c r="BX143" s="642">
        <f t="shared" si="411"/>
        <v>0</v>
      </c>
      <c r="BY143" s="641"/>
      <c r="BZ143" s="643"/>
      <c r="CA143" s="642">
        <f t="shared" si="412"/>
        <v>0</v>
      </c>
      <c r="CB143" s="641"/>
      <c r="CC143" s="643"/>
      <c r="CD143" s="639">
        <f t="shared" si="413"/>
        <v>0</v>
      </c>
      <c r="CE143" s="639">
        <f t="shared" si="414"/>
        <v>0</v>
      </c>
    </row>
    <row r="144" spans="1:83" x14ac:dyDescent="0.3">
      <c r="A144" s="672" t="str">
        <f t="shared" si="314"/>
        <v>TACFareloVLI</v>
      </c>
      <c r="B144" s="671" t="str">
        <f t="shared" si="381"/>
        <v>N</v>
      </c>
      <c r="C144" s="742" t="s">
        <v>107</v>
      </c>
      <c r="D144" s="742" t="s">
        <v>25</v>
      </c>
      <c r="E144" s="741" t="s">
        <v>25</v>
      </c>
      <c r="F144" s="702" t="s">
        <v>101</v>
      </c>
      <c r="G144" s="741" t="s">
        <v>193</v>
      </c>
      <c r="H144" s="740" t="s">
        <v>11</v>
      </c>
      <c r="I144" s="737">
        <v>0</v>
      </c>
      <c r="J144" s="737">
        <v>0</v>
      </c>
      <c r="K144" s="738">
        <v>0</v>
      </c>
      <c r="L144" s="737">
        <f t="shared" si="385"/>
        <v>0</v>
      </c>
      <c r="M144" s="739"/>
      <c r="N144" s="642"/>
      <c r="O144" s="641"/>
      <c r="P144" s="643"/>
      <c r="Q144" s="642">
        <f t="shared" si="386"/>
        <v>0</v>
      </c>
      <c r="R144" s="641"/>
      <c r="S144" s="643"/>
      <c r="T144" s="642">
        <f t="shared" si="387"/>
        <v>0</v>
      </c>
      <c r="U144" s="641"/>
      <c r="V144" s="643"/>
      <c r="W144" s="642">
        <f t="shared" si="388"/>
        <v>0</v>
      </c>
      <c r="X144" s="641"/>
      <c r="Y144" s="643"/>
      <c r="Z144" s="639">
        <f t="shared" si="389"/>
        <v>0</v>
      </c>
      <c r="AA144" s="639">
        <f t="shared" si="390"/>
        <v>0</v>
      </c>
      <c r="AB144" s="645">
        <f t="shared" si="391"/>
        <v>0</v>
      </c>
      <c r="AC144" s="644"/>
      <c r="AD144" s="640"/>
      <c r="AE144" s="645">
        <f t="shared" si="392"/>
        <v>0</v>
      </c>
      <c r="AF144" s="644"/>
      <c r="AG144" s="640"/>
      <c r="AH144" s="645">
        <f t="shared" si="393"/>
        <v>0</v>
      </c>
      <c r="AI144" s="644"/>
      <c r="AJ144" s="640"/>
      <c r="AK144" s="645">
        <f t="shared" si="394"/>
        <v>0</v>
      </c>
      <c r="AL144" s="644"/>
      <c r="AM144" s="640"/>
      <c r="AN144" s="639">
        <f t="shared" si="395"/>
        <v>0</v>
      </c>
      <c r="AO144" s="639">
        <f t="shared" si="396"/>
        <v>0</v>
      </c>
      <c r="AP144" s="642">
        <f t="shared" si="397"/>
        <v>0</v>
      </c>
      <c r="AQ144" s="641"/>
      <c r="AR144" s="643"/>
      <c r="AS144" s="642">
        <f t="shared" si="398"/>
        <v>0</v>
      </c>
      <c r="AT144" s="641"/>
      <c r="AU144" s="643"/>
      <c r="AV144" s="642">
        <f t="shared" si="399"/>
        <v>0</v>
      </c>
      <c r="AW144" s="641"/>
      <c r="AX144" s="643"/>
      <c r="AY144" s="642">
        <f t="shared" si="400"/>
        <v>0</v>
      </c>
      <c r="AZ144" s="641"/>
      <c r="BA144" s="643"/>
      <c r="BB144" s="639">
        <f t="shared" si="401"/>
        <v>0</v>
      </c>
      <c r="BC144" s="639">
        <f t="shared" si="402"/>
        <v>0</v>
      </c>
      <c r="BD144" s="645">
        <f t="shared" si="403"/>
        <v>0</v>
      </c>
      <c r="BE144" s="644"/>
      <c r="BF144" s="640"/>
      <c r="BG144" s="645">
        <f t="shared" si="404"/>
        <v>0</v>
      </c>
      <c r="BH144" s="644"/>
      <c r="BI144" s="640"/>
      <c r="BJ144" s="645">
        <f t="shared" si="405"/>
        <v>0</v>
      </c>
      <c r="BK144" s="644"/>
      <c r="BL144" s="640"/>
      <c r="BM144" s="645">
        <f t="shared" si="406"/>
        <v>0</v>
      </c>
      <c r="BN144" s="644"/>
      <c r="BO144" s="640"/>
      <c r="BP144" s="639">
        <f t="shared" si="407"/>
        <v>0</v>
      </c>
      <c r="BQ144" s="639">
        <f t="shared" si="408"/>
        <v>0</v>
      </c>
      <c r="BR144" s="642">
        <f t="shared" si="409"/>
        <v>0</v>
      </c>
      <c r="BS144" s="641"/>
      <c r="BT144" s="643"/>
      <c r="BU144" s="642">
        <f t="shared" si="410"/>
        <v>0</v>
      </c>
      <c r="BV144" s="641"/>
      <c r="BW144" s="643"/>
      <c r="BX144" s="642">
        <f t="shared" si="411"/>
        <v>0</v>
      </c>
      <c r="BY144" s="641"/>
      <c r="BZ144" s="643"/>
      <c r="CA144" s="642">
        <f t="shared" si="412"/>
        <v>0</v>
      </c>
      <c r="CB144" s="641"/>
      <c r="CC144" s="643"/>
      <c r="CD144" s="639">
        <f t="shared" si="413"/>
        <v>0</v>
      </c>
      <c r="CE144" s="639">
        <f t="shared" si="414"/>
        <v>0</v>
      </c>
    </row>
    <row r="145" spans="1:83" x14ac:dyDescent="0.3">
      <c r="A145" s="672" t="str">
        <f t="shared" ref="A145:A176" si="415">D145&amp;G145&amp;H145</f>
        <v>TACMilhoRUMO</v>
      </c>
      <c r="B145" s="671" t="str">
        <f t="shared" si="381"/>
        <v>N</v>
      </c>
      <c r="C145" s="749" t="s">
        <v>107</v>
      </c>
      <c r="D145" s="749" t="s">
        <v>25</v>
      </c>
      <c r="E145" s="747" t="s">
        <v>25</v>
      </c>
      <c r="F145" s="748" t="s">
        <v>101</v>
      </c>
      <c r="G145" s="747" t="s">
        <v>196</v>
      </c>
      <c r="H145" s="746" t="s">
        <v>8</v>
      </c>
      <c r="I145" s="743">
        <v>0</v>
      </c>
      <c r="J145" s="743">
        <v>0</v>
      </c>
      <c r="K145" s="744">
        <v>0</v>
      </c>
      <c r="L145" s="743">
        <f t="shared" si="385"/>
        <v>0</v>
      </c>
      <c r="M145" s="745"/>
      <c r="N145" s="633"/>
      <c r="O145" s="632"/>
      <c r="P145" s="634"/>
      <c r="Q145" s="633">
        <f t="shared" si="386"/>
        <v>0</v>
      </c>
      <c r="R145" s="632"/>
      <c r="S145" s="634"/>
      <c r="T145" s="633">
        <f t="shared" si="387"/>
        <v>0</v>
      </c>
      <c r="U145" s="632"/>
      <c r="V145" s="635"/>
      <c r="W145" s="633">
        <f t="shared" si="388"/>
        <v>0</v>
      </c>
      <c r="X145" s="632"/>
      <c r="Y145" s="634"/>
      <c r="Z145" s="630">
        <f t="shared" si="389"/>
        <v>0</v>
      </c>
      <c r="AA145" s="630">
        <f t="shared" si="390"/>
        <v>0</v>
      </c>
      <c r="AB145" s="637">
        <f t="shared" si="391"/>
        <v>0</v>
      </c>
      <c r="AC145" s="636"/>
      <c r="AD145" s="631"/>
      <c r="AE145" s="637">
        <f t="shared" si="392"/>
        <v>0</v>
      </c>
      <c r="AF145" s="636"/>
      <c r="AG145" s="631"/>
      <c r="AH145" s="637">
        <f t="shared" si="393"/>
        <v>0</v>
      </c>
      <c r="AI145" s="636"/>
      <c r="AJ145" s="631"/>
      <c r="AK145" s="637">
        <f t="shared" si="394"/>
        <v>0</v>
      </c>
      <c r="AL145" s="636"/>
      <c r="AM145" s="631"/>
      <c r="AN145" s="630">
        <f t="shared" si="395"/>
        <v>0</v>
      </c>
      <c r="AO145" s="630">
        <f t="shared" si="396"/>
        <v>0</v>
      </c>
      <c r="AP145" s="633">
        <f t="shared" si="397"/>
        <v>0</v>
      </c>
      <c r="AQ145" s="632"/>
      <c r="AR145" s="634"/>
      <c r="AS145" s="633">
        <f t="shared" si="398"/>
        <v>0</v>
      </c>
      <c r="AT145" s="632"/>
      <c r="AU145" s="634"/>
      <c r="AV145" s="633">
        <f t="shared" si="399"/>
        <v>0</v>
      </c>
      <c r="AW145" s="632"/>
      <c r="AX145" s="635"/>
      <c r="AY145" s="633">
        <f t="shared" si="400"/>
        <v>0</v>
      </c>
      <c r="AZ145" s="632"/>
      <c r="BA145" s="634"/>
      <c r="BB145" s="630">
        <f t="shared" si="401"/>
        <v>0</v>
      </c>
      <c r="BC145" s="630">
        <f t="shared" si="402"/>
        <v>0</v>
      </c>
      <c r="BD145" s="637">
        <f t="shared" si="403"/>
        <v>0</v>
      </c>
      <c r="BE145" s="636"/>
      <c r="BF145" s="631"/>
      <c r="BG145" s="637">
        <f t="shared" si="404"/>
        <v>0</v>
      </c>
      <c r="BH145" s="636"/>
      <c r="BI145" s="631"/>
      <c r="BJ145" s="637">
        <f t="shared" si="405"/>
        <v>0</v>
      </c>
      <c r="BK145" s="636"/>
      <c r="BL145" s="631"/>
      <c r="BM145" s="637">
        <f t="shared" si="406"/>
        <v>0</v>
      </c>
      <c r="BN145" s="636"/>
      <c r="BO145" s="631"/>
      <c r="BP145" s="630">
        <f t="shared" si="407"/>
        <v>0</v>
      </c>
      <c r="BQ145" s="630">
        <f t="shared" si="408"/>
        <v>0</v>
      </c>
      <c r="BR145" s="633">
        <f t="shared" si="409"/>
        <v>0</v>
      </c>
      <c r="BS145" s="632"/>
      <c r="BT145" s="634"/>
      <c r="BU145" s="633">
        <f t="shared" si="410"/>
        <v>0</v>
      </c>
      <c r="BV145" s="632"/>
      <c r="BW145" s="634"/>
      <c r="BX145" s="633">
        <f t="shared" si="411"/>
        <v>0</v>
      </c>
      <c r="BY145" s="632"/>
      <c r="BZ145" s="635"/>
      <c r="CA145" s="633">
        <f t="shared" si="412"/>
        <v>0</v>
      </c>
      <c r="CB145" s="632"/>
      <c r="CC145" s="634"/>
      <c r="CD145" s="630">
        <f t="shared" si="413"/>
        <v>0</v>
      </c>
      <c r="CE145" s="630">
        <f t="shared" si="414"/>
        <v>0</v>
      </c>
    </row>
    <row r="146" spans="1:83" x14ac:dyDescent="0.3">
      <c r="A146" s="672" t="str">
        <f t="shared" si="415"/>
        <v>TACMilhoMRS</v>
      </c>
      <c r="B146" s="671" t="str">
        <f t="shared" si="381"/>
        <v>N</v>
      </c>
      <c r="C146" s="742" t="s">
        <v>107</v>
      </c>
      <c r="D146" s="742" t="s">
        <v>25</v>
      </c>
      <c r="E146" s="741" t="s">
        <v>25</v>
      </c>
      <c r="F146" s="702" t="s">
        <v>101</v>
      </c>
      <c r="G146" s="741" t="s">
        <v>196</v>
      </c>
      <c r="H146" s="740" t="s">
        <v>10</v>
      </c>
      <c r="I146" s="737">
        <v>0</v>
      </c>
      <c r="J146" s="737">
        <v>0</v>
      </c>
      <c r="K146" s="738">
        <v>0</v>
      </c>
      <c r="L146" s="737">
        <f t="shared" si="385"/>
        <v>0</v>
      </c>
      <c r="M146" s="739"/>
      <c r="N146" s="642"/>
      <c r="O146" s="641"/>
      <c r="P146" s="643"/>
      <c r="Q146" s="642">
        <f t="shared" si="386"/>
        <v>0</v>
      </c>
      <c r="R146" s="641"/>
      <c r="S146" s="643"/>
      <c r="T146" s="642">
        <f t="shared" si="387"/>
        <v>0</v>
      </c>
      <c r="U146" s="641"/>
      <c r="V146" s="643"/>
      <c r="W146" s="642">
        <f t="shared" si="388"/>
        <v>0</v>
      </c>
      <c r="X146" s="641"/>
      <c r="Y146" s="643"/>
      <c r="Z146" s="639">
        <f t="shared" si="389"/>
        <v>0</v>
      </c>
      <c r="AA146" s="639">
        <f t="shared" si="390"/>
        <v>0</v>
      </c>
      <c r="AB146" s="645">
        <f t="shared" si="391"/>
        <v>0</v>
      </c>
      <c r="AC146" s="644"/>
      <c r="AD146" s="640"/>
      <c r="AE146" s="645">
        <f t="shared" si="392"/>
        <v>0</v>
      </c>
      <c r="AF146" s="644"/>
      <c r="AG146" s="640"/>
      <c r="AH146" s="645">
        <f t="shared" si="393"/>
        <v>0</v>
      </c>
      <c r="AI146" s="644"/>
      <c r="AJ146" s="640"/>
      <c r="AK146" s="645">
        <f t="shared" si="394"/>
        <v>0</v>
      </c>
      <c r="AL146" s="644"/>
      <c r="AM146" s="640"/>
      <c r="AN146" s="639">
        <f t="shared" si="395"/>
        <v>0</v>
      </c>
      <c r="AO146" s="639">
        <f t="shared" si="396"/>
        <v>0</v>
      </c>
      <c r="AP146" s="642">
        <f t="shared" si="397"/>
        <v>0</v>
      </c>
      <c r="AQ146" s="641"/>
      <c r="AR146" s="643"/>
      <c r="AS146" s="642">
        <f t="shared" si="398"/>
        <v>0</v>
      </c>
      <c r="AT146" s="641"/>
      <c r="AU146" s="643"/>
      <c r="AV146" s="642">
        <f t="shared" si="399"/>
        <v>0</v>
      </c>
      <c r="AW146" s="641"/>
      <c r="AX146" s="643"/>
      <c r="AY146" s="642">
        <f t="shared" si="400"/>
        <v>0</v>
      </c>
      <c r="AZ146" s="641"/>
      <c r="BA146" s="643"/>
      <c r="BB146" s="639">
        <f t="shared" si="401"/>
        <v>0</v>
      </c>
      <c r="BC146" s="639">
        <f t="shared" si="402"/>
        <v>0</v>
      </c>
      <c r="BD146" s="645">
        <f t="shared" si="403"/>
        <v>0</v>
      </c>
      <c r="BE146" s="644"/>
      <c r="BF146" s="640"/>
      <c r="BG146" s="645">
        <f t="shared" si="404"/>
        <v>0</v>
      </c>
      <c r="BH146" s="644"/>
      <c r="BI146" s="640"/>
      <c r="BJ146" s="645">
        <f t="shared" si="405"/>
        <v>0</v>
      </c>
      <c r="BK146" s="644"/>
      <c r="BL146" s="640"/>
      <c r="BM146" s="645">
        <f t="shared" si="406"/>
        <v>0</v>
      </c>
      <c r="BN146" s="644"/>
      <c r="BO146" s="640"/>
      <c r="BP146" s="639">
        <f t="shared" si="407"/>
        <v>0</v>
      </c>
      <c r="BQ146" s="639">
        <f t="shared" si="408"/>
        <v>0</v>
      </c>
      <c r="BR146" s="642">
        <f t="shared" si="409"/>
        <v>0</v>
      </c>
      <c r="BS146" s="641"/>
      <c r="BT146" s="643"/>
      <c r="BU146" s="642">
        <f t="shared" si="410"/>
        <v>0</v>
      </c>
      <c r="BV146" s="641"/>
      <c r="BW146" s="643"/>
      <c r="BX146" s="642">
        <f t="shared" si="411"/>
        <v>0</v>
      </c>
      <c r="BY146" s="641"/>
      <c r="BZ146" s="643"/>
      <c r="CA146" s="642">
        <f t="shared" si="412"/>
        <v>0</v>
      </c>
      <c r="CB146" s="641"/>
      <c r="CC146" s="643"/>
      <c r="CD146" s="639">
        <f t="shared" si="413"/>
        <v>0</v>
      </c>
      <c r="CE146" s="639">
        <f t="shared" si="414"/>
        <v>0</v>
      </c>
    </row>
    <row r="147" spans="1:83" x14ac:dyDescent="0.3">
      <c r="A147" s="672" t="str">
        <f t="shared" si="415"/>
        <v>TACMilhoVLI</v>
      </c>
      <c r="B147" s="671" t="str">
        <f t="shared" si="381"/>
        <v>N</v>
      </c>
      <c r="C147" s="742" t="s">
        <v>107</v>
      </c>
      <c r="D147" s="742" t="s">
        <v>25</v>
      </c>
      <c r="E147" s="741" t="s">
        <v>25</v>
      </c>
      <c r="F147" s="702" t="s">
        <v>101</v>
      </c>
      <c r="G147" s="741" t="s">
        <v>196</v>
      </c>
      <c r="H147" s="740" t="s">
        <v>11</v>
      </c>
      <c r="I147" s="737">
        <v>0</v>
      </c>
      <c r="J147" s="737">
        <v>0</v>
      </c>
      <c r="K147" s="738">
        <v>0</v>
      </c>
      <c r="L147" s="737">
        <f t="shared" si="385"/>
        <v>0</v>
      </c>
      <c r="M147" s="739"/>
      <c r="N147" s="642"/>
      <c r="O147" s="641"/>
      <c r="P147" s="643"/>
      <c r="Q147" s="642">
        <f t="shared" si="386"/>
        <v>0</v>
      </c>
      <c r="R147" s="641"/>
      <c r="S147" s="643"/>
      <c r="T147" s="642">
        <f t="shared" si="387"/>
        <v>0</v>
      </c>
      <c r="U147" s="641"/>
      <c r="V147" s="643"/>
      <c r="W147" s="642">
        <f t="shared" si="388"/>
        <v>0</v>
      </c>
      <c r="X147" s="641"/>
      <c r="Y147" s="643"/>
      <c r="Z147" s="639">
        <f t="shared" si="389"/>
        <v>0</v>
      </c>
      <c r="AA147" s="639">
        <f t="shared" si="390"/>
        <v>0</v>
      </c>
      <c r="AB147" s="645">
        <f t="shared" si="391"/>
        <v>0</v>
      </c>
      <c r="AC147" s="644"/>
      <c r="AD147" s="640"/>
      <c r="AE147" s="645">
        <f t="shared" si="392"/>
        <v>0</v>
      </c>
      <c r="AF147" s="644"/>
      <c r="AG147" s="640"/>
      <c r="AH147" s="645">
        <f t="shared" si="393"/>
        <v>0</v>
      </c>
      <c r="AI147" s="644"/>
      <c r="AJ147" s="640"/>
      <c r="AK147" s="645">
        <f t="shared" si="394"/>
        <v>0</v>
      </c>
      <c r="AL147" s="644"/>
      <c r="AM147" s="640"/>
      <c r="AN147" s="639">
        <f t="shared" si="395"/>
        <v>0</v>
      </c>
      <c r="AO147" s="639">
        <f t="shared" si="396"/>
        <v>0</v>
      </c>
      <c r="AP147" s="642">
        <f t="shared" si="397"/>
        <v>0</v>
      </c>
      <c r="AQ147" s="641"/>
      <c r="AR147" s="643"/>
      <c r="AS147" s="642">
        <f t="shared" si="398"/>
        <v>0</v>
      </c>
      <c r="AT147" s="641"/>
      <c r="AU147" s="643"/>
      <c r="AV147" s="642">
        <f t="shared" si="399"/>
        <v>0</v>
      </c>
      <c r="AW147" s="641"/>
      <c r="AX147" s="643"/>
      <c r="AY147" s="642">
        <f t="shared" si="400"/>
        <v>0</v>
      </c>
      <c r="AZ147" s="641"/>
      <c r="BA147" s="643"/>
      <c r="BB147" s="639">
        <f t="shared" si="401"/>
        <v>0</v>
      </c>
      <c r="BC147" s="639">
        <f t="shared" si="402"/>
        <v>0</v>
      </c>
      <c r="BD147" s="645">
        <f t="shared" si="403"/>
        <v>0</v>
      </c>
      <c r="BE147" s="644"/>
      <c r="BF147" s="640"/>
      <c r="BG147" s="645">
        <f t="shared" si="404"/>
        <v>0</v>
      </c>
      <c r="BH147" s="644"/>
      <c r="BI147" s="640"/>
      <c r="BJ147" s="645">
        <f t="shared" si="405"/>
        <v>0</v>
      </c>
      <c r="BK147" s="644"/>
      <c r="BL147" s="640"/>
      <c r="BM147" s="645">
        <f t="shared" si="406"/>
        <v>0</v>
      </c>
      <c r="BN147" s="644"/>
      <c r="BO147" s="640"/>
      <c r="BP147" s="639">
        <f t="shared" si="407"/>
        <v>0</v>
      </c>
      <c r="BQ147" s="639">
        <f t="shared" si="408"/>
        <v>0</v>
      </c>
      <c r="BR147" s="642">
        <f t="shared" si="409"/>
        <v>0</v>
      </c>
      <c r="BS147" s="641"/>
      <c r="BT147" s="643"/>
      <c r="BU147" s="642">
        <f t="shared" si="410"/>
        <v>0</v>
      </c>
      <c r="BV147" s="641"/>
      <c r="BW147" s="643"/>
      <c r="BX147" s="642">
        <f t="shared" si="411"/>
        <v>0</v>
      </c>
      <c r="BY147" s="641"/>
      <c r="BZ147" s="643"/>
      <c r="CA147" s="642">
        <f t="shared" si="412"/>
        <v>0</v>
      </c>
      <c r="CB147" s="641"/>
      <c r="CC147" s="643"/>
      <c r="CD147" s="639">
        <f t="shared" si="413"/>
        <v>0</v>
      </c>
      <c r="CE147" s="639">
        <f t="shared" si="414"/>
        <v>0</v>
      </c>
    </row>
    <row r="148" spans="1:83" x14ac:dyDescent="0.3">
      <c r="A148" s="672" t="str">
        <f t="shared" si="415"/>
        <v>TACSojaRUMO</v>
      </c>
      <c r="B148" s="671" t="str">
        <f t="shared" si="381"/>
        <v>N</v>
      </c>
      <c r="C148" s="749" t="s">
        <v>107</v>
      </c>
      <c r="D148" s="749" t="s">
        <v>25</v>
      </c>
      <c r="E148" s="747" t="s">
        <v>25</v>
      </c>
      <c r="F148" s="748" t="s">
        <v>101</v>
      </c>
      <c r="G148" s="747" t="s">
        <v>198</v>
      </c>
      <c r="H148" s="746" t="s">
        <v>8</v>
      </c>
      <c r="I148" s="743">
        <v>76</v>
      </c>
      <c r="J148" s="743">
        <v>157</v>
      </c>
      <c r="K148" s="744">
        <v>0</v>
      </c>
      <c r="L148" s="743">
        <f t="shared" si="385"/>
        <v>-157</v>
      </c>
      <c r="M148" s="745"/>
      <c r="N148" s="633"/>
      <c r="O148" s="632"/>
      <c r="P148" s="634"/>
      <c r="Q148" s="633">
        <f t="shared" si="386"/>
        <v>0</v>
      </c>
      <c r="R148" s="632"/>
      <c r="S148" s="634"/>
      <c r="T148" s="633">
        <f t="shared" si="387"/>
        <v>0</v>
      </c>
      <c r="U148" s="632"/>
      <c r="V148" s="635"/>
      <c r="W148" s="633">
        <f t="shared" si="388"/>
        <v>0</v>
      </c>
      <c r="X148" s="632"/>
      <c r="Y148" s="634"/>
      <c r="Z148" s="630">
        <f t="shared" si="389"/>
        <v>0</v>
      </c>
      <c r="AA148" s="630">
        <f t="shared" si="390"/>
        <v>0</v>
      </c>
      <c r="AB148" s="637">
        <f t="shared" si="391"/>
        <v>0</v>
      </c>
      <c r="AC148" s="636"/>
      <c r="AD148" s="631"/>
      <c r="AE148" s="637">
        <f t="shared" si="392"/>
        <v>0</v>
      </c>
      <c r="AF148" s="636"/>
      <c r="AG148" s="631"/>
      <c r="AH148" s="637">
        <f t="shared" si="393"/>
        <v>0</v>
      </c>
      <c r="AI148" s="636"/>
      <c r="AJ148" s="631"/>
      <c r="AK148" s="637">
        <f t="shared" si="394"/>
        <v>0</v>
      </c>
      <c r="AL148" s="636"/>
      <c r="AM148" s="631"/>
      <c r="AN148" s="630">
        <f t="shared" si="395"/>
        <v>0</v>
      </c>
      <c r="AO148" s="630">
        <f t="shared" si="396"/>
        <v>0</v>
      </c>
      <c r="AP148" s="633">
        <f t="shared" si="397"/>
        <v>0</v>
      </c>
      <c r="AQ148" s="632"/>
      <c r="AR148" s="634"/>
      <c r="AS148" s="633">
        <f t="shared" si="398"/>
        <v>0</v>
      </c>
      <c r="AT148" s="632"/>
      <c r="AU148" s="634"/>
      <c r="AV148" s="633">
        <f t="shared" si="399"/>
        <v>0</v>
      </c>
      <c r="AW148" s="632"/>
      <c r="AX148" s="635"/>
      <c r="AY148" s="633">
        <f t="shared" si="400"/>
        <v>0</v>
      </c>
      <c r="AZ148" s="632"/>
      <c r="BA148" s="634"/>
      <c r="BB148" s="630">
        <f t="shared" si="401"/>
        <v>0</v>
      </c>
      <c r="BC148" s="630">
        <f t="shared" si="402"/>
        <v>0</v>
      </c>
      <c r="BD148" s="637">
        <f t="shared" si="403"/>
        <v>0</v>
      </c>
      <c r="BE148" s="636"/>
      <c r="BF148" s="631"/>
      <c r="BG148" s="637">
        <f t="shared" si="404"/>
        <v>0</v>
      </c>
      <c r="BH148" s="636"/>
      <c r="BI148" s="631"/>
      <c r="BJ148" s="637">
        <f t="shared" si="405"/>
        <v>0</v>
      </c>
      <c r="BK148" s="636"/>
      <c r="BL148" s="631"/>
      <c r="BM148" s="637">
        <f t="shared" si="406"/>
        <v>0</v>
      </c>
      <c r="BN148" s="636"/>
      <c r="BO148" s="631"/>
      <c r="BP148" s="630">
        <f t="shared" si="407"/>
        <v>0</v>
      </c>
      <c r="BQ148" s="630">
        <f t="shared" si="408"/>
        <v>0</v>
      </c>
      <c r="BR148" s="633">
        <f t="shared" si="409"/>
        <v>0</v>
      </c>
      <c r="BS148" s="632"/>
      <c r="BT148" s="634"/>
      <c r="BU148" s="633">
        <f t="shared" si="410"/>
        <v>0</v>
      </c>
      <c r="BV148" s="632"/>
      <c r="BW148" s="634"/>
      <c r="BX148" s="633">
        <f t="shared" si="411"/>
        <v>0</v>
      </c>
      <c r="BY148" s="632"/>
      <c r="BZ148" s="635"/>
      <c r="CA148" s="633">
        <f t="shared" si="412"/>
        <v>0</v>
      </c>
      <c r="CB148" s="632"/>
      <c r="CC148" s="634"/>
      <c r="CD148" s="630">
        <f t="shared" si="413"/>
        <v>0</v>
      </c>
      <c r="CE148" s="630">
        <f t="shared" si="414"/>
        <v>0</v>
      </c>
    </row>
    <row r="149" spans="1:83" x14ac:dyDescent="0.3">
      <c r="A149" s="672" t="str">
        <f t="shared" si="415"/>
        <v>TACSojaMRS</v>
      </c>
      <c r="B149" s="671" t="str">
        <f t="shared" si="381"/>
        <v>N</v>
      </c>
      <c r="C149" s="742" t="s">
        <v>107</v>
      </c>
      <c r="D149" s="742" t="s">
        <v>25</v>
      </c>
      <c r="E149" s="741" t="s">
        <v>25</v>
      </c>
      <c r="F149" s="702" t="s">
        <v>101</v>
      </c>
      <c r="G149" s="741" t="s">
        <v>198</v>
      </c>
      <c r="H149" s="740" t="s">
        <v>10</v>
      </c>
      <c r="I149" s="737">
        <v>0</v>
      </c>
      <c r="J149" s="737">
        <v>0</v>
      </c>
      <c r="K149" s="738">
        <v>0</v>
      </c>
      <c r="L149" s="737">
        <f t="shared" si="385"/>
        <v>0</v>
      </c>
      <c r="M149" s="739"/>
      <c r="N149" s="642"/>
      <c r="O149" s="641"/>
      <c r="P149" s="643"/>
      <c r="Q149" s="642">
        <f t="shared" si="386"/>
        <v>0</v>
      </c>
      <c r="R149" s="641"/>
      <c r="S149" s="643"/>
      <c r="T149" s="642">
        <f t="shared" si="387"/>
        <v>0</v>
      </c>
      <c r="U149" s="641"/>
      <c r="V149" s="643"/>
      <c r="W149" s="642">
        <f t="shared" si="388"/>
        <v>0</v>
      </c>
      <c r="X149" s="641"/>
      <c r="Y149" s="643"/>
      <c r="Z149" s="639">
        <f t="shared" si="389"/>
        <v>0</v>
      </c>
      <c r="AA149" s="639">
        <f t="shared" si="390"/>
        <v>0</v>
      </c>
      <c r="AB149" s="645">
        <f t="shared" si="391"/>
        <v>0</v>
      </c>
      <c r="AC149" s="644"/>
      <c r="AD149" s="640"/>
      <c r="AE149" s="645">
        <f t="shared" si="392"/>
        <v>0</v>
      </c>
      <c r="AF149" s="644"/>
      <c r="AG149" s="640"/>
      <c r="AH149" s="645">
        <f t="shared" si="393"/>
        <v>0</v>
      </c>
      <c r="AI149" s="644"/>
      <c r="AJ149" s="640"/>
      <c r="AK149" s="645">
        <f t="shared" si="394"/>
        <v>0</v>
      </c>
      <c r="AL149" s="644"/>
      <c r="AM149" s="640"/>
      <c r="AN149" s="639">
        <f t="shared" si="395"/>
        <v>0</v>
      </c>
      <c r="AO149" s="639">
        <f t="shared" si="396"/>
        <v>0</v>
      </c>
      <c r="AP149" s="642">
        <f t="shared" si="397"/>
        <v>0</v>
      </c>
      <c r="AQ149" s="641"/>
      <c r="AR149" s="643"/>
      <c r="AS149" s="642">
        <f t="shared" si="398"/>
        <v>0</v>
      </c>
      <c r="AT149" s="641"/>
      <c r="AU149" s="643"/>
      <c r="AV149" s="642">
        <f t="shared" si="399"/>
        <v>0</v>
      </c>
      <c r="AW149" s="641"/>
      <c r="AX149" s="643"/>
      <c r="AY149" s="642">
        <f t="shared" si="400"/>
        <v>0</v>
      </c>
      <c r="AZ149" s="641"/>
      <c r="BA149" s="643"/>
      <c r="BB149" s="639">
        <f t="shared" si="401"/>
        <v>0</v>
      </c>
      <c r="BC149" s="639">
        <f t="shared" si="402"/>
        <v>0</v>
      </c>
      <c r="BD149" s="645">
        <f t="shared" si="403"/>
        <v>0</v>
      </c>
      <c r="BE149" s="644"/>
      <c r="BF149" s="640"/>
      <c r="BG149" s="645">
        <f t="shared" si="404"/>
        <v>0</v>
      </c>
      <c r="BH149" s="644"/>
      <c r="BI149" s="640"/>
      <c r="BJ149" s="645">
        <f t="shared" si="405"/>
        <v>0</v>
      </c>
      <c r="BK149" s="644"/>
      <c r="BL149" s="640"/>
      <c r="BM149" s="645">
        <f t="shared" si="406"/>
        <v>0</v>
      </c>
      <c r="BN149" s="644"/>
      <c r="BO149" s="640"/>
      <c r="BP149" s="639">
        <f t="shared" si="407"/>
        <v>0</v>
      </c>
      <c r="BQ149" s="639">
        <f t="shared" si="408"/>
        <v>0</v>
      </c>
      <c r="BR149" s="642">
        <f t="shared" si="409"/>
        <v>0</v>
      </c>
      <c r="BS149" s="641"/>
      <c r="BT149" s="643"/>
      <c r="BU149" s="642">
        <f t="shared" si="410"/>
        <v>0</v>
      </c>
      <c r="BV149" s="641"/>
      <c r="BW149" s="643"/>
      <c r="BX149" s="642">
        <f t="shared" si="411"/>
        <v>0</v>
      </c>
      <c r="BY149" s="641"/>
      <c r="BZ149" s="643"/>
      <c r="CA149" s="642">
        <f t="shared" si="412"/>
        <v>0</v>
      </c>
      <c r="CB149" s="641"/>
      <c r="CC149" s="643"/>
      <c r="CD149" s="639">
        <f t="shared" si="413"/>
        <v>0</v>
      </c>
      <c r="CE149" s="639">
        <f t="shared" si="414"/>
        <v>0</v>
      </c>
    </row>
    <row r="150" spans="1:83" x14ac:dyDescent="0.3">
      <c r="A150" s="672" t="str">
        <f t="shared" si="415"/>
        <v>TACSojaVLI</v>
      </c>
      <c r="B150" s="671" t="str">
        <f t="shared" si="381"/>
        <v>N</v>
      </c>
      <c r="C150" s="742" t="s">
        <v>107</v>
      </c>
      <c r="D150" s="742" t="s">
        <v>25</v>
      </c>
      <c r="E150" s="741" t="s">
        <v>25</v>
      </c>
      <c r="F150" s="702" t="s">
        <v>101</v>
      </c>
      <c r="G150" s="741" t="s">
        <v>198</v>
      </c>
      <c r="H150" s="740" t="s">
        <v>11</v>
      </c>
      <c r="I150" s="737">
        <v>0</v>
      </c>
      <c r="J150" s="737">
        <v>0</v>
      </c>
      <c r="K150" s="738">
        <v>0</v>
      </c>
      <c r="L150" s="737">
        <f t="shared" si="385"/>
        <v>0</v>
      </c>
      <c r="M150" s="739"/>
      <c r="N150" s="642"/>
      <c r="O150" s="641"/>
      <c r="P150" s="643"/>
      <c r="Q150" s="642">
        <f t="shared" si="386"/>
        <v>0</v>
      </c>
      <c r="R150" s="641"/>
      <c r="S150" s="643"/>
      <c r="T150" s="642">
        <f t="shared" si="387"/>
        <v>0</v>
      </c>
      <c r="U150" s="641"/>
      <c r="V150" s="643"/>
      <c r="W150" s="642">
        <f t="shared" si="388"/>
        <v>0</v>
      </c>
      <c r="X150" s="641"/>
      <c r="Y150" s="643"/>
      <c r="Z150" s="639">
        <f t="shared" si="389"/>
        <v>0</v>
      </c>
      <c r="AA150" s="639">
        <f t="shared" si="390"/>
        <v>0</v>
      </c>
      <c r="AB150" s="645">
        <f t="shared" si="391"/>
        <v>0</v>
      </c>
      <c r="AC150" s="644"/>
      <c r="AD150" s="640"/>
      <c r="AE150" s="645">
        <f t="shared" si="392"/>
        <v>0</v>
      </c>
      <c r="AF150" s="644"/>
      <c r="AG150" s="640"/>
      <c r="AH150" s="645">
        <f t="shared" si="393"/>
        <v>0</v>
      </c>
      <c r="AI150" s="644"/>
      <c r="AJ150" s="640"/>
      <c r="AK150" s="645">
        <f t="shared" si="394"/>
        <v>0</v>
      </c>
      <c r="AL150" s="644"/>
      <c r="AM150" s="640"/>
      <c r="AN150" s="639">
        <f t="shared" si="395"/>
        <v>0</v>
      </c>
      <c r="AO150" s="639">
        <f t="shared" si="396"/>
        <v>0</v>
      </c>
      <c r="AP150" s="642">
        <f t="shared" si="397"/>
        <v>0</v>
      </c>
      <c r="AQ150" s="641"/>
      <c r="AR150" s="643"/>
      <c r="AS150" s="642">
        <f t="shared" si="398"/>
        <v>0</v>
      </c>
      <c r="AT150" s="641"/>
      <c r="AU150" s="643"/>
      <c r="AV150" s="642">
        <f t="shared" si="399"/>
        <v>0</v>
      </c>
      <c r="AW150" s="641"/>
      <c r="AX150" s="643"/>
      <c r="AY150" s="642">
        <f t="shared" si="400"/>
        <v>0</v>
      </c>
      <c r="AZ150" s="641"/>
      <c r="BA150" s="643"/>
      <c r="BB150" s="639">
        <f t="shared" si="401"/>
        <v>0</v>
      </c>
      <c r="BC150" s="639">
        <f t="shared" si="402"/>
        <v>0</v>
      </c>
      <c r="BD150" s="645">
        <f t="shared" si="403"/>
        <v>0</v>
      </c>
      <c r="BE150" s="644"/>
      <c r="BF150" s="640"/>
      <c r="BG150" s="645">
        <f t="shared" si="404"/>
        <v>0</v>
      </c>
      <c r="BH150" s="644"/>
      <c r="BI150" s="640"/>
      <c r="BJ150" s="645">
        <f t="shared" si="405"/>
        <v>0</v>
      </c>
      <c r="BK150" s="644"/>
      <c r="BL150" s="640"/>
      <c r="BM150" s="645">
        <f t="shared" si="406"/>
        <v>0</v>
      </c>
      <c r="BN150" s="644"/>
      <c r="BO150" s="640"/>
      <c r="BP150" s="639">
        <f t="shared" si="407"/>
        <v>0</v>
      </c>
      <c r="BQ150" s="639">
        <f t="shared" si="408"/>
        <v>0</v>
      </c>
      <c r="BR150" s="642">
        <f t="shared" si="409"/>
        <v>0</v>
      </c>
      <c r="BS150" s="641"/>
      <c r="BT150" s="643"/>
      <c r="BU150" s="642">
        <f t="shared" si="410"/>
        <v>0</v>
      </c>
      <c r="BV150" s="641"/>
      <c r="BW150" s="643"/>
      <c r="BX150" s="642">
        <f t="shared" si="411"/>
        <v>0</v>
      </c>
      <c r="BY150" s="641"/>
      <c r="BZ150" s="643"/>
      <c r="CA150" s="642">
        <f t="shared" si="412"/>
        <v>0</v>
      </c>
      <c r="CB150" s="641"/>
      <c r="CC150" s="643"/>
      <c r="CD150" s="639">
        <f t="shared" si="413"/>
        <v>0</v>
      </c>
      <c r="CE150" s="639">
        <f t="shared" si="414"/>
        <v>0</v>
      </c>
    </row>
    <row r="151" spans="1:83" x14ac:dyDescent="0.3">
      <c r="A151" s="672" t="str">
        <f t="shared" si="415"/>
        <v>TACAçúcarRUMO</v>
      </c>
      <c r="B151" s="671" t="str">
        <f t="shared" si="381"/>
        <v>N</v>
      </c>
      <c r="C151" s="749" t="s">
        <v>107</v>
      </c>
      <c r="D151" s="749" t="s">
        <v>25</v>
      </c>
      <c r="E151" s="747" t="s">
        <v>25</v>
      </c>
      <c r="F151" s="748" t="s">
        <v>103</v>
      </c>
      <c r="G151" s="747" t="s">
        <v>103</v>
      </c>
      <c r="H151" s="746" t="s">
        <v>8</v>
      </c>
      <c r="I151" s="743">
        <v>76</v>
      </c>
      <c r="J151" s="743">
        <v>157</v>
      </c>
      <c r="K151" s="744">
        <v>0</v>
      </c>
      <c r="L151" s="743">
        <f t="shared" si="385"/>
        <v>-157</v>
      </c>
      <c r="M151" s="745"/>
      <c r="N151" s="633"/>
      <c r="O151" s="632"/>
      <c r="P151" s="634"/>
      <c r="Q151" s="633">
        <f t="shared" si="386"/>
        <v>0</v>
      </c>
      <c r="R151" s="632"/>
      <c r="S151" s="634"/>
      <c r="T151" s="633">
        <f t="shared" si="387"/>
        <v>0</v>
      </c>
      <c r="U151" s="632"/>
      <c r="V151" s="635"/>
      <c r="W151" s="633">
        <f t="shared" si="388"/>
        <v>0</v>
      </c>
      <c r="X151" s="632"/>
      <c r="Y151" s="634"/>
      <c r="Z151" s="630">
        <f t="shared" si="389"/>
        <v>0</v>
      </c>
      <c r="AA151" s="630">
        <f t="shared" si="390"/>
        <v>0</v>
      </c>
      <c r="AB151" s="637">
        <f t="shared" si="391"/>
        <v>0</v>
      </c>
      <c r="AC151" s="636"/>
      <c r="AD151" s="631"/>
      <c r="AE151" s="637">
        <f t="shared" si="392"/>
        <v>0</v>
      </c>
      <c r="AF151" s="636"/>
      <c r="AG151" s="631"/>
      <c r="AH151" s="637">
        <f t="shared" si="393"/>
        <v>0</v>
      </c>
      <c r="AI151" s="636"/>
      <c r="AJ151" s="631"/>
      <c r="AK151" s="637">
        <f t="shared" si="394"/>
        <v>0</v>
      </c>
      <c r="AL151" s="636"/>
      <c r="AM151" s="631"/>
      <c r="AN151" s="630">
        <f t="shared" si="395"/>
        <v>0</v>
      </c>
      <c r="AO151" s="630">
        <f t="shared" si="396"/>
        <v>0</v>
      </c>
      <c r="AP151" s="633">
        <f t="shared" si="397"/>
        <v>0</v>
      </c>
      <c r="AQ151" s="632"/>
      <c r="AR151" s="634"/>
      <c r="AS151" s="633">
        <f t="shared" si="398"/>
        <v>0</v>
      </c>
      <c r="AT151" s="632"/>
      <c r="AU151" s="634"/>
      <c r="AV151" s="633">
        <f t="shared" si="399"/>
        <v>0</v>
      </c>
      <c r="AW151" s="632"/>
      <c r="AX151" s="635"/>
      <c r="AY151" s="633">
        <f t="shared" si="400"/>
        <v>0</v>
      </c>
      <c r="AZ151" s="632"/>
      <c r="BA151" s="634"/>
      <c r="BB151" s="630">
        <f t="shared" si="401"/>
        <v>0</v>
      </c>
      <c r="BC151" s="630">
        <f t="shared" si="402"/>
        <v>0</v>
      </c>
      <c r="BD151" s="637">
        <f t="shared" si="403"/>
        <v>0</v>
      </c>
      <c r="BE151" s="636"/>
      <c r="BF151" s="631"/>
      <c r="BG151" s="637">
        <f t="shared" si="404"/>
        <v>0</v>
      </c>
      <c r="BH151" s="636"/>
      <c r="BI151" s="631"/>
      <c r="BJ151" s="637">
        <f t="shared" si="405"/>
        <v>0</v>
      </c>
      <c r="BK151" s="636"/>
      <c r="BL151" s="631"/>
      <c r="BM151" s="637">
        <f t="shared" si="406"/>
        <v>0</v>
      </c>
      <c r="BN151" s="636"/>
      <c r="BO151" s="631"/>
      <c r="BP151" s="630">
        <f t="shared" si="407"/>
        <v>0</v>
      </c>
      <c r="BQ151" s="630">
        <f t="shared" si="408"/>
        <v>0</v>
      </c>
      <c r="BR151" s="633">
        <f t="shared" si="409"/>
        <v>0</v>
      </c>
      <c r="BS151" s="632"/>
      <c r="BT151" s="634"/>
      <c r="BU151" s="633">
        <f t="shared" si="410"/>
        <v>0</v>
      </c>
      <c r="BV151" s="632"/>
      <c r="BW151" s="634"/>
      <c r="BX151" s="633">
        <f t="shared" si="411"/>
        <v>0</v>
      </c>
      <c r="BY151" s="632"/>
      <c r="BZ151" s="635"/>
      <c r="CA151" s="633">
        <f t="shared" si="412"/>
        <v>0</v>
      </c>
      <c r="CB151" s="632"/>
      <c r="CC151" s="634"/>
      <c r="CD151" s="630">
        <f t="shared" si="413"/>
        <v>0</v>
      </c>
      <c r="CE151" s="630">
        <f t="shared" si="414"/>
        <v>0</v>
      </c>
    </row>
    <row r="152" spans="1:83" x14ac:dyDescent="0.3">
      <c r="A152" s="672" t="str">
        <f t="shared" si="415"/>
        <v>TACAçúcarMRS</v>
      </c>
      <c r="B152" s="671" t="str">
        <f t="shared" si="381"/>
        <v>N</v>
      </c>
      <c r="C152" s="742" t="s">
        <v>107</v>
      </c>
      <c r="D152" s="742" t="s">
        <v>25</v>
      </c>
      <c r="E152" s="741" t="s">
        <v>25</v>
      </c>
      <c r="F152" s="702" t="s">
        <v>103</v>
      </c>
      <c r="G152" s="741" t="s">
        <v>103</v>
      </c>
      <c r="H152" s="740" t="s">
        <v>10</v>
      </c>
      <c r="I152" s="737">
        <v>0</v>
      </c>
      <c r="J152" s="737">
        <v>0</v>
      </c>
      <c r="K152" s="738">
        <v>0</v>
      </c>
      <c r="L152" s="737">
        <f t="shared" si="385"/>
        <v>0</v>
      </c>
      <c r="M152" s="739"/>
      <c r="N152" s="642"/>
      <c r="O152" s="641"/>
      <c r="P152" s="643"/>
      <c r="Q152" s="642">
        <f t="shared" si="386"/>
        <v>0</v>
      </c>
      <c r="R152" s="641"/>
      <c r="S152" s="643"/>
      <c r="T152" s="642">
        <f t="shared" si="387"/>
        <v>0</v>
      </c>
      <c r="U152" s="641"/>
      <c r="V152" s="643"/>
      <c r="W152" s="642">
        <f t="shared" si="388"/>
        <v>0</v>
      </c>
      <c r="X152" s="641"/>
      <c r="Y152" s="643"/>
      <c r="Z152" s="639">
        <f t="shared" si="389"/>
        <v>0</v>
      </c>
      <c r="AA152" s="639">
        <f t="shared" si="390"/>
        <v>0</v>
      </c>
      <c r="AB152" s="645">
        <f t="shared" si="391"/>
        <v>0</v>
      </c>
      <c r="AC152" s="644"/>
      <c r="AD152" s="640"/>
      <c r="AE152" s="645">
        <f t="shared" si="392"/>
        <v>0</v>
      </c>
      <c r="AF152" s="644"/>
      <c r="AG152" s="640"/>
      <c r="AH152" s="645">
        <f t="shared" si="393"/>
        <v>0</v>
      </c>
      <c r="AI152" s="644"/>
      <c r="AJ152" s="640"/>
      <c r="AK152" s="645">
        <f t="shared" si="394"/>
        <v>0</v>
      </c>
      <c r="AL152" s="644"/>
      <c r="AM152" s="640"/>
      <c r="AN152" s="639">
        <f t="shared" si="395"/>
        <v>0</v>
      </c>
      <c r="AO152" s="639">
        <f t="shared" si="396"/>
        <v>0</v>
      </c>
      <c r="AP152" s="642">
        <f t="shared" si="397"/>
        <v>0</v>
      </c>
      <c r="AQ152" s="641"/>
      <c r="AR152" s="643"/>
      <c r="AS152" s="642">
        <f t="shared" si="398"/>
        <v>0</v>
      </c>
      <c r="AT152" s="641"/>
      <c r="AU152" s="643"/>
      <c r="AV152" s="642">
        <f t="shared" si="399"/>
        <v>0</v>
      </c>
      <c r="AW152" s="641"/>
      <c r="AX152" s="643"/>
      <c r="AY152" s="642">
        <f t="shared" si="400"/>
        <v>0</v>
      </c>
      <c r="AZ152" s="641"/>
      <c r="BA152" s="643"/>
      <c r="BB152" s="639">
        <f t="shared" si="401"/>
        <v>0</v>
      </c>
      <c r="BC152" s="639">
        <f t="shared" si="402"/>
        <v>0</v>
      </c>
      <c r="BD152" s="645">
        <f t="shared" si="403"/>
        <v>0</v>
      </c>
      <c r="BE152" s="644"/>
      <c r="BF152" s="640"/>
      <c r="BG152" s="645">
        <f t="shared" si="404"/>
        <v>0</v>
      </c>
      <c r="BH152" s="644"/>
      <c r="BI152" s="640"/>
      <c r="BJ152" s="645">
        <f t="shared" si="405"/>
        <v>0</v>
      </c>
      <c r="BK152" s="644"/>
      <c r="BL152" s="640"/>
      <c r="BM152" s="645">
        <f t="shared" si="406"/>
        <v>0</v>
      </c>
      <c r="BN152" s="644"/>
      <c r="BO152" s="640"/>
      <c r="BP152" s="639">
        <f t="shared" si="407"/>
        <v>0</v>
      </c>
      <c r="BQ152" s="639">
        <f t="shared" si="408"/>
        <v>0</v>
      </c>
      <c r="BR152" s="642">
        <f t="shared" si="409"/>
        <v>0</v>
      </c>
      <c r="BS152" s="641"/>
      <c r="BT152" s="643"/>
      <c r="BU152" s="642">
        <f t="shared" si="410"/>
        <v>0</v>
      </c>
      <c r="BV152" s="641"/>
      <c r="BW152" s="643"/>
      <c r="BX152" s="642">
        <f t="shared" si="411"/>
        <v>0</v>
      </c>
      <c r="BY152" s="641"/>
      <c r="BZ152" s="643"/>
      <c r="CA152" s="642">
        <f t="shared" si="412"/>
        <v>0</v>
      </c>
      <c r="CB152" s="641"/>
      <c r="CC152" s="643"/>
      <c r="CD152" s="639">
        <f t="shared" si="413"/>
        <v>0</v>
      </c>
      <c r="CE152" s="639">
        <f t="shared" si="414"/>
        <v>0</v>
      </c>
    </row>
    <row r="153" spans="1:83" x14ac:dyDescent="0.3">
      <c r="A153" s="672" t="str">
        <f t="shared" si="415"/>
        <v>TACAçúcarVLI</v>
      </c>
      <c r="B153" s="671" t="str">
        <f t="shared" si="381"/>
        <v>N</v>
      </c>
      <c r="C153" s="742" t="s">
        <v>107</v>
      </c>
      <c r="D153" s="742" t="s">
        <v>25</v>
      </c>
      <c r="E153" s="741" t="s">
        <v>25</v>
      </c>
      <c r="F153" s="702" t="s">
        <v>103</v>
      </c>
      <c r="G153" s="741" t="s">
        <v>103</v>
      </c>
      <c r="H153" s="740" t="s">
        <v>11</v>
      </c>
      <c r="I153" s="737">
        <v>0</v>
      </c>
      <c r="J153" s="737">
        <v>0</v>
      </c>
      <c r="K153" s="738">
        <v>0</v>
      </c>
      <c r="L153" s="737">
        <f t="shared" si="385"/>
        <v>0</v>
      </c>
      <c r="M153" s="739"/>
      <c r="N153" s="642"/>
      <c r="O153" s="641"/>
      <c r="P153" s="643"/>
      <c r="Q153" s="642">
        <f t="shared" si="386"/>
        <v>0</v>
      </c>
      <c r="R153" s="641"/>
      <c r="S153" s="643"/>
      <c r="T153" s="642">
        <f t="shared" si="387"/>
        <v>0</v>
      </c>
      <c r="U153" s="641"/>
      <c r="V153" s="643"/>
      <c r="W153" s="642">
        <f t="shared" si="388"/>
        <v>0</v>
      </c>
      <c r="X153" s="641"/>
      <c r="Y153" s="643"/>
      <c r="Z153" s="639">
        <f t="shared" si="389"/>
        <v>0</v>
      </c>
      <c r="AA153" s="639">
        <f t="shared" si="390"/>
        <v>0</v>
      </c>
      <c r="AB153" s="645">
        <f t="shared" si="391"/>
        <v>0</v>
      </c>
      <c r="AC153" s="644"/>
      <c r="AD153" s="640"/>
      <c r="AE153" s="645">
        <f t="shared" si="392"/>
        <v>0</v>
      </c>
      <c r="AF153" s="644"/>
      <c r="AG153" s="640"/>
      <c r="AH153" s="645">
        <f t="shared" si="393"/>
        <v>0</v>
      </c>
      <c r="AI153" s="644"/>
      <c r="AJ153" s="640"/>
      <c r="AK153" s="645">
        <f t="shared" si="394"/>
        <v>0</v>
      </c>
      <c r="AL153" s="644"/>
      <c r="AM153" s="640"/>
      <c r="AN153" s="639">
        <f t="shared" si="395"/>
        <v>0</v>
      </c>
      <c r="AO153" s="639">
        <f t="shared" si="396"/>
        <v>0</v>
      </c>
      <c r="AP153" s="642">
        <f t="shared" si="397"/>
        <v>0</v>
      </c>
      <c r="AQ153" s="641"/>
      <c r="AR153" s="643"/>
      <c r="AS153" s="642">
        <f t="shared" si="398"/>
        <v>0</v>
      </c>
      <c r="AT153" s="641"/>
      <c r="AU153" s="643"/>
      <c r="AV153" s="642">
        <f t="shared" si="399"/>
        <v>0</v>
      </c>
      <c r="AW153" s="641"/>
      <c r="AX153" s="643"/>
      <c r="AY153" s="642">
        <f t="shared" si="400"/>
        <v>0</v>
      </c>
      <c r="AZ153" s="641"/>
      <c r="BA153" s="643"/>
      <c r="BB153" s="639">
        <f t="shared" si="401"/>
        <v>0</v>
      </c>
      <c r="BC153" s="639">
        <f t="shared" si="402"/>
        <v>0</v>
      </c>
      <c r="BD153" s="645">
        <f t="shared" si="403"/>
        <v>0</v>
      </c>
      <c r="BE153" s="644"/>
      <c r="BF153" s="640"/>
      <c r="BG153" s="645">
        <f t="shared" si="404"/>
        <v>0</v>
      </c>
      <c r="BH153" s="644"/>
      <c r="BI153" s="640"/>
      <c r="BJ153" s="645">
        <f t="shared" si="405"/>
        <v>0</v>
      </c>
      <c r="BK153" s="644"/>
      <c r="BL153" s="640"/>
      <c r="BM153" s="645">
        <f t="shared" si="406"/>
        <v>0</v>
      </c>
      <c r="BN153" s="644"/>
      <c r="BO153" s="640"/>
      <c r="BP153" s="639">
        <f t="shared" si="407"/>
        <v>0</v>
      </c>
      <c r="BQ153" s="639">
        <f t="shared" si="408"/>
        <v>0</v>
      </c>
      <c r="BR153" s="642">
        <f t="shared" si="409"/>
        <v>0</v>
      </c>
      <c r="BS153" s="641"/>
      <c r="BT153" s="643"/>
      <c r="BU153" s="642">
        <f t="shared" si="410"/>
        <v>0</v>
      </c>
      <c r="BV153" s="641"/>
      <c r="BW153" s="643"/>
      <c r="BX153" s="642">
        <f t="shared" si="411"/>
        <v>0</v>
      </c>
      <c r="BY153" s="641"/>
      <c r="BZ153" s="643"/>
      <c r="CA153" s="642">
        <f t="shared" si="412"/>
        <v>0</v>
      </c>
      <c r="CB153" s="641"/>
      <c r="CC153" s="643"/>
      <c r="CD153" s="639">
        <f t="shared" si="413"/>
        <v>0</v>
      </c>
      <c r="CE153" s="639">
        <f t="shared" si="414"/>
        <v>0</v>
      </c>
    </row>
    <row r="154" spans="1:83" x14ac:dyDescent="0.3">
      <c r="A154" s="672" t="str">
        <f t="shared" si="415"/>
        <v>TOTAL</v>
      </c>
      <c r="B154" s="671" t="str">
        <f t="shared" si="381"/>
        <v>N</v>
      </c>
      <c r="C154" s="670" t="s">
        <v>9</v>
      </c>
      <c r="D154" s="670" t="s">
        <v>9</v>
      </c>
      <c r="E154" s="668"/>
      <c r="F154" s="669"/>
      <c r="G154" s="668"/>
      <c r="H154" s="638"/>
      <c r="I154" s="735">
        <v>126</v>
      </c>
      <c r="J154" s="735">
        <v>207</v>
      </c>
      <c r="K154" s="735">
        <f>SUM(K142:K153)</f>
        <v>0</v>
      </c>
      <c r="L154" s="735">
        <v>13</v>
      </c>
      <c r="M154" s="736">
        <f ca="1">SUMIFS(M:M,$D:$D,$D153,$H:$H,"RUMO")</f>
        <v>0</v>
      </c>
      <c r="N154" s="657">
        <f t="shared" ref="N154:AB154" si="416">SUM(N142:N153)</f>
        <v>0</v>
      </c>
      <c r="O154" s="656">
        <f t="shared" si="416"/>
        <v>0</v>
      </c>
      <c r="P154" s="653">
        <f t="shared" si="416"/>
        <v>0</v>
      </c>
      <c r="Q154" s="655">
        <f t="shared" si="416"/>
        <v>0</v>
      </c>
      <c r="R154" s="654">
        <f t="shared" si="416"/>
        <v>0</v>
      </c>
      <c r="S154" s="653">
        <f t="shared" si="416"/>
        <v>0</v>
      </c>
      <c r="T154" s="655">
        <f t="shared" si="416"/>
        <v>0</v>
      </c>
      <c r="U154" s="654">
        <f t="shared" si="416"/>
        <v>0</v>
      </c>
      <c r="V154" s="653">
        <f t="shared" si="416"/>
        <v>0</v>
      </c>
      <c r="W154" s="655">
        <f t="shared" si="416"/>
        <v>0</v>
      </c>
      <c r="X154" s="654">
        <f t="shared" si="416"/>
        <v>0</v>
      </c>
      <c r="Y154" s="653">
        <f t="shared" si="416"/>
        <v>0</v>
      </c>
      <c r="Z154" s="653">
        <f t="shared" si="416"/>
        <v>0</v>
      </c>
      <c r="AA154" s="653">
        <f t="shared" si="416"/>
        <v>0</v>
      </c>
      <c r="AB154" s="652">
        <f t="shared" si="416"/>
        <v>0</v>
      </c>
      <c r="AC154" s="651">
        <f t="shared" ref="AC154:AP154" si="417">SUM(AC142:AC153)</f>
        <v>0</v>
      </c>
      <c r="AD154" s="650">
        <f t="shared" si="417"/>
        <v>0</v>
      </c>
      <c r="AE154" s="652">
        <f t="shared" si="417"/>
        <v>0</v>
      </c>
      <c r="AF154" s="651">
        <f t="shared" si="417"/>
        <v>0</v>
      </c>
      <c r="AG154" s="650">
        <f t="shared" si="417"/>
        <v>0</v>
      </c>
      <c r="AH154" s="652">
        <f t="shared" si="417"/>
        <v>0</v>
      </c>
      <c r="AI154" s="651">
        <f t="shared" si="417"/>
        <v>0</v>
      </c>
      <c r="AJ154" s="650">
        <f t="shared" si="417"/>
        <v>0</v>
      </c>
      <c r="AK154" s="652">
        <f t="shared" si="417"/>
        <v>0</v>
      </c>
      <c r="AL154" s="651">
        <f t="shared" si="417"/>
        <v>0</v>
      </c>
      <c r="AM154" s="650">
        <f t="shared" si="417"/>
        <v>0</v>
      </c>
      <c r="AN154" s="650">
        <f t="shared" si="417"/>
        <v>0</v>
      </c>
      <c r="AO154" s="650">
        <f t="shared" si="417"/>
        <v>0</v>
      </c>
      <c r="AP154" s="657">
        <f t="shared" si="417"/>
        <v>0</v>
      </c>
      <c r="AQ154" s="656">
        <f t="shared" ref="AQ154:CE154" si="418">SUM(AQ142:AQ153)</f>
        <v>0</v>
      </c>
      <c r="AR154" s="653">
        <f t="shared" si="418"/>
        <v>0</v>
      </c>
      <c r="AS154" s="657">
        <f t="shared" si="418"/>
        <v>0</v>
      </c>
      <c r="AT154" s="656">
        <f t="shared" si="418"/>
        <v>0</v>
      </c>
      <c r="AU154" s="653">
        <f t="shared" si="418"/>
        <v>0</v>
      </c>
      <c r="AV154" s="657">
        <f t="shared" si="418"/>
        <v>0</v>
      </c>
      <c r="AW154" s="656">
        <f t="shared" si="418"/>
        <v>0</v>
      </c>
      <c r="AX154" s="653">
        <f t="shared" si="418"/>
        <v>0</v>
      </c>
      <c r="AY154" s="657">
        <f t="shared" si="418"/>
        <v>0</v>
      </c>
      <c r="AZ154" s="656">
        <f t="shared" si="418"/>
        <v>0</v>
      </c>
      <c r="BA154" s="653">
        <f t="shared" si="418"/>
        <v>0</v>
      </c>
      <c r="BB154" s="653">
        <f t="shared" si="418"/>
        <v>0</v>
      </c>
      <c r="BC154" s="653">
        <f t="shared" si="418"/>
        <v>0</v>
      </c>
      <c r="BD154" s="652">
        <f t="shared" si="418"/>
        <v>0</v>
      </c>
      <c r="BE154" s="651">
        <f t="shared" si="418"/>
        <v>0</v>
      </c>
      <c r="BF154" s="650">
        <f t="shared" si="418"/>
        <v>0</v>
      </c>
      <c r="BG154" s="652">
        <f t="shared" si="418"/>
        <v>0</v>
      </c>
      <c r="BH154" s="651">
        <f t="shared" si="418"/>
        <v>0</v>
      </c>
      <c r="BI154" s="650">
        <f t="shared" si="418"/>
        <v>0</v>
      </c>
      <c r="BJ154" s="652">
        <f t="shared" si="418"/>
        <v>0</v>
      </c>
      <c r="BK154" s="651">
        <f t="shared" si="418"/>
        <v>0</v>
      </c>
      <c r="BL154" s="650">
        <f t="shared" si="418"/>
        <v>0</v>
      </c>
      <c r="BM154" s="652">
        <f t="shared" si="418"/>
        <v>0</v>
      </c>
      <c r="BN154" s="651">
        <f t="shared" si="418"/>
        <v>0</v>
      </c>
      <c r="BO154" s="650">
        <f t="shared" si="418"/>
        <v>0</v>
      </c>
      <c r="BP154" s="650">
        <f t="shared" si="418"/>
        <v>0</v>
      </c>
      <c r="BQ154" s="650">
        <f t="shared" si="418"/>
        <v>0</v>
      </c>
      <c r="BR154" s="657">
        <f t="shared" si="418"/>
        <v>0</v>
      </c>
      <c r="BS154" s="656">
        <f t="shared" si="418"/>
        <v>0</v>
      </c>
      <c r="BT154" s="653">
        <f t="shared" si="418"/>
        <v>0</v>
      </c>
      <c r="BU154" s="657">
        <f t="shared" si="418"/>
        <v>0</v>
      </c>
      <c r="BV154" s="656">
        <f t="shared" si="418"/>
        <v>0</v>
      </c>
      <c r="BW154" s="653">
        <f t="shared" si="418"/>
        <v>0</v>
      </c>
      <c r="BX154" s="657">
        <f t="shared" si="418"/>
        <v>0</v>
      </c>
      <c r="BY154" s="656">
        <f t="shared" si="418"/>
        <v>0</v>
      </c>
      <c r="BZ154" s="653">
        <f t="shared" si="418"/>
        <v>0</v>
      </c>
      <c r="CA154" s="657">
        <f t="shared" si="418"/>
        <v>0</v>
      </c>
      <c r="CB154" s="656">
        <f t="shared" si="418"/>
        <v>0</v>
      </c>
      <c r="CC154" s="653">
        <f t="shared" si="418"/>
        <v>0</v>
      </c>
      <c r="CD154" s="653">
        <f t="shared" si="418"/>
        <v>0</v>
      </c>
      <c r="CE154" s="653">
        <f t="shared" si="418"/>
        <v>0</v>
      </c>
    </row>
    <row r="155" spans="1:83" x14ac:dyDescent="0.3">
      <c r="A155" s="672" t="str">
        <f t="shared" si="415"/>
        <v>T12AFareloRUMO</v>
      </c>
      <c r="B155" s="671" t="str">
        <f t="shared" si="381"/>
        <v>N</v>
      </c>
      <c r="C155" s="749" t="s">
        <v>107</v>
      </c>
      <c r="D155" s="749" t="s">
        <v>26</v>
      </c>
      <c r="E155" s="747" t="s">
        <v>26</v>
      </c>
      <c r="F155" s="748" t="s">
        <v>101</v>
      </c>
      <c r="G155" s="747" t="s">
        <v>193</v>
      </c>
      <c r="H155" s="746" t="s">
        <v>8</v>
      </c>
      <c r="I155" s="743">
        <v>0</v>
      </c>
      <c r="J155" s="743">
        <v>0</v>
      </c>
      <c r="K155" s="744">
        <v>0</v>
      </c>
      <c r="L155" s="743">
        <f t="shared" ref="L155:L166" si="419">IF(K155="","",K155-J155)</f>
        <v>0</v>
      </c>
      <c r="M155" s="745"/>
      <c r="N155" s="633"/>
      <c r="O155" s="632"/>
      <c r="P155" s="634"/>
      <c r="Q155" s="633">
        <f t="shared" ref="Q155:Q166" si="420">N155+O155-P155</f>
        <v>0</v>
      </c>
      <c r="R155" s="632"/>
      <c r="S155" s="634"/>
      <c r="T155" s="633">
        <f t="shared" ref="T155:T166" si="421">Q155+R155-S155</f>
        <v>0</v>
      </c>
      <c r="U155" s="632"/>
      <c r="V155" s="635"/>
      <c r="W155" s="633">
        <f t="shared" ref="W155:W166" si="422">T155+U155-V155</f>
        <v>0</v>
      </c>
      <c r="X155" s="632"/>
      <c r="Y155" s="634"/>
      <c r="Z155" s="630">
        <f t="shared" ref="Z155:Z166" si="423">N155+O155+R155+U155+X155</f>
        <v>0</v>
      </c>
      <c r="AA155" s="630">
        <f t="shared" ref="AA155:AA166" si="424">P155+S155+V155+Y155</f>
        <v>0</v>
      </c>
      <c r="AB155" s="637">
        <f t="shared" ref="AB155:AB166" si="425">Z155-AA155</f>
        <v>0</v>
      </c>
      <c r="AC155" s="636"/>
      <c r="AD155" s="631"/>
      <c r="AE155" s="637">
        <f t="shared" ref="AE155:AE166" si="426">AB155+AC155-AD155</f>
        <v>0</v>
      </c>
      <c r="AF155" s="636"/>
      <c r="AG155" s="631"/>
      <c r="AH155" s="637">
        <f t="shared" ref="AH155:AH166" si="427">AE155+AF155-AG155</f>
        <v>0</v>
      </c>
      <c r="AI155" s="636"/>
      <c r="AJ155" s="631"/>
      <c r="AK155" s="637">
        <f t="shared" ref="AK155:AK166" si="428">AH155+AI155-AJ155</f>
        <v>0</v>
      </c>
      <c r="AL155" s="636"/>
      <c r="AM155" s="631"/>
      <c r="AN155" s="630">
        <f t="shared" ref="AN155:AN166" si="429">AB155+AC155+AF155+AI155+AL155</f>
        <v>0</v>
      </c>
      <c r="AO155" s="630">
        <f t="shared" ref="AO155:AO166" si="430">AD155+AG155+AJ155+AM155</f>
        <v>0</v>
      </c>
      <c r="AP155" s="633">
        <f t="shared" ref="AP155:AP166" si="431">AN155-AO155</f>
        <v>0</v>
      </c>
      <c r="AQ155" s="632"/>
      <c r="AR155" s="634"/>
      <c r="AS155" s="633">
        <f t="shared" ref="AS155:AS166" si="432">AP155+AQ155-AR155</f>
        <v>0</v>
      </c>
      <c r="AT155" s="632"/>
      <c r="AU155" s="635"/>
      <c r="AV155" s="633">
        <f t="shared" ref="AV155:AV166" si="433">AS155+AT155-AU155</f>
        <v>0</v>
      </c>
      <c r="AW155" s="632"/>
      <c r="AX155" s="635"/>
      <c r="AY155" s="633">
        <f t="shared" ref="AY155:AY166" si="434">AV155+AW155-AX155</f>
        <v>0</v>
      </c>
      <c r="AZ155" s="632"/>
      <c r="BA155" s="634"/>
      <c r="BB155" s="630">
        <f t="shared" ref="BB155:BB166" si="435">AP155+AQ155+AT155+AW155+AZ155</f>
        <v>0</v>
      </c>
      <c r="BC155" s="630">
        <f t="shared" ref="BC155:BC166" si="436">AR155+AU155+AX155+BA155</f>
        <v>0</v>
      </c>
      <c r="BD155" s="637">
        <f t="shared" ref="BD155:BD166" si="437">BB155-BC155</f>
        <v>0</v>
      </c>
      <c r="BE155" s="636"/>
      <c r="BF155" s="631"/>
      <c r="BG155" s="637">
        <f t="shared" ref="BG155:BG166" si="438">BD155+BE155-BF155</f>
        <v>0</v>
      </c>
      <c r="BH155" s="636"/>
      <c r="BI155" s="631"/>
      <c r="BJ155" s="637">
        <f t="shared" ref="BJ155:BJ166" si="439">BG155+BH155-BI155</f>
        <v>0</v>
      </c>
      <c r="BK155" s="636"/>
      <c r="BL155" s="631"/>
      <c r="BM155" s="637">
        <f t="shared" ref="BM155:BM166" si="440">BJ155+BK155-BL155</f>
        <v>0</v>
      </c>
      <c r="BN155" s="636"/>
      <c r="BO155" s="631"/>
      <c r="BP155" s="630">
        <f t="shared" ref="BP155:BP166" si="441">BD155+BE155+BH155+BK155+BN155</f>
        <v>0</v>
      </c>
      <c r="BQ155" s="630">
        <f t="shared" ref="BQ155:BQ166" si="442">BF155+BI155+BL155+BO155</f>
        <v>0</v>
      </c>
      <c r="BR155" s="633">
        <f t="shared" ref="BR155:BR166" si="443">BP155-BQ155</f>
        <v>0</v>
      </c>
      <c r="BS155" s="632"/>
      <c r="BT155" s="634"/>
      <c r="BU155" s="633">
        <f t="shared" ref="BU155:BU166" si="444">BR155+BS155-BT155</f>
        <v>0</v>
      </c>
      <c r="BV155" s="632"/>
      <c r="BW155" s="634"/>
      <c r="BX155" s="633">
        <f t="shared" ref="BX155:BX166" si="445">BU155+BV155-BW155</f>
        <v>0</v>
      </c>
      <c r="BY155" s="632"/>
      <c r="BZ155" s="635"/>
      <c r="CA155" s="633">
        <f t="shared" ref="CA155:CA166" si="446">BX155+BY155-BZ155</f>
        <v>0</v>
      </c>
      <c r="CB155" s="632"/>
      <c r="CC155" s="634"/>
      <c r="CD155" s="630">
        <f t="shared" ref="CD155:CD166" si="447">BR155+BS155+BV155+BY155+CB155</f>
        <v>0</v>
      </c>
      <c r="CE155" s="630">
        <f t="shared" ref="CE155:CE166" si="448">BT155+BW155+BZ155+CC155</f>
        <v>0</v>
      </c>
    </row>
    <row r="156" spans="1:83" x14ac:dyDescent="0.3">
      <c r="A156" s="672" t="str">
        <f t="shared" si="415"/>
        <v>T12AFareloMRS</v>
      </c>
      <c r="B156" s="671" t="str">
        <f t="shared" si="381"/>
        <v>N</v>
      </c>
      <c r="C156" s="742" t="s">
        <v>107</v>
      </c>
      <c r="D156" s="742" t="s">
        <v>26</v>
      </c>
      <c r="E156" s="741" t="s">
        <v>26</v>
      </c>
      <c r="F156" s="702" t="s">
        <v>101</v>
      </c>
      <c r="G156" s="741" t="s">
        <v>193</v>
      </c>
      <c r="H156" s="740" t="s">
        <v>10</v>
      </c>
      <c r="I156" s="737">
        <v>0</v>
      </c>
      <c r="J156" s="737">
        <v>0</v>
      </c>
      <c r="K156" s="738">
        <v>0</v>
      </c>
      <c r="L156" s="737">
        <f t="shared" si="419"/>
        <v>0</v>
      </c>
      <c r="M156" s="739"/>
      <c r="N156" s="642"/>
      <c r="O156" s="641"/>
      <c r="P156" s="643"/>
      <c r="Q156" s="642">
        <f t="shared" si="420"/>
        <v>0</v>
      </c>
      <c r="R156" s="641"/>
      <c r="S156" s="643"/>
      <c r="T156" s="642">
        <f t="shared" si="421"/>
        <v>0</v>
      </c>
      <c r="U156" s="641"/>
      <c r="V156" s="643"/>
      <c r="W156" s="642">
        <f t="shared" si="422"/>
        <v>0</v>
      </c>
      <c r="X156" s="641"/>
      <c r="Y156" s="643"/>
      <c r="Z156" s="639">
        <f t="shared" si="423"/>
        <v>0</v>
      </c>
      <c r="AA156" s="639">
        <f t="shared" si="424"/>
        <v>0</v>
      </c>
      <c r="AB156" s="645">
        <f t="shared" si="425"/>
        <v>0</v>
      </c>
      <c r="AC156" s="644"/>
      <c r="AD156" s="640"/>
      <c r="AE156" s="645">
        <f t="shared" si="426"/>
        <v>0</v>
      </c>
      <c r="AF156" s="644"/>
      <c r="AG156" s="640"/>
      <c r="AH156" s="645">
        <f t="shared" si="427"/>
        <v>0</v>
      </c>
      <c r="AI156" s="644"/>
      <c r="AJ156" s="640"/>
      <c r="AK156" s="645">
        <f t="shared" si="428"/>
        <v>0</v>
      </c>
      <c r="AL156" s="644"/>
      <c r="AM156" s="640"/>
      <c r="AN156" s="639">
        <f t="shared" si="429"/>
        <v>0</v>
      </c>
      <c r="AO156" s="639">
        <f t="shared" si="430"/>
        <v>0</v>
      </c>
      <c r="AP156" s="642">
        <f t="shared" si="431"/>
        <v>0</v>
      </c>
      <c r="AQ156" s="641"/>
      <c r="AR156" s="643"/>
      <c r="AS156" s="642">
        <f t="shared" si="432"/>
        <v>0</v>
      </c>
      <c r="AT156" s="641"/>
      <c r="AU156" s="643"/>
      <c r="AV156" s="642">
        <f t="shared" si="433"/>
        <v>0</v>
      </c>
      <c r="AW156" s="641"/>
      <c r="AX156" s="643"/>
      <c r="AY156" s="642">
        <f t="shared" si="434"/>
        <v>0</v>
      </c>
      <c r="AZ156" s="641"/>
      <c r="BA156" s="643"/>
      <c r="BB156" s="639">
        <f t="shared" si="435"/>
        <v>0</v>
      </c>
      <c r="BC156" s="639">
        <f t="shared" si="436"/>
        <v>0</v>
      </c>
      <c r="BD156" s="645">
        <f t="shared" si="437"/>
        <v>0</v>
      </c>
      <c r="BE156" s="644"/>
      <c r="BF156" s="640"/>
      <c r="BG156" s="645">
        <f t="shared" si="438"/>
        <v>0</v>
      </c>
      <c r="BH156" s="644"/>
      <c r="BI156" s="640"/>
      <c r="BJ156" s="645">
        <f t="shared" si="439"/>
        <v>0</v>
      </c>
      <c r="BK156" s="644"/>
      <c r="BL156" s="640"/>
      <c r="BM156" s="645">
        <f t="shared" si="440"/>
        <v>0</v>
      </c>
      <c r="BN156" s="644"/>
      <c r="BO156" s="640"/>
      <c r="BP156" s="639">
        <f t="shared" si="441"/>
        <v>0</v>
      </c>
      <c r="BQ156" s="639">
        <f t="shared" si="442"/>
        <v>0</v>
      </c>
      <c r="BR156" s="642">
        <f t="shared" si="443"/>
        <v>0</v>
      </c>
      <c r="BS156" s="641"/>
      <c r="BT156" s="643"/>
      <c r="BU156" s="642">
        <f t="shared" si="444"/>
        <v>0</v>
      </c>
      <c r="BV156" s="641"/>
      <c r="BW156" s="643"/>
      <c r="BX156" s="642">
        <f t="shared" si="445"/>
        <v>0</v>
      </c>
      <c r="BY156" s="641"/>
      <c r="BZ156" s="643"/>
      <c r="CA156" s="642">
        <f t="shared" si="446"/>
        <v>0</v>
      </c>
      <c r="CB156" s="641"/>
      <c r="CC156" s="643"/>
      <c r="CD156" s="639">
        <f t="shared" si="447"/>
        <v>0</v>
      </c>
      <c r="CE156" s="639">
        <f t="shared" si="448"/>
        <v>0</v>
      </c>
    </row>
    <row r="157" spans="1:83" x14ac:dyDescent="0.3">
      <c r="A157" s="672" t="str">
        <f t="shared" si="415"/>
        <v>T12AFareloVLI</v>
      </c>
      <c r="B157" s="671" t="str">
        <f t="shared" si="381"/>
        <v>N</v>
      </c>
      <c r="C157" s="742" t="s">
        <v>107</v>
      </c>
      <c r="D157" s="742" t="s">
        <v>26</v>
      </c>
      <c r="E157" s="741" t="s">
        <v>26</v>
      </c>
      <c r="F157" s="702" t="s">
        <v>101</v>
      </c>
      <c r="G157" s="741" t="s">
        <v>193</v>
      </c>
      <c r="H157" s="740" t="s">
        <v>11</v>
      </c>
      <c r="I157" s="737">
        <v>0</v>
      </c>
      <c r="J157" s="737">
        <v>0</v>
      </c>
      <c r="K157" s="738">
        <v>0</v>
      </c>
      <c r="L157" s="737">
        <f t="shared" si="419"/>
        <v>0</v>
      </c>
      <c r="M157" s="739"/>
      <c r="N157" s="642"/>
      <c r="O157" s="641"/>
      <c r="P157" s="643"/>
      <c r="Q157" s="642">
        <f t="shared" si="420"/>
        <v>0</v>
      </c>
      <c r="R157" s="641"/>
      <c r="S157" s="643"/>
      <c r="T157" s="642">
        <f t="shared" si="421"/>
        <v>0</v>
      </c>
      <c r="U157" s="641"/>
      <c r="V157" s="643"/>
      <c r="W157" s="642">
        <f t="shared" si="422"/>
        <v>0</v>
      </c>
      <c r="X157" s="641"/>
      <c r="Y157" s="643"/>
      <c r="Z157" s="639">
        <f t="shared" si="423"/>
        <v>0</v>
      </c>
      <c r="AA157" s="639">
        <f t="shared" si="424"/>
        <v>0</v>
      </c>
      <c r="AB157" s="645">
        <f t="shared" si="425"/>
        <v>0</v>
      </c>
      <c r="AC157" s="644"/>
      <c r="AD157" s="640"/>
      <c r="AE157" s="645">
        <f t="shared" si="426"/>
        <v>0</v>
      </c>
      <c r="AF157" s="644"/>
      <c r="AG157" s="640"/>
      <c r="AH157" s="645">
        <f t="shared" si="427"/>
        <v>0</v>
      </c>
      <c r="AI157" s="644"/>
      <c r="AJ157" s="640"/>
      <c r="AK157" s="645">
        <f t="shared" si="428"/>
        <v>0</v>
      </c>
      <c r="AL157" s="644"/>
      <c r="AM157" s="640"/>
      <c r="AN157" s="639">
        <f t="shared" si="429"/>
        <v>0</v>
      </c>
      <c r="AO157" s="639">
        <f t="shared" si="430"/>
        <v>0</v>
      </c>
      <c r="AP157" s="642">
        <f t="shared" si="431"/>
        <v>0</v>
      </c>
      <c r="AQ157" s="641"/>
      <c r="AR157" s="643"/>
      <c r="AS157" s="642">
        <f t="shared" si="432"/>
        <v>0</v>
      </c>
      <c r="AT157" s="641"/>
      <c r="AU157" s="643"/>
      <c r="AV157" s="642">
        <f t="shared" si="433"/>
        <v>0</v>
      </c>
      <c r="AW157" s="641"/>
      <c r="AX157" s="643"/>
      <c r="AY157" s="642">
        <f t="shared" si="434"/>
        <v>0</v>
      </c>
      <c r="AZ157" s="641"/>
      <c r="BA157" s="643"/>
      <c r="BB157" s="639">
        <f t="shared" si="435"/>
        <v>0</v>
      </c>
      <c r="BC157" s="639">
        <f t="shared" si="436"/>
        <v>0</v>
      </c>
      <c r="BD157" s="645">
        <f t="shared" si="437"/>
        <v>0</v>
      </c>
      <c r="BE157" s="644"/>
      <c r="BF157" s="640"/>
      <c r="BG157" s="645">
        <f t="shared" si="438"/>
        <v>0</v>
      </c>
      <c r="BH157" s="644"/>
      <c r="BI157" s="640"/>
      <c r="BJ157" s="645">
        <f t="shared" si="439"/>
        <v>0</v>
      </c>
      <c r="BK157" s="644"/>
      <c r="BL157" s="640"/>
      <c r="BM157" s="645">
        <f t="shared" si="440"/>
        <v>0</v>
      </c>
      <c r="BN157" s="644"/>
      <c r="BO157" s="640"/>
      <c r="BP157" s="639">
        <f t="shared" si="441"/>
        <v>0</v>
      </c>
      <c r="BQ157" s="639">
        <f t="shared" si="442"/>
        <v>0</v>
      </c>
      <c r="BR157" s="642">
        <f t="shared" si="443"/>
        <v>0</v>
      </c>
      <c r="BS157" s="641"/>
      <c r="BT157" s="643"/>
      <c r="BU157" s="642">
        <f t="shared" si="444"/>
        <v>0</v>
      </c>
      <c r="BV157" s="641"/>
      <c r="BW157" s="643"/>
      <c r="BX157" s="642">
        <f t="shared" si="445"/>
        <v>0</v>
      </c>
      <c r="BY157" s="641"/>
      <c r="BZ157" s="643"/>
      <c r="CA157" s="642">
        <f t="shared" si="446"/>
        <v>0</v>
      </c>
      <c r="CB157" s="641"/>
      <c r="CC157" s="643"/>
      <c r="CD157" s="639">
        <f t="shared" si="447"/>
        <v>0</v>
      </c>
      <c r="CE157" s="639">
        <f t="shared" si="448"/>
        <v>0</v>
      </c>
    </row>
    <row r="158" spans="1:83" x14ac:dyDescent="0.3">
      <c r="A158" s="672" t="str">
        <f t="shared" si="415"/>
        <v>T12AMilhoRUMO</v>
      </c>
      <c r="B158" s="671" t="str">
        <f t="shared" si="381"/>
        <v>N</v>
      </c>
      <c r="C158" s="749" t="s">
        <v>107</v>
      </c>
      <c r="D158" s="749" t="s">
        <v>26</v>
      </c>
      <c r="E158" s="747" t="s">
        <v>26</v>
      </c>
      <c r="F158" s="748" t="s">
        <v>101</v>
      </c>
      <c r="G158" s="747" t="s">
        <v>196</v>
      </c>
      <c r="H158" s="746" t="s">
        <v>8</v>
      </c>
      <c r="I158" s="743">
        <v>0</v>
      </c>
      <c r="J158" s="743">
        <v>0</v>
      </c>
      <c r="K158" s="744">
        <v>0</v>
      </c>
      <c r="L158" s="743">
        <f t="shared" si="419"/>
        <v>0</v>
      </c>
      <c r="M158" s="745"/>
      <c r="N158" s="633"/>
      <c r="O158" s="632"/>
      <c r="P158" s="634"/>
      <c r="Q158" s="633">
        <f t="shared" si="420"/>
        <v>0</v>
      </c>
      <c r="R158" s="632"/>
      <c r="S158" s="634"/>
      <c r="T158" s="633">
        <f t="shared" si="421"/>
        <v>0</v>
      </c>
      <c r="U158" s="632"/>
      <c r="V158" s="635"/>
      <c r="W158" s="633">
        <f t="shared" si="422"/>
        <v>0</v>
      </c>
      <c r="X158" s="632"/>
      <c r="Y158" s="634"/>
      <c r="Z158" s="630">
        <f t="shared" si="423"/>
        <v>0</v>
      </c>
      <c r="AA158" s="630">
        <f t="shared" si="424"/>
        <v>0</v>
      </c>
      <c r="AB158" s="637">
        <f t="shared" si="425"/>
        <v>0</v>
      </c>
      <c r="AC158" s="636"/>
      <c r="AD158" s="631"/>
      <c r="AE158" s="637">
        <f t="shared" si="426"/>
        <v>0</v>
      </c>
      <c r="AF158" s="636"/>
      <c r="AG158" s="631"/>
      <c r="AH158" s="637">
        <f t="shared" si="427"/>
        <v>0</v>
      </c>
      <c r="AI158" s="636"/>
      <c r="AJ158" s="631"/>
      <c r="AK158" s="637">
        <f t="shared" si="428"/>
        <v>0</v>
      </c>
      <c r="AL158" s="636"/>
      <c r="AM158" s="631"/>
      <c r="AN158" s="630">
        <f t="shared" si="429"/>
        <v>0</v>
      </c>
      <c r="AO158" s="630">
        <f t="shared" si="430"/>
        <v>0</v>
      </c>
      <c r="AP158" s="633">
        <f t="shared" si="431"/>
        <v>0</v>
      </c>
      <c r="AQ158" s="632"/>
      <c r="AR158" s="634"/>
      <c r="AS158" s="633">
        <f t="shared" si="432"/>
        <v>0</v>
      </c>
      <c r="AT158" s="632"/>
      <c r="AU158" s="634"/>
      <c r="AV158" s="633">
        <f t="shared" si="433"/>
        <v>0</v>
      </c>
      <c r="AW158" s="632"/>
      <c r="AX158" s="635"/>
      <c r="AY158" s="633">
        <f t="shared" si="434"/>
        <v>0</v>
      </c>
      <c r="AZ158" s="632"/>
      <c r="BA158" s="634"/>
      <c r="BB158" s="630">
        <f t="shared" si="435"/>
        <v>0</v>
      </c>
      <c r="BC158" s="630">
        <f t="shared" si="436"/>
        <v>0</v>
      </c>
      <c r="BD158" s="637">
        <f t="shared" si="437"/>
        <v>0</v>
      </c>
      <c r="BE158" s="636"/>
      <c r="BF158" s="631"/>
      <c r="BG158" s="637">
        <f t="shared" si="438"/>
        <v>0</v>
      </c>
      <c r="BH158" s="636"/>
      <c r="BI158" s="631"/>
      <c r="BJ158" s="637">
        <f t="shared" si="439"/>
        <v>0</v>
      </c>
      <c r="BK158" s="636"/>
      <c r="BL158" s="631"/>
      <c r="BM158" s="637">
        <f t="shared" si="440"/>
        <v>0</v>
      </c>
      <c r="BN158" s="636"/>
      <c r="BO158" s="631"/>
      <c r="BP158" s="630">
        <f t="shared" si="441"/>
        <v>0</v>
      </c>
      <c r="BQ158" s="630">
        <f t="shared" si="442"/>
        <v>0</v>
      </c>
      <c r="BR158" s="633">
        <f t="shared" si="443"/>
        <v>0</v>
      </c>
      <c r="BS158" s="632"/>
      <c r="BT158" s="634"/>
      <c r="BU158" s="633">
        <f t="shared" si="444"/>
        <v>0</v>
      </c>
      <c r="BV158" s="632"/>
      <c r="BW158" s="634"/>
      <c r="BX158" s="633">
        <f t="shared" si="445"/>
        <v>0</v>
      </c>
      <c r="BY158" s="632"/>
      <c r="BZ158" s="635"/>
      <c r="CA158" s="633">
        <f t="shared" si="446"/>
        <v>0</v>
      </c>
      <c r="CB158" s="632"/>
      <c r="CC158" s="634"/>
      <c r="CD158" s="630">
        <f t="shared" si="447"/>
        <v>0</v>
      </c>
      <c r="CE158" s="630">
        <f t="shared" si="448"/>
        <v>0</v>
      </c>
    </row>
    <row r="159" spans="1:83" x14ac:dyDescent="0.3">
      <c r="A159" s="672" t="str">
        <f t="shared" si="415"/>
        <v>T12AMilhoMRS</v>
      </c>
      <c r="B159" s="671" t="str">
        <f t="shared" si="381"/>
        <v>N</v>
      </c>
      <c r="C159" s="742" t="s">
        <v>107</v>
      </c>
      <c r="D159" s="742" t="s">
        <v>26</v>
      </c>
      <c r="E159" s="741" t="s">
        <v>26</v>
      </c>
      <c r="F159" s="702" t="s">
        <v>101</v>
      </c>
      <c r="G159" s="741" t="s">
        <v>196</v>
      </c>
      <c r="H159" s="740" t="s">
        <v>10</v>
      </c>
      <c r="I159" s="737">
        <v>0</v>
      </c>
      <c r="J159" s="737">
        <v>0</v>
      </c>
      <c r="K159" s="738">
        <v>0</v>
      </c>
      <c r="L159" s="737">
        <f t="shared" si="419"/>
        <v>0</v>
      </c>
      <c r="M159" s="739"/>
      <c r="N159" s="642"/>
      <c r="O159" s="641"/>
      <c r="P159" s="643"/>
      <c r="Q159" s="642">
        <f t="shared" si="420"/>
        <v>0</v>
      </c>
      <c r="R159" s="641"/>
      <c r="S159" s="643"/>
      <c r="T159" s="642">
        <f t="shared" si="421"/>
        <v>0</v>
      </c>
      <c r="U159" s="641"/>
      <c r="V159" s="643"/>
      <c r="W159" s="642">
        <f t="shared" si="422"/>
        <v>0</v>
      </c>
      <c r="X159" s="641"/>
      <c r="Y159" s="643"/>
      <c r="Z159" s="639">
        <f t="shared" si="423"/>
        <v>0</v>
      </c>
      <c r="AA159" s="639">
        <f t="shared" si="424"/>
        <v>0</v>
      </c>
      <c r="AB159" s="645">
        <f t="shared" si="425"/>
        <v>0</v>
      </c>
      <c r="AC159" s="644"/>
      <c r="AD159" s="640"/>
      <c r="AE159" s="645">
        <f t="shared" si="426"/>
        <v>0</v>
      </c>
      <c r="AF159" s="644"/>
      <c r="AG159" s="640"/>
      <c r="AH159" s="645">
        <f t="shared" si="427"/>
        <v>0</v>
      </c>
      <c r="AI159" s="644"/>
      <c r="AJ159" s="640"/>
      <c r="AK159" s="645">
        <f t="shared" si="428"/>
        <v>0</v>
      </c>
      <c r="AL159" s="644"/>
      <c r="AM159" s="640"/>
      <c r="AN159" s="639">
        <f t="shared" si="429"/>
        <v>0</v>
      </c>
      <c r="AO159" s="639">
        <f t="shared" si="430"/>
        <v>0</v>
      </c>
      <c r="AP159" s="642">
        <f t="shared" si="431"/>
        <v>0</v>
      </c>
      <c r="AQ159" s="641"/>
      <c r="AR159" s="643"/>
      <c r="AS159" s="642">
        <f t="shared" si="432"/>
        <v>0</v>
      </c>
      <c r="AT159" s="641"/>
      <c r="AU159" s="643"/>
      <c r="AV159" s="642">
        <f t="shared" si="433"/>
        <v>0</v>
      </c>
      <c r="AW159" s="641"/>
      <c r="AX159" s="643"/>
      <c r="AY159" s="642">
        <f t="shared" si="434"/>
        <v>0</v>
      </c>
      <c r="AZ159" s="641"/>
      <c r="BA159" s="643"/>
      <c r="BB159" s="639">
        <f t="shared" si="435"/>
        <v>0</v>
      </c>
      <c r="BC159" s="639">
        <f t="shared" si="436"/>
        <v>0</v>
      </c>
      <c r="BD159" s="645">
        <f t="shared" si="437"/>
        <v>0</v>
      </c>
      <c r="BE159" s="644"/>
      <c r="BF159" s="640"/>
      <c r="BG159" s="645">
        <f t="shared" si="438"/>
        <v>0</v>
      </c>
      <c r="BH159" s="644"/>
      <c r="BI159" s="640"/>
      <c r="BJ159" s="645">
        <f t="shared" si="439"/>
        <v>0</v>
      </c>
      <c r="BK159" s="644"/>
      <c r="BL159" s="640"/>
      <c r="BM159" s="645">
        <f t="shared" si="440"/>
        <v>0</v>
      </c>
      <c r="BN159" s="644"/>
      <c r="BO159" s="640"/>
      <c r="BP159" s="639">
        <f t="shared" si="441"/>
        <v>0</v>
      </c>
      <c r="BQ159" s="639">
        <f t="shared" si="442"/>
        <v>0</v>
      </c>
      <c r="BR159" s="642">
        <f t="shared" si="443"/>
        <v>0</v>
      </c>
      <c r="BS159" s="641"/>
      <c r="BT159" s="643"/>
      <c r="BU159" s="642">
        <f t="shared" si="444"/>
        <v>0</v>
      </c>
      <c r="BV159" s="641"/>
      <c r="BW159" s="643"/>
      <c r="BX159" s="642">
        <f t="shared" si="445"/>
        <v>0</v>
      </c>
      <c r="BY159" s="641"/>
      <c r="BZ159" s="643"/>
      <c r="CA159" s="642">
        <f t="shared" si="446"/>
        <v>0</v>
      </c>
      <c r="CB159" s="641"/>
      <c r="CC159" s="643"/>
      <c r="CD159" s="639">
        <f t="shared" si="447"/>
        <v>0</v>
      </c>
      <c r="CE159" s="639">
        <f t="shared" si="448"/>
        <v>0</v>
      </c>
    </row>
    <row r="160" spans="1:83" x14ac:dyDescent="0.3">
      <c r="A160" s="672" t="str">
        <f t="shared" si="415"/>
        <v>T12AMilhoVLI</v>
      </c>
      <c r="B160" s="671" t="str">
        <f t="shared" si="381"/>
        <v>N</v>
      </c>
      <c r="C160" s="742" t="s">
        <v>107</v>
      </c>
      <c r="D160" s="742" t="s">
        <v>26</v>
      </c>
      <c r="E160" s="741" t="s">
        <v>26</v>
      </c>
      <c r="F160" s="702" t="s">
        <v>101</v>
      </c>
      <c r="G160" s="741" t="s">
        <v>196</v>
      </c>
      <c r="H160" s="740" t="s">
        <v>11</v>
      </c>
      <c r="I160" s="737">
        <v>0</v>
      </c>
      <c r="J160" s="737">
        <v>0</v>
      </c>
      <c r="K160" s="738">
        <v>0</v>
      </c>
      <c r="L160" s="737">
        <f t="shared" si="419"/>
        <v>0</v>
      </c>
      <c r="M160" s="739"/>
      <c r="N160" s="642"/>
      <c r="O160" s="641"/>
      <c r="P160" s="643"/>
      <c r="Q160" s="642">
        <f t="shared" si="420"/>
        <v>0</v>
      </c>
      <c r="R160" s="641"/>
      <c r="S160" s="643"/>
      <c r="T160" s="642">
        <f t="shared" si="421"/>
        <v>0</v>
      </c>
      <c r="U160" s="641"/>
      <c r="V160" s="643"/>
      <c r="W160" s="642">
        <f t="shared" si="422"/>
        <v>0</v>
      </c>
      <c r="X160" s="641"/>
      <c r="Y160" s="643"/>
      <c r="Z160" s="639">
        <f t="shared" si="423"/>
        <v>0</v>
      </c>
      <c r="AA160" s="639">
        <f t="shared" si="424"/>
        <v>0</v>
      </c>
      <c r="AB160" s="645">
        <f t="shared" si="425"/>
        <v>0</v>
      </c>
      <c r="AC160" s="644"/>
      <c r="AD160" s="640"/>
      <c r="AE160" s="645">
        <f t="shared" si="426"/>
        <v>0</v>
      </c>
      <c r="AF160" s="644"/>
      <c r="AG160" s="640"/>
      <c r="AH160" s="645">
        <f t="shared" si="427"/>
        <v>0</v>
      </c>
      <c r="AI160" s="644"/>
      <c r="AJ160" s="640"/>
      <c r="AK160" s="645">
        <f t="shared" si="428"/>
        <v>0</v>
      </c>
      <c r="AL160" s="644"/>
      <c r="AM160" s="640"/>
      <c r="AN160" s="639">
        <f t="shared" si="429"/>
        <v>0</v>
      </c>
      <c r="AO160" s="639">
        <f t="shared" si="430"/>
        <v>0</v>
      </c>
      <c r="AP160" s="642">
        <f t="shared" si="431"/>
        <v>0</v>
      </c>
      <c r="AQ160" s="641"/>
      <c r="AR160" s="643"/>
      <c r="AS160" s="642">
        <f t="shared" si="432"/>
        <v>0</v>
      </c>
      <c r="AT160" s="641"/>
      <c r="AU160" s="643"/>
      <c r="AV160" s="642">
        <f t="shared" si="433"/>
        <v>0</v>
      </c>
      <c r="AW160" s="641"/>
      <c r="AX160" s="643"/>
      <c r="AY160" s="642">
        <f t="shared" si="434"/>
        <v>0</v>
      </c>
      <c r="AZ160" s="641"/>
      <c r="BA160" s="643"/>
      <c r="BB160" s="639">
        <f t="shared" si="435"/>
        <v>0</v>
      </c>
      <c r="BC160" s="639">
        <f t="shared" si="436"/>
        <v>0</v>
      </c>
      <c r="BD160" s="645">
        <f t="shared" si="437"/>
        <v>0</v>
      </c>
      <c r="BE160" s="644"/>
      <c r="BF160" s="640"/>
      <c r="BG160" s="645">
        <f t="shared" si="438"/>
        <v>0</v>
      </c>
      <c r="BH160" s="644"/>
      <c r="BI160" s="640"/>
      <c r="BJ160" s="645">
        <f t="shared" si="439"/>
        <v>0</v>
      </c>
      <c r="BK160" s="644"/>
      <c r="BL160" s="640"/>
      <c r="BM160" s="645">
        <f t="shared" si="440"/>
        <v>0</v>
      </c>
      <c r="BN160" s="644"/>
      <c r="BO160" s="640"/>
      <c r="BP160" s="639">
        <f t="shared" si="441"/>
        <v>0</v>
      </c>
      <c r="BQ160" s="639">
        <f t="shared" si="442"/>
        <v>0</v>
      </c>
      <c r="BR160" s="642">
        <f t="shared" si="443"/>
        <v>0</v>
      </c>
      <c r="BS160" s="641"/>
      <c r="BT160" s="643"/>
      <c r="BU160" s="642">
        <f t="shared" si="444"/>
        <v>0</v>
      </c>
      <c r="BV160" s="641"/>
      <c r="BW160" s="643"/>
      <c r="BX160" s="642">
        <f t="shared" si="445"/>
        <v>0</v>
      </c>
      <c r="BY160" s="641"/>
      <c r="BZ160" s="643"/>
      <c r="CA160" s="642">
        <f t="shared" si="446"/>
        <v>0</v>
      </c>
      <c r="CB160" s="641"/>
      <c r="CC160" s="643"/>
      <c r="CD160" s="639">
        <f t="shared" si="447"/>
        <v>0</v>
      </c>
      <c r="CE160" s="639">
        <f t="shared" si="448"/>
        <v>0</v>
      </c>
    </row>
    <row r="161" spans="1:83" x14ac:dyDescent="0.3">
      <c r="A161" s="672" t="str">
        <f t="shared" si="415"/>
        <v>T12ASojaRUMO</v>
      </c>
      <c r="B161" s="671" t="str">
        <f t="shared" si="381"/>
        <v>N</v>
      </c>
      <c r="C161" s="749" t="s">
        <v>107</v>
      </c>
      <c r="D161" s="749" t="s">
        <v>26</v>
      </c>
      <c r="E161" s="747" t="s">
        <v>26</v>
      </c>
      <c r="F161" s="748" t="s">
        <v>101</v>
      </c>
      <c r="G161" s="747" t="s">
        <v>198</v>
      </c>
      <c r="H161" s="746" t="s">
        <v>8</v>
      </c>
      <c r="I161" s="743">
        <v>0</v>
      </c>
      <c r="J161" s="743">
        <v>0</v>
      </c>
      <c r="K161" s="744">
        <v>0</v>
      </c>
      <c r="L161" s="743">
        <f t="shared" si="419"/>
        <v>0</v>
      </c>
      <c r="M161" s="745"/>
      <c r="N161" s="633"/>
      <c r="O161" s="632"/>
      <c r="P161" s="634"/>
      <c r="Q161" s="633">
        <f t="shared" si="420"/>
        <v>0</v>
      </c>
      <c r="R161" s="632"/>
      <c r="S161" s="634"/>
      <c r="T161" s="633">
        <f t="shared" si="421"/>
        <v>0</v>
      </c>
      <c r="U161" s="632"/>
      <c r="V161" s="635"/>
      <c r="W161" s="633">
        <f t="shared" si="422"/>
        <v>0</v>
      </c>
      <c r="X161" s="632"/>
      <c r="Y161" s="634"/>
      <c r="Z161" s="630">
        <f t="shared" si="423"/>
        <v>0</v>
      </c>
      <c r="AA161" s="630">
        <f t="shared" si="424"/>
        <v>0</v>
      </c>
      <c r="AB161" s="637">
        <f t="shared" si="425"/>
        <v>0</v>
      </c>
      <c r="AC161" s="636"/>
      <c r="AD161" s="631"/>
      <c r="AE161" s="637">
        <f t="shared" si="426"/>
        <v>0</v>
      </c>
      <c r="AF161" s="636"/>
      <c r="AG161" s="631"/>
      <c r="AH161" s="637">
        <f t="shared" si="427"/>
        <v>0</v>
      </c>
      <c r="AI161" s="636"/>
      <c r="AJ161" s="631"/>
      <c r="AK161" s="637">
        <f t="shared" si="428"/>
        <v>0</v>
      </c>
      <c r="AL161" s="636"/>
      <c r="AM161" s="631"/>
      <c r="AN161" s="630">
        <f t="shared" si="429"/>
        <v>0</v>
      </c>
      <c r="AO161" s="630">
        <f t="shared" si="430"/>
        <v>0</v>
      </c>
      <c r="AP161" s="633">
        <f t="shared" si="431"/>
        <v>0</v>
      </c>
      <c r="AQ161" s="632"/>
      <c r="AR161" s="634"/>
      <c r="AS161" s="633">
        <f t="shared" si="432"/>
        <v>0</v>
      </c>
      <c r="AT161" s="632"/>
      <c r="AU161" s="634"/>
      <c r="AV161" s="633">
        <f t="shared" si="433"/>
        <v>0</v>
      </c>
      <c r="AW161" s="632"/>
      <c r="AX161" s="635"/>
      <c r="AY161" s="633">
        <f t="shared" si="434"/>
        <v>0</v>
      </c>
      <c r="AZ161" s="632"/>
      <c r="BA161" s="634"/>
      <c r="BB161" s="630">
        <f t="shared" si="435"/>
        <v>0</v>
      </c>
      <c r="BC161" s="630">
        <f t="shared" si="436"/>
        <v>0</v>
      </c>
      <c r="BD161" s="637">
        <f t="shared" si="437"/>
        <v>0</v>
      </c>
      <c r="BE161" s="636"/>
      <c r="BF161" s="631"/>
      <c r="BG161" s="637">
        <f t="shared" si="438"/>
        <v>0</v>
      </c>
      <c r="BH161" s="636"/>
      <c r="BI161" s="631"/>
      <c r="BJ161" s="637">
        <f t="shared" si="439"/>
        <v>0</v>
      </c>
      <c r="BK161" s="636"/>
      <c r="BL161" s="631"/>
      <c r="BM161" s="637">
        <f t="shared" si="440"/>
        <v>0</v>
      </c>
      <c r="BN161" s="636"/>
      <c r="BO161" s="631"/>
      <c r="BP161" s="630">
        <f t="shared" si="441"/>
        <v>0</v>
      </c>
      <c r="BQ161" s="630">
        <f t="shared" si="442"/>
        <v>0</v>
      </c>
      <c r="BR161" s="633">
        <f t="shared" si="443"/>
        <v>0</v>
      </c>
      <c r="BS161" s="632"/>
      <c r="BT161" s="634"/>
      <c r="BU161" s="633">
        <f t="shared" si="444"/>
        <v>0</v>
      </c>
      <c r="BV161" s="632"/>
      <c r="BW161" s="634"/>
      <c r="BX161" s="633">
        <f t="shared" si="445"/>
        <v>0</v>
      </c>
      <c r="BY161" s="632"/>
      <c r="BZ161" s="635"/>
      <c r="CA161" s="633">
        <f t="shared" si="446"/>
        <v>0</v>
      </c>
      <c r="CB161" s="632"/>
      <c r="CC161" s="634"/>
      <c r="CD161" s="630">
        <f t="shared" si="447"/>
        <v>0</v>
      </c>
      <c r="CE161" s="630">
        <f t="shared" si="448"/>
        <v>0</v>
      </c>
    </row>
    <row r="162" spans="1:83" x14ac:dyDescent="0.3">
      <c r="A162" s="672" t="str">
        <f t="shared" si="415"/>
        <v>T12ASojaMRS</v>
      </c>
      <c r="B162" s="671" t="str">
        <f t="shared" si="381"/>
        <v>N</v>
      </c>
      <c r="C162" s="742" t="s">
        <v>107</v>
      </c>
      <c r="D162" s="742" t="s">
        <v>26</v>
      </c>
      <c r="E162" s="741" t="s">
        <v>26</v>
      </c>
      <c r="F162" s="702" t="s">
        <v>101</v>
      </c>
      <c r="G162" s="741" t="s">
        <v>198</v>
      </c>
      <c r="H162" s="740" t="s">
        <v>10</v>
      </c>
      <c r="I162" s="737">
        <v>0</v>
      </c>
      <c r="J162" s="737">
        <v>0</v>
      </c>
      <c r="K162" s="738">
        <v>0</v>
      </c>
      <c r="L162" s="737">
        <f t="shared" si="419"/>
        <v>0</v>
      </c>
      <c r="M162" s="739"/>
      <c r="N162" s="642"/>
      <c r="O162" s="641"/>
      <c r="P162" s="643"/>
      <c r="Q162" s="642">
        <f t="shared" si="420"/>
        <v>0</v>
      </c>
      <c r="R162" s="641"/>
      <c r="S162" s="643"/>
      <c r="T162" s="642">
        <f t="shared" si="421"/>
        <v>0</v>
      </c>
      <c r="U162" s="641"/>
      <c r="V162" s="643"/>
      <c r="W162" s="642">
        <f t="shared" si="422"/>
        <v>0</v>
      </c>
      <c r="X162" s="641"/>
      <c r="Y162" s="643"/>
      <c r="Z162" s="639">
        <f t="shared" si="423"/>
        <v>0</v>
      </c>
      <c r="AA162" s="639">
        <f t="shared" si="424"/>
        <v>0</v>
      </c>
      <c r="AB162" s="645">
        <f t="shared" si="425"/>
        <v>0</v>
      </c>
      <c r="AC162" s="644"/>
      <c r="AD162" s="640"/>
      <c r="AE162" s="645">
        <f t="shared" si="426"/>
        <v>0</v>
      </c>
      <c r="AF162" s="644"/>
      <c r="AG162" s="640"/>
      <c r="AH162" s="645">
        <f t="shared" si="427"/>
        <v>0</v>
      </c>
      <c r="AI162" s="644"/>
      <c r="AJ162" s="640"/>
      <c r="AK162" s="645">
        <f t="shared" si="428"/>
        <v>0</v>
      </c>
      <c r="AL162" s="644"/>
      <c r="AM162" s="640"/>
      <c r="AN162" s="639">
        <f t="shared" si="429"/>
        <v>0</v>
      </c>
      <c r="AO162" s="639">
        <f t="shared" si="430"/>
        <v>0</v>
      </c>
      <c r="AP162" s="642">
        <f t="shared" si="431"/>
        <v>0</v>
      </c>
      <c r="AQ162" s="641"/>
      <c r="AR162" s="643"/>
      <c r="AS162" s="642">
        <f t="shared" si="432"/>
        <v>0</v>
      </c>
      <c r="AT162" s="641"/>
      <c r="AU162" s="643"/>
      <c r="AV162" s="642">
        <f t="shared" si="433"/>
        <v>0</v>
      </c>
      <c r="AW162" s="641"/>
      <c r="AX162" s="643"/>
      <c r="AY162" s="642">
        <f t="shared" si="434"/>
        <v>0</v>
      </c>
      <c r="AZ162" s="641"/>
      <c r="BA162" s="643"/>
      <c r="BB162" s="639">
        <f t="shared" si="435"/>
        <v>0</v>
      </c>
      <c r="BC162" s="639">
        <f t="shared" si="436"/>
        <v>0</v>
      </c>
      <c r="BD162" s="645">
        <f t="shared" si="437"/>
        <v>0</v>
      </c>
      <c r="BE162" s="644"/>
      <c r="BF162" s="640"/>
      <c r="BG162" s="645">
        <f t="shared" si="438"/>
        <v>0</v>
      </c>
      <c r="BH162" s="644"/>
      <c r="BI162" s="640"/>
      <c r="BJ162" s="645">
        <f t="shared" si="439"/>
        <v>0</v>
      </c>
      <c r="BK162" s="644"/>
      <c r="BL162" s="640"/>
      <c r="BM162" s="645">
        <f t="shared" si="440"/>
        <v>0</v>
      </c>
      <c r="BN162" s="644"/>
      <c r="BO162" s="640"/>
      <c r="BP162" s="639">
        <f t="shared" si="441"/>
        <v>0</v>
      </c>
      <c r="BQ162" s="639">
        <f t="shared" si="442"/>
        <v>0</v>
      </c>
      <c r="BR162" s="642">
        <f t="shared" si="443"/>
        <v>0</v>
      </c>
      <c r="BS162" s="641"/>
      <c r="BT162" s="643"/>
      <c r="BU162" s="642">
        <f t="shared" si="444"/>
        <v>0</v>
      </c>
      <c r="BV162" s="641"/>
      <c r="BW162" s="643"/>
      <c r="BX162" s="642">
        <f t="shared" si="445"/>
        <v>0</v>
      </c>
      <c r="BY162" s="641"/>
      <c r="BZ162" s="643"/>
      <c r="CA162" s="642">
        <f t="shared" si="446"/>
        <v>0</v>
      </c>
      <c r="CB162" s="641"/>
      <c r="CC162" s="643"/>
      <c r="CD162" s="639">
        <f t="shared" si="447"/>
        <v>0</v>
      </c>
      <c r="CE162" s="639">
        <f t="shared" si="448"/>
        <v>0</v>
      </c>
    </row>
    <row r="163" spans="1:83" x14ac:dyDescent="0.3">
      <c r="A163" s="672" t="str">
        <f t="shared" si="415"/>
        <v>T12ASojaVLI</v>
      </c>
      <c r="B163" s="671" t="str">
        <f t="shared" si="381"/>
        <v>N</v>
      </c>
      <c r="C163" s="742" t="s">
        <v>107</v>
      </c>
      <c r="D163" s="742" t="s">
        <v>26</v>
      </c>
      <c r="E163" s="741" t="s">
        <v>26</v>
      </c>
      <c r="F163" s="702" t="s">
        <v>101</v>
      </c>
      <c r="G163" s="741" t="s">
        <v>198</v>
      </c>
      <c r="H163" s="740" t="s">
        <v>11</v>
      </c>
      <c r="I163" s="737">
        <v>0</v>
      </c>
      <c r="J163" s="737">
        <v>0</v>
      </c>
      <c r="K163" s="738">
        <v>0</v>
      </c>
      <c r="L163" s="737">
        <f t="shared" si="419"/>
        <v>0</v>
      </c>
      <c r="M163" s="739"/>
      <c r="N163" s="642"/>
      <c r="O163" s="641"/>
      <c r="P163" s="643"/>
      <c r="Q163" s="642">
        <f t="shared" si="420"/>
        <v>0</v>
      </c>
      <c r="R163" s="641"/>
      <c r="S163" s="643"/>
      <c r="T163" s="642">
        <f t="shared" si="421"/>
        <v>0</v>
      </c>
      <c r="U163" s="641"/>
      <c r="V163" s="643"/>
      <c r="W163" s="642">
        <f t="shared" si="422"/>
        <v>0</v>
      </c>
      <c r="X163" s="641"/>
      <c r="Y163" s="643"/>
      <c r="Z163" s="639">
        <f t="shared" si="423"/>
        <v>0</v>
      </c>
      <c r="AA163" s="639">
        <f t="shared" si="424"/>
        <v>0</v>
      </c>
      <c r="AB163" s="645">
        <f t="shared" si="425"/>
        <v>0</v>
      </c>
      <c r="AC163" s="644"/>
      <c r="AD163" s="640"/>
      <c r="AE163" s="645">
        <f t="shared" si="426"/>
        <v>0</v>
      </c>
      <c r="AF163" s="644"/>
      <c r="AG163" s="640"/>
      <c r="AH163" s="645">
        <f t="shared" si="427"/>
        <v>0</v>
      </c>
      <c r="AI163" s="644"/>
      <c r="AJ163" s="640"/>
      <c r="AK163" s="645">
        <f t="shared" si="428"/>
        <v>0</v>
      </c>
      <c r="AL163" s="644"/>
      <c r="AM163" s="640"/>
      <c r="AN163" s="639">
        <f t="shared" si="429"/>
        <v>0</v>
      </c>
      <c r="AO163" s="639">
        <f t="shared" si="430"/>
        <v>0</v>
      </c>
      <c r="AP163" s="642">
        <f t="shared" si="431"/>
        <v>0</v>
      </c>
      <c r="AQ163" s="641"/>
      <c r="AR163" s="643"/>
      <c r="AS163" s="642">
        <f t="shared" si="432"/>
        <v>0</v>
      </c>
      <c r="AT163" s="641"/>
      <c r="AU163" s="643"/>
      <c r="AV163" s="642">
        <f t="shared" si="433"/>
        <v>0</v>
      </c>
      <c r="AW163" s="641"/>
      <c r="AX163" s="643"/>
      <c r="AY163" s="642">
        <f t="shared" si="434"/>
        <v>0</v>
      </c>
      <c r="AZ163" s="641"/>
      <c r="BA163" s="643"/>
      <c r="BB163" s="639">
        <f t="shared" si="435"/>
        <v>0</v>
      </c>
      <c r="BC163" s="639">
        <f t="shared" si="436"/>
        <v>0</v>
      </c>
      <c r="BD163" s="645">
        <f t="shared" si="437"/>
        <v>0</v>
      </c>
      <c r="BE163" s="644"/>
      <c r="BF163" s="640"/>
      <c r="BG163" s="645">
        <f t="shared" si="438"/>
        <v>0</v>
      </c>
      <c r="BH163" s="644"/>
      <c r="BI163" s="640"/>
      <c r="BJ163" s="645">
        <f t="shared" si="439"/>
        <v>0</v>
      </c>
      <c r="BK163" s="644"/>
      <c r="BL163" s="640"/>
      <c r="BM163" s="645">
        <f t="shared" si="440"/>
        <v>0</v>
      </c>
      <c r="BN163" s="644"/>
      <c r="BO163" s="640"/>
      <c r="BP163" s="639">
        <f t="shared" si="441"/>
        <v>0</v>
      </c>
      <c r="BQ163" s="639">
        <f t="shared" si="442"/>
        <v>0</v>
      </c>
      <c r="BR163" s="642">
        <f t="shared" si="443"/>
        <v>0</v>
      </c>
      <c r="BS163" s="641"/>
      <c r="BT163" s="643"/>
      <c r="BU163" s="642">
        <f t="shared" si="444"/>
        <v>0</v>
      </c>
      <c r="BV163" s="641"/>
      <c r="BW163" s="643"/>
      <c r="BX163" s="642">
        <f t="shared" si="445"/>
        <v>0</v>
      </c>
      <c r="BY163" s="641"/>
      <c r="BZ163" s="643"/>
      <c r="CA163" s="642">
        <f t="shared" si="446"/>
        <v>0</v>
      </c>
      <c r="CB163" s="641"/>
      <c r="CC163" s="643"/>
      <c r="CD163" s="639">
        <f t="shared" si="447"/>
        <v>0</v>
      </c>
      <c r="CE163" s="639">
        <f t="shared" si="448"/>
        <v>0</v>
      </c>
    </row>
    <row r="164" spans="1:83" x14ac:dyDescent="0.3">
      <c r="A164" s="672" t="str">
        <f t="shared" si="415"/>
        <v>T12AAçúcarRUMO</v>
      </c>
      <c r="B164" s="671" t="str">
        <f t="shared" si="381"/>
        <v>N</v>
      </c>
      <c r="C164" s="749" t="s">
        <v>107</v>
      </c>
      <c r="D164" s="749" t="s">
        <v>26</v>
      </c>
      <c r="E164" s="747" t="s">
        <v>26</v>
      </c>
      <c r="F164" s="748" t="s">
        <v>103</v>
      </c>
      <c r="G164" s="747" t="s">
        <v>103</v>
      </c>
      <c r="H164" s="746" t="s">
        <v>8</v>
      </c>
      <c r="I164" s="743">
        <v>0</v>
      </c>
      <c r="J164" s="743">
        <v>0</v>
      </c>
      <c r="K164" s="744">
        <v>0</v>
      </c>
      <c r="L164" s="743">
        <f t="shared" si="419"/>
        <v>0</v>
      </c>
      <c r="M164" s="745"/>
      <c r="N164" s="633"/>
      <c r="O164" s="632"/>
      <c r="P164" s="634"/>
      <c r="Q164" s="633">
        <f t="shared" si="420"/>
        <v>0</v>
      </c>
      <c r="R164" s="632"/>
      <c r="S164" s="634"/>
      <c r="T164" s="633">
        <f t="shared" si="421"/>
        <v>0</v>
      </c>
      <c r="U164" s="632"/>
      <c r="V164" s="635"/>
      <c r="W164" s="633">
        <f t="shared" si="422"/>
        <v>0</v>
      </c>
      <c r="X164" s="632"/>
      <c r="Y164" s="634"/>
      <c r="Z164" s="630">
        <f t="shared" si="423"/>
        <v>0</v>
      </c>
      <c r="AA164" s="630">
        <f t="shared" si="424"/>
        <v>0</v>
      </c>
      <c r="AB164" s="637">
        <f t="shared" si="425"/>
        <v>0</v>
      </c>
      <c r="AC164" s="636"/>
      <c r="AD164" s="631"/>
      <c r="AE164" s="637">
        <f t="shared" si="426"/>
        <v>0</v>
      </c>
      <c r="AF164" s="636"/>
      <c r="AG164" s="631"/>
      <c r="AH164" s="637">
        <f t="shared" si="427"/>
        <v>0</v>
      </c>
      <c r="AI164" s="636"/>
      <c r="AJ164" s="631"/>
      <c r="AK164" s="637">
        <f t="shared" si="428"/>
        <v>0</v>
      </c>
      <c r="AL164" s="636"/>
      <c r="AM164" s="631"/>
      <c r="AN164" s="630">
        <f t="shared" si="429"/>
        <v>0</v>
      </c>
      <c r="AO164" s="630">
        <f t="shared" si="430"/>
        <v>0</v>
      </c>
      <c r="AP164" s="633">
        <f t="shared" si="431"/>
        <v>0</v>
      </c>
      <c r="AQ164" s="632"/>
      <c r="AR164" s="634"/>
      <c r="AS164" s="633">
        <f t="shared" si="432"/>
        <v>0</v>
      </c>
      <c r="AT164" s="632"/>
      <c r="AU164" s="634"/>
      <c r="AV164" s="633">
        <f t="shared" si="433"/>
        <v>0</v>
      </c>
      <c r="AW164" s="632"/>
      <c r="AX164" s="635"/>
      <c r="AY164" s="633">
        <f t="shared" si="434"/>
        <v>0</v>
      </c>
      <c r="AZ164" s="632"/>
      <c r="BA164" s="634"/>
      <c r="BB164" s="630">
        <f t="shared" si="435"/>
        <v>0</v>
      </c>
      <c r="BC164" s="630">
        <f t="shared" si="436"/>
        <v>0</v>
      </c>
      <c r="BD164" s="637">
        <f t="shared" si="437"/>
        <v>0</v>
      </c>
      <c r="BE164" s="636"/>
      <c r="BF164" s="631"/>
      <c r="BG164" s="637">
        <f t="shared" si="438"/>
        <v>0</v>
      </c>
      <c r="BH164" s="636"/>
      <c r="BI164" s="631"/>
      <c r="BJ164" s="637">
        <f t="shared" si="439"/>
        <v>0</v>
      </c>
      <c r="BK164" s="636"/>
      <c r="BL164" s="631"/>
      <c r="BM164" s="637">
        <f t="shared" si="440"/>
        <v>0</v>
      </c>
      <c r="BN164" s="636"/>
      <c r="BO164" s="631"/>
      <c r="BP164" s="630">
        <f t="shared" si="441"/>
        <v>0</v>
      </c>
      <c r="BQ164" s="630">
        <f t="shared" si="442"/>
        <v>0</v>
      </c>
      <c r="BR164" s="633">
        <f t="shared" si="443"/>
        <v>0</v>
      </c>
      <c r="BS164" s="632"/>
      <c r="BT164" s="634"/>
      <c r="BU164" s="633">
        <f t="shared" si="444"/>
        <v>0</v>
      </c>
      <c r="BV164" s="632"/>
      <c r="BW164" s="634"/>
      <c r="BX164" s="633">
        <f t="shared" si="445"/>
        <v>0</v>
      </c>
      <c r="BY164" s="632"/>
      <c r="BZ164" s="635"/>
      <c r="CA164" s="633">
        <f t="shared" si="446"/>
        <v>0</v>
      </c>
      <c r="CB164" s="632"/>
      <c r="CC164" s="634"/>
      <c r="CD164" s="630">
        <f t="shared" si="447"/>
        <v>0</v>
      </c>
      <c r="CE164" s="630">
        <f t="shared" si="448"/>
        <v>0</v>
      </c>
    </row>
    <row r="165" spans="1:83" x14ac:dyDescent="0.3">
      <c r="A165" s="672" t="str">
        <f t="shared" si="415"/>
        <v>T12AAçúcarMRS</v>
      </c>
      <c r="B165" s="671" t="str">
        <f t="shared" si="381"/>
        <v>N</v>
      </c>
      <c r="C165" s="742" t="s">
        <v>107</v>
      </c>
      <c r="D165" s="742" t="s">
        <v>26</v>
      </c>
      <c r="E165" s="741" t="s">
        <v>26</v>
      </c>
      <c r="F165" s="702" t="s">
        <v>103</v>
      </c>
      <c r="G165" s="741" t="s">
        <v>103</v>
      </c>
      <c r="H165" s="740" t="s">
        <v>10</v>
      </c>
      <c r="I165" s="737">
        <v>0</v>
      </c>
      <c r="J165" s="737">
        <v>0</v>
      </c>
      <c r="K165" s="738">
        <v>0</v>
      </c>
      <c r="L165" s="737">
        <f t="shared" si="419"/>
        <v>0</v>
      </c>
      <c r="M165" s="739"/>
      <c r="N165" s="642"/>
      <c r="O165" s="641"/>
      <c r="P165" s="643"/>
      <c r="Q165" s="642">
        <f t="shared" si="420"/>
        <v>0</v>
      </c>
      <c r="R165" s="641"/>
      <c r="S165" s="643"/>
      <c r="T165" s="642">
        <f t="shared" si="421"/>
        <v>0</v>
      </c>
      <c r="U165" s="641"/>
      <c r="V165" s="643"/>
      <c r="W165" s="642">
        <f t="shared" si="422"/>
        <v>0</v>
      </c>
      <c r="X165" s="641"/>
      <c r="Y165" s="643"/>
      <c r="Z165" s="639">
        <f t="shared" si="423"/>
        <v>0</v>
      </c>
      <c r="AA165" s="639">
        <f t="shared" si="424"/>
        <v>0</v>
      </c>
      <c r="AB165" s="645">
        <f t="shared" si="425"/>
        <v>0</v>
      </c>
      <c r="AC165" s="644"/>
      <c r="AD165" s="640"/>
      <c r="AE165" s="645">
        <f t="shared" si="426"/>
        <v>0</v>
      </c>
      <c r="AF165" s="644"/>
      <c r="AG165" s="640"/>
      <c r="AH165" s="645">
        <f t="shared" si="427"/>
        <v>0</v>
      </c>
      <c r="AI165" s="644"/>
      <c r="AJ165" s="640"/>
      <c r="AK165" s="645">
        <f t="shared" si="428"/>
        <v>0</v>
      </c>
      <c r="AL165" s="644"/>
      <c r="AM165" s="640"/>
      <c r="AN165" s="639">
        <f t="shared" si="429"/>
        <v>0</v>
      </c>
      <c r="AO165" s="639">
        <f t="shared" si="430"/>
        <v>0</v>
      </c>
      <c r="AP165" s="642">
        <f t="shared" si="431"/>
        <v>0</v>
      </c>
      <c r="AQ165" s="641"/>
      <c r="AR165" s="643"/>
      <c r="AS165" s="642">
        <f t="shared" si="432"/>
        <v>0</v>
      </c>
      <c r="AT165" s="641"/>
      <c r="AU165" s="643"/>
      <c r="AV165" s="642">
        <f t="shared" si="433"/>
        <v>0</v>
      </c>
      <c r="AW165" s="641"/>
      <c r="AX165" s="643"/>
      <c r="AY165" s="642">
        <f t="shared" si="434"/>
        <v>0</v>
      </c>
      <c r="AZ165" s="641"/>
      <c r="BA165" s="643"/>
      <c r="BB165" s="639">
        <f t="shared" si="435"/>
        <v>0</v>
      </c>
      <c r="BC165" s="639">
        <f t="shared" si="436"/>
        <v>0</v>
      </c>
      <c r="BD165" s="645">
        <f t="shared" si="437"/>
        <v>0</v>
      </c>
      <c r="BE165" s="644"/>
      <c r="BF165" s="640"/>
      <c r="BG165" s="645">
        <f t="shared" si="438"/>
        <v>0</v>
      </c>
      <c r="BH165" s="644"/>
      <c r="BI165" s="640"/>
      <c r="BJ165" s="645">
        <f t="shared" si="439"/>
        <v>0</v>
      </c>
      <c r="BK165" s="644"/>
      <c r="BL165" s="640"/>
      <c r="BM165" s="645">
        <f t="shared" si="440"/>
        <v>0</v>
      </c>
      <c r="BN165" s="644"/>
      <c r="BO165" s="640"/>
      <c r="BP165" s="639">
        <f t="shared" si="441"/>
        <v>0</v>
      </c>
      <c r="BQ165" s="639">
        <f t="shared" si="442"/>
        <v>0</v>
      </c>
      <c r="BR165" s="642">
        <f t="shared" si="443"/>
        <v>0</v>
      </c>
      <c r="BS165" s="641"/>
      <c r="BT165" s="643"/>
      <c r="BU165" s="642">
        <f t="shared" si="444"/>
        <v>0</v>
      </c>
      <c r="BV165" s="641"/>
      <c r="BW165" s="643"/>
      <c r="BX165" s="642">
        <f t="shared" si="445"/>
        <v>0</v>
      </c>
      <c r="BY165" s="641"/>
      <c r="BZ165" s="643"/>
      <c r="CA165" s="642">
        <f t="shared" si="446"/>
        <v>0</v>
      </c>
      <c r="CB165" s="641"/>
      <c r="CC165" s="643"/>
      <c r="CD165" s="639">
        <f t="shared" si="447"/>
        <v>0</v>
      </c>
      <c r="CE165" s="639">
        <f t="shared" si="448"/>
        <v>0</v>
      </c>
    </row>
    <row r="166" spans="1:83" x14ac:dyDescent="0.3">
      <c r="A166" s="672" t="str">
        <f t="shared" si="415"/>
        <v>T12AAçúcarVLI</v>
      </c>
      <c r="B166" s="671" t="str">
        <f t="shared" si="381"/>
        <v>N</v>
      </c>
      <c r="C166" s="742" t="s">
        <v>107</v>
      </c>
      <c r="D166" s="742" t="s">
        <v>26</v>
      </c>
      <c r="E166" s="741" t="s">
        <v>26</v>
      </c>
      <c r="F166" s="702" t="s">
        <v>103</v>
      </c>
      <c r="G166" s="741" t="s">
        <v>103</v>
      </c>
      <c r="H166" s="740" t="s">
        <v>11</v>
      </c>
      <c r="I166" s="737">
        <v>0</v>
      </c>
      <c r="J166" s="737">
        <v>0</v>
      </c>
      <c r="K166" s="738">
        <v>0</v>
      </c>
      <c r="L166" s="737">
        <f t="shared" si="419"/>
        <v>0</v>
      </c>
      <c r="M166" s="739"/>
      <c r="N166" s="642"/>
      <c r="O166" s="641"/>
      <c r="P166" s="643"/>
      <c r="Q166" s="642">
        <f t="shared" si="420"/>
        <v>0</v>
      </c>
      <c r="R166" s="641"/>
      <c r="S166" s="643"/>
      <c r="T166" s="642">
        <f t="shared" si="421"/>
        <v>0</v>
      </c>
      <c r="U166" s="641"/>
      <c r="V166" s="643"/>
      <c r="W166" s="642">
        <f t="shared" si="422"/>
        <v>0</v>
      </c>
      <c r="X166" s="641"/>
      <c r="Y166" s="643"/>
      <c r="Z166" s="639">
        <f t="shared" si="423"/>
        <v>0</v>
      </c>
      <c r="AA166" s="639">
        <f t="shared" si="424"/>
        <v>0</v>
      </c>
      <c r="AB166" s="645">
        <f t="shared" si="425"/>
        <v>0</v>
      </c>
      <c r="AC166" s="644"/>
      <c r="AD166" s="640"/>
      <c r="AE166" s="645">
        <f t="shared" si="426"/>
        <v>0</v>
      </c>
      <c r="AF166" s="644"/>
      <c r="AG166" s="640"/>
      <c r="AH166" s="645">
        <f t="shared" si="427"/>
        <v>0</v>
      </c>
      <c r="AI166" s="644"/>
      <c r="AJ166" s="640"/>
      <c r="AK166" s="645">
        <f t="shared" si="428"/>
        <v>0</v>
      </c>
      <c r="AL166" s="644"/>
      <c r="AM166" s="640"/>
      <c r="AN166" s="639">
        <f t="shared" si="429"/>
        <v>0</v>
      </c>
      <c r="AO166" s="639">
        <f t="shared" si="430"/>
        <v>0</v>
      </c>
      <c r="AP166" s="642">
        <f t="shared" si="431"/>
        <v>0</v>
      </c>
      <c r="AQ166" s="641"/>
      <c r="AR166" s="643"/>
      <c r="AS166" s="642">
        <f t="shared" si="432"/>
        <v>0</v>
      </c>
      <c r="AT166" s="641"/>
      <c r="AU166" s="643"/>
      <c r="AV166" s="642">
        <f t="shared" si="433"/>
        <v>0</v>
      </c>
      <c r="AW166" s="641"/>
      <c r="AX166" s="643"/>
      <c r="AY166" s="642">
        <f t="shared" si="434"/>
        <v>0</v>
      </c>
      <c r="AZ166" s="641"/>
      <c r="BA166" s="643"/>
      <c r="BB166" s="639">
        <f t="shared" si="435"/>
        <v>0</v>
      </c>
      <c r="BC166" s="639">
        <f t="shared" si="436"/>
        <v>0</v>
      </c>
      <c r="BD166" s="645">
        <f t="shared" si="437"/>
        <v>0</v>
      </c>
      <c r="BE166" s="644"/>
      <c r="BF166" s="640"/>
      <c r="BG166" s="645">
        <f t="shared" si="438"/>
        <v>0</v>
      </c>
      <c r="BH166" s="644"/>
      <c r="BI166" s="640"/>
      <c r="BJ166" s="645">
        <f t="shared" si="439"/>
        <v>0</v>
      </c>
      <c r="BK166" s="644"/>
      <c r="BL166" s="640"/>
      <c r="BM166" s="645">
        <f t="shared" si="440"/>
        <v>0</v>
      </c>
      <c r="BN166" s="644"/>
      <c r="BO166" s="640"/>
      <c r="BP166" s="639">
        <f t="shared" si="441"/>
        <v>0</v>
      </c>
      <c r="BQ166" s="639">
        <f t="shared" si="442"/>
        <v>0</v>
      </c>
      <c r="BR166" s="642">
        <f t="shared" si="443"/>
        <v>0</v>
      </c>
      <c r="BS166" s="641"/>
      <c r="BT166" s="643"/>
      <c r="BU166" s="642">
        <f t="shared" si="444"/>
        <v>0</v>
      </c>
      <c r="BV166" s="641"/>
      <c r="BW166" s="643"/>
      <c r="BX166" s="642">
        <f t="shared" si="445"/>
        <v>0</v>
      </c>
      <c r="BY166" s="641"/>
      <c r="BZ166" s="643"/>
      <c r="CA166" s="642">
        <f t="shared" si="446"/>
        <v>0</v>
      </c>
      <c r="CB166" s="641"/>
      <c r="CC166" s="643"/>
      <c r="CD166" s="639">
        <f t="shared" si="447"/>
        <v>0</v>
      </c>
      <c r="CE166" s="639">
        <f t="shared" si="448"/>
        <v>0</v>
      </c>
    </row>
    <row r="167" spans="1:83" x14ac:dyDescent="0.3">
      <c r="A167" s="672" t="str">
        <f t="shared" si="415"/>
        <v>TOTAL</v>
      </c>
      <c r="B167" s="671" t="str">
        <f t="shared" si="381"/>
        <v>N</v>
      </c>
      <c r="C167" s="670" t="s">
        <v>9</v>
      </c>
      <c r="D167" s="670" t="s">
        <v>9</v>
      </c>
      <c r="E167" s="668"/>
      <c r="F167" s="669"/>
      <c r="G167" s="668" t="s">
        <v>0</v>
      </c>
      <c r="H167" s="638"/>
      <c r="I167" s="735">
        <v>0</v>
      </c>
      <c r="J167" s="735">
        <v>0</v>
      </c>
      <c r="K167" s="735">
        <f>SUM(K155:K166)</f>
        <v>0</v>
      </c>
      <c r="L167" s="735"/>
      <c r="M167" s="736">
        <f ca="1">SUMIFS(M:M,$D:$D,$D166,$H:$H,"RUMO")</f>
        <v>0</v>
      </c>
      <c r="N167" s="657">
        <f t="shared" ref="N167:AB167" si="449">SUM(N155:N166)</f>
        <v>0</v>
      </c>
      <c r="O167" s="656">
        <f t="shared" si="449"/>
        <v>0</v>
      </c>
      <c r="P167" s="653">
        <f t="shared" si="449"/>
        <v>0</v>
      </c>
      <c r="Q167" s="655">
        <f t="shared" si="449"/>
        <v>0</v>
      </c>
      <c r="R167" s="654">
        <f t="shared" si="449"/>
        <v>0</v>
      </c>
      <c r="S167" s="653">
        <f t="shared" si="449"/>
        <v>0</v>
      </c>
      <c r="T167" s="655">
        <f t="shared" si="449"/>
        <v>0</v>
      </c>
      <c r="U167" s="654">
        <f t="shared" si="449"/>
        <v>0</v>
      </c>
      <c r="V167" s="653">
        <f t="shared" si="449"/>
        <v>0</v>
      </c>
      <c r="W167" s="655">
        <f t="shared" si="449"/>
        <v>0</v>
      </c>
      <c r="X167" s="654">
        <f t="shared" si="449"/>
        <v>0</v>
      </c>
      <c r="Y167" s="653">
        <f t="shared" si="449"/>
        <v>0</v>
      </c>
      <c r="Z167" s="653">
        <f t="shared" si="449"/>
        <v>0</v>
      </c>
      <c r="AA167" s="653">
        <f t="shared" si="449"/>
        <v>0</v>
      </c>
      <c r="AB167" s="652">
        <f t="shared" si="449"/>
        <v>0</v>
      </c>
      <c r="AC167" s="651">
        <f t="shared" ref="AC167:AP167" si="450">SUM(AC155:AC166)</f>
        <v>0</v>
      </c>
      <c r="AD167" s="650">
        <f t="shared" si="450"/>
        <v>0</v>
      </c>
      <c r="AE167" s="652">
        <f t="shared" si="450"/>
        <v>0</v>
      </c>
      <c r="AF167" s="651">
        <f t="shared" si="450"/>
        <v>0</v>
      </c>
      <c r="AG167" s="650">
        <f t="shared" si="450"/>
        <v>0</v>
      </c>
      <c r="AH167" s="652">
        <f t="shared" si="450"/>
        <v>0</v>
      </c>
      <c r="AI167" s="651">
        <f t="shared" si="450"/>
        <v>0</v>
      </c>
      <c r="AJ167" s="650">
        <f t="shared" si="450"/>
        <v>0</v>
      </c>
      <c r="AK167" s="652">
        <f t="shared" si="450"/>
        <v>0</v>
      </c>
      <c r="AL167" s="651">
        <f t="shared" si="450"/>
        <v>0</v>
      </c>
      <c r="AM167" s="650">
        <f t="shared" si="450"/>
        <v>0</v>
      </c>
      <c r="AN167" s="650">
        <f t="shared" si="450"/>
        <v>0</v>
      </c>
      <c r="AO167" s="650">
        <f t="shared" si="450"/>
        <v>0</v>
      </c>
      <c r="AP167" s="657">
        <f t="shared" si="450"/>
        <v>0</v>
      </c>
      <c r="AQ167" s="656">
        <f t="shared" ref="AQ167:CE167" si="451">SUM(AQ155:AQ166)</f>
        <v>0</v>
      </c>
      <c r="AR167" s="653">
        <f t="shared" si="451"/>
        <v>0</v>
      </c>
      <c r="AS167" s="657">
        <f t="shared" si="451"/>
        <v>0</v>
      </c>
      <c r="AT167" s="656">
        <f t="shared" si="451"/>
        <v>0</v>
      </c>
      <c r="AU167" s="653">
        <f t="shared" si="451"/>
        <v>0</v>
      </c>
      <c r="AV167" s="657">
        <f t="shared" si="451"/>
        <v>0</v>
      </c>
      <c r="AW167" s="656">
        <f t="shared" si="451"/>
        <v>0</v>
      </c>
      <c r="AX167" s="653">
        <f t="shared" si="451"/>
        <v>0</v>
      </c>
      <c r="AY167" s="657">
        <f t="shared" si="451"/>
        <v>0</v>
      </c>
      <c r="AZ167" s="656">
        <f t="shared" si="451"/>
        <v>0</v>
      </c>
      <c r="BA167" s="653">
        <f t="shared" si="451"/>
        <v>0</v>
      </c>
      <c r="BB167" s="653">
        <f t="shared" si="451"/>
        <v>0</v>
      </c>
      <c r="BC167" s="653">
        <f t="shared" si="451"/>
        <v>0</v>
      </c>
      <c r="BD167" s="652">
        <f t="shared" si="451"/>
        <v>0</v>
      </c>
      <c r="BE167" s="651">
        <f t="shared" si="451"/>
        <v>0</v>
      </c>
      <c r="BF167" s="650">
        <f t="shared" si="451"/>
        <v>0</v>
      </c>
      <c r="BG167" s="652">
        <f t="shared" si="451"/>
        <v>0</v>
      </c>
      <c r="BH167" s="651">
        <f t="shared" si="451"/>
        <v>0</v>
      </c>
      <c r="BI167" s="650">
        <f t="shared" si="451"/>
        <v>0</v>
      </c>
      <c r="BJ167" s="652">
        <f t="shared" si="451"/>
        <v>0</v>
      </c>
      <c r="BK167" s="651">
        <f t="shared" si="451"/>
        <v>0</v>
      </c>
      <c r="BL167" s="650">
        <f t="shared" si="451"/>
        <v>0</v>
      </c>
      <c r="BM167" s="652">
        <f t="shared" si="451"/>
        <v>0</v>
      </c>
      <c r="BN167" s="651">
        <f t="shared" si="451"/>
        <v>0</v>
      </c>
      <c r="BO167" s="650">
        <f t="shared" si="451"/>
        <v>0</v>
      </c>
      <c r="BP167" s="650">
        <f t="shared" si="451"/>
        <v>0</v>
      </c>
      <c r="BQ167" s="650">
        <f t="shared" si="451"/>
        <v>0</v>
      </c>
      <c r="BR167" s="657">
        <f t="shared" si="451"/>
        <v>0</v>
      </c>
      <c r="BS167" s="656">
        <f t="shared" si="451"/>
        <v>0</v>
      </c>
      <c r="BT167" s="653">
        <f t="shared" si="451"/>
        <v>0</v>
      </c>
      <c r="BU167" s="657">
        <f t="shared" si="451"/>
        <v>0</v>
      </c>
      <c r="BV167" s="656">
        <f t="shared" si="451"/>
        <v>0</v>
      </c>
      <c r="BW167" s="653">
        <f t="shared" si="451"/>
        <v>0</v>
      </c>
      <c r="BX167" s="657">
        <f t="shared" si="451"/>
        <v>0</v>
      </c>
      <c r="BY167" s="656">
        <f t="shared" si="451"/>
        <v>0</v>
      </c>
      <c r="BZ167" s="653">
        <f t="shared" si="451"/>
        <v>0</v>
      </c>
      <c r="CA167" s="657">
        <f t="shared" si="451"/>
        <v>0</v>
      </c>
      <c r="CB167" s="656">
        <f t="shared" si="451"/>
        <v>0</v>
      </c>
      <c r="CC167" s="653">
        <f t="shared" si="451"/>
        <v>0</v>
      </c>
      <c r="CD167" s="653">
        <f t="shared" si="451"/>
        <v>0</v>
      </c>
      <c r="CE167" s="653">
        <f t="shared" si="451"/>
        <v>0</v>
      </c>
    </row>
    <row r="168" spans="1:83" x14ac:dyDescent="0.3">
      <c r="A168" s="672" t="str">
        <f t="shared" si="415"/>
        <v>BRACELLCeluloseRUMO</v>
      </c>
      <c r="B168" s="671" t="str">
        <f t="shared" si="381"/>
        <v>N</v>
      </c>
      <c r="C168" s="749" t="s">
        <v>107</v>
      </c>
      <c r="D168" s="749" t="s">
        <v>109</v>
      </c>
      <c r="E168" s="749" t="s">
        <v>109</v>
      </c>
      <c r="F168" s="748" t="s">
        <v>105</v>
      </c>
      <c r="G168" s="747" t="s">
        <v>201</v>
      </c>
      <c r="H168" s="746" t="s">
        <v>8</v>
      </c>
      <c r="I168" s="743">
        <v>0</v>
      </c>
      <c r="J168" s="743">
        <v>0</v>
      </c>
      <c r="K168" s="744">
        <v>0</v>
      </c>
      <c r="L168" s="743">
        <f>IF(K168="","",K168-J168)</f>
        <v>0</v>
      </c>
      <c r="M168" s="745"/>
      <c r="N168" s="633"/>
      <c r="O168" s="632"/>
      <c r="P168" s="634"/>
      <c r="Q168" s="633">
        <f t="shared" ref="Q168:Q170" si="452">N168+O168-P168</f>
        <v>0</v>
      </c>
      <c r="R168" s="632"/>
      <c r="S168" s="634"/>
      <c r="T168" s="633">
        <f t="shared" ref="T168:T170" si="453">Q168+R168-S168</f>
        <v>0</v>
      </c>
      <c r="U168" s="632"/>
      <c r="V168" s="635"/>
      <c r="W168" s="633">
        <f t="shared" ref="W168:W170" si="454">T168+U168-V168</f>
        <v>0</v>
      </c>
      <c r="X168" s="632"/>
      <c r="Y168" s="634"/>
      <c r="Z168" s="630">
        <f t="shared" ref="Z168:Z170" si="455">N168+O168+R168+U168+X168</f>
        <v>0</v>
      </c>
      <c r="AA168" s="630">
        <f t="shared" ref="AA168:AA170" si="456">P168+S168+V168+Y168</f>
        <v>0</v>
      </c>
      <c r="AB168" s="637">
        <f>Z168-AA168</f>
        <v>0</v>
      </c>
      <c r="AC168" s="636"/>
      <c r="AD168" s="631"/>
      <c r="AE168" s="637">
        <f t="shared" ref="AE168:AE170" si="457">AB168+AC168-AD168</f>
        <v>0</v>
      </c>
      <c r="AF168" s="636"/>
      <c r="AG168" s="631"/>
      <c r="AH168" s="637">
        <f t="shared" ref="AH168:AH170" si="458">AE168+AF168-AG168</f>
        <v>0</v>
      </c>
      <c r="AI168" s="636"/>
      <c r="AJ168" s="631"/>
      <c r="AK168" s="637">
        <f t="shared" ref="AK168:AK170" si="459">AH168+AI168-AJ168</f>
        <v>0</v>
      </c>
      <c r="AL168" s="636"/>
      <c r="AM168" s="631"/>
      <c r="AN168" s="630">
        <f t="shared" ref="AN168:AN170" si="460">AB168+AC168+AF168+AI168+AL168</f>
        <v>0</v>
      </c>
      <c r="AO168" s="630">
        <f t="shared" ref="AO168:AO170" si="461">AD168+AG168+AJ168+AM168</f>
        <v>0</v>
      </c>
      <c r="AP168" s="633">
        <f>AN168-AO168</f>
        <v>0</v>
      </c>
      <c r="AQ168" s="632"/>
      <c r="AR168" s="634"/>
      <c r="AS168" s="633">
        <f t="shared" ref="AS168:AS170" si="462">AP168+AQ168-AR168</f>
        <v>0</v>
      </c>
      <c r="AT168" s="632"/>
      <c r="AU168" s="634"/>
      <c r="AV168" s="633">
        <f t="shared" ref="AV168:AV170" si="463">AS168+AT168-AU168</f>
        <v>0</v>
      </c>
      <c r="AW168" s="632"/>
      <c r="AX168" s="635"/>
      <c r="AY168" s="633">
        <f t="shared" ref="AY168:AY170" si="464">AV168+AW168-AX168</f>
        <v>0</v>
      </c>
      <c r="AZ168" s="632"/>
      <c r="BA168" s="634"/>
      <c r="BB168" s="630">
        <f t="shared" ref="BB168:BB170" si="465">AP168+AQ168+AT168+AW168+AZ168</f>
        <v>0</v>
      </c>
      <c r="BC168" s="630">
        <f t="shared" ref="BC168:BC170" si="466">AR168+AU168+AX168+BA168</f>
        <v>0</v>
      </c>
      <c r="BD168" s="637">
        <f>BB168-BC168</f>
        <v>0</v>
      </c>
      <c r="BE168" s="636"/>
      <c r="BF168" s="631"/>
      <c r="BG168" s="637">
        <f t="shared" ref="BG168:BG170" si="467">BD168+BE168-BF168</f>
        <v>0</v>
      </c>
      <c r="BH168" s="636"/>
      <c r="BI168" s="631"/>
      <c r="BJ168" s="637">
        <f t="shared" ref="BJ168:BJ170" si="468">BG168+BH168-BI168</f>
        <v>0</v>
      </c>
      <c r="BK168" s="636"/>
      <c r="BL168" s="631"/>
      <c r="BM168" s="637">
        <f t="shared" ref="BM168:BM170" si="469">BJ168+BK168-BL168</f>
        <v>0</v>
      </c>
      <c r="BN168" s="636"/>
      <c r="BO168" s="631"/>
      <c r="BP168" s="630">
        <f t="shared" ref="BP168:BP170" si="470">BD168+BE168+BH168+BK168+BN168</f>
        <v>0</v>
      </c>
      <c r="BQ168" s="630">
        <f t="shared" ref="BQ168:BQ170" si="471">BF168+BI168+BL168+BO168</f>
        <v>0</v>
      </c>
      <c r="BR168" s="633">
        <f>BP168-BQ168</f>
        <v>0</v>
      </c>
      <c r="BS168" s="632"/>
      <c r="BT168" s="634"/>
      <c r="BU168" s="633">
        <f t="shared" ref="BU168:BU170" si="472">BR168+BS168-BT168</f>
        <v>0</v>
      </c>
      <c r="BV168" s="632"/>
      <c r="BW168" s="634"/>
      <c r="BX168" s="633">
        <f t="shared" ref="BX168:BX170" si="473">BU168+BV168-BW168</f>
        <v>0</v>
      </c>
      <c r="BY168" s="632"/>
      <c r="BZ168" s="635"/>
      <c r="CA168" s="633">
        <f t="shared" ref="CA168:CA170" si="474">BX168+BY168-BZ168</f>
        <v>0</v>
      </c>
      <c r="CB168" s="632"/>
      <c r="CC168" s="634"/>
      <c r="CD168" s="630">
        <f t="shared" ref="CD168:CD170" si="475">BR168+BS168+BV168+BY168+CB168</f>
        <v>0</v>
      </c>
      <c r="CE168" s="630">
        <f t="shared" ref="CE168:CE170" si="476">BT168+BW168+BZ168+CC168</f>
        <v>0</v>
      </c>
    </row>
    <row r="169" spans="1:83" x14ac:dyDescent="0.3">
      <c r="A169" s="672" t="str">
        <f t="shared" si="415"/>
        <v>BRACELLCeluloseMRS</v>
      </c>
      <c r="B169" s="671" t="str">
        <f t="shared" si="381"/>
        <v>N</v>
      </c>
      <c r="C169" s="742" t="s">
        <v>107</v>
      </c>
      <c r="D169" s="742" t="s">
        <v>109</v>
      </c>
      <c r="E169" s="742" t="s">
        <v>109</v>
      </c>
      <c r="F169" s="702" t="s">
        <v>105</v>
      </c>
      <c r="G169" s="741" t="s">
        <v>201</v>
      </c>
      <c r="H169" s="740" t="s">
        <v>10</v>
      </c>
      <c r="I169" s="737">
        <v>0</v>
      </c>
      <c r="J169" s="737">
        <v>0</v>
      </c>
      <c r="K169" s="738">
        <v>0</v>
      </c>
      <c r="L169" s="737">
        <f>IF(K169="","",K169-J169)</f>
        <v>0</v>
      </c>
      <c r="M169" s="739"/>
      <c r="N169" s="642"/>
      <c r="O169" s="641"/>
      <c r="P169" s="643"/>
      <c r="Q169" s="642">
        <f t="shared" si="452"/>
        <v>0</v>
      </c>
      <c r="R169" s="641"/>
      <c r="S169" s="643"/>
      <c r="T169" s="642">
        <f t="shared" si="453"/>
        <v>0</v>
      </c>
      <c r="U169" s="641"/>
      <c r="V169" s="643"/>
      <c r="W169" s="642">
        <f t="shared" si="454"/>
        <v>0</v>
      </c>
      <c r="X169" s="641"/>
      <c r="Y169" s="643"/>
      <c r="Z169" s="639">
        <f t="shared" si="455"/>
        <v>0</v>
      </c>
      <c r="AA169" s="639">
        <f t="shared" si="456"/>
        <v>0</v>
      </c>
      <c r="AB169" s="645">
        <f>Z169-AA169</f>
        <v>0</v>
      </c>
      <c r="AC169" s="644"/>
      <c r="AD169" s="640"/>
      <c r="AE169" s="645">
        <f t="shared" si="457"/>
        <v>0</v>
      </c>
      <c r="AF169" s="644"/>
      <c r="AG169" s="640"/>
      <c r="AH169" s="645">
        <f t="shared" si="458"/>
        <v>0</v>
      </c>
      <c r="AI169" s="644"/>
      <c r="AJ169" s="640"/>
      <c r="AK169" s="645">
        <f t="shared" si="459"/>
        <v>0</v>
      </c>
      <c r="AL169" s="644"/>
      <c r="AM169" s="640"/>
      <c r="AN169" s="639">
        <f t="shared" si="460"/>
        <v>0</v>
      </c>
      <c r="AO169" s="639">
        <f t="shared" si="461"/>
        <v>0</v>
      </c>
      <c r="AP169" s="642">
        <f>AN169-AO169</f>
        <v>0</v>
      </c>
      <c r="AQ169" s="641"/>
      <c r="AR169" s="643"/>
      <c r="AS169" s="642">
        <f t="shared" si="462"/>
        <v>0</v>
      </c>
      <c r="AT169" s="641"/>
      <c r="AU169" s="643"/>
      <c r="AV169" s="642">
        <f t="shared" si="463"/>
        <v>0</v>
      </c>
      <c r="AW169" s="641"/>
      <c r="AX169" s="643"/>
      <c r="AY169" s="642">
        <f t="shared" si="464"/>
        <v>0</v>
      </c>
      <c r="AZ169" s="641"/>
      <c r="BA169" s="643"/>
      <c r="BB169" s="639">
        <f t="shared" si="465"/>
        <v>0</v>
      </c>
      <c r="BC169" s="639">
        <f t="shared" si="466"/>
        <v>0</v>
      </c>
      <c r="BD169" s="645">
        <f>BB169-BC169</f>
        <v>0</v>
      </c>
      <c r="BE169" s="644"/>
      <c r="BF169" s="640"/>
      <c r="BG169" s="645">
        <f t="shared" si="467"/>
        <v>0</v>
      </c>
      <c r="BH169" s="644"/>
      <c r="BI169" s="640"/>
      <c r="BJ169" s="645">
        <f t="shared" si="468"/>
        <v>0</v>
      </c>
      <c r="BK169" s="644"/>
      <c r="BL169" s="640"/>
      <c r="BM169" s="645">
        <f t="shared" si="469"/>
        <v>0</v>
      </c>
      <c r="BN169" s="644"/>
      <c r="BO169" s="640"/>
      <c r="BP169" s="639">
        <f t="shared" si="470"/>
        <v>0</v>
      </c>
      <c r="BQ169" s="639">
        <f t="shared" si="471"/>
        <v>0</v>
      </c>
      <c r="BR169" s="642">
        <f>BP169-BQ169</f>
        <v>0</v>
      </c>
      <c r="BS169" s="641"/>
      <c r="BT169" s="643"/>
      <c r="BU169" s="642">
        <f t="shared" si="472"/>
        <v>0</v>
      </c>
      <c r="BV169" s="641"/>
      <c r="BW169" s="643"/>
      <c r="BX169" s="642">
        <f t="shared" si="473"/>
        <v>0</v>
      </c>
      <c r="BY169" s="641"/>
      <c r="BZ169" s="643"/>
      <c r="CA169" s="642">
        <f t="shared" si="474"/>
        <v>0</v>
      </c>
      <c r="CB169" s="641"/>
      <c r="CC169" s="643"/>
      <c r="CD169" s="639">
        <f t="shared" si="475"/>
        <v>0</v>
      </c>
      <c r="CE169" s="639">
        <f t="shared" si="476"/>
        <v>0</v>
      </c>
    </row>
    <row r="170" spans="1:83" x14ac:dyDescent="0.3">
      <c r="A170" s="672" t="str">
        <f t="shared" si="415"/>
        <v>BRACELLCeluloseVLI</v>
      </c>
      <c r="B170" s="671" t="str">
        <f t="shared" si="381"/>
        <v>N</v>
      </c>
      <c r="C170" s="742" t="s">
        <v>107</v>
      </c>
      <c r="D170" s="742" t="s">
        <v>109</v>
      </c>
      <c r="E170" s="742" t="s">
        <v>109</v>
      </c>
      <c r="F170" s="702" t="s">
        <v>105</v>
      </c>
      <c r="G170" s="741" t="s">
        <v>201</v>
      </c>
      <c r="H170" s="740" t="s">
        <v>11</v>
      </c>
      <c r="I170" s="737">
        <v>0</v>
      </c>
      <c r="J170" s="737">
        <v>0</v>
      </c>
      <c r="K170" s="738">
        <v>0</v>
      </c>
      <c r="L170" s="737">
        <f>IF(K170="","",K170-J170)</f>
        <v>0</v>
      </c>
      <c r="M170" s="739"/>
      <c r="N170" s="642"/>
      <c r="O170" s="641"/>
      <c r="P170" s="643"/>
      <c r="Q170" s="642">
        <f t="shared" si="452"/>
        <v>0</v>
      </c>
      <c r="R170" s="641"/>
      <c r="S170" s="643"/>
      <c r="T170" s="642">
        <f t="shared" si="453"/>
        <v>0</v>
      </c>
      <c r="U170" s="641"/>
      <c r="V170" s="643"/>
      <c r="W170" s="642">
        <f t="shared" si="454"/>
        <v>0</v>
      </c>
      <c r="X170" s="641"/>
      <c r="Y170" s="643"/>
      <c r="Z170" s="639">
        <f t="shared" si="455"/>
        <v>0</v>
      </c>
      <c r="AA170" s="639">
        <f t="shared" si="456"/>
        <v>0</v>
      </c>
      <c r="AB170" s="645">
        <f>Z170-AA170</f>
        <v>0</v>
      </c>
      <c r="AC170" s="644"/>
      <c r="AD170" s="640"/>
      <c r="AE170" s="645">
        <f t="shared" si="457"/>
        <v>0</v>
      </c>
      <c r="AF170" s="644"/>
      <c r="AG170" s="640"/>
      <c r="AH170" s="645">
        <f t="shared" si="458"/>
        <v>0</v>
      </c>
      <c r="AI170" s="644"/>
      <c r="AJ170" s="640"/>
      <c r="AK170" s="645">
        <f t="shared" si="459"/>
        <v>0</v>
      </c>
      <c r="AL170" s="644"/>
      <c r="AM170" s="640"/>
      <c r="AN170" s="639">
        <f t="shared" si="460"/>
        <v>0</v>
      </c>
      <c r="AO170" s="639">
        <f t="shared" si="461"/>
        <v>0</v>
      </c>
      <c r="AP170" s="642">
        <f>AN170-AO170</f>
        <v>0</v>
      </c>
      <c r="AQ170" s="641"/>
      <c r="AR170" s="643"/>
      <c r="AS170" s="642">
        <f t="shared" si="462"/>
        <v>0</v>
      </c>
      <c r="AT170" s="641"/>
      <c r="AU170" s="643"/>
      <c r="AV170" s="642">
        <f t="shared" si="463"/>
        <v>0</v>
      </c>
      <c r="AW170" s="641"/>
      <c r="AX170" s="643"/>
      <c r="AY170" s="642">
        <f t="shared" si="464"/>
        <v>0</v>
      </c>
      <c r="AZ170" s="641"/>
      <c r="BA170" s="643"/>
      <c r="BB170" s="639">
        <f t="shared" si="465"/>
        <v>0</v>
      </c>
      <c r="BC170" s="639">
        <f t="shared" si="466"/>
        <v>0</v>
      </c>
      <c r="BD170" s="645">
        <f>BB170-BC170</f>
        <v>0</v>
      </c>
      <c r="BE170" s="644"/>
      <c r="BF170" s="640"/>
      <c r="BG170" s="645">
        <f t="shared" si="467"/>
        <v>0</v>
      </c>
      <c r="BH170" s="644"/>
      <c r="BI170" s="640"/>
      <c r="BJ170" s="645">
        <f t="shared" si="468"/>
        <v>0</v>
      </c>
      <c r="BK170" s="644"/>
      <c r="BL170" s="640"/>
      <c r="BM170" s="645">
        <f t="shared" si="469"/>
        <v>0</v>
      </c>
      <c r="BN170" s="644"/>
      <c r="BO170" s="640"/>
      <c r="BP170" s="639">
        <f t="shared" si="470"/>
        <v>0</v>
      </c>
      <c r="BQ170" s="639">
        <f t="shared" si="471"/>
        <v>0</v>
      </c>
      <c r="BR170" s="642">
        <f>BP170-BQ170</f>
        <v>0</v>
      </c>
      <c r="BS170" s="641"/>
      <c r="BT170" s="643"/>
      <c r="BU170" s="642">
        <f t="shared" si="472"/>
        <v>0</v>
      </c>
      <c r="BV170" s="641"/>
      <c r="BW170" s="643"/>
      <c r="BX170" s="642">
        <f t="shared" si="473"/>
        <v>0</v>
      </c>
      <c r="BY170" s="641"/>
      <c r="BZ170" s="643"/>
      <c r="CA170" s="642">
        <f t="shared" si="474"/>
        <v>0</v>
      </c>
      <c r="CB170" s="641"/>
      <c r="CC170" s="643"/>
      <c r="CD170" s="639">
        <f t="shared" si="475"/>
        <v>0</v>
      </c>
      <c r="CE170" s="639">
        <f t="shared" si="476"/>
        <v>0</v>
      </c>
    </row>
    <row r="171" spans="1:83" x14ac:dyDescent="0.3">
      <c r="A171" s="672" t="str">
        <f t="shared" si="415"/>
        <v>TOTAL</v>
      </c>
      <c r="B171" s="671" t="str">
        <f t="shared" si="381"/>
        <v>N</v>
      </c>
      <c r="C171" s="670" t="s">
        <v>9</v>
      </c>
      <c r="D171" s="670" t="s">
        <v>9</v>
      </c>
      <c r="E171" s="668"/>
      <c r="F171" s="669"/>
      <c r="G171" s="668"/>
      <c r="H171" s="638"/>
      <c r="I171" s="735">
        <v>0</v>
      </c>
      <c r="J171" s="735">
        <v>0</v>
      </c>
      <c r="K171" s="735">
        <f>SUM(K147:K170)</f>
        <v>0</v>
      </c>
      <c r="L171" s="735"/>
      <c r="M171" s="736">
        <f ca="1">SUMIFS(M:M,$D:$D,$D170,$H:$H,"RUMO")</f>
        <v>0</v>
      </c>
      <c r="N171" s="657">
        <f t="shared" ref="N171:AB171" si="477">SUM(N168:N170)</f>
        <v>0</v>
      </c>
      <c r="O171" s="656">
        <f t="shared" si="477"/>
        <v>0</v>
      </c>
      <c r="P171" s="653">
        <f t="shared" si="477"/>
        <v>0</v>
      </c>
      <c r="Q171" s="655">
        <f t="shared" si="477"/>
        <v>0</v>
      </c>
      <c r="R171" s="654">
        <f t="shared" si="477"/>
        <v>0</v>
      </c>
      <c r="S171" s="653">
        <f t="shared" si="477"/>
        <v>0</v>
      </c>
      <c r="T171" s="655">
        <f t="shared" si="477"/>
        <v>0</v>
      </c>
      <c r="U171" s="654">
        <f t="shared" si="477"/>
        <v>0</v>
      </c>
      <c r="V171" s="653">
        <f t="shared" si="477"/>
        <v>0</v>
      </c>
      <c r="W171" s="655">
        <f t="shared" si="477"/>
        <v>0</v>
      </c>
      <c r="X171" s="654">
        <f t="shared" si="477"/>
        <v>0</v>
      </c>
      <c r="Y171" s="653">
        <f t="shared" si="477"/>
        <v>0</v>
      </c>
      <c r="Z171" s="653">
        <f t="shared" si="477"/>
        <v>0</v>
      </c>
      <c r="AA171" s="653">
        <f t="shared" si="477"/>
        <v>0</v>
      </c>
      <c r="AB171" s="652">
        <f t="shared" si="477"/>
        <v>0</v>
      </c>
      <c r="AC171" s="651">
        <f t="shared" ref="AC171:AP171" si="478">SUM(AC168:AC170)</f>
        <v>0</v>
      </c>
      <c r="AD171" s="650">
        <f t="shared" si="478"/>
        <v>0</v>
      </c>
      <c r="AE171" s="652">
        <f t="shared" si="478"/>
        <v>0</v>
      </c>
      <c r="AF171" s="651">
        <f t="shared" si="478"/>
        <v>0</v>
      </c>
      <c r="AG171" s="650">
        <f t="shared" si="478"/>
        <v>0</v>
      </c>
      <c r="AH171" s="652">
        <f t="shared" si="478"/>
        <v>0</v>
      </c>
      <c r="AI171" s="651">
        <f t="shared" si="478"/>
        <v>0</v>
      </c>
      <c r="AJ171" s="650">
        <f t="shared" si="478"/>
        <v>0</v>
      </c>
      <c r="AK171" s="652">
        <f t="shared" si="478"/>
        <v>0</v>
      </c>
      <c r="AL171" s="651">
        <f t="shared" si="478"/>
        <v>0</v>
      </c>
      <c r="AM171" s="650">
        <f t="shared" si="478"/>
        <v>0</v>
      </c>
      <c r="AN171" s="650">
        <f t="shared" si="478"/>
        <v>0</v>
      </c>
      <c r="AO171" s="650">
        <f t="shared" si="478"/>
        <v>0</v>
      </c>
      <c r="AP171" s="657">
        <f t="shared" si="478"/>
        <v>0</v>
      </c>
      <c r="AQ171" s="656">
        <f t="shared" ref="AQ171:CE171" si="479">SUM(AQ168:AQ170)</f>
        <v>0</v>
      </c>
      <c r="AR171" s="653">
        <f t="shared" si="479"/>
        <v>0</v>
      </c>
      <c r="AS171" s="657">
        <f t="shared" si="479"/>
        <v>0</v>
      </c>
      <c r="AT171" s="656">
        <f t="shared" si="479"/>
        <v>0</v>
      </c>
      <c r="AU171" s="653">
        <f t="shared" si="479"/>
        <v>0</v>
      </c>
      <c r="AV171" s="657">
        <f t="shared" si="479"/>
        <v>0</v>
      </c>
      <c r="AW171" s="656">
        <f t="shared" si="479"/>
        <v>0</v>
      </c>
      <c r="AX171" s="653">
        <f t="shared" si="479"/>
        <v>0</v>
      </c>
      <c r="AY171" s="657">
        <f t="shared" si="479"/>
        <v>0</v>
      </c>
      <c r="AZ171" s="656">
        <f t="shared" si="479"/>
        <v>0</v>
      </c>
      <c r="BA171" s="653">
        <f t="shared" si="479"/>
        <v>0</v>
      </c>
      <c r="BB171" s="653">
        <f t="shared" si="479"/>
        <v>0</v>
      </c>
      <c r="BC171" s="653">
        <f t="shared" si="479"/>
        <v>0</v>
      </c>
      <c r="BD171" s="652">
        <f t="shared" si="479"/>
        <v>0</v>
      </c>
      <c r="BE171" s="651">
        <f t="shared" si="479"/>
        <v>0</v>
      </c>
      <c r="BF171" s="650">
        <f t="shared" si="479"/>
        <v>0</v>
      </c>
      <c r="BG171" s="652">
        <f t="shared" si="479"/>
        <v>0</v>
      </c>
      <c r="BH171" s="651">
        <f t="shared" si="479"/>
        <v>0</v>
      </c>
      <c r="BI171" s="650">
        <f t="shared" si="479"/>
        <v>0</v>
      </c>
      <c r="BJ171" s="652">
        <f t="shared" si="479"/>
        <v>0</v>
      </c>
      <c r="BK171" s="651">
        <f t="shared" si="479"/>
        <v>0</v>
      </c>
      <c r="BL171" s="650">
        <f t="shared" si="479"/>
        <v>0</v>
      </c>
      <c r="BM171" s="652">
        <f t="shared" si="479"/>
        <v>0</v>
      </c>
      <c r="BN171" s="651">
        <f t="shared" si="479"/>
        <v>0</v>
      </c>
      <c r="BO171" s="650">
        <f t="shared" si="479"/>
        <v>0</v>
      </c>
      <c r="BP171" s="650">
        <f t="shared" si="479"/>
        <v>0</v>
      </c>
      <c r="BQ171" s="650">
        <f t="shared" si="479"/>
        <v>0</v>
      </c>
      <c r="BR171" s="657">
        <f t="shared" si="479"/>
        <v>0</v>
      </c>
      <c r="BS171" s="656">
        <f t="shared" si="479"/>
        <v>0</v>
      </c>
      <c r="BT171" s="653">
        <f t="shared" si="479"/>
        <v>0</v>
      </c>
      <c r="BU171" s="657">
        <f t="shared" si="479"/>
        <v>0</v>
      </c>
      <c r="BV171" s="656">
        <f t="shared" si="479"/>
        <v>0</v>
      </c>
      <c r="BW171" s="653">
        <f t="shared" si="479"/>
        <v>0</v>
      </c>
      <c r="BX171" s="657">
        <f t="shared" si="479"/>
        <v>0</v>
      </c>
      <c r="BY171" s="656">
        <f t="shared" si="479"/>
        <v>0</v>
      </c>
      <c r="BZ171" s="653">
        <f t="shared" si="479"/>
        <v>0</v>
      </c>
      <c r="CA171" s="657">
        <f t="shared" si="479"/>
        <v>0</v>
      </c>
      <c r="CB171" s="656">
        <f t="shared" si="479"/>
        <v>0</v>
      </c>
      <c r="CC171" s="653">
        <f t="shared" si="479"/>
        <v>0</v>
      </c>
      <c r="CD171" s="653">
        <f t="shared" si="479"/>
        <v>0</v>
      </c>
      <c r="CE171" s="653">
        <f t="shared" si="479"/>
        <v>0</v>
      </c>
    </row>
    <row r="172" spans="1:83" x14ac:dyDescent="0.3">
      <c r="A172" s="672" t="str">
        <f t="shared" si="415"/>
        <v>ELDORADOCeluloseRUMO</v>
      </c>
      <c r="B172" s="671" t="str">
        <f t="shared" si="381"/>
        <v>N</v>
      </c>
      <c r="C172" s="749" t="s">
        <v>107</v>
      </c>
      <c r="D172" s="749" t="s">
        <v>129</v>
      </c>
      <c r="E172" s="747" t="s">
        <v>129</v>
      </c>
      <c r="F172" s="748" t="s">
        <v>105</v>
      </c>
      <c r="G172" s="747" t="s">
        <v>201</v>
      </c>
      <c r="H172" s="746" t="s">
        <v>8</v>
      </c>
      <c r="I172" s="743">
        <v>0</v>
      </c>
      <c r="J172" s="743">
        <v>0</v>
      </c>
      <c r="K172" s="744">
        <v>0</v>
      </c>
      <c r="L172" s="743">
        <f>IF(K172="","",K172-J172)</f>
        <v>0</v>
      </c>
      <c r="M172" s="745"/>
      <c r="N172" s="633"/>
      <c r="O172" s="632"/>
      <c r="P172" s="634"/>
      <c r="Q172" s="633">
        <f t="shared" ref="Q172:Q174" si="480">N172+O172-P172</f>
        <v>0</v>
      </c>
      <c r="R172" s="632"/>
      <c r="S172" s="634"/>
      <c r="T172" s="633">
        <f t="shared" ref="T172:T174" si="481">Q172+R172-S172</f>
        <v>0</v>
      </c>
      <c r="U172" s="632"/>
      <c r="V172" s="635"/>
      <c r="W172" s="633">
        <f t="shared" ref="W172:W174" si="482">T172+U172-V172</f>
        <v>0</v>
      </c>
      <c r="X172" s="632"/>
      <c r="Y172" s="634"/>
      <c r="Z172" s="630">
        <f t="shared" ref="Z172:Z174" si="483">N172+O172+R172+U172+X172</f>
        <v>0</v>
      </c>
      <c r="AA172" s="630">
        <f t="shared" ref="AA172:AA174" si="484">P172+S172+V172+Y172</f>
        <v>0</v>
      </c>
      <c r="AB172" s="637">
        <f>Z172-AA172</f>
        <v>0</v>
      </c>
      <c r="AC172" s="636"/>
      <c r="AD172" s="631"/>
      <c r="AE172" s="637">
        <f t="shared" ref="AE172:AE174" si="485">AB172+AC172-AD172</f>
        <v>0</v>
      </c>
      <c r="AF172" s="636"/>
      <c r="AG172" s="631"/>
      <c r="AH172" s="637">
        <f t="shared" ref="AH172:AH174" si="486">AE172+AF172-AG172</f>
        <v>0</v>
      </c>
      <c r="AI172" s="636"/>
      <c r="AJ172" s="631"/>
      <c r="AK172" s="637">
        <f t="shared" ref="AK172:AK174" si="487">AH172+AI172-AJ172</f>
        <v>0</v>
      </c>
      <c r="AL172" s="636"/>
      <c r="AM172" s="631"/>
      <c r="AN172" s="630">
        <f t="shared" ref="AN172:AN174" si="488">AB172+AC172+AF172+AI172+AL172</f>
        <v>0</v>
      </c>
      <c r="AO172" s="630">
        <f t="shared" ref="AO172:AO174" si="489">AD172+AG172+AJ172+AM172</f>
        <v>0</v>
      </c>
      <c r="AP172" s="633">
        <f>AN172-AO172</f>
        <v>0</v>
      </c>
      <c r="AQ172" s="632"/>
      <c r="AR172" s="634"/>
      <c r="AS172" s="633">
        <f t="shared" ref="AS172:AS174" si="490">AP172+AQ172-AR172</f>
        <v>0</v>
      </c>
      <c r="AT172" s="632"/>
      <c r="AU172" s="634"/>
      <c r="AV172" s="633">
        <f t="shared" ref="AV172:AV174" si="491">AS172+AT172-AU172</f>
        <v>0</v>
      </c>
      <c r="AW172" s="632"/>
      <c r="AX172" s="635"/>
      <c r="AY172" s="633">
        <f t="shared" ref="AY172:AY174" si="492">AV172+AW172-AX172</f>
        <v>0</v>
      </c>
      <c r="AZ172" s="632"/>
      <c r="BA172" s="634"/>
      <c r="BB172" s="630">
        <f t="shared" ref="BB172:BB174" si="493">AP172+AQ172+AT172+AW172+AZ172</f>
        <v>0</v>
      </c>
      <c r="BC172" s="630">
        <f t="shared" ref="BC172:BC174" si="494">AR172+AU172+AX172+BA172</f>
        <v>0</v>
      </c>
      <c r="BD172" s="637">
        <f>BB172-BC172</f>
        <v>0</v>
      </c>
      <c r="BE172" s="636"/>
      <c r="BF172" s="631"/>
      <c r="BG172" s="637">
        <f t="shared" ref="BG172:BG174" si="495">BD172+BE172-BF172</f>
        <v>0</v>
      </c>
      <c r="BH172" s="636"/>
      <c r="BI172" s="631"/>
      <c r="BJ172" s="637">
        <f t="shared" ref="BJ172:BJ174" si="496">BG172+BH172-BI172</f>
        <v>0</v>
      </c>
      <c r="BK172" s="636"/>
      <c r="BL172" s="631"/>
      <c r="BM172" s="637">
        <f t="shared" ref="BM172:BM174" si="497">BJ172+BK172-BL172</f>
        <v>0</v>
      </c>
      <c r="BN172" s="636"/>
      <c r="BO172" s="631"/>
      <c r="BP172" s="630">
        <f t="shared" ref="BP172:BP174" si="498">BD172+BE172+BH172+BK172+BN172</f>
        <v>0</v>
      </c>
      <c r="BQ172" s="630">
        <f t="shared" ref="BQ172:BQ174" si="499">BF172+BI172+BL172+BO172</f>
        <v>0</v>
      </c>
      <c r="BR172" s="633">
        <f>BP172-BQ172</f>
        <v>0</v>
      </c>
      <c r="BS172" s="632"/>
      <c r="BT172" s="634"/>
      <c r="BU172" s="633">
        <f t="shared" ref="BU172:BU174" si="500">BR172+BS172-BT172</f>
        <v>0</v>
      </c>
      <c r="BV172" s="632"/>
      <c r="BW172" s="634"/>
      <c r="BX172" s="633">
        <f t="shared" ref="BX172:BX174" si="501">BU172+BV172-BW172</f>
        <v>0</v>
      </c>
      <c r="BY172" s="632"/>
      <c r="BZ172" s="635"/>
      <c r="CA172" s="633">
        <f t="shared" ref="CA172:CA174" si="502">BX172+BY172-BZ172</f>
        <v>0</v>
      </c>
      <c r="CB172" s="632"/>
      <c r="CC172" s="634"/>
      <c r="CD172" s="630">
        <f t="shared" ref="CD172:CD174" si="503">BR172+BS172+BV172+BY172+CB172</f>
        <v>0</v>
      </c>
      <c r="CE172" s="630">
        <f t="shared" ref="CE172:CE174" si="504">BT172+BW172+BZ172+CC172</f>
        <v>0</v>
      </c>
    </row>
    <row r="173" spans="1:83" x14ac:dyDescent="0.3">
      <c r="A173" s="672" t="str">
        <f t="shared" si="415"/>
        <v>ELDORADOCeluloseMRS</v>
      </c>
      <c r="B173" s="671" t="str">
        <f t="shared" si="381"/>
        <v>N</v>
      </c>
      <c r="C173" s="742" t="s">
        <v>107</v>
      </c>
      <c r="D173" s="742" t="s">
        <v>129</v>
      </c>
      <c r="E173" s="741" t="s">
        <v>129</v>
      </c>
      <c r="F173" s="702" t="s">
        <v>105</v>
      </c>
      <c r="G173" s="741" t="s">
        <v>201</v>
      </c>
      <c r="H173" s="740" t="s">
        <v>10</v>
      </c>
      <c r="I173" s="737">
        <v>0</v>
      </c>
      <c r="J173" s="737">
        <v>0</v>
      </c>
      <c r="K173" s="738">
        <v>0</v>
      </c>
      <c r="L173" s="737">
        <f>IF(K173="","",K173-J173)</f>
        <v>0</v>
      </c>
      <c r="M173" s="739"/>
      <c r="N173" s="642"/>
      <c r="O173" s="641"/>
      <c r="P173" s="643"/>
      <c r="Q173" s="642">
        <f t="shared" si="480"/>
        <v>0</v>
      </c>
      <c r="R173" s="641"/>
      <c r="S173" s="643"/>
      <c r="T173" s="642">
        <f t="shared" si="481"/>
        <v>0</v>
      </c>
      <c r="U173" s="641"/>
      <c r="V173" s="643"/>
      <c r="W173" s="642">
        <f t="shared" si="482"/>
        <v>0</v>
      </c>
      <c r="X173" s="641"/>
      <c r="Y173" s="643"/>
      <c r="Z173" s="639">
        <f t="shared" si="483"/>
        <v>0</v>
      </c>
      <c r="AA173" s="639">
        <f t="shared" si="484"/>
        <v>0</v>
      </c>
      <c r="AB173" s="645">
        <f>Z173-AA173</f>
        <v>0</v>
      </c>
      <c r="AC173" s="644"/>
      <c r="AD173" s="640"/>
      <c r="AE173" s="645">
        <f t="shared" si="485"/>
        <v>0</v>
      </c>
      <c r="AF173" s="644"/>
      <c r="AG173" s="640"/>
      <c r="AH173" s="645">
        <f t="shared" si="486"/>
        <v>0</v>
      </c>
      <c r="AI173" s="644"/>
      <c r="AJ173" s="640"/>
      <c r="AK173" s="645">
        <f t="shared" si="487"/>
        <v>0</v>
      </c>
      <c r="AL173" s="644"/>
      <c r="AM173" s="640"/>
      <c r="AN173" s="639">
        <f t="shared" si="488"/>
        <v>0</v>
      </c>
      <c r="AO173" s="639">
        <f t="shared" si="489"/>
        <v>0</v>
      </c>
      <c r="AP173" s="642">
        <f>AN173-AO173</f>
        <v>0</v>
      </c>
      <c r="AQ173" s="641"/>
      <c r="AR173" s="643"/>
      <c r="AS173" s="642">
        <f t="shared" si="490"/>
        <v>0</v>
      </c>
      <c r="AT173" s="641"/>
      <c r="AU173" s="643"/>
      <c r="AV173" s="642">
        <f t="shared" si="491"/>
        <v>0</v>
      </c>
      <c r="AW173" s="641"/>
      <c r="AX173" s="643"/>
      <c r="AY173" s="642">
        <f t="shared" si="492"/>
        <v>0</v>
      </c>
      <c r="AZ173" s="641"/>
      <c r="BA173" s="643"/>
      <c r="BB173" s="639">
        <f t="shared" si="493"/>
        <v>0</v>
      </c>
      <c r="BC173" s="639">
        <f t="shared" si="494"/>
        <v>0</v>
      </c>
      <c r="BD173" s="645">
        <f>BB173-BC173</f>
        <v>0</v>
      </c>
      <c r="BE173" s="644"/>
      <c r="BF173" s="640"/>
      <c r="BG173" s="645">
        <f t="shared" si="495"/>
        <v>0</v>
      </c>
      <c r="BH173" s="644"/>
      <c r="BI173" s="640"/>
      <c r="BJ173" s="645">
        <f t="shared" si="496"/>
        <v>0</v>
      </c>
      <c r="BK173" s="644"/>
      <c r="BL173" s="640"/>
      <c r="BM173" s="645">
        <f t="shared" si="497"/>
        <v>0</v>
      </c>
      <c r="BN173" s="644"/>
      <c r="BO173" s="640"/>
      <c r="BP173" s="639">
        <f t="shared" si="498"/>
        <v>0</v>
      </c>
      <c r="BQ173" s="639">
        <f t="shared" si="499"/>
        <v>0</v>
      </c>
      <c r="BR173" s="642">
        <f>BP173-BQ173</f>
        <v>0</v>
      </c>
      <c r="BS173" s="641"/>
      <c r="BT173" s="643"/>
      <c r="BU173" s="642">
        <f t="shared" si="500"/>
        <v>0</v>
      </c>
      <c r="BV173" s="641"/>
      <c r="BW173" s="643"/>
      <c r="BX173" s="642">
        <f t="shared" si="501"/>
        <v>0</v>
      </c>
      <c r="BY173" s="641"/>
      <c r="BZ173" s="643"/>
      <c r="CA173" s="642">
        <f t="shared" si="502"/>
        <v>0</v>
      </c>
      <c r="CB173" s="641"/>
      <c r="CC173" s="643"/>
      <c r="CD173" s="639">
        <f t="shared" si="503"/>
        <v>0</v>
      </c>
      <c r="CE173" s="639">
        <f t="shared" si="504"/>
        <v>0</v>
      </c>
    </row>
    <row r="174" spans="1:83" x14ac:dyDescent="0.3">
      <c r="A174" s="672" t="str">
        <f t="shared" si="415"/>
        <v>ELDORADOCeluloseVLI</v>
      </c>
      <c r="B174" s="671" t="str">
        <f t="shared" si="381"/>
        <v>N</v>
      </c>
      <c r="C174" s="742" t="s">
        <v>107</v>
      </c>
      <c r="D174" s="742" t="s">
        <v>129</v>
      </c>
      <c r="E174" s="741" t="s">
        <v>129</v>
      </c>
      <c r="F174" s="702" t="s">
        <v>105</v>
      </c>
      <c r="G174" s="741" t="s">
        <v>201</v>
      </c>
      <c r="H174" s="740" t="s">
        <v>11</v>
      </c>
      <c r="I174" s="737">
        <v>0</v>
      </c>
      <c r="J174" s="737">
        <v>0</v>
      </c>
      <c r="K174" s="738">
        <v>0</v>
      </c>
      <c r="L174" s="737">
        <f>IF(K174="","",K174-J174)</f>
        <v>0</v>
      </c>
      <c r="M174" s="739"/>
      <c r="N174" s="642"/>
      <c r="O174" s="641"/>
      <c r="P174" s="643"/>
      <c r="Q174" s="642">
        <f t="shared" si="480"/>
        <v>0</v>
      </c>
      <c r="R174" s="641"/>
      <c r="S174" s="643"/>
      <c r="T174" s="642">
        <f t="shared" si="481"/>
        <v>0</v>
      </c>
      <c r="U174" s="641"/>
      <c r="V174" s="643"/>
      <c r="W174" s="642">
        <f t="shared" si="482"/>
        <v>0</v>
      </c>
      <c r="X174" s="641"/>
      <c r="Y174" s="643"/>
      <c r="Z174" s="639">
        <f t="shared" si="483"/>
        <v>0</v>
      </c>
      <c r="AA174" s="639">
        <f t="shared" si="484"/>
        <v>0</v>
      </c>
      <c r="AB174" s="645">
        <f>Z174-AA174</f>
        <v>0</v>
      </c>
      <c r="AC174" s="644"/>
      <c r="AD174" s="640"/>
      <c r="AE174" s="645">
        <f t="shared" si="485"/>
        <v>0</v>
      </c>
      <c r="AF174" s="644"/>
      <c r="AG174" s="640"/>
      <c r="AH174" s="645">
        <f t="shared" si="486"/>
        <v>0</v>
      </c>
      <c r="AI174" s="644"/>
      <c r="AJ174" s="640"/>
      <c r="AK174" s="645">
        <f t="shared" si="487"/>
        <v>0</v>
      </c>
      <c r="AL174" s="644"/>
      <c r="AM174" s="640"/>
      <c r="AN174" s="639">
        <f t="shared" si="488"/>
        <v>0</v>
      </c>
      <c r="AO174" s="639">
        <f t="shared" si="489"/>
        <v>0</v>
      </c>
      <c r="AP174" s="642">
        <f>AN174-AO174</f>
        <v>0</v>
      </c>
      <c r="AQ174" s="641"/>
      <c r="AR174" s="643"/>
      <c r="AS174" s="642">
        <f t="shared" si="490"/>
        <v>0</v>
      </c>
      <c r="AT174" s="641"/>
      <c r="AU174" s="643"/>
      <c r="AV174" s="642">
        <f t="shared" si="491"/>
        <v>0</v>
      </c>
      <c r="AW174" s="641"/>
      <c r="AX174" s="643"/>
      <c r="AY174" s="642">
        <f t="shared" si="492"/>
        <v>0</v>
      </c>
      <c r="AZ174" s="641"/>
      <c r="BA174" s="643"/>
      <c r="BB174" s="639">
        <f t="shared" si="493"/>
        <v>0</v>
      </c>
      <c r="BC174" s="639">
        <f t="shared" si="494"/>
        <v>0</v>
      </c>
      <c r="BD174" s="645">
        <f>BB174-BC174</f>
        <v>0</v>
      </c>
      <c r="BE174" s="644"/>
      <c r="BF174" s="640"/>
      <c r="BG174" s="645">
        <f t="shared" si="495"/>
        <v>0</v>
      </c>
      <c r="BH174" s="644"/>
      <c r="BI174" s="640"/>
      <c r="BJ174" s="645">
        <f t="shared" si="496"/>
        <v>0</v>
      </c>
      <c r="BK174" s="644"/>
      <c r="BL174" s="640"/>
      <c r="BM174" s="645">
        <f t="shared" si="497"/>
        <v>0</v>
      </c>
      <c r="BN174" s="644"/>
      <c r="BO174" s="640"/>
      <c r="BP174" s="639">
        <f t="shared" si="498"/>
        <v>0</v>
      </c>
      <c r="BQ174" s="639">
        <f t="shared" si="499"/>
        <v>0</v>
      </c>
      <c r="BR174" s="642">
        <f>BP174-BQ174</f>
        <v>0</v>
      </c>
      <c r="BS174" s="641"/>
      <c r="BT174" s="643"/>
      <c r="BU174" s="642">
        <f t="shared" si="500"/>
        <v>0</v>
      </c>
      <c r="BV174" s="641"/>
      <c r="BW174" s="643"/>
      <c r="BX174" s="642">
        <f t="shared" si="501"/>
        <v>0</v>
      </c>
      <c r="BY174" s="641"/>
      <c r="BZ174" s="643"/>
      <c r="CA174" s="642">
        <f t="shared" si="502"/>
        <v>0</v>
      </c>
      <c r="CB174" s="641"/>
      <c r="CC174" s="643"/>
      <c r="CD174" s="639">
        <f t="shared" si="503"/>
        <v>0</v>
      </c>
      <c r="CE174" s="639">
        <f t="shared" si="504"/>
        <v>0</v>
      </c>
    </row>
    <row r="175" spans="1:83" x14ac:dyDescent="0.3">
      <c r="A175" s="672" t="str">
        <f t="shared" si="415"/>
        <v>TOTAL</v>
      </c>
      <c r="B175" s="671" t="str">
        <f t="shared" si="381"/>
        <v>N</v>
      </c>
      <c r="C175" s="670" t="s">
        <v>9</v>
      </c>
      <c r="D175" s="670" t="s">
        <v>9</v>
      </c>
      <c r="E175" s="668"/>
      <c r="F175" s="669"/>
      <c r="G175" s="668"/>
      <c r="H175" s="638"/>
      <c r="I175" s="735">
        <v>0</v>
      </c>
      <c r="J175" s="735">
        <v>0</v>
      </c>
      <c r="K175" s="735">
        <f>SUM(K151:K174)</f>
        <v>0</v>
      </c>
      <c r="L175" s="735"/>
      <c r="M175" s="736">
        <f ca="1">SUMIFS(M:M,$D:$D,$D174,$H:$H,"RUMO")</f>
        <v>0</v>
      </c>
      <c r="N175" s="657">
        <f t="shared" ref="N175:AB175" si="505">SUM(N172:N174)</f>
        <v>0</v>
      </c>
      <c r="O175" s="656">
        <f t="shared" si="505"/>
        <v>0</v>
      </c>
      <c r="P175" s="653">
        <f t="shared" si="505"/>
        <v>0</v>
      </c>
      <c r="Q175" s="655">
        <f t="shared" si="505"/>
        <v>0</v>
      </c>
      <c r="R175" s="654">
        <f t="shared" si="505"/>
        <v>0</v>
      </c>
      <c r="S175" s="653">
        <f t="shared" si="505"/>
        <v>0</v>
      </c>
      <c r="T175" s="655">
        <f t="shared" si="505"/>
        <v>0</v>
      </c>
      <c r="U175" s="654">
        <f t="shared" si="505"/>
        <v>0</v>
      </c>
      <c r="V175" s="653">
        <f t="shared" si="505"/>
        <v>0</v>
      </c>
      <c r="W175" s="655">
        <f t="shared" si="505"/>
        <v>0</v>
      </c>
      <c r="X175" s="654">
        <f t="shared" si="505"/>
        <v>0</v>
      </c>
      <c r="Y175" s="653">
        <f t="shared" si="505"/>
        <v>0</v>
      </c>
      <c r="Z175" s="653">
        <f t="shared" si="505"/>
        <v>0</v>
      </c>
      <c r="AA175" s="653">
        <f t="shared" si="505"/>
        <v>0</v>
      </c>
      <c r="AB175" s="652">
        <f t="shared" si="505"/>
        <v>0</v>
      </c>
      <c r="AC175" s="651">
        <f t="shared" ref="AC175:AP175" si="506">SUM(AC172:AC174)</f>
        <v>0</v>
      </c>
      <c r="AD175" s="650">
        <f t="shared" si="506"/>
        <v>0</v>
      </c>
      <c r="AE175" s="652">
        <f t="shared" si="506"/>
        <v>0</v>
      </c>
      <c r="AF175" s="651">
        <f t="shared" si="506"/>
        <v>0</v>
      </c>
      <c r="AG175" s="650">
        <f t="shared" si="506"/>
        <v>0</v>
      </c>
      <c r="AH175" s="652">
        <f t="shared" si="506"/>
        <v>0</v>
      </c>
      <c r="AI175" s="651">
        <f t="shared" si="506"/>
        <v>0</v>
      </c>
      <c r="AJ175" s="650">
        <f t="shared" si="506"/>
        <v>0</v>
      </c>
      <c r="AK175" s="652">
        <f t="shared" si="506"/>
        <v>0</v>
      </c>
      <c r="AL175" s="651">
        <f t="shared" si="506"/>
        <v>0</v>
      </c>
      <c r="AM175" s="650">
        <f t="shared" si="506"/>
        <v>0</v>
      </c>
      <c r="AN175" s="650">
        <f t="shared" si="506"/>
        <v>0</v>
      </c>
      <c r="AO175" s="650">
        <f t="shared" si="506"/>
        <v>0</v>
      </c>
      <c r="AP175" s="657">
        <f t="shared" si="506"/>
        <v>0</v>
      </c>
      <c r="AQ175" s="656">
        <f t="shared" ref="AQ175:CE175" si="507">SUM(AQ172:AQ174)</f>
        <v>0</v>
      </c>
      <c r="AR175" s="653">
        <f t="shared" si="507"/>
        <v>0</v>
      </c>
      <c r="AS175" s="657">
        <f t="shared" si="507"/>
        <v>0</v>
      </c>
      <c r="AT175" s="656">
        <f t="shared" si="507"/>
        <v>0</v>
      </c>
      <c r="AU175" s="653">
        <f t="shared" si="507"/>
        <v>0</v>
      </c>
      <c r="AV175" s="657">
        <f t="shared" si="507"/>
        <v>0</v>
      </c>
      <c r="AW175" s="656">
        <f t="shared" si="507"/>
        <v>0</v>
      </c>
      <c r="AX175" s="653">
        <f t="shared" si="507"/>
        <v>0</v>
      </c>
      <c r="AY175" s="657">
        <f t="shared" si="507"/>
        <v>0</v>
      </c>
      <c r="AZ175" s="656">
        <f t="shared" si="507"/>
        <v>0</v>
      </c>
      <c r="BA175" s="653">
        <f t="shared" si="507"/>
        <v>0</v>
      </c>
      <c r="BB175" s="653">
        <f t="shared" si="507"/>
        <v>0</v>
      </c>
      <c r="BC175" s="653">
        <f t="shared" si="507"/>
        <v>0</v>
      </c>
      <c r="BD175" s="652">
        <f t="shared" si="507"/>
        <v>0</v>
      </c>
      <c r="BE175" s="651">
        <f t="shared" si="507"/>
        <v>0</v>
      </c>
      <c r="BF175" s="650">
        <f t="shared" si="507"/>
        <v>0</v>
      </c>
      <c r="BG175" s="652">
        <f t="shared" si="507"/>
        <v>0</v>
      </c>
      <c r="BH175" s="651">
        <f t="shared" si="507"/>
        <v>0</v>
      </c>
      <c r="BI175" s="650">
        <f t="shared" si="507"/>
        <v>0</v>
      </c>
      <c r="BJ175" s="652">
        <f t="shared" si="507"/>
        <v>0</v>
      </c>
      <c r="BK175" s="651">
        <f t="shared" si="507"/>
        <v>0</v>
      </c>
      <c r="BL175" s="650">
        <f t="shared" si="507"/>
        <v>0</v>
      </c>
      <c r="BM175" s="652">
        <f t="shared" si="507"/>
        <v>0</v>
      </c>
      <c r="BN175" s="651">
        <f t="shared" si="507"/>
        <v>0</v>
      </c>
      <c r="BO175" s="650">
        <f t="shared" si="507"/>
        <v>0</v>
      </c>
      <c r="BP175" s="650">
        <f t="shared" si="507"/>
        <v>0</v>
      </c>
      <c r="BQ175" s="650">
        <f t="shared" si="507"/>
        <v>0</v>
      </c>
      <c r="BR175" s="657">
        <f t="shared" si="507"/>
        <v>0</v>
      </c>
      <c r="BS175" s="656">
        <f t="shared" si="507"/>
        <v>0</v>
      </c>
      <c r="BT175" s="653">
        <f t="shared" si="507"/>
        <v>0</v>
      </c>
      <c r="BU175" s="657">
        <f t="shared" si="507"/>
        <v>0</v>
      </c>
      <c r="BV175" s="656">
        <f t="shared" si="507"/>
        <v>0</v>
      </c>
      <c r="BW175" s="653">
        <f t="shared" si="507"/>
        <v>0</v>
      </c>
      <c r="BX175" s="657">
        <f t="shared" si="507"/>
        <v>0</v>
      </c>
      <c r="BY175" s="656">
        <f t="shared" si="507"/>
        <v>0</v>
      </c>
      <c r="BZ175" s="653">
        <f t="shared" si="507"/>
        <v>0</v>
      </c>
      <c r="CA175" s="657">
        <f t="shared" si="507"/>
        <v>0</v>
      </c>
      <c r="CB175" s="656">
        <f t="shared" si="507"/>
        <v>0</v>
      </c>
      <c r="CC175" s="653">
        <f t="shared" si="507"/>
        <v>0</v>
      </c>
      <c r="CD175" s="653">
        <f t="shared" si="507"/>
        <v>0</v>
      </c>
      <c r="CE175" s="653">
        <f t="shared" si="507"/>
        <v>0</v>
      </c>
    </row>
    <row r="176" spans="1:83" x14ac:dyDescent="0.3">
      <c r="A176" s="672" t="str">
        <f t="shared" si="415"/>
        <v>DPWCeluloseRUMO</v>
      </c>
      <c r="B176" s="671" t="str">
        <f t="shared" si="381"/>
        <v>N</v>
      </c>
      <c r="C176" s="749" t="s">
        <v>114</v>
      </c>
      <c r="D176" s="749" t="s">
        <v>113</v>
      </c>
      <c r="E176" s="747" t="s">
        <v>113</v>
      </c>
      <c r="F176" s="748" t="s">
        <v>105</v>
      </c>
      <c r="G176" s="747" t="s">
        <v>201</v>
      </c>
      <c r="H176" s="746" t="s">
        <v>8</v>
      </c>
      <c r="I176" s="743">
        <v>0</v>
      </c>
      <c r="J176" s="743">
        <v>0</v>
      </c>
      <c r="K176" s="744">
        <v>0</v>
      </c>
      <c r="L176" s="743">
        <f>IF(K176="","",K176-J176)</f>
        <v>0</v>
      </c>
      <c r="M176" s="745"/>
      <c r="N176" s="633"/>
      <c r="O176" s="632"/>
      <c r="P176" s="634"/>
      <c r="Q176" s="633">
        <f t="shared" ref="Q176:Q178" si="508">N176+O176-P176</f>
        <v>0</v>
      </c>
      <c r="R176" s="632"/>
      <c r="S176" s="634"/>
      <c r="T176" s="633">
        <f t="shared" ref="T176:T178" si="509">Q176+R176-S176</f>
        <v>0</v>
      </c>
      <c r="U176" s="632"/>
      <c r="V176" s="635"/>
      <c r="W176" s="633">
        <f t="shared" ref="W176:W178" si="510">T176+U176-V176</f>
        <v>0</v>
      </c>
      <c r="X176" s="632"/>
      <c r="Y176" s="634"/>
      <c r="Z176" s="630">
        <f t="shared" ref="Z176:Z178" si="511">N176+O176+R176+U176+X176</f>
        <v>0</v>
      </c>
      <c r="AA176" s="630">
        <f t="shared" ref="AA176:AA178" si="512">P176+S176+V176+Y176</f>
        <v>0</v>
      </c>
      <c r="AB176" s="637">
        <f>Z176-AA176</f>
        <v>0</v>
      </c>
      <c r="AC176" s="636"/>
      <c r="AD176" s="631"/>
      <c r="AE176" s="637">
        <f t="shared" ref="AE176:AE178" si="513">AB176+AC176-AD176</f>
        <v>0</v>
      </c>
      <c r="AF176" s="636"/>
      <c r="AG176" s="631"/>
      <c r="AH176" s="637">
        <f t="shared" ref="AH176:AH178" si="514">AE176+AF176-AG176</f>
        <v>0</v>
      </c>
      <c r="AI176" s="636"/>
      <c r="AJ176" s="631"/>
      <c r="AK176" s="637">
        <f t="shared" ref="AK176:AK178" si="515">AH176+AI176-AJ176</f>
        <v>0</v>
      </c>
      <c r="AL176" s="636"/>
      <c r="AM176" s="631"/>
      <c r="AN176" s="630">
        <f t="shared" ref="AN176:AN178" si="516">AB176+AC176+AF176+AI176+AL176</f>
        <v>0</v>
      </c>
      <c r="AO176" s="630">
        <f t="shared" ref="AO176:AO178" si="517">AD176+AG176+AJ176+AM176</f>
        <v>0</v>
      </c>
      <c r="AP176" s="633">
        <f>AN176-AO176</f>
        <v>0</v>
      </c>
      <c r="AQ176" s="632"/>
      <c r="AR176" s="634"/>
      <c r="AS176" s="633">
        <f t="shared" ref="AS176:AS178" si="518">AP176+AQ176-AR176</f>
        <v>0</v>
      </c>
      <c r="AT176" s="632"/>
      <c r="AU176" s="634"/>
      <c r="AV176" s="633">
        <f t="shared" ref="AV176:AV178" si="519">AS176+AT176-AU176</f>
        <v>0</v>
      </c>
      <c r="AW176" s="632"/>
      <c r="AX176" s="635"/>
      <c r="AY176" s="633">
        <f t="shared" ref="AY176:AY178" si="520">AV176+AW176-AX176</f>
        <v>0</v>
      </c>
      <c r="AZ176" s="632"/>
      <c r="BA176" s="634"/>
      <c r="BB176" s="630">
        <f t="shared" ref="BB176:BB178" si="521">AP176+AQ176+AT176+AW176+AZ176</f>
        <v>0</v>
      </c>
      <c r="BC176" s="630">
        <f t="shared" ref="BC176:BC178" si="522">AR176+AU176+AX176+BA176</f>
        <v>0</v>
      </c>
      <c r="BD176" s="637">
        <f>BB176-BC176</f>
        <v>0</v>
      </c>
      <c r="BE176" s="636"/>
      <c r="BF176" s="631"/>
      <c r="BG176" s="637">
        <f t="shared" ref="BG176:BG178" si="523">BD176+BE176-BF176</f>
        <v>0</v>
      </c>
      <c r="BH176" s="636"/>
      <c r="BI176" s="631"/>
      <c r="BJ176" s="637">
        <f t="shared" ref="BJ176:BJ178" si="524">BG176+BH176-BI176</f>
        <v>0</v>
      </c>
      <c r="BK176" s="636"/>
      <c r="BL176" s="631"/>
      <c r="BM176" s="637">
        <f t="shared" ref="BM176:BM178" si="525">BJ176+BK176-BL176</f>
        <v>0</v>
      </c>
      <c r="BN176" s="636"/>
      <c r="BO176" s="631"/>
      <c r="BP176" s="630">
        <f t="shared" ref="BP176:BP178" si="526">BD176+BE176+BH176+BK176+BN176</f>
        <v>0</v>
      </c>
      <c r="BQ176" s="630">
        <f t="shared" ref="BQ176:BQ178" si="527">BF176+BI176+BL176+BO176</f>
        <v>0</v>
      </c>
      <c r="BR176" s="633">
        <f>BP176-BQ176</f>
        <v>0</v>
      </c>
      <c r="BS176" s="632"/>
      <c r="BT176" s="634"/>
      <c r="BU176" s="633">
        <f t="shared" ref="BU176:BU178" si="528">BR176+BS176-BT176</f>
        <v>0</v>
      </c>
      <c r="BV176" s="632"/>
      <c r="BW176" s="634"/>
      <c r="BX176" s="633">
        <f t="shared" ref="BX176:BX178" si="529">BU176+BV176-BW176</f>
        <v>0</v>
      </c>
      <c r="BY176" s="632"/>
      <c r="BZ176" s="635"/>
      <c r="CA176" s="633">
        <f t="shared" ref="CA176:CA178" si="530">BX176+BY176-BZ176</f>
        <v>0</v>
      </c>
      <c r="CB176" s="632"/>
      <c r="CC176" s="634"/>
      <c r="CD176" s="630">
        <f t="shared" ref="CD176:CD178" si="531">BR176+BS176+BV176+BY176+CB176</f>
        <v>0</v>
      </c>
      <c r="CE176" s="630">
        <f t="shared" ref="CE176:CE178" si="532">BT176+BW176+BZ176+CC176</f>
        <v>0</v>
      </c>
    </row>
    <row r="177" spans="1:83" x14ac:dyDescent="0.3">
      <c r="A177" s="672" t="str">
        <f t="shared" ref="A177:A212" si="533">D177&amp;G177&amp;H177</f>
        <v>DPWCeluloseMRS</v>
      </c>
      <c r="B177" s="671" t="str">
        <f t="shared" si="381"/>
        <v>N</v>
      </c>
      <c r="C177" s="742" t="s">
        <v>114</v>
      </c>
      <c r="D177" s="742" t="s">
        <v>113</v>
      </c>
      <c r="E177" s="741" t="s">
        <v>113</v>
      </c>
      <c r="F177" s="702" t="s">
        <v>105</v>
      </c>
      <c r="G177" s="741" t="s">
        <v>201</v>
      </c>
      <c r="H177" s="740" t="s">
        <v>10</v>
      </c>
      <c r="I177" s="737">
        <v>0</v>
      </c>
      <c r="J177" s="737">
        <v>0</v>
      </c>
      <c r="K177" s="738">
        <v>0</v>
      </c>
      <c r="L177" s="737">
        <f>IF(K177="","",K177-J177)</f>
        <v>0</v>
      </c>
      <c r="M177" s="739"/>
      <c r="N177" s="642"/>
      <c r="O177" s="641"/>
      <c r="P177" s="643"/>
      <c r="Q177" s="642">
        <f t="shared" si="508"/>
        <v>0</v>
      </c>
      <c r="R177" s="641"/>
      <c r="S177" s="643"/>
      <c r="T177" s="642">
        <f t="shared" si="509"/>
        <v>0</v>
      </c>
      <c r="U177" s="641"/>
      <c r="V177" s="643"/>
      <c r="W177" s="642">
        <f t="shared" si="510"/>
        <v>0</v>
      </c>
      <c r="X177" s="641"/>
      <c r="Y177" s="643"/>
      <c r="Z177" s="639">
        <f t="shared" si="511"/>
        <v>0</v>
      </c>
      <c r="AA177" s="639">
        <f t="shared" si="512"/>
        <v>0</v>
      </c>
      <c r="AB177" s="645">
        <f>Z177-AA177</f>
        <v>0</v>
      </c>
      <c r="AC177" s="644"/>
      <c r="AD177" s="640"/>
      <c r="AE177" s="645">
        <f t="shared" si="513"/>
        <v>0</v>
      </c>
      <c r="AF177" s="644"/>
      <c r="AG177" s="640"/>
      <c r="AH177" s="645">
        <f t="shared" si="514"/>
        <v>0</v>
      </c>
      <c r="AI177" s="644"/>
      <c r="AJ177" s="640"/>
      <c r="AK177" s="645">
        <f t="shared" si="515"/>
        <v>0</v>
      </c>
      <c r="AL177" s="644"/>
      <c r="AM177" s="640"/>
      <c r="AN177" s="639">
        <f t="shared" si="516"/>
        <v>0</v>
      </c>
      <c r="AO177" s="639">
        <f t="shared" si="517"/>
        <v>0</v>
      </c>
      <c r="AP177" s="642">
        <f>AN177-AO177</f>
        <v>0</v>
      </c>
      <c r="AQ177" s="641"/>
      <c r="AR177" s="643"/>
      <c r="AS177" s="642">
        <f t="shared" si="518"/>
        <v>0</v>
      </c>
      <c r="AT177" s="641"/>
      <c r="AU177" s="643"/>
      <c r="AV177" s="642">
        <f t="shared" si="519"/>
        <v>0</v>
      </c>
      <c r="AW177" s="641"/>
      <c r="AX177" s="643"/>
      <c r="AY177" s="642">
        <f t="shared" si="520"/>
        <v>0</v>
      </c>
      <c r="AZ177" s="641"/>
      <c r="BA177" s="643"/>
      <c r="BB177" s="639">
        <f t="shared" si="521"/>
        <v>0</v>
      </c>
      <c r="BC177" s="639">
        <f t="shared" si="522"/>
        <v>0</v>
      </c>
      <c r="BD177" s="645">
        <f>BB177-BC177</f>
        <v>0</v>
      </c>
      <c r="BE177" s="644"/>
      <c r="BF177" s="640"/>
      <c r="BG177" s="645">
        <f t="shared" si="523"/>
        <v>0</v>
      </c>
      <c r="BH177" s="644"/>
      <c r="BI177" s="640"/>
      <c r="BJ177" s="645">
        <f t="shared" si="524"/>
        <v>0</v>
      </c>
      <c r="BK177" s="644"/>
      <c r="BL177" s="640"/>
      <c r="BM177" s="645">
        <f t="shared" si="525"/>
        <v>0</v>
      </c>
      <c r="BN177" s="644"/>
      <c r="BO177" s="640"/>
      <c r="BP177" s="639">
        <f t="shared" si="526"/>
        <v>0</v>
      </c>
      <c r="BQ177" s="639">
        <f t="shared" si="527"/>
        <v>0</v>
      </c>
      <c r="BR177" s="642">
        <f>BP177-BQ177</f>
        <v>0</v>
      </c>
      <c r="BS177" s="641"/>
      <c r="BT177" s="643"/>
      <c r="BU177" s="642">
        <f t="shared" si="528"/>
        <v>0</v>
      </c>
      <c r="BV177" s="641"/>
      <c r="BW177" s="643"/>
      <c r="BX177" s="642">
        <f t="shared" si="529"/>
        <v>0</v>
      </c>
      <c r="BY177" s="641"/>
      <c r="BZ177" s="643"/>
      <c r="CA177" s="642">
        <f t="shared" si="530"/>
        <v>0</v>
      </c>
      <c r="CB177" s="641"/>
      <c r="CC177" s="643"/>
      <c r="CD177" s="639">
        <f t="shared" si="531"/>
        <v>0</v>
      </c>
      <c r="CE177" s="639">
        <f t="shared" si="532"/>
        <v>0</v>
      </c>
    </row>
    <row r="178" spans="1:83" x14ac:dyDescent="0.3">
      <c r="A178" s="672" t="str">
        <f t="shared" si="533"/>
        <v>DPWCeluloseVLI</v>
      </c>
      <c r="B178" s="671" t="str">
        <f t="shared" si="381"/>
        <v>N</v>
      </c>
      <c r="C178" s="742" t="s">
        <v>114</v>
      </c>
      <c r="D178" s="742" t="s">
        <v>113</v>
      </c>
      <c r="E178" s="741" t="s">
        <v>113</v>
      </c>
      <c r="F178" s="702" t="s">
        <v>105</v>
      </c>
      <c r="G178" s="741" t="s">
        <v>201</v>
      </c>
      <c r="H178" s="740" t="s">
        <v>11</v>
      </c>
      <c r="I178" s="737">
        <v>0</v>
      </c>
      <c r="J178" s="737">
        <v>0</v>
      </c>
      <c r="K178" s="738">
        <v>0</v>
      </c>
      <c r="L178" s="737">
        <f>IF(K178="","",K178-J178)</f>
        <v>0</v>
      </c>
      <c r="M178" s="739"/>
      <c r="N178" s="642"/>
      <c r="O178" s="641"/>
      <c r="P178" s="643"/>
      <c r="Q178" s="642">
        <f t="shared" si="508"/>
        <v>0</v>
      </c>
      <c r="R178" s="641"/>
      <c r="S178" s="643"/>
      <c r="T178" s="642">
        <f t="shared" si="509"/>
        <v>0</v>
      </c>
      <c r="U178" s="641"/>
      <c r="V178" s="643"/>
      <c r="W178" s="642">
        <f t="shared" si="510"/>
        <v>0</v>
      </c>
      <c r="X178" s="641"/>
      <c r="Y178" s="643"/>
      <c r="Z178" s="639">
        <f t="shared" si="511"/>
        <v>0</v>
      </c>
      <c r="AA178" s="639">
        <f t="shared" si="512"/>
        <v>0</v>
      </c>
      <c r="AB178" s="645">
        <f>Z178-AA178</f>
        <v>0</v>
      </c>
      <c r="AC178" s="644"/>
      <c r="AD178" s="640"/>
      <c r="AE178" s="645">
        <f t="shared" si="513"/>
        <v>0</v>
      </c>
      <c r="AF178" s="644"/>
      <c r="AG178" s="640"/>
      <c r="AH178" s="645">
        <f t="shared" si="514"/>
        <v>0</v>
      </c>
      <c r="AI178" s="644"/>
      <c r="AJ178" s="640"/>
      <c r="AK178" s="645">
        <f t="shared" si="515"/>
        <v>0</v>
      </c>
      <c r="AL178" s="644"/>
      <c r="AM178" s="640"/>
      <c r="AN178" s="639">
        <f t="shared" si="516"/>
        <v>0</v>
      </c>
      <c r="AO178" s="639">
        <f t="shared" si="517"/>
        <v>0</v>
      </c>
      <c r="AP178" s="642">
        <f>AN178-AO178</f>
        <v>0</v>
      </c>
      <c r="AQ178" s="641"/>
      <c r="AR178" s="643"/>
      <c r="AS178" s="642">
        <f t="shared" si="518"/>
        <v>0</v>
      </c>
      <c r="AT178" s="641"/>
      <c r="AU178" s="643"/>
      <c r="AV178" s="642">
        <f t="shared" si="519"/>
        <v>0</v>
      </c>
      <c r="AW178" s="641"/>
      <c r="AX178" s="643"/>
      <c r="AY178" s="642">
        <f t="shared" si="520"/>
        <v>0</v>
      </c>
      <c r="AZ178" s="641"/>
      <c r="BA178" s="643"/>
      <c r="BB178" s="639">
        <f t="shared" si="521"/>
        <v>0</v>
      </c>
      <c r="BC178" s="639">
        <f t="shared" si="522"/>
        <v>0</v>
      </c>
      <c r="BD178" s="645">
        <f>BB178-BC178</f>
        <v>0</v>
      </c>
      <c r="BE178" s="644"/>
      <c r="BF178" s="640"/>
      <c r="BG178" s="645">
        <f t="shared" si="523"/>
        <v>0</v>
      </c>
      <c r="BH178" s="644"/>
      <c r="BI178" s="640"/>
      <c r="BJ178" s="645">
        <f t="shared" si="524"/>
        <v>0</v>
      </c>
      <c r="BK178" s="644"/>
      <c r="BL178" s="640"/>
      <c r="BM178" s="645">
        <f t="shared" si="525"/>
        <v>0</v>
      </c>
      <c r="BN178" s="644"/>
      <c r="BO178" s="640"/>
      <c r="BP178" s="639">
        <f t="shared" si="526"/>
        <v>0</v>
      </c>
      <c r="BQ178" s="639">
        <f t="shared" si="527"/>
        <v>0</v>
      </c>
      <c r="BR178" s="642">
        <f>BP178-BQ178</f>
        <v>0</v>
      </c>
      <c r="BS178" s="641"/>
      <c r="BT178" s="643"/>
      <c r="BU178" s="642">
        <f t="shared" si="528"/>
        <v>0</v>
      </c>
      <c r="BV178" s="641"/>
      <c r="BW178" s="643"/>
      <c r="BX178" s="642">
        <f t="shared" si="529"/>
        <v>0</v>
      </c>
      <c r="BY178" s="641"/>
      <c r="BZ178" s="643"/>
      <c r="CA178" s="642">
        <f t="shared" si="530"/>
        <v>0</v>
      </c>
      <c r="CB178" s="641"/>
      <c r="CC178" s="643"/>
      <c r="CD178" s="639">
        <f t="shared" si="531"/>
        <v>0</v>
      </c>
      <c r="CE178" s="639">
        <f t="shared" si="532"/>
        <v>0</v>
      </c>
    </row>
    <row r="179" spans="1:83" x14ac:dyDescent="0.3">
      <c r="A179" s="672" t="str">
        <f t="shared" si="533"/>
        <v>TOTAL</v>
      </c>
      <c r="B179" s="671" t="str">
        <f t="shared" si="381"/>
        <v>N</v>
      </c>
      <c r="C179" s="670" t="s">
        <v>9</v>
      </c>
      <c r="D179" s="670" t="s">
        <v>9</v>
      </c>
      <c r="E179" s="668"/>
      <c r="F179" s="669"/>
      <c r="G179" s="668"/>
      <c r="H179" s="638"/>
      <c r="I179" s="735">
        <v>0</v>
      </c>
      <c r="J179" s="735">
        <v>0</v>
      </c>
      <c r="K179" s="735">
        <f>SUM(K155:K178)</f>
        <v>0</v>
      </c>
      <c r="L179" s="735"/>
      <c r="M179" s="736">
        <f ca="1">SUMIFS(M:M,$D:$D,$D178,$H:$H,"RUMO")</f>
        <v>0</v>
      </c>
      <c r="N179" s="657">
        <f t="shared" ref="N179:AB179" si="534">SUM(N176:N178)</f>
        <v>0</v>
      </c>
      <c r="O179" s="656">
        <f t="shared" si="534"/>
        <v>0</v>
      </c>
      <c r="P179" s="653">
        <f t="shared" si="534"/>
        <v>0</v>
      </c>
      <c r="Q179" s="655">
        <f t="shared" si="534"/>
        <v>0</v>
      </c>
      <c r="R179" s="654">
        <f t="shared" si="534"/>
        <v>0</v>
      </c>
      <c r="S179" s="653">
        <f t="shared" si="534"/>
        <v>0</v>
      </c>
      <c r="T179" s="655">
        <f t="shared" si="534"/>
        <v>0</v>
      </c>
      <c r="U179" s="654">
        <f t="shared" si="534"/>
        <v>0</v>
      </c>
      <c r="V179" s="653">
        <f t="shared" si="534"/>
        <v>0</v>
      </c>
      <c r="W179" s="655">
        <f t="shared" si="534"/>
        <v>0</v>
      </c>
      <c r="X179" s="654">
        <f t="shared" si="534"/>
        <v>0</v>
      </c>
      <c r="Y179" s="653">
        <f t="shared" si="534"/>
        <v>0</v>
      </c>
      <c r="Z179" s="653">
        <f t="shared" si="534"/>
        <v>0</v>
      </c>
      <c r="AA179" s="653">
        <f t="shared" si="534"/>
        <v>0</v>
      </c>
      <c r="AB179" s="652">
        <f t="shared" si="534"/>
        <v>0</v>
      </c>
      <c r="AC179" s="651">
        <f t="shared" ref="AC179:AP179" si="535">SUM(AC176:AC178)</f>
        <v>0</v>
      </c>
      <c r="AD179" s="650">
        <f t="shared" si="535"/>
        <v>0</v>
      </c>
      <c r="AE179" s="652">
        <f t="shared" si="535"/>
        <v>0</v>
      </c>
      <c r="AF179" s="651">
        <f t="shared" si="535"/>
        <v>0</v>
      </c>
      <c r="AG179" s="650">
        <f t="shared" si="535"/>
        <v>0</v>
      </c>
      <c r="AH179" s="652">
        <f t="shared" si="535"/>
        <v>0</v>
      </c>
      <c r="AI179" s="651">
        <f t="shared" si="535"/>
        <v>0</v>
      </c>
      <c r="AJ179" s="650">
        <f t="shared" si="535"/>
        <v>0</v>
      </c>
      <c r="AK179" s="652">
        <f t="shared" si="535"/>
        <v>0</v>
      </c>
      <c r="AL179" s="651">
        <f t="shared" si="535"/>
        <v>0</v>
      </c>
      <c r="AM179" s="650">
        <f t="shared" si="535"/>
        <v>0</v>
      </c>
      <c r="AN179" s="650">
        <f t="shared" si="535"/>
        <v>0</v>
      </c>
      <c r="AO179" s="650">
        <f t="shared" si="535"/>
        <v>0</v>
      </c>
      <c r="AP179" s="657">
        <f t="shared" si="535"/>
        <v>0</v>
      </c>
      <c r="AQ179" s="656">
        <f t="shared" ref="AQ179:CE179" si="536">SUM(AQ176:AQ178)</f>
        <v>0</v>
      </c>
      <c r="AR179" s="653">
        <f t="shared" si="536"/>
        <v>0</v>
      </c>
      <c r="AS179" s="657">
        <f t="shared" si="536"/>
        <v>0</v>
      </c>
      <c r="AT179" s="656">
        <f t="shared" si="536"/>
        <v>0</v>
      </c>
      <c r="AU179" s="653">
        <f t="shared" si="536"/>
        <v>0</v>
      </c>
      <c r="AV179" s="657">
        <f t="shared" si="536"/>
        <v>0</v>
      </c>
      <c r="AW179" s="656">
        <f t="shared" si="536"/>
        <v>0</v>
      </c>
      <c r="AX179" s="653">
        <f t="shared" si="536"/>
        <v>0</v>
      </c>
      <c r="AY179" s="657">
        <f t="shared" si="536"/>
        <v>0</v>
      </c>
      <c r="AZ179" s="656">
        <f t="shared" si="536"/>
        <v>0</v>
      </c>
      <c r="BA179" s="653">
        <f t="shared" si="536"/>
        <v>0</v>
      </c>
      <c r="BB179" s="653">
        <f t="shared" si="536"/>
        <v>0</v>
      </c>
      <c r="BC179" s="653">
        <f t="shared" si="536"/>
        <v>0</v>
      </c>
      <c r="BD179" s="652">
        <f t="shared" si="536"/>
        <v>0</v>
      </c>
      <c r="BE179" s="651">
        <f t="shared" si="536"/>
        <v>0</v>
      </c>
      <c r="BF179" s="650">
        <f t="shared" si="536"/>
        <v>0</v>
      </c>
      <c r="BG179" s="652">
        <f t="shared" si="536"/>
        <v>0</v>
      </c>
      <c r="BH179" s="651">
        <f t="shared" si="536"/>
        <v>0</v>
      </c>
      <c r="BI179" s="650">
        <f t="shared" si="536"/>
        <v>0</v>
      </c>
      <c r="BJ179" s="652">
        <f t="shared" si="536"/>
        <v>0</v>
      </c>
      <c r="BK179" s="651">
        <f t="shared" si="536"/>
        <v>0</v>
      </c>
      <c r="BL179" s="650">
        <f t="shared" si="536"/>
        <v>0</v>
      </c>
      <c r="BM179" s="652">
        <f t="shared" si="536"/>
        <v>0</v>
      </c>
      <c r="BN179" s="651">
        <f t="shared" si="536"/>
        <v>0</v>
      </c>
      <c r="BO179" s="650">
        <f t="shared" si="536"/>
        <v>0</v>
      </c>
      <c r="BP179" s="650">
        <f t="shared" si="536"/>
        <v>0</v>
      </c>
      <c r="BQ179" s="650">
        <f t="shared" si="536"/>
        <v>0</v>
      </c>
      <c r="BR179" s="657">
        <f t="shared" si="536"/>
        <v>0</v>
      </c>
      <c r="BS179" s="656">
        <f t="shared" si="536"/>
        <v>0</v>
      </c>
      <c r="BT179" s="653">
        <f t="shared" si="536"/>
        <v>0</v>
      </c>
      <c r="BU179" s="657">
        <f t="shared" si="536"/>
        <v>0</v>
      </c>
      <c r="BV179" s="656">
        <f t="shared" si="536"/>
        <v>0</v>
      </c>
      <c r="BW179" s="653">
        <f t="shared" si="536"/>
        <v>0</v>
      </c>
      <c r="BX179" s="657">
        <f t="shared" si="536"/>
        <v>0</v>
      </c>
      <c r="BY179" s="656">
        <f t="shared" si="536"/>
        <v>0</v>
      </c>
      <c r="BZ179" s="653">
        <f t="shared" si="536"/>
        <v>0</v>
      </c>
      <c r="CA179" s="657">
        <f t="shared" si="536"/>
        <v>0</v>
      </c>
      <c r="CB179" s="656">
        <f t="shared" si="536"/>
        <v>0</v>
      </c>
      <c r="CC179" s="653">
        <f t="shared" si="536"/>
        <v>0</v>
      </c>
      <c r="CD179" s="653">
        <f t="shared" si="536"/>
        <v>0</v>
      </c>
      <c r="CE179" s="653">
        <f t="shared" si="536"/>
        <v>0</v>
      </c>
    </row>
    <row r="180" spans="1:83" x14ac:dyDescent="0.3">
      <c r="A180" s="672" t="str">
        <f t="shared" si="533"/>
        <v>TERLOCBRADORUMO</v>
      </c>
      <c r="B180" s="671" t="str">
        <f t="shared" si="381"/>
        <v>N</v>
      </c>
      <c r="C180" s="749" t="s">
        <v>199</v>
      </c>
      <c r="D180" s="749" t="s">
        <v>130</v>
      </c>
      <c r="E180" s="747" t="s">
        <v>130</v>
      </c>
      <c r="F180" s="748" t="s">
        <v>202</v>
      </c>
      <c r="G180" s="747" t="s">
        <v>202</v>
      </c>
      <c r="H180" s="746" t="s">
        <v>8</v>
      </c>
      <c r="I180" s="743">
        <v>0</v>
      </c>
      <c r="J180" s="743">
        <v>0</v>
      </c>
      <c r="K180" s="744">
        <v>0</v>
      </c>
      <c r="L180" s="743">
        <f>IF(K180="","",K180-J180)</f>
        <v>0</v>
      </c>
      <c r="M180" s="745"/>
      <c r="N180" s="633"/>
      <c r="O180" s="632"/>
      <c r="P180" s="634"/>
      <c r="Q180" s="633">
        <f t="shared" ref="Q180:Q182" si="537">N180+O180-P180</f>
        <v>0</v>
      </c>
      <c r="R180" s="632"/>
      <c r="S180" s="634"/>
      <c r="T180" s="633">
        <f t="shared" ref="T180:T182" si="538">Q180+R180-S180</f>
        <v>0</v>
      </c>
      <c r="U180" s="632"/>
      <c r="V180" s="635"/>
      <c r="W180" s="633">
        <f t="shared" ref="W180:W182" si="539">T180+U180-V180</f>
        <v>0</v>
      </c>
      <c r="X180" s="632"/>
      <c r="Y180" s="634"/>
      <c r="Z180" s="630">
        <f t="shared" ref="Z180:Z182" si="540">N180+O180+R180+U180+X180</f>
        <v>0</v>
      </c>
      <c r="AA180" s="630">
        <f t="shared" ref="AA180:AA182" si="541">P180+S180+V180+Y180</f>
        <v>0</v>
      </c>
      <c r="AB180" s="637">
        <f>Z180-AA180</f>
        <v>0</v>
      </c>
      <c r="AC180" s="636"/>
      <c r="AD180" s="631"/>
      <c r="AE180" s="637">
        <f t="shared" ref="AE180:AE182" si="542">AB180+AC180-AD180</f>
        <v>0</v>
      </c>
      <c r="AF180" s="636"/>
      <c r="AG180" s="631"/>
      <c r="AH180" s="637">
        <f t="shared" ref="AH180:AH182" si="543">AE180+AF180-AG180</f>
        <v>0</v>
      </c>
      <c r="AI180" s="636"/>
      <c r="AJ180" s="631"/>
      <c r="AK180" s="637">
        <f t="shared" ref="AK180:AK182" si="544">AH180+AI180-AJ180</f>
        <v>0</v>
      </c>
      <c r="AL180" s="636"/>
      <c r="AM180" s="631"/>
      <c r="AN180" s="630">
        <f t="shared" ref="AN180:AN182" si="545">AB180+AC180+AF180+AI180+AL180</f>
        <v>0</v>
      </c>
      <c r="AO180" s="630">
        <f t="shared" ref="AO180:AO182" si="546">AD180+AG180+AJ180+AM180</f>
        <v>0</v>
      </c>
      <c r="AP180" s="633">
        <f>AN180-AO180</f>
        <v>0</v>
      </c>
      <c r="AQ180" s="632"/>
      <c r="AR180" s="634"/>
      <c r="AS180" s="633">
        <f t="shared" ref="AS180:AS182" si="547">AP180+AQ180-AR180</f>
        <v>0</v>
      </c>
      <c r="AT180" s="632"/>
      <c r="AU180" s="634"/>
      <c r="AV180" s="633">
        <f t="shared" ref="AV180:AV182" si="548">AS180+AT180-AU180</f>
        <v>0</v>
      </c>
      <c r="AW180" s="632"/>
      <c r="AX180" s="635"/>
      <c r="AY180" s="633">
        <f t="shared" ref="AY180:AY182" si="549">AV180+AW180-AX180</f>
        <v>0</v>
      </c>
      <c r="AZ180" s="632"/>
      <c r="BA180" s="634"/>
      <c r="BB180" s="630">
        <f t="shared" ref="BB180:BB182" si="550">AP180+AQ180+AT180+AW180+AZ180</f>
        <v>0</v>
      </c>
      <c r="BC180" s="630">
        <f t="shared" ref="BC180:BC182" si="551">AR180+AU180+AX180+BA180</f>
        <v>0</v>
      </c>
      <c r="BD180" s="637">
        <f>BB180-BC180</f>
        <v>0</v>
      </c>
      <c r="BE180" s="636"/>
      <c r="BF180" s="631"/>
      <c r="BG180" s="637">
        <f t="shared" ref="BG180:BG182" si="552">BD180+BE180-BF180</f>
        <v>0</v>
      </c>
      <c r="BH180" s="636"/>
      <c r="BI180" s="631"/>
      <c r="BJ180" s="637">
        <f t="shared" ref="BJ180:BJ182" si="553">BG180+BH180-BI180</f>
        <v>0</v>
      </c>
      <c r="BK180" s="636"/>
      <c r="BL180" s="631"/>
      <c r="BM180" s="637">
        <f t="shared" ref="BM180:BM182" si="554">BJ180+BK180-BL180</f>
        <v>0</v>
      </c>
      <c r="BN180" s="636"/>
      <c r="BO180" s="631"/>
      <c r="BP180" s="630">
        <f t="shared" ref="BP180:BP182" si="555">BD180+BE180+BH180+BK180+BN180</f>
        <v>0</v>
      </c>
      <c r="BQ180" s="630">
        <f t="shared" ref="BQ180:BQ182" si="556">BF180+BI180+BL180+BO180</f>
        <v>0</v>
      </c>
      <c r="BR180" s="633">
        <f>BP180-BQ180</f>
        <v>0</v>
      </c>
      <c r="BS180" s="632"/>
      <c r="BT180" s="634"/>
      <c r="BU180" s="633">
        <f t="shared" ref="BU180:BU182" si="557">BR180+BS180-BT180</f>
        <v>0</v>
      </c>
      <c r="BV180" s="632"/>
      <c r="BW180" s="634"/>
      <c r="BX180" s="633">
        <f t="shared" ref="BX180:BX182" si="558">BU180+BV180-BW180</f>
        <v>0</v>
      </c>
      <c r="BY180" s="632"/>
      <c r="BZ180" s="635"/>
      <c r="CA180" s="633">
        <f t="shared" ref="CA180:CA182" si="559">BX180+BY180-BZ180</f>
        <v>0</v>
      </c>
      <c r="CB180" s="632"/>
      <c r="CC180" s="634"/>
      <c r="CD180" s="630">
        <f t="shared" ref="CD180:CD182" si="560">BR180+BS180+BV180+BY180+CB180</f>
        <v>0</v>
      </c>
      <c r="CE180" s="630">
        <f t="shared" ref="CE180:CE182" si="561">BT180+BW180+BZ180+CC180</f>
        <v>0</v>
      </c>
    </row>
    <row r="181" spans="1:83" x14ac:dyDescent="0.3">
      <c r="A181" s="672" t="str">
        <f t="shared" si="533"/>
        <v>TERLOCBRADOMRS</v>
      </c>
      <c r="B181" s="671" t="str">
        <f t="shared" si="381"/>
        <v>N</v>
      </c>
      <c r="C181" s="742" t="s">
        <v>199</v>
      </c>
      <c r="D181" s="742" t="s">
        <v>130</v>
      </c>
      <c r="E181" s="741" t="s">
        <v>130</v>
      </c>
      <c r="F181" s="702" t="s">
        <v>202</v>
      </c>
      <c r="G181" s="741" t="s">
        <v>202</v>
      </c>
      <c r="H181" s="740" t="s">
        <v>10</v>
      </c>
      <c r="I181" s="737">
        <v>0</v>
      </c>
      <c r="J181" s="737">
        <v>0</v>
      </c>
      <c r="K181" s="738">
        <v>0</v>
      </c>
      <c r="L181" s="737">
        <f>IF(K181="","",K181-J181)</f>
        <v>0</v>
      </c>
      <c r="M181" s="739"/>
      <c r="N181" s="642"/>
      <c r="O181" s="641"/>
      <c r="P181" s="643"/>
      <c r="Q181" s="642">
        <f t="shared" si="537"/>
        <v>0</v>
      </c>
      <c r="R181" s="641"/>
      <c r="S181" s="643"/>
      <c r="T181" s="642">
        <f t="shared" si="538"/>
        <v>0</v>
      </c>
      <c r="U181" s="641"/>
      <c r="V181" s="643"/>
      <c r="W181" s="642">
        <f t="shared" si="539"/>
        <v>0</v>
      </c>
      <c r="X181" s="641"/>
      <c r="Y181" s="643"/>
      <c r="Z181" s="639">
        <f t="shared" si="540"/>
        <v>0</v>
      </c>
      <c r="AA181" s="639">
        <f t="shared" si="541"/>
        <v>0</v>
      </c>
      <c r="AB181" s="645">
        <f>Z181-AA181</f>
        <v>0</v>
      </c>
      <c r="AC181" s="644"/>
      <c r="AD181" s="640"/>
      <c r="AE181" s="645">
        <f t="shared" si="542"/>
        <v>0</v>
      </c>
      <c r="AF181" s="644"/>
      <c r="AG181" s="640"/>
      <c r="AH181" s="645">
        <f t="shared" si="543"/>
        <v>0</v>
      </c>
      <c r="AI181" s="644"/>
      <c r="AJ181" s="640"/>
      <c r="AK181" s="645">
        <f t="shared" si="544"/>
        <v>0</v>
      </c>
      <c r="AL181" s="644"/>
      <c r="AM181" s="640"/>
      <c r="AN181" s="639">
        <f t="shared" si="545"/>
        <v>0</v>
      </c>
      <c r="AO181" s="639">
        <f t="shared" si="546"/>
        <v>0</v>
      </c>
      <c r="AP181" s="642">
        <f>AN181-AO181</f>
        <v>0</v>
      </c>
      <c r="AQ181" s="641"/>
      <c r="AR181" s="643"/>
      <c r="AS181" s="642">
        <f t="shared" si="547"/>
        <v>0</v>
      </c>
      <c r="AT181" s="641"/>
      <c r="AU181" s="643"/>
      <c r="AV181" s="642">
        <f t="shared" si="548"/>
        <v>0</v>
      </c>
      <c r="AW181" s="641"/>
      <c r="AX181" s="643"/>
      <c r="AY181" s="642">
        <f t="shared" si="549"/>
        <v>0</v>
      </c>
      <c r="AZ181" s="641"/>
      <c r="BA181" s="643"/>
      <c r="BB181" s="639">
        <f t="shared" si="550"/>
        <v>0</v>
      </c>
      <c r="BC181" s="639">
        <f t="shared" si="551"/>
        <v>0</v>
      </c>
      <c r="BD181" s="645">
        <f>BB181-BC181</f>
        <v>0</v>
      </c>
      <c r="BE181" s="644"/>
      <c r="BF181" s="640"/>
      <c r="BG181" s="645">
        <f t="shared" si="552"/>
        <v>0</v>
      </c>
      <c r="BH181" s="644"/>
      <c r="BI181" s="640"/>
      <c r="BJ181" s="645">
        <f t="shared" si="553"/>
        <v>0</v>
      </c>
      <c r="BK181" s="644"/>
      <c r="BL181" s="640"/>
      <c r="BM181" s="645">
        <f t="shared" si="554"/>
        <v>0</v>
      </c>
      <c r="BN181" s="644"/>
      <c r="BO181" s="640"/>
      <c r="BP181" s="639">
        <f t="shared" si="555"/>
        <v>0</v>
      </c>
      <c r="BQ181" s="639">
        <f t="shared" si="556"/>
        <v>0</v>
      </c>
      <c r="BR181" s="642">
        <f>BP181-BQ181</f>
        <v>0</v>
      </c>
      <c r="BS181" s="641"/>
      <c r="BT181" s="643"/>
      <c r="BU181" s="642">
        <f t="shared" si="557"/>
        <v>0</v>
      </c>
      <c r="BV181" s="641"/>
      <c r="BW181" s="643"/>
      <c r="BX181" s="642">
        <f t="shared" si="558"/>
        <v>0</v>
      </c>
      <c r="BY181" s="641"/>
      <c r="BZ181" s="643"/>
      <c r="CA181" s="642">
        <f t="shared" si="559"/>
        <v>0</v>
      </c>
      <c r="CB181" s="641"/>
      <c r="CC181" s="643"/>
      <c r="CD181" s="639">
        <f t="shared" si="560"/>
        <v>0</v>
      </c>
      <c r="CE181" s="639">
        <f t="shared" si="561"/>
        <v>0</v>
      </c>
    </row>
    <row r="182" spans="1:83" x14ac:dyDescent="0.3">
      <c r="A182" s="672" t="str">
        <f t="shared" si="533"/>
        <v>TERLOCBRADOVLI</v>
      </c>
      <c r="B182" s="671" t="str">
        <f t="shared" si="381"/>
        <v>N</v>
      </c>
      <c r="C182" s="742" t="s">
        <v>199</v>
      </c>
      <c r="D182" s="742" t="s">
        <v>130</v>
      </c>
      <c r="E182" s="741" t="s">
        <v>130</v>
      </c>
      <c r="F182" s="702" t="s">
        <v>202</v>
      </c>
      <c r="G182" s="741" t="s">
        <v>202</v>
      </c>
      <c r="H182" s="740" t="s">
        <v>11</v>
      </c>
      <c r="I182" s="737">
        <v>0</v>
      </c>
      <c r="J182" s="737">
        <v>0</v>
      </c>
      <c r="K182" s="738">
        <v>0</v>
      </c>
      <c r="L182" s="737">
        <f>IF(K182="","",K182-J182)</f>
        <v>0</v>
      </c>
      <c r="M182" s="739"/>
      <c r="N182" s="642"/>
      <c r="O182" s="641"/>
      <c r="P182" s="643"/>
      <c r="Q182" s="642">
        <f t="shared" si="537"/>
        <v>0</v>
      </c>
      <c r="R182" s="641"/>
      <c r="S182" s="643"/>
      <c r="T182" s="642">
        <f t="shared" si="538"/>
        <v>0</v>
      </c>
      <c r="U182" s="641"/>
      <c r="V182" s="643"/>
      <c r="W182" s="642">
        <f t="shared" si="539"/>
        <v>0</v>
      </c>
      <c r="X182" s="641"/>
      <c r="Y182" s="643"/>
      <c r="Z182" s="639">
        <f t="shared" si="540"/>
        <v>0</v>
      </c>
      <c r="AA182" s="639">
        <f t="shared" si="541"/>
        <v>0</v>
      </c>
      <c r="AB182" s="645">
        <f>Z182-AA182</f>
        <v>0</v>
      </c>
      <c r="AC182" s="644"/>
      <c r="AD182" s="640"/>
      <c r="AE182" s="645">
        <f t="shared" si="542"/>
        <v>0</v>
      </c>
      <c r="AF182" s="644"/>
      <c r="AG182" s="640"/>
      <c r="AH182" s="645">
        <f t="shared" si="543"/>
        <v>0</v>
      </c>
      <c r="AI182" s="644"/>
      <c r="AJ182" s="640"/>
      <c r="AK182" s="645">
        <f t="shared" si="544"/>
        <v>0</v>
      </c>
      <c r="AL182" s="644"/>
      <c r="AM182" s="640"/>
      <c r="AN182" s="639">
        <f t="shared" si="545"/>
        <v>0</v>
      </c>
      <c r="AO182" s="639">
        <f t="shared" si="546"/>
        <v>0</v>
      </c>
      <c r="AP182" s="642">
        <f>AN182-AO182</f>
        <v>0</v>
      </c>
      <c r="AQ182" s="641"/>
      <c r="AR182" s="643"/>
      <c r="AS182" s="642">
        <f t="shared" si="547"/>
        <v>0</v>
      </c>
      <c r="AT182" s="641"/>
      <c r="AU182" s="643"/>
      <c r="AV182" s="642">
        <f t="shared" si="548"/>
        <v>0</v>
      </c>
      <c r="AW182" s="641"/>
      <c r="AX182" s="643"/>
      <c r="AY182" s="642">
        <f t="shared" si="549"/>
        <v>0</v>
      </c>
      <c r="AZ182" s="641"/>
      <c r="BA182" s="643"/>
      <c r="BB182" s="639">
        <f t="shared" si="550"/>
        <v>0</v>
      </c>
      <c r="BC182" s="639">
        <f t="shared" si="551"/>
        <v>0</v>
      </c>
      <c r="BD182" s="645">
        <f>BB182-BC182</f>
        <v>0</v>
      </c>
      <c r="BE182" s="644"/>
      <c r="BF182" s="640"/>
      <c r="BG182" s="645">
        <f t="shared" si="552"/>
        <v>0</v>
      </c>
      <c r="BH182" s="644"/>
      <c r="BI182" s="640"/>
      <c r="BJ182" s="645">
        <f t="shared" si="553"/>
        <v>0</v>
      </c>
      <c r="BK182" s="644"/>
      <c r="BL182" s="640"/>
      <c r="BM182" s="645">
        <f t="shared" si="554"/>
        <v>0</v>
      </c>
      <c r="BN182" s="644"/>
      <c r="BO182" s="640"/>
      <c r="BP182" s="639">
        <f t="shared" si="555"/>
        <v>0</v>
      </c>
      <c r="BQ182" s="639">
        <f t="shared" si="556"/>
        <v>0</v>
      </c>
      <c r="BR182" s="642">
        <f>BP182-BQ182</f>
        <v>0</v>
      </c>
      <c r="BS182" s="641"/>
      <c r="BT182" s="643"/>
      <c r="BU182" s="642">
        <f t="shared" si="557"/>
        <v>0</v>
      </c>
      <c r="BV182" s="641"/>
      <c r="BW182" s="643"/>
      <c r="BX182" s="642">
        <f t="shared" si="558"/>
        <v>0</v>
      </c>
      <c r="BY182" s="641"/>
      <c r="BZ182" s="643"/>
      <c r="CA182" s="642">
        <f t="shared" si="559"/>
        <v>0</v>
      </c>
      <c r="CB182" s="641"/>
      <c r="CC182" s="643"/>
      <c r="CD182" s="639">
        <f t="shared" si="560"/>
        <v>0</v>
      </c>
      <c r="CE182" s="639">
        <f t="shared" si="561"/>
        <v>0</v>
      </c>
    </row>
    <row r="183" spans="1:83" x14ac:dyDescent="0.3">
      <c r="A183" s="672" t="str">
        <f t="shared" si="533"/>
        <v>TOTAL</v>
      </c>
      <c r="B183" s="671" t="str">
        <f t="shared" si="381"/>
        <v>N</v>
      </c>
      <c r="C183" s="670" t="s">
        <v>9</v>
      </c>
      <c r="D183" s="670" t="s">
        <v>9</v>
      </c>
      <c r="E183" s="668"/>
      <c r="F183" s="669"/>
      <c r="G183" s="668"/>
      <c r="H183" s="638"/>
      <c r="I183" s="735">
        <v>0</v>
      </c>
      <c r="J183" s="735">
        <v>0</v>
      </c>
      <c r="K183" s="735">
        <f>SUM(K159:K182)</f>
        <v>0</v>
      </c>
      <c r="L183" s="735"/>
      <c r="M183" s="736">
        <f ca="1">SUMIFS(M:M,$D:$D,$D182,$H:$H,"RUMO")</f>
        <v>0</v>
      </c>
      <c r="N183" s="657">
        <f t="shared" ref="N183:AB183" si="562">SUM(N180:N182)</f>
        <v>0</v>
      </c>
      <c r="O183" s="656">
        <f t="shared" si="562"/>
        <v>0</v>
      </c>
      <c r="P183" s="653">
        <f t="shared" si="562"/>
        <v>0</v>
      </c>
      <c r="Q183" s="655">
        <f t="shared" si="562"/>
        <v>0</v>
      </c>
      <c r="R183" s="654">
        <f t="shared" si="562"/>
        <v>0</v>
      </c>
      <c r="S183" s="653">
        <f t="shared" si="562"/>
        <v>0</v>
      </c>
      <c r="T183" s="655">
        <f t="shared" si="562"/>
        <v>0</v>
      </c>
      <c r="U183" s="654">
        <f t="shared" si="562"/>
        <v>0</v>
      </c>
      <c r="V183" s="653">
        <f t="shared" si="562"/>
        <v>0</v>
      </c>
      <c r="W183" s="655">
        <f t="shared" si="562"/>
        <v>0</v>
      </c>
      <c r="X183" s="654">
        <f t="shared" si="562"/>
        <v>0</v>
      </c>
      <c r="Y183" s="653">
        <f t="shared" si="562"/>
        <v>0</v>
      </c>
      <c r="Z183" s="653">
        <f t="shared" si="562"/>
        <v>0</v>
      </c>
      <c r="AA183" s="653">
        <f t="shared" si="562"/>
        <v>0</v>
      </c>
      <c r="AB183" s="652">
        <f t="shared" si="562"/>
        <v>0</v>
      </c>
      <c r="AC183" s="651">
        <f t="shared" ref="AC183:AP183" si="563">SUM(AC180:AC182)</f>
        <v>0</v>
      </c>
      <c r="AD183" s="650">
        <f t="shared" si="563"/>
        <v>0</v>
      </c>
      <c r="AE183" s="652">
        <f t="shared" si="563"/>
        <v>0</v>
      </c>
      <c r="AF183" s="651">
        <f t="shared" si="563"/>
        <v>0</v>
      </c>
      <c r="AG183" s="650">
        <f t="shared" si="563"/>
        <v>0</v>
      </c>
      <c r="AH183" s="652">
        <f t="shared" si="563"/>
        <v>0</v>
      </c>
      <c r="AI183" s="651">
        <f t="shared" si="563"/>
        <v>0</v>
      </c>
      <c r="AJ183" s="650">
        <f t="shared" si="563"/>
        <v>0</v>
      </c>
      <c r="AK183" s="652">
        <f t="shared" si="563"/>
        <v>0</v>
      </c>
      <c r="AL183" s="651">
        <f t="shared" si="563"/>
        <v>0</v>
      </c>
      <c r="AM183" s="650">
        <f t="shared" si="563"/>
        <v>0</v>
      </c>
      <c r="AN183" s="650">
        <f t="shared" si="563"/>
        <v>0</v>
      </c>
      <c r="AO183" s="650">
        <f t="shared" si="563"/>
        <v>0</v>
      </c>
      <c r="AP183" s="657">
        <f t="shared" si="563"/>
        <v>0</v>
      </c>
      <c r="AQ183" s="656">
        <f t="shared" ref="AQ183:CE183" si="564">SUM(AQ180:AQ182)</f>
        <v>0</v>
      </c>
      <c r="AR183" s="653">
        <f t="shared" si="564"/>
        <v>0</v>
      </c>
      <c r="AS183" s="657">
        <f t="shared" si="564"/>
        <v>0</v>
      </c>
      <c r="AT183" s="656">
        <f t="shared" si="564"/>
        <v>0</v>
      </c>
      <c r="AU183" s="653">
        <f t="shared" si="564"/>
        <v>0</v>
      </c>
      <c r="AV183" s="657">
        <f t="shared" si="564"/>
        <v>0</v>
      </c>
      <c r="AW183" s="656">
        <f t="shared" si="564"/>
        <v>0</v>
      </c>
      <c r="AX183" s="653">
        <f t="shared" si="564"/>
        <v>0</v>
      </c>
      <c r="AY183" s="657">
        <f t="shared" si="564"/>
        <v>0</v>
      </c>
      <c r="AZ183" s="656">
        <f t="shared" si="564"/>
        <v>0</v>
      </c>
      <c r="BA183" s="653">
        <f t="shared" si="564"/>
        <v>0</v>
      </c>
      <c r="BB183" s="653">
        <f t="shared" si="564"/>
        <v>0</v>
      </c>
      <c r="BC183" s="653">
        <f t="shared" si="564"/>
        <v>0</v>
      </c>
      <c r="BD183" s="652">
        <f t="shared" si="564"/>
        <v>0</v>
      </c>
      <c r="BE183" s="651">
        <f t="shared" si="564"/>
        <v>0</v>
      </c>
      <c r="BF183" s="650">
        <f t="shared" si="564"/>
        <v>0</v>
      </c>
      <c r="BG183" s="652">
        <f t="shared" si="564"/>
        <v>0</v>
      </c>
      <c r="BH183" s="651">
        <f t="shared" si="564"/>
        <v>0</v>
      </c>
      <c r="BI183" s="650">
        <f t="shared" si="564"/>
        <v>0</v>
      </c>
      <c r="BJ183" s="652">
        <f t="shared" si="564"/>
        <v>0</v>
      </c>
      <c r="BK183" s="651">
        <f t="shared" si="564"/>
        <v>0</v>
      </c>
      <c r="BL183" s="650">
        <f t="shared" si="564"/>
        <v>0</v>
      </c>
      <c r="BM183" s="652">
        <f t="shared" si="564"/>
        <v>0</v>
      </c>
      <c r="BN183" s="651">
        <f t="shared" si="564"/>
        <v>0</v>
      </c>
      <c r="BO183" s="650">
        <f t="shared" si="564"/>
        <v>0</v>
      </c>
      <c r="BP183" s="650">
        <f t="shared" si="564"/>
        <v>0</v>
      </c>
      <c r="BQ183" s="650">
        <f t="shared" si="564"/>
        <v>0</v>
      </c>
      <c r="BR183" s="657">
        <f t="shared" si="564"/>
        <v>0</v>
      </c>
      <c r="BS183" s="656">
        <f t="shared" si="564"/>
        <v>0</v>
      </c>
      <c r="BT183" s="653">
        <f t="shared" si="564"/>
        <v>0</v>
      </c>
      <c r="BU183" s="657">
        <f t="shared" si="564"/>
        <v>0</v>
      </c>
      <c r="BV183" s="656">
        <f t="shared" si="564"/>
        <v>0</v>
      </c>
      <c r="BW183" s="653">
        <f t="shared" si="564"/>
        <v>0</v>
      </c>
      <c r="BX183" s="657">
        <f t="shared" si="564"/>
        <v>0</v>
      </c>
      <c r="BY183" s="656">
        <f t="shared" si="564"/>
        <v>0</v>
      </c>
      <c r="BZ183" s="653">
        <f t="shared" si="564"/>
        <v>0</v>
      </c>
      <c r="CA183" s="657">
        <f t="shared" si="564"/>
        <v>0</v>
      </c>
      <c r="CB183" s="656">
        <f t="shared" si="564"/>
        <v>0</v>
      </c>
      <c r="CC183" s="653">
        <f t="shared" si="564"/>
        <v>0</v>
      </c>
      <c r="CD183" s="653">
        <f t="shared" si="564"/>
        <v>0</v>
      </c>
      <c r="CE183" s="653">
        <f t="shared" si="564"/>
        <v>0</v>
      </c>
    </row>
    <row r="184" spans="1:83" x14ac:dyDescent="0.3">
      <c r="A184" s="672" t="str">
        <f t="shared" si="533"/>
        <v/>
      </c>
      <c r="B184" s="671"/>
      <c r="C184" s="702"/>
      <c r="D184" s="702"/>
      <c r="E184" s="702"/>
      <c r="F184" s="702"/>
      <c r="G184" s="702"/>
      <c r="H184" s="702"/>
      <c r="I184" s="702"/>
      <c r="J184" s="702"/>
      <c r="K184" s="702"/>
      <c r="L184" s="702"/>
      <c r="M184" s="702"/>
      <c r="N184" s="702"/>
      <c r="O184" s="702"/>
      <c r="P184" s="702"/>
      <c r="Q184" s="703"/>
      <c r="R184" s="703"/>
      <c r="S184" s="703"/>
      <c r="T184" s="703"/>
      <c r="U184" s="703"/>
      <c r="V184" s="703"/>
      <c r="W184" s="703"/>
      <c r="X184" s="703"/>
      <c r="Y184" s="703"/>
      <c r="Z184" s="702"/>
      <c r="AA184" s="702"/>
      <c r="AB184" s="703"/>
      <c r="AC184" s="703"/>
      <c r="AD184" s="703"/>
      <c r="AE184" s="703"/>
      <c r="AF184" s="703"/>
      <c r="AG184" s="703"/>
      <c r="AH184" s="703"/>
      <c r="AI184" s="703"/>
      <c r="AJ184" s="703"/>
      <c r="AK184" s="703"/>
      <c r="AL184" s="703"/>
      <c r="AM184" s="703" t="s">
        <v>0</v>
      </c>
      <c r="AN184" s="702"/>
      <c r="AO184" s="702"/>
      <c r="AP184" s="702"/>
      <c r="AQ184" s="702"/>
      <c r="AR184" s="702"/>
      <c r="AS184" s="703"/>
      <c r="AT184" s="703"/>
      <c r="AU184" s="703"/>
      <c r="AV184" s="703"/>
      <c r="AW184" s="703"/>
      <c r="AX184" s="703"/>
      <c r="AY184" s="703"/>
      <c r="AZ184" s="703"/>
      <c r="BA184" s="703"/>
      <c r="BB184" s="702"/>
      <c r="BC184" s="702"/>
      <c r="BD184" s="703"/>
      <c r="BE184" s="703"/>
      <c r="BF184" s="703"/>
      <c r="BG184" s="703"/>
      <c r="BH184" s="703"/>
      <c r="BI184" s="703"/>
      <c r="BJ184" s="703"/>
      <c r="BK184" s="703"/>
      <c r="BL184" s="703"/>
      <c r="BM184" s="703"/>
      <c r="BN184" s="703"/>
      <c r="BO184" s="703"/>
      <c r="BP184" s="702"/>
      <c r="BQ184" s="702"/>
      <c r="BR184" s="702"/>
      <c r="BS184" s="702"/>
      <c r="BT184" s="702"/>
      <c r="BU184" s="703"/>
      <c r="BV184" s="703"/>
      <c r="BW184" s="703"/>
      <c r="BX184" s="703"/>
      <c r="BY184" s="703"/>
      <c r="BZ184" s="703"/>
      <c r="CA184" s="703"/>
      <c r="CB184" s="703"/>
      <c r="CC184" s="703"/>
      <c r="CD184" s="702"/>
      <c r="CE184" s="702"/>
    </row>
    <row r="185" spans="1:83" x14ac:dyDescent="0.3">
      <c r="A185" s="672" t="str">
        <f t="shared" si="533"/>
        <v>PORTO FERROFERRO</v>
      </c>
      <c r="B185" s="671" t="str">
        <f t="shared" si="381"/>
        <v>N</v>
      </c>
      <c r="C185" s="720" t="s">
        <v>9</v>
      </c>
      <c r="D185" s="720" t="s">
        <v>203</v>
      </c>
      <c r="E185" s="734"/>
      <c r="F185" s="734"/>
      <c r="G185" s="733"/>
      <c r="H185" s="722" t="s">
        <v>182</v>
      </c>
      <c r="I185" s="723">
        <f>SUMIF($EC$7:$EC$167,"RUMO",I$7:I$167)</f>
        <v>0</v>
      </c>
      <c r="J185" s="722">
        <f>SUMIF($EC$7:$EC$167,"T",J$7:J$167)</f>
        <v>0</v>
      </c>
      <c r="K185" s="722">
        <f>SUMIF($EC$7:$EC$167,"VLI",K$7:K$167)+SUMIF($EC$7:$EC$167,"MRS",K$7:K$167)+K186</f>
        <v>0</v>
      </c>
      <c r="L185" s="722">
        <f>IF(K185="","",K185-J185)</f>
        <v>0</v>
      </c>
      <c r="M185" s="722">
        <f t="shared" ref="M185:AR185" si="565">SUMIF($EC$7:$EC$167,"T",M$7:M$167)</f>
        <v>0</v>
      </c>
      <c r="N185" s="728">
        <f t="shared" si="565"/>
        <v>0</v>
      </c>
      <c r="O185" s="727">
        <f t="shared" si="565"/>
        <v>0</v>
      </c>
      <c r="P185" s="726">
        <f t="shared" si="565"/>
        <v>0</v>
      </c>
      <c r="Q185" s="732">
        <f t="shared" si="565"/>
        <v>0</v>
      </c>
      <c r="R185" s="731">
        <f t="shared" si="565"/>
        <v>0</v>
      </c>
      <c r="S185" s="726">
        <f t="shared" si="565"/>
        <v>0</v>
      </c>
      <c r="T185" s="732">
        <f t="shared" si="565"/>
        <v>0</v>
      </c>
      <c r="U185" s="731">
        <f t="shared" si="565"/>
        <v>0</v>
      </c>
      <c r="V185" s="726">
        <f t="shared" si="565"/>
        <v>0</v>
      </c>
      <c r="W185" s="726">
        <f t="shared" si="565"/>
        <v>0</v>
      </c>
      <c r="X185" s="730">
        <f t="shared" si="565"/>
        <v>0</v>
      </c>
      <c r="Y185" s="726">
        <f t="shared" si="565"/>
        <v>0</v>
      </c>
      <c r="Z185" s="726">
        <f t="shared" si="565"/>
        <v>0</v>
      </c>
      <c r="AA185" s="726">
        <f t="shared" si="565"/>
        <v>0</v>
      </c>
      <c r="AB185" s="725">
        <f t="shared" si="565"/>
        <v>0</v>
      </c>
      <c r="AC185" s="724">
        <f t="shared" si="565"/>
        <v>0</v>
      </c>
      <c r="AD185" s="729">
        <f t="shared" si="565"/>
        <v>0</v>
      </c>
      <c r="AE185" s="725">
        <f t="shared" si="565"/>
        <v>0</v>
      </c>
      <c r="AF185" s="724">
        <f t="shared" si="565"/>
        <v>0</v>
      </c>
      <c r="AG185" s="729">
        <f t="shared" si="565"/>
        <v>0</v>
      </c>
      <c r="AH185" s="725">
        <f t="shared" si="565"/>
        <v>0</v>
      </c>
      <c r="AI185" s="724">
        <f t="shared" si="565"/>
        <v>0</v>
      </c>
      <c r="AJ185" s="729">
        <f t="shared" si="565"/>
        <v>0</v>
      </c>
      <c r="AK185" s="725">
        <f t="shared" si="565"/>
        <v>0</v>
      </c>
      <c r="AL185" s="724">
        <f t="shared" si="565"/>
        <v>0</v>
      </c>
      <c r="AM185" s="729">
        <f t="shared" si="565"/>
        <v>0</v>
      </c>
      <c r="AN185" s="729">
        <f t="shared" si="565"/>
        <v>0</v>
      </c>
      <c r="AO185" s="729">
        <f t="shared" si="565"/>
        <v>0</v>
      </c>
      <c r="AP185" s="728">
        <f t="shared" si="565"/>
        <v>0</v>
      </c>
      <c r="AQ185" s="727">
        <f t="shared" si="565"/>
        <v>0</v>
      </c>
      <c r="AR185" s="726">
        <f t="shared" si="565"/>
        <v>0</v>
      </c>
      <c r="AS185" s="728">
        <f t="shared" ref="AS185:BX185" si="566">SUMIF($EC$7:$EC$167,"T",AS$7:AS$167)</f>
        <v>0</v>
      </c>
      <c r="AT185" s="727">
        <f t="shared" si="566"/>
        <v>0</v>
      </c>
      <c r="AU185" s="726">
        <f t="shared" si="566"/>
        <v>0</v>
      </c>
      <c r="AV185" s="728">
        <f t="shared" si="566"/>
        <v>0</v>
      </c>
      <c r="AW185" s="727">
        <f t="shared" si="566"/>
        <v>0</v>
      </c>
      <c r="AX185" s="726">
        <f t="shared" si="566"/>
        <v>0</v>
      </c>
      <c r="AY185" s="728">
        <f t="shared" si="566"/>
        <v>0</v>
      </c>
      <c r="AZ185" s="727">
        <f t="shared" si="566"/>
        <v>0</v>
      </c>
      <c r="BA185" s="726">
        <f t="shared" si="566"/>
        <v>0</v>
      </c>
      <c r="BB185" s="726">
        <f t="shared" si="566"/>
        <v>0</v>
      </c>
      <c r="BC185" s="726">
        <f t="shared" si="566"/>
        <v>0</v>
      </c>
      <c r="BD185" s="725">
        <f t="shared" si="566"/>
        <v>0</v>
      </c>
      <c r="BE185" s="724">
        <f t="shared" si="566"/>
        <v>0</v>
      </c>
      <c r="BF185" s="729">
        <f t="shared" si="566"/>
        <v>0</v>
      </c>
      <c r="BG185" s="725">
        <f t="shared" si="566"/>
        <v>0</v>
      </c>
      <c r="BH185" s="724">
        <f t="shared" si="566"/>
        <v>0</v>
      </c>
      <c r="BI185" s="729">
        <f t="shared" si="566"/>
        <v>0</v>
      </c>
      <c r="BJ185" s="725">
        <f t="shared" si="566"/>
        <v>0</v>
      </c>
      <c r="BK185" s="724">
        <f t="shared" si="566"/>
        <v>0</v>
      </c>
      <c r="BL185" s="729">
        <f t="shared" si="566"/>
        <v>0</v>
      </c>
      <c r="BM185" s="725">
        <f t="shared" si="566"/>
        <v>0</v>
      </c>
      <c r="BN185" s="724">
        <f t="shared" si="566"/>
        <v>0</v>
      </c>
      <c r="BO185" s="729">
        <f t="shared" si="566"/>
        <v>0</v>
      </c>
      <c r="BP185" s="729">
        <f t="shared" si="566"/>
        <v>0</v>
      </c>
      <c r="BQ185" s="729">
        <f t="shared" si="566"/>
        <v>0</v>
      </c>
      <c r="BR185" s="728">
        <f t="shared" si="566"/>
        <v>0</v>
      </c>
      <c r="BS185" s="727">
        <f t="shared" si="566"/>
        <v>0</v>
      </c>
      <c r="BT185" s="726">
        <f t="shared" si="566"/>
        <v>0</v>
      </c>
      <c r="BU185" s="728">
        <f t="shared" si="566"/>
        <v>0</v>
      </c>
      <c r="BV185" s="727">
        <f t="shared" si="566"/>
        <v>0</v>
      </c>
      <c r="BW185" s="726">
        <f t="shared" si="566"/>
        <v>0</v>
      </c>
      <c r="BX185" s="728">
        <f t="shared" si="566"/>
        <v>0</v>
      </c>
      <c r="BY185" s="727">
        <f t="shared" ref="BY185:CE185" si="567">SUMIF($EC$7:$EC$167,"T",BY$7:BY$167)</f>
        <v>0</v>
      </c>
      <c r="BZ185" s="726">
        <f t="shared" si="567"/>
        <v>0</v>
      </c>
      <c r="CA185" s="728">
        <f t="shared" si="567"/>
        <v>0</v>
      </c>
      <c r="CB185" s="727">
        <f t="shared" si="567"/>
        <v>0</v>
      </c>
      <c r="CC185" s="726">
        <f t="shared" si="567"/>
        <v>0</v>
      </c>
      <c r="CD185" s="726">
        <f t="shared" si="567"/>
        <v>0</v>
      </c>
      <c r="CE185" s="726">
        <f t="shared" si="567"/>
        <v>0</v>
      </c>
    </row>
    <row r="186" spans="1:83" x14ac:dyDescent="0.3">
      <c r="A186" s="672" t="str">
        <f t="shared" si="533"/>
        <v>RUMO GRAO + AÇÚCARRUMO</v>
      </c>
      <c r="B186" s="671" t="str">
        <f t="shared" si="381"/>
        <v>N</v>
      </c>
      <c r="C186" s="721" t="s">
        <v>9</v>
      </c>
      <c r="D186" s="720" t="s">
        <v>204</v>
      </c>
      <c r="E186" s="719"/>
      <c r="F186" s="719"/>
      <c r="G186" s="718"/>
      <c r="H186" s="706" t="s">
        <v>8</v>
      </c>
      <c r="I186" s="707">
        <f>SUMIF($EC$7:$EC$167,"RUMO",I$7:I$167)</f>
        <v>0</v>
      </c>
      <c r="J186" s="706">
        <f>SUMIF($EC$7:$EC$167,"RUMO",J$7:J$167)</f>
        <v>0</v>
      </c>
      <c r="K186" s="706">
        <f>SUMIF($EC$7:$EC$167,"RUMO",K$7:K$167)</f>
        <v>0</v>
      </c>
      <c r="L186" s="706">
        <f>IF(K186="","",K186-J186)</f>
        <v>0</v>
      </c>
      <c r="M186" s="706">
        <f t="shared" ref="M186:AR186" si="568">SUMIF($EC$7:$EC$167,"RUMO",M$7:M$167)</f>
        <v>0</v>
      </c>
      <c r="N186" s="712">
        <f t="shared" si="568"/>
        <v>0</v>
      </c>
      <c r="O186" s="711">
        <f t="shared" si="568"/>
        <v>0</v>
      </c>
      <c r="P186" s="710">
        <f t="shared" si="568"/>
        <v>0</v>
      </c>
      <c r="Q186" s="717">
        <f t="shared" si="568"/>
        <v>0</v>
      </c>
      <c r="R186" s="716">
        <f t="shared" si="568"/>
        <v>0</v>
      </c>
      <c r="S186" s="710">
        <f t="shared" si="568"/>
        <v>0</v>
      </c>
      <c r="T186" s="717">
        <f t="shared" si="568"/>
        <v>0</v>
      </c>
      <c r="U186" s="716">
        <f t="shared" si="568"/>
        <v>0</v>
      </c>
      <c r="V186" s="710">
        <f t="shared" si="568"/>
        <v>0</v>
      </c>
      <c r="W186" s="715">
        <f t="shared" si="568"/>
        <v>0</v>
      </c>
      <c r="X186" s="714">
        <f t="shared" si="568"/>
        <v>0</v>
      </c>
      <c r="Y186" s="710">
        <f t="shared" si="568"/>
        <v>0</v>
      </c>
      <c r="Z186" s="710">
        <f t="shared" si="568"/>
        <v>0</v>
      </c>
      <c r="AA186" s="710">
        <f t="shared" si="568"/>
        <v>0</v>
      </c>
      <c r="AB186" s="709">
        <f t="shared" si="568"/>
        <v>0</v>
      </c>
      <c r="AC186" s="708">
        <f t="shared" si="568"/>
        <v>0</v>
      </c>
      <c r="AD186" s="708">
        <f t="shared" si="568"/>
        <v>0</v>
      </c>
      <c r="AE186" s="708">
        <f t="shared" si="568"/>
        <v>0</v>
      </c>
      <c r="AF186" s="708">
        <f t="shared" si="568"/>
        <v>0</v>
      </c>
      <c r="AG186" s="713">
        <f t="shared" si="568"/>
        <v>0</v>
      </c>
      <c r="AH186" s="709">
        <f t="shared" si="568"/>
        <v>0</v>
      </c>
      <c r="AI186" s="708">
        <f t="shared" si="568"/>
        <v>0</v>
      </c>
      <c r="AJ186" s="713">
        <f t="shared" si="568"/>
        <v>0</v>
      </c>
      <c r="AK186" s="709">
        <f t="shared" si="568"/>
        <v>0</v>
      </c>
      <c r="AL186" s="708">
        <f t="shared" si="568"/>
        <v>0</v>
      </c>
      <c r="AM186" s="713">
        <f t="shared" si="568"/>
        <v>0</v>
      </c>
      <c r="AN186" s="713">
        <f t="shared" si="568"/>
        <v>0</v>
      </c>
      <c r="AO186" s="713">
        <f t="shared" si="568"/>
        <v>0</v>
      </c>
      <c r="AP186" s="712">
        <f t="shared" si="568"/>
        <v>0</v>
      </c>
      <c r="AQ186" s="711">
        <f t="shared" si="568"/>
        <v>0</v>
      </c>
      <c r="AR186" s="710">
        <f t="shared" si="568"/>
        <v>0</v>
      </c>
      <c r="AS186" s="712">
        <f t="shared" ref="AS186:BX186" si="569">SUMIF($EC$7:$EC$167,"RUMO",AS$7:AS$167)</f>
        <v>0</v>
      </c>
      <c r="AT186" s="711">
        <f t="shared" si="569"/>
        <v>0</v>
      </c>
      <c r="AU186" s="710">
        <f t="shared" si="569"/>
        <v>0</v>
      </c>
      <c r="AV186" s="712">
        <f t="shared" si="569"/>
        <v>0</v>
      </c>
      <c r="AW186" s="711">
        <f t="shared" si="569"/>
        <v>0</v>
      </c>
      <c r="AX186" s="710">
        <f t="shared" si="569"/>
        <v>0</v>
      </c>
      <c r="AY186" s="712">
        <f t="shared" si="569"/>
        <v>0</v>
      </c>
      <c r="AZ186" s="711">
        <f t="shared" si="569"/>
        <v>0</v>
      </c>
      <c r="BA186" s="710">
        <f t="shared" si="569"/>
        <v>0</v>
      </c>
      <c r="BB186" s="710">
        <f t="shared" si="569"/>
        <v>0</v>
      </c>
      <c r="BC186" s="710">
        <f t="shared" si="569"/>
        <v>0</v>
      </c>
      <c r="BD186" s="709">
        <f t="shared" si="569"/>
        <v>0</v>
      </c>
      <c r="BE186" s="708">
        <f t="shared" si="569"/>
        <v>0</v>
      </c>
      <c r="BF186" s="713">
        <f t="shared" si="569"/>
        <v>0</v>
      </c>
      <c r="BG186" s="709">
        <f t="shared" si="569"/>
        <v>0</v>
      </c>
      <c r="BH186" s="708">
        <f t="shared" si="569"/>
        <v>0</v>
      </c>
      <c r="BI186" s="713">
        <f t="shared" si="569"/>
        <v>0</v>
      </c>
      <c r="BJ186" s="709">
        <f t="shared" si="569"/>
        <v>0</v>
      </c>
      <c r="BK186" s="708">
        <f t="shared" si="569"/>
        <v>0</v>
      </c>
      <c r="BL186" s="713">
        <f t="shared" si="569"/>
        <v>0</v>
      </c>
      <c r="BM186" s="709">
        <f t="shared" si="569"/>
        <v>0</v>
      </c>
      <c r="BN186" s="708">
        <f t="shared" si="569"/>
        <v>0</v>
      </c>
      <c r="BO186" s="713">
        <f t="shared" si="569"/>
        <v>0</v>
      </c>
      <c r="BP186" s="713">
        <f t="shared" si="569"/>
        <v>0</v>
      </c>
      <c r="BQ186" s="713">
        <f t="shared" si="569"/>
        <v>0</v>
      </c>
      <c r="BR186" s="712">
        <f t="shared" si="569"/>
        <v>0</v>
      </c>
      <c r="BS186" s="711">
        <f t="shared" si="569"/>
        <v>0</v>
      </c>
      <c r="BT186" s="710">
        <f t="shared" si="569"/>
        <v>0</v>
      </c>
      <c r="BU186" s="712">
        <f t="shared" si="569"/>
        <v>0</v>
      </c>
      <c r="BV186" s="711">
        <f t="shared" si="569"/>
        <v>0</v>
      </c>
      <c r="BW186" s="710">
        <f t="shared" si="569"/>
        <v>0</v>
      </c>
      <c r="BX186" s="712">
        <f t="shared" si="569"/>
        <v>0</v>
      </c>
      <c r="BY186" s="711">
        <f t="shared" ref="BY186:CE186" si="570">SUMIF($EC$7:$EC$167,"RUMO",BY$7:BY$167)</f>
        <v>0</v>
      </c>
      <c r="BZ186" s="710">
        <f t="shared" si="570"/>
        <v>0</v>
      </c>
      <c r="CA186" s="712">
        <f t="shared" si="570"/>
        <v>0</v>
      </c>
      <c r="CB186" s="711">
        <f t="shared" si="570"/>
        <v>0</v>
      </c>
      <c r="CC186" s="710">
        <f t="shared" si="570"/>
        <v>0</v>
      </c>
      <c r="CD186" s="710">
        <f t="shared" si="570"/>
        <v>0</v>
      </c>
      <c r="CE186" s="710">
        <f t="shared" si="570"/>
        <v>0</v>
      </c>
    </row>
    <row r="187" spans="1:83" x14ac:dyDescent="0.3">
      <c r="A187" s="672" t="str">
        <f t="shared" si="533"/>
        <v>RUMO GRÃO PSNRUMO</v>
      </c>
      <c r="B187" s="671" t="str">
        <f t="shared" si="381"/>
        <v>N</v>
      </c>
      <c r="C187" s="701" t="s">
        <v>107</v>
      </c>
      <c r="D187" s="697" t="s">
        <v>205</v>
      </c>
      <c r="E187" s="697"/>
      <c r="F187" s="697"/>
      <c r="G187" s="697"/>
      <c r="H187" s="699" t="s">
        <v>8</v>
      </c>
      <c r="I187" s="673">
        <f t="shared" ref="I187:AN187" si="571">SUM(SUMIF($EG$7:$EG$167,"GRAO M.DIREITA LARGA",I$7:I$167),SUMIF($EG$7:$EG$167,"GRAO M.ESQUERDAX LARGA",I$7:I$167))</f>
        <v>0</v>
      </c>
      <c r="J187" s="673">
        <f t="shared" si="571"/>
        <v>0</v>
      </c>
      <c r="K187" s="674">
        <f t="shared" si="571"/>
        <v>0</v>
      </c>
      <c r="L187" s="673">
        <f t="shared" si="571"/>
        <v>0</v>
      </c>
      <c r="M187" s="673">
        <f t="shared" si="571"/>
        <v>0</v>
      </c>
      <c r="N187" s="678">
        <f t="shared" si="571"/>
        <v>0</v>
      </c>
      <c r="O187" s="678">
        <f t="shared" si="571"/>
        <v>0</v>
      </c>
      <c r="P187" s="679">
        <f t="shared" si="571"/>
        <v>0</v>
      </c>
      <c r="Q187" s="678">
        <f t="shared" si="571"/>
        <v>0</v>
      </c>
      <c r="R187" s="678">
        <f t="shared" si="571"/>
        <v>0</v>
      </c>
      <c r="S187" s="677">
        <f t="shared" si="571"/>
        <v>0</v>
      </c>
      <c r="T187" s="678">
        <f t="shared" si="571"/>
        <v>0</v>
      </c>
      <c r="U187" s="678">
        <f t="shared" si="571"/>
        <v>0</v>
      </c>
      <c r="V187" s="677">
        <f t="shared" si="571"/>
        <v>0</v>
      </c>
      <c r="W187" s="678">
        <f t="shared" si="571"/>
        <v>0</v>
      </c>
      <c r="X187" s="678">
        <f t="shared" si="571"/>
        <v>0</v>
      </c>
      <c r="Y187" s="677">
        <f t="shared" si="571"/>
        <v>0</v>
      </c>
      <c r="Z187" s="676">
        <f t="shared" si="571"/>
        <v>0</v>
      </c>
      <c r="AA187" s="676">
        <f t="shared" si="571"/>
        <v>0</v>
      </c>
      <c r="AB187" s="675">
        <f t="shared" si="571"/>
        <v>0</v>
      </c>
      <c r="AC187" s="675">
        <f t="shared" si="571"/>
        <v>0</v>
      </c>
      <c r="AD187" s="680">
        <f t="shared" si="571"/>
        <v>0</v>
      </c>
      <c r="AE187" s="675">
        <f t="shared" si="571"/>
        <v>0</v>
      </c>
      <c r="AF187" s="675">
        <f t="shared" si="571"/>
        <v>0</v>
      </c>
      <c r="AG187" s="680">
        <f t="shared" si="571"/>
        <v>0</v>
      </c>
      <c r="AH187" s="675">
        <f t="shared" si="571"/>
        <v>0</v>
      </c>
      <c r="AI187" s="675">
        <f t="shared" si="571"/>
        <v>0</v>
      </c>
      <c r="AJ187" s="680">
        <f t="shared" si="571"/>
        <v>0</v>
      </c>
      <c r="AK187" s="675">
        <f t="shared" si="571"/>
        <v>0</v>
      </c>
      <c r="AL187" s="675">
        <f t="shared" si="571"/>
        <v>0</v>
      </c>
      <c r="AM187" s="680">
        <f t="shared" si="571"/>
        <v>0</v>
      </c>
      <c r="AN187" s="676">
        <f t="shared" si="571"/>
        <v>0</v>
      </c>
      <c r="AO187" s="676">
        <f t="shared" ref="AO187:BT187" si="572">SUM(SUMIF($EG$7:$EG$167,"GRAO M.DIREITA LARGA",AO$7:AO$167),SUMIF($EG$7:$EG$167,"GRAO M.ESQUERDAX LARGA",AO$7:AO$167))</f>
        <v>0</v>
      </c>
      <c r="AP187" s="678">
        <f t="shared" si="572"/>
        <v>0</v>
      </c>
      <c r="AQ187" s="678">
        <f t="shared" si="572"/>
        <v>0</v>
      </c>
      <c r="AR187" s="679">
        <f t="shared" si="572"/>
        <v>0</v>
      </c>
      <c r="AS187" s="678">
        <f t="shared" si="572"/>
        <v>0</v>
      </c>
      <c r="AT187" s="678">
        <f t="shared" si="572"/>
        <v>0</v>
      </c>
      <c r="AU187" s="677">
        <f t="shared" si="572"/>
        <v>0</v>
      </c>
      <c r="AV187" s="678">
        <f t="shared" si="572"/>
        <v>0</v>
      </c>
      <c r="AW187" s="678">
        <f t="shared" si="572"/>
        <v>0</v>
      </c>
      <c r="AX187" s="677">
        <f t="shared" si="572"/>
        <v>0</v>
      </c>
      <c r="AY187" s="678">
        <f t="shared" si="572"/>
        <v>0</v>
      </c>
      <c r="AZ187" s="678">
        <f t="shared" si="572"/>
        <v>0</v>
      </c>
      <c r="BA187" s="677">
        <f t="shared" si="572"/>
        <v>0</v>
      </c>
      <c r="BB187" s="676">
        <f t="shared" si="572"/>
        <v>0</v>
      </c>
      <c r="BC187" s="676">
        <f t="shared" si="572"/>
        <v>0</v>
      </c>
      <c r="BD187" s="675">
        <f t="shared" si="572"/>
        <v>0</v>
      </c>
      <c r="BE187" s="675">
        <f t="shared" si="572"/>
        <v>0</v>
      </c>
      <c r="BF187" s="680">
        <f t="shared" si="572"/>
        <v>0</v>
      </c>
      <c r="BG187" s="675">
        <f t="shared" si="572"/>
        <v>0</v>
      </c>
      <c r="BH187" s="675">
        <f t="shared" si="572"/>
        <v>0</v>
      </c>
      <c r="BI187" s="680">
        <f t="shared" si="572"/>
        <v>0</v>
      </c>
      <c r="BJ187" s="675">
        <f t="shared" si="572"/>
        <v>0</v>
      </c>
      <c r="BK187" s="675">
        <f t="shared" si="572"/>
        <v>0</v>
      </c>
      <c r="BL187" s="680">
        <f t="shared" si="572"/>
        <v>0</v>
      </c>
      <c r="BM187" s="675">
        <f t="shared" si="572"/>
        <v>0</v>
      </c>
      <c r="BN187" s="675">
        <f t="shared" si="572"/>
        <v>0</v>
      </c>
      <c r="BO187" s="680">
        <f t="shared" si="572"/>
        <v>0</v>
      </c>
      <c r="BP187" s="676">
        <f t="shared" si="572"/>
        <v>0</v>
      </c>
      <c r="BQ187" s="676">
        <f t="shared" si="572"/>
        <v>0</v>
      </c>
      <c r="BR187" s="678">
        <f t="shared" si="572"/>
        <v>0</v>
      </c>
      <c r="BS187" s="678">
        <f t="shared" si="572"/>
        <v>0</v>
      </c>
      <c r="BT187" s="679">
        <f t="shared" si="572"/>
        <v>0</v>
      </c>
      <c r="BU187" s="678">
        <f t="shared" ref="BU187:CE187" si="573">SUM(SUMIF($EG$7:$EG$167,"GRAO M.DIREITA LARGA",BU$7:BU$167),SUMIF($EG$7:$EG$167,"GRAO M.ESQUERDAX LARGA",BU$7:BU$167))</f>
        <v>0</v>
      </c>
      <c r="BV187" s="678">
        <f t="shared" si="573"/>
        <v>0</v>
      </c>
      <c r="BW187" s="677">
        <f t="shared" si="573"/>
        <v>0</v>
      </c>
      <c r="BX187" s="678">
        <f t="shared" si="573"/>
        <v>0</v>
      </c>
      <c r="BY187" s="678">
        <f t="shared" si="573"/>
        <v>0</v>
      </c>
      <c r="BZ187" s="677">
        <f t="shared" si="573"/>
        <v>0</v>
      </c>
      <c r="CA187" s="678">
        <f t="shared" si="573"/>
        <v>0</v>
      </c>
      <c r="CB187" s="678">
        <f t="shared" si="573"/>
        <v>0</v>
      </c>
      <c r="CC187" s="677">
        <f t="shared" si="573"/>
        <v>0</v>
      </c>
      <c r="CD187" s="676">
        <f t="shared" si="573"/>
        <v>0</v>
      </c>
      <c r="CE187" s="676">
        <f t="shared" si="573"/>
        <v>0</v>
      </c>
    </row>
    <row r="188" spans="1:83" x14ac:dyDescent="0.3">
      <c r="A188" s="672" t="str">
        <f t="shared" si="533"/>
        <v>RUMO GRÃO PCZRUMO</v>
      </c>
      <c r="B188" s="671" t="str">
        <f t="shared" si="381"/>
        <v>N</v>
      </c>
      <c r="C188" s="701" t="s">
        <v>100</v>
      </c>
      <c r="D188" s="700" t="s">
        <v>139</v>
      </c>
      <c r="E188" s="700"/>
      <c r="F188" s="700"/>
      <c r="G188" s="700"/>
      <c r="H188" s="699" t="s">
        <v>8</v>
      </c>
      <c r="I188" s="673">
        <f t="shared" ref="I188:AN188" si="574">SUM(SUMIF($EG$7:$EG$167,"GRAO M.DIREITAX LARGA",I$7:I$167),SUMIF($EG$7:$EG$167,"GRAO M.ESQUERDA LARGA",I$7:I$167))</f>
        <v>0</v>
      </c>
      <c r="J188" s="673">
        <f t="shared" si="574"/>
        <v>0</v>
      </c>
      <c r="K188" s="674">
        <f t="shared" si="574"/>
        <v>0</v>
      </c>
      <c r="L188" s="673">
        <f t="shared" si="574"/>
        <v>0</v>
      </c>
      <c r="M188" s="673">
        <f t="shared" si="574"/>
        <v>0</v>
      </c>
      <c r="N188" s="678">
        <f t="shared" si="574"/>
        <v>0</v>
      </c>
      <c r="O188" s="678">
        <f t="shared" si="574"/>
        <v>0</v>
      </c>
      <c r="P188" s="679">
        <f t="shared" si="574"/>
        <v>0</v>
      </c>
      <c r="Q188" s="678">
        <f t="shared" si="574"/>
        <v>0</v>
      </c>
      <c r="R188" s="678">
        <f t="shared" si="574"/>
        <v>0</v>
      </c>
      <c r="S188" s="677">
        <f t="shared" si="574"/>
        <v>0</v>
      </c>
      <c r="T188" s="678">
        <f t="shared" si="574"/>
        <v>0</v>
      </c>
      <c r="U188" s="678">
        <f t="shared" si="574"/>
        <v>0</v>
      </c>
      <c r="V188" s="677">
        <f t="shared" si="574"/>
        <v>0</v>
      </c>
      <c r="W188" s="678">
        <f t="shared" si="574"/>
        <v>0</v>
      </c>
      <c r="X188" s="678">
        <f t="shared" si="574"/>
        <v>0</v>
      </c>
      <c r="Y188" s="677">
        <f t="shared" si="574"/>
        <v>0</v>
      </c>
      <c r="Z188" s="676">
        <f t="shared" si="574"/>
        <v>0</v>
      </c>
      <c r="AA188" s="676">
        <f t="shared" si="574"/>
        <v>0</v>
      </c>
      <c r="AB188" s="675">
        <f t="shared" si="574"/>
        <v>0</v>
      </c>
      <c r="AC188" s="675">
        <f t="shared" si="574"/>
        <v>0</v>
      </c>
      <c r="AD188" s="680">
        <f t="shared" si="574"/>
        <v>0</v>
      </c>
      <c r="AE188" s="675">
        <f t="shared" si="574"/>
        <v>0</v>
      </c>
      <c r="AF188" s="675">
        <f t="shared" si="574"/>
        <v>0</v>
      </c>
      <c r="AG188" s="680">
        <f t="shared" si="574"/>
        <v>0</v>
      </c>
      <c r="AH188" s="675">
        <f t="shared" si="574"/>
        <v>0</v>
      </c>
      <c r="AI188" s="675">
        <f t="shared" si="574"/>
        <v>0</v>
      </c>
      <c r="AJ188" s="680">
        <f t="shared" si="574"/>
        <v>0</v>
      </c>
      <c r="AK188" s="675">
        <f t="shared" si="574"/>
        <v>0</v>
      </c>
      <c r="AL188" s="675">
        <f t="shared" si="574"/>
        <v>0</v>
      </c>
      <c r="AM188" s="680">
        <f t="shared" si="574"/>
        <v>0</v>
      </c>
      <c r="AN188" s="676">
        <f t="shared" si="574"/>
        <v>0</v>
      </c>
      <c r="AO188" s="676">
        <f t="shared" ref="AO188:BO188" si="575">SUM(SUMIF($EG$7:$EG$167,"GRAO M.DIREITAX LARGA",AO$7:AO$167),SUMIF($EG$7:$EG$167,"GRAO M.ESQUERDA LARGA",AO$7:AO$167))</f>
        <v>0</v>
      </c>
      <c r="AP188" s="678">
        <f t="shared" si="575"/>
        <v>0</v>
      </c>
      <c r="AQ188" s="678">
        <f t="shared" si="575"/>
        <v>0</v>
      </c>
      <c r="AR188" s="679">
        <f t="shared" si="575"/>
        <v>0</v>
      </c>
      <c r="AS188" s="678">
        <f t="shared" si="575"/>
        <v>0</v>
      </c>
      <c r="AT188" s="678">
        <f t="shared" si="575"/>
        <v>0</v>
      </c>
      <c r="AU188" s="677">
        <f t="shared" si="575"/>
        <v>0</v>
      </c>
      <c r="AV188" s="678">
        <f t="shared" si="575"/>
        <v>0</v>
      </c>
      <c r="AW188" s="678">
        <f t="shared" si="575"/>
        <v>0</v>
      </c>
      <c r="AX188" s="677">
        <f t="shared" si="575"/>
        <v>0</v>
      </c>
      <c r="AY188" s="678">
        <f t="shared" si="575"/>
        <v>0</v>
      </c>
      <c r="AZ188" s="678">
        <f t="shared" si="575"/>
        <v>0</v>
      </c>
      <c r="BA188" s="677">
        <f t="shared" si="575"/>
        <v>0</v>
      </c>
      <c r="BB188" s="676">
        <f t="shared" si="575"/>
        <v>0</v>
      </c>
      <c r="BC188" s="676">
        <f t="shared" si="575"/>
        <v>0</v>
      </c>
      <c r="BD188" s="675">
        <f t="shared" si="575"/>
        <v>0</v>
      </c>
      <c r="BE188" s="675">
        <f t="shared" si="575"/>
        <v>0</v>
      </c>
      <c r="BF188" s="680">
        <f t="shared" si="575"/>
        <v>0</v>
      </c>
      <c r="BG188" s="675">
        <f t="shared" si="575"/>
        <v>0</v>
      </c>
      <c r="BH188" s="675">
        <f t="shared" si="575"/>
        <v>0</v>
      </c>
      <c r="BI188" s="680">
        <f t="shared" si="575"/>
        <v>0</v>
      </c>
      <c r="BJ188" s="675">
        <f t="shared" si="575"/>
        <v>0</v>
      </c>
      <c r="BK188" s="675">
        <f t="shared" si="575"/>
        <v>0</v>
      </c>
      <c r="BL188" s="680">
        <f t="shared" si="575"/>
        <v>0</v>
      </c>
      <c r="BM188" s="675">
        <f t="shared" si="575"/>
        <v>0</v>
      </c>
      <c r="BN188" s="675">
        <f t="shared" si="575"/>
        <v>0</v>
      </c>
      <c r="BO188" s="680">
        <f t="shared" si="575"/>
        <v>0</v>
      </c>
      <c r="BP188" s="676">
        <f>SUM(SUMIF($EG$7:$EG$167,"GRAO M.DIREITAX LARGA",BP$7:BP$167),SUMIF($EG$7:$EG$167,"GRAO M.ESQUERDA LARGA",BP$7:BP$167))+BP138</f>
        <v>0</v>
      </c>
      <c r="BQ188" s="676">
        <f>SUM(SUMIF($EG$7:$EG$167,"GRAO M.DIREITAX LARGA",BQ$7:BQ$167),SUMIF($EG$7:$EG$167,"GRAO M.ESQUERDA LARGA",BQ$7:BQ$167))+BQ138</f>
        <v>0</v>
      </c>
      <c r="BR188" s="678">
        <f t="shared" ref="BR188:CC188" si="576">SUM(SUMIF($EG$7:$EG$167,"GRAO M.DIREITAX LARGA",BR$7:BR$167),SUMIF($EG$7:$EG$167,"GRAO M.ESQUERDA LARGA",BR$7:BR$167))</f>
        <v>0</v>
      </c>
      <c r="BS188" s="678">
        <f t="shared" si="576"/>
        <v>0</v>
      </c>
      <c r="BT188" s="679">
        <f t="shared" si="576"/>
        <v>0</v>
      </c>
      <c r="BU188" s="678">
        <f t="shared" si="576"/>
        <v>0</v>
      </c>
      <c r="BV188" s="678">
        <f t="shared" si="576"/>
        <v>0</v>
      </c>
      <c r="BW188" s="677">
        <f t="shared" si="576"/>
        <v>0</v>
      </c>
      <c r="BX188" s="678">
        <f t="shared" si="576"/>
        <v>0</v>
      </c>
      <c r="BY188" s="678">
        <f t="shared" si="576"/>
        <v>0</v>
      </c>
      <c r="BZ188" s="677">
        <f t="shared" si="576"/>
        <v>0</v>
      </c>
      <c r="CA188" s="678">
        <f t="shared" si="576"/>
        <v>0</v>
      </c>
      <c r="CB188" s="678">
        <f t="shared" si="576"/>
        <v>0</v>
      </c>
      <c r="CC188" s="677">
        <f t="shared" si="576"/>
        <v>0</v>
      </c>
      <c r="CD188" s="676">
        <f>SUM(SUMIF($EG$7:$EG$167,"GRAO M.DIREITAX LARGA",CD$7:CD$167),SUMIF($EG$7:$EG$167,"GRAO M.ESQUERDA LARGA",CD$7:CD$167))+CD138</f>
        <v>0</v>
      </c>
      <c r="CE188" s="676">
        <f>SUM(SUMIF($EG$7:$EG$167,"GRAO M.DIREITAX LARGA",CE$7:CE$167),SUMIF($EG$7:$EG$167,"GRAO M.ESQUERDA LARGA",CE$7:CE$167))+CE138</f>
        <v>0</v>
      </c>
    </row>
    <row r="189" spans="1:83" x14ac:dyDescent="0.3">
      <c r="A189" s="672" t="str">
        <f t="shared" si="533"/>
        <v>RUMO GRANELRUMO</v>
      </c>
      <c r="B189" s="671" t="str">
        <f t="shared" si="381"/>
        <v>N</v>
      </c>
      <c r="C189" s="670" t="s">
        <v>9</v>
      </c>
      <c r="D189" s="670" t="s">
        <v>206</v>
      </c>
      <c r="E189" s="669"/>
      <c r="F189" s="669"/>
      <c r="G189" s="668"/>
      <c r="H189" s="638" t="s">
        <v>8</v>
      </c>
      <c r="I189" s="658">
        <f>SUM(SUMIF($EG$7:$EG$167,"GRAO M.DIREITA LARGA",I$7:I$167),SUMIF($EG$7:$EG$167,"GRAO M.ESQUERDA LARGA",I$7:I$167))</f>
        <v>0</v>
      </c>
      <c r="J189" s="638"/>
      <c r="K189" s="638">
        <f t="shared" ref="K189:AP189" si="577">SUM(SUMIF($EG$7:$EG$167,"GRAO M.DIREITA LARGA",K$7:K$167),SUMIF($EG$7:$EG$167,"GRAO M.ESQUERDA LARGA",K$7:K$167))</f>
        <v>0</v>
      </c>
      <c r="L189" s="638">
        <f t="shared" si="577"/>
        <v>0</v>
      </c>
      <c r="M189" s="638">
        <f t="shared" si="577"/>
        <v>0</v>
      </c>
      <c r="N189" s="664">
        <f t="shared" si="577"/>
        <v>0</v>
      </c>
      <c r="O189" s="663">
        <f t="shared" si="577"/>
        <v>0</v>
      </c>
      <c r="P189" s="662">
        <f t="shared" si="577"/>
        <v>0</v>
      </c>
      <c r="Q189" s="667">
        <f t="shared" si="577"/>
        <v>0</v>
      </c>
      <c r="R189" s="666">
        <f t="shared" si="577"/>
        <v>0</v>
      </c>
      <c r="S189" s="662">
        <f t="shared" si="577"/>
        <v>0</v>
      </c>
      <c r="T189" s="667">
        <f t="shared" si="577"/>
        <v>0</v>
      </c>
      <c r="U189" s="666">
        <f t="shared" si="577"/>
        <v>0</v>
      </c>
      <c r="V189" s="662">
        <f t="shared" si="577"/>
        <v>0</v>
      </c>
      <c r="W189" s="705">
        <f t="shared" si="577"/>
        <v>0</v>
      </c>
      <c r="X189" s="704">
        <f t="shared" si="577"/>
        <v>0</v>
      </c>
      <c r="Y189" s="662">
        <f t="shared" si="577"/>
        <v>0</v>
      </c>
      <c r="Z189" s="662">
        <f t="shared" si="577"/>
        <v>0</v>
      </c>
      <c r="AA189" s="662">
        <f t="shared" si="577"/>
        <v>0</v>
      </c>
      <c r="AB189" s="661">
        <f t="shared" si="577"/>
        <v>0</v>
      </c>
      <c r="AC189" s="660">
        <f t="shared" si="577"/>
        <v>0</v>
      </c>
      <c r="AD189" s="665">
        <f t="shared" si="577"/>
        <v>0</v>
      </c>
      <c r="AE189" s="661">
        <f t="shared" si="577"/>
        <v>0</v>
      </c>
      <c r="AF189" s="660">
        <f t="shared" si="577"/>
        <v>0</v>
      </c>
      <c r="AG189" s="665">
        <f t="shared" si="577"/>
        <v>0</v>
      </c>
      <c r="AH189" s="661">
        <f t="shared" si="577"/>
        <v>0</v>
      </c>
      <c r="AI189" s="660">
        <f t="shared" si="577"/>
        <v>0</v>
      </c>
      <c r="AJ189" s="665">
        <f t="shared" si="577"/>
        <v>0</v>
      </c>
      <c r="AK189" s="661">
        <f t="shared" si="577"/>
        <v>0</v>
      </c>
      <c r="AL189" s="660">
        <f t="shared" si="577"/>
        <v>0</v>
      </c>
      <c r="AM189" s="665">
        <f t="shared" si="577"/>
        <v>0</v>
      </c>
      <c r="AN189" s="665">
        <f t="shared" si="577"/>
        <v>0</v>
      </c>
      <c r="AO189" s="665">
        <f t="shared" si="577"/>
        <v>0</v>
      </c>
      <c r="AP189" s="664">
        <f t="shared" si="577"/>
        <v>0</v>
      </c>
      <c r="AQ189" s="663">
        <f t="shared" ref="AQ189:BV189" si="578">SUM(SUMIF($EG$7:$EG$167,"GRAO M.DIREITA LARGA",AQ$7:AQ$167),SUMIF($EG$7:$EG$167,"GRAO M.ESQUERDA LARGA",AQ$7:AQ$167))</f>
        <v>0</v>
      </c>
      <c r="AR189" s="662">
        <f t="shared" si="578"/>
        <v>0</v>
      </c>
      <c r="AS189" s="664">
        <f t="shared" si="578"/>
        <v>0</v>
      </c>
      <c r="AT189" s="663">
        <f t="shared" si="578"/>
        <v>0</v>
      </c>
      <c r="AU189" s="662">
        <f t="shared" si="578"/>
        <v>0</v>
      </c>
      <c r="AV189" s="664">
        <f t="shared" si="578"/>
        <v>0</v>
      </c>
      <c r="AW189" s="663">
        <f t="shared" si="578"/>
        <v>0</v>
      </c>
      <c r="AX189" s="662">
        <f t="shared" si="578"/>
        <v>0</v>
      </c>
      <c r="AY189" s="664">
        <f t="shared" si="578"/>
        <v>0</v>
      </c>
      <c r="AZ189" s="663">
        <f t="shared" si="578"/>
        <v>0</v>
      </c>
      <c r="BA189" s="662">
        <f t="shared" si="578"/>
        <v>0</v>
      </c>
      <c r="BB189" s="662">
        <f t="shared" si="578"/>
        <v>0</v>
      </c>
      <c r="BC189" s="662">
        <f t="shared" si="578"/>
        <v>0</v>
      </c>
      <c r="BD189" s="661">
        <f t="shared" si="578"/>
        <v>0</v>
      </c>
      <c r="BE189" s="660">
        <f t="shared" si="578"/>
        <v>0</v>
      </c>
      <c r="BF189" s="665">
        <f t="shared" si="578"/>
        <v>0</v>
      </c>
      <c r="BG189" s="661">
        <f t="shared" si="578"/>
        <v>0</v>
      </c>
      <c r="BH189" s="660">
        <f t="shared" si="578"/>
        <v>0</v>
      </c>
      <c r="BI189" s="665">
        <f t="shared" si="578"/>
        <v>0</v>
      </c>
      <c r="BJ189" s="661">
        <f t="shared" si="578"/>
        <v>0</v>
      </c>
      <c r="BK189" s="660">
        <f t="shared" si="578"/>
        <v>0</v>
      </c>
      <c r="BL189" s="665">
        <f t="shared" si="578"/>
        <v>0</v>
      </c>
      <c r="BM189" s="661">
        <f t="shared" si="578"/>
        <v>0</v>
      </c>
      <c r="BN189" s="660">
        <f t="shared" si="578"/>
        <v>0</v>
      </c>
      <c r="BO189" s="665">
        <f t="shared" si="578"/>
        <v>0</v>
      </c>
      <c r="BP189" s="665">
        <f t="shared" si="578"/>
        <v>0</v>
      </c>
      <c r="BQ189" s="665">
        <f t="shared" si="578"/>
        <v>0</v>
      </c>
      <c r="BR189" s="664">
        <f t="shared" si="578"/>
        <v>0</v>
      </c>
      <c r="BS189" s="663">
        <f t="shared" si="578"/>
        <v>0</v>
      </c>
      <c r="BT189" s="662">
        <f t="shared" si="578"/>
        <v>0</v>
      </c>
      <c r="BU189" s="664">
        <f t="shared" si="578"/>
        <v>0</v>
      </c>
      <c r="BV189" s="663">
        <f t="shared" si="578"/>
        <v>0</v>
      </c>
      <c r="BW189" s="662">
        <f t="shared" ref="BW189:CE189" si="579">SUM(SUMIF($EG$7:$EG$167,"GRAO M.DIREITA LARGA",BW$7:BW$167),SUMIF($EG$7:$EG$167,"GRAO M.ESQUERDA LARGA",BW$7:BW$167))</f>
        <v>0</v>
      </c>
      <c r="BX189" s="664">
        <f t="shared" si="579"/>
        <v>0</v>
      </c>
      <c r="BY189" s="663">
        <f t="shared" si="579"/>
        <v>0</v>
      </c>
      <c r="BZ189" s="662">
        <f t="shared" si="579"/>
        <v>0</v>
      </c>
      <c r="CA189" s="664">
        <f t="shared" si="579"/>
        <v>0</v>
      </c>
      <c r="CB189" s="663">
        <f t="shared" si="579"/>
        <v>0</v>
      </c>
      <c r="CC189" s="662">
        <f t="shared" si="579"/>
        <v>0</v>
      </c>
      <c r="CD189" s="662">
        <f t="shared" si="579"/>
        <v>0</v>
      </c>
      <c r="CE189" s="662">
        <f t="shared" si="579"/>
        <v>0</v>
      </c>
    </row>
    <row r="190" spans="1:83" x14ac:dyDescent="0.3">
      <c r="A190" s="672" t="str">
        <f t="shared" si="533"/>
        <v>RUMO AÇÚCAR PSNRUMO</v>
      </c>
      <c r="B190" s="671" t="str">
        <f t="shared" si="381"/>
        <v>N</v>
      </c>
      <c r="C190" s="701" t="s">
        <v>107</v>
      </c>
      <c r="D190" s="697" t="s">
        <v>207</v>
      </c>
      <c r="E190" s="697"/>
      <c r="F190" s="697"/>
      <c r="G190" s="697"/>
      <c r="H190" s="699" t="s">
        <v>8</v>
      </c>
      <c r="I190" s="673">
        <f>SUM(SUMIF($EG$7:$EG$167,"ACG M.DIREITA LARGA",I$7:I$167),SUMIF($EG$7:$EG$167,"ACG M.ESQUERDAX LARGA",I$7:I$167))</f>
        <v>0</v>
      </c>
      <c r="J190" s="673"/>
      <c r="K190" s="674">
        <f t="shared" ref="K190:AP190" si="580">SUM(SUMIF($EG$7:$EG$167,"ACG M.DIREITA LARGA",K$7:K$167),SUMIF($EG$7:$EG$167,"ACG M.ESQUERDAX LARGA",K$7:K$167))</f>
        <v>0</v>
      </c>
      <c r="L190" s="673">
        <f t="shared" si="580"/>
        <v>0</v>
      </c>
      <c r="M190" s="673">
        <f t="shared" si="580"/>
        <v>0</v>
      </c>
      <c r="N190" s="678">
        <f t="shared" si="580"/>
        <v>0</v>
      </c>
      <c r="O190" s="678">
        <f t="shared" si="580"/>
        <v>0</v>
      </c>
      <c r="P190" s="679">
        <f t="shared" si="580"/>
        <v>0</v>
      </c>
      <c r="Q190" s="678">
        <f t="shared" si="580"/>
        <v>0</v>
      </c>
      <c r="R190" s="678">
        <f t="shared" si="580"/>
        <v>0</v>
      </c>
      <c r="S190" s="677">
        <f t="shared" si="580"/>
        <v>0</v>
      </c>
      <c r="T190" s="678">
        <f t="shared" si="580"/>
        <v>0</v>
      </c>
      <c r="U190" s="678">
        <f t="shared" si="580"/>
        <v>0</v>
      </c>
      <c r="V190" s="677">
        <f t="shared" si="580"/>
        <v>0</v>
      </c>
      <c r="W190" s="678">
        <f t="shared" si="580"/>
        <v>0</v>
      </c>
      <c r="X190" s="678">
        <f t="shared" si="580"/>
        <v>0</v>
      </c>
      <c r="Y190" s="677">
        <f t="shared" si="580"/>
        <v>0</v>
      </c>
      <c r="Z190" s="676">
        <f t="shared" si="580"/>
        <v>0</v>
      </c>
      <c r="AA190" s="676">
        <f t="shared" si="580"/>
        <v>0</v>
      </c>
      <c r="AB190" s="675">
        <f t="shared" si="580"/>
        <v>0</v>
      </c>
      <c r="AC190" s="675">
        <f t="shared" si="580"/>
        <v>0</v>
      </c>
      <c r="AD190" s="680">
        <f t="shared" si="580"/>
        <v>0</v>
      </c>
      <c r="AE190" s="675">
        <f t="shared" si="580"/>
        <v>0</v>
      </c>
      <c r="AF190" s="675">
        <f t="shared" si="580"/>
        <v>0</v>
      </c>
      <c r="AG190" s="680">
        <f t="shared" si="580"/>
        <v>0</v>
      </c>
      <c r="AH190" s="675">
        <f t="shared" si="580"/>
        <v>0</v>
      </c>
      <c r="AI190" s="675">
        <f t="shared" si="580"/>
        <v>0</v>
      </c>
      <c r="AJ190" s="680">
        <f t="shared" si="580"/>
        <v>0</v>
      </c>
      <c r="AK190" s="675">
        <f t="shared" si="580"/>
        <v>0</v>
      </c>
      <c r="AL190" s="675">
        <f t="shared" si="580"/>
        <v>0</v>
      </c>
      <c r="AM190" s="680">
        <f t="shared" si="580"/>
        <v>0</v>
      </c>
      <c r="AN190" s="676">
        <f t="shared" si="580"/>
        <v>0</v>
      </c>
      <c r="AO190" s="676">
        <f t="shared" si="580"/>
        <v>0</v>
      </c>
      <c r="AP190" s="678">
        <f t="shared" si="580"/>
        <v>0</v>
      </c>
      <c r="AQ190" s="678">
        <f t="shared" ref="AQ190:BV190" si="581">SUM(SUMIF($EG$7:$EG$167,"ACG M.DIREITA LARGA",AQ$7:AQ$167),SUMIF($EG$7:$EG$167,"ACG M.ESQUERDAX LARGA",AQ$7:AQ$167))</f>
        <v>0</v>
      </c>
      <c r="AR190" s="679">
        <f t="shared" si="581"/>
        <v>0</v>
      </c>
      <c r="AS190" s="678">
        <f t="shared" si="581"/>
        <v>0</v>
      </c>
      <c r="AT190" s="678">
        <f t="shared" si="581"/>
        <v>0</v>
      </c>
      <c r="AU190" s="677">
        <f t="shared" si="581"/>
        <v>0</v>
      </c>
      <c r="AV190" s="678">
        <f t="shared" si="581"/>
        <v>0</v>
      </c>
      <c r="AW190" s="678">
        <f t="shared" si="581"/>
        <v>0</v>
      </c>
      <c r="AX190" s="677">
        <f t="shared" si="581"/>
        <v>0</v>
      </c>
      <c r="AY190" s="678">
        <f t="shared" si="581"/>
        <v>0</v>
      </c>
      <c r="AZ190" s="678">
        <f t="shared" si="581"/>
        <v>0</v>
      </c>
      <c r="BA190" s="677">
        <f t="shared" si="581"/>
        <v>0</v>
      </c>
      <c r="BB190" s="676">
        <f t="shared" si="581"/>
        <v>0</v>
      </c>
      <c r="BC190" s="676">
        <f t="shared" si="581"/>
        <v>0</v>
      </c>
      <c r="BD190" s="675">
        <f t="shared" si="581"/>
        <v>0</v>
      </c>
      <c r="BE190" s="675">
        <f t="shared" si="581"/>
        <v>0</v>
      </c>
      <c r="BF190" s="680">
        <f t="shared" si="581"/>
        <v>0</v>
      </c>
      <c r="BG190" s="675">
        <f t="shared" si="581"/>
        <v>0</v>
      </c>
      <c r="BH190" s="675">
        <f t="shared" si="581"/>
        <v>0</v>
      </c>
      <c r="BI190" s="680">
        <f t="shared" si="581"/>
        <v>0</v>
      </c>
      <c r="BJ190" s="675">
        <f t="shared" si="581"/>
        <v>0</v>
      </c>
      <c r="BK190" s="675">
        <f t="shared" si="581"/>
        <v>0</v>
      </c>
      <c r="BL190" s="680">
        <f t="shared" si="581"/>
        <v>0</v>
      </c>
      <c r="BM190" s="675">
        <f t="shared" si="581"/>
        <v>0</v>
      </c>
      <c r="BN190" s="675">
        <f t="shared" si="581"/>
        <v>0</v>
      </c>
      <c r="BO190" s="680">
        <f t="shared" si="581"/>
        <v>0</v>
      </c>
      <c r="BP190" s="676">
        <f t="shared" si="581"/>
        <v>0</v>
      </c>
      <c r="BQ190" s="676">
        <f t="shared" si="581"/>
        <v>0</v>
      </c>
      <c r="BR190" s="678">
        <f t="shared" si="581"/>
        <v>0</v>
      </c>
      <c r="BS190" s="678">
        <f t="shared" si="581"/>
        <v>0</v>
      </c>
      <c r="BT190" s="679">
        <f t="shared" si="581"/>
        <v>0</v>
      </c>
      <c r="BU190" s="678">
        <f t="shared" si="581"/>
        <v>0</v>
      </c>
      <c r="BV190" s="678">
        <f t="shared" si="581"/>
        <v>0</v>
      </c>
      <c r="BW190" s="677">
        <f t="shared" ref="BW190:CE190" si="582">SUM(SUMIF($EG$7:$EG$167,"ACG M.DIREITA LARGA",BW$7:BW$167),SUMIF($EG$7:$EG$167,"ACG M.ESQUERDAX LARGA",BW$7:BW$167))</f>
        <v>0</v>
      </c>
      <c r="BX190" s="678">
        <f t="shared" si="582"/>
        <v>0</v>
      </c>
      <c r="BY190" s="678">
        <f t="shared" si="582"/>
        <v>0</v>
      </c>
      <c r="BZ190" s="677">
        <f t="shared" si="582"/>
        <v>0</v>
      </c>
      <c r="CA190" s="678">
        <f t="shared" si="582"/>
        <v>0</v>
      </c>
      <c r="CB190" s="678">
        <f t="shared" si="582"/>
        <v>0</v>
      </c>
      <c r="CC190" s="677">
        <f t="shared" si="582"/>
        <v>0</v>
      </c>
      <c r="CD190" s="676">
        <f t="shared" si="582"/>
        <v>0</v>
      </c>
      <c r="CE190" s="676">
        <f t="shared" si="582"/>
        <v>0</v>
      </c>
    </row>
    <row r="191" spans="1:83" x14ac:dyDescent="0.3">
      <c r="A191" s="672" t="str">
        <f t="shared" si="533"/>
        <v>RUMO AÇÚCAR PCZRUMO</v>
      </c>
      <c r="B191" s="671" t="str">
        <f t="shared" si="381"/>
        <v>N</v>
      </c>
      <c r="C191" s="701" t="s">
        <v>100</v>
      </c>
      <c r="D191" s="700" t="s">
        <v>208</v>
      </c>
      <c r="E191" s="700"/>
      <c r="F191" s="700"/>
      <c r="G191" s="700"/>
      <c r="H191" s="699" t="s">
        <v>8</v>
      </c>
      <c r="I191" s="673">
        <f>SUM(SUMIF($EG$7:$EG$167,"ACG M.DIREITAX LARGA",I$7:I$167),SUMIF($EG$7:$EG$167,"ACG M.ESQUERDA LARGA",I$7:I$167))</f>
        <v>0</v>
      </c>
      <c r="J191" s="673"/>
      <c r="K191" s="674">
        <f t="shared" ref="K191:AP191" si="583">SUM(SUMIF($EG$7:$EG$167,"ACG M.DIREITAX LARGA",K$7:K$167),SUMIF($EG$7:$EG$167,"ACG M.ESQUERDA LARGA",K$7:K$167))</f>
        <v>0</v>
      </c>
      <c r="L191" s="673">
        <f t="shared" si="583"/>
        <v>0</v>
      </c>
      <c r="M191" s="673">
        <f t="shared" si="583"/>
        <v>0</v>
      </c>
      <c r="N191" s="678">
        <f t="shared" si="583"/>
        <v>0</v>
      </c>
      <c r="O191" s="678">
        <f t="shared" si="583"/>
        <v>0</v>
      </c>
      <c r="P191" s="679">
        <f t="shared" si="583"/>
        <v>0</v>
      </c>
      <c r="Q191" s="678">
        <f t="shared" si="583"/>
        <v>0</v>
      </c>
      <c r="R191" s="678">
        <f t="shared" si="583"/>
        <v>0</v>
      </c>
      <c r="S191" s="677">
        <f t="shared" si="583"/>
        <v>0</v>
      </c>
      <c r="T191" s="678">
        <f t="shared" si="583"/>
        <v>0</v>
      </c>
      <c r="U191" s="678">
        <f t="shared" si="583"/>
        <v>0</v>
      </c>
      <c r="V191" s="677">
        <f t="shared" si="583"/>
        <v>0</v>
      </c>
      <c r="W191" s="678">
        <f t="shared" si="583"/>
        <v>0</v>
      </c>
      <c r="X191" s="678">
        <f t="shared" si="583"/>
        <v>0</v>
      </c>
      <c r="Y191" s="677">
        <f t="shared" si="583"/>
        <v>0</v>
      </c>
      <c r="Z191" s="676">
        <f t="shared" si="583"/>
        <v>0</v>
      </c>
      <c r="AA191" s="676">
        <f t="shared" si="583"/>
        <v>0</v>
      </c>
      <c r="AB191" s="675">
        <f t="shared" si="583"/>
        <v>0</v>
      </c>
      <c r="AC191" s="675">
        <f t="shared" si="583"/>
        <v>0</v>
      </c>
      <c r="AD191" s="680">
        <f t="shared" si="583"/>
        <v>0</v>
      </c>
      <c r="AE191" s="675">
        <f t="shared" si="583"/>
        <v>0</v>
      </c>
      <c r="AF191" s="675">
        <f t="shared" si="583"/>
        <v>0</v>
      </c>
      <c r="AG191" s="680">
        <f t="shared" si="583"/>
        <v>0</v>
      </c>
      <c r="AH191" s="675">
        <f t="shared" si="583"/>
        <v>0</v>
      </c>
      <c r="AI191" s="675">
        <f t="shared" si="583"/>
        <v>0</v>
      </c>
      <c r="AJ191" s="680">
        <f t="shared" si="583"/>
        <v>0</v>
      </c>
      <c r="AK191" s="675">
        <f t="shared" si="583"/>
        <v>0</v>
      </c>
      <c r="AL191" s="675">
        <f t="shared" si="583"/>
        <v>0</v>
      </c>
      <c r="AM191" s="680">
        <f t="shared" si="583"/>
        <v>0</v>
      </c>
      <c r="AN191" s="676">
        <f t="shared" si="583"/>
        <v>0</v>
      </c>
      <c r="AO191" s="676">
        <f t="shared" si="583"/>
        <v>0</v>
      </c>
      <c r="AP191" s="678">
        <f t="shared" si="583"/>
        <v>0</v>
      </c>
      <c r="AQ191" s="678">
        <f t="shared" ref="AQ191:BV191" si="584">SUM(SUMIF($EG$7:$EG$167,"ACG M.DIREITAX LARGA",AQ$7:AQ$167),SUMIF($EG$7:$EG$167,"ACG M.ESQUERDA LARGA",AQ$7:AQ$167))</f>
        <v>0</v>
      </c>
      <c r="AR191" s="679">
        <f t="shared" si="584"/>
        <v>0</v>
      </c>
      <c r="AS191" s="678">
        <f t="shared" si="584"/>
        <v>0</v>
      </c>
      <c r="AT191" s="678">
        <f t="shared" si="584"/>
        <v>0</v>
      </c>
      <c r="AU191" s="677">
        <f t="shared" si="584"/>
        <v>0</v>
      </c>
      <c r="AV191" s="678">
        <f t="shared" si="584"/>
        <v>0</v>
      </c>
      <c r="AW191" s="678">
        <f t="shared" si="584"/>
        <v>0</v>
      </c>
      <c r="AX191" s="677">
        <f t="shared" si="584"/>
        <v>0</v>
      </c>
      <c r="AY191" s="678">
        <f t="shared" si="584"/>
        <v>0</v>
      </c>
      <c r="AZ191" s="678">
        <f t="shared" si="584"/>
        <v>0</v>
      </c>
      <c r="BA191" s="677">
        <f t="shared" si="584"/>
        <v>0</v>
      </c>
      <c r="BB191" s="676">
        <f t="shared" si="584"/>
        <v>0</v>
      </c>
      <c r="BC191" s="676">
        <f t="shared" si="584"/>
        <v>0</v>
      </c>
      <c r="BD191" s="675">
        <f t="shared" si="584"/>
        <v>0</v>
      </c>
      <c r="BE191" s="675">
        <f t="shared" si="584"/>
        <v>0</v>
      </c>
      <c r="BF191" s="680">
        <f t="shared" si="584"/>
        <v>0</v>
      </c>
      <c r="BG191" s="675">
        <f t="shared" si="584"/>
        <v>0</v>
      </c>
      <c r="BH191" s="675">
        <f t="shared" si="584"/>
        <v>0</v>
      </c>
      <c r="BI191" s="680">
        <f t="shared" si="584"/>
        <v>0</v>
      </c>
      <c r="BJ191" s="675">
        <f t="shared" si="584"/>
        <v>0</v>
      </c>
      <c r="BK191" s="675">
        <f t="shared" si="584"/>
        <v>0</v>
      </c>
      <c r="BL191" s="680">
        <f t="shared" si="584"/>
        <v>0</v>
      </c>
      <c r="BM191" s="675">
        <f t="shared" si="584"/>
        <v>0</v>
      </c>
      <c r="BN191" s="675">
        <f t="shared" si="584"/>
        <v>0</v>
      </c>
      <c r="BO191" s="680">
        <f t="shared" si="584"/>
        <v>0</v>
      </c>
      <c r="BP191" s="676">
        <f t="shared" si="584"/>
        <v>0</v>
      </c>
      <c r="BQ191" s="676">
        <f t="shared" si="584"/>
        <v>0</v>
      </c>
      <c r="BR191" s="678">
        <f t="shared" si="584"/>
        <v>0</v>
      </c>
      <c r="BS191" s="678">
        <f t="shared" si="584"/>
        <v>0</v>
      </c>
      <c r="BT191" s="679">
        <f t="shared" si="584"/>
        <v>0</v>
      </c>
      <c r="BU191" s="678">
        <f t="shared" si="584"/>
        <v>0</v>
      </c>
      <c r="BV191" s="678">
        <f t="shared" si="584"/>
        <v>0</v>
      </c>
      <c r="BW191" s="677">
        <f t="shared" ref="BW191:CE191" si="585">SUM(SUMIF($EG$7:$EG$167,"ACG M.DIREITAX LARGA",BW$7:BW$167),SUMIF($EG$7:$EG$167,"ACG M.ESQUERDA LARGA",BW$7:BW$167))</f>
        <v>0</v>
      </c>
      <c r="BX191" s="678">
        <f t="shared" si="585"/>
        <v>0</v>
      </c>
      <c r="BY191" s="678">
        <f t="shared" si="585"/>
        <v>0</v>
      </c>
      <c r="BZ191" s="677">
        <f t="shared" si="585"/>
        <v>0</v>
      </c>
      <c r="CA191" s="678">
        <f t="shared" si="585"/>
        <v>0</v>
      </c>
      <c r="CB191" s="678">
        <f t="shared" si="585"/>
        <v>0</v>
      </c>
      <c r="CC191" s="677">
        <f t="shared" si="585"/>
        <v>0</v>
      </c>
      <c r="CD191" s="676">
        <f t="shared" si="585"/>
        <v>0</v>
      </c>
      <c r="CE191" s="676">
        <f t="shared" si="585"/>
        <v>0</v>
      </c>
    </row>
    <row r="192" spans="1:83" x14ac:dyDescent="0.3">
      <c r="A192" s="672" t="str">
        <f t="shared" si="533"/>
        <v>RUMO ACUCARRUMO</v>
      </c>
      <c r="B192" s="671" t="str">
        <f t="shared" si="381"/>
        <v>N</v>
      </c>
      <c r="C192" s="670" t="s">
        <v>9</v>
      </c>
      <c r="D192" s="670" t="s">
        <v>209</v>
      </c>
      <c r="E192" s="669"/>
      <c r="F192" s="669"/>
      <c r="G192" s="668"/>
      <c r="H192" s="638" t="s">
        <v>8</v>
      </c>
      <c r="I192" s="658">
        <f>SUM(SUMIF($EG$7:$EG$167,"ACG M.DIREITA LARGA",I$7:I$167),SUMIF($EG$7:$EG$167,"ACG M.ESQUERDA LARGA",I$7:I$167))</f>
        <v>0</v>
      </c>
      <c r="J192" s="638"/>
      <c r="K192" s="638">
        <f t="shared" ref="K192:AF192" si="586">SUM(SUMIF($EG$7:$EG$167,"ACG M.DIREITA LARGA",K$7:K$167),SUMIF($EG$7:$EG$167,"ACG M.ESQUERDA LARGA",K$7:K$167))</f>
        <v>0</v>
      </c>
      <c r="L192" s="638">
        <f t="shared" si="586"/>
        <v>0</v>
      </c>
      <c r="M192" s="638">
        <f t="shared" si="586"/>
        <v>0</v>
      </c>
      <c r="N192" s="664">
        <f t="shared" si="586"/>
        <v>0</v>
      </c>
      <c r="O192" s="663">
        <f t="shared" si="586"/>
        <v>0</v>
      </c>
      <c r="P192" s="662">
        <f t="shared" si="586"/>
        <v>0</v>
      </c>
      <c r="Q192" s="667">
        <f t="shared" si="586"/>
        <v>0</v>
      </c>
      <c r="R192" s="666">
        <f t="shared" si="586"/>
        <v>0</v>
      </c>
      <c r="S192" s="662">
        <f t="shared" si="586"/>
        <v>0</v>
      </c>
      <c r="T192" s="667">
        <f t="shared" si="586"/>
        <v>0</v>
      </c>
      <c r="U192" s="666">
        <f t="shared" si="586"/>
        <v>0</v>
      </c>
      <c r="V192" s="662">
        <f t="shared" si="586"/>
        <v>0</v>
      </c>
      <c r="W192" s="667">
        <f t="shared" si="586"/>
        <v>0</v>
      </c>
      <c r="X192" s="666">
        <f t="shared" si="586"/>
        <v>0</v>
      </c>
      <c r="Y192" s="662">
        <f t="shared" si="586"/>
        <v>0</v>
      </c>
      <c r="Z192" s="662">
        <f t="shared" si="586"/>
        <v>0</v>
      </c>
      <c r="AA192" s="662">
        <f t="shared" si="586"/>
        <v>0</v>
      </c>
      <c r="AB192" s="661">
        <f t="shared" si="586"/>
        <v>0</v>
      </c>
      <c r="AC192" s="660">
        <f t="shared" si="586"/>
        <v>0</v>
      </c>
      <c r="AD192" s="665">
        <f t="shared" si="586"/>
        <v>0</v>
      </c>
      <c r="AE192" s="661">
        <f t="shared" si="586"/>
        <v>0</v>
      </c>
      <c r="AF192" s="660">
        <f t="shared" si="586"/>
        <v>0</v>
      </c>
      <c r="AG192" s="665"/>
      <c r="AH192" s="661">
        <f t="shared" ref="AH192:BM192" si="587">SUM(SUMIF($EG$7:$EG$167,"ACG M.DIREITA LARGA",AH$7:AH$167),SUMIF($EG$7:$EG$167,"ACG M.ESQUERDA LARGA",AH$7:AH$167))</f>
        <v>0</v>
      </c>
      <c r="AI192" s="660">
        <f t="shared" si="587"/>
        <v>0</v>
      </c>
      <c r="AJ192" s="665">
        <f t="shared" si="587"/>
        <v>0</v>
      </c>
      <c r="AK192" s="661">
        <f t="shared" si="587"/>
        <v>0</v>
      </c>
      <c r="AL192" s="660">
        <f t="shared" si="587"/>
        <v>0</v>
      </c>
      <c r="AM192" s="665">
        <f t="shared" si="587"/>
        <v>0</v>
      </c>
      <c r="AN192" s="665">
        <f t="shared" si="587"/>
        <v>0</v>
      </c>
      <c r="AO192" s="665">
        <f t="shared" si="587"/>
        <v>0</v>
      </c>
      <c r="AP192" s="664">
        <f t="shared" si="587"/>
        <v>0</v>
      </c>
      <c r="AQ192" s="663">
        <f t="shared" si="587"/>
        <v>0</v>
      </c>
      <c r="AR192" s="662">
        <f t="shared" si="587"/>
        <v>0</v>
      </c>
      <c r="AS192" s="664">
        <f t="shared" si="587"/>
        <v>0</v>
      </c>
      <c r="AT192" s="663">
        <f t="shared" si="587"/>
        <v>0</v>
      </c>
      <c r="AU192" s="662">
        <f t="shared" si="587"/>
        <v>0</v>
      </c>
      <c r="AV192" s="664">
        <f t="shared" si="587"/>
        <v>0</v>
      </c>
      <c r="AW192" s="663">
        <f t="shared" si="587"/>
        <v>0</v>
      </c>
      <c r="AX192" s="662">
        <f t="shared" si="587"/>
        <v>0</v>
      </c>
      <c r="AY192" s="664">
        <f t="shared" si="587"/>
        <v>0</v>
      </c>
      <c r="AZ192" s="663">
        <f t="shared" si="587"/>
        <v>0</v>
      </c>
      <c r="BA192" s="662">
        <f t="shared" si="587"/>
        <v>0</v>
      </c>
      <c r="BB192" s="662">
        <f t="shared" si="587"/>
        <v>0</v>
      </c>
      <c r="BC192" s="662">
        <f t="shared" si="587"/>
        <v>0</v>
      </c>
      <c r="BD192" s="661">
        <f t="shared" si="587"/>
        <v>0</v>
      </c>
      <c r="BE192" s="660">
        <f t="shared" si="587"/>
        <v>0</v>
      </c>
      <c r="BF192" s="665">
        <f t="shared" si="587"/>
        <v>0</v>
      </c>
      <c r="BG192" s="661">
        <f t="shared" si="587"/>
        <v>0</v>
      </c>
      <c r="BH192" s="660">
        <f t="shared" si="587"/>
        <v>0</v>
      </c>
      <c r="BI192" s="665">
        <f t="shared" si="587"/>
        <v>0</v>
      </c>
      <c r="BJ192" s="661">
        <f t="shared" si="587"/>
        <v>0</v>
      </c>
      <c r="BK192" s="660">
        <f t="shared" si="587"/>
        <v>0</v>
      </c>
      <c r="BL192" s="665">
        <f t="shared" si="587"/>
        <v>0</v>
      </c>
      <c r="BM192" s="661">
        <f t="shared" si="587"/>
        <v>0</v>
      </c>
      <c r="BN192" s="660">
        <f t="shared" ref="BN192:CE192" si="588">SUM(SUMIF($EG$7:$EG$167,"ACG M.DIREITA LARGA",BN$7:BN$167),SUMIF($EG$7:$EG$167,"ACG M.ESQUERDA LARGA",BN$7:BN$167))</f>
        <v>0</v>
      </c>
      <c r="BO192" s="665">
        <f t="shared" si="588"/>
        <v>0</v>
      </c>
      <c r="BP192" s="665">
        <f t="shared" si="588"/>
        <v>0</v>
      </c>
      <c r="BQ192" s="665">
        <f t="shared" si="588"/>
        <v>0</v>
      </c>
      <c r="BR192" s="664">
        <f t="shared" si="588"/>
        <v>0</v>
      </c>
      <c r="BS192" s="663">
        <f t="shared" si="588"/>
        <v>0</v>
      </c>
      <c r="BT192" s="662">
        <f t="shared" si="588"/>
        <v>0</v>
      </c>
      <c r="BU192" s="664">
        <f t="shared" si="588"/>
        <v>0</v>
      </c>
      <c r="BV192" s="663">
        <f t="shared" si="588"/>
        <v>0</v>
      </c>
      <c r="BW192" s="662">
        <f t="shared" si="588"/>
        <v>0</v>
      </c>
      <c r="BX192" s="664">
        <f t="shared" si="588"/>
        <v>0</v>
      </c>
      <c r="BY192" s="663">
        <f t="shared" si="588"/>
        <v>0</v>
      </c>
      <c r="BZ192" s="662">
        <f t="shared" si="588"/>
        <v>0</v>
      </c>
      <c r="CA192" s="664">
        <f t="shared" si="588"/>
        <v>0</v>
      </c>
      <c r="CB192" s="663">
        <f t="shared" si="588"/>
        <v>0</v>
      </c>
      <c r="CC192" s="662">
        <f t="shared" si="588"/>
        <v>0</v>
      </c>
      <c r="CD192" s="662">
        <f t="shared" si="588"/>
        <v>0</v>
      </c>
      <c r="CE192" s="662">
        <f t="shared" si="588"/>
        <v>0</v>
      </c>
    </row>
    <row r="193" spans="1:83" x14ac:dyDescent="0.3">
      <c r="A193" s="672" t="str">
        <f t="shared" si="533"/>
        <v>RUMO CELULOSE PSNRUMO</v>
      </c>
      <c r="B193" s="671" t="str">
        <f t="shared" si="381"/>
        <v>N</v>
      </c>
      <c r="C193" s="701" t="s">
        <v>107</v>
      </c>
      <c r="D193" s="697" t="s">
        <v>210</v>
      </c>
      <c r="E193" s="697"/>
      <c r="F193" s="697"/>
      <c r="G193" s="697"/>
      <c r="H193" s="699" t="s">
        <v>8</v>
      </c>
      <c r="I193" s="673">
        <f>SUM(SUMIF($EG$7:$EG$167,"ACG M.DIREITA LARGA",I$7:I$167),SUMIF($EG$7:$EG$167,"ACG M.ESQUERDAX LARGA",I$7:I$167))</f>
        <v>0</v>
      </c>
      <c r="J193" s="673">
        <f>SUM(SUMIF($EG$7:$EG$167,"ACG M.DIREITA LARGA",J$7:J$167),SUMIF($EG$7:$EG$167,"ACG M.ESQUERDAX LARGA",J$7:J$167))</f>
        <v>0</v>
      </c>
      <c r="K193" s="674">
        <f>SUM(SUMIF($EG$7:$EG$167,"ACG M.DIREITA LARGA",K$7:K$167),SUMIF($EG$7:$EG$167,"ACG M.ESQUERDAX LARGA",K$7:K$167))</f>
        <v>0</v>
      </c>
      <c r="L193" s="673">
        <f>SUM(SUMIF($EG$7:$EG$167,"ACG M.DIREITA LARGA",L$7:L$167),SUMIF($EG$7:$EG$167,"ACG M.ESQUERDAX LARGA",L$7:L$167))</f>
        <v>0</v>
      </c>
      <c r="M193" s="673">
        <f>SUM(SUMIF($EG$7:$EG$167,"ACG M.DIREITA LARGA",M$7:M$167),SUMIF($EG$7:$EG$167,"ACG M.ESQUERDAX LARGA",M$7:M$167))</f>
        <v>0</v>
      </c>
      <c r="N193" s="678">
        <f t="shared" ref="N193:AS193" si="589">N168+N172</f>
        <v>0</v>
      </c>
      <c r="O193" s="678">
        <f t="shared" si="589"/>
        <v>0</v>
      </c>
      <c r="P193" s="679">
        <f t="shared" si="589"/>
        <v>0</v>
      </c>
      <c r="Q193" s="678">
        <f t="shared" si="589"/>
        <v>0</v>
      </c>
      <c r="R193" s="678">
        <f t="shared" si="589"/>
        <v>0</v>
      </c>
      <c r="S193" s="677">
        <f t="shared" si="589"/>
        <v>0</v>
      </c>
      <c r="T193" s="678">
        <f t="shared" si="589"/>
        <v>0</v>
      </c>
      <c r="U193" s="678">
        <f t="shared" si="589"/>
        <v>0</v>
      </c>
      <c r="V193" s="677">
        <f t="shared" si="589"/>
        <v>0</v>
      </c>
      <c r="W193" s="678">
        <f t="shared" si="589"/>
        <v>0</v>
      </c>
      <c r="X193" s="678">
        <f t="shared" si="589"/>
        <v>0</v>
      </c>
      <c r="Y193" s="677">
        <f t="shared" si="589"/>
        <v>0</v>
      </c>
      <c r="Z193" s="676">
        <f t="shared" si="589"/>
        <v>0</v>
      </c>
      <c r="AA193" s="676">
        <f t="shared" si="589"/>
        <v>0</v>
      </c>
      <c r="AB193" s="675">
        <f t="shared" si="589"/>
        <v>0</v>
      </c>
      <c r="AC193" s="675">
        <f t="shared" si="589"/>
        <v>0</v>
      </c>
      <c r="AD193" s="680">
        <f t="shared" si="589"/>
        <v>0</v>
      </c>
      <c r="AE193" s="675">
        <f t="shared" si="589"/>
        <v>0</v>
      </c>
      <c r="AF193" s="675">
        <f t="shared" si="589"/>
        <v>0</v>
      </c>
      <c r="AG193" s="680">
        <f t="shared" si="589"/>
        <v>0</v>
      </c>
      <c r="AH193" s="675">
        <f t="shared" si="589"/>
        <v>0</v>
      </c>
      <c r="AI193" s="675">
        <f t="shared" si="589"/>
        <v>0</v>
      </c>
      <c r="AJ193" s="680">
        <f t="shared" si="589"/>
        <v>0</v>
      </c>
      <c r="AK193" s="675">
        <f t="shared" si="589"/>
        <v>0</v>
      </c>
      <c r="AL193" s="675">
        <f t="shared" si="589"/>
        <v>0</v>
      </c>
      <c r="AM193" s="680">
        <f t="shared" si="589"/>
        <v>0</v>
      </c>
      <c r="AN193" s="676">
        <f t="shared" si="589"/>
        <v>0</v>
      </c>
      <c r="AO193" s="676">
        <f t="shared" si="589"/>
        <v>0</v>
      </c>
      <c r="AP193" s="678">
        <f t="shared" si="589"/>
        <v>0</v>
      </c>
      <c r="AQ193" s="678">
        <f t="shared" si="589"/>
        <v>0</v>
      </c>
      <c r="AR193" s="679">
        <f t="shared" si="589"/>
        <v>0</v>
      </c>
      <c r="AS193" s="678">
        <f t="shared" si="589"/>
        <v>0</v>
      </c>
      <c r="AT193" s="678">
        <f t="shared" ref="AT193:BY193" si="590">AT168+AT172</f>
        <v>0</v>
      </c>
      <c r="AU193" s="677">
        <f t="shared" si="590"/>
        <v>0</v>
      </c>
      <c r="AV193" s="678">
        <f t="shared" si="590"/>
        <v>0</v>
      </c>
      <c r="AW193" s="678">
        <f t="shared" si="590"/>
        <v>0</v>
      </c>
      <c r="AX193" s="677">
        <f t="shared" si="590"/>
        <v>0</v>
      </c>
      <c r="AY193" s="678">
        <f t="shared" si="590"/>
        <v>0</v>
      </c>
      <c r="AZ193" s="678">
        <f t="shared" si="590"/>
        <v>0</v>
      </c>
      <c r="BA193" s="677">
        <f t="shared" si="590"/>
        <v>0</v>
      </c>
      <c r="BB193" s="676">
        <f t="shared" si="590"/>
        <v>0</v>
      </c>
      <c r="BC193" s="676">
        <f t="shared" si="590"/>
        <v>0</v>
      </c>
      <c r="BD193" s="675">
        <f t="shared" si="590"/>
        <v>0</v>
      </c>
      <c r="BE193" s="675">
        <f t="shared" si="590"/>
        <v>0</v>
      </c>
      <c r="BF193" s="680">
        <f t="shared" si="590"/>
        <v>0</v>
      </c>
      <c r="BG193" s="675">
        <f t="shared" si="590"/>
        <v>0</v>
      </c>
      <c r="BH193" s="675">
        <f t="shared" si="590"/>
        <v>0</v>
      </c>
      <c r="BI193" s="680">
        <f t="shared" si="590"/>
        <v>0</v>
      </c>
      <c r="BJ193" s="675">
        <f t="shared" si="590"/>
        <v>0</v>
      </c>
      <c r="BK193" s="675">
        <f t="shared" si="590"/>
        <v>0</v>
      </c>
      <c r="BL193" s="680">
        <f t="shared" si="590"/>
        <v>0</v>
      </c>
      <c r="BM193" s="675">
        <f t="shared" si="590"/>
        <v>0</v>
      </c>
      <c r="BN193" s="675">
        <f t="shared" si="590"/>
        <v>0</v>
      </c>
      <c r="BO193" s="680">
        <f t="shared" si="590"/>
        <v>0</v>
      </c>
      <c r="BP193" s="676">
        <f t="shared" si="590"/>
        <v>0</v>
      </c>
      <c r="BQ193" s="676">
        <f t="shared" si="590"/>
        <v>0</v>
      </c>
      <c r="BR193" s="678">
        <f t="shared" si="590"/>
        <v>0</v>
      </c>
      <c r="BS193" s="678">
        <f t="shared" si="590"/>
        <v>0</v>
      </c>
      <c r="BT193" s="679">
        <f t="shared" si="590"/>
        <v>0</v>
      </c>
      <c r="BU193" s="678">
        <f t="shared" si="590"/>
        <v>0</v>
      </c>
      <c r="BV193" s="678">
        <f t="shared" si="590"/>
        <v>0</v>
      </c>
      <c r="BW193" s="677">
        <f t="shared" si="590"/>
        <v>0</v>
      </c>
      <c r="BX193" s="678">
        <f t="shared" si="590"/>
        <v>0</v>
      </c>
      <c r="BY193" s="678">
        <f t="shared" si="590"/>
        <v>0</v>
      </c>
      <c r="BZ193" s="677">
        <f t="shared" ref="BZ193:CE193" si="591">BZ168+BZ172</f>
        <v>0</v>
      </c>
      <c r="CA193" s="678">
        <f t="shared" si="591"/>
        <v>0</v>
      </c>
      <c r="CB193" s="678">
        <f t="shared" si="591"/>
        <v>0</v>
      </c>
      <c r="CC193" s="677">
        <f t="shared" si="591"/>
        <v>0</v>
      </c>
      <c r="CD193" s="676">
        <f t="shared" si="591"/>
        <v>0</v>
      </c>
      <c r="CE193" s="676">
        <f t="shared" si="591"/>
        <v>0</v>
      </c>
    </row>
    <row r="194" spans="1:83" x14ac:dyDescent="0.3">
      <c r="A194" s="672" t="str">
        <f t="shared" si="533"/>
        <v>RUMO CELULOSE IBARUMO</v>
      </c>
      <c r="B194" s="671" t="str">
        <f t="shared" si="381"/>
        <v>N</v>
      </c>
      <c r="C194" s="701" t="s">
        <v>114</v>
      </c>
      <c r="D194" s="700" t="s">
        <v>211</v>
      </c>
      <c r="E194" s="700"/>
      <c r="F194" s="700"/>
      <c r="G194" s="700"/>
      <c r="H194" s="699" t="s">
        <v>8</v>
      </c>
      <c r="I194" s="673">
        <f>SUM(SUMIF($EG$7:$EG$167,"ACG M.DIREITAX LARGA",I$7:I$167),SUMIF($EG$7:$EG$167,"ACG M.ESQUERDA LARGA",I$7:I$167))</f>
        <v>0</v>
      </c>
      <c r="J194" s="673">
        <f>SUM(SUMIF($EG$7:$EG$167,"ACG M.DIREITAX LARGA",J$7:J$167),SUMIF($EG$7:$EG$167,"ACG M.ESQUERDA LARGA",J$7:J$167))</f>
        <v>0</v>
      </c>
      <c r="K194" s="674">
        <f>SUM(SUMIF($EG$7:$EG$167,"ACG M.DIREITAX LARGA",K$7:K$167),SUMIF($EG$7:$EG$167,"ACG M.ESQUERDA LARGA",K$7:K$167))</f>
        <v>0</v>
      </c>
      <c r="L194" s="673">
        <f>SUM(SUMIF($EG$7:$EG$167,"ACG M.DIREITAX LARGA",L$7:L$167),SUMIF($EG$7:$EG$167,"ACG M.ESQUERDA LARGA",L$7:L$167))</f>
        <v>0</v>
      </c>
      <c r="M194" s="673">
        <f>SUM(SUMIF($EG$7:$EG$167,"ACG M.DIREITAX LARGA",M$7:M$167),SUMIF($EG$7:$EG$167,"ACG M.ESQUERDA LARGA",M$7:M$167))</f>
        <v>0</v>
      </c>
      <c r="N194" s="678">
        <f t="shared" ref="N194:AH194" si="592">N176</f>
        <v>0</v>
      </c>
      <c r="O194" s="678">
        <f t="shared" si="592"/>
        <v>0</v>
      </c>
      <c r="P194" s="679">
        <f t="shared" si="592"/>
        <v>0</v>
      </c>
      <c r="Q194" s="678">
        <f t="shared" si="592"/>
        <v>0</v>
      </c>
      <c r="R194" s="678">
        <f t="shared" si="592"/>
        <v>0</v>
      </c>
      <c r="S194" s="677">
        <f t="shared" si="592"/>
        <v>0</v>
      </c>
      <c r="T194" s="678">
        <f t="shared" si="592"/>
        <v>0</v>
      </c>
      <c r="U194" s="678">
        <f t="shared" si="592"/>
        <v>0</v>
      </c>
      <c r="V194" s="677">
        <f t="shared" si="592"/>
        <v>0</v>
      </c>
      <c r="W194" s="678">
        <f t="shared" si="592"/>
        <v>0</v>
      </c>
      <c r="X194" s="678">
        <f t="shared" si="592"/>
        <v>0</v>
      </c>
      <c r="Y194" s="677">
        <f t="shared" si="592"/>
        <v>0</v>
      </c>
      <c r="Z194" s="676">
        <f t="shared" si="592"/>
        <v>0</v>
      </c>
      <c r="AA194" s="676">
        <f t="shared" si="592"/>
        <v>0</v>
      </c>
      <c r="AB194" s="675">
        <f t="shared" si="592"/>
        <v>0</v>
      </c>
      <c r="AC194" s="675">
        <f t="shared" si="592"/>
        <v>0</v>
      </c>
      <c r="AD194" s="680">
        <f t="shared" si="592"/>
        <v>0</v>
      </c>
      <c r="AE194" s="675">
        <f t="shared" si="592"/>
        <v>0</v>
      </c>
      <c r="AF194" s="675">
        <f t="shared" si="592"/>
        <v>0</v>
      </c>
      <c r="AG194" s="680">
        <f t="shared" si="592"/>
        <v>0</v>
      </c>
      <c r="AH194" s="675">
        <f t="shared" si="592"/>
        <v>0</v>
      </c>
      <c r="AI194" s="681"/>
      <c r="AJ194" s="680">
        <f t="shared" ref="AJ194:BO194" si="593">AJ176</f>
        <v>0</v>
      </c>
      <c r="AK194" s="675">
        <f t="shared" si="593"/>
        <v>0</v>
      </c>
      <c r="AL194" s="675">
        <f t="shared" si="593"/>
        <v>0</v>
      </c>
      <c r="AM194" s="680">
        <f t="shared" si="593"/>
        <v>0</v>
      </c>
      <c r="AN194" s="676">
        <f t="shared" si="593"/>
        <v>0</v>
      </c>
      <c r="AO194" s="676">
        <f t="shared" si="593"/>
        <v>0</v>
      </c>
      <c r="AP194" s="678">
        <f t="shared" si="593"/>
        <v>0</v>
      </c>
      <c r="AQ194" s="678">
        <f t="shared" si="593"/>
        <v>0</v>
      </c>
      <c r="AR194" s="679">
        <f t="shared" si="593"/>
        <v>0</v>
      </c>
      <c r="AS194" s="678">
        <f t="shared" si="593"/>
        <v>0</v>
      </c>
      <c r="AT194" s="678">
        <f t="shared" si="593"/>
        <v>0</v>
      </c>
      <c r="AU194" s="677">
        <f t="shared" si="593"/>
        <v>0</v>
      </c>
      <c r="AV194" s="678">
        <f t="shared" si="593"/>
        <v>0</v>
      </c>
      <c r="AW194" s="678">
        <f t="shared" si="593"/>
        <v>0</v>
      </c>
      <c r="AX194" s="677">
        <f t="shared" si="593"/>
        <v>0</v>
      </c>
      <c r="AY194" s="678">
        <f t="shared" si="593"/>
        <v>0</v>
      </c>
      <c r="AZ194" s="678">
        <f t="shared" si="593"/>
        <v>0</v>
      </c>
      <c r="BA194" s="677">
        <f t="shared" si="593"/>
        <v>0</v>
      </c>
      <c r="BB194" s="676">
        <f t="shared" si="593"/>
        <v>0</v>
      </c>
      <c r="BC194" s="676">
        <f t="shared" si="593"/>
        <v>0</v>
      </c>
      <c r="BD194" s="675">
        <f t="shared" si="593"/>
        <v>0</v>
      </c>
      <c r="BE194" s="675">
        <f t="shared" si="593"/>
        <v>0</v>
      </c>
      <c r="BF194" s="680">
        <f t="shared" si="593"/>
        <v>0</v>
      </c>
      <c r="BG194" s="675">
        <f t="shared" si="593"/>
        <v>0</v>
      </c>
      <c r="BH194" s="675">
        <f t="shared" si="593"/>
        <v>0</v>
      </c>
      <c r="BI194" s="680">
        <f t="shared" si="593"/>
        <v>0</v>
      </c>
      <c r="BJ194" s="675">
        <f t="shared" si="593"/>
        <v>0</v>
      </c>
      <c r="BK194" s="675">
        <f t="shared" si="593"/>
        <v>0</v>
      </c>
      <c r="BL194" s="680">
        <f t="shared" si="593"/>
        <v>0</v>
      </c>
      <c r="BM194" s="675">
        <f t="shared" si="593"/>
        <v>0</v>
      </c>
      <c r="BN194" s="675">
        <f t="shared" si="593"/>
        <v>0</v>
      </c>
      <c r="BO194" s="680">
        <f t="shared" si="593"/>
        <v>0</v>
      </c>
      <c r="BP194" s="676">
        <f t="shared" ref="BP194:CE194" si="594">BP176</f>
        <v>0</v>
      </c>
      <c r="BQ194" s="676">
        <f t="shared" si="594"/>
        <v>0</v>
      </c>
      <c r="BR194" s="678">
        <f t="shared" si="594"/>
        <v>0</v>
      </c>
      <c r="BS194" s="678">
        <f t="shared" si="594"/>
        <v>0</v>
      </c>
      <c r="BT194" s="679">
        <f t="shared" si="594"/>
        <v>0</v>
      </c>
      <c r="BU194" s="678">
        <f t="shared" si="594"/>
        <v>0</v>
      </c>
      <c r="BV194" s="678">
        <f t="shared" si="594"/>
        <v>0</v>
      </c>
      <c r="BW194" s="677">
        <f t="shared" si="594"/>
        <v>0</v>
      </c>
      <c r="BX194" s="678">
        <f t="shared" si="594"/>
        <v>0</v>
      </c>
      <c r="BY194" s="678">
        <f t="shared" si="594"/>
        <v>0</v>
      </c>
      <c r="BZ194" s="677">
        <f t="shared" si="594"/>
        <v>0</v>
      </c>
      <c r="CA194" s="678">
        <f t="shared" si="594"/>
        <v>0</v>
      </c>
      <c r="CB194" s="678">
        <f t="shared" si="594"/>
        <v>0</v>
      </c>
      <c r="CC194" s="677">
        <f t="shared" si="594"/>
        <v>0</v>
      </c>
      <c r="CD194" s="676">
        <f t="shared" si="594"/>
        <v>0</v>
      </c>
      <c r="CE194" s="676">
        <f t="shared" si="594"/>
        <v>0</v>
      </c>
    </row>
    <row r="195" spans="1:83" x14ac:dyDescent="0.3">
      <c r="A195" s="672" t="str">
        <f t="shared" si="533"/>
        <v>SUZANORUMO</v>
      </c>
      <c r="B195" s="671" t="str">
        <f t="shared" si="381"/>
        <v>N</v>
      </c>
      <c r="C195" s="670" t="s">
        <v>9</v>
      </c>
      <c r="D195" s="670" t="s">
        <v>12</v>
      </c>
      <c r="E195" s="669"/>
      <c r="F195" s="669"/>
      <c r="G195" s="668"/>
      <c r="H195" s="638" t="s">
        <v>8</v>
      </c>
      <c r="I195" s="658">
        <f>SUMIF($EC$7:$EC$167,"BE",I$7:I$167)</f>
        <v>0</v>
      </c>
      <c r="J195" s="638">
        <f>SUMIF($EC$7:$EC$167,"BE",J$7:J$167)</f>
        <v>0</v>
      </c>
      <c r="K195" s="638">
        <f>SUMIF($EC$7:$EC$167,"BE",K$7:K$167)</f>
        <v>0</v>
      </c>
      <c r="L195" s="638">
        <f>IF(K195="","",K195-J195)</f>
        <v>0</v>
      </c>
      <c r="M195" s="638">
        <f>SUMIF($EC$7:$EC$167,"SUZANO",M$7:M$167)</f>
        <v>0</v>
      </c>
      <c r="N195" s="664">
        <f t="shared" ref="N195:AS195" si="595">SUM(N193:N194)</f>
        <v>0</v>
      </c>
      <c r="O195" s="663">
        <f t="shared" si="595"/>
        <v>0</v>
      </c>
      <c r="P195" s="662">
        <f t="shared" si="595"/>
        <v>0</v>
      </c>
      <c r="Q195" s="667">
        <f t="shared" si="595"/>
        <v>0</v>
      </c>
      <c r="R195" s="666">
        <f t="shared" si="595"/>
        <v>0</v>
      </c>
      <c r="S195" s="662">
        <f t="shared" si="595"/>
        <v>0</v>
      </c>
      <c r="T195" s="667">
        <f t="shared" si="595"/>
        <v>0</v>
      </c>
      <c r="U195" s="666">
        <f t="shared" si="595"/>
        <v>0</v>
      </c>
      <c r="V195" s="662">
        <f t="shared" si="595"/>
        <v>0</v>
      </c>
      <c r="W195" s="667">
        <f t="shared" si="595"/>
        <v>0</v>
      </c>
      <c r="X195" s="666">
        <f t="shared" si="595"/>
        <v>0</v>
      </c>
      <c r="Y195" s="662">
        <f t="shared" si="595"/>
        <v>0</v>
      </c>
      <c r="Z195" s="662">
        <f t="shared" si="595"/>
        <v>0</v>
      </c>
      <c r="AA195" s="662">
        <f t="shared" si="595"/>
        <v>0</v>
      </c>
      <c r="AB195" s="661">
        <f t="shared" si="595"/>
        <v>0</v>
      </c>
      <c r="AC195" s="660">
        <f t="shared" si="595"/>
        <v>0</v>
      </c>
      <c r="AD195" s="665">
        <f t="shared" si="595"/>
        <v>0</v>
      </c>
      <c r="AE195" s="661">
        <f t="shared" si="595"/>
        <v>0</v>
      </c>
      <c r="AF195" s="660">
        <f t="shared" si="595"/>
        <v>0</v>
      </c>
      <c r="AG195" s="665">
        <f t="shared" si="595"/>
        <v>0</v>
      </c>
      <c r="AH195" s="661">
        <f t="shared" si="595"/>
        <v>0</v>
      </c>
      <c r="AI195" s="660">
        <f t="shared" si="595"/>
        <v>0</v>
      </c>
      <c r="AJ195" s="665">
        <f t="shared" si="595"/>
        <v>0</v>
      </c>
      <c r="AK195" s="661">
        <f t="shared" si="595"/>
        <v>0</v>
      </c>
      <c r="AL195" s="660">
        <f t="shared" si="595"/>
        <v>0</v>
      </c>
      <c r="AM195" s="665">
        <f t="shared" si="595"/>
        <v>0</v>
      </c>
      <c r="AN195" s="665">
        <f t="shared" si="595"/>
        <v>0</v>
      </c>
      <c r="AO195" s="665">
        <f t="shared" si="595"/>
        <v>0</v>
      </c>
      <c r="AP195" s="664">
        <f t="shared" si="595"/>
        <v>0</v>
      </c>
      <c r="AQ195" s="663">
        <f t="shared" si="595"/>
        <v>0</v>
      </c>
      <c r="AR195" s="662">
        <f t="shared" si="595"/>
        <v>0</v>
      </c>
      <c r="AS195" s="664">
        <f t="shared" si="595"/>
        <v>0</v>
      </c>
      <c r="AT195" s="663">
        <f t="shared" ref="AT195:BY195" si="596">SUM(AT193:AT194)</f>
        <v>0</v>
      </c>
      <c r="AU195" s="662">
        <f t="shared" si="596"/>
        <v>0</v>
      </c>
      <c r="AV195" s="664">
        <f t="shared" si="596"/>
        <v>0</v>
      </c>
      <c r="AW195" s="663">
        <f t="shared" si="596"/>
        <v>0</v>
      </c>
      <c r="AX195" s="662">
        <f t="shared" si="596"/>
        <v>0</v>
      </c>
      <c r="AY195" s="664">
        <f t="shared" si="596"/>
        <v>0</v>
      </c>
      <c r="AZ195" s="663">
        <f t="shared" si="596"/>
        <v>0</v>
      </c>
      <c r="BA195" s="662">
        <f t="shared" si="596"/>
        <v>0</v>
      </c>
      <c r="BB195" s="662">
        <f t="shared" si="596"/>
        <v>0</v>
      </c>
      <c r="BC195" s="662">
        <f t="shared" si="596"/>
        <v>0</v>
      </c>
      <c r="BD195" s="661">
        <f t="shared" si="596"/>
        <v>0</v>
      </c>
      <c r="BE195" s="660">
        <f t="shared" si="596"/>
        <v>0</v>
      </c>
      <c r="BF195" s="665">
        <f t="shared" si="596"/>
        <v>0</v>
      </c>
      <c r="BG195" s="661">
        <f t="shared" si="596"/>
        <v>0</v>
      </c>
      <c r="BH195" s="660">
        <f t="shared" si="596"/>
        <v>0</v>
      </c>
      <c r="BI195" s="665">
        <f t="shared" si="596"/>
        <v>0</v>
      </c>
      <c r="BJ195" s="661">
        <f t="shared" si="596"/>
        <v>0</v>
      </c>
      <c r="BK195" s="660">
        <f t="shared" si="596"/>
        <v>0</v>
      </c>
      <c r="BL195" s="665">
        <f t="shared" si="596"/>
        <v>0</v>
      </c>
      <c r="BM195" s="661">
        <f t="shared" si="596"/>
        <v>0</v>
      </c>
      <c r="BN195" s="660">
        <f t="shared" si="596"/>
        <v>0</v>
      </c>
      <c r="BO195" s="665">
        <f t="shared" si="596"/>
        <v>0</v>
      </c>
      <c r="BP195" s="665">
        <f t="shared" si="596"/>
        <v>0</v>
      </c>
      <c r="BQ195" s="665">
        <f t="shared" si="596"/>
        <v>0</v>
      </c>
      <c r="BR195" s="664">
        <f t="shared" si="596"/>
        <v>0</v>
      </c>
      <c r="BS195" s="663">
        <f t="shared" si="596"/>
        <v>0</v>
      </c>
      <c r="BT195" s="662">
        <f t="shared" si="596"/>
        <v>0</v>
      </c>
      <c r="BU195" s="664">
        <f t="shared" si="596"/>
        <v>0</v>
      </c>
      <c r="BV195" s="663">
        <f t="shared" si="596"/>
        <v>0</v>
      </c>
      <c r="BW195" s="662">
        <f t="shared" si="596"/>
        <v>0</v>
      </c>
      <c r="BX195" s="664">
        <f t="shared" si="596"/>
        <v>0</v>
      </c>
      <c r="BY195" s="663">
        <f t="shared" si="596"/>
        <v>0</v>
      </c>
      <c r="BZ195" s="662">
        <f t="shared" ref="BZ195:CE195" si="597">SUM(BZ193:BZ194)</f>
        <v>0</v>
      </c>
      <c r="CA195" s="664">
        <f t="shared" si="597"/>
        <v>0</v>
      </c>
      <c r="CB195" s="663">
        <f t="shared" si="597"/>
        <v>0</v>
      </c>
      <c r="CC195" s="662">
        <f t="shared" si="597"/>
        <v>0</v>
      </c>
      <c r="CD195" s="662">
        <f t="shared" si="597"/>
        <v>0</v>
      </c>
      <c r="CE195" s="662">
        <f t="shared" si="597"/>
        <v>0</v>
      </c>
    </row>
    <row r="196" spans="1:83" x14ac:dyDescent="0.3">
      <c r="A196" s="672" t="str">
        <f t="shared" si="533"/>
        <v>RUMO BRADO ICBRUMO</v>
      </c>
      <c r="B196" s="671" t="str">
        <f t="shared" si="381"/>
        <v>N</v>
      </c>
      <c r="C196" s="701" t="s">
        <v>199</v>
      </c>
      <c r="D196" s="683" t="s">
        <v>212</v>
      </c>
      <c r="E196" s="683"/>
      <c r="F196" s="683"/>
      <c r="G196" s="683"/>
      <c r="H196" s="699" t="s">
        <v>8</v>
      </c>
      <c r="I196" s="673">
        <f>SUM(SUMIF($EG$7:$EG$167,"ACG M.DIREITAX LARGA",I$7:I$167),SUMIF($EG$7:$EG$167,"ACG M.ESQUERDA LARGA",I$7:I$167))</f>
        <v>0</v>
      </c>
      <c r="J196" s="673">
        <f>SUM(SUMIF($EG$7:$EG$167,"ACG M.DIREITAX LARGA",J$7:J$167),SUMIF($EG$7:$EG$167,"ACG M.ESQUERDA LARGA",J$7:J$167))</f>
        <v>0</v>
      </c>
      <c r="K196" s="674">
        <f>SUM(SUMIF($EG$7:$EG$167,"ACG M.DIREITAX LARGA",K$7:K$167),SUMIF($EG$7:$EG$167,"ACG M.ESQUERDA LARGA",K$7:K$167))</f>
        <v>0</v>
      </c>
      <c r="L196" s="673">
        <f>SUM(SUMIF($EG$7:$EG$167,"ACG M.DIREITAX LARGA",L$7:L$167),SUMIF($EG$7:$EG$167,"ACG M.ESQUERDA LARGA",L$7:L$167))</f>
        <v>0</v>
      </c>
      <c r="M196" s="673">
        <f>SUM(SUMIF($EG$7:$EG$167,"ACG M.DIREITAX LARGA",M$7:M$167),SUMIF($EG$7:$EG$167,"ACG M.ESQUERDA LARGA",M$7:M$167))</f>
        <v>0</v>
      </c>
      <c r="N196" s="678">
        <f t="shared" ref="N196:AS196" si="598">N180</f>
        <v>0</v>
      </c>
      <c r="O196" s="678">
        <f t="shared" si="598"/>
        <v>0</v>
      </c>
      <c r="P196" s="679">
        <f t="shared" si="598"/>
        <v>0</v>
      </c>
      <c r="Q196" s="678">
        <f t="shared" si="598"/>
        <v>0</v>
      </c>
      <c r="R196" s="678">
        <f t="shared" si="598"/>
        <v>0</v>
      </c>
      <c r="S196" s="677">
        <f t="shared" si="598"/>
        <v>0</v>
      </c>
      <c r="T196" s="678">
        <f t="shared" si="598"/>
        <v>0</v>
      </c>
      <c r="U196" s="678">
        <f t="shared" si="598"/>
        <v>0</v>
      </c>
      <c r="V196" s="677">
        <f t="shared" si="598"/>
        <v>0</v>
      </c>
      <c r="W196" s="678">
        <f t="shared" si="598"/>
        <v>0</v>
      </c>
      <c r="X196" s="678">
        <f t="shared" si="598"/>
        <v>0</v>
      </c>
      <c r="Y196" s="677">
        <f t="shared" si="598"/>
        <v>0</v>
      </c>
      <c r="Z196" s="676">
        <f t="shared" si="598"/>
        <v>0</v>
      </c>
      <c r="AA196" s="676">
        <f t="shared" si="598"/>
        <v>0</v>
      </c>
      <c r="AB196" s="675">
        <f t="shared" si="598"/>
        <v>0</v>
      </c>
      <c r="AC196" s="675">
        <f t="shared" si="598"/>
        <v>0</v>
      </c>
      <c r="AD196" s="680">
        <f t="shared" si="598"/>
        <v>0</v>
      </c>
      <c r="AE196" s="675">
        <f t="shared" si="598"/>
        <v>0</v>
      </c>
      <c r="AF196" s="675">
        <f t="shared" si="598"/>
        <v>0</v>
      </c>
      <c r="AG196" s="680">
        <f t="shared" si="598"/>
        <v>0</v>
      </c>
      <c r="AH196" s="675">
        <f t="shared" si="598"/>
        <v>0</v>
      </c>
      <c r="AI196" s="675">
        <f t="shared" si="598"/>
        <v>0</v>
      </c>
      <c r="AJ196" s="680">
        <f t="shared" si="598"/>
        <v>0</v>
      </c>
      <c r="AK196" s="675">
        <f t="shared" si="598"/>
        <v>0</v>
      </c>
      <c r="AL196" s="675">
        <f t="shared" si="598"/>
        <v>0</v>
      </c>
      <c r="AM196" s="680">
        <f t="shared" si="598"/>
        <v>0</v>
      </c>
      <c r="AN196" s="676">
        <f t="shared" si="598"/>
        <v>0</v>
      </c>
      <c r="AO196" s="676">
        <f t="shared" si="598"/>
        <v>0</v>
      </c>
      <c r="AP196" s="678">
        <f t="shared" si="598"/>
        <v>0</v>
      </c>
      <c r="AQ196" s="678">
        <f t="shared" si="598"/>
        <v>0</v>
      </c>
      <c r="AR196" s="679">
        <f t="shared" si="598"/>
        <v>0</v>
      </c>
      <c r="AS196" s="678">
        <f t="shared" si="598"/>
        <v>0</v>
      </c>
      <c r="AT196" s="678">
        <f t="shared" ref="AT196:BY196" si="599">AT180</f>
        <v>0</v>
      </c>
      <c r="AU196" s="677">
        <f t="shared" si="599"/>
        <v>0</v>
      </c>
      <c r="AV196" s="678">
        <f t="shared" si="599"/>
        <v>0</v>
      </c>
      <c r="AW196" s="678">
        <f t="shared" si="599"/>
        <v>0</v>
      </c>
      <c r="AX196" s="677">
        <f t="shared" si="599"/>
        <v>0</v>
      </c>
      <c r="AY196" s="678">
        <f t="shared" si="599"/>
        <v>0</v>
      </c>
      <c r="AZ196" s="678">
        <f t="shared" si="599"/>
        <v>0</v>
      </c>
      <c r="BA196" s="677">
        <f t="shared" si="599"/>
        <v>0</v>
      </c>
      <c r="BB196" s="676">
        <f t="shared" si="599"/>
        <v>0</v>
      </c>
      <c r="BC196" s="676">
        <f t="shared" si="599"/>
        <v>0</v>
      </c>
      <c r="BD196" s="675">
        <f t="shared" si="599"/>
        <v>0</v>
      </c>
      <c r="BE196" s="675">
        <f t="shared" si="599"/>
        <v>0</v>
      </c>
      <c r="BF196" s="680">
        <f t="shared" si="599"/>
        <v>0</v>
      </c>
      <c r="BG196" s="675">
        <f t="shared" si="599"/>
        <v>0</v>
      </c>
      <c r="BH196" s="675">
        <f t="shared" si="599"/>
        <v>0</v>
      </c>
      <c r="BI196" s="680">
        <f t="shared" si="599"/>
        <v>0</v>
      </c>
      <c r="BJ196" s="675">
        <f t="shared" si="599"/>
        <v>0</v>
      </c>
      <c r="BK196" s="675">
        <f t="shared" si="599"/>
        <v>0</v>
      </c>
      <c r="BL196" s="680">
        <f t="shared" si="599"/>
        <v>0</v>
      </c>
      <c r="BM196" s="675">
        <f t="shared" si="599"/>
        <v>0</v>
      </c>
      <c r="BN196" s="675">
        <f t="shared" si="599"/>
        <v>0</v>
      </c>
      <c r="BO196" s="680">
        <f t="shared" si="599"/>
        <v>0</v>
      </c>
      <c r="BP196" s="676">
        <f t="shared" si="599"/>
        <v>0</v>
      </c>
      <c r="BQ196" s="676">
        <f t="shared" si="599"/>
        <v>0</v>
      </c>
      <c r="BR196" s="678">
        <f t="shared" si="599"/>
        <v>0</v>
      </c>
      <c r="BS196" s="678">
        <f t="shared" si="599"/>
        <v>0</v>
      </c>
      <c r="BT196" s="679">
        <f t="shared" si="599"/>
        <v>0</v>
      </c>
      <c r="BU196" s="678">
        <f t="shared" si="599"/>
        <v>0</v>
      </c>
      <c r="BV196" s="678">
        <f t="shared" si="599"/>
        <v>0</v>
      </c>
      <c r="BW196" s="677">
        <f t="shared" si="599"/>
        <v>0</v>
      </c>
      <c r="BX196" s="678">
        <f t="shared" si="599"/>
        <v>0</v>
      </c>
      <c r="BY196" s="678">
        <f t="shared" si="599"/>
        <v>0</v>
      </c>
      <c r="BZ196" s="677">
        <f t="shared" ref="BZ196:CE196" si="600">BZ180</f>
        <v>0</v>
      </c>
      <c r="CA196" s="678">
        <f t="shared" si="600"/>
        <v>0</v>
      </c>
      <c r="CB196" s="678">
        <f t="shared" si="600"/>
        <v>0</v>
      </c>
      <c r="CC196" s="677">
        <f t="shared" si="600"/>
        <v>0</v>
      </c>
      <c r="CD196" s="676">
        <f t="shared" si="600"/>
        <v>0</v>
      </c>
      <c r="CE196" s="676">
        <f t="shared" si="600"/>
        <v>0</v>
      </c>
    </row>
    <row r="197" spans="1:83" x14ac:dyDescent="0.3">
      <c r="A197" s="672" t="str">
        <f t="shared" si="533"/>
        <v>BRADORUMO</v>
      </c>
      <c r="B197" s="671" t="str">
        <f t="shared" si="381"/>
        <v>N</v>
      </c>
      <c r="C197" s="670" t="s">
        <v>9</v>
      </c>
      <c r="D197" s="670" t="s">
        <v>202</v>
      </c>
      <c r="E197" s="669"/>
      <c r="F197" s="669"/>
      <c r="G197" s="668"/>
      <c r="H197" s="638" t="s">
        <v>8</v>
      </c>
      <c r="I197" s="658">
        <f>SUMIF($EC$7:$EC$167,"BE",I$7:I$167)</f>
        <v>0</v>
      </c>
      <c r="J197" s="638">
        <f>SUMIF($EC$7:$EC$167,"BE",J$7:J$167)</f>
        <v>0</v>
      </c>
      <c r="K197" s="638">
        <f>SUMIF($EC$7:$EC$167,"BE",K$7:K$167)</f>
        <v>0</v>
      </c>
      <c r="L197" s="638">
        <f>IF(K197="","",K197-J197)</f>
        <v>0</v>
      </c>
      <c r="M197" s="638">
        <f>SUMIF($EC$7:$EC$167,"SUZANO",M$7:M$167)</f>
        <v>0</v>
      </c>
      <c r="N197" s="664">
        <f t="shared" ref="N197:AS197" si="601">N196</f>
        <v>0</v>
      </c>
      <c r="O197" s="663">
        <f t="shared" si="601"/>
        <v>0</v>
      </c>
      <c r="P197" s="662">
        <f t="shared" si="601"/>
        <v>0</v>
      </c>
      <c r="Q197" s="667">
        <f t="shared" si="601"/>
        <v>0</v>
      </c>
      <c r="R197" s="666">
        <f t="shared" si="601"/>
        <v>0</v>
      </c>
      <c r="S197" s="662">
        <f t="shared" si="601"/>
        <v>0</v>
      </c>
      <c r="T197" s="667">
        <f t="shared" si="601"/>
        <v>0</v>
      </c>
      <c r="U197" s="666">
        <f t="shared" si="601"/>
        <v>0</v>
      </c>
      <c r="V197" s="662">
        <f t="shared" si="601"/>
        <v>0</v>
      </c>
      <c r="W197" s="667">
        <f t="shared" si="601"/>
        <v>0</v>
      </c>
      <c r="X197" s="666">
        <f t="shared" si="601"/>
        <v>0</v>
      </c>
      <c r="Y197" s="662">
        <f t="shared" si="601"/>
        <v>0</v>
      </c>
      <c r="Z197" s="662">
        <f t="shared" si="601"/>
        <v>0</v>
      </c>
      <c r="AA197" s="662">
        <f t="shared" si="601"/>
        <v>0</v>
      </c>
      <c r="AB197" s="661">
        <f t="shared" si="601"/>
        <v>0</v>
      </c>
      <c r="AC197" s="660">
        <f t="shared" si="601"/>
        <v>0</v>
      </c>
      <c r="AD197" s="665">
        <f t="shared" si="601"/>
        <v>0</v>
      </c>
      <c r="AE197" s="661">
        <f t="shared" si="601"/>
        <v>0</v>
      </c>
      <c r="AF197" s="660">
        <f t="shared" si="601"/>
        <v>0</v>
      </c>
      <c r="AG197" s="665">
        <f t="shared" si="601"/>
        <v>0</v>
      </c>
      <c r="AH197" s="661">
        <f t="shared" si="601"/>
        <v>0</v>
      </c>
      <c r="AI197" s="660">
        <f t="shared" si="601"/>
        <v>0</v>
      </c>
      <c r="AJ197" s="665">
        <f t="shared" si="601"/>
        <v>0</v>
      </c>
      <c r="AK197" s="661">
        <f t="shared" si="601"/>
        <v>0</v>
      </c>
      <c r="AL197" s="660">
        <f t="shared" si="601"/>
        <v>0</v>
      </c>
      <c r="AM197" s="665">
        <f t="shared" si="601"/>
        <v>0</v>
      </c>
      <c r="AN197" s="665">
        <f t="shared" si="601"/>
        <v>0</v>
      </c>
      <c r="AO197" s="665">
        <f t="shared" si="601"/>
        <v>0</v>
      </c>
      <c r="AP197" s="664">
        <f t="shared" si="601"/>
        <v>0</v>
      </c>
      <c r="AQ197" s="663">
        <f t="shared" si="601"/>
        <v>0</v>
      </c>
      <c r="AR197" s="662">
        <f t="shared" si="601"/>
        <v>0</v>
      </c>
      <c r="AS197" s="664">
        <f t="shared" si="601"/>
        <v>0</v>
      </c>
      <c r="AT197" s="663">
        <f t="shared" ref="AT197:BY197" si="602">AT196</f>
        <v>0</v>
      </c>
      <c r="AU197" s="662">
        <f t="shared" si="602"/>
        <v>0</v>
      </c>
      <c r="AV197" s="664">
        <f t="shared" si="602"/>
        <v>0</v>
      </c>
      <c r="AW197" s="663">
        <f t="shared" si="602"/>
        <v>0</v>
      </c>
      <c r="AX197" s="662">
        <f t="shared" si="602"/>
        <v>0</v>
      </c>
      <c r="AY197" s="664">
        <f t="shared" si="602"/>
        <v>0</v>
      </c>
      <c r="AZ197" s="663">
        <f t="shared" si="602"/>
        <v>0</v>
      </c>
      <c r="BA197" s="662">
        <f t="shared" si="602"/>
        <v>0</v>
      </c>
      <c r="BB197" s="662">
        <f t="shared" si="602"/>
        <v>0</v>
      </c>
      <c r="BC197" s="662">
        <f t="shared" si="602"/>
        <v>0</v>
      </c>
      <c r="BD197" s="661">
        <f t="shared" si="602"/>
        <v>0</v>
      </c>
      <c r="BE197" s="660">
        <f t="shared" si="602"/>
        <v>0</v>
      </c>
      <c r="BF197" s="665">
        <f t="shared" si="602"/>
        <v>0</v>
      </c>
      <c r="BG197" s="661">
        <f t="shared" si="602"/>
        <v>0</v>
      </c>
      <c r="BH197" s="660">
        <f t="shared" si="602"/>
        <v>0</v>
      </c>
      <c r="BI197" s="665">
        <f t="shared" si="602"/>
        <v>0</v>
      </c>
      <c r="BJ197" s="661">
        <f t="shared" si="602"/>
        <v>0</v>
      </c>
      <c r="BK197" s="660">
        <f t="shared" si="602"/>
        <v>0</v>
      </c>
      <c r="BL197" s="665">
        <f t="shared" si="602"/>
        <v>0</v>
      </c>
      <c r="BM197" s="661">
        <f t="shared" si="602"/>
        <v>0</v>
      </c>
      <c r="BN197" s="660">
        <f t="shared" si="602"/>
        <v>0</v>
      </c>
      <c r="BO197" s="665">
        <f t="shared" si="602"/>
        <v>0</v>
      </c>
      <c r="BP197" s="665">
        <f t="shared" si="602"/>
        <v>0</v>
      </c>
      <c r="BQ197" s="665">
        <f t="shared" si="602"/>
        <v>0</v>
      </c>
      <c r="BR197" s="664">
        <f t="shared" si="602"/>
        <v>0</v>
      </c>
      <c r="BS197" s="663">
        <f t="shared" si="602"/>
        <v>0</v>
      </c>
      <c r="BT197" s="662">
        <f t="shared" si="602"/>
        <v>0</v>
      </c>
      <c r="BU197" s="664">
        <f t="shared" si="602"/>
        <v>0</v>
      </c>
      <c r="BV197" s="663">
        <f t="shared" si="602"/>
        <v>0</v>
      </c>
      <c r="BW197" s="662">
        <f t="shared" si="602"/>
        <v>0</v>
      </c>
      <c r="BX197" s="664">
        <f t="shared" si="602"/>
        <v>0</v>
      </c>
      <c r="BY197" s="663">
        <f t="shared" si="602"/>
        <v>0</v>
      </c>
      <c r="BZ197" s="662">
        <f t="shared" ref="BZ197:CE197" si="603">BZ196</f>
        <v>0</v>
      </c>
      <c r="CA197" s="664">
        <f t="shared" si="603"/>
        <v>0</v>
      </c>
      <c r="CB197" s="663">
        <f t="shared" si="603"/>
        <v>0</v>
      </c>
      <c r="CC197" s="662">
        <f t="shared" si="603"/>
        <v>0</v>
      </c>
      <c r="CD197" s="662">
        <f t="shared" si="603"/>
        <v>0</v>
      </c>
      <c r="CE197" s="662">
        <f t="shared" si="603"/>
        <v>0</v>
      </c>
    </row>
    <row r="198" spans="1:83" x14ac:dyDescent="0.3">
      <c r="A198" s="672" t="str">
        <f t="shared" si="533"/>
        <v/>
      </c>
      <c r="B198" s="671"/>
      <c r="C198" s="702"/>
      <c r="D198" s="702"/>
      <c r="E198" s="702"/>
      <c r="F198" s="702"/>
      <c r="G198" s="702"/>
      <c r="H198" s="702"/>
      <c r="I198" s="702"/>
      <c r="J198" s="702"/>
      <c r="K198" s="702"/>
      <c r="L198" s="702"/>
      <c r="M198" s="702"/>
      <c r="N198" s="702"/>
      <c r="O198" s="702"/>
      <c r="P198" s="702"/>
      <c r="Q198" s="703"/>
      <c r="R198" s="703"/>
      <c r="S198" s="703"/>
      <c r="T198" s="703"/>
      <c r="U198" s="703"/>
      <c r="V198" s="703"/>
      <c r="W198" s="703"/>
      <c r="X198" s="703"/>
      <c r="Y198" s="703"/>
      <c r="Z198" s="702"/>
      <c r="AA198" s="702"/>
      <c r="AB198" s="703"/>
      <c r="AC198" s="703"/>
      <c r="AD198" s="703"/>
      <c r="AE198" s="703"/>
      <c r="AF198" s="703"/>
      <c r="AG198" s="703"/>
      <c r="AH198" s="703"/>
      <c r="AI198" s="703"/>
      <c r="AJ198" s="703"/>
      <c r="AK198" s="703"/>
      <c r="AL198" s="703"/>
      <c r="AM198" s="703"/>
      <c r="AN198" s="702"/>
      <c r="AO198" s="702"/>
      <c r="AP198" s="702"/>
      <c r="AQ198" s="702"/>
      <c r="AR198" s="702"/>
      <c r="AS198" s="703"/>
      <c r="AT198" s="703"/>
      <c r="AU198" s="703"/>
      <c r="AV198" s="703"/>
      <c r="AW198" s="703"/>
      <c r="AX198" s="703"/>
      <c r="AY198" s="703"/>
      <c r="AZ198" s="703"/>
      <c r="BA198" s="703"/>
      <c r="BB198" s="702"/>
      <c r="BC198" s="702"/>
      <c r="BD198" s="703"/>
      <c r="BE198" s="703"/>
      <c r="BF198" s="703"/>
      <c r="BG198" s="703"/>
      <c r="BH198" s="703"/>
      <c r="BI198" s="703"/>
      <c r="BJ198" s="703"/>
      <c r="BK198" s="703"/>
      <c r="BL198" s="703"/>
      <c r="BM198" s="703"/>
      <c r="BN198" s="703"/>
      <c r="BO198" s="703"/>
      <c r="BP198" s="702"/>
      <c r="BQ198" s="702"/>
      <c r="BR198" s="702"/>
      <c r="BS198" s="702"/>
      <c r="BT198" s="702"/>
      <c r="BU198" s="703"/>
      <c r="BV198" s="703"/>
      <c r="BW198" s="703"/>
      <c r="BX198" s="703"/>
      <c r="BY198" s="703"/>
      <c r="BZ198" s="703"/>
      <c r="CA198" s="703"/>
      <c r="CB198" s="703"/>
      <c r="CC198" s="703"/>
      <c r="CD198" s="702"/>
      <c r="CE198" s="702"/>
    </row>
    <row r="199" spans="1:83" x14ac:dyDescent="0.3">
      <c r="A199" s="672" t="str">
        <f t="shared" si="533"/>
        <v>VLI GRÃO PSNVLI</v>
      </c>
      <c r="B199" s="671" t="str">
        <f t="shared" si="381"/>
        <v>N</v>
      </c>
      <c r="C199" s="698" t="s">
        <v>107</v>
      </c>
      <c r="D199" s="697" t="s">
        <v>213</v>
      </c>
      <c r="E199" s="697"/>
      <c r="F199" s="697"/>
      <c r="G199" s="697"/>
      <c r="H199" s="696" t="s">
        <v>11</v>
      </c>
      <c r="I199" s="694">
        <f>SUMIFS(I$8:I$167,$F$8:$F$167,"GRÃO",$H$8:$H$167,"VLI")</f>
        <v>253</v>
      </c>
      <c r="J199" s="694">
        <f>SUMIFS(J$8:J$167,$F$8:$F$167,"GRÃO",$H$8:$H$167,"VLI")</f>
        <v>61</v>
      </c>
      <c r="K199" s="695">
        <f>SUMIFS(K$8:K$167,$F$8:$F$167,"GRÃO",$H$8:$H$167,"VLI")</f>
        <v>0</v>
      </c>
      <c r="L199" s="694">
        <f>SUMIFS(L$8:L$167,$F$8:$F$167,"GRÃO",$H$8:$H$167,"VLI")</f>
        <v>-61</v>
      </c>
      <c r="M199" s="694">
        <f>SUMIFS(M$8:M$185,$F$8:$F$185,"AÇÚCAR",$H$8:$H$185,"VLI",$C6:$C183,"PSN")</f>
        <v>0</v>
      </c>
      <c r="N199" s="691">
        <f t="shared" ref="N199:AS199" si="604">SUMIFS(N8:N167,$F$8:$F$167,"GRÃO",$H$8:$H$167,"VLI",$C8:$C167,"PSN")</f>
        <v>0</v>
      </c>
      <c r="O199" s="691">
        <f t="shared" si="604"/>
        <v>0</v>
      </c>
      <c r="P199" s="692">
        <f t="shared" si="604"/>
        <v>0</v>
      </c>
      <c r="Q199" s="691">
        <f t="shared" si="604"/>
        <v>0</v>
      </c>
      <c r="R199" s="691">
        <f t="shared" si="604"/>
        <v>0</v>
      </c>
      <c r="S199" s="690">
        <f t="shared" si="604"/>
        <v>0</v>
      </c>
      <c r="T199" s="691">
        <f t="shared" si="604"/>
        <v>0</v>
      </c>
      <c r="U199" s="691">
        <f t="shared" si="604"/>
        <v>0</v>
      </c>
      <c r="V199" s="690">
        <f t="shared" si="604"/>
        <v>0</v>
      </c>
      <c r="W199" s="691">
        <f t="shared" si="604"/>
        <v>0</v>
      </c>
      <c r="X199" s="691">
        <f t="shared" si="604"/>
        <v>0</v>
      </c>
      <c r="Y199" s="690">
        <f t="shared" si="604"/>
        <v>0</v>
      </c>
      <c r="Z199" s="689">
        <f t="shared" si="604"/>
        <v>0</v>
      </c>
      <c r="AA199" s="689">
        <f t="shared" si="604"/>
        <v>0</v>
      </c>
      <c r="AB199" s="688">
        <f t="shared" si="604"/>
        <v>0</v>
      </c>
      <c r="AC199" s="688">
        <f t="shared" si="604"/>
        <v>0</v>
      </c>
      <c r="AD199" s="693">
        <f t="shared" si="604"/>
        <v>0</v>
      </c>
      <c r="AE199" s="688">
        <f t="shared" si="604"/>
        <v>0</v>
      </c>
      <c r="AF199" s="688">
        <f t="shared" si="604"/>
        <v>0</v>
      </c>
      <c r="AG199" s="693">
        <f t="shared" si="604"/>
        <v>0</v>
      </c>
      <c r="AH199" s="688">
        <f t="shared" si="604"/>
        <v>0</v>
      </c>
      <c r="AI199" s="688">
        <f t="shared" si="604"/>
        <v>0</v>
      </c>
      <c r="AJ199" s="693">
        <f t="shared" si="604"/>
        <v>0</v>
      </c>
      <c r="AK199" s="688">
        <f t="shared" si="604"/>
        <v>0</v>
      </c>
      <c r="AL199" s="688">
        <f t="shared" si="604"/>
        <v>0</v>
      </c>
      <c r="AM199" s="693">
        <f t="shared" si="604"/>
        <v>0</v>
      </c>
      <c r="AN199" s="689">
        <f t="shared" si="604"/>
        <v>0</v>
      </c>
      <c r="AO199" s="689">
        <f t="shared" si="604"/>
        <v>0</v>
      </c>
      <c r="AP199" s="691">
        <f t="shared" si="604"/>
        <v>0</v>
      </c>
      <c r="AQ199" s="691">
        <f t="shared" si="604"/>
        <v>0</v>
      </c>
      <c r="AR199" s="692">
        <f t="shared" si="604"/>
        <v>0</v>
      </c>
      <c r="AS199" s="691">
        <f t="shared" si="604"/>
        <v>0</v>
      </c>
      <c r="AT199" s="691">
        <f t="shared" ref="AT199:BY199" si="605">SUMIFS(AT8:AT167,$F$8:$F$167,"GRÃO",$H$8:$H$167,"VLI",$C8:$C167,"PSN")</f>
        <v>0</v>
      </c>
      <c r="AU199" s="690">
        <f t="shared" si="605"/>
        <v>0</v>
      </c>
      <c r="AV199" s="691">
        <f t="shared" si="605"/>
        <v>0</v>
      </c>
      <c r="AW199" s="691">
        <f t="shared" si="605"/>
        <v>0</v>
      </c>
      <c r="AX199" s="690">
        <f t="shared" si="605"/>
        <v>0</v>
      </c>
      <c r="AY199" s="691">
        <f t="shared" si="605"/>
        <v>0</v>
      </c>
      <c r="AZ199" s="691">
        <f t="shared" si="605"/>
        <v>0</v>
      </c>
      <c r="BA199" s="690">
        <f t="shared" si="605"/>
        <v>0</v>
      </c>
      <c r="BB199" s="689">
        <f t="shared" si="605"/>
        <v>0</v>
      </c>
      <c r="BC199" s="689">
        <f t="shared" si="605"/>
        <v>0</v>
      </c>
      <c r="BD199" s="688">
        <f t="shared" si="605"/>
        <v>0</v>
      </c>
      <c r="BE199" s="688">
        <f t="shared" si="605"/>
        <v>0</v>
      </c>
      <c r="BF199" s="693">
        <f t="shared" si="605"/>
        <v>0</v>
      </c>
      <c r="BG199" s="688">
        <f t="shared" si="605"/>
        <v>0</v>
      </c>
      <c r="BH199" s="688">
        <f t="shared" si="605"/>
        <v>0</v>
      </c>
      <c r="BI199" s="693">
        <f t="shared" si="605"/>
        <v>0</v>
      </c>
      <c r="BJ199" s="688">
        <f t="shared" si="605"/>
        <v>0</v>
      </c>
      <c r="BK199" s="688">
        <f t="shared" si="605"/>
        <v>0</v>
      </c>
      <c r="BL199" s="693">
        <f t="shared" si="605"/>
        <v>0</v>
      </c>
      <c r="BM199" s="688">
        <f t="shared" si="605"/>
        <v>0</v>
      </c>
      <c r="BN199" s="688">
        <f t="shared" si="605"/>
        <v>0</v>
      </c>
      <c r="BO199" s="693">
        <f t="shared" si="605"/>
        <v>0</v>
      </c>
      <c r="BP199" s="689">
        <f t="shared" si="605"/>
        <v>0</v>
      </c>
      <c r="BQ199" s="689">
        <f t="shared" si="605"/>
        <v>0</v>
      </c>
      <c r="BR199" s="691">
        <f t="shared" si="605"/>
        <v>0</v>
      </c>
      <c r="BS199" s="691">
        <f t="shared" si="605"/>
        <v>0</v>
      </c>
      <c r="BT199" s="692">
        <f t="shared" si="605"/>
        <v>0</v>
      </c>
      <c r="BU199" s="691">
        <f t="shared" si="605"/>
        <v>0</v>
      </c>
      <c r="BV199" s="691">
        <f t="shared" si="605"/>
        <v>0</v>
      </c>
      <c r="BW199" s="690">
        <f t="shared" si="605"/>
        <v>0</v>
      </c>
      <c r="BX199" s="691">
        <f t="shared" si="605"/>
        <v>0</v>
      </c>
      <c r="BY199" s="691">
        <f t="shared" si="605"/>
        <v>0</v>
      </c>
      <c r="BZ199" s="690">
        <f t="shared" ref="BZ199:CE199" si="606">SUMIFS(BZ8:BZ167,$F$8:$F$167,"GRÃO",$H$8:$H$167,"VLI",$C8:$C167,"PSN")</f>
        <v>0</v>
      </c>
      <c r="CA199" s="691">
        <f t="shared" si="606"/>
        <v>0</v>
      </c>
      <c r="CB199" s="691">
        <f t="shared" si="606"/>
        <v>0</v>
      </c>
      <c r="CC199" s="690">
        <f t="shared" si="606"/>
        <v>0</v>
      </c>
      <c r="CD199" s="689">
        <f t="shared" si="606"/>
        <v>0</v>
      </c>
      <c r="CE199" s="689">
        <f t="shared" si="606"/>
        <v>0</v>
      </c>
    </row>
    <row r="200" spans="1:83" x14ac:dyDescent="0.3">
      <c r="A200" s="672" t="str">
        <f t="shared" si="533"/>
        <v>VLI GRÃO PCZVLI</v>
      </c>
      <c r="B200" s="671" t="str">
        <f t="shared" si="381"/>
        <v>N</v>
      </c>
      <c r="C200" s="701" t="s">
        <v>100</v>
      </c>
      <c r="D200" s="700" t="s">
        <v>214</v>
      </c>
      <c r="E200" s="700"/>
      <c r="F200" s="700"/>
      <c r="G200" s="700"/>
      <c r="H200" s="699" t="s">
        <v>11</v>
      </c>
      <c r="I200" s="673">
        <f t="shared" ref="I200:L202" si="607">SUMIFS(I$8:I$167,$F$8:$F$167,"AÇÚCAR",$H$8:$H$167,"VLI")</f>
        <v>0</v>
      </c>
      <c r="J200" s="673">
        <f t="shared" si="607"/>
        <v>44845.125</v>
      </c>
      <c r="K200" s="674">
        <f t="shared" si="607"/>
        <v>0</v>
      </c>
      <c r="L200" s="673">
        <f t="shared" si="607"/>
        <v>-44845.125</v>
      </c>
      <c r="M200" s="673">
        <f>SUMIFS(M$8:M$185,$F$8:$F$185,"AÇÚCAR",$H$8:$H$185,"VLI",$C7:$C184,"Pcz")</f>
        <v>0</v>
      </c>
      <c r="N200" s="678">
        <f t="shared" ref="N200:AS200" si="608">SUMIFS(N8:N167,$F$8:$F$167,"GRÃO",$H$8:$H$167,"VLI",$C8:$C167,"Pcz")</f>
        <v>0</v>
      </c>
      <c r="O200" s="678">
        <f t="shared" si="608"/>
        <v>0</v>
      </c>
      <c r="P200" s="679">
        <f t="shared" si="608"/>
        <v>0</v>
      </c>
      <c r="Q200" s="678">
        <f t="shared" si="608"/>
        <v>0</v>
      </c>
      <c r="R200" s="678">
        <f t="shared" si="608"/>
        <v>0</v>
      </c>
      <c r="S200" s="677">
        <f t="shared" si="608"/>
        <v>0</v>
      </c>
      <c r="T200" s="678">
        <f t="shared" si="608"/>
        <v>0</v>
      </c>
      <c r="U200" s="678">
        <f t="shared" si="608"/>
        <v>0</v>
      </c>
      <c r="V200" s="677">
        <f t="shared" si="608"/>
        <v>0</v>
      </c>
      <c r="W200" s="678">
        <f t="shared" si="608"/>
        <v>0</v>
      </c>
      <c r="X200" s="678">
        <f t="shared" si="608"/>
        <v>0</v>
      </c>
      <c r="Y200" s="677">
        <f t="shared" si="608"/>
        <v>0</v>
      </c>
      <c r="Z200" s="676">
        <f t="shared" si="608"/>
        <v>0</v>
      </c>
      <c r="AA200" s="676">
        <f t="shared" si="608"/>
        <v>0</v>
      </c>
      <c r="AB200" s="675">
        <f t="shared" si="608"/>
        <v>0</v>
      </c>
      <c r="AC200" s="675">
        <f t="shared" si="608"/>
        <v>0</v>
      </c>
      <c r="AD200" s="680">
        <f t="shared" si="608"/>
        <v>0</v>
      </c>
      <c r="AE200" s="675">
        <f t="shared" si="608"/>
        <v>0</v>
      </c>
      <c r="AF200" s="675">
        <f t="shared" si="608"/>
        <v>0</v>
      </c>
      <c r="AG200" s="680">
        <f t="shared" si="608"/>
        <v>0</v>
      </c>
      <c r="AH200" s="675">
        <f t="shared" si="608"/>
        <v>0</v>
      </c>
      <c r="AI200" s="675">
        <f t="shared" si="608"/>
        <v>0</v>
      </c>
      <c r="AJ200" s="680">
        <f t="shared" si="608"/>
        <v>0</v>
      </c>
      <c r="AK200" s="675">
        <f t="shared" si="608"/>
        <v>0</v>
      </c>
      <c r="AL200" s="675">
        <f t="shared" si="608"/>
        <v>0</v>
      </c>
      <c r="AM200" s="680">
        <f t="shared" si="608"/>
        <v>0</v>
      </c>
      <c r="AN200" s="676">
        <f t="shared" si="608"/>
        <v>0</v>
      </c>
      <c r="AO200" s="676">
        <f t="shared" si="608"/>
        <v>0</v>
      </c>
      <c r="AP200" s="678">
        <f t="shared" si="608"/>
        <v>0</v>
      </c>
      <c r="AQ200" s="678">
        <f t="shared" si="608"/>
        <v>0</v>
      </c>
      <c r="AR200" s="679">
        <f t="shared" si="608"/>
        <v>0</v>
      </c>
      <c r="AS200" s="678">
        <f t="shared" si="608"/>
        <v>0</v>
      </c>
      <c r="AT200" s="678">
        <f t="shared" ref="AT200:BY200" si="609">SUMIFS(AT8:AT167,$F$8:$F$167,"GRÃO",$H$8:$H$167,"VLI",$C8:$C167,"Pcz")</f>
        <v>0</v>
      </c>
      <c r="AU200" s="677">
        <f t="shared" si="609"/>
        <v>0</v>
      </c>
      <c r="AV200" s="678">
        <f t="shared" si="609"/>
        <v>0</v>
      </c>
      <c r="AW200" s="678">
        <f t="shared" si="609"/>
        <v>0</v>
      </c>
      <c r="AX200" s="677">
        <f t="shared" si="609"/>
        <v>0</v>
      </c>
      <c r="AY200" s="678">
        <f t="shared" si="609"/>
        <v>0</v>
      </c>
      <c r="AZ200" s="678">
        <f t="shared" si="609"/>
        <v>0</v>
      </c>
      <c r="BA200" s="677">
        <f t="shared" si="609"/>
        <v>0</v>
      </c>
      <c r="BB200" s="676">
        <f t="shared" si="609"/>
        <v>0</v>
      </c>
      <c r="BC200" s="676">
        <f t="shared" si="609"/>
        <v>0</v>
      </c>
      <c r="BD200" s="675">
        <f t="shared" si="609"/>
        <v>0</v>
      </c>
      <c r="BE200" s="675">
        <f t="shared" si="609"/>
        <v>0</v>
      </c>
      <c r="BF200" s="680">
        <f t="shared" si="609"/>
        <v>0</v>
      </c>
      <c r="BG200" s="675">
        <f t="shared" si="609"/>
        <v>0</v>
      </c>
      <c r="BH200" s="675">
        <f t="shared" si="609"/>
        <v>0</v>
      </c>
      <c r="BI200" s="680">
        <f t="shared" si="609"/>
        <v>0</v>
      </c>
      <c r="BJ200" s="675">
        <f t="shared" si="609"/>
        <v>0</v>
      </c>
      <c r="BK200" s="675">
        <f t="shared" si="609"/>
        <v>0</v>
      </c>
      <c r="BL200" s="680">
        <f t="shared" si="609"/>
        <v>0</v>
      </c>
      <c r="BM200" s="675">
        <f t="shared" si="609"/>
        <v>0</v>
      </c>
      <c r="BN200" s="675">
        <f t="shared" si="609"/>
        <v>0</v>
      </c>
      <c r="BO200" s="680">
        <f t="shared" si="609"/>
        <v>0</v>
      </c>
      <c r="BP200" s="676">
        <f t="shared" si="609"/>
        <v>0</v>
      </c>
      <c r="BQ200" s="676">
        <f t="shared" si="609"/>
        <v>0</v>
      </c>
      <c r="BR200" s="678">
        <f t="shared" si="609"/>
        <v>0</v>
      </c>
      <c r="BS200" s="678">
        <f t="shared" si="609"/>
        <v>0</v>
      </c>
      <c r="BT200" s="679">
        <f t="shared" si="609"/>
        <v>0</v>
      </c>
      <c r="BU200" s="678">
        <f t="shared" si="609"/>
        <v>0</v>
      </c>
      <c r="BV200" s="678">
        <f t="shared" si="609"/>
        <v>0</v>
      </c>
      <c r="BW200" s="677">
        <f t="shared" si="609"/>
        <v>0</v>
      </c>
      <c r="BX200" s="678">
        <f t="shared" si="609"/>
        <v>0</v>
      </c>
      <c r="BY200" s="678">
        <f t="shared" si="609"/>
        <v>0</v>
      </c>
      <c r="BZ200" s="677">
        <f t="shared" ref="BZ200:CE200" si="610">SUMIFS(BZ8:BZ167,$F$8:$F$167,"GRÃO",$H$8:$H$167,"VLI",$C8:$C167,"Pcz")</f>
        <v>0</v>
      </c>
      <c r="CA200" s="678">
        <f t="shared" si="610"/>
        <v>0</v>
      </c>
      <c r="CB200" s="678">
        <f t="shared" si="610"/>
        <v>0</v>
      </c>
      <c r="CC200" s="677">
        <f t="shared" si="610"/>
        <v>0</v>
      </c>
      <c r="CD200" s="676">
        <f t="shared" si="610"/>
        <v>0</v>
      </c>
      <c r="CE200" s="676">
        <f t="shared" si="610"/>
        <v>0</v>
      </c>
    </row>
    <row r="201" spans="1:83" x14ac:dyDescent="0.3">
      <c r="A201" s="672" t="str">
        <f t="shared" si="533"/>
        <v>VLI AÇÚCAR PSNVLI</v>
      </c>
      <c r="B201" s="671" t="str">
        <f t="shared" ref="B201:B212" si="611">IF(SUM(N201:CE201)&gt;0, "S", "N")</f>
        <v>N</v>
      </c>
      <c r="C201" s="698" t="s">
        <v>107</v>
      </c>
      <c r="D201" s="697" t="s">
        <v>215</v>
      </c>
      <c r="E201" s="697"/>
      <c r="F201" s="697"/>
      <c r="G201" s="697"/>
      <c r="H201" s="696" t="s">
        <v>11</v>
      </c>
      <c r="I201" s="694">
        <f t="shared" si="607"/>
        <v>0</v>
      </c>
      <c r="J201" s="694">
        <f t="shared" si="607"/>
        <v>44845.125</v>
      </c>
      <c r="K201" s="695">
        <f t="shared" si="607"/>
        <v>0</v>
      </c>
      <c r="L201" s="694">
        <f t="shared" si="607"/>
        <v>-44845.125</v>
      </c>
      <c r="M201" s="694">
        <f>SUMIFS(M$8:M$185,$F$8:$F$185,"AÇÚCAR",$H$8:$H$185,"VLI",$C8:$C185,"PSN")</f>
        <v>0</v>
      </c>
      <c r="N201" s="691">
        <f t="shared" ref="N201:AS201" si="612">SUMIFS(N8:N167,$F$8:$F$167,"AÇÚCAR",$H$8:$H$167,"VLI",$C8:$C167,"PSN")</f>
        <v>0</v>
      </c>
      <c r="O201" s="691">
        <f t="shared" si="612"/>
        <v>0</v>
      </c>
      <c r="P201" s="692">
        <f t="shared" si="612"/>
        <v>0</v>
      </c>
      <c r="Q201" s="691">
        <f t="shared" si="612"/>
        <v>0</v>
      </c>
      <c r="R201" s="691">
        <f t="shared" si="612"/>
        <v>0</v>
      </c>
      <c r="S201" s="690">
        <f t="shared" si="612"/>
        <v>0</v>
      </c>
      <c r="T201" s="691">
        <f t="shared" si="612"/>
        <v>0</v>
      </c>
      <c r="U201" s="691">
        <f t="shared" si="612"/>
        <v>0</v>
      </c>
      <c r="V201" s="690">
        <f t="shared" si="612"/>
        <v>0</v>
      </c>
      <c r="W201" s="691">
        <f t="shared" si="612"/>
        <v>0</v>
      </c>
      <c r="X201" s="691">
        <f t="shared" si="612"/>
        <v>0</v>
      </c>
      <c r="Y201" s="690">
        <f t="shared" si="612"/>
        <v>0</v>
      </c>
      <c r="Z201" s="689">
        <f t="shared" si="612"/>
        <v>0</v>
      </c>
      <c r="AA201" s="689">
        <f t="shared" si="612"/>
        <v>0</v>
      </c>
      <c r="AB201" s="688">
        <f t="shared" si="612"/>
        <v>0</v>
      </c>
      <c r="AC201" s="688">
        <f t="shared" si="612"/>
        <v>0</v>
      </c>
      <c r="AD201" s="693">
        <f t="shared" si="612"/>
        <v>0</v>
      </c>
      <c r="AE201" s="688">
        <f t="shared" si="612"/>
        <v>0</v>
      </c>
      <c r="AF201" s="688">
        <f t="shared" si="612"/>
        <v>0</v>
      </c>
      <c r="AG201" s="693">
        <f t="shared" si="612"/>
        <v>0</v>
      </c>
      <c r="AH201" s="688">
        <f t="shared" si="612"/>
        <v>0</v>
      </c>
      <c r="AI201" s="688">
        <f t="shared" si="612"/>
        <v>0</v>
      </c>
      <c r="AJ201" s="693">
        <f t="shared" si="612"/>
        <v>0</v>
      </c>
      <c r="AK201" s="688">
        <f t="shared" si="612"/>
        <v>0</v>
      </c>
      <c r="AL201" s="688">
        <f t="shared" si="612"/>
        <v>0</v>
      </c>
      <c r="AM201" s="693">
        <f t="shared" si="612"/>
        <v>0</v>
      </c>
      <c r="AN201" s="689">
        <f t="shared" si="612"/>
        <v>0</v>
      </c>
      <c r="AO201" s="689">
        <f t="shared" si="612"/>
        <v>0</v>
      </c>
      <c r="AP201" s="691">
        <f t="shared" si="612"/>
        <v>0</v>
      </c>
      <c r="AQ201" s="691">
        <f t="shared" si="612"/>
        <v>0</v>
      </c>
      <c r="AR201" s="692">
        <f t="shared" si="612"/>
        <v>0</v>
      </c>
      <c r="AS201" s="691">
        <f t="shared" si="612"/>
        <v>0</v>
      </c>
      <c r="AT201" s="691">
        <f t="shared" ref="AT201:BY201" si="613">SUMIFS(AT8:AT167,$F$8:$F$167,"AÇÚCAR",$H$8:$H$167,"VLI",$C8:$C167,"PSN")</f>
        <v>0</v>
      </c>
      <c r="AU201" s="690">
        <f t="shared" si="613"/>
        <v>0</v>
      </c>
      <c r="AV201" s="691">
        <f t="shared" si="613"/>
        <v>0</v>
      </c>
      <c r="AW201" s="691">
        <f t="shared" si="613"/>
        <v>0</v>
      </c>
      <c r="AX201" s="690">
        <f t="shared" si="613"/>
        <v>0</v>
      </c>
      <c r="AY201" s="691">
        <f t="shared" si="613"/>
        <v>0</v>
      </c>
      <c r="AZ201" s="691">
        <f t="shared" si="613"/>
        <v>0</v>
      </c>
      <c r="BA201" s="690">
        <f t="shared" si="613"/>
        <v>0</v>
      </c>
      <c r="BB201" s="689">
        <f t="shared" si="613"/>
        <v>0</v>
      </c>
      <c r="BC201" s="689">
        <f t="shared" si="613"/>
        <v>0</v>
      </c>
      <c r="BD201" s="688">
        <f t="shared" si="613"/>
        <v>0</v>
      </c>
      <c r="BE201" s="688">
        <f t="shared" si="613"/>
        <v>0</v>
      </c>
      <c r="BF201" s="693">
        <f t="shared" si="613"/>
        <v>0</v>
      </c>
      <c r="BG201" s="688">
        <f t="shared" si="613"/>
        <v>0</v>
      </c>
      <c r="BH201" s="688">
        <f t="shared" si="613"/>
        <v>0</v>
      </c>
      <c r="BI201" s="693">
        <f t="shared" si="613"/>
        <v>0</v>
      </c>
      <c r="BJ201" s="688">
        <f t="shared" si="613"/>
        <v>0</v>
      </c>
      <c r="BK201" s="688">
        <f t="shared" si="613"/>
        <v>0</v>
      </c>
      <c r="BL201" s="693">
        <f t="shared" si="613"/>
        <v>0</v>
      </c>
      <c r="BM201" s="688">
        <f t="shared" si="613"/>
        <v>0</v>
      </c>
      <c r="BN201" s="688">
        <f t="shared" si="613"/>
        <v>0</v>
      </c>
      <c r="BO201" s="693">
        <f t="shared" si="613"/>
        <v>0</v>
      </c>
      <c r="BP201" s="689">
        <f t="shared" si="613"/>
        <v>0</v>
      </c>
      <c r="BQ201" s="689">
        <f t="shared" si="613"/>
        <v>0</v>
      </c>
      <c r="BR201" s="691">
        <f t="shared" si="613"/>
        <v>0</v>
      </c>
      <c r="BS201" s="691">
        <f t="shared" si="613"/>
        <v>0</v>
      </c>
      <c r="BT201" s="692">
        <f t="shared" si="613"/>
        <v>0</v>
      </c>
      <c r="BU201" s="691">
        <f t="shared" si="613"/>
        <v>0</v>
      </c>
      <c r="BV201" s="691">
        <f t="shared" si="613"/>
        <v>0</v>
      </c>
      <c r="BW201" s="690">
        <f t="shared" si="613"/>
        <v>0</v>
      </c>
      <c r="BX201" s="691">
        <f t="shared" si="613"/>
        <v>0</v>
      </c>
      <c r="BY201" s="691">
        <f t="shared" si="613"/>
        <v>0</v>
      </c>
      <c r="BZ201" s="690">
        <f t="shared" ref="BZ201:CE201" si="614">SUMIFS(BZ8:BZ167,$F$8:$F$167,"AÇÚCAR",$H$8:$H$167,"VLI",$C8:$C167,"PSN")</f>
        <v>0</v>
      </c>
      <c r="CA201" s="691">
        <f t="shared" si="614"/>
        <v>0</v>
      </c>
      <c r="CB201" s="691">
        <f t="shared" si="614"/>
        <v>0</v>
      </c>
      <c r="CC201" s="690">
        <f t="shared" si="614"/>
        <v>0</v>
      </c>
      <c r="CD201" s="689">
        <f t="shared" si="614"/>
        <v>0</v>
      </c>
      <c r="CE201" s="689">
        <f t="shared" si="614"/>
        <v>0</v>
      </c>
    </row>
    <row r="202" spans="1:83" x14ac:dyDescent="0.3">
      <c r="A202" s="672" t="str">
        <f t="shared" si="533"/>
        <v>VLI AÇÚCAR PCZVLI</v>
      </c>
      <c r="B202" s="671" t="str">
        <f t="shared" si="611"/>
        <v>N</v>
      </c>
      <c r="C202" s="701" t="s">
        <v>100</v>
      </c>
      <c r="D202" s="700" t="s">
        <v>216</v>
      </c>
      <c r="E202" s="700"/>
      <c r="F202" s="700"/>
      <c r="G202" s="700"/>
      <c r="H202" s="699" t="s">
        <v>11</v>
      </c>
      <c r="I202" s="673">
        <f t="shared" si="607"/>
        <v>0</v>
      </c>
      <c r="J202" s="673">
        <f t="shared" si="607"/>
        <v>44845.125</v>
      </c>
      <c r="K202" s="674">
        <f t="shared" si="607"/>
        <v>0</v>
      </c>
      <c r="L202" s="673">
        <f t="shared" si="607"/>
        <v>-44845.125</v>
      </c>
      <c r="M202" s="673">
        <f>SUMIFS(M$8:M$185,$F$8:$F$185,"AÇÚCAR",$H$8:$H$185,"VLI",$C9:$C186,"Pcz")</f>
        <v>0</v>
      </c>
      <c r="N202" s="678">
        <f t="shared" ref="N202:AS202" si="615">SUMIFS(N8:N167,$F$8:$F$167,"AÇÚCAR",$H$8:$H$167,"VLI",$C8:$C167,"Pcz")</f>
        <v>0</v>
      </c>
      <c r="O202" s="678">
        <f t="shared" si="615"/>
        <v>0</v>
      </c>
      <c r="P202" s="679">
        <f t="shared" si="615"/>
        <v>0</v>
      </c>
      <c r="Q202" s="678">
        <f t="shared" si="615"/>
        <v>0</v>
      </c>
      <c r="R202" s="678">
        <f t="shared" si="615"/>
        <v>0</v>
      </c>
      <c r="S202" s="677">
        <f t="shared" si="615"/>
        <v>0</v>
      </c>
      <c r="T202" s="678">
        <f t="shared" si="615"/>
        <v>0</v>
      </c>
      <c r="U202" s="678">
        <f t="shared" si="615"/>
        <v>0</v>
      </c>
      <c r="V202" s="677">
        <f t="shared" si="615"/>
        <v>0</v>
      </c>
      <c r="W202" s="678">
        <f t="shared" si="615"/>
        <v>0</v>
      </c>
      <c r="X202" s="678">
        <f t="shared" si="615"/>
        <v>0</v>
      </c>
      <c r="Y202" s="677">
        <f t="shared" si="615"/>
        <v>0</v>
      </c>
      <c r="Z202" s="676">
        <f t="shared" si="615"/>
        <v>0</v>
      </c>
      <c r="AA202" s="676">
        <f t="shared" si="615"/>
        <v>0</v>
      </c>
      <c r="AB202" s="675">
        <f t="shared" si="615"/>
        <v>0</v>
      </c>
      <c r="AC202" s="675">
        <f t="shared" si="615"/>
        <v>0</v>
      </c>
      <c r="AD202" s="680">
        <f t="shared" si="615"/>
        <v>0</v>
      </c>
      <c r="AE202" s="675">
        <f t="shared" si="615"/>
        <v>0</v>
      </c>
      <c r="AF202" s="675">
        <f t="shared" si="615"/>
        <v>0</v>
      </c>
      <c r="AG202" s="680">
        <f t="shared" si="615"/>
        <v>0</v>
      </c>
      <c r="AH202" s="675">
        <f t="shared" si="615"/>
        <v>0</v>
      </c>
      <c r="AI202" s="675">
        <f t="shared" si="615"/>
        <v>0</v>
      </c>
      <c r="AJ202" s="680">
        <f t="shared" si="615"/>
        <v>0</v>
      </c>
      <c r="AK202" s="675">
        <f t="shared" si="615"/>
        <v>0</v>
      </c>
      <c r="AL202" s="675">
        <f t="shared" si="615"/>
        <v>0</v>
      </c>
      <c r="AM202" s="680">
        <f t="shared" si="615"/>
        <v>0</v>
      </c>
      <c r="AN202" s="676">
        <f t="shared" si="615"/>
        <v>0</v>
      </c>
      <c r="AO202" s="676">
        <f t="shared" si="615"/>
        <v>0</v>
      </c>
      <c r="AP202" s="678">
        <f t="shared" si="615"/>
        <v>0</v>
      </c>
      <c r="AQ202" s="678">
        <f t="shared" si="615"/>
        <v>0</v>
      </c>
      <c r="AR202" s="679">
        <f t="shared" si="615"/>
        <v>0</v>
      </c>
      <c r="AS202" s="678">
        <f t="shared" si="615"/>
        <v>0</v>
      </c>
      <c r="AT202" s="678">
        <f t="shared" ref="AT202:BY202" si="616">SUMIFS(AT8:AT167,$F$8:$F$167,"AÇÚCAR",$H$8:$H$167,"VLI",$C8:$C167,"Pcz")</f>
        <v>0</v>
      </c>
      <c r="AU202" s="677">
        <f t="shared" si="616"/>
        <v>0</v>
      </c>
      <c r="AV202" s="678">
        <f t="shared" si="616"/>
        <v>0</v>
      </c>
      <c r="AW202" s="678">
        <f t="shared" si="616"/>
        <v>0</v>
      </c>
      <c r="AX202" s="677">
        <f t="shared" si="616"/>
        <v>0</v>
      </c>
      <c r="AY202" s="678">
        <f t="shared" si="616"/>
        <v>0</v>
      </c>
      <c r="AZ202" s="678">
        <f t="shared" si="616"/>
        <v>0</v>
      </c>
      <c r="BA202" s="677">
        <f t="shared" si="616"/>
        <v>0</v>
      </c>
      <c r="BB202" s="676">
        <f t="shared" si="616"/>
        <v>0</v>
      </c>
      <c r="BC202" s="676">
        <f t="shared" si="616"/>
        <v>0</v>
      </c>
      <c r="BD202" s="675">
        <f t="shared" si="616"/>
        <v>0</v>
      </c>
      <c r="BE202" s="675">
        <f t="shared" si="616"/>
        <v>0</v>
      </c>
      <c r="BF202" s="680">
        <f t="shared" si="616"/>
        <v>0</v>
      </c>
      <c r="BG202" s="675">
        <f t="shared" si="616"/>
        <v>0</v>
      </c>
      <c r="BH202" s="675">
        <f t="shared" si="616"/>
        <v>0</v>
      </c>
      <c r="BI202" s="680">
        <f t="shared" si="616"/>
        <v>0</v>
      </c>
      <c r="BJ202" s="675">
        <f t="shared" si="616"/>
        <v>0</v>
      </c>
      <c r="BK202" s="675">
        <f t="shared" si="616"/>
        <v>0</v>
      </c>
      <c r="BL202" s="680">
        <f t="shared" si="616"/>
        <v>0</v>
      </c>
      <c r="BM202" s="675">
        <f t="shared" si="616"/>
        <v>0</v>
      </c>
      <c r="BN202" s="675">
        <f t="shared" si="616"/>
        <v>0</v>
      </c>
      <c r="BO202" s="680">
        <f t="shared" si="616"/>
        <v>0</v>
      </c>
      <c r="BP202" s="676">
        <f t="shared" si="616"/>
        <v>0</v>
      </c>
      <c r="BQ202" s="676">
        <f t="shared" si="616"/>
        <v>0</v>
      </c>
      <c r="BR202" s="678">
        <f t="shared" si="616"/>
        <v>0</v>
      </c>
      <c r="BS202" s="678">
        <f t="shared" si="616"/>
        <v>0</v>
      </c>
      <c r="BT202" s="679">
        <f t="shared" si="616"/>
        <v>0</v>
      </c>
      <c r="BU202" s="678">
        <f t="shared" si="616"/>
        <v>0</v>
      </c>
      <c r="BV202" s="678">
        <f t="shared" si="616"/>
        <v>0</v>
      </c>
      <c r="BW202" s="677">
        <f t="shared" si="616"/>
        <v>0</v>
      </c>
      <c r="BX202" s="678">
        <f t="shared" si="616"/>
        <v>0</v>
      </c>
      <c r="BY202" s="678">
        <f t="shared" si="616"/>
        <v>0</v>
      </c>
      <c r="BZ202" s="677">
        <f t="shared" ref="BZ202:CE202" si="617">SUMIFS(BZ8:BZ167,$F$8:$F$167,"AÇÚCAR",$H$8:$H$167,"VLI",$C8:$C167,"Pcz")</f>
        <v>0</v>
      </c>
      <c r="CA202" s="678">
        <f t="shared" si="617"/>
        <v>0</v>
      </c>
      <c r="CB202" s="678">
        <f t="shared" si="617"/>
        <v>0</v>
      </c>
      <c r="CC202" s="677">
        <f t="shared" si="617"/>
        <v>0</v>
      </c>
      <c r="CD202" s="676">
        <f t="shared" si="617"/>
        <v>0</v>
      </c>
      <c r="CE202" s="676">
        <f t="shared" si="617"/>
        <v>0</v>
      </c>
    </row>
    <row r="203" spans="1:83" x14ac:dyDescent="0.3">
      <c r="A203" s="672" t="str">
        <f t="shared" si="533"/>
        <v>VLI GRAO + ACUCARVLI</v>
      </c>
      <c r="B203" s="671" t="str">
        <f t="shared" si="611"/>
        <v>N</v>
      </c>
      <c r="C203" s="670" t="s">
        <v>9</v>
      </c>
      <c r="D203" s="670" t="s">
        <v>217</v>
      </c>
      <c r="E203" s="669"/>
      <c r="F203" s="669"/>
      <c r="G203" s="668"/>
      <c r="H203" s="638" t="s">
        <v>11</v>
      </c>
      <c r="I203" s="658">
        <f>SUM(I201:I202)</f>
        <v>0</v>
      </c>
      <c r="J203" s="638">
        <f>SUM(J201:J202)</f>
        <v>89690.25</v>
      </c>
      <c r="K203" s="638">
        <f>SUM(K201:K202)</f>
        <v>0</v>
      </c>
      <c r="L203" s="638">
        <f>SUM(L201:L202)</f>
        <v>-89690.25</v>
      </c>
      <c r="M203" s="638">
        <f t="shared" ref="M203:AR203" si="618">SUM(M199:M202)</f>
        <v>0</v>
      </c>
      <c r="N203" s="664">
        <f t="shared" si="618"/>
        <v>0</v>
      </c>
      <c r="O203" s="663">
        <f t="shared" si="618"/>
        <v>0</v>
      </c>
      <c r="P203" s="662">
        <f t="shared" si="618"/>
        <v>0</v>
      </c>
      <c r="Q203" s="667">
        <f t="shared" si="618"/>
        <v>0</v>
      </c>
      <c r="R203" s="666">
        <f t="shared" si="618"/>
        <v>0</v>
      </c>
      <c r="S203" s="662">
        <f t="shared" si="618"/>
        <v>0</v>
      </c>
      <c r="T203" s="667">
        <f t="shared" si="618"/>
        <v>0</v>
      </c>
      <c r="U203" s="666">
        <f t="shared" si="618"/>
        <v>0</v>
      </c>
      <c r="V203" s="662">
        <f t="shared" si="618"/>
        <v>0</v>
      </c>
      <c r="W203" s="667">
        <f t="shared" si="618"/>
        <v>0</v>
      </c>
      <c r="X203" s="666">
        <f t="shared" si="618"/>
        <v>0</v>
      </c>
      <c r="Y203" s="662">
        <f t="shared" si="618"/>
        <v>0</v>
      </c>
      <c r="Z203" s="662">
        <f t="shared" si="618"/>
        <v>0</v>
      </c>
      <c r="AA203" s="662">
        <f t="shared" si="618"/>
        <v>0</v>
      </c>
      <c r="AB203" s="661">
        <f t="shared" si="618"/>
        <v>0</v>
      </c>
      <c r="AC203" s="660">
        <f t="shared" si="618"/>
        <v>0</v>
      </c>
      <c r="AD203" s="665">
        <f t="shared" si="618"/>
        <v>0</v>
      </c>
      <c r="AE203" s="661">
        <f t="shared" si="618"/>
        <v>0</v>
      </c>
      <c r="AF203" s="660">
        <f t="shared" si="618"/>
        <v>0</v>
      </c>
      <c r="AG203" s="665">
        <f t="shared" si="618"/>
        <v>0</v>
      </c>
      <c r="AH203" s="661">
        <f t="shared" si="618"/>
        <v>0</v>
      </c>
      <c r="AI203" s="660">
        <f t="shared" si="618"/>
        <v>0</v>
      </c>
      <c r="AJ203" s="665">
        <f t="shared" si="618"/>
        <v>0</v>
      </c>
      <c r="AK203" s="661">
        <f t="shared" si="618"/>
        <v>0</v>
      </c>
      <c r="AL203" s="660">
        <f t="shared" si="618"/>
        <v>0</v>
      </c>
      <c r="AM203" s="665">
        <f t="shared" si="618"/>
        <v>0</v>
      </c>
      <c r="AN203" s="665">
        <f t="shared" si="618"/>
        <v>0</v>
      </c>
      <c r="AO203" s="665">
        <f t="shared" si="618"/>
        <v>0</v>
      </c>
      <c r="AP203" s="664">
        <f t="shared" si="618"/>
        <v>0</v>
      </c>
      <c r="AQ203" s="663">
        <f t="shared" si="618"/>
        <v>0</v>
      </c>
      <c r="AR203" s="662">
        <f t="shared" si="618"/>
        <v>0</v>
      </c>
      <c r="AS203" s="664">
        <f t="shared" ref="AS203:BX203" si="619">SUM(AS199:AS202)</f>
        <v>0</v>
      </c>
      <c r="AT203" s="663">
        <f t="shared" si="619"/>
        <v>0</v>
      </c>
      <c r="AU203" s="662">
        <f t="shared" si="619"/>
        <v>0</v>
      </c>
      <c r="AV203" s="664">
        <f t="shared" si="619"/>
        <v>0</v>
      </c>
      <c r="AW203" s="663">
        <f t="shared" si="619"/>
        <v>0</v>
      </c>
      <c r="AX203" s="662">
        <f t="shared" si="619"/>
        <v>0</v>
      </c>
      <c r="AY203" s="664">
        <f t="shared" si="619"/>
        <v>0</v>
      </c>
      <c r="AZ203" s="663">
        <f t="shared" si="619"/>
        <v>0</v>
      </c>
      <c r="BA203" s="662">
        <f t="shared" si="619"/>
        <v>0</v>
      </c>
      <c r="BB203" s="662">
        <f t="shared" si="619"/>
        <v>0</v>
      </c>
      <c r="BC203" s="662">
        <f t="shared" si="619"/>
        <v>0</v>
      </c>
      <c r="BD203" s="661">
        <f t="shared" si="619"/>
        <v>0</v>
      </c>
      <c r="BE203" s="660">
        <f t="shared" si="619"/>
        <v>0</v>
      </c>
      <c r="BF203" s="665">
        <f t="shared" si="619"/>
        <v>0</v>
      </c>
      <c r="BG203" s="661">
        <f t="shared" si="619"/>
        <v>0</v>
      </c>
      <c r="BH203" s="660">
        <f t="shared" si="619"/>
        <v>0</v>
      </c>
      <c r="BI203" s="665">
        <f t="shared" si="619"/>
        <v>0</v>
      </c>
      <c r="BJ203" s="661">
        <f t="shared" si="619"/>
        <v>0</v>
      </c>
      <c r="BK203" s="660">
        <f t="shared" si="619"/>
        <v>0</v>
      </c>
      <c r="BL203" s="665">
        <f t="shared" si="619"/>
        <v>0</v>
      </c>
      <c r="BM203" s="661">
        <f t="shared" si="619"/>
        <v>0</v>
      </c>
      <c r="BN203" s="660">
        <f t="shared" si="619"/>
        <v>0</v>
      </c>
      <c r="BO203" s="665">
        <f t="shared" si="619"/>
        <v>0</v>
      </c>
      <c r="BP203" s="665">
        <f t="shared" si="619"/>
        <v>0</v>
      </c>
      <c r="BQ203" s="665">
        <f t="shared" si="619"/>
        <v>0</v>
      </c>
      <c r="BR203" s="664">
        <f t="shared" si="619"/>
        <v>0</v>
      </c>
      <c r="BS203" s="663">
        <f t="shared" si="619"/>
        <v>0</v>
      </c>
      <c r="BT203" s="662">
        <f t="shared" si="619"/>
        <v>0</v>
      </c>
      <c r="BU203" s="664">
        <f t="shared" si="619"/>
        <v>0</v>
      </c>
      <c r="BV203" s="663">
        <f t="shared" si="619"/>
        <v>0</v>
      </c>
      <c r="BW203" s="662">
        <f t="shared" si="619"/>
        <v>0</v>
      </c>
      <c r="BX203" s="664">
        <f t="shared" si="619"/>
        <v>0</v>
      </c>
      <c r="BY203" s="663">
        <f t="shared" ref="BY203:CE203" si="620">SUM(BY199:BY202)</f>
        <v>0</v>
      </c>
      <c r="BZ203" s="662">
        <f t="shared" si="620"/>
        <v>0</v>
      </c>
      <c r="CA203" s="664">
        <f t="shared" si="620"/>
        <v>0</v>
      </c>
      <c r="CB203" s="663">
        <f t="shared" si="620"/>
        <v>0</v>
      </c>
      <c r="CC203" s="662">
        <f t="shared" si="620"/>
        <v>0</v>
      </c>
      <c r="CD203" s="662">
        <f t="shared" si="620"/>
        <v>0</v>
      </c>
      <c r="CE203" s="662">
        <f t="shared" si="620"/>
        <v>0</v>
      </c>
    </row>
    <row r="204" spans="1:83" x14ac:dyDescent="0.3">
      <c r="A204" s="672" t="str">
        <f t="shared" si="533"/>
        <v/>
      </c>
      <c r="B204" s="671"/>
      <c r="C204" s="702"/>
      <c r="D204" s="702"/>
      <c r="E204" s="702"/>
      <c r="F204" s="702"/>
      <c r="G204" s="702"/>
      <c r="H204" s="702"/>
      <c r="I204" s="702"/>
      <c r="J204" s="702"/>
      <c r="K204" s="702"/>
      <c r="L204" s="702"/>
      <c r="M204" s="702"/>
      <c r="N204" s="702"/>
      <c r="O204" s="702"/>
      <c r="P204" s="702"/>
      <c r="Q204" s="703"/>
      <c r="R204" s="703"/>
      <c r="S204" s="703"/>
      <c r="T204" s="703"/>
      <c r="U204" s="703"/>
      <c r="V204" s="703"/>
      <c r="W204" s="703"/>
      <c r="X204" s="703"/>
      <c r="Y204" s="703"/>
      <c r="Z204" s="702"/>
      <c r="AA204" s="702"/>
      <c r="AB204" s="703"/>
      <c r="AC204" s="703"/>
      <c r="AD204" s="703"/>
      <c r="AE204" s="703"/>
      <c r="AF204" s="703"/>
      <c r="AG204" s="703"/>
      <c r="AH204" s="703"/>
      <c r="AI204" s="703"/>
      <c r="AJ204" s="703"/>
      <c r="AK204" s="703"/>
      <c r="AL204" s="703"/>
      <c r="AM204" s="703"/>
      <c r="AN204" s="702"/>
      <c r="AO204" s="702"/>
      <c r="AP204" s="702"/>
      <c r="AQ204" s="702"/>
      <c r="AR204" s="702"/>
      <c r="AS204" s="703"/>
      <c r="AT204" s="703"/>
      <c r="AU204" s="703"/>
      <c r="AV204" s="703"/>
      <c r="AW204" s="703"/>
      <c r="AX204" s="703"/>
      <c r="AY204" s="703"/>
      <c r="AZ204" s="703"/>
      <c r="BA204" s="703"/>
      <c r="BB204" s="702"/>
      <c r="BC204" s="702"/>
      <c r="BD204" s="703"/>
      <c r="BE204" s="703"/>
      <c r="BF204" s="703"/>
      <c r="BG204" s="703"/>
      <c r="BH204" s="703"/>
      <c r="BI204" s="703"/>
      <c r="BJ204" s="703"/>
      <c r="BK204" s="703"/>
      <c r="BL204" s="703"/>
      <c r="BM204" s="703"/>
      <c r="BN204" s="703"/>
      <c r="BO204" s="703"/>
      <c r="BP204" s="702"/>
      <c r="BQ204" s="702"/>
      <c r="BR204" s="702"/>
      <c r="BS204" s="702"/>
      <c r="BT204" s="702"/>
      <c r="BU204" s="703"/>
      <c r="BV204" s="703"/>
      <c r="BW204" s="703"/>
      <c r="BX204" s="703"/>
      <c r="BY204" s="703"/>
      <c r="BZ204" s="703"/>
      <c r="CA204" s="703"/>
      <c r="CB204" s="703"/>
      <c r="CC204" s="703"/>
      <c r="CD204" s="702"/>
      <c r="CE204" s="702"/>
    </row>
    <row r="205" spans="1:83" x14ac:dyDescent="0.3">
      <c r="A205" s="672" t="str">
        <f t="shared" si="533"/>
        <v>MRS GRÃO PSNMRS</v>
      </c>
      <c r="B205" s="671" t="str">
        <f t="shared" si="611"/>
        <v>N</v>
      </c>
      <c r="C205" s="698" t="s">
        <v>107</v>
      </c>
      <c r="D205" s="697" t="s">
        <v>218</v>
      </c>
      <c r="E205" s="697"/>
      <c r="F205" s="697"/>
      <c r="G205" s="697"/>
      <c r="H205" s="696" t="s">
        <v>10</v>
      </c>
      <c r="I205" s="694">
        <f>SUMIFS(I$8:I$167,$F$8:$F$167,"GRÃO",$H$8:$H$167,"MRS")</f>
        <v>279</v>
      </c>
      <c r="J205" s="694">
        <f>SUMIFS(J$8:J$167,$F$8:$F$167,"GRÃO",$H$8:$H$167,"MRS")</f>
        <v>45010.125</v>
      </c>
      <c r="K205" s="695">
        <f>SUMIFS(K$8:K$167,$F$8:$F$167,"GRÃO",$H$8:$H$167,"MRS")</f>
        <v>0</v>
      </c>
      <c r="L205" s="694">
        <f>SUMIFS(L$8:L$167,$F$8:$F$167,"GRÃO",$H$8:$H$167,"MRS")</f>
        <v>-45010.125</v>
      </c>
      <c r="M205" s="694">
        <f>SUMIFS(M$8:M$185,$F$8:$F$185,"AÇÚCAR",$H$8:$H$185,"MRS",$C12:$C189,"PSN")</f>
        <v>0</v>
      </c>
      <c r="N205" s="691">
        <f t="shared" ref="N205:AS205" si="621">SUMIFS(N8:N167,$F$8:$F$167,"GRÃO",$H$8:$H$167,"MRS",$C8:$C167,"PSN")</f>
        <v>0</v>
      </c>
      <c r="O205" s="691">
        <f t="shared" si="621"/>
        <v>0</v>
      </c>
      <c r="P205" s="692">
        <f t="shared" si="621"/>
        <v>0</v>
      </c>
      <c r="Q205" s="691">
        <f t="shared" si="621"/>
        <v>0</v>
      </c>
      <c r="R205" s="691">
        <f t="shared" si="621"/>
        <v>0</v>
      </c>
      <c r="S205" s="690">
        <f t="shared" si="621"/>
        <v>0</v>
      </c>
      <c r="T205" s="691">
        <f t="shared" si="621"/>
        <v>0</v>
      </c>
      <c r="U205" s="691">
        <f t="shared" si="621"/>
        <v>0</v>
      </c>
      <c r="V205" s="690">
        <f t="shared" si="621"/>
        <v>0</v>
      </c>
      <c r="W205" s="691">
        <f t="shared" si="621"/>
        <v>0</v>
      </c>
      <c r="X205" s="691">
        <f t="shared" si="621"/>
        <v>0</v>
      </c>
      <c r="Y205" s="690">
        <f t="shared" si="621"/>
        <v>0</v>
      </c>
      <c r="Z205" s="689">
        <f t="shared" si="621"/>
        <v>0</v>
      </c>
      <c r="AA205" s="689">
        <f t="shared" si="621"/>
        <v>0</v>
      </c>
      <c r="AB205" s="688">
        <f t="shared" si="621"/>
        <v>0</v>
      </c>
      <c r="AC205" s="688">
        <f t="shared" si="621"/>
        <v>0</v>
      </c>
      <c r="AD205" s="693">
        <f t="shared" si="621"/>
        <v>0</v>
      </c>
      <c r="AE205" s="688">
        <f t="shared" si="621"/>
        <v>0</v>
      </c>
      <c r="AF205" s="688">
        <f t="shared" si="621"/>
        <v>0</v>
      </c>
      <c r="AG205" s="693">
        <f t="shared" si="621"/>
        <v>0</v>
      </c>
      <c r="AH205" s="688">
        <f t="shared" si="621"/>
        <v>0</v>
      </c>
      <c r="AI205" s="688">
        <f t="shared" si="621"/>
        <v>0</v>
      </c>
      <c r="AJ205" s="693">
        <f t="shared" si="621"/>
        <v>0</v>
      </c>
      <c r="AK205" s="688">
        <f t="shared" si="621"/>
        <v>0</v>
      </c>
      <c r="AL205" s="688">
        <f t="shared" si="621"/>
        <v>0</v>
      </c>
      <c r="AM205" s="693">
        <f t="shared" si="621"/>
        <v>0</v>
      </c>
      <c r="AN205" s="689">
        <f t="shared" si="621"/>
        <v>0</v>
      </c>
      <c r="AO205" s="689">
        <f t="shared" si="621"/>
        <v>0</v>
      </c>
      <c r="AP205" s="691">
        <f t="shared" si="621"/>
        <v>0</v>
      </c>
      <c r="AQ205" s="691">
        <f t="shared" si="621"/>
        <v>0</v>
      </c>
      <c r="AR205" s="692">
        <f t="shared" si="621"/>
        <v>0</v>
      </c>
      <c r="AS205" s="691">
        <f t="shared" si="621"/>
        <v>0</v>
      </c>
      <c r="AT205" s="691">
        <f t="shared" ref="AT205:BY205" si="622">SUMIFS(AT8:AT167,$F$8:$F$167,"GRÃO",$H$8:$H$167,"MRS",$C8:$C167,"PSN")</f>
        <v>0</v>
      </c>
      <c r="AU205" s="690">
        <f t="shared" si="622"/>
        <v>0</v>
      </c>
      <c r="AV205" s="691">
        <f t="shared" si="622"/>
        <v>0</v>
      </c>
      <c r="AW205" s="691">
        <f t="shared" si="622"/>
        <v>0</v>
      </c>
      <c r="AX205" s="690">
        <f t="shared" si="622"/>
        <v>0</v>
      </c>
      <c r="AY205" s="691">
        <f t="shared" si="622"/>
        <v>0</v>
      </c>
      <c r="AZ205" s="691">
        <f t="shared" si="622"/>
        <v>0</v>
      </c>
      <c r="BA205" s="690">
        <f t="shared" si="622"/>
        <v>0</v>
      </c>
      <c r="BB205" s="689">
        <f t="shared" si="622"/>
        <v>0</v>
      </c>
      <c r="BC205" s="689">
        <f t="shared" si="622"/>
        <v>0</v>
      </c>
      <c r="BD205" s="688">
        <f t="shared" si="622"/>
        <v>0</v>
      </c>
      <c r="BE205" s="688">
        <f t="shared" si="622"/>
        <v>0</v>
      </c>
      <c r="BF205" s="693">
        <f t="shared" si="622"/>
        <v>0</v>
      </c>
      <c r="BG205" s="688">
        <f t="shared" si="622"/>
        <v>0</v>
      </c>
      <c r="BH205" s="688">
        <f t="shared" si="622"/>
        <v>0</v>
      </c>
      <c r="BI205" s="693">
        <f t="shared" si="622"/>
        <v>0</v>
      </c>
      <c r="BJ205" s="688">
        <f t="shared" si="622"/>
        <v>0</v>
      </c>
      <c r="BK205" s="688">
        <f t="shared" si="622"/>
        <v>0</v>
      </c>
      <c r="BL205" s="693">
        <f t="shared" si="622"/>
        <v>0</v>
      </c>
      <c r="BM205" s="688">
        <f t="shared" si="622"/>
        <v>0</v>
      </c>
      <c r="BN205" s="688">
        <f t="shared" si="622"/>
        <v>0</v>
      </c>
      <c r="BO205" s="693">
        <f t="shared" si="622"/>
        <v>0</v>
      </c>
      <c r="BP205" s="689">
        <f t="shared" si="622"/>
        <v>0</v>
      </c>
      <c r="BQ205" s="689">
        <f t="shared" si="622"/>
        <v>0</v>
      </c>
      <c r="BR205" s="691">
        <f t="shared" si="622"/>
        <v>0</v>
      </c>
      <c r="BS205" s="691">
        <f t="shared" si="622"/>
        <v>0</v>
      </c>
      <c r="BT205" s="692">
        <f t="shared" si="622"/>
        <v>0</v>
      </c>
      <c r="BU205" s="691">
        <f t="shared" si="622"/>
        <v>0</v>
      </c>
      <c r="BV205" s="691">
        <f t="shared" si="622"/>
        <v>0</v>
      </c>
      <c r="BW205" s="690">
        <f t="shared" si="622"/>
        <v>0</v>
      </c>
      <c r="BX205" s="691">
        <f t="shared" si="622"/>
        <v>0</v>
      </c>
      <c r="BY205" s="691">
        <f t="shared" si="622"/>
        <v>0</v>
      </c>
      <c r="BZ205" s="690">
        <f t="shared" ref="BZ205:CE205" si="623">SUMIFS(BZ8:BZ167,$F$8:$F$167,"GRÃO",$H$8:$H$167,"MRS",$C8:$C167,"PSN")</f>
        <v>0</v>
      </c>
      <c r="CA205" s="691">
        <f t="shared" si="623"/>
        <v>0</v>
      </c>
      <c r="CB205" s="691">
        <f t="shared" si="623"/>
        <v>0</v>
      </c>
      <c r="CC205" s="690">
        <f t="shared" si="623"/>
        <v>0</v>
      </c>
      <c r="CD205" s="689">
        <f t="shared" si="623"/>
        <v>0</v>
      </c>
      <c r="CE205" s="689">
        <f t="shared" si="623"/>
        <v>0</v>
      </c>
    </row>
    <row r="206" spans="1:83" x14ac:dyDescent="0.3">
      <c r="A206" s="672" t="str">
        <f t="shared" si="533"/>
        <v>MRS GRÃO PCZMRS</v>
      </c>
      <c r="B206" s="671" t="str">
        <f t="shared" si="611"/>
        <v>N</v>
      </c>
      <c r="C206" s="701" t="s">
        <v>100</v>
      </c>
      <c r="D206" s="700" t="s">
        <v>219</v>
      </c>
      <c r="E206" s="700"/>
      <c r="F206" s="700"/>
      <c r="G206" s="700"/>
      <c r="H206" s="699" t="s">
        <v>10</v>
      </c>
      <c r="I206" s="673">
        <f t="shared" ref="I206:L208" si="624">SUMIFS(I$8:I$167,$F$8:$F$167,"AÇÚCAR",$H$8:$H$167,"MRS")</f>
        <v>2</v>
      </c>
      <c r="J206" s="673">
        <f t="shared" si="624"/>
        <v>44845.125</v>
      </c>
      <c r="K206" s="674">
        <f t="shared" si="624"/>
        <v>0</v>
      </c>
      <c r="L206" s="673">
        <f t="shared" si="624"/>
        <v>-44845.125</v>
      </c>
      <c r="M206" s="673">
        <f>SUMIFS(M$8:M$185,$F$8:$F$185,"AÇÚCAR",$H$8:$H$185,"MRS",$C13:$C190,"Pcz")</f>
        <v>0</v>
      </c>
      <c r="N206" s="678">
        <f t="shared" ref="N206:AS206" si="625">SUMIFS(N8:N167,$F$8:$F$167,"GRÃO",$H$8:$H$167,"MRS",$C8:$C167,"Pcz")</f>
        <v>0</v>
      </c>
      <c r="O206" s="678">
        <f t="shared" si="625"/>
        <v>0</v>
      </c>
      <c r="P206" s="679">
        <f t="shared" si="625"/>
        <v>0</v>
      </c>
      <c r="Q206" s="678">
        <f t="shared" si="625"/>
        <v>0</v>
      </c>
      <c r="R206" s="678">
        <f t="shared" si="625"/>
        <v>0</v>
      </c>
      <c r="S206" s="677">
        <f t="shared" si="625"/>
        <v>0</v>
      </c>
      <c r="T206" s="678">
        <f t="shared" si="625"/>
        <v>0</v>
      </c>
      <c r="U206" s="678">
        <f t="shared" si="625"/>
        <v>0</v>
      </c>
      <c r="V206" s="677">
        <f t="shared" si="625"/>
        <v>0</v>
      </c>
      <c r="W206" s="678">
        <f t="shared" si="625"/>
        <v>0</v>
      </c>
      <c r="X206" s="678">
        <f t="shared" si="625"/>
        <v>0</v>
      </c>
      <c r="Y206" s="677">
        <f t="shared" si="625"/>
        <v>0</v>
      </c>
      <c r="Z206" s="676">
        <f t="shared" si="625"/>
        <v>0</v>
      </c>
      <c r="AA206" s="676">
        <f t="shared" si="625"/>
        <v>0</v>
      </c>
      <c r="AB206" s="675">
        <f t="shared" si="625"/>
        <v>0</v>
      </c>
      <c r="AC206" s="675">
        <f t="shared" si="625"/>
        <v>0</v>
      </c>
      <c r="AD206" s="680">
        <f t="shared" si="625"/>
        <v>0</v>
      </c>
      <c r="AE206" s="675">
        <f t="shared" si="625"/>
        <v>0</v>
      </c>
      <c r="AF206" s="675">
        <f t="shared" si="625"/>
        <v>0</v>
      </c>
      <c r="AG206" s="680">
        <f t="shared" si="625"/>
        <v>0</v>
      </c>
      <c r="AH206" s="675">
        <f t="shared" si="625"/>
        <v>0</v>
      </c>
      <c r="AI206" s="675">
        <f t="shared" si="625"/>
        <v>0</v>
      </c>
      <c r="AJ206" s="680">
        <f t="shared" si="625"/>
        <v>0</v>
      </c>
      <c r="AK206" s="675">
        <f t="shared" si="625"/>
        <v>0</v>
      </c>
      <c r="AL206" s="675">
        <f t="shared" si="625"/>
        <v>0</v>
      </c>
      <c r="AM206" s="680">
        <f t="shared" si="625"/>
        <v>0</v>
      </c>
      <c r="AN206" s="676">
        <f t="shared" si="625"/>
        <v>0</v>
      </c>
      <c r="AO206" s="676">
        <f t="shared" si="625"/>
        <v>0</v>
      </c>
      <c r="AP206" s="678">
        <f t="shared" si="625"/>
        <v>0</v>
      </c>
      <c r="AQ206" s="678">
        <f t="shared" si="625"/>
        <v>0</v>
      </c>
      <c r="AR206" s="679">
        <f t="shared" si="625"/>
        <v>0</v>
      </c>
      <c r="AS206" s="678">
        <f t="shared" si="625"/>
        <v>0</v>
      </c>
      <c r="AT206" s="678">
        <f t="shared" ref="AT206:BY206" si="626">SUMIFS(AT8:AT167,$F$8:$F$167,"GRÃO",$H$8:$H$167,"MRS",$C8:$C167,"Pcz")</f>
        <v>0</v>
      </c>
      <c r="AU206" s="677">
        <f t="shared" si="626"/>
        <v>0</v>
      </c>
      <c r="AV206" s="678">
        <f t="shared" si="626"/>
        <v>0</v>
      </c>
      <c r="AW206" s="678">
        <f t="shared" si="626"/>
        <v>0</v>
      </c>
      <c r="AX206" s="677">
        <f t="shared" si="626"/>
        <v>0</v>
      </c>
      <c r="AY206" s="678">
        <f t="shared" si="626"/>
        <v>0</v>
      </c>
      <c r="AZ206" s="678">
        <f t="shared" si="626"/>
        <v>0</v>
      </c>
      <c r="BA206" s="677">
        <f t="shared" si="626"/>
        <v>0</v>
      </c>
      <c r="BB206" s="676">
        <f t="shared" si="626"/>
        <v>0</v>
      </c>
      <c r="BC206" s="676">
        <f t="shared" si="626"/>
        <v>0</v>
      </c>
      <c r="BD206" s="675">
        <f t="shared" si="626"/>
        <v>0</v>
      </c>
      <c r="BE206" s="675">
        <f t="shared" si="626"/>
        <v>0</v>
      </c>
      <c r="BF206" s="680">
        <f t="shared" si="626"/>
        <v>0</v>
      </c>
      <c r="BG206" s="675">
        <f t="shared" si="626"/>
        <v>0</v>
      </c>
      <c r="BH206" s="675">
        <f t="shared" si="626"/>
        <v>0</v>
      </c>
      <c r="BI206" s="680">
        <f t="shared" si="626"/>
        <v>0</v>
      </c>
      <c r="BJ206" s="675">
        <f t="shared" si="626"/>
        <v>0</v>
      </c>
      <c r="BK206" s="675">
        <f t="shared" si="626"/>
        <v>0</v>
      </c>
      <c r="BL206" s="680">
        <f t="shared" si="626"/>
        <v>0</v>
      </c>
      <c r="BM206" s="675">
        <f t="shared" si="626"/>
        <v>0</v>
      </c>
      <c r="BN206" s="675">
        <f t="shared" si="626"/>
        <v>0</v>
      </c>
      <c r="BO206" s="680">
        <f t="shared" si="626"/>
        <v>0</v>
      </c>
      <c r="BP206" s="676">
        <f t="shared" si="626"/>
        <v>0</v>
      </c>
      <c r="BQ206" s="676">
        <f t="shared" si="626"/>
        <v>0</v>
      </c>
      <c r="BR206" s="678">
        <f t="shared" si="626"/>
        <v>0</v>
      </c>
      <c r="BS206" s="678">
        <f t="shared" si="626"/>
        <v>0</v>
      </c>
      <c r="BT206" s="679">
        <f t="shared" si="626"/>
        <v>0</v>
      </c>
      <c r="BU206" s="678">
        <f t="shared" si="626"/>
        <v>0</v>
      </c>
      <c r="BV206" s="678">
        <f t="shared" si="626"/>
        <v>0</v>
      </c>
      <c r="BW206" s="677">
        <f t="shared" si="626"/>
        <v>0</v>
      </c>
      <c r="BX206" s="678">
        <f t="shared" si="626"/>
        <v>0</v>
      </c>
      <c r="BY206" s="678">
        <f t="shared" si="626"/>
        <v>0</v>
      </c>
      <c r="BZ206" s="677">
        <f t="shared" ref="BZ206:CE206" si="627">SUMIFS(BZ8:BZ167,$F$8:$F$167,"GRÃO",$H$8:$H$167,"MRS",$C8:$C167,"Pcz")</f>
        <v>0</v>
      </c>
      <c r="CA206" s="678">
        <f t="shared" si="627"/>
        <v>0</v>
      </c>
      <c r="CB206" s="678">
        <f t="shared" si="627"/>
        <v>0</v>
      </c>
      <c r="CC206" s="677">
        <f t="shared" si="627"/>
        <v>0</v>
      </c>
      <c r="CD206" s="676">
        <f t="shared" si="627"/>
        <v>0</v>
      </c>
      <c r="CE206" s="676">
        <f t="shared" si="627"/>
        <v>0</v>
      </c>
    </row>
    <row r="207" spans="1:83" x14ac:dyDescent="0.3">
      <c r="A207" s="672" t="str">
        <f t="shared" si="533"/>
        <v>MRS AÇÚCAR PSNMRS</v>
      </c>
      <c r="B207" s="671" t="str">
        <f t="shared" si="611"/>
        <v>N</v>
      </c>
      <c r="C207" s="698" t="s">
        <v>107</v>
      </c>
      <c r="D207" s="697" t="s">
        <v>220</v>
      </c>
      <c r="E207" s="697"/>
      <c r="F207" s="697"/>
      <c r="G207" s="697"/>
      <c r="H207" s="696" t="s">
        <v>10</v>
      </c>
      <c r="I207" s="694">
        <f t="shared" si="624"/>
        <v>2</v>
      </c>
      <c r="J207" s="694">
        <f t="shared" si="624"/>
        <v>44845.125</v>
      </c>
      <c r="K207" s="695">
        <f t="shared" si="624"/>
        <v>0</v>
      </c>
      <c r="L207" s="694">
        <f t="shared" si="624"/>
        <v>-44845.125</v>
      </c>
      <c r="M207" s="694">
        <f>SUMIFS(M$8:M$185,$F$8:$F$185,"AÇÚCAR",$H$8:$H$185,"MRS",$C14:$C191,"PSN")</f>
        <v>0</v>
      </c>
      <c r="N207" s="691">
        <f t="shared" ref="N207:AS207" si="628">SUMIFS(N8:N167,$F$8:$F$167,"AÇÚCAR",$H$8:$H$167,"MRS",$C8:$C167,"PSN")</f>
        <v>0</v>
      </c>
      <c r="O207" s="691">
        <f t="shared" si="628"/>
        <v>0</v>
      </c>
      <c r="P207" s="692">
        <f t="shared" si="628"/>
        <v>0</v>
      </c>
      <c r="Q207" s="691">
        <f t="shared" si="628"/>
        <v>0</v>
      </c>
      <c r="R207" s="691">
        <f t="shared" si="628"/>
        <v>0</v>
      </c>
      <c r="S207" s="690">
        <f t="shared" si="628"/>
        <v>0</v>
      </c>
      <c r="T207" s="691">
        <f t="shared" si="628"/>
        <v>0</v>
      </c>
      <c r="U207" s="691">
        <f t="shared" si="628"/>
        <v>0</v>
      </c>
      <c r="V207" s="690">
        <f t="shared" si="628"/>
        <v>0</v>
      </c>
      <c r="W207" s="691">
        <f t="shared" si="628"/>
        <v>0</v>
      </c>
      <c r="X207" s="691">
        <f t="shared" si="628"/>
        <v>0</v>
      </c>
      <c r="Y207" s="690">
        <f t="shared" si="628"/>
        <v>0</v>
      </c>
      <c r="Z207" s="689">
        <f t="shared" si="628"/>
        <v>0</v>
      </c>
      <c r="AA207" s="689">
        <f t="shared" si="628"/>
        <v>0</v>
      </c>
      <c r="AB207" s="688">
        <f t="shared" si="628"/>
        <v>0</v>
      </c>
      <c r="AC207" s="688">
        <f t="shared" si="628"/>
        <v>0</v>
      </c>
      <c r="AD207" s="693">
        <f t="shared" si="628"/>
        <v>0</v>
      </c>
      <c r="AE207" s="688">
        <f t="shared" si="628"/>
        <v>0</v>
      </c>
      <c r="AF207" s="688">
        <f t="shared" si="628"/>
        <v>0</v>
      </c>
      <c r="AG207" s="693">
        <f t="shared" si="628"/>
        <v>0</v>
      </c>
      <c r="AH207" s="688">
        <f t="shared" si="628"/>
        <v>0</v>
      </c>
      <c r="AI207" s="688">
        <f t="shared" si="628"/>
        <v>0</v>
      </c>
      <c r="AJ207" s="693">
        <f t="shared" si="628"/>
        <v>0</v>
      </c>
      <c r="AK207" s="688">
        <f t="shared" si="628"/>
        <v>0</v>
      </c>
      <c r="AL207" s="688">
        <f t="shared" si="628"/>
        <v>0</v>
      </c>
      <c r="AM207" s="693">
        <f t="shared" si="628"/>
        <v>0</v>
      </c>
      <c r="AN207" s="689">
        <f t="shared" si="628"/>
        <v>0</v>
      </c>
      <c r="AO207" s="689">
        <f t="shared" si="628"/>
        <v>0</v>
      </c>
      <c r="AP207" s="691">
        <f t="shared" si="628"/>
        <v>0</v>
      </c>
      <c r="AQ207" s="691">
        <f t="shared" si="628"/>
        <v>0</v>
      </c>
      <c r="AR207" s="692">
        <f t="shared" si="628"/>
        <v>0</v>
      </c>
      <c r="AS207" s="691">
        <f t="shared" si="628"/>
        <v>0</v>
      </c>
      <c r="AT207" s="691">
        <f t="shared" ref="AT207:BY207" si="629">SUMIFS(AT8:AT167,$F$8:$F$167,"AÇÚCAR",$H$8:$H$167,"MRS",$C8:$C167,"PSN")</f>
        <v>0</v>
      </c>
      <c r="AU207" s="690">
        <f t="shared" si="629"/>
        <v>0</v>
      </c>
      <c r="AV207" s="691">
        <f t="shared" si="629"/>
        <v>0</v>
      </c>
      <c r="AW207" s="691">
        <f t="shared" si="629"/>
        <v>0</v>
      </c>
      <c r="AX207" s="690">
        <f t="shared" si="629"/>
        <v>0</v>
      </c>
      <c r="AY207" s="691">
        <f t="shared" si="629"/>
        <v>0</v>
      </c>
      <c r="AZ207" s="691">
        <f t="shared" si="629"/>
        <v>0</v>
      </c>
      <c r="BA207" s="690">
        <f t="shared" si="629"/>
        <v>0</v>
      </c>
      <c r="BB207" s="689">
        <f t="shared" si="629"/>
        <v>0</v>
      </c>
      <c r="BC207" s="689">
        <f t="shared" si="629"/>
        <v>0</v>
      </c>
      <c r="BD207" s="688">
        <f t="shared" si="629"/>
        <v>0</v>
      </c>
      <c r="BE207" s="688">
        <f t="shared" si="629"/>
        <v>0</v>
      </c>
      <c r="BF207" s="693">
        <f t="shared" si="629"/>
        <v>0</v>
      </c>
      <c r="BG207" s="688">
        <f t="shared" si="629"/>
        <v>0</v>
      </c>
      <c r="BH207" s="688">
        <f t="shared" si="629"/>
        <v>0</v>
      </c>
      <c r="BI207" s="693">
        <f t="shared" si="629"/>
        <v>0</v>
      </c>
      <c r="BJ207" s="688">
        <f t="shared" si="629"/>
        <v>0</v>
      </c>
      <c r="BK207" s="688">
        <f t="shared" si="629"/>
        <v>0</v>
      </c>
      <c r="BL207" s="693">
        <f t="shared" si="629"/>
        <v>0</v>
      </c>
      <c r="BM207" s="688">
        <f t="shared" si="629"/>
        <v>0</v>
      </c>
      <c r="BN207" s="688">
        <f t="shared" si="629"/>
        <v>0</v>
      </c>
      <c r="BO207" s="693">
        <f t="shared" si="629"/>
        <v>0</v>
      </c>
      <c r="BP207" s="689">
        <f t="shared" si="629"/>
        <v>0</v>
      </c>
      <c r="BQ207" s="689">
        <f t="shared" si="629"/>
        <v>0</v>
      </c>
      <c r="BR207" s="691">
        <f t="shared" si="629"/>
        <v>0</v>
      </c>
      <c r="BS207" s="691">
        <f t="shared" si="629"/>
        <v>0</v>
      </c>
      <c r="BT207" s="692">
        <f t="shared" si="629"/>
        <v>0</v>
      </c>
      <c r="BU207" s="691">
        <f t="shared" si="629"/>
        <v>0</v>
      </c>
      <c r="BV207" s="691">
        <f t="shared" si="629"/>
        <v>0</v>
      </c>
      <c r="BW207" s="690">
        <f t="shared" si="629"/>
        <v>0</v>
      </c>
      <c r="BX207" s="691">
        <f t="shared" si="629"/>
        <v>0</v>
      </c>
      <c r="BY207" s="691">
        <f t="shared" si="629"/>
        <v>0</v>
      </c>
      <c r="BZ207" s="690">
        <f t="shared" ref="BZ207:CE207" si="630">SUMIFS(BZ8:BZ167,$F$8:$F$167,"AÇÚCAR",$H$8:$H$167,"MRS",$C8:$C167,"PSN")</f>
        <v>0</v>
      </c>
      <c r="CA207" s="691">
        <f t="shared" si="630"/>
        <v>0</v>
      </c>
      <c r="CB207" s="691">
        <f t="shared" si="630"/>
        <v>0</v>
      </c>
      <c r="CC207" s="690">
        <f t="shared" si="630"/>
        <v>0</v>
      </c>
      <c r="CD207" s="689">
        <f t="shared" si="630"/>
        <v>0</v>
      </c>
      <c r="CE207" s="689">
        <f t="shared" si="630"/>
        <v>0</v>
      </c>
    </row>
    <row r="208" spans="1:83" x14ac:dyDescent="0.3">
      <c r="A208" s="672" t="str">
        <f t="shared" si="533"/>
        <v>MRS AÇÚCAR PCZMRS</v>
      </c>
      <c r="B208" s="671" t="str">
        <f t="shared" si="611"/>
        <v>N</v>
      </c>
      <c r="C208" s="687" t="s">
        <v>100</v>
      </c>
      <c r="D208" s="686" t="s">
        <v>221</v>
      </c>
      <c r="E208" s="686"/>
      <c r="F208" s="686"/>
      <c r="G208" s="686"/>
      <c r="H208" s="685" t="s">
        <v>10</v>
      </c>
      <c r="I208" s="673">
        <f t="shared" si="624"/>
        <v>2</v>
      </c>
      <c r="J208" s="673">
        <f t="shared" si="624"/>
        <v>44845.125</v>
      </c>
      <c r="K208" s="674">
        <f t="shared" si="624"/>
        <v>0</v>
      </c>
      <c r="L208" s="673">
        <f t="shared" si="624"/>
        <v>-44845.125</v>
      </c>
      <c r="M208" s="673">
        <f>SUMIFS(M$8:M$185,$F$8:$F$185,"AÇÚCAR",$H$8:$H$185,"MRS",$C15:$C192,"Pcz")</f>
        <v>0</v>
      </c>
      <c r="N208" s="678">
        <f t="shared" ref="N208:AS208" si="631">SUMIFS(N8:N167,$F$8:$F$167,"AÇÚCAR",$H$8:$H$167,"MRS",$C8:$C167,"Pcz")</f>
        <v>0</v>
      </c>
      <c r="O208" s="678">
        <f t="shared" si="631"/>
        <v>0</v>
      </c>
      <c r="P208" s="679">
        <f t="shared" si="631"/>
        <v>0</v>
      </c>
      <c r="Q208" s="678">
        <f t="shared" si="631"/>
        <v>0</v>
      </c>
      <c r="R208" s="678">
        <f t="shared" si="631"/>
        <v>0</v>
      </c>
      <c r="S208" s="677">
        <f t="shared" si="631"/>
        <v>0</v>
      </c>
      <c r="T208" s="678">
        <f t="shared" si="631"/>
        <v>0</v>
      </c>
      <c r="U208" s="678">
        <f t="shared" si="631"/>
        <v>0</v>
      </c>
      <c r="V208" s="677">
        <f t="shared" si="631"/>
        <v>0</v>
      </c>
      <c r="W208" s="678">
        <f t="shared" si="631"/>
        <v>0</v>
      </c>
      <c r="X208" s="678">
        <f t="shared" si="631"/>
        <v>0</v>
      </c>
      <c r="Y208" s="677">
        <f t="shared" si="631"/>
        <v>0</v>
      </c>
      <c r="Z208" s="676">
        <f t="shared" si="631"/>
        <v>0</v>
      </c>
      <c r="AA208" s="676">
        <f t="shared" si="631"/>
        <v>0</v>
      </c>
      <c r="AB208" s="675">
        <f t="shared" si="631"/>
        <v>0</v>
      </c>
      <c r="AC208" s="675">
        <f t="shared" si="631"/>
        <v>0</v>
      </c>
      <c r="AD208" s="680">
        <f t="shared" si="631"/>
        <v>0</v>
      </c>
      <c r="AE208" s="675">
        <f t="shared" si="631"/>
        <v>0</v>
      </c>
      <c r="AF208" s="675">
        <f t="shared" si="631"/>
        <v>0</v>
      </c>
      <c r="AG208" s="680">
        <f t="shared" si="631"/>
        <v>0</v>
      </c>
      <c r="AH208" s="675">
        <f t="shared" si="631"/>
        <v>0</v>
      </c>
      <c r="AI208" s="675">
        <f t="shared" si="631"/>
        <v>0</v>
      </c>
      <c r="AJ208" s="680">
        <f t="shared" si="631"/>
        <v>0</v>
      </c>
      <c r="AK208" s="675">
        <f t="shared" si="631"/>
        <v>0</v>
      </c>
      <c r="AL208" s="675">
        <f t="shared" si="631"/>
        <v>0</v>
      </c>
      <c r="AM208" s="680">
        <f t="shared" si="631"/>
        <v>0</v>
      </c>
      <c r="AN208" s="676">
        <f t="shared" si="631"/>
        <v>0</v>
      </c>
      <c r="AO208" s="676">
        <f t="shared" si="631"/>
        <v>0</v>
      </c>
      <c r="AP208" s="678">
        <f t="shared" si="631"/>
        <v>0</v>
      </c>
      <c r="AQ208" s="678">
        <f t="shared" si="631"/>
        <v>0</v>
      </c>
      <c r="AR208" s="679">
        <f t="shared" si="631"/>
        <v>0</v>
      </c>
      <c r="AS208" s="678">
        <f t="shared" si="631"/>
        <v>0</v>
      </c>
      <c r="AT208" s="678">
        <f t="shared" ref="AT208:BY208" si="632">SUMIFS(AT8:AT167,$F$8:$F$167,"AÇÚCAR",$H$8:$H$167,"MRS",$C8:$C167,"Pcz")</f>
        <v>0</v>
      </c>
      <c r="AU208" s="677">
        <f t="shared" si="632"/>
        <v>0</v>
      </c>
      <c r="AV208" s="678">
        <f t="shared" si="632"/>
        <v>0</v>
      </c>
      <c r="AW208" s="678">
        <f t="shared" si="632"/>
        <v>0</v>
      </c>
      <c r="AX208" s="677">
        <f t="shared" si="632"/>
        <v>0</v>
      </c>
      <c r="AY208" s="678">
        <f t="shared" si="632"/>
        <v>0</v>
      </c>
      <c r="AZ208" s="678">
        <f t="shared" si="632"/>
        <v>0</v>
      </c>
      <c r="BA208" s="677">
        <f t="shared" si="632"/>
        <v>0</v>
      </c>
      <c r="BB208" s="676">
        <f t="shared" si="632"/>
        <v>0</v>
      </c>
      <c r="BC208" s="676">
        <f t="shared" si="632"/>
        <v>0</v>
      </c>
      <c r="BD208" s="675">
        <f t="shared" si="632"/>
        <v>0</v>
      </c>
      <c r="BE208" s="675">
        <f t="shared" si="632"/>
        <v>0</v>
      </c>
      <c r="BF208" s="680">
        <f t="shared" si="632"/>
        <v>0</v>
      </c>
      <c r="BG208" s="675">
        <f t="shared" si="632"/>
        <v>0</v>
      </c>
      <c r="BH208" s="675">
        <f t="shared" si="632"/>
        <v>0</v>
      </c>
      <c r="BI208" s="680">
        <f t="shared" si="632"/>
        <v>0</v>
      </c>
      <c r="BJ208" s="675">
        <f t="shared" si="632"/>
        <v>0</v>
      </c>
      <c r="BK208" s="675">
        <f t="shared" si="632"/>
        <v>0</v>
      </c>
      <c r="BL208" s="680">
        <f t="shared" si="632"/>
        <v>0</v>
      </c>
      <c r="BM208" s="675">
        <f t="shared" si="632"/>
        <v>0</v>
      </c>
      <c r="BN208" s="675">
        <f t="shared" si="632"/>
        <v>0</v>
      </c>
      <c r="BO208" s="680">
        <f t="shared" si="632"/>
        <v>0</v>
      </c>
      <c r="BP208" s="676">
        <f t="shared" si="632"/>
        <v>0</v>
      </c>
      <c r="BQ208" s="676">
        <f t="shared" si="632"/>
        <v>0</v>
      </c>
      <c r="BR208" s="678">
        <f t="shared" si="632"/>
        <v>0</v>
      </c>
      <c r="BS208" s="678">
        <f t="shared" si="632"/>
        <v>0</v>
      </c>
      <c r="BT208" s="679">
        <f t="shared" si="632"/>
        <v>0</v>
      </c>
      <c r="BU208" s="678">
        <f t="shared" si="632"/>
        <v>0</v>
      </c>
      <c r="BV208" s="678">
        <f t="shared" si="632"/>
        <v>0</v>
      </c>
      <c r="BW208" s="677">
        <f t="shared" si="632"/>
        <v>0</v>
      </c>
      <c r="BX208" s="678">
        <f t="shared" si="632"/>
        <v>0</v>
      </c>
      <c r="BY208" s="678">
        <f t="shared" si="632"/>
        <v>0</v>
      </c>
      <c r="BZ208" s="677">
        <f t="shared" ref="BZ208:CE208" si="633">SUMIFS(BZ8:BZ167,$F$8:$F$167,"AÇÚCAR",$H$8:$H$167,"MRS",$C8:$C167,"Pcz")</f>
        <v>0</v>
      </c>
      <c r="CA208" s="678">
        <f t="shared" si="633"/>
        <v>0</v>
      </c>
      <c r="CB208" s="678">
        <f t="shared" si="633"/>
        <v>0</v>
      </c>
      <c r="CC208" s="677">
        <f t="shared" si="633"/>
        <v>0</v>
      </c>
      <c r="CD208" s="676">
        <f t="shared" si="633"/>
        <v>0</v>
      </c>
      <c r="CE208" s="676">
        <f t="shared" si="633"/>
        <v>0</v>
      </c>
    </row>
    <row r="209" spans="1:83" x14ac:dyDescent="0.3">
      <c r="A209" s="672" t="str">
        <f t="shared" si="533"/>
        <v>MRS GRAO + ACUCARMRS</v>
      </c>
      <c r="B209" s="671" t="str">
        <f t="shared" si="611"/>
        <v>N</v>
      </c>
      <c r="C209" s="670" t="s">
        <v>9</v>
      </c>
      <c r="D209" s="670" t="s">
        <v>222</v>
      </c>
      <c r="E209" s="669"/>
      <c r="F209" s="669"/>
      <c r="G209" s="668"/>
      <c r="H209" s="638" t="s">
        <v>10</v>
      </c>
      <c r="I209" s="658">
        <f>SUM(I207:I208)</f>
        <v>4</v>
      </c>
      <c r="J209" s="638">
        <f>SUM(J207:J208)</f>
        <v>89690.25</v>
      </c>
      <c r="K209" s="638">
        <f>SUM(K207:K208)</f>
        <v>0</v>
      </c>
      <c r="L209" s="638">
        <f>SUM(L207:L208)</f>
        <v>-89690.25</v>
      </c>
      <c r="M209" s="638">
        <f t="shared" ref="M209:AR209" si="634">SUM(M205:M208)</f>
        <v>0</v>
      </c>
      <c r="N209" s="664">
        <f t="shared" si="634"/>
        <v>0</v>
      </c>
      <c r="O209" s="663">
        <f t="shared" si="634"/>
        <v>0</v>
      </c>
      <c r="P209" s="662">
        <f t="shared" si="634"/>
        <v>0</v>
      </c>
      <c r="Q209" s="667">
        <f t="shared" si="634"/>
        <v>0</v>
      </c>
      <c r="R209" s="666">
        <f t="shared" si="634"/>
        <v>0</v>
      </c>
      <c r="S209" s="662">
        <f t="shared" si="634"/>
        <v>0</v>
      </c>
      <c r="T209" s="667">
        <f t="shared" si="634"/>
        <v>0</v>
      </c>
      <c r="U209" s="666">
        <f t="shared" si="634"/>
        <v>0</v>
      </c>
      <c r="V209" s="662">
        <f t="shared" si="634"/>
        <v>0</v>
      </c>
      <c r="W209" s="667">
        <f t="shared" si="634"/>
        <v>0</v>
      </c>
      <c r="X209" s="666">
        <f t="shared" si="634"/>
        <v>0</v>
      </c>
      <c r="Y209" s="662">
        <f t="shared" si="634"/>
        <v>0</v>
      </c>
      <c r="Z209" s="662">
        <f t="shared" si="634"/>
        <v>0</v>
      </c>
      <c r="AA209" s="662">
        <f t="shared" si="634"/>
        <v>0</v>
      </c>
      <c r="AB209" s="661">
        <f t="shared" si="634"/>
        <v>0</v>
      </c>
      <c r="AC209" s="660">
        <f t="shared" si="634"/>
        <v>0</v>
      </c>
      <c r="AD209" s="665">
        <f t="shared" si="634"/>
        <v>0</v>
      </c>
      <c r="AE209" s="661">
        <f t="shared" si="634"/>
        <v>0</v>
      </c>
      <c r="AF209" s="660">
        <f t="shared" si="634"/>
        <v>0</v>
      </c>
      <c r="AG209" s="665">
        <f t="shared" si="634"/>
        <v>0</v>
      </c>
      <c r="AH209" s="661">
        <f t="shared" si="634"/>
        <v>0</v>
      </c>
      <c r="AI209" s="660">
        <f t="shared" si="634"/>
        <v>0</v>
      </c>
      <c r="AJ209" s="665">
        <f t="shared" si="634"/>
        <v>0</v>
      </c>
      <c r="AK209" s="661">
        <f t="shared" si="634"/>
        <v>0</v>
      </c>
      <c r="AL209" s="660">
        <f t="shared" si="634"/>
        <v>0</v>
      </c>
      <c r="AM209" s="665">
        <f t="shared" si="634"/>
        <v>0</v>
      </c>
      <c r="AN209" s="665">
        <f t="shared" si="634"/>
        <v>0</v>
      </c>
      <c r="AO209" s="665">
        <f t="shared" si="634"/>
        <v>0</v>
      </c>
      <c r="AP209" s="664">
        <f t="shared" si="634"/>
        <v>0</v>
      </c>
      <c r="AQ209" s="663">
        <f t="shared" si="634"/>
        <v>0</v>
      </c>
      <c r="AR209" s="662">
        <f t="shared" si="634"/>
        <v>0</v>
      </c>
      <c r="AS209" s="664">
        <f t="shared" ref="AS209:BX209" si="635">SUM(AS205:AS208)</f>
        <v>0</v>
      </c>
      <c r="AT209" s="663">
        <f t="shared" si="635"/>
        <v>0</v>
      </c>
      <c r="AU209" s="662">
        <f t="shared" si="635"/>
        <v>0</v>
      </c>
      <c r="AV209" s="664">
        <f t="shared" si="635"/>
        <v>0</v>
      </c>
      <c r="AW209" s="663">
        <f t="shared" si="635"/>
        <v>0</v>
      </c>
      <c r="AX209" s="662">
        <f t="shared" si="635"/>
        <v>0</v>
      </c>
      <c r="AY209" s="664">
        <f t="shared" si="635"/>
        <v>0</v>
      </c>
      <c r="AZ209" s="663">
        <f t="shared" si="635"/>
        <v>0</v>
      </c>
      <c r="BA209" s="662">
        <f t="shared" si="635"/>
        <v>0</v>
      </c>
      <c r="BB209" s="662">
        <f t="shared" si="635"/>
        <v>0</v>
      </c>
      <c r="BC209" s="662">
        <f t="shared" si="635"/>
        <v>0</v>
      </c>
      <c r="BD209" s="661">
        <f t="shared" si="635"/>
        <v>0</v>
      </c>
      <c r="BE209" s="660">
        <f t="shared" si="635"/>
        <v>0</v>
      </c>
      <c r="BF209" s="665">
        <f t="shared" si="635"/>
        <v>0</v>
      </c>
      <c r="BG209" s="661">
        <f t="shared" si="635"/>
        <v>0</v>
      </c>
      <c r="BH209" s="660">
        <f t="shared" si="635"/>
        <v>0</v>
      </c>
      <c r="BI209" s="665">
        <f t="shared" si="635"/>
        <v>0</v>
      </c>
      <c r="BJ209" s="661">
        <f t="shared" si="635"/>
        <v>0</v>
      </c>
      <c r="BK209" s="660">
        <f t="shared" si="635"/>
        <v>0</v>
      </c>
      <c r="BL209" s="665">
        <f t="shared" si="635"/>
        <v>0</v>
      </c>
      <c r="BM209" s="661">
        <f t="shared" si="635"/>
        <v>0</v>
      </c>
      <c r="BN209" s="660">
        <f t="shared" si="635"/>
        <v>0</v>
      </c>
      <c r="BO209" s="665">
        <f t="shared" si="635"/>
        <v>0</v>
      </c>
      <c r="BP209" s="665">
        <f t="shared" si="635"/>
        <v>0</v>
      </c>
      <c r="BQ209" s="665">
        <f t="shared" si="635"/>
        <v>0</v>
      </c>
      <c r="BR209" s="664">
        <f t="shared" si="635"/>
        <v>0</v>
      </c>
      <c r="BS209" s="663">
        <f t="shared" si="635"/>
        <v>0</v>
      </c>
      <c r="BT209" s="662">
        <f t="shared" si="635"/>
        <v>0</v>
      </c>
      <c r="BU209" s="664">
        <f t="shared" si="635"/>
        <v>0</v>
      </c>
      <c r="BV209" s="663">
        <f t="shared" si="635"/>
        <v>0</v>
      </c>
      <c r="BW209" s="662">
        <f t="shared" si="635"/>
        <v>0</v>
      </c>
      <c r="BX209" s="664">
        <f t="shared" si="635"/>
        <v>0</v>
      </c>
      <c r="BY209" s="663">
        <f t="shared" ref="BY209:CE209" si="636">SUM(BY205:BY208)</f>
        <v>0</v>
      </c>
      <c r="BZ209" s="662">
        <f t="shared" si="636"/>
        <v>0</v>
      </c>
      <c r="CA209" s="664">
        <f t="shared" si="636"/>
        <v>0</v>
      </c>
      <c r="CB209" s="663">
        <f t="shared" si="636"/>
        <v>0</v>
      </c>
      <c r="CC209" s="662">
        <f t="shared" si="636"/>
        <v>0</v>
      </c>
      <c r="CD209" s="662">
        <f t="shared" si="636"/>
        <v>0</v>
      </c>
      <c r="CE209" s="662">
        <f t="shared" si="636"/>
        <v>0</v>
      </c>
    </row>
    <row r="210" spans="1:83" x14ac:dyDescent="0.3">
      <c r="A210" s="672" t="str">
        <f t="shared" si="533"/>
        <v>MRS CELULOSE PSNMRS</v>
      </c>
      <c r="B210" s="671" t="str">
        <f t="shared" si="611"/>
        <v>N</v>
      </c>
      <c r="C210" s="684" t="s">
        <v>107</v>
      </c>
      <c r="D210" s="683" t="s">
        <v>223</v>
      </c>
      <c r="E210" s="683" t="s">
        <v>0</v>
      </c>
      <c r="F210" s="683"/>
      <c r="G210" s="683"/>
      <c r="H210" s="682" t="s">
        <v>10</v>
      </c>
      <c r="I210" s="673">
        <f>SUM(SUMIF($EG$7:$EG$167,"ACG M.DIREITAX LARGA",I$7:I$167),SUMIF($EG$7:$EG$167,"ACG M.ESQUERDA LARGA",I$7:I$167))</f>
        <v>0</v>
      </c>
      <c r="J210" s="673">
        <f>SUM(SUMIF($EG$7:$EG$167,"ACG M.DIREITAX LARGA",J$7:J$167),SUMIF($EG$7:$EG$167,"ACG M.ESQUERDA LARGA",J$7:J$167))</f>
        <v>0</v>
      </c>
      <c r="K210" s="674">
        <f>SUM(SUMIF($EG$7:$EG$167,"ACG M.DIREITAX LARGA",K$7:K$167),SUMIF($EG$7:$EG$167,"ACG M.ESQUERDA LARGA",K$7:K$167))</f>
        <v>0</v>
      </c>
      <c r="L210" s="673">
        <f>SUM(SUMIF($EG$7:$EG$167,"ACG M.DIREITAX LARGA",L$7:L$167),SUMIF($EG$7:$EG$167,"ACG M.ESQUERDA LARGA",L$7:L$167))</f>
        <v>0</v>
      </c>
      <c r="M210" s="673">
        <f>SUM(SUMIF($EG$7:$EG$167,"ACG M.DIREITAX LARGA",M$7:M$167),SUMIF($EG$7:$EG$167,"ACG M.ESQUERDA LARGA",M$7:M$167))</f>
        <v>0</v>
      </c>
      <c r="N210" s="678">
        <f t="shared" ref="N210:AS210" si="637">N169</f>
        <v>0</v>
      </c>
      <c r="O210" s="678">
        <f t="shared" si="637"/>
        <v>0</v>
      </c>
      <c r="P210" s="679">
        <f t="shared" si="637"/>
        <v>0</v>
      </c>
      <c r="Q210" s="678">
        <f t="shared" si="637"/>
        <v>0</v>
      </c>
      <c r="R210" s="678">
        <f t="shared" si="637"/>
        <v>0</v>
      </c>
      <c r="S210" s="677">
        <f t="shared" si="637"/>
        <v>0</v>
      </c>
      <c r="T210" s="678">
        <f t="shared" si="637"/>
        <v>0</v>
      </c>
      <c r="U210" s="678">
        <f t="shared" si="637"/>
        <v>0</v>
      </c>
      <c r="V210" s="677">
        <f t="shared" si="637"/>
        <v>0</v>
      </c>
      <c r="W210" s="678">
        <f t="shared" si="637"/>
        <v>0</v>
      </c>
      <c r="X210" s="678">
        <f t="shared" si="637"/>
        <v>0</v>
      </c>
      <c r="Y210" s="677">
        <f t="shared" si="637"/>
        <v>0</v>
      </c>
      <c r="Z210" s="676">
        <f t="shared" si="637"/>
        <v>0</v>
      </c>
      <c r="AA210" s="676">
        <f t="shared" si="637"/>
        <v>0</v>
      </c>
      <c r="AB210" s="675">
        <f t="shared" si="637"/>
        <v>0</v>
      </c>
      <c r="AC210" s="675">
        <f t="shared" si="637"/>
        <v>0</v>
      </c>
      <c r="AD210" s="680">
        <f t="shared" si="637"/>
        <v>0</v>
      </c>
      <c r="AE210" s="675">
        <f t="shared" si="637"/>
        <v>0</v>
      </c>
      <c r="AF210" s="675">
        <f t="shared" si="637"/>
        <v>0</v>
      </c>
      <c r="AG210" s="680">
        <f t="shared" si="637"/>
        <v>0</v>
      </c>
      <c r="AH210" s="675">
        <f t="shared" si="637"/>
        <v>0</v>
      </c>
      <c r="AI210" s="681">
        <f t="shared" si="637"/>
        <v>0</v>
      </c>
      <c r="AJ210" s="680">
        <f t="shared" si="637"/>
        <v>0</v>
      </c>
      <c r="AK210" s="675">
        <f t="shared" si="637"/>
        <v>0</v>
      </c>
      <c r="AL210" s="675">
        <f t="shared" si="637"/>
        <v>0</v>
      </c>
      <c r="AM210" s="680">
        <f t="shared" si="637"/>
        <v>0</v>
      </c>
      <c r="AN210" s="676">
        <f t="shared" si="637"/>
        <v>0</v>
      </c>
      <c r="AO210" s="676">
        <f t="shared" si="637"/>
        <v>0</v>
      </c>
      <c r="AP210" s="678">
        <f t="shared" si="637"/>
        <v>0</v>
      </c>
      <c r="AQ210" s="678">
        <f t="shared" si="637"/>
        <v>0</v>
      </c>
      <c r="AR210" s="679">
        <f t="shared" si="637"/>
        <v>0</v>
      </c>
      <c r="AS210" s="678">
        <f t="shared" si="637"/>
        <v>0</v>
      </c>
      <c r="AT210" s="678">
        <f t="shared" ref="AT210:BY210" si="638">AT169</f>
        <v>0</v>
      </c>
      <c r="AU210" s="677">
        <f t="shared" si="638"/>
        <v>0</v>
      </c>
      <c r="AV210" s="678">
        <f t="shared" si="638"/>
        <v>0</v>
      </c>
      <c r="AW210" s="678">
        <f t="shared" si="638"/>
        <v>0</v>
      </c>
      <c r="AX210" s="677">
        <f t="shared" si="638"/>
        <v>0</v>
      </c>
      <c r="AY210" s="678">
        <f t="shared" si="638"/>
        <v>0</v>
      </c>
      <c r="AZ210" s="678">
        <f t="shared" si="638"/>
        <v>0</v>
      </c>
      <c r="BA210" s="677">
        <f t="shared" si="638"/>
        <v>0</v>
      </c>
      <c r="BB210" s="676">
        <f t="shared" si="638"/>
        <v>0</v>
      </c>
      <c r="BC210" s="676">
        <f t="shared" si="638"/>
        <v>0</v>
      </c>
      <c r="BD210" s="675">
        <f t="shared" si="638"/>
        <v>0</v>
      </c>
      <c r="BE210" s="675">
        <f t="shared" si="638"/>
        <v>0</v>
      </c>
      <c r="BF210" s="680">
        <f t="shared" si="638"/>
        <v>0</v>
      </c>
      <c r="BG210" s="675">
        <f t="shared" si="638"/>
        <v>0</v>
      </c>
      <c r="BH210" s="675">
        <f t="shared" si="638"/>
        <v>0</v>
      </c>
      <c r="BI210" s="680">
        <f t="shared" si="638"/>
        <v>0</v>
      </c>
      <c r="BJ210" s="675">
        <f t="shared" si="638"/>
        <v>0</v>
      </c>
      <c r="BK210" s="675">
        <f t="shared" si="638"/>
        <v>0</v>
      </c>
      <c r="BL210" s="680">
        <f t="shared" si="638"/>
        <v>0</v>
      </c>
      <c r="BM210" s="675">
        <f t="shared" si="638"/>
        <v>0</v>
      </c>
      <c r="BN210" s="675">
        <f t="shared" si="638"/>
        <v>0</v>
      </c>
      <c r="BO210" s="680">
        <f t="shared" si="638"/>
        <v>0</v>
      </c>
      <c r="BP210" s="676">
        <f t="shared" si="638"/>
        <v>0</v>
      </c>
      <c r="BQ210" s="676">
        <f t="shared" si="638"/>
        <v>0</v>
      </c>
      <c r="BR210" s="678">
        <f t="shared" si="638"/>
        <v>0</v>
      </c>
      <c r="BS210" s="678">
        <f t="shared" si="638"/>
        <v>0</v>
      </c>
      <c r="BT210" s="679">
        <f t="shared" si="638"/>
        <v>0</v>
      </c>
      <c r="BU210" s="678">
        <f t="shared" si="638"/>
        <v>0</v>
      </c>
      <c r="BV210" s="678">
        <f t="shared" si="638"/>
        <v>0</v>
      </c>
      <c r="BW210" s="677">
        <f t="shared" si="638"/>
        <v>0</v>
      </c>
      <c r="BX210" s="678">
        <f t="shared" si="638"/>
        <v>0</v>
      </c>
      <c r="BY210" s="678">
        <f t="shared" si="638"/>
        <v>0</v>
      </c>
      <c r="BZ210" s="677">
        <f t="shared" ref="BZ210:CE210" si="639">BZ169</f>
        <v>0</v>
      </c>
      <c r="CA210" s="678">
        <f t="shared" si="639"/>
        <v>0</v>
      </c>
      <c r="CB210" s="678">
        <f t="shared" si="639"/>
        <v>0</v>
      </c>
      <c r="CC210" s="677">
        <f t="shared" si="639"/>
        <v>0</v>
      </c>
      <c r="CD210" s="676">
        <f t="shared" si="639"/>
        <v>0</v>
      </c>
      <c r="CE210" s="676">
        <f t="shared" si="639"/>
        <v>0</v>
      </c>
    </row>
    <row r="211" spans="1:83" x14ac:dyDescent="0.3">
      <c r="A211" s="672" t="str">
        <f t="shared" si="533"/>
        <v>BRACELLMRS</v>
      </c>
      <c r="B211" s="671" t="str">
        <f t="shared" si="611"/>
        <v>N</v>
      </c>
      <c r="C211" s="670" t="s">
        <v>9</v>
      </c>
      <c r="D211" s="670" t="s">
        <v>109</v>
      </c>
      <c r="E211" s="669"/>
      <c r="F211" s="669"/>
      <c r="G211" s="668"/>
      <c r="H211" s="638" t="s">
        <v>10</v>
      </c>
      <c r="I211" s="658">
        <f>SUMIF($EC$7:$EC$167,"BE",I$7:I$167)</f>
        <v>0</v>
      </c>
      <c r="J211" s="638">
        <f>SUMIF($EC$7:$EC$167,"BE",J$7:J$167)</f>
        <v>0</v>
      </c>
      <c r="K211" s="638">
        <f>SUMIF($EC$7:$EC$167,"BE",K$7:K$167)</f>
        <v>0</v>
      </c>
      <c r="L211" s="638">
        <f>IF(K211="","",K211-J211)</f>
        <v>0</v>
      </c>
      <c r="M211" s="638">
        <f>SUMIF($EC$7:$EC$167,"SUZANO",M$7:M$167)</f>
        <v>0</v>
      </c>
      <c r="N211" s="664">
        <f t="shared" ref="N211:AS211" si="640">N210</f>
        <v>0</v>
      </c>
      <c r="O211" s="663">
        <f t="shared" si="640"/>
        <v>0</v>
      </c>
      <c r="P211" s="662">
        <f t="shared" si="640"/>
        <v>0</v>
      </c>
      <c r="Q211" s="667">
        <f t="shared" si="640"/>
        <v>0</v>
      </c>
      <c r="R211" s="666">
        <f t="shared" si="640"/>
        <v>0</v>
      </c>
      <c r="S211" s="662">
        <f t="shared" si="640"/>
        <v>0</v>
      </c>
      <c r="T211" s="667">
        <f t="shared" si="640"/>
        <v>0</v>
      </c>
      <c r="U211" s="666">
        <f t="shared" si="640"/>
        <v>0</v>
      </c>
      <c r="V211" s="662">
        <f t="shared" si="640"/>
        <v>0</v>
      </c>
      <c r="W211" s="667">
        <f t="shared" si="640"/>
        <v>0</v>
      </c>
      <c r="X211" s="666">
        <f t="shared" si="640"/>
        <v>0</v>
      </c>
      <c r="Y211" s="662">
        <f t="shared" si="640"/>
        <v>0</v>
      </c>
      <c r="Z211" s="662">
        <f t="shared" si="640"/>
        <v>0</v>
      </c>
      <c r="AA211" s="662">
        <f t="shared" si="640"/>
        <v>0</v>
      </c>
      <c r="AB211" s="661">
        <f t="shared" si="640"/>
        <v>0</v>
      </c>
      <c r="AC211" s="660">
        <f t="shared" si="640"/>
        <v>0</v>
      </c>
      <c r="AD211" s="665">
        <f t="shared" si="640"/>
        <v>0</v>
      </c>
      <c r="AE211" s="661">
        <f t="shared" si="640"/>
        <v>0</v>
      </c>
      <c r="AF211" s="660">
        <f t="shared" si="640"/>
        <v>0</v>
      </c>
      <c r="AG211" s="665">
        <f t="shared" si="640"/>
        <v>0</v>
      </c>
      <c r="AH211" s="661">
        <f t="shared" si="640"/>
        <v>0</v>
      </c>
      <c r="AI211" s="660">
        <f t="shared" si="640"/>
        <v>0</v>
      </c>
      <c r="AJ211" s="665">
        <f t="shared" si="640"/>
        <v>0</v>
      </c>
      <c r="AK211" s="661">
        <f t="shared" si="640"/>
        <v>0</v>
      </c>
      <c r="AL211" s="660">
        <f t="shared" si="640"/>
        <v>0</v>
      </c>
      <c r="AM211" s="665">
        <f t="shared" si="640"/>
        <v>0</v>
      </c>
      <c r="AN211" s="665">
        <f t="shared" si="640"/>
        <v>0</v>
      </c>
      <c r="AO211" s="665">
        <f t="shared" si="640"/>
        <v>0</v>
      </c>
      <c r="AP211" s="664">
        <f t="shared" si="640"/>
        <v>0</v>
      </c>
      <c r="AQ211" s="663">
        <f t="shared" si="640"/>
        <v>0</v>
      </c>
      <c r="AR211" s="662">
        <f t="shared" si="640"/>
        <v>0</v>
      </c>
      <c r="AS211" s="664">
        <f t="shared" si="640"/>
        <v>0</v>
      </c>
      <c r="AT211" s="663">
        <f t="shared" ref="AT211:BY211" si="641">AT210</f>
        <v>0</v>
      </c>
      <c r="AU211" s="662">
        <f t="shared" si="641"/>
        <v>0</v>
      </c>
      <c r="AV211" s="664">
        <f t="shared" si="641"/>
        <v>0</v>
      </c>
      <c r="AW211" s="663">
        <f t="shared" si="641"/>
        <v>0</v>
      </c>
      <c r="AX211" s="662">
        <f t="shared" si="641"/>
        <v>0</v>
      </c>
      <c r="AY211" s="664">
        <f t="shared" si="641"/>
        <v>0</v>
      </c>
      <c r="AZ211" s="663">
        <f t="shared" si="641"/>
        <v>0</v>
      </c>
      <c r="BA211" s="662">
        <f t="shared" si="641"/>
        <v>0</v>
      </c>
      <c r="BB211" s="662">
        <f t="shared" si="641"/>
        <v>0</v>
      </c>
      <c r="BC211" s="662">
        <f t="shared" si="641"/>
        <v>0</v>
      </c>
      <c r="BD211" s="661">
        <f t="shared" si="641"/>
        <v>0</v>
      </c>
      <c r="BE211" s="660">
        <f t="shared" si="641"/>
        <v>0</v>
      </c>
      <c r="BF211" s="665">
        <f t="shared" si="641"/>
        <v>0</v>
      </c>
      <c r="BG211" s="661">
        <f t="shared" si="641"/>
        <v>0</v>
      </c>
      <c r="BH211" s="660">
        <f t="shared" si="641"/>
        <v>0</v>
      </c>
      <c r="BI211" s="665">
        <f t="shared" si="641"/>
        <v>0</v>
      </c>
      <c r="BJ211" s="661">
        <f t="shared" si="641"/>
        <v>0</v>
      </c>
      <c r="BK211" s="660">
        <f t="shared" si="641"/>
        <v>0</v>
      </c>
      <c r="BL211" s="665">
        <f t="shared" si="641"/>
        <v>0</v>
      </c>
      <c r="BM211" s="661">
        <f t="shared" si="641"/>
        <v>0</v>
      </c>
      <c r="BN211" s="660">
        <f t="shared" si="641"/>
        <v>0</v>
      </c>
      <c r="BO211" s="665">
        <f t="shared" si="641"/>
        <v>0</v>
      </c>
      <c r="BP211" s="665">
        <f t="shared" si="641"/>
        <v>0</v>
      </c>
      <c r="BQ211" s="665">
        <f t="shared" si="641"/>
        <v>0</v>
      </c>
      <c r="BR211" s="664">
        <f t="shared" si="641"/>
        <v>0</v>
      </c>
      <c r="BS211" s="663">
        <f t="shared" si="641"/>
        <v>0</v>
      </c>
      <c r="BT211" s="662">
        <f t="shared" si="641"/>
        <v>0</v>
      </c>
      <c r="BU211" s="664">
        <f t="shared" si="641"/>
        <v>0</v>
      </c>
      <c r="BV211" s="663">
        <f t="shared" si="641"/>
        <v>0</v>
      </c>
      <c r="BW211" s="662">
        <f t="shared" si="641"/>
        <v>0</v>
      </c>
      <c r="BX211" s="664">
        <f t="shared" si="641"/>
        <v>0</v>
      </c>
      <c r="BY211" s="663">
        <f t="shared" si="641"/>
        <v>0</v>
      </c>
      <c r="BZ211" s="662">
        <f t="shared" ref="BZ211:CE211" si="642">BZ210</f>
        <v>0</v>
      </c>
      <c r="CA211" s="664">
        <f t="shared" si="642"/>
        <v>0</v>
      </c>
      <c r="CB211" s="663">
        <f t="shared" si="642"/>
        <v>0</v>
      </c>
      <c r="CC211" s="662">
        <f t="shared" si="642"/>
        <v>0</v>
      </c>
      <c r="CD211" s="662">
        <f t="shared" si="642"/>
        <v>0</v>
      </c>
      <c r="CE211" s="662">
        <f t="shared" si="642"/>
        <v>0</v>
      </c>
    </row>
    <row r="212" spans="1:83" x14ac:dyDescent="0.3">
      <c r="A212" s="672" t="str">
        <f t="shared" si="533"/>
        <v>GERAL FERROVIASFERRO</v>
      </c>
      <c r="B212" s="671" t="str">
        <f t="shared" si="611"/>
        <v>N</v>
      </c>
      <c r="C212" s="670" t="s">
        <v>9</v>
      </c>
      <c r="D212" s="670" t="s">
        <v>224</v>
      </c>
      <c r="E212" s="669"/>
      <c r="F212" s="669"/>
      <c r="G212" s="668"/>
      <c r="H212" s="638" t="s">
        <v>182</v>
      </c>
      <c r="I212" s="658">
        <f>SUMIF($EC$7:$EC$167,"RUMO",I$7:I$167)+SUMIF($EC$7:$EC$167,"MRS",I$7:I$167)+SUMIF($EC$7:$EC$167,"VLI",I$7:I$167)</f>
        <v>0</v>
      </c>
      <c r="J212" s="638">
        <f>SUMIF($EC$7:$EC$167,"RUMO",J$7:J$167)+SUMIF($EC$7:$EC$167,"MRS",J$7:J$167)+SUMIF($EC$7:$EC$167,"VLI",J$7:J$167)</f>
        <v>0</v>
      </c>
      <c r="K212" s="638">
        <f>SUMIF($EC$7:$EC$167,"RUMO",K$7:K$167)+SUMIF($EC$7:$EC$167,"MRS",K$7:K$167)+SUMIF($EC$7:$EC$167,"VLI",K$7:K$167)</f>
        <v>0</v>
      </c>
      <c r="L212" s="638">
        <f>SUMIF($EC$7:$EC$167,"RUMO",L$7:L$167)+SUMIF($EC$7:$EC$167,"MRS",L$7:L$167)+SUMIF($EC$7:$EC$167,"VLI",L$7:L$167)</f>
        <v>0</v>
      </c>
      <c r="M212" s="638">
        <f>SUM(M205:M208)</f>
        <v>0</v>
      </c>
      <c r="N212" s="664">
        <f t="shared" ref="N212:AS212" si="643">SUMIF($EC$7:$EC$175,"RUMO",N$7:N$175)+SUMIF($EC$7:$EC$175,"MRS",N$7:N$175)+SUMIF($EC$7:$EC$175,"VLI",N$7:N$175)</f>
        <v>0</v>
      </c>
      <c r="O212" s="663">
        <f t="shared" si="643"/>
        <v>0</v>
      </c>
      <c r="P212" s="662">
        <f t="shared" si="643"/>
        <v>0</v>
      </c>
      <c r="Q212" s="667">
        <f t="shared" si="643"/>
        <v>0</v>
      </c>
      <c r="R212" s="667">
        <f t="shared" si="643"/>
        <v>0</v>
      </c>
      <c r="S212" s="662">
        <f t="shared" si="643"/>
        <v>0</v>
      </c>
      <c r="T212" s="667">
        <f t="shared" si="643"/>
        <v>0</v>
      </c>
      <c r="U212" s="666">
        <f t="shared" si="643"/>
        <v>0</v>
      </c>
      <c r="V212" s="662">
        <f t="shared" si="643"/>
        <v>0</v>
      </c>
      <c r="W212" s="667">
        <f t="shared" si="643"/>
        <v>0</v>
      </c>
      <c r="X212" s="666">
        <f t="shared" si="643"/>
        <v>0</v>
      </c>
      <c r="Y212" s="662">
        <f t="shared" si="643"/>
        <v>0</v>
      </c>
      <c r="Z212" s="662">
        <f t="shared" si="643"/>
        <v>0</v>
      </c>
      <c r="AA212" s="662">
        <f t="shared" si="643"/>
        <v>0</v>
      </c>
      <c r="AB212" s="661">
        <f t="shared" si="643"/>
        <v>0</v>
      </c>
      <c r="AC212" s="660">
        <f t="shared" si="643"/>
        <v>0</v>
      </c>
      <c r="AD212" s="665">
        <f t="shared" si="643"/>
        <v>0</v>
      </c>
      <c r="AE212" s="661">
        <f t="shared" si="643"/>
        <v>0</v>
      </c>
      <c r="AF212" s="660">
        <f t="shared" si="643"/>
        <v>0</v>
      </c>
      <c r="AG212" s="665">
        <f t="shared" si="643"/>
        <v>0</v>
      </c>
      <c r="AH212" s="661">
        <f t="shared" si="643"/>
        <v>0</v>
      </c>
      <c r="AI212" s="660">
        <f t="shared" si="643"/>
        <v>0</v>
      </c>
      <c r="AJ212" s="665">
        <f t="shared" si="643"/>
        <v>0</v>
      </c>
      <c r="AK212" s="661">
        <f t="shared" si="643"/>
        <v>0</v>
      </c>
      <c r="AL212" s="660">
        <f t="shared" si="643"/>
        <v>0</v>
      </c>
      <c r="AM212" s="665">
        <f t="shared" si="643"/>
        <v>0</v>
      </c>
      <c r="AN212" s="665">
        <f t="shared" si="643"/>
        <v>0</v>
      </c>
      <c r="AO212" s="665">
        <f t="shared" si="643"/>
        <v>0</v>
      </c>
      <c r="AP212" s="664">
        <f t="shared" si="643"/>
        <v>0</v>
      </c>
      <c r="AQ212" s="663">
        <f t="shared" si="643"/>
        <v>0</v>
      </c>
      <c r="AR212" s="662">
        <f t="shared" si="643"/>
        <v>0</v>
      </c>
      <c r="AS212" s="664">
        <f t="shared" si="643"/>
        <v>0</v>
      </c>
      <c r="AT212" s="663">
        <f t="shared" ref="AT212:BY212" si="644">SUMIF($EC$7:$EC$175,"RUMO",AT$7:AT$175)+SUMIF($EC$7:$EC$175,"MRS",AT$7:AT$175)+SUMIF($EC$7:$EC$175,"VLI",AT$7:AT$175)</f>
        <v>0</v>
      </c>
      <c r="AU212" s="662">
        <f t="shared" si="644"/>
        <v>0</v>
      </c>
      <c r="AV212" s="664">
        <f t="shared" si="644"/>
        <v>0</v>
      </c>
      <c r="AW212" s="663">
        <f t="shared" si="644"/>
        <v>0</v>
      </c>
      <c r="AX212" s="662">
        <f t="shared" si="644"/>
        <v>0</v>
      </c>
      <c r="AY212" s="664">
        <f t="shared" si="644"/>
        <v>0</v>
      </c>
      <c r="AZ212" s="663">
        <f t="shared" si="644"/>
        <v>0</v>
      </c>
      <c r="BA212" s="662">
        <f t="shared" si="644"/>
        <v>0</v>
      </c>
      <c r="BB212" s="662">
        <f t="shared" si="644"/>
        <v>0</v>
      </c>
      <c r="BC212" s="662">
        <f t="shared" si="644"/>
        <v>0</v>
      </c>
      <c r="BD212" s="661">
        <f t="shared" si="644"/>
        <v>0</v>
      </c>
      <c r="BE212" s="660">
        <f t="shared" si="644"/>
        <v>0</v>
      </c>
      <c r="BF212" s="665">
        <f t="shared" si="644"/>
        <v>0</v>
      </c>
      <c r="BG212" s="661">
        <f t="shared" si="644"/>
        <v>0</v>
      </c>
      <c r="BH212" s="660">
        <f t="shared" si="644"/>
        <v>0</v>
      </c>
      <c r="BI212" s="665">
        <f t="shared" si="644"/>
        <v>0</v>
      </c>
      <c r="BJ212" s="661">
        <f t="shared" si="644"/>
        <v>0</v>
      </c>
      <c r="BK212" s="660">
        <f t="shared" si="644"/>
        <v>0</v>
      </c>
      <c r="BL212" s="665">
        <f t="shared" si="644"/>
        <v>0</v>
      </c>
      <c r="BM212" s="661">
        <f t="shared" si="644"/>
        <v>0</v>
      </c>
      <c r="BN212" s="660">
        <f t="shared" si="644"/>
        <v>0</v>
      </c>
      <c r="BO212" s="665">
        <f t="shared" si="644"/>
        <v>0</v>
      </c>
      <c r="BP212" s="665">
        <f t="shared" si="644"/>
        <v>0</v>
      </c>
      <c r="BQ212" s="665">
        <f t="shared" si="644"/>
        <v>0</v>
      </c>
      <c r="BR212" s="664">
        <f t="shared" si="644"/>
        <v>0</v>
      </c>
      <c r="BS212" s="663">
        <f t="shared" si="644"/>
        <v>0</v>
      </c>
      <c r="BT212" s="662">
        <f t="shared" si="644"/>
        <v>0</v>
      </c>
      <c r="BU212" s="664">
        <f t="shared" si="644"/>
        <v>0</v>
      </c>
      <c r="BV212" s="663">
        <f t="shared" si="644"/>
        <v>0</v>
      </c>
      <c r="BW212" s="662">
        <f t="shared" si="644"/>
        <v>0</v>
      </c>
      <c r="BX212" s="664">
        <f t="shared" si="644"/>
        <v>0</v>
      </c>
      <c r="BY212" s="663">
        <f t="shared" si="644"/>
        <v>0</v>
      </c>
      <c r="BZ212" s="662">
        <f t="shared" ref="BZ212:CE212" si="645">SUMIF($EC$7:$EC$175,"RUMO",BZ$7:BZ$175)+SUMIF($EC$7:$EC$175,"MRS",BZ$7:BZ$175)+SUMIF($EC$7:$EC$175,"VLI",BZ$7:BZ$175)</f>
        <v>0</v>
      </c>
      <c r="CA212" s="664">
        <f t="shared" si="645"/>
        <v>0</v>
      </c>
      <c r="CB212" s="663">
        <f t="shared" si="645"/>
        <v>0</v>
      </c>
      <c r="CC212" s="662">
        <f t="shared" si="645"/>
        <v>0</v>
      </c>
      <c r="CD212" s="662">
        <f t="shared" si="645"/>
        <v>0</v>
      </c>
      <c r="CE212" s="662">
        <f t="shared" si="645"/>
        <v>0</v>
      </c>
    </row>
    <row r="213" spans="1:83" ht="12" customHeight="1" x14ac:dyDescent="0.3">
      <c r="A213" s="628"/>
      <c r="B213" s="628"/>
      <c r="C213" s="628"/>
      <c r="D213" s="628"/>
      <c r="E213" s="628"/>
      <c r="F213" s="628"/>
      <c r="G213" s="628"/>
      <c r="H213" s="628"/>
      <c r="I213" s="628"/>
      <c r="J213" s="628"/>
      <c r="K213" s="628"/>
      <c r="L213" s="628"/>
      <c r="M213" s="628"/>
      <c r="N213" s="628"/>
      <c r="O213" s="628"/>
      <c r="P213" s="628"/>
      <c r="Q213" s="628"/>
      <c r="R213" s="628"/>
      <c r="S213" s="628"/>
      <c r="T213" s="628"/>
      <c r="U213" s="628"/>
      <c r="V213" s="628"/>
      <c r="W213" s="628"/>
      <c r="X213" s="628"/>
      <c r="Y213" s="628"/>
      <c r="Z213" s="628"/>
      <c r="AA213" s="628"/>
      <c r="AB213" s="628"/>
      <c r="AC213" s="628"/>
      <c r="AD213" s="628"/>
      <c r="AE213" s="628"/>
      <c r="AF213" s="628"/>
      <c r="AG213" s="628"/>
      <c r="AH213" s="628"/>
      <c r="AI213" s="628"/>
      <c r="AJ213" s="628"/>
      <c r="AK213" s="628"/>
      <c r="AL213" s="628"/>
      <c r="AM213" s="628"/>
      <c r="AN213" s="628"/>
      <c r="AO213" s="628"/>
      <c r="AP213" s="628"/>
      <c r="AQ213" s="628"/>
      <c r="AR213" s="628"/>
      <c r="AS213" s="628"/>
      <c r="AT213" s="628"/>
      <c r="AU213" s="628"/>
      <c r="AV213" s="628"/>
      <c r="AW213" s="628"/>
      <c r="AX213" s="628"/>
      <c r="AY213" s="628"/>
      <c r="AZ213" s="628"/>
      <c r="BA213" s="628"/>
      <c r="BB213" s="628"/>
      <c r="BC213" s="628"/>
      <c r="BD213" s="628"/>
      <c r="BE213" s="628"/>
      <c r="BF213" s="628"/>
      <c r="BG213" s="628"/>
      <c r="BH213" s="628"/>
      <c r="BI213" s="628"/>
      <c r="BJ213" s="628"/>
      <c r="BK213" s="628"/>
      <c r="BL213" s="628"/>
      <c r="BM213" s="628"/>
      <c r="BN213" s="628"/>
      <c r="BO213" s="628"/>
      <c r="BP213" s="628"/>
      <c r="BQ213" s="628"/>
      <c r="BR213" s="628"/>
      <c r="BS213" s="628"/>
      <c r="BT213" s="628"/>
      <c r="BU213" s="628"/>
      <c r="BV213" s="628"/>
      <c r="BW213" s="628"/>
      <c r="BX213" s="628"/>
      <c r="BY213" s="628"/>
      <c r="BZ213" s="628"/>
      <c r="CA213" s="628"/>
      <c r="CB213" s="628"/>
      <c r="CC213" s="628"/>
      <c r="CD213" s="628"/>
      <c r="CE213" s="628"/>
    </row>
    <row r="214" spans="1:83" ht="12" customHeight="1" x14ac:dyDescent="0.3">
      <c r="A214" s="628"/>
      <c r="B214" s="628"/>
      <c r="C214" s="628"/>
      <c r="D214" s="628"/>
      <c r="E214" s="628"/>
      <c r="F214" s="628"/>
      <c r="G214" s="628"/>
      <c r="H214" s="628"/>
      <c r="I214" s="628"/>
      <c r="J214" s="628"/>
      <c r="K214" s="628"/>
      <c r="L214" s="628"/>
      <c r="M214" s="628"/>
      <c r="N214" s="628"/>
      <c r="O214" s="628"/>
      <c r="P214" s="628"/>
      <c r="Q214" s="628"/>
      <c r="R214" s="628"/>
      <c r="S214" s="628"/>
      <c r="T214" s="628"/>
      <c r="U214" s="628"/>
      <c r="V214" s="628"/>
      <c r="W214" s="628"/>
      <c r="X214" s="628"/>
      <c r="Y214" s="628"/>
      <c r="Z214" s="628"/>
      <c r="AA214" s="628"/>
      <c r="AB214" s="628"/>
      <c r="AC214" s="628"/>
      <c r="AD214" s="628"/>
      <c r="AE214" s="628"/>
      <c r="AF214" s="628"/>
      <c r="AG214" s="628"/>
      <c r="AH214" s="628"/>
      <c r="AI214" s="628"/>
      <c r="AJ214" s="628"/>
      <c r="AK214" s="628"/>
      <c r="AL214" s="628"/>
      <c r="AM214" s="628"/>
      <c r="AN214" s="628"/>
      <c r="AO214" s="628"/>
      <c r="AP214" s="628"/>
      <c r="AQ214" s="628"/>
      <c r="AR214" s="628"/>
      <c r="AS214" s="628"/>
      <c r="AT214" s="628"/>
      <c r="AU214" s="628"/>
      <c r="AV214" s="628"/>
      <c r="AW214" s="628"/>
      <c r="AX214" s="628"/>
      <c r="AY214" s="628"/>
      <c r="AZ214" s="628"/>
      <c r="BA214" s="628"/>
      <c r="BB214" s="628"/>
      <c r="BC214" s="628"/>
      <c r="BD214" s="628"/>
      <c r="BE214" s="628"/>
      <c r="BF214" s="628"/>
      <c r="BG214" s="628"/>
      <c r="BH214" s="628"/>
      <c r="BI214" s="628"/>
      <c r="BJ214" s="628"/>
      <c r="BK214" s="628"/>
      <c r="BL214" s="628"/>
      <c r="BM214" s="628"/>
      <c r="BN214" s="628"/>
      <c r="BO214" s="628"/>
      <c r="BP214" s="628"/>
      <c r="BQ214" s="628"/>
      <c r="BR214" s="628"/>
      <c r="BS214" s="628"/>
      <c r="BT214" s="628"/>
      <c r="BU214" s="628"/>
      <c r="BV214" s="628"/>
      <c r="BW214" s="628"/>
      <c r="BX214" s="628"/>
      <c r="BY214" s="628"/>
      <c r="BZ214" s="628"/>
      <c r="CA214" s="628"/>
      <c r="CB214" s="628"/>
      <c r="CC214" s="628"/>
      <c r="CD214" s="628"/>
      <c r="CE214" s="628"/>
    </row>
    <row r="215" spans="1:83" ht="12" customHeight="1" x14ac:dyDescent="0.3">
      <c r="A215" s="628"/>
      <c r="B215" s="628"/>
      <c r="C215" s="628"/>
      <c r="D215" s="628"/>
      <c r="E215" s="628"/>
      <c r="F215" s="628"/>
      <c r="G215" s="649" t="s">
        <v>196</v>
      </c>
      <c r="H215" s="648" t="s">
        <v>56</v>
      </c>
      <c r="I215" s="628"/>
      <c r="J215" s="628"/>
      <c r="K215" s="628"/>
      <c r="L215" s="628"/>
      <c r="M215" s="628"/>
      <c r="N215" s="633">
        <f t="shared" ref="N215:W217" si="646">SUMIFS(N$8:N$183,$G$8:$G$183,$G215,$H$8:$H$183,$H215)</f>
        <v>0</v>
      </c>
      <c r="O215" s="632">
        <f t="shared" si="646"/>
        <v>0</v>
      </c>
      <c r="P215" s="634">
        <f t="shared" si="646"/>
        <v>0</v>
      </c>
      <c r="Q215" s="633">
        <f t="shared" si="646"/>
        <v>0</v>
      </c>
      <c r="R215" s="632">
        <f t="shared" si="646"/>
        <v>0</v>
      </c>
      <c r="S215" s="634">
        <f t="shared" si="646"/>
        <v>0</v>
      </c>
      <c r="T215" s="633">
        <f t="shared" si="646"/>
        <v>0</v>
      </c>
      <c r="U215" s="632">
        <f t="shared" si="646"/>
        <v>0</v>
      </c>
      <c r="V215" s="635">
        <f t="shared" si="646"/>
        <v>0</v>
      </c>
      <c r="W215" s="633">
        <f t="shared" si="646"/>
        <v>0</v>
      </c>
      <c r="X215" s="632">
        <f t="shared" ref="X215:AG217" si="647">SUMIFS(X$8:X$183,$G$8:$G$183,$G215,$H$8:$H$183,$H215)</f>
        <v>0</v>
      </c>
      <c r="Y215" s="634">
        <f t="shared" si="647"/>
        <v>0</v>
      </c>
      <c r="Z215" s="630">
        <f t="shared" si="647"/>
        <v>0</v>
      </c>
      <c r="AA215" s="630">
        <f t="shared" si="647"/>
        <v>0</v>
      </c>
      <c r="AB215" s="637">
        <f t="shared" si="647"/>
        <v>0</v>
      </c>
      <c r="AC215" s="636">
        <f t="shared" si="647"/>
        <v>0</v>
      </c>
      <c r="AD215" s="631">
        <f t="shared" si="647"/>
        <v>0</v>
      </c>
      <c r="AE215" s="637">
        <f t="shared" si="647"/>
        <v>0</v>
      </c>
      <c r="AF215" s="636">
        <f t="shared" si="647"/>
        <v>0</v>
      </c>
      <c r="AG215" s="631">
        <f t="shared" si="647"/>
        <v>0</v>
      </c>
      <c r="AH215" s="637">
        <f t="shared" ref="AH215:AQ217" si="648">SUMIFS(AH$8:AH$183,$G$8:$G$183,$G215,$H$8:$H$183,$H215)</f>
        <v>0</v>
      </c>
      <c r="AI215" s="636">
        <f t="shared" si="648"/>
        <v>0</v>
      </c>
      <c r="AJ215" s="631">
        <f t="shared" si="648"/>
        <v>0</v>
      </c>
      <c r="AK215" s="637">
        <f t="shared" si="648"/>
        <v>0</v>
      </c>
      <c r="AL215" s="636">
        <f t="shared" si="648"/>
        <v>0</v>
      </c>
      <c r="AM215" s="631">
        <f t="shared" si="648"/>
        <v>0</v>
      </c>
      <c r="AN215" s="630">
        <f t="shared" si="648"/>
        <v>0</v>
      </c>
      <c r="AO215" s="630">
        <f t="shared" si="648"/>
        <v>0</v>
      </c>
      <c r="AP215" s="633">
        <f t="shared" si="648"/>
        <v>0</v>
      </c>
      <c r="AQ215" s="632">
        <f t="shared" si="648"/>
        <v>0</v>
      </c>
      <c r="AR215" s="634">
        <f t="shared" ref="AR215:BA217" si="649">SUMIFS(AR$8:AR$183,$G$8:$G$183,$G215,$H$8:$H$183,$H215)</f>
        <v>0</v>
      </c>
      <c r="AS215" s="633">
        <f t="shared" si="649"/>
        <v>0</v>
      </c>
      <c r="AT215" s="632">
        <f t="shared" si="649"/>
        <v>0</v>
      </c>
      <c r="AU215" s="634">
        <f t="shared" si="649"/>
        <v>0</v>
      </c>
      <c r="AV215" s="633">
        <f t="shared" si="649"/>
        <v>0</v>
      </c>
      <c r="AW215" s="632">
        <f t="shared" si="649"/>
        <v>0</v>
      </c>
      <c r="AX215" s="635">
        <f t="shared" si="649"/>
        <v>0</v>
      </c>
      <c r="AY215" s="633">
        <f t="shared" si="649"/>
        <v>0</v>
      </c>
      <c r="AZ215" s="632">
        <f t="shared" si="649"/>
        <v>0</v>
      </c>
      <c r="BA215" s="634">
        <f t="shared" si="649"/>
        <v>0</v>
      </c>
      <c r="BB215" s="630">
        <f t="shared" ref="BB215:BK217" si="650">SUMIFS(BB$8:BB$183,$G$8:$G$183,$G215,$H$8:$H$183,$H215)</f>
        <v>0</v>
      </c>
      <c r="BC215" s="630">
        <f t="shared" si="650"/>
        <v>0</v>
      </c>
      <c r="BD215" s="633">
        <f t="shared" si="650"/>
        <v>0</v>
      </c>
      <c r="BE215" s="632">
        <f t="shared" si="650"/>
        <v>0</v>
      </c>
      <c r="BF215" s="631">
        <f t="shared" si="650"/>
        <v>0</v>
      </c>
      <c r="BG215" s="633">
        <f t="shared" si="650"/>
        <v>0</v>
      </c>
      <c r="BH215" s="632">
        <f t="shared" si="650"/>
        <v>0</v>
      </c>
      <c r="BI215" s="631">
        <f t="shared" si="650"/>
        <v>0</v>
      </c>
      <c r="BJ215" s="633">
        <f t="shared" si="650"/>
        <v>0</v>
      </c>
      <c r="BK215" s="632">
        <f t="shared" si="650"/>
        <v>0</v>
      </c>
      <c r="BL215" s="631">
        <f t="shared" ref="BL215:BQ217" si="651">SUMIFS(BL$8:BL$183,$G$8:$G$183,$G215,$H$8:$H$183,$H215)</f>
        <v>0</v>
      </c>
      <c r="BM215" s="633">
        <f t="shared" si="651"/>
        <v>0</v>
      </c>
      <c r="BN215" s="632">
        <f t="shared" si="651"/>
        <v>0</v>
      </c>
      <c r="BO215" s="631">
        <f t="shared" si="651"/>
        <v>0</v>
      </c>
      <c r="BP215" s="630">
        <f t="shared" si="651"/>
        <v>0</v>
      </c>
      <c r="BQ215" s="630">
        <f t="shared" si="651"/>
        <v>0</v>
      </c>
      <c r="BR215" s="628"/>
      <c r="BS215" s="628"/>
      <c r="BT215" s="628"/>
      <c r="BU215" s="628"/>
      <c r="BV215" s="628"/>
      <c r="BW215" s="628"/>
      <c r="BX215" s="628"/>
      <c r="BY215" s="628"/>
      <c r="BZ215" s="628"/>
      <c r="CA215" s="628"/>
      <c r="CB215" s="628"/>
      <c r="CC215" s="628"/>
      <c r="CD215" s="628"/>
      <c r="CE215" s="628"/>
    </row>
    <row r="216" spans="1:83" ht="12" customHeight="1" x14ac:dyDescent="0.3">
      <c r="A216" s="628"/>
      <c r="B216" s="628"/>
      <c r="C216" s="628"/>
      <c r="D216" s="628"/>
      <c r="E216" s="628"/>
      <c r="F216" s="628"/>
      <c r="G216" s="647" t="s">
        <v>193</v>
      </c>
      <c r="H216" s="646" t="s">
        <v>56</v>
      </c>
      <c r="I216" s="628"/>
      <c r="J216" s="628"/>
      <c r="K216" s="628"/>
      <c r="L216" s="628"/>
      <c r="M216" s="628"/>
      <c r="N216" s="642">
        <f t="shared" si="646"/>
        <v>0</v>
      </c>
      <c r="O216" s="641">
        <f t="shared" si="646"/>
        <v>0</v>
      </c>
      <c r="P216" s="643">
        <f t="shared" si="646"/>
        <v>0</v>
      </c>
      <c r="Q216" s="642">
        <f t="shared" si="646"/>
        <v>0</v>
      </c>
      <c r="R216" s="641">
        <f t="shared" si="646"/>
        <v>0</v>
      </c>
      <c r="S216" s="643">
        <f t="shared" si="646"/>
        <v>0</v>
      </c>
      <c r="T216" s="642">
        <f t="shared" si="646"/>
        <v>0</v>
      </c>
      <c r="U216" s="641">
        <f t="shared" si="646"/>
        <v>0</v>
      </c>
      <c r="V216" s="643">
        <f t="shared" si="646"/>
        <v>0</v>
      </c>
      <c r="W216" s="642">
        <f t="shared" si="646"/>
        <v>0</v>
      </c>
      <c r="X216" s="641">
        <f t="shared" si="647"/>
        <v>0</v>
      </c>
      <c r="Y216" s="643">
        <f t="shared" si="647"/>
        <v>0</v>
      </c>
      <c r="Z216" s="639">
        <f t="shared" si="647"/>
        <v>0</v>
      </c>
      <c r="AA216" s="639">
        <f t="shared" si="647"/>
        <v>0</v>
      </c>
      <c r="AB216" s="645">
        <f t="shared" si="647"/>
        <v>0</v>
      </c>
      <c r="AC216" s="644">
        <f t="shared" si="647"/>
        <v>0</v>
      </c>
      <c r="AD216" s="640">
        <f t="shared" si="647"/>
        <v>0</v>
      </c>
      <c r="AE216" s="645">
        <f t="shared" si="647"/>
        <v>0</v>
      </c>
      <c r="AF216" s="644">
        <f t="shared" si="647"/>
        <v>0</v>
      </c>
      <c r="AG216" s="640">
        <f t="shared" si="647"/>
        <v>0</v>
      </c>
      <c r="AH216" s="645">
        <f t="shared" si="648"/>
        <v>0</v>
      </c>
      <c r="AI216" s="644">
        <f t="shared" si="648"/>
        <v>0</v>
      </c>
      <c r="AJ216" s="640">
        <f t="shared" si="648"/>
        <v>0</v>
      </c>
      <c r="AK216" s="645">
        <f t="shared" si="648"/>
        <v>0</v>
      </c>
      <c r="AL216" s="644">
        <f t="shared" si="648"/>
        <v>0</v>
      </c>
      <c r="AM216" s="640">
        <f t="shared" si="648"/>
        <v>0</v>
      </c>
      <c r="AN216" s="639">
        <f t="shared" si="648"/>
        <v>0</v>
      </c>
      <c r="AO216" s="639">
        <f t="shared" si="648"/>
        <v>0</v>
      </c>
      <c r="AP216" s="642">
        <f t="shared" si="648"/>
        <v>0</v>
      </c>
      <c r="AQ216" s="641">
        <f t="shared" si="648"/>
        <v>0</v>
      </c>
      <c r="AR216" s="643">
        <f t="shared" si="649"/>
        <v>0</v>
      </c>
      <c r="AS216" s="642">
        <f t="shared" si="649"/>
        <v>0</v>
      </c>
      <c r="AT216" s="641">
        <f t="shared" si="649"/>
        <v>0</v>
      </c>
      <c r="AU216" s="643">
        <f t="shared" si="649"/>
        <v>0</v>
      </c>
      <c r="AV216" s="642">
        <f t="shared" si="649"/>
        <v>0</v>
      </c>
      <c r="AW216" s="641">
        <f t="shared" si="649"/>
        <v>0</v>
      </c>
      <c r="AX216" s="643">
        <f t="shared" si="649"/>
        <v>0</v>
      </c>
      <c r="AY216" s="642">
        <f t="shared" si="649"/>
        <v>0</v>
      </c>
      <c r="AZ216" s="641">
        <f t="shared" si="649"/>
        <v>0</v>
      </c>
      <c r="BA216" s="643">
        <f t="shared" si="649"/>
        <v>0</v>
      </c>
      <c r="BB216" s="639">
        <f t="shared" si="650"/>
        <v>0</v>
      </c>
      <c r="BC216" s="639">
        <f t="shared" si="650"/>
        <v>0</v>
      </c>
      <c r="BD216" s="642">
        <f t="shared" si="650"/>
        <v>0</v>
      </c>
      <c r="BE216" s="641">
        <f t="shared" si="650"/>
        <v>0</v>
      </c>
      <c r="BF216" s="640">
        <f t="shared" si="650"/>
        <v>0</v>
      </c>
      <c r="BG216" s="642">
        <f t="shared" si="650"/>
        <v>0</v>
      </c>
      <c r="BH216" s="641">
        <f t="shared" si="650"/>
        <v>0</v>
      </c>
      <c r="BI216" s="640">
        <f t="shared" si="650"/>
        <v>0</v>
      </c>
      <c r="BJ216" s="642">
        <f t="shared" si="650"/>
        <v>0</v>
      </c>
      <c r="BK216" s="641">
        <f t="shared" si="650"/>
        <v>0</v>
      </c>
      <c r="BL216" s="640">
        <f t="shared" si="651"/>
        <v>0</v>
      </c>
      <c r="BM216" s="642">
        <f t="shared" si="651"/>
        <v>0</v>
      </c>
      <c r="BN216" s="641">
        <f t="shared" si="651"/>
        <v>0</v>
      </c>
      <c r="BO216" s="640">
        <f t="shared" si="651"/>
        <v>0</v>
      </c>
      <c r="BP216" s="639">
        <f t="shared" si="651"/>
        <v>0</v>
      </c>
      <c r="BQ216" s="639">
        <f t="shared" si="651"/>
        <v>0</v>
      </c>
      <c r="BR216" s="628"/>
      <c r="BS216" s="628"/>
      <c r="BT216" s="628"/>
      <c r="BU216" s="628"/>
      <c r="BV216" s="628"/>
      <c r="BW216" s="628"/>
      <c r="BX216" s="628"/>
      <c r="BY216" s="628"/>
      <c r="BZ216" s="628"/>
      <c r="CA216" s="628"/>
      <c r="CB216" s="628"/>
      <c r="CC216" s="628"/>
      <c r="CD216" s="628"/>
      <c r="CE216" s="628"/>
    </row>
    <row r="217" spans="1:83" ht="12" customHeight="1" x14ac:dyDescent="0.3">
      <c r="A217" s="628"/>
      <c r="B217" s="628"/>
      <c r="C217" s="628"/>
      <c r="D217" s="628"/>
      <c r="E217" s="628"/>
      <c r="F217" s="628"/>
      <c r="G217" s="647" t="s">
        <v>198</v>
      </c>
      <c r="H217" s="646" t="s">
        <v>56</v>
      </c>
      <c r="I217" s="628"/>
      <c r="J217" s="628"/>
      <c r="K217" s="628"/>
      <c r="L217" s="628"/>
      <c r="M217" s="628"/>
      <c r="N217" s="642">
        <f t="shared" si="646"/>
        <v>0</v>
      </c>
      <c r="O217" s="641">
        <f t="shared" si="646"/>
        <v>0</v>
      </c>
      <c r="P217" s="643">
        <f t="shared" si="646"/>
        <v>0</v>
      </c>
      <c r="Q217" s="642">
        <f t="shared" si="646"/>
        <v>0</v>
      </c>
      <c r="R217" s="641">
        <f t="shared" si="646"/>
        <v>0</v>
      </c>
      <c r="S217" s="643">
        <f t="shared" si="646"/>
        <v>0</v>
      </c>
      <c r="T217" s="642">
        <f t="shared" si="646"/>
        <v>0</v>
      </c>
      <c r="U217" s="641">
        <f t="shared" si="646"/>
        <v>0</v>
      </c>
      <c r="V217" s="643">
        <f t="shared" si="646"/>
        <v>0</v>
      </c>
      <c r="W217" s="642">
        <f t="shared" si="646"/>
        <v>0</v>
      </c>
      <c r="X217" s="641">
        <f t="shared" si="647"/>
        <v>0</v>
      </c>
      <c r="Y217" s="643">
        <f t="shared" si="647"/>
        <v>0</v>
      </c>
      <c r="Z217" s="639">
        <f t="shared" si="647"/>
        <v>0</v>
      </c>
      <c r="AA217" s="639">
        <f t="shared" si="647"/>
        <v>0</v>
      </c>
      <c r="AB217" s="645">
        <f t="shared" si="647"/>
        <v>0</v>
      </c>
      <c r="AC217" s="644">
        <f t="shared" si="647"/>
        <v>0</v>
      </c>
      <c r="AD217" s="640">
        <f t="shared" si="647"/>
        <v>0</v>
      </c>
      <c r="AE217" s="645">
        <f t="shared" si="647"/>
        <v>0</v>
      </c>
      <c r="AF217" s="644">
        <f t="shared" si="647"/>
        <v>0</v>
      </c>
      <c r="AG217" s="640">
        <f t="shared" si="647"/>
        <v>0</v>
      </c>
      <c r="AH217" s="645">
        <f t="shared" si="648"/>
        <v>0</v>
      </c>
      <c r="AI217" s="644">
        <f t="shared" si="648"/>
        <v>0</v>
      </c>
      <c r="AJ217" s="640">
        <f t="shared" si="648"/>
        <v>0</v>
      </c>
      <c r="AK217" s="645">
        <f t="shared" si="648"/>
        <v>0</v>
      </c>
      <c r="AL217" s="644">
        <f t="shared" si="648"/>
        <v>0</v>
      </c>
      <c r="AM217" s="640">
        <f t="shared" si="648"/>
        <v>0</v>
      </c>
      <c r="AN217" s="639">
        <f t="shared" si="648"/>
        <v>0</v>
      </c>
      <c r="AO217" s="639">
        <f t="shared" si="648"/>
        <v>0</v>
      </c>
      <c r="AP217" s="642">
        <f t="shared" si="648"/>
        <v>0</v>
      </c>
      <c r="AQ217" s="641">
        <f t="shared" si="648"/>
        <v>0</v>
      </c>
      <c r="AR217" s="643">
        <f t="shared" si="649"/>
        <v>0</v>
      </c>
      <c r="AS217" s="642">
        <f t="shared" si="649"/>
        <v>0</v>
      </c>
      <c r="AT217" s="641">
        <f t="shared" si="649"/>
        <v>0</v>
      </c>
      <c r="AU217" s="643">
        <f t="shared" si="649"/>
        <v>0</v>
      </c>
      <c r="AV217" s="642">
        <f t="shared" si="649"/>
        <v>0</v>
      </c>
      <c r="AW217" s="641">
        <f t="shared" si="649"/>
        <v>0</v>
      </c>
      <c r="AX217" s="643">
        <f t="shared" si="649"/>
        <v>0</v>
      </c>
      <c r="AY217" s="642">
        <f t="shared" si="649"/>
        <v>0</v>
      </c>
      <c r="AZ217" s="641">
        <f t="shared" si="649"/>
        <v>0</v>
      </c>
      <c r="BA217" s="643">
        <f t="shared" si="649"/>
        <v>0</v>
      </c>
      <c r="BB217" s="639">
        <f t="shared" si="650"/>
        <v>0</v>
      </c>
      <c r="BC217" s="639">
        <f t="shared" si="650"/>
        <v>0</v>
      </c>
      <c r="BD217" s="642">
        <f t="shared" si="650"/>
        <v>0</v>
      </c>
      <c r="BE217" s="641">
        <f t="shared" si="650"/>
        <v>0</v>
      </c>
      <c r="BF217" s="640">
        <f t="shared" si="650"/>
        <v>0</v>
      </c>
      <c r="BG217" s="642">
        <f t="shared" si="650"/>
        <v>0</v>
      </c>
      <c r="BH217" s="641">
        <f t="shared" si="650"/>
        <v>0</v>
      </c>
      <c r="BI217" s="640">
        <f t="shared" si="650"/>
        <v>0</v>
      </c>
      <c r="BJ217" s="642">
        <f t="shared" si="650"/>
        <v>0</v>
      </c>
      <c r="BK217" s="641">
        <f t="shared" si="650"/>
        <v>0</v>
      </c>
      <c r="BL217" s="640">
        <f t="shared" si="651"/>
        <v>0</v>
      </c>
      <c r="BM217" s="642">
        <f t="shared" si="651"/>
        <v>0</v>
      </c>
      <c r="BN217" s="641">
        <f t="shared" si="651"/>
        <v>0</v>
      </c>
      <c r="BO217" s="640">
        <f t="shared" si="651"/>
        <v>0</v>
      </c>
      <c r="BP217" s="639">
        <f t="shared" si="651"/>
        <v>0</v>
      </c>
      <c r="BQ217" s="639">
        <f t="shared" si="651"/>
        <v>0</v>
      </c>
      <c r="BR217" s="628"/>
      <c r="BS217" s="628"/>
      <c r="BT217" s="628"/>
      <c r="BU217" s="628"/>
      <c r="BV217" s="628"/>
      <c r="BW217" s="628"/>
      <c r="BX217" s="628"/>
      <c r="BY217" s="628"/>
      <c r="BZ217" s="628"/>
      <c r="CA217" s="628"/>
      <c r="CB217" s="628"/>
      <c r="CC217" s="628"/>
      <c r="CD217" s="628"/>
      <c r="CE217" s="628"/>
    </row>
    <row r="218" spans="1:83" ht="12" customHeight="1" x14ac:dyDescent="0.3">
      <c r="A218" s="628"/>
      <c r="B218" s="628"/>
      <c r="C218" s="628"/>
      <c r="D218" s="628"/>
      <c r="E218" s="628"/>
      <c r="F218" s="628"/>
      <c r="G218" s="638" t="s">
        <v>9</v>
      </c>
      <c r="H218" s="638"/>
      <c r="I218" s="628"/>
      <c r="J218" s="628"/>
      <c r="K218" s="628"/>
      <c r="L218" s="628"/>
      <c r="M218" s="628"/>
      <c r="N218" s="633">
        <f t="shared" ref="N218:AS218" si="652">SUM(N215:N217)</f>
        <v>0</v>
      </c>
      <c r="O218" s="632">
        <f t="shared" si="652"/>
        <v>0</v>
      </c>
      <c r="P218" s="634">
        <f t="shared" si="652"/>
        <v>0</v>
      </c>
      <c r="Q218" s="633">
        <f t="shared" si="652"/>
        <v>0</v>
      </c>
      <c r="R218" s="632">
        <f t="shared" si="652"/>
        <v>0</v>
      </c>
      <c r="S218" s="634">
        <f t="shared" si="652"/>
        <v>0</v>
      </c>
      <c r="T218" s="633">
        <f t="shared" si="652"/>
        <v>0</v>
      </c>
      <c r="U218" s="632">
        <f t="shared" si="652"/>
        <v>0</v>
      </c>
      <c r="V218" s="635">
        <f t="shared" si="652"/>
        <v>0</v>
      </c>
      <c r="W218" s="633">
        <f t="shared" si="652"/>
        <v>0</v>
      </c>
      <c r="X218" s="632">
        <f t="shared" si="652"/>
        <v>0</v>
      </c>
      <c r="Y218" s="634">
        <f t="shared" si="652"/>
        <v>0</v>
      </c>
      <c r="Z218" s="630">
        <f t="shared" si="652"/>
        <v>0</v>
      </c>
      <c r="AA218" s="630">
        <f t="shared" si="652"/>
        <v>0</v>
      </c>
      <c r="AB218" s="637">
        <f t="shared" si="652"/>
        <v>0</v>
      </c>
      <c r="AC218" s="636">
        <f t="shared" si="652"/>
        <v>0</v>
      </c>
      <c r="AD218" s="631">
        <f t="shared" si="652"/>
        <v>0</v>
      </c>
      <c r="AE218" s="637">
        <f t="shared" si="652"/>
        <v>0</v>
      </c>
      <c r="AF218" s="636">
        <f t="shared" si="652"/>
        <v>0</v>
      </c>
      <c r="AG218" s="631">
        <f t="shared" si="652"/>
        <v>0</v>
      </c>
      <c r="AH218" s="637">
        <f t="shared" si="652"/>
        <v>0</v>
      </c>
      <c r="AI218" s="636">
        <f t="shared" si="652"/>
        <v>0</v>
      </c>
      <c r="AJ218" s="631">
        <f t="shared" si="652"/>
        <v>0</v>
      </c>
      <c r="AK218" s="637">
        <f t="shared" si="652"/>
        <v>0</v>
      </c>
      <c r="AL218" s="636">
        <f t="shared" si="652"/>
        <v>0</v>
      </c>
      <c r="AM218" s="631">
        <f t="shared" si="652"/>
        <v>0</v>
      </c>
      <c r="AN218" s="630">
        <f t="shared" si="652"/>
        <v>0</v>
      </c>
      <c r="AO218" s="630">
        <f t="shared" si="652"/>
        <v>0</v>
      </c>
      <c r="AP218" s="633">
        <f t="shared" si="652"/>
        <v>0</v>
      </c>
      <c r="AQ218" s="632">
        <f t="shared" si="652"/>
        <v>0</v>
      </c>
      <c r="AR218" s="634">
        <f t="shared" si="652"/>
        <v>0</v>
      </c>
      <c r="AS218" s="633">
        <f t="shared" si="652"/>
        <v>0</v>
      </c>
      <c r="AT218" s="632">
        <f t="shared" ref="AT218:BQ218" si="653">SUM(AT215:AT217)</f>
        <v>0</v>
      </c>
      <c r="AU218" s="634">
        <f t="shared" si="653"/>
        <v>0</v>
      </c>
      <c r="AV218" s="633">
        <f t="shared" si="653"/>
        <v>0</v>
      </c>
      <c r="AW218" s="632">
        <f t="shared" si="653"/>
        <v>0</v>
      </c>
      <c r="AX218" s="635">
        <f t="shared" si="653"/>
        <v>0</v>
      </c>
      <c r="AY218" s="633">
        <f t="shared" si="653"/>
        <v>0</v>
      </c>
      <c r="AZ218" s="632">
        <f t="shared" si="653"/>
        <v>0</v>
      </c>
      <c r="BA218" s="634">
        <f t="shared" si="653"/>
        <v>0</v>
      </c>
      <c r="BB218" s="630">
        <f t="shared" si="653"/>
        <v>0</v>
      </c>
      <c r="BC218" s="630">
        <f t="shared" si="653"/>
        <v>0</v>
      </c>
      <c r="BD218" s="633">
        <f t="shared" si="653"/>
        <v>0</v>
      </c>
      <c r="BE218" s="632">
        <f t="shared" si="653"/>
        <v>0</v>
      </c>
      <c r="BF218" s="631">
        <f t="shared" si="653"/>
        <v>0</v>
      </c>
      <c r="BG218" s="633">
        <f t="shared" si="653"/>
        <v>0</v>
      </c>
      <c r="BH218" s="632">
        <f t="shared" si="653"/>
        <v>0</v>
      </c>
      <c r="BI218" s="631">
        <f t="shared" si="653"/>
        <v>0</v>
      </c>
      <c r="BJ218" s="633">
        <f t="shared" si="653"/>
        <v>0</v>
      </c>
      <c r="BK218" s="632">
        <f t="shared" si="653"/>
        <v>0</v>
      </c>
      <c r="BL218" s="631">
        <f t="shared" si="653"/>
        <v>0</v>
      </c>
      <c r="BM218" s="633">
        <f t="shared" si="653"/>
        <v>0</v>
      </c>
      <c r="BN218" s="632">
        <f t="shared" si="653"/>
        <v>0</v>
      </c>
      <c r="BO218" s="631">
        <f t="shared" si="653"/>
        <v>0</v>
      </c>
      <c r="BP218" s="630">
        <f t="shared" si="653"/>
        <v>0</v>
      </c>
      <c r="BQ218" s="630">
        <f t="shared" si="653"/>
        <v>0</v>
      </c>
      <c r="BR218" s="628"/>
      <c r="BS218" s="628"/>
      <c r="BT218" s="628"/>
      <c r="BU218" s="628"/>
      <c r="BV218" s="628"/>
      <c r="BW218" s="628"/>
      <c r="BX218" s="628"/>
      <c r="BY218" s="628"/>
      <c r="BZ218" s="628"/>
      <c r="CA218" s="628"/>
      <c r="CB218" s="628"/>
      <c r="CC218" s="628"/>
      <c r="CD218" s="628"/>
      <c r="CE218" s="628"/>
    </row>
    <row r="219" spans="1:83" ht="12" customHeight="1" x14ac:dyDescent="0.3">
      <c r="A219" s="628"/>
      <c r="B219" s="628"/>
      <c r="C219" s="628"/>
      <c r="D219" s="628"/>
      <c r="E219" s="628"/>
      <c r="F219" s="628"/>
      <c r="G219" s="628"/>
      <c r="H219" s="628"/>
      <c r="I219" s="628"/>
      <c r="J219" s="628"/>
      <c r="K219" s="628"/>
      <c r="L219" s="628"/>
      <c r="M219" s="628"/>
      <c r="N219" s="628"/>
      <c r="O219" s="628"/>
      <c r="P219" s="628"/>
      <c r="Q219" s="628"/>
      <c r="R219" s="628"/>
      <c r="S219" s="628"/>
      <c r="T219" s="628"/>
      <c r="U219" s="628"/>
      <c r="V219" s="628"/>
      <c r="W219" s="628"/>
      <c r="X219" s="628"/>
      <c r="Y219" s="628"/>
      <c r="Z219" s="628"/>
      <c r="AA219" s="628"/>
      <c r="AB219" s="628"/>
      <c r="AC219" s="628"/>
      <c r="AD219" s="628"/>
      <c r="AE219" s="628"/>
      <c r="AF219" s="628"/>
      <c r="AG219" s="628"/>
      <c r="AH219" s="628"/>
      <c r="AI219" s="628"/>
      <c r="AJ219" s="628"/>
      <c r="AK219" s="628"/>
      <c r="AL219" s="628"/>
      <c r="AM219" s="628"/>
      <c r="AN219" s="628"/>
      <c r="AO219" s="628"/>
      <c r="AP219" s="628"/>
      <c r="AQ219" s="628"/>
      <c r="AR219" s="628"/>
      <c r="AS219" s="628"/>
      <c r="AT219" s="628"/>
      <c r="AU219" s="628"/>
      <c r="AV219" s="628"/>
      <c r="AW219" s="628"/>
      <c r="AX219" s="628"/>
      <c r="AY219" s="628"/>
      <c r="AZ219" s="628"/>
      <c r="BA219" s="628"/>
      <c r="BB219" s="628"/>
      <c r="BC219" s="628"/>
      <c r="BD219" s="628"/>
      <c r="BE219" s="628"/>
      <c r="BF219" s="628"/>
      <c r="BG219" s="628"/>
      <c r="BH219" s="628"/>
      <c r="BI219" s="628"/>
      <c r="BJ219" s="628"/>
      <c r="BK219" s="628"/>
      <c r="BL219" s="628"/>
      <c r="BM219" s="628"/>
      <c r="BN219" s="628"/>
      <c r="BO219" s="628"/>
      <c r="BP219" s="628"/>
      <c r="BQ219" s="628"/>
      <c r="BR219" s="628"/>
      <c r="BS219" s="628"/>
      <c r="BT219" s="628"/>
      <c r="BU219" s="628"/>
      <c r="BV219" s="628"/>
      <c r="BW219" s="628"/>
      <c r="BX219" s="628"/>
      <c r="BY219" s="628"/>
      <c r="BZ219" s="628"/>
      <c r="CA219" s="628"/>
      <c r="CB219" s="628"/>
      <c r="CC219" s="628"/>
      <c r="CD219" s="628"/>
      <c r="CE219" s="628"/>
    </row>
  </sheetData>
  <mergeCells count="12">
    <mergeCell ref="BD6:BF6"/>
    <mergeCell ref="BD5:BQ5"/>
    <mergeCell ref="BR6:BT6"/>
    <mergeCell ref="BM6:BO6"/>
    <mergeCell ref="BG6:BI6"/>
    <mergeCell ref="CD6:CE6"/>
    <mergeCell ref="BJ6:BL6"/>
    <mergeCell ref="CA6:CC6"/>
    <mergeCell ref="BR5:CE5"/>
    <mergeCell ref="BX6:BZ6"/>
    <mergeCell ref="BP6:BQ6"/>
    <mergeCell ref="BU6:BW6"/>
  </mergeCells>
  <pageMargins left="0.25" right="0.25" top="0.75" bottom="0.75" header="0.3" footer="0.3"/>
  <pageSetup paperSize="9" scale="73" orientation="landscape"/>
  <headerFooter>
    <oddFooter>&amp;L&amp;"Calibri"&amp;10 &amp;K000000#Público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Criar_Trem">
    <tabColor rgb="FF0000CC"/>
    <pageSetUpPr fitToPage="1"/>
  </sheetPr>
  <dimension ref="A1:DQ1048433"/>
  <sheetViews>
    <sheetView showGridLines="0" tabSelected="1" zoomScale="85" zoomScaleNormal="85" zoomScaleSheetLayoutView="100" workbookViewId="0">
      <pane xSplit="7" ySplit="6" topLeftCell="H7" activePane="bottomRight" state="frozen"/>
      <selection activeCell="CN396" sqref="CN396"/>
      <selection pane="topRight" activeCell="CN396" sqref="CN396"/>
      <selection pane="bottomLeft" activeCell="CN396" sqref="CN396"/>
      <selection pane="bottomRight" activeCell="D7" sqref="D7"/>
    </sheetView>
  </sheetViews>
  <sheetFormatPr defaultColWidth="8.33203125" defaultRowHeight="12" outlineLevelRow="1" outlineLevelCol="1" x14ac:dyDescent="0.3"/>
  <cols>
    <col min="1" max="2" width="38.33203125" style="796" hidden="1" customWidth="1" outlineLevel="1"/>
    <col min="3" max="3" width="23.6640625" style="796" hidden="1" customWidth="1" outlineLevel="1"/>
    <col min="4" max="4" width="7.88671875" style="179" customWidth="1" collapsed="1"/>
    <col min="5" max="5" width="8" style="179" customWidth="1"/>
    <col min="6" max="6" width="9.44140625" style="179" bestFit="1" customWidth="1"/>
    <col min="7" max="7" width="6.6640625" style="178" customWidth="1"/>
    <col min="8" max="8" width="6.88671875" style="179" customWidth="1"/>
    <col min="9" max="9" width="4.33203125" style="178" bestFit="1" customWidth="1"/>
    <col min="10" max="10" width="13.88671875" style="182" customWidth="1"/>
    <col min="11" max="11" width="9.6640625" style="181" hidden="1" customWidth="1" outlineLevel="1"/>
    <col min="12" max="12" width="12.5546875" style="180" hidden="1" customWidth="1" outlineLevel="1"/>
    <col min="13" max="13" width="9.5546875" style="179" customWidth="1" collapsed="1"/>
    <col min="14" max="14" width="10.88671875" style="179" bestFit="1" customWidth="1"/>
    <col min="15" max="15" width="9.5546875" style="179" bestFit="1" customWidth="1"/>
    <col min="16" max="16" width="8.33203125" style="178" bestFit="1" customWidth="1"/>
    <col min="17" max="17" width="29.5546875" style="177" customWidth="1"/>
    <col min="18" max="18" width="75" style="176" customWidth="1"/>
    <col min="19" max="19" width="8.33203125" style="176" customWidth="1"/>
    <col min="20" max="20" width="8.109375" style="176" customWidth="1"/>
    <col min="21" max="21" width="7.5546875" style="176" customWidth="1"/>
    <col min="22" max="22" width="9.6640625" style="176" customWidth="1"/>
    <col min="23" max="23" width="9.44140625" style="176" customWidth="1"/>
    <col min="24" max="24" width="8.33203125" style="176" customWidth="1"/>
    <col min="25" max="16384" width="8.33203125" style="176"/>
  </cols>
  <sheetData>
    <row r="1" spans="1:22" hidden="1" outlineLevel="1" x14ac:dyDescent="0.3"/>
    <row r="2" spans="1:22" hidden="1" outlineLevel="1" x14ac:dyDescent="0.3">
      <c r="B2" s="796" t="str">
        <f>IF($M2="","",TEXT($L2,"dd/mm/aa hh")&amp;" "&amp;$E2&amp;" "&amp;$I2&amp;" "&amp;$M2&amp;" "&amp;$N2&amp;" "&amp;$O2)</f>
        <v/>
      </c>
      <c r="C2" s="796" t="str">
        <f>IF($M2="","",TEXT($K2,"dd/mm/aa hh")&amp;" "&amp;$M2&amp;" "&amp;$N2)</f>
        <v/>
      </c>
      <c r="K2" s="213" t="str">
        <f>IF($I2="","",IFERROR(VALUE(TEXT(SUM($J2,$D2),"dd/mm/aaaa hh")&amp;":00"),"-"))</f>
        <v/>
      </c>
      <c r="L2" s="212" t="str">
        <f>IF($I2="","",IFERROR(VALUE(TEXT(IFERROR(IFERROR(VLOOKUP($M2,DePara!$JC$4:$JG$27,5,0),VLOOKUP($M2,DePara!$JE$3:$JG$27,3,0)),0)+$K2,"dd/mm/aaaa hh:mm")),"-"))</f>
        <v/>
      </c>
    </row>
    <row r="3" spans="1:22" hidden="1" outlineLevel="1" x14ac:dyDescent="0.3">
      <c r="K3" s="211"/>
      <c r="L3" s="178"/>
    </row>
    <row r="4" spans="1:22" hidden="1" outlineLevel="1" x14ac:dyDescent="0.3">
      <c r="K4" s="211"/>
      <c r="L4" s="178"/>
    </row>
    <row r="5" spans="1:22" hidden="1" outlineLevel="1" x14ac:dyDescent="0.3"/>
    <row r="6" spans="1:22" ht="12.6" customHeight="1" collapsed="1" thickBot="1" x14ac:dyDescent="0.35">
      <c r="A6" s="210"/>
      <c r="B6" s="210" t="s">
        <v>317</v>
      </c>
      <c r="C6" s="210" t="s">
        <v>318</v>
      </c>
      <c r="D6" s="206" t="s">
        <v>319</v>
      </c>
      <c r="E6" s="206" t="s">
        <v>182</v>
      </c>
      <c r="F6" s="206" t="s">
        <v>67</v>
      </c>
      <c r="G6" s="206" t="s">
        <v>320</v>
      </c>
      <c r="H6" s="207" t="s">
        <v>321</v>
      </c>
      <c r="I6" s="206" t="s">
        <v>322</v>
      </c>
      <c r="J6" s="209" t="s">
        <v>323</v>
      </c>
      <c r="K6" s="208" t="s">
        <v>324</v>
      </c>
      <c r="L6" s="208" t="s">
        <v>178</v>
      </c>
      <c r="M6" s="207" t="s">
        <v>179</v>
      </c>
      <c r="N6" s="206" t="s">
        <v>99</v>
      </c>
      <c r="O6" s="206" t="s">
        <v>7</v>
      </c>
      <c r="P6" s="204" t="s">
        <v>325</v>
      </c>
      <c r="Q6" s="205" t="s">
        <v>326</v>
      </c>
      <c r="R6" s="204" t="s">
        <v>19</v>
      </c>
    </row>
    <row r="7" spans="1:22" s="199" customFormat="1" ht="12.75" customHeight="1" x14ac:dyDescent="0.25">
      <c r="A7" s="796" t="str">
        <f t="shared" ref="A7:A70" si="0">IF($M7="","",TEXT($K7,"dd/mm/aa hh")&amp;" "&amp;$E7&amp;" "&amp;$I7&amp;" "&amp;$M7&amp;" "&amp;$N7&amp;" "&amp;$O7)</f>
        <v>- MRS IBA DPW Industrial Celulose</v>
      </c>
      <c r="B7" s="796" t="str">
        <f t="shared" ref="B7:B70" si="1">IF($M7="","",TEXT($L7,"dd/mm/aa hh")&amp;" "&amp;$E7&amp;" "&amp;$I7&amp;" "&amp;$M7&amp;" "&amp;$N7&amp;" "&amp;$O7)</f>
        <v>- MRS IBA DPW Industrial Celulose</v>
      </c>
      <c r="C7" s="796" t="str">
        <f t="shared" ref="C7:C70" si="2">IF($M7="","",TEXT($K7,"dd/mm/aa hh")&amp;" "&amp;$M7&amp;" "&amp;$N7)</f>
        <v>- DPW Industrial</v>
      </c>
      <c r="D7" s="787"/>
      <c r="E7" s="788" t="s">
        <v>10</v>
      </c>
      <c r="F7" s="788"/>
      <c r="G7" s="789" t="s">
        <v>10</v>
      </c>
      <c r="H7" s="790" t="s">
        <v>327</v>
      </c>
      <c r="I7" s="791" t="s">
        <v>114</v>
      </c>
      <c r="J7" s="792"/>
      <c r="K7" s="798" t="str">
        <f t="shared" ref="K7:K14" si="3">IFERROR(VALUE(TEXT(SUM($J7,$D7),"dd/mm/aaaa hh")&amp;":00"),"-")</f>
        <v>-</v>
      </c>
      <c r="L7" s="797" t="str">
        <f>IFERROR(VALUE(TEXT(IFERROR(IFERROR(VLOOKUP($M7,DePara!$JC$4:$JG$27,5,0),VLOOKUP($M7,DePara!$JE$3:$JG$27,3,0)),0)+$K7,"dd/mm/aaaa hh:mm")),"-")</f>
        <v>-</v>
      </c>
      <c r="M7" s="788" t="s">
        <v>113</v>
      </c>
      <c r="N7" s="788" t="s">
        <v>105</v>
      </c>
      <c r="O7" s="788" t="s">
        <v>201</v>
      </c>
      <c r="P7" s="788">
        <v>15</v>
      </c>
      <c r="Q7" s="203"/>
      <c r="R7" s="202"/>
      <c r="T7" s="176"/>
      <c r="U7" s="176"/>
      <c r="V7" s="176"/>
    </row>
    <row r="8" spans="1:22" s="199" customFormat="1" ht="12.75" customHeight="1" x14ac:dyDescent="0.25">
      <c r="A8" s="796" t="str">
        <f t="shared" si="0"/>
        <v>- MRS IBA DPW Industrial Celulose</v>
      </c>
      <c r="B8" s="796" t="str">
        <f t="shared" si="1"/>
        <v>- MRS IBA DPW Industrial Celulose</v>
      </c>
      <c r="C8" s="796" t="str">
        <f t="shared" si="2"/>
        <v>- DPW Industrial</v>
      </c>
      <c r="D8" s="787"/>
      <c r="E8" s="788" t="s">
        <v>10</v>
      </c>
      <c r="F8" s="788"/>
      <c r="G8" s="791" t="s">
        <v>10</v>
      </c>
      <c r="H8" s="790" t="s">
        <v>327</v>
      </c>
      <c r="I8" s="791" t="s">
        <v>114</v>
      </c>
      <c r="J8" s="792"/>
      <c r="K8" s="798" t="str">
        <f t="shared" si="3"/>
        <v>-</v>
      </c>
      <c r="L8" s="797" t="str">
        <f>IFERROR(VALUE(TEXT(IFERROR(IFERROR(VLOOKUP($M8,DePara!$JC$4:$JG$27,5,0),VLOOKUP($M8,DePara!$JE$3:$JG$27,3,0)),0)+$K8,"dd/mm/aaaa hh:mm")),"-")</f>
        <v>-</v>
      </c>
      <c r="M8" s="788" t="s">
        <v>113</v>
      </c>
      <c r="N8" s="788" t="s">
        <v>105</v>
      </c>
      <c r="O8" s="788" t="s">
        <v>201</v>
      </c>
      <c r="P8" s="788">
        <v>18</v>
      </c>
      <c r="Q8" s="201"/>
      <c r="R8" s="202"/>
      <c r="T8" s="176"/>
      <c r="U8" s="176"/>
      <c r="V8" s="176"/>
    </row>
    <row r="9" spans="1:22" s="199" customFormat="1" ht="12.75" customHeight="1" x14ac:dyDescent="0.25">
      <c r="A9" s="796" t="str">
        <f t="shared" si="0"/>
        <v>- MRS IBA DPW Industrial Celulose</v>
      </c>
      <c r="B9" s="796" t="str">
        <f t="shared" si="1"/>
        <v>- MRS IBA DPW Industrial Celulose</v>
      </c>
      <c r="C9" s="796" t="str">
        <f t="shared" si="2"/>
        <v>- DPW Industrial</v>
      </c>
      <c r="D9" s="787"/>
      <c r="E9" s="788" t="s">
        <v>10</v>
      </c>
      <c r="F9" s="790"/>
      <c r="G9" s="791" t="s">
        <v>10</v>
      </c>
      <c r="H9" s="790" t="s">
        <v>327</v>
      </c>
      <c r="I9" s="791" t="s">
        <v>114</v>
      </c>
      <c r="J9" s="792"/>
      <c r="K9" s="798" t="str">
        <f t="shared" si="3"/>
        <v>-</v>
      </c>
      <c r="L9" s="797" t="str">
        <f>IFERROR(VALUE(TEXT(IFERROR(IFERROR(VLOOKUP($M9,DePara!$JC$4:$JG$27,5,0),VLOOKUP($M9,DePara!$JE$3:$JG$27,3,0)),0)+$K9,"dd/mm/aaaa hh:mm")),"-")</f>
        <v>-</v>
      </c>
      <c r="M9" s="788" t="s">
        <v>113</v>
      </c>
      <c r="N9" s="788" t="s">
        <v>105</v>
      </c>
      <c r="O9" s="788" t="s">
        <v>201</v>
      </c>
      <c r="P9" s="788">
        <v>24</v>
      </c>
      <c r="Q9" s="201"/>
      <c r="R9" s="200"/>
      <c r="T9" s="176"/>
      <c r="U9" s="176"/>
      <c r="V9" s="176"/>
    </row>
    <row r="10" spans="1:22" s="199" customFormat="1" ht="12.75" customHeight="1" x14ac:dyDescent="0.25">
      <c r="A10" s="796" t="str">
        <f t="shared" si="0"/>
        <v>- MRS IBA DPW Industrial Celulose</v>
      </c>
      <c r="B10" s="796" t="str">
        <f t="shared" si="1"/>
        <v>- MRS IBA DPW Industrial Celulose</v>
      </c>
      <c r="C10" s="796" t="str">
        <f t="shared" si="2"/>
        <v>- DPW Industrial</v>
      </c>
      <c r="D10" s="787"/>
      <c r="E10" s="788" t="s">
        <v>10</v>
      </c>
      <c r="F10" s="790"/>
      <c r="G10" s="791" t="s">
        <v>10</v>
      </c>
      <c r="H10" s="790" t="s">
        <v>327</v>
      </c>
      <c r="I10" s="791" t="s">
        <v>114</v>
      </c>
      <c r="J10" s="792"/>
      <c r="K10" s="798" t="str">
        <f t="shared" si="3"/>
        <v>-</v>
      </c>
      <c r="L10" s="797" t="str">
        <f>IFERROR(VALUE(TEXT(IFERROR(IFERROR(VLOOKUP($M10,DePara!$JC$4:$JG$27,5,0),VLOOKUP($M10,DePara!$JE$3:$JG$27,3,0)),0)+$K10,"dd/mm/aaaa hh:mm")),"-")</f>
        <v>-</v>
      </c>
      <c r="M10" s="788" t="s">
        <v>113</v>
      </c>
      <c r="N10" s="788" t="s">
        <v>105</v>
      </c>
      <c r="O10" s="788" t="s">
        <v>201</v>
      </c>
      <c r="P10" s="788">
        <v>16</v>
      </c>
      <c r="Q10" s="201"/>
      <c r="R10" s="200"/>
      <c r="T10" s="176"/>
      <c r="U10" s="176"/>
      <c r="V10" s="176"/>
    </row>
    <row r="11" spans="1:22" s="199" customFormat="1" ht="12.75" customHeight="1" x14ac:dyDescent="0.25">
      <c r="A11" s="796" t="str">
        <f t="shared" si="0"/>
        <v>- MRS IBA DPW Industrial Celulose</v>
      </c>
      <c r="B11" s="796" t="str">
        <f t="shared" si="1"/>
        <v>- MRS IBA DPW Industrial Celulose</v>
      </c>
      <c r="C11" s="796" t="str">
        <f t="shared" si="2"/>
        <v>- DPW Industrial</v>
      </c>
      <c r="D11" s="787"/>
      <c r="E11" s="788" t="s">
        <v>10</v>
      </c>
      <c r="F11" s="790"/>
      <c r="G11" s="791" t="s">
        <v>10</v>
      </c>
      <c r="H11" s="790" t="s">
        <v>327</v>
      </c>
      <c r="I11" s="791" t="s">
        <v>114</v>
      </c>
      <c r="J11" s="792"/>
      <c r="K11" s="798" t="str">
        <f t="shared" si="3"/>
        <v>-</v>
      </c>
      <c r="L11" s="797" t="str">
        <f>IFERROR(VALUE(TEXT(IFERROR(IFERROR(VLOOKUP($M11,DePara!$JC$4:$JG$27,5,0),VLOOKUP($M11,DePara!$JE$3:$JG$27,3,0)),0)+$K11,"dd/mm/aaaa hh:mm")),"-")</f>
        <v>-</v>
      </c>
      <c r="M11" s="788" t="s">
        <v>113</v>
      </c>
      <c r="N11" s="788" t="s">
        <v>105</v>
      </c>
      <c r="O11" s="788" t="s">
        <v>201</v>
      </c>
      <c r="P11" s="788">
        <v>18</v>
      </c>
      <c r="Q11" s="201"/>
      <c r="R11" s="200"/>
      <c r="T11" s="176"/>
      <c r="U11" s="176"/>
      <c r="V11" s="176"/>
    </row>
    <row r="12" spans="1:22" s="199" customFormat="1" ht="12.75" customHeight="1" x14ac:dyDescent="0.25">
      <c r="A12" s="796" t="str">
        <f t="shared" si="0"/>
        <v>- MRS IBA DPW Industrial Celulose</v>
      </c>
      <c r="B12" s="796" t="str">
        <f t="shared" si="1"/>
        <v>- MRS IBA DPW Industrial Celulose</v>
      </c>
      <c r="C12" s="796" t="str">
        <f t="shared" si="2"/>
        <v>- DPW Industrial</v>
      </c>
      <c r="D12" s="787"/>
      <c r="E12" s="788" t="s">
        <v>10</v>
      </c>
      <c r="F12" s="790"/>
      <c r="G12" s="791" t="s">
        <v>10</v>
      </c>
      <c r="H12" s="790" t="s">
        <v>327</v>
      </c>
      <c r="I12" s="791" t="s">
        <v>114</v>
      </c>
      <c r="J12" s="792"/>
      <c r="K12" s="798" t="str">
        <f t="shared" si="3"/>
        <v>-</v>
      </c>
      <c r="L12" s="797" t="str">
        <f>IFERROR(VALUE(TEXT(IFERROR(IFERROR(VLOOKUP($M12,DePara!$JC$4:$JG$27,5,0),VLOOKUP($M12,DePara!$JE$3:$JG$27,3,0)),0)+$K12,"dd/mm/aaaa hh:mm")),"-")</f>
        <v>-</v>
      </c>
      <c r="M12" s="788" t="s">
        <v>113</v>
      </c>
      <c r="N12" s="788" t="s">
        <v>105</v>
      </c>
      <c r="O12" s="788" t="s">
        <v>201</v>
      </c>
      <c r="P12" s="788">
        <v>18</v>
      </c>
      <c r="Q12" s="201"/>
      <c r="R12" s="200"/>
      <c r="T12" s="176"/>
      <c r="U12" s="176"/>
      <c r="V12" s="176"/>
    </row>
    <row r="13" spans="1:22" s="199" customFormat="1" ht="12.75" customHeight="1" x14ac:dyDescent="0.25">
      <c r="A13" s="796" t="str">
        <f t="shared" si="0"/>
        <v>- MRS IBA DPW Industrial Celulose</v>
      </c>
      <c r="B13" s="796" t="str">
        <f t="shared" si="1"/>
        <v>- MRS IBA DPW Industrial Celulose</v>
      </c>
      <c r="C13" s="796" t="str">
        <f t="shared" si="2"/>
        <v>- DPW Industrial</v>
      </c>
      <c r="D13" s="787"/>
      <c r="E13" s="788" t="s">
        <v>10</v>
      </c>
      <c r="F13" s="790"/>
      <c r="G13" s="791" t="s">
        <v>10</v>
      </c>
      <c r="H13" s="790" t="s">
        <v>327</v>
      </c>
      <c r="I13" s="791" t="s">
        <v>114</v>
      </c>
      <c r="J13" s="792"/>
      <c r="K13" s="798" t="str">
        <f t="shared" si="3"/>
        <v>-</v>
      </c>
      <c r="L13" s="797" t="str">
        <f>IFERROR(VALUE(TEXT(IFERROR(IFERROR(VLOOKUP($M13,DePara!$JC$4:$JG$27,5,0),VLOOKUP($M13,DePara!$JE$3:$JG$27,3,0)),0)+$K13,"dd/mm/aaaa hh:mm")),"-")</f>
        <v>-</v>
      </c>
      <c r="M13" s="788" t="s">
        <v>113</v>
      </c>
      <c r="N13" s="788" t="s">
        <v>105</v>
      </c>
      <c r="O13" s="788" t="s">
        <v>201</v>
      </c>
      <c r="P13" s="788">
        <v>18</v>
      </c>
      <c r="Q13" s="201"/>
      <c r="R13" s="200"/>
      <c r="T13" s="176"/>
      <c r="U13" s="176"/>
      <c r="V13" s="176"/>
    </row>
    <row r="14" spans="1:22" s="199" customFormat="1" ht="12.75" customHeight="1" x14ac:dyDescent="0.25">
      <c r="A14" s="796" t="str">
        <f t="shared" si="0"/>
        <v>-  DEST TERMINAL SEGMENTO PRODUTO</v>
      </c>
      <c r="B14" s="796" t="str">
        <f t="shared" si="1"/>
        <v>-  DEST TERMINAL SEGMENTO PRODUTO</v>
      </c>
      <c r="C14" s="796" t="str">
        <f t="shared" si="2"/>
        <v>- TERMINAL SEGMENTO</v>
      </c>
      <c r="D14" s="198" t="s">
        <v>328</v>
      </c>
      <c r="E14" s="198"/>
      <c r="F14" s="197" t="s">
        <v>67</v>
      </c>
      <c r="G14" s="197" t="s">
        <v>320</v>
      </c>
      <c r="H14" s="198" t="s">
        <v>329</v>
      </c>
      <c r="I14" s="198" t="s">
        <v>322</v>
      </c>
      <c r="J14" s="198" t="s">
        <v>330</v>
      </c>
      <c r="K14" s="798" t="str">
        <f t="shared" si="3"/>
        <v>-</v>
      </c>
      <c r="L14" s="797" t="str">
        <f>IFERROR(VALUE(TEXT(IFERROR(IFERROR(VLOOKUP($M14,DePara!$JC$4:$JG$27,5,0),VLOOKUP($M14,DePara!$JE$3:$JG$27,3,0)),0)+$K14,"dd/mm/aaaa hh:mm")),"-")</f>
        <v>-</v>
      </c>
      <c r="M14" s="197" t="s">
        <v>97</v>
      </c>
      <c r="N14" s="197" t="s">
        <v>99</v>
      </c>
      <c r="O14" s="197" t="s">
        <v>7</v>
      </c>
      <c r="P14" s="197" t="s">
        <v>331</v>
      </c>
      <c r="Q14" s="197" t="s">
        <v>326</v>
      </c>
      <c r="R14" s="197" t="s">
        <v>19</v>
      </c>
      <c r="T14" s="176"/>
      <c r="U14" s="176"/>
      <c r="V14" s="176"/>
    </row>
    <row r="15" spans="1:22" ht="12" customHeight="1" x14ac:dyDescent="0.3">
      <c r="A15" s="796" t="str">
        <f t="shared" si="0"/>
        <v/>
      </c>
      <c r="B15" s="796" t="str">
        <f t="shared" si="1"/>
        <v/>
      </c>
      <c r="C15" s="796" t="str">
        <f t="shared" si="2"/>
        <v/>
      </c>
      <c r="D15" s="799"/>
      <c r="E15" s="808"/>
      <c r="F15" s="808"/>
      <c r="G15" s="810"/>
      <c r="H15" s="808"/>
      <c r="I15" s="802"/>
      <c r="J15" s="812"/>
      <c r="K15" s="798">
        <f t="shared" ref="K15:K78" si="4">IFERROR(VALUE(J15),"-")</f>
        <v>0</v>
      </c>
      <c r="L15" s="797" t="str">
        <f>IFERROR(VALUE(TEXT(IFERROR(IFERROR(VLOOKUP($M15,DePara!$JC$4:$JG$27,5,0),VLOOKUP($M15,DePara!$JE$3:$JG$27,3,0)),0)+$K15,"dd/mm/aaaa hh:mm")),"-")</f>
        <v>-</v>
      </c>
      <c r="M15" s="807"/>
      <c r="N15" s="808"/>
      <c r="O15" s="808"/>
      <c r="P15" s="802"/>
      <c r="Q15" s="801"/>
      <c r="R15" s="800"/>
    </row>
    <row r="16" spans="1:22" ht="12" customHeight="1" x14ac:dyDescent="0.3">
      <c r="A16" s="796" t="str">
        <f t="shared" si="0"/>
        <v/>
      </c>
      <c r="B16" s="796" t="str">
        <f t="shared" si="1"/>
        <v/>
      </c>
      <c r="C16" s="796" t="str">
        <f t="shared" si="2"/>
        <v/>
      </c>
      <c r="D16" s="799"/>
      <c r="E16" s="808"/>
      <c r="F16" s="808"/>
      <c r="G16" s="810"/>
      <c r="H16" s="808"/>
      <c r="I16" s="802"/>
      <c r="J16" s="812"/>
      <c r="K16" s="798">
        <f t="shared" si="4"/>
        <v>0</v>
      </c>
      <c r="L16" s="797" t="str">
        <f>IFERROR(VALUE(TEXT(IFERROR(IFERROR(VLOOKUP($M16,DePara!$JC$4:$JG$27,5,0),VLOOKUP($M16,DePara!$JE$3:$JG$27,3,0)),0)+$K16,"dd/mm/aaaa hh:mm")),"-")</f>
        <v>-</v>
      </c>
      <c r="M16" s="807"/>
      <c r="N16" s="808"/>
      <c r="O16" s="808"/>
      <c r="P16" s="802"/>
      <c r="Q16" s="801"/>
      <c r="R16" s="800"/>
    </row>
    <row r="17" spans="1:18" ht="12" customHeight="1" x14ac:dyDescent="0.3">
      <c r="A17" s="796" t="str">
        <f t="shared" si="0"/>
        <v/>
      </c>
      <c r="B17" s="796" t="str">
        <f t="shared" si="1"/>
        <v/>
      </c>
      <c r="C17" s="796" t="str">
        <f t="shared" si="2"/>
        <v/>
      </c>
      <c r="D17" s="799"/>
      <c r="E17" s="808"/>
      <c r="F17" s="808"/>
      <c r="G17" s="810"/>
      <c r="H17" s="808"/>
      <c r="I17" s="802"/>
      <c r="J17" s="812"/>
      <c r="K17" s="798">
        <f t="shared" si="4"/>
        <v>0</v>
      </c>
      <c r="L17" s="797" t="str">
        <f>IFERROR(VALUE(TEXT(IFERROR(IFERROR(VLOOKUP($M17,DePara!$JC$4:$JG$27,5,0),VLOOKUP($M17,DePara!$JE$3:$JG$27,3,0)),0)+$K17,"dd/mm/aaaa hh:mm")),"-")</f>
        <v>-</v>
      </c>
      <c r="M17" s="807"/>
      <c r="N17" s="808"/>
      <c r="O17" s="808"/>
      <c r="P17" s="802"/>
      <c r="Q17" s="801"/>
      <c r="R17" s="800"/>
    </row>
    <row r="18" spans="1:18" ht="12" customHeight="1" x14ac:dyDescent="0.3">
      <c r="A18" s="796" t="str">
        <f t="shared" si="0"/>
        <v/>
      </c>
      <c r="B18" s="796" t="str">
        <f t="shared" si="1"/>
        <v/>
      </c>
      <c r="C18" s="796" t="str">
        <f t="shared" si="2"/>
        <v/>
      </c>
      <c r="D18" s="799"/>
      <c r="E18" s="808"/>
      <c r="F18" s="808"/>
      <c r="G18" s="810"/>
      <c r="H18" s="808"/>
      <c r="I18" s="802"/>
      <c r="J18" s="812"/>
      <c r="K18" s="798">
        <f t="shared" si="4"/>
        <v>0</v>
      </c>
      <c r="L18" s="797" t="str">
        <f>IFERROR(VALUE(TEXT(IFERROR(IFERROR(VLOOKUP($M18,DePara!$JC$4:$JG$27,5,0),VLOOKUP($M18,DePara!$JE$3:$JG$27,3,0)),0)+$K18,"dd/mm/aaaa hh:mm")),"-")</f>
        <v>-</v>
      </c>
      <c r="M18" s="807"/>
      <c r="N18" s="808"/>
      <c r="O18" s="808"/>
      <c r="P18" s="802"/>
      <c r="Q18" s="801"/>
      <c r="R18" s="800"/>
    </row>
    <row r="19" spans="1:18" ht="12" customHeight="1" x14ac:dyDescent="0.3">
      <c r="A19" s="796" t="str">
        <f t="shared" si="0"/>
        <v/>
      </c>
      <c r="B19" s="796" t="str">
        <f t="shared" si="1"/>
        <v/>
      </c>
      <c r="C19" s="796" t="str">
        <f t="shared" si="2"/>
        <v/>
      </c>
      <c r="D19" s="799"/>
      <c r="E19" s="808"/>
      <c r="F19" s="808"/>
      <c r="G19" s="810"/>
      <c r="H19" s="808"/>
      <c r="I19" s="802"/>
      <c r="J19" s="814"/>
      <c r="K19" s="798">
        <f t="shared" si="4"/>
        <v>0</v>
      </c>
      <c r="L19" s="797" t="str">
        <f>IFERROR(VALUE(TEXT(IFERROR(IFERROR(VLOOKUP($M19,DePara!$JC$4:$JG$27,5,0),VLOOKUP($M19,DePara!$JE$3:$JG$27,3,0)),0)+$K19,"dd/mm/aaaa hh:mm")),"-")</f>
        <v>-</v>
      </c>
      <c r="M19" s="807"/>
      <c r="N19" s="808"/>
      <c r="O19" s="808"/>
      <c r="P19" s="802"/>
      <c r="Q19" s="801"/>
      <c r="R19" s="800"/>
    </row>
    <row r="20" spans="1:18" ht="12" customHeight="1" x14ac:dyDescent="0.3">
      <c r="A20" s="796" t="str">
        <f t="shared" si="0"/>
        <v/>
      </c>
      <c r="B20" s="796" t="str">
        <f t="shared" si="1"/>
        <v/>
      </c>
      <c r="C20" s="796" t="str">
        <f t="shared" si="2"/>
        <v/>
      </c>
      <c r="D20" s="799"/>
      <c r="E20" s="808"/>
      <c r="F20" s="808"/>
      <c r="G20" s="810"/>
      <c r="H20" s="808"/>
      <c r="I20" s="802"/>
      <c r="J20" s="812"/>
      <c r="K20" s="798">
        <f t="shared" si="4"/>
        <v>0</v>
      </c>
      <c r="L20" s="797" t="str">
        <f>IFERROR(VALUE(TEXT(IFERROR(IFERROR(VLOOKUP($M20,DePara!$JC$4:$JG$27,5,0),VLOOKUP($M20,DePara!$JE$3:$JG$27,3,0)),0)+$K20,"dd/mm/aaaa hh:mm")),"-")</f>
        <v>-</v>
      </c>
      <c r="M20" s="807"/>
      <c r="N20" s="808"/>
      <c r="O20" s="808"/>
      <c r="P20" s="802"/>
      <c r="Q20" s="801"/>
      <c r="R20" s="800"/>
    </row>
    <row r="21" spans="1:18" ht="12" customHeight="1" x14ac:dyDescent="0.3">
      <c r="A21" s="796" t="str">
        <f t="shared" si="0"/>
        <v/>
      </c>
      <c r="B21" s="796" t="str">
        <f t="shared" si="1"/>
        <v/>
      </c>
      <c r="C21" s="796" t="str">
        <f t="shared" si="2"/>
        <v/>
      </c>
      <c r="D21" s="799"/>
      <c r="E21" s="808"/>
      <c r="F21" s="808"/>
      <c r="G21" s="810"/>
      <c r="H21" s="808"/>
      <c r="I21" s="802"/>
      <c r="J21" s="812"/>
      <c r="K21" s="798">
        <f t="shared" si="4"/>
        <v>0</v>
      </c>
      <c r="L21" s="797" t="str">
        <f>IFERROR(VALUE(TEXT(IFERROR(IFERROR(VLOOKUP($M21,DePara!$JC$4:$JG$27,5,0),VLOOKUP($M21,DePara!$JE$3:$JG$27,3,0)),0)+$K21,"dd/mm/aaaa hh:mm")),"-")</f>
        <v>-</v>
      </c>
      <c r="M21" s="807"/>
      <c r="N21" s="808"/>
      <c r="O21" s="808"/>
      <c r="P21" s="802"/>
      <c r="Q21" s="801"/>
      <c r="R21" s="800"/>
    </row>
    <row r="22" spans="1:18" ht="12" customHeight="1" x14ac:dyDescent="0.3">
      <c r="A22" s="796" t="str">
        <f t="shared" si="0"/>
        <v/>
      </c>
      <c r="B22" s="796" t="str">
        <f t="shared" si="1"/>
        <v/>
      </c>
      <c r="C22" s="796" t="str">
        <f t="shared" si="2"/>
        <v/>
      </c>
      <c r="D22" s="799"/>
      <c r="E22" s="808"/>
      <c r="F22" s="808"/>
      <c r="G22" s="810"/>
      <c r="H22" s="808"/>
      <c r="I22" s="802"/>
      <c r="J22" s="812"/>
      <c r="K22" s="798">
        <f t="shared" si="4"/>
        <v>0</v>
      </c>
      <c r="L22" s="797" t="str">
        <f>IFERROR(VALUE(TEXT(IFERROR(IFERROR(VLOOKUP($M22,DePara!$JC$4:$JG$27,5,0),VLOOKUP($M22,DePara!$JE$3:$JG$27,3,0)),0)+$K22,"dd/mm/aaaa hh:mm")),"-")</f>
        <v>-</v>
      </c>
      <c r="M22" s="807"/>
      <c r="N22" s="808"/>
      <c r="O22" s="808"/>
      <c r="P22" s="802"/>
      <c r="Q22" s="801"/>
      <c r="R22" s="800"/>
    </row>
    <row r="23" spans="1:18" ht="12" customHeight="1" x14ac:dyDescent="0.3">
      <c r="A23" s="796" t="str">
        <f t="shared" si="0"/>
        <v/>
      </c>
      <c r="B23" s="796" t="str">
        <f t="shared" si="1"/>
        <v/>
      </c>
      <c r="C23" s="796" t="str">
        <f t="shared" si="2"/>
        <v/>
      </c>
      <c r="D23" s="799"/>
      <c r="E23" s="808"/>
      <c r="F23" s="808"/>
      <c r="G23" s="810"/>
      <c r="H23" s="825"/>
      <c r="I23" s="802"/>
      <c r="J23" s="812"/>
      <c r="K23" s="798">
        <f t="shared" si="4"/>
        <v>0</v>
      </c>
      <c r="L23" s="797" t="str">
        <f>IFERROR(VALUE(TEXT(IFERROR(IFERROR(VLOOKUP($M23,DePara!$JC$4:$JG$27,5,0),VLOOKUP($M23,DePara!$JE$3:$JG$27,3,0)),0)+$K23,"dd/mm/aaaa hh:mm")),"-")</f>
        <v>-</v>
      </c>
      <c r="M23" s="807"/>
      <c r="N23" s="808"/>
      <c r="O23" s="808"/>
      <c r="P23" s="802"/>
      <c r="Q23" s="801"/>
      <c r="R23" s="800"/>
    </row>
    <row r="24" spans="1:18" ht="12" customHeight="1" x14ac:dyDescent="0.3">
      <c r="A24" s="796" t="str">
        <f t="shared" si="0"/>
        <v/>
      </c>
      <c r="B24" s="796" t="str">
        <f t="shared" si="1"/>
        <v/>
      </c>
      <c r="C24" s="796" t="str">
        <f t="shared" si="2"/>
        <v/>
      </c>
      <c r="D24" s="799"/>
      <c r="E24" s="808"/>
      <c r="F24" s="808"/>
      <c r="G24" s="810"/>
      <c r="H24" s="808"/>
      <c r="I24" s="802"/>
      <c r="J24" s="814"/>
      <c r="K24" s="798">
        <f t="shared" si="4"/>
        <v>0</v>
      </c>
      <c r="L24" s="797" t="str">
        <f>IFERROR(VALUE(TEXT(IFERROR(IFERROR(VLOOKUP($M24,DePara!$JC$4:$JG$27,5,0),VLOOKUP($M24,DePara!$JE$3:$JG$27,3,0)),0)+$K24,"dd/mm/aaaa hh:mm")),"-")</f>
        <v>-</v>
      </c>
      <c r="M24" s="807"/>
      <c r="N24" s="808"/>
      <c r="O24" s="808"/>
      <c r="P24" s="802"/>
      <c r="Q24" s="801"/>
      <c r="R24" s="800"/>
    </row>
    <row r="25" spans="1:18" ht="12" customHeight="1" x14ac:dyDescent="0.3">
      <c r="A25" s="796" t="str">
        <f t="shared" si="0"/>
        <v/>
      </c>
      <c r="B25" s="796" t="str">
        <f t="shared" si="1"/>
        <v/>
      </c>
      <c r="C25" s="796" t="str">
        <f t="shared" si="2"/>
        <v/>
      </c>
      <c r="D25" s="799"/>
      <c r="E25" s="808"/>
      <c r="F25" s="808"/>
      <c r="G25" s="810"/>
      <c r="H25" s="808"/>
      <c r="I25" s="802"/>
      <c r="J25" s="812"/>
      <c r="K25" s="798">
        <f t="shared" si="4"/>
        <v>0</v>
      </c>
      <c r="L25" s="797" t="str">
        <f>IFERROR(VALUE(TEXT(IFERROR(IFERROR(VLOOKUP($M25,DePara!$JC$4:$JG$27,5,0),VLOOKUP($M25,DePara!$JE$3:$JG$27,3,0)),0)+$K25,"dd/mm/aaaa hh:mm")),"-")</f>
        <v>-</v>
      </c>
      <c r="M25" s="807"/>
      <c r="N25" s="808"/>
      <c r="O25" s="808"/>
      <c r="P25" s="802"/>
      <c r="Q25" s="801"/>
      <c r="R25" s="800"/>
    </row>
    <row r="26" spans="1:18" ht="12" customHeight="1" x14ac:dyDescent="0.3">
      <c r="A26" s="796" t="str">
        <f t="shared" si="0"/>
        <v/>
      </c>
      <c r="B26" s="796" t="str">
        <f t="shared" si="1"/>
        <v/>
      </c>
      <c r="C26" s="796" t="str">
        <f t="shared" si="2"/>
        <v/>
      </c>
      <c r="D26" s="799"/>
      <c r="E26" s="808"/>
      <c r="F26" s="808"/>
      <c r="G26" s="810"/>
      <c r="H26" s="808"/>
      <c r="I26" s="802"/>
      <c r="J26" s="812"/>
      <c r="K26" s="798">
        <f t="shared" si="4"/>
        <v>0</v>
      </c>
      <c r="L26" s="797" t="str">
        <f>IFERROR(VALUE(TEXT(IFERROR(IFERROR(VLOOKUP($M26,DePara!$JC$4:$JG$27,5,0),VLOOKUP($M26,DePara!$JE$3:$JG$27,3,0)),0)+$K26,"dd/mm/aaaa hh:mm")),"-")</f>
        <v>-</v>
      </c>
      <c r="M26" s="807"/>
      <c r="N26" s="808"/>
      <c r="O26" s="808"/>
      <c r="P26" s="802"/>
      <c r="Q26" s="801"/>
      <c r="R26" s="800"/>
    </row>
    <row r="27" spans="1:18" ht="12" customHeight="1" x14ac:dyDescent="0.3">
      <c r="A27" s="796" t="str">
        <f t="shared" si="0"/>
        <v/>
      </c>
      <c r="B27" s="796" t="str">
        <f t="shared" si="1"/>
        <v/>
      </c>
      <c r="C27" s="796" t="str">
        <f t="shared" si="2"/>
        <v/>
      </c>
      <c r="D27" s="799"/>
      <c r="E27" s="808"/>
      <c r="F27" s="808"/>
      <c r="G27" s="810"/>
      <c r="H27" s="808"/>
      <c r="I27" s="802"/>
      <c r="J27" s="812"/>
      <c r="K27" s="798">
        <f t="shared" si="4"/>
        <v>0</v>
      </c>
      <c r="L27" s="797" t="str">
        <f>IFERROR(VALUE(TEXT(IFERROR(IFERROR(VLOOKUP($M27,DePara!$JC$4:$JG$27,5,0),VLOOKUP($M27,DePara!$JE$3:$JG$27,3,0)),0)+$K27,"dd/mm/aaaa hh:mm")),"-")</f>
        <v>-</v>
      </c>
      <c r="M27" s="807"/>
      <c r="N27" s="808"/>
      <c r="O27" s="808"/>
      <c r="P27" s="802"/>
      <c r="Q27" s="801"/>
      <c r="R27" s="800"/>
    </row>
    <row r="28" spans="1:18" ht="12" customHeight="1" x14ac:dyDescent="0.3">
      <c r="A28" s="796" t="str">
        <f t="shared" si="0"/>
        <v/>
      </c>
      <c r="B28" s="796" t="str">
        <f t="shared" si="1"/>
        <v/>
      </c>
      <c r="C28" s="796" t="str">
        <f t="shared" si="2"/>
        <v/>
      </c>
      <c r="D28" s="799"/>
      <c r="E28" s="808"/>
      <c r="F28" s="808"/>
      <c r="G28" s="810"/>
      <c r="H28" s="808"/>
      <c r="I28" s="802"/>
      <c r="J28" s="812"/>
      <c r="K28" s="798">
        <f t="shared" si="4"/>
        <v>0</v>
      </c>
      <c r="L28" s="797" t="str">
        <f>IFERROR(VALUE(TEXT(IFERROR(IFERROR(VLOOKUP($M28,DePara!$JC$4:$JG$27,5,0),VLOOKUP($M28,DePara!$JE$3:$JG$27,3,0)),0)+$K28,"dd/mm/aaaa hh:mm")),"-")</f>
        <v>-</v>
      </c>
      <c r="M28" s="807"/>
      <c r="N28" s="808"/>
      <c r="O28" s="808"/>
      <c r="P28" s="802"/>
      <c r="Q28" s="801"/>
      <c r="R28" s="800"/>
    </row>
    <row r="29" spans="1:18" ht="12" customHeight="1" x14ac:dyDescent="0.3">
      <c r="A29" s="796" t="str">
        <f t="shared" si="0"/>
        <v/>
      </c>
      <c r="B29" s="796" t="str">
        <f t="shared" si="1"/>
        <v/>
      </c>
      <c r="C29" s="796" t="str">
        <f t="shared" si="2"/>
        <v/>
      </c>
      <c r="D29" s="799"/>
      <c r="E29" s="808"/>
      <c r="F29" s="808"/>
      <c r="G29" s="810"/>
      <c r="H29" s="808"/>
      <c r="I29" s="802"/>
      <c r="J29" s="814"/>
      <c r="K29" s="798">
        <f t="shared" si="4"/>
        <v>0</v>
      </c>
      <c r="L29" s="797" t="str">
        <f>IFERROR(VALUE(TEXT(IFERROR(IFERROR(VLOOKUP($M29,DePara!$JC$4:$JG$27,5,0),VLOOKUP($M29,DePara!$JE$3:$JG$27,3,0)),0)+$K29,"dd/mm/aaaa hh:mm")),"-")</f>
        <v>-</v>
      </c>
      <c r="M29" s="807"/>
      <c r="N29" s="808"/>
      <c r="O29" s="808"/>
      <c r="P29" s="802"/>
      <c r="Q29" s="801"/>
      <c r="R29" s="800"/>
    </row>
    <row r="30" spans="1:18" ht="12" customHeight="1" x14ac:dyDescent="0.3">
      <c r="A30" s="796" t="str">
        <f t="shared" si="0"/>
        <v/>
      </c>
      <c r="B30" s="796" t="str">
        <f t="shared" si="1"/>
        <v/>
      </c>
      <c r="C30" s="796" t="str">
        <f t="shared" si="2"/>
        <v/>
      </c>
      <c r="D30" s="799"/>
      <c r="E30" s="808"/>
      <c r="F30" s="808"/>
      <c r="G30" s="810"/>
      <c r="H30" s="808"/>
      <c r="I30" s="802"/>
      <c r="J30" s="812"/>
      <c r="K30" s="798">
        <f t="shared" si="4"/>
        <v>0</v>
      </c>
      <c r="L30" s="797" t="str">
        <f>IFERROR(VALUE(TEXT(IFERROR(IFERROR(VLOOKUP($M30,DePara!$JC$4:$JG$27,5,0),VLOOKUP($M30,DePara!$JE$3:$JG$27,3,0)),0)+$K30,"dd/mm/aaaa hh:mm")),"-")</f>
        <v>-</v>
      </c>
      <c r="M30" s="807"/>
      <c r="N30" s="808"/>
      <c r="O30" s="808"/>
      <c r="P30" s="802"/>
      <c r="Q30" s="801"/>
      <c r="R30" s="800"/>
    </row>
    <row r="31" spans="1:18" ht="12" customHeight="1" x14ac:dyDescent="0.3">
      <c r="A31" s="796" t="str">
        <f t="shared" si="0"/>
        <v/>
      </c>
      <c r="B31" s="796" t="str">
        <f t="shared" si="1"/>
        <v/>
      </c>
      <c r="C31" s="796" t="str">
        <f t="shared" si="2"/>
        <v/>
      </c>
      <c r="D31" s="799"/>
      <c r="E31" s="808"/>
      <c r="F31" s="808"/>
      <c r="G31" s="810"/>
      <c r="H31" s="808"/>
      <c r="I31" s="802"/>
      <c r="J31" s="812"/>
      <c r="K31" s="798">
        <f t="shared" si="4"/>
        <v>0</v>
      </c>
      <c r="L31" s="797" t="str">
        <f>IFERROR(VALUE(TEXT(IFERROR(IFERROR(VLOOKUP($M31,DePara!$JC$4:$JG$27,5,0),VLOOKUP($M31,DePara!$JE$3:$JG$27,3,0)),0)+$K31,"dd/mm/aaaa hh:mm")),"-")</f>
        <v>-</v>
      </c>
      <c r="M31" s="807"/>
      <c r="N31" s="808"/>
      <c r="O31" s="808"/>
      <c r="P31" s="802"/>
      <c r="Q31" s="801"/>
      <c r="R31" s="800"/>
    </row>
    <row r="32" spans="1:18" ht="12" customHeight="1" x14ac:dyDescent="0.3">
      <c r="A32" s="796" t="str">
        <f t="shared" si="0"/>
        <v/>
      </c>
      <c r="B32" s="796" t="str">
        <f t="shared" si="1"/>
        <v/>
      </c>
      <c r="C32" s="796" t="str">
        <f t="shared" si="2"/>
        <v/>
      </c>
      <c r="D32" s="799"/>
      <c r="E32" s="808"/>
      <c r="F32" s="808"/>
      <c r="G32" s="810"/>
      <c r="H32" s="808"/>
      <c r="I32" s="802"/>
      <c r="J32" s="812"/>
      <c r="K32" s="798">
        <f t="shared" si="4"/>
        <v>0</v>
      </c>
      <c r="L32" s="797" t="str">
        <f>IFERROR(VALUE(TEXT(IFERROR(IFERROR(VLOOKUP($M32,DePara!$JC$4:$JG$27,5,0),VLOOKUP($M32,DePara!$JE$3:$JG$27,3,0)),0)+$K32,"dd/mm/aaaa hh:mm")),"-")</f>
        <v>-</v>
      </c>
      <c r="M32" s="807"/>
      <c r="N32" s="808"/>
      <c r="O32" s="808"/>
      <c r="P32" s="802"/>
      <c r="Q32" s="801"/>
      <c r="R32" s="800"/>
    </row>
    <row r="33" spans="1:18" ht="12" customHeight="1" x14ac:dyDescent="0.3">
      <c r="A33" s="796" t="str">
        <f t="shared" si="0"/>
        <v/>
      </c>
      <c r="B33" s="796" t="str">
        <f t="shared" si="1"/>
        <v/>
      </c>
      <c r="C33" s="796" t="str">
        <f t="shared" si="2"/>
        <v/>
      </c>
      <c r="D33" s="799"/>
      <c r="E33" s="808"/>
      <c r="F33" s="808"/>
      <c r="G33" s="810"/>
      <c r="H33" s="808"/>
      <c r="I33" s="802"/>
      <c r="J33" s="812"/>
      <c r="K33" s="798">
        <f t="shared" si="4"/>
        <v>0</v>
      </c>
      <c r="L33" s="797" t="str">
        <f>IFERROR(VALUE(TEXT(IFERROR(IFERROR(VLOOKUP($M33,DePara!$JC$4:$JG$27,5,0),VLOOKUP($M33,DePara!$JE$3:$JG$27,3,0)),0)+$K33,"dd/mm/aaaa hh:mm")),"-")</f>
        <v>-</v>
      </c>
      <c r="M33" s="807"/>
      <c r="N33" s="808"/>
      <c r="O33" s="808"/>
      <c r="P33" s="802"/>
      <c r="Q33" s="801"/>
      <c r="R33" s="800"/>
    </row>
    <row r="34" spans="1:18" ht="12" customHeight="1" x14ac:dyDescent="0.3">
      <c r="A34" s="796" t="str">
        <f t="shared" si="0"/>
        <v/>
      </c>
      <c r="B34" s="796" t="str">
        <f t="shared" si="1"/>
        <v/>
      </c>
      <c r="C34" s="796" t="str">
        <f t="shared" si="2"/>
        <v/>
      </c>
      <c r="D34" s="799"/>
      <c r="E34" s="808"/>
      <c r="F34" s="808"/>
      <c r="G34" s="810"/>
      <c r="H34" s="808"/>
      <c r="I34" s="802"/>
      <c r="J34" s="814"/>
      <c r="K34" s="798">
        <f t="shared" si="4"/>
        <v>0</v>
      </c>
      <c r="L34" s="797" t="str">
        <f>IFERROR(VALUE(TEXT(IFERROR(IFERROR(VLOOKUP($M34,DePara!$JC$4:$JG$27,5,0),VLOOKUP($M34,DePara!$JE$3:$JG$27,3,0)),0)+$K34,"dd/mm/aaaa hh:mm")),"-")</f>
        <v>-</v>
      </c>
      <c r="M34" s="807"/>
      <c r="N34" s="808"/>
      <c r="O34" s="808"/>
      <c r="P34" s="802"/>
      <c r="Q34" s="801"/>
      <c r="R34" s="800"/>
    </row>
    <row r="35" spans="1:18" ht="12" customHeight="1" x14ac:dyDescent="0.3">
      <c r="A35" s="796" t="str">
        <f t="shared" si="0"/>
        <v/>
      </c>
      <c r="B35" s="796" t="str">
        <f t="shared" si="1"/>
        <v/>
      </c>
      <c r="C35" s="796" t="str">
        <f t="shared" si="2"/>
        <v/>
      </c>
      <c r="D35" s="799"/>
      <c r="E35" s="808"/>
      <c r="F35" s="808"/>
      <c r="G35" s="810"/>
      <c r="H35" s="808"/>
      <c r="I35" s="802"/>
      <c r="J35" s="812"/>
      <c r="K35" s="798">
        <f t="shared" si="4"/>
        <v>0</v>
      </c>
      <c r="L35" s="797" t="str">
        <f>IFERROR(VALUE(TEXT(IFERROR(IFERROR(VLOOKUP($M35,DePara!$JC$4:$JG$27,5,0),VLOOKUP($M35,DePara!$JE$3:$JG$27,3,0)),0)+$K35,"dd/mm/aaaa hh:mm")),"-")</f>
        <v>-</v>
      </c>
      <c r="M35" s="807"/>
      <c r="N35" s="808"/>
      <c r="O35" s="808"/>
      <c r="P35" s="802"/>
      <c r="Q35" s="801"/>
      <c r="R35" s="800"/>
    </row>
    <row r="36" spans="1:18" ht="12" customHeight="1" x14ac:dyDescent="0.3">
      <c r="A36" s="796" t="str">
        <f t="shared" si="0"/>
        <v/>
      </c>
      <c r="B36" s="796" t="str">
        <f t="shared" si="1"/>
        <v/>
      </c>
      <c r="C36" s="796" t="str">
        <f t="shared" si="2"/>
        <v/>
      </c>
      <c r="D36" s="799"/>
      <c r="E36" s="808"/>
      <c r="F36" s="808"/>
      <c r="G36" s="810"/>
      <c r="H36" s="808"/>
      <c r="I36" s="802"/>
      <c r="J36" s="812"/>
      <c r="K36" s="798">
        <f t="shared" si="4"/>
        <v>0</v>
      </c>
      <c r="L36" s="797" t="str">
        <f>IFERROR(VALUE(TEXT(IFERROR(IFERROR(VLOOKUP($M36,DePara!$JC$4:$JG$27,5,0),VLOOKUP($M36,DePara!$JE$3:$JG$27,3,0)),0)+$K36,"dd/mm/aaaa hh:mm")),"-")</f>
        <v>-</v>
      </c>
      <c r="M36" s="807"/>
      <c r="N36" s="808"/>
      <c r="O36" s="808"/>
      <c r="P36" s="802"/>
      <c r="Q36" s="801"/>
      <c r="R36" s="800"/>
    </row>
    <row r="37" spans="1:18" ht="12" customHeight="1" x14ac:dyDescent="0.3">
      <c r="A37" s="796" t="str">
        <f t="shared" si="0"/>
        <v/>
      </c>
      <c r="B37" s="796" t="str">
        <f t="shared" si="1"/>
        <v/>
      </c>
      <c r="C37" s="796" t="str">
        <f t="shared" si="2"/>
        <v/>
      </c>
      <c r="D37" s="799"/>
      <c r="E37" s="808"/>
      <c r="F37" s="808"/>
      <c r="G37" s="810"/>
      <c r="H37" s="808"/>
      <c r="I37" s="802"/>
      <c r="J37" s="814"/>
      <c r="K37" s="798">
        <f t="shared" si="4"/>
        <v>0</v>
      </c>
      <c r="L37" s="797" t="str">
        <f>IFERROR(VALUE(TEXT(IFERROR(IFERROR(VLOOKUP($M37,DePara!$JC$4:$JG$27,5,0),VLOOKUP($M37,DePara!$JE$3:$JG$27,3,0)),0)+$K37,"dd/mm/aaaa hh:mm")),"-")</f>
        <v>-</v>
      </c>
      <c r="M37" s="807"/>
      <c r="N37" s="808"/>
      <c r="O37" s="808"/>
      <c r="P37" s="802"/>
      <c r="Q37" s="801"/>
      <c r="R37" s="800"/>
    </row>
    <row r="38" spans="1:18" ht="12" customHeight="1" x14ac:dyDescent="0.3">
      <c r="A38" s="796" t="str">
        <f t="shared" si="0"/>
        <v/>
      </c>
      <c r="B38" s="796" t="str">
        <f t="shared" si="1"/>
        <v/>
      </c>
      <c r="C38" s="796" t="str">
        <f t="shared" si="2"/>
        <v/>
      </c>
      <c r="D38" s="799"/>
      <c r="E38" s="808"/>
      <c r="F38" s="808"/>
      <c r="G38" s="810"/>
      <c r="H38" s="808"/>
      <c r="I38" s="802"/>
      <c r="J38" s="814"/>
      <c r="K38" s="798">
        <f t="shared" ref="K38" si="5">IFERROR(VALUE(J38),"-")</f>
        <v>0</v>
      </c>
      <c r="L38" s="797" t="str">
        <f>IFERROR(VALUE(TEXT(IFERROR(IFERROR(VLOOKUP($M38,DePara!$JC$4:$JG$27,5,0),VLOOKUP($M38,DePara!$JE$3:$JG$27,3,0)),0)+$K38,"dd/mm/aaaa hh:mm")),"-")</f>
        <v>-</v>
      </c>
      <c r="M38" s="807"/>
      <c r="N38" s="808"/>
      <c r="O38" s="808"/>
      <c r="P38" s="802"/>
      <c r="Q38" s="801"/>
      <c r="R38" s="800"/>
    </row>
    <row r="39" spans="1:18" ht="12" customHeight="1" x14ac:dyDescent="0.3">
      <c r="A39" s="796" t="str">
        <f t="shared" si="0"/>
        <v/>
      </c>
      <c r="B39" s="796" t="str">
        <f t="shared" si="1"/>
        <v/>
      </c>
      <c r="C39" s="796" t="str">
        <f t="shared" si="2"/>
        <v/>
      </c>
      <c r="D39" s="799"/>
      <c r="E39" s="808"/>
      <c r="F39" s="808"/>
      <c r="G39" s="810"/>
      <c r="H39" s="808"/>
      <c r="I39" s="802"/>
      <c r="J39" s="812"/>
      <c r="K39" s="798">
        <f t="shared" si="4"/>
        <v>0</v>
      </c>
      <c r="L39" s="797" t="str">
        <f>IFERROR(VALUE(TEXT(IFERROR(IFERROR(VLOOKUP($M39,DePara!$JC$4:$JG$27,5,0),VLOOKUP($M39,DePara!$JE$3:$JG$27,3,0)),0)+$K39,"dd/mm/aaaa hh:mm")),"-")</f>
        <v>-</v>
      </c>
      <c r="M39" s="807"/>
      <c r="N39" s="808"/>
      <c r="O39" s="808"/>
      <c r="P39" s="802"/>
      <c r="Q39" s="801"/>
      <c r="R39" s="800"/>
    </row>
    <row r="40" spans="1:18" ht="12" customHeight="1" x14ac:dyDescent="0.3">
      <c r="A40" s="796" t="str">
        <f t="shared" si="0"/>
        <v/>
      </c>
      <c r="B40" s="796" t="str">
        <f t="shared" si="1"/>
        <v/>
      </c>
      <c r="C40" s="796" t="str">
        <f t="shared" si="2"/>
        <v/>
      </c>
      <c r="D40" s="799"/>
      <c r="E40" s="808"/>
      <c r="F40" s="808"/>
      <c r="G40" s="810"/>
      <c r="H40" s="808"/>
      <c r="I40" s="802"/>
      <c r="J40" s="812"/>
      <c r="K40" s="798">
        <f t="shared" si="4"/>
        <v>0</v>
      </c>
      <c r="L40" s="797" t="str">
        <f>IFERROR(VALUE(TEXT(IFERROR(IFERROR(VLOOKUP($M40,DePara!$JC$4:$JG$27,5,0),VLOOKUP($M40,DePara!$JE$3:$JG$27,3,0)),0)+$K40,"dd/mm/aaaa hh:mm")),"-")</f>
        <v>-</v>
      </c>
      <c r="M40" s="807"/>
      <c r="N40" s="808"/>
      <c r="O40" s="808"/>
      <c r="P40" s="802"/>
      <c r="Q40" s="801"/>
      <c r="R40" s="800"/>
    </row>
    <row r="41" spans="1:18" ht="12" customHeight="1" x14ac:dyDescent="0.3">
      <c r="A41" s="796" t="str">
        <f t="shared" si="0"/>
        <v/>
      </c>
      <c r="B41" s="796" t="str">
        <f t="shared" si="1"/>
        <v/>
      </c>
      <c r="C41" s="796" t="str">
        <f t="shared" si="2"/>
        <v/>
      </c>
      <c r="D41" s="799"/>
      <c r="E41" s="808"/>
      <c r="F41" s="808"/>
      <c r="G41" s="810"/>
      <c r="H41" s="808"/>
      <c r="I41" s="802"/>
      <c r="J41" s="812"/>
      <c r="K41" s="798">
        <f t="shared" si="4"/>
        <v>0</v>
      </c>
      <c r="L41" s="797" t="str">
        <f>IFERROR(VALUE(TEXT(IFERROR(IFERROR(VLOOKUP($M41,DePara!$JC$4:$JG$27,5,0),VLOOKUP($M41,DePara!$JE$3:$JG$27,3,0)),0)+$K41,"dd/mm/aaaa hh:mm")),"-")</f>
        <v>-</v>
      </c>
      <c r="M41" s="807"/>
      <c r="N41" s="808"/>
      <c r="O41" s="808"/>
      <c r="P41" s="802"/>
      <c r="Q41" s="801"/>
      <c r="R41" s="800"/>
    </row>
    <row r="42" spans="1:18" ht="12" customHeight="1" x14ac:dyDescent="0.3">
      <c r="A42" s="796" t="str">
        <f t="shared" si="0"/>
        <v/>
      </c>
      <c r="B42" s="796" t="str">
        <f t="shared" si="1"/>
        <v/>
      </c>
      <c r="C42" s="796" t="str">
        <f t="shared" si="2"/>
        <v/>
      </c>
      <c r="D42" s="799"/>
      <c r="E42" s="808"/>
      <c r="F42" s="808"/>
      <c r="G42" s="810"/>
      <c r="H42" s="808"/>
      <c r="I42" s="802"/>
      <c r="J42" s="814"/>
      <c r="K42" s="798">
        <f t="shared" si="4"/>
        <v>0</v>
      </c>
      <c r="L42" s="797" t="str">
        <f>IFERROR(VALUE(TEXT(IFERROR(IFERROR(VLOOKUP($M42,DePara!$JC$4:$JG$27,5,0),VLOOKUP($M42,DePara!$JE$3:$JG$27,3,0)),0)+$K42,"dd/mm/aaaa hh:mm")),"-")</f>
        <v>-</v>
      </c>
      <c r="M42" s="807"/>
      <c r="N42" s="808"/>
      <c r="O42" s="808"/>
      <c r="P42" s="802"/>
      <c r="Q42" s="801"/>
      <c r="R42" s="800"/>
    </row>
    <row r="43" spans="1:18" ht="12" customHeight="1" x14ac:dyDescent="0.3">
      <c r="A43" s="796" t="str">
        <f t="shared" si="0"/>
        <v/>
      </c>
      <c r="B43" s="796" t="str">
        <f t="shared" si="1"/>
        <v/>
      </c>
      <c r="C43" s="796" t="str">
        <f t="shared" si="2"/>
        <v/>
      </c>
      <c r="D43" s="799"/>
      <c r="E43" s="808"/>
      <c r="F43" s="808"/>
      <c r="G43" s="810"/>
      <c r="H43" s="808"/>
      <c r="I43" s="802"/>
      <c r="J43" s="812"/>
      <c r="K43" s="798">
        <f t="shared" si="4"/>
        <v>0</v>
      </c>
      <c r="L43" s="797" t="str">
        <f>IFERROR(VALUE(TEXT(IFERROR(IFERROR(VLOOKUP($M43,DePara!$JC$4:$JG$27,5,0),VLOOKUP($M43,DePara!$JE$3:$JG$27,3,0)),0)+$K43,"dd/mm/aaaa hh:mm")),"-")</f>
        <v>-</v>
      </c>
      <c r="M43" s="807"/>
      <c r="N43" s="808"/>
      <c r="O43" s="808"/>
      <c r="P43" s="802"/>
      <c r="Q43" s="801"/>
      <c r="R43" s="800"/>
    </row>
    <row r="44" spans="1:18" ht="12" customHeight="1" x14ac:dyDescent="0.3">
      <c r="A44" s="796" t="str">
        <f t="shared" si="0"/>
        <v/>
      </c>
      <c r="B44" s="796" t="str">
        <f t="shared" si="1"/>
        <v/>
      </c>
      <c r="C44" s="796" t="str">
        <f t="shared" si="2"/>
        <v/>
      </c>
      <c r="D44" s="799"/>
      <c r="E44" s="808"/>
      <c r="F44" s="808"/>
      <c r="G44" s="810"/>
      <c r="H44" s="808"/>
      <c r="I44" s="802"/>
      <c r="J44" s="812"/>
      <c r="K44" s="798">
        <f t="shared" si="4"/>
        <v>0</v>
      </c>
      <c r="L44" s="797" t="str">
        <f>IFERROR(VALUE(TEXT(IFERROR(IFERROR(VLOOKUP($M44,DePara!$JC$4:$JG$27,5,0),VLOOKUP($M44,DePara!$JE$3:$JG$27,3,0)),0)+$K44,"dd/mm/aaaa hh:mm")),"-")</f>
        <v>-</v>
      </c>
      <c r="M44" s="807"/>
      <c r="N44" s="808"/>
      <c r="O44" s="808"/>
      <c r="P44" s="802"/>
      <c r="Q44" s="801"/>
      <c r="R44" s="800"/>
    </row>
    <row r="45" spans="1:18" ht="12" customHeight="1" x14ac:dyDescent="0.3">
      <c r="A45" s="796" t="str">
        <f t="shared" si="0"/>
        <v/>
      </c>
      <c r="B45" s="796" t="str">
        <f t="shared" si="1"/>
        <v/>
      </c>
      <c r="C45" s="796" t="str">
        <f t="shared" si="2"/>
        <v/>
      </c>
      <c r="D45" s="799"/>
      <c r="E45" s="808"/>
      <c r="F45" s="808"/>
      <c r="G45" s="810"/>
      <c r="H45" s="808"/>
      <c r="I45" s="802"/>
      <c r="J45" s="814"/>
      <c r="K45" s="798">
        <f t="shared" si="4"/>
        <v>0</v>
      </c>
      <c r="L45" s="797" t="str">
        <f>IFERROR(VALUE(TEXT(IFERROR(IFERROR(VLOOKUP($M45,DePara!$JC$4:$JG$27,5,0),VLOOKUP($M45,DePara!$JE$3:$JG$27,3,0)),0)+$K45,"dd/mm/aaaa hh:mm")),"-")</f>
        <v>-</v>
      </c>
      <c r="M45" s="807"/>
      <c r="N45" s="808"/>
      <c r="O45" s="808"/>
      <c r="P45" s="802"/>
      <c r="Q45" s="801"/>
      <c r="R45" s="800"/>
    </row>
    <row r="46" spans="1:18" ht="12" customHeight="1" x14ac:dyDescent="0.3">
      <c r="A46" s="796" t="str">
        <f t="shared" si="0"/>
        <v/>
      </c>
      <c r="B46" s="796" t="str">
        <f t="shared" si="1"/>
        <v/>
      </c>
      <c r="C46" s="796" t="str">
        <f t="shared" si="2"/>
        <v/>
      </c>
      <c r="D46" s="799"/>
      <c r="E46" s="808"/>
      <c r="F46" s="808"/>
      <c r="G46" s="810"/>
      <c r="H46" s="808"/>
      <c r="I46" s="802"/>
      <c r="J46" s="812"/>
      <c r="K46" s="798">
        <f t="shared" si="4"/>
        <v>0</v>
      </c>
      <c r="L46" s="797" t="str">
        <f>IFERROR(VALUE(TEXT(IFERROR(IFERROR(VLOOKUP($M46,DePara!$JC$4:$JG$27,5,0),VLOOKUP($M46,DePara!$JE$3:$JG$27,3,0)),0)+$K46,"dd/mm/aaaa hh:mm")),"-")</f>
        <v>-</v>
      </c>
      <c r="M46" s="807"/>
      <c r="N46" s="808"/>
      <c r="O46" s="808"/>
      <c r="P46" s="802"/>
      <c r="Q46" s="801"/>
      <c r="R46" s="800"/>
    </row>
    <row r="47" spans="1:18" ht="12" customHeight="1" x14ac:dyDescent="0.3">
      <c r="A47" s="796" t="str">
        <f t="shared" si="0"/>
        <v/>
      </c>
      <c r="B47" s="796" t="str">
        <f t="shared" si="1"/>
        <v/>
      </c>
      <c r="C47" s="796" t="str">
        <f t="shared" si="2"/>
        <v/>
      </c>
      <c r="D47" s="799"/>
      <c r="E47" s="808"/>
      <c r="F47" s="808"/>
      <c r="G47" s="810"/>
      <c r="H47" s="808"/>
      <c r="I47" s="802"/>
      <c r="J47" s="812"/>
      <c r="K47" s="798">
        <f t="shared" si="4"/>
        <v>0</v>
      </c>
      <c r="L47" s="797" t="str">
        <f>IFERROR(VALUE(TEXT(IFERROR(IFERROR(VLOOKUP($M47,DePara!$JC$4:$JG$27,5,0),VLOOKUP($M47,DePara!$JE$3:$JG$27,3,0)),0)+$K47,"dd/mm/aaaa hh:mm")),"-")</f>
        <v>-</v>
      </c>
      <c r="M47" s="807"/>
      <c r="N47" s="808"/>
      <c r="O47" s="808"/>
      <c r="P47" s="802"/>
      <c r="Q47" s="801"/>
      <c r="R47" s="800"/>
    </row>
    <row r="48" spans="1:18" ht="12" customHeight="1" x14ac:dyDescent="0.3">
      <c r="A48" s="796" t="str">
        <f t="shared" si="0"/>
        <v/>
      </c>
      <c r="B48" s="796" t="str">
        <f t="shared" si="1"/>
        <v/>
      </c>
      <c r="C48" s="796" t="str">
        <f t="shared" si="2"/>
        <v/>
      </c>
      <c r="D48" s="799"/>
      <c r="E48" s="808"/>
      <c r="F48" s="808"/>
      <c r="G48" s="810"/>
      <c r="H48" s="808"/>
      <c r="I48" s="802"/>
      <c r="J48" s="812"/>
      <c r="K48" s="798">
        <f t="shared" si="4"/>
        <v>0</v>
      </c>
      <c r="L48" s="797" t="str">
        <f>IFERROR(VALUE(TEXT(IFERROR(IFERROR(VLOOKUP($M48,DePara!$JC$4:$JG$27,5,0),VLOOKUP($M48,DePara!$JE$3:$JG$27,3,0)),0)+$K48,"dd/mm/aaaa hh:mm")),"-")</f>
        <v>-</v>
      </c>
      <c r="M48" s="807"/>
      <c r="N48" s="808"/>
      <c r="O48" s="808"/>
      <c r="P48" s="802"/>
      <c r="Q48" s="801"/>
      <c r="R48" s="800"/>
    </row>
    <row r="49" spans="1:18" ht="12" customHeight="1" x14ac:dyDescent="0.3">
      <c r="A49" s="796" t="str">
        <f t="shared" si="0"/>
        <v/>
      </c>
      <c r="B49" s="796" t="str">
        <f t="shared" si="1"/>
        <v/>
      </c>
      <c r="C49" s="796" t="str">
        <f t="shared" si="2"/>
        <v/>
      </c>
      <c r="D49" s="799"/>
      <c r="E49" s="808"/>
      <c r="F49" s="808"/>
      <c r="G49" s="810"/>
      <c r="H49" s="808"/>
      <c r="I49" s="802"/>
      <c r="J49" s="814"/>
      <c r="K49" s="798">
        <f t="shared" si="4"/>
        <v>0</v>
      </c>
      <c r="L49" s="797" t="str">
        <f>IFERROR(VALUE(TEXT(IFERROR(IFERROR(VLOOKUP($M49,DePara!$JC$4:$JG$27,5,0),VLOOKUP($M49,DePara!$JE$3:$JG$27,3,0)),0)+$K49,"dd/mm/aaaa hh:mm")),"-")</f>
        <v>-</v>
      </c>
      <c r="M49" s="807"/>
      <c r="N49" s="808"/>
      <c r="O49" s="808"/>
      <c r="P49" s="802"/>
      <c r="Q49" s="801"/>
      <c r="R49" s="800"/>
    </row>
    <row r="50" spans="1:18" ht="12" customHeight="1" x14ac:dyDescent="0.3">
      <c r="A50" s="796" t="str">
        <f t="shared" si="0"/>
        <v/>
      </c>
      <c r="B50" s="796" t="str">
        <f t="shared" si="1"/>
        <v/>
      </c>
      <c r="C50" s="796" t="str">
        <f t="shared" si="2"/>
        <v/>
      </c>
      <c r="D50" s="799"/>
      <c r="E50" s="808"/>
      <c r="F50" s="808"/>
      <c r="G50" s="810"/>
      <c r="H50" s="808"/>
      <c r="I50" s="802"/>
      <c r="J50" s="812"/>
      <c r="K50" s="798">
        <f t="shared" si="4"/>
        <v>0</v>
      </c>
      <c r="L50" s="797" t="str">
        <f>IFERROR(VALUE(TEXT(IFERROR(IFERROR(VLOOKUP($M50,DePara!$JC$4:$JG$27,5,0),VLOOKUP($M50,DePara!$JE$3:$JG$27,3,0)),0)+$K50,"dd/mm/aaaa hh:mm")),"-")</f>
        <v>-</v>
      </c>
      <c r="M50" s="807"/>
      <c r="N50" s="808"/>
      <c r="O50" s="808"/>
      <c r="P50" s="802"/>
      <c r="Q50" s="801"/>
      <c r="R50" s="800"/>
    </row>
    <row r="51" spans="1:18" ht="12" customHeight="1" x14ac:dyDescent="0.3">
      <c r="A51" s="796" t="str">
        <f t="shared" si="0"/>
        <v/>
      </c>
      <c r="B51" s="796" t="str">
        <f t="shared" si="1"/>
        <v/>
      </c>
      <c r="C51" s="796" t="str">
        <f t="shared" si="2"/>
        <v/>
      </c>
      <c r="D51" s="799"/>
      <c r="E51" s="808"/>
      <c r="F51" s="808"/>
      <c r="G51" s="810"/>
      <c r="H51" s="808"/>
      <c r="I51" s="802"/>
      <c r="J51" s="812"/>
      <c r="K51" s="798">
        <f t="shared" si="4"/>
        <v>0</v>
      </c>
      <c r="L51" s="797" t="str">
        <f>IFERROR(VALUE(TEXT(IFERROR(IFERROR(VLOOKUP($M51,DePara!$JC$4:$JG$27,5,0),VLOOKUP($M51,DePara!$JE$3:$JG$27,3,0)),0)+$K51,"dd/mm/aaaa hh:mm")),"-")</f>
        <v>-</v>
      </c>
      <c r="M51" s="807"/>
      <c r="N51" s="808"/>
      <c r="O51" s="808"/>
      <c r="P51" s="802"/>
      <c r="Q51" s="801"/>
      <c r="R51" s="800"/>
    </row>
    <row r="52" spans="1:18" ht="12" customHeight="1" x14ac:dyDescent="0.3">
      <c r="A52" s="796" t="str">
        <f t="shared" si="0"/>
        <v/>
      </c>
      <c r="B52" s="796" t="str">
        <f t="shared" si="1"/>
        <v/>
      </c>
      <c r="C52" s="796" t="str">
        <f t="shared" si="2"/>
        <v/>
      </c>
      <c r="D52" s="799"/>
      <c r="E52" s="808"/>
      <c r="F52" s="808"/>
      <c r="G52" s="810"/>
      <c r="H52" s="808"/>
      <c r="I52" s="802"/>
      <c r="J52" s="814"/>
      <c r="K52" s="798">
        <f t="shared" si="4"/>
        <v>0</v>
      </c>
      <c r="L52" s="797" t="str">
        <f>IFERROR(VALUE(TEXT(IFERROR(IFERROR(VLOOKUP($M52,DePara!$JC$4:$JG$27,5,0),VLOOKUP($M52,DePara!$JE$3:$JG$27,3,0)),0)+$K52,"dd/mm/aaaa hh:mm")),"-")</f>
        <v>-</v>
      </c>
      <c r="M52" s="807"/>
      <c r="N52" s="808"/>
      <c r="O52" s="808"/>
      <c r="P52" s="802"/>
      <c r="Q52" s="801"/>
      <c r="R52" s="800"/>
    </row>
    <row r="53" spans="1:18" ht="12" customHeight="1" x14ac:dyDescent="0.3">
      <c r="A53" s="796" t="str">
        <f>IF($M53="","",TEXT($K53,"dd/mm/aa hh")&amp;" "&amp;$E53&amp;" "&amp;$I53&amp;" "&amp;$M53&amp;" "&amp;$N53&amp;" "&amp;$O53)</f>
        <v>-  DEST TERMINAL SEGMENTO PRODUTO</v>
      </c>
      <c r="B53" s="796" t="str">
        <f>IF($M53="","",TEXT($L53,"dd/mm/aa hh")&amp;" "&amp;$E53&amp;" "&amp;$I53&amp;" "&amp;$M53&amp;" "&amp;$N53&amp;" "&amp;$O53)</f>
        <v>-  DEST TERMINAL SEGMENTO PRODUTO</v>
      </c>
      <c r="C53" s="796" t="str">
        <f>IF($M53="","",TEXT($K53,"dd/mm/aa hh")&amp;" "&amp;$M53&amp;" "&amp;$N53)</f>
        <v>- TERMINAL SEGMENTO</v>
      </c>
      <c r="D53" s="813" t="s">
        <v>343</v>
      </c>
      <c r="E53" s="813"/>
      <c r="F53" s="195" t="s">
        <v>67</v>
      </c>
      <c r="G53" s="195" t="s">
        <v>320</v>
      </c>
      <c r="H53" s="196" t="s">
        <v>329</v>
      </c>
      <c r="I53" s="196" t="s">
        <v>322</v>
      </c>
      <c r="J53" s="195" t="s">
        <v>330</v>
      </c>
      <c r="K53" s="798" t="str">
        <f>IFERROR(VALUE(J53),"-")</f>
        <v>-</v>
      </c>
      <c r="L53" s="797" t="str">
        <f>IFERROR(VALUE(TEXT(IFERROR(IFERROR(VLOOKUP($M53,DePara!$JC$4:$JG$27,5,0),VLOOKUP($M53,DePara!$JE$3:$JG$27,3,0)),0)+$K53,"dd/mm/aaaa hh:mm")),"-")</f>
        <v>-</v>
      </c>
      <c r="M53" s="195" t="s">
        <v>97</v>
      </c>
      <c r="N53" s="195" t="s">
        <v>99</v>
      </c>
      <c r="O53" s="195" t="s">
        <v>7</v>
      </c>
      <c r="P53" s="195" t="s">
        <v>331</v>
      </c>
      <c r="Q53" s="195" t="s">
        <v>326</v>
      </c>
      <c r="R53" s="195" t="s">
        <v>19</v>
      </c>
    </row>
    <row r="54" spans="1:18" ht="12" customHeight="1" x14ac:dyDescent="0.3">
      <c r="A54" s="796" t="str">
        <f t="shared" si="0"/>
        <v/>
      </c>
      <c r="B54" s="796" t="str">
        <f t="shared" si="1"/>
        <v/>
      </c>
      <c r="C54" s="796" t="str">
        <f t="shared" si="2"/>
        <v/>
      </c>
      <c r="D54" s="799"/>
      <c r="E54" s="808"/>
      <c r="F54" s="808"/>
      <c r="G54" s="810"/>
      <c r="H54" s="808"/>
      <c r="I54" s="802"/>
      <c r="J54" s="812"/>
      <c r="K54" s="798">
        <f t="shared" si="4"/>
        <v>0</v>
      </c>
      <c r="L54" s="797" t="str">
        <f>IFERROR(VALUE(TEXT(IFERROR(IFERROR(VLOOKUP($M54,DePara!$JC$4:$JG$27,5,0),VLOOKUP($M54,DePara!$JE$3:$JG$27,3,0)),0)+$K54,"dd/mm/aaaa hh:mm")),"-")</f>
        <v>-</v>
      </c>
      <c r="M54" s="807"/>
      <c r="N54" s="808"/>
      <c r="O54" s="808"/>
      <c r="P54" s="802"/>
      <c r="Q54" s="801"/>
      <c r="R54" s="800"/>
    </row>
    <row r="55" spans="1:18" ht="12" customHeight="1" x14ac:dyDescent="0.3">
      <c r="A55" s="796" t="str">
        <f t="shared" si="0"/>
        <v/>
      </c>
      <c r="B55" s="796" t="str">
        <f t="shared" si="1"/>
        <v/>
      </c>
      <c r="C55" s="796" t="str">
        <f t="shared" si="2"/>
        <v/>
      </c>
      <c r="D55" s="799"/>
      <c r="E55" s="808"/>
      <c r="F55" s="808"/>
      <c r="G55" s="810"/>
      <c r="H55" s="808"/>
      <c r="I55" s="802"/>
      <c r="J55" s="812"/>
      <c r="K55" s="798">
        <f t="shared" si="4"/>
        <v>0</v>
      </c>
      <c r="L55" s="797" t="str">
        <f>IFERROR(VALUE(TEXT(IFERROR(IFERROR(VLOOKUP($M55,DePara!$JC$4:$JG$27,5,0),VLOOKUP($M55,DePara!$JE$3:$JG$27,3,0)),0)+$K55,"dd/mm/aaaa hh:mm")),"-")</f>
        <v>-</v>
      </c>
      <c r="M55" s="807"/>
      <c r="N55" s="808"/>
      <c r="O55" s="808"/>
      <c r="P55" s="802"/>
      <c r="Q55" s="801"/>
      <c r="R55" s="800"/>
    </row>
    <row r="56" spans="1:18" ht="12" customHeight="1" x14ac:dyDescent="0.3">
      <c r="A56" s="796" t="str">
        <f t="shared" si="0"/>
        <v/>
      </c>
      <c r="B56" s="796" t="str">
        <f t="shared" si="1"/>
        <v/>
      </c>
      <c r="C56" s="796" t="str">
        <f t="shared" si="2"/>
        <v/>
      </c>
      <c r="D56" s="799"/>
      <c r="E56" s="808"/>
      <c r="F56" s="808"/>
      <c r="G56" s="810"/>
      <c r="H56" s="808"/>
      <c r="I56" s="802"/>
      <c r="J56" s="814"/>
      <c r="K56" s="798">
        <f t="shared" si="4"/>
        <v>0</v>
      </c>
      <c r="L56" s="797" t="str">
        <f>IFERROR(VALUE(TEXT(IFERROR(IFERROR(VLOOKUP($M56,DePara!$JC$4:$JG$27,5,0),VLOOKUP($M56,DePara!$JE$3:$JG$27,3,0)),0)+$K56,"dd/mm/aaaa hh:mm")),"-")</f>
        <v>-</v>
      </c>
      <c r="M56" s="807"/>
      <c r="N56" s="808"/>
      <c r="O56" s="808"/>
      <c r="P56" s="802"/>
      <c r="Q56" s="801"/>
      <c r="R56" s="800"/>
    </row>
    <row r="57" spans="1:18" ht="12" customHeight="1" x14ac:dyDescent="0.3">
      <c r="A57" s="796" t="str">
        <f t="shared" si="0"/>
        <v/>
      </c>
      <c r="B57" s="796" t="str">
        <f t="shared" si="1"/>
        <v/>
      </c>
      <c r="C57" s="796" t="str">
        <f t="shared" si="2"/>
        <v/>
      </c>
      <c r="D57" s="799"/>
      <c r="E57" s="808"/>
      <c r="F57" s="808"/>
      <c r="G57" s="810"/>
      <c r="H57" s="808"/>
      <c r="I57" s="802"/>
      <c r="J57" s="812"/>
      <c r="K57" s="798">
        <f t="shared" si="4"/>
        <v>0</v>
      </c>
      <c r="L57" s="797" t="str">
        <f>IFERROR(VALUE(TEXT(IFERROR(IFERROR(VLOOKUP($M57,DePara!$JC$4:$JG$27,5,0),VLOOKUP($M57,DePara!$JE$3:$JG$27,3,0)),0)+$K57,"dd/mm/aaaa hh:mm")),"-")</f>
        <v>-</v>
      </c>
      <c r="M57" s="807"/>
      <c r="N57" s="808"/>
      <c r="O57" s="808"/>
      <c r="P57" s="802"/>
      <c r="Q57" s="801"/>
      <c r="R57" s="800"/>
    </row>
    <row r="58" spans="1:18" ht="12" customHeight="1" x14ac:dyDescent="0.3">
      <c r="A58" s="796" t="str">
        <f t="shared" si="0"/>
        <v/>
      </c>
      <c r="B58" s="796" t="str">
        <f t="shared" si="1"/>
        <v/>
      </c>
      <c r="C58" s="796" t="str">
        <f t="shared" si="2"/>
        <v/>
      </c>
      <c r="D58" s="799"/>
      <c r="E58" s="808"/>
      <c r="F58" s="808"/>
      <c r="G58" s="810"/>
      <c r="H58" s="808"/>
      <c r="I58" s="802"/>
      <c r="J58" s="812"/>
      <c r="K58" s="798">
        <f t="shared" si="4"/>
        <v>0</v>
      </c>
      <c r="L58" s="797" t="str">
        <f>IFERROR(VALUE(TEXT(IFERROR(IFERROR(VLOOKUP($M58,DePara!$JC$4:$JG$27,5,0),VLOOKUP($M58,DePara!$JE$3:$JG$27,3,0)),0)+$K58,"dd/mm/aaaa hh:mm")),"-")</f>
        <v>-</v>
      </c>
      <c r="M58" s="807"/>
      <c r="N58" s="808"/>
      <c r="O58" s="808"/>
      <c r="P58" s="802"/>
      <c r="Q58" s="801"/>
      <c r="R58" s="800"/>
    </row>
    <row r="59" spans="1:18" ht="12" customHeight="1" x14ac:dyDescent="0.3">
      <c r="A59" s="796" t="str">
        <f t="shared" si="0"/>
        <v/>
      </c>
      <c r="B59" s="796" t="str">
        <f t="shared" si="1"/>
        <v/>
      </c>
      <c r="C59" s="796" t="str">
        <f t="shared" si="2"/>
        <v/>
      </c>
      <c r="D59" s="799"/>
      <c r="E59" s="808"/>
      <c r="F59" s="808"/>
      <c r="G59" s="810"/>
      <c r="H59" s="808"/>
      <c r="I59" s="802"/>
      <c r="J59" s="814"/>
      <c r="K59" s="798">
        <f t="shared" si="4"/>
        <v>0</v>
      </c>
      <c r="L59" s="797" t="str">
        <f>IFERROR(VALUE(TEXT(IFERROR(IFERROR(VLOOKUP($M59,DePara!$JC$4:$JG$27,5,0),VLOOKUP($M59,DePara!$JE$3:$JG$27,3,0)),0)+$K59,"dd/mm/aaaa hh:mm")),"-")</f>
        <v>-</v>
      </c>
      <c r="M59" s="807"/>
      <c r="N59" s="808"/>
      <c r="O59" s="808"/>
      <c r="P59" s="802"/>
      <c r="Q59" s="801"/>
      <c r="R59" s="800"/>
    </row>
    <row r="60" spans="1:18" ht="12" customHeight="1" x14ac:dyDescent="0.3">
      <c r="A60" s="796" t="str">
        <f t="shared" si="0"/>
        <v/>
      </c>
      <c r="B60" s="796" t="str">
        <f t="shared" si="1"/>
        <v/>
      </c>
      <c r="C60" s="796" t="str">
        <f t="shared" si="2"/>
        <v/>
      </c>
      <c r="D60" s="799"/>
      <c r="E60" s="808"/>
      <c r="F60" s="808"/>
      <c r="G60" s="810"/>
      <c r="H60" s="808"/>
      <c r="I60" s="802"/>
      <c r="J60" s="812"/>
      <c r="K60" s="798">
        <f t="shared" si="4"/>
        <v>0</v>
      </c>
      <c r="L60" s="797" t="str">
        <f>IFERROR(VALUE(TEXT(IFERROR(IFERROR(VLOOKUP($M60,DePara!$JC$4:$JG$27,5,0),VLOOKUP($M60,DePara!$JE$3:$JG$27,3,0)),0)+$K60,"dd/mm/aaaa hh:mm")),"-")</f>
        <v>-</v>
      </c>
      <c r="M60" s="807"/>
      <c r="N60" s="808"/>
      <c r="O60" s="808"/>
      <c r="P60" s="802"/>
      <c r="Q60" s="801"/>
      <c r="R60" s="800"/>
    </row>
    <row r="61" spans="1:18" ht="12" customHeight="1" x14ac:dyDescent="0.3">
      <c r="A61" s="796" t="str">
        <f t="shared" si="0"/>
        <v/>
      </c>
      <c r="B61" s="796" t="str">
        <f t="shared" si="1"/>
        <v/>
      </c>
      <c r="C61" s="796" t="str">
        <f t="shared" si="2"/>
        <v/>
      </c>
      <c r="D61" s="799"/>
      <c r="E61" s="808"/>
      <c r="F61" s="808"/>
      <c r="G61" s="810"/>
      <c r="H61" s="808"/>
      <c r="I61" s="802"/>
      <c r="J61" s="812"/>
      <c r="K61" s="798">
        <f t="shared" si="4"/>
        <v>0</v>
      </c>
      <c r="L61" s="797" t="str">
        <f>IFERROR(VALUE(TEXT(IFERROR(IFERROR(VLOOKUP($M61,DePara!$JC$4:$JG$27,5,0),VLOOKUP($M61,DePara!$JE$3:$JG$27,3,0)),0)+$K61,"dd/mm/aaaa hh:mm")),"-")</f>
        <v>-</v>
      </c>
      <c r="M61" s="807"/>
      <c r="N61" s="808"/>
      <c r="O61" s="808"/>
      <c r="P61" s="802"/>
      <c r="Q61" s="801"/>
      <c r="R61" s="800"/>
    </row>
    <row r="62" spans="1:18" ht="12" customHeight="1" x14ac:dyDescent="0.3">
      <c r="A62" s="796" t="str">
        <f t="shared" si="0"/>
        <v/>
      </c>
      <c r="B62" s="796" t="str">
        <f t="shared" si="1"/>
        <v/>
      </c>
      <c r="C62" s="796" t="str">
        <f t="shared" si="2"/>
        <v/>
      </c>
      <c r="D62" s="799"/>
      <c r="E62" s="808"/>
      <c r="F62" s="808"/>
      <c r="G62" s="810"/>
      <c r="H62" s="808"/>
      <c r="I62" s="802"/>
      <c r="J62" s="812"/>
      <c r="K62" s="798">
        <f t="shared" si="4"/>
        <v>0</v>
      </c>
      <c r="L62" s="797" t="str">
        <f>IFERROR(VALUE(TEXT(IFERROR(IFERROR(VLOOKUP($M62,DePara!$JC$4:$JG$27,5,0),VLOOKUP($M62,DePara!$JE$3:$JG$27,3,0)),0)+$K62,"dd/mm/aaaa hh:mm")),"-")</f>
        <v>-</v>
      </c>
      <c r="M62" s="807"/>
      <c r="N62" s="808"/>
      <c r="O62" s="808"/>
      <c r="P62" s="802"/>
      <c r="Q62" s="801"/>
      <c r="R62" s="800"/>
    </row>
    <row r="63" spans="1:18" ht="12" customHeight="1" x14ac:dyDescent="0.3">
      <c r="A63" s="796" t="str">
        <f t="shared" si="0"/>
        <v/>
      </c>
      <c r="B63" s="796" t="str">
        <f t="shared" si="1"/>
        <v/>
      </c>
      <c r="C63" s="796" t="str">
        <f t="shared" si="2"/>
        <v/>
      </c>
      <c r="D63" s="799"/>
      <c r="E63" s="808"/>
      <c r="F63" s="808"/>
      <c r="G63" s="810"/>
      <c r="H63" s="808"/>
      <c r="I63" s="802"/>
      <c r="J63" s="814"/>
      <c r="K63" s="798">
        <f t="shared" si="4"/>
        <v>0</v>
      </c>
      <c r="L63" s="797" t="str">
        <f>IFERROR(VALUE(TEXT(IFERROR(IFERROR(VLOOKUP($M63,DePara!$JC$4:$JG$27,5,0),VLOOKUP($M63,DePara!$JE$3:$JG$27,3,0)),0)+$K63,"dd/mm/aaaa hh:mm")),"-")</f>
        <v>-</v>
      </c>
      <c r="M63" s="807"/>
      <c r="N63" s="808"/>
      <c r="O63" s="808"/>
      <c r="P63" s="802"/>
      <c r="Q63" s="801"/>
      <c r="R63" s="800"/>
    </row>
    <row r="64" spans="1:18" ht="12" customHeight="1" x14ac:dyDescent="0.3">
      <c r="A64" s="796" t="str">
        <f t="shared" si="0"/>
        <v/>
      </c>
      <c r="B64" s="796" t="str">
        <f t="shared" si="1"/>
        <v/>
      </c>
      <c r="C64" s="796" t="str">
        <f t="shared" si="2"/>
        <v/>
      </c>
      <c r="D64" s="799"/>
      <c r="E64" s="808"/>
      <c r="F64" s="808"/>
      <c r="G64" s="810"/>
      <c r="H64" s="808"/>
      <c r="I64" s="802"/>
      <c r="J64" s="812"/>
      <c r="K64" s="798">
        <f t="shared" si="4"/>
        <v>0</v>
      </c>
      <c r="L64" s="797" t="str">
        <f>IFERROR(VALUE(TEXT(IFERROR(IFERROR(VLOOKUP($M64,DePara!$JC$4:$JG$27,5,0),VLOOKUP($M64,DePara!$JE$3:$JG$27,3,0)),0)+$K64,"dd/mm/aaaa hh:mm")),"-")</f>
        <v>-</v>
      </c>
      <c r="M64" s="807"/>
      <c r="N64" s="808"/>
      <c r="O64" s="808"/>
      <c r="P64" s="802"/>
      <c r="Q64" s="801"/>
      <c r="R64" s="800"/>
    </row>
    <row r="65" spans="1:18" ht="12" customHeight="1" x14ac:dyDescent="0.3">
      <c r="A65" s="796" t="str">
        <f t="shared" si="0"/>
        <v/>
      </c>
      <c r="B65" s="796" t="str">
        <f t="shared" si="1"/>
        <v/>
      </c>
      <c r="C65" s="796" t="str">
        <f t="shared" si="2"/>
        <v/>
      </c>
      <c r="D65" s="799"/>
      <c r="E65" s="808"/>
      <c r="F65" s="808"/>
      <c r="G65" s="810"/>
      <c r="H65" s="808"/>
      <c r="I65" s="802"/>
      <c r="J65" s="812"/>
      <c r="K65" s="798">
        <f t="shared" si="4"/>
        <v>0</v>
      </c>
      <c r="L65" s="797" t="str">
        <f>IFERROR(VALUE(TEXT(IFERROR(IFERROR(VLOOKUP($M65,DePara!$JC$4:$JG$27,5,0),VLOOKUP($M65,DePara!$JE$3:$JG$27,3,0)),0)+$K65,"dd/mm/aaaa hh:mm")),"-")</f>
        <v>-</v>
      </c>
      <c r="M65" s="807"/>
      <c r="N65" s="808"/>
      <c r="O65" s="808"/>
      <c r="P65" s="802"/>
      <c r="Q65" s="801"/>
      <c r="R65" s="800"/>
    </row>
    <row r="66" spans="1:18" ht="12" customHeight="1" x14ac:dyDescent="0.3">
      <c r="A66" s="796" t="str">
        <f t="shared" si="0"/>
        <v/>
      </c>
      <c r="B66" s="796" t="str">
        <f t="shared" si="1"/>
        <v/>
      </c>
      <c r="C66" s="796" t="str">
        <f t="shared" si="2"/>
        <v/>
      </c>
      <c r="D66" s="799"/>
      <c r="E66" s="808"/>
      <c r="F66" s="808"/>
      <c r="G66" s="810"/>
      <c r="H66" s="808"/>
      <c r="I66" s="802"/>
      <c r="J66" s="814"/>
      <c r="K66" s="798">
        <f t="shared" si="4"/>
        <v>0</v>
      </c>
      <c r="L66" s="797" t="str">
        <f>IFERROR(VALUE(TEXT(IFERROR(IFERROR(VLOOKUP($M66,DePara!$JC$4:$JG$27,5,0),VLOOKUP($M66,DePara!$JE$3:$JG$27,3,0)),0)+$K66,"dd/mm/aaaa hh:mm")),"-")</f>
        <v>-</v>
      </c>
      <c r="M66" s="807"/>
      <c r="N66" s="808"/>
      <c r="O66" s="808"/>
      <c r="P66" s="802"/>
      <c r="Q66" s="801"/>
      <c r="R66" s="800"/>
    </row>
    <row r="67" spans="1:18" ht="12" customHeight="1" x14ac:dyDescent="0.3">
      <c r="A67" s="796" t="str">
        <f t="shared" si="0"/>
        <v/>
      </c>
      <c r="B67" s="796" t="str">
        <f t="shared" si="1"/>
        <v/>
      </c>
      <c r="C67" s="796" t="str">
        <f t="shared" si="2"/>
        <v/>
      </c>
      <c r="D67" s="799"/>
      <c r="E67" s="808"/>
      <c r="F67" s="808"/>
      <c r="G67" s="810"/>
      <c r="H67" s="808"/>
      <c r="I67" s="802"/>
      <c r="J67" s="812"/>
      <c r="K67" s="798">
        <f t="shared" si="4"/>
        <v>0</v>
      </c>
      <c r="L67" s="797" t="str">
        <f>IFERROR(VALUE(TEXT(IFERROR(IFERROR(VLOOKUP($M67,DePara!$JC$4:$JG$27,5,0),VLOOKUP($M67,DePara!$JE$3:$JG$27,3,0)),0)+$K67,"dd/mm/aaaa hh:mm")),"-")</f>
        <v>-</v>
      </c>
      <c r="M67" s="807"/>
      <c r="N67" s="808"/>
      <c r="O67" s="808"/>
      <c r="P67" s="802"/>
      <c r="Q67" s="801"/>
      <c r="R67" s="800"/>
    </row>
    <row r="68" spans="1:18" ht="12" customHeight="1" x14ac:dyDescent="0.3">
      <c r="A68" s="796" t="str">
        <f t="shared" si="0"/>
        <v/>
      </c>
      <c r="B68" s="796" t="str">
        <f t="shared" si="1"/>
        <v/>
      </c>
      <c r="C68" s="796" t="str">
        <f t="shared" si="2"/>
        <v/>
      </c>
      <c r="D68" s="799"/>
      <c r="E68" s="808"/>
      <c r="F68" s="808"/>
      <c r="G68" s="810"/>
      <c r="H68" s="808"/>
      <c r="I68" s="802"/>
      <c r="J68" s="812"/>
      <c r="K68" s="798">
        <f t="shared" si="4"/>
        <v>0</v>
      </c>
      <c r="L68" s="797" t="str">
        <f>IFERROR(VALUE(TEXT(IFERROR(IFERROR(VLOOKUP($M68,DePara!$JC$4:$JG$27,5,0),VLOOKUP($M68,DePara!$JE$3:$JG$27,3,0)),0)+$K68,"dd/mm/aaaa hh:mm")),"-")</f>
        <v>-</v>
      </c>
      <c r="M68" s="807"/>
      <c r="N68" s="808"/>
      <c r="O68" s="808"/>
      <c r="P68" s="802"/>
      <c r="Q68" s="801"/>
      <c r="R68" s="800"/>
    </row>
    <row r="69" spans="1:18" ht="12" customHeight="1" x14ac:dyDescent="0.3">
      <c r="A69" s="796" t="str">
        <f t="shared" si="0"/>
        <v/>
      </c>
      <c r="B69" s="796" t="str">
        <f t="shared" si="1"/>
        <v/>
      </c>
      <c r="C69" s="796" t="str">
        <f t="shared" si="2"/>
        <v/>
      </c>
      <c r="D69" s="799"/>
      <c r="E69" s="808"/>
      <c r="F69" s="808"/>
      <c r="G69" s="810"/>
      <c r="H69" s="808"/>
      <c r="I69" s="802"/>
      <c r="J69" s="812"/>
      <c r="K69" s="798">
        <f t="shared" si="4"/>
        <v>0</v>
      </c>
      <c r="L69" s="797" t="str">
        <f>IFERROR(VALUE(TEXT(IFERROR(IFERROR(VLOOKUP($M69,DePara!$JC$4:$JG$27,5,0),VLOOKUP($M69,DePara!$JE$3:$JG$27,3,0)),0)+$K69,"dd/mm/aaaa hh:mm")),"-")</f>
        <v>-</v>
      </c>
      <c r="M69" s="807"/>
      <c r="N69" s="808"/>
      <c r="O69" s="808"/>
      <c r="P69" s="802"/>
      <c r="Q69" s="801"/>
      <c r="R69" s="800"/>
    </row>
    <row r="70" spans="1:18" ht="12" customHeight="1" x14ac:dyDescent="0.3">
      <c r="A70" s="796" t="str">
        <f t="shared" si="0"/>
        <v/>
      </c>
      <c r="B70" s="796" t="str">
        <f t="shared" si="1"/>
        <v/>
      </c>
      <c r="C70" s="796" t="str">
        <f t="shared" si="2"/>
        <v/>
      </c>
      <c r="D70" s="799"/>
      <c r="E70" s="808"/>
      <c r="F70" s="808"/>
      <c r="G70" s="810"/>
      <c r="H70" s="808"/>
      <c r="I70" s="802"/>
      <c r="J70" s="812"/>
      <c r="K70" s="798">
        <f t="shared" si="4"/>
        <v>0</v>
      </c>
      <c r="L70" s="797" t="str">
        <f>IFERROR(VALUE(TEXT(IFERROR(IFERROR(VLOOKUP($M70,DePara!$JC$4:$JG$27,5,0),VLOOKUP($M70,DePara!$JE$3:$JG$27,3,0)),0)+$K70,"dd/mm/aaaa hh:mm")),"-")</f>
        <v>-</v>
      </c>
      <c r="M70" s="807"/>
      <c r="N70" s="808"/>
      <c r="O70" s="808"/>
      <c r="P70" s="802"/>
      <c r="Q70" s="801"/>
      <c r="R70" s="800"/>
    </row>
    <row r="71" spans="1:18" ht="12" customHeight="1" x14ac:dyDescent="0.3">
      <c r="A71" s="796" t="str">
        <f t="shared" ref="A71:A134" si="6">IF($M71="","",TEXT($K71,"dd/mm/aa hh")&amp;" "&amp;$E71&amp;" "&amp;$I71&amp;" "&amp;$M71&amp;" "&amp;$N71&amp;" "&amp;$O71)</f>
        <v/>
      </c>
      <c r="B71" s="796" t="str">
        <f t="shared" ref="B71:B134" si="7">IF($M71="","",TEXT($L71,"dd/mm/aa hh")&amp;" "&amp;$E71&amp;" "&amp;$I71&amp;" "&amp;$M71&amp;" "&amp;$N71&amp;" "&amp;$O71)</f>
        <v/>
      </c>
      <c r="C71" s="796" t="str">
        <f t="shared" ref="C71:C134" si="8">IF($M71="","",TEXT($K71,"dd/mm/aa hh")&amp;" "&amp;$M71&amp;" "&amp;$N71)</f>
        <v/>
      </c>
      <c r="D71" s="799"/>
      <c r="E71" s="808"/>
      <c r="F71" s="808"/>
      <c r="G71" s="810"/>
      <c r="H71" s="808"/>
      <c r="I71" s="802"/>
      <c r="J71" s="812"/>
      <c r="K71" s="798">
        <f t="shared" si="4"/>
        <v>0</v>
      </c>
      <c r="L71" s="797" t="str">
        <f>IFERROR(VALUE(TEXT(IFERROR(IFERROR(VLOOKUP($M71,DePara!$JC$4:$JG$27,5,0),VLOOKUP($M71,DePara!$JE$3:$JG$27,3,0)),0)+$K71,"dd/mm/aaaa hh:mm")),"-")</f>
        <v>-</v>
      </c>
      <c r="M71" s="807"/>
      <c r="N71" s="808"/>
      <c r="O71" s="808"/>
      <c r="P71" s="802"/>
      <c r="Q71" s="801"/>
      <c r="R71" s="800"/>
    </row>
    <row r="72" spans="1:18" ht="12" customHeight="1" x14ac:dyDescent="0.3">
      <c r="A72" s="796" t="str">
        <f t="shared" si="6"/>
        <v/>
      </c>
      <c r="B72" s="796" t="str">
        <f t="shared" si="7"/>
        <v/>
      </c>
      <c r="C72" s="796" t="str">
        <f t="shared" si="8"/>
        <v/>
      </c>
      <c r="D72" s="799"/>
      <c r="E72" s="808"/>
      <c r="F72" s="808"/>
      <c r="G72" s="810"/>
      <c r="H72" s="808"/>
      <c r="I72" s="802"/>
      <c r="J72" s="812"/>
      <c r="K72" s="798">
        <f t="shared" si="4"/>
        <v>0</v>
      </c>
      <c r="L72" s="797" t="str">
        <f>IFERROR(VALUE(TEXT(IFERROR(IFERROR(VLOOKUP($M72,DePara!$JC$4:$JG$27,5,0),VLOOKUP($M72,DePara!$JE$3:$JG$27,3,0)),0)+$K72,"dd/mm/aaaa hh:mm")),"-")</f>
        <v>-</v>
      </c>
      <c r="M72" s="807"/>
      <c r="N72" s="808"/>
      <c r="O72" s="808"/>
      <c r="P72" s="802"/>
      <c r="Q72" s="801"/>
      <c r="R72" s="800"/>
    </row>
    <row r="73" spans="1:18" ht="12" customHeight="1" x14ac:dyDescent="0.3">
      <c r="A73" s="796" t="str">
        <f t="shared" si="6"/>
        <v/>
      </c>
      <c r="B73" s="796" t="str">
        <f t="shared" si="7"/>
        <v/>
      </c>
      <c r="C73" s="796" t="str">
        <f t="shared" si="8"/>
        <v/>
      </c>
      <c r="D73" s="799"/>
      <c r="E73" s="808"/>
      <c r="F73" s="808"/>
      <c r="G73" s="810"/>
      <c r="H73" s="808"/>
      <c r="I73" s="802"/>
      <c r="J73" s="812"/>
      <c r="K73" s="798">
        <f t="shared" si="4"/>
        <v>0</v>
      </c>
      <c r="L73" s="797" t="str">
        <f>IFERROR(VALUE(TEXT(IFERROR(IFERROR(VLOOKUP($M73,DePara!$JC$4:$JG$27,5,0),VLOOKUP($M73,DePara!$JE$3:$JG$27,3,0)),0)+$K73,"dd/mm/aaaa hh:mm")),"-")</f>
        <v>-</v>
      </c>
      <c r="M73" s="807"/>
      <c r="N73" s="808"/>
      <c r="O73" s="808"/>
      <c r="P73" s="802"/>
      <c r="Q73" s="801"/>
      <c r="R73" s="800"/>
    </row>
    <row r="74" spans="1:18" ht="12" customHeight="1" x14ac:dyDescent="0.3">
      <c r="A74" s="796" t="str">
        <f t="shared" si="6"/>
        <v/>
      </c>
      <c r="B74" s="796" t="str">
        <f t="shared" si="7"/>
        <v/>
      </c>
      <c r="C74" s="796" t="str">
        <f t="shared" si="8"/>
        <v/>
      </c>
      <c r="D74" s="799"/>
      <c r="E74" s="808"/>
      <c r="F74" s="808"/>
      <c r="G74" s="810"/>
      <c r="H74" s="808"/>
      <c r="I74" s="802"/>
      <c r="J74" s="812"/>
      <c r="K74" s="798">
        <f t="shared" si="4"/>
        <v>0</v>
      </c>
      <c r="L74" s="797" t="str">
        <f>IFERROR(VALUE(TEXT(IFERROR(IFERROR(VLOOKUP($M74,DePara!$JC$4:$JG$27,5,0),VLOOKUP($M74,DePara!$JE$3:$JG$27,3,0)),0)+$K74,"dd/mm/aaaa hh:mm")),"-")</f>
        <v>-</v>
      </c>
      <c r="M74" s="807"/>
      <c r="N74" s="808"/>
      <c r="O74" s="808"/>
      <c r="P74" s="802"/>
      <c r="Q74" s="801"/>
      <c r="R74" s="800"/>
    </row>
    <row r="75" spans="1:18" ht="12" customHeight="1" x14ac:dyDescent="0.3">
      <c r="A75" s="796" t="str">
        <f t="shared" si="6"/>
        <v/>
      </c>
      <c r="B75" s="796" t="str">
        <f t="shared" si="7"/>
        <v/>
      </c>
      <c r="C75" s="796" t="str">
        <f t="shared" si="8"/>
        <v/>
      </c>
      <c r="D75" s="799"/>
      <c r="E75" s="808"/>
      <c r="F75" s="808"/>
      <c r="G75" s="810"/>
      <c r="H75" s="808"/>
      <c r="I75" s="802"/>
      <c r="J75" s="812"/>
      <c r="K75" s="798">
        <f t="shared" si="4"/>
        <v>0</v>
      </c>
      <c r="L75" s="797" t="str">
        <f>IFERROR(VALUE(TEXT(IFERROR(IFERROR(VLOOKUP($M75,DePara!$JC$4:$JG$27,5,0),VLOOKUP($M75,DePara!$JE$3:$JG$27,3,0)),0)+$K75,"dd/mm/aaaa hh:mm")),"-")</f>
        <v>-</v>
      </c>
      <c r="M75" s="807"/>
      <c r="N75" s="808"/>
      <c r="O75" s="808"/>
      <c r="P75" s="802"/>
      <c r="Q75" s="801"/>
      <c r="R75" s="800"/>
    </row>
    <row r="76" spans="1:18" ht="12" customHeight="1" x14ac:dyDescent="0.3">
      <c r="A76" s="796" t="str">
        <f t="shared" si="6"/>
        <v/>
      </c>
      <c r="B76" s="796" t="str">
        <f t="shared" si="7"/>
        <v/>
      </c>
      <c r="C76" s="796" t="str">
        <f t="shared" si="8"/>
        <v/>
      </c>
      <c r="D76" s="799"/>
      <c r="E76" s="808"/>
      <c r="F76" s="808"/>
      <c r="G76" s="810"/>
      <c r="H76" s="808"/>
      <c r="I76" s="802"/>
      <c r="J76" s="812"/>
      <c r="K76" s="798">
        <f t="shared" si="4"/>
        <v>0</v>
      </c>
      <c r="L76" s="797" t="str">
        <f>IFERROR(VALUE(TEXT(IFERROR(IFERROR(VLOOKUP($M76,DePara!$JC$4:$JG$27,5,0),VLOOKUP($M76,DePara!$JE$3:$JG$27,3,0)),0)+$K76,"dd/mm/aaaa hh:mm")),"-")</f>
        <v>-</v>
      </c>
      <c r="M76" s="807"/>
      <c r="N76" s="808"/>
      <c r="O76" s="808"/>
      <c r="P76" s="802"/>
      <c r="Q76" s="801"/>
      <c r="R76" s="800"/>
    </row>
    <row r="77" spans="1:18" ht="12" customHeight="1" x14ac:dyDescent="0.3">
      <c r="A77" s="796" t="str">
        <f t="shared" si="6"/>
        <v/>
      </c>
      <c r="B77" s="796" t="str">
        <f t="shared" si="7"/>
        <v/>
      </c>
      <c r="C77" s="796" t="str">
        <f t="shared" si="8"/>
        <v/>
      </c>
      <c r="D77" s="799"/>
      <c r="E77" s="808"/>
      <c r="F77" s="808"/>
      <c r="G77" s="810"/>
      <c r="H77" s="808"/>
      <c r="I77" s="802"/>
      <c r="J77" s="812"/>
      <c r="K77" s="798">
        <f t="shared" si="4"/>
        <v>0</v>
      </c>
      <c r="L77" s="797" t="str">
        <f>IFERROR(VALUE(TEXT(IFERROR(IFERROR(VLOOKUP($M77,DePara!$JC$4:$JG$27,5,0),VLOOKUP($M77,DePara!$JE$3:$JG$27,3,0)),0)+$K77,"dd/mm/aaaa hh:mm")),"-")</f>
        <v>-</v>
      </c>
      <c r="M77" s="807"/>
      <c r="N77" s="808"/>
      <c r="O77" s="808"/>
      <c r="P77" s="802"/>
      <c r="Q77" s="801"/>
      <c r="R77" s="800"/>
    </row>
    <row r="78" spans="1:18" ht="12" customHeight="1" x14ac:dyDescent="0.3">
      <c r="A78" s="796" t="str">
        <f t="shared" si="6"/>
        <v/>
      </c>
      <c r="B78" s="796" t="str">
        <f t="shared" si="7"/>
        <v/>
      </c>
      <c r="C78" s="796" t="str">
        <f t="shared" si="8"/>
        <v/>
      </c>
      <c r="D78" s="799"/>
      <c r="E78" s="808"/>
      <c r="F78" s="808"/>
      <c r="G78" s="810"/>
      <c r="H78" s="808"/>
      <c r="I78" s="802"/>
      <c r="J78" s="812"/>
      <c r="K78" s="798">
        <f t="shared" si="4"/>
        <v>0</v>
      </c>
      <c r="L78" s="797" t="str">
        <f>IFERROR(VALUE(TEXT(IFERROR(IFERROR(VLOOKUP($M78,DePara!$JC$4:$JG$27,5,0),VLOOKUP($M78,DePara!$JE$3:$JG$27,3,0)),0)+$K78,"dd/mm/aaaa hh:mm")),"-")</f>
        <v>-</v>
      </c>
      <c r="M78" s="807"/>
      <c r="N78" s="808"/>
      <c r="O78" s="808"/>
      <c r="P78" s="802"/>
      <c r="Q78" s="801"/>
      <c r="R78" s="800"/>
    </row>
    <row r="79" spans="1:18" ht="12" customHeight="1" x14ac:dyDescent="0.3">
      <c r="A79" s="796" t="str">
        <f t="shared" si="6"/>
        <v/>
      </c>
      <c r="B79" s="796" t="str">
        <f t="shared" si="7"/>
        <v/>
      </c>
      <c r="C79" s="796" t="str">
        <f t="shared" si="8"/>
        <v/>
      </c>
      <c r="D79" s="799"/>
      <c r="E79" s="808"/>
      <c r="F79" s="808"/>
      <c r="G79" s="810"/>
      <c r="H79" s="808"/>
      <c r="I79" s="802"/>
      <c r="J79" s="812"/>
      <c r="K79" s="798">
        <f t="shared" ref="K79:K142" si="9">IFERROR(VALUE(J79),"-")</f>
        <v>0</v>
      </c>
      <c r="L79" s="797" t="str">
        <f>IFERROR(VALUE(TEXT(IFERROR(IFERROR(VLOOKUP($M79,DePara!$JC$4:$JG$27,5,0),VLOOKUP($M79,DePara!$JE$3:$JG$27,3,0)),0)+$K79,"dd/mm/aaaa hh:mm")),"-")</f>
        <v>-</v>
      </c>
      <c r="M79" s="807"/>
      <c r="N79" s="808"/>
      <c r="O79" s="808"/>
      <c r="P79" s="802"/>
      <c r="Q79" s="801"/>
      <c r="R79" s="800"/>
    </row>
    <row r="80" spans="1:18" ht="12" customHeight="1" x14ac:dyDescent="0.3">
      <c r="A80" s="796" t="str">
        <f t="shared" si="6"/>
        <v/>
      </c>
      <c r="B80" s="796" t="str">
        <f t="shared" si="7"/>
        <v/>
      </c>
      <c r="C80" s="796" t="str">
        <f t="shared" si="8"/>
        <v/>
      </c>
      <c r="D80" s="799"/>
      <c r="E80" s="808"/>
      <c r="F80" s="808"/>
      <c r="G80" s="810"/>
      <c r="H80" s="808"/>
      <c r="I80" s="802"/>
      <c r="J80" s="812"/>
      <c r="K80" s="798">
        <f t="shared" ref="K80" si="10">IFERROR(VALUE(J80),"-")</f>
        <v>0</v>
      </c>
      <c r="L80" s="797" t="str">
        <f>IFERROR(VALUE(TEXT(IFERROR(IFERROR(VLOOKUP($M80,DePara!$JC$4:$JG$27,5,0),VLOOKUP($M80,DePara!$JE$3:$JG$27,3,0)),0)+$K80,"dd/mm/aaaa hh:mm")),"-")</f>
        <v>-</v>
      </c>
      <c r="M80" s="807"/>
      <c r="N80" s="808"/>
      <c r="O80" s="808"/>
      <c r="P80" s="802"/>
      <c r="Q80" s="801"/>
      <c r="R80" s="800"/>
    </row>
    <row r="81" spans="1:18" ht="12" customHeight="1" x14ac:dyDescent="0.3">
      <c r="A81" s="796" t="str">
        <f t="shared" si="6"/>
        <v/>
      </c>
      <c r="B81" s="796" t="str">
        <f t="shared" si="7"/>
        <v/>
      </c>
      <c r="C81" s="796" t="str">
        <f t="shared" si="8"/>
        <v/>
      </c>
      <c r="D81" s="799"/>
      <c r="E81" s="808"/>
      <c r="F81" s="808"/>
      <c r="G81" s="810"/>
      <c r="H81" s="808"/>
      <c r="I81" s="802"/>
      <c r="J81" s="812"/>
      <c r="K81" s="798">
        <f t="shared" si="9"/>
        <v>0</v>
      </c>
      <c r="L81" s="797" t="str">
        <f>IFERROR(VALUE(TEXT(IFERROR(IFERROR(VLOOKUP($M81,DePara!$JC$4:$JG$27,5,0),VLOOKUP($M81,DePara!$JE$3:$JG$27,3,0)),0)+$K81,"dd/mm/aaaa hh:mm")),"-")</f>
        <v>-</v>
      </c>
      <c r="M81" s="807"/>
      <c r="N81" s="808"/>
      <c r="O81" s="808"/>
      <c r="P81" s="802"/>
      <c r="Q81" s="801"/>
      <c r="R81" s="800"/>
    </row>
    <row r="82" spans="1:18" ht="12" customHeight="1" x14ac:dyDescent="0.3">
      <c r="A82" s="796" t="str">
        <f t="shared" si="6"/>
        <v/>
      </c>
      <c r="B82" s="796" t="str">
        <f t="shared" si="7"/>
        <v/>
      </c>
      <c r="C82" s="796" t="str">
        <f t="shared" si="8"/>
        <v/>
      </c>
      <c r="D82" s="799"/>
      <c r="E82" s="808"/>
      <c r="F82" s="808"/>
      <c r="G82" s="810"/>
      <c r="H82" s="808"/>
      <c r="I82" s="802"/>
      <c r="J82" s="812"/>
      <c r="K82" s="798">
        <f t="shared" si="9"/>
        <v>0</v>
      </c>
      <c r="L82" s="797" t="str">
        <f>IFERROR(VALUE(TEXT(IFERROR(IFERROR(VLOOKUP($M82,DePara!$JC$4:$JG$27,5,0),VLOOKUP($M82,DePara!$JE$3:$JG$27,3,0)),0)+$K82,"dd/mm/aaaa hh:mm")),"-")</f>
        <v>-</v>
      </c>
      <c r="M82" s="807"/>
      <c r="N82" s="808"/>
      <c r="O82" s="808"/>
      <c r="P82" s="802"/>
      <c r="Q82" s="801"/>
      <c r="R82" s="800"/>
    </row>
    <row r="83" spans="1:18" ht="12" customHeight="1" x14ac:dyDescent="0.3">
      <c r="A83" s="796" t="str">
        <f t="shared" si="6"/>
        <v/>
      </c>
      <c r="B83" s="796" t="str">
        <f t="shared" si="7"/>
        <v/>
      </c>
      <c r="C83" s="796" t="str">
        <f t="shared" si="8"/>
        <v/>
      </c>
      <c r="D83" s="799"/>
      <c r="E83" s="808"/>
      <c r="F83" s="808"/>
      <c r="G83" s="810"/>
      <c r="H83" s="808"/>
      <c r="I83" s="802"/>
      <c r="J83" s="812"/>
      <c r="K83" s="798">
        <f t="shared" si="9"/>
        <v>0</v>
      </c>
      <c r="L83" s="797" t="str">
        <f>IFERROR(VALUE(TEXT(IFERROR(IFERROR(VLOOKUP($M83,DePara!$JC$4:$JG$27,5,0),VLOOKUP($M83,DePara!$JE$3:$JG$27,3,0)),0)+$K83,"dd/mm/aaaa hh:mm")),"-")</f>
        <v>-</v>
      </c>
      <c r="M83" s="807"/>
      <c r="N83" s="808"/>
      <c r="O83" s="808"/>
      <c r="P83" s="802"/>
      <c r="Q83" s="801"/>
      <c r="R83" s="800"/>
    </row>
    <row r="84" spans="1:18" ht="12" customHeight="1" x14ac:dyDescent="0.3">
      <c r="A84" s="796" t="str">
        <f t="shared" si="6"/>
        <v/>
      </c>
      <c r="B84" s="796" t="str">
        <f t="shared" si="7"/>
        <v/>
      </c>
      <c r="C84" s="796" t="str">
        <f t="shared" si="8"/>
        <v/>
      </c>
      <c r="D84" s="799"/>
      <c r="E84" s="808"/>
      <c r="F84" s="808"/>
      <c r="G84" s="810"/>
      <c r="H84" s="808"/>
      <c r="I84" s="802"/>
      <c r="J84" s="812"/>
      <c r="K84" s="798">
        <f t="shared" si="9"/>
        <v>0</v>
      </c>
      <c r="L84" s="797" t="str">
        <f>IFERROR(VALUE(TEXT(IFERROR(IFERROR(VLOOKUP($M84,DePara!$JC$4:$JG$27,5,0),VLOOKUP($M84,DePara!$JE$3:$JG$27,3,0)),0)+$K84,"dd/mm/aaaa hh:mm")),"-")</f>
        <v>-</v>
      </c>
      <c r="M84" s="807"/>
      <c r="N84" s="808"/>
      <c r="O84" s="808"/>
      <c r="P84" s="802"/>
      <c r="Q84" s="801"/>
      <c r="R84" s="800"/>
    </row>
    <row r="85" spans="1:18" ht="12" customHeight="1" x14ac:dyDescent="0.3">
      <c r="A85" s="796" t="str">
        <f t="shared" si="6"/>
        <v/>
      </c>
      <c r="B85" s="796" t="str">
        <f t="shared" si="7"/>
        <v/>
      </c>
      <c r="C85" s="796" t="str">
        <f t="shared" si="8"/>
        <v/>
      </c>
      <c r="D85" s="799"/>
      <c r="E85" s="808"/>
      <c r="F85" s="808"/>
      <c r="G85" s="810"/>
      <c r="H85" s="808"/>
      <c r="I85" s="802"/>
      <c r="J85" s="812"/>
      <c r="K85" s="798">
        <f t="shared" si="9"/>
        <v>0</v>
      </c>
      <c r="L85" s="797" t="str">
        <f>IFERROR(VALUE(TEXT(IFERROR(IFERROR(VLOOKUP($M85,DePara!$JC$4:$JG$27,5,0),VLOOKUP($M85,DePara!$JE$3:$JG$27,3,0)),0)+$K85,"dd/mm/aaaa hh:mm")),"-")</f>
        <v>-</v>
      </c>
      <c r="M85" s="807"/>
      <c r="N85" s="808"/>
      <c r="O85" s="808"/>
      <c r="P85" s="802"/>
      <c r="Q85" s="801"/>
      <c r="R85" s="800"/>
    </row>
    <row r="86" spans="1:18" ht="12" customHeight="1" x14ac:dyDescent="0.3">
      <c r="A86" s="796" t="str">
        <f t="shared" si="6"/>
        <v/>
      </c>
      <c r="B86" s="796" t="str">
        <f t="shared" si="7"/>
        <v/>
      </c>
      <c r="C86" s="796" t="str">
        <f t="shared" si="8"/>
        <v/>
      </c>
      <c r="D86" s="799"/>
      <c r="E86" s="808"/>
      <c r="F86" s="808"/>
      <c r="G86" s="810"/>
      <c r="H86" s="808"/>
      <c r="I86" s="802"/>
      <c r="J86" s="812"/>
      <c r="K86" s="798">
        <f t="shared" si="9"/>
        <v>0</v>
      </c>
      <c r="L86" s="797" t="str">
        <f>IFERROR(VALUE(TEXT(IFERROR(IFERROR(VLOOKUP($M86,DePara!$JC$4:$JG$27,5,0),VLOOKUP($M86,DePara!$JE$3:$JG$27,3,0)),0)+$K86,"dd/mm/aaaa hh:mm")),"-")</f>
        <v>-</v>
      </c>
      <c r="M86" s="807"/>
      <c r="N86" s="808"/>
      <c r="O86" s="808"/>
      <c r="P86" s="802"/>
      <c r="Q86" s="801"/>
      <c r="R86" s="800"/>
    </row>
    <row r="87" spans="1:18" ht="12" customHeight="1" x14ac:dyDescent="0.3">
      <c r="A87" s="796" t="str">
        <f t="shared" si="6"/>
        <v/>
      </c>
      <c r="B87" s="796" t="str">
        <f t="shared" si="7"/>
        <v/>
      </c>
      <c r="C87" s="796" t="str">
        <f t="shared" si="8"/>
        <v/>
      </c>
      <c r="D87" s="799"/>
      <c r="E87" s="808"/>
      <c r="F87" s="808"/>
      <c r="G87" s="810"/>
      <c r="H87" s="808"/>
      <c r="I87" s="802"/>
      <c r="J87" s="812"/>
      <c r="K87" s="798">
        <f t="shared" si="9"/>
        <v>0</v>
      </c>
      <c r="L87" s="797" t="str">
        <f>IFERROR(VALUE(TEXT(IFERROR(IFERROR(VLOOKUP($M87,DePara!$JC$4:$JG$27,5,0),VLOOKUP($M87,DePara!$JE$3:$JG$27,3,0)),0)+$K87,"dd/mm/aaaa hh:mm")),"-")</f>
        <v>-</v>
      </c>
      <c r="M87" s="807"/>
      <c r="N87" s="808"/>
      <c r="O87" s="808"/>
      <c r="P87" s="802"/>
      <c r="Q87" s="801"/>
      <c r="R87" s="800"/>
    </row>
    <row r="88" spans="1:18" ht="12" customHeight="1" x14ac:dyDescent="0.3">
      <c r="A88" s="796" t="str">
        <f t="shared" si="6"/>
        <v/>
      </c>
      <c r="B88" s="796" t="str">
        <f t="shared" si="7"/>
        <v/>
      </c>
      <c r="C88" s="796" t="str">
        <f t="shared" si="8"/>
        <v/>
      </c>
      <c r="D88" s="799"/>
      <c r="E88" s="808"/>
      <c r="F88" s="808"/>
      <c r="G88" s="810"/>
      <c r="H88" s="808"/>
      <c r="I88" s="802"/>
      <c r="J88" s="812"/>
      <c r="K88" s="798">
        <f t="shared" si="9"/>
        <v>0</v>
      </c>
      <c r="L88" s="797" t="str">
        <f>IFERROR(VALUE(TEXT(IFERROR(IFERROR(VLOOKUP($M88,DePara!$JC$4:$JG$27,5,0),VLOOKUP($M88,DePara!$JE$3:$JG$27,3,0)),0)+$K88,"dd/mm/aaaa hh:mm")),"-")</f>
        <v>-</v>
      </c>
      <c r="M88" s="807"/>
      <c r="N88" s="808"/>
      <c r="O88" s="808"/>
      <c r="P88" s="802"/>
      <c r="Q88" s="801"/>
      <c r="R88" s="800"/>
    </row>
    <row r="89" spans="1:18" ht="12" customHeight="1" x14ac:dyDescent="0.3">
      <c r="A89" s="796" t="str">
        <f t="shared" si="6"/>
        <v/>
      </c>
      <c r="B89" s="796" t="str">
        <f t="shared" si="7"/>
        <v/>
      </c>
      <c r="C89" s="796" t="str">
        <f t="shared" si="8"/>
        <v/>
      </c>
      <c r="D89" s="799"/>
      <c r="E89" s="808"/>
      <c r="F89" s="808"/>
      <c r="G89" s="810"/>
      <c r="H89" s="808"/>
      <c r="I89" s="802"/>
      <c r="J89" s="812"/>
      <c r="K89" s="798">
        <f t="shared" si="9"/>
        <v>0</v>
      </c>
      <c r="L89" s="797" t="str">
        <f>IFERROR(VALUE(TEXT(IFERROR(IFERROR(VLOOKUP($M89,DePara!$JC$4:$JG$27,5,0),VLOOKUP($M89,DePara!$JE$3:$JG$27,3,0)),0)+$K89,"dd/mm/aaaa hh:mm")),"-")</f>
        <v>-</v>
      </c>
      <c r="M89" s="807"/>
      <c r="N89" s="808"/>
      <c r="O89" s="808"/>
      <c r="P89" s="802"/>
      <c r="Q89" s="801"/>
      <c r="R89" s="800"/>
    </row>
    <row r="90" spans="1:18" ht="12" customHeight="1" x14ac:dyDescent="0.3">
      <c r="A90" s="796" t="str">
        <f t="shared" si="6"/>
        <v/>
      </c>
      <c r="B90" s="796" t="str">
        <f t="shared" si="7"/>
        <v/>
      </c>
      <c r="C90" s="796" t="str">
        <f t="shared" si="8"/>
        <v/>
      </c>
      <c r="D90" s="799"/>
      <c r="E90" s="808"/>
      <c r="F90" s="808"/>
      <c r="G90" s="810"/>
      <c r="H90" s="808"/>
      <c r="I90" s="802"/>
      <c r="J90" s="812"/>
      <c r="K90" s="798">
        <f t="shared" si="9"/>
        <v>0</v>
      </c>
      <c r="L90" s="797" t="str">
        <f>IFERROR(VALUE(TEXT(IFERROR(IFERROR(VLOOKUP($M90,DePara!$JC$4:$JG$27,5,0),VLOOKUP($M90,DePara!$JE$3:$JG$27,3,0)),0)+$K90,"dd/mm/aaaa hh:mm")),"-")</f>
        <v>-</v>
      </c>
      <c r="M90" s="807"/>
      <c r="N90" s="808"/>
      <c r="O90" s="808"/>
      <c r="P90" s="802"/>
      <c r="Q90" s="801"/>
      <c r="R90" s="800"/>
    </row>
    <row r="91" spans="1:18" ht="12" customHeight="1" x14ac:dyDescent="0.3">
      <c r="A91" s="796" t="str">
        <f t="shared" si="6"/>
        <v/>
      </c>
      <c r="B91" s="796" t="str">
        <f t="shared" si="7"/>
        <v/>
      </c>
      <c r="C91" s="796" t="str">
        <f t="shared" si="8"/>
        <v/>
      </c>
      <c r="D91" s="799"/>
      <c r="E91" s="808"/>
      <c r="F91" s="808"/>
      <c r="G91" s="810"/>
      <c r="H91" s="808"/>
      <c r="I91" s="802"/>
      <c r="J91" s="812"/>
      <c r="K91" s="798">
        <f t="shared" si="9"/>
        <v>0</v>
      </c>
      <c r="L91" s="797" t="str">
        <f>IFERROR(VALUE(TEXT(IFERROR(IFERROR(VLOOKUP($M91,DePara!$JC$4:$JG$27,5,0),VLOOKUP($M91,DePara!$JE$3:$JG$27,3,0)),0)+$K91,"dd/mm/aaaa hh:mm")),"-")</f>
        <v>-</v>
      </c>
      <c r="M91" s="807"/>
      <c r="N91" s="808"/>
      <c r="O91" s="808"/>
      <c r="P91" s="802"/>
      <c r="Q91" s="801"/>
      <c r="R91" s="800"/>
    </row>
    <row r="92" spans="1:18" ht="12" customHeight="1" x14ac:dyDescent="0.3">
      <c r="A92" s="796" t="str">
        <f t="shared" si="6"/>
        <v/>
      </c>
      <c r="B92" s="796" t="str">
        <f t="shared" si="7"/>
        <v/>
      </c>
      <c r="C92" s="796" t="str">
        <f t="shared" si="8"/>
        <v/>
      </c>
      <c r="D92" s="799"/>
      <c r="E92" s="808"/>
      <c r="F92" s="808"/>
      <c r="G92" s="810"/>
      <c r="H92" s="808"/>
      <c r="I92" s="802"/>
      <c r="J92" s="812"/>
      <c r="K92" s="798">
        <f t="shared" si="9"/>
        <v>0</v>
      </c>
      <c r="L92" s="797" t="str">
        <f>IFERROR(VALUE(TEXT(IFERROR(IFERROR(VLOOKUP($M92,DePara!$JC$4:$JG$27,5,0),VLOOKUP($M92,DePara!$JE$3:$JG$27,3,0)),0)+$K92,"dd/mm/aaaa hh:mm")),"-")</f>
        <v>-</v>
      </c>
      <c r="M92" s="807"/>
      <c r="N92" s="808"/>
      <c r="O92" s="808"/>
      <c r="P92" s="802"/>
      <c r="Q92" s="801"/>
      <c r="R92" s="800"/>
    </row>
    <row r="93" spans="1:18" ht="12" customHeight="1" x14ac:dyDescent="0.3">
      <c r="A93" s="796" t="str">
        <f t="shared" si="6"/>
        <v/>
      </c>
      <c r="B93" s="796" t="str">
        <f t="shared" si="7"/>
        <v/>
      </c>
      <c r="C93" s="796" t="str">
        <f t="shared" si="8"/>
        <v/>
      </c>
      <c r="D93" s="799"/>
      <c r="E93" s="808"/>
      <c r="F93" s="808"/>
      <c r="G93" s="810"/>
      <c r="H93" s="808"/>
      <c r="I93" s="802"/>
      <c r="J93" s="812"/>
      <c r="K93" s="798">
        <f t="shared" si="9"/>
        <v>0</v>
      </c>
      <c r="L93" s="797" t="str">
        <f>IFERROR(VALUE(TEXT(IFERROR(IFERROR(VLOOKUP($M93,DePara!$JC$4:$JG$27,5,0),VLOOKUP($M93,DePara!$JE$3:$JG$27,3,0)),0)+$K93,"dd/mm/aaaa hh:mm")),"-")</f>
        <v>-</v>
      </c>
      <c r="M93" s="807"/>
      <c r="N93" s="808"/>
      <c r="O93" s="808"/>
      <c r="P93" s="802"/>
      <c r="Q93" s="801"/>
      <c r="R93" s="800"/>
    </row>
    <row r="94" spans="1:18" ht="12" customHeight="1" x14ac:dyDescent="0.3">
      <c r="A94" s="796" t="str">
        <f t="shared" si="6"/>
        <v/>
      </c>
      <c r="B94" s="796" t="str">
        <f t="shared" si="7"/>
        <v/>
      </c>
      <c r="C94" s="796" t="str">
        <f t="shared" si="8"/>
        <v/>
      </c>
      <c r="D94" s="799"/>
      <c r="E94" s="808"/>
      <c r="F94" s="808"/>
      <c r="G94" s="810"/>
      <c r="H94" s="808"/>
      <c r="I94" s="802"/>
      <c r="J94" s="812"/>
      <c r="K94" s="798">
        <f t="shared" si="9"/>
        <v>0</v>
      </c>
      <c r="L94" s="797" t="str">
        <f>IFERROR(VALUE(TEXT(IFERROR(IFERROR(VLOOKUP($M94,DePara!$JC$4:$JG$27,5,0),VLOOKUP($M94,DePara!$JE$3:$JG$27,3,0)),0)+$K94,"dd/mm/aaaa hh:mm")),"-")</f>
        <v>-</v>
      </c>
      <c r="M94" s="807"/>
      <c r="N94" s="808"/>
      <c r="O94" s="808"/>
      <c r="P94" s="802"/>
      <c r="Q94" s="801"/>
      <c r="R94" s="800"/>
    </row>
    <row r="95" spans="1:18" ht="12" customHeight="1" x14ac:dyDescent="0.3">
      <c r="A95" s="796" t="str">
        <f t="shared" si="6"/>
        <v/>
      </c>
      <c r="B95" s="796" t="str">
        <f t="shared" si="7"/>
        <v/>
      </c>
      <c r="C95" s="796" t="str">
        <f t="shared" si="8"/>
        <v/>
      </c>
      <c r="D95" s="799"/>
      <c r="E95" s="808"/>
      <c r="F95" s="808"/>
      <c r="G95" s="810"/>
      <c r="H95" s="808"/>
      <c r="I95" s="802"/>
      <c r="J95" s="812"/>
      <c r="K95" s="798">
        <f t="shared" si="9"/>
        <v>0</v>
      </c>
      <c r="L95" s="797" t="str">
        <f>IFERROR(VALUE(TEXT(IFERROR(IFERROR(VLOOKUP($M95,DePara!$JC$4:$JG$27,5,0),VLOOKUP($M95,DePara!$JE$3:$JG$27,3,0)),0)+$K95,"dd/mm/aaaa hh:mm")),"-")</f>
        <v>-</v>
      </c>
      <c r="M95" s="807"/>
      <c r="N95" s="808"/>
      <c r="O95" s="808"/>
      <c r="P95" s="802"/>
      <c r="Q95" s="801"/>
      <c r="R95" s="800"/>
    </row>
    <row r="96" spans="1:18" ht="12" customHeight="1" x14ac:dyDescent="0.3">
      <c r="A96" s="796" t="str">
        <f t="shared" si="6"/>
        <v/>
      </c>
      <c r="B96" s="796" t="str">
        <f t="shared" si="7"/>
        <v/>
      </c>
      <c r="C96" s="796" t="str">
        <f t="shared" si="8"/>
        <v/>
      </c>
      <c r="D96" s="799"/>
      <c r="E96" s="808"/>
      <c r="F96" s="808"/>
      <c r="G96" s="810"/>
      <c r="H96" s="808"/>
      <c r="I96" s="802"/>
      <c r="J96" s="812"/>
      <c r="K96" s="798">
        <f t="shared" si="9"/>
        <v>0</v>
      </c>
      <c r="L96" s="797" t="str">
        <f>IFERROR(VALUE(TEXT(IFERROR(IFERROR(VLOOKUP($M96,DePara!$JC$4:$JG$27,5,0),VLOOKUP($M96,DePara!$JE$3:$JG$27,3,0)),0)+$K96,"dd/mm/aaaa hh:mm")),"-")</f>
        <v>-</v>
      </c>
      <c r="M96" s="807"/>
      <c r="N96" s="808"/>
      <c r="O96" s="808"/>
      <c r="P96" s="802"/>
      <c r="Q96" s="801"/>
      <c r="R96" s="800"/>
    </row>
    <row r="97" spans="1:18" ht="12" customHeight="1" x14ac:dyDescent="0.3">
      <c r="A97" s="796" t="str">
        <f t="shared" si="6"/>
        <v/>
      </c>
      <c r="B97" s="796" t="str">
        <f t="shared" si="7"/>
        <v/>
      </c>
      <c r="C97" s="796" t="str">
        <f t="shared" si="8"/>
        <v/>
      </c>
      <c r="D97" s="799"/>
      <c r="E97" s="808"/>
      <c r="F97" s="808"/>
      <c r="G97" s="810"/>
      <c r="H97" s="808"/>
      <c r="I97" s="802"/>
      <c r="J97" s="812"/>
      <c r="K97" s="798">
        <f t="shared" si="9"/>
        <v>0</v>
      </c>
      <c r="L97" s="797" t="str">
        <f>IFERROR(VALUE(TEXT(IFERROR(IFERROR(VLOOKUP($M97,DePara!$JC$4:$JG$27,5,0),VLOOKUP($M97,DePara!$JE$3:$JG$27,3,0)),0)+$K97,"dd/mm/aaaa hh:mm")),"-")</f>
        <v>-</v>
      </c>
      <c r="M97" s="807"/>
      <c r="N97" s="808"/>
      <c r="O97" s="808"/>
      <c r="P97" s="802"/>
      <c r="Q97" s="801"/>
      <c r="R97" s="800"/>
    </row>
    <row r="98" spans="1:18" ht="12" customHeight="1" x14ac:dyDescent="0.3">
      <c r="A98" s="796" t="str">
        <f t="shared" si="6"/>
        <v/>
      </c>
      <c r="B98" s="796" t="str">
        <f t="shared" si="7"/>
        <v/>
      </c>
      <c r="C98" s="796" t="str">
        <f t="shared" si="8"/>
        <v/>
      </c>
      <c r="D98" s="799"/>
      <c r="E98" s="808"/>
      <c r="F98" s="808"/>
      <c r="G98" s="810"/>
      <c r="H98" s="808"/>
      <c r="I98" s="802"/>
      <c r="J98" s="812"/>
      <c r="K98" s="798">
        <f t="shared" si="9"/>
        <v>0</v>
      </c>
      <c r="L98" s="797" t="str">
        <f>IFERROR(VALUE(TEXT(IFERROR(IFERROR(VLOOKUP($M98,DePara!$JC$4:$JG$27,5,0),VLOOKUP($M98,DePara!$JE$3:$JG$27,3,0)),0)+$K98,"dd/mm/aaaa hh:mm")),"-")</f>
        <v>-</v>
      </c>
      <c r="M98" s="807"/>
      <c r="N98" s="808"/>
      <c r="O98" s="808"/>
      <c r="P98" s="802"/>
      <c r="Q98" s="801"/>
      <c r="R98" s="800"/>
    </row>
    <row r="99" spans="1:18" ht="12" customHeight="1" x14ac:dyDescent="0.3">
      <c r="A99" s="796" t="str">
        <f>IF($M99="","",TEXT($K99,"dd/mm/aa hh")&amp;" "&amp;$E99&amp;" "&amp;$I99&amp;" "&amp;$M99&amp;" "&amp;$N99&amp;" "&amp;$O99)</f>
        <v>-  DEST TERMINAL SEGMENTO PRODUTO</v>
      </c>
      <c r="B99" s="796" t="str">
        <f>IF($M99="","",TEXT($L99,"dd/mm/aa hh")&amp;" "&amp;$E99&amp;" "&amp;$I99&amp;" "&amp;$M99&amp;" "&amp;$N99&amp;" "&amp;$O99)</f>
        <v>-  DEST TERMINAL SEGMENTO PRODUTO</v>
      </c>
      <c r="C99" s="796" t="str">
        <f>IF($M99="","",TEXT($K99,"dd/mm/aa hh")&amp;" "&amp;$M99&amp;" "&amp;$N99)</f>
        <v>- TERMINAL SEGMENTO</v>
      </c>
      <c r="D99" s="806" t="s">
        <v>349</v>
      </c>
      <c r="E99" s="806"/>
      <c r="F99" s="806" t="s">
        <v>67</v>
      </c>
      <c r="G99" s="806" t="s">
        <v>320</v>
      </c>
      <c r="H99" s="806" t="s">
        <v>329</v>
      </c>
      <c r="I99" s="806" t="s">
        <v>322</v>
      </c>
      <c r="J99" s="805" t="s">
        <v>330</v>
      </c>
      <c r="K99" s="798" t="str">
        <f>IFERROR(VALUE(J99),"-")</f>
        <v>-</v>
      </c>
      <c r="L99" s="797" t="str">
        <f>IFERROR(VALUE(TEXT(IFERROR(IFERROR(VLOOKUP($M99,DePara!$JC$4:$JG$27,5,0),VLOOKUP($M99,DePara!$JE$3:$JG$27,3,0)),0)+$K99,"dd/mm/aaaa hh:mm")),"-")</f>
        <v>-</v>
      </c>
      <c r="M99" s="806" t="s">
        <v>97</v>
      </c>
      <c r="N99" s="806" t="s">
        <v>99</v>
      </c>
      <c r="O99" s="806" t="s">
        <v>7</v>
      </c>
      <c r="P99" s="805" t="s">
        <v>331</v>
      </c>
      <c r="Q99" s="806" t="s">
        <v>326</v>
      </c>
      <c r="R99" s="805" t="s">
        <v>19</v>
      </c>
    </row>
    <row r="100" spans="1:18" ht="12" customHeight="1" x14ac:dyDescent="0.3">
      <c r="A100" s="796" t="str">
        <f t="shared" si="6"/>
        <v/>
      </c>
      <c r="B100" s="796" t="str">
        <f t="shared" si="7"/>
        <v/>
      </c>
      <c r="C100" s="796" t="str">
        <f t="shared" si="8"/>
        <v/>
      </c>
      <c r="D100" s="799"/>
      <c r="E100" s="808"/>
      <c r="F100" s="808"/>
      <c r="G100" s="810"/>
      <c r="H100" s="808"/>
      <c r="I100" s="802"/>
      <c r="J100" s="812"/>
      <c r="K100" s="798">
        <f t="shared" si="9"/>
        <v>0</v>
      </c>
      <c r="L100" s="797" t="str">
        <f>IFERROR(VALUE(TEXT(IFERROR(IFERROR(VLOOKUP($M100,DePara!$JC$4:$JG$27,5,0),VLOOKUP($M100,DePara!$JE$3:$JG$27,3,0)),0)+$K100,"dd/mm/aaaa hh:mm")),"-")</f>
        <v>-</v>
      </c>
      <c r="M100" s="807"/>
      <c r="N100" s="808"/>
      <c r="O100" s="808"/>
      <c r="P100" s="802"/>
      <c r="Q100" s="801"/>
      <c r="R100" s="800"/>
    </row>
    <row r="101" spans="1:18" ht="12" customHeight="1" x14ac:dyDescent="0.3">
      <c r="A101" s="796" t="str">
        <f t="shared" si="6"/>
        <v/>
      </c>
      <c r="B101" s="796" t="str">
        <f t="shared" si="7"/>
        <v/>
      </c>
      <c r="C101" s="796" t="str">
        <f t="shared" si="8"/>
        <v/>
      </c>
      <c r="D101" s="799"/>
      <c r="E101" s="808"/>
      <c r="F101" s="808"/>
      <c r="G101" s="810"/>
      <c r="H101" s="808"/>
      <c r="I101" s="802"/>
      <c r="J101" s="812"/>
      <c r="K101" s="798">
        <f t="shared" si="9"/>
        <v>0</v>
      </c>
      <c r="L101" s="797" t="str">
        <f>IFERROR(VALUE(TEXT(IFERROR(IFERROR(VLOOKUP($M101,DePara!$JC$4:$JG$27,5,0),VLOOKUP($M101,DePara!$JE$3:$JG$27,3,0)),0)+$K101,"dd/mm/aaaa hh:mm")),"-")</f>
        <v>-</v>
      </c>
      <c r="M101" s="807"/>
      <c r="N101" s="808"/>
      <c r="O101" s="808"/>
      <c r="P101" s="802"/>
      <c r="Q101" s="801"/>
      <c r="R101" s="800"/>
    </row>
    <row r="102" spans="1:18" ht="12" customHeight="1" x14ac:dyDescent="0.3">
      <c r="A102" s="796" t="str">
        <f t="shared" si="6"/>
        <v/>
      </c>
      <c r="B102" s="796" t="str">
        <f t="shared" si="7"/>
        <v/>
      </c>
      <c r="C102" s="796" t="str">
        <f t="shared" si="8"/>
        <v/>
      </c>
      <c r="D102" s="799"/>
      <c r="E102" s="808"/>
      <c r="F102" s="808"/>
      <c r="G102" s="810"/>
      <c r="H102" s="808"/>
      <c r="I102" s="802"/>
      <c r="J102" s="812"/>
      <c r="K102" s="798">
        <f t="shared" si="9"/>
        <v>0</v>
      </c>
      <c r="L102" s="797" t="str">
        <f>IFERROR(VALUE(TEXT(IFERROR(IFERROR(VLOOKUP($M102,DePara!$JC$4:$JG$27,5,0),VLOOKUP($M102,DePara!$JE$3:$JG$27,3,0)),0)+$K102,"dd/mm/aaaa hh:mm")),"-")</f>
        <v>-</v>
      </c>
      <c r="M102" s="807"/>
      <c r="N102" s="808"/>
      <c r="O102" s="808"/>
      <c r="P102" s="802"/>
      <c r="Q102" s="801"/>
      <c r="R102" s="800"/>
    </row>
    <row r="103" spans="1:18" ht="12" customHeight="1" x14ac:dyDescent="0.3">
      <c r="A103" s="796" t="str">
        <f t="shared" si="6"/>
        <v/>
      </c>
      <c r="B103" s="796" t="str">
        <f t="shared" si="7"/>
        <v/>
      </c>
      <c r="C103" s="796" t="str">
        <f t="shared" si="8"/>
        <v/>
      </c>
      <c r="D103" s="799"/>
      <c r="E103" s="808"/>
      <c r="F103" s="808"/>
      <c r="G103" s="810"/>
      <c r="H103" s="808"/>
      <c r="I103" s="802"/>
      <c r="J103" s="812"/>
      <c r="K103" s="798">
        <f t="shared" si="9"/>
        <v>0</v>
      </c>
      <c r="L103" s="797" t="str">
        <f>IFERROR(VALUE(TEXT(IFERROR(IFERROR(VLOOKUP($M103,DePara!$JC$4:$JG$27,5,0),VLOOKUP($M103,DePara!$JE$3:$JG$27,3,0)),0)+$K103,"dd/mm/aaaa hh:mm")),"-")</f>
        <v>-</v>
      </c>
      <c r="M103" s="807"/>
      <c r="N103" s="808"/>
      <c r="O103" s="808"/>
      <c r="P103" s="802"/>
      <c r="Q103" s="801"/>
      <c r="R103" s="800"/>
    </row>
    <row r="104" spans="1:18" ht="12" customHeight="1" x14ac:dyDescent="0.3">
      <c r="A104" s="796" t="str">
        <f t="shared" si="6"/>
        <v/>
      </c>
      <c r="B104" s="796" t="str">
        <f t="shared" si="7"/>
        <v/>
      </c>
      <c r="C104" s="796" t="str">
        <f t="shared" si="8"/>
        <v/>
      </c>
      <c r="D104" s="799"/>
      <c r="E104" s="808"/>
      <c r="F104" s="808"/>
      <c r="G104" s="810"/>
      <c r="H104" s="808"/>
      <c r="I104" s="802"/>
      <c r="J104" s="812"/>
      <c r="K104" s="798">
        <f t="shared" si="9"/>
        <v>0</v>
      </c>
      <c r="L104" s="797" t="str">
        <f>IFERROR(VALUE(TEXT(IFERROR(IFERROR(VLOOKUP($M104,DePara!$JC$4:$JG$27,5,0),VLOOKUP($M104,DePara!$JE$3:$JG$27,3,0)),0)+$K104,"dd/mm/aaaa hh:mm")),"-")</f>
        <v>-</v>
      </c>
      <c r="M104" s="807"/>
      <c r="N104" s="808"/>
      <c r="O104" s="808"/>
      <c r="P104" s="802"/>
      <c r="Q104" s="801"/>
      <c r="R104" s="800"/>
    </row>
    <row r="105" spans="1:18" ht="12" customHeight="1" x14ac:dyDescent="0.3">
      <c r="A105" s="796" t="str">
        <f t="shared" si="6"/>
        <v/>
      </c>
      <c r="B105" s="796" t="str">
        <f t="shared" si="7"/>
        <v/>
      </c>
      <c r="C105" s="796" t="str">
        <f t="shared" si="8"/>
        <v/>
      </c>
      <c r="D105" s="799"/>
      <c r="E105" s="808"/>
      <c r="F105" s="808"/>
      <c r="G105" s="810"/>
      <c r="H105" s="808"/>
      <c r="I105" s="802"/>
      <c r="J105" s="812"/>
      <c r="K105" s="798">
        <f t="shared" si="9"/>
        <v>0</v>
      </c>
      <c r="L105" s="797" t="str">
        <f>IFERROR(VALUE(TEXT(IFERROR(IFERROR(VLOOKUP($M105,DePara!$JC$4:$JG$27,5,0),VLOOKUP($M105,DePara!$JE$3:$JG$27,3,0)),0)+$K105,"dd/mm/aaaa hh:mm")),"-")</f>
        <v>-</v>
      </c>
      <c r="M105" s="807"/>
      <c r="N105" s="808"/>
      <c r="O105" s="808"/>
      <c r="P105" s="802"/>
      <c r="Q105" s="801"/>
      <c r="R105" s="800"/>
    </row>
    <row r="106" spans="1:18" ht="12" customHeight="1" x14ac:dyDescent="0.3">
      <c r="A106" s="796" t="str">
        <f t="shared" si="6"/>
        <v/>
      </c>
      <c r="B106" s="796" t="str">
        <f t="shared" si="7"/>
        <v/>
      </c>
      <c r="C106" s="796" t="str">
        <f t="shared" si="8"/>
        <v/>
      </c>
      <c r="D106" s="799"/>
      <c r="E106" s="808"/>
      <c r="F106" s="808"/>
      <c r="G106" s="810"/>
      <c r="H106" s="808"/>
      <c r="I106" s="802"/>
      <c r="J106" s="812"/>
      <c r="K106" s="798">
        <f t="shared" si="9"/>
        <v>0</v>
      </c>
      <c r="L106" s="797" t="str">
        <f>IFERROR(VALUE(TEXT(IFERROR(IFERROR(VLOOKUP($M106,DePara!$JC$4:$JG$27,5,0),VLOOKUP($M106,DePara!$JE$3:$JG$27,3,0)),0)+$K106,"dd/mm/aaaa hh:mm")),"-")</f>
        <v>-</v>
      </c>
      <c r="M106" s="807"/>
      <c r="N106" s="808"/>
      <c r="O106" s="808"/>
      <c r="P106" s="802"/>
      <c r="Q106" s="801"/>
      <c r="R106" s="800"/>
    </row>
    <row r="107" spans="1:18" ht="12" customHeight="1" x14ac:dyDescent="0.3">
      <c r="A107" s="796" t="str">
        <f t="shared" si="6"/>
        <v/>
      </c>
      <c r="B107" s="796" t="str">
        <f t="shared" si="7"/>
        <v/>
      </c>
      <c r="C107" s="796" t="str">
        <f t="shared" si="8"/>
        <v/>
      </c>
      <c r="D107" s="799"/>
      <c r="E107" s="808"/>
      <c r="F107" s="808"/>
      <c r="G107" s="810"/>
      <c r="H107" s="808"/>
      <c r="I107" s="802"/>
      <c r="J107" s="812"/>
      <c r="K107" s="798">
        <f t="shared" si="9"/>
        <v>0</v>
      </c>
      <c r="L107" s="797" t="str">
        <f>IFERROR(VALUE(TEXT(IFERROR(IFERROR(VLOOKUP($M107,DePara!$JC$4:$JG$27,5,0),VLOOKUP($M107,DePara!$JE$3:$JG$27,3,0)),0)+$K107,"dd/mm/aaaa hh:mm")),"-")</f>
        <v>-</v>
      </c>
      <c r="M107" s="807"/>
      <c r="N107" s="808"/>
      <c r="O107" s="808"/>
      <c r="P107" s="802"/>
      <c r="Q107" s="801"/>
      <c r="R107" s="800"/>
    </row>
    <row r="108" spans="1:18" ht="12" customHeight="1" x14ac:dyDescent="0.3">
      <c r="A108" s="796" t="str">
        <f t="shared" si="6"/>
        <v/>
      </c>
      <c r="B108" s="796" t="str">
        <f t="shared" si="7"/>
        <v/>
      </c>
      <c r="C108" s="796" t="str">
        <f t="shared" si="8"/>
        <v/>
      </c>
      <c r="D108" s="799"/>
      <c r="E108" s="808"/>
      <c r="F108" s="808"/>
      <c r="G108" s="810"/>
      <c r="H108" s="808"/>
      <c r="I108" s="802"/>
      <c r="J108" s="812"/>
      <c r="K108" s="798">
        <f t="shared" si="9"/>
        <v>0</v>
      </c>
      <c r="L108" s="797" t="str">
        <f>IFERROR(VALUE(TEXT(IFERROR(IFERROR(VLOOKUP($M108,DePara!$JC$4:$JG$27,5,0),VLOOKUP($M108,DePara!$JE$3:$JG$27,3,0)),0)+$K108,"dd/mm/aaaa hh:mm")),"-")</f>
        <v>-</v>
      </c>
      <c r="M108" s="807"/>
      <c r="N108" s="808"/>
      <c r="O108" s="808"/>
      <c r="P108" s="802"/>
      <c r="Q108" s="801"/>
      <c r="R108" s="800"/>
    </row>
    <row r="109" spans="1:18" ht="12" customHeight="1" x14ac:dyDescent="0.3">
      <c r="A109" s="796" t="str">
        <f t="shared" si="6"/>
        <v/>
      </c>
      <c r="B109" s="796" t="str">
        <f t="shared" si="7"/>
        <v/>
      </c>
      <c r="C109" s="796" t="str">
        <f t="shared" si="8"/>
        <v/>
      </c>
      <c r="D109" s="799"/>
      <c r="E109" s="808"/>
      <c r="F109" s="808"/>
      <c r="G109" s="810"/>
      <c r="H109" s="808"/>
      <c r="I109" s="802"/>
      <c r="J109" s="812"/>
      <c r="K109" s="798">
        <f t="shared" si="9"/>
        <v>0</v>
      </c>
      <c r="L109" s="797" t="str">
        <f>IFERROR(VALUE(TEXT(IFERROR(IFERROR(VLOOKUP($M109,DePara!$JC$4:$JG$27,5,0),VLOOKUP($M109,DePara!$JE$3:$JG$27,3,0)),0)+$K109,"dd/mm/aaaa hh:mm")),"-")</f>
        <v>-</v>
      </c>
      <c r="M109" s="807"/>
      <c r="N109" s="808"/>
      <c r="O109" s="808"/>
      <c r="P109" s="802"/>
      <c r="Q109" s="801"/>
      <c r="R109" s="800"/>
    </row>
    <row r="110" spans="1:18" ht="12" customHeight="1" x14ac:dyDescent="0.3">
      <c r="A110" s="796" t="str">
        <f t="shared" si="6"/>
        <v/>
      </c>
      <c r="B110" s="796" t="str">
        <f t="shared" si="7"/>
        <v/>
      </c>
      <c r="C110" s="796" t="str">
        <f t="shared" si="8"/>
        <v/>
      </c>
      <c r="D110" s="799"/>
      <c r="E110" s="808"/>
      <c r="F110" s="808"/>
      <c r="G110" s="810"/>
      <c r="H110" s="808"/>
      <c r="I110" s="802"/>
      <c r="J110" s="812"/>
      <c r="K110" s="798">
        <f t="shared" si="9"/>
        <v>0</v>
      </c>
      <c r="L110" s="797" t="str">
        <f>IFERROR(VALUE(TEXT(IFERROR(IFERROR(VLOOKUP($M110,DePara!$JC$4:$JG$27,5,0),VLOOKUP($M110,DePara!$JE$3:$JG$27,3,0)),0)+$K110,"dd/mm/aaaa hh:mm")),"-")</f>
        <v>-</v>
      </c>
      <c r="M110" s="807"/>
      <c r="N110" s="808"/>
      <c r="O110" s="808"/>
      <c r="P110" s="802"/>
      <c r="Q110" s="801"/>
      <c r="R110" s="800"/>
    </row>
    <row r="111" spans="1:18" ht="12" customHeight="1" x14ac:dyDescent="0.3">
      <c r="A111" s="796" t="str">
        <f t="shared" si="6"/>
        <v/>
      </c>
      <c r="B111" s="796" t="str">
        <f t="shared" si="7"/>
        <v/>
      </c>
      <c r="C111" s="796" t="str">
        <f t="shared" si="8"/>
        <v/>
      </c>
      <c r="D111" s="799"/>
      <c r="E111" s="808"/>
      <c r="F111" s="808"/>
      <c r="G111" s="810"/>
      <c r="H111" s="808"/>
      <c r="I111" s="802"/>
      <c r="J111" s="812"/>
      <c r="K111" s="798">
        <f t="shared" si="9"/>
        <v>0</v>
      </c>
      <c r="L111" s="797" t="str">
        <f>IFERROR(VALUE(TEXT(IFERROR(IFERROR(VLOOKUP($M111,DePara!$JC$4:$JG$27,5,0),VLOOKUP($M111,DePara!$JE$3:$JG$27,3,0)),0)+$K111,"dd/mm/aaaa hh:mm")),"-")</f>
        <v>-</v>
      </c>
      <c r="M111" s="807"/>
      <c r="N111" s="808"/>
      <c r="O111" s="808"/>
      <c r="P111" s="802"/>
      <c r="Q111" s="801"/>
      <c r="R111" s="800"/>
    </row>
    <row r="112" spans="1:18" ht="12" customHeight="1" x14ac:dyDescent="0.3">
      <c r="A112" s="796" t="str">
        <f t="shared" si="6"/>
        <v/>
      </c>
      <c r="B112" s="796" t="str">
        <f t="shared" si="7"/>
        <v/>
      </c>
      <c r="C112" s="796" t="str">
        <f t="shared" si="8"/>
        <v/>
      </c>
      <c r="D112" s="799"/>
      <c r="E112" s="808"/>
      <c r="F112" s="808"/>
      <c r="G112" s="810"/>
      <c r="H112" s="808"/>
      <c r="I112" s="802"/>
      <c r="J112" s="812"/>
      <c r="K112" s="798">
        <f t="shared" si="9"/>
        <v>0</v>
      </c>
      <c r="L112" s="797" t="str">
        <f>IFERROR(VALUE(TEXT(IFERROR(IFERROR(VLOOKUP($M112,DePara!$JC$4:$JG$27,5,0),VLOOKUP($M112,DePara!$JE$3:$JG$27,3,0)),0)+$K112,"dd/mm/aaaa hh:mm")),"-")</f>
        <v>-</v>
      </c>
      <c r="M112" s="807"/>
      <c r="N112" s="808"/>
      <c r="O112" s="808"/>
      <c r="P112" s="802"/>
      <c r="Q112" s="801"/>
      <c r="R112" s="800"/>
    </row>
    <row r="113" spans="1:18" ht="12" customHeight="1" x14ac:dyDescent="0.3">
      <c r="A113" s="796" t="str">
        <f t="shared" si="6"/>
        <v/>
      </c>
      <c r="B113" s="796" t="str">
        <f t="shared" si="7"/>
        <v/>
      </c>
      <c r="C113" s="796" t="str">
        <f t="shared" si="8"/>
        <v/>
      </c>
      <c r="D113" s="799"/>
      <c r="E113" s="808"/>
      <c r="F113" s="808"/>
      <c r="G113" s="810"/>
      <c r="H113" s="808"/>
      <c r="I113" s="802"/>
      <c r="J113" s="812"/>
      <c r="K113" s="798">
        <f t="shared" si="9"/>
        <v>0</v>
      </c>
      <c r="L113" s="797" t="str">
        <f>IFERROR(VALUE(TEXT(IFERROR(IFERROR(VLOOKUP($M113,DePara!$JC$4:$JG$27,5,0),VLOOKUP($M113,DePara!$JE$3:$JG$27,3,0)),0)+$K113,"dd/mm/aaaa hh:mm")),"-")</f>
        <v>-</v>
      </c>
      <c r="M113" s="807"/>
      <c r="N113" s="808"/>
      <c r="O113" s="808"/>
      <c r="P113" s="802"/>
      <c r="Q113" s="801"/>
      <c r="R113" s="800"/>
    </row>
    <row r="114" spans="1:18" ht="12" customHeight="1" x14ac:dyDescent="0.3">
      <c r="A114" s="796" t="str">
        <f t="shared" si="6"/>
        <v/>
      </c>
      <c r="B114" s="796" t="str">
        <f t="shared" si="7"/>
        <v/>
      </c>
      <c r="C114" s="796" t="str">
        <f t="shared" si="8"/>
        <v/>
      </c>
      <c r="D114" s="799"/>
      <c r="E114" s="808"/>
      <c r="F114" s="808"/>
      <c r="G114" s="810"/>
      <c r="H114" s="808"/>
      <c r="I114" s="802"/>
      <c r="J114" s="812"/>
      <c r="K114" s="798">
        <f t="shared" si="9"/>
        <v>0</v>
      </c>
      <c r="L114" s="797" t="str">
        <f>IFERROR(VALUE(TEXT(IFERROR(IFERROR(VLOOKUP($M114,DePara!$JC$4:$JG$27,5,0),VLOOKUP($M114,DePara!$JE$3:$JG$27,3,0)),0)+$K114,"dd/mm/aaaa hh:mm")),"-")</f>
        <v>-</v>
      </c>
      <c r="M114" s="807"/>
      <c r="N114" s="808"/>
      <c r="O114" s="808"/>
      <c r="P114" s="802"/>
      <c r="Q114" s="801"/>
      <c r="R114" s="800"/>
    </row>
    <row r="115" spans="1:18" ht="12" customHeight="1" x14ac:dyDescent="0.3">
      <c r="A115" s="796" t="str">
        <f t="shared" si="6"/>
        <v/>
      </c>
      <c r="B115" s="796" t="str">
        <f t="shared" si="7"/>
        <v/>
      </c>
      <c r="C115" s="796" t="str">
        <f t="shared" si="8"/>
        <v/>
      </c>
      <c r="D115" s="799"/>
      <c r="E115" s="808"/>
      <c r="F115" s="808"/>
      <c r="G115" s="810"/>
      <c r="H115" s="808"/>
      <c r="I115" s="802"/>
      <c r="J115" s="812"/>
      <c r="K115" s="798">
        <f t="shared" si="9"/>
        <v>0</v>
      </c>
      <c r="L115" s="797" t="str">
        <f>IFERROR(VALUE(TEXT(IFERROR(IFERROR(VLOOKUP($M115,DePara!$JC$4:$JG$27,5,0),VLOOKUP($M115,DePara!$JE$3:$JG$27,3,0)),0)+$K115,"dd/mm/aaaa hh:mm")),"-")</f>
        <v>-</v>
      </c>
      <c r="M115" s="807"/>
      <c r="N115" s="808"/>
      <c r="O115" s="808"/>
      <c r="P115" s="802"/>
      <c r="Q115" s="801"/>
      <c r="R115" s="800"/>
    </row>
    <row r="116" spans="1:18" ht="12" customHeight="1" x14ac:dyDescent="0.3">
      <c r="A116" s="796" t="str">
        <f t="shared" si="6"/>
        <v/>
      </c>
      <c r="B116" s="796" t="str">
        <f t="shared" si="7"/>
        <v/>
      </c>
      <c r="C116" s="796" t="str">
        <f t="shared" si="8"/>
        <v/>
      </c>
      <c r="D116" s="799"/>
      <c r="E116" s="808"/>
      <c r="F116" s="808"/>
      <c r="G116" s="810"/>
      <c r="H116" s="808"/>
      <c r="I116" s="802"/>
      <c r="J116" s="812"/>
      <c r="K116" s="798">
        <f t="shared" si="9"/>
        <v>0</v>
      </c>
      <c r="L116" s="797" t="str">
        <f>IFERROR(VALUE(TEXT(IFERROR(IFERROR(VLOOKUP($M116,DePara!$JC$4:$JG$27,5,0),VLOOKUP($M116,DePara!$JE$3:$JG$27,3,0)),0)+$K116,"dd/mm/aaaa hh:mm")),"-")</f>
        <v>-</v>
      </c>
      <c r="M116" s="807"/>
      <c r="N116" s="808"/>
      <c r="O116" s="808"/>
      <c r="P116" s="802"/>
      <c r="Q116" s="801"/>
      <c r="R116" s="800"/>
    </row>
    <row r="117" spans="1:18" ht="12" customHeight="1" x14ac:dyDescent="0.3">
      <c r="A117" s="796" t="str">
        <f t="shared" si="6"/>
        <v/>
      </c>
      <c r="B117" s="796" t="str">
        <f t="shared" si="7"/>
        <v/>
      </c>
      <c r="C117" s="796" t="str">
        <f t="shared" si="8"/>
        <v/>
      </c>
      <c r="D117" s="799"/>
      <c r="E117" s="808"/>
      <c r="F117" s="808"/>
      <c r="G117" s="810"/>
      <c r="H117" s="808"/>
      <c r="I117" s="802"/>
      <c r="J117" s="812"/>
      <c r="K117" s="798">
        <f t="shared" si="9"/>
        <v>0</v>
      </c>
      <c r="L117" s="797" t="str">
        <f>IFERROR(VALUE(TEXT(IFERROR(IFERROR(VLOOKUP($M117,DePara!$JC$4:$JG$27,5,0),VLOOKUP($M117,DePara!$JE$3:$JG$27,3,0)),0)+$K117,"dd/mm/aaaa hh:mm")),"-")</f>
        <v>-</v>
      </c>
      <c r="M117" s="807"/>
      <c r="N117" s="808"/>
      <c r="O117" s="808"/>
      <c r="P117" s="802"/>
      <c r="Q117" s="801"/>
      <c r="R117" s="800"/>
    </row>
    <row r="118" spans="1:18" ht="12" customHeight="1" x14ac:dyDescent="0.3">
      <c r="A118" s="796" t="str">
        <f t="shared" si="6"/>
        <v/>
      </c>
      <c r="B118" s="796" t="str">
        <f t="shared" si="7"/>
        <v/>
      </c>
      <c r="C118" s="796" t="str">
        <f t="shared" si="8"/>
        <v/>
      </c>
      <c r="D118" s="799"/>
      <c r="E118" s="808"/>
      <c r="F118" s="808"/>
      <c r="G118" s="810"/>
      <c r="H118" s="808"/>
      <c r="I118" s="802"/>
      <c r="J118" s="812"/>
      <c r="K118" s="798">
        <f t="shared" si="9"/>
        <v>0</v>
      </c>
      <c r="L118" s="797" t="str">
        <f>IFERROR(VALUE(TEXT(IFERROR(IFERROR(VLOOKUP($M118,DePara!$JC$4:$JG$27,5,0),VLOOKUP($M118,DePara!$JE$3:$JG$27,3,0)),0)+$K118,"dd/mm/aaaa hh:mm")),"-")</f>
        <v>-</v>
      </c>
      <c r="M118" s="807"/>
      <c r="N118" s="808"/>
      <c r="O118" s="808"/>
      <c r="P118" s="802"/>
      <c r="Q118" s="801"/>
      <c r="R118" s="800"/>
    </row>
    <row r="119" spans="1:18" ht="12" customHeight="1" x14ac:dyDescent="0.3">
      <c r="A119" s="796" t="str">
        <f t="shared" si="6"/>
        <v/>
      </c>
      <c r="B119" s="796" t="str">
        <f t="shared" si="7"/>
        <v/>
      </c>
      <c r="C119" s="796" t="str">
        <f t="shared" si="8"/>
        <v/>
      </c>
      <c r="D119" s="799"/>
      <c r="E119" s="808"/>
      <c r="F119" s="808"/>
      <c r="G119" s="810"/>
      <c r="H119" s="808"/>
      <c r="I119" s="802"/>
      <c r="J119" s="812"/>
      <c r="K119" s="798">
        <f t="shared" si="9"/>
        <v>0</v>
      </c>
      <c r="L119" s="797" t="str">
        <f>IFERROR(VALUE(TEXT(IFERROR(IFERROR(VLOOKUP($M119,DePara!$JC$4:$JG$27,5,0),VLOOKUP($M119,DePara!$JE$3:$JG$27,3,0)),0)+$K119,"dd/mm/aaaa hh:mm")),"-")</f>
        <v>-</v>
      </c>
      <c r="M119" s="807"/>
      <c r="N119" s="808"/>
      <c r="O119" s="808"/>
      <c r="P119" s="802"/>
      <c r="Q119" s="801"/>
      <c r="R119" s="800"/>
    </row>
    <row r="120" spans="1:18" ht="12" customHeight="1" x14ac:dyDescent="0.3">
      <c r="A120" s="796" t="str">
        <f t="shared" si="6"/>
        <v/>
      </c>
      <c r="B120" s="796" t="str">
        <f t="shared" si="7"/>
        <v/>
      </c>
      <c r="C120" s="796" t="str">
        <f t="shared" si="8"/>
        <v/>
      </c>
      <c r="D120" s="799"/>
      <c r="E120" s="808"/>
      <c r="F120" s="808"/>
      <c r="G120" s="810"/>
      <c r="H120" s="808"/>
      <c r="I120" s="802"/>
      <c r="J120" s="812"/>
      <c r="K120" s="798">
        <f t="shared" si="9"/>
        <v>0</v>
      </c>
      <c r="L120" s="797" t="str">
        <f>IFERROR(VALUE(TEXT(IFERROR(IFERROR(VLOOKUP($M120,DePara!$JC$4:$JG$27,5,0),VLOOKUP($M120,DePara!$JE$3:$JG$27,3,0)),0)+$K120,"dd/mm/aaaa hh:mm")),"-")</f>
        <v>-</v>
      </c>
      <c r="M120" s="807"/>
      <c r="N120" s="808"/>
      <c r="O120" s="808"/>
      <c r="P120" s="802"/>
      <c r="Q120" s="801"/>
      <c r="R120" s="800"/>
    </row>
    <row r="121" spans="1:18" ht="12" customHeight="1" x14ac:dyDescent="0.3">
      <c r="A121" s="796" t="str">
        <f t="shared" si="6"/>
        <v/>
      </c>
      <c r="B121" s="796" t="str">
        <f t="shared" si="7"/>
        <v/>
      </c>
      <c r="C121" s="796" t="str">
        <f t="shared" si="8"/>
        <v/>
      </c>
      <c r="D121" s="799"/>
      <c r="E121" s="808"/>
      <c r="F121" s="808"/>
      <c r="G121" s="810"/>
      <c r="H121" s="808"/>
      <c r="I121" s="802"/>
      <c r="J121" s="812"/>
      <c r="K121" s="798">
        <f t="shared" si="9"/>
        <v>0</v>
      </c>
      <c r="L121" s="797" t="str">
        <f>IFERROR(VALUE(TEXT(IFERROR(IFERROR(VLOOKUP($M121,DePara!$JC$4:$JG$27,5,0),VLOOKUP($M121,DePara!$JE$3:$JG$27,3,0)),0)+$K121,"dd/mm/aaaa hh:mm")),"-")</f>
        <v>-</v>
      </c>
      <c r="M121" s="807"/>
      <c r="N121" s="808"/>
      <c r="O121" s="808"/>
      <c r="P121" s="802"/>
      <c r="Q121" s="801"/>
      <c r="R121" s="800"/>
    </row>
    <row r="122" spans="1:18" ht="12" customHeight="1" x14ac:dyDescent="0.3">
      <c r="A122" s="796" t="str">
        <f t="shared" si="6"/>
        <v/>
      </c>
      <c r="B122" s="796" t="str">
        <f t="shared" si="7"/>
        <v/>
      </c>
      <c r="C122" s="796" t="str">
        <f t="shared" si="8"/>
        <v/>
      </c>
      <c r="D122" s="799"/>
      <c r="E122" s="808"/>
      <c r="F122" s="808"/>
      <c r="G122" s="810"/>
      <c r="H122" s="808"/>
      <c r="I122" s="802"/>
      <c r="J122" s="812"/>
      <c r="K122" s="798">
        <f t="shared" si="9"/>
        <v>0</v>
      </c>
      <c r="L122" s="797" t="str">
        <f>IFERROR(VALUE(TEXT(IFERROR(IFERROR(VLOOKUP($M122,DePara!$JC$4:$JG$27,5,0),VLOOKUP($M122,DePara!$JE$3:$JG$27,3,0)),0)+$K122,"dd/mm/aaaa hh:mm")),"-")</f>
        <v>-</v>
      </c>
      <c r="M122" s="807"/>
      <c r="N122" s="808"/>
      <c r="O122" s="808"/>
      <c r="P122" s="802"/>
      <c r="Q122" s="801"/>
      <c r="R122" s="800"/>
    </row>
    <row r="123" spans="1:18" ht="12" customHeight="1" x14ac:dyDescent="0.3">
      <c r="A123" s="796" t="str">
        <f t="shared" si="6"/>
        <v/>
      </c>
      <c r="B123" s="796" t="str">
        <f t="shared" si="7"/>
        <v/>
      </c>
      <c r="C123" s="796" t="str">
        <f t="shared" si="8"/>
        <v/>
      </c>
      <c r="D123" s="799"/>
      <c r="E123" s="808"/>
      <c r="F123" s="808"/>
      <c r="G123" s="810"/>
      <c r="H123" s="808"/>
      <c r="I123" s="802"/>
      <c r="J123" s="812"/>
      <c r="K123" s="798">
        <f t="shared" si="9"/>
        <v>0</v>
      </c>
      <c r="L123" s="797" t="str">
        <f>IFERROR(VALUE(TEXT(IFERROR(IFERROR(VLOOKUP($M123,DePara!$JC$4:$JG$27,5,0),VLOOKUP($M123,DePara!$JE$3:$JG$27,3,0)),0)+$K123,"dd/mm/aaaa hh:mm")),"-")</f>
        <v>-</v>
      </c>
      <c r="M123" s="807"/>
      <c r="N123" s="808"/>
      <c r="O123" s="808"/>
      <c r="P123" s="802"/>
      <c r="Q123" s="801"/>
      <c r="R123" s="800"/>
    </row>
    <row r="124" spans="1:18" ht="12" customHeight="1" x14ac:dyDescent="0.3">
      <c r="A124" s="796" t="str">
        <f t="shared" si="6"/>
        <v/>
      </c>
      <c r="B124" s="796" t="str">
        <f t="shared" si="7"/>
        <v/>
      </c>
      <c r="C124" s="796" t="str">
        <f t="shared" si="8"/>
        <v/>
      </c>
      <c r="D124" s="799"/>
      <c r="E124" s="808"/>
      <c r="F124" s="808"/>
      <c r="G124" s="810"/>
      <c r="H124" s="808"/>
      <c r="I124" s="802"/>
      <c r="J124" s="812"/>
      <c r="K124" s="798">
        <f t="shared" si="9"/>
        <v>0</v>
      </c>
      <c r="L124" s="797" t="str">
        <f>IFERROR(VALUE(TEXT(IFERROR(IFERROR(VLOOKUP($M124,DePara!$JC$4:$JG$27,5,0),VLOOKUP($M124,DePara!$JE$3:$JG$27,3,0)),0)+$K124,"dd/mm/aaaa hh:mm")),"-")</f>
        <v>-</v>
      </c>
      <c r="M124" s="807"/>
      <c r="N124" s="808"/>
      <c r="O124" s="808"/>
      <c r="P124" s="802"/>
      <c r="Q124" s="801"/>
      <c r="R124" s="800"/>
    </row>
    <row r="125" spans="1:18" ht="12" customHeight="1" x14ac:dyDescent="0.3">
      <c r="A125" s="796" t="str">
        <f t="shared" si="6"/>
        <v/>
      </c>
      <c r="B125" s="796" t="str">
        <f t="shared" si="7"/>
        <v/>
      </c>
      <c r="C125" s="796" t="str">
        <f t="shared" si="8"/>
        <v/>
      </c>
      <c r="D125" s="799"/>
      <c r="E125" s="808"/>
      <c r="F125" s="808"/>
      <c r="G125" s="810"/>
      <c r="H125" s="808"/>
      <c r="I125" s="802"/>
      <c r="J125" s="812"/>
      <c r="K125" s="798">
        <f t="shared" si="9"/>
        <v>0</v>
      </c>
      <c r="L125" s="797" t="str">
        <f>IFERROR(VALUE(TEXT(IFERROR(IFERROR(VLOOKUP($M125,DePara!$JC$4:$JG$27,5,0),VLOOKUP($M125,DePara!$JE$3:$JG$27,3,0)),0)+$K125,"dd/mm/aaaa hh:mm")),"-")</f>
        <v>-</v>
      </c>
      <c r="M125" s="807"/>
      <c r="N125" s="808"/>
      <c r="O125" s="808"/>
      <c r="P125" s="802"/>
      <c r="Q125" s="801"/>
      <c r="R125" s="800"/>
    </row>
    <row r="126" spans="1:18" ht="12" customHeight="1" x14ac:dyDescent="0.3">
      <c r="A126" s="796" t="str">
        <f t="shared" si="6"/>
        <v/>
      </c>
      <c r="B126" s="796" t="str">
        <f t="shared" si="7"/>
        <v/>
      </c>
      <c r="C126" s="796" t="str">
        <f t="shared" si="8"/>
        <v/>
      </c>
      <c r="D126" s="799"/>
      <c r="E126" s="808"/>
      <c r="F126" s="808"/>
      <c r="G126" s="810"/>
      <c r="H126" s="808"/>
      <c r="I126" s="802"/>
      <c r="J126" s="812"/>
      <c r="K126" s="798">
        <f t="shared" si="9"/>
        <v>0</v>
      </c>
      <c r="L126" s="797" t="str">
        <f>IFERROR(VALUE(TEXT(IFERROR(IFERROR(VLOOKUP($M126,DePara!$JC$4:$JG$27,5,0),VLOOKUP($M126,DePara!$JE$3:$JG$27,3,0)),0)+$K126,"dd/mm/aaaa hh:mm")),"-")</f>
        <v>-</v>
      </c>
      <c r="M126" s="807"/>
      <c r="N126" s="808"/>
      <c r="O126" s="808"/>
      <c r="P126" s="802"/>
      <c r="Q126" s="801"/>
      <c r="R126" s="800"/>
    </row>
    <row r="127" spans="1:18" ht="12" customHeight="1" x14ac:dyDescent="0.3">
      <c r="A127" s="796" t="str">
        <f t="shared" si="6"/>
        <v/>
      </c>
      <c r="B127" s="796" t="str">
        <f t="shared" si="7"/>
        <v/>
      </c>
      <c r="C127" s="796" t="str">
        <f t="shared" si="8"/>
        <v/>
      </c>
      <c r="D127" s="799"/>
      <c r="E127" s="808"/>
      <c r="F127" s="808"/>
      <c r="G127" s="810"/>
      <c r="H127" s="808"/>
      <c r="I127" s="802"/>
      <c r="J127" s="812"/>
      <c r="K127" s="798">
        <f t="shared" si="9"/>
        <v>0</v>
      </c>
      <c r="L127" s="797" t="str">
        <f>IFERROR(VALUE(TEXT(IFERROR(IFERROR(VLOOKUP($M127,DePara!$JC$4:$JG$27,5,0),VLOOKUP($M127,DePara!$JE$3:$JG$27,3,0)),0)+$K127,"dd/mm/aaaa hh:mm")),"-")</f>
        <v>-</v>
      </c>
      <c r="M127" s="807"/>
      <c r="N127" s="808"/>
      <c r="O127" s="808"/>
      <c r="P127" s="802"/>
      <c r="Q127" s="801"/>
      <c r="R127" s="800"/>
    </row>
    <row r="128" spans="1:18" ht="12" customHeight="1" x14ac:dyDescent="0.3">
      <c r="A128" s="796" t="str">
        <f t="shared" si="6"/>
        <v/>
      </c>
      <c r="B128" s="796" t="str">
        <f t="shared" si="7"/>
        <v/>
      </c>
      <c r="C128" s="796" t="str">
        <f t="shared" si="8"/>
        <v/>
      </c>
      <c r="D128" s="799"/>
      <c r="E128" s="808"/>
      <c r="F128" s="808"/>
      <c r="G128" s="810"/>
      <c r="H128" s="808"/>
      <c r="I128" s="802"/>
      <c r="J128" s="812"/>
      <c r="K128" s="798">
        <f t="shared" si="9"/>
        <v>0</v>
      </c>
      <c r="L128" s="797" t="str">
        <f>IFERROR(VALUE(TEXT(IFERROR(IFERROR(VLOOKUP($M128,DePara!$JC$4:$JG$27,5,0),VLOOKUP($M128,DePara!$JE$3:$JG$27,3,0)),0)+$K128,"dd/mm/aaaa hh:mm")),"-")</f>
        <v>-</v>
      </c>
      <c r="M128" s="807"/>
      <c r="N128" s="808"/>
      <c r="O128" s="808"/>
      <c r="P128" s="802"/>
      <c r="Q128" s="801"/>
      <c r="R128" s="800"/>
    </row>
    <row r="129" spans="1:18" ht="12" customHeight="1" x14ac:dyDescent="0.3">
      <c r="A129" s="796" t="str">
        <f t="shared" si="6"/>
        <v/>
      </c>
      <c r="B129" s="796" t="str">
        <f t="shared" si="7"/>
        <v/>
      </c>
      <c r="C129" s="796" t="str">
        <f t="shared" si="8"/>
        <v/>
      </c>
      <c r="D129" s="799"/>
      <c r="E129" s="808"/>
      <c r="F129" s="808"/>
      <c r="G129" s="810"/>
      <c r="H129" s="808"/>
      <c r="I129" s="802"/>
      <c r="J129" s="812"/>
      <c r="K129" s="798">
        <f t="shared" si="9"/>
        <v>0</v>
      </c>
      <c r="L129" s="797" t="str">
        <f>IFERROR(VALUE(TEXT(IFERROR(IFERROR(VLOOKUP($M129,DePara!$JC$4:$JG$27,5,0),VLOOKUP($M129,DePara!$JE$3:$JG$27,3,0)),0)+$K129,"dd/mm/aaaa hh:mm")),"-")</f>
        <v>-</v>
      </c>
      <c r="M129" s="807"/>
      <c r="N129" s="808"/>
      <c r="O129" s="808"/>
      <c r="P129" s="802"/>
      <c r="Q129" s="801"/>
      <c r="R129" s="800"/>
    </row>
    <row r="130" spans="1:18" ht="12" customHeight="1" x14ac:dyDescent="0.3">
      <c r="A130" s="796" t="str">
        <f t="shared" si="6"/>
        <v/>
      </c>
      <c r="B130" s="796" t="str">
        <f t="shared" si="7"/>
        <v/>
      </c>
      <c r="C130" s="796" t="str">
        <f t="shared" si="8"/>
        <v/>
      </c>
      <c r="D130" s="799"/>
      <c r="E130" s="808"/>
      <c r="F130" s="808"/>
      <c r="G130" s="810"/>
      <c r="H130" s="808"/>
      <c r="I130" s="802"/>
      <c r="J130" s="812"/>
      <c r="K130" s="798">
        <f t="shared" si="9"/>
        <v>0</v>
      </c>
      <c r="L130" s="797" t="str">
        <f>IFERROR(VALUE(TEXT(IFERROR(IFERROR(VLOOKUP($M130,DePara!$JC$4:$JG$27,5,0),VLOOKUP($M130,DePara!$JE$3:$JG$27,3,0)),0)+$K130,"dd/mm/aaaa hh:mm")),"-")</f>
        <v>-</v>
      </c>
      <c r="M130" s="807"/>
      <c r="N130" s="808"/>
      <c r="O130" s="808"/>
      <c r="P130" s="802"/>
      <c r="Q130" s="801"/>
      <c r="R130" s="800"/>
    </row>
    <row r="131" spans="1:18" ht="12" customHeight="1" x14ac:dyDescent="0.3">
      <c r="A131" s="796" t="str">
        <f t="shared" si="6"/>
        <v/>
      </c>
      <c r="B131" s="796" t="str">
        <f t="shared" si="7"/>
        <v/>
      </c>
      <c r="C131" s="796" t="str">
        <f t="shared" si="8"/>
        <v/>
      </c>
      <c r="D131" s="799"/>
      <c r="E131" s="808"/>
      <c r="F131" s="808"/>
      <c r="G131" s="810"/>
      <c r="H131" s="808"/>
      <c r="I131" s="802"/>
      <c r="J131" s="812"/>
      <c r="K131" s="798">
        <f t="shared" si="9"/>
        <v>0</v>
      </c>
      <c r="L131" s="797" t="str">
        <f>IFERROR(VALUE(TEXT(IFERROR(IFERROR(VLOOKUP($M131,DePara!$JC$4:$JG$27,5,0),VLOOKUP($M131,DePara!$JE$3:$JG$27,3,0)),0)+$K131,"dd/mm/aaaa hh:mm")),"-")</f>
        <v>-</v>
      </c>
      <c r="M131" s="807"/>
      <c r="N131" s="808"/>
      <c r="O131" s="808"/>
      <c r="P131" s="802"/>
      <c r="Q131" s="801"/>
      <c r="R131" s="800"/>
    </row>
    <row r="132" spans="1:18" ht="12" customHeight="1" x14ac:dyDescent="0.3">
      <c r="A132" s="796" t="str">
        <f t="shared" si="6"/>
        <v/>
      </c>
      <c r="B132" s="796" t="str">
        <f t="shared" si="7"/>
        <v/>
      </c>
      <c r="C132" s="796" t="str">
        <f t="shared" si="8"/>
        <v/>
      </c>
      <c r="D132" s="799"/>
      <c r="E132" s="808"/>
      <c r="F132" s="808"/>
      <c r="G132" s="810"/>
      <c r="H132" s="808"/>
      <c r="I132" s="802"/>
      <c r="J132" s="812"/>
      <c r="K132" s="798">
        <f t="shared" si="9"/>
        <v>0</v>
      </c>
      <c r="L132" s="797" t="str">
        <f>IFERROR(VALUE(TEXT(IFERROR(IFERROR(VLOOKUP($M132,DePara!$JC$4:$JG$27,5,0),VLOOKUP($M132,DePara!$JE$3:$JG$27,3,0)),0)+$K132,"dd/mm/aaaa hh:mm")),"-")</f>
        <v>-</v>
      </c>
      <c r="M132" s="807"/>
      <c r="N132" s="808"/>
      <c r="O132" s="808"/>
      <c r="P132" s="802"/>
      <c r="Q132" s="801"/>
      <c r="R132" s="800"/>
    </row>
    <row r="133" spans="1:18" ht="12" customHeight="1" x14ac:dyDescent="0.3">
      <c r="A133" s="796" t="str">
        <f t="shared" si="6"/>
        <v/>
      </c>
      <c r="B133" s="796" t="str">
        <f t="shared" si="7"/>
        <v/>
      </c>
      <c r="C133" s="796" t="str">
        <f t="shared" si="8"/>
        <v/>
      </c>
      <c r="D133" s="799"/>
      <c r="E133" s="808"/>
      <c r="F133" s="808"/>
      <c r="G133" s="810"/>
      <c r="H133" s="808"/>
      <c r="I133" s="802"/>
      <c r="J133" s="812"/>
      <c r="K133" s="798">
        <f t="shared" si="9"/>
        <v>0</v>
      </c>
      <c r="L133" s="797" t="str">
        <f>IFERROR(VALUE(TEXT(IFERROR(IFERROR(VLOOKUP($M133,DePara!$JC$4:$JG$27,5,0),VLOOKUP($M133,DePara!$JE$3:$JG$27,3,0)),0)+$K133,"dd/mm/aaaa hh:mm")),"-")</f>
        <v>-</v>
      </c>
      <c r="M133" s="807"/>
      <c r="N133" s="808"/>
      <c r="O133" s="808"/>
      <c r="P133" s="802"/>
      <c r="Q133" s="801"/>
      <c r="R133" s="800"/>
    </row>
    <row r="134" spans="1:18" ht="12" customHeight="1" x14ac:dyDescent="0.3">
      <c r="A134" s="796" t="str">
        <f t="shared" si="6"/>
        <v/>
      </c>
      <c r="B134" s="796" t="str">
        <f t="shared" si="7"/>
        <v/>
      </c>
      <c r="C134" s="796" t="str">
        <f t="shared" si="8"/>
        <v/>
      </c>
      <c r="D134" s="799"/>
      <c r="E134" s="808"/>
      <c r="F134" s="808"/>
      <c r="G134" s="810"/>
      <c r="H134" s="808"/>
      <c r="I134" s="802"/>
      <c r="J134" s="812"/>
      <c r="K134" s="798">
        <f t="shared" si="9"/>
        <v>0</v>
      </c>
      <c r="L134" s="797" t="str">
        <f>IFERROR(VALUE(TEXT(IFERROR(IFERROR(VLOOKUP($M134,DePara!$JC$4:$JG$27,5,0),VLOOKUP($M134,DePara!$JE$3:$JG$27,3,0)),0)+$K134,"dd/mm/aaaa hh:mm")),"-")</f>
        <v>-</v>
      </c>
      <c r="M134" s="807"/>
      <c r="N134" s="808"/>
      <c r="O134" s="808"/>
      <c r="P134" s="802"/>
      <c r="Q134" s="801"/>
      <c r="R134" s="800"/>
    </row>
    <row r="135" spans="1:18" ht="12" customHeight="1" x14ac:dyDescent="0.3">
      <c r="A135" s="796" t="str">
        <f t="shared" ref="A135:A198" si="11">IF($M135="","",TEXT($K135,"dd/mm/aa hh")&amp;" "&amp;$E135&amp;" "&amp;$I135&amp;" "&amp;$M135&amp;" "&amp;$N135&amp;" "&amp;$O135)</f>
        <v/>
      </c>
      <c r="B135" s="796" t="str">
        <f t="shared" ref="B135:B198" si="12">IF($M135="","",TEXT($L135,"dd/mm/aa hh")&amp;" "&amp;$E135&amp;" "&amp;$I135&amp;" "&amp;$M135&amp;" "&amp;$N135&amp;" "&amp;$O135)</f>
        <v/>
      </c>
      <c r="C135" s="796" t="str">
        <f t="shared" ref="C135:C198" si="13">IF($M135="","",TEXT($K135,"dd/mm/aa hh")&amp;" "&amp;$M135&amp;" "&amp;$N135)</f>
        <v/>
      </c>
      <c r="D135" s="799"/>
      <c r="E135" s="808"/>
      <c r="F135" s="808"/>
      <c r="G135" s="810"/>
      <c r="H135" s="808"/>
      <c r="I135" s="802"/>
      <c r="J135" s="812"/>
      <c r="K135" s="798">
        <f t="shared" si="9"/>
        <v>0</v>
      </c>
      <c r="L135" s="797" t="str">
        <f>IFERROR(VALUE(TEXT(IFERROR(IFERROR(VLOOKUP($M135,DePara!$JC$4:$JG$27,5,0),VLOOKUP($M135,DePara!$JE$3:$JG$27,3,0)),0)+$K135,"dd/mm/aaaa hh:mm")),"-")</f>
        <v>-</v>
      </c>
      <c r="M135" s="807"/>
      <c r="N135" s="808"/>
      <c r="O135" s="808"/>
      <c r="P135" s="802"/>
      <c r="Q135" s="801"/>
      <c r="R135" s="800"/>
    </row>
    <row r="136" spans="1:18" ht="12" customHeight="1" x14ac:dyDescent="0.3">
      <c r="A136" s="796" t="str">
        <f t="shared" si="11"/>
        <v/>
      </c>
      <c r="B136" s="796" t="str">
        <f t="shared" si="12"/>
        <v/>
      </c>
      <c r="C136" s="796" t="str">
        <f t="shared" si="13"/>
        <v/>
      </c>
      <c r="D136" s="799"/>
      <c r="E136" s="808"/>
      <c r="F136" s="808"/>
      <c r="G136" s="810"/>
      <c r="H136" s="808"/>
      <c r="I136" s="802"/>
      <c r="J136" s="812"/>
      <c r="K136" s="798">
        <f t="shared" si="9"/>
        <v>0</v>
      </c>
      <c r="L136" s="797" t="str">
        <f>IFERROR(VALUE(TEXT(IFERROR(IFERROR(VLOOKUP($M136,DePara!$JC$4:$JG$27,5,0),VLOOKUP($M136,DePara!$JE$3:$JG$27,3,0)),0)+$K136,"dd/mm/aaaa hh:mm")),"-")</f>
        <v>-</v>
      </c>
      <c r="M136" s="807"/>
      <c r="N136" s="808"/>
      <c r="O136" s="808"/>
      <c r="P136" s="802"/>
      <c r="Q136" s="801"/>
      <c r="R136" s="800"/>
    </row>
    <row r="137" spans="1:18" ht="12" customHeight="1" x14ac:dyDescent="0.3">
      <c r="A137" s="796" t="str">
        <f t="shared" si="11"/>
        <v/>
      </c>
      <c r="B137" s="796" t="str">
        <f t="shared" si="12"/>
        <v/>
      </c>
      <c r="C137" s="796" t="str">
        <f t="shared" si="13"/>
        <v/>
      </c>
      <c r="D137" s="799"/>
      <c r="E137" s="808"/>
      <c r="F137" s="808"/>
      <c r="G137" s="810"/>
      <c r="H137" s="808"/>
      <c r="I137" s="802"/>
      <c r="J137" s="812"/>
      <c r="K137" s="798">
        <f t="shared" si="9"/>
        <v>0</v>
      </c>
      <c r="L137" s="797" t="str">
        <f>IFERROR(VALUE(TEXT(IFERROR(IFERROR(VLOOKUP($M137,DePara!$JC$4:$JG$27,5,0),VLOOKUP($M137,DePara!$JE$3:$JG$27,3,0)),0)+$K137,"dd/mm/aaaa hh:mm")),"-")</f>
        <v>-</v>
      </c>
      <c r="M137" s="807"/>
      <c r="N137" s="808"/>
      <c r="O137" s="808"/>
      <c r="P137" s="802"/>
      <c r="Q137" s="801"/>
      <c r="R137" s="800"/>
    </row>
    <row r="138" spans="1:18" ht="12" customHeight="1" x14ac:dyDescent="0.3">
      <c r="A138" s="796" t="str">
        <f t="shared" si="11"/>
        <v/>
      </c>
      <c r="B138" s="796" t="str">
        <f t="shared" si="12"/>
        <v/>
      </c>
      <c r="C138" s="796" t="str">
        <f t="shared" si="13"/>
        <v/>
      </c>
      <c r="D138" s="799"/>
      <c r="E138" s="808"/>
      <c r="F138" s="808"/>
      <c r="G138" s="810"/>
      <c r="H138" s="808"/>
      <c r="I138" s="802"/>
      <c r="J138" s="812"/>
      <c r="K138" s="798">
        <f t="shared" si="9"/>
        <v>0</v>
      </c>
      <c r="L138" s="797" t="str">
        <f>IFERROR(VALUE(TEXT(IFERROR(IFERROR(VLOOKUP($M138,DePara!$JC$4:$JG$27,5,0),VLOOKUP($M138,DePara!$JE$3:$JG$27,3,0)),0)+$K138,"dd/mm/aaaa hh:mm")),"-")</f>
        <v>-</v>
      </c>
      <c r="M138" s="807"/>
      <c r="N138" s="808"/>
      <c r="O138" s="808"/>
      <c r="P138" s="802"/>
      <c r="Q138" s="801"/>
      <c r="R138" s="800"/>
    </row>
    <row r="139" spans="1:18" ht="12" customHeight="1" x14ac:dyDescent="0.3">
      <c r="A139" s="796" t="str">
        <f t="shared" si="11"/>
        <v/>
      </c>
      <c r="B139" s="796" t="str">
        <f t="shared" si="12"/>
        <v/>
      </c>
      <c r="C139" s="796" t="str">
        <f t="shared" si="13"/>
        <v/>
      </c>
      <c r="D139" s="799"/>
      <c r="E139" s="808"/>
      <c r="F139" s="808"/>
      <c r="G139" s="810"/>
      <c r="H139" s="808"/>
      <c r="I139" s="802"/>
      <c r="J139" s="812"/>
      <c r="K139" s="798">
        <f t="shared" si="9"/>
        <v>0</v>
      </c>
      <c r="L139" s="797" t="str">
        <f>IFERROR(VALUE(TEXT(IFERROR(IFERROR(VLOOKUP($M139,DePara!$JC$4:$JG$27,5,0),VLOOKUP($M139,DePara!$JE$3:$JG$27,3,0)),0)+$K139,"dd/mm/aaaa hh:mm")),"-")</f>
        <v>-</v>
      </c>
      <c r="M139" s="807"/>
      <c r="N139" s="808"/>
      <c r="O139" s="808"/>
      <c r="P139" s="802"/>
      <c r="Q139" s="801"/>
      <c r="R139" s="800"/>
    </row>
    <row r="140" spans="1:18" ht="12" customHeight="1" x14ac:dyDescent="0.3">
      <c r="A140" s="796" t="str">
        <f t="shared" si="11"/>
        <v/>
      </c>
      <c r="B140" s="796" t="str">
        <f t="shared" si="12"/>
        <v/>
      </c>
      <c r="C140" s="796" t="str">
        <f t="shared" si="13"/>
        <v/>
      </c>
      <c r="D140" s="799"/>
      <c r="E140" s="808"/>
      <c r="F140" s="808"/>
      <c r="G140" s="810"/>
      <c r="H140" s="808"/>
      <c r="I140" s="802"/>
      <c r="J140" s="812"/>
      <c r="K140" s="798">
        <f t="shared" si="9"/>
        <v>0</v>
      </c>
      <c r="L140" s="797" t="str">
        <f>IFERROR(VALUE(TEXT(IFERROR(IFERROR(VLOOKUP($M140,DePara!$JC$4:$JG$27,5,0),VLOOKUP($M140,DePara!$JE$3:$JG$27,3,0)),0)+$K140,"dd/mm/aaaa hh:mm")),"-")</f>
        <v>-</v>
      </c>
      <c r="M140" s="807"/>
      <c r="N140" s="808"/>
      <c r="O140" s="808"/>
      <c r="P140" s="802"/>
      <c r="Q140" s="801"/>
      <c r="R140" s="800"/>
    </row>
    <row r="141" spans="1:18" ht="12" customHeight="1" x14ac:dyDescent="0.3">
      <c r="A141" s="796" t="str">
        <f t="shared" si="11"/>
        <v/>
      </c>
      <c r="B141" s="796" t="str">
        <f t="shared" si="12"/>
        <v/>
      </c>
      <c r="C141" s="796" t="str">
        <f t="shared" si="13"/>
        <v/>
      </c>
      <c r="D141" s="799"/>
      <c r="E141" s="808"/>
      <c r="F141" s="808"/>
      <c r="G141" s="810"/>
      <c r="H141" s="808"/>
      <c r="I141" s="802"/>
      <c r="J141" s="812"/>
      <c r="K141" s="798">
        <f t="shared" si="9"/>
        <v>0</v>
      </c>
      <c r="L141" s="797" t="str">
        <f>IFERROR(VALUE(TEXT(IFERROR(IFERROR(VLOOKUP($M141,DePara!$JC$4:$JG$27,5,0),VLOOKUP($M141,DePara!$JE$3:$JG$27,3,0)),0)+$K141,"dd/mm/aaaa hh:mm")),"-")</f>
        <v>-</v>
      </c>
      <c r="M141" s="807"/>
      <c r="N141" s="808"/>
      <c r="O141" s="808"/>
      <c r="P141" s="802"/>
      <c r="Q141" s="801"/>
      <c r="R141" s="800"/>
    </row>
    <row r="142" spans="1:18" ht="12" customHeight="1" x14ac:dyDescent="0.3">
      <c r="A142" s="796" t="str">
        <f t="shared" si="11"/>
        <v/>
      </c>
      <c r="B142" s="796" t="str">
        <f t="shared" si="12"/>
        <v/>
      </c>
      <c r="C142" s="796" t="str">
        <f t="shared" si="13"/>
        <v/>
      </c>
      <c r="D142" s="799"/>
      <c r="E142" s="808"/>
      <c r="F142" s="808"/>
      <c r="G142" s="810"/>
      <c r="H142" s="808"/>
      <c r="I142" s="802"/>
      <c r="J142" s="812"/>
      <c r="K142" s="798">
        <f t="shared" si="9"/>
        <v>0</v>
      </c>
      <c r="L142" s="797" t="str">
        <f>IFERROR(VALUE(TEXT(IFERROR(IFERROR(VLOOKUP($M142,DePara!$JC$4:$JG$27,5,0),VLOOKUP($M142,DePara!$JE$3:$JG$27,3,0)),0)+$K142,"dd/mm/aaaa hh:mm")),"-")</f>
        <v>-</v>
      </c>
      <c r="M142" s="807"/>
      <c r="N142" s="808"/>
      <c r="O142" s="808"/>
      <c r="P142" s="802"/>
      <c r="Q142" s="801"/>
      <c r="R142" s="800"/>
    </row>
    <row r="143" spans="1:18" ht="12" customHeight="1" x14ac:dyDescent="0.3">
      <c r="A143" s="796" t="str">
        <f t="shared" si="11"/>
        <v/>
      </c>
      <c r="B143" s="796" t="str">
        <f t="shared" si="12"/>
        <v/>
      </c>
      <c r="C143" s="796" t="str">
        <f t="shared" si="13"/>
        <v/>
      </c>
      <c r="D143" s="799"/>
      <c r="E143" s="808"/>
      <c r="F143" s="808"/>
      <c r="G143" s="810"/>
      <c r="H143" s="808"/>
      <c r="I143" s="802"/>
      <c r="J143" s="812"/>
      <c r="K143" s="798">
        <f t="shared" ref="K143:K206" si="14">IFERROR(VALUE(J143),"-")</f>
        <v>0</v>
      </c>
      <c r="L143" s="797" t="str">
        <f>IFERROR(VALUE(TEXT(IFERROR(IFERROR(VLOOKUP($M143,DePara!$JC$4:$JG$27,5,0),VLOOKUP($M143,DePara!$JE$3:$JG$27,3,0)),0)+$K143,"dd/mm/aaaa hh:mm")),"-")</f>
        <v>-</v>
      </c>
      <c r="M143" s="807"/>
      <c r="N143" s="808"/>
      <c r="O143" s="808"/>
      <c r="P143" s="802"/>
      <c r="Q143" s="801"/>
      <c r="R143" s="800"/>
    </row>
    <row r="144" spans="1:18" ht="12" customHeight="1" x14ac:dyDescent="0.3">
      <c r="A144" s="796" t="str">
        <f t="shared" si="11"/>
        <v/>
      </c>
      <c r="B144" s="796" t="str">
        <f t="shared" si="12"/>
        <v/>
      </c>
      <c r="C144" s="796" t="str">
        <f t="shared" si="13"/>
        <v/>
      </c>
      <c r="D144" s="799"/>
      <c r="E144" s="808"/>
      <c r="F144" s="808"/>
      <c r="G144" s="810"/>
      <c r="H144" s="808"/>
      <c r="I144" s="802"/>
      <c r="J144" s="812"/>
      <c r="K144" s="798">
        <f t="shared" si="14"/>
        <v>0</v>
      </c>
      <c r="L144" s="797" t="str">
        <f>IFERROR(VALUE(TEXT(IFERROR(IFERROR(VLOOKUP($M144,DePara!$JC$4:$JG$27,5,0),VLOOKUP($M144,DePara!$JE$3:$JG$27,3,0)),0)+$K144,"dd/mm/aaaa hh:mm")),"-")</f>
        <v>-</v>
      </c>
      <c r="M144" s="807"/>
      <c r="N144" s="808"/>
      <c r="O144" s="808"/>
      <c r="P144" s="802"/>
      <c r="Q144" s="801"/>
      <c r="R144" s="800"/>
    </row>
    <row r="145" spans="1:18" ht="12" customHeight="1" x14ac:dyDescent="0.3">
      <c r="A145" s="796" t="str">
        <f t="shared" si="11"/>
        <v/>
      </c>
      <c r="B145" s="796" t="str">
        <f t="shared" si="12"/>
        <v/>
      </c>
      <c r="C145" s="796" t="str">
        <f t="shared" si="13"/>
        <v/>
      </c>
      <c r="D145" s="799"/>
      <c r="E145" s="808"/>
      <c r="F145" s="808"/>
      <c r="G145" s="810"/>
      <c r="H145" s="808"/>
      <c r="I145" s="802"/>
      <c r="J145" s="812"/>
      <c r="K145" s="798">
        <f t="shared" si="14"/>
        <v>0</v>
      </c>
      <c r="L145" s="797" t="str">
        <f>IFERROR(VALUE(TEXT(IFERROR(IFERROR(VLOOKUP($M145,DePara!$JC$4:$JG$27,5,0),VLOOKUP($M145,DePara!$JE$3:$JG$27,3,0)),0)+$K145,"dd/mm/aaaa hh:mm")),"-")</f>
        <v>-</v>
      </c>
      <c r="M145" s="807"/>
      <c r="N145" s="808"/>
      <c r="O145" s="808"/>
      <c r="P145" s="802"/>
      <c r="Q145" s="801"/>
      <c r="R145" s="800"/>
    </row>
    <row r="146" spans="1:18" ht="12" customHeight="1" x14ac:dyDescent="0.3">
      <c r="A146" s="796" t="str">
        <f t="shared" si="11"/>
        <v/>
      </c>
      <c r="B146" s="796" t="str">
        <f t="shared" si="12"/>
        <v/>
      </c>
      <c r="C146" s="796" t="str">
        <f t="shared" si="13"/>
        <v/>
      </c>
      <c r="D146" s="799"/>
      <c r="E146" s="808"/>
      <c r="F146" s="808"/>
      <c r="G146" s="810"/>
      <c r="H146" s="808"/>
      <c r="I146" s="802"/>
      <c r="J146" s="812"/>
      <c r="K146" s="798">
        <f t="shared" si="14"/>
        <v>0</v>
      </c>
      <c r="L146" s="797" t="str">
        <f>IFERROR(VALUE(TEXT(IFERROR(IFERROR(VLOOKUP($M146,DePara!$JC$4:$JG$27,5,0),VLOOKUP($M146,DePara!$JE$3:$JG$27,3,0)),0)+$K146,"dd/mm/aaaa hh:mm")),"-")</f>
        <v>-</v>
      </c>
      <c r="M146" s="807"/>
      <c r="N146" s="808"/>
      <c r="O146" s="808"/>
      <c r="P146" s="802"/>
      <c r="Q146" s="801"/>
      <c r="R146" s="800"/>
    </row>
    <row r="147" spans="1:18" ht="12" customHeight="1" x14ac:dyDescent="0.3">
      <c r="A147" s="796" t="str">
        <f t="shared" si="11"/>
        <v/>
      </c>
      <c r="B147" s="796" t="str">
        <f t="shared" si="12"/>
        <v/>
      </c>
      <c r="C147" s="796" t="str">
        <f t="shared" si="13"/>
        <v/>
      </c>
      <c r="D147" s="799"/>
      <c r="E147" s="808"/>
      <c r="F147" s="808"/>
      <c r="G147" s="810"/>
      <c r="H147" s="808"/>
      <c r="I147" s="802"/>
      <c r="J147" s="812"/>
      <c r="K147" s="798">
        <f t="shared" si="14"/>
        <v>0</v>
      </c>
      <c r="L147" s="797" t="str">
        <f>IFERROR(VALUE(TEXT(IFERROR(IFERROR(VLOOKUP($M147,DePara!$JC$4:$JG$27,5,0),VLOOKUP($M147,DePara!$JE$3:$JG$27,3,0)),0)+$K147,"dd/mm/aaaa hh:mm")),"-")</f>
        <v>-</v>
      </c>
      <c r="M147" s="807"/>
      <c r="N147" s="808"/>
      <c r="O147" s="808"/>
      <c r="P147" s="802"/>
      <c r="Q147" s="801"/>
      <c r="R147" s="800"/>
    </row>
    <row r="148" spans="1:18" ht="12" customHeight="1" x14ac:dyDescent="0.3">
      <c r="A148" s="796" t="str">
        <f t="shared" si="11"/>
        <v/>
      </c>
      <c r="B148" s="796" t="str">
        <f t="shared" si="12"/>
        <v/>
      </c>
      <c r="C148" s="796" t="str">
        <f t="shared" si="13"/>
        <v/>
      </c>
      <c r="D148" s="799"/>
      <c r="E148" s="808"/>
      <c r="F148" s="808"/>
      <c r="G148" s="810"/>
      <c r="H148" s="808"/>
      <c r="I148" s="802"/>
      <c r="J148" s="812"/>
      <c r="K148" s="798">
        <f t="shared" si="14"/>
        <v>0</v>
      </c>
      <c r="L148" s="797" t="str">
        <f>IFERROR(VALUE(TEXT(IFERROR(IFERROR(VLOOKUP($M148,DePara!$JC$4:$JG$27,5,0),VLOOKUP($M148,DePara!$JE$3:$JG$27,3,0)),0)+$K148,"dd/mm/aaaa hh:mm")),"-")</f>
        <v>-</v>
      </c>
      <c r="M148" s="807"/>
      <c r="N148" s="808"/>
      <c r="O148" s="808"/>
      <c r="P148" s="802"/>
      <c r="Q148" s="801"/>
      <c r="R148" s="800"/>
    </row>
    <row r="149" spans="1:18" ht="12" customHeight="1" x14ac:dyDescent="0.3">
      <c r="A149" s="796" t="str">
        <f t="shared" si="11"/>
        <v/>
      </c>
      <c r="B149" s="796" t="str">
        <f t="shared" si="12"/>
        <v/>
      </c>
      <c r="C149" s="796" t="str">
        <f t="shared" si="13"/>
        <v/>
      </c>
      <c r="D149" s="799"/>
      <c r="E149" s="808"/>
      <c r="F149" s="808"/>
      <c r="G149" s="810"/>
      <c r="H149" s="808"/>
      <c r="I149" s="802"/>
      <c r="J149" s="812"/>
      <c r="K149" s="798">
        <f t="shared" si="14"/>
        <v>0</v>
      </c>
      <c r="L149" s="797" t="str">
        <f>IFERROR(VALUE(TEXT(IFERROR(IFERROR(VLOOKUP($M149,DePara!$JC$4:$JG$27,5,0),VLOOKUP($M149,DePara!$JE$3:$JG$27,3,0)),0)+$K149,"dd/mm/aaaa hh:mm")),"-")</f>
        <v>-</v>
      </c>
      <c r="M149" s="807"/>
      <c r="N149" s="808"/>
      <c r="O149" s="808"/>
      <c r="P149" s="802"/>
      <c r="Q149" s="801"/>
      <c r="R149" s="800"/>
    </row>
    <row r="150" spans="1:18" ht="12" customHeight="1" x14ac:dyDescent="0.3">
      <c r="A150" s="796" t="str">
        <f t="shared" si="11"/>
        <v/>
      </c>
      <c r="B150" s="796" t="str">
        <f t="shared" si="12"/>
        <v/>
      </c>
      <c r="C150" s="796" t="str">
        <f t="shared" si="13"/>
        <v/>
      </c>
      <c r="D150" s="799"/>
      <c r="E150" s="808"/>
      <c r="F150" s="808"/>
      <c r="G150" s="810"/>
      <c r="H150" s="808"/>
      <c r="I150" s="802"/>
      <c r="J150" s="812"/>
      <c r="K150" s="798">
        <f t="shared" si="14"/>
        <v>0</v>
      </c>
      <c r="L150" s="797" t="str">
        <f>IFERROR(VALUE(TEXT(IFERROR(IFERROR(VLOOKUP($M150,DePara!$JC$4:$JG$27,5,0),VLOOKUP($M150,DePara!$JE$3:$JG$27,3,0)),0)+$K150,"dd/mm/aaaa hh:mm")),"-")</f>
        <v>-</v>
      </c>
      <c r="M150" s="807"/>
      <c r="N150" s="808"/>
      <c r="O150" s="808"/>
      <c r="P150" s="802"/>
      <c r="Q150" s="801"/>
      <c r="R150" s="800"/>
    </row>
    <row r="151" spans="1:18" ht="12" customHeight="1" x14ac:dyDescent="0.3">
      <c r="A151" s="796" t="str">
        <f t="shared" si="11"/>
        <v/>
      </c>
      <c r="B151" s="796" t="str">
        <f t="shared" si="12"/>
        <v/>
      </c>
      <c r="C151" s="796" t="str">
        <f t="shared" si="13"/>
        <v/>
      </c>
      <c r="D151" s="799"/>
      <c r="E151" s="808"/>
      <c r="F151" s="808"/>
      <c r="G151" s="810"/>
      <c r="H151" s="808"/>
      <c r="I151" s="802"/>
      <c r="J151" s="812"/>
      <c r="K151" s="798">
        <f t="shared" si="14"/>
        <v>0</v>
      </c>
      <c r="L151" s="797" t="str">
        <f>IFERROR(VALUE(TEXT(IFERROR(IFERROR(VLOOKUP($M151,DePara!$JC$4:$JG$27,5,0),VLOOKUP($M151,DePara!$JE$3:$JG$27,3,0)),0)+$K151,"dd/mm/aaaa hh:mm")),"-")</f>
        <v>-</v>
      </c>
      <c r="M151" s="807"/>
      <c r="N151" s="808"/>
      <c r="O151" s="808"/>
      <c r="P151" s="802"/>
      <c r="Q151" s="801"/>
      <c r="R151" s="800"/>
    </row>
    <row r="152" spans="1:18" ht="12" customHeight="1" x14ac:dyDescent="0.3">
      <c r="A152" s="796" t="str">
        <f t="shared" si="11"/>
        <v/>
      </c>
      <c r="B152" s="796" t="str">
        <f t="shared" si="12"/>
        <v/>
      </c>
      <c r="C152" s="796" t="str">
        <f t="shared" si="13"/>
        <v/>
      </c>
      <c r="D152" s="799"/>
      <c r="E152" s="808"/>
      <c r="F152" s="808"/>
      <c r="G152" s="810"/>
      <c r="H152" s="808"/>
      <c r="I152" s="802"/>
      <c r="J152" s="812"/>
      <c r="K152" s="798">
        <f t="shared" si="14"/>
        <v>0</v>
      </c>
      <c r="L152" s="797" t="str">
        <f>IFERROR(VALUE(TEXT(IFERROR(IFERROR(VLOOKUP($M152,DePara!$JC$4:$JG$27,5,0),VLOOKUP($M152,DePara!$JE$3:$JG$27,3,0)),0)+$K152,"dd/mm/aaaa hh:mm")),"-")</f>
        <v>-</v>
      </c>
      <c r="M152" s="807"/>
      <c r="N152" s="808"/>
      <c r="O152" s="808"/>
      <c r="P152" s="802"/>
      <c r="Q152" s="801"/>
      <c r="R152" s="800"/>
    </row>
    <row r="153" spans="1:18" ht="12" customHeight="1" x14ac:dyDescent="0.3">
      <c r="A153" s="796" t="str">
        <f t="shared" si="11"/>
        <v/>
      </c>
      <c r="B153" s="796" t="str">
        <f t="shared" si="12"/>
        <v/>
      </c>
      <c r="C153" s="796" t="str">
        <f t="shared" si="13"/>
        <v/>
      </c>
      <c r="D153" s="799"/>
      <c r="E153" s="808"/>
      <c r="F153" s="808"/>
      <c r="G153" s="810"/>
      <c r="H153" s="808"/>
      <c r="I153" s="802"/>
      <c r="J153" s="812"/>
      <c r="K153" s="798">
        <f t="shared" si="14"/>
        <v>0</v>
      </c>
      <c r="L153" s="797" t="str">
        <f>IFERROR(VALUE(TEXT(IFERROR(IFERROR(VLOOKUP($M153,DePara!$JC$4:$JG$27,5,0),VLOOKUP($M153,DePara!$JE$3:$JG$27,3,0)),0)+$K153,"dd/mm/aaaa hh:mm")),"-")</f>
        <v>-</v>
      </c>
      <c r="M153" s="807"/>
      <c r="N153" s="808"/>
      <c r="O153" s="808"/>
      <c r="P153" s="802"/>
      <c r="Q153" s="801"/>
      <c r="R153" s="800"/>
    </row>
    <row r="154" spans="1:18" ht="12" customHeight="1" x14ac:dyDescent="0.3">
      <c r="A154" s="796" t="str">
        <f t="shared" si="11"/>
        <v/>
      </c>
      <c r="B154" s="796" t="str">
        <f t="shared" si="12"/>
        <v/>
      </c>
      <c r="C154" s="796" t="str">
        <f t="shared" si="13"/>
        <v/>
      </c>
      <c r="D154" s="799"/>
      <c r="E154" s="808"/>
      <c r="F154" s="808"/>
      <c r="G154" s="810"/>
      <c r="H154" s="808"/>
      <c r="I154" s="802"/>
      <c r="J154" s="812"/>
      <c r="K154" s="798">
        <f t="shared" si="14"/>
        <v>0</v>
      </c>
      <c r="L154" s="797" t="str">
        <f>IFERROR(VALUE(TEXT(IFERROR(IFERROR(VLOOKUP($M154,DePara!$JC$4:$JG$27,5,0),VLOOKUP($M154,DePara!$JE$3:$JG$27,3,0)),0)+$K154,"dd/mm/aaaa hh:mm")),"-")</f>
        <v>-</v>
      </c>
      <c r="M154" s="807"/>
      <c r="N154" s="808"/>
      <c r="O154" s="808"/>
      <c r="P154" s="802"/>
      <c r="Q154" s="801"/>
      <c r="R154" s="800"/>
    </row>
    <row r="155" spans="1:18" ht="12" customHeight="1" x14ac:dyDescent="0.3">
      <c r="A155" s="796" t="str">
        <f t="shared" si="11"/>
        <v/>
      </c>
      <c r="B155" s="796" t="str">
        <f t="shared" si="12"/>
        <v/>
      </c>
      <c r="C155" s="796" t="str">
        <f t="shared" si="13"/>
        <v/>
      </c>
      <c r="D155" s="799"/>
      <c r="E155" s="808"/>
      <c r="F155" s="808"/>
      <c r="G155" s="810"/>
      <c r="H155" s="808"/>
      <c r="I155" s="802"/>
      <c r="J155" s="812"/>
      <c r="K155" s="798">
        <f t="shared" si="14"/>
        <v>0</v>
      </c>
      <c r="L155" s="797" t="str">
        <f>IFERROR(VALUE(TEXT(IFERROR(IFERROR(VLOOKUP($M155,DePara!$JC$4:$JG$27,5,0),VLOOKUP($M155,DePara!$JE$3:$JG$27,3,0)),0)+$K155,"dd/mm/aaaa hh:mm")),"-")</f>
        <v>-</v>
      </c>
      <c r="M155" s="807"/>
      <c r="N155" s="808"/>
      <c r="O155" s="808"/>
      <c r="P155" s="802"/>
      <c r="Q155" s="801"/>
      <c r="R155" s="800"/>
    </row>
    <row r="156" spans="1:18" ht="12" customHeight="1" x14ac:dyDescent="0.3">
      <c r="A156" s="796" t="str">
        <f t="shared" si="11"/>
        <v/>
      </c>
      <c r="B156" s="796" t="str">
        <f t="shared" si="12"/>
        <v/>
      </c>
      <c r="C156" s="796" t="str">
        <f t="shared" si="13"/>
        <v/>
      </c>
      <c r="D156" s="799"/>
      <c r="E156" s="808"/>
      <c r="F156" s="808"/>
      <c r="G156" s="810"/>
      <c r="H156" s="808"/>
      <c r="I156" s="802"/>
      <c r="J156" s="812"/>
      <c r="K156" s="798">
        <f t="shared" si="14"/>
        <v>0</v>
      </c>
      <c r="L156" s="797" t="str">
        <f>IFERROR(VALUE(TEXT(IFERROR(IFERROR(VLOOKUP($M156,DePara!$JC$4:$JG$27,5,0),VLOOKUP($M156,DePara!$JE$3:$JG$27,3,0)),0)+$K156,"dd/mm/aaaa hh:mm")),"-")</f>
        <v>-</v>
      </c>
      <c r="M156" s="807"/>
      <c r="N156" s="808"/>
      <c r="O156" s="808"/>
      <c r="P156" s="802"/>
      <c r="Q156" s="801"/>
      <c r="R156" s="800"/>
    </row>
    <row r="157" spans="1:18" ht="12" customHeight="1" x14ac:dyDescent="0.3">
      <c r="A157" s="796" t="str">
        <f t="shared" si="11"/>
        <v/>
      </c>
      <c r="B157" s="796" t="str">
        <f t="shared" si="12"/>
        <v/>
      </c>
      <c r="C157" s="796" t="str">
        <f t="shared" si="13"/>
        <v/>
      </c>
      <c r="D157" s="799"/>
      <c r="E157" s="808"/>
      <c r="F157" s="808"/>
      <c r="G157" s="810"/>
      <c r="H157" s="808"/>
      <c r="I157" s="802"/>
      <c r="J157" s="812"/>
      <c r="K157" s="798">
        <f t="shared" si="14"/>
        <v>0</v>
      </c>
      <c r="L157" s="797" t="str">
        <f>IFERROR(VALUE(TEXT(IFERROR(IFERROR(VLOOKUP($M157,DePara!$JC$4:$JG$27,5,0),VLOOKUP($M157,DePara!$JE$3:$JG$27,3,0)),0)+$K157,"dd/mm/aaaa hh:mm")),"-")</f>
        <v>-</v>
      </c>
      <c r="M157" s="807"/>
      <c r="N157" s="808"/>
      <c r="O157" s="808"/>
      <c r="P157" s="802"/>
      <c r="Q157" s="801"/>
      <c r="R157" s="800"/>
    </row>
    <row r="158" spans="1:18" ht="12" customHeight="1" x14ac:dyDescent="0.3">
      <c r="A158" s="796" t="str">
        <f t="shared" si="11"/>
        <v/>
      </c>
      <c r="B158" s="796" t="str">
        <f t="shared" si="12"/>
        <v/>
      </c>
      <c r="C158" s="796" t="str">
        <f t="shared" si="13"/>
        <v/>
      </c>
      <c r="D158" s="799"/>
      <c r="E158" s="808"/>
      <c r="F158" s="808"/>
      <c r="G158" s="810"/>
      <c r="H158" s="808"/>
      <c r="I158" s="802"/>
      <c r="J158" s="812"/>
      <c r="K158" s="798">
        <f t="shared" si="14"/>
        <v>0</v>
      </c>
      <c r="L158" s="797" t="str">
        <f>IFERROR(VALUE(TEXT(IFERROR(IFERROR(VLOOKUP($M158,DePara!$JC$4:$JG$27,5,0),VLOOKUP($M158,DePara!$JE$3:$JG$27,3,0)),0)+$K158,"dd/mm/aaaa hh:mm")),"-")</f>
        <v>-</v>
      </c>
      <c r="M158" s="807"/>
      <c r="N158" s="808"/>
      <c r="O158" s="808"/>
      <c r="P158" s="802"/>
      <c r="Q158" s="801"/>
      <c r="R158" s="800"/>
    </row>
    <row r="159" spans="1:18" ht="12" customHeight="1" x14ac:dyDescent="0.3">
      <c r="A159" s="796" t="str">
        <f t="shared" si="11"/>
        <v/>
      </c>
      <c r="B159" s="796" t="str">
        <f t="shared" si="12"/>
        <v/>
      </c>
      <c r="C159" s="796" t="str">
        <f t="shared" si="13"/>
        <v/>
      </c>
      <c r="D159" s="799"/>
      <c r="E159" s="808"/>
      <c r="F159" s="808"/>
      <c r="G159" s="810"/>
      <c r="H159" s="808"/>
      <c r="I159" s="802"/>
      <c r="J159" s="812"/>
      <c r="K159" s="798">
        <f t="shared" si="14"/>
        <v>0</v>
      </c>
      <c r="L159" s="797" t="str">
        <f>IFERROR(VALUE(TEXT(IFERROR(IFERROR(VLOOKUP($M159,DePara!$JC$4:$JG$27,5,0),VLOOKUP($M159,DePara!$JE$3:$JG$27,3,0)),0)+$K159,"dd/mm/aaaa hh:mm")),"-")</f>
        <v>-</v>
      </c>
      <c r="M159" s="807"/>
      <c r="N159" s="808"/>
      <c r="O159" s="808"/>
      <c r="P159" s="802"/>
      <c r="Q159" s="801"/>
      <c r="R159" s="800"/>
    </row>
    <row r="160" spans="1:18" ht="12" customHeight="1" x14ac:dyDescent="0.3">
      <c r="A160" s="796" t="str">
        <f t="shared" si="11"/>
        <v/>
      </c>
      <c r="B160" s="796" t="str">
        <f t="shared" si="12"/>
        <v/>
      </c>
      <c r="C160" s="796" t="str">
        <f t="shared" si="13"/>
        <v/>
      </c>
      <c r="D160" s="799"/>
      <c r="E160" s="808"/>
      <c r="F160" s="808"/>
      <c r="G160" s="810"/>
      <c r="H160" s="808"/>
      <c r="I160" s="802"/>
      <c r="J160" s="812"/>
      <c r="K160" s="798">
        <f t="shared" si="14"/>
        <v>0</v>
      </c>
      <c r="L160" s="797" t="str">
        <f>IFERROR(VALUE(TEXT(IFERROR(IFERROR(VLOOKUP($M160,DePara!$JC$4:$JG$27,5,0),VLOOKUP($M160,DePara!$JE$3:$JG$27,3,0)),0)+$K160,"dd/mm/aaaa hh:mm")),"-")</f>
        <v>-</v>
      </c>
      <c r="M160" s="807"/>
      <c r="N160" s="808"/>
      <c r="O160" s="808"/>
      <c r="P160" s="802"/>
      <c r="Q160" s="801"/>
      <c r="R160" s="800"/>
    </row>
    <row r="161" spans="1:18" ht="12" customHeight="1" x14ac:dyDescent="0.3">
      <c r="A161" s="796" t="str">
        <f t="shared" si="11"/>
        <v/>
      </c>
      <c r="B161" s="796" t="str">
        <f t="shared" si="12"/>
        <v/>
      </c>
      <c r="C161" s="796" t="str">
        <f t="shared" si="13"/>
        <v/>
      </c>
      <c r="D161" s="799"/>
      <c r="E161" s="808"/>
      <c r="F161" s="808"/>
      <c r="G161" s="810"/>
      <c r="H161" s="808"/>
      <c r="I161" s="802"/>
      <c r="J161" s="812"/>
      <c r="K161" s="798">
        <f t="shared" si="14"/>
        <v>0</v>
      </c>
      <c r="L161" s="797" t="str">
        <f>IFERROR(VALUE(TEXT(IFERROR(IFERROR(VLOOKUP($M161,DePara!$JC$4:$JG$27,5,0),VLOOKUP($M161,DePara!$JE$3:$JG$27,3,0)),0)+$K161,"dd/mm/aaaa hh:mm")),"-")</f>
        <v>-</v>
      </c>
      <c r="M161" s="807"/>
      <c r="N161" s="808"/>
      <c r="O161" s="808"/>
      <c r="P161" s="802"/>
      <c r="Q161" s="801"/>
      <c r="R161" s="800"/>
    </row>
    <row r="162" spans="1:18" ht="12" customHeight="1" x14ac:dyDescent="0.3">
      <c r="A162" s="796" t="str">
        <f t="shared" si="11"/>
        <v/>
      </c>
      <c r="B162" s="796" t="str">
        <f t="shared" si="12"/>
        <v/>
      </c>
      <c r="C162" s="796" t="str">
        <f t="shared" si="13"/>
        <v/>
      </c>
      <c r="D162" s="799"/>
      <c r="E162" s="808"/>
      <c r="F162" s="808"/>
      <c r="G162" s="810"/>
      <c r="H162" s="808"/>
      <c r="I162" s="802"/>
      <c r="J162" s="812"/>
      <c r="K162" s="798">
        <f t="shared" si="14"/>
        <v>0</v>
      </c>
      <c r="L162" s="797" t="str">
        <f>IFERROR(VALUE(TEXT(IFERROR(IFERROR(VLOOKUP($M162,DePara!$JC$4:$JG$27,5,0),VLOOKUP($M162,DePara!$JE$3:$JG$27,3,0)),0)+$K162,"dd/mm/aaaa hh:mm")),"-")</f>
        <v>-</v>
      </c>
      <c r="M162" s="807"/>
      <c r="N162" s="808"/>
      <c r="O162" s="808"/>
      <c r="P162" s="802"/>
      <c r="Q162" s="801"/>
      <c r="R162" s="800"/>
    </row>
    <row r="163" spans="1:18" ht="12" customHeight="1" x14ac:dyDescent="0.3">
      <c r="A163" s="796" t="str">
        <f t="shared" si="11"/>
        <v/>
      </c>
      <c r="B163" s="796" t="str">
        <f t="shared" si="12"/>
        <v/>
      </c>
      <c r="C163" s="796" t="str">
        <f t="shared" si="13"/>
        <v/>
      </c>
      <c r="D163" s="799"/>
      <c r="E163" s="808"/>
      <c r="F163" s="808"/>
      <c r="G163" s="810"/>
      <c r="H163" s="808"/>
      <c r="I163" s="802"/>
      <c r="J163" s="812"/>
      <c r="K163" s="798">
        <f t="shared" si="14"/>
        <v>0</v>
      </c>
      <c r="L163" s="797" t="str">
        <f>IFERROR(VALUE(TEXT(IFERROR(IFERROR(VLOOKUP($M163,DePara!$JC$4:$JG$27,5,0),VLOOKUP($M163,DePara!$JE$3:$JG$27,3,0)),0)+$K163,"dd/mm/aaaa hh:mm")),"-")</f>
        <v>-</v>
      </c>
      <c r="M163" s="807"/>
      <c r="N163" s="808"/>
      <c r="O163" s="808"/>
      <c r="P163" s="802"/>
      <c r="Q163" s="801"/>
      <c r="R163" s="800"/>
    </row>
    <row r="164" spans="1:18" ht="12" customHeight="1" x14ac:dyDescent="0.3">
      <c r="A164" s="796" t="str">
        <f t="shared" si="11"/>
        <v/>
      </c>
      <c r="B164" s="796" t="str">
        <f t="shared" si="12"/>
        <v/>
      </c>
      <c r="C164" s="796" t="str">
        <f t="shared" si="13"/>
        <v/>
      </c>
      <c r="D164" s="799"/>
      <c r="E164" s="808"/>
      <c r="F164" s="808"/>
      <c r="G164" s="810"/>
      <c r="H164" s="808"/>
      <c r="I164" s="802"/>
      <c r="J164" s="812"/>
      <c r="K164" s="798">
        <f t="shared" si="14"/>
        <v>0</v>
      </c>
      <c r="L164" s="797" t="str">
        <f>IFERROR(VALUE(TEXT(IFERROR(IFERROR(VLOOKUP($M164,DePara!$JC$4:$JG$27,5,0),VLOOKUP($M164,DePara!$JE$3:$JG$27,3,0)),0)+$K164,"dd/mm/aaaa hh:mm")),"-")</f>
        <v>-</v>
      </c>
      <c r="M164" s="807"/>
      <c r="N164" s="808"/>
      <c r="O164" s="808"/>
      <c r="P164" s="802"/>
      <c r="Q164" s="801"/>
      <c r="R164" s="800"/>
    </row>
    <row r="165" spans="1:18" ht="12" customHeight="1" x14ac:dyDescent="0.3">
      <c r="A165" s="796" t="str">
        <f t="shared" si="11"/>
        <v/>
      </c>
      <c r="B165" s="796" t="str">
        <f t="shared" si="12"/>
        <v/>
      </c>
      <c r="C165" s="796" t="str">
        <f t="shared" si="13"/>
        <v/>
      </c>
      <c r="D165" s="799"/>
      <c r="E165" s="808"/>
      <c r="F165" s="808"/>
      <c r="G165" s="810"/>
      <c r="H165" s="808"/>
      <c r="I165" s="802"/>
      <c r="J165" s="812"/>
      <c r="K165" s="798">
        <f t="shared" si="14"/>
        <v>0</v>
      </c>
      <c r="L165" s="797" t="str">
        <f>IFERROR(VALUE(TEXT(IFERROR(IFERROR(VLOOKUP($M165,DePara!$JC$4:$JG$27,5,0),VLOOKUP($M165,DePara!$JE$3:$JG$27,3,0)),0)+$K165,"dd/mm/aaaa hh:mm")),"-")</f>
        <v>-</v>
      </c>
      <c r="M165" s="807"/>
      <c r="N165" s="808"/>
      <c r="O165" s="808"/>
      <c r="P165" s="802"/>
      <c r="Q165" s="801"/>
      <c r="R165" s="800"/>
    </row>
    <row r="166" spans="1:18" ht="12" customHeight="1" x14ac:dyDescent="0.3">
      <c r="A166" s="796" t="str">
        <f t="shared" si="11"/>
        <v/>
      </c>
      <c r="B166" s="796" t="str">
        <f t="shared" si="12"/>
        <v/>
      </c>
      <c r="C166" s="796" t="str">
        <f t="shared" si="13"/>
        <v/>
      </c>
      <c r="D166" s="799"/>
      <c r="E166" s="808"/>
      <c r="F166" s="808"/>
      <c r="G166" s="810"/>
      <c r="H166" s="808"/>
      <c r="I166" s="802"/>
      <c r="J166" s="812"/>
      <c r="K166" s="798">
        <f t="shared" si="14"/>
        <v>0</v>
      </c>
      <c r="L166" s="797" t="str">
        <f>IFERROR(VALUE(TEXT(IFERROR(IFERROR(VLOOKUP($M166,DePara!$JC$4:$JG$27,5,0),VLOOKUP($M166,DePara!$JE$3:$JG$27,3,0)),0)+$K166,"dd/mm/aaaa hh:mm")),"-")</f>
        <v>-</v>
      </c>
      <c r="M166" s="807"/>
      <c r="N166" s="808"/>
      <c r="O166" s="808"/>
      <c r="P166" s="802"/>
      <c r="Q166" s="801"/>
      <c r="R166" s="800"/>
    </row>
    <row r="167" spans="1:18" ht="12" customHeight="1" x14ac:dyDescent="0.3">
      <c r="A167" s="796" t="str">
        <f t="shared" si="11"/>
        <v/>
      </c>
      <c r="B167" s="796" t="str">
        <f t="shared" si="12"/>
        <v/>
      </c>
      <c r="C167" s="796" t="str">
        <f t="shared" si="13"/>
        <v/>
      </c>
      <c r="D167" s="799"/>
      <c r="E167" s="808"/>
      <c r="F167" s="808"/>
      <c r="G167" s="810"/>
      <c r="H167" s="808"/>
      <c r="I167" s="802"/>
      <c r="J167" s="812"/>
      <c r="K167" s="798">
        <f t="shared" si="14"/>
        <v>0</v>
      </c>
      <c r="L167" s="797" t="str">
        <f>IFERROR(VALUE(TEXT(IFERROR(IFERROR(VLOOKUP($M167,DePara!$JC$4:$JG$27,5,0),VLOOKUP($M167,DePara!$JE$3:$JG$27,3,0)),0)+$K167,"dd/mm/aaaa hh:mm")),"-")</f>
        <v>-</v>
      </c>
      <c r="M167" s="807"/>
      <c r="N167" s="808"/>
      <c r="O167" s="808"/>
      <c r="P167" s="802"/>
      <c r="Q167" s="801"/>
      <c r="R167" s="800"/>
    </row>
    <row r="168" spans="1:18" ht="12" customHeight="1" x14ac:dyDescent="0.3">
      <c r="A168" s="796" t="str">
        <f t="shared" si="11"/>
        <v/>
      </c>
      <c r="B168" s="796" t="str">
        <f t="shared" si="12"/>
        <v/>
      </c>
      <c r="C168" s="796" t="str">
        <f t="shared" si="13"/>
        <v/>
      </c>
      <c r="D168" s="799"/>
      <c r="E168" s="808"/>
      <c r="F168" s="808"/>
      <c r="G168" s="810"/>
      <c r="H168" s="808"/>
      <c r="I168" s="802"/>
      <c r="J168" s="812"/>
      <c r="K168" s="798">
        <f t="shared" si="14"/>
        <v>0</v>
      </c>
      <c r="L168" s="797" t="str">
        <f>IFERROR(VALUE(TEXT(IFERROR(IFERROR(VLOOKUP($M168,DePara!$JC$4:$JG$27,5,0),VLOOKUP($M168,DePara!$JE$3:$JG$27,3,0)),0)+$K168,"dd/mm/aaaa hh:mm")),"-")</f>
        <v>-</v>
      </c>
      <c r="M168" s="807"/>
      <c r="N168" s="808"/>
      <c r="O168" s="808"/>
      <c r="P168" s="802"/>
      <c r="Q168" s="801"/>
      <c r="R168" s="800"/>
    </row>
    <row r="169" spans="1:18" ht="12" customHeight="1" x14ac:dyDescent="0.3">
      <c r="A169" s="796" t="str">
        <f t="shared" si="11"/>
        <v/>
      </c>
      <c r="B169" s="796" t="str">
        <f t="shared" si="12"/>
        <v/>
      </c>
      <c r="C169" s="796" t="str">
        <f t="shared" si="13"/>
        <v/>
      </c>
      <c r="D169" s="799"/>
      <c r="E169" s="808"/>
      <c r="F169" s="808"/>
      <c r="G169" s="810"/>
      <c r="H169" s="808"/>
      <c r="I169" s="802"/>
      <c r="J169" s="812"/>
      <c r="K169" s="798">
        <f t="shared" si="14"/>
        <v>0</v>
      </c>
      <c r="L169" s="797" t="str">
        <f>IFERROR(VALUE(TEXT(IFERROR(IFERROR(VLOOKUP($M169,DePara!$JC$4:$JG$27,5,0),VLOOKUP($M169,DePara!$JE$3:$JG$27,3,0)),0)+$K169,"dd/mm/aaaa hh:mm")),"-")</f>
        <v>-</v>
      </c>
      <c r="M169" s="807"/>
      <c r="N169" s="808"/>
      <c r="O169" s="808"/>
      <c r="P169" s="802"/>
      <c r="Q169" s="801"/>
      <c r="R169" s="800"/>
    </row>
    <row r="170" spans="1:18" ht="12" customHeight="1" x14ac:dyDescent="0.3">
      <c r="A170" s="796" t="str">
        <f t="shared" si="11"/>
        <v/>
      </c>
      <c r="B170" s="796" t="str">
        <f t="shared" si="12"/>
        <v/>
      </c>
      <c r="C170" s="796" t="str">
        <f t="shared" si="13"/>
        <v/>
      </c>
      <c r="D170" s="799"/>
      <c r="E170" s="808"/>
      <c r="F170" s="808"/>
      <c r="G170" s="810"/>
      <c r="H170" s="808"/>
      <c r="I170" s="802"/>
      <c r="J170" s="812"/>
      <c r="K170" s="798">
        <f t="shared" si="14"/>
        <v>0</v>
      </c>
      <c r="L170" s="797" t="str">
        <f>IFERROR(VALUE(TEXT(IFERROR(IFERROR(VLOOKUP($M170,DePara!$JC$4:$JG$27,5,0),VLOOKUP($M170,DePara!$JE$3:$JG$27,3,0)),0)+$K170,"dd/mm/aaaa hh:mm")),"-")</f>
        <v>-</v>
      </c>
      <c r="M170" s="807"/>
      <c r="N170" s="808"/>
      <c r="O170" s="808"/>
      <c r="P170" s="802"/>
      <c r="Q170" s="801"/>
      <c r="R170" s="800"/>
    </row>
    <row r="171" spans="1:18" ht="12" customHeight="1" x14ac:dyDescent="0.3">
      <c r="A171" s="796" t="str">
        <f t="shared" si="11"/>
        <v/>
      </c>
      <c r="B171" s="796" t="str">
        <f t="shared" si="12"/>
        <v/>
      </c>
      <c r="C171" s="796" t="str">
        <f t="shared" si="13"/>
        <v/>
      </c>
      <c r="D171" s="799"/>
      <c r="E171" s="808"/>
      <c r="F171" s="808"/>
      <c r="G171" s="810"/>
      <c r="H171" s="808"/>
      <c r="I171" s="802"/>
      <c r="J171" s="812"/>
      <c r="K171" s="798">
        <f t="shared" si="14"/>
        <v>0</v>
      </c>
      <c r="L171" s="797" t="str">
        <f>IFERROR(VALUE(TEXT(IFERROR(IFERROR(VLOOKUP($M171,DePara!$JC$4:$JG$27,5,0),VLOOKUP($M171,DePara!$JE$3:$JG$27,3,0)),0)+$K171,"dd/mm/aaaa hh:mm")),"-")</f>
        <v>-</v>
      </c>
      <c r="M171" s="807"/>
      <c r="N171" s="808"/>
      <c r="O171" s="808"/>
      <c r="P171" s="802"/>
      <c r="Q171" s="801"/>
      <c r="R171" s="800"/>
    </row>
    <row r="172" spans="1:18" ht="12" customHeight="1" x14ac:dyDescent="0.3">
      <c r="A172" s="796" t="str">
        <f t="shared" si="11"/>
        <v>-  DEST TERMINAL SEGMENTO PRODUTO</v>
      </c>
      <c r="B172" s="796" t="str">
        <f t="shared" si="12"/>
        <v>-  DEST TERMINAL SEGMENTO PRODUTO</v>
      </c>
      <c r="C172" s="796" t="str">
        <f t="shared" si="13"/>
        <v>- TERMINAL SEGMENTO</v>
      </c>
      <c r="D172" s="804" t="s">
        <v>350</v>
      </c>
      <c r="E172" s="803"/>
      <c r="F172" s="803" t="s">
        <v>67</v>
      </c>
      <c r="G172" s="803" t="s">
        <v>320</v>
      </c>
      <c r="H172" s="803" t="s">
        <v>329</v>
      </c>
      <c r="I172" s="803" t="s">
        <v>322</v>
      </c>
      <c r="J172" s="803" t="s">
        <v>330</v>
      </c>
      <c r="K172" s="798" t="str">
        <f t="shared" si="14"/>
        <v>-</v>
      </c>
      <c r="L172" s="797" t="str">
        <f>IFERROR(VALUE(TEXT(IFERROR(IFERROR(VLOOKUP($M172,DePara!$JC$4:$JG$27,5,0),VLOOKUP($M172,DePara!$JE$3:$JG$27,3,0)),0)+$K172,"dd/mm/aaaa hh:mm")),"-")</f>
        <v>-</v>
      </c>
      <c r="M172" s="803" t="s">
        <v>97</v>
      </c>
      <c r="N172" s="803" t="s">
        <v>99</v>
      </c>
      <c r="O172" s="803" t="s">
        <v>7</v>
      </c>
      <c r="P172" s="803" t="s">
        <v>331</v>
      </c>
      <c r="Q172" s="803" t="s">
        <v>326</v>
      </c>
      <c r="R172" s="803" t="s">
        <v>19</v>
      </c>
    </row>
    <row r="173" spans="1:18" ht="12" customHeight="1" x14ac:dyDescent="0.3">
      <c r="A173" s="796" t="str">
        <f t="shared" si="11"/>
        <v/>
      </c>
      <c r="B173" s="796" t="str">
        <f t="shared" si="12"/>
        <v/>
      </c>
      <c r="C173" s="796" t="str">
        <f t="shared" si="13"/>
        <v/>
      </c>
      <c r="D173" s="799"/>
      <c r="E173" s="808"/>
      <c r="F173" s="808"/>
      <c r="G173" s="810"/>
      <c r="H173" s="808"/>
      <c r="I173" s="802"/>
      <c r="J173" s="812"/>
      <c r="K173" s="798">
        <f t="shared" si="14"/>
        <v>0</v>
      </c>
      <c r="L173" s="797" t="str">
        <f>IFERROR(VALUE(TEXT(IFERROR(IFERROR(VLOOKUP($M173,DePara!$JC$4:$JG$27,5,0),VLOOKUP($M173,DePara!$JE$3:$JG$27,3,0)),0)+$K173,"dd/mm/aaaa hh:mm")),"-")</f>
        <v>-</v>
      </c>
      <c r="M173" s="807"/>
      <c r="N173" s="808"/>
      <c r="O173" s="808"/>
      <c r="P173" s="802"/>
      <c r="Q173" s="801"/>
      <c r="R173" s="800"/>
    </row>
    <row r="174" spans="1:18" ht="12" customHeight="1" x14ac:dyDescent="0.3">
      <c r="A174" s="796" t="str">
        <f t="shared" si="11"/>
        <v/>
      </c>
      <c r="B174" s="796" t="str">
        <f t="shared" si="12"/>
        <v/>
      </c>
      <c r="C174" s="796" t="str">
        <f t="shared" si="13"/>
        <v/>
      </c>
      <c r="D174" s="799"/>
      <c r="E174" s="808"/>
      <c r="F174" s="808"/>
      <c r="G174" s="810"/>
      <c r="H174" s="808"/>
      <c r="I174" s="802"/>
      <c r="J174" s="812"/>
      <c r="K174" s="798">
        <f t="shared" si="14"/>
        <v>0</v>
      </c>
      <c r="L174" s="797" t="str">
        <f>IFERROR(VALUE(TEXT(IFERROR(IFERROR(VLOOKUP($M174,DePara!$JC$4:$JG$27,5,0),VLOOKUP($M174,DePara!$JE$3:$JG$27,3,0)),0)+$K174,"dd/mm/aaaa hh:mm")),"-")</f>
        <v>-</v>
      </c>
      <c r="M174" s="807"/>
      <c r="N174" s="808"/>
      <c r="O174" s="808"/>
      <c r="P174" s="802"/>
      <c r="Q174" s="801"/>
      <c r="R174" s="800"/>
    </row>
    <row r="175" spans="1:18" ht="12" customHeight="1" x14ac:dyDescent="0.3">
      <c r="A175" s="796" t="str">
        <f t="shared" si="11"/>
        <v/>
      </c>
      <c r="B175" s="796" t="str">
        <f t="shared" si="12"/>
        <v/>
      </c>
      <c r="C175" s="796" t="str">
        <f t="shared" si="13"/>
        <v/>
      </c>
      <c r="D175" s="799"/>
      <c r="E175" s="808"/>
      <c r="F175" s="808"/>
      <c r="G175" s="810"/>
      <c r="H175" s="808"/>
      <c r="I175" s="802"/>
      <c r="J175" s="812"/>
      <c r="K175" s="798">
        <f t="shared" si="14"/>
        <v>0</v>
      </c>
      <c r="L175" s="797" t="str">
        <f>IFERROR(VALUE(TEXT(IFERROR(IFERROR(VLOOKUP($M175,DePara!$JC$4:$JG$27,5,0),VLOOKUP($M175,DePara!$JE$3:$JG$27,3,0)),0)+$K175,"dd/mm/aaaa hh:mm")),"-")</f>
        <v>-</v>
      </c>
      <c r="M175" s="807"/>
      <c r="N175" s="808"/>
      <c r="O175" s="808"/>
      <c r="P175" s="802"/>
      <c r="Q175" s="801"/>
      <c r="R175" s="800"/>
    </row>
    <row r="176" spans="1:18" ht="12" customHeight="1" x14ac:dyDescent="0.3">
      <c r="A176" s="796" t="str">
        <f t="shared" si="11"/>
        <v/>
      </c>
      <c r="B176" s="796" t="str">
        <f t="shared" si="12"/>
        <v/>
      </c>
      <c r="C176" s="796" t="str">
        <f t="shared" si="13"/>
        <v/>
      </c>
      <c r="D176" s="799"/>
      <c r="E176" s="808"/>
      <c r="F176" s="808"/>
      <c r="G176" s="810"/>
      <c r="H176" s="808"/>
      <c r="I176" s="802"/>
      <c r="J176" s="812"/>
      <c r="K176" s="798">
        <f t="shared" si="14"/>
        <v>0</v>
      </c>
      <c r="L176" s="797" t="str">
        <f>IFERROR(VALUE(TEXT(IFERROR(IFERROR(VLOOKUP($M176,DePara!$JC$4:$JG$27,5,0),VLOOKUP($M176,DePara!$JE$3:$JG$27,3,0)),0)+$K176,"dd/mm/aaaa hh:mm")),"-")</f>
        <v>-</v>
      </c>
      <c r="M176" s="807"/>
      <c r="N176" s="808"/>
      <c r="O176" s="808"/>
      <c r="P176" s="802"/>
      <c r="Q176" s="801"/>
      <c r="R176" s="800"/>
    </row>
    <row r="177" spans="1:18" ht="12" customHeight="1" x14ac:dyDescent="0.3">
      <c r="A177" s="796" t="str">
        <f t="shared" si="11"/>
        <v/>
      </c>
      <c r="B177" s="796" t="str">
        <f t="shared" si="12"/>
        <v/>
      </c>
      <c r="C177" s="796" t="str">
        <f t="shared" si="13"/>
        <v/>
      </c>
      <c r="D177" s="799"/>
      <c r="E177" s="808"/>
      <c r="F177" s="808"/>
      <c r="G177" s="810"/>
      <c r="H177" s="808"/>
      <c r="I177" s="802"/>
      <c r="J177" s="812"/>
      <c r="K177" s="798">
        <f t="shared" si="14"/>
        <v>0</v>
      </c>
      <c r="L177" s="797" t="str">
        <f>IFERROR(VALUE(TEXT(IFERROR(IFERROR(VLOOKUP($M177,DePara!$JC$4:$JG$27,5,0),VLOOKUP($M177,DePara!$JE$3:$JG$27,3,0)),0)+$K177,"dd/mm/aaaa hh:mm")),"-")</f>
        <v>-</v>
      </c>
      <c r="M177" s="807"/>
      <c r="N177" s="808"/>
      <c r="O177" s="808"/>
      <c r="P177" s="802"/>
      <c r="Q177" s="801"/>
      <c r="R177" s="800"/>
    </row>
    <row r="178" spans="1:18" ht="12" customHeight="1" x14ac:dyDescent="0.3">
      <c r="A178" s="796" t="str">
        <f t="shared" si="11"/>
        <v/>
      </c>
      <c r="B178" s="796" t="str">
        <f t="shared" si="12"/>
        <v/>
      </c>
      <c r="C178" s="796" t="str">
        <f t="shared" si="13"/>
        <v/>
      </c>
      <c r="D178" s="799"/>
      <c r="E178" s="808"/>
      <c r="F178" s="808"/>
      <c r="G178" s="810"/>
      <c r="H178" s="808"/>
      <c r="I178" s="802"/>
      <c r="J178" s="812"/>
      <c r="K178" s="798">
        <f t="shared" si="14"/>
        <v>0</v>
      </c>
      <c r="L178" s="797" t="str">
        <f>IFERROR(VALUE(TEXT(IFERROR(IFERROR(VLOOKUP($M178,DePara!$JC$4:$JG$27,5,0),VLOOKUP($M178,DePara!$JE$3:$JG$27,3,0)),0)+$K178,"dd/mm/aaaa hh:mm")),"-")</f>
        <v>-</v>
      </c>
      <c r="M178" s="807"/>
      <c r="N178" s="808"/>
      <c r="O178" s="808"/>
      <c r="P178" s="802"/>
      <c r="Q178" s="801"/>
      <c r="R178" s="800"/>
    </row>
    <row r="179" spans="1:18" ht="12" customHeight="1" x14ac:dyDescent="0.3">
      <c r="A179" s="796" t="str">
        <f t="shared" si="11"/>
        <v/>
      </c>
      <c r="B179" s="796" t="str">
        <f t="shared" si="12"/>
        <v/>
      </c>
      <c r="C179" s="796" t="str">
        <f t="shared" si="13"/>
        <v/>
      </c>
      <c r="D179" s="799"/>
      <c r="E179" s="808"/>
      <c r="F179" s="808"/>
      <c r="G179" s="810"/>
      <c r="H179" s="808"/>
      <c r="I179" s="802"/>
      <c r="J179" s="812"/>
      <c r="K179" s="798">
        <f t="shared" si="14"/>
        <v>0</v>
      </c>
      <c r="L179" s="797" t="str">
        <f>IFERROR(VALUE(TEXT(IFERROR(IFERROR(VLOOKUP($M179,DePara!$JC$4:$JG$27,5,0),VLOOKUP($M179,DePara!$JE$3:$JG$27,3,0)),0)+$K179,"dd/mm/aaaa hh:mm")),"-")</f>
        <v>-</v>
      </c>
      <c r="M179" s="807"/>
      <c r="N179" s="808"/>
      <c r="O179" s="808"/>
      <c r="P179" s="802"/>
      <c r="Q179" s="801"/>
      <c r="R179" s="800"/>
    </row>
    <row r="180" spans="1:18" ht="12" customHeight="1" x14ac:dyDescent="0.3">
      <c r="A180" s="796" t="str">
        <f t="shared" si="11"/>
        <v/>
      </c>
      <c r="B180" s="796" t="str">
        <f t="shared" si="12"/>
        <v/>
      </c>
      <c r="C180" s="796" t="str">
        <f t="shared" si="13"/>
        <v/>
      </c>
      <c r="D180" s="799"/>
      <c r="E180" s="808"/>
      <c r="F180" s="808"/>
      <c r="G180" s="810"/>
      <c r="H180" s="808"/>
      <c r="I180" s="802"/>
      <c r="J180" s="812"/>
      <c r="K180" s="798">
        <f t="shared" si="14"/>
        <v>0</v>
      </c>
      <c r="L180" s="797" t="str">
        <f>IFERROR(VALUE(TEXT(IFERROR(IFERROR(VLOOKUP($M180,DePara!$JC$4:$JG$27,5,0),VLOOKUP($M180,DePara!$JE$3:$JG$27,3,0)),0)+$K180,"dd/mm/aaaa hh:mm")),"-")</f>
        <v>-</v>
      </c>
      <c r="M180" s="807"/>
      <c r="N180" s="808"/>
      <c r="O180" s="808"/>
      <c r="P180" s="802"/>
      <c r="Q180" s="801"/>
      <c r="R180" s="800"/>
    </row>
    <row r="181" spans="1:18" ht="12" customHeight="1" x14ac:dyDescent="0.3">
      <c r="A181" s="796" t="str">
        <f t="shared" si="11"/>
        <v/>
      </c>
      <c r="B181" s="796" t="str">
        <f t="shared" si="12"/>
        <v/>
      </c>
      <c r="C181" s="796" t="str">
        <f t="shared" si="13"/>
        <v/>
      </c>
      <c r="D181" s="799"/>
      <c r="E181" s="808"/>
      <c r="F181" s="808"/>
      <c r="G181" s="810"/>
      <c r="H181" s="808"/>
      <c r="I181" s="802"/>
      <c r="J181" s="812"/>
      <c r="K181" s="798">
        <f t="shared" si="14"/>
        <v>0</v>
      </c>
      <c r="L181" s="797" t="str">
        <f>IFERROR(VALUE(TEXT(IFERROR(IFERROR(VLOOKUP($M181,DePara!$JC$4:$JG$27,5,0),VLOOKUP($M181,DePara!$JE$3:$JG$27,3,0)),0)+$K181,"dd/mm/aaaa hh:mm")),"-")</f>
        <v>-</v>
      </c>
      <c r="M181" s="807"/>
      <c r="N181" s="808"/>
      <c r="O181" s="808"/>
      <c r="P181" s="802"/>
      <c r="Q181" s="801"/>
      <c r="R181" s="800"/>
    </row>
    <row r="182" spans="1:18" ht="12" customHeight="1" x14ac:dyDescent="0.3">
      <c r="A182" s="796" t="str">
        <f t="shared" si="11"/>
        <v/>
      </c>
      <c r="B182" s="796" t="str">
        <f t="shared" si="12"/>
        <v/>
      </c>
      <c r="C182" s="796" t="str">
        <f t="shared" si="13"/>
        <v/>
      </c>
      <c r="D182" s="799"/>
      <c r="E182" s="808"/>
      <c r="F182" s="808"/>
      <c r="G182" s="810"/>
      <c r="H182" s="808"/>
      <c r="I182" s="802"/>
      <c r="J182" s="812"/>
      <c r="K182" s="798">
        <f t="shared" si="14"/>
        <v>0</v>
      </c>
      <c r="L182" s="797" t="str">
        <f>IFERROR(VALUE(TEXT(IFERROR(IFERROR(VLOOKUP($M182,DePara!$JC$4:$JG$27,5,0),VLOOKUP($M182,DePara!$JE$3:$JG$27,3,0)),0)+$K182,"dd/mm/aaaa hh:mm")),"-")</f>
        <v>-</v>
      </c>
      <c r="M182" s="807"/>
      <c r="N182" s="808"/>
      <c r="O182" s="808"/>
      <c r="P182" s="802"/>
      <c r="Q182" s="801"/>
      <c r="R182" s="800"/>
    </row>
    <row r="183" spans="1:18" ht="12" customHeight="1" x14ac:dyDescent="0.3">
      <c r="A183" s="796" t="str">
        <f t="shared" si="11"/>
        <v/>
      </c>
      <c r="B183" s="796" t="str">
        <f t="shared" si="12"/>
        <v/>
      </c>
      <c r="C183" s="796" t="str">
        <f t="shared" si="13"/>
        <v/>
      </c>
      <c r="D183" s="799"/>
      <c r="E183" s="808"/>
      <c r="F183" s="808"/>
      <c r="G183" s="810"/>
      <c r="H183" s="808"/>
      <c r="I183" s="802"/>
      <c r="J183" s="812"/>
      <c r="K183" s="798">
        <f t="shared" si="14"/>
        <v>0</v>
      </c>
      <c r="L183" s="797" t="str">
        <f>IFERROR(VALUE(TEXT(IFERROR(IFERROR(VLOOKUP($M183,DePara!$JC$4:$JG$27,5,0),VLOOKUP($M183,DePara!$JE$3:$JG$27,3,0)),0)+$K183,"dd/mm/aaaa hh:mm")),"-")</f>
        <v>-</v>
      </c>
      <c r="M183" s="807"/>
      <c r="N183" s="808"/>
      <c r="O183" s="808"/>
      <c r="P183" s="802"/>
      <c r="Q183" s="801"/>
      <c r="R183" s="800"/>
    </row>
    <row r="184" spans="1:18" ht="12" customHeight="1" x14ac:dyDescent="0.3">
      <c r="A184" s="796" t="str">
        <f t="shared" si="11"/>
        <v/>
      </c>
      <c r="B184" s="796" t="str">
        <f t="shared" si="12"/>
        <v/>
      </c>
      <c r="C184" s="796" t="str">
        <f t="shared" si="13"/>
        <v/>
      </c>
      <c r="D184" s="799"/>
      <c r="E184" s="808"/>
      <c r="F184" s="808"/>
      <c r="G184" s="810"/>
      <c r="H184" s="808"/>
      <c r="I184" s="802"/>
      <c r="J184" s="812"/>
      <c r="K184" s="798">
        <f t="shared" si="14"/>
        <v>0</v>
      </c>
      <c r="L184" s="797" t="str">
        <f>IFERROR(VALUE(TEXT(IFERROR(IFERROR(VLOOKUP($M184,DePara!$JC$4:$JG$27,5,0),VLOOKUP($M184,DePara!$JE$3:$JG$27,3,0)),0)+$K184,"dd/mm/aaaa hh:mm")),"-")</f>
        <v>-</v>
      </c>
      <c r="M184" s="807"/>
      <c r="N184" s="808"/>
      <c r="O184" s="808"/>
      <c r="P184" s="802"/>
      <c r="Q184" s="801"/>
      <c r="R184" s="800"/>
    </row>
    <row r="185" spans="1:18" ht="12" customHeight="1" x14ac:dyDescent="0.3">
      <c r="A185" s="796" t="str">
        <f t="shared" si="11"/>
        <v/>
      </c>
      <c r="B185" s="796" t="str">
        <f t="shared" si="12"/>
        <v/>
      </c>
      <c r="C185" s="796" t="str">
        <f t="shared" si="13"/>
        <v/>
      </c>
      <c r="D185" s="799"/>
      <c r="E185" s="808"/>
      <c r="F185" s="808"/>
      <c r="G185" s="810"/>
      <c r="H185" s="808"/>
      <c r="I185" s="802"/>
      <c r="J185" s="812"/>
      <c r="K185" s="798">
        <f t="shared" si="14"/>
        <v>0</v>
      </c>
      <c r="L185" s="797" t="str">
        <f>IFERROR(VALUE(TEXT(IFERROR(IFERROR(VLOOKUP($M185,DePara!$JC$4:$JG$27,5,0),VLOOKUP($M185,DePara!$JE$3:$JG$27,3,0)),0)+$K185,"dd/mm/aaaa hh:mm")),"-")</f>
        <v>-</v>
      </c>
      <c r="M185" s="807"/>
      <c r="N185" s="808"/>
      <c r="O185" s="808"/>
      <c r="P185" s="802"/>
      <c r="Q185" s="801"/>
      <c r="R185" s="800"/>
    </row>
    <row r="186" spans="1:18" ht="12" customHeight="1" x14ac:dyDescent="0.3">
      <c r="A186" s="796" t="str">
        <f t="shared" si="11"/>
        <v/>
      </c>
      <c r="B186" s="796" t="str">
        <f t="shared" si="12"/>
        <v/>
      </c>
      <c r="C186" s="796" t="str">
        <f t="shared" si="13"/>
        <v/>
      </c>
      <c r="D186" s="799"/>
      <c r="E186" s="808"/>
      <c r="F186" s="808"/>
      <c r="G186" s="810"/>
      <c r="H186" s="808"/>
      <c r="I186" s="802"/>
      <c r="J186" s="812"/>
      <c r="K186" s="798">
        <f t="shared" si="14"/>
        <v>0</v>
      </c>
      <c r="L186" s="797" t="str">
        <f>IFERROR(VALUE(TEXT(IFERROR(IFERROR(VLOOKUP($M186,DePara!$JC$4:$JG$27,5,0),VLOOKUP($M186,DePara!$JE$3:$JG$27,3,0)),0)+$K186,"dd/mm/aaaa hh:mm")),"-")</f>
        <v>-</v>
      </c>
      <c r="M186" s="807"/>
      <c r="N186" s="808"/>
      <c r="O186" s="808"/>
      <c r="P186" s="802"/>
      <c r="Q186" s="801"/>
      <c r="R186" s="800"/>
    </row>
    <row r="187" spans="1:18" ht="12" customHeight="1" x14ac:dyDescent="0.3">
      <c r="A187" s="796" t="str">
        <f t="shared" si="11"/>
        <v/>
      </c>
      <c r="B187" s="796" t="str">
        <f t="shared" si="12"/>
        <v/>
      </c>
      <c r="C187" s="796" t="str">
        <f t="shared" si="13"/>
        <v/>
      </c>
      <c r="D187" s="799"/>
      <c r="E187" s="808"/>
      <c r="F187" s="808"/>
      <c r="G187" s="810"/>
      <c r="H187" s="808"/>
      <c r="I187" s="802"/>
      <c r="J187" s="812"/>
      <c r="K187" s="798">
        <f t="shared" si="14"/>
        <v>0</v>
      </c>
      <c r="L187" s="797" t="str">
        <f>IFERROR(VALUE(TEXT(IFERROR(IFERROR(VLOOKUP($M187,DePara!$JC$4:$JG$27,5,0),VLOOKUP($M187,DePara!$JE$3:$JG$27,3,0)),0)+$K187,"dd/mm/aaaa hh:mm")),"-")</f>
        <v>-</v>
      </c>
      <c r="M187" s="807"/>
      <c r="N187" s="808"/>
      <c r="O187" s="808"/>
      <c r="P187" s="802"/>
      <c r="Q187" s="801"/>
      <c r="R187" s="800"/>
    </row>
    <row r="188" spans="1:18" ht="12" customHeight="1" x14ac:dyDescent="0.3">
      <c r="A188" s="796" t="str">
        <f t="shared" si="11"/>
        <v/>
      </c>
      <c r="B188" s="796" t="str">
        <f t="shared" si="12"/>
        <v/>
      </c>
      <c r="C188" s="796" t="str">
        <f t="shared" si="13"/>
        <v/>
      </c>
      <c r="D188" s="799"/>
      <c r="E188" s="808"/>
      <c r="F188" s="808"/>
      <c r="G188" s="810"/>
      <c r="H188" s="808"/>
      <c r="I188" s="802"/>
      <c r="J188" s="812"/>
      <c r="K188" s="798">
        <f t="shared" si="14"/>
        <v>0</v>
      </c>
      <c r="L188" s="797" t="str">
        <f>IFERROR(VALUE(TEXT(IFERROR(IFERROR(VLOOKUP($M188,DePara!$JC$4:$JG$27,5,0),VLOOKUP($M188,DePara!$JE$3:$JG$27,3,0)),0)+$K188,"dd/mm/aaaa hh:mm")),"-")</f>
        <v>-</v>
      </c>
      <c r="M188" s="807"/>
      <c r="N188" s="808"/>
      <c r="O188" s="808"/>
      <c r="P188" s="802"/>
      <c r="Q188" s="801"/>
      <c r="R188" s="800"/>
    </row>
    <row r="189" spans="1:18" ht="12" customHeight="1" x14ac:dyDescent="0.3">
      <c r="A189" s="796" t="str">
        <f t="shared" si="11"/>
        <v/>
      </c>
      <c r="B189" s="796" t="str">
        <f t="shared" si="12"/>
        <v/>
      </c>
      <c r="C189" s="796" t="str">
        <f t="shared" si="13"/>
        <v/>
      </c>
      <c r="D189" s="799"/>
      <c r="E189" s="808"/>
      <c r="F189" s="808"/>
      <c r="G189" s="810"/>
      <c r="H189" s="808"/>
      <c r="I189" s="802"/>
      <c r="J189" s="812"/>
      <c r="K189" s="798">
        <f t="shared" si="14"/>
        <v>0</v>
      </c>
      <c r="L189" s="797" t="str">
        <f>IFERROR(VALUE(TEXT(IFERROR(IFERROR(VLOOKUP($M189,DePara!$JC$4:$JG$27,5,0),VLOOKUP($M189,DePara!$JE$3:$JG$27,3,0)),0)+$K189,"dd/mm/aaaa hh:mm")),"-")</f>
        <v>-</v>
      </c>
      <c r="M189" s="807"/>
      <c r="N189" s="808"/>
      <c r="O189" s="808"/>
      <c r="P189" s="802"/>
      <c r="Q189" s="801"/>
      <c r="R189" s="800"/>
    </row>
    <row r="190" spans="1:18" ht="12" customHeight="1" x14ac:dyDescent="0.3">
      <c r="A190" s="796" t="str">
        <f t="shared" si="11"/>
        <v/>
      </c>
      <c r="B190" s="796" t="str">
        <f t="shared" si="12"/>
        <v/>
      </c>
      <c r="C190" s="796" t="str">
        <f t="shared" si="13"/>
        <v/>
      </c>
      <c r="D190" s="799"/>
      <c r="E190" s="808"/>
      <c r="F190" s="808"/>
      <c r="G190" s="810"/>
      <c r="H190" s="808"/>
      <c r="I190" s="802"/>
      <c r="J190" s="812"/>
      <c r="K190" s="798">
        <f t="shared" si="14"/>
        <v>0</v>
      </c>
      <c r="L190" s="797" t="str">
        <f>IFERROR(VALUE(TEXT(IFERROR(IFERROR(VLOOKUP($M190,DePara!$JC$4:$JG$27,5,0),VLOOKUP($M190,DePara!$JE$3:$JG$27,3,0)),0)+$K190,"dd/mm/aaaa hh:mm")),"-")</f>
        <v>-</v>
      </c>
      <c r="M190" s="807"/>
      <c r="N190" s="808"/>
      <c r="O190" s="808"/>
      <c r="P190" s="802"/>
      <c r="Q190" s="801"/>
      <c r="R190" s="800"/>
    </row>
    <row r="191" spans="1:18" ht="12" customHeight="1" x14ac:dyDescent="0.3">
      <c r="A191" s="796" t="str">
        <f t="shared" si="11"/>
        <v/>
      </c>
      <c r="B191" s="796" t="str">
        <f t="shared" si="12"/>
        <v/>
      </c>
      <c r="C191" s="796" t="str">
        <f t="shared" si="13"/>
        <v/>
      </c>
      <c r="D191" s="799"/>
      <c r="E191" s="808"/>
      <c r="F191" s="808"/>
      <c r="G191" s="810"/>
      <c r="H191" s="808"/>
      <c r="I191" s="802"/>
      <c r="J191" s="812"/>
      <c r="K191" s="798">
        <f t="shared" si="14"/>
        <v>0</v>
      </c>
      <c r="L191" s="797" t="str">
        <f>IFERROR(VALUE(TEXT(IFERROR(IFERROR(VLOOKUP($M191,DePara!$JC$4:$JG$27,5,0),VLOOKUP($M191,DePara!$JE$3:$JG$27,3,0)),0)+$K191,"dd/mm/aaaa hh:mm")),"-")</f>
        <v>-</v>
      </c>
      <c r="M191" s="807"/>
      <c r="N191" s="808"/>
      <c r="O191" s="808"/>
      <c r="P191" s="802"/>
      <c r="Q191" s="801"/>
      <c r="R191" s="800"/>
    </row>
    <row r="192" spans="1:18" ht="12" customHeight="1" x14ac:dyDescent="0.3">
      <c r="A192" s="796" t="str">
        <f t="shared" si="11"/>
        <v/>
      </c>
      <c r="B192" s="796" t="str">
        <f t="shared" si="12"/>
        <v/>
      </c>
      <c r="C192" s="796" t="str">
        <f t="shared" si="13"/>
        <v/>
      </c>
      <c r="D192" s="799"/>
      <c r="E192" s="808"/>
      <c r="F192" s="808"/>
      <c r="G192" s="810"/>
      <c r="H192" s="808"/>
      <c r="I192" s="802"/>
      <c r="J192" s="812"/>
      <c r="K192" s="798">
        <f t="shared" si="14"/>
        <v>0</v>
      </c>
      <c r="L192" s="797" t="str">
        <f>IFERROR(VALUE(TEXT(IFERROR(IFERROR(VLOOKUP($M192,DePara!$JC$4:$JG$27,5,0),VLOOKUP($M192,DePara!$JE$3:$JG$27,3,0)),0)+$K192,"dd/mm/aaaa hh:mm")),"-")</f>
        <v>-</v>
      </c>
      <c r="M192" s="807"/>
      <c r="N192" s="808"/>
      <c r="O192" s="808"/>
      <c r="P192" s="802"/>
      <c r="Q192" s="801"/>
      <c r="R192" s="800"/>
    </row>
    <row r="193" spans="1:18" ht="12" customHeight="1" x14ac:dyDescent="0.3">
      <c r="A193" s="796" t="str">
        <f t="shared" si="11"/>
        <v/>
      </c>
      <c r="B193" s="796" t="str">
        <f t="shared" si="12"/>
        <v/>
      </c>
      <c r="C193" s="796" t="str">
        <f t="shared" si="13"/>
        <v/>
      </c>
      <c r="D193" s="799"/>
      <c r="E193" s="808"/>
      <c r="F193" s="808"/>
      <c r="G193" s="810"/>
      <c r="H193" s="808"/>
      <c r="I193" s="802"/>
      <c r="J193" s="812"/>
      <c r="K193" s="798">
        <f t="shared" si="14"/>
        <v>0</v>
      </c>
      <c r="L193" s="797" t="str">
        <f>IFERROR(VALUE(TEXT(IFERROR(IFERROR(VLOOKUP($M193,DePara!$JC$4:$JG$27,5,0),VLOOKUP($M193,DePara!$JE$3:$JG$27,3,0)),0)+$K193,"dd/mm/aaaa hh:mm")),"-")</f>
        <v>-</v>
      </c>
      <c r="M193" s="807"/>
      <c r="N193" s="808"/>
      <c r="O193" s="808"/>
      <c r="P193" s="802"/>
      <c r="Q193" s="801"/>
      <c r="R193" s="800"/>
    </row>
    <row r="194" spans="1:18" ht="12" customHeight="1" x14ac:dyDescent="0.3">
      <c r="A194" s="796" t="str">
        <f t="shared" si="11"/>
        <v/>
      </c>
      <c r="B194" s="796" t="str">
        <f t="shared" si="12"/>
        <v/>
      </c>
      <c r="C194" s="796" t="str">
        <f t="shared" si="13"/>
        <v/>
      </c>
      <c r="D194" s="799"/>
      <c r="E194" s="808"/>
      <c r="F194" s="808"/>
      <c r="G194" s="810"/>
      <c r="H194" s="808"/>
      <c r="I194" s="802"/>
      <c r="J194" s="812"/>
      <c r="K194" s="798">
        <f t="shared" si="14"/>
        <v>0</v>
      </c>
      <c r="L194" s="797" t="str">
        <f>IFERROR(VALUE(TEXT(IFERROR(IFERROR(VLOOKUP($M194,DePara!$JC$4:$JG$27,5,0),VLOOKUP($M194,DePara!$JE$3:$JG$27,3,0)),0)+$K194,"dd/mm/aaaa hh:mm")),"-")</f>
        <v>-</v>
      </c>
      <c r="M194" s="807"/>
      <c r="N194" s="808"/>
      <c r="O194" s="808"/>
      <c r="P194" s="802"/>
      <c r="Q194" s="801"/>
      <c r="R194" s="800"/>
    </row>
    <row r="195" spans="1:18" ht="12" customHeight="1" x14ac:dyDescent="0.3">
      <c r="A195" s="796" t="str">
        <f t="shared" si="11"/>
        <v/>
      </c>
      <c r="B195" s="796" t="str">
        <f t="shared" si="12"/>
        <v/>
      </c>
      <c r="C195" s="796" t="str">
        <f t="shared" si="13"/>
        <v/>
      </c>
      <c r="D195" s="799"/>
      <c r="E195" s="808"/>
      <c r="F195" s="808"/>
      <c r="G195" s="810"/>
      <c r="H195" s="808"/>
      <c r="I195" s="802"/>
      <c r="J195" s="812"/>
      <c r="K195" s="798">
        <f t="shared" si="14"/>
        <v>0</v>
      </c>
      <c r="L195" s="797" t="str">
        <f>IFERROR(VALUE(TEXT(IFERROR(IFERROR(VLOOKUP($M195,DePara!$JC$4:$JG$27,5,0),VLOOKUP($M195,DePara!$JE$3:$JG$27,3,0)),0)+$K195,"dd/mm/aaaa hh:mm")),"-")</f>
        <v>-</v>
      </c>
      <c r="M195" s="807"/>
      <c r="N195" s="808"/>
      <c r="O195" s="808"/>
      <c r="P195" s="802"/>
      <c r="Q195" s="801"/>
      <c r="R195" s="800"/>
    </row>
    <row r="196" spans="1:18" ht="12" customHeight="1" x14ac:dyDescent="0.3">
      <c r="A196" s="796" t="str">
        <f t="shared" si="11"/>
        <v/>
      </c>
      <c r="B196" s="796" t="str">
        <f t="shared" si="12"/>
        <v/>
      </c>
      <c r="C196" s="796" t="str">
        <f t="shared" si="13"/>
        <v/>
      </c>
      <c r="D196" s="799"/>
      <c r="E196" s="808"/>
      <c r="F196" s="808"/>
      <c r="G196" s="810"/>
      <c r="H196" s="808"/>
      <c r="I196" s="802"/>
      <c r="J196" s="812"/>
      <c r="K196" s="798">
        <f t="shared" si="14"/>
        <v>0</v>
      </c>
      <c r="L196" s="797" t="str">
        <f>IFERROR(VALUE(TEXT(IFERROR(IFERROR(VLOOKUP($M196,DePara!$JC$4:$JG$27,5,0),VLOOKUP($M196,DePara!$JE$3:$JG$27,3,0)),0)+$K196,"dd/mm/aaaa hh:mm")),"-")</f>
        <v>-</v>
      </c>
      <c r="M196" s="807"/>
      <c r="N196" s="808"/>
      <c r="O196" s="808"/>
      <c r="P196" s="802"/>
      <c r="Q196" s="801"/>
      <c r="R196" s="800"/>
    </row>
    <row r="197" spans="1:18" ht="12" customHeight="1" x14ac:dyDescent="0.3">
      <c r="A197" s="796" t="str">
        <f t="shared" si="11"/>
        <v/>
      </c>
      <c r="B197" s="796" t="str">
        <f t="shared" si="12"/>
        <v/>
      </c>
      <c r="C197" s="796" t="str">
        <f t="shared" si="13"/>
        <v/>
      </c>
      <c r="D197" s="799"/>
      <c r="E197" s="808"/>
      <c r="F197" s="808"/>
      <c r="G197" s="810"/>
      <c r="H197" s="808"/>
      <c r="I197" s="802"/>
      <c r="J197" s="812"/>
      <c r="K197" s="798">
        <f t="shared" si="14"/>
        <v>0</v>
      </c>
      <c r="L197" s="797" t="str">
        <f>IFERROR(VALUE(TEXT(IFERROR(IFERROR(VLOOKUP($M197,DePara!$JC$4:$JG$27,5,0),VLOOKUP($M197,DePara!$JE$3:$JG$27,3,0)),0)+$K197,"dd/mm/aaaa hh:mm")),"-")</f>
        <v>-</v>
      </c>
      <c r="M197" s="807"/>
      <c r="N197" s="808"/>
      <c r="O197" s="808"/>
      <c r="P197" s="802"/>
      <c r="Q197" s="801"/>
      <c r="R197" s="800"/>
    </row>
    <row r="198" spans="1:18" ht="12" customHeight="1" x14ac:dyDescent="0.3">
      <c r="A198" s="796" t="str">
        <f t="shared" si="11"/>
        <v/>
      </c>
      <c r="B198" s="796" t="str">
        <f t="shared" si="12"/>
        <v/>
      </c>
      <c r="C198" s="796" t="str">
        <f t="shared" si="13"/>
        <v/>
      </c>
      <c r="D198" s="799"/>
      <c r="E198" s="808"/>
      <c r="F198" s="808"/>
      <c r="G198" s="810"/>
      <c r="H198" s="808"/>
      <c r="I198" s="802"/>
      <c r="J198" s="812"/>
      <c r="K198" s="798">
        <f t="shared" si="14"/>
        <v>0</v>
      </c>
      <c r="L198" s="797" t="str">
        <f>IFERROR(VALUE(TEXT(IFERROR(IFERROR(VLOOKUP($M198,DePara!$JC$4:$JG$27,5,0),VLOOKUP($M198,DePara!$JE$3:$JG$27,3,0)),0)+$K198,"dd/mm/aaaa hh:mm")),"-")</f>
        <v>-</v>
      </c>
      <c r="M198" s="807"/>
      <c r="N198" s="808"/>
      <c r="O198" s="808"/>
      <c r="P198" s="802"/>
      <c r="Q198" s="801"/>
      <c r="R198" s="800"/>
    </row>
    <row r="199" spans="1:18" ht="12" customHeight="1" x14ac:dyDescent="0.3">
      <c r="A199" s="796" t="str">
        <f t="shared" ref="A199:A262" si="15">IF($M199="","",TEXT($K199,"dd/mm/aa hh")&amp;" "&amp;$E199&amp;" "&amp;$I199&amp;" "&amp;$M199&amp;" "&amp;$N199&amp;" "&amp;$O199)</f>
        <v/>
      </c>
      <c r="B199" s="796" t="str">
        <f t="shared" ref="B199:B262" si="16">IF($M199="","",TEXT($L199,"dd/mm/aa hh")&amp;" "&amp;$E199&amp;" "&amp;$I199&amp;" "&amp;$M199&amp;" "&amp;$N199&amp;" "&amp;$O199)</f>
        <v/>
      </c>
      <c r="C199" s="796" t="str">
        <f t="shared" ref="C199:C262" si="17">IF($M199="","",TEXT($K199,"dd/mm/aa hh")&amp;" "&amp;$M199&amp;" "&amp;$N199)</f>
        <v/>
      </c>
      <c r="D199" s="799"/>
      <c r="E199" s="808"/>
      <c r="F199" s="808"/>
      <c r="G199" s="810"/>
      <c r="H199" s="808"/>
      <c r="I199" s="802"/>
      <c r="J199" s="812"/>
      <c r="K199" s="798">
        <f t="shared" si="14"/>
        <v>0</v>
      </c>
      <c r="L199" s="797" t="str">
        <f>IFERROR(VALUE(TEXT(IFERROR(IFERROR(VLOOKUP($M199,DePara!$JC$4:$JG$27,5,0),VLOOKUP($M199,DePara!$JE$3:$JG$27,3,0)),0)+$K199,"dd/mm/aaaa hh:mm")),"-")</f>
        <v>-</v>
      </c>
      <c r="M199" s="807"/>
      <c r="N199" s="808"/>
      <c r="O199" s="808"/>
      <c r="P199" s="802"/>
      <c r="Q199" s="801"/>
      <c r="R199" s="800"/>
    </row>
    <row r="200" spans="1:18" ht="12" customHeight="1" x14ac:dyDescent="0.3">
      <c r="A200" s="796" t="str">
        <f t="shared" si="15"/>
        <v/>
      </c>
      <c r="B200" s="796" t="str">
        <f t="shared" si="16"/>
        <v/>
      </c>
      <c r="C200" s="796" t="str">
        <f t="shared" si="17"/>
        <v/>
      </c>
      <c r="D200" s="799"/>
      <c r="E200" s="808"/>
      <c r="F200" s="808"/>
      <c r="G200" s="810"/>
      <c r="H200" s="808"/>
      <c r="I200" s="802"/>
      <c r="J200" s="812"/>
      <c r="K200" s="798">
        <f t="shared" si="14"/>
        <v>0</v>
      </c>
      <c r="L200" s="797" t="str">
        <f>IFERROR(VALUE(TEXT(IFERROR(IFERROR(VLOOKUP($M200,DePara!$JC$4:$JG$27,5,0),VLOOKUP($M200,DePara!$JE$3:$JG$27,3,0)),0)+$K200,"dd/mm/aaaa hh:mm")),"-")</f>
        <v>-</v>
      </c>
      <c r="M200" s="807"/>
      <c r="N200" s="808"/>
      <c r="O200" s="808"/>
      <c r="P200" s="802"/>
      <c r="Q200" s="801"/>
      <c r="R200" s="800"/>
    </row>
    <row r="201" spans="1:18" ht="12" customHeight="1" x14ac:dyDescent="0.3">
      <c r="A201" s="796" t="str">
        <f t="shared" si="15"/>
        <v/>
      </c>
      <c r="B201" s="796" t="str">
        <f t="shared" si="16"/>
        <v/>
      </c>
      <c r="C201" s="796" t="str">
        <f t="shared" si="17"/>
        <v/>
      </c>
      <c r="D201" s="799"/>
      <c r="E201" s="808"/>
      <c r="F201" s="808"/>
      <c r="G201" s="810"/>
      <c r="H201" s="808"/>
      <c r="I201" s="802"/>
      <c r="J201" s="812"/>
      <c r="K201" s="798">
        <f t="shared" si="14"/>
        <v>0</v>
      </c>
      <c r="L201" s="797" t="str">
        <f>IFERROR(VALUE(TEXT(IFERROR(IFERROR(VLOOKUP($M201,DePara!$JC$4:$JG$27,5,0),VLOOKUP($M201,DePara!$JE$3:$JG$27,3,0)),0)+$K201,"dd/mm/aaaa hh:mm")),"-")</f>
        <v>-</v>
      </c>
      <c r="M201" s="807"/>
      <c r="N201" s="808"/>
      <c r="O201" s="808"/>
      <c r="P201" s="802"/>
      <c r="Q201" s="801"/>
      <c r="R201" s="800"/>
    </row>
    <row r="202" spans="1:18" ht="12" customHeight="1" x14ac:dyDescent="0.3">
      <c r="A202" s="796" t="str">
        <f t="shared" si="15"/>
        <v/>
      </c>
      <c r="B202" s="796" t="str">
        <f t="shared" si="16"/>
        <v/>
      </c>
      <c r="C202" s="796" t="str">
        <f t="shared" si="17"/>
        <v/>
      </c>
      <c r="D202" s="799"/>
      <c r="E202" s="808"/>
      <c r="F202" s="808"/>
      <c r="G202" s="810"/>
      <c r="H202" s="808"/>
      <c r="I202" s="802"/>
      <c r="J202" s="812"/>
      <c r="K202" s="798">
        <f t="shared" si="14"/>
        <v>0</v>
      </c>
      <c r="L202" s="797" t="str">
        <f>IFERROR(VALUE(TEXT(IFERROR(IFERROR(VLOOKUP($M202,DePara!$JC$4:$JG$27,5,0),VLOOKUP($M202,DePara!$JE$3:$JG$27,3,0)),0)+$K202,"dd/mm/aaaa hh:mm")),"-")</f>
        <v>-</v>
      </c>
      <c r="M202" s="807"/>
      <c r="N202" s="808"/>
      <c r="O202" s="808"/>
      <c r="P202" s="802"/>
      <c r="Q202" s="801"/>
      <c r="R202" s="800"/>
    </row>
    <row r="203" spans="1:18" ht="12" customHeight="1" x14ac:dyDescent="0.3">
      <c r="A203" s="796" t="str">
        <f t="shared" si="15"/>
        <v/>
      </c>
      <c r="B203" s="796" t="str">
        <f t="shared" si="16"/>
        <v/>
      </c>
      <c r="C203" s="796" t="str">
        <f t="shared" si="17"/>
        <v/>
      </c>
      <c r="D203" s="799"/>
      <c r="E203" s="808"/>
      <c r="F203" s="808"/>
      <c r="G203" s="810"/>
      <c r="H203" s="808"/>
      <c r="I203" s="802"/>
      <c r="J203" s="812"/>
      <c r="K203" s="798">
        <f t="shared" si="14"/>
        <v>0</v>
      </c>
      <c r="L203" s="797" t="str">
        <f>IFERROR(VALUE(TEXT(IFERROR(IFERROR(VLOOKUP($M203,DePara!$JC$4:$JG$27,5,0),VLOOKUP($M203,DePara!$JE$3:$JG$27,3,0)),0)+$K203,"dd/mm/aaaa hh:mm")),"-")</f>
        <v>-</v>
      </c>
      <c r="M203" s="807"/>
      <c r="N203" s="808"/>
      <c r="O203" s="808"/>
      <c r="P203" s="802"/>
      <c r="Q203" s="801"/>
      <c r="R203" s="800"/>
    </row>
    <row r="204" spans="1:18" ht="12" customHeight="1" x14ac:dyDescent="0.3">
      <c r="A204" s="796" t="str">
        <f t="shared" si="15"/>
        <v/>
      </c>
      <c r="B204" s="796" t="str">
        <f t="shared" si="16"/>
        <v/>
      </c>
      <c r="C204" s="796" t="str">
        <f t="shared" si="17"/>
        <v/>
      </c>
      <c r="D204" s="799"/>
      <c r="E204" s="808"/>
      <c r="F204" s="808"/>
      <c r="G204" s="810"/>
      <c r="H204" s="808"/>
      <c r="I204" s="802"/>
      <c r="J204" s="812"/>
      <c r="K204" s="798">
        <f t="shared" si="14"/>
        <v>0</v>
      </c>
      <c r="L204" s="797" t="str">
        <f>IFERROR(VALUE(TEXT(IFERROR(IFERROR(VLOOKUP($M204,DePara!$JC$4:$JG$27,5,0),VLOOKUP($M204,DePara!$JE$3:$JG$27,3,0)),0)+$K204,"dd/mm/aaaa hh:mm")),"-")</f>
        <v>-</v>
      </c>
      <c r="M204" s="807"/>
      <c r="N204" s="808"/>
      <c r="O204" s="808"/>
      <c r="P204" s="802"/>
      <c r="Q204" s="801"/>
      <c r="R204" s="800"/>
    </row>
    <row r="205" spans="1:18" ht="12" customHeight="1" x14ac:dyDescent="0.3">
      <c r="A205" s="796" t="str">
        <f t="shared" si="15"/>
        <v/>
      </c>
      <c r="B205" s="796" t="str">
        <f t="shared" si="16"/>
        <v/>
      </c>
      <c r="C205" s="796" t="str">
        <f t="shared" si="17"/>
        <v/>
      </c>
      <c r="D205" s="799"/>
      <c r="E205" s="808"/>
      <c r="F205" s="808"/>
      <c r="G205" s="810"/>
      <c r="H205" s="808"/>
      <c r="I205" s="802"/>
      <c r="J205" s="812"/>
      <c r="K205" s="798">
        <f t="shared" si="14"/>
        <v>0</v>
      </c>
      <c r="L205" s="797" t="str">
        <f>IFERROR(VALUE(TEXT(IFERROR(IFERROR(VLOOKUP($M205,DePara!$JC$4:$JG$27,5,0),VLOOKUP($M205,DePara!$JE$3:$JG$27,3,0)),0)+$K205,"dd/mm/aaaa hh:mm")),"-")</f>
        <v>-</v>
      </c>
      <c r="M205" s="807"/>
      <c r="N205" s="808"/>
      <c r="O205" s="808"/>
      <c r="P205" s="802"/>
      <c r="Q205" s="801"/>
      <c r="R205" s="800"/>
    </row>
    <row r="206" spans="1:18" ht="12" customHeight="1" x14ac:dyDescent="0.3">
      <c r="A206" s="796" t="str">
        <f t="shared" si="15"/>
        <v/>
      </c>
      <c r="B206" s="796" t="str">
        <f t="shared" si="16"/>
        <v/>
      </c>
      <c r="C206" s="796" t="str">
        <f t="shared" si="17"/>
        <v/>
      </c>
      <c r="D206" s="799"/>
      <c r="E206" s="808"/>
      <c r="F206" s="808"/>
      <c r="G206" s="810"/>
      <c r="H206" s="808"/>
      <c r="I206" s="802"/>
      <c r="J206" s="812"/>
      <c r="K206" s="798">
        <f t="shared" si="14"/>
        <v>0</v>
      </c>
      <c r="L206" s="797" t="str">
        <f>IFERROR(VALUE(TEXT(IFERROR(IFERROR(VLOOKUP($M206,DePara!$JC$4:$JG$27,5,0),VLOOKUP($M206,DePara!$JE$3:$JG$27,3,0)),0)+$K206,"dd/mm/aaaa hh:mm")),"-")</f>
        <v>-</v>
      </c>
      <c r="M206" s="807"/>
      <c r="N206" s="808"/>
      <c r="O206" s="808"/>
      <c r="P206" s="802"/>
      <c r="Q206" s="801"/>
      <c r="R206" s="800"/>
    </row>
    <row r="207" spans="1:18" ht="12" customHeight="1" x14ac:dyDescent="0.3">
      <c r="A207" s="796" t="str">
        <f t="shared" si="15"/>
        <v/>
      </c>
      <c r="B207" s="796" t="str">
        <f t="shared" si="16"/>
        <v/>
      </c>
      <c r="C207" s="796" t="str">
        <f t="shared" si="17"/>
        <v/>
      </c>
      <c r="D207" s="799"/>
      <c r="E207" s="808"/>
      <c r="F207" s="808"/>
      <c r="G207" s="810"/>
      <c r="H207" s="808"/>
      <c r="I207" s="802"/>
      <c r="J207" s="812"/>
      <c r="K207" s="798">
        <f t="shared" ref="K207:K220" si="18">IFERROR(VALUE(J207),"-")</f>
        <v>0</v>
      </c>
      <c r="L207" s="797" t="str">
        <f>IFERROR(VALUE(TEXT(IFERROR(IFERROR(VLOOKUP($M207,DePara!$JC$4:$JG$27,5,0),VLOOKUP($M207,DePara!$JE$3:$JG$27,3,0)),0)+$K207,"dd/mm/aaaa hh:mm")),"-")</f>
        <v>-</v>
      </c>
      <c r="M207" s="807"/>
      <c r="N207" s="808"/>
      <c r="O207" s="808"/>
      <c r="P207" s="802"/>
      <c r="Q207" s="801"/>
      <c r="R207" s="800"/>
    </row>
    <row r="208" spans="1:18" ht="12" customHeight="1" x14ac:dyDescent="0.3">
      <c r="A208" s="796" t="str">
        <f t="shared" si="15"/>
        <v/>
      </c>
      <c r="B208" s="796" t="str">
        <f t="shared" si="16"/>
        <v/>
      </c>
      <c r="C208" s="796" t="str">
        <f t="shared" si="17"/>
        <v/>
      </c>
      <c r="D208" s="799"/>
      <c r="E208" s="808"/>
      <c r="F208" s="808"/>
      <c r="G208" s="810"/>
      <c r="H208" s="808"/>
      <c r="I208" s="802"/>
      <c r="J208" s="812"/>
      <c r="K208" s="798">
        <f t="shared" si="18"/>
        <v>0</v>
      </c>
      <c r="L208" s="797" t="str">
        <f>IFERROR(VALUE(TEXT(IFERROR(IFERROR(VLOOKUP($M208,DePara!$JC$4:$JG$27,5,0),VLOOKUP($M208,DePara!$JE$3:$JG$27,3,0)),0)+$K208,"dd/mm/aaaa hh:mm")),"-")</f>
        <v>-</v>
      </c>
      <c r="M208" s="807"/>
      <c r="N208" s="808"/>
      <c r="O208" s="808"/>
      <c r="P208" s="802"/>
      <c r="Q208" s="801"/>
      <c r="R208" s="800"/>
    </row>
    <row r="209" spans="1:18" ht="12" customHeight="1" x14ac:dyDescent="0.3">
      <c r="A209" s="796" t="str">
        <f t="shared" si="15"/>
        <v/>
      </c>
      <c r="B209" s="796" t="str">
        <f t="shared" si="16"/>
        <v/>
      </c>
      <c r="C209" s="796" t="str">
        <f t="shared" si="17"/>
        <v/>
      </c>
      <c r="D209" s="799"/>
      <c r="E209" s="808"/>
      <c r="F209" s="808"/>
      <c r="G209" s="810"/>
      <c r="H209" s="808"/>
      <c r="I209" s="802"/>
      <c r="J209" s="812"/>
      <c r="K209" s="798">
        <f t="shared" si="18"/>
        <v>0</v>
      </c>
      <c r="L209" s="797" t="str">
        <f>IFERROR(VALUE(TEXT(IFERROR(IFERROR(VLOOKUP($M209,DePara!$JC$4:$JG$27,5,0),VLOOKUP($M209,DePara!$JE$3:$JG$27,3,0)),0)+$K209,"dd/mm/aaaa hh:mm")),"-")</f>
        <v>-</v>
      </c>
      <c r="M209" s="807"/>
      <c r="N209" s="808"/>
      <c r="O209" s="808"/>
      <c r="P209" s="802"/>
      <c r="Q209" s="801"/>
      <c r="R209" s="800"/>
    </row>
    <row r="210" spans="1:18" ht="12" customHeight="1" x14ac:dyDescent="0.3">
      <c r="A210" s="796" t="str">
        <f t="shared" si="15"/>
        <v/>
      </c>
      <c r="B210" s="796" t="str">
        <f t="shared" si="16"/>
        <v/>
      </c>
      <c r="C210" s="796" t="str">
        <f t="shared" si="17"/>
        <v/>
      </c>
      <c r="D210" s="799"/>
      <c r="E210" s="808"/>
      <c r="F210" s="808"/>
      <c r="G210" s="810"/>
      <c r="H210" s="808"/>
      <c r="I210" s="802"/>
      <c r="J210" s="812"/>
      <c r="K210" s="798">
        <f t="shared" si="18"/>
        <v>0</v>
      </c>
      <c r="L210" s="797" t="str">
        <f>IFERROR(VALUE(TEXT(IFERROR(IFERROR(VLOOKUP($M210,DePara!$JC$4:$JG$27,5,0),VLOOKUP($M210,DePara!$JE$3:$JG$27,3,0)),0)+$K210,"dd/mm/aaaa hh:mm")),"-")</f>
        <v>-</v>
      </c>
      <c r="M210" s="807"/>
      <c r="N210" s="808"/>
      <c r="O210" s="808"/>
      <c r="P210" s="802"/>
      <c r="Q210" s="801"/>
      <c r="R210" s="800"/>
    </row>
    <row r="211" spans="1:18" ht="12" customHeight="1" x14ac:dyDescent="0.3">
      <c r="A211" s="796" t="str">
        <f t="shared" si="15"/>
        <v/>
      </c>
      <c r="B211" s="796" t="str">
        <f t="shared" si="16"/>
        <v/>
      </c>
      <c r="C211" s="796" t="str">
        <f t="shared" si="17"/>
        <v/>
      </c>
      <c r="D211" s="799"/>
      <c r="E211" s="808"/>
      <c r="F211" s="808"/>
      <c r="G211" s="810"/>
      <c r="H211" s="808"/>
      <c r="I211" s="802"/>
      <c r="J211" s="812"/>
      <c r="K211" s="798">
        <f t="shared" si="18"/>
        <v>0</v>
      </c>
      <c r="L211" s="797" t="str">
        <f>IFERROR(VALUE(TEXT(IFERROR(IFERROR(VLOOKUP($M211,DePara!$JC$4:$JG$27,5,0),VLOOKUP($M211,DePara!$JE$3:$JG$27,3,0)),0)+$K211,"dd/mm/aaaa hh:mm")),"-")</f>
        <v>-</v>
      </c>
      <c r="M211" s="807"/>
      <c r="N211" s="808"/>
      <c r="O211" s="808"/>
      <c r="P211" s="802"/>
      <c r="Q211" s="801"/>
      <c r="R211" s="800"/>
    </row>
    <row r="212" spans="1:18" ht="12" customHeight="1" x14ac:dyDescent="0.3">
      <c r="A212" s="796" t="str">
        <f t="shared" si="15"/>
        <v/>
      </c>
      <c r="B212" s="796" t="str">
        <f t="shared" si="16"/>
        <v/>
      </c>
      <c r="C212" s="796" t="str">
        <f t="shared" si="17"/>
        <v/>
      </c>
      <c r="D212" s="799"/>
      <c r="E212" s="808"/>
      <c r="F212" s="808"/>
      <c r="G212" s="810"/>
      <c r="H212" s="808"/>
      <c r="I212" s="802"/>
      <c r="J212" s="812"/>
      <c r="K212" s="798">
        <f t="shared" si="18"/>
        <v>0</v>
      </c>
      <c r="L212" s="797" t="str">
        <f>IFERROR(VALUE(TEXT(IFERROR(IFERROR(VLOOKUP($M212,DePara!$JC$4:$JG$27,5,0),VLOOKUP($M212,DePara!$JE$3:$JG$27,3,0)),0)+$K212,"dd/mm/aaaa hh:mm")),"-")</f>
        <v>-</v>
      </c>
      <c r="M212" s="807"/>
      <c r="N212" s="808"/>
      <c r="O212" s="808"/>
      <c r="P212" s="802"/>
      <c r="Q212" s="801"/>
      <c r="R212" s="800"/>
    </row>
    <row r="213" spans="1:18" ht="12" customHeight="1" x14ac:dyDescent="0.3">
      <c r="A213" s="796" t="str">
        <f t="shared" si="15"/>
        <v/>
      </c>
      <c r="B213" s="796" t="str">
        <f t="shared" si="16"/>
        <v/>
      </c>
      <c r="C213" s="796" t="str">
        <f t="shared" si="17"/>
        <v/>
      </c>
      <c r="D213" s="799"/>
      <c r="E213" s="808"/>
      <c r="F213" s="808"/>
      <c r="G213" s="810"/>
      <c r="H213" s="808"/>
      <c r="I213" s="802"/>
      <c r="J213" s="812"/>
      <c r="K213" s="798">
        <f t="shared" si="18"/>
        <v>0</v>
      </c>
      <c r="L213" s="797" t="str">
        <f>IFERROR(VALUE(TEXT(IFERROR(IFERROR(VLOOKUP($M213,DePara!$JC$4:$JG$27,5,0),VLOOKUP($M213,DePara!$JE$3:$JG$27,3,0)),0)+$K213,"dd/mm/aaaa hh:mm")),"-")</f>
        <v>-</v>
      </c>
      <c r="M213" s="807"/>
      <c r="N213" s="808"/>
      <c r="O213" s="808"/>
      <c r="P213" s="802"/>
      <c r="Q213" s="801"/>
      <c r="R213" s="800"/>
    </row>
    <row r="214" spans="1:18" ht="12" customHeight="1" x14ac:dyDescent="0.3">
      <c r="A214" s="796" t="str">
        <f t="shared" si="15"/>
        <v/>
      </c>
      <c r="B214" s="796" t="str">
        <f t="shared" si="16"/>
        <v/>
      </c>
      <c r="C214" s="796" t="str">
        <f t="shared" si="17"/>
        <v/>
      </c>
      <c r="D214" s="799"/>
      <c r="E214" s="808"/>
      <c r="F214" s="808"/>
      <c r="G214" s="810"/>
      <c r="H214" s="808"/>
      <c r="I214" s="802"/>
      <c r="J214" s="812"/>
      <c r="K214" s="798">
        <f t="shared" si="18"/>
        <v>0</v>
      </c>
      <c r="L214" s="797" t="str">
        <f>IFERROR(VALUE(TEXT(IFERROR(IFERROR(VLOOKUP($M214,DePara!$JC$4:$JG$27,5,0),VLOOKUP($M214,DePara!$JE$3:$JG$27,3,0)),0)+$K214,"dd/mm/aaaa hh:mm")),"-")</f>
        <v>-</v>
      </c>
      <c r="M214" s="807"/>
      <c r="N214" s="808"/>
      <c r="O214" s="808"/>
      <c r="P214" s="802"/>
      <c r="Q214" s="801"/>
      <c r="R214" s="800"/>
    </row>
    <row r="215" spans="1:18" ht="12" customHeight="1" x14ac:dyDescent="0.3">
      <c r="A215" s="796" t="str">
        <f t="shared" si="15"/>
        <v/>
      </c>
      <c r="B215" s="796" t="str">
        <f t="shared" si="16"/>
        <v/>
      </c>
      <c r="C215" s="796" t="str">
        <f t="shared" si="17"/>
        <v/>
      </c>
      <c r="D215" s="799"/>
      <c r="E215" s="808"/>
      <c r="F215" s="808"/>
      <c r="G215" s="810"/>
      <c r="H215" s="808"/>
      <c r="I215" s="802"/>
      <c r="J215" s="812"/>
      <c r="K215" s="798">
        <f t="shared" si="18"/>
        <v>0</v>
      </c>
      <c r="L215" s="797" t="str">
        <f>IFERROR(VALUE(TEXT(IFERROR(IFERROR(VLOOKUP($M215,DePara!$JC$4:$JG$27,5,0),VLOOKUP($M215,DePara!$JE$3:$JG$27,3,0)),0)+$K215,"dd/mm/aaaa hh:mm")),"-")</f>
        <v>-</v>
      </c>
      <c r="M215" s="807"/>
      <c r="N215" s="808"/>
      <c r="O215" s="808"/>
      <c r="P215" s="802"/>
      <c r="Q215" s="801"/>
      <c r="R215" s="800"/>
    </row>
    <row r="216" spans="1:18" ht="12" customHeight="1" x14ac:dyDescent="0.3">
      <c r="A216" s="796" t="str">
        <f t="shared" si="15"/>
        <v/>
      </c>
      <c r="B216" s="796" t="str">
        <f t="shared" si="16"/>
        <v/>
      </c>
      <c r="C216" s="796" t="str">
        <f t="shared" si="17"/>
        <v/>
      </c>
      <c r="D216" s="799"/>
      <c r="E216" s="808"/>
      <c r="F216" s="808"/>
      <c r="G216" s="810"/>
      <c r="H216" s="808"/>
      <c r="I216" s="802"/>
      <c r="J216" s="812"/>
      <c r="K216" s="798">
        <f t="shared" si="18"/>
        <v>0</v>
      </c>
      <c r="L216" s="797" t="str">
        <f>IFERROR(VALUE(TEXT(IFERROR(IFERROR(VLOOKUP($M216,DePara!$JC$4:$JG$27,5,0),VLOOKUP($M216,DePara!$JE$3:$JG$27,3,0)),0)+$K216,"dd/mm/aaaa hh:mm")),"-")</f>
        <v>-</v>
      </c>
      <c r="M216" s="807"/>
      <c r="N216" s="808"/>
      <c r="O216" s="808"/>
      <c r="P216" s="802"/>
      <c r="Q216" s="801"/>
      <c r="R216" s="800"/>
    </row>
    <row r="217" spans="1:18" ht="12" customHeight="1" x14ac:dyDescent="0.3">
      <c r="A217" s="796" t="str">
        <f t="shared" si="15"/>
        <v/>
      </c>
      <c r="B217" s="796" t="str">
        <f t="shared" si="16"/>
        <v/>
      </c>
      <c r="C217" s="796" t="str">
        <f t="shared" si="17"/>
        <v/>
      </c>
      <c r="D217" s="799"/>
      <c r="E217" s="808"/>
      <c r="F217" s="808"/>
      <c r="G217" s="810"/>
      <c r="H217" s="808"/>
      <c r="I217" s="802"/>
      <c r="J217" s="812"/>
      <c r="K217" s="798">
        <f t="shared" si="18"/>
        <v>0</v>
      </c>
      <c r="L217" s="797" t="str">
        <f>IFERROR(VALUE(TEXT(IFERROR(IFERROR(VLOOKUP($M217,DePara!$JC$4:$JG$27,5,0),VLOOKUP($M217,DePara!$JE$3:$JG$27,3,0)),0)+$K217,"dd/mm/aaaa hh:mm")),"-")</f>
        <v>-</v>
      </c>
      <c r="M217" s="807"/>
      <c r="N217" s="808"/>
      <c r="O217" s="808"/>
      <c r="P217" s="802"/>
      <c r="Q217" s="801"/>
      <c r="R217" s="800"/>
    </row>
    <row r="218" spans="1:18" ht="12" customHeight="1" x14ac:dyDescent="0.3">
      <c r="A218" s="796" t="str">
        <f t="shared" si="15"/>
        <v/>
      </c>
      <c r="B218" s="796" t="str">
        <f t="shared" si="16"/>
        <v/>
      </c>
      <c r="C218" s="796" t="str">
        <f t="shared" si="17"/>
        <v/>
      </c>
      <c r="D218" s="799"/>
      <c r="E218" s="808"/>
      <c r="F218" s="808"/>
      <c r="G218" s="810"/>
      <c r="H218" s="808"/>
      <c r="I218" s="802"/>
      <c r="J218" s="812"/>
      <c r="K218" s="798">
        <f t="shared" si="18"/>
        <v>0</v>
      </c>
      <c r="L218" s="797" t="str">
        <f>IFERROR(VALUE(TEXT(IFERROR(IFERROR(VLOOKUP($M218,DePara!$JC$4:$JG$27,5,0),VLOOKUP($M218,DePara!$JE$3:$JG$27,3,0)),0)+$K218,"dd/mm/aaaa hh:mm")),"-")</f>
        <v>-</v>
      </c>
      <c r="M218" s="807"/>
      <c r="N218" s="808"/>
      <c r="O218" s="808"/>
      <c r="P218" s="802"/>
      <c r="Q218" s="801"/>
      <c r="R218" s="800"/>
    </row>
    <row r="219" spans="1:18" ht="12" customHeight="1" x14ac:dyDescent="0.3">
      <c r="A219" s="796" t="str">
        <f t="shared" si="15"/>
        <v/>
      </c>
      <c r="B219" s="796" t="str">
        <f t="shared" si="16"/>
        <v/>
      </c>
      <c r="C219" s="796" t="str">
        <f t="shared" si="17"/>
        <v/>
      </c>
      <c r="D219" s="799"/>
      <c r="E219" s="808"/>
      <c r="F219" s="808"/>
      <c r="G219" s="810"/>
      <c r="H219" s="808"/>
      <c r="I219" s="802"/>
      <c r="J219" s="812"/>
      <c r="K219" s="798">
        <f t="shared" si="18"/>
        <v>0</v>
      </c>
      <c r="L219" s="797" t="str">
        <f>IFERROR(VALUE(TEXT(IFERROR(IFERROR(VLOOKUP($M219,DePara!$JC$4:$JG$27,5,0),VLOOKUP($M219,DePara!$JE$3:$JG$27,3,0)),0)+$K219,"dd/mm/aaaa hh:mm")),"-")</f>
        <v>-</v>
      </c>
      <c r="M219" s="807"/>
      <c r="N219" s="808"/>
      <c r="O219" s="808"/>
      <c r="P219" s="802"/>
      <c r="Q219" s="801"/>
      <c r="R219" s="800"/>
    </row>
    <row r="220" spans="1:18" ht="12" customHeight="1" x14ac:dyDescent="0.3">
      <c r="A220" s="796" t="str">
        <f t="shared" si="15"/>
        <v/>
      </c>
      <c r="B220" s="796" t="str">
        <f t="shared" si="16"/>
        <v/>
      </c>
      <c r="C220" s="796" t="str">
        <f t="shared" si="17"/>
        <v/>
      </c>
      <c r="D220" s="799"/>
      <c r="E220" s="808"/>
      <c r="F220" s="808"/>
      <c r="G220" s="810"/>
      <c r="H220" s="808"/>
      <c r="I220" s="802"/>
      <c r="J220" s="812"/>
      <c r="K220" s="798">
        <f t="shared" si="18"/>
        <v>0</v>
      </c>
      <c r="L220" s="797" t="str">
        <f>IFERROR(VALUE(TEXT(IFERROR(IFERROR(VLOOKUP($M220,DePara!$JC$4:$JG$27,5,0),VLOOKUP($M220,DePara!$JE$3:$JG$27,3,0)),0)+$K220,"dd/mm/aaaa hh:mm")),"-")</f>
        <v>-</v>
      </c>
      <c r="M220" s="807"/>
      <c r="N220" s="808"/>
      <c r="O220" s="808"/>
      <c r="P220" s="802"/>
      <c r="Q220" s="801"/>
      <c r="R220" s="800"/>
    </row>
    <row r="221" spans="1:18" ht="12" customHeight="1" x14ac:dyDescent="0.3">
      <c r="A221" s="796" t="str">
        <f t="shared" si="15"/>
        <v/>
      </c>
      <c r="B221" s="796" t="str">
        <f t="shared" si="16"/>
        <v/>
      </c>
      <c r="C221" s="796" t="str">
        <f t="shared" si="17"/>
        <v/>
      </c>
      <c r="D221" s="799"/>
      <c r="E221" s="808"/>
      <c r="F221" s="808"/>
      <c r="G221" s="810"/>
      <c r="H221" s="808"/>
      <c r="I221" s="802"/>
      <c r="J221" s="812"/>
      <c r="K221" s="798" t="str">
        <f t="shared" ref="K221:K262" si="19">IFERROR(VALUE(TEXT(SUM($J221,$D221),"dd/mm/aaaa hh")&amp;":00"),"-")</f>
        <v>-</v>
      </c>
      <c r="L221" s="797" t="str">
        <f>IFERROR(VALUE(TEXT(IFERROR(IFERROR(VLOOKUP($M221,DePara!$JC$4:$JG$27,5,0),VLOOKUP($M221,DePara!$JE$3:$JG$27,3,0)),0)+$K221,"dd/mm/aaaa hh:mm")),"-")</f>
        <v>-</v>
      </c>
      <c r="M221" s="807"/>
      <c r="N221" s="808"/>
      <c r="O221" s="808"/>
      <c r="P221" s="802"/>
      <c r="Q221" s="801"/>
      <c r="R221" s="800"/>
    </row>
    <row r="222" spans="1:18" ht="12" customHeight="1" x14ac:dyDescent="0.3">
      <c r="A222" s="796" t="str">
        <f t="shared" si="15"/>
        <v/>
      </c>
      <c r="B222" s="796" t="str">
        <f t="shared" si="16"/>
        <v/>
      </c>
      <c r="C222" s="796" t="str">
        <f t="shared" si="17"/>
        <v/>
      </c>
      <c r="D222" s="799"/>
      <c r="E222" s="808"/>
      <c r="F222" s="808"/>
      <c r="G222" s="810"/>
      <c r="H222" s="808"/>
      <c r="I222" s="802"/>
      <c r="J222" s="812"/>
      <c r="K222" s="798" t="str">
        <f t="shared" si="19"/>
        <v>-</v>
      </c>
      <c r="L222" s="797" t="str">
        <f>IFERROR(VALUE(TEXT(IFERROR(IFERROR(VLOOKUP($M222,DePara!$JC$4:$JG$27,5,0),VLOOKUP($M222,DePara!$JE$3:$JG$27,3,0)),0)+$K222,"dd/mm/aaaa hh:mm")),"-")</f>
        <v>-</v>
      </c>
      <c r="M222" s="807"/>
      <c r="N222" s="808"/>
      <c r="O222" s="808"/>
      <c r="P222" s="802"/>
      <c r="Q222" s="801"/>
      <c r="R222" s="800"/>
    </row>
    <row r="223" spans="1:18" ht="12" customHeight="1" x14ac:dyDescent="0.3">
      <c r="A223" s="796" t="str">
        <f t="shared" si="15"/>
        <v/>
      </c>
      <c r="B223" s="796" t="str">
        <f t="shared" si="16"/>
        <v/>
      </c>
      <c r="C223" s="796" t="str">
        <f t="shared" si="17"/>
        <v/>
      </c>
      <c r="D223" s="799"/>
      <c r="E223" s="808"/>
      <c r="F223" s="808"/>
      <c r="G223" s="810"/>
      <c r="H223" s="808"/>
      <c r="I223" s="802"/>
      <c r="J223" s="812"/>
      <c r="K223" s="798" t="str">
        <f t="shared" si="19"/>
        <v>-</v>
      </c>
      <c r="L223" s="797" t="str">
        <f>IFERROR(VALUE(TEXT(IFERROR(IFERROR(VLOOKUP($M223,DePara!$JC$4:$JG$27,5,0),VLOOKUP($M223,DePara!$JE$3:$JG$27,3,0)),0)+$K223,"dd/mm/aaaa hh:mm")),"-")</f>
        <v>-</v>
      </c>
      <c r="M223" s="807"/>
      <c r="N223" s="808"/>
      <c r="O223" s="808"/>
      <c r="P223" s="802"/>
      <c r="Q223" s="801"/>
      <c r="R223" s="800"/>
    </row>
    <row r="224" spans="1:18" ht="12" customHeight="1" x14ac:dyDescent="0.3">
      <c r="A224" s="796" t="str">
        <f t="shared" si="15"/>
        <v/>
      </c>
      <c r="B224" s="796" t="str">
        <f t="shared" si="16"/>
        <v/>
      </c>
      <c r="C224" s="796" t="str">
        <f t="shared" si="17"/>
        <v/>
      </c>
      <c r="D224" s="799"/>
      <c r="E224" s="808"/>
      <c r="F224" s="808"/>
      <c r="G224" s="810"/>
      <c r="H224" s="808"/>
      <c r="I224" s="802"/>
      <c r="J224" s="812"/>
      <c r="K224" s="798" t="str">
        <f t="shared" si="19"/>
        <v>-</v>
      </c>
      <c r="L224" s="797" t="str">
        <f>IFERROR(VALUE(TEXT(IFERROR(IFERROR(VLOOKUP($M224,DePara!$JC$4:$JG$27,5,0),VLOOKUP($M224,DePara!$JE$3:$JG$27,3,0)),0)+$K224,"dd/mm/aaaa hh:mm")),"-")</f>
        <v>-</v>
      </c>
      <c r="M224" s="807"/>
      <c r="N224" s="808"/>
      <c r="O224" s="808"/>
      <c r="P224" s="802"/>
      <c r="Q224" s="801"/>
      <c r="R224" s="800"/>
    </row>
    <row r="225" spans="1:18" ht="12" customHeight="1" x14ac:dyDescent="0.3">
      <c r="A225" s="796" t="str">
        <f t="shared" si="15"/>
        <v/>
      </c>
      <c r="B225" s="796" t="str">
        <f t="shared" si="16"/>
        <v/>
      </c>
      <c r="C225" s="796" t="str">
        <f t="shared" si="17"/>
        <v/>
      </c>
      <c r="D225" s="799"/>
      <c r="E225" s="808"/>
      <c r="F225" s="808"/>
      <c r="G225" s="810"/>
      <c r="H225" s="808"/>
      <c r="I225" s="802"/>
      <c r="J225" s="812"/>
      <c r="K225" s="798" t="str">
        <f t="shared" si="19"/>
        <v>-</v>
      </c>
      <c r="L225" s="797" t="str">
        <f>IFERROR(VALUE(TEXT(IFERROR(IFERROR(VLOOKUP($M225,DePara!$JC$4:$JG$27,5,0),VLOOKUP($M225,DePara!$JE$3:$JG$27,3,0)),0)+$K225,"dd/mm/aaaa hh:mm")),"-")</f>
        <v>-</v>
      </c>
      <c r="M225" s="807"/>
      <c r="N225" s="808"/>
      <c r="O225" s="808"/>
      <c r="P225" s="802"/>
      <c r="Q225" s="801"/>
      <c r="R225" s="800"/>
    </row>
    <row r="226" spans="1:18" ht="12" customHeight="1" x14ac:dyDescent="0.3">
      <c r="A226" s="796" t="str">
        <f t="shared" si="15"/>
        <v/>
      </c>
      <c r="B226" s="796" t="str">
        <f t="shared" si="16"/>
        <v/>
      </c>
      <c r="C226" s="796" t="str">
        <f t="shared" si="17"/>
        <v/>
      </c>
      <c r="D226" s="799"/>
      <c r="E226" s="808"/>
      <c r="F226" s="808"/>
      <c r="G226" s="810"/>
      <c r="H226" s="808"/>
      <c r="I226" s="802"/>
      <c r="J226" s="812"/>
      <c r="K226" s="798" t="str">
        <f t="shared" si="19"/>
        <v>-</v>
      </c>
      <c r="L226" s="797" t="str">
        <f>IFERROR(VALUE(TEXT(IFERROR(IFERROR(VLOOKUP($M226,DePara!$JC$4:$JG$27,5,0),VLOOKUP($M226,DePara!$JE$3:$JG$27,3,0)),0)+$K226,"dd/mm/aaaa hh:mm")),"-")</f>
        <v>-</v>
      </c>
      <c r="M226" s="807"/>
      <c r="N226" s="808"/>
      <c r="O226" s="808"/>
      <c r="P226" s="802"/>
      <c r="Q226" s="801"/>
      <c r="R226" s="800"/>
    </row>
    <row r="227" spans="1:18" ht="12" customHeight="1" x14ac:dyDescent="0.3">
      <c r="A227" s="796" t="str">
        <f t="shared" si="15"/>
        <v/>
      </c>
      <c r="B227" s="796" t="str">
        <f t="shared" si="16"/>
        <v/>
      </c>
      <c r="C227" s="796" t="str">
        <f t="shared" si="17"/>
        <v/>
      </c>
      <c r="D227" s="799"/>
      <c r="E227" s="808"/>
      <c r="F227" s="808"/>
      <c r="G227" s="810"/>
      <c r="H227" s="808"/>
      <c r="I227" s="802"/>
      <c r="J227" s="812"/>
      <c r="K227" s="798" t="str">
        <f t="shared" si="19"/>
        <v>-</v>
      </c>
      <c r="L227" s="797" t="str">
        <f>IFERROR(VALUE(TEXT(IFERROR(IFERROR(VLOOKUP($M227,DePara!$JC$4:$JG$27,5,0),VLOOKUP($M227,DePara!$JE$3:$JG$27,3,0)),0)+$K227,"dd/mm/aaaa hh:mm")),"-")</f>
        <v>-</v>
      </c>
      <c r="M227" s="807"/>
      <c r="N227" s="808"/>
      <c r="O227" s="808"/>
      <c r="P227" s="802"/>
      <c r="Q227" s="801"/>
      <c r="R227" s="800"/>
    </row>
    <row r="228" spans="1:18" ht="12" customHeight="1" x14ac:dyDescent="0.3">
      <c r="A228" s="796" t="str">
        <f t="shared" si="15"/>
        <v/>
      </c>
      <c r="B228" s="796" t="str">
        <f t="shared" si="16"/>
        <v/>
      </c>
      <c r="C228" s="796" t="str">
        <f t="shared" si="17"/>
        <v/>
      </c>
      <c r="D228" s="799"/>
      <c r="E228" s="808"/>
      <c r="F228" s="808"/>
      <c r="G228" s="810"/>
      <c r="H228" s="808"/>
      <c r="I228" s="802"/>
      <c r="J228" s="812"/>
      <c r="K228" s="798" t="str">
        <f t="shared" si="19"/>
        <v>-</v>
      </c>
      <c r="L228" s="797" t="str">
        <f>IFERROR(VALUE(TEXT(IFERROR(IFERROR(VLOOKUP($M228,DePara!$JC$4:$JG$27,5,0),VLOOKUP($M228,DePara!$JE$3:$JG$27,3,0)),0)+$K228,"dd/mm/aaaa hh:mm")),"-")</f>
        <v>-</v>
      </c>
      <c r="M228" s="807"/>
      <c r="N228" s="808"/>
      <c r="O228" s="808"/>
      <c r="P228" s="802"/>
      <c r="Q228" s="801"/>
      <c r="R228" s="800"/>
    </row>
    <row r="229" spans="1:18" ht="12" customHeight="1" x14ac:dyDescent="0.3">
      <c r="A229" s="796" t="str">
        <f t="shared" si="15"/>
        <v/>
      </c>
      <c r="B229" s="796" t="str">
        <f t="shared" si="16"/>
        <v/>
      </c>
      <c r="C229" s="796" t="str">
        <f t="shared" si="17"/>
        <v/>
      </c>
      <c r="D229" s="799"/>
      <c r="E229" s="808"/>
      <c r="F229" s="808"/>
      <c r="G229" s="810"/>
      <c r="H229" s="808"/>
      <c r="I229" s="802"/>
      <c r="J229" s="812"/>
      <c r="K229" s="798" t="str">
        <f t="shared" si="19"/>
        <v>-</v>
      </c>
      <c r="L229" s="797" t="str">
        <f>IFERROR(VALUE(TEXT(IFERROR(IFERROR(VLOOKUP($M229,DePara!$JC$4:$JG$27,5,0),VLOOKUP($M229,DePara!$JE$3:$JG$27,3,0)),0)+$K229,"dd/mm/aaaa hh:mm")),"-")</f>
        <v>-</v>
      </c>
      <c r="M229" s="807"/>
      <c r="N229" s="808"/>
      <c r="O229" s="808"/>
      <c r="P229" s="802"/>
      <c r="Q229" s="801"/>
      <c r="R229" s="800"/>
    </row>
    <row r="230" spans="1:18" ht="12" customHeight="1" x14ac:dyDescent="0.3">
      <c r="A230" s="796" t="str">
        <f t="shared" si="15"/>
        <v/>
      </c>
      <c r="B230" s="796" t="str">
        <f t="shared" si="16"/>
        <v/>
      </c>
      <c r="C230" s="796" t="str">
        <f t="shared" si="17"/>
        <v/>
      </c>
      <c r="D230" s="799"/>
      <c r="E230" s="808"/>
      <c r="F230" s="808"/>
      <c r="G230" s="810"/>
      <c r="H230" s="808"/>
      <c r="I230" s="802"/>
      <c r="J230" s="812"/>
      <c r="K230" s="798" t="str">
        <f t="shared" si="19"/>
        <v>-</v>
      </c>
      <c r="L230" s="797" t="str">
        <f>IFERROR(VALUE(TEXT(IFERROR(IFERROR(VLOOKUP($M230,DePara!$JC$4:$JG$27,5,0),VLOOKUP($M230,DePara!$JE$3:$JG$27,3,0)),0)+$K230,"dd/mm/aaaa hh:mm")),"-")</f>
        <v>-</v>
      </c>
      <c r="M230" s="807"/>
      <c r="N230" s="808"/>
      <c r="O230" s="808"/>
      <c r="P230" s="802"/>
      <c r="Q230" s="801"/>
      <c r="R230" s="800"/>
    </row>
    <row r="231" spans="1:18" ht="12" customHeight="1" x14ac:dyDescent="0.3">
      <c r="A231" s="796" t="str">
        <f t="shared" si="15"/>
        <v/>
      </c>
      <c r="B231" s="796" t="str">
        <f t="shared" si="16"/>
        <v/>
      </c>
      <c r="C231" s="796" t="str">
        <f t="shared" si="17"/>
        <v/>
      </c>
      <c r="D231" s="799"/>
      <c r="E231" s="808"/>
      <c r="F231" s="808"/>
      <c r="G231" s="810"/>
      <c r="H231" s="808"/>
      <c r="I231" s="802"/>
      <c r="J231" s="812"/>
      <c r="K231" s="798" t="str">
        <f t="shared" si="19"/>
        <v>-</v>
      </c>
      <c r="L231" s="797" t="str">
        <f>IFERROR(VALUE(TEXT(IFERROR(IFERROR(VLOOKUP($M231,DePara!$JC$4:$JG$27,5,0),VLOOKUP($M231,DePara!$JE$3:$JG$27,3,0)),0)+$K231,"dd/mm/aaaa hh:mm")),"-")</f>
        <v>-</v>
      </c>
      <c r="M231" s="807"/>
      <c r="N231" s="808"/>
      <c r="O231" s="808"/>
      <c r="P231" s="802"/>
      <c r="Q231" s="801"/>
      <c r="R231" s="800"/>
    </row>
    <row r="232" spans="1:18" ht="12" customHeight="1" x14ac:dyDescent="0.3">
      <c r="A232" s="796" t="str">
        <f t="shared" si="15"/>
        <v/>
      </c>
      <c r="B232" s="796" t="str">
        <f t="shared" si="16"/>
        <v/>
      </c>
      <c r="C232" s="796" t="str">
        <f t="shared" si="17"/>
        <v/>
      </c>
      <c r="D232" s="799"/>
      <c r="E232" s="808"/>
      <c r="F232" s="808"/>
      <c r="G232" s="810"/>
      <c r="H232" s="808"/>
      <c r="I232" s="802"/>
      <c r="J232" s="812"/>
      <c r="K232" s="798" t="str">
        <f t="shared" si="19"/>
        <v>-</v>
      </c>
      <c r="L232" s="797" t="str">
        <f>IFERROR(VALUE(TEXT(IFERROR(IFERROR(VLOOKUP($M232,DePara!$JC$4:$JG$27,5,0),VLOOKUP($M232,DePara!$JE$3:$JG$27,3,0)),0)+$K232,"dd/mm/aaaa hh:mm")),"-")</f>
        <v>-</v>
      </c>
      <c r="M232" s="807"/>
      <c r="N232" s="808"/>
      <c r="O232" s="808"/>
      <c r="P232" s="802"/>
      <c r="Q232" s="801"/>
      <c r="R232" s="800"/>
    </row>
    <row r="233" spans="1:18" ht="12" customHeight="1" x14ac:dyDescent="0.3">
      <c r="A233" s="796" t="str">
        <f t="shared" si="15"/>
        <v/>
      </c>
      <c r="B233" s="796" t="str">
        <f t="shared" si="16"/>
        <v/>
      </c>
      <c r="C233" s="796" t="str">
        <f t="shared" si="17"/>
        <v/>
      </c>
      <c r="D233" s="799"/>
      <c r="E233" s="808"/>
      <c r="F233" s="808"/>
      <c r="G233" s="810"/>
      <c r="H233" s="808"/>
      <c r="I233" s="802"/>
      <c r="J233" s="812"/>
      <c r="K233" s="798" t="str">
        <f t="shared" si="19"/>
        <v>-</v>
      </c>
      <c r="L233" s="797" t="str">
        <f>IFERROR(VALUE(TEXT(IFERROR(IFERROR(VLOOKUP($M233,DePara!$JC$4:$JG$27,5,0),VLOOKUP($M233,DePara!$JE$3:$JG$27,3,0)),0)+$K233,"dd/mm/aaaa hh:mm")),"-")</f>
        <v>-</v>
      </c>
      <c r="M233" s="807"/>
      <c r="N233" s="808"/>
      <c r="O233" s="808"/>
      <c r="P233" s="802"/>
      <c r="Q233" s="801"/>
      <c r="R233" s="800"/>
    </row>
    <row r="234" spans="1:18" ht="12" customHeight="1" x14ac:dyDescent="0.3">
      <c r="A234" s="796" t="str">
        <f t="shared" si="15"/>
        <v/>
      </c>
      <c r="B234" s="796" t="str">
        <f t="shared" si="16"/>
        <v/>
      </c>
      <c r="C234" s="796" t="str">
        <f t="shared" si="17"/>
        <v/>
      </c>
      <c r="D234" s="799"/>
      <c r="E234" s="808"/>
      <c r="F234" s="808"/>
      <c r="G234" s="810"/>
      <c r="H234" s="808"/>
      <c r="I234" s="802"/>
      <c r="J234" s="812"/>
      <c r="K234" s="798" t="str">
        <f t="shared" si="19"/>
        <v>-</v>
      </c>
      <c r="L234" s="797" t="str">
        <f>IFERROR(VALUE(TEXT(IFERROR(IFERROR(VLOOKUP($M234,DePara!$JC$4:$JG$27,5,0),VLOOKUP($M234,DePara!$JE$3:$JG$27,3,0)),0)+$K234,"dd/mm/aaaa hh:mm")),"-")</f>
        <v>-</v>
      </c>
      <c r="M234" s="807"/>
      <c r="N234" s="808"/>
      <c r="O234" s="808"/>
      <c r="P234" s="802"/>
      <c r="Q234" s="801"/>
      <c r="R234" s="800"/>
    </row>
    <row r="235" spans="1:18" ht="12" customHeight="1" x14ac:dyDescent="0.3">
      <c r="A235" s="796" t="str">
        <f t="shared" si="15"/>
        <v/>
      </c>
      <c r="B235" s="796" t="str">
        <f t="shared" si="16"/>
        <v/>
      </c>
      <c r="C235" s="796" t="str">
        <f t="shared" si="17"/>
        <v/>
      </c>
      <c r="D235" s="799"/>
      <c r="E235" s="808"/>
      <c r="F235" s="808"/>
      <c r="G235" s="810"/>
      <c r="H235" s="808"/>
      <c r="I235" s="802"/>
      <c r="J235" s="812"/>
      <c r="K235" s="798" t="str">
        <f t="shared" si="19"/>
        <v>-</v>
      </c>
      <c r="L235" s="797" t="str">
        <f>IFERROR(VALUE(TEXT(IFERROR(IFERROR(VLOOKUP($M235,DePara!$JC$4:$JG$27,5,0),VLOOKUP($M235,DePara!$JE$3:$JG$27,3,0)),0)+$K235,"dd/mm/aaaa hh:mm")),"-")</f>
        <v>-</v>
      </c>
      <c r="M235" s="807"/>
      <c r="N235" s="808"/>
      <c r="O235" s="808"/>
      <c r="P235" s="802"/>
      <c r="Q235" s="801"/>
      <c r="R235" s="800"/>
    </row>
    <row r="236" spans="1:18" ht="12" customHeight="1" x14ac:dyDescent="0.3">
      <c r="A236" s="796" t="str">
        <f t="shared" si="15"/>
        <v/>
      </c>
      <c r="B236" s="796" t="str">
        <f t="shared" si="16"/>
        <v/>
      </c>
      <c r="C236" s="796" t="str">
        <f t="shared" si="17"/>
        <v/>
      </c>
      <c r="D236" s="799"/>
      <c r="E236" s="808"/>
      <c r="F236" s="808"/>
      <c r="G236" s="810"/>
      <c r="H236" s="808"/>
      <c r="I236" s="802"/>
      <c r="J236" s="812"/>
      <c r="K236" s="798" t="str">
        <f t="shared" si="19"/>
        <v>-</v>
      </c>
      <c r="L236" s="797" t="str">
        <f>IFERROR(VALUE(TEXT(IFERROR(IFERROR(VLOOKUP($M236,DePara!$JC$4:$JG$27,5,0),VLOOKUP($M236,DePara!$JE$3:$JG$27,3,0)),0)+$K236,"dd/mm/aaaa hh:mm")),"-")</f>
        <v>-</v>
      </c>
      <c r="M236" s="807"/>
      <c r="N236" s="808"/>
      <c r="O236" s="808"/>
      <c r="P236" s="802"/>
      <c r="Q236" s="801"/>
      <c r="R236" s="800"/>
    </row>
    <row r="237" spans="1:18" ht="12" customHeight="1" x14ac:dyDescent="0.3">
      <c r="A237" s="796" t="str">
        <f t="shared" si="15"/>
        <v/>
      </c>
      <c r="B237" s="796" t="str">
        <f t="shared" si="16"/>
        <v/>
      </c>
      <c r="C237" s="796" t="str">
        <f t="shared" si="17"/>
        <v/>
      </c>
      <c r="D237" s="799"/>
      <c r="E237" s="808"/>
      <c r="F237" s="808"/>
      <c r="G237" s="810"/>
      <c r="H237" s="808"/>
      <c r="I237" s="802"/>
      <c r="J237" s="812"/>
      <c r="K237" s="798" t="str">
        <f t="shared" si="19"/>
        <v>-</v>
      </c>
      <c r="L237" s="797" t="str">
        <f>IFERROR(VALUE(TEXT(IFERROR(IFERROR(VLOOKUP($M237,DePara!$JC$4:$JG$27,5,0),VLOOKUP($M237,DePara!$JE$3:$JG$27,3,0)),0)+$K237,"dd/mm/aaaa hh:mm")),"-")</f>
        <v>-</v>
      </c>
      <c r="M237" s="807"/>
      <c r="N237" s="808"/>
      <c r="O237" s="808"/>
      <c r="P237" s="802"/>
      <c r="Q237" s="801"/>
      <c r="R237" s="800"/>
    </row>
    <row r="238" spans="1:18" ht="12" customHeight="1" x14ac:dyDescent="0.3">
      <c r="A238" s="796" t="str">
        <f t="shared" si="15"/>
        <v/>
      </c>
      <c r="B238" s="796" t="str">
        <f t="shared" si="16"/>
        <v/>
      </c>
      <c r="C238" s="796" t="str">
        <f t="shared" si="17"/>
        <v/>
      </c>
      <c r="D238" s="799"/>
      <c r="E238" s="808"/>
      <c r="F238" s="808"/>
      <c r="G238" s="810"/>
      <c r="H238" s="808"/>
      <c r="I238" s="802"/>
      <c r="J238" s="812"/>
      <c r="K238" s="798" t="str">
        <f t="shared" si="19"/>
        <v>-</v>
      </c>
      <c r="L238" s="797" t="str">
        <f>IFERROR(VALUE(TEXT(IFERROR(IFERROR(VLOOKUP($M238,DePara!$JC$4:$JG$27,5,0),VLOOKUP($M238,DePara!$JE$3:$JG$27,3,0)),0)+$K238,"dd/mm/aaaa hh:mm")),"-")</f>
        <v>-</v>
      </c>
      <c r="M238" s="807"/>
      <c r="N238" s="808"/>
      <c r="O238" s="808"/>
      <c r="P238" s="802"/>
      <c r="Q238" s="801"/>
      <c r="R238" s="800"/>
    </row>
    <row r="239" spans="1:18" ht="12" customHeight="1" x14ac:dyDescent="0.3">
      <c r="A239" s="796" t="str">
        <f t="shared" si="15"/>
        <v/>
      </c>
      <c r="B239" s="796" t="str">
        <f t="shared" si="16"/>
        <v/>
      </c>
      <c r="C239" s="796" t="str">
        <f t="shared" si="17"/>
        <v/>
      </c>
      <c r="D239" s="799"/>
      <c r="E239" s="808"/>
      <c r="F239" s="808"/>
      <c r="G239" s="810"/>
      <c r="H239" s="808"/>
      <c r="I239" s="802"/>
      <c r="J239" s="812"/>
      <c r="K239" s="798" t="str">
        <f t="shared" si="19"/>
        <v>-</v>
      </c>
      <c r="L239" s="797" t="str">
        <f>IFERROR(VALUE(TEXT(IFERROR(IFERROR(VLOOKUP($M239,DePara!$JC$4:$JG$27,5,0),VLOOKUP($M239,DePara!$JE$3:$JG$27,3,0)),0)+$K239,"dd/mm/aaaa hh:mm")),"-")</f>
        <v>-</v>
      </c>
      <c r="M239" s="807"/>
      <c r="N239" s="808"/>
      <c r="O239" s="808"/>
      <c r="P239" s="802"/>
      <c r="Q239" s="801"/>
      <c r="R239" s="800"/>
    </row>
    <row r="240" spans="1:18" ht="12" customHeight="1" x14ac:dyDescent="0.3">
      <c r="A240" s="796" t="str">
        <f t="shared" si="15"/>
        <v/>
      </c>
      <c r="B240" s="796" t="str">
        <f t="shared" si="16"/>
        <v/>
      </c>
      <c r="C240" s="796" t="str">
        <f t="shared" si="17"/>
        <v/>
      </c>
      <c r="D240" s="799"/>
      <c r="E240" s="808"/>
      <c r="F240" s="808"/>
      <c r="G240" s="810"/>
      <c r="H240" s="808"/>
      <c r="I240" s="802"/>
      <c r="J240" s="812"/>
      <c r="K240" s="798" t="str">
        <f t="shared" si="19"/>
        <v>-</v>
      </c>
      <c r="L240" s="797" t="str">
        <f>IFERROR(VALUE(TEXT(IFERROR(IFERROR(VLOOKUP($M240,DePara!$JC$4:$JG$27,5,0),VLOOKUP($M240,DePara!$JE$3:$JG$27,3,0)),0)+$K240,"dd/mm/aaaa hh:mm")),"-")</f>
        <v>-</v>
      </c>
      <c r="M240" s="807"/>
      <c r="N240" s="808"/>
      <c r="O240" s="808"/>
      <c r="P240" s="802"/>
      <c r="Q240" s="801"/>
      <c r="R240" s="800"/>
    </row>
    <row r="241" spans="1:18" ht="12" customHeight="1" x14ac:dyDescent="0.3">
      <c r="A241" s="796" t="str">
        <f t="shared" si="15"/>
        <v/>
      </c>
      <c r="B241" s="796" t="str">
        <f t="shared" si="16"/>
        <v/>
      </c>
      <c r="C241" s="796" t="str">
        <f t="shared" si="17"/>
        <v/>
      </c>
      <c r="D241" s="799"/>
      <c r="E241" s="808"/>
      <c r="F241" s="808"/>
      <c r="G241" s="810"/>
      <c r="H241" s="808"/>
      <c r="I241" s="802"/>
      <c r="J241" s="812"/>
      <c r="K241" s="798" t="str">
        <f t="shared" si="19"/>
        <v>-</v>
      </c>
      <c r="L241" s="797" t="str">
        <f>IFERROR(VALUE(TEXT(IFERROR(IFERROR(VLOOKUP($M241,DePara!$JC$4:$JG$27,5,0),VLOOKUP($M241,DePara!$JE$3:$JG$27,3,0)),0)+$K241,"dd/mm/aaaa hh:mm")),"-")</f>
        <v>-</v>
      </c>
      <c r="M241" s="807"/>
      <c r="N241" s="808"/>
      <c r="O241" s="808"/>
      <c r="P241" s="802"/>
      <c r="Q241" s="801"/>
      <c r="R241" s="800"/>
    </row>
    <row r="242" spans="1:18" ht="12" customHeight="1" x14ac:dyDescent="0.3">
      <c r="A242" s="796" t="str">
        <f t="shared" si="15"/>
        <v/>
      </c>
      <c r="B242" s="796" t="str">
        <f t="shared" si="16"/>
        <v/>
      </c>
      <c r="C242" s="796" t="str">
        <f t="shared" si="17"/>
        <v/>
      </c>
      <c r="D242" s="799"/>
      <c r="E242" s="808"/>
      <c r="F242" s="808"/>
      <c r="G242" s="810"/>
      <c r="H242" s="808"/>
      <c r="I242" s="802"/>
      <c r="J242" s="812"/>
      <c r="K242" s="798" t="str">
        <f t="shared" si="19"/>
        <v>-</v>
      </c>
      <c r="L242" s="797" t="str">
        <f>IFERROR(VALUE(TEXT(IFERROR(IFERROR(VLOOKUP($M242,DePara!$JC$4:$JG$27,5,0),VLOOKUP($M242,DePara!$JE$3:$JG$27,3,0)),0)+$K242,"dd/mm/aaaa hh:mm")),"-")</f>
        <v>-</v>
      </c>
      <c r="M242" s="807"/>
      <c r="N242" s="808"/>
      <c r="O242" s="808"/>
      <c r="P242" s="802"/>
      <c r="Q242" s="801"/>
      <c r="R242" s="800"/>
    </row>
    <row r="243" spans="1:18" ht="12" customHeight="1" x14ac:dyDescent="0.3">
      <c r="A243" s="796" t="str">
        <f t="shared" si="15"/>
        <v/>
      </c>
      <c r="B243" s="796" t="str">
        <f t="shared" si="16"/>
        <v/>
      </c>
      <c r="C243" s="796" t="str">
        <f t="shared" si="17"/>
        <v/>
      </c>
      <c r="D243" s="799"/>
      <c r="E243" s="808"/>
      <c r="F243" s="808"/>
      <c r="G243" s="810"/>
      <c r="H243" s="808"/>
      <c r="I243" s="802"/>
      <c r="J243" s="812"/>
      <c r="K243" s="798" t="str">
        <f t="shared" si="19"/>
        <v>-</v>
      </c>
      <c r="L243" s="797" t="str">
        <f>IFERROR(VALUE(TEXT(IFERROR(IFERROR(VLOOKUP($M243,DePara!$JC$4:$JG$27,5,0),VLOOKUP($M243,DePara!$JE$3:$JG$27,3,0)),0)+$K243,"dd/mm/aaaa hh:mm")),"-")</f>
        <v>-</v>
      </c>
      <c r="M243" s="807"/>
      <c r="N243" s="808"/>
      <c r="O243" s="808"/>
      <c r="P243" s="802"/>
      <c r="Q243" s="801"/>
      <c r="R243" s="800"/>
    </row>
    <row r="244" spans="1:18" ht="12" customHeight="1" x14ac:dyDescent="0.3">
      <c r="A244" s="796" t="str">
        <f t="shared" si="15"/>
        <v/>
      </c>
      <c r="B244" s="796" t="str">
        <f t="shared" si="16"/>
        <v/>
      </c>
      <c r="C244" s="796" t="str">
        <f t="shared" si="17"/>
        <v/>
      </c>
      <c r="D244" s="799"/>
      <c r="E244" s="808"/>
      <c r="F244" s="808"/>
      <c r="G244" s="810"/>
      <c r="H244" s="808"/>
      <c r="I244" s="802"/>
      <c r="J244" s="812"/>
      <c r="K244" s="798" t="str">
        <f t="shared" si="19"/>
        <v>-</v>
      </c>
      <c r="L244" s="797" t="str">
        <f>IFERROR(VALUE(TEXT(IFERROR(IFERROR(VLOOKUP($M244,DePara!$JC$4:$JG$27,5,0),VLOOKUP($M244,DePara!$JE$3:$JG$27,3,0)),0)+$K244,"dd/mm/aaaa hh:mm")),"-")</f>
        <v>-</v>
      </c>
      <c r="M244" s="807"/>
      <c r="N244" s="808"/>
      <c r="O244" s="808"/>
      <c r="P244" s="802"/>
      <c r="Q244" s="801"/>
      <c r="R244" s="800"/>
    </row>
    <row r="245" spans="1:18" ht="12" customHeight="1" x14ac:dyDescent="0.3">
      <c r="A245" s="796" t="str">
        <f t="shared" si="15"/>
        <v/>
      </c>
      <c r="B245" s="796" t="str">
        <f t="shared" si="16"/>
        <v/>
      </c>
      <c r="C245" s="796" t="str">
        <f t="shared" si="17"/>
        <v/>
      </c>
      <c r="D245" s="799"/>
      <c r="E245" s="808"/>
      <c r="F245" s="808"/>
      <c r="G245" s="810"/>
      <c r="H245" s="808"/>
      <c r="I245" s="802"/>
      <c r="J245" s="812"/>
      <c r="K245" s="798" t="str">
        <f t="shared" si="19"/>
        <v>-</v>
      </c>
      <c r="L245" s="797" t="str">
        <f>IFERROR(VALUE(TEXT(IFERROR(IFERROR(VLOOKUP($M245,DePara!$JC$4:$JG$27,5,0),VLOOKUP($M245,DePara!$JE$3:$JG$27,3,0)),0)+$K245,"dd/mm/aaaa hh:mm")),"-")</f>
        <v>-</v>
      </c>
      <c r="M245" s="807"/>
      <c r="N245" s="808"/>
      <c r="O245" s="808"/>
      <c r="P245" s="802"/>
      <c r="Q245" s="801"/>
      <c r="R245" s="800"/>
    </row>
    <row r="246" spans="1:18" ht="12" customHeight="1" x14ac:dyDescent="0.3">
      <c r="A246" s="796" t="str">
        <f t="shared" si="15"/>
        <v/>
      </c>
      <c r="B246" s="796" t="str">
        <f t="shared" si="16"/>
        <v/>
      </c>
      <c r="C246" s="796" t="str">
        <f t="shared" si="17"/>
        <v/>
      </c>
      <c r="D246" s="799"/>
      <c r="E246" s="808"/>
      <c r="F246" s="808"/>
      <c r="G246" s="810"/>
      <c r="H246" s="808"/>
      <c r="I246" s="802"/>
      <c r="J246" s="812"/>
      <c r="K246" s="798" t="str">
        <f t="shared" si="19"/>
        <v>-</v>
      </c>
      <c r="L246" s="797" t="str">
        <f>IFERROR(VALUE(TEXT(IFERROR(IFERROR(VLOOKUP($M246,DePara!$JC$4:$JG$27,5,0),VLOOKUP($M246,DePara!$JE$3:$JG$27,3,0)),0)+$K246,"dd/mm/aaaa hh:mm")),"-")</f>
        <v>-</v>
      </c>
      <c r="M246" s="807"/>
      <c r="N246" s="808"/>
      <c r="O246" s="808"/>
      <c r="P246" s="802"/>
      <c r="Q246" s="801"/>
      <c r="R246" s="800"/>
    </row>
    <row r="247" spans="1:18" ht="12" customHeight="1" x14ac:dyDescent="0.3">
      <c r="A247" s="796" t="str">
        <f t="shared" si="15"/>
        <v/>
      </c>
      <c r="B247" s="796" t="str">
        <f t="shared" si="16"/>
        <v/>
      </c>
      <c r="C247" s="796" t="str">
        <f t="shared" si="17"/>
        <v/>
      </c>
      <c r="D247" s="799"/>
      <c r="E247" s="808"/>
      <c r="F247" s="808"/>
      <c r="G247" s="810"/>
      <c r="H247" s="808"/>
      <c r="I247" s="802"/>
      <c r="J247" s="812"/>
      <c r="K247" s="798" t="str">
        <f t="shared" si="19"/>
        <v>-</v>
      </c>
      <c r="L247" s="797" t="str">
        <f>IFERROR(VALUE(TEXT(IFERROR(IFERROR(VLOOKUP($M247,DePara!$JC$4:$JG$27,5,0),VLOOKUP($M247,DePara!$JE$3:$JG$27,3,0)),0)+$K247,"dd/mm/aaaa hh:mm")),"-")</f>
        <v>-</v>
      </c>
      <c r="M247" s="807"/>
      <c r="N247" s="808"/>
      <c r="O247" s="808"/>
      <c r="P247" s="802"/>
      <c r="Q247" s="801"/>
      <c r="R247" s="800"/>
    </row>
    <row r="248" spans="1:18" ht="12" customHeight="1" x14ac:dyDescent="0.3">
      <c r="A248" s="796" t="str">
        <f t="shared" si="15"/>
        <v/>
      </c>
      <c r="B248" s="796" t="str">
        <f t="shared" si="16"/>
        <v/>
      </c>
      <c r="C248" s="796" t="str">
        <f t="shared" si="17"/>
        <v/>
      </c>
      <c r="D248" s="799"/>
      <c r="E248" s="808"/>
      <c r="F248" s="808"/>
      <c r="G248" s="810"/>
      <c r="H248" s="808"/>
      <c r="I248" s="802"/>
      <c r="J248" s="812"/>
      <c r="K248" s="798" t="str">
        <f t="shared" si="19"/>
        <v>-</v>
      </c>
      <c r="L248" s="797" t="str">
        <f>IFERROR(VALUE(TEXT(IFERROR(IFERROR(VLOOKUP($M248,DePara!$JC$4:$JG$27,5,0),VLOOKUP($M248,DePara!$JE$3:$JG$27,3,0)),0)+$K248,"dd/mm/aaaa hh:mm")),"-")</f>
        <v>-</v>
      </c>
      <c r="M248" s="807"/>
      <c r="N248" s="808"/>
      <c r="O248" s="808"/>
      <c r="P248" s="802"/>
      <c r="Q248" s="801"/>
      <c r="R248" s="800"/>
    </row>
    <row r="249" spans="1:18" ht="12" customHeight="1" x14ac:dyDescent="0.3">
      <c r="A249" s="796" t="str">
        <f t="shared" si="15"/>
        <v/>
      </c>
      <c r="B249" s="796" t="str">
        <f t="shared" si="16"/>
        <v/>
      </c>
      <c r="C249" s="796" t="str">
        <f t="shared" si="17"/>
        <v/>
      </c>
      <c r="D249" s="799"/>
      <c r="E249" s="808"/>
      <c r="F249" s="808"/>
      <c r="G249" s="810"/>
      <c r="H249" s="808"/>
      <c r="I249" s="802"/>
      <c r="J249" s="812"/>
      <c r="K249" s="798" t="str">
        <f t="shared" si="19"/>
        <v>-</v>
      </c>
      <c r="L249" s="797" t="str">
        <f>IFERROR(VALUE(TEXT(IFERROR(IFERROR(VLOOKUP($M249,DePara!$JC$4:$JG$27,5,0),VLOOKUP($M249,DePara!$JE$3:$JG$27,3,0)),0)+$K249,"dd/mm/aaaa hh:mm")),"-")</f>
        <v>-</v>
      </c>
      <c r="M249" s="807"/>
      <c r="N249" s="808"/>
      <c r="O249" s="808"/>
      <c r="P249" s="802"/>
      <c r="Q249" s="801"/>
      <c r="R249" s="800"/>
    </row>
    <row r="250" spans="1:18" ht="12" customHeight="1" x14ac:dyDescent="0.3">
      <c r="A250" s="796" t="str">
        <f t="shared" si="15"/>
        <v/>
      </c>
      <c r="B250" s="796" t="str">
        <f t="shared" si="16"/>
        <v/>
      </c>
      <c r="C250" s="796" t="str">
        <f t="shared" si="17"/>
        <v/>
      </c>
      <c r="D250" s="799"/>
      <c r="E250" s="808"/>
      <c r="F250" s="808"/>
      <c r="G250" s="810"/>
      <c r="H250" s="808"/>
      <c r="I250" s="802"/>
      <c r="J250" s="812"/>
      <c r="K250" s="798" t="str">
        <f t="shared" si="19"/>
        <v>-</v>
      </c>
      <c r="L250" s="797" t="str">
        <f>IFERROR(VALUE(TEXT(IFERROR(IFERROR(VLOOKUP($M250,DePara!$JC$4:$JG$27,5,0),VLOOKUP($M250,DePara!$JE$3:$JG$27,3,0)),0)+$K250,"dd/mm/aaaa hh:mm")),"-")</f>
        <v>-</v>
      </c>
      <c r="M250" s="807"/>
      <c r="N250" s="808"/>
      <c r="O250" s="808"/>
      <c r="P250" s="802"/>
      <c r="Q250" s="801"/>
      <c r="R250" s="800"/>
    </row>
    <row r="251" spans="1:18" ht="12" customHeight="1" x14ac:dyDescent="0.3">
      <c r="A251" s="796" t="str">
        <f t="shared" si="15"/>
        <v/>
      </c>
      <c r="B251" s="796" t="str">
        <f t="shared" si="16"/>
        <v/>
      </c>
      <c r="C251" s="796" t="str">
        <f t="shared" si="17"/>
        <v/>
      </c>
      <c r="D251" s="799"/>
      <c r="E251" s="808"/>
      <c r="F251" s="808"/>
      <c r="G251" s="810"/>
      <c r="H251" s="808"/>
      <c r="I251" s="802"/>
      <c r="J251" s="812"/>
      <c r="K251" s="798" t="str">
        <f t="shared" si="19"/>
        <v>-</v>
      </c>
      <c r="L251" s="797" t="str">
        <f>IFERROR(VALUE(TEXT(IFERROR(IFERROR(VLOOKUP($M251,DePara!$JC$4:$JG$27,5,0),VLOOKUP($M251,DePara!$JE$3:$JG$27,3,0)),0)+$K251,"dd/mm/aaaa hh:mm")),"-")</f>
        <v>-</v>
      </c>
      <c r="M251" s="807"/>
      <c r="N251" s="808"/>
      <c r="O251" s="808"/>
      <c r="P251" s="802"/>
      <c r="Q251" s="801"/>
      <c r="R251" s="800"/>
    </row>
    <row r="252" spans="1:18" ht="12" customHeight="1" x14ac:dyDescent="0.3">
      <c r="A252" s="796" t="str">
        <f t="shared" si="15"/>
        <v/>
      </c>
      <c r="B252" s="796" t="str">
        <f t="shared" si="16"/>
        <v/>
      </c>
      <c r="C252" s="796" t="str">
        <f t="shared" si="17"/>
        <v/>
      </c>
      <c r="D252" s="799"/>
      <c r="E252" s="808"/>
      <c r="F252" s="808"/>
      <c r="G252" s="810"/>
      <c r="H252" s="808"/>
      <c r="I252" s="802"/>
      <c r="J252" s="812"/>
      <c r="K252" s="798" t="str">
        <f t="shared" si="19"/>
        <v>-</v>
      </c>
      <c r="L252" s="797" t="str">
        <f>IFERROR(VALUE(TEXT(IFERROR(IFERROR(VLOOKUP($M252,DePara!$JC$4:$JG$27,5,0),VLOOKUP($M252,DePara!$JE$3:$JG$27,3,0)),0)+$K252,"dd/mm/aaaa hh:mm")),"-")</f>
        <v>-</v>
      </c>
      <c r="M252" s="807"/>
      <c r="N252" s="808"/>
      <c r="O252" s="808"/>
      <c r="P252" s="802"/>
      <c r="Q252" s="801"/>
      <c r="R252" s="800"/>
    </row>
    <row r="253" spans="1:18" ht="12" customHeight="1" x14ac:dyDescent="0.3">
      <c r="A253" s="796" t="str">
        <f t="shared" si="15"/>
        <v/>
      </c>
      <c r="B253" s="796" t="str">
        <f t="shared" si="16"/>
        <v/>
      </c>
      <c r="C253" s="796" t="str">
        <f t="shared" si="17"/>
        <v/>
      </c>
      <c r="D253" s="799"/>
      <c r="E253" s="808"/>
      <c r="F253" s="808"/>
      <c r="G253" s="810"/>
      <c r="H253" s="808"/>
      <c r="I253" s="802"/>
      <c r="J253" s="812"/>
      <c r="K253" s="798" t="str">
        <f t="shared" si="19"/>
        <v>-</v>
      </c>
      <c r="L253" s="797" t="str">
        <f>IFERROR(VALUE(TEXT(IFERROR(IFERROR(VLOOKUP($M253,DePara!$JC$4:$JG$27,5,0),VLOOKUP($M253,DePara!$JE$3:$JG$27,3,0)),0)+$K253,"dd/mm/aaaa hh:mm")),"-")</f>
        <v>-</v>
      </c>
      <c r="M253" s="807"/>
      <c r="N253" s="808"/>
      <c r="O253" s="808"/>
      <c r="P253" s="802"/>
      <c r="Q253" s="801"/>
      <c r="R253" s="800"/>
    </row>
    <row r="254" spans="1:18" ht="12" customHeight="1" x14ac:dyDescent="0.3">
      <c r="A254" s="796" t="str">
        <f t="shared" si="15"/>
        <v/>
      </c>
      <c r="B254" s="796" t="str">
        <f t="shared" si="16"/>
        <v/>
      </c>
      <c r="C254" s="796" t="str">
        <f t="shared" si="17"/>
        <v/>
      </c>
      <c r="D254" s="799"/>
      <c r="E254" s="808"/>
      <c r="F254" s="808"/>
      <c r="G254" s="810"/>
      <c r="H254" s="808"/>
      <c r="I254" s="802"/>
      <c r="J254" s="812"/>
      <c r="K254" s="798" t="str">
        <f t="shared" si="19"/>
        <v>-</v>
      </c>
      <c r="L254" s="797" t="str">
        <f>IFERROR(VALUE(TEXT(IFERROR(IFERROR(VLOOKUP($M254,DePara!$JC$4:$JG$27,5,0),VLOOKUP($M254,DePara!$JE$3:$JG$27,3,0)),0)+$K254,"dd/mm/aaaa hh:mm")),"-")</f>
        <v>-</v>
      </c>
      <c r="M254" s="807"/>
      <c r="N254" s="808"/>
      <c r="O254" s="808"/>
      <c r="P254" s="802"/>
      <c r="Q254" s="801"/>
      <c r="R254" s="800"/>
    </row>
    <row r="255" spans="1:18" ht="12" customHeight="1" x14ac:dyDescent="0.3">
      <c r="A255" s="796" t="str">
        <f t="shared" si="15"/>
        <v/>
      </c>
      <c r="B255" s="796" t="str">
        <f t="shared" si="16"/>
        <v/>
      </c>
      <c r="C255" s="796" t="str">
        <f t="shared" si="17"/>
        <v/>
      </c>
      <c r="D255" s="799"/>
      <c r="E255" s="808"/>
      <c r="F255" s="808"/>
      <c r="G255" s="810"/>
      <c r="H255" s="808"/>
      <c r="I255" s="802"/>
      <c r="J255" s="812"/>
      <c r="K255" s="798" t="str">
        <f t="shared" si="19"/>
        <v>-</v>
      </c>
      <c r="L255" s="797" t="str">
        <f>IFERROR(VALUE(TEXT(IFERROR(IFERROR(VLOOKUP($M255,DePara!$JC$4:$JG$27,5,0),VLOOKUP($M255,DePara!$JE$3:$JG$27,3,0)),0)+$K255,"dd/mm/aaaa hh:mm")),"-")</f>
        <v>-</v>
      </c>
      <c r="M255" s="807"/>
      <c r="N255" s="808"/>
      <c r="O255" s="808"/>
      <c r="P255" s="802"/>
      <c r="Q255" s="801"/>
      <c r="R255" s="800"/>
    </row>
    <row r="256" spans="1:18" ht="12" customHeight="1" x14ac:dyDescent="0.3">
      <c r="A256" s="796" t="str">
        <f t="shared" si="15"/>
        <v/>
      </c>
      <c r="B256" s="796" t="str">
        <f t="shared" si="16"/>
        <v/>
      </c>
      <c r="C256" s="796" t="str">
        <f t="shared" si="17"/>
        <v/>
      </c>
      <c r="D256" s="799"/>
      <c r="E256" s="808"/>
      <c r="F256" s="808"/>
      <c r="G256" s="810"/>
      <c r="H256" s="808"/>
      <c r="I256" s="802"/>
      <c r="J256" s="812"/>
      <c r="K256" s="798" t="str">
        <f t="shared" si="19"/>
        <v>-</v>
      </c>
      <c r="L256" s="797" t="str">
        <f>IFERROR(VALUE(TEXT(IFERROR(IFERROR(VLOOKUP($M256,DePara!$JC$4:$JG$27,5,0),VLOOKUP($M256,DePara!$JE$3:$JG$27,3,0)),0)+$K256,"dd/mm/aaaa hh:mm")),"-")</f>
        <v>-</v>
      </c>
      <c r="M256" s="807"/>
      <c r="N256" s="808"/>
      <c r="O256" s="808"/>
      <c r="P256" s="802"/>
      <c r="Q256" s="801"/>
      <c r="R256" s="811"/>
    </row>
    <row r="257" spans="1:18" ht="12" customHeight="1" x14ac:dyDescent="0.3">
      <c r="A257" s="796" t="str">
        <f t="shared" si="15"/>
        <v/>
      </c>
      <c r="B257" s="796" t="str">
        <f t="shared" si="16"/>
        <v/>
      </c>
      <c r="C257" s="796" t="str">
        <f t="shared" si="17"/>
        <v/>
      </c>
      <c r="D257" s="799"/>
      <c r="E257" s="808"/>
      <c r="F257" s="808"/>
      <c r="G257" s="810"/>
      <c r="H257" s="808"/>
      <c r="I257" s="802"/>
      <c r="J257" s="812"/>
      <c r="K257" s="798" t="str">
        <f t="shared" si="19"/>
        <v>-</v>
      </c>
      <c r="L257" s="797" t="str">
        <f>IFERROR(VALUE(TEXT(IFERROR(IFERROR(VLOOKUP($M257,DePara!$JC$4:$JG$27,5,0),VLOOKUP($M257,DePara!$JE$3:$JG$27,3,0)),0)+$K257,"dd/mm/aaaa hh:mm")),"-")</f>
        <v>-</v>
      </c>
      <c r="M257" s="807"/>
      <c r="N257" s="808"/>
      <c r="O257" s="808"/>
      <c r="P257" s="802"/>
      <c r="Q257" s="801"/>
      <c r="R257" s="811"/>
    </row>
    <row r="258" spans="1:18" ht="12" customHeight="1" x14ac:dyDescent="0.3">
      <c r="A258" s="796" t="str">
        <f t="shared" si="15"/>
        <v/>
      </c>
      <c r="B258" s="796" t="str">
        <f t="shared" si="16"/>
        <v/>
      </c>
      <c r="C258" s="796" t="str">
        <f t="shared" si="17"/>
        <v/>
      </c>
      <c r="D258" s="799"/>
      <c r="E258" s="808"/>
      <c r="F258" s="808"/>
      <c r="G258" s="810"/>
      <c r="H258" s="808"/>
      <c r="I258" s="802"/>
      <c r="J258" s="812"/>
      <c r="K258" s="798" t="str">
        <f t="shared" si="19"/>
        <v>-</v>
      </c>
      <c r="L258" s="797" t="str">
        <f>IFERROR(VALUE(TEXT(IFERROR(IFERROR(VLOOKUP($M258,DePara!$JC$4:$JG$27,5,0),VLOOKUP($M258,DePara!$JE$3:$JG$27,3,0)),0)+$K258,"dd/mm/aaaa hh:mm")),"-")</f>
        <v>-</v>
      </c>
      <c r="M258" s="807"/>
      <c r="N258" s="808"/>
      <c r="O258" s="808"/>
      <c r="P258" s="802"/>
      <c r="Q258" s="801"/>
      <c r="R258" s="800"/>
    </row>
    <row r="259" spans="1:18" ht="12" customHeight="1" x14ac:dyDescent="0.3">
      <c r="A259" s="796" t="str">
        <f t="shared" si="15"/>
        <v/>
      </c>
      <c r="B259" s="796" t="str">
        <f t="shared" si="16"/>
        <v/>
      </c>
      <c r="C259" s="796" t="str">
        <f t="shared" si="17"/>
        <v/>
      </c>
      <c r="D259" s="799"/>
      <c r="E259" s="808"/>
      <c r="F259" s="808"/>
      <c r="G259" s="810"/>
      <c r="H259" s="808"/>
      <c r="I259" s="802"/>
      <c r="J259" s="812"/>
      <c r="K259" s="798" t="str">
        <f t="shared" si="19"/>
        <v>-</v>
      </c>
      <c r="L259" s="797" t="str">
        <f>IFERROR(VALUE(TEXT(IFERROR(IFERROR(VLOOKUP($M259,DePara!$JC$4:$JG$27,5,0),VLOOKUP($M259,DePara!$JE$3:$JG$27,3,0)),0)+$K259,"dd/mm/aaaa hh:mm")),"-")</f>
        <v>-</v>
      </c>
      <c r="M259" s="807"/>
      <c r="N259" s="808"/>
      <c r="O259" s="808"/>
      <c r="P259" s="802"/>
      <c r="Q259" s="801"/>
      <c r="R259" s="800"/>
    </row>
    <row r="260" spans="1:18" ht="12" customHeight="1" x14ac:dyDescent="0.3">
      <c r="A260" s="796" t="str">
        <f t="shared" si="15"/>
        <v/>
      </c>
      <c r="B260" s="796" t="str">
        <f t="shared" si="16"/>
        <v/>
      </c>
      <c r="C260" s="796" t="str">
        <f t="shared" si="17"/>
        <v/>
      </c>
      <c r="D260" s="799"/>
      <c r="E260" s="808"/>
      <c r="F260" s="808"/>
      <c r="G260" s="810"/>
      <c r="H260" s="808"/>
      <c r="I260" s="802"/>
      <c r="J260" s="812"/>
      <c r="K260" s="798" t="str">
        <f t="shared" si="19"/>
        <v>-</v>
      </c>
      <c r="L260" s="797" t="str">
        <f>IFERROR(VALUE(TEXT(IFERROR(IFERROR(VLOOKUP($M260,DePara!$JC$4:$JG$27,5,0),VLOOKUP($M260,DePara!$JE$3:$JG$27,3,0)),0)+$K260,"dd/mm/aaaa hh:mm")),"-")</f>
        <v>-</v>
      </c>
      <c r="M260" s="807"/>
      <c r="N260" s="808"/>
      <c r="O260" s="808"/>
      <c r="P260" s="802"/>
      <c r="Q260" s="801"/>
      <c r="R260" s="800"/>
    </row>
    <row r="261" spans="1:18" ht="12" customHeight="1" x14ac:dyDescent="0.3">
      <c r="A261" s="796" t="str">
        <f t="shared" si="15"/>
        <v/>
      </c>
      <c r="B261" s="796" t="str">
        <f t="shared" si="16"/>
        <v/>
      </c>
      <c r="C261" s="796" t="str">
        <f t="shared" si="17"/>
        <v/>
      </c>
      <c r="D261" s="799"/>
      <c r="E261" s="808"/>
      <c r="F261" s="808"/>
      <c r="G261" s="810"/>
      <c r="H261" s="808"/>
      <c r="I261" s="802"/>
      <c r="J261" s="812"/>
      <c r="K261" s="798" t="str">
        <f t="shared" si="19"/>
        <v>-</v>
      </c>
      <c r="L261" s="797" t="str">
        <f>IFERROR(VALUE(TEXT(IFERROR(IFERROR(VLOOKUP($M261,DePara!$JC$4:$JG$27,5,0),VLOOKUP($M261,DePara!$JE$3:$JG$27,3,0)),0)+$K261,"dd/mm/aaaa hh:mm")),"-")</f>
        <v>-</v>
      </c>
      <c r="M261" s="807"/>
      <c r="N261" s="808"/>
      <c r="O261" s="808"/>
      <c r="P261" s="802"/>
      <c r="Q261" s="801"/>
      <c r="R261" s="800"/>
    </row>
    <row r="262" spans="1:18" ht="12" customHeight="1" x14ac:dyDescent="0.3">
      <c r="A262" s="796" t="str">
        <f t="shared" si="15"/>
        <v/>
      </c>
      <c r="B262" s="796" t="str">
        <f t="shared" si="16"/>
        <v/>
      </c>
      <c r="C262" s="796" t="str">
        <f t="shared" si="17"/>
        <v/>
      </c>
      <c r="D262" s="799"/>
      <c r="E262" s="808"/>
      <c r="F262" s="808"/>
      <c r="G262" s="810"/>
      <c r="H262" s="808"/>
      <c r="I262" s="802"/>
      <c r="J262" s="812"/>
      <c r="K262" s="798" t="str">
        <f t="shared" si="19"/>
        <v>-</v>
      </c>
      <c r="L262" s="797" t="str">
        <f>IFERROR(VALUE(TEXT(IFERROR(IFERROR(VLOOKUP($M262,DePara!$JC$4:$JG$27,5,0),VLOOKUP($M262,DePara!$JE$3:$JG$27,3,0)),0)+$K262,"dd/mm/aaaa hh:mm")),"-")</f>
        <v>-</v>
      </c>
      <c r="M262" s="807"/>
      <c r="N262" s="808"/>
      <c r="O262" s="808"/>
      <c r="P262" s="802"/>
      <c r="Q262" s="801"/>
      <c r="R262" s="800"/>
    </row>
    <row r="263" spans="1:18" ht="12" customHeight="1" x14ac:dyDescent="0.3">
      <c r="A263" s="796" t="str">
        <f t="shared" ref="A263:A326" si="20">IF($M263="","",TEXT($K263,"dd/mm/aa hh")&amp;" "&amp;$E263&amp;" "&amp;$I263&amp;" "&amp;$M263&amp;" "&amp;$N263&amp;" "&amp;$O263)</f>
        <v/>
      </c>
      <c r="B263" s="796" t="str">
        <f t="shared" ref="B263:B326" si="21">IF($M263="","",TEXT($L263,"dd/mm/aa hh")&amp;" "&amp;$E263&amp;" "&amp;$I263&amp;" "&amp;$M263&amp;" "&amp;$N263&amp;" "&amp;$O263)</f>
        <v/>
      </c>
      <c r="C263" s="796" t="str">
        <f t="shared" ref="C263:C326" si="22">IF($M263="","",TEXT($K263,"dd/mm/aa hh")&amp;" "&amp;$M263&amp;" "&amp;$N263)</f>
        <v/>
      </c>
      <c r="D263" s="799"/>
      <c r="E263" s="808"/>
      <c r="F263" s="808"/>
      <c r="G263" s="810"/>
      <c r="H263" s="808"/>
      <c r="I263" s="802"/>
      <c r="J263" s="812"/>
      <c r="K263" s="798"/>
      <c r="L263" s="797"/>
      <c r="M263" s="807"/>
      <c r="N263" s="808"/>
      <c r="O263" s="808"/>
      <c r="P263" s="802"/>
      <c r="Q263" s="801"/>
      <c r="R263" s="800"/>
    </row>
    <row r="264" spans="1:18" ht="12" customHeight="1" x14ac:dyDescent="0.3">
      <c r="A264" s="796" t="str">
        <f t="shared" si="20"/>
        <v/>
      </c>
      <c r="B264" s="796" t="str">
        <f t="shared" si="21"/>
        <v/>
      </c>
      <c r="C264" s="796" t="str">
        <f t="shared" si="22"/>
        <v/>
      </c>
      <c r="D264" s="799"/>
      <c r="E264" s="808"/>
      <c r="F264" s="808"/>
      <c r="G264" s="810"/>
      <c r="H264" s="808"/>
      <c r="I264" s="802"/>
      <c r="J264" s="812"/>
      <c r="K264" s="798" t="str">
        <f t="shared" ref="K264:K327" si="23">IFERROR(VALUE(TEXT(SUM($J264,$D264),"dd/mm/aaaa hh")&amp;":00"),"-")</f>
        <v>-</v>
      </c>
      <c r="L264" s="797" t="str">
        <f>IFERROR(VALUE(TEXT(IFERROR(IFERROR(VLOOKUP($M264,DePara!$JC$4:$JG$27,5,0),VLOOKUP($M264,DePara!$JE$3:$JG$27,3,0)),0)+$K264,"dd/mm/aaaa hh:mm")),"-")</f>
        <v>-</v>
      </c>
      <c r="M264" s="807"/>
      <c r="N264" s="808"/>
      <c r="O264" s="808"/>
      <c r="P264" s="802"/>
      <c r="Q264" s="801"/>
      <c r="R264" s="800"/>
    </row>
    <row r="265" spans="1:18" ht="12" customHeight="1" x14ac:dyDescent="0.3">
      <c r="A265" s="796" t="str">
        <f t="shared" si="20"/>
        <v/>
      </c>
      <c r="B265" s="796" t="str">
        <f t="shared" si="21"/>
        <v/>
      </c>
      <c r="C265" s="796" t="str">
        <f t="shared" si="22"/>
        <v/>
      </c>
      <c r="D265" s="799"/>
      <c r="E265" s="808"/>
      <c r="F265" s="808"/>
      <c r="G265" s="810"/>
      <c r="H265" s="808"/>
      <c r="I265" s="802"/>
      <c r="J265" s="809"/>
      <c r="K265" s="798" t="str">
        <f t="shared" si="23"/>
        <v>-</v>
      </c>
      <c r="L265" s="797" t="str">
        <f>IFERROR(VALUE(TEXT(IFERROR(IFERROR(VLOOKUP($M265,DePara!$JC$4:$JG$27,5,0),VLOOKUP($M265,DePara!$JE$3:$JG$27,3,0)),0)+$K265,"dd/mm/aaaa hh:mm")),"-")</f>
        <v>-</v>
      </c>
      <c r="M265" s="807"/>
      <c r="N265" s="808"/>
      <c r="O265" s="808"/>
      <c r="P265" s="802"/>
      <c r="Q265" s="801"/>
      <c r="R265" s="800"/>
    </row>
    <row r="266" spans="1:18" ht="12" customHeight="1" x14ac:dyDescent="0.3">
      <c r="A266" s="796" t="str">
        <f t="shared" si="20"/>
        <v/>
      </c>
      <c r="B266" s="796" t="str">
        <f t="shared" si="21"/>
        <v/>
      </c>
      <c r="C266" s="796" t="str">
        <f t="shared" si="22"/>
        <v/>
      </c>
      <c r="D266" s="799"/>
      <c r="E266" s="808"/>
      <c r="F266" s="808"/>
      <c r="G266" s="810"/>
      <c r="H266" s="808"/>
      <c r="I266" s="802"/>
      <c r="J266" s="809"/>
      <c r="K266" s="798" t="str">
        <f t="shared" si="23"/>
        <v>-</v>
      </c>
      <c r="L266" s="797" t="str">
        <f>IFERROR(VALUE(TEXT(IFERROR(IFERROR(VLOOKUP($M266,DePara!$JC$4:$JG$27,5,0),VLOOKUP($M266,DePara!$JE$3:$JG$27,3,0)),0)+$K266,"dd/mm/aaaa hh:mm")),"-")</f>
        <v>-</v>
      </c>
      <c r="M266" s="807"/>
      <c r="N266" s="808"/>
      <c r="O266" s="808"/>
      <c r="P266" s="802"/>
      <c r="Q266" s="801"/>
      <c r="R266" s="800"/>
    </row>
    <row r="267" spans="1:18" ht="12" customHeight="1" x14ac:dyDescent="0.3">
      <c r="A267" s="796" t="str">
        <f t="shared" si="20"/>
        <v/>
      </c>
      <c r="B267" s="796" t="str">
        <f t="shared" si="21"/>
        <v/>
      </c>
      <c r="C267" s="796" t="str">
        <f t="shared" si="22"/>
        <v/>
      </c>
      <c r="D267" s="799"/>
      <c r="E267" s="808"/>
      <c r="F267" s="808"/>
      <c r="G267" s="810"/>
      <c r="H267" s="808"/>
      <c r="I267" s="802"/>
      <c r="J267" s="809"/>
      <c r="K267" s="798" t="str">
        <f t="shared" si="23"/>
        <v>-</v>
      </c>
      <c r="L267" s="797" t="str">
        <f>IFERROR(VALUE(TEXT(IFERROR(IFERROR(VLOOKUP($M267,DePara!$JC$4:$JG$27,5,0),VLOOKUP($M267,DePara!$JE$3:$JG$27,3,0)),0)+$K267,"dd/mm/aaaa hh:mm")),"-")</f>
        <v>-</v>
      </c>
      <c r="M267" s="807"/>
      <c r="N267" s="808"/>
      <c r="O267" s="808"/>
      <c r="P267" s="802"/>
      <c r="Q267" s="801"/>
      <c r="R267" s="800"/>
    </row>
    <row r="268" spans="1:18" ht="12" customHeight="1" x14ac:dyDescent="0.3">
      <c r="A268" s="796" t="str">
        <f t="shared" si="20"/>
        <v/>
      </c>
      <c r="B268" s="796" t="str">
        <f t="shared" si="21"/>
        <v/>
      </c>
      <c r="C268" s="796" t="str">
        <f t="shared" si="22"/>
        <v/>
      </c>
      <c r="D268" s="799"/>
      <c r="E268" s="808"/>
      <c r="F268" s="808"/>
      <c r="G268" s="810"/>
      <c r="H268" s="808"/>
      <c r="I268" s="802"/>
      <c r="J268" s="809"/>
      <c r="K268" s="798" t="str">
        <f t="shared" si="23"/>
        <v>-</v>
      </c>
      <c r="L268" s="797" t="str">
        <f>IFERROR(VALUE(TEXT(IFERROR(IFERROR(VLOOKUP($M268,DePara!$JC$4:$JG$27,5,0),VLOOKUP($M268,DePara!$JE$3:$JG$27,3,0)),0)+$K268,"dd/mm/aaaa hh:mm")),"-")</f>
        <v>-</v>
      </c>
      <c r="M268" s="807"/>
      <c r="N268" s="808"/>
      <c r="O268" s="808"/>
      <c r="P268" s="802"/>
      <c r="Q268" s="801"/>
      <c r="R268" s="800"/>
    </row>
    <row r="269" spans="1:18" ht="12" customHeight="1" x14ac:dyDescent="0.3">
      <c r="A269" s="796" t="str">
        <f t="shared" si="20"/>
        <v/>
      </c>
      <c r="B269" s="796" t="str">
        <f t="shared" si="21"/>
        <v/>
      </c>
      <c r="C269" s="796" t="str">
        <f t="shared" si="22"/>
        <v/>
      </c>
      <c r="D269" s="799"/>
      <c r="E269" s="808"/>
      <c r="F269" s="808"/>
      <c r="G269" s="810"/>
      <c r="H269" s="808"/>
      <c r="I269" s="802"/>
      <c r="J269" s="809"/>
      <c r="K269" s="798" t="str">
        <f t="shared" si="23"/>
        <v>-</v>
      </c>
      <c r="L269" s="797" t="str">
        <f>IFERROR(VALUE(TEXT(IFERROR(IFERROR(VLOOKUP($M269,DePara!$JC$4:$JG$27,5,0),VLOOKUP($M269,DePara!$JE$3:$JG$27,3,0)),0)+$K269,"dd/mm/aaaa hh:mm")),"-")</f>
        <v>-</v>
      </c>
      <c r="M269" s="807"/>
      <c r="N269" s="808"/>
      <c r="O269" s="808"/>
      <c r="P269" s="802"/>
      <c r="Q269" s="801"/>
      <c r="R269" s="800"/>
    </row>
    <row r="270" spans="1:18" ht="12" customHeight="1" x14ac:dyDescent="0.3">
      <c r="A270" s="796" t="str">
        <f t="shared" si="20"/>
        <v/>
      </c>
      <c r="B270" s="796" t="str">
        <f t="shared" si="21"/>
        <v/>
      </c>
      <c r="C270" s="796" t="str">
        <f t="shared" si="22"/>
        <v/>
      </c>
      <c r="D270" s="799"/>
      <c r="E270" s="808"/>
      <c r="F270" s="808"/>
      <c r="G270" s="810"/>
      <c r="H270" s="808"/>
      <c r="I270" s="802"/>
      <c r="J270" s="809"/>
      <c r="K270" s="798" t="str">
        <f t="shared" si="23"/>
        <v>-</v>
      </c>
      <c r="L270" s="797" t="str">
        <f>IFERROR(VALUE(TEXT(IFERROR(IFERROR(VLOOKUP($M270,DePara!$JC$4:$JG$27,5,0),VLOOKUP($M270,DePara!$JE$3:$JG$27,3,0)),0)+$K270,"dd/mm/aaaa hh:mm")),"-")</f>
        <v>-</v>
      </c>
      <c r="M270" s="807"/>
      <c r="N270" s="808"/>
      <c r="O270" s="808"/>
      <c r="P270" s="802"/>
      <c r="Q270" s="801"/>
      <c r="R270" s="800"/>
    </row>
    <row r="271" spans="1:18" ht="12" customHeight="1" x14ac:dyDescent="0.3">
      <c r="A271" s="796" t="str">
        <f t="shared" si="20"/>
        <v/>
      </c>
      <c r="B271" s="796" t="str">
        <f t="shared" si="21"/>
        <v/>
      </c>
      <c r="C271" s="796" t="str">
        <f t="shared" si="22"/>
        <v/>
      </c>
      <c r="D271" s="799"/>
      <c r="E271" s="808"/>
      <c r="F271" s="808"/>
      <c r="G271" s="810"/>
      <c r="H271" s="808"/>
      <c r="I271" s="802"/>
      <c r="J271" s="809"/>
      <c r="K271" s="798" t="str">
        <f t="shared" si="23"/>
        <v>-</v>
      </c>
      <c r="L271" s="797" t="str">
        <f>IFERROR(VALUE(TEXT(IFERROR(IFERROR(VLOOKUP($M271,DePara!$JC$4:$JG$27,5,0),VLOOKUP($M271,DePara!$JE$3:$JG$27,3,0)),0)+$K271,"dd/mm/aaaa hh:mm")),"-")</f>
        <v>-</v>
      </c>
      <c r="M271" s="807"/>
      <c r="N271" s="808"/>
      <c r="O271" s="808"/>
      <c r="P271" s="802"/>
      <c r="Q271" s="801"/>
      <c r="R271" s="800"/>
    </row>
    <row r="272" spans="1:18" ht="12" customHeight="1" x14ac:dyDescent="0.3">
      <c r="A272" s="796" t="str">
        <f t="shared" si="20"/>
        <v/>
      </c>
      <c r="B272" s="796" t="str">
        <f t="shared" si="21"/>
        <v/>
      </c>
      <c r="C272" s="796" t="str">
        <f t="shared" si="22"/>
        <v/>
      </c>
      <c r="D272" s="799"/>
      <c r="E272" s="808"/>
      <c r="F272" s="808"/>
      <c r="G272" s="810"/>
      <c r="H272" s="808"/>
      <c r="I272" s="802"/>
      <c r="J272" s="809"/>
      <c r="K272" s="798" t="str">
        <f t="shared" si="23"/>
        <v>-</v>
      </c>
      <c r="L272" s="797" t="str">
        <f>IFERROR(VALUE(TEXT(IFERROR(IFERROR(VLOOKUP($M272,DePara!$JC$4:$JG$27,5,0),VLOOKUP($M272,DePara!$JE$3:$JG$27,3,0)),0)+$K272,"dd/mm/aaaa hh:mm")),"-")</f>
        <v>-</v>
      </c>
      <c r="M272" s="807"/>
      <c r="N272" s="808"/>
      <c r="O272" s="808"/>
      <c r="P272" s="802"/>
      <c r="Q272" s="801"/>
      <c r="R272" s="800"/>
    </row>
    <row r="273" spans="1:18" ht="12" customHeight="1" x14ac:dyDescent="0.3">
      <c r="A273" s="796" t="str">
        <f t="shared" si="20"/>
        <v/>
      </c>
      <c r="B273" s="796" t="str">
        <f t="shared" si="21"/>
        <v/>
      </c>
      <c r="C273" s="796" t="str">
        <f t="shared" si="22"/>
        <v/>
      </c>
      <c r="D273" s="799"/>
      <c r="E273" s="808"/>
      <c r="F273" s="808"/>
      <c r="G273" s="810"/>
      <c r="H273" s="808"/>
      <c r="I273" s="802"/>
      <c r="J273" s="809"/>
      <c r="K273" s="798" t="str">
        <f t="shared" si="23"/>
        <v>-</v>
      </c>
      <c r="L273" s="797" t="str">
        <f>IFERROR(VALUE(TEXT(IFERROR(IFERROR(VLOOKUP($M273,DePara!$JC$4:$JG$27,5,0),VLOOKUP($M273,DePara!$JE$3:$JG$27,3,0)),0)+$K273,"dd/mm/aaaa hh:mm")),"-")</f>
        <v>-</v>
      </c>
      <c r="M273" s="807"/>
      <c r="N273" s="808"/>
      <c r="O273" s="808"/>
      <c r="P273" s="802"/>
      <c r="Q273" s="801"/>
      <c r="R273" s="800"/>
    </row>
    <row r="274" spans="1:18" ht="12" customHeight="1" x14ac:dyDescent="0.3">
      <c r="A274" s="796" t="str">
        <f t="shared" si="20"/>
        <v/>
      </c>
      <c r="B274" s="796" t="str">
        <f t="shared" si="21"/>
        <v/>
      </c>
      <c r="C274" s="796" t="str">
        <f t="shared" si="22"/>
        <v/>
      </c>
      <c r="D274" s="799"/>
      <c r="E274" s="808"/>
      <c r="F274" s="808"/>
      <c r="G274" s="810"/>
      <c r="H274" s="808"/>
      <c r="I274" s="802"/>
      <c r="J274" s="809"/>
      <c r="K274" s="798" t="str">
        <f t="shared" si="23"/>
        <v>-</v>
      </c>
      <c r="L274" s="797" t="str">
        <f>IFERROR(VALUE(TEXT(IFERROR(IFERROR(VLOOKUP($M274,DePara!$JC$4:$JG$27,5,0),VLOOKUP($M274,DePara!$JE$3:$JG$27,3,0)),0)+$K274,"dd/mm/aaaa hh:mm")),"-")</f>
        <v>-</v>
      </c>
      <c r="M274" s="807"/>
      <c r="N274" s="808"/>
      <c r="O274" s="808"/>
      <c r="P274" s="802"/>
      <c r="Q274" s="801"/>
      <c r="R274" s="800"/>
    </row>
    <row r="275" spans="1:18" ht="12" customHeight="1" x14ac:dyDescent="0.3">
      <c r="A275" s="796" t="str">
        <f t="shared" si="20"/>
        <v/>
      </c>
      <c r="B275" s="796" t="str">
        <f t="shared" si="21"/>
        <v/>
      </c>
      <c r="C275" s="796" t="str">
        <f t="shared" si="22"/>
        <v/>
      </c>
      <c r="D275" s="799"/>
      <c r="E275" s="808"/>
      <c r="F275" s="808"/>
      <c r="G275" s="810"/>
      <c r="H275" s="808"/>
      <c r="I275" s="802"/>
      <c r="J275" s="809"/>
      <c r="K275" s="798" t="str">
        <f t="shared" si="23"/>
        <v>-</v>
      </c>
      <c r="L275" s="797" t="str">
        <f>IFERROR(VALUE(TEXT(IFERROR(IFERROR(VLOOKUP($M275,DePara!$JC$4:$JG$27,5,0),VLOOKUP($M275,DePara!$JE$3:$JG$27,3,0)),0)+$K275,"dd/mm/aaaa hh:mm")),"-")</f>
        <v>-</v>
      </c>
      <c r="M275" s="807"/>
      <c r="N275" s="808"/>
      <c r="O275" s="808"/>
      <c r="P275" s="802"/>
      <c r="Q275" s="801"/>
      <c r="R275" s="800"/>
    </row>
    <row r="276" spans="1:18" ht="12" customHeight="1" x14ac:dyDescent="0.3">
      <c r="A276" s="796" t="str">
        <f t="shared" si="20"/>
        <v/>
      </c>
      <c r="B276" s="796" t="str">
        <f t="shared" si="21"/>
        <v/>
      </c>
      <c r="C276" s="796" t="str">
        <f t="shared" si="22"/>
        <v/>
      </c>
      <c r="D276" s="799"/>
      <c r="E276" s="808"/>
      <c r="F276" s="808"/>
      <c r="G276" s="810"/>
      <c r="H276" s="808"/>
      <c r="I276" s="802"/>
      <c r="J276" s="809"/>
      <c r="K276" s="798" t="str">
        <f t="shared" si="23"/>
        <v>-</v>
      </c>
      <c r="L276" s="797" t="str">
        <f>IFERROR(VALUE(TEXT(IFERROR(IFERROR(VLOOKUP($M276,DePara!$JC$4:$JG$27,5,0),VLOOKUP($M276,DePara!$JE$3:$JG$27,3,0)),0)+$K276,"dd/mm/aaaa hh:mm")),"-")</f>
        <v>-</v>
      </c>
      <c r="M276" s="807"/>
      <c r="N276" s="808"/>
      <c r="O276" s="808"/>
      <c r="P276" s="802"/>
      <c r="Q276" s="801"/>
      <c r="R276" s="800"/>
    </row>
    <row r="277" spans="1:18" ht="12" customHeight="1" x14ac:dyDescent="0.3">
      <c r="A277" s="796" t="str">
        <f t="shared" si="20"/>
        <v/>
      </c>
      <c r="B277" s="796" t="str">
        <f t="shared" si="21"/>
        <v/>
      </c>
      <c r="C277" s="796" t="str">
        <f t="shared" si="22"/>
        <v/>
      </c>
      <c r="D277" s="799"/>
      <c r="E277" s="808"/>
      <c r="F277" s="808"/>
      <c r="G277" s="810"/>
      <c r="H277" s="808"/>
      <c r="I277" s="802"/>
      <c r="J277" s="809"/>
      <c r="K277" s="798" t="str">
        <f t="shared" si="23"/>
        <v>-</v>
      </c>
      <c r="L277" s="797" t="str">
        <f>IFERROR(VALUE(TEXT(IFERROR(IFERROR(VLOOKUP($M277,DePara!$JC$4:$JG$27,5,0),VLOOKUP($M277,DePara!$JE$3:$JG$27,3,0)),0)+$K277,"dd/mm/aaaa hh:mm")),"-")</f>
        <v>-</v>
      </c>
      <c r="M277" s="807"/>
      <c r="N277" s="808"/>
      <c r="O277" s="808"/>
      <c r="P277" s="802"/>
      <c r="Q277" s="801"/>
      <c r="R277" s="800"/>
    </row>
    <row r="278" spans="1:18" ht="12" customHeight="1" x14ac:dyDescent="0.3">
      <c r="A278" s="796" t="str">
        <f t="shared" si="20"/>
        <v/>
      </c>
      <c r="B278" s="796" t="str">
        <f t="shared" si="21"/>
        <v/>
      </c>
      <c r="C278" s="796" t="str">
        <f t="shared" si="22"/>
        <v/>
      </c>
      <c r="D278" s="799"/>
      <c r="E278" s="808"/>
      <c r="F278" s="808"/>
      <c r="G278" s="810"/>
      <c r="H278" s="808"/>
      <c r="I278" s="802"/>
      <c r="J278" s="809"/>
      <c r="K278" s="798" t="str">
        <f t="shared" si="23"/>
        <v>-</v>
      </c>
      <c r="L278" s="797" t="str">
        <f>IFERROR(VALUE(TEXT(IFERROR(IFERROR(VLOOKUP($M278,DePara!$JC$4:$JG$27,5,0),VLOOKUP($M278,DePara!$JE$3:$JG$27,3,0)),0)+$K278,"dd/mm/aaaa hh:mm")),"-")</f>
        <v>-</v>
      </c>
      <c r="M278" s="807"/>
      <c r="N278" s="808"/>
      <c r="O278" s="808"/>
      <c r="P278" s="802"/>
      <c r="Q278" s="801"/>
      <c r="R278" s="800"/>
    </row>
    <row r="279" spans="1:18" ht="12" customHeight="1" x14ac:dyDescent="0.3">
      <c r="A279" s="796" t="str">
        <f t="shared" si="20"/>
        <v/>
      </c>
      <c r="B279" s="796" t="str">
        <f t="shared" si="21"/>
        <v/>
      </c>
      <c r="C279" s="796" t="str">
        <f t="shared" si="22"/>
        <v/>
      </c>
      <c r="D279" s="799"/>
      <c r="E279" s="808"/>
      <c r="F279" s="808"/>
      <c r="G279" s="810"/>
      <c r="H279" s="808"/>
      <c r="I279" s="802"/>
      <c r="J279" s="809"/>
      <c r="K279" s="798" t="str">
        <f t="shared" si="23"/>
        <v>-</v>
      </c>
      <c r="L279" s="797" t="str">
        <f>IFERROR(VALUE(TEXT(IFERROR(IFERROR(VLOOKUP($M279,DePara!$JC$4:$JG$27,5,0),VLOOKUP($M279,DePara!$JE$3:$JG$27,3,0)),0)+$K279,"dd/mm/aaaa hh:mm")),"-")</f>
        <v>-</v>
      </c>
      <c r="M279" s="807"/>
      <c r="N279" s="808"/>
      <c r="O279" s="808"/>
      <c r="P279" s="802"/>
      <c r="Q279" s="801"/>
      <c r="R279" s="800"/>
    </row>
    <row r="280" spans="1:18" ht="12" customHeight="1" x14ac:dyDescent="0.3">
      <c r="A280" s="796" t="str">
        <f t="shared" si="20"/>
        <v/>
      </c>
      <c r="B280" s="796" t="str">
        <f t="shared" si="21"/>
        <v/>
      </c>
      <c r="C280" s="796" t="str">
        <f t="shared" si="22"/>
        <v/>
      </c>
      <c r="D280" s="799"/>
      <c r="E280" s="808"/>
      <c r="F280" s="808"/>
      <c r="G280" s="810"/>
      <c r="H280" s="808"/>
      <c r="I280" s="802"/>
      <c r="J280" s="809"/>
      <c r="K280" s="798" t="str">
        <f t="shared" si="23"/>
        <v>-</v>
      </c>
      <c r="L280" s="797" t="str">
        <f>IFERROR(VALUE(TEXT(IFERROR(IFERROR(VLOOKUP($M280,DePara!$JC$4:$JG$27,5,0),VLOOKUP($M280,DePara!$JE$3:$JG$27,3,0)),0)+$K280,"dd/mm/aaaa hh:mm")),"-")</f>
        <v>-</v>
      </c>
      <c r="M280" s="807"/>
      <c r="N280" s="808"/>
      <c r="O280" s="808"/>
      <c r="P280" s="802"/>
      <c r="Q280" s="801"/>
      <c r="R280" s="800"/>
    </row>
    <row r="281" spans="1:18" ht="12" customHeight="1" x14ac:dyDescent="0.3">
      <c r="A281" s="796" t="str">
        <f t="shared" si="20"/>
        <v/>
      </c>
      <c r="B281" s="796" t="str">
        <f t="shared" si="21"/>
        <v/>
      </c>
      <c r="C281" s="796" t="str">
        <f t="shared" si="22"/>
        <v/>
      </c>
      <c r="D281" s="799"/>
      <c r="E281" s="808"/>
      <c r="F281" s="808"/>
      <c r="G281" s="810"/>
      <c r="H281" s="808"/>
      <c r="I281" s="802"/>
      <c r="J281" s="809"/>
      <c r="K281" s="798" t="str">
        <f t="shared" si="23"/>
        <v>-</v>
      </c>
      <c r="L281" s="797" t="str">
        <f>IFERROR(VALUE(TEXT(IFERROR(IFERROR(VLOOKUP($M281,DePara!$JC$4:$JG$27,5,0),VLOOKUP($M281,DePara!$JE$3:$JG$27,3,0)),0)+$K281,"dd/mm/aaaa hh:mm")),"-")</f>
        <v>-</v>
      </c>
      <c r="M281" s="807"/>
      <c r="N281" s="808"/>
      <c r="O281" s="808"/>
      <c r="P281" s="802"/>
      <c r="Q281" s="801"/>
      <c r="R281" s="800"/>
    </row>
    <row r="282" spans="1:18" ht="12" customHeight="1" x14ac:dyDescent="0.3">
      <c r="A282" s="796" t="str">
        <f t="shared" si="20"/>
        <v/>
      </c>
      <c r="B282" s="796" t="str">
        <f t="shared" si="21"/>
        <v/>
      </c>
      <c r="C282" s="796" t="str">
        <f t="shared" si="22"/>
        <v/>
      </c>
      <c r="D282" s="799"/>
      <c r="E282" s="808"/>
      <c r="F282" s="808"/>
      <c r="G282" s="810"/>
      <c r="H282" s="808"/>
      <c r="I282" s="802"/>
      <c r="J282" s="809"/>
      <c r="K282" s="798" t="str">
        <f t="shared" si="23"/>
        <v>-</v>
      </c>
      <c r="L282" s="797" t="str">
        <f>IFERROR(VALUE(TEXT(IFERROR(IFERROR(VLOOKUP($M282,DePara!$JC$4:$JG$27,5,0),VLOOKUP($M282,DePara!$JE$3:$JG$27,3,0)),0)+$K282,"dd/mm/aaaa hh:mm")),"-")</f>
        <v>-</v>
      </c>
      <c r="M282" s="807"/>
      <c r="N282" s="808"/>
      <c r="O282" s="808"/>
      <c r="P282" s="802"/>
      <c r="Q282" s="801"/>
      <c r="R282" s="800"/>
    </row>
    <row r="283" spans="1:18" ht="12" customHeight="1" x14ac:dyDescent="0.3">
      <c r="A283" s="796" t="str">
        <f t="shared" si="20"/>
        <v/>
      </c>
      <c r="B283" s="796" t="str">
        <f t="shared" si="21"/>
        <v/>
      </c>
      <c r="C283" s="796" t="str">
        <f t="shared" si="22"/>
        <v/>
      </c>
      <c r="D283" s="799"/>
      <c r="E283" s="808"/>
      <c r="F283" s="808"/>
      <c r="G283" s="810"/>
      <c r="H283" s="808"/>
      <c r="I283" s="802"/>
      <c r="J283" s="809"/>
      <c r="K283" s="798" t="str">
        <f t="shared" si="23"/>
        <v>-</v>
      </c>
      <c r="L283" s="797" t="str">
        <f>IFERROR(VALUE(TEXT(IFERROR(IFERROR(VLOOKUP($M283,DePara!$JC$4:$JG$27,5,0),VLOOKUP($M283,DePara!$JE$3:$JG$27,3,0)),0)+$K283,"dd/mm/aaaa hh:mm")),"-")</f>
        <v>-</v>
      </c>
      <c r="M283" s="807"/>
      <c r="N283" s="808"/>
      <c r="O283" s="808"/>
      <c r="P283" s="802"/>
      <c r="Q283" s="801"/>
      <c r="R283" s="800"/>
    </row>
    <row r="284" spans="1:18" ht="12" customHeight="1" x14ac:dyDescent="0.3">
      <c r="A284" s="796" t="str">
        <f t="shared" si="20"/>
        <v/>
      </c>
      <c r="B284" s="796" t="str">
        <f t="shared" si="21"/>
        <v/>
      </c>
      <c r="C284" s="796" t="str">
        <f t="shared" si="22"/>
        <v/>
      </c>
      <c r="D284" s="799"/>
      <c r="E284" s="808"/>
      <c r="F284" s="808"/>
      <c r="G284" s="810"/>
      <c r="H284" s="808"/>
      <c r="I284" s="802"/>
      <c r="J284" s="809"/>
      <c r="K284" s="798" t="str">
        <f t="shared" si="23"/>
        <v>-</v>
      </c>
      <c r="L284" s="797" t="str">
        <f>IFERROR(VALUE(TEXT(IFERROR(IFERROR(VLOOKUP($M284,DePara!$JC$4:$JG$27,5,0),VLOOKUP($M284,DePara!$JE$3:$JG$27,3,0)),0)+$K284,"dd/mm/aaaa hh:mm")),"-")</f>
        <v>-</v>
      </c>
      <c r="M284" s="807"/>
      <c r="N284" s="808"/>
      <c r="O284" s="808"/>
      <c r="P284" s="802"/>
      <c r="Q284" s="801"/>
      <c r="R284" s="800"/>
    </row>
    <row r="285" spans="1:18" ht="12" customHeight="1" x14ac:dyDescent="0.3">
      <c r="A285" s="796" t="str">
        <f t="shared" si="20"/>
        <v/>
      </c>
      <c r="B285" s="796" t="str">
        <f t="shared" si="21"/>
        <v/>
      </c>
      <c r="C285" s="796" t="str">
        <f t="shared" si="22"/>
        <v/>
      </c>
      <c r="D285" s="799"/>
      <c r="E285" s="808"/>
      <c r="F285" s="808"/>
      <c r="G285" s="810"/>
      <c r="H285" s="808"/>
      <c r="I285" s="802"/>
      <c r="J285" s="809"/>
      <c r="K285" s="798" t="str">
        <f t="shared" si="23"/>
        <v>-</v>
      </c>
      <c r="L285" s="797" t="str">
        <f>IFERROR(VALUE(TEXT(IFERROR(IFERROR(VLOOKUP($M285,DePara!$JC$4:$JG$27,5,0),VLOOKUP($M285,DePara!$JE$3:$JG$27,3,0)),0)+$K285,"dd/mm/aaaa hh:mm")),"-")</f>
        <v>-</v>
      </c>
      <c r="M285" s="807"/>
      <c r="N285" s="808"/>
      <c r="O285" s="808"/>
      <c r="P285" s="802"/>
      <c r="Q285" s="801"/>
      <c r="R285" s="800"/>
    </row>
    <row r="286" spans="1:18" ht="12" customHeight="1" x14ac:dyDescent="0.3">
      <c r="A286" s="796" t="str">
        <f t="shared" si="20"/>
        <v/>
      </c>
      <c r="B286" s="796" t="str">
        <f t="shared" si="21"/>
        <v/>
      </c>
      <c r="C286" s="796" t="str">
        <f t="shared" si="22"/>
        <v/>
      </c>
      <c r="D286" s="799"/>
      <c r="E286" s="808"/>
      <c r="F286" s="808"/>
      <c r="G286" s="810"/>
      <c r="H286" s="808"/>
      <c r="I286" s="802"/>
      <c r="J286" s="809"/>
      <c r="K286" s="798" t="str">
        <f t="shared" si="23"/>
        <v>-</v>
      </c>
      <c r="L286" s="797" t="str">
        <f>IFERROR(VALUE(TEXT(IFERROR(IFERROR(VLOOKUP($M286,DePara!$JC$4:$JG$27,5,0),VLOOKUP($M286,DePara!$JE$3:$JG$27,3,0)),0)+$K286,"dd/mm/aaaa hh:mm")),"-")</f>
        <v>-</v>
      </c>
      <c r="M286" s="807"/>
      <c r="N286" s="808"/>
      <c r="O286" s="808"/>
      <c r="P286" s="802"/>
      <c r="Q286" s="801"/>
      <c r="R286" s="800"/>
    </row>
    <row r="287" spans="1:18" ht="12" customHeight="1" x14ac:dyDescent="0.3">
      <c r="A287" s="796" t="str">
        <f t="shared" si="20"/>
        <v/>
      </c>
      <c r="B287" s="796" t="str">
        <f t="shared" si="21"/>
        <v/>
      </c>
      <c r="C287" s="796" t="str">
        <f t="shared" si="22"/>
        <v/>
      </c>
      <c r="D287" s="799"/>
      <c r="E287" s="808"/>
      <c r="F287" s="808"/>
      <c r="G287" s="810"/>
      <c r="H287" s="808"/>
      <c r="I287" s="802"/>
      <c r="J287" s="809"/>
      <c r="K287" s="798" t="str">
        <f t="shared" si="23"/>
        <v>-</v>
      </c>
      <c r="L287" s="797" t="str">
        <f>IFERROR(VALUE(TEXT(IFERROR(IFERROR(VLOOKUP($M287,DePara!$JC$4:$JG$27,5,0),VLOOKUP($M287,DePara!$JE$3:$JG$27,3,0)),0)+$K287,"dd/mm/aaaa hh:mm")),"-")</f>
        <v>-</v>
      </c>
      <c r="M287" s="807"/>
      <c r="N287" s="808"/>
      <c r="O287" s="808"/>
      <c r="P287" s="802"/>
      <c r="Q287" s="801"/>
      <c r="R287" s="800"/>
    </row>
    <row r="288" spans="1:18" ht="12" customHeight="1" x14ac:dyDescent="0.3">
      <c r="A288" s="796" t="str">
        <f t="shared" si="20"/>
        <v/>
      </c>
      <c r="B288" s="796" t="str">
        <f t="shared" si="21"/>
        <v/>
      </c>
      <c r="C288" s="796" t="str">
        <f t="shared" si="22"/>
        <v/>
      </c>
      <c r="D288" s="799"/>
      <c r="E288" s="808"/>
      <c r="F288" s="808"/>
      <c r="G288" s="810"/>
      <c r="H288" s="808"/>
      <c r="I288" s="802"/>
      <c r="J288" s="809"/>
      <c r="K288" s="798" t="str">
        <f t="shared" si="23"/>
        <v>-</v>
      </c>
      <c r="L288" s="797" t="str">
        <f>IFERROR(VALUE(TEXT(IFERROR(IFERROR(VLOOKUP($M288,DePara!$JC$4:$JG$27,5,0),VLOOKUP($M288,DePara!$JE$3:$JG$27,3,0)),0)+$K288,"dd/mm/aaaa hh:mm")),"-")</f>
        <v>-</v>
      </c>
      <c r="M288" s="807"/>
      <c r="N288" s="808"/>
      <c r="O288" s="808"/>
      <c r="P288" s="802"/>
      <c r="Q288" s="801"/>
      <c r="R288" s="800"/>
    </row>
    <row r="289" spans="1:18" ht="12" customHeight="1" x14ac:dyDescent="0.3">
      <c r="A289" s="796" t="str">
        <f t="shared" si="20"/>
        <v/>
      </c>
      <c r="B289" s="796" t="str">
        <f t="shared" si="21"/>
        <v/>
      </c>
      <c r="C289" s="796" t="str">
        <f t="shared" si="22"/>
        <v/>
      </c>
      <c r="D289" s="799"/>
      <c r="E289" s="808"/>
      <c r="F289" s="808"/>
      <c r="G289" s="810"/>
      <c r="H289" s="808"/>
      <c r="I289" s="802"/>
      <c r="J289" s="809"/>
      <c r="K289" s="798" t="str">
        <f t="shared" si="23"/>
        <v>-</v>
      </c>
      <c r="L289" s="797" t="str">
        <f>IFERROR(VALUE(TEXT(IFERROR(IFERROR(VLOOKUP($M289,DePara!$JC$4:$JG$27,5,0),VLOOKUP($M289,DePara!$JE$3:$JG$27,3,0)),0)+$K289,"dd/mm/aaaa hh:mm")),"-")</f>
        <v>-</v>
      </c>
      <c r="M289" s="807"/>
      <c r="N289" s="808"/>
      <c r="O289" s="808"/>
      <c r="P289" s="802"/>
      <c r="Q289" s="801"/>
      <c r="R289" s="800"/>
    </row>
    <row r="290" spans="1:18" ht="12" customHeight="1" x14ac:dyDescent="0.3">
      <c r="A290" s="796" t="str">
        <f t="shared" si="20"/>
        <v/>
      </c>
      <c r="B290" s="796" t="str">
        <f t="shared" si="21"/>
        <v/>
      </c>
      <c r="C290" s="796" t="str">
        <f t="shared" si="22"/>
        <v/>
      </c>
      <c r="D290" s="799"/>
      <c r="E290" s="808"/>
      <c r="F290" s="808"/>
      <c r="G290" s="810"/>
      <c r="H290" s="808"/>
      <c r="I290" s="802"/>
      <c r="J290" s="809"/>
      <c r="K290" s="798" t="str">
        <f t="shared" si="23"/>
        <v>-</v>
      </c>
      <c r="L290" s="797" t="str">
        <f>IFERROR(VALUE(TEXT(IFERROR(IFERROR(VLOOKUP($M290,DePara!$JC$4:$JG$27,5,0),VLOOKUP($M290,DePara!$JE$3:$JG$27,3,0)),0)+$K290,"dd/mm/aaaa hh:mm")),"-")</f>
        <v>-</v>
      </c>
      <c r="M290" s="807"/>
      <c r="N290" s="808"/>
      <c r="O290" s="808"/>
      <c r="P290" s="802"/>
      <c r="Q290" s="801"/>
      <c r="R290" s="800"/>
    </row>
    <row r="291" spans="1:18" ht="12" customHeight="1" x14ac:dyDescent="0.3">
      <c r="A291" s="796" t="str">
        <f t="shared" si="20"/>
        <v/>
      </c>
      <c r="B291" s="796" t="str">
        <f t="shared" si="21"/>
        <v/>
      </c>
      <c r="C291" s="796" t="str">
        <f t="shared" si="22"/>
        <v/>
      </c>
      <c r="D291" s="799"/>
      <c r="E291" s="808"/>
      <c r="F291" s="808"/>
      <c r="G291" s="810"/>
      <c r="H291" s="808"/>
      <c r="I291" s="802"/>
      <c r="J291" s="809"/>
      <c r="K291" s="798" t="str">
        <f t="shared" si="23"/>
        <v>-</v>
      </c>
      <c r="L291" s="797" t="str">
        <f>IFERROR(VALUE(TEXT(IFERROR(IFERROR(VLOOKUP($M291,DePara!$JC$4:$JG$27,5,0),VLOOKUP($M291,DePara!$JE$3:$JG$27,3,0)),0)+$K291,"dd/mm/aaaa hh:mm")),"-")</f>
        <v>-</v>
      </c>
      <c r="M291" s="807"/>
      <c r="N291" s="808"/>
      <c r="O291" s="808"/>
      <c r="P291" s="802"/>
      <c r="Q291" s="801"/>
      <c r="R291" s="800"/>
    </row>
    <row r="292" spans="1:18" ht="12" customHeight="1" x14ac:dyDescent="0.3">
      <c r="A292" s="796" t="str">
        <f t="shared" si="20"/>
        <v/>
      </c>
      <c r="B292" s="796" t="str">
        <f t="shared" si="21"/>
        <v/>
      </c>
      <c r="C292" s="796" t="str">
        <f t="shared" si="22"/>
        <v/>
      </c>
      <c r="D292" s="799"/>
      <c r="E292" s="808"/>
      <c r="F292" s="808"/>
      <c r="G292" s="810"/>
      <c r="H292" s="808"/>
      <c r="I292" s="802"/>
      <c r="J292" s="809"/>
      <c r="K292" s="798" t="str">
        <f t="shared" si="23"/>
        <v>-</v>
      </c>
      <c r="L292" s="797" t="str">
        <f>IFERROR(VALUE(TEXT(IFERROR(IFERROR(VLOOKUP($M292,DePara!$JC$4:$JG$27,5,0),VLOOKUP($M292,DePara!$JE$3:$JG$27,3,0)),0)+$K292,"dd/mm/aaaa hh:mm")),"-")</f>
        <v>-</v>
      </c>
      <c r="M292" s="807"/>
      <c r="N292" s="808"/>
      <c r="O292" s="808"/>
      <c r="P292" s="802"/>
      <c r="Q292" s="801"/>
      <c r="R292" s="800"/>
    </row>
    <row r="293" spans="1:18" ht="12" customHeight="1" x14ac:dyDescent="0.3">
      <c r="A293" s="796" t="str">
        <f t="shared" si="20"/>
        <v/>
      </c>
      <c r="B293" s="796" t="str">
        <f t="shared" si="21"/>
        <v/>
      </c>
      <c r="C293" s="796" t="str">
        <f t="shared" si="22"/>
        <v/>
      </c>
      <c r="D293" s="799"/>
      <c r="E293" s="808"/>
      <c r="F293" s="808"/>
      <c r="G293" s="810"/>
      <c r="H293" s="808"/>
      <c r="I293" s="802"/>
      <c r="J293" s="809"/>
      <c r="K293" s="798" t="str">
        <f t="shared" si="23"/>
        <v>-</v>
      </c>
      <c r="L293" s="797" t="str">
        <f>IFERROR(VALUE(TEXT(IFERROR(IFERROR(VLOOKUP($M293,DePara!$JC$4:$JG$27,5,0),VLOOKUP($M293,DePara!$JE$3:$JG$27,3,0)),0)+$K293,"dd/mm/aaaa hh:mm")),"-")</f>
        <v>-</v>
      </c>
      <c r="M293" s="807"/>
      <c r="N293" s="808"/>
      <c r="O293" s="808"/>
      <c r="P293" s="802"/>
      <c r="Q293" s="801"/>
      <c r="R293" s="800"/>
    </row>
    <row r="294" spans="1:18" ht="12" customHeight="1" x14ac:dyDescent="0.3">
      <c r="A294" s="796" t="str">
        <f t="shared" si="20"/>
        <v/>
      </c>
      <c r="B294" s="796" t="str">
        <f t="shared" si="21"/>
        <v/>
      </c>
      <c r="C294" s="796" t="str">
        <f t="shared" si="22"/>
        <v/>
      </c>
      <c r="D294" s="799"/>
      <c r="E294" s="193"/>
      <c r="F294" s="193"/>
      <c r="G294" s="194"/>
      <c r="H294" s="193"/>
      <c r="I294" s="802"/>
      <c r="J294" s="809"/>
      <c r="K294" s="798" t="str">
        <f t="shared" si="23"/>
        <v>-</v>
      </c>
      <c r="L294" s="797" t="str">
        <f>IFERROR(VALUE(TEXT(IFERROR(IFERROR(VLOOKUP($M294,DePara!$JC$4:$JG$27,5,0),VLOOKUP($M294,DePara!$JE$3:$JG$27,3,0)),0)+$K294,"dd/mm/aaaa hh:mm")),"-")</f>
        <v>-</v>
      </c>
      <c r="M294" s="807"/>
      <c r="N294" s="808"/>
      <c r="O294" s="808"/>
      <c r="P294" s="802"/>
      <c r="Q294" s="801"/>
      <c r="R294" s="800"/>
    </row>
    <row r="295" spans="1:18" ht="12" customHeight="1" x14ac:dyDescent="0.3">
      <c r="A295" s="796" t="str">
        <f t="shared" si="20"/>
        <v/>
      </c>
      <c r="B295" s="796" t="str">
        <f t="shared" si="21"/>
        <v/>
      </c>
      <c r="C295" s="796" t="str">
        <f t="shared" si="22"/>
        <v/>
      </c>
      <c r="D295" s="799"/>
      <c r="E295" s="193"/>
      <c r="F295" s="193"/>
      <c r="G295" s="194"/>
      <c r="H295" s="193"/>
      <c r="I295" s="802"/>
      <c r="J295" s="809"/>
      <c r="K295" s="798" t="str">
        <f t="shared" si="23"/>
        <v>-</v>
      </c>
      <c r="L295" s="797" t="str">
        <f>IFERROR(VALUE(TEXT(IFERROR(IFERROR(VLOOKUP($M295,DePara!$JC$4:$JG$27,5,0),VLOOKUP($M295,DePara!$JE$3:$JG$27,3,0)),0)+$K295,"dd/mm/aaaa hh:mm")),"-")</f>
        <v>-</v>
      </c>
      <c r="M295" s="807"/>
      <c r="N295" s="808"/>
      <c r="O295" s="808"/>
      <c r="P295" s="802"/>
      <c r="Q295" s="801"/>
      <c r="R295" s="800"/>
    </row>
    <row r="296" spans="1:18" ht="12" customHeight="1" x14ac:dyDescent="0.3">
      <c r="A296" s="796" t="str">
        <f t="shared" si="20"/>
        <v/>
      </c>
      <c r="B296" s="796" t="str">
        <f t="shared" si="21"/>
        <v/>
      </c>
      <c r="C296" s="796" t="str">
        <f t="shared" si="22"/>
        <v/>
      </c>
      <c r="D296" s="799"/>
      <c r="E296" s="193"/>
      <c r="F296" s="193"/>
      <c r="G296" s="194"/>
      <c r="H296" s="193"/>
      <c r="I296" s="802"/>
      <c r="J296" s="809"/>
      <c r="K296" s="798" t="str">
        <f t="shared" si="23"/>
        <v>-</v>
      </c>
      <c r="L296" s="797" t="str">
        <f>IFERROR(VALUE(TEXT(IFERROR(IFERROR(VLOOKUP($M296,DePara!$JC$4:$JG$27,5,0),VLOOKUP($M296,DePara!$JE$3:$JG$27,3,0)),0)+$K296,"dd/mm/aaaa hh:mm")),"-")</f>
        <v>-</v>
      </c>
      <c r="M296" s="807"/>
      <c r="N296" s="808"/>
      <c r="O296" s="808"/>
      <c r="P296" s="802"/>
      <c r="Q296" s="801"/>
      <c r="R296" s="800"/>
    </row>
    <row r="297" spans="1:18" ht="12" customHeight="1" x14ac:dyDescent="0.3">
      <c r="A297" s="796" t="str">
        <f t="shared" si="20"/>
        <v/>
      </c>
      <c r="B297" s="796" t="str">
        <f t="shared" si="21"/>
        <v/>
      </c>
      <c r="C297" s="796" t="str">
        <f t="shared" si="22"/>
        <v/>
      </c>
      <c r="D297" s="799"/>
      <c r="E297" s="193"/>
      <c r="F297" s="193"/>
      <c r="G297" s="194"/>
      <c r="H297" s="193"/>
      <c r="I297" s="802"/>
      <c r="J297" s="809"/>
      <c r="K297" s="798" t="str">
        <f t="shared" si="23"/>
        <v>-</v>
      </c>
      <c r="L297" s="797" t="str">
        <f>IFERROR(VALUE(TEXT(IFERROR(IFERROR(VLOOKUP($M297,DePara!$JC$4:$JG$27,5,0),VLOOKUP($M297,DePara!$JE$3:$JG$27,3,0)),0)+$K297,"dd/mm/aaaa hh:mm")),"-")</f>
        <v>-</v>
      </c>
      <c r="M297" s="807"/>
      <c r="N297" s="808"/>
      <c r="O297" s="808"/>
      <c r="P297" s="802"/>
      <c r="Q297" s="801"/>
      <c r="R297" s="800"/>
    </row>
    <row r="298" spans="1:18" ht="12" customHeight="1" x14ac:dyDescent="0.3">
      <c r="A298" s="796" t="str">
        <f t="shared" si="20"/>
        <v/>
      </c>
      <c r="B298" s="796" t="str">
        <f t="shared" si="21"/>
        <v/>
      </c>
      <c r="C298" s="796" t="str">
        <f t="shared" si="22"/>
        <v/>
      </c>
      <c r="D298" s="799"/>
      <c r="E298" s="193"/>
      <c r="F298" s="193"/>
      <c r="G298" s="194"/>
      <c r="H298" s="193"/>
      <c r="I298" s="802"/>
      <c r="J298" s="809"/>
      <c r="K298" s="798" t="str">
        <f t="shared" si="23"/>
        <v>-</v>
      </c>
      <c r="L298" s="797" t="str">
        <f>IFERROR(VALUE(TEXT(IFERROR(IFERROR(VLOOKUP($M298,DePara!$JC$4:$JG$27,5,0),VLOOKUP($M298,DePara!$JE$3:$JG$27,3,0)),0)+$K298,"dd/mm/aaaa hh:mm")),"-")</f>
        <v>-</v>
      </c>
      <c r="M298" s="807"/>
      <c r="N298" s="808"/>
      <c r="O298" s="808"/>
      <c r="P298" s="802"/>
      <c r="Q298" s="801"/>
      <c r="R298" s="800"/>
    </row>
    <row r="299" spans="1:18" ht="12" customHeight="1" x14ac:dyDescent="0.3">
      <c r="A299" s="796" t="str">
        <f t="shared" si="20"/>
        <v/>
      </c>
      <c r="B299" s="796" t="str">
        <f t="shared" si="21"/>
        <v/>
      </c>
      <c r="C299" s="796" t="str">
        <f t="shared" si="22"/>
        <v/>
      </c>
      <c r="D299" s="799"/>
      <c r="E299" s="193"/>
      <c r="F299" s="193"/>
      <c r="G299" s="194"/>
      <c r="H299" s="193"/>
      <c r="I299" s="802"/>
      <c r="J299" s="809"/>
      <c r="K299" s="798" t="str">
        <f t="shared" si="23"/>
        <v>-</v>
      </c>
      <c r="L299" s="797" t="str">
        <f>IFERROR(VALUE(TEXT(IFERROR(IFERROR(VLOOKUP($M299,DePara!$JC$4:$JG$27,5,0),VLOOKUP($M299,DePara!$JE$3:$JG$27,3,0)),0)+$K299,"dd/mm/aaaa hh:mm")),"-")</f>
        <v>-</v>
      </c>
      <c r="M299" s="807"/>
      <c r="N299" s="808"/>
      <c r="O299" s="808"/>
      <c r="P299" s="802"/>
      <c r="Q299" s="801"/>
      <c r="R299" s="800"/>
    </row>
    <row r="300" spans="1:18" ht="12" customHeight="1" x14ac:dyDescent="0.3">
      <c r="A300" s="796" t="str">
        <f t="shared" si="20"/>
        <v/>
      </c>
      <c r="B300" s="796" t="str">
        <f t="shared" si="21"/>
        <v/>
      </c>
      <c r="C300" s="796" t="str">
        <f t="shared" si="22"/>
        <v/>
      </c>
      <c r="D300" s="799"/>
      <c r="E300" s="193"/>
      <c r="F300" s="193"/>
      <c r="G300" s="194"/>
      <c r="H300" s="193"/>
      <c r="I300" s="802"/>
      <c r="J300" s="809"/>
      <c r="K300" s="798" t="str">
        <f t="shared" si="23"/>
        <v>-</v>
      </c>
      <c r="L300" s="797" t="str">
        <f>IFERROR(VALUE(TEXT(IFERROR(IFERROR(VLOOKUP($M300,DePara!$JC$4:$JG$27,5,0),VLOOKUP($M300,DePara!$JE$3:$JG$27,3,0)),0)+$K300,"dd/mm/aaaa hh:mm")),"-")</f>
        <v>-</v>
      </c>
      <c r="M300" s="807"/>
      <c r="N300" s="808"/>
      <c r="O300" s="808"/>
      <c r="P300" s="802"/>
      <c r="Q300" s="801"/>
      <c r="R300" s="800"/>
    </row>
    <row r="301" spans="1:18" ht="12" customHeight="1" x14ac:dyDescent="0.3">
      <c r="A301" s="796" t="str">
        <f t="shared" si="20"/>
        <v/>
      </c>
      <c r="B301" s="796" t="str">
        <f t="shared" si="21"/>
        <v/>
      </c>
      <c r="C301" s="796" t="str">
        <f t="shared" si="22"/>
        <v/>
      </c>
      <c r="D301" s="799"/>
      <c r="E301" s="193"/>
      <c r="F301" s="193"/>
      <c r="G301" s="194"/>
      <c r="H301" s="193"/>
      <c r="I301" s="802"/>
      <c r="J301" s="809"/>
      <c r="K301" s="798" t="str">
        <f t="shared" si="23"/>
        <v>-</v>
      </c>
      <c r="L301" s="797" t="str">
        <f>IFERROR(VALUE(TEXT(IFERROR(IFERROR(VLOOKUP($M301,DePara!$JC$4:$JG$27,5,0),VLOOKUP($M301,DePara!$JE$3:$JG$27,3,0)),0)+$K301,"dd/mm/aaaa hh:mm")),"-")</f>
        <v>-</v>
      </c>
      <c r="M301" s="807"/>
      <c r="N301" s="808"/>
      <c r="O301" s="808"/>
      <c r="P301" s="802"/>
      <c r="Q301" s="801"/>
      <c r="R301" s="800"/>
    </row>
    <row r="302" spans="1:18" ht="12" customHeight="1" x14ac:dyDescent="0.3">
      <c r="A302" s="796" t="str">
        <f t="shared" si="20"/>
        <v/>
      </c>
      <c r="B302" s="796" t="str">
        <f t="shared" si="21"/>
        <v/>
      </c>
      <c r="C302" s="796" t="str">
        <f t="shared" si="22"/>
        <v/>
      </c>
      <c r="D302" s="799"/>
      <c r="E302" s="193"/>
      <c r="F302" s="193"/>
      <c r="G302" s="194"/>
      <c r="H302" s="193"/>
      <c r="I302" s="802"/>
      <c r="J302" s="809"/>
      <c r="K302" s="798" t="str">
        <f t="shared" si="23"/>
        <v>-</v>
      </c>
      <c r="L302" s="797" t="str">
        <f>IFERROR(VALUE(TEXT(IFERROR(IFERROR(VLOOKUP($M302,DePara!$JC$4:$JG$27,5,0),VLOOKUP($M302,DePara!$JE$3:$JG$27,3,0)),0)+$K302,"dd/mm/aaaa hh:mm")),"-")</f>
        <v>-</v>
      </c>
      <c r="M302" s="807"/>
      <c r="N302" s="808"/>
      <c r="O302" s="808"/>
      <c r="P302" s="802"/>
      <c r="Q302" s="801"/>
      <c r="R302" s="800"/>
    </row>
    <row r="303" spans="1:18" ht="12" customHeight="1" x14ac:dyDescent="0.3">
      <c r="A303" s="796" t="str">
        <f t="shared" si="20"/>
        <v/>
      </c>
      <c r="B303" s="796" t="str">
        <f t="shared" si="21"/>
        <v/>
      </c>
      <c r="C303" s="796" t="str">
        <f t="shared" si="22"/>
        <v/>
      </c>
      <c r="D303" s="799"/>
      <c r="E303" s="193"/>
      <c r="F303" s="193"/>
      <c r="G303" s="194"/>
      <c r="H303" s="193"/>
      <c r="I303" s="802"/>
      <c r="J303" s="809"/>
      <c r="K303" s="798" t="str">
        <f t="shared" si="23"/>
        <v>-</v>
      </c>
      <c r="L303" s="797" t="str">
        <f>IFERROR(VALUE(TEXT(IFERROR(IFERROR(VLOOKUP($M303,DePara!$JC$4:$JG$27,5,0),VLOOKUP($M303,DePara!$JE$3:$JG$27,3,0)),0)+$K303,"dd/mm/aaaa hh:mm")),"-")</f>
        <v>-</v>
      </c>
      <c r="M303" s="807"/>
      <c r="N303" s="808"/>
      <c r="O303" s="808"/>
      <c r="P303" s="802"/>
      <c r="Q303" s="801"/>
      <c r="R303" s="800"/>
    </row>
    <row r="304" spans="1:18" ht="12" customHeight="1" x14ac:dyDescent="0.3">
      <c r="A304" s="796" t="str">
        <f t="shared" si="20"/>
        <v/>
      </c>
      <c r="B304" s="796" t="str">
        <f t="shared" si="21"/>
        <v/>
      </c>
      <c r="C304" s="796" t="str">
        <f t="shared" si="22"/>
        <v/>
      </c>
      <c r="D304" s="799"/>
      <c r="E304" s="193"/>
      <c r="F304" s="193"/>
      <c r="G304" s="194"/>
      <c r="H304" s="193"/>
      <c r="I304" s="802"/>
      <c r="J304" s="809"/>
      <c r="K304" s="798" t="str">
        <f t="shared" si="23"/>
        <v>-</v>
      </c>
      <c r="L304" s="797" t="str">
        <f>IFERROR(VALUE(TEXT(IFERROR(IFERROR(VLOOKUP($M304,DePara!$JC$4:$JG$27,5,0),VLOOKUP($M304,DePara!$JE$3:$JG$27,3,0)),0)+$K304,"dd/mm/aaaa hh:mm")),"-")</f>
        <v>-</v>
      </c>
      <c r="M304" s="807"/>
      <c r="N304" s="808"/>
      <c r="O304" s="808"/>
      <c r="P304" s="802"/>
      <c r="Q304" s="801"/>
      <c r="R304" s="800"/>
    </row>
    <row r="305" spans="1:18" ht="12" customHeight="1" x14ac:dyDescent="0.3">
      <c r="A305" s="796" t="str">
        <f t="shared" si="20"/>
        <v/>
      </c>
      <c r="B305" s="796" t="str">
        <f t="shared" si="21"/>
        <v/>
      </c>
      <c r="C305" s="796" t="str">
        <f t="shared" si="22"/>
        <v/>
      </c>
      <c r="D305" s="799"/>
      <c r="E305" s="193"/>
      <c r="F305" s="193"/>
      <c r="G305" s="194"/>
      <c r="H305" s="193"/>
      <c r="I305" s="802"/>
      <c r="J305" s="809"/>
      <c r="K305" s="798" t="str">
        <f t="shared" si="23"/>
        <v>-</v>
      </c>
      <c r="L305" s="797" t="str">
        <f>IFERROR(VALUE(TEXT(IFERROR(IFERROR(VLOOKUP($M305,DePara!$JC$4:$JG$27,5,0),VLOOKUP($M305,DePara!$JE$3:$JG$27,3,0)),0)+$K305,"dd/mm/aaaa hh:mm")),"-")</f>
        <v>-</v>
      </c>
      <c r="M305" s="807"/>
      <c r="N305" s="808"/>
      <c r="O305" s="808"/>
      <c r="P305" s="802"/>
      <c r="Q305" s="801"/>
      <c r="R305" s="800"/>
    </row>
    <row r="306" spans="1:18" ht="12" customHeight="1" x14ac:dyDescent="0.3">
      <c r="A306" s="796" t="str">
        <f t="shared" si="20"/>
        <v/>
      </c>
      <c r="B306" s="796" t="str">
        <f t="shared" si="21"/>
        <v/>
      </c>
      <c r="C306" s="796" t="str">
        <f t="shared" si="22"/>
        <v/>
      </c>
      <c r="D306" s="799"/>
      <c r="E306" s="193"/>
      <c r="F306" s="193"/>
      <c r="G306" s="194"/>
      <c r="H306" s="193"/>
      <c r="I306" s="802"/>
      <c r="J306" s="809"/>
      <c r="K306" s="798" t="str">
        <f t="shared" si="23"/>
        <v>-</v>
      </c>
      <c r="L306" s="797" t="str">
        <f>IFERROR(VALUE(TEXT(IFERROR(IFERROR(VLOOKUP($M306,DePara!$JC$4:$JG$27,5,0),VLOOKUP($M306,DePara!$JE$3:$JG$27,3,0)),0)+$K306,"dd/mm/aaaa hh:mm")),"-")</f>
        <v>-</v>
      </c>
      <c r="M306" s="807"/>
      <c r="N306" s="808"/>
      <c r="O306" s="808"/>
      <c r="P306" s="802"/>
      <c r="Q306" s="801"/>
      <c r="R306" s="800"/>
    </row>
    <row r="307" spans="1:18" ht="12" customHeight="1" x14ac:dyDescent="0.3">
      <c r="A307" s="796" t="str">
        <f t="shared" si="20"/>
        <v/>
      </c>
      <c r="B307" s="796" t="str">
        <f t="shared" si="21"/>
        <v/>
      </c>
      <c r="C307" s="796" t="str">
        <f t="shared" si="22"/>
        <v/>
      </c>
      <c r="D307" s="799"/>
      <c r="E307" s="193"/>
      <c r="F307" s="193"/>
      <c r="G307" s="194"/>
      <c r="H307" s="193"/>
      <c r="I307" s="802"/>
      <c r="J307" s="809"/>
      <c r="K307" s="798" t="str">
        <f t="shared" si="23"/>
        <v>-</v>
      </c>
      <c r="L307" s="797" t="str">
        <f>IFERROR(VALUE(TEXT(IFERROR(IFERROR(VLOOKUP($M307,DePara!$JC$4:$JG$27,5,0),VLOOKUP($M307,DePara!$JE$3:$JG$27,3,0)),0)+$K307,"dd/mm/aaaa hh:mm")),"-")</f>
        <v>-</v>
      </c>
      <c r="M307" s="807"/>
      <c r="N307" s="808"/>
      <c r="O307" s="808"/>
      <c r="P307" s="802"/>
      <c r="Q307" s="801"/>
      <c r="R307" s="800"/>
    </row>
    <row r="308" spans="1:18" ht="12" customHeight="1" x14ac:dyDescent="0.3">
      <c r="A308" s="796" t="str">
        <f t="shared" si="20"/>
        <v/>
      </c>
      <c r="B308" s="796" t="str">
        <f t="shared" si="21"/>
        <v/>
      </c>
      <c r="C308" s="796" t="str">
        <f t="shared" si="22"/>
        <v/>
      </c>
      <c r="D308" s="799"/>
      <c r="E308" s="193"/>
      <c r="F308" s="193"/>
      <c r="G308" s="194"/>
      <c r="H308" s="193"/>
      <c r="I308" s="802"/>
      <c r="J308" s="809"/>
      <c r="K308" s="798" t="str">
        <f t="shared" si="23"/>
        <v>-</v>
      </c>
      <c r="L308" s="797" t="str">
        <f>IFERROR(VALUE(TEXT(IFERROR(IFERROR(VLOOKUP($M308,DePara!$JC$4:$JG$27,5,0),VLOOKUP($M308,DePara!$JE$3:$JG$27,3,0)),0)+$K308,"dd/mm/aaaa hh:mm")),"-")</f>
        <v>-</v>
      </c>
      <c r="M308" s="807"/>
      <c r="N308" s="808"/>
      <c r="O308" s="808"/>
      <c r="P308" s="802"/>
      <c r="Q308" s="801"/>
      <c r="R308" s="800"/>
    </row>
    <row r="309" spans="1:18" ht="12" customHeight="1" x14ac:dyDescent="0.3">
      <c r="A309" s="796" t="str">
        <f t="shared" si="20"/>
        <v/>
      </c>
      <c r="B309" s="796" t="str">
        <f t="shared" si="21"/>
        <v/>
      </c>
      <c r="C309" s="796" t="str">
        <f t="shared" si="22"/>
        <v/>
      </c>
      <c r="D309" s="799"/>
      <c r="E309" s="193"/>
      <c r="F309" s="193"/>
      <c r="G309" s="194"/>
      <c r="H309" s="193"/>
      <c r="I309" s="802"/>
      <c r="J309" s="809"/>
      <c r="K309" s="798" t="str">
        <f t="shared" si="23"/>
        <v>-</v>
      </c>
      <c r="L309" s="797" t="str">
        <f>IFERROR(VALUE(TEXT(IFERROR(IFERROR(VLOOKUP($M309,DePara!$JC$4:$JG$27,5,0),VLOOKUP($M309,DePara!$JE$3:$JG$27,3,0)),0)+$K309,"dd/mm/aaaa hh:mm")),"-")</f>
        <v>-</v>
      </c>
      <c r="M309" s="807"/>
      <c r="N309" s="808"/>
      <c r="O309" s="808"/>
      <c r="P309" s="802"/>
      <c r="Q309" s="801"/>
      <c r="R309" s="800"/>
    </row>
    <row r="310" spans="1:18" ht="12" customHeight="1" x14ac:dyDescent="0.3">
      <c r="A310" s="796" t="str">
        <f t="shared" si="20"/>
        <v/>
      </c>
      <c r="B310" s="796" t="str">
        <f t="shared" si="21"/>
        <v/>
      </c>
      <c r="C310" s="796" t="str">
        <f t="shared" si="22"/>
        <v/>
      </c>
      <c r="D310" s="799"/>
      <c r="E310" s="193"/>
      <c r="F310" s="193"/>
      <c r="G310" s="194"/>
      <c r="H310" s="193"/>
      <c r="I310" s="802"/>
      <c r="J310" s="809"/>
      <c r="K310" s="798" t="str">
        <f t="shared" si="23"/>
        <v>-</v>
      </c>
      <c r="L310" s="797" t="str">
        <f>IFERROR(VALUE(TEXT(IFERROR(IFERROR(VLOOKUP($M310,DePara!$JC$4:$JG$27,5,0),VLOOKUP($M310,DePara!$JE$3:$JG$27,3,0)),0)+$K310,"dd/mm/aaaa hh:mm")),"-")</f>
        <v>-</v>
      </c>
      <c r="M310" s="807"/>
      <c r="N310" s="808"/>
      <c r="O310" s="808"/>
      <c r="P310" s="802"/>
      <c r="Q310" s="801"/>
      <c r="R310" s="800"/>
    </row>
    <row r="311" spans="1:18" ht="12" customHeight="1" x14ac:dyDescent="0.3">
      <c r="A311" s="796" t="str">
        <f t="shared" si="20"/>
        <v/>
      </c>
      <c r="B311" s="796" t="str">
        <f t="shared" si="21"/>
        <v/>
      </c>
      <c r="C311" s="796" t="str">
        <f t="shared" si="22"/>
        <v/>
      </c>
      <c r="D311" s="799"/>
      <c r="E311" s="808"/>
      <c r="F311" s="808"/>
      <c r="G311" s="810"/>
      <c r="H311" s="808"/>
      <c r="I311" s="793"/>
      <c r="J311" s="809"/>
      <c r="K311" s="798" t="str">
        <f t="shared" si="23"/>
        <v>-</v>
      </c>
      <c r="L311" s="797" t="str">
        <f>IFERROR(VALUE(TEXT(IFERROR(IFERROR(VLOOKUP($M311,DePara!$JC$4:$JG$27,5,0),VLOOKUP($M311,DePara!$JE$3:$JG$27,3,0)),0)+$K311,"dd/mm/aaaa hh:mm")),"-")</f>
        <v>-</v>
      </c>
      <c r="M311" s="807"/>
      <c r="N311" s="808"/>
      <c r="O311" s="808"/>
      <c r="P311" s="793"/>
      <c r="Q311" s="794"/>
      <c r="R311" s="795"/>
    </row>
    <row r="312" spans="1:18" ht="12" customHeight="1" x14ac:dyDescent="0.3">
      <c r="A312" s="796" t="str">
        <f t="shared" si="20"/>
        <v/>
      </c>
      <c r="B312" s="796" t="str">
        <f t="shared" si="21"/>
        <v/>
      </c>
      <c r="C312" s="796" t="str">
        <f t="shared" si="22"/>
        <v/>
      </c>
      <c r="D312" s="799"/>
      <c r="E312" s="808"/>
      <c r="F312" s="808"/>
      <c r="G312" s="810"/>
      <c r="H312" s="808"/>
      <c r="I312" s="793"/>
      <c r="J312" s="809"/>
      <c r="K312" s="798" t="str">
        <f t="shared" si="23"/>
        <v>-</v>
      </c>
      <c r="L312" s="797" t="str">
        <f>IFERROR(VALUE(TEXT(IFERROR(IFERROR(VLOOKUP($M312,DePara!$JC$4:$JG$27,5,0),VLOOKUP($M312,DePara!$JE$3:$JG$27,3,0)),0)+$K312,"dd/mm/aaaa hh:mm")),"-")</f>
        <v>-</v>
      </c>
      <c r="M312" s="807"/>
      <c r="N312" s="808"/>
      <c r="O312" s="808"/>
      <c r="P312" s="793"/>
      <c r="Q312" s="794"/>
      <c r="R312" s="795"/>
    </row>
    <row r="313" spans="1:18" ht="12" customHeight="1" x14ac:dyDescent="0.3">
      <c r="A313" s="796" t="str">
        <f t="shared" si="20"/>
        <v/>
      </c>
      <c r="B313" s="796" t="str">
        <f t="shared" si="21"/>
        <v/>
      </c>
      <c r="C313" s="796" t="str">
        <f t="shared" si="22"/>
        <v/>
      </c>
      <c r="D313" s="799"/>
      <c r="E313" s="808"/>
      <c r="F313" s="808"/>
      <c r="G313" s="810"/>
      <c r="H313" s="808"/>
      <c r="I313" s="793"/>
      <c r="J313" s="809"/>
      <c r="K313" s="798" t="str">
        <f t="shared" si="23"/>
        <v>-</v>
      </c>
      <c r="L313" s="797" t="str">
        <f>IFERROR(VALUE(TEXT(IFERROR(IFERROR(VLOOKUP($M313,DePara!$JC$4:$JG$27,5,0),VLOOKUP($M313,DePara!$JE$3:$JG$27,3,0)),0)+$K313,"dd/mm/aaaa hh:mm")),"-")</f>
        <v>-</v>
      </c>
      <c r="M313" s="807"/>
      <c r="N313" s="808"/>
      <c r="O313" s="808"/>
      <c r="P313" s="793"/>
      <c r="Q313" s="794"/>
      <c r="R313" s="795"/>
    </row>
    <row r="314" spans="1:18" ht="12" customHeight="1" x14ac:dyDescent="0.3">
      <c r="A314" s="796" t="str">
        <f t="shared" si="20"/>
        <v/>
      </c>
      <c r="B314" s="796" t="str">
        <f t="shared" si="21"/>
        <v/>
      </c>
      <c r="C314" s="796" t="str">
        <f t="shared" si="22"/>
        <v/>
      </c>
      <c r="D314" s="799"/>
      <c r="E314" s="808"/>
      <c r="F314" s="808"/>
      <c r="G314" s="810"/>
      <c r="H314" s="808"/>
      <c r="I314" s="793"/>
      <c r="J314" s="809"/>
      <c r="K314" s="798" t="str">
        <f t="shared" si="23"/>
        <v>-</v>
      </c>
      <c r="L314" s="797" t="str">
        <f>IFERROR(VALUE(TEXT(IFERROR(IFERROR(VLOOKUP($M314,DePara!$JC$4:$JG$27,5,0),VLOOKUP($M314,DePara!$JE$3:$JG$27,3,0)),0)+$K314,"dd/mm/aaaa hh:mm")),"-")</f>
        <v>-</v>
      </c>
      <c r="M314" s="807"/>
      <c r="N314" s="808"/>
      <c r="O314" s="808"/>
      <c r="P314" s="793"/>
      <c r="Q314" s="794"/>
      <c r="R314" s="795"/>
    </row>
    <row r="315" spans="1:18" ht="12" customHeight="1" x14ac:dyDescent="0.3">
      <c r="A315" s="796" t="str">
        <f t="shared" si="20"/>
        <v/>
      </c>
      <c r="B315" s="796" t="str">
        <f t="shared" si="21"/>
        <v/>
      </c>
      <c r="C315" s="796" t="str">
        <f t="shared" si="22"/>
        <v/>
      </c>
      <c r="D315" s="799"/>
      <c r="E315" s="808"/>
      <c r="F315" s="808"/>
      <c r="G315" s="810"/>
      <c r="H315" s="808"/>
      <c r="I315" s="793"/>
      <c r="J315" s="809"/>
      <c r="K315" s="798" t="str">
        <f t="shared" si="23"/>
        <v>-</v>
      </c>
      <c r="L315" s="797" t="str">
        <f>IFERROR(VALUE(TEXT(IFERROR(IFERROR(VLOOKUP($M315,DePara!$JC$4:$JG$27,5,0),VLOOKUP($M315,DePara!$JE$3:$JG$27,3,0)),0)+$K315,"dd/mm/aaaa hh:mm")),"-")</f>
        <v>-</v>
      </c>
      <c r="M315" s="807"/>
      <c r="N315" s="808"/>
      <c r="O315" s="808"/>
      <c r="P315" s="793"/>
      <c r="Q315" s="794"/>
      <c r="R315" s="795"/>
    </row>
    <row r="316" spans="1:18" ht="12" customHeight="1" x14ac:dyDescent="0.3">
      <c r="A316" s="796" t="str">
        <f t="shared" si="20"/>
        <v/>
      </c>
      <c r="B316" s="796" t="str">
        <f t="shared" si="21"/>
        <v/>
      </c>
      <c r="C316" s="796" t="str">
        <f t="shared" si="22"/>
        <v/>
      </c>
      <c r="D316" s="799"/>
      <c r="E316" s="808"/>
      <c r="F316" s="808"/>
      <c r="G316" s="810"/>
      <c r="H316" s="808"/>
      <c r="I316" s="793"/>
      <c r="J316" s="809"/>
      <c r="K316" s="798" t="str">
        <f t="shared" si="23"/>
        <v>-</v>
      </c>
      <c r="L316" s="797" t="str">
        <f>IFERROR(VALUE(TEXT(IFERROR(IFERROR(VLOOKUP($M316,DePara!$JC$4:$JG$27,5,0),VLOOKUP($M316,DePara!$JE$3:$JG$27,3,0)),0)+$K316,"dd/mm/aaaa hh:mm")),"-")</f>
        <v>-</v>
      </c>
      <c r="M316" s="807"/>
      <c r="N316" s="808"/>
      <c r="O316" s="808"/>
      <c r="P316" s="793"/>
      <c r="Q316" s="794"/>
      <c r="R316" s="795"/>
    </row>
    <row r="317" spans="1:18" ht="12" customHeight="1" x14ac:dyDescent="0.3">
      <c r="A317" s="796" t="str">
        <f t="shared" si="20"/>
        <v/>
      </c>
      <c r="B317" s="796" t="str">
        <f t="shared" si="21"/>
        <v/>
      </c>
      <c r="C317" s="796" t="str">
        <f t="shared" si="22"/>
        <v/>
      </c>
      <c r="D317" s="799"/>
      <c r="E317" s="808"/>
      <c r="F317" s="808"/>
      <c r="G317" s="810"/>
      <c r="H317" s="808"/>
      <c r="I317" s="793"/>
      <c r="J317" s="809"/>
      <c r="K317" s="798" t="str">
        <f t="shared" si="23"/>
        <v>-</v>
      </c>
      <c r="L317" s="797" t="str">
        <f>IFERROR(VALUE(TEXT(IFERROR(IFERROR(VLOOKUP($M317,DePara!$JC$4:$JG$27,5,0),VLOOKUP($M317,DePara!$JE$3:$JG$27,3,0)),0)+$K317,"dd/mm/aaaa hh:mm")),"-")</f>
        <v>-</v>
      </c>
      <c r="M317" s="807"/>
      <c r="N317" s="808"/>
      <c r="O317" s="808"/>
      <c r="P317" s="793"/>
      <c r="Q317" s="794"/>
      <c r="R317" s="795"/>
    </row>
    <row r="318" spans="1:18" ht="12" customHeight="1" x14ac:dyDescent="0.3">
      <c r="A318" s="796" t="str">
        <f t="shared" si="20"/>
        <v/>
      </c>
      <c r="B318" s="796" t="str">
        <f t="shared" si="21"/>
        <v/>
      </c>
      <c r="C318" s="796" t="str">
        <f t="shared" si="22"/>
        <v/>
      </c>
      <c r="D318" s="799"/>
      <c r="E318" s="808"/>
      <c r="F318" s="808"/>
      <c r="G318" s="810"/>
      <c r="H318" s="808"/>
      <c r="I318" s="793"/>
      <c r="J318" s="809"/>
      <c r="K318" s="798" t="str">
        <f t="shared" si="23"/>
        <v>-</v>
      </c>
      <c r="L318" s="797" t="str">
        <f>IFERROR(VALUE(TEXT(IFERROR(IFERROR(VLOOKUP($M318,DePara!$JC$4:$JG$27,5,0),VLOOKUP($M318,DePara!$JE$3:$JG$27,3,0)),0)+$K318,"dd/mm/aaaa hh:mm")),"-")</f>
        <v>-</v>
      </c>
      <c r="M318" s="807"/>
      <c r="N318" s="808"/>
      <c r="O318" s="808"/>
      <c r="P318" s="793"/>
      <c r="Q318" s="794"/>
      <c r="R318" s="795"/>
    </row>
    <row r="319" spans="1:18" ht="12" customHeight="1" x14ac:dyDescent="0.3">
      <c r="A319" s="796" t="str">
        <f t="shared" si="20"/>
        <v/>
      </c>
      <c r="B319" s="796" t="str">
        <f t="shared" si="21"/>
        <v/>
      </c>
      <c r="C319" s="796" t="str">
        <f t="shared" si="22"/>
        <v/>
      </c>
      <c r="D319" s="799"/>
      <c r="E319" s="808"/>
      <c r="F319" s="808"/>
      <c r="G319" s="810"/>
      <c r="H319" s="808"/>
      <c r="I319" s="793"/>
      <c r="J319" s="809"/>
      <c r="K319" s="798" t="str">
        <f t="shared" si="23"/>
        <v>-</v>
      </c>
      <c r="L319" s="797" t="str">
        <f>IFERROR(VALUE(TEXT(IFERROR(IFERROR(VLOOKUP($M319,DePara!$JC$4:$JG$27,5,0),VLOOKUP($M319,DePara!$JE$3:$JG$27,3,0)),0)+$K319,"dd/mm/aaaa hh:mm")),"-")</f>
        <v>-</v>
      </c>
      <c r="M319" s="807"/>
      <c r="N319" s="808"/>
      <c r="O319" s="808"/>
      <c r="P319" s="793"/>
      <c r="Q319" s="794"/>
      <c r="R319" s="795"/>
    </row>
    <row r="320" spans="1:18" ht="12" customHeight="1" x14ac:dyDescent="0.3">
      <c r="A320" s="796" t="str">
        <f t="shared" si="20"/>
        <v/>
      </c>
      <c r="B320" s="796" t="str">
        <f t="shared" si="21"/>
        <v/>
      </c>
      <c r="C320" s="796" t="str">
        <f t="shared" si="22"/>
        <v/>
      </c>
      <c r="D320" s="799"/>
      <c r="E320" s="808"/>
      <c r="F320" s="808"/>
      <c r="G320" s="810"/>
      <c r="H320" s="808"/>
      <c r="I320" s="793"/>
      <c r="J320" s="809"/>
      <c r="K320" s="798" t="str">
        <f t="shared" si="23"/>
        <v>-</v>
      </c>
      <c r="L320" s="797" t="str">
        <f>IFERROR(VALUE(TEXT(IFERROR(IFERROR(VLOOKUP($M320,DePara!$JC$4:$JG$27,5,0),VLOOKUP($M320,DePara!$JE$3:$JG$27,3,0)),0)+$K320,"dd/mm/aaaa hh:mm")),"-")</f>
        <v>-</v>
      </c>
      <c r="M320" s="807"/>
      <c r="N320" s="808"/>
      <c r="O320" s="808"/>
      <c r="P320" s="793"/>
      <c r="Q320" s="794"/>
      <c r="R320" s="795"/>
    </row>
    <row r="321" spans="1:18" ht="12" customHeight="1" x14ac:dyDescent="0.3">
      <c r="A321" s="796" t="str">
        <f t="shared" si="20"/>
        <v/>
      </c>
      <c r="B321" s="796" t="str">
        <f t="shared" si="21"/>
        <v/>
      </c>
      <c r="C321" s="796" t="str">
        <f t="shared" si="22"/>
        <v/>
      </c>
      <c r="D321" s="799"/>
      <c r="E321" s="808"/>
      <c r="F321" s="808"/>
      <c r="G321" s="810"/>
      <c r="H321" s="808"/>
      <c r="I321" s="793"/>
      <c r="J321" s="809"/>
      <c r="K321" s="798" t="str">
        <f t="shared" si="23"/>
        <v>-</v>
      </c>
      <c r="L321" s="797" t="str">
        <f>IFERROR(VALUE(TEXT(IFERROR(IFERROR(VLOOKUP($M321,DePara!$JC$4:$JG$27,5,0),VLOOKUP($M321,DePara!$JE$3:$JG$27,3,0)),0)+$K321,"dd/mm/aaaa hh:mm")),"-")</f>
        <v>-</v>
      </c>
      <c r="M321" s="807"/>
      <c r="N321" s="808"/>
      <c r="O321" s="808"/>
      <c r="P321" s="793"/>
      <c r="Q321" s="794"/>
      <c r="R321" s="795"/>
    </row>
    <row r="322" spans="1:18" ht="12" customHeight="1" x14ac:dyDescent="0.3">
      <c r="A322" s="796" t="str">
        <f t="shared" si="20"/>
        <v/>
      </c>
      <c r="B322" s="796" t="str">
        <f t="shared" si="21"/>
        <v/>
      </c>
      <c r="C322" s="796" t="str">
        <f t="shared" si="22"/>
        <v/>
      </c>
      <c r="D322" s="799"/>
      <c r="E322" s="808"/>
      <c r="F322" s="808"/>
      <c r="G322" s="810"/>
      <c r="H322" s="808"/>
      <c r="I322" s="793"/>
      <c r="J322" s="809"/>
      <c r="K322" s="798" t="str">
        <f t="shared" si="23"/>
        <v>-</v>
      </c>
      <c r="L322" s="797" t="str">
        <f>IFERROR(VALUE(TEXT(IFERROR(IFERROR(VLOOKUP($M322,DePara!$JC$4:$JG$27,5,0),VLOOKUP($M322,DePara!$JE$3:$JG$27,3,0)),0)+$K322,"dd/mm/aaaa hh:mm")),"-")</f>
        <v>-</v>
      </c>
      <c r="M322" s="807"/>
      <c r="N322" s="808"/>
      <c r="O322" s="808"/>
      <c r="P322" s="793"/>
      <c r="Q322" s="794"/>
      <c r="R322" s="795"/>
    </row>
    <row r="323" spans="1:18" ht="12" customHeight="1" x14ac:dyDescent="0.3">
      <c r="A323" s="796" t="str">
        <f t="shared" si="20"/>
        <v/>
      </c>
      <c r="B323" s="796" t="str">
        <f t="shared" si="21"/>
        <v/>
      </c>
      <c r="C323" s="796" t="str">
        <f t="shared" si="22"/>
        <v/>
      </c>
      <c r="D323" s="799"/>
      <c r="E323" s="808"/>
      <c r="F323" s="808"/>
      <c r="G323" s="810"/>
      <c r="H323" s="808"/>
      <c r="I323" s="793"/>
      <c r="J323" s="809"/>
      <c r="K323" s="798" t="str">
        <f t="shared" si="23"/>
        <v>-</v>
      </c>
      <c r="L323" s="797" t="str">
        <f>IFERROR(VALUE(TEXT(IFERROR(IFERROR(VLOOKUP($M323,DePara!$JC$4:$JG$27,5,0),VLOOKUP($M323,DePara!$JE$3:$JG$27,3,0)),0)+$K323,"dd/mm/aaaa hh:mm")),"-")</f>
        <v>-</v>
      </c>
      <c r="M323" s="807"/>
      <c r="N323" s="808"/>
      <c r="O323" s="808"/>
      <c r="P323" s="793"/>
      <c r="Q323" s="794"/>
      <c r="R323" s="795"/>
    </row>
    <row r="324" spans="1:18" ht="12" customHeight="1" x14ac:dyDescent="0.3">
      <c r="A324" s="796" t="str">
        <f t="shared" si="20"/>
        <v/>
      </c>
      <c r="B324" s="796" t="str">
        <f t="shared" si="21"/>
        <v/>
      </c>
      <c r="C324" s="796" t="str">
        <f t="shared" si="22"/>
        <v/>
      </c>
      <c r="D324" s="799"/>
      <c r="E324" s="808"/>
      <c r="F324" s="808"/>
      <c r="G324" s="810"/>
      <c r="H324" s="808"/>
      <c r="I324" s="793"/>
      <c r="J324" s="809"/>
      <c r="K324" s="798" t="str">
        <f t="shared" si="23"/>
        <v>-</v>
      </c>
      <c r="L324" s="797" t="str">
        <f>IFERROR(VALUE(TEXT(IFERROR(IFERROR(VLOOKUP($M324,DePara!$JC$4:$JG$27,5,0),VLOOKUP($M324,DePara!$JE$3:$JG$27,3,0)),0)+$K324,"dd/mm/aaaa hh:mm")),"-")</f>
        <v>-</v>
      </c>
      <c r="M324" s="807"/>
      <c r="N324" s="808"/>
      <c r="O324" s="808"/>
      <c r="P324" s="793"/>
      <c r="Q324" s="794"/>
      <c r="R324" s="795"/>
    </row>
    <row r="325" spans="1:18" ht="12" customHeight="1" x14ac:dyDescent="0.3">
      <c r="A325" s="796" t="str">
        <f t="shared" si="20"/>
        <v/>
      </c>
      <c r="B325" s="796" t="str">
        <f t="shared" si="21"/>
        <v/>
      </c>
      <c r="C325" s="796" t="str">
        <f t="shared" si="22"/>
        <v/>
      </c>
      <c r="D325" s="799"/>
      <c r="E325" s="808"/>
      <c r="F325" s="808"/>
      <c r="G325" s="810"/>
      <c r="H325" s="808"/>
      <c r="I325" s="793"/>
      <c r="J325" s="809"/>
      <c r="K325" s="798" t="str">
        <f t="shared" si="23"/>
        <v>-</v>
      </c>
      <c r="L325" s="797" t="str">
        <f>IFERROR(VALUE(TEXT(IFERROR(IFERROR(VLOOKUP($M325,DePara!$JC$4:$JG$27,5,0),VLOOKUP($M325,DePara!$JE$3:$JG$27,3,0)),0)+$K325,"dd/mm/aaaa hh:mm")),"-")</f>
        <v>-</v>
      </c>
      <c r="M325" s="807"/>
      <c r="N325" s="808"/>
      <c r="O325" s="808"/>
      <c r="P325" s="793"/>
      <c r="Q325" s="794"/>
      <c r="R325" s="795"/>
    </row>
    <row r="326" spans="1:18" ht="12" customHeight="1" x14ac:dyDescent="0.3">
      <c r="A326" s="796" t="str">
        <f t="shared" si="20"/>
        <v/>
      </c>
      <c r="B326" s="796" t="str">
        <f t="shared" si="21"/>
        <v/>
      </c>
      <c r="C326" s="796" t="str">
        <f t="shared" si="22"/>
        <v/>
      </c>
      <c r="D326" s="799"/>
      <c r="E326" s="808"/>
      <c r="F326" s="808"/>
      <c r="G326" s="810"/>
      <c r="H326" s="808"/>
      <c r="I326" s="793"/>
      <c r="J326" s="809"/>
      <c r="K326" s="798" t="str">
        <f t="shared" si="23"/>
        <v>-</v>
      </c>
      <c r="L326" s="797" t="str">
        <f>IFERROR(VALUE(TEXT(IFERROR(IFERROR(VLOOKUP($M326,DePara!$JC$4:$JG$27,5,0),VLOOKUP($M326,DePara!$JE$3:$JG$27,3,0)),0)+$K326,"dd/mm/aaaa hh:mm")),"-")</f>
        <v>-</v>
      </c>
      <c r="M326" s="807"/>
      <c r="N326" s="808"/>
      <c r="O326" s="808"/>
      <c r="P326" s="793"/>
      <c r="Q326" s="794"/>
      <c r="R326" s="795"/>
    </row>
    <row r="327" spans="1:18" ht="12" customHeight="1" x14ac:dyDescent="0.3">
      <c r="A327" s="796" t="str">
        <f t="shared" ref="A327:A390" si="24">IF($M327="","",TEXT($K327,"dd/mm/aa hh")&amp;" "&amp;$E327&amp;" "&amp;$I327&amp;" "&amp;$M327&amp;" "&amp;$N327&amp;" "&amp;$O327)</f>
        <v/>
      </c>
      <c r="B327" s="796" t="str">
        <f t="shared" ref="B327:B390" si="25">IF($M327="","",TEXT($L327,"dd/mm/aa hh")&amp;" "&amp;$E327&amp;" "&amp;$I327&amp;" "&amp;$M327&amp;" "&amp;$N327&amp;" "&amp;$O327)</f>
        <v/>
      </c>
      <c r="C327" s="796" t="str">
        <f t="shared" ref="C327:C390" si="26">IF($M327="","",TEXT($K327,"dd/mm/aa hh")&amp;" "&amp;$M327&amp;" "&amp;$N327)</f>
        <v/>
      </c>
      <c r="D327" s="799"/>
      <c r="E327" s="808"/>
      <c r="F327" s="808"/>
      <c r="G327" s="810"/>
      <c r="H327" s="808"/>
      <c r="I327" s="793"/>
      <c r="J327" s="809"/>
      <c r="K327" s="798" t="str">
        <f t="shared" si="23"/>
        <v>-</v>
      </c>
      <c r="L327" s="797" t="str">
        <f>IFERROR(VALUE(TEXT(IFERROR(IFERROR(VLOOKUP($M327,DePara!$JC$4:$JG$27,5,0),VLOOKUP($M327,DePara!$JE$3:$JG$27,3,0)),0)+$K327,"dd/mm/aaaa hh:mm")),"-")</f>
        <v>-</v>
      </c>
      <c r="M327" s="807"/>
      <c r="N327" s="808"/>
      <c r="O327" s="808"/>
      <c r="P327" s="793"/>
      <c r="Q327" s="794"/>
      <c r="R327" s="795"/>
    </row>
    <row r="328" spans="1:18" ht="12" customHeight="1" x14ac:dyDescent="0.3">
      <c r="A328" s="796" t="str">
        <f t="shared" si="24"/>
        <v/>
      </c>
      <c r="B328" s="796" t="str">
        <f t="shared" si="25"/>
        <v/>
      </c>
      <c r="C328" s="796" t="str">
        <f t="shared" si="26"/>
        <v/>
      </c>
      <c r="D328" s="799"/>
      <c r="E328" s="808"/>
      <c r="F328" s="808"/>
      <c r="G328" s="810"/>
      <c r="H328" s="808"/>
      <c r="I328" s="793"/>
      <c r="J328" s="809"/>
      <c r="K328" s="798" t="str">
        <f t="shared" ref="K328:K391" si="27">IFERROR(VALUE(TEXT(SUM($J328,$D328),"dd/mm/aaaa hh")&amp;":00"),"-")</f>
        <v>-</v>
      </c>
      <c r="L328" s="797" t="str">
        <f>IFERROR(VALUE(TEXT(IFERROR(IFERROR(VLOOKUP($M328,DePara!$JC$4:$JG$27,5,0),VLOOKUP($M328,DePara!$JE$3:$JG$27,3,0)),0)+$K328,"dd/mm/aaaa hh:mm")),"-")</f>
        <v>-</v>
      </c>
      <c r="M328" s="807"/>
      <c r="N328" s="808"/>
      <c r="O328" s="808"/>
      <c r="P328" s="793"/>
      <c r="Q328" s="794"/>
      <c r="R328" s="795"/>
    </row>
    <row r="329" spans="1:18" ht="12" customHeight="1" x14ac:dyDescent="0.3">
      <c r="A329" s="796" t="str">
        <f t="shared" si="24"/>
        <v/>
      </c>
      <c r="B329" s="796" t="str">
        <f t="shared" si="25"/>
        <v/>
      </c>
      <c r="C329" s="796" t="str">
        <f t="shared" si="26"/>
        <v/>
      </c>
      <c r="D329" s="799"/>
      <c r="E329" s="808"/>
      <c r="F329" s="808"/>
      <c r="G329" s="810"/>
      <c r="H329" s="808"/>
      <c r="I329" s="793"/>
      <c r="J329" s="809"/>
      <c r="K329" s="798" t="str">
        <f t="shared" si="27"/>
        <v>-</v>
      </c>
      <c r="L329" s="797" t="str">
        <f>IFERROR(VALUE(TEXT(IFERROR(IFERROR(VLOOKUP($M329,DePara!$JC$4:$JG$27,5,0),VLOOKUP($M329,DePara!$JE$3:$JG$27,3,0)),0)+$K329,"dd/mm/aaaa hh:mm")),"-")</f>
        <v>-</v>
      </c>
      <c r="M329" s="807"/>
      <c r="N329" s="808"/>
      <c r="O329" s="808"/>
      <c r="P329" s="793"/>
      <c r="Q329" s="794"/>
      <c r="R329" s="795"/>
    </row>
    <row r="330" spans="1:18" ht="12" customHeight="1" x14ac:dyDescent="0.3">
      <c r="A330" s="796" t="str">
        <f t="shared" si="24"/>
        <v/>
      </c>
      <c r="B330" s="796" t="str">
        <f t="shared" si="25"/>
        <v/>
      </c>
      <c r="C330" s="796" t="str">
        <f t="shared" si="26"/>
        <v/>
      </c>
      <c r="D330" s="799"/>
      <c r="E330" s="808"/>
      <c r="F330" s="808"/>
      <c r="G330" s="810"/>
      <c r="H330" s="808"/>
      <c r="I330" s="793"/>
      <c r="J330" s="809"/>
      <c r="K330" s="798" t="str">
        <f t="shared" si="27"/>
        <v>-</v>
      </c>
      <c r="L330" s="797" t="str">
        <f>IFERROR(VALUE(TEXT(IFERROR(IFERROR(VLOOKUP($M330,DePara!$JC$4:$JG$27,5,0),VLOOKUP($M330,DePara!$JE$3:$JG$27,3,0)),0)+$K330,"dd/mm/aaaa hh:mm")),"-")</f>
        <v>-</v>
      </c>
      <c r="M330" s="807"/>
      <c r="N330" s="808"/>
      <c r="O330" s="808"/>
      <c r="P330" s="793"/>
      <c r="Q330" s="794"/>
      <c r="R330" s="795"/>
    </row>
    <row r="331" spans="1:18" ht="12" customHeight="1" x14ac:dyDescent="0.3">
      <c r="A331" s="796" t="str">
        <f t="shared" si="24"/>
        <v/>
      </c>
      <c r="B331" s="796" t="str">
        <f t="shared" si="25"/>
        <v/>
      </c>
      <c r="C331" s="796" t="str">
        <f t="shared" si="26"/>
        <v/>
      </c>
      <c r="D331" s="799"/>
      <c r="E331" s="808"/>
      <c r="F331" s="808"/>
      <c r="G331" s="810"/>
      <c r="H331" s="808"/>
      <c r="I331" s="793"/>
      <c r="J331" s="809"/>
      <c r="K331" s="798" t="str">
        <f t="shared" si="27"/>
        <v>-</v>
      </c>
      <c r="L331" s="797" t="str">
        <f>IFERROR(VALUE(TEXT(IFERROR(IFERROR(VLOOKUP($M331,DePara!$JC$4:$JG$27,5,0),VLOOKUP($M331,DePara!$JE$3:$JG$27,3,0)),0)+$K331,"dd/mm/aaaa hh:mm")),"-")</f>
        <v>-</v>
      </c>
      <c r="M331" s="807"/>
      <c r="N331" s="808"/>
      <c r="O331" s="808"/>
      <c r="P331" s="793"/>
      <c r="Q331" s="794"/>
      <c r="R331" s="795"/>
    </row>
    <row r="332" spans="1:18" ht="12" customHeight="1" x14ac:dyDescent="0.3">
      <c r="A332" s="796" t="str">
        <f t="shared" si="24"/>
        <v/>
      </c>
      <c r="B332" s="796" t="str">
        <f t="shared" si="25"/>
        <v/>
      </c>
      <c r="C332" s="796" t="str">
        <f t="shared" si="26"/>
        <v/>
      </c>
      <c r="D332" s="799"/>
      <c r="E332" s="808"/>
      <c r="F332" s="808"/>
      <c r="G332" s="810"/>
      <c r="H332" s="808"/>
      <c r="I332" s="793"/>
      <c r="J332" s="809"/>
      <c r="K332" s="798" t="str">
        <f t="shared" si="27"/>
        <v>-</v>
      </c>
      <c r="L332" s="797" t="str">
        <f>IFERROR(VALUE(TEXT(IFERROR(IFERROR(VLOOKUP($M332,DePara!$JC$4:$JG$27,5,0),VLOOKUP($M332,DePara!$JE$3:$JG$27,3,0)),0)+$K332,"dd/mm/aaaa hh:mm")),"-")</f>
        <v>-</v>
      </c>
      <c r="M332" s="807"/>
      <c r="N332" s="808"/>
      <c r="O332" s="808"/>
      <c r="P332" s="793"/>
      <c r="Q332" s="794"/>
      <c r="R332" s="795"/>
    </row>
    <row r="333" spans="1:18" ht="12" customHeight="1" x14ac:dyDescent="0.3">
      <c r="A333" s="796" t="str">
        <f t="shared" si="24"/>
        <v/>
      </c>
      <c r="B333" s="796" t="str">
        <f t="shared" si="25"/>
        <v/>
      </c>
      <c r="C333" s="796" t="str">
        <f t="shared" si="26"/>
        <v/>
      </c>
      <c r="D333" s="799"/>
      <c r="E333" s="808"/>
      <c r="F333" s="808"/>
      <c r="G333" s="810"/>
      <c r="H333" s="808"/>
      <c r="I333" s="793"/>
      <c r="J333" s="809"/>
      <c r="K333" s="798" t="str">
        <f t="shared" si="27"/>
        <v>-</v>
      </c>
      <c r="L333" s="797" t="str">
        <f>IFERROR(VALUE(TEXT(IFERROR(IFERROR(VLOOKUP($M333,DePara!$JC$4:$JG$27,5,0),VLOOKUP($M333,DePara!$JE$3:$JG$27,3,0)),0)+$K333,"dd/mm/aaaa hh:mm")),"-")</f>
        <v>-</v>
      </c>
      <c r="M333" s="807"/>
      <c r="N333" s="808"/>
      <c r="O333" s="808"/>
      <c r="P333" s="793"/>
      <c r="Q333" s="794"/>
      <c r="R333" s="795"/>
    </row>
    <row r="334" spans="1:18" ht="12" customHeight="1" x14ac:dyDescent="0.3">
      <c r="A334" s="796" t="str">
        <f t="shared" si="24"/>
        <v/>
      </c>
      <c r="B334" s="796" t="str">
        <f t="shared" si="25"/>
        <v/>
      </c>
      <c r="C334" s="796" t="str">
        <f t="shared" si="26"/>
        <v/>
      </c>
      <c r="D334" s="799"/>
      <c r="E334" s="808"/>
      <c r="F334" s="808"/>
      <c r="G334" s="810"/>
      <c r="H334" s="808"/>
      <c r="I334" s="793"/>
      <c r="J334" s="809"/>
      <c r="K334" s="798" t="str">
        <f t="shared" si="27"/>
        <v>-</v>
      </c>
      <c r="L334" s="797" t="str">
        <f>IFERROR(VALUE(TEXT(IFERROR(IFERROR(VLOOKUP($M334,DePara!$JC$4:$JG$27,5,0),VLOOKUP($M334,DePara!$JE$3:$JG$27,3,0)),0)+$K334,"dd/mm/aaaa hh:mm")),"-")</f>
        <v>-</v>
      </c>
      <c r="M334" s="807"/>
      <c r="N334" s="808"/>
      <c r="O334" s="808"/>
      <c r="P334" s="793"/>
      <c r="Q334" s="794"/>
      <c r="R334" s="795"/>
    </row>
    <row r="335" spans="1:18" ht="12" customHeight="1" x14ac:dyDescent="0.3">
      <c r="A335" s="796" t="str">
        <f t="shared" si="24"/>
        <v/>
      </c>
      <c r="B335" s="796" t="str">
        <f t="shared" si="25"/>
        <v/>
      </c>
      <c r="C335" s="796" t="str">
        <f t="shared" si="26"/>
        <v/>
      </c>
      <c r="D335" s="799"/>
      <c r="E335" s="808"/>
      <c r="F335" s="808"/>
      <c r="G335" s="810"/>
      <c r="H335" s="808"/>
      <c r="I335" s="793"/>
      <c r="J335" s="809"/>
      <c r="K335" s="798" t="str">
        <f t="shared" si="27"/>
        <v>-</v>
      </c>
      <c r="L335" s="797" t="str">
        <f>IFERROR(VALUE(TEXT(IFERROR(IFERROR(VLOOKUP($M335,DePara!$JC$4:$JG$27,5,0),VLOOKUP($M335,DePara!$JE$3:$JG$27,3,0)),0)+$K335,"dd/mm/aaaa hh:mm")),"-")</f>
        <v>-</v>
      </c>
      <c r="M335" s="807"/>
      <c r="N335" s="808"/>
      <c r="O335" s="808"/>
      <c r="P335" s="793"/>
      <c r="Q335" s="794"/>
      <c r="R335" s="795"/>
    </row>
    <row r="336" spans="1:18" ht="12" customHeight="1" x14ac:dyDescent="0.3">
      <c r="A336" s="796" t="str">
        <f t="shared" si="24"/>
        <v/>
      </c>
      <c r="B336" s="796" t="str">
        <f t="shared" si="25"/>
        <v/>
      </c>
      <c r="C336" s="796" t="str">
        <f t="shared" si="26"/>
        <v/>
      </c>
      <c r="D336" s="799"/>
      <c r="E336" s="808"/>
      <c r="F336" s="808"/>
      <c r="G336" s="810"/>
      <c r="H336" s="808"/>
      <c r="I336" s="793"/>
      <c r="J336" s="809"/>
      <c r="K336" s="798" t="str">
        <f t="shared" si="27"/>
        <v>-</v>
      </c>
      <c r="L336" s="797" t="str">
        <f>IFERROR(VALUE(TEXT(IFERROR(IFERROR(VLOOKUP($M336,DePara!$JC$4:$JG$27,5,0),VLOOKUP($M336,DePara!$JE$3:$JG$27,3,0)),0)+$K336,"dd/mm/aaaa hh:mm")),"-")</f>
        <v>-</v>
      </c>
      <c r="M336" s="807"/>
      <c r="N336" s="808"/>
      <c r="O336" s="808"/>
      <c r="P336" s="793"/>
      <c r="Q336" s="794"/>
      <c r="R336" s="795"/>
    </row>
    <row r="337" spans="1:18" ht="12" customHeight="1" x14ac:dyDescent="0.3">
      <c r="A337" s="796" t="str">
        <f t="shared" si="24"/>
        <v/>
      </c>
      <c r="B337" s="796" t="str">
        <f t="shared" si="25"/>
        <v/>
      </c>
      <c r="C337" s="796" t="str">
        <f t="shared" si="26"/>
        <v/>
      </c>
      <c r="D337" s="799"/>
      <c r="E337" s="808"/>
      <c r="F337" s="808"/>
      <c r="G337" s="810"/>
      <c r="H337" s="808"/>
      <c r="I337" s="793"/>
      <c r="J337" s="809"/>
      <c r="K337" s="798" t="str">
        <f t="shared" si="27"/>
        <v>-</v>
      </c>
      <c r="L337" s="797" t="str">
        <f>IFERROR(VALUE(TEXT(IFERROR(IFERROR(VLOOKUP($M337,DePara!$JC$4:$JG$27,5,0),VLOOKUP($M337,DePara!$JE$3:$JG$27,3,0)),0)+$K337,"dd/mm/aaaa hh:mm")),"-")</f>
        <v>-</v>
      </c>
      <c r="M337" s="807"/>
      <c r="N337" s="808"/>
      <c r="O337" s="808"/>
      <c r="P337" s="793"/>
      <c r="Q337" s="794"/>
      <c r="R337" s="795"/>
    </row>
    <row r="338" spans="1:18" ht="12" customHeight="1" x14ac:dyDescent="0.3">
      <c r="A338" s="796" t="str">
        <f t="shared" si="24"/>
        <v/>
      </c>
      <c r="B338" s="796" t="str">
        <f t="shared" si="25"/>
        <v/>
      </c>
      <c r="C338" s="796" t="str">
        <f t="shared" si="26"/>
        <v/>
      </c>
      <c r="D338" s="799"/>
      <c r="E338" s="808"/>
      <c r="F338" s="808"/>
      <c r="G338" s="810"/>
      <c r="H338" s="808"/>
      <c r="I338" s="793"/>
      <c r="J338" s="809"/>
      <c r="K338" s="798" t="str">
        <f t="shared" si="27"/>
        <v>-</v>
      </c>
      <c r="L338" s="797" t="str">
        <f>IFERROR(VALUE(TEXT(IFERROR(IFERROR(VLOOKUP($M338,DePara!$JC$4:$JG$27,5,0),VLOOKUP($M338,DePara!$JE$3:$JG$27,3,0)),0)+$K338,"dd/mm/aaaa hh:mm")),"-")</f>
        <v>-</v>
      </c>
      <c r="M338" s="807"/>
      <c r="N338" s="808"/>
      <c r="O338" s="808"/>
      <c r="P338" s="793"/>
      <c r="Q338" s="794"/>
      <c r="R338" s="795"/>
    </row>
    <row r="339" spans="1:18" ht="12" customHeight="1" x14ac:dyDescent="0.3">
      <c r="A339" s="796" t="str">
        <f t="shared" si="24"/>
        <v/>
      </c>
      <c r="B339" s="796" t="str">
        <f t="shared" si="25"/>
        <v/>
      </c>
      <c r="C339" s="796" t="str">
        <f t="shared" si="26"/>
        <v/>
      </c>
      <c r="D339" s="799"/>
      <c r="E339" s="808"/>
      <c r="F339" s="808"/>
      <c r="G339" s="810"/>
      <c r="H339" s="808"/>
      <c r="I339" s="793"/>
      <c r="J339" s="809"/>
      <c r="K339" s="798" t="str">
        <f t="shared" si="27"/>
        <v>-</v>
      </c>
      <c r="L339" s="797" t="str">
        <f>IFERROR(VALUE(TEXT(IFERROR(IFERROR(VLOOKUP($M339,DePara!$JC$4:$JG$27,5,0),VLOOKUP($M339,DePara!$JE$3:$JG$27,3,0)),0)+$K339,"dd/mm/aaaa hh:mm")),"-")</f>
        <v>-</v>
      </c>
      <c r="M339" s="807"/>
      <c r="N339" s="808"/>
      <c r="O339" s="808"/>
      <c r="P339" s="793"/>
      <c r="Q339" s="794"/>
      <c r="R339" s="795"/>
    </row>
    <row r="340" spans="1:18" ht="12" customHeight="1" x14ac:dyDescent="0.3">
      <c r="A340" s="796" t="str">
        <f t="shared" si="24"/>
        <v/>
      </c>
      <c r="B340" s="796" t="str">
        <f t="shared" si="25"/>
        <v/>
      </c>
      <c r="C340" s="796" t="str">
        <f t="shared" si="26"/>
        <v/>
      </c>
      <c r="D340" s="799"/>
      <c r="E340" s="808"/>
      <c r="F340" s="808"/>
      <c r="G340" s="810"/>
      <c r="H340" s="808"/>
      <c r="I340" s="793"/>
      <c r="J340" s="809"/>
      <c r="K340" s="798" t="str">
        <f t="shared" si="27"/>
        <v>-</v>
      </c>
      <c r="L340" s="797" t="str">
        <f>IFERROR(VALUE(TEXT(IFERROR(IFERROR(VLOOKUP($M340,DePara!$JC$4:$JG$27,5,0),VLOOKUP($M340,DePara!$JE$3:$JG$27,3,0)),0)+$K340,"dd/mm/aaaa hh:mm")),"-")</f>
        <v>-</v>
      </c>
      <c r="M340" s="807"/>
      <c r="N340" s="808"/>
      <c r="O340" s="808"/>
      <c r="P340" s="793"/>
      <c r="Q340" s="794"/>
      <c r="R340" s="795"/>
    </row>
    <row r="341" spans="1:18" ht="12" customHeight="1" x14ac:dyDescent="0.3">
      <c r="A341" s="796" t="str">
        <f t="shared" si="24"/>
        <v/>
      </c>
      <c r="B341" s="796" t="str">
        <f t="shared" si="25"/>
        <v/>
      </c>
      <c r="C341" s="796" t="str">
        <f t="shared" si="26"/>
        <v/>
      </c>
      <c r="D341" s="799"/>
      <c r="E341" s="808"/>
      <c r="F341" s="808"/>
      <c r="G341" s="810"/>
      <c r="H341" s="808"/>
      <c r="I341" s="793"/>
      <c r="J341" s="809"/>
      <c r="K341" s="798" t="str">
        <f t="shared" si="27"/>
        <v>-</v>
      </c>
      <c r="L341" s="797" t="str">
        <f>IFERROR(VALUE(TEXT(IFERROR(IFERROR(VLOOKUP($M341,DePara!$JC$4:$JG$27,5,0),VLOOKUP($M341,DePara!$JE$3:$JG$27,3,0)),0)+$K341,"dd/mm/aaaa hh:mm")),"-")</f>
        <v>-</v>
      </c>
      <c r="M341" s="807"/>
      <c r="N341" s="808"/>
      <c r="O341" s="808"/>
      <c r="P341" s="793"/>
      <c r="Q341" s="794"/>
      <c r="R341" s="795"/>
    </row>
    <row r="342" spans="1:18" ht="12" customHeight="1" x14ac:dyDescent="0.3">
      <c r="A342" s="796" t="str">
        <f t="shared" si="24"/>
        <v/>
      </c>
      <c r="B342" s="796" t="str">
        <f t="shared" si="25"/>
        <v/>
      </c>
      <c r="C342" s="796" t="str">
        <f t="shared" si="26"/>
        <v/>
      </c>
      <c r="D342" s="799"/>
      <c r="E342" s="193"/>
      <c r="F342" s="193"/>
      <c r="G342" s="194"/>
      <c r="H342" s="193"/>
      <c r="I342" s="802"/>
      <c r="J342" s="809"/>
      <c r="K342" s="798" t="str">
        <f t="shared" si="27"/>
        <v>-</v>
      </c>
      <c r="L342" s="797" t="str">
        <f>IFERROR(VALUE(TEXT(IFERROR(IFERROR(VLOOKUP($M342,DePara!$JC$4:$JG$27,5,0),VLOOKUP($M342,DePara!$JE$3:$JG$27,3,0)),0)+$K342,"dd/mm/aaaa hh:mm")),"-")</f>
        <v>-</v>
      </c>
      <c r="M342" s="807"/>
      <c r="N342" s="808"/>
      <c r="O342" s="808"/>
      <c r="P342" s="802"/>
      <c r="Q342" s="801"/>
      <c r="R342" s="800"/>
    </row>
    <row r="343" spans="1:18" ht="12" customHeight="1" x14ac:dyDescent="0.3">
      <c r="A343" s="796" t="str">
        <f t="shared" si="24"/>
        <v/>
      </c>
      <c r="B343" s="796" t="str">
        <f t="shared" si="25"/>
        <v/>
      </c>
      <c r="C343" s="796" t="str">
        <f t="shared" si="26"/>
        <v/>
      </c>
      <c r="D343" s="799"/>
      <c r="E343" s="808"/>
      <c r="F343" s="808"/>
      <c r="G343" s="810"/>
      <c r="H343" s="808"/>
      <c r="I343" s="802"/>
      <c r="J343" s="809"/>
      <c r="K343" s="798" t="str">
        <f t="shared" si="27"/>
        <v>-</v>
      </c>
      <c r="L343" s="797" t="str">
        <f>IFERROR(VALUE(TEXT(IFERROR(IFERROR(VLOOKUP($M343,DePara!$JC$4:$JG$27,5,0),VLOOKUP($M343,DePara!$JE$3:$JG$27,3,0)),0)+$K343,"dd/mm/aaaa hh:mm")),"-")</f>
        <v>-</v>
      </c>
      <c r="M343" s="807"/>
      <c r="N343" s="808"/>
      <c r="O343" s="808"/>
      <c r="P343" s="802"/>
      <c r="Q343" s="801"/>
      <c r="R343" s="800"/>
    </row>
    <row r="344" spans="1:18" ht="12" customHeight="1" x14ac:dyDescent="0.3">
      <c r="A344" s="796" t="str">
        <f t="shared" si="24"/>
        <v/>
      </c>
      <c r="B344" s="796" t="str">
        <f t="shared" si="25"/>
        <v/>
      </c>
      <c r="C344" s="796" t="str">
        <f t="shared" si="26"/>
        <v/>
      </c>
      <c r="D344" s="799"/>
      <c r="E344" s="808"/>
      <c r="F344" s="808"/>
      <c r="G344" s="810"/>
      <c r="H344" s="808"/>
      <c r="I344" s="802"/>
      <c r="J344" s="809"/>
      <c r="K344" s="798" t="str">
        <f t="shared" si="27"/>
        <v>-</v>
      </c>
      <c r="L344" s="797" t="str">
        <f>IFERROR(VALUE(TEXT(IFERROR(IFERROR(VLOOKUP($M344,DePara!$JC$4:$JG$27,5,0),VLOOKUP($M344,DePara!$JE$3:$JG$27,3,0)),0)+$K344,"dd/mm/aaaa hh:mm")),"-")</f>
        <v>-</v>
      </c>
      <c r="M344" s="807"/>
      <c r="N344" s="808"/>
      <c r="O344" s="808"/>
      <c r="P344" s="802"/>
      <c r="Q344" s="801"/>
      <c r="R344" s="800"/>
    </row>
    <row r="345" spans="1:18" ht="12" customHeight="1" x14ac:dyDescent="0.3">
      <c r="A345" s="796" t="str">
        <f t="shared" si="24"/>
        <v/>
      </c>
      <c r="B345" s="796" t="str">
        <f t="shared" si="25"/>
        <v/>
      </c>
      <c r="C345" s="796" t="str">
        <f t="shared" si="26"/>
        <v/>
      </c>
      <c r="D345" s="799"/>
      <c r="E345" s="808"/>
      <c r="F345" s="808"/>
      <c r="G345" s="810"/>
      <c r="H345" s="808"/>
      <c r="I345" s="802"/>
      <c r="J345" s="809"/>
      <c r="K345" s="798" t="str">
        <f t="shared" si="27"/>
        <v>-</v>
      </c>
      <c r="L345" s="797" t="str">
        <f>IFERROR(VALUE(TEXT(IFERROR(IFERROR(VLOOKUP($M345,DePara!$JC$4:$JG$27,5,0),VLOOKUP($M345,DePara!$JE$3:$JG$27,3,0)),0)+$K345,"dd/mm/aaaa hh:mm")),"-")</f>
        <v>-</v>
      </c>
      <c r="M345" s="807"/>
      <c r="N345" s="808"/>
      <c r="O345" s="808"/>
      <c r="P345" s="802"/>
      <c r="Q345" s="801"/>
      <c r="R345" s="800"/>
    </row>
    <row r="346" spans="1:18" ht="12" customHeight="1" x14ac:dyDescent="0.3">
      <c r="A346" s="796" t="str">
        <f t="shared" si="24"/>
        <v/>
      </c>
      <c r="B346" s="796" t="str">
        <f t="shared" si="25"/>
        <v/>
      </c>
      <c r="C346" s="796" t="str">
        <f t="shared" si="26"/>
        <v/>
      </c>
      <c r="D346" s="799"/>
      <c r="E346" s="193"/>
      <c r="F346" s="193"/>
      <c r="G346" s="194"/>
      <c r="H346" s="193"/>
      <c r="I346" s="802"/>
      <c r="J346" s="809"/>
      <c r="K346" s="798" t="str">
        <f t="shared" si="27"/>
        <v>-</v>
      </c>
      <c r="L346" s="797" t="str">
        <f>IFERROR(VALUE(TEXT(IFERROR(IFERROR(VLOOKUP($M346,DePara!$JC$4:$JG$27,5,0),VLOOKUP($M346,DePara!$JE$3:$JG$27,3,0)),0)+$K346,"dd/mm/aaaa hh:mm")),"-")</f>
        <v>-</v>
      </c>
      <c r="M346" s="807"/>
      <c r="N346" s="808"/>
      <c r="O346" s="808"/>
      <c r="P346" s="802"/>
      <c r="Q346" s="801"/>
      <c r="R346" s="800"/>
    </row>
    <row r="347" spans="1:18" ht="12" customHeight="1" x14ac:dyDescent="0.3">
      <c r="A347" s="796" t="str">
        <f t="shared" si="24"/>
        <v/>
      </c>
      <c r="B347" s="796" t="str">
        <f t="shared" si="25"/>
        <v/>
      </c>
      <c r="C347" s="796" t="str">
        <f t="shared" si="26"/>
        <v/>
      </c>
      <c r="D347" s="799"/>
      <c r="E347" s="808"/>
      <c r="F347" s="808"/>
      <c r="G347" s="810"/>
      <c r="H347" s="808"/>
      <c r="I347" s="802"/>
      <c r="J347" s="809"/>
      <c r="K347" s="798" t="str">
        <f t="shared" si="27"/>
        <v>-</v>
      </c>
      <c r="L347" s="797" t="str">
        <f>IFERROR(VALUE(TEXT(IFERROR(IFERROR(VLOOKUP($M347,DePara!$JC$4:$JG$27,5,0),VLOOKUP($M347,DePara!$JE$3:$JG$27,3,0)),0)+$K347,"dd/mm/aaaa hh:mm")),"-")</f>
        <v>-</v>
      </c>
      <c r="M347" s="807"/>
      <c r="N347" s="808"/>
      <c r="O347" s="808"/>
      <c r="P347" s="802"/>
      <c r="Q347" s="801"/>
      <c r="R347" s="800"/>
    </row>
    <row r="348" spans="1:18" ht="12" customHeight="1" x14ac:dyDescent="0.3">
      <c r="A348" s="796" t="str">
        <f t="shared" si="24"/>
        <v/>
      </c>
      <c r="B348" s="796" t="str">
        <f t="shared" si="25"/>
        <v/>
      </c>
      <c r="C348" s="796" t="str">
        <f t="shared" si="26"/>
        <v/>
      </c>
      <c r="D348" s="799"/>
      <c r="E348" s="808"/>
      <c r="F348" s="808"/>
      <c r="G348" s="810"/>
      <c r="H348" s="808"/>
      <c r="I348" s="802"/>
      <c r="J348" s="809"/>
      <c r="K348" s="798" t="str">
        <f t="shared" si="27"/>
        <v>-</v>
      </c>
      <c r="L348" s="797" t="str">
        <f>IFERROR(VALUE(TEXT(IFERROR(IFERROR(VLOOKUP($M348,DePara!$JC$4:$JG$27,5,0),VLOOKUP($M348,DePara!$JE$3:$JG$27,3,0)),0)+$K348,"dd/mm/aaaa hh:mm")),"-")</f>
        <v>-</v>
      </c>
      <c r="M348" s="807"/>
      <c r="N348" s="808"/>
      <c r="O348" s="808"/>
      <c r="P348" s="802"/>
      <c r="Q348" s="801"/>
      <c r="R348" s="800"/>
    </row>
    <row r="349" spans="1:18" ht="12" customHeight="1" x14ac:dyDescent="0.3">
      <c r="A349" s="796" t="str">
        <f t="shared" si="24"/>
        <v/>
      </c>
      <c r="B349" s="796" t="str">
        <f t="shared" si="25"/>
        <v/>
      </c>
      <c r="C349" s="796" t="str">
        <f t="shared" si="26"/>
        <v/>
      </c>
      <c r="D349" s="799"/>
      <c r="E349" s="808"/>
      <c r="F349" s="808"/>
      <c r="G349" s="810"/>
      <c r="H349" s="808"/>
      <c r="I349" s="802"/>
      <c r="J349" s="809"/>
      <c r="K349" s="798" t="str">
        <f t="shared" si="27"/>
        <v>-</v>
      </c>
      <c r="L349" s="797" t="str">
        <f>IFERROR(VALUE(TEXT(IFERROR(IFERROR(VLOOKUP($M349,DePara!$JC$4:$JG$27,5,0),VLOOKUP($M349,DePara!$JE$3:$JG$27,3,0)),0)+$K349,"dd/mm/aaaa hh:mm")),"-")</f>
        <v>-</v>
      </c>
      <c r="M349" s="807"/>
      <c r="N349" s="808"/>
      <c r="O349" s="808"/>
      <c r="P349" s="802"/>
      <c r="Q349" s="801"/>
      <c r="R349" s="800"/>
    </row>
    <row r="350" spans="1:18" ht="12" customHeight="1" x14ac:dyDescent="0.3">
      <c r="A350" s="796" t="str">
        <f t="shared" si="24"/>
        <v/>
      </c>
      <c r="B350" s="796" t="str">
        <f t="shared" si="25"/>
        <v/>
      </c>
      <c r="C350" s="796" t="str">
        <f t="shared" si="26"/>
        <v/>
      </c>
      <c r="D350" s="799"/>
      <c r="E350" s="193"/>
      <c r="F350" s="193"/>
      <c r="G350" s="194"/>
      <c r="H350" s="193"/>
      <c r="I350" s="802"/>
      <c r="J350" s="809"/>
      <c r="K350" s="798" t="str">
        <f t="shared" si="27"/>
        <v>-</v>
      </c>
      <c r="L350" s="797" t="str">
        <f>IFERROR(VALUE(TEXT(IFERROR(IFERROR(VLOOKUP($M350,DePara!$JC$4:$JG$27,5,0),VLOOKUP($M350,DePara!$JE$3:$JG$27,3,0)),0)+$K350,"dd/mm/aaaa hh:mm")),"-")</f>
        <v>-</v>
      </c>
      <c r="M350" s="807"/>
      <c r="N350" s="808"/>
      <c r="O350" s="808"/>
      <c r="P350" s="802"/>
      <c r="Q350" s="801"/>
      <c r="R350" s="800"/>
    </row>
    <row r="351" spans="1:18" ht="12" customHeight="1" x14ac:dyDescent="0.3">
      <c r="A351" s="796" t="str">
        <f t="shared" si="24"/>
        <v/>
      </c>
      <c r="B351" s="796" t="str">
        <f t="shared" si="25"/>
        <v/>
      </c>
      <c r="C351" s="796" t="str">
        <f t="shared" si="26"/>
        <v/>
      </c>
      <c r="D351" s="799"/>
      <c r="E351" s="808"/>
      <c r="F351" s="808"/>
      <c r="G351" s="810"/>
      <c r="H351" s="808"/>
      <c r="I351" s="802"/>
      <c r="J351" s="809"/>
      <c r="K351" s="798" t="str">
        <f t="shared" si="27"/>
        <v>-</v>
      </c>
      <c r="L351" s="797" t="str">
        <f>IFERROR(VALUE(TEXT(IFERROR(IFERROR(VLOOKUP($M351,DePara!$JC$4:$JG$27,5,0),VLOOKUP($M351,DePara!$JE$3:$JG$27,3,0)),0)+$K351,"dd/mm/aaaa hh:mm")),"-")</f>
        <v>-</v>
      </c>
      <c r="M351" s="807"/>
      <c r="N351" s="808"/>
      <c r="O351" s="808"/>
      <c r="P351" s="802"/>
      <c r="Q351" s="801"/>
      <c r="R351" s="800"/>
    </row>
    <row r="352" spans="1:18" ht="12" customHeight="1" x14ac:dyDescent="0.3">
      <c r="A352" s="796" t="str">
        <f t="shared" si="24"/>
        <v/>
      </c>
      <c r="B352" s="796" t="str">
        <f t="shared" si="25"/>
        <v/>
      </c>
      <c r="C352" s="796" t="str">
        <f t="shared" si="26"/>
        <v/>
      </c>
      <c r="D352" s="799"/>
      <c r="E352" s="808"/>
      <c r="F352" s="808"/>
      <c r="G352" s="810"/>
      <c r="H352" s="808"/>
      <c r="I352" s="802"/>
      <c r="J352" s="809"/>
      <c r="K352" s="798" t="str">
        <f t="shared" si="27"/>
        <v>-</v>
      </c>
      <c r="L352" s="797" t="str">
        <f>IFERROR(VALUE(TEXT(IFERROR(IFERROR(VLOOKUP($M352,DePara!$JC$4:$JG$27,5,0),VLOOKUP($M352,DePara!$JE$3:$JG$27,3,0)),0)+$K352,"dd/mm/aaaa hh:mm")),"-")</f>
        <v>-</v>
      </c>
      <c r="M352" s="807"/>
      <c r="N352" s="808"/>
      <c r="O352" s="808"/>
      <c r="P352" s="802"/>
      <c r="Q352" s="801"/>
      <c r="R352" s="800"/>
    </row>
    <row r="353" spans="1:18" ht="12" customHeight="1" x14ac:dyDescent="0.3">
      <c r="A353" s="796" t="str">
        <f t="shared" si="24"/>
        <v/>
      </c>
      <c r="B353" s="796" t="str">
        <f t="shared" si="25"/>
        <v/>
      </c>
      <c r="C353" s="796" t="str">
        <f t="shared" si="26"/>
        <v/>
      </c>
      <c r="D353" s="799"/>
      <c r="E353" s="808"/>
      <c r="F353" s="808"/>
      <c r="G353" s="810"/>
      <c r="H353" s="808"/>
      <c r="I353" s="802"/>
      <c r="J353" s="809"/>
      <c r="K353" s="798" t="str">
        <f t="shared" si="27"/>
        <v>-</v>
      </c>
      <c r="L353" s="797" t="str">
        <f>IFERROR(VALUE(TEXT(IFERROR(IFERROR(VLOOKUP($M353,DePara!$JC$4:$JG$27,5,0),VLOOKUP($M353,DePara!$JE$3:$JG$27,3,0)),0)+$K353,"dd/mm/aaaa hh:mm")),"-")</f>
        <v>-</v>
      </c>
      <c r="M353" s="807"/>
      <c r="N353" s="808"/>
      <c r="O353" s="808"/>
      <c r="P353" s="802"/>
      <c r="Q353" s="801"/>
      <c r="R353" s="800"/>
    </row>
    <row r="354" spans="1:18" ht="12" customHeight="1" x14ac:dyDescent="0.3">
      <c r="A354" s="796" t="str">
        <f t="shared" si="24"/>
        <v/>
      </c>
      <c r="B354" s="796" t="str">
        <f t="shared" si="25"/>
        <v/>
      </c>
      <c r="C354" s="796" t="str">
        <f t="shared" si="26"/>
        <v/>
      </c>
      <c r="D354" s="799"/>
      <c r="E354" s="193"/>
      <c r="F354" s="193"/>
      <c r="G354" s="194"/>
      <c r="H354" s="193"/>
      <c r="I354" s="802"/>
      <c r="J354" s="809"/>
      <c r="K354" s="798" t="str">
        <f t="shared" si="27"/>
        <v>-</v>
      </c>
      <c r="L354" s="797" t="str">
        <f>IFERROR(VALUE(TEXT(IFERROR(IFERROR(VLOOKUP($M354,DePara!$JC$4:$JG$27,5,0),VLOOKUP($M354,DePara!$JE$3:$JG$27,3,0)),0)+$K354,"dd/mm/aaaa hh:mm")),"-")</f>
        <v>-</v>
      </c>
      <c r="M354" s="807"/>
      <c r="N354" s="808"/>
      <c r="O354" s="808"/>
      <c r="P354" s="802"/>
      <c r="Q354" s="801"/>
      <c r="R354" s="800"/>
    </row>
    <row r="355" spans="1:18" ht="12" customHeight="1" x14ac:dyDescent="0.3">
      <c r="A355" s="796" t="str">
        <f t="shared" si="24"/>
        <v/>
      </c>
      <c r="B355" s="796" t="str">
        <f t="shared" si="25"/>
        <v/>
      </c>
      <c r="C355" s="796" t="str">
        <f t="shared" si="26"/>
        <v/>
      </c>
      <c r="D355" s="799"/>
      <c r="E355" s="808"/>
      <c r="F355" s="808"/>
      <c r="G355" s="810"/>
      <c r="H355" s="808"/>
      <c r="I355" s="802"/>
      <c r="J355" s="809"/>
      <c r="K355" s="798" t="str">
        <f t="shared" si="27"/>
        <v>-</v>
      </c>
      <c r="L355" s="797" t="str">
        <f>IFERROR(VALUE(TEXT(IFERROR(IFERROR(VLOOKUP($M355,DePara!$JC$4:$JG$27,5,0),VLOOKUP($M355,DePara!$JE$3:$JG$27,3,0)),0)+$K355,"dd/mm/aaaa hh:mm")),"-")</f>
        <v>-</v>
      </c>
      <c r="M355" s="807"/>
      <c r="N355" s="808"/>
      <c r="O355" s="808"/>
      <c r="P355" s="802"/>
      <c r="Q355" s="801"/>
      <c r="R355" s="800"/>
    </row>
    <row r="356" spans="1:18" ht="12" customHeight="1" x14ac:dyDescent="0.3">
      <c r="A356" s="796" t="str">
        <f t="shared" si="24"/>
        <v/>
      </c>
      <c r="B356" s="796" t="str">
        <f t="shared" si="25"/>
        <v/>
      </c>
      <c r="C356" s="796" t="str">
        <f t="shared" si="26"/>
        <v/>
      </c>
      <c r="D356" s="799"/>
      <c r="E356" s="808"/>
      <c r="F356" s="808"/>
      <c r="G356" s="810"/>
      <c r="H356" s="808"/>
      <c r="I356" s="802"/>
      <c r="J356" s="809"/>
      <c r="K356" s="798" t="str">
        <f t="shared" si="27"/>
        <v>-</v>
      </c>
      <c r="L356" s="797" t="str">
        <f>IFERROR(VALUE(TEXT(IFERROR(IFERROR(VLOOKUP($M356,DePara!$JC$4:$JG$27,5,0),VLOOKUP($M356,DePara!$JE$3:$JG$27,3,0)),0)+$K356,"dd/mm/aaaa hh:mm")),"-")</f>
        <v>-</v>
      </c>
      <c r="M356" s="807"/>
      <c r="N356" s="808"/>
      <c r="O356" s="808"/>
      <c r="P356" s="802"/>
      <c r="Q356" s="801"/>
      <c r="R356" s="800"/>
    </row>
    <row r="357" spans="1:18" ht="12" customHeight="1" x14ac:dyDescent="0.3">
      <c r="A357" s="796" t="str">
        <f t="shared" si="24"/>
        <v/>
      </c>
      <c r="B357" s="796" t="str">
        <f t="shared" si="25"/>
        <v/>
      </c>
      <c r="C357" s="796" t="str">
        <f t="shared" si="26"/>
        <v/>
      </c>
      <c r="D357" s="799"/>
      <c r="E357" s="808"/>
      <c r="F357" s="808"/>
      <c r="G357" s="810"/>
      <c r="H357" s="808"/>
      <c r="I357" s="802"/>
      <c r="J357" s="809"/>
      <c r="K357" s="798" t="str">
        <f t="shared" si="27"/>
        <v>-</v>
      </c>
      <c r="L357" s="797" t="str">
        <f>IFERROR(VALUE(TEXT(IFERROR(IFERROR(VLOOKUP($M357,DePara!$JC$4:$JG$27,5,0),VLOOKUP($M357,DePara!$JE$3:$JG$27,3,0)),0)+$K357,"dd/mm/aaaa hh:mm")),"-")</f>
        <v>-</v>
      </c>
      <c r="M357" s="807"/>
      <c r="N357" s="808"/>
      <c r="O357" s="808"/>
      <c r="P357" s="802"/>
      <c r="Q357" s="801"/>
      <c r="R357" s="800"/>
    </row>
    <row r="358" spans="1:18" ht="12" customHeight="1" x14ac:dyDescent="0.3">
      <c r="A358" s="796" t="str">
        <f t="shared" si="24"/>
        <v/>
      </c>
      <c r="B358" s="796" t="str">
        <f t="shared" si="25"/>
        <v/>
      </c>
      <c r="C358" s="796" t="str">
        <f t="shared" si="26"/>
        <v/>
      </c>
      <c r="D358" s="799"/>
      <c r="E358" s="193"/>
      <c r="F358" s="193"/>
      <c r="G358" s="194"/>
      <c r="H358" s="193"/>
      <c r="I358" s="802"/>
      <c r="J358" s="809"/>
      <c r="K358" s="798" t="str">
        <f t="shared" si="27"/>
        <v>-</v>
      </c>
      <c r="L358" s="797" t="str">
        <f>IFERROR(VALUE(TEXT(IFERROR(IFERROR(VLOOKUP($M358,DePara!$JC$4:$JG$27,5,0),VLOOKUP($M358,DePara!$JE$3:$JG$27,3,0)),0)+$K358,"dd/mm/aaaa hh:mm")),"-")</f>
        <v>-</v>
      </c>
      <c r="M358" s="807"/>
      <c r="N358" s="808"/>
      <c r="O358" s="808"/>
      <c r="P358" s="802"/>
      <c r="Q358" s="801"/>
      <c r="R358" s="800"/>
    </row>
    <row r="359" spans="1:18" ht="12" customHeight="1" x14ac:dyDescent="0.3">
      <c r="A359" s="796" t="str">
        <f t="shared" si="24"/>
        <v/>
      </c>
      <c r="B359" s="796" t="str">
        <f t="shared" si="25"/>
        <v/>
      </c>
      <c r="C359" s="796" t="str">
        <f t="shared" si="26"/>
        <v/>
      </c>
      <c r="D359" s="799"/>
      <c r="E359" s="193"/>
      <c r="F359" s="193"/>
      <c r="G359" s="194"/>
      <c r="H359" s="193"/>
      <c r="I359" s="802"/>
      <c r="J359" s="809"/>
      <c r="K359" s="798" t="str">
        <f t="shared" si="27"/>
        <v>-</v>
      </c>
      <c r="L359" s="797" t="str">
        <f>IFERROR(VALUE(TEXT(IFERROR(IFERROR(VLOOKUP($M359,DePara!$JC$4:$JG$27,5,0),VLOOKUP($M359,DePara!$JE$3:$JG$27,3,0)),0)+$K359,"dd/mm/aaaa hh:mm")),"-")</f>
        <v>-</v>
      </c>
      <c r="M359" s="807"/>
      <c r="N359" s="808"/>
      <c r="O359" s="808"/>
      <c r="P359" s="802"/>
      <c r="Q359" s="801"/>
      <c r="R359" s="800"/>
    </row>
    <row r="360" spans="1:18" ht="12" customHeight="1" x14ac:dyDescent="0.3">
      <c r="A360" s="796" t="str">
        <f t="shared" si="24"/>
        <v/>
      </c>
      <c r="B360" s="796" t="str">
        <f t="shared" si="25"/>
        <v/>
      </c>
      <c r="C360" s="796" t="str">
        <f t="shared" si="26"/>
        <v/>
      </c>
      <c r="D360" s="799"/>
      <c r="E360" s="193"/>
      <c r="F360" s="193"/>
      <c r="G360" s="194"/>
      <c r="H360" s="193"/>
      <c r="I360" s="802"/>
      <c r="J360" s="809"/>
      <c r="K360" s="798" t="str">
        <f t="shared" si="27"/>
        <v>-</v>
      </c>
      <c r="L360" s="797" t="str">
        <f>IFERROR(VALUE(TEXT(IFERROR(IFERROR(VLOOKUP($M360,DePara!$JC$4:$JG$27,5,0),VLOOKUP($M360,DePara!$JE$3:$JG$27,3,0)),0)+$K360,"dd/mm/aaaa hh:mm")),"-")</f>
        <v>-</v>
      </c>
      <c r="M360" s="807"/>
      <c r="N360" s="808"/>
      <c r="O360" s="808"/>
      <c r="P360" s="802"/>
      <c r="Q360" s="801"/>
      <c r="R360" s="800"/>
    </row>
    <row r="361" spans="1:18" ht="12" customHeight="1" x14ac:dyDescent="0.3">
      <c r="A361" s="796" t="str">
        <f t="shared" si="24"/>
        <v/>
      </c>
      <c r="B361" s="796" t="str">
        <f t="shared" si="25"/>
        <v/>
      </c>
      <c r="C361" s="796" t="str">
        <f t="shared" si="26"/>
        <v/>
      </c>
      <c r="D361" s="799"/>
      <c r="E361" s="193"/>
      <c r="F361" s="193"/>
      <c r="G361" s="194"/>
      <c r="H361" s="193"/>
      <c r="I361" s="802"/>
      <c r="J361" s="809"/>
      <c r="K361" s="798" t="str">
        <f t="shared" si="27"/>
        <v>-</v>
      </c>
      <c r="L361" s="797" t="str">
        <f>IFERROR(VALUE(TEXT(IFERROR(IFERROR(VLOOKUP($M361,DePara!$JC$4:$JG$27,5,0),VLOOKUP($M361,DePara!$JE$3:$JG$27,3,0)),0)+$K361,"dd/mm/aaaa hh:mm")),"-")</f>
        <v>-</v>
      </c>
      <c r="M361" s="807"/>
      <c r="N361" s="808"/>
      <c r="O361" s="808"/>
      <c r="P361" s="802"/>
      <c r="Q361" s="801"/>
      <c r="R361" s="800"/>
    </row>
    <row r="362" spans="1:18" ht="12" customHeight="1" x14ac:dyDescent="0.3">
      <c r="A362" s="796" t="str">
        <f t="shared" si="24"/>
        <v/>
      </c>
      <c r="B362" s="796" t="str">
        <f t="shared" si="25"/>
        <v/>
      </c>
      <c r="C362" s="796" t="str">
        <f t="shared" si="26"/>
        <v/>
      </c>
      <c r="D362" s="799"/>
      <c r="E362" s="808"/>
      <c r="F362" s="808"/>
      <c r="G362" s="810"/>
      <c r="H362" s="808"/>
      <c r="I362" s="802"/>
      <c r="J362" s="809"/>
      <c r="K362" s="798" t="str">
        <f t="shared" si="27"/>
        <v>-</v>
      </c>
      <c r="L362" s="797" t="str">
        <f>IFERROR(VALUE(TEXT(IFERROR(IFERROR(VLOOKUP($M362,DePara!$JC$4:$JG$27,5,0),VLOOKUP($M362,DePara!$JE$3:$JG$27,3,0)),0)+$K362,"dd/mm/aaaa hh:mm")),"-")</f>
        <v>-</v>
      </c>
      <c r="M362" s="807"/>
      <c r="N362" s="808"/>
      <c r="O362" s="808"/>
      <c r="P362" s="802"/>
      <c r="Q362" s="801"/>
      <c r="R362" s="800"/>
    </row>
    <row r="363" spans="1:18" ht="12" customHeight="1" x14ac:dyDescent="0.3">
      <c r="A363" s="796" t="str">
        <f t="shared" si="24"/>
        <v/>
      </c>
      <c r="B363" s="796" t="str">
        <f t="shared" si="25"/>
        <v/>
      </c>
      <c r="C363" s="796" t="str">
        <f t="shared" si="26"/>
        <v/>
      </c>
      <c r="D363" s="799"/>
      <c r="E363" s="808"/>
      <c r="F363" s="808"/>
      <c r="G363" s="810"/>
      <c r="H363" s="808"/>
      <c r="I363" s="802"/>
      <c r="J363" s="809"/>
      <c r="K363" s="798" t="str">
        <f t="shared" si="27"/>
        <v>-</v>
      </c>
      <c r="L363" s="797" t="str">
        <f>IFERROR(VALUE(TEXT(IFERROR(IFERROR(VLOOKUP($M363,DePara!$JC$4:$JG$27,5,0),VLOOKUP($M363,DePara!$JE$3:$JG$27,3,0)),0)+$K363,"dd/mm/aaaa hh:mm")),"-")</f>
        <v>-</v>
      </c>
      <c r="M363" s="807"/>
      <c r="N363" s="808"/>
      <c r="O363" s="808"/>
      <c r="P363" s="802"/>
      <c r="Q363" s="801"/>
      <c r="R363" s="800"/>
    </row>
    <row r="364" spans="1:18" ht="12" customHeight="1" x14ac:dyDescent="0.3">
      <c r="A364" s="796" t="str">
        <f t="shared" si="24"/>
        <v/>
      </c>
      <c r="B364" s="796" t="str">
        <f t="shared" si="25"/>
        <v/>
      </c>
      <c r="C364" s="796" t="str">
        <f t="shared" si="26"/>
        <v/>
      </c>
      <c r="D364" s="799"/>
      <c r="E364" s="808"/>
      <c r="F364" s="808"/>
      <c r="G364" s="810"/>
      <c r="H364" s="808"/>
      <c r="I364" s="802"/>
      <c r="J364" s="809"/>
      <c r="K364" s="798" t="str">
        <f t="shared" si="27"/>
        <v>-</v>
      </c>
      <c r="L364" s="797" t="str">
        <f>IFERROR(VALUE(TEXT(IFERROR(IFERROR(VLOOKUP($M364,DePara!$JC$4:$JG$27,5,0),VLOOKUP($M364,DePara!$JE$3:$JG$27,3,0)),0)+$K364,"dd/mm/aaaa hh:mm")),"-")</f>
        <v>-</v>
      </c>
      <c r="M364" s="807"/>
      <c r="N364" s="808"/>
      <c r="O364" s="808"/>
      <c r="P364" s="802"/>
      <c r="Q364" s="801"/>
      <c r="R364" s="800"/>
    </row>
    <row r="365" spans="1:18" ht="12" customHeight="1" x14ac:dyDescent="0.3">
      <c r="A365" s="796" t="str">
        <f t="shared" si="24"/>
        <v/>
      </c>
      <c r="B365" s="796" t="str">
        <f t="shared" si="25"/>
        <v/>
      </c>
      <c r="C365" s="796" t="str">
        <f t="shared" si="26"/>
        <v/>
      </c>
      <c r="D365" s="799"/>
      <c r="E365" s="193"/>
      <c r="F365" s="193"/>
      <c r="G365" s="194"/>
      <c r="H365" s="193"/>
      <c r="I365" s="802"/>
      <c r="J365" s="809"/>
      <c r="K365" s="798" t="str">
        <f t="shared" si="27"/>
        <v>-</v>
      </c>
      <c r="L365" s="797" t="str">
        <f>IFERROR(VALUE(TEXT(IFERROR(IFERROR(VLOOKUP($M365,DePara!$JC$4:$JG$27,5,0),VLOOKUP($M365,DePara!$JE$3:$JG$27,3,0)),0)+$K365,"dd/mm/aaaa hh:mm")),"-")</f>
        <v>-</v>
      </c>
      <c r="M365" s="807"/>
      <c r="N365" s="808"/>
      <c r="O365" s="808"/>
      <c r="P365" s="802"/>
      <c r="Q365" s="801"/>
      <c r="R365" s="800"/>
    </row>
    <row r="366" spans="1:18" ht="12" customHeight="1" x14ac:dyDescent="0.3">
      <c r="A366" s="796" t="str">
        <f t="shared" si="24"/>
        <v/>
      </c>
      <c r="B366" s="796" t="str">
        <f t="shared" si="25"/>
        <v/>
      </c>
      <c r="C366" s="796" t="str">
        <f t="shared" si="26"/>
        <v/>
      </c>
      <c r="D366" s="799"/>
      <c r="E366" s="193"/>
      <c r="F366" s="193"/>
      <c r="G366" s="194"/>
      <c r="H366" s="193"/>
      <c r="I366" s="802"/>
      <c r="J366" s="809"/>
      <c r="K366" s="798" t="str">
        <f t="shared" si="27"/>
        <v>-</v>
      </c>
      <c r="L366" s="797" t="str">
        <f>IFERROR(VALUE(TEXT(IFERROR(IFERROR(VLOOKUP($M366,DePara!$JC$4:$JG$27,5,0),VLOOKUP($M366,DePara!$JE$3:$JG$27,3,0)),0)+$K366,"dd/mm/aaaa hh:mm")),"-")</f>
        <v>-</v>
      </c>
      <c r="M366" s="807"/>
      <c r="N366" s="808"/>
      <c r="O366" s="808"/>
      <c r="P366" s="802"/>
      <c r="Q366" s="801"/>
      <c r="R366" s="800"/>
    </row>
    <row r="367" spans="1:18" ht="12" customHeight="1" x14ac:dyDescent="0.3">
      <c r="A367" s="796" t="str">
        <f t="shared" si="24"/>
        <v/>
      </c>
      <c r="B367" s="796" t="str">
        <f t="shared" si="25"/>
        <v/>
      </c>
      <c r="C367" s="796" t="str">
        <f t="shared" si="26"/>
        <v/>
      </c>
      <c r="D367" s="799"/>
      <c r="E367" s="193"/>
      <c r="F367" s="193"/>
      <c r="G367" s="194"/>
      <c r="H367" s="193"/>
      <c r="I367" s="802"/>
      <c r="J367" s="809"/>
      <c r="K367" s="798" t="str">
        <f t="shared" si="27"/>
        <v>-</v>
      </c>
      <c r="L367" s="797" t="str">
        <f>IFERROR(VALUE(TEXT(IFERROR(IFERROR(VLOOKUP($M367,DePara!$JC$4:$JG$27,5,0),VLOOKUP($M367,DePara!$JE$3:$JG$27,3,0)),0)+$K367,"dd/mm/aaaa hh:mm")),"-")</f>
        <v>-</v>
      </c>
      <c r="M367" s="807"/>
      <c r="N367" s="808"/>
      <c r="O367" s="808"/>
      <c r="P367" s="802"/>
      <c r="Q367" s="801"/>
      <c r="R367" s="800"/>
    </row>
    <row r="368" spans="1:18" ht="12" customHeight="1" x14ac:dyDescent="0.3">
      <c r="A368" s="796" t="str">
        <f t="shared" si="24"/>
        <v/>
      </c>
      <c r="B368" s="796" t="str">
        <f t="shared" si="25"/>
        <v/>
      </c>
      <c r="C368" s="796" t="str">
        <f t="shared" si="26"/>
        <v/>
      </c>
      <c r="D368" s="799"/>
      <c r="E368" s="193"/>
      <c r="F368" s="193"/>
      <c r="G368" s="194"/>
      <c r="H368" s="193"/>
      <c r="I368" s="802"/>
      <c r="J368" s="809"/>
      <c r="K368" s="798" t="str">
        <f t="shared" si="27"/>
        <v>-</v>
      </c>
      <c r="L368" s="797" t="str">
        <f>IFERROR(VALUE(TEXT(IFERROR(IFERROR(VLOOKUP($M368,DePara!$JC$4:$JG$27,5,0),VLOOKUP($M368,DePara!$JE$3:$JG$27,3,0)),0)+$K368,"dd/mm/aaaa hh:mm")),"-")</f>
        <v>-</v>
      </c>
      <c r="M368" s="807"/>
      <c r="N368" s="808"/>
      <c r="O368" s="808"/>
      <c r="P368" s="802"/>
      <c r="Q368" s="801"/>
      <c r="R368" s="800"/>
    </row>
    <row r="369" spans="1:18" ht="12" customHeight="1" x14ac:dyDescent="0.3">
      <c r="A369" s="796" t="str">
        <f t="shared" si="24"/>
        <v/>
      </c>
      <c r="B369" s="796" t="str">
        <f t="shared" si="25"/>
        <v/>
      </c>
      <c r="C369" s="796" t="str">
        <f t="shared" si="26"/>
        <v/>
      </c>
      <c r="D369" s="799"/>
      <c r="E369" s="193"/>
      <c r="F369" s="193"/>
      <c r="G369" s="194"/>
      <c r="H369" s="193"/>
      <c r="I369" s="802"/>
      <c r="J369" s="809"/>
      <c r="K369" s="798" t="str">
        <f t="shared" si="27"/>
        <v>-</v>
      </c>
      <c r="L369" s="797" t="str">
        <f>IFERROR(VALUE(TEXT(IFERROR(IFERROR(VLOOKUP($M369,DePara!$JC$4:$JG$27,5,0),VLOOKUP($M369,DePara!$JE$3:$JG$27,3,0)),0)+$K369,"dd/mm/aaaa hh:mm")),"-")</f>
        <v>-</v>
      </c>
      <c r="M369" s="807"/>
      <c r="N369" s="808"/>
      <c r="O369" s="808"/>
      <c r="P369" s="802"/>
      <c r="Q369" s="801"/>
      <c r="R369" s="800"/>
    </row>
    <row r="370" spans="1:18" ht="12" customHeight="1" x14ac:dyDescent="0.3">
      <c r="A370" s="796" t="str">
        <f t="shared" si="24"/>
        <v/>
      </c>
      <c r="B370" s="796" t="str">
        <f t="shared" si="25"/>
        <v/>
      </c>
      <c r="C370" s="796" t="str">
        <f t="shared" si="26"/>
        <v/>
      </c>
      <c r="D370" s="799"/>
      <c r="E370" s="193"/>
      <c r="F370" s="193"/>
      <c r="G370" s="194"/>
      <c r="H370" s="193"/>
      <c r="I370" s="802"/>
      <c r="J370" s="809"/>
      <c r="K370" s="798" t="str">
        <f t="shared" si="27"/>
        <v>-</v>
      </c>
      <c r="L370" s="797" t="str">
        <f>IFERROR(VALUE(TEXT(IFERROR(IFERROR(VLOOKUP($M370,DePara!$JC$4:$JG$27,5,0),VLOOKUP($M370,DePara!$JE$3:$JG$27,3,0)),0)+$K370,"dd/mm/aaaa hh:mm")),"-")</f>
        <v>-</v>
      </c>
      <c r="M370" s="807"/>
      <c r="N370" s="808"/>
      <c r="O370" s="808"/>
      <c r="P370" s="802"/>
      <c r="Q370" s="801"/>
      <c r="R370" s="800"/>
    </row>
    <row r="371" spans="1:18" ht="12" customHeight="1" x14ac:dyDescent="0.3">
      <c r="A371" s="796" t="str">
        <f t="shared" si="24"/>
        <v/>
      </c>
      <c r="B371" s="796" t="str">
        <f t="shared" si="25"/>
        <v/>
      </c>
      <c r="C371" s="796" t="str">
        <f t="shared" si="26"/>
        <v/>
      </c>
      <c r="D371" s="799"/>
      <c r="E371" s="193"/>
      <c r="F371" s="193"/>
      <c r="G371" s="194"/>
      <c r="H371" s="193"/>
      <c r="I371" s="802"/>
      <c r="J371" s="809"/>
      <c r="K371" s="798" t="str">
        <f t="shared" si="27"/>
        <v>-</v>
      </c>
      <c r="L371" s="797" t="str">
        <f>IFERROR(VALUE(TEXT(IFERROR(IFERROR(VLOOKUP($M371,DePara!$JC$4:$JG$27,5,0),VLOOKUP($M371,DePara!$JE$3:$JG$27,3,0)),0)+$K371,"dd/mm/aaaa hh:mm")),"-")</f>
        <v>-</v>
      </c>
      <c r="M371" s="807"/>
      <c r="N371" s="808"/>
      <c r="O371" s="808"/>
      <c r="P371" s="802"/>
      <c r="Q371" s="801"/>
      <c r="R371" s="800"/>
    </row>
    <row r="372" spans="1:18" ht="12" customHeight="1" x14ac:dyDescent="0.3">
      <c r="A372" s="796" t="str">
        <f t="shared" si="24"/>
        <v/>
      </c>
      <c r="B372" s="796" t="str">
        <f t="shared" si="25"/>
        <v/>
      </c>
      <c r="C372" s="796" t="str">
        <f t="shared" si="26"/>
        <v/>
      </c>
      <c r="D372" s="799"/>
      <c r="E372" s="193"/>
      <c r="F372" s="193"/>
      <c r="G372" s="194"/>
      <c r="H372" s="193"/>
      <c r="I372" s="802"/>
      <c r="J372" s="809"/>
      <c r="K372" s="798" t="str">
        <f t="shared" si="27"/>
        <v>-</v>
      </c>
      <c r="L372" s="797" t="str">
        <f>IFERROR(VALUE(TEXT(IFERROR(IFERROR(VLOOKUP($M372,DePara!$JC$4:$JG$27,5,0),VLOOKUP($M372,DePara!$JE$3:$JG$27,3,0)),0)+$K372,"dd/mm/aaaa hh:mm")),"-")</f>
        <v>-</v>
      </c>
      <c r="M372" s="807"/>
      <c r="N372" s="808"/>
      <c r="O372" s="808"/>
      <c r="P372" s="802"/>
      <c r="Q372" s="801"/>
      <c r="R372" s="800"/>
    </row>
    <row r="373" spans="1:18" ht="12" customHeight="1" x14ac:dyDescent="0.3">
      <c r="A373" s="796" t="str">
        <f t="shared" si="24"/>
        <v/>
      </c>
      <c r="B373" s="796" t="str">
        <f t="shared" si="25"/>
        <v/>
      </c>
      <c r="C373" s="796" t="str">
        <f t="shared" si="26"/>
        <v/>
      </c>
      <c r="D373" s="799"/>
      <c r="E373" s="193"/>
      <c r="F373" s="193"/>
      <c r="G373" s="194"/>
      <c r="H373" s="193"/>
      <c r="I373" s="802"/>
      <c r="J373" s="809"/>
      <c r="K373" s="798" t="str">
        <f t="shared" si="27"/>
        <v>-</v>
      </c>
      <c r="L373" s="797" t="str">
        <f>IFERROR(VALUE(TEXT(IFERROR(IFERROR(VLOOKUP($M373,DePara!$JC$4:$JG$27,5,0),VLOOKUP($M373,DePara!$JE$3:$JG$27,3,0)),0)+$K373,"dd/mm/aaaa hh:mm")),"-")</f>
        <v>-</v>
      </c>
      <c r="M373" s="807"/>
      <c r="N373" s="808"/>
      <c r="O373" s="808"/>
      <c r="P373" s="802"/>
      <c r="Q373" s="801"/>
      <c r="R373" s="800"/>
    </row>
    <row r="374" spans="1:18" ht="12" customHeight="1" x14ac:dyDescent="0.3">
      <c r="A374" s="796" t="str">
        <f t="shared" si="24"/>
        <v/>
      </c>
      <c r="B374" s="796" t="str">
        <f t="shared" si="25"/>
        <v/>
      </c>
      <c r="C374" s="796" t="str">
        <f t="shared" si="26"/>
        <v/>
      </c>
      <c r="D374" s="799"/>
      <c r="E374" s="193"/>
      <c r="F374" s="193"/>
      <c r="G374" s="194"/>
      <c r="H374" s="193"/>
      <c r="I374" s="802"/>
      <c r="J374" s="809"/>
      <c r="K374" s="798" t="str">
        <f t="shared" si="27"/>
        <v>-</v>
      </c>
      <c r="L374" s="797" t="str">
        <f>IFERROR(VALUE(TEXT(IFERROR(IFERROR(VLOOKUP($M374,DePara!$JC$4:$JG$27,5,0),VLOOKUP($M374,DePara!$JE$3:$JG$27,3,0)),0)+$K374,"dd/mm/aaaa hh:mm")),"-")</f>
        <v>-</v>
      </c>
      <c r="M374" s="807"/>
      <c r="N374" s="808"/>
      <c r="O374" s="808"/>
      <c r="P374" s="802"/>
      <c r="Q374" s="801"/>
      <c r="R374" s="800"/>
    </row>
    <row r="375" spans="1:18" ht="12" customHeight="1" x14ac:dyDescent="0.3">
      <c r="A375" s="796" t="str">
        <f t="shared" si="24"/>
        <v/>
      </c>
      <c r="B375" s="796" t="str">
        <f t="shared" si="25"/>
        <v/>
      </c>
      <c r="C375" s="796" t="str">
        <f t="shared" si="26"/>
        <v/>
      </c>
      <c r="D375" s="799"/>
      <c r="E375" s="193"/>
      <c r="F375" s="193"/>
      <c r="G375" s="194"/>
      <c r="H375" s="193"/>
      <c r="I375" s="802"/>
      <c r="J375" s="809"/>
      <c r="K375" s="798" t="str">
        <f t="shared" si="27"/>
        <v>-</v>
      </c>
      <c r="L375" s="797" t="str">
        <f>IFERROR(VALUE(TEXT(IFERROR(IFERROR(VLOOKUP($M375,DePara!$JC$4:$JG$27,5,0),VLOOKUP($M375,DePara!$JE$3:$JG$27,3,0)),0)+$K375,"dd/mm/aaaa hh:mm")),"-")</f>
        <v>-</v>
      </c>
      <c r="M375" s="807"/>
      <c r="N375" s="808"/>
      <c r="O375" s="808"/>
      <c r="P375" s="802"/>
      <c r="Q375" s="801"/>
      <c r="R375" s="800"/>
    </row>
    <row r="376" spans="1:18" ht="12" customHeight="1" x14ac:dyDescent="0.3">
      <c r="A376" s="796" t="str">
        <f t="shared" si="24"/>
        <v/>
      </c>
      <c r="B376" s="796" t="str">
        <f t="shared" si="25"/>
        <v/>
      </c>
      <c r="C376" s="796" t="str">
        <f t="shared" si="26"/>
        <v/>
      </c>
      <c r="D376" s="799"/>
      <c r="E376" s="193"/>
      <c r="F376" s="193"/>
      <c r="G376" s="194"/>
      <c r="H376" s="193"/>
      <c r="I376" s="802"/>
      <c r="J376" s="809"/>
      <c r="K376" s="798" t="str">
        <f t="shared" si="27"/>
        <v>-</v>
      </c>
      <c r="L376" s="797" t="str">
        <f>IFERROR(VALUE(TEXT(IFERROR(IFERROR(VLOOKUP($M376,DePara!$JC$4:$JG$27,5,0),VLOOKUP($M376,DePara!$JE$3:$JG$27,3,0)),0)+$K376,"dd/mm/aaaa hh:mm")),"-")</f>
        <v>-</v>
      </c>
      <c r="M376" s="807"/>
      <c r="N376" s="808"/>
      <c r="O376" s="808"/>
      <c r="P376" s="802"/>
      <c r="Q376" s="801"/>
      <c r="R376" s="800"/>
    </row>
    <row r="377" spans="1:18" ht="12" customHeight="1" x14ac:dyDescent="0.3">
      <c r="A377" s="796" t="str">
        <f t="shared" si="24"/>
        <v/>
      </c>
      <c r="B377" s="796" t="str">
        <f t="shared" si="25"/>
        <v/>
      </c>
      <c r="C377" s="796" t="str">
        <f t="shared" si="26"/>
        <v/>
      </c>
      <c r="D377" s="799"/>
      <c r="E377" s="193"/>
      <c r="F377" s="193"/>
      <c r="G377" s="194"/>
      <c r="H377" s="193"/>
      <c r="I377" s="802"/>
      <c r="J377" s="809"/>
      <c r="K377" s="798" t="str">
        <f t="shared" si="27"/>
        <v>-</v>
      </c>
      <c r="L377" s="797" t="str">
        <f>IFERROR(VALUE(TEXT(IFERROR(IFERROR(VLOOKUP($M377,DePara!$JC$4:$JG$27,5,0),VLOOKUP($M377,DePara!$JE$3:$JG$27,3,0)),0)+$K377,"dd/mm/aaaa hh:mm")),"-")</f>
        <v>-</v>
      </c>
      <c r="M377" s="807"/>
      <c r="N377" s="808"/>
      <c r="O377" s="808"/>
      <c r="P377" s="802"/>
      <c r="Q377" s="801"/>
      <c r="R377" s="800"/>
    </row>
    <row r="378" spans="1:18" ht="12" customHeight="1" x14ac:dyDescent="0.3">
      <c r="A378" s="796" t="str">
        <f t="shared" si="24"/>
        <v/>
      </c>
      <c r="B378" s="796" t="str">
        <f t="shared" si="25"/>
        <v/>
      </c>
      <c r="C378" s="796" t="str">
        <f t="shared" si="26"/>
        <v/>
      </c>
      <c r="D378" s="799"/>
      <c r="E378" s="193"/>
      <c r="F378" s="193"/>
      <c r="G378" s="194"/>
      <c r="H378" s="193"/>
      <c r="I378" s="802"/>
      <c r="J378" s="809"/>
      <c r="K378" s="798" t="str">
        <f t="shared" si="27"/>
        <v>-</v>
      </c>
      <c r="L378" s="797" t="str">
        <f>IFERROR(VALUE(TEXT(IFERROR(IFERROR(VLOOKUP($M378,DePara!$JC$4:$JG$27,5,0),VLOOKUP($M378,DePara!$JE$3:$JG$27,3,0)),0)+$K378,"dd/mm/aaaa hh:mm")),"-")</f>
        <v>-</v>
      </c>
      <c r="M378" s="807"/>
      <c r="N378" s="808"/>
      <c r="O378" s="808"/>
      <c r="P378" s="802"/>
      <c r="Q378" s="801"/>
      <c r="R378" s="800"/>
    </row>
    <row r="379" spans="1:18" ht="12" customHeight="1" x14ac:dyDescent="0.3">
      <c r="A379" s="796" t="str">
        <f t="shared" si="24"/>
        <v/>
      </c>
      <c r="B379" s="796" t="str">
        <f t="shared" si="25"/>
        <v/>
      </c>
      <c r="C379" s="796" t="str">
        <f t="shared" si="26"/>
        <v/>
      </c>
      <c r="D379" s="799"/>
      <c r="E379" s="193"/>
      <c r="F379" s="193"/>
      <c r="G379" s="194"/>
      <c r="H379" s="193"/>
      <c r="I379" s="802"/>
      <c r="J379" s="809"/>
      <c r="K379" s="798" t="str">
        <f t="shared" si="27"/>
        <v>-</v>
      </c>
      <c r="L379" s="797" t="str">
        <f>IFERROR(VALUE(TEXT(IFERROR(IFERROR(VLOOKUP($M379,DePara!$JC$4:$JG$27,5,0),VLOOKUP($M379,DePara!$JE$3:$JG$27,3,0)),0)+$K379,"dd/mm/aaaa hh:mm")),"-")</f>
        <v>-</v>
      </c>
      <c r="M379" s="807"/>
      <c r="N379" s="808"/>
      <c r="O379" s="808"/>
      <c r="P379" s="802"/>
      <c r="Q379" s="801"/>
      <c r="R379" s="800"/>
    </row>
    <row r="380" spans="1:18" ht="12" customHeight="1" x14ac:dyDescent="0.3">
      <c r="A380" s="796" t="str">
        <f t="shared" si="24"/>
        <v/>
      </c>
      <c r="B380" s="796" t="str">
        <f t="shared" si="25"/>
        <v/>
      </c>
      <c r="C380" s="796" t="str">
        <f t="shared" si="26"/>
        <v/>
      </c>
      <c r="D380" s="799"/>
      <c r="E380" s="193"/>
      <c r="F380" s="193"/>
      <c r="G380" s="194"/>
      <c r="H380" s="193"/>
      <c r="I380" s="802"/>
      <c r="J380" s="809"/>
      <c r="K380" s="798" t="str">
        <f t="shared" si="27"/>
        <v>-</v>
      </c>
      <c r="L380" s="797" t="str">
        <f>IFERROR(VALUE(TEXT(IFERROR(IFERROR(VLOOKUP($M380,DePara!$JC$4:$JG$27,5,0),VLOOKUP($M380,DePara!$JE$3:$JG$27,3,0)),0)+$K380,"dd/mm/aaaa hh:mm")),"-")</f>
        <v>-</v>
      </c>
      <c r="M380" s="807"/>
      <c r="N380" s="808"/>
      <c r="O380" s="808"/>
      <c r="P380" s="802"/>
      <c r="Q380" s="801"/>
      <c r="R380" s="800"/>
    </row>
    <row r="381" spans="1:18" ht="12" customHeight="1" x14ac:dyDescent="0.3">
      <c r="A381" s="796" t="str">
        <f t="shared" si="24"/>
        <v/>
      </c>
      <c r="B381" s="796" t="str">
        <f t="shared" si="25"/>
        <v/>
      </c>
      <c r="C381" s="796" t="str">
        <f t="shared" si="26"/>
        <v/>
      </c>
      <c r="D381" s="799"/>
      <c r="E381" s="193"/>
      <c r="F381" s="193"/>
      <c r="G381" s="194"/>
      <c r="H381" s="193"/>
      <c r="I381" s="802"/>
      <c r="J381" s="809"/>
      <c r="K381" s="798" t="str">
        <f t="shared" si="27"/>
        <v>-</v>
      </c>
      <c r="L381" s="797" t="str">
        <f>IFERROR(VALUE(TEXT(IFERROR(IFERROR(VLOOKUP($M381,DePara!$JC$4:$JG$27,5,0),VLOOKUP($M381,DePara!$JE$3:$JG$27,3,0)),0)+$K381,"dd/mm/aaaa hh:mm")),"-")</f>
        <v>-</v>
      </c>
      <c r="M381" s="807"/>
      <c r="N381" s="808"/>
      <c r="O381" s="808"/>
      <c r="P381" s="802"/>
      <c r="Q381" s="801"/>
      <c r="R381" s="800"/>
    </row>
    <row r="382" spans="1:18" ht="12" customHeight="1" x14ac:dyDescent="0.3">
      <c r="A382" s="796" t="str">
        <f t="shared" si="24"/>
        <v/>
      </c>
      <c r="B382" s="796" t="str">
        <f t="shared" si="25"/>
        <v/>
      </c>
      <c r="C382" s="796" t="str">
        <f t="shared" si="26"/>
        <v/>
      </c>
      <c r="D382" s="799"/>
      <c r="E382" s="193"/>
      <c r="F382" s="193"/>
      <c r="G382" s="194"/>
      <c r="H382" s="193"/>
      <c r="I382" s="802"/>
      <c r="J382" s="809"/>
      <c r="K382" s="798" t="str">
        <f t="shared" si="27"/>
        <v>-</v>
      </c>
      <c r="L382" s="797" t="str">
        <f>IFERROR(VALUE(TEXT(IFERROR(IFERROR(VLOOKUP($M382,DePara!$JC$4:$JG$27,5,0),VLOOKUP($M382,DePara!$JE$3:$JG$27,3,0)),0)+$K382,"dd/mm/aaaa hh:mm")),"-")</f>
        <v>-</v>
      </c>
      <c r="M382" s="807"/>
      <c r="N382" s="808"/>
      <c r="O382" s="808"/>
      <c r="P382" s="802"/>
      <c r="Q382" s="801"/>
      <c r="R382" s="800"/>
    </row>
    <row r="383" spans="1:18" ht="12" customHeight="1" x14ac:dyDescent="0.3">
      <c r="A383" s="796" t="str">
        <f t="shared" si="24"/>
        <v/>
      </c>
      <c r="B383" s="796" t="str">
        <f t="shared" si="25"/>
        <v/>
      </c>
      <c r="C383" s="796" t="str">
        <f t="shared" si="26"/>
        <v/>
      </c>
      <c r="D383" s="799"/>
      <c r="E383" s="193"/>
      <c r="F383" s="193"/>
      <c r="G383" s="194"/>
      <c r="H383" s="193"/>
      <c r="I383" s="802"/>
      <c r="J383" s="809"/>
      <c r="K383" s="798" t="str">
        <f t="shared" si="27"/>
        <v>-</v>
      </c>
      <c r="L383" s="797" t="str">
        <f>IFERROR(VALUE(TEXT(IFERROR(IFERROR(VLOOKUP($M383,DePara!$JC$4:$JG$27,5,0),VLOOKUP($M383,DePara!$JE$3:$JG$27,3,0)),0)+$K383,"dd/mm/aaaa hh:mm")),"-")</f>
        <v>-</v>
      </c>
      <c r="M383" s="807"/>
      <c r="N383" s="808"/>
      <c r="O383" s="808"/>
      <c r="P383" s="802"/>
      <c r="Q383" s="801"/>
      <c r="R383" s="800"/>
    </row>
    <row r="384" spans="1:18" ht="12" customHeight="1" x14ac:dyDescent="0.3">
      <c r="A384" s="796" t="str">
        <f t="shared" si="24"/>
        <v/>
      </c>
      <c r="B384" s="796" t="str">
        <f t="shared" si="25"/>
        <v/>
      </c>
      <c r="C384" s="796" t="str">
        <f t="shared" si="26"/>
        <v/>
      </c>
      <c r="D384" s="799"/>
      <c r="E384" s="193"/>
      <c r="F384" s="193"/>
      <c r="G384" s="194"/>
      <c r="H384" s="193"/>
      <c r="I384" s="802"/>
      <c r="J384" s="809"/>
      <c r="K384" s="798" t="str">
        <f t="shared" si="27"/>
        <v>-</v>
      </c>
      <c r="L384" s="797" t="str">
        <f>IFERROR(VALUE(TEXT(IFERROR(IFERROR(VLOOKUP($M384,DePara!$JC$4:$JG$27,5,0),VLOOKUP($M384,DePara!$JE$3:$JG$27,3,0)),0)+$K384,"dd/mm/aaaa hh:mm")),"-")</f>
        <v>-</v>
      </c>
      <c r="M384" s="807"/>
      <c r="N384" s="808"/>
      <c r="O384" s="808"/>
      <c r="P384" s="802"/>
      <c r="Q384" s="801"/>
      <c r="R384" s="800"/>
    </row>
    <row r="385" spans="1:18" ht="12" customHeight="1" x14ac:dyDescent="0.3">
      <c r="A385" s="796" t="str">
        <f t="shared" si="24"/>
        <v/>
      </c>
      <c r="B385" s="796" t="str">
        <f t="shared" si="25"/>
        <v/>
      </c>
      <c r="C385" s="796" t="str">
        <f t="shared" si="26"/>
        <v/>
      </c>
      <c r="D385" s="799"/>
      <c r="E385" s="193"/>
      <c r="F385" s="193"/>
      <c r="G385" s="194"/>
      <c r="H385" s="193"/>
      <c r="I385" s="802"/>
      <c r="J385" s="809"/>
      <c r="K385" s="798" t="str">
        <f t="shared" si="27"/>
        <v>-</v>
      </c>
      <c r="L385" s="797" t="str">
        <f>IFERROR(VALUE(TEXT(IFERROR(IFERROR(VLOOKUP($M385,DePara!$JC$4:$JG$27,5,0),VLOOKUP($M385,DePara!$JE$3:$JG$27,3,0)),0)+$K385,"dd/mm/aaaa hh:mm")),"-")</f>
        <v>-</v>
      </c>
      <c r="M385" s="807"/>
      <c r="N385" s="808"/>
      <c r="O385" s="808"/>
      <c r="P385" s="802"/>
      <c r="Q385" s="801"/>
      <c r="R385" s="800"/>
    </row>
    <row r="386" spans="1:18" ht="12" customHeight="1" x14ac:dyDescent="0.3">
      <c r="A386" s="796" t="str">
        <f t="shared" si="24"/>
        <v/>
      </c>
      <c r="B386" s="796" t="str">
        <f t="shared" si="25"/>
        <v/>
      </c>
      <c r="C386" s="796" t="str">
        <f t="shared" si="26"/>
        <v/>
      </c>
      <c r="D386" s="799"/>
      <c r="E386" s="193"/>
      <c r="F386" s="193"/>
      <c r="G386" s="194"/>
      <c r="H386" s="193"/>
      <c r="I386" s="802"/>
      <c r="J386" s="809"/>
      <c r="K386" s="798" t="str">
        <f t="shared" si="27"/>
        <v>-</v>
      </c>
      <c r="L386" s="797" t="str">
        <f>IFERROR(VALUE(TEXT(IFERROR(IFERROR(VLOOKUP($M386,DePara!$JC$4:$JG$27,5,0),VLOOKUP($M386,DePara!$JE$3:$JG$27,3,0)),0)+$K386,"dd/mm/aaaa hh:mm")),"-")</f>
        <v>-</v>
      </c>
      <c r="M386" s="807"/>
      <c r="N386" s="808"/>
      <c r="O386" s="808"/>
      <c r="P386" s="802"/>
      <c r="Q386" s="801"/>
      <c r="R386" s="800"/>
    </row>
    <row r="387" spans="1:18" ht="12" customHeight="1" x14ac:dyDescent="0.3">
      <c r="A387" s="796" t="str">
        <f t="shared" si="24"/>
        <v/>
      </c>
      <c r="B387" s="796" t="str">
        <f t="shared" si="25"/>
        <v/>
      </c>
      <c r="C387" s="796" t="str">
        <f t="shared" si="26"/>
        <v/>
      </c>
      <c r="D387" s="799"/>
      <c r="E387" s="193"/>
      <c r="F387" s="193"/>
      <c r="G387" s="194"/>
      <c r="H387" s="193"/>
      <c r="I387" s="802"/>
      <c r="J387" s="809"/>
      <c r="K387" s="798" t="str">
        <f t="shared" si="27"/>
        <v>-</v>
      </c>
      <c r="L387" s="797" t="str">
        <f>IFERROR(VALUE(TEXT(IFERROR(IFERROR(VLOOKUP($M387,DePara!$JC$4:$JG$27,5,0),VLOOKUP($M387,DePara!$JE$3:$JG$27,3,0)),0)+$K387,"dd/mm/aaaa hh:mm")),"-")</f>
        <v>-</v>
      </c>
      <c r="M387" s="807"/>
      <c r="N387" s="808"/>
      <c r="O387" s="808"/>
      <c r="P387" s="802"/>
      <c r="Q387" s="801"/>
      <c r="R387" s="800"/>
    </row>
    <row r="388" spans="1:18" ht="12" customHeight="1" x14ac:dyDescent="0.3">
      <c r="A388" s="796" t="str">
        <f t="shared" si="24"/>
        <v/>
      </c>
      <c r="B388" s="796" t="str">
        <f t="shared" si="25"/>
        <v/>
      </c>
      <c r="C388" s="796" t="str">
        <f t="shared" si="26"/>
        <v/>
      </c>
      <c r="D388" s="799"/>
      <c r="E388" s="193"/>
      <c r="F388" s="193"/>
      <c r="G388" s="194"/>
      <c r="H388" s="193"/>
      <c r="I388" s="802"/>
      <c r="J388" s="809"/>
      <c r="K388" s="798" t="str">
        <f t="shared" si="27"/>
        <v>-</v>
      </c>
      <c r="L388" s="797" t="str">
        <f>IFERROR(VALUE(TEXT(IFERROR(IFERROR(VLOOKUP($M388,DePara!$JC$4:$JG$27,5,0),VLOOKUP($M388,DePara!$JE$3:$JG$27,3,0)),0)+$K388,"dd/mm/aaaa hh:mm")),"-")</f>
        <v>-</v>
      </c>
      <c r="M388" s="807"/>
      <c r="N388" s="808"/>
      <c r="O388" s="808"/>
      <c r="P388" s="802"/>
      <c r="Q388" s="801"/>
      <c r="R388" s="800"/>
    </row>
    <row r="389" spans="1:18" ht="12" customHeight="1" x14ac:dyDescent="0.3">
      <c r="A389" s="796" t="str">
        <f t="shared" si="24"/>
        <v/>
      </c>
      <c r="B389" s="796" t="str">
        <f t="shared" si="25"/>
        <v/>
      </c>
      <c r="C389" s="796" t="str">
        <f t="shared" si="26"/>
        <v/>
      </c>
      <c r="D389" s="799"/>
      <c r="E389" s="193"/>
      <c r="F389" s="193"/>
      <c r="G389" s="194"/>
      <c r="H389" s="193"/>
      <c r="I389" s="802"/>
      <c r="J389" s="809"/>
      <c r="K389" s="798" t="str">
        <f t="shared" si="27"/>
        <v>-</v>
      </c>
      <c r="L389" s="797" t="str">
        <f>IFERROR(VALUE(TEXT(IFERROR(IFERROR(VLOOKUP($M389,DePara!$JC$4:$JG$27,5,0),VLOOKUP($M389,DePara!$JE$3:$JG$27,3,0)),0)+$K389,"dd/mm/aaaa hh:mm")),"-")</f>
        <v>-</v>
      </c>
      <c r="M389" s="807"/>
      <c r="N389" s="808"/>
      <c r="O389" s="808"/>
      <c r="P389" s="802"/>
      <c r="Q389" s="801"/>
      <c r="R389" s="800"/>
    </row>
    <row r="390" spans="1:18" ht="12" customHeight="1" x14ac:dyDescent="0.3">
      <c r="A390" s="796" t="str">
        <f t="shared" si="24"/>
        <v/>
      </c>
      <c r="B390" s="796" t="str">
        <f t="shared" si="25"/>
        <v/>
      </c>
      <c r="C390" s="796" t="str">
        <f t="shared" si="26"/>
        <v/>
      </c>
      <c r="D390" s="799"/>
      <c r="E390" s="193"/>
      <c r="F390" s="193"/>
      <c r="G390" s="194"/>
      <c r="H390" s="193"/>
      <c r="I390" s="802"/>
      <c r="J390" s="809"/>
      <c r="K390" s="798" t="str">
        <f t="shared" si="27"/>
        <v>-</v>
      </c>
      <c r="L390" s="797" t="str">
        <f>IFERROR(VALUE(TEXT(IFERROR(IFERROR(VLOOKUP($M390,DePara!$JC$4:$JG$27,5,0),VLOOKUP($M390,DePara!$JE$3:$JG$27,3,0)),0)+$K390,"dd/mm/aaaa hh:mm")),"-")</f>
        <v>-</v>
      </c>
      <c r="M390" s="807"/>
      <c r="N390" s="808"/>
      <c r="O390" s="808"/>
      <c r="P390" s="802"/>
      <c r="Q390" s="801"/>
      <c r="R390" s="800"/>
    </row>
    <row r="391" spans="1:18" ht="12" customHeight="1" x14ac:dyDescent="0.3">
      <c r="A391" s="796" t="str">
        <f t="shared" ref="A391:A454" si="28">IF($M391="","",TEXT($K391,"dd/mm/aa hh")&amp;" "&amp;$E391&amp;" "&amp;$I391&amp;" "&amp;$M391&amp;" "&amp;$N391&amp;" "&amp;$O391)</f>
        <v/>
      </c>
      <c r="B391" s="796" t="str">
        <f t="shared" ref="B391:B454" si="29">IF($M391="","",TEXT($L391,"dd/mm/aa hh")&amp;" "&amp;$E391&amp;" "&amp;$I391&amp;" "&amp;$M391&amp;" "&amp;$N391&amp;" "&amp;$O391)</f>
        <v/>
      </c>
      <c r="C391" s="796" t="str">
        <f t="shared" ref="C391:C454" si="30">IF($M391="","",TEXT($K391,"dd/mm/aa hh")&amp;" "&amp;$M391&amp;" "&amp;$N391)</f>
        <v/>
      </c>
      <c r="D391" s="799"/>
      <c r="E391" s="193"/>
      <c r="F391" s="193"/>
      <c r="G391" s="194"/>
      <c r="H391" s="193"/>
      <c r="I391" s="802"/>
      <c r="J391" s="809"/>
      <c r="K391" s="798" t="str">
        <f t="shared" si="27"/>
        <v>-</v>
      </c>
      <c r="L391" s="797" t="str">
        <f>IFERROR(VALUE(TEXT(IFERROR(IFERROR(VLOOKUP($M391,DePara!$JC$4:$JG$27,5,0),VLOOKUP($M391,DePara!$JE$3:$JG$27,3,0)),0)+$K391,"dd/mm/aaaa hh:mm")),"-")</f>
        <v>-</v>
      </c>
      <c r="M391" s="807"/>
      <c r="N391" s="808"/>
      <c r="O391" s="808"/>
      <c r="P391" s="802"/>
      <c r="Q391" s="801"/>
      <c r="R391" s="800"/>
    </row>
    <row r="392" spans="1:18" ht="12" customHeight="1" x14ac:dyDescent="0.3">
      <c r="A392" s="796" t="str">
        <f t="shared" si="28"/>
        <v/>
      </c>
      <c r="B392" s="796" t="str">
        <f t="shared" si="29"/>
        <v/>
      </c>
      <c r="C392" s="796" t="str">
        <f t="shared" si="30"/>
        <v/>
      </c>
      <c r="D392" s="799"/>
      <c r="E392" s="193"/>
      <c r="F392" s="193"/>
      <c r="G392" s="194"/>
      <c r="H392" s="193"/>
      <c r="I392" s="802"/>
      <c r="J392" s="809"/>
      <c r="K392" s="798" t="str">
        <f t="shared" ref="K392:K455" si="31">IFERROR(VALUE(TEXT(SUM($J392,$D392),"dd/mm/aaaa hh")&amp;":00"),"-")</f>
        <v>-</v>
      </c>
      <c r="L392" s="797" t="str">
        <f>IFERROR(VALUE(TEXT(IFERROR(IFERROR(VLOOKUP($M392,DePara!$JC$4:$JG$27,5,0),VLOOKUP($M392,DePara!$JE$3:$JG$27,3,0)),0)+$K392,"dd/mm/aaaa hh:mm")),"-")</f>
        <v>-</v>
      </c>
      <c r="M392" s="807"/>
      <c r="N392" s="808"/>
      <c r="O392" s="808"/>
      <c r="P392" s="802"/>
      <c r="Q392" s="801"/>
      <c r="R392" s="800"/>
    </row>
    <row r="393" spans="1:18" ht="12" customHeight="1" x14ac:dyDescent="0.3">
      <c r="A393" s="796" t="str">
        <f t="shared" si="28"/>
        <v/>
      </c>
      <c r="B393" s="796" t="str">
        <f t="shared" si="29"/>
        <v/>
      </c>
      <c r="C393" s="796" t="str">
        <f t="shared" si="30"/>
        <v/>
      </c>
      <c r="D393" s="799"/>
      <c r="E393" s="193"/>
      <c r="F393" s="193"/>
      <c r="G393" s="194"/>
      <c r="H393" s="193"/>
      <c r="I393" s="802"/>
      <c r="J393" s="809"/>
      <c r="K393" s="798" t="str">
        <f t="shared" si="31"/>
        <v>-</v>
      </c>
      <c r="L393" s="797" t="str">
        <f>IFERROR(VALUE(TEXT(IFERROR(IFERROR(VLOOKUP($M393,DePara!$JC$4:$JG$27,5,0),VLOOKUP($M393,DePara!$JE$3:$JG$27,3,0)),0)+$K393,"dd/mm/aaaa hh:mm")),"-")</f>
        <v>-</v>
      </c>
      <c r="M393" s="807"/>
      <c r="N393" s="808"/>
      <c r="O393" s="808"/>
      <c r="P393" s="802"/>
      <c r="Q393" s="801"/>
      <c r="R393" s="800"/>
    </row>
    <row r="394" spans="1:18" ht="12" customHeight="1" x14ac:dyDescent="0.3">
      <c r="A394" s="796" t="str">
        <f t="shared" si="28"/>
        <v/>
      </c>
      <c r="B394" s="796" t="str">
        <f t="shared" si="29"/>
        <v/>
      </c>
      <c r="C394" s="796" t="str">
        <f t="shared" si="30"/>
        <v/>
      </c>
      <c r="D394" s="799"/>
      <c r="E394" s="193"/>
      <c r="F394" s="193"/>
      <c r="G394" s="194"/>
      <c r="H394" s="193"/>
      <c r="I394" s="802"/>
      <c r="J394" s="809"/>
      <c r="K394" s="798" t="str">
        <f t="shared" si="31"/>
        <v>-</v>
      </c>
      <c r="L394" s="797" t="str">
        <f>IFERROR(VALUE(TEXT(IFERROR(IFERROR(VLOOKUP($M394,DePara!$JC$4:$JG$27,5,0),VLOOKUP($M394,DePara!$JE$3:$JG$27,3,0)),0)+$K394,"dd/mm/aaaa hh:mm")),"-")</f>
        <v>-</v>
      </c>
      <c r="M394" s="807"/>
      <c r="N394" s="808"/>
      <c r="O394" s="808"/>
      <c r="P394" s="802"/>
      <c r="Q394" s="801"/>
      <c r="R394" s="800"/>
    </row>
    <row r="395" spans="1:18" ht="12" customHeight="1" x14ac:dyDescent="0.3">
      <c r="A395" s="796" t="str">
        <f t="shared" si="28"/>
        <v/>
      </c>
      <c r="B395" s="796" t="str">
        <f t="shared" si="29"/>
        <v/>
      </c>
      <c r="C395" s="796" t="str">
        <f t="shared" si="30"/>
        <v/>
      </c>
      <c r="D395" s="799"/>
      <c r="E395" s="193"/>
      <c r="F395" s="193"/>
      <c r="G395" s="194"/>
      <c r="H395" s="193"/>
      <c r="I395" s="802"/>
      <c r="J395" s="809"/>
      <c r="K395" s="798" t="str">
        <f t="shared" si="31"/>
        <v>-</v>
      </c>
      <c r="L395" s="797" t="str">
        <f>IFERROR(VALUE(TEXT(IFERROR(IFERROR(VLOOKUP($M395,DePara!$JC$4:$JG$27,5,0),VLOOKUP($M395,DePara!$JE$3:$JG$27,3,0)),0)+$K395,"dd/mm/aaaa hh:mm")),"-")</f>
        <v>-</v>
      </c>
      <c r="M395" s="807"/>
      <c r="N395" s="808"/>
      <c r="O395" s="808"/>
      <c r="P395" s="802"/>
      <c r="Q395" s="801"/>
      <c r="R395" s="800"/>
    </row>
    <row r="396" spans="1:18" ht="12" customHeight="1" x14ac:dyDescent="0.3">
      <c r="A396" s="796" t="str">
        <f t="shared" si="28"/>
        <v/>
      </c>
      <c r="B396" s="796" t="str">
        <f t="shared" si="29"/>
        <v/>
      </c>
      <c r="C396" s="796" t="str">
        <f t="shared" si="30"/>
        <v/>
      </c>
      <c r="D396" s="799"/>
      <c r="E396" s="193"/>
      <c r="F396" s="193"/>
      <c r="G396" s="194"/>
      <c r="H396" s="193"/>
      <c r="I396" s="802"/>
      <c r="J396" s="809"/>
      <c r="K396" s="798" t="str">
        <f t="shared" si="31"/>
        <v>-</v>
      </c>
      <c r="L396" s="797" t="str">
        <f>IFERROR(VALUE(TEXT(IFERROR(IFERROR(VLOOKUP($M396,DePara!$JC$4:$JG$27,5,0),VLOOKUP($M396,DePara!$JE$3:$JG$27,3,0)),0)+$K396,"dd/mm/aaaa hh:mm")),"-")</f>
        <v>-</v>
      </c>
      <c r="M396" s="807"/>
      <c r="N396" s="808"/>
      <c r="O396" s="808"/>
      <c r="P396" s="802"/>
      <c r="Q396" s="801"/>
      <c r="R396" s="800"/>
    </row>
    <row r="397" spans="1:18" ht="12" customHeight="1" x14ac:dyDescent="0.3">
      <c r="A397" s="796" t="str">
        <f t="shared" si="28"/>
        <v/>
      </c>
      <c r="B397" s="796" t="str">
        <f t="shared" si="29"/>
        <v/>
      </c>
      <c r="C397" s="796" t="str">
        <f t="shared" si="30"/>
        <v/>
      </c>
      <c r="D397" s="799"/>
      <c r="E397" s="193"/>
      <c r="F397" s="193"/>
      <c r="G397" s="194"/>
      <c r="H397" s="193"/>
      <c r="I397" s="802"/>
      <c r="J397" s="809"/>
      <c r="K397" s="798" t="str">
        <f t="shared" si="31"/>
        <v>-</v>
      </c>
      <c r="L397" s="797" t="str">
        <f>IFERROR(VALUE(TEXT(IFERROR(IFERROR(VLOOKUP($M397,DePara!$JC$4:$JG$27,5,0),VLOOKUP($M397,DePara!$JE$3:$JG$27,3,0)),0)+$K397,"dd/mm/aaaa hh:mm")),"-")</f>
        <v>-</v>
      </c>
      <c r="M397" s="807"/>
      <c r="N397" s="808"/>
      <c r="O397" s="808"/>
      <c r="P397" s="802"/>
      <c r="Q397" s="801"/>
      <c r="R397" s="800"/>
    </row>
    <row r="398" spans="1:18" ht="12" customHeight="1" x14ac:dyDescent="0.3">
      <c r="A398" s="796" t="str">
        <f t="shared" si="28"/>
        <v/>
      </c>
      <c r="B398" s="796" t="str">
        <f t="shared" si="29"/>
        <v/>
      </c>
      <c r="C398" s="796" t="str">
        <f t="shared" si="30"/>
        <v/>
      </c>
      <c r="D398" s="799"/>
      <c r="E398" s="193"/>
      <c r="F398" s="193"/>
      <c r="G398" s="194"/>
      <c r="H398" s="193"/>
      <c r="I398" s="802"/>
      <c r="J398" s="809"/>
      <c r="K398" s="798" t="str">
        <f t="shared" si="31"/>
        <v>-</v>
      </c>
      <c r="L398" s="797" t="str">
        <f>IFERROR(VALUE(TEXT(IFERROR(IFERROR(VLOOKUP($M398,DePara!$JC$4:$JG$27,5,0),VLOOKUP($M398,DePara!$JE$3:$JG$27,3,0)),0)+$K398,"dd/mm/aaaa hh:mm")),"-")</f>
        <v>-</v>
      </c>
      <c r="M398" s="807"/>
      <c r="N398" s="808"/>
      <c r="O398" s="808"/>
      <c r="P398" s="802"/>
      <c r="Q398" s="801"/>
      <c r="R398" s="800"/>
    </row>
    <row r="399" spans="1:18" ht="12" customHeight="1" x14ac:dyDescent="0.3">
      <c r="A399" s="796" t="str">
        <f t="shared" si="28"/>
        <v/>
      </c>
      <c r="B399" s="796" t="str">
        <f t="shared" si="29"/>
        <v/>
      </c>
      <c r="C399" s="796" t="str">
        <f t="shared" si="30"/>
        <v/>
      </c>
      <c r="D399" s="799"/>
      <c r="E399" s="193"/>
      <c r="F399" s="193"/>
      <c r="G399" s="194"/>
      <c r="H399" s="193"/>
      <c r="I399" s="802"/>
      <c r="J399" s="809"/>
      <c r="K399" s="798" t="str">
        <f t="shared" si="31"/>
        <v>-</v>
      </c>
      <c r="L399" s="797" t="str">
        <f>IFERROR(VALUE(TEXT(IFERROR(IFERROR(VLOOKUP($M399,DePara!$JC$4:$JG$27,5,0),VLOOKUP($M399,DePara!$JE$3:$JG$27,3,0)),0)+$K399,"dd/mm/aaaa hh:mm")),"-")</f>
        <v>-</v>
      </c>
      <c r="M399" s="807"/>
      <c r="N399" s="808"/>
      <c r="O399" s="808"/>
      <c r="P399" s="802"/>
      <c r="Q399" s="801"/>
      <c r="R399" s="800"/>
    </row>
    <row r="400" spans="1:18" ht="12" customHeight="1" x14ac:dyDescent="0.3">
      <c r="A400" s="796" t="str">
        <f t="shared" si="28"/>
        <v/>
      </c>
      <c r="B400" s="796" t="str">
        <f t="shared" si="29"/>
        <v/>
      </c>
      <c r="C400" s="796" t="str">
        <f t="shared" si="30"/>
        <v/>
      </c>
      <c r="D400" s="799"/>
      <c r="E400" s="193"/>
      <c r="F400" s="193"/>
      <c r="G400" s="194"/>
      <c r="H400" s="193"/>
      <c r="I400" s="802"/>
      <c r="J400" s="809"/>
      <c r="K400" s="798" t="str">
        <f t="shared" si="31"/>
        <v>-</v>
      </c>
      <c r="L400" s="797" t="str">
        <f>IFERROR(VALUE(TEXT(IFERROR(IFERROR(VLOOKUP($M400,DePara!$JC$4:$JG$27,5,0),VLOOKUP($M400,DePara!$JE$3:$JG$27,3,0)),0)+$K400,"dd/mm/aaaa hh:mm")),"-")</f>
        <v>-</v>
      </c>
      <c r="M400" s="807"/>
      <c r="N400" s="808"/>
      <c r="O400" s="808"/>
      <c r="P400" s="802"/>
      <c r="Q400" s="801"/>
      <c r="R400" s="800"/>
    </row>
    <row r="401" spans="1:18" ht="12" customHeight="1" x14ac:dyDescent="0.3">
      <c r="A401" s="796" t="str">
        <f t="shared" si="28"/>
        <v/>
      </c>
      <c r="B401" s="796" t="str">
        <f t="shared" si="29"/>
        <v/>
      </c>
      <c r="C401" s="796" t="str">
        <f t="shared" si="30"/>
        <v/>
      </c>
      <c r="D401" s="799"/>
      <c r="E401" s="193"/>
      <c r="F401" s="193"/>
      <c r="G401" s="194"/>
      <c r="H401" s="193"/>
      <c r="I401" s="802"/>
      <c r="J401" s="809"/>
      <c r="K401" s="798" t="str">
        <f t="shared" si="31"/>
        <v>-</v>
      </c>
      <c r="L401" s="797" t="str">
        <f>IFERROR(VALUE(TEXT(IFERROR(IFERROR(VLOOKUP($M401,DePara!$JC$4:$JG$27,5,0),VLOOKUP($M401,DePara!$JE$3:$JG$27,3,0)),0)+$K401,"dd/mm/aaaa hh:mm")),"-")</f>
        <v>-</v>
      </c>
      <c r="M401" s="807"/>
      <c r="N401" s="808"/>
      <c r="O401" s="808"/>
      <c r="P401" s="802"/>
      <c r="Q401" s="801"/>
      <c r="R401" s="800"/>
    </row>
    <row r="402" spans="1:18" ht="12" customHeight="1" x14ac:dyDescent="0.3">
      <c r="A402" s="796" t="str">
        <f t="shared" si="28"/>
        <v/>
      </c>
      <c r="B402" s="796" t="str">
        <f t="shared" si="29"/>
        <v/>
      </c>
      <c r="C402" s="796" t="str">
        <f t="shared" si="30"/>
        <v/>
      </c>
      <c r="D402" s="799"/>
      <c r="E402" s="193"/>
      <c r="F402" s="193"/>
      <c r="G402" s="194"/>
      <c r="H402" s="193"/>
      <c r="I402" s="802"/>
      <c r="J402" s="809"/>
      <c r="K402" s="798" t="str">
        <f t="shared" si="31"/>
        <v>-</v>
      </c>
      <c r="L402" s="797" t="str">
        <f>IFERROR(VALUE(TEXT(IFERROR(IFERROR(VLOOKUP($M402,DePara!$JC$4:$JG$27,5,0),VLOOKUP($M402,DePara!$JE$3:$JG$27,3,0)),0)+$K402,"dd/mm/aaaa hh:mm")),"-")</f>
        <v>-</v>
      </c>
      <c r="M402" s="807"/>
      <c r="N402" s="808"/>
      <c r="O402" s="808"/>
      <c r="P402" s="802"/>
      <c r="Q402" s="801"/>
      <c r="R402" s="800"/>
    </row>
    <row r="403" spans="1:18" ht="12" customHeight="1" x14ac:dyDescent="0.3">
      <c r="A403" s="796" t="str">
        <f t="shared" si="28"/>
        <v/>
      </c>
      <c r="B403" s="796" t="str">
        <f t="shared" si="29"/>
        <v/>
      </c>
      <c r="C403" s="796" t="str">
        <f t="shared" si="30"/>
        <v/>
      </c>
      <c r="D403" s="799"/>
      <c r="E403" s="193"/>
      <c r="F403" s="193"/>
      <c r="G403" s="194"/>
      <c r="H403" s="193"/>
      <c r="I403" s="802"/>
      <c r="J403" s="809"/>
      <c r="K403" s="798" t="str">
        <f t="shared" si="31"/>
        <v>-</v>
      </c>
      <c r="L403" s="797" t="str">
        <f>IFERROR(VALUE(TEXT(IFERROR(IFERROR(VLOOKUP($M403,DePara!$JC$4:$JG$27,5,0),VLOOKUP($M403,DePara!$JE$3:$JG$27,3,0)),0)+$K403,"dd/mm/aaaa hh:mm")),"-")</f>
        <v>-</v>
      </c>
      <c r="M403" s="807"/>
      <c r="N403" s="808"/>
      <c r="O403" s="808"/>
      <c r="P403" s="802"/>
      <c r="Q403" s="801"/>
      <c r="R403" s="800"/>
    </row>
    <row r="404" spans="1:18" ht="12" customHeight="1" x14ac:dyDescent="0.3">
      <c r="A404" s="796" t="str">
        <f t="shared" si="28"/>
        <v/>
      </c>
      <c r="B404" s="796" t="str">
        <f t="shared" si="29"/>
        <v/>
      </c>
      <c r="C404" s="796" t="str">
        <f t="shared" si="30"/>
        <v/>
      </c>
      <c r="D404" s="799"/>
      <c r="E404" s="193"/>
      <c r="F404" s="193"/>
      <c r="G404" s="194"/>
      <c r="H404" s="193"/>
      <c r="I404" s="802"/>
      <c r="J404" s="809"/>
      <c r="K404" s="798" t="str">
        <f t="shared" si="31"/>
        <v>-</v>
      </c>
      <c r="L404" s="797" t="str">
        <f>IFERROR(VALUE(TEXT(IFERROR(IFERROR(VLOOKUP($M404,DePara!$JC$4:$JG$27,5,0),VLOOKUP($M404,DePara!$JE$3:$JG$27,3,0)),0)+$K404,"dd/mm/aaaa hh:mm")),"-")</f>
        <v>-</v>
      </c>
      <c r="M404" s="807"/>
      <c r="N404" s="808"/>
      <c r="O404" s="808"/>
      <c r="P404" s="802"/>
      <c r="Q404" s="801"/>
      <c r="R404" s="800"/>
    </row>
    <row r="405" spans="1:18" ht="12" customHeight="1" x14ac:dyDescent="0.3">
      <c r="A405" s="796" t="str">
        <f t="shared" si="28"/>
        <v/>
      </c>
      <c r="B405" s="796" t="str">
        <f t="shared" si="29"/>
        <v/>
      </c>
      <c r="C405" s="796" t="str">
        <f t="shared" si="30"/>
        <v/>
      </c>
      <c r="D405" s="799"/>
      <c r="E405" s="193"/>
      <c r="F405" s="193"/>
      <c r="G405" s="194"/>
      <c r="H405" s="193"/>
      <c r="I405" s="802"/>
      <c r="J405" s="809"/>
      <c r="K405" s="798" t="str">
        <f t="shared" si="31"/>
        <v>-</v>
      </c>
      <c r="L405" s="797" t="str">
        <f>IFERROR(VALUE(TEXT(IFERROR(IFERROR(VLOOKUP($M405,DePara!$JC$4:$JG$27,5,0),VLOOKUP($M405,DePara!$JE$3:$JG$27,3,0)),0)+$K405,"dd/mm/aaaa hh:mm")),"-")</f>
        <v>-</v>
      </c>
      <c r="M405" s="807"/>
      <c r="N405" s="808"/>
      <c r="O405" s="808"/>
      <c r="P405" s="802"/>
      <c r="Q405" s="801"/>
      <c r="R405" s="800"/>
    </row>
    <row r="406" spans="1:18" ht="12" customHeight="1" x14ac:dyDescent="0.3">
      <c r="A406" s="796" t="str">
        <f t="shared" si="28"/>
        <v/>
      </c>
      <c r="B406" s="796" t="str">
        <f t="shared" si="29"/>
        <v/>
      </c>
      <c r="C406" s="796" t="str">
        <f t="shared" si="30"/>
        <v/>
      </c>
      <c r="D406" s="799"/>
      <c r="E406" s="193"/>
      <c r="F406" s="193"/>
      <c r="G406" s="194"/>
      <c r="H406" s="193"/>
      <c r="I406" s="802"/>
      <c r="J406" s="809"/>
      <c r="K406" s="798" t="str">
        <f t="shared" si="31"/>
        <v>-</v>
      </c>
      <c r="L406" s="797" t="str">
        <f>IFERROR(VALUE(TEXT(IFERROR(IFERROR(VLOOKUP($M406,DePara!$JC$4:$JG$27,5,0),VLOOKUP($M406,DePara!$JE$3:$JG$27,3,0)),0)+$K406,"dd/mm/aaaa hh:mm")),"-")</f>
        <v>-</v>
      </c>
      <c r="M406" s="807"/>
      <c r="N406" s="808"/>
      <c r="O406" s="808"/>
      <c r="P406" s="802"/>
      <c r="Q406" s="801"/>
      <c r="R406" s="800"/>
    </row>
    <row r="407" spans="1:18" ht="12" customHeight="1" x14ac:dyDescent="0.3">
      <c r="A407" s="796" t="str">
        <f t="shared" si="28"/>
        <v/>
      </c>
      <c r="B407" s="796" t="str">
        <f t="shared" si="29"/>
        <v/>
      </c>
      <c r="C407" s="796" t="str">
        <f t="shared" si="30"/>
        <v/>
      </c>
      <c r="D407" s="799"/>
      <c r="E407" s="193"/>
      <c r="F407" s="193"/>
      <c r="G407" s="194"/>
      <c r="H407" s="193"/>
      <c r="I407" s="802"/>
      <c r="J407" s="809"/>
      <c r="K407" s="798" t="str">
        <f t="shared" si="31"/>
        <v>-</v>
      </c>
      <c r="L407" s="797" t="str">
        <f>IFERROR(VALUE(TEXT(IFERROR(IFERROR(VLOOKUP($M407,DePara!$JC$4:$JG$27,5,0),VLOOKUP($M407,DePara!$JE$3:$JG$27,3,0)),0)+$K407,"dd/mm/aaaa hh:mm")),"-")</f>
        <v>-</v>
      </c>
      <c r="M407" s="807"/>
      <c r="N407" s="808"/>
      <c r="O407" s="808"/>
      <c r="P407" s="802"/>
      <c r="Q407" s="801"/>
      <c r="R407" s="800"/>
    </row>
    <row r="408" spans="1:18" ht="12" customHeight="1" x14ac:dyDescent="0.3">
      <c r="A408" s="796" t="str">
        <f t="shared" si="28"/>
        <v/>
      </c>
      <c r="B408" s="796" t="str">
        <f t="shared" si="29"/>
        <v/>
      </c>
      <c r="C408" s="796" t="str">
        <f t="shared" si="30"/>
        <v/>
      </c>
      <c r="D408" s="799"/>
      <c r="E408" s="193"/>
      <c r="F408" s="193"/>
      <c r="G408" s="194"/>
      <c r="H408" s="193"/>
      <c r="I408" s="802"/>
      <c r="J408" s="809"/>
      <c r="K408" s="798" t="str">
        <f t="shared" si="31"/>
        <v>-</v>
      </c>
      <c r="L408" s="797" t="str">
        <f>IFERROR(VALUE(TEXT(IFERROR(IFERROR(VLOOKUP($M408,DePara!$JC$4:$JG$27,5,0),VLOOKUP($M408,DePara!$JE$3:$JG$27,3,0)),0)+$K408,"dd/mm/aaaa hh:mm")),"-")</f>
        <v>-</v>
      </c>
      <c r="M408" s="807"/>
      <c r="N408" s="808"/>
      <c r="O408" s="808"/>
      <c r="P408" s="802"/>
      <c r="Q408" s="801"/>
      <c r="R408" s="800"/>
    </row>
    <row r="409" spans="1:18" ht="12" customHeight="1" x14ac:dyDescent="0.3">
      <c r="A409" s="796" t="str">
        <f t="shared" si="28"/>
        <v/>
      </c>
      <c r="B409" s="796" t="str">
        <f t="shared" si="29"/>
        <v/>
      </c>
      <c r="C409" s="796" t="str">
        <f t="shared" si="30"/>
        <v/>
      </c>
      <c r="D409" s="799"/>
      <c r="E409" s="193"/>
      <c r="F409" s="193"/>
      <c r="G409" s="194"/>
      <c r="H409" s="193"/>
      <c r="I409" s="802"/>
      <c r="J409" s="809"/>
      <c r="K409" s="798" t="str">
        <f t="shared" si="31"/>
        <v>-</v>
      </c>
      <c r="L409" s="797" t="str">
        <f>IFERROR(VALUE(TEXT(IFERROR(IFERROR(VLOOKUP($M409,DePara!$JC$4:$JG$27,5,0),VLOOKUP($M409,DePara!$JE$3:$JG$27,3,0)),0)+$K409,"dd/mm/aaaa hh:mm")),"-")</f>
        <v>-</v>
      </c>
      <c r="M409" s="807"/>
      <c r="N409" s="808"/>
      <c r="O409" s="808"/>
      <c r="P409" s="802"/>
      <c r="Q409" s="801"/>
      <c r="R409" s="800"/>
    </row>
    <row r="410" spans="1:18" ht="12" customHeight="1" x14ac:dyDescent="0.3">
      <c r="A410" s="796" t="str">
        <f t="shared" si="28"/>
        <v/>
      </c>
      <c r="B410" s="796" t="str">
        <f t="shared" si="29"/>
        <v/>
      </c>
      <c r="C410" s="796" t="str">
        <f t="shared" si="30"/>
        <v/>
      </c>
      <c r="D410" s="799"/>
      <c r="E410" s="193"/>
      <c r="F410" s="193"/>
      <c r="G410" s="194"/>
      <c r="H410" s="193"/>
      <c r="I410" s="802"/>
      <c r="J410" s="809"/>
      <c r="K410" s="798" t="str">
        <f t="shared" si="31"/>
        <v>-</v>
      </c>
      <c r="L410" s="797" t="str">
        <f>IFERROR(VALUE(TEXT(IFERROR(IFERROR(VLOOKUP($M410,DePara!$JC$4:$JG$27,5,0),VLOOKUP($M410,DePara!$JE$3:$JG$27,3,0)),0)+$K410,"dd/mm/aaaa hh:mm")),"-")</f>
        <v>-</v>
      </c>
      <c r="M410" s="807"/>
      <c r="N410" s="808"/>
      <c r="O410" s="808"/>
      <c r="P410" s="802"/>
      <c r="Q410" s="801"/>
      <c r="R410" s="800"/>
    </row>
    <row r="411" spans="1:18" ht="12" customHeight="1" x14ac:dyDescent="0.3">
      <c r="A411" s="796" t="str">
        <f t="shared" si="28"/>
        <v/>
      </c>
      <c r="B411" s="796" t="str">
        <f t="shared" si="29"/>
        <v/>
      </c>
      <c r="C411" s="796" t="str">
        <f t="shared" si="30"/>
        <v/>
      </c>
      <c r="D411" s="799"/>
      <c r="E411" s="193"/>
      <c r="F411" s="193"/>
      <c r="G411" s="194"/>
      <c r="H411" s="193"/>
      <c r="I411" s="802"/>
      <c r="J411" s="809"/>
      <c r="K411" s="798" t="str">
        <f t="shared" si="31"/>
        <v>-</v>
      </c>
      <c r="L411" s="797" t="str">
        <f>IFERROR(VALUE(TEXT(IFERROR(IFERROR(VLOOKUP($M411,DePara!$JC$4:$JG$27,5,0),VLOOKUP($M411,DePara!$JE$3:$JG$27,3,0)),0)+$K411,"dd/mm/aaaa hh:mm")),"-")</f>
        <v>-</v>
      </c>
      <c r="M411" s="807"/>
      <c r="N411" s="808"/>
      <c r="O411" s="808"/>
      <c r="P411" s="802"/>
      <c r="Q411" s="801"/>
      <c r="R411" s="800"/>
    </row>
    <row r="412" spans="1:18" ht="12" customHeight="1" x14ac:dyDescent="0.3">
      <c r="A412" s="796" t="str">
        <f t="shared" si="28"/>
        <v/>
      </c>
      <c r="B412" s="796" t="str">
        <f t="shared" si="29"/>
        <v/>
      </c>
      <c r="C412" s="796" t="str">
        <f t="shared" si="30"/>
        <v/>
      </c>
      <c r="D412" s="799"/>
      <c r="E412" s="193"/>
      <c r="F412" s="193"/>
      <c r="G412" s="194"/>
      <c r="H412" s="193"/>
      <c r="I412" s="802"/>
      <c r="J412" s="809"/>
      <c r="K412" s="798" t="str">
        <f t="shared" si="31"/>
        <v>-</v>
      </c>
      <c r="L412" s="797" t="str">
        <f>IFERROR(VALUE(TEXT(IFERROR(IFERROR(VLOOKUP($M412,DePara!$JC$4:$JG$27,5,0),VLOOKUP($M412,DePara!$JE$3:$JG$27,3,0)),0)+$K412,"dd/mm/aaaa hh:mm")),"-")</f>
        <v>-</v>
      </c>
      <c r="M412" s="807"/>
      <c r="N412" s="808"/>
      <c r="O412" s="808"/>
      <c r="P412" s="802"/>
      <c r="Q412" s="801"/>
      <c r="R412" s="800"/>
    </row>
    <row r="413" spans="1:18" ht="12" customHeight="1" x14ac:dyDescent="0.3">
      <c r="A413" s="796" t="str">
        <f t="shared" si="28"/>
        <v/>
      </c>
      <c r="B413" s="796" t="str">
        <f t="shared" si="29"/>
        <v/>
      </c>
      <c r="C413" s="796" t="str">
        <f t="shared" si="30"/>
        <v/>
      </c>
      <c r="D413" s="799"/>
      <c r="E413" s="193"/>
      <c r="F413" s="193"/>
      <c r="G413" s="194"/>
      <c r="H413" s="193"/>
      <c r="I413" s="802"/>
      <c r="J413" s="809"/>
      <c r="K413" s="798" t="str">
        <f t="shared" si="31"/>
        <v>-</v>
      </c>
      <c r="L413" s="797" t="str">
        <f>IFERROR(VALUE(TEXT(IFERROR(IFERROR(VLOOKUP($M413,DePara!$JC$4:$JG$27,5,0),VLOOKUP($M413,DePara!$JE$3:$JG$27,3,0)),0)+$K413,"dd/mm/aaaa hh:mm")),"-")</f>
        <v>-</v>
      </c>
      <c r="M413" s="807"/>
      <c r="N413" s="808"/>
      <c r="O413" s="808"/>
      <c r="P413" s="802"/>
      <c r="Q413" s="801"/>
      <c r="R413" s="800"/>
    </row>
    <row r="414" spans="1:18" ht="12" customHeight="1" x14ac:dyDescent="0.3">
      <c r="A414" s="796" t="str">
        <f t="shared" si="28"/>
        <v/>
      </c>
      <c r="B414" s="796" t="str">
        <f t="shared" si="29"/>
        <v/>
      </c>
      <c r="C414" s="796" t="str">
        <f t="shared" si="30"/>
        <v/>
      </c>
      <c r="D414" s="799"/>
      <c r="E414" s="193"/>
      <c r="F414" s="193"/>
      <c r="G414" s="194"/>
      <c r="H414" s="193"/>
      <c r="I414" s="802"/>
      <c r="J414" s="809"/>
      <c r="K414" s="798" t="str">
        <f t="shared" si="31"/>
        <v>-</v>
      </c>
      <c r="L414" s="797" t="str">
        <f>IFERROR(VALUE(TEXT(IFERROR(IFERROR(VLOOKUP($M414,DePara!$JC$4:$JG$27,5,0),VLOOKUP($M414,DePara!$JE$3:$JG$27,3,0)),0)+$K414,"dd/mm/aaaa hh:mm")),"-")</f>
        <v>-</v>
      </c>
      <c r="M414" s="807"/>
      <c r="N414" s="808"/>
      <c r="O414" s="808"/>
      <c r="P414" s="802"/>
      <c r="Q414" s="801"/>
      <c r="R414" s="800"/>
    </row>
    <row r="415" spans="1:18" ht="12" customHeight="1" x14ac:dyDescent="0.3">
      <c r="A415" s="796" t="str">
        <f t="shared" si="28"/>
        <v/>
      </c>
      <c r="B415" s="796" t="str">
        <f t="shared" si="29"/>
        <v/>
      </c>
      <c r="C415" s="796" t="str">
        <f t="shared" si="30"/>
        <v/>
      </c>
      <c r="D415" s="799"/>
      <c r="E415" s="193"/>
      <c r="F415" s="193"/>
      <c r="G415" s="194"/>
      <c r="H415" s="193"/>
      <c r="I415" s="802"/>
      <c r="J415" s="809"/>
      <c r="K415" s="798" t="str">
        <f t="shared" si="31"/>
        <v>-</v>
      </c>
      <c r="L415" s="797" t="str">
        <f>IFERROR(VALUE(TEXT(IFERROR(IFERROR(VLOOKUP($M415,DePara!$JC$4:$JG$27,5,0),VLOOKUP($M415,DePara!$JE$3:$JG$27,3,0)),0)+$K415,"dd/mm/aaaa hh:mm")),"-")</f>
        <v>-</v>
      </c>
      <c r="M415" s="807"/>
      <c r="N415" s="808"/>
      <c r="O415" s="808"/>
      <c r="P415" s="802"/>
      <c r="Q415" s="801"/>
      <c r="R415" s="800"/>
    </row>
    <row r="416" spans="1:18" ht="12" customHeight="1" x14ac:dyDescent="0.3">
      <c r="A416" s="796" t="str">
        <f t="shared" si="28"/>
        <v/>
      </c>
      <c r="B416" s="796" t="str">
        <f t="shared" si="29"/>
        <v/>
      </c>
      <c r="C416" s="796" t="str">
        <f t="shared" si="30"/>
        <v/>
      </c>
      <c r="D416" s="799"/>
      <c r="E416" s="193"/>
      <c r="F416" s="193"/>
      <c r="G416" s="194"/>
      <c r="H416" s="193"/>
      <c r="I416" s="802"/>
      <c r="J416" s="809"/>
      <c r="K416" s="798" t="str">
        <f t="shared" si="31"/>
        <v>-</v>
      </c>
      <c r="L416" s="797" t="str">
        <f>IFERROR(VALUE(TEXT(IFERROR(IFERROR(VLOOKUP($M416,DePara!$JC$4:$JG$27,5,0),VLOOKUP($M416,DePara!$JE$3:$JG$27,3,0)),0)+$K416,"dd/mm/aaaa hh:mm")),"-")</f>
        <v>-</v>
      </c>
      <c r="M416" s="807"/>
      <c r="N416" s="808"/>
      <c r="O416" s="808"/>
      <c r="P416" s="802"/>
      <c r="Q416" s="801"/>
      <c r="R416" s="800"/>
    </row>
    <row r="417" spans="1:18" ht="12" customHeight="1" x14ac:dyDescent="0.3">
      <c r="A417" s="796" t="str">
        <f t="shared" si="28"/>
        <v/>
      </c>
      <c r="B417" s="796" t="str">
        <f t="shared" si="29"/>
        <v/>
      </c>
      <c r="C417" s="796" t="str">
        <f t="shared" si="30"/>
        <v/>
      </c>
      <c r="D417" s="799"/>
      <c r="E417" s="193"/>
      <c r="F417" s="193"/>
      <c r="G417" s="194"/>
      <c r="H417" s="193"/>
      <c r="I417" s="802"/>
      <c r="J417" s="809"/>
      <c r="K417" s="798" t="str">
        <f t="shared" si="31"/>
        <v>-</v>
      </c>
      <c r="L417" s="797" t="str">
        <f>IFERROR(VALUE(TEXT(IFERROR(IFERROR(VLOOKUP($M417,DePara!$JC$4:$JG$27,5,0),VLOOKUP($M417,DePara!$JE$3:$JG$27,3,0)),0)+$K417,"dd/mm/aaaa hh:mm")),"-")</f>
        <v>-</v>
      </c>
      <c r="M417" s="807"/>
      <c r="N417" s="808"/>
      <c r="O417" s="808"/>
      <c r="P417" s="802"/>
      <c r="Q417" s="801"/>
      <c r="R417" s="800"/>
    </row>
    <row r="418" spans="1:18" ht="12" customHeight="1" x14ac:dyDescent="0.3">
      <c r="A418" s="796" t="str">
        <f t="shared" si="28"/>
        <v/>
      </c>
      <c r="B418" s="796" t="str">
        <f t="shared" si="29"/>
        <v/>
      </c>
      <c r="C418" s="796" t="str">
        <f t="shared" si="30"/>
        <v/>
      </c>
      <c r="D418" s="799"/>
      <c r="E418" s="193"/>
      <c r="F418" s="193"/>
      <c r="G418" s="194"/>
      <c r="H418" s="193"/>
      <c r="I418" s="802"/>
      <c r="J418" s="809"/>
      <c r="K418" s="798" t="str">
        <f t="shared" si="31"/>
        <v>-</v>
      </c>
      <c r="L418" s="797" t="str">
        <f>IFERROR(VALUE(TEXT(IFERROR(IFERROR(VLOOKUP($M418,DePara!$JC$4:$JG$27,5,0),VLOOKUP($M418,DePara!$JE$3:$JG$27,3,0)),0)+$K418,"dd/mm/aaaa hh:mm")),"-")</f>
        <v>-</v>
      </c>
      <c r="M418" s="807"/>
      <c r="N418" s="808"/>
      <c r="O418" s="808"/>
      <c r="P418" s="802"/>
      <c r="Q418" s="801"/>
      <c r="R418" s="800"/>
    </row>
    <row r="419" spans="1:18" ht="12" customHeight="1" x14ac:dyDescent="0.3">
      <c r="A419" s="796" t="str">
        <f t="shared" si="28"/>
        <v/>
      </c>
      <c r="B419" s="796" t="str">
        <f t="shared" si="29"/>
        <v/>
      </c>
      <c r="C419" s="796" t="str">
        <f t="shared" si="30"/>
        <v/>
      </c>
      <c r="D419" s="799"/>
      <c r="E419" s="193"/>
      <c r="F419" s="193"/>
      <c r="G419" s="194"/>
      <c r="H419" s="193"/>
      <c r="I419" s="802"/>
      <c r="J419" s="809"/>
      <c r="K419" s="798" t="str">
        <f t="shared" si="31"/>
        <v>-</v>
      </c>
      <c r="L419" s="797" t="str">
        <f>IFERROR(VALUE(TEXT(IFERROR(IFERROR(VLOOKUP($M419,DePara!$JC$4:$JG$27,5,0),VLOOKUP($M419,DePara!$JE$3:$JG$27,3,0)),0)+$K419,"dd/mm/aaaa hh:mm")),"-")</f>
        <v>-</v>
      </c>
      <c r="M419" s="807"/>
      <c r="N419" s="808"/>
      <c r="O419" s="808"/>
      <c r="P419" s="802"/>
      <c r="Q419" s="801"/>
      <c r="R419" s="800"/>
    </row>
    <row r="420" spans="1:18" ht="12" customHeight="1" x14ac:dyDescent="0.3">
      <c r="A420" s="796" t="str">
        <f t="shared" si="28"/>
        <v/>
      </c>
      <c r="B420" s="796" t="str">
        <f t="shared" si="29"/>
        <v/>
      </c>
      <c r="C420" s="796" t="str">
        <f t="shared" si="30"/>
        <v/>
      </c>
      <c r="D420" s="799"/>
      <c r="E420" s="193"/>
      <c r="F420" s="193"/>
      <c r="G420" s="194"/>
      <c r="H420" s="193"/>
      <c r="I420" s="802"/>
      <c r="J420" s="809"/>
      <c r="K420" s="798" t="str">
        <f t="shared" si="31"/>
        <v>-</v>
      </c>
      <c r="L420" s="797" t="str">
        <f>IFERROR(VALUE(TEXT(IFERROR(IFERROR(VLOOKUP($M420,DePara!$JC$4:$JG$27,5,0),VLOOKUP($M420,DePara!$JE$3:$JG$27,3,0)),0)+$K420,"dd/mm/aaaa hh:mm")),"-")</f>
        <v>-</v>
      </c>
      <c r="M420" s="807"/>
      <c r="N420" s="808"/>
      <c r="O420" s="808"/>
      <c r="P420" s="802"/>
      <c r="Q420" s="801"/>
      <c r="R420" s="800"/>
    </row>
    <row r="421" spans="1:18" ht="12" customHeight="1" x14ac:dyDescent="0.3">
      <c r="A421" s="796" t="str">
        <f t="shared" si="28"/>
        <v/>
      </c>
      <c r="B421" s="796" t="str">
        <f t="shared" si="29"/>
        <v/>
      </c>
      <c r="C421" s="796" t="str">
        <f t="shared" si="30"/>
        <v/>
      </c>
      <c r="D421" s="799"/>
      <c r="E421" s="193"/>
      <c r="F421" s="193"/>
      <c r="G421" s="194"/>
      <c r="H421" s="193"/>
      <c r="I421" s="802"/>
      <c r="J421" s="809"/>
      <c r="K421" s="798" t="str">
        <f t="shared" si="31"/>
        <v>-</v>
      </c>
      <c r="L421" s="797" t="str">
        <f>IFERROR(VALUE(TEXT(IFERROR(IFERROR(VLOOKUP($M421,DePara!$JC$4:$JG$27,5,0),VLOOKUP($M421,DePara!$JE$3:$JG$27,3,0)),0)+$K421,"dd/mm/aaaa hh:mm")),"-")</f>
        <v>-</v>
      </c>
      <c r="M421" s="807"/>
      <c r="N421" s="808"/>
      <c r="O421" s="808"/>
      <c r="P421" s="802"/>
      <c r="Q421" s="801"/>
      <c r="R421" s="800"/>
    </row>
    <row r="422" spans="1:18" ht="12" customHeight="1" x14ac:dyDescent="0.3">
      <c r="A422" s="796" t="str">
        <f t="shared" si="28"/>
        <v/>
      </c>
      <c r="B422" s="796" t="str">
        <f t="shared" si="29"/>
        <v/>
      </c>
      <c r="C422" s="796" t="str">
        <f t="shared" si="30"/>
        <v/>
      </c>
      <c r="D422" s="799"/>
      <c r="E422" s="193"/>
      <c r="F422" s="193"/>
      <c r="G422" s="194"/>
      <c r="H422" s="193"/>
      <c r="I422" s="802"/>
      <c r="J422" s="809"/>
      <c r="K422" s="798" t="str">
        <f t="shared" si="31"/>
        <v>-</v>
      </c>
      <c r="L422" s="797" t="str">
        <f>IFERROR(VALUE(TEXT(IFERROR(IFERROR(VLOOKUP($M422,DePara!$JC$4:$JG$27,5,0),VLOOKUP($M422,DePara!$JE$3:$JG$27,3,0)),0)+$K422,"dd/mm/aaaa hh:mm")),"-")</f>
        <v>-</v>
      </c>
      <c r="M422" s="807"/>
      <c r="N422" s="808"/>
      <c r="O422" s="808"/>
      <c r="P422" s="802"/>
      <c r="Q422" s="801"/>
      <c r="R422" s="800"/>
    </row>
    <row r="423" spans="1:18" ht="12" customHeight="1" x14ac:dyDescent="0.3">
      <c r="A423" s="796" t="str">
        <f t="shared" si="28"/>
        <v/>
      </c>
      <c r="B423" s="796" t="str">
        <f t="shared" si="29"/>
        <v/>
      </c>
      <c r="C423" s="796" t="str">
        <f t="shared" si="30"/>
        <v/>
      </c>
      <c r="D423" s="799"/>
      <c r="E423" s="193"/>
      <c r="F423" s="193"/>
      <c r="G423" s="194"/>
      <c r="H423" s="193"/>
      <c r="I423" s="802"/>
      <c r="J423" s="809"/>
      <c r="K423" s="798" t="str">
        <f t="shared" si="31"/>
        <v>-</v>
      </c>
      <c r="L423" s="797" t="str">
        <f>IFERROR(VALUE(TEXT(IFERROR(IFERROR(VLOOKUP($M423,DePara!$JC$4:$JG$27,5,0),VLOOKUP($M423,DePara!$JE$3:$JG$27,3,0)),0)+$K423,"dd/mm/aaaa hh:mm")),"-")</f>
        <v>-</v>
      </c>
      <c r="M423" s="807"/>
      <c r="N423" s="808"/>
      <c r="O423" s="808"/>
      <c r="P423" s="802"/>
      <c r="Q423" s="801"/>
      <c r="R423" s="800"/>
    </row>
    <row r="424" spans="1:18" ht="12" customHeight="1" x14ac:dyDescent="0.3">
      <c r="A424" s="796" t="str">
        <f t="shared" si="28"/>
        <v/>
      </c>
      <c r="B424" s="796" t="str">
        <f t="shared" si="29"/>
        <v/>
      </c>
      <c r="C424" s="796" t="str">
        <f t="shared" si="30"/>
        <v/>
      </c>
      <c r="D424" s="799"/>
      <c r="E424" s="193"/>
      <c r="F424" s="193"/>
      <c r="G424" s="194"/>
      <c r="H424" s="193"/>
      <c r="I424" s="802"/>
      <c r="J424" s="809"/>
      <c r="K424" s="798" t="str">
        <f t="shared" si="31"/>
        <v>-</v>
      </c>
      <c r="L424" s="797" t="str">
        <f>IFERROR(VALUE(TEXT(IFERROR(IFERROR(VLOOKUP($M424,DePara!$JC$4:$JG$27,5,0),VLOOKUP($M424,DePara!$JE$3:$JG$27,3,0)),0)+$K424,"dd/mm/aaaa hh:mm")),"-")</f>
        <v>-</v>
      </c>
      <c r="M424" s="807"/>
      <c r="N424" s="808"/>
      <c r="O424" s="808"/>
      <c r="P424" s="802"/>
      <c r="Q424" s="801"/>
      <c r="R424" s="800"/>
    </row>
    <row r="425" spans="1:18" ht="12" customHeight="1" x14ac:dyDescent="0.3">
      <c r="A425" s="796" t="str">
        <f t="shared" si="28"/>
        <v/>
      </c>
      <c r="B425" s="796" t="str">
        <f t="shared" si="29"/>
        <v/>
      </c>
      <c r="C425" s="796" t="str">
        <f t="shared" si="30"/>
        <v/>
      </c>
      <c r="D425" s="799"/>
      <c r="E425" s="193"/>
      <c r="F425" s="193"/>
      <c r="G425" s="194"/>
      <c r="H425" s="193"/>
      <c r="I425" s="802"/>
      <c r="J425" s="809"/>
      <c r="K425" s="798" t="str">
        <f t="shared" si="31"/>
        <v>-</v>
      </c>
      <c r="L425" s="797" t="str">
        <f>IFERROR(VALUE(TEXT(IFERROR(IFERROR(VLOOKUP($M425,DePara!$JC$4:$JG$27,5,0),VLOOKUP($M425,DePara!$JE$3:$JG$27,3,0)),0)+$K425,"dd/mm/aaaa hh:mm")),"-")</f>
        <v>-</v>
      </c>
      <c r="M425" s="807"/>
      <c r="N425" s="808"/>
      <c r="O425" s="808"/>
      <c r="P425" s="802"/>
      <c r="Q425" s="801"/>
      <c r="R425" s="800"/>
    </row>
    <row r="426" spans="1:18" ht="12" customHeight="1" x14ac:dyDescent="0.3">
      <c r="A426" s="796" t="str">
        <f t="shared" si="28"/>
        <v/>
      </c>
      <c r="B426" s="796" t="str">
        <f t="shared" si="29"/>
        <v/>
      </c>
      <c r="C426" s="796" t="str">
        <f t="shared" si="30"/>
        <v/>
      </c>
      <c r="D426" s="799"/>
      <c r="E426" s="193"/>
      <c r="F426" s="193"/>
      <c r="G426" s="194"/>
      <c r="H426" s="193"/>
      <c r="I426" s="802"/>
      <c r="J426" s="809"/>
      <c r="K426" s="798" t="str">
        <f t="shared" si="31"/>
        <v>-</v>
      </c>
      <c r="L426" s="797" t="str">
        <f>IFERROR(VALUE(TEXT(IFERROR(IFERROR(VLOOKUP($M426,DePara!$JC$4:$JG$27,5,0),VLOOKUP($M426,DePara!$JE$3:$JG$27,3,0)),0)+$K426,"dd/mm/aaaa hh:mm")),"-")</f>
        <v>-</v>
      </c>
      <c r="M426" s="807"/>
      <c r="N426" s="808"/>
      <c r="O426" s="808"/>
      <c r="P426" s="802"/>
      <c r="Q426" s="801"/>
      <c r="R426" s="800"/>
    </row>
    <row r="427" spans="1:18" ht="12" customHeight="1" x14ac:dyDescent="0.3">
      <c r="A427" s="796" t="str">
        <f t="shared" si="28"/>
        <v/>
      </c>
      <c r="B427" s="796" t="str">
        <f t="shared" si="29"/>
        <v/>
      </c>
      <c r="C427" s="796" t="str">
        <f t="shared" si="30"/>
        <v/>
      </c>
      <c r="D427" s="799"/>
      <c r="E427" s="193"/>
      <c r="F427" s="193"/>
      <c r="G427" s="194"/>
      <c r="H427" s="193"/>
      <c r="I427" s="802"/>
      <c r="J427" s="809"/>
      <c r="K427" s="798" t="str">
        <f t="shared" si="31"/>
        <v>-</v>
      </c>
      <c r="L427" s="797" t="str">
        <f>IFERROR(VALUE(TEXT(IFERROR(IFERROR(VLOOKUP($M427,DePara!$JC$4:$JG$27,5,0),VLOOKUP($M427,DePara!$JE$3:$JG$27,3,0)),0)+$K427,"dd/mm/aaaa hh:mm")),"-")</f>
        <v>-</v>
      </c>
      <c r="M427" s="807"/>
      <c r="N427" s="808"/>
      <c r="O427" s="808"/>
      <c r="P427" s="802"/>
      <c r="Q427" s="801"/>
      <c r="R427" s="800"/>
    </row>
    <row r="428" spans="1:18" ht="12" customHeight="1" x14ac:dyDescent="0.3">
      <c r="A428" s="796" t="str">
        <f t="shared" si="28"/>
        <v/>
      </c>
      <c r="B428" s="796" t="str">
        <f t="shared" si="29"/>
        <v/>
      </c>
      <c r="C428" s="796" t="str">
        <f t="shared" si="30"/>
        <v/>
      </c>
      <c r="D428" s="799"/>
      <c r="E428" s="193"/>
      <c r="F428" s="193"/>
      <c r="G428" s="194"/>
      <c r="H428" s="193"/>
      <c r="I428" s="802"/>
      <c r="J428" s="809"/>
      <c r="K428" s="798" t="str">
        <f t="shared" si="31"/>
        <v>-</v>
      </c>
      <c r="L428" s="797" t="str">
        <f>IFERROR(VALUE(TEXT(IFERROR(IFERROR(VLOOKUP($M428,DePara!$JC$4:$JG$27,5,0),VLOOKUP($M428,DePara!$JE$3:$JG$27,3,0)),0)+$K428,"dd/mm/aaaa hh:mm")),"-")</f>
        <v>-</v>
      </c>
      <c r="M428" s="807"/>
      <c r="N428" s="808"/>
      <c r="O428" s="808"/>
      <c r="P428" s="802"/>
      <c r="Q428" s="801"/>
      <c r="R428" s="800"/>
    </row>
    <row r="429" spans="1:18" ht="12" customHeight="1" x14ac:dyDescent="0.3">
      <c r="A429" s="796" t="str">
        <f t="shared" si="28"/>
        <v/>
      </c>
      <c r="B429" s="796" t="str">
        <f t="shared" si="29"/>
        <v/>
      </c>
      <c r="C429" s="796" t="str">
        <f t="shared" si="30"/>
        <v/>
      </c>
      <c r="D429" s="799"/>
      <c r="E429" s="193"/>
      <c r="F429" s="193"/>
      <c r="G429" s="194"/>
      <c r="H429" s="193"/>
      <c r="I429" s="802"/>
      <c r="J429" s="809"/>
      <c r="K429" s="798" t="str">
        <f t="shared" si="31"/>
        <v>-</v>
      </c>
      <c r="L429" s="797" t="str">
        <f>IFERROR(VALUE(TEXT(IFERROR(IFERROR(VLOOKUP($M429,DePara!$JC$4:$JG$27,5,0),VLOOKUP($M429,DePara!$JE$3:$JG$27,3,0)),0)+$K429,"dd/mm/aaaa hh:mm")),"-")</f>
        <v>-</v>
      </c>
      <c r="M429" s="807"/>
      <c r="N429" s="808"/>
      <c r="O429" s="808"/>
      <c r="P429" s="802"/>
      <c r="Q429" s="801"/>
      <c r="R429" s="800"/>
    </row>
    <row r="430" spans="1:18" ht="12" customHeight="1" x14ac:dyDescent="0.3">
      <c r="A430" s="796" t="str">
        <f t="shared" si="28"/>
        <v/>
      </c>
      <c r="B430" s="796" t="str">
        <f t="shared" si="29"/>
        <v/>
      </c>
      <c r="C430" s="796" t="str">
        <f t="shared" si="30"/>
        <v/>
      </c>
      <c r="D430" s="799"/>
      <c r="E430" s="193"/>
      <c r="F430" s="193"/>
      <c r="G430" s="194"/>
      <c r="H430" s="193"/>
      <c r="I430" s="802"/>
      <c r="J430" s="809"/>
      <c r="K430" s="798" t="str">
        <f t="shared" si="31"/>
        <v>-</v>
      </c>
      <c r="L430" s="797" t="str">
        <f>IFERROR(VALUE(TEXT(IFERROR(IFERROR(VLOOKUP($M430,DePara!$JC$4:$JG$27,5,0),VLOOKUP($M430,DePara!$JE$3:$JG$27,3,0)),0)+$K430,"dd/mm/aaaa hh:mm")),"-")</f>
        <v>-</v>
      </c>
      <c r="M430" s="807"/>
      <c r="N430" s="808"/>
      <c r="O430" s="808"/>
      <c r="P430" s="802"/>
      <c r="Q430" s="801"/>
      <c r="R430" s="800"/>
    </row>
    <row r="431" spans="1:18" ht="12" customHeight="1" x14ac:dyDescent="0.3">
      <c r="A431" s="796" t="str">
        <f t="shared" si="28"/>
        <v/>
      </c>
      <c r="B431" s="796" t="str">
        <f t="shared" si="29"/>
        <v/>
      </c>
      <c r="C431" s="796" t="str">
        <f t="shared" si="30"/>
        <v/>
      </c>
      <c r="D431" s="799"/>
      <c r="E431" s="193"/>
      <c r="F431" s="193"/>
      <c r="G431" s="194"/>
      <c r="H431" s="193"/>
      <c r="I431" s="802"/>
      <c r="J431" s="809"/>
      <c r="K431" s="798" t="str">
        <f t="shared" si="31"/>
        <v>-</v>
      </c>
      <c r="L431" s="797" t="str">
        <f>IFERROR(VALUE(TEXT(IFERROR(IFERROR(VLOOKUP($M431,DePara!$JC$4:$JG$27,5,0),VLOOKUP($M431,DePara!$JE$3:$JG$27,3,0)),0)+$K431,"dd/mm/aaaa hh:mm")),"-")</f>
        <v>-</v>
      </c>
      <c r="M431" s="807"/>
      <c r="N431" s="808"/>
      <c r="O431" s="808"/>
      <c r="P431" s="802"/>
      <c r="Q431" s="801"/>
      <c r="R431" s="800"/>
    </row>
    <row r="432" spans="1:18" ht="12" customHeight="1" x14ac:dyDescent="0.3">
      <c r="A432" s="796" t="str">
        <f t="shared" si="28"/>
        <v/>
      </c>
      <c r="B432" s="796" t="str">
        <f t="shared" si="29"/>
        <v/>
      </c>
      <c r="C432" s="796" t="str">
        <f t="shared" si="30"/>
        <v/>
      </c>
      <c r="D432" s="799"/>
      <c r="E432" s="193"/>
      <c r="F432" s="193"/>
      <c r="G432" s="194"/>
      <c r="H432" s="193"/>
      <c r="I432" s="802"/>
      <c r="J432" s="809"/>
      <c r="K432" s="798" t="str">
        <f t="shared" si="31"/>
        <v>-</v>
      </c>
      <c r="L432" s="797" t="str">
        <f>IFERROR(VALUE(TEXT(IFERROR(IFERROR(VLOOKUP($M432,DePara!$JC$4:$JG$27,5,0),VLOOKUP($M432,DePara!$JE$3:$JG$27,3,0)),0)+$K432,"dd/mm/aaaa hh:mm")),"-")</f>
        <v>-</v>
      </c>
      <c r="M432" s="807"/>
      <c r="N432" s="808"/>
      <c r="O432" s="808"/>
      <c r="P432" s="802"/>
      <c r="Q432" s="801"/>
      <c r="R432" s="800"/>
    </row>
    <row r="433" spans="1:18" ht="12" customHeight="1" x14ac:dyDescent="0.3">
      <c r="A433" s="796" t="str">
        <f t="shared" si="28"/>
        <v/>
      </c>
      <c r="B433" s="796" t="str">
        <f t="shared" si="29"/>
        <v/>
      </c>
      <c r="C433" s="796" t="str">
        <f t="shared" si="30"/>
        <v/>
      </c>
      <c r="D433" s="799"/>
      <c r="E433" s="193"/>
      <c r="F433" s="193"/>
      <c r="G433" s="194"/>
      <c r="H433" s="193"/>
      <c r="I433" s="802"/>
      <c r="J433" s="809"/>
      <c r="K433" s="798" t="str">
        <f t="shared" si="31"/>
        <v>-</v>
      </c>
      <c r="L433" s="797" t="str">
        <f>IFERROR(VALUE(TEXT(IFERROR(IFERROR(VLOOKUP($M433,DePara!$JC$4:$JG$27,5,0),VLOOKUP($M433,DePara!$JE$3:$JG$27,3,0)),0)+$K433,"dd/mm/aaaa hh:mm")),"-")</f>
        <v>-</v>
      </c>
      <c r="M433" s="807"/>
      <c r="N433" s="808"/>
      <c r="O433" s="808"/>
      <c r="P433" s="802"/>
      <c r="Q433" s="801"/>
      <c r="R433" s="800"/>
    </row>
    <row r="434" spans="1:18" ht="12" customHeight="1" x14ac:dyDescent="0.3">
      <c r="A434" s="796" t="str">
        <f t="shared" si="28"/>
        <v/>
      </c>
      <c r="B434" s="796" t="str">
        <f t="shared" si="29"/>
        <v/>
      </c>
      <c r="C434" s="796" t="str">
        <f t="shared" si="30"/>
        <v/>
      </c>
      <c r="D434" s="799"/>
      <c r="E434" s="193"/>
      <c r="F434" s="193"/>
      <c r="G434" s="194"/>
      <c r="H434" s="193"/>
      <c r="I434" s="802"/>
      <c r="J434" s="809"/>
      <c r="K434" s="798" t="str">
        <f t="shared" si="31"/>
        <v>-</v>
      </c>
      <c r="L434" s="797" t="str">
        <f>IFERROR(VALUE(TEXT(IFERROR(IFERROR(VLOOKUP($M434,DePara!$JC$4:$JG$27,5,0),VLOOKUP($M434,DePara!$JE$3:$JG$27,3,0)),0)+$K434,"dd/mm/aaaa hh:mm")),"-")</f>
        <v>-</v>
      </c>
      <c r="M434" s="807"/>
      <c r="N434" s="808"/>
      <c r="O434" s="808"/>
      <c r="P434" s="802"/>
      <c r="Q434" s="801"/>
      <c r="R434" s="800"/>
    </row>
    <row r="435" spans="1:18" ht="12" customHeight="1" x14ac:dyDescent="0.3">
      <c r="A435" s="796" t="str">
        <f t="shared" si="28"/>
        <v/>
      </c>
      <c r="B435" s="796" t="str">
        <f t="shared" si="29"/>
        <v/>
      </c>
      <c r="C435" s="796" t="str">
        <f t="shared" si="30"/>
        <v/>
      </c>
      <c r="D435" s="799"/>
      <c r="E435" s="193"/>
      <c r="F435" s="193"/>
      <c r="G435" s="194"/>
      <c r="H435" s="193"/>
      <c r="I435" s="802"/>
      <c r="J435" s="809"/>
      <c r="K435" s="798" t="str">
        <f t="shared" si="31"/>
        <v>-</v>
      </c>
      <c r="L435" s="797" t="str">
        <f>IFERROR(VALUE(TEXT(IFERROR(IFERROR(VLOOKUP($M435,DePara!$JC$4:$JG$27,5,0),VLOOKUP($M435,DePara!$JE$3:$JG$27,3,0)),0)+$K435,"dd/mm/aaaa hh:mm")),"-")</f>
        <v>-</v>
      </c>
      <c r="M435" s="807"/>
      <c r="N435" s="808"/>
      <c r="O435" s="808"/>
      <c r="P435" s="802"/>
      <c r="Q435" s="801"/>
      <c r="R435" s="800"/>
    </row>
    <row r="436" spans="1:18" ht="12" customHeight="1" x14ac:dyDescent="0.3">
      <c r="A436" s="796" t="str">
        <f t="shared" si="28"/>
        <v/>
      </c>
      <c r="B436" s="796" t="str">
        <f t="shared" si="29"/>
        <v/>
      </c>
      <c r="C436" s="796" t="str">
        <f t="shared" si="30"/>
        <v/>
      </c>
      <c r="D436" s="799"/>
      <c r="E436" s="193"/>
      <c r="F436" s="193"/>
      <c r="G436" s="194"/>
      <c r="H436" s="193"/>
      <c r="I436" s="802"/>
      <c r="J436" s="809"/>
      <c r="K436" s="798" t="str">
        <f t="shared" si="31"/>
        <v>-</v>
      </c>
      <c r="L436" s="797" t="str">
        <f>IFERROR(VALUE(TEXT(IFERROR(IFERROR(VLOOKUP($M436,DePara!$JC$4:$JG$27,5,0),VLOOKUP($M436,DePara!$JE$3:$JG$27,3,0)),0)+$K436,"dd/mm/aaaa hh:mm")),"-")</f>
        <v>-</v>
      </c>
      <c r="M436" s="807"/>
      <c r="N436" s="808"/>
      <c r="O436" s="808"/>
      <c r="P436" s="802"/>
      <c r="Q436" s="801"/>
      <c r="R436" s="800"/>
    </row>
    <row r="437" spans="1:18" ht="12" customHeight="1" x14ac:dyDescent="0.3">
      <c r="A437" s="796" t="str">
        <f t="shared" si="28"/>
        <v/>
      </c>
      <c r="B437" s="796" t="str">
        <f t="shared" si="29"/>
        <v/>
      </c>
      <c r="C437" s="796" t="str">
        <f t="shared" si="30"/>
        <v/>
      </c>
      <c r="D437" s="799"/>
      <c r="E437" s="193"/>
      <c r="F437" s="193"/>
      <c r="G437" s="194"/>
      <c r="H437" s="193"/>
      <c r="I437" s="802"/>
      <c r="J437" s="809"/>
      <c r="K437" s="798" t="str">
        <f t="shared" si="31"/>
        <v>-</v>
      </c>
      <c r="L437" s="797" t="str">
        <f>IFERROR(VALUE(TEXT(IFERROR(IFERROR(VLOOKUP($M437,DePara!$JC$4:$JG$27,5,0),VLOOKUP($M437,DePara!$JE$3:$JG$27,3,0)),0)+$K437,"dd/mm/aaaa hh:mm")),"-")</f>
        <v>-</v>
      </c>
      <c r="M437" s="807"/>
      <c r="N437" s="808"/>
      <c r="O437" s="808"/>
      <c r="P437" s="802"/>
      <c r="Q437" s="801"/>
      <c r="R437" s="800"/>
    </row>
    <row r="438" spans="1:18" ht="11.4" customHeight="1" x14ac:dyDescent="0.3">
      <c r="A438" s="796" t="str">
        <f t="shared" si="28"/>
        <v/>
      </c>
      <c r="B438" s="796" t="str">
        <f t="shared" si="29"/>
        <v/>
      </c>
      <c r="C438" s="796" t="str">
        <f t="shared" si="30"/>
        <v/>
      </c>
      <c r="D438" s="799"/>
      <c r="E438" s="193"/>
      <c r="F438" s="193"/>
      <c r="G438" s="194"/>
      <c r="H438" s="193"/>
      <c r="I438" s="802"/>
      <c r="J438" s="809"/>
      <c r="K438" s="798" t="str">
        <f t="shared" si="31"/>
        <v>-</v>
      </c>
      <c r="L438" s="797" t="str">
        <f>IFERROR(VALUE(TEXT(IFERROR(IFERROR(VLOOKUP($M438,DePara!$JC$4:$JG$27,5,0),VLOOKUP($M438,DePara!$JE$3:$JG$27,3,0)),0)+$K438,"dd/mm/aaaa hh:mm")),"-")</f>
        <v>-</v>
      </c>
      <c r="M438" s="807"/>
      <c r="N438" s="808"/>
      <c r="O438" s="808"/>
      <c r="P438" s="802"/>
      <c r="Q438" s="801"/>
      <c r="R438" s="800"/>
    </row>
    <row r="439" spans="1:18" ht="11.4" customHeight="1" x14ac:dyDescent="0.3">
      <c r="A439" s="796" t="str">
        <f t="shared" si="28"/>
        <v/>
      </c>
      <c r="B439" s="796" t="str">
        <f t="shared" si="29"/>
        <v/>
      </c>
      <c r="C439" s="796" t="str">
        <f t="shared" si="30"/>
        <v/>
      </c>
      <c r="D439" s="799"/>
      <c r="E439" s="193"/>
      <c r="F439" s="193"/>
      <c r="G439" s="194"/>
      <c r="H439" s="193"/>
      <c r="I439" s="802"/>
      <c r="J439" s="809"/>
      <c r="K439" s="798" t="str">
        <f t="shared" si="31"/>
        <v>-</v>
      </c>
      <c r="L439" s="797" t="str">
        <f>IFERROR(VALUE(TEXT(IFERROR(IFERROR(VLOOKUP($M439,DePara!$JC$4:$JG$27,5,0),VLOOKUP($M439,DePara!$JE$3:$JG$27,3,0)),0)+$K439,"dd/mm/aaaa hh:mm")),"-")</f>
        <v>-</v>
      </c>
      <c r="M439" s="807"/>
      <c r="N439" s="808"/>
      <c r="O439" s="808"/>
      <c r="P439" s="802"/>
      <c r="Q439" s="801"/>
      <c r="R439" s="800"/>
    </row>
    <row r="440" spans="1:18" ht="11.4" customHeight="1" x14ac:dyDescent="0.3">
      <c r="A440" s="796" t="str">
        <f t="shared" si="28"/>
        <v/>
      </c>
      <c r="B440" s="796" t="str">
        <f t="shared" si="29"/>
        <v/>
      </c>
      <c r="C440" s="796" t="str">
        <f t="shared" si="30"/>
        <v/>
      </c>
      <c r="D440" s="799"/>
      <c r="E440" s="193"/>
      <c r="F440" s="193"/>
      <c r="G440" s="194"/>
      <c r="H440" s="193"/>
      <c r="I440" s="802"/>
      <c r="J440" s="809"/>
      <c r="K440" s="798" t="str">
        <f t="shared" si="31"/>
        <v>-</v>
      </c>
      <c r="L440" s="797" t="str">
        <f>IFERROR(VALUE(TEXT(IFERROR(IFERROR(VLOOKUP($M440,DePara!$JC$4:$JG$27,5,0),VLOOKUP($M440,DePara!$JE$3:$JG$27,3,0)),0)+$K440,"dd/mm/aaaa hh:mm")),"-")</f>
        <v>-</v>
      </c>
      <c r="M440" s="807"/>
      <c r="N440" s="808"/>
      <c r="O440" s="808"/>
      <c r="P440" s="802"/>
      <c r="Q440" s="801"/>
      <c r="R440" s="800"/>
    </row>
    <row r="441" spans="1:18" ht="11.4" customHeight="1" x14ac:dyDescent="0.3">
      <c r="A441" s="796" t="str">
        <f t="shared" si="28"/>
        <v/>
      </c>
      <c r="B441" s="796" t="str">
        <f t="shared" si="29"/>
        <v/>
      </c>
      <c r="C441" s="796" t="str">
        <f t="shared" si="30"/>
        <v/>
      </c>
      <c r="D441" s="799"/>
      <c r="E441" s="193"/>
      <c r="F441" s="193"/>
      <c r="G441" s="194"/>
      <c r="H441" s="193"/>
      <c r="I441" s="802"/>
      <c r="J441" s="809"/>
      <c r="K441" s="798" t="str">
        <f t="shared" si="31"/>
        <v>-</v>
      </c>
      <c r="L441" s="797" t="str">
        <f>IFERROR(VALUE(TEXT(IFERROR(IFERROR(VLOOKUP($M441,DePara!$JC$4:$JG$27,5,0),VLOOKUP($M441,DePara!$JE$3:$JG$27,3,0)),0)+$K441,"dd/mm/aaaa hh:mm")),"-")</f>
        <v>-</v>
      </c>
      <c r="M441" s="807"/>
      <c r="N441" s="808"/>
      <c r="O441" s="808"/>
      <c r="P441" s="802"/>
      <c r="Q441" s="801"/>
      <c r="R441" s="800"/>
    </row>
    <row r="442" spans="1:18" ht="11.4" customHeight="1" x14ac:dyDescent="0.3">
      <c r="A442" s="796" t="str">
        <f t="shared" si="28"/>
        <v/>
      </c>
      <c r="B442" s="796" t="str">
        <f t="shared" si="29"/>
        <v/>
      </c>
      <c r="C442" s="796" t="str">
        <f t="shared" si="30"/>
        <v/>
      </c>
      <c r="D442" s="799"/>
      <c r="E442" s="193"/>
      <c r="F442" s="193"/>
      <c r="G442" s="194"/>
      <c r="H442" s="193"/>
      <c r="I442" s="802"/>
      <c r="J442" s="809"/>
      <c r="K442" s="798" t="str">
        <f t="shared" si="31"/>
        <v>-</v>
      </c>
      <c r="L442" s="797" t="str">
        <f>IFERROR(VALUE(TEXT(IFERROR(IFERROR(VLOOKUP($M442,DePara!$JC$4:$JG$27,5,0),VLOOKUP($M442,DePara!$JE$3:$JG$27,3,0)),0)+$K442,"dd/mm/aaaa hh:mm")),"-")</f>
        <v>-</v>
      </c>
      <c r="M442" s="807"/>
      <c r="N442" s="808"/>
      <c r="O442" s="808"/>
      <c r="P442" s="802"/>
      <c r="Q442" s="801"/>
      <c r="R442" s="800"/>
    </row>
    <row r="443" spans="1:18" ht="11.4" customHeight="1" x14ac:dyDescent="0.3">
      <c r="A443" s="796" t="str">
        <f t="shared" si="28"/>
        <v/>
      </c>
      <c r="B443" s="796" t="str">
        <f t="shared" si="29"/>
        <v/>
      </c>
      <c r="C443" s="796" t="str">
        <f t="shared" si="30"/>
        <v/>
      </c>
      <c r="D443" s="799"/>
      <c r="E443" s="193"/>
      <c r="F443" s="193"/>
      <c r="G443" s="194"/>
      <c r="H443" s="193"/>
      <c r="I443" s="802"/>
      <c r="J443" s="809"/>
      <c r="K443" s="798" t="str">
        <f t="shared" si="31"/>
        <v>-</v>
      </c>
      <c r="L443" s="797" t="str">
        <f>IFERROR(VALUE(TEXT(IFERROR(IFERROR(VLOOKUP($M443,DePara!$JC$4:$JG$27,5,0),VLOOKUP($M443,DePara!$JE$3:$JG$27,3,0)),0)+$K443,"dd/mm/aaaa hh:mm")),"-")</f>
        <v>-</v>
      </c>
      <c r="M443" s="807"/>
      <c r="N443" s="808"/>
      <c r="O443" s="808"/>
      <c r="P443" s="802"/>
      <c r="Q443" s="801"/>
      <c r="R443" s="800"/>
    </row>
    <row r="444" spans="1:18" ht="11.4" customHeight="1" x14ac:dyDescent="0.3">
      <c r="A444" s="796" t="str">
        <f t="shared" si="28"/>
        <v/>
      </c>
      <c r="B444" s="796" t="str">
        <f t="shared" si="29"/>
        <v/>
      </c>
      <c r="C444" s="796" t="str">
        <f t="shared" si="30"/>
        <v/>
      </c>
      <c r="D444" s="799"/>
      <c r="E444" s="193"/>
      <c r="F444" s="193"/>
      <c r="G444" s="194"/>
      <c r="H444" s="193"/>
      <c r="I444" s="802"/>
      <c r="J444" s="809"/>
      <c r="K444" s="798" t="str">
        <f t="shared" si="31"/>
        <v>-</v>
      </c>
      <c r="L444" s="797" t="str">
        <f>IFERROR(VALUE(TEXT(IFERROR(IFERROR(VLOOKUP($M444,DePara!$JC$4:$JG$27,5,0),VLOOKUP($M444,DePara!$JE$3:$JG$27,3,0)),0)+$K444,"dd/mm/aaaa hh:mm")),"-")</f>
        <v>-</v>
      </c>
      <c r="M444" s="807"/>
      <c r="N444" s="808"/>
      <c r="O444" s="808"/>
      <c r="P444" s="802"/>
      <c r="Q444" s="801"/>
      <c r="R444" s="800"/>
    </row>
    <row r="445" spans="1:18" ht="11.4" customHeight="1" x14ac:dyDescent="0.3">
      <c r="A445" s="796" t="str">
        <f t="shared" si="28"/>
        <v/>
      </c>
      <c r="B445" s="796" t="str">
        <f t="shared" si="29"/>
        <v/>
      </c>
      <c r="C445" s="796" t="str">
        <f t="shared" si="30"/>
        <v/>
      </c>
      <c r="D445" s="799"/>
      <c r="E445" s="193"/>
      <c r="F445" s="193"/>
      <c r="G445" s="194"/>
      <c r="H445" s="193"/>
      <c r="I445" s="802"/>
      <c r="J445" s="809"/>
      <c r="K445" s="798" t="str">
        <f t="shared" si="31"/>
        <v>-</v>
      </c>
      <c r="L445" s="797" t="str">
        <f>IFERROR(VALUE(TEXT(IFERROR(IFERROR(VLOOKUP($M445,DePara!$JC$4:$JG$27,5,0),VLOOKUP($M445,DePara!$JE$3:$JG$27,3,0)),0)+$K445,"dd/mm/aaaa hh:mm")),"-")</f>
        <v>-</v>
      </c>
      <c r="M445" s="807"/>
      <c r="N445" s="808"/>
      <c r="O445" s="808"/>
      <c r="P445" s="802"/>
      <c r="Q445" s="801"/>
      <c r="R445" s="800"/>
    </row>
    <row r="446" spans="1:18" ht="11.4" customHeight="1" x14ac:dyDescent="0.3">
      <c r="A446" s="796" t="str">
        <f t="shared" si="28"/>
        <v/>
      </c>
      <c r="B446" s="796" t="str">
        <f t="shared" si="29"/>
        <v/>
      </c>
      <c r="C446" s="796" t="str">
        <f t="shared" si="30"/>
        <v/>
      </c>
      <c r="D446" s="799"/>
      <c r="E446" s="193"/>
      <c r="F446" s="193"/>
      <c r="G446" s="194"/>
      <c r="H446" s="193"/>
      <c r="I446" s="802"/>
      <c r="J446" s="809"/>
      <c r="K446" s="798" t="str">
        <f t="shared" si="31"/>
        <v>-</v>
      </c>
      <c r="L446" s="797" t="str">
        <f>IFERROR(VALUE(TEXT(IFERROR(IFERROR(VLOOKUP($M446,DePara!$JC$4:$JG$27,5,0),VLOOKUP($M446,DePara!$JE$3:$JG$27,3,0)),0)+$K446,"dd/mm/aaaa hh:mm")),"-")</f>
        <v>-</v>
      </c>
      <c r="M446" s="807"/>
      <c r="N446" s="808"/>
      <c r="O446" s="808"/>
      <c r="P446" s="802"/>
      <c r="Q446" s="801"/>
      <c r="R446" s="800"/>
    </row>
    <row r="447" spans="1:18" ht="11.4" customHeight="1" x14ac:dyDescent="0.3">
      <c r="A447" s="796" t="str">
        <f t="shared" si="28"/>
        <v/>
      </c>
      <c r="B447" s="796" t="str">
        <f t="shared" si="29"/>
        <v/>
      </c>
      <c r="C447" s="796" t="str">
        <f t="shared" si="30"/>
        <v/>
      </c>
      <c r="D447" s="799"/>
      <c r="E447" s="193"/>
      <c r="F447" s="193"/>
      <c r="G447" s="194"/>
      <c r="H447" s="193"/>
      <c r="I447" s="802"/>
      <c r="J447" s="809"/>
      <c r="K447" s="798" t="str">
        <f t="shared" si="31"/>
        <v>-</v>
      </c>
      <c r="L447" s="797" t="str">
        <f>IFERROR(VALUE(TEXT(IFERROR(IFERROR(VLOOKUP($M447,DePara!$JC$4:$JG$27,5,0),VLOOKUP($M447,DePara!$JE$3:$JG$27,3,0)),0)+$K447,"dd/mm/aaaa hh:mm")),"-")</f>
        <v>-</v>
      </c>
      <c r="M447" s="807"/>
      <c r="N447" s="808"/>
      <c r="O447" s="808"/>
      <c r="P447" s="802"/>
      <c r="Q447" s="801"/>
      <c r="R447" s="800"/>
    </row>
    <row r="448" spans="1:18" ht="11.4" customHeight="1" x14ac:dyDescent="0.3">
      <c r="A448" s="796" t="str">
        <f t="shared" si="28"/>
        <v/>
      </c>
      <c r="B448" s="796" t="str">
        <f t="shared" si="29"/>
        <v/>
      </c>
      <c r="C448" s="796" t="str">
        <f t="shared" si="30"/>
        <v/>
      </c>
      <c r="D448" s="799"/>
      <c r="E448" s="193"/>
      <c r="F448" s="193"/>
      <c r="G448" s="194"/>
      <c r="H448" s="193"/>
      <c r="I448" s="802"/>
      <c r="J448" s="809"/>
      <c r="K448" s="798" t="str">
        <f t="shared" si="31"/>
        <v>-</v>
      </c>
      <c r="L448" s="797" t="str">
        <f>IFERROR(VALUE(TEXT(IFERROR(IFERROR(VLOOKUP($M448,DePara!$JC$4:$JG$27,5,0),VLOOKUP($M448,DePara!$JE$3:$JG$27,3,0)),0)+$K448,"dd/mm/aaaa hh:mm")),"-")</f>
        <v>-</v>
      </c>
      <c r="M448" s="807"/>
      <c r="N448" s="808"/>
      <c r="O448" s="808"/>
      <c r="P448" s="802"/>
      <c r="Q448" s="801"/>
      <c r="R448" s="800"/>
    </row>
    <row r="449" spans="1:18" ht="11.4" customHeight="1" x14ac:dyDescent="0.3">
      <c r="A449" s="796" t="str">
        <f t="shared" si="28"/>
        <v/>
      </c>
      <c r="B449" s="796" t="str">
        <f t="shared" si="29"/>
        <v/>
      </c>
      <c r="C449" s="796" t="str">
        <f t="shared" si="30"/>
        <v/>
      </c>
      <c r="D449" s="799"/>
      <c r="E449" s="193"/>
      <c r="F449" s="193"/>
      <c r="G449" s="194"/>
      <c r="H449" s="193"/>
      <c r="I449" s="802"/>
      <c r="J449" s="809"/>
      <c r="K449" s="798" t="str">
        <f t="shared" si="31"/>
        <v>-</v>
      </c>
      <c r="L449" s="797" t="str">
        <f>IFERROR(VALUE(TEXT(IFERROR(IFERROR(VLOOKUP($M449,DePara!$JC$4:$JG$27,5,0),VLOOKUP($M449,DePara!$JE$3:$JG$27,3,0)),0)+$K449,"dd/mm/aaaa hh:mm")),"-")</f>
        <v>-</v>
      </c>
      <c r="M449" s="807"/>
      <c r="N449" s="808"/>
      <c r="O449" s="808"/>
      <c r="P449" s="802"/>
      <c r="Q449" s="801"/>
      <c r="R449" s="800"/>
    </row>
    <row r="450" spans="1:18" ht="11.4" customHeight="1" x14ac:dyDescent="0.3">
      <c r="A450" s="796" t="str">
        <f t="shared" si="28"/>
        <v/>
      </c>
      <c r="B450" s="796" t="str">
        <f t="shared" si="29"/>
        <v/>
      </c>
      <c r="C450" s="796" t="str">
        <f t="shared" si="30"/>
        <v/>
      </c>
      <c r="D450" s="799"/>
      <c r="E450" s="193"/>
      <c r="F450" s="193"/>
      <c r="G450" s="194"/>
      <c r="H450" s="193"/>
      <c r="I450" s="802"/>
      <c r="J450" s="809"/>
      <c r="K450" s="798" t="str">
        <f t="shared" si="31"/>
        <v>-</v>
      </c>
      <c r="L450" s="797" t="str">
        <f>IFERROR(VALUE(TEXT(IFERROR(IFERROR(VLOOKUP($M450,DePara!$JC$4:$JG$27,5,0),VLOOKUP($M450,DePara!$JE$3:$JG$27,3,0)),0)+$K450,"dd/mm/aaaa hh:mm")),"-")</f>
        <v>-</v>
      </c>
      <c r="M450" s="807"/>
      <c r="N450" s="808"/>
      <c r="O450" s="808"/>
      <c r="P450" s="802"/>
      <c r="Q450" s="801"/>
      <c r="R450" s="800"/>
    </row>
    <row r="451" spans="1:18" ht="11.4" customHeight="1" x14ac:dyDescent="0.3">
      <c r="A451" s="796" t="str">
        <f t="shared" si="28"/>
        <v/>
      </c>
      <c r="B451" s="796" t="str">
        <f t="shared" si="29"/>
        <v/>
      </c>
      <c r="C451" s="796" t="str">
        <f t="shared" si="30"/>
        <v/>
      </c>
      <c r="D451" s="799"/>
      <c r="E451" s="193"/>
      <c r="F451" s="193"/>
      <c r="G451" s="194"/>
      <c r="H451" s="193"/>
      <c r="I451" s="802"/>
      <c r="J451" s="809"/>
      <c r="K451" s="798" t="str">
        <f t="shared" si="31"/>
        <v>-</v>
      </c>
      <c r="L451" s="797" t="str">
        <f>IFERROR(VALUE(TEXT(IFERROR(IFERROR(VLOOKUP($M451,DePara!$JC$4:$JG$27,5,0),VLOOKUP($M451,DePara!$JE$3:$JG$27,3,0)),0)+$K451,"dd/mm/aaaa hh:mm")),"-")</f>
        <v>-</v>
      </c>
      <c r="M451" s="807"/>
      <c r="N451" s="808"/>
      <c r="O451" s="808"/>
      <c r="P451" s="802"/>
      <c r="Q451" s="801"/>
      <c r="R451" s="800"/>
    </row>
    <row r="452" spans="1:18" ht="11.4" customHeight="1" x14ac:dyDescent="0.3">
      <c r="A452" s="796" t="str">
        <f t="shared" si="28"/>
        <v/>
      </c>
      <c r="B452" s="796" t="str">
        <f t="shared" si="29"/>
        <v/>
      </c>
      <c r="C452" s="796" t="str">
        <f t="shared" si="30"/>
        <v/>
      </c>
      <c r="D452" s="799"/>
      <c r="E452" s="193"/>
      <c r="F452" s="193"/>
      <c r="G452" s="194"/>
      <c r="H452" s="193"/>
      <c r="I452" s="802"/>
      <c r="J452" s="809"/>
      <c r="K452" s="798" t="str">
        <f t="shared" si="31"/>
        <v>-</v>
      </c>
      <c r="L452" s="797" t="str">
        <f>IFERROR(VALUE(TEXT(IFERROR(IFERROR(VLOOKUP($M452,DePara!$JC$4:$JG$27,5,0),VLOOKUP($M452,DePara!$JE$3:$JG$27,3,0)),0)+$K452,"dd/mm/aaaa hh:mm")),"-")</f>
        <v>-</v>
      </c>
      <c r="M452" s="807"/>
      <c r="N452" s="808"/>
      <c r="O452" s="808"/>
      <c r="P452" s="802"/>
      <c r="Q452" s="801"/>
      <c r="R452" s="800"/>
    </row>
    <row r="453" spans="1:18" ht="11.4" customHeight="1" x14ac:dyDescent="0.3">
      <c r="A453" s="796" t="str">
        <f t="shared" si="28"/>
        <v/>
      </c>
      <c r="B453" s="796" t="str">
        <f t="shared" si="29"/>
        <v/>
      </c>
      <c r="C453" s="796" t="str">
        <f t="shared" si="30"/>
        <v/>
      </c>
      <c r="D453" s="799"/>
      <c r="E453" s="193"/>
      <c r="F453" s="193"/>
      <c r="G453" s="194"/>
      <c r="H453" s="193"/>
      <c r="I453" s="802"/>
      <c r="J453" s="809"/>
      <c r="K453" s="798" t="str">
        <f t="shared" si="31"/>
        <v>-</v>
      </c>
      <c r="L453" s="797" t="str">
        <f>IFERROR(VALUE(TEXT(IFERROR(IFERROR(VLOOKUP($M453,DePara!$JC$4:$JG$27,5,0),VLOOKUP($M453,DePara!$JE$3:$JG$27,3,0)),0)+$K453,"dd/mm/aaaa hh:mm")),"-")</f>
        <v>-</v>
      </c>
      <c r="M453" s="807"/>
      <c r="N453" s="808"/>
      <c r="O453" s="808"/>
      <c r="P453" s="802"/>
      <c r="Q453" s="801"/>
      <c r="R453" s="800"/>
    </row>
    <row r="454" spans="1:18" ht="12" customHeight="1" x14ac:dyDescent="0.3">
      <c r="A454" s="796" t="str">
        <f t="shared" si="28"/>
        <v/>
      </c>
      <c r="B454" s="796" t="str">
        <f t="shared" si="29"/>
        <v/>
      </c>
      <c r="C454" s="796" t="str">
        <f t="shared" si="30"/>
        <v/>
      </c>
      <c r="D454" s="799"/>
      <c r="E454" s="193"/>
      <c r="F454" s="193"/>
      <c r="G454" s="194"/>
      <c r="H454" s="193"/>
      <c r="I454" s="802"/>
      <c r="J454" s="809"/>
      <c r="K454" s="798" t="str">
        <f t="shared" si="31"/>
        <v>-</v>
      </c>
      <c r="L454" s="797" t="str">
        <f>IFERROR(VALUE(TEXT(IFERROR(IFERROR(VLOOKUP($M454,DePara!$JC$4:$JG$27,5,0),VLOOKUP($M454,DePara!$JE$3:$JG$27,3,0)),0)+$K454,"dd/mm/aaaa hh:mm")),"-")</f>
        <v>-</v>
      </c>
      <c r="M454" s="807"/>
      <c r="N454" s="808"/>
      <c r="O454" s="808"/>
      <c r="P454" s="802"/>
      <c r="Q454" s="801"/>
      <c r="R454" s="800"/>
    </row>
    <row r="455" spans="1:18" ht="12" customHeight="1" x14ac:dyDescent="0.3">
      <c r="A455" s="796" t="str">
        <f t="shared" ref="A455:A518" si="32">IF($M455="","",TEXT($K455,"dd/mm/aa hh")&amp;" "&amp;$E455&amp;" "&amp;$I455&amp;" "&amp;$M455&amp;" "&amp;$N455&amp;" "&amp;$O455)</f>
        <v/>
      </c>
      <c r="B455" s="796" t="str">
        <f t="shared" ref="B455:B518" si="33">IF($M455="","",TEXT($L455,"dd/mm/aa hh")&amp;" "&amp;$E455&amp;" "&amp;$I455&amp;" "&amp;$M455&amp;" "&amp;$N455&amp;" "&amp;$O455)</f>
        <v/>
      </c>
      <c r="C455" s="796" t="str">
        <f t="shared" ref="C455:C518" si="34">IF($M455="","",TEXT($K455,"dd/mm/aa hh")&amp;" "&amp;$M455&amp;" "&amp;$N455)</f>
        <v/>
      </c>
      <c r="D455" s="799"/>
      <c r="E455" s="193"/>
      <c r="F455" s="193"/>
      <c r="G455" s="194"/>
      <c r="H455" s="193"/>
      <c r="I455" s="802"/>
      <c r="J455" s="809"/>
      <c r="K455" s="798" t="str">
        <f t="shared" si="31"/>
        <v>-</v>
      </c>
      <c r="L455" s="797" t="str">
        <f>IFERROR(VALUE(TEXT(IFERROR(IFERROR(VLOOKUP($M455,DePara!$JC$4:$JG$27,5,0),VLOOKUP($M455,DePara!$JE$3:$JG$27,3,0)),0)+$K455,"dd/mm/aaaa hh:mm")),"-")</f>
        <v>-</v>
      </c>
      <c r="M455" s="807"/>
      <c r="N455" s="808"/>
      <c r="O455" s="808"/>
      <c r="P455" s="802"/>
      <c r="Q455" s="801"/>
      <c r="R455" s="800"/>
    </row>
    <row r="456" spans="1:18" ht="12" customHeight="1" x14ac:dyDescent="0.3">
      <c r="A456" s="796" t="str">
        <f t="shared" si="32"/>
        <v/>
      </c>
      <c r="B456" s="796" t="str">
        <f t="shared" si="33"/>
        <v/>
      </c>
      <c r="C456" s="796" t="str">
        <f t="shared" si="34"/>
        <v/>
      </c>
      <c r="D456" s="799"/>
      <c r="E456" s="193"/>
      <c r="F456" s="193"/>
      <c r="G456" s="194"/>
      <c r="H456" s="193"/>
      <c r="I456" s="802"/>
      <c r="J456" s="809"/>
      <c r="K456" s="798" t="str">
        <f t="shared" ref="K456:K519" si="35">IFERROR(VALUE(TEXT(SUM($J456,$D456),"dd/mm/aaaa hh")&amp;":00"),"-")</f>
        <v>-</v>
      </c>
      <c r="L456" s="797" t="str">
        <f>IFERROR(VALUE(TEXT(IFERROR(IFERROR(VLOOKUP($M456,DePara!$JC$4:$JG$27,5,0),VLOOKUP($M456,DePara!$JE$3:$JG$27,3,0)),0)+$K456,"dd/mm/aaaa hh:mm")),"-")</f>
        <v>-</v>
      </c>
      <c r="M456" s="807"/>
      <c r="N456" s="808"/>
      <c r="O456" s="808"/>
      <c r="P456" s="802"/>
      <c r="Q456" s="801"/>
      <c r="R456" s="800"/>
    </row>
    <row r="457" spans="1:18" ht="12" customHeight="1" x14ac:dyDescent="0.3">
      <c r="A457" s="796" t="str">
        <f t="shared" si="32"/>
        <v/>
      </c>
      <c r="B457" s="796" t="str">
        <f t="shared" si="33"/>
        <v/>
      </c>
      <c r="C457" s="796" t="str">
        <f t="shared" si="34"/>
        <v/>
      </c>
      <c r="D457" s="799"/>
      <c r="E457" s="193"/>
      <c r="F457" s="193"/>
      <c r="G457" s="194"/>
      <c r="H457" s="193"/>
      <c r="I457" s="802"/>
      <c r="J457" s="809"/>
      <c r="K457" s="798" t="str">
        <f t="shared" si="35"/>
        <v>-</v>
      </c>
      <c r="L457" s="797" t="str">
        <f>IFERROR(VALUE(TEXT(IFERROR(IFERROR(VLOOKUP($M457,DePara!$JC$4:$JG$27,5,0),VLOOKUP($M457,DePara!$JE$3:$JG$27,3,0)),0)+$K457,"dd/mm/aaaa hh:mm")),"-")</f>
        <v>-</v>
      </c>
      <c r="M457" s="807"/>
      <c r="N457" s="808"/>
      <c r="O457" s="808"/>
      <c r="P457" s="802"/>
      <c r="Q457" s="801"/>
      <c r="R457" s="800"/>
    </row>
    <row r="458" spans="1:18" ht="12" customHeight="1" x14ac:dyDescent="0.3">
      <c r="A458" s="796" t="str">
        <f t="shared" si="32"/>
        <v/>
      </c>
      <c r="B458" s="796" t="str">
        <f t="shared" si="33"/>
        <v/>
      </c>
      <c r="C458" s="796" t="str">
        <f t="shared" si="34"/>
        <v/>
      </c>
      <c r="D458" s="799"/>
      <c r="E458" s="193"/>
      <c r="F458" s="193"/>
      <c r="G458" s="194"/>
      <c r="H458" s="193"/>
      <c r="I458" s="802"/>
      <c r="J458" s="809"/>
      <c r="K458" s="798" t="str">
        <f t="shared" si="35"/>
        <v>-</v>
      </c>
      <c r="L458" s="797" t="str">
        <f>IFERROR(VALUE(TEXT(IFERROR(IFERROR(VLOOKUP($M458,DePara!$JC$4:$JG$27,5,0),VLOOKUP($M458,DePara!$JE$3:$JG$27,3,0)),0)+$K458,"dd/mm/aaaa hh:mm")),"-")</f>
        <v>-</v>
      </c>
      <c r="M458" s="807"/>
      <c r="N458" s="808"/>
      <c r="O458" s="808"/>
      <c r="P458" s="802"/>
      <c r="Q458" s="801"/>
      <c r="R458" s="800"/>
    </row>
    <row r="459" spans="1:18" ht="12" customHeight="1" x14ac:dyDescent="0.3">
      <c r="A459" s="796" t="str">
        <f t="shared" si="32"/>
        <v/>
      </c>
      <c r="B459" s="796" t="str">
        <f t="shared" si="33"/>
        <v/>
      </c>
      <c r="C459" s="796" t="str">
        <f t="shared" si="34"/>
        <v/>
      </c>
      <c r="D459" s="799"/>
      <c r="E459" s="193"/>
      <c r="F459" s="193"/>
      <c r="G459" s="194"/>
      <c r="H459" s="193"/>
      <c r="I459" s="802"/>
      <c r="J459" s="809"/>
      <c r="K459" s="798" t="str">
        <f t="shared" si="35"/>
        <v>-</v>
      </c>
      <c r="L459" s="797" t="str">
        <f>IFERROR(VALUE(TEXT(IFERROR(IFERROR(VLOOKUP($M459,DePara!$JC$4:$JG$27,5,0),VLOOKUP($M459,DePara!$JE$3:$JG$27,3,0)),0)+$K459,"dd/mm/aaaa hh:mm")),"-")</f>
        <v>-</v>
      </c>
      <c r="M459" s="807"/>
      <c r="N459" s="808"/>
      <c r="O459" s="808"/>
      <c r="P459" s="802"/>
      <c r="Q459" s="801"/>
      <c r="R459" s="800"/>
    </row>
    <row r="460" spans="1:18" ht="12" customHeight="1" x14ac:dyDescent="0.3">
      <c r="A460" s="796" t="str">
        <f t="shared" si="32"/>
        <v/>
      </c>
      <c r="B460" s="796" t="str">
        <f t="shared" si="33"/>
        <v/>
      </c>
      <c r="C460" s="796" t="str">
        <f t="shared" si="34"/>
        <v/>
      </c>
      <c r="D460" s="799"/>
      <c r="E460" s="193"/>
      <c r="F460" s="193"/>
      <c r="G460" s="194"/>
      <c r="H460" s="193"/>
      <c r="I460" s="802"/>
      <c r="J460" s="809"/>
      <c r="K460" s="798" t="str">
        <f t="shared" si="35"/>
        <v>-</v>
      </c>
      <c r="L460" s="797" t="str">
        <f>IFERROR(VALUE(TEXT(IFERROR(IFERROR(VLOOKUP($M460,DePara!$JC$4:$JG$27,5,0),VLOOKUP($M460,DePara!$JE$3:$JG$27,3,0)),0)+$K460,"dd/mm/aaaa hh:mm")),"-")</f>
        <v>-</v>
      </c>
      <c r="M460" s="807"/>
      <c r="N460" s="808"/>
      <c r="O460" s="808"/>
      <c r="P460" s="802"/>
      <c r="Q460" s="801"/>
      <c r="R460" s="800"/>
    </row>
    <row r="461" spans="1:18" ht="12" customHeight="1" x14ac:dyDescent="0.3">
      <c r="A461" s="796" t="str">
        <f t="shared" si="32"/>
        <v/>
      </c>
      <c r="B461" s="796" t="str">
        <f t="shared" si="33"/>
        <v/>
      </c>
      <c r="C461" s="796" t="str">
        <f t="shared" si="34"/>
        <v/>
      </c>
      <c r="D461" s="799"/>
      <c r="E461" s="193"/>
      <c r="F461" s="193"/>
      <c r="G461" s="194"/>
      <c r="H461" s="193"/>
      <c r="I461" s="802"/>
      <c r="J461" s="809"/>
      <c r="K461" s="798" t="str">
        <f t="shared" si="35"/>
        <v>-</v>
      </c>
      <c r="L461" s="797" t="str">
        <f>IFERROR(VALUE(TEXT(IFERROR(IFERROR(VLOOKUP($M461,DePara!$JC$4:$JG$27,5,0),VLOOKUP($M461,DePara!$JE$3:$JG$27,3,0)),0)+$K461,"dd/mm/aaaa hh:mm")),"-")</f>
        <v>-</v>
      </c>
      <c r="M461" s="807"/>
      <c r="N461" s="808"/>
      <c r="O461" s="808"/>
      <c r="P461" s="802"/>
      <c r="Q461" s="801"/>
      <c r="R461" s="800"/>
    </row>
    <row r="462" spans="1:18" ht="12" customHeight="1" x14ac:dyDescent="0.3">
      <c r="A462" s="796" t="str">
        <f t="shared" si="32"/>
        <v/>
      </c>
      <c r="B462" s="796" t="str">
        <f t="shared" si="33"/>
        <v/>
      </c>
      <c r="C462" s="796" t="str">
        <f t="shared" si="34"/>
        <v/>
      </c>
      <c r="D462" s="799"/>
      <c r="E462" s="193"/>
      <c r="F462" s="193"/>
      <c r="G462" s="194"/>
      <c r="H462" s="193"/>
      <c r="I462" s="802"/>
      <c r="J462" s="809"/>
      <c r="K462" s="798" t="str">
        <f t="shared" si="35"/>
        <v>-</v>
      </c>
      <c r="L462" s="797" t="str">
        <f>IFERROR(VALUE(TEXT(IFERROR(IFERROR(VLOOKUP($M462,DePara!$JC$4:$JG$27,5,0),VLOOKUP($M462,DePara!$JE$3:$JG$27,3,0)),0)+$K462,"dd/mm/aaaa hh:mm")),"-")</f>
        <v>-</v>
      </c>
      <c r="M462" s="807"/>
      <c r="N462" s="808"/>
      <c r="O462" s="808"/>
      <c r="P462" s="802"/>
      <c r="Q462" s="801"/>
      <c r="R462" s="800"/>
    </row>
    <row r="463" spans="1:18" ht="12" customHeight="1" x14ac:dyDescent="0.3">
      <c r="A463" s="796" t="str">
        <f t="shared" si="32"/>
        <v/>
      </c>
      <c r="B463" s="796" t="str">
        <f t="shared" si="33"/>
        <v/>
      </c>
      <c r="C463" s="796" t="str">
        <f t="shared" si="34"/>
        <v/>
      </c>
      <c r="D463" s="799"/>
      <c r="E463" s="193"/>
      <c r="F463" s="193"/>
      <c r="G463" s="194"/>
      <c r="H463" s="193"/>
      <c r="I463" s="802"/>
      <c r="J463" s="809"/>
      <c r="K463" s="798" t="str">
        <f t="shared" si="35"/>
        <v>-</v>
      </c>
      <c r="L463" s="797" t="str">
        <f>IFERROR(VALUE(TEXT(IFERROR(IFERROR(VLOOKUP($M463,DePara!$JC$4:$JG$27,5,0),VLOOKUP($M463,DePara!$JE$3:$JG$27,3,0)),0)+$K463,"dd/mm/aaaa hh:mm")),"-")</f>
        <v>-</v>
      </c>
      <c r="M463" s="807"/>
      <c r="N463" s="808"/>
      <c r="O463" s="808"/>
      <c r="P463" s="802"/>
      <c r="Q463" s="801"/>
      <c r="R463" s="800"/>
    </row>
    <row r="464" spans="1:18" ht="12" customHeight="1" x14ac:dyDescent="0.3">
      <c r="A464" s="796" t="str">
        <f t="shared" si="32"/>
        <v/>
      </c>
      <c r="B464" s="796" t="str">
        <f t="shared" si="33"/>
        <v/>
      </c>
      <c r="C464" s="796" t="str">
        <f t="shared" si="34"/>
        <v/>
      </c>
      <c r="D464" s="799"/>
      <c r="E464" s="193"/>
      <c r="F464" s="193"/>
      <c r="G464" s="194"/>
      <c r="H464" s="193"/>
      <c r="I464" s="802"/>
      <c r="J464" s="809"/>
      <c r="K464" s="798" t="str">
        <f t="shared" si="35"/>
        <v>-</v>
      </c>
      <c r="L464" s="797" t="str">
        <f>IFERROR(VALUE(TEXT(IFERROR(IFERROR(VLOOKUP($M464,DePara!$JC$4:$JG$27,5,0),VLOOKUP($M464,DePara!$JE$3:$JG$27,3,0)),0)+$K464,"dd/mm/aaaa hh:mm")),"-")</f>
        <v>-</v>
      </c>
      <c r="M464" s="807"/>
      <c r="N464" s="808"/>
      <c r="O464" s="808"/>
      <c r="P464" s="802"/>
      <c r="Q464" s="801"/>
      <c r="R464" s="800"/>
    </row>
    <row r="465" spans="1:18" ht="12" customHeight="1" x14ac:dyDescent="0.3">
      <c r="A465" s="796" t="str">
        <f t="shared" si="32"/>
        <v/>
      </c>
      <c r="B465" s="796" t="str">
        <f t="shared" si="33"/>
        <v/>
      </c>
      <c r="C465" s="796" t="str">
        <f t="shared" si="34"/>
        <v/>
      </c>
      <c r="D465" s="799"/>
      <c r="E465" s="193"/>
      <c r="F465" s="193"/>
      <c r="G465" s="194"/>
      <c r="H465" s="193"/>
      <c r="I465" s="802"/>
      <c r="J465" s="809"/>
      <c r="K465" s="798" t="str">
        <f t="shared" si="35"/>
        <v>-</v>
      </c>
      <c r="L465" s="797" t="str">
        <f>IFERROR(VALUE(TEXT(IFERROR(IFERROR(VLOOKUP($M465,DePara!$JC$4:$JG$27,5,0),VLOOKUP($M465,DePara!$JE$3:$JG$27,3,0)),0)+$K465,"dd/mm/aaaa hh:mm")),"-")</f>
        <v>-</v>
      </c>
      <c r="M465" s="807"/>
      <c r="N465" s="808"/>
      <c r="O465" s="808"/>
      <c r="P465" s="802"/>
      <c r="Q465" s="801"/>
      <c r="R465" s="800"/>
    </row>
    <row r="466" spans="1:18" ht="12" customHeight="1" x14ac:dyDescent="0.3">
      <c r="A466" s="796" t="str">
        <f t="shared" si="32"/>
        <v/>
      </c>
      <c r="B466" s="796" t="str">
        <f t="shared" si="33"/>
        <v/>
      </c>
      <c r="C466" s="796" t="str">
        <f t="shared" si="34"/>
        <v/>
      </c>
      <c r="D466" s="799"/>
      <c r="E466" s="193"/>
      <c r="F466" s="193"/>
      <c r="G466" s="194"/>
      <c r="H466" s="193"/>
      <c r="I466" s="802"/>
      <c r="J466" s="809"/>
      <c r="K466" s="798" t="str">
        <f t="shared" si="35"/>
        <v>-</v>
      </c>
      <c r="L466" s="797" t="str">
        <f>IFERROR(VALUE(TEXT(IFERROR(IFERROR(VLOOKUP($M466,DePara!$JC$4:$JG$27,5,0),VLOOKUP($M466,DePara!$JE$3:$JG$27,3,0)),0)+$K466,"dd/mm/aaaa hh:mm")),"-")</f>
        <v>-</v>
      </c>
      <c r="M466" s="807"/>
      <c r="N466" s="808"/>
      <c r="O466" s="808"/>
      <c r="P466" s="802"/>
      <c r="Q466" s="801"/>
      <c r="R466" s="800"/>
    </row>
    <row r="467" spans="1:18" ht="12" customHeight="1" x14ac:dyDescent="0.3">
      <c r="A467" s="796" t="str">
        <f t="shared" si="32"/>
        <v/>
      </c>
      <c r="B467" s="796" t="str">
        <f t="shared" si="33"/>
        <v/>
      </c>
      <c r="C467" s="796" t="str">
        <f t="shared" si="34"/>
        <v/>
      </c>
      <c r="D467" s="799"/>
      <c r="E467" s="193"/>
      <c r="F467" s="193"/>
      <c r="G467" s="194"/>
      <c r="H467" s="193"/>
      <c r="I467" s="802"/>
      <c r="J467" s="809"/>
      <c r="K467" s="798" t="str">
        <f t="shared" si="35"/>
        <v>-</v>
      </c>
      <c r="L467" s="797" t="str">
        <f>IFERROR(VALUE(TEXT(IFERROR(IFERROR(VLOOKUP($M467,DePara!$JC$4:$JG$27,5,0),VLOOKUP($M467,DePara!$JE$3:$JG$27,3,0)),0)+$K467,"dd/mm/aaaa hh:mm")),"-")</f>
        <v>-</v>
      </c>
      <c r="M467" s="807"/>
      <c r="N467" s="808"/>
      <c r="O467" s="808"/>
      <c r="P467" s="802"/>
      <c r="Q467" s="801"/>
      <c r="R467" s="800"/>
    </row>
    <row r="468" spans="1:18" ht="12" customHeight="1" x14ac:dyDescent="0.3">
      <c r="A468" s="796" t="str">
        <f t="shared" si="32"/>
        <v/>
      </c>
      <c r="B468" s="796" t="str">
        <f t="shared" si="33"/>
        <v/>
      </c>
      <c r="C468" s="796" t="str">
        <f t="shared" si="34"/>
        <v/>
      </c>
      <c r="D468" s="799"/>
      <c r="E468" s="193"/>
      <c r="F468" s="193"/>
      <c r="G468" s="194"/>
      <c r="H468" s="193"/>
      <c r="I468" s="802"/>
      <c r="J468" s="809"/>
      <c r="K468" s="798" t="str">
        <f t="shared" si="35"/>
        <v>-</v>
      </c>
      <c r="L468" s="797" t="str">
        <f>IFERROR(VALUE(TEXT(IFERROR(IFERROR(VLOOKUP($M468,DePara!$JC$4:$JG$27,5,0),VLOOKUP($M468,DePara!$JE$3:$JG$27,3,0)),0)+$K468,"dd/mm/aaaa hh:mm")),"-")</f>
        <v>-</v>
      </c>
      <c r="M468" s="807"/>
      <c r="N468" s="808"/>
      <c r="O468" s="808"/>
      <c r="P468" s="802"/>
      <c r="Q468" s="801"/>
      <c r="R468" s="800"/>
    </row>
    <row r="469" spans="1:18" ht="12" customHeight="1" x14ac:dyDescent="0.3">
      <c r="A469" s="796" t="str">
        <f t="shared" si="32"/>
        <v/>
      </c>
      <c r="B469" s="796" t="str">
        <f t="shared" si="33"/>
        <v/>
      </c>
      <c r="C469" s="796" t="str">
        <f t="shared" si="34"/>
        <v/>
      </c>
      <c r="D469" s="799"/>
      <c r="E469" s="193"/>
      <c r="F469" s="193"/>
      <c r="G469" s="194"/>
      <c r="H469" s="193"/>
      <c r="I469" s="802"/>
      <c r="J469" s="809"/>
      <c r="K469" s="798" t="str">
        <f t="shared" si="35"/>
        <v>-</v>
      </c>
      <c r="L469" s="797" t="str">
        <f>IFERROR(VALUE(TEXT(IFERROR(IFERROR(VLOOKUP($M469,DePara!$JC$4:$JG$27,5,0),VLOOKUP($M469,DePara!$JE$3:$JG$27,3,0)),0)+$K469,"dd/mm/aaaa hh:mm")),"-")</f>
        <v>-</v>
      </c>
      <c r="M469" s="807"/>
      <c r="N469" s="808"/>
      <c r="O469" s="808"/>
      <c r="P469" s="802"/>
      <c r="Q469" s="801"/>
      <c r="R469" s="800"/>
    </row>
    <row r="470" spans="1:18" ht="12" customHeight="1" x14ac:dyDescent="0.3">
      <c r="A470" s="796" t="str">
        <f t="shared" si="32"/>
        <v/>
      </c>
      <c r="B470" s="796" t="str">
        <f t="shared" si="33"/>
        <v/>
      </c>
      <c r="C470" s="796" t="str">
        <f t="shared" si="34"/>
        <v/>
      </c>
      <c r="D470" s="799"/>
      <c r="E470" s="193"/>
      <c r="F470" s="193"/>
      <c r="G470" s="194"/>
      <c r="H470" s="193"/>
      <c r="I470" s="802"/>
      <c r="J470" s="809"/>
      <c r="K470" s="798" t="str">
        <f t="shared" si="35"/>
        <v>-</v>
      </c>
      <c r="L470" s="797" t="str">
        <f>IFERROR(VALUE(TEXT(IFERROR(IFERROR(VLOOKUP($M470,DePara!$JC$4:$JG$27,5,0),VLOOKUP($M470,DePara!$JE$3:$JG$27,3,0)),0)+$K470,"dd/mm/aaaa hh:mm")),"-")</f>
        <v>-</v>
      </c>
      <c r="M470" s="807"/>
      <c r="N470" s="808"/>
      <c r="O470" s="808"/>
      <c r="P470" s="802"/>
      <c r="Q470" s="801"/>
      <c r="R470" s="800"/>
    </row>
    <row r="471" spans="1:18" ht="12" customHeight="1" x14ac:dyDescent="0.3">
      <c r="A471" s="796" t="str">
        <f t="shared" si="32"/>
        <v/>
      </c>
      <c r="B471" s="796" t="str">
        <f t="shared" si="33"/>
        <v/>
      </c>
      <c r="C471" s="796" t="str">
        <f t="shared" si="34"/>
        <v/>
      </c>
      <c r="D471" s="799"/>
      <c r="E471" s="193"/>
      <c r="F471" s="193"/>
      <c r="G471" s="194"/>
      <c r="H471" s="193"/>
      <c r="I471" s="802"/>
      <c r="J471" s="809"/>
      <c r="K471" s="798" t="str">
        <f t="shared" si="35"/>
        <v>-</v>
      </c>
      <c r="L471" s="797" t="str">
        <f>IFERROR(VALUE(TEXT(IFERROR(IFERROR(VLOOKUP($M471,DePara!$JC$4:$JG$27,5,0),VLOOKUP($M471,DePara!$JE$3:$JG$27,3,0)),0)+$K471,"dd/mm/aaaa hh:mm")),"-")</f>
        <v>-</v>
      </c>
      <c r="M471" s="807"/>
      <c r="N471" s="808"/>
      <c r="O471" s="808"/>
      <c r="P471" s="802"/>
      <c r="Q471" s="801"/>
      <c r="R471" s="800"/>
    </row>
    <row r="472" spans="1:18" ht="12" customHeight="1" x14ac:dyDescent="0.3">
      <c r="A472" s="796" t="str">
        <f t="shared" si="32"/>
        <v/>
      </c>
      <c r="B472" s="796" t="str">
        <f t="shared" si="33"/>
        <v/>
      </c>
      <c r="C472" s="796" t="str">
        <f t="shared" si="34"/>
        <v/>
      </c>
      <c r="D472" s="799"/>
      <c r="E472" s="193"/>
      <c r="F472" s="193"/>
      <c r="G472" s="194"/>
      <c r="H472" s="193"/>
      <c r="I472" s="802"/>
      <c r="J472" s="809"/>
      <c r="K472" s="798" t="str">
        <f t="shared" si="35"/>
        <v>-</v>
      </c>
      <c r="L472" s="797" t="str">
        <f>IFERROR(VALUE(TEXT(IFERROR(IFERROR(VLOOKUP($M472,DePara!$JC$4:$JG$27,5,0),VLOOKUP($M472,DePara!$JE$3:$JG$27,3,0)),0)+$K472,"dd/mm/aaaa hh:mm")),"-")</f>
        <v>-</v>
      </c>
      <c r="M472" s="807"/>
      <c r="N472" s="808"/>
      <c r="O472" s="808"/>
      <c r="P472" s="802"/>
      <c r="Q472" s="801"/>
      <c r="R472" s="800"/>
    </row>
    <row r="473" spans="1:18" ht="12" customHeight="1" x14ac:dyDescent="0.3">
      <c r="A473" s="796" t="str">
        <f t="shared" si="32"/>
        <v/>
      </c>
      <c r="B473" s="796" t="str">
        <f t="shared" si="33"/>
        <v/>
      </c>
      <c r="C473" s="796" t="str">
        <f t="shared" si="34"/>
        <v/>
      </c>
      <c r="D473" s="799"/>
      <c r="E473" s="193"/>
      <c r="F473" s="193"/>
      <c r="G473" s="194"/>
      <c r="H473" s="193"/>
      <c r="I473" s="802"/>
      <c r="J473" s="809"/>
      <c r="K473" s="798" t="str">
        <f t="shared" si="35"/>
        <v>-</v>
      </c>
      <c r="L473" s="797" t="str">
        <f>IFERROR(VALUE(TEXT(IFERROR(IFERROR(VLOOKUP($M473,DePara!$JC$4:$JG$27,5,0),VLOOKUP($M473,DePara!$JE$3:$JG$27,3,0)),0)+$K473,"dd/mm/aaaa hh:mm")),"-")</f>
        <v>-</v>
      </c>
      <c r="M473" s="807"/>
      <c r="N473" s="808"/>
      <c r="O473" s="808"/>
      <c r="P473" s="802"/>
      <c r="Q473" s="801"/>
      <c r="R473" s="800"/>
    </row>
    <row r="474" spans="1:18" ht="12" customHeight="1" x14ac:dyDescent="0.3">
      <c r="A474" s="796" t="str">
        <f t="shared" si="32"/>
        <v/>
      </c>
      <c r="B474" s="796" t="str">
        <f t="shared" si="33"/>
        <v/>
      </c>
      <c r="C474" s="796" t="str">
        <f t="shared" si="34"/>
        <v/>
      </c>
      <c r="D474" s="799"/>
      <c r="E474" s="193"/>
      <c r="F474" s="193"/>
      <c r="G474" s="194"/>
      <c r="H474" s="193"/>
      <c r="I474" s="802"/>
      <c r="J474" s="809"/>
      <c r="K474" s="798" t="str">
        <f t="shared" si="35"/>
        <v>-</v>
      </c>
      <c r="L474" s="797" t="str">
        <f>IFERROR(VALUE(TEXT(IFERROR(IFERROR(VLOOKUP($M474,DePara!$JC$4:$JG$27,5,0),VLOOKUP($M474,DePara!$JE$3:$JG$27,3,0)),0)+$K474,"dd/mm/aaaa hh:mm")),"-")</f>
        <v>-</v>
      </c>
      <c r="M474" s="807"/>
      <c r="N474" s="808"/>
      <c r="O474" s="808"/>
      <c r="P474" s="802"/>
      <c r="Q474" s="801"/>
      <c r="R474" s="800"/>
    </row>
    <row r="475" spans="1:18" ht="12" customHeight="1" x14ac:dyDescent="0.3">
      <c r="A475" s="796" t="str">
        <f t="shared" si="32"/>
        <v/>
      </c>
      <c r="B475" s="796" t="str">
        <f t="shared" si="33"/>
        <v/>
      </c>
      <c r="C475" s="796" t="str">
        <f t="shared" si="34"/>
        <v/>
      </c>
      <c r="D475" s="799"/>
      <c r="E475" s="193"/>
      <c r="F475" s="193"/>
      <c r="G475" s="194"/>
      <c r="H475" s="193"/>
      <c r="I475" s="802"/>
      <c r="J475" s="809"/>
      <c r="K475" s="798" t="str">
        <f t="shared" si="35"/>
        <v>-</v>
      </c>
      <c r="L475" s="797" t="str">
        <f>IFERROR(VALUE(TEXT(IFERROR(IFERROR(VLOOKUP($M475,DePara!$JC$4:$JG$27,5,0),VLOOKUP($M475,DePara!$JE$3:$JG$27,3,0)),0)+$K475,"dd/mm/aaaa hh:mm")),"-")</f>
        <v>-</v>
      </c>
      <c r="M475" s="807"/>
      <c r="N475" s="808"/>
      <c r="O475" s="808"/>
      <c r="P475" s="802"/>
      <c r="Q475" s="801"/>
      <c r="R475" s="800"/>
    </row>
    <row r="476" spans="1:18" ht="12" customHeight="1" x14ac:dyDescent="0.3">
      <c r="A476" s="796" t="str">
        <f t="shared" si="32"/>
        <v/>
      </c>
      <c r="B476" s="796" t="str">
        <f t="shared" si="33"/>
        <v/>
      </c>
      <c r="C476" s="796" t="str">
        <f t="shared" si="34"/>
        <v/>
      </c>
      <c r="D476" s="799"/>
      <c r="E476" s="193"/>
      <c r="F476" s="193"/>
      <c r="G476" s="194"/>
      <c r="H476" s="193"/>
      <c r="I476" s="802"/>
      <c r="J476" s="809"/>
      <c r="K476" s="798" t="str">
        <f t="shared" si="35"/>
        <v>-</v>
      </c>
      <c r="L476" s="797" t="str">
        <f>IFERROR(VALUE(TEXT(IFERROR(IFERROR(VLOOKUP($M476,DePara!$JC$4:$JG$27,5,0),VLOOKUP($M476,DePara!$JE$3:$JG$27,3,0)),0)+$K476,"dd/mm/aaaa hh:mm")),"-")</f>
        <v>-</v>
      </c>
      <c r="M476" s="807"/>
      <c r="N476" s="808"/>
      <c r="O476" s="808"/>
      <c r="P476" s="802"/>
      <c r="Q476" s="801"/>
      <c r="R476" s="800"/>
    </row>
    <row r="477" spans="1:18" ht="12" customHeight="1" x14ac:dyDescent="0.3">
      <c r="A477" s="796" t="str">
        <f t="shared" si="32"/>
        <v/>
      </c>
      <c r="B477" s="796" t="str">
        <f t="shared" si="33"/>
        <v/>
      </c>
      <c r="C477" s="796" t="str">
        <f t="shared" si="34"/>
        <v/>
      </c>
      <c r="D477" s="799"/>
      <c r="E477" s="193"/>
      <c r="F477" s="193"/>
      <c r="G477" s="194"/>
      <c r="H477" s="193"/>
      <c r="I477" s="802"/>
      <c r="J477" s="809"/>
      <c r="K477" s="798" t="str">
        <f t="shared" si="35"/>
        <v>-</v>
      </c>
      <c r="L477" s="797" t="str">
        <f>IFERROR(VALUE(TEXT(IFERROR(IFERROR(VLOOKUP($M477,DePara!$JC$4:$JG$27,5,0),VLOOKUP($M477,DePara!$JE$3:$JG$27,3,0)),0)+$K477,"dd/mm/aaaa hh:mm")),"-")</f>
        <v>-</v>
      </c>
      <c r="M477" s="807"/>
      <c r="N477" s="808"/>
      <c r="O477" s="808"/>
      <c r="P477" s="802"/>
      <c r="Q477" s="801"/>
      <c r="R477" s="800"/>
    </row>
    <row r="478" spans="1:18" ht="12" customHeight="1" x14ac:dyDescent="0.3">
      <c r="A478" s="796" t="str">
        <f t="shared" si="32"/>
        <v/>
      </c>
      <c r="B478" s="796" t="str">
        <f t="shared" si="33"/>
        <v/>
      </c>
      <c r="C478" s="796" t="str">
        <f t="shared" si="34"/>
        <v/>
      </c>
      <c r="D478" s="799"/>
      <c r="E478" s="193"/>
      <c r="F478" s="193"/>
      <c r="G478" s="194"/>
      <c r="H478" s="193"/>
      <c r="I478" s="802"/>
      <c r="J478" s="809"/>
      <c r="K478" s="798" t="str">
        <f t="shared" si="35"/>
        <v>-</v>
      </c>
      <c r="L478" s="797" t="str">
        <f>IFERROR(VALUE(TEXT(IFERROR(IFERROR(VLOOKUP($M478,DePara!$JC$4:$JG$27,5,0),VLOOKUP($M478,DePara!$JE$3:$JG$27,3,0)),0)+$K478,"dd/mm/aaaa hh:mm")),"-")</f>
        <v>-</v>
      </c>
      <c r="M478" s="807"/>
      <c r="N478" s="808"/>
      <c r="O478" s="808"/>
      <c r="P478" s="802"/>
      <c r="Q478" s="801"/>
      <c r="R478" s="800"/>
    </row>
    <row r="479" spans="1:18" ht="12" customHeight="1" x14ac:dyDescent="0.3">
      <c r="A479" s="796" t="str">
        <f t="shared" si="32"/>
        <v/>
      </c>
      <c r="B479" s="796" t="str">
        <f t="shared" si="33"/>
        <v/>
      </c>
      <c r="C479" s="796" t="str">
        <f t="shared" si="34"/>
        <v/>
      </c>
      <c r="D479" s="799"/>
      <c r="E479" s="193"/>
      <c r="F479" s="193"/>
      <c r="G479" s="194"/>
      <c r="H479" s="193"/>
      <c r="I479" s="802"/>
      <c r="J479" s="809"/>
      <c r="K479" s="798" t="str">
        <f t="shared" si="35"/>
        <v>-</v>
      </c>
      <c r="L479" s="797" t="str">
        <f>IFERROR(VALUE(TEXT(IFERROR(IFERROR(VLOOKUP($M479,DePara!$JC$4:$JG$27,5,0),VLOOKUP($M479,DePara!$JE$3:$JG$27,3,0)),0)+$K479,"dd/mm/aaaa hh:mm")),"-")</f>
        <v>-</v>
      </c>
      <c r="M479" s="807"/>
      <c r="N479" s="808"/>
      <c r="O479" s="808"/>
      <c r="P479" s="802"/>
      <c r="Q479" s="801"/>
      <c r="R479" s="800"/>
    </row>
    <row r="480" spans="1:18" ht="12" customHeight="1" x14ac:dyDescent="0.3">
      <c r="A480" s="796" t="str">
        <f t="shared" si="32"/>
        <v/>
      </c>
      <c r="B480" s="796" t="str">
        <f t="shared" si="33"/>
        <v/>
      </c>
      <c r="C480" s="796" t="str">
        <f t="shared" si="34"/>
        <v/>
      </c>
      <c r="D480" s="799"/>
      <c r="E480" s="193"/>
      <c r="F480" s="193"/>
      <c r="G480" s="194"/>
      <c r="H480" s="193"/>
      <c r="I480" s="802"/>
      <c r="J480" s="809"/>
      <c r="K480" s="798" t="str">
        <f t="shared" si="35"/>
        <v>-</v>
      </c>
      <c r="L480" s="797" t="str">
        <f>IFERROR(VALUE(TEXT(IFERROR(IFERROR(VLOOKUP($M480,DePara!$JC$4:$JG$27,5,0),VLOOKUP($M480,DePara!$JE$3:$JG$27,3,0)),0)+$K480,"dd/mm/aaaa hh:mm")),"-")</f>
        <v>-</v>
      </c>
      <c r="M480" s="807"/>
      <c r="N480" s="808"/>
      <c r="O480" s="808"/>
      <c r="P480" s="802"/>
      <c r="Q480" s="801"/>
      <c r="R480" s="800"/>
    </row>
    <row r="481" spans="1:18" ht="12" customHeight="1" x14ac:dyDescent="0.3">
      <c r="A481" s="796" t="str">
        <f t="shared" si="32"/>
        <v/>
      </c>
      <c r="B481" s="796" t="str">
        <f t="shared" si="33"/>
        <v/>
      </c>
      <c r="C481" s="796" t="str">
        <f t="shared" si="34"/>
        <v/>
      </c>
      <c r="D481" s="799"/>
      <c r="E481" s="193"/>
      <c r="F481" s="193"/>
      <c r="G481" s="194"/>
      <c r="H481" s="193"/>
      <c r="I481" s="802"/>
      <c r="J481" s="809"/>
      <c r="K481" s="798" t="str">
        <f t="shared" si="35"/>
        <v>-</v>
      </c>
      <c r="L481" s="797" t="str">
        <f>IFERROR(VALUE(TEXT(IFERROR(IFERROR(VLOOKUP($M481,DePara!$JC$4:$JG$27,5,0),VLOOKUP($M481,DePara!$JE$3:$JG$27,3,0)),0)+$K481,"dd/mm/aaaa hh:mm")),"-")</f>
        <v>-</v>
      </c>
      <c r="M481" s="807"/>
      <c r="N481" s="808"/>
      <c r="O481" s="808"/>
      <c r="P481" s="802"/>
      <c r="Q481" s="801"/>
      <c r="R481" s="800"/>
    </row>
    <row r="482" spans="1:18" ht="12" customHeight="1" x14ac:dyDescent="0.3">
      <c r="A482" s="796" t="str">
        <f t="shared" si="32"/>
        <v/>
      </c>
      <c r="B482" s="796" t="str">
        <f t="shared" si="33"/>
        <v/>
      </c>
      <c r="C482" s="796" t="str">
        <f t="shared" si="34"/>
        <v/>
      </c>
      <c r="D482" s="799"/>
      <c r="E482" s="193"/>
      <c r="F482" s="193"/>
      <c r="G482" s="194"/>
      <c r="H482" s="193"/>
      <c r="I482" s="802"/>
      <c r="J482" s="809"/>
      <c r="K482" s="798" t="str">
        <f t="shared" si="35"/>
        <v>-</v>
      </c>
      <c r="L482" s="797" t="str">
        <f>IFERROR(VALUE(TEXT(IFERROR(IFERROR(VLOOKUP($M482,DePara!$JC$4:$JG$27,5,0),VLOOKUP($M482,DePara!$JE$3:$JG$27,3,0)),0)+$K482,"dd/mm/aaaa hh:mm")),"-")</f>
        <v>-</v>
      </c>
      <c r="M482" s="807"/>
      <c r="N482" s="808"/>
      <c r="O482" s="808"/>
      <c r="P482" s="802"/>
      <c r="Q482" s="801"/>
      <c r="R482" s="800"/>
    </row>
    <row r="483" spans="1:18" ht="12" customHeight="1" x14ac:dyDescent="0.3">
      <c r="A483" s="796" t="str">
        <f t="shared" si="32"/>
        <v/>
      </c>
      <c r="B483" s="796" t="str">
        <f t="shared" si="33"/>
        <v/>
      </c>
      <c r="C483" s="796" t="str">
        <f t="shared" si="34"/>
        <v/>
      </c>
      <c r="D483" s="799"/>
      <c r="E483" s="193"/>
      <c r="F483" s="193"/>
      <c r="G483" s="194"/>
      <c r="H483" s="193"/>
      <c r="I483" s="802"/>
      <c r="J483" s="809"/>
      <c r="K483" s="798" t="str">
        <f t="shared" si="35"/>
        <v>-</v>
      </c>
      <c r="L483" s="797" t="str">
        <f>IFERROR(VALUE(TEXT(IFERROR(IFERROR(VLOOKUP($M483,DePara!$JC$4:$JG$27,5,0),VLOOKUP($M483,DePara!$JE$3:$JG$27,3,0)),0)+$K483,"dd/mm/aaaa hh:mm")),"-")</f>
        <v>-</v>
      </c>
      <c r="M483" s="807"/>
      <c r="N483" s="808"/>
      <c r="O483" s="808"/>
      <c r="P483" s="802"/>
      <c r="Q483" s="801"/>
      <c r="R483" s="800"/>
    </row>
    <row r="484" spans="1:18" ht="12" customHeight="1" x14ac:dyDescent="0.3">
      <c r="A484" s="796" t="str">
        <f t="shared" si="32"/>
        <v/>
      </c>
      <c r="B484" s="796" t="str">
        <f t="shared" si="33"/>
        <v/>
      </c>
      <c r="C484" s="796" t="str">
        <f t="shared" si="34"/>
        <v/>
      </c>
      <c r="D484" s="799"/>
      <c r="E484" s="193"/>
      <c r="F484" s="193"/>
      <c r="G484" s="194"/>
      <c r="H484" s="193"/>
      <c r="I484" s="802"/>
      <c r="J484" s="809"/>
      <c r="K484" s="798" t="str">
        <f t="shared" si="35"/>
        <v>-</v>
      </c>
      <c r="L484" s="797" t="str">
        <f>IFERROR(VALUE(TEXT(IFERROR(IFERROR(VLOOKUP($M484,DePara!$JC$4:$JG$27,5,0),VLOOKUP($M484,DePara!$JE$3:$JG$27,3,0)),0)+$K484,"dd/mm/aaaa hh:mm")),"-")</f>
        <v>-</v>
      </c>
      <c r="M484" s="807"/>
      <c r="N484" s="808"/>
      <c r="O484" s="808"/>
      <c r="P484" s="802"/>
      <c r="Q484" s="801"/>
      <c r="R484" s="800"/>
    </row>
    <row r="485" spans="1:18" ht="12" customHeight="1" x14ac:dyDescent="0.3">
      <c r="A485" s="796" t="str">
        <f t="shared" si="32"/>
        <v/>
      </c>
      <c r="B485" s="796" t="str">
        <f t="shared" si="33"/>
        <v/>
      </c>
      <c r="C485" s="796" t="str">
        <f t="shared" si="34"/>
        <v/>
      </c>
      <c r="D485" s="799"/>
      <c r="E485" s="193"/>
      <c r="F485" s="193"/>
      <c r="G485" s="194"/>
      <c r="H485" s="193"/>
      <c r="I485" s="802"/>
      <c r="J485" s="809"/>
      <c r="K485" s="798" t="str">
        <f t="shared" si="35"/>
        <v>-</v>
      </c>
      <c r="L485" s="797" t="str">
        <f>IFERROR(VALUE(TEXT(IFERROR(IFERROR(VLOOKUP($M485,DePara!$JC$4:$JG$27,5,0),VLOOKUP($M485,DePara!$JE$3:$JG$27,3,0)),0)+$K485,"dd/mm/aaaa hh:mm")),"-")</f>
        <v>-</v>
      </c>
      <c r="M485" s="807"/>
      <c r="N485" s="808"/>
      <c r="O485" s="808"/>
      <c r="P485" s="802"/>
      <c r="Q485" s="801"/>
      <c r="R485" s="800"/>
    </row>
    <row r="486" spans="1:18" ht="12" customHeight="1" x14ac:dyDescent="0.3">
      <c r="A486" s="796" t="str">
        <f t="shared" si="32"/>
        <v/>
      </c>
      <c r="B486" s="796" t="str">
        <f t="shared" si="33"/>
        <v/>
      </c>
      <c r="C486" s="796" t="str">
        <f t="shared" si="34"/>
        <v/>
      </c>
      <c r="D486" s="799"/>
      <c r="E486" s="193"/>
      <c r="F486" s="193"/>
      <c r="G486" s="194"/>
      <c r="H486" s="193"/>
      <c r="I486" s="802"/>
      <c r="J486" s="809"/>
      <c r="K486" s="798" t="str">
        <f t="shared" si="35"/>
        <v>-</v>
      </c>
      <c r="L486" s="797" t="str">
        <f>IFERROR(VALUE(TEXT(IFERROR(IFERROR(VLOOKUP($M486,DePara!$JC$4:$JG$27,5,0),VLOOKUP($M486,DePara!$JE$3:$JG$27,3,0)),0)+$K486,"dd/mm/aaaa hh:mm")),"-")</f>
        <v>-</v>
      </c>
      <c r="M486" s="807"/>
      <c r="N486" s="808"/>
      <c r="O486" s="808"/>
      <c r="P486" s="802"/>
      <c r="Q486" s="801"/>
      <c r="R486" s="800"/>
    </row>
    <row r="487" spans="1:18" ht="12" customHeight="1" x14ac:dyDescent="0.3">
      <c r="A487" s="796" t="str">
        <f t="shared" si="32"/>
        <v/>
      </c>
      <c r="B487" s="796" t="str">
        <f t="shared" si="33"/>
        <v/>
      </c>
      <c r="C487" s="796" t="str">
        <f t="shared" si="34"/>
        <v/>
      </c>
      <c r="D487" s="799"/>
      <c r="E487" s="193"/>
      <c r="F487" s="193"/>
      <c r="G487" s="194"/>
      <c r="H487" s="193"/>
      <c r="I487" s="802"/>
      <c r="J487" s="809"/>
      <c r="K487" s="798" t="str">
        <f t="shared" si="35"/>
        <v>-</v>
      </c>
      <c r="L487" s="797" t="str">
        <f>IFERROR(VALUE(TEXT(IFERROR(IFERROR(VLOOKUP($M487,DePara!$JC$4:$JG$27,5,0),VLOOKUP($M487,DePara!$JE$3:$JG$27,3,0)),0)+$K487,"dd/mm/aaaa hh:mm")),"-")</f>
        <v>-</v>
      </c>
      <c r="M487" s="807"/>
      <c r="N487" s="808"/>
      <c r="O487" s="808"/>
      <c r="P487" s="802"/>
      <c r="Q487" s="801"/>
      <c r="R487" s="800"/>
    </row>
    <row r="488" spans="1:18" ht="12" customHeight="1" x14ac:dyDescent="0.3">
      <c r="A488" s="796" t="str">
        <f t="shared" si="32"/>
        <v/>
      </c>
      <c r="B488" s="796" t="str">
        <f t="shared" si="33"/>
        <v/>
      </c>
      <c r="C488" s="796" t="str">
        <f t="shared" si="34"/>
        <v/>
      </c>
      <c r="D488" s="799"/>
      <c r="E488" s="193"/>
      <c r="F488" s="193"/>
      <c r="G488" s="194"/>
      <c r="H488" s="193"/>
      <c r="I488" s="802"/>
      <c r="J488" s="809"/>
      <c r="K488" s="798" t="str">
        <f t="shared" si="35"/>
        <v>-</v>
      </c>
      <c r="L488" s="797" t="str">
        <f>IFERROR(VALUE(TEXT(IFERROR(IFERROR(VLOOKUP($M488,DePara!$JC$4:$JG$27,5,0),VLOOKUP($M488,DePara!$JE$3:$JG$27,3,0)),0)+$K488,"dd/mm/aaaa hh:mm")),"-")</f>
        <v>-</v>
      </c>
      <c r="M488" s="807"/>
      <c r="N488" s="808"/>
      <c r="O488" s="808"/>
      <c r="P488" s="802"/>
      <c r="Q488" s="801"/>
      <c r="R488" s="800"/>
    </row>
    <row r="489" spans="1:18" ht="12" customHeight="1" x14ac:dyDescent="0.3">
      <c r="A489" s="796" t="str">
        <f t="shared" si="32"/>
        <v/>
      </c>
      <c r="B489" s="796" t="str">
        <f t="shared" si="33"/>
        <v/>
      </c>
      <c r="C489" s="796" t="str">
        <f t="shared" si="34"/>
        <v/>
      </c>
      <c r="D489" s="799"/>
      <c r="E489" s="193"/>
      <c r="F489" s="193"/>
      <c r="G489" s="194"/>
      <c r="H489" s="193"/>
      <c r="I489" s="802"/>
      <c r="J489" s="809"/>
      <c r="K489" s="798" t="str">
        <f t="shared" si="35"/>
        <v>-</v>
      </c>
      <c r="L489" s="797" t="str">
        <f>IFERROR(VALUE(TEXT(IFERROR(IFERROR(VLOOKUP($M489,DePara!$JC$4:$JG$27,5,0),VLOOKUP($M489,DePara!$JE$3:$JG$27,3,0)),0)+$K489,"dd/mm/aaaa hh:mm")),"-")</f>
        <v>-</v>
      </c>
      <c r="M489" s="807"/>
      <c r="N489" s="808"/>
      <c r="O489" s="808"/>
      <c r="P489" s="802"/>
      <c r="Q489" s="801"/>
      <c r="R489" s="800"/>
    </row>
    <row r="490" spans="1:18" ht="12" customHeight="1" x14ac:dyDescent="0.3">
      <c r="A490" s="796" t="str">
        <f t="shared" si="32"/>
        <v/>
      </c>
      <c r="B490" s="796" t="str">
        <f t="shared" si="33"/>
        <v/>
      </c>
      <c r="C490" s="796" t="str">
        <f t="shared" si="34"/>
        <v/>
      </c>
      <c r="D490" s="799"/>
      <c r="E490" s="193"/>
      <c r="F490" s="193"/>
      <c r="G490" s="194"/>
      <c r="H490" s="193"/>
      <c r="I490" s="802"/>
      <c r="J490" s="809"/>
      <c r="K490" s="798" t="str">
        <f t="shared" si="35"/>
        <v>-</v>
      </c>
      <c r="L490" s="797" t="str">
        <f>IFERROR(VALUE(TEXT(IFERROR(IFERROR(VLOOKUP($M490,DePara!$JC$4:$JG$27,5,0),VLOOKUP($M490,DePara!$JE$3:$JG$27,3,0)),0)+$K490,"dd/mm/aaaa hh:mm")),"-")</f>
        <v>-</v>
      </c>
      <c r="M490" s="807"/>
      <c r="N490" s="808"/>
      <c r="O490" s="808"/>
      <c r="P490" s="802"/>
      <c r="Q490" s="801"/>
      <c r="R490" s="800"/>
    </row>
    <row r="491" spans="1:18" ht="12" customHeight="1" x14ac:dyDescent="0.3">
      <c r="A491" s="796" t="str">
        <f t="shared" si="32"/>
        <v/>
      </c>
      <c r="B491" s="796" t="str">
        <f t="shared" si="33"/>
        <v/>
      </c>
      <c r="C491" s="796" t="str">
        <f t="shared" si="34"/>
        <v/>
      </c>
      <c r="D491" s="799"/>
      <c r="E491" s="193"/>
      <c r="F491" s="193"/>
      <c r="G491" s="194"/>
      <c r="H491" s="193"/>
      <c r="I491" s="802"/>
      <c r="J491" s="809"/>
      <c r="K491" s="798" t="str">
        <f t="shared" si="35"/>
        <v>-</v>
      </c>
      <c r="L491" s="797" t="str">
        <f>IFERROR(VALUE(TEXT(IFERROR(IFERROR(VLOOKUP($M491,DePara!$JC$4:$JG$27,5,0),VLOOKUP($M491,DePara!$JE$3:$JG$27,3,0)),0)+$K491,"dd/mm/aaaa hh:mm")),"-")</f>
        <v>-</v>
      </c>
      <c r="M491" s="807"/>
      <c r="N491" s="808"/>
      <c r="O491" s="808"/>
      <c r="P491" s="802"/>
      <c r="Q491" s="801"/>
      <c r="R491" s="800"/>
    </row>
    <row r="492" spans="1:18" ht="12" customHeight="1" x14ac:dyDescent="0.3">
      <c r="A492" s="796" t="str">
        <f t="shared" si="32"/>
        <v/>
      </c>
      <c r="B492" s="796" t="str">
        <f t="shared" si="33"/>
        <v/>
      </c>
      <c r="C492" s="796" t="str">
        <f t="shared" si="34"/>
        <v/>
      </c>
      <c r="D492" s="799"/>
      <c r="E492" s="193"/>
      <c r="F492" s="193"/>
      <c r="G492" s="194"/>
      <c r="H492" s="193"/>
      <c r="I492" s="802"/>
      <c r="J492" s="809"/>
      <c r="K492" s="798" t="str">
        <f t="shared" si="35"/>
        <v>-</v>
      </c>
      <c r="L492" s="797" t="str">
        <f>IFERROR(VALUE(TEXT(IFERROR(IFERROR(VLOOKUP($M492,DePara!$JC$4:$JG$27,5,0),VLOOKUP($M492,DePara!$JE$3:$JG$27,3,0)),0)+$K492,"dd/mm/aaaa hh:mm")),"-")</f>
        <v>-</v>
      </c>
      <c r="M492" s="807"/>
      <c r="N492" s="808"/>
      <c r="O492" s="808"/>
      <c r="P492" s="802"/>
      <c r="Q492" s="801"/>
      <c r="R492" s="800"/>
    </row>
    <row r="493" spans="1:18" ht="12" customHeight="1" x14ac:dyDescent="0.3">
      <c r="A493" s="796" t="str">
        <f t="shared" si="32"/>
        <v/>
      </c>
      <c r="B493" s="796" t="str">
        <f t="shared" si="33"/>
        <v/>
      </c>
      <c r="C493" s="796" t="str">
        <f t="shared" si="34"/>
        <v/>
      </c>
      <c r="D493" s="799"/>
      <c r="E493" s="193"/>
      <c r="F493" s="193"/>
      <c r="G493" s="194"/>
      <c r="H493" s="193"/>
      <c r="I493" s="802"/>
      <c r="J493" s="809"/>
      <c r="K493" s="798" t="str">
        <f t="shared" si="35"/>
        <v>-</v>
      </c>
      <c r="L493" s="797" t="str">
        <f>IFERROR(VALUE(TEXT(IFERROR(IFERROR(VLOOKUP($M493,DePara!$JC$4:$JG$27,5,0),VLOOKUP($M493,DePara!$JE$3:$JG$27,3,0)),0)+$K493,"dd/mm/aaaa hh:mm")),"-")</f>
        <v>-</v>
      </c>
      <c r="M493" s="807"/>
      <c r="N493" s="808"/>
      <c r="O493" s="808"/>
      <c r="P493" s="802"/>
      <c r="Q493" s="801"/>
      <c r="R493" s="800"/>
    </row>
    <row r="494" spans="1:18" ht="12" customHeight="1" x14ac:dyDescent="0.3">
      <c r="A494" s="796" t="str">
        <f t="shared" si="32"/>
        <v/>
      </c>
      <c r="B494" s="796" t="str">
        <f t="shared" si="33"/>
        <v/>
      </c>
      <c r="C494" s="796" t="str">
        <f t="shared" si="34"/>
        <v/>
      </c>
      <c r="D494" s="799"/>
      <c r="E494" s="193"/>
      <c r="F494" s="193"/>
      <c r="G494" s="194"/>
      <c r="H494" s="193"/>
      <c r="I494" s="802"/>
      <c r="J494" s="809"/>
      <c r="K494" s="798" t="str">
        <f t="shared" si="35"/>
        <v>-</v>
      </c>
      <c r="L494" s="797" t="str">
        <f>IFERROR(VALUE(TEXT(IFERROR(IFERROR(VLOOKUP($M494,DePara!$JC$4:$JG$27,5,0),VLOOKUP($M494,DePara!$JE$3:$JG$27,3,0)),0)+$K494,"dd/mm/aaaa hh:mm")),"-")</f>
        <v>-</v>
      </c>
      <c r="M494" s="807"/>
      <c r="N494" s="808"/>
      <c r="O494" s="808"/>
      <c r="P494" s="802"/>
      <c r="Q494" s="801"/>
      <c r="R494" s="800"/>
    </row>
    <row r="495" spans="1:18" ht="12" customHeight="1" x14ac:dyDescent="0.3">
      <c r="A495" s="796" t="str">
        <f t="shared" si="32"/>
        <v/>
      </c>
      <c r="B495" s="796" t="str">
        <f t="shared" si="33"/>
        <v/>
      </c>
      <c r="C495" s="796" t="str">
        <f t="shared" si="34"/>
        <v/>
      </c>
      <c r="D495" s="799"/>
      <c r="E495" s="193"/>
      <c r="F495" s="193"/>
      <c r="G495" s="194"/>
      <c r="H495" s="193"/>
      <c r="I495" s="802"/>
      <c r="J495" s="809"/>
      <c r="K495" s="798" t="str">
        <f t="shared" si="35"/>
        <v>-</v>
      </c>
      <c r="L495" s="797" t="str">
        <f>IFERROR(VALUE(TEXT(IFERROR(IFERROR(VLOOKUP($M495,DePara!$JC$4:$JG$27,5,0),VLOOKUP($M495,DePara!$JE$3:$JG$27,3,0)),0)+$K495,"dd/mm/aaaa hh:mm")),"-")</f>
        <v>-</v>
      </c>
      <c r="M495" s="807"/>
      <c r="N495" s="808"/>
      <c r="O495" s="808"/>
      <c r="P495" s="802"/>
      <c r="Q495" s="801"/>
      <c r="R495" s="800"/>
    </row>
    <row r="496" spans="1:18" ht="12" customHeight="1" x14ac:dyDescent="0.3">
      <c r="A496" s="796" t="str">
        <f t="shared" si="32"/>
        <v/>
      </c>
      <c r="B496" s="796" t="str">
        <f t="shared" si="33"/>
        <v/>
      </c>
      <c r="C496" s="796" t="str">
        <f t="shared" si="34"/>
        <v/>
      </c>
      <c r="D496" s="799"/>
      <c r="E496" s="193"/>
      <c r="F496" s="193"/>
      <c r="G496" s="194"/>
      <c r="H496" s="193"/>
      <c r="I496" s="802"/>
      <c r="J496" s="809"/>
      <c r="K496" s="798" t="str">
        <f t="shared" si="35"/>
        <v>-</v>
      </c>
      <c r="L496" s="797" t="str">
        <f>IFERROR(VALUE(TEXT(IFERROR(IFERROR(VLOOKUP($M496,DePara!$JC$4:$JG$27,5,0),VLOOKUP($M496,DePara!$JE$3:$JG$27,3,0)),0)+$K496,"dd/mm/aaaa hh:mm")),"-")</f>
        <v>-</v>
      </c>
      <c r="M496" s="807"/>
      <c r="N496" s="808"/>
      <c r="O496" s="808"/>
      <c r="P496" s="802"/>
      <c r="Q496" s="801"/>
      <c r="R496" s="800"/>
    </row>
    <row r="497" spans="1:18" ht="12" customHeight="1" x14ac:dyDescent="0.3">
      <c r="A497" s="796" t="str">
        <f t="shared" si="32"/>
        <v/>
      </c>
      <c r="B497" s="796" t="str">
        <f t="shared" si="33"/>
        <v/>
      </c>
      <c r="C497" s="796" t="str">
        <f t="shared" si="34"/>
        <v/>
      </c>
      <c r="D497" s="799"/>
      <c r="E497" s="193"/>
      <c r="F497" s="193"/>
      <c r="G497" s="194"/>
      <c r="H497" s="193"/>
      <c r="I497" s="802"/>
      <c r="J497" s="809"/>
      <c r="K497" s="798" t="str">
        <f t="shared" si="35"/>
        <v>-</v>
      </c>
      <c r="L497" s="797" t="str">
        <f>IFERROR(VALUE(TEXT(IFERROR(IFERROR(VLOOKUP($M497,DePara!$JC$4:$JG$27,5,0),VLOOKUP($M497,DePara!$JE$3:$JG$27,3,0)),0)+$K497,"dd/mm/aaaa hh:mm")),"-")</f>
        <v>-</v>
      </c>
      <c r="M497" s="807"/>
      <c r="N497" s="808"/>
      <c r="O497" s="808"/>
      <c r="P497" s="802"/>
      <c r="Q497" s="801"/>
      <c r="R497" s="800"/>
    </row>
    <row r="498" spans="1:18" ht="12" customHeight="1" x14ac:dyDescent="0.3">
      <c r="A498" s="796" t="str">
        <f t="shared" si="32"/>
        <v/>
      </c>
      <c r="B498" s="796" t="str">
        <f t="shared" si="33"/>
        <v/>
      </c>
      <c r="C498" s="796" t="str">
        <f t="shared" si="34"/>
        <v/>
      </c>
      <c r="D498" s="799"/>
      <c r="E498" s="193"/>
      <c r="F498" s="193"/>
      <c r="G498" s="194"/>
      <c r="H498" s="193"/>
      <c r="I498" s="802"/>
      <c r="J498" s="809"/>
      <c r="K498" s="798" t="str">
        <f t="shared" si="35"/>
        <v>-</v>
      </c>
      <c r="L498" s="797" t="str">
        <f>IFERROR(VALUE(TEXT(IFERROR(IFERROR(VLOOKUP($M498,DePara!$JC$4:$JG$27,5,0),VLOOKUP($M498,DePara!$JE$3:$JG$27,3,0)),0)+$K498,"dd/mm/aaaa hh:mm")),"-")</f>
        <v>-</v>
      </c>
      <c r="M498" s="807"/>
      <c r="N498" s="808"/>
      <c r="O498" s="808"/>
      <c r="P498" s="802"/>
      <c r="Q498" s="801"/>
      <c r="R498" s="800"/>
    </row>
    <row r="499" spans="1:18" ht="12" customHeight="1" x14ac:dyDescent="0.3">
      <c r="A499" s="796" t="str">
        <f t="shared" si="32"/>
        <v/>
      </c>
      <c r="B499" s="796" t="str">
        <f t="shared" si="33"/>
        <v/>
      </c>
      <c r="C499" s="796" t="str">
        <f t="shared" si="34"/>
        <v/>
      </c>
      <c r="D499" s="799"/>
      <c r="E499" s="193"/>
      <c r="F499" s="193"/>
      <c r="G499" s="194"/>
      <c r="H499" s="193"/>
      <c r="I499" s="802"/>
      <c r="J499" s="809"/>
      <c r="K499" s="798" t="str">
        <f t="shared" si="35"/>
        <v>-</v>
      </c>
      <c r="L499" s="797" t="str">
        <f>IFERROR(VALUE(TEXT(IFERROR(IFERROR(VLOOKUP($M499,DePara!$JC$4:$JG$27,5,0),VLOOKUP($M499,DePara!$JE$3:$JG$27,3,0)),0)+$K499,"dd/mm/aaaa hh:mm")),"-")</f>
        <v>-</v>
      </c>
      <c r="M499" s="807"/>
      <c r="N499" s="808"/>
      <c r="O499" s="808"/>
      <c r="P499" s="802"/>
      <c r="Q499" s="801"/>
      <c r="R499" s="800"/>
    </row>
    <row r="500" spans="1:18" ht="12" customHeight="1" x14ac:dyDescent="0.3">
      <c r="A500" s="796" t="str">
        <f t="shared" si="32"/>
        <v/>
      </c>
      <c r="B500" s="796" t="str">
        <f t="shared" si="33"/>
        <v/>
      </c>
      <c r="C500" s="796" t="str">
        <f t="shared" si="34"/>
        <v/>
      </c>
      <c r="D500" s="799"/>
      <c r="E500" s="193"/>
      <c r="F500" s="193"/>
      <c r="G500" s="194"/>
      <c r="H500" s="193"/>
      <c r="I500" s="802"/>
      <c r="J500" s="809"/>
      <c r="K500" s="798" t="str">
        <f t="shared" si="35"/>
        <v>-</v>
      </c>
      <c r="L500" s="797" t="str">
        <f>IFERROR(VALUE(TEXT(IFERROR(IFERROR(VLOOKUP($M500,DePara!$JC$4:$JG$27,5,0),VLOOKUP($M500,DePara!$JE$3:$JG$27,3,0)),0)+$K500,"dd/mm/aaaa hh:mm")),"-")</f>
        <v>-</v>
      </c>
      <c r="M500" s="807"/>
      <c r="N500" s="808"/>
      <c r="O500" s="808"/>
      <c r="P500" s="802"/>
      <c r="Q500" s="801"/>
      <c r="R500" s="800"/>
    </row>
    <row r="501" spans="1:18" ht="12" customHeight="1" x14ac:dyDescent="0.3">
      <c r="A501" s="796" t="str">
        <f t="shared" si="32"/>
        <v/>
      </c>
      <c r="B501" s="796" t="str">
        <f t="shared" si="33"/>
        <v/>
      </c>
      <c r="C501" s="796" t="str">
        <f t="shared" si="34"/>
        <v/>
      </c>
      <c r="D501" s="799"/>
      <c r="E501" s="193"/>
      <c r="F501" s="193"/>
      <c r="G501" s="194"/>
      <c r="H501" s="193"/>
      <c r="I501" s="802"/>
      <c r="J501" s="809"/>
      <c r="K501" s="798" t="str">
        <f t="shared" si="35"/>
        <v>-</v>
      </c>
      <c r="L501" s="797" t="str">
        <f>IFERROR(VALUE(TEXT(IFERROR(IFERROR(VLOOKUP($M501,DePara!$JC$4:$JG$27,5,0),VLOOKUP($M501,DePara!$JE$3:$JG$27,3,0)),0)+$K501,"dd/mm/aaaa hh:mm")),"-")</f>
        <v>-</v>
      </c>
      <c r="M501" s="807"/>
      <c r="N501" s="808"/>
      <c r="O501" s="808"/>
      <c r="P501" s="802"/>
      <c r="Q501" s="801"/>
      <c r="R501" s="800"/>
    </row>
    <row r="502" spans="1:18" ht="12" customHeight="1" x14ac:dyDescent="0.3">
      <c r="A502" s="796" t="str">
        <f t="shared" si="32"/>
        <v/>
      </c>
      <c r="B502" s="796" t="str">
        <f t="shared" si="33"/>
        <v/>
      </c>
      <c r="C502" s="796" t="str">
        <f t="shared" si="34"/>
        <v/>
      </c>
      <c r="D502" s="799"/>
      <c r="E502" s="193"/>
      <c r="F502" s="193"/>
      <c r="G502" s="194"/>
      <c r="H502" s="193"/>
      <c r="I502" s="802"/>
      <c r="J502" s="809"/>
      <c r="K502" s="798" t="str">
        <f t="shared" si="35"/>
        <v>-</v>
      </c>
      <c r="L502" s="797" t="str">
        <f>IFERROR(VALUE(TEXT(IFERROR(IFERROR(VLOOKUP($M502,DePara!$JC$4:$JG$27,5,0),VLOOKUP($M502,DePara!$JE$3:$JG$27,3,0)),0)+$K502,"dd/mm/aaaa hh:mm")),"-")</f>
        <v>-</v>
      </c>
      <c r="M502" s="807"/>
      <c r="N502" s="808"/>
      <c r="O502" s="808"/>
      <c r="P502" s="802"/>
      <c r="Q502" s="801"/>
      <c r="R502" s="800"/>
    </row>
    <row r="503" spans="1:18" ht="12" customHeight="1" x14ac:dyDescent="0.3">
      <c r="A503" s="796" t="str">
        <f t="shared" si="32"/>
        <v/>
      </c>
      <c r="B503" s="796" t="str">
        <f t="shared" si="33"/>
        <v/>
      </c>
      <c r="C503" s="796" t="str">
        <f t="shared" si="34"/>
        <v/>
      </c>
      <c r="D503" s="799"/>
      <c r="E503" s="193"/>
      <c r="F503" s="193"/>
      <c r="G503" s="194"/>
      <c r="H503" s="193"/>
      <c r="I503" s="802"/>
      <c r="J503" s="809"/>
      <c r="K503" s="798" t="str">
        <f t="shared" si="35"/>
        <v>-</v>
      </c>
      <c r="L503" s="797" t="str">
        <f>IFERROR(VALUE(TEXT(IFERROR(IFERROR(VLOOKUP($M503,DePara!$JC$4:$JG$27,5,0),VLOOKUP($M503,DePara!$JE$3:$JG$27,3,0)),0)+$K503,"dd/mm/aaaa hh:mm")),"-")</f>
        <v>-</v>
      </c>
      <c r="M503" s="807"/>
      <c r="N503" s="808"/>
      <c r="O503" s="808"/>
      <c r="P503" s="802"/>
      <c r="Q503" s="801"/>
      <c r="R503" s="800"/>
    </row>
    <row r="504" spans="1:18" ht="12" customHeight="1" x14ac:dyDescent="0.3">
      <c r="A504" s="796" t="str">
        <f t="shared" si="32"/>
        <v/>
      </c>
      <c r="B504" s="796" t="str">
        <f t="shared" si="33"/>
        <v/>
      </c>
      <c r="C504" s="796" t="str">
        <f t="shared" si="34"/>
        <v/>
      </c>
      <c r="D504" s="799"/>
      <c r="E504" s="193"/>
      <c r="F504" s="193"/>
      <c r="G504" s="194"/>
      <c r="H504" s="193"/>
      <c r="I504" s="802"/>
      <c r="J504" s="809"/>
      <c r="K504" s="798" t="str">
        <f t="shared" si="35"/>
        <v>-</v>
      </c>
      <c r="L504" s="797" t="str">
        <f>IFERROR(VALUE(TEXT(IFERROR(IFERROR(VLOOKUP($M504,DePara!$JC$4:$JG$27,5,0),VLOOKUP($M504,DePara!$JE$3:$JG$27,3,0)),0)+$K504,"dd/mm/aaaa hh:mm")),"-")</f>
        <v>-</v>
      </c>
      <c r="M504" s="807"/>
      <c r="N504" s="808"/>
      <c r="O504" s="808"/>
      <c r="P504" s="802"/>
      <c r="Q504" s="801"/>
      <c r="R504" s="800"/>
    </row>
    <row r="505" spans="1:18" ht="12" customHeight="1" x14ac:dyDescent="0.3">
      <c r="A505" s="796" t="str">
        <f t="shared" si="32"/>
        <v/>
      </c>
      <c r="B505" s="796" t="str">
        <f t="shared" si="33"/>
        <v/>
      </c>
      <c r="C505" s="796" t="str">
        <f t="shared" si="34"/>
        <v/>
      </c>
      <c r="D505" s="799"/>
      <c r="E505" s="193"/>
      <c r="F505" s="193"/>
      <c r="G505" s="194"/>
      <c r="H505" s="193"/>
      <c r="I505" s="802"/>
      <c r="J505" s="809"/>
      <c r="K505" s="798" t="str">
        <f t="shared" si="35"/>
        <v>-</v>
      </c>
      <c r="L505" s="797" t="str">
        <f>IFERROR(VALUE(TEXT(IFERROR(IFERROR(VLOOKUP($M505,DePara!$JC$4:$JG$27,5,0),VLOOKUP($M505,DePara!$JE$3:$JG$27,3,0)),0)+$K505,"dd/mm/aaaa hh:mm")),"-")</f>
        <v>-</v>
      </c>
      <c r="M505" s="807"/>
      <c r="N505" s="808"/>
      <c r="O505" s="808"/>
      <c r="P505" s="802"/>
      <c r="Q505" s="801"/>
      <c r="R505" s="800"/>
    </row>
    <row r="506" spans="1:18" ht="12" customHeight="1" x14ac:dyDescent="0.3">
      <c r="A506" s="796" t="str">
        <f t="shared" si="32"/>
        <v/>
      </c>
      <c r="B506" s="796" t="str">
        <f t="shared" si="33"/>
        <v/>
      </c>
      <c r="C506" s="796" t="str">
        <f t="shared" si="34"/>
        <v/>
      </c>
      <c r="D506" s="799"/>
      <c r="E506" s="193"/>
      <c r="F506" s="193"/>
      <c r="G506" s="194"/>
      <c r="H506" s="193"/>
      <c r="I506" s="802"/>
      <c r="J506" s="809"/>
      <c r="K506" s="798" t="str">
        <f t="shared" si="35"/>
        <v>-</v>
      </c>
      <c r="L506" s="797" t="str">
        <f>IFERROR(VALUE(TEXT(IFERROR(IFERROR(VLOOKUP($M506,DePara!$JC$4:$JG$27,5,0),VLOOKUP($M506,DePara!$JE$3:$JG$27,3,0)),0)+$K506,"dd/mm/aaaa hh:mm")),"-")</f>
        <v>-</v>
      </c>
      <c r="M506" s="807"/>
      <c r="N506" s="808"/>
      <c r="O506" s="808"/>
      <c r="P506" s="802"/>
      <c r="Q506" s="801"/>
      <c r="R506" s="800"/>
    </row>
    <row r="507" spans="1:18" ht="12" customHeight="1" x14ac:dyDescent="0.3">
      <c r="A507" s="796" t="str">
        <f t="shared" si="32"/>
        <v/>
      </c>
      <c r="B507" s="796" t="str">
        <f t="shared" si="33"/>
        <v/>
      </c>
      <c r="C507" s="796" t="str">
        <f t="shared" si="34"/>
        <v/>
      </c>
      <c r="D507" s="799"/>
      <c r="E507" s="193"/>
      <c r="F507" s="193"/>
      <c r="G507" s="194"/>
      <c r="H507" s="193"/>
      <c r="I507" s="802"/>
      <c r="J507" s="809"/>
      <c r="K507" s="798" t="str">
        <f t="shared" si="35"/>
        <v>-</v>
      </c>
      <c r="L507" s="797" t="str">
        <f>IFERROR(VALUE(TEXT(IFERROR(IFERROR(VLOOKUP($M507,DePara!$JC$4:$JG$27,5,0),VLOOKUP($M507,DePara!$JE$3:$JG$27,3,0)),0)+$K507,"dd/mm/aaaa hh:mm")),"-")</f>
        <v>-</v>
      </c>
      <c r="M507" s="807"/>
      <c r="N507" s="808"/>
      <c r="O507" s="808"/>
      <c r="P507" s="802"/>
      <c r="Q507" s="801"/>
      <c r="R507" s="800"/>
    </row>
    <row r="508" spans="1:18" ht="12" customHeight="1" x14ac:dyDescent="0.3">
      <c r="A508" s="796" t="str">
        <f t="shared" si="32"/>
        <v/>
      </c>
      <c r="B508" s="796" t="str">
        <f t="shared" si="33"/>
        <v/>
      </c>
      <c r="C508" s="796" t="str">
        <f t="shared" si="34"/>
        <v/>
      </c>
      <c r="D508" s="799"/>
      <c r="E508" s="193"/>
      <c r="F508" s="193"/>
      <c r="G508" s="194"/>
      <c r="H508" s="193"/>
      <c r="I508" s="802"/>
      <c r="J508" s="809"/>
      <c r="K508" s="798" t="str">
        <f t="shared" si="35"/>
        <v>-</v>
      </c>
      <c r="L508" s="797" t="str">
        <f>IFERROR(VALUE(TEXT(IFERROR(IFERROR(VLOOKUP($M508,DePara!$JC$4:$JG$27,5,0),VLOOKUP($M508,DePara!$JE$3:$JG$27,3,0)),0)+$K508,"dd/mm/aaaa hh:mm")),"-")</f>
        <v>-</v>
      </c>
      <c r="M508" s="807"/>
      <c r="N508" s="808"/>
      <c r="O508" s="808"/>
      <c r="P508" s="802"/>
      <c r="Q508" s="801"/>
      <c r="R508" s="800"/>
    </row>
    <row r="509" spans="1:18" ht="12" customHeight="1" x14ac:dyDescent="0.3">
      <c r="A509" s="796" t="str">
        <f t="shared" si="32"/>
        <v/>
      </c>
      <c r="B509" s="796" t="str">
        <f t="shared" si="33"/>
        <v/>
      </c>
      <c r="C509" s="796" t="str">
        <f t="shared" si="34"/>
        <v/>
      </c>
      <c r="D509" s="799"/>
      <c r="E509" s="193"/>
      <c r="F509" s="193"/>
      <c r="G509" s="194"/>
      <c r="H509" s="193"/>
      <c r="I509" s="802"/>
      <c r="J509" s="809"/>
      <c r="K509" s="798" t="str">
        <f t="shared" si="35"/>
        <v>-</v>
      </c>
      <c r="L509" s="797" t="str">
        <f>IFERROR(VALUE(TEXT(IFERROR(IFERROR(VLOOKUP($M509,DePara!$JC$4:$JG$27,5,0),VLOOKUP($M509,DePara!$JE$3:$JG$27,3,0)),0)+$K509,"dd/mm/aaaa hh:mm")),"-")</f>
        <v>-</v>
      </c>
      <c r="M509" s="807"/>
      <c r="N509" s="808"/>
      <c r="O509" s="808"/>
      <c r="P509" s="802"/>
      <c r="Q509" s="801"/>
      <c r="R509" s="800"/>
    </row>
    <row r="510" spans="1:18" ht="12" customHeight="1" x14ac:dyDescent="0.3">
      <c r="A510" s="796" t="str">
        <f t="shared" si="32"/>
        <v/>
      </c>
      <c r="B510" s="796" t="str">
        <f t="shared" si="33"/>
        <v/>
      </c>
      <c r="C510" s="796" t="str">
        <f t="shared" si="34"/>
        <v/>
      </c>
      <c r="D510" s="799"/>
      <c r="E510" s="193"/>
      <c r="F510" s="193"/>
      <c r="G510" s="194"/>
      <c r="H510" s="193"/>
      <c r="I510" s="802"/>
      <c r="J510" s="809"/>
      <c r="K510" s="798" t="str">
        <f t="shared" si="35"/>
        <v>-</v>
      </c>
      <c r="L510" s="797" t="str">
        <f>IFERROR(VALUE(TEXT(IFERROR(IFERROR(VLOOKUP($M510,DePara!$JC$4:$JG$27,5,0),VLOOKUP($M510,DePara!$JE$3:$JG$27,3,0)),0)+$K510,"dd/mm/aaaa hh:mm")),"-")</f>
        <v>-</v>
      </c>
      <c r="M510" s="807"/>
      <c r="N510" s="808"/>
      <c r="O510" s="808"/>
      <c r="P510" s="802"/>
      <c r="Q510" s="801"/>
      <c r="R510" s="800"/>
    </row>
    <row r="511" spans="1:18" ht="12" customHeight="1" x14ac:dyDescent="0.3">
      <c r="A511" s="796" t="str">
        <f t="shared" si="32"/>
        <v/>
      </c>
      <c r="B511" s="796" t="str">
        <f t="shared" si="33"/>
        <v/>
      </c>
      <c r="C511" s="796" t="str">
        <f t="shared" si="34"/>
        <v/>
      </c>
      <c r="D511" s="799"/>
      <c r="E511" s="193"/>
      <c r="F511" s="193"/>
      <c r="G511" s="194"/>
      <c r="H511" s="193"/>
      <c r="I511" s="802"/>
      <c r="J511" s="809"/>
      <c r="K511" s="798" t="str">
        <f t="shared" si="35"/>
        <v>-</v>
      </c>
      <c r="L511" s="797" t="str">
        <f>IFERROR(VALUE(TEXT(IFERROR(IFERROR(VLOOKUP($M511,DePara!$JC$4:$JG$27,5,0),VLOOKUP($M511,DePara!$JE$3:$JG$27,3,0)),0)+$K511,"dd/mm/aaaa hh:mm")),"-")</f>
        <v>-</v>
      </c>
      <c r="M511" s="807"/>
      <c r="N511" s="808"/>
      <c r="O511" s="808"/>
      <c r="P511" s="802"/>
      <c r="Q511" s="801"/>
      <c r="R511" s="800"/>
    </row>
    <row r="512" spans="1:18" ht="12" customHeight="1" x14ac:dyDescent="0.3">
      <c r="A512" s="796" t="str">
        <f t="shared" si="32"/>
        <v/>
      </c>
      <c r="B512" s="796" t="str">
        <f t="shared" si="33"/>
        <v/>
      </c>
      <c r="C512" s="796" t="str">
        <f t="shared" si="34"/>
        <v/>
      </c>
      <c r="D512" s="799"/>
      <c r="E512" s="193"/>
      <c r="F512" s="193"/>
      <c r="G512" s="194"/>
      <c r="H512" s="193"/>
      <c r="I512" s="802"/>
      <c r="J512" s="809"/>
      <c r="K512" s="798" t="str">
        <f t="shared" si="35"/>
        <v>-</v>
      </c>
      <c r="L512" s="797" t="str">
        <f>IFERROR(VALUE(TEXT(IFERROR(IFERROR(VLOOKUP($M512,DePara!$JC$4:$JG$27,5,0),VLOOKUP($M512,DePara!$JE$3:$JG$27,3,0)),0)+$K512,"dd/mm/aaaa hh:mm")),"-")</f>
        <v>-</v>
      </c>
      <c r="M512" s="807"/>
      <c r="N512" s="808"/>
      <c r="O512" s="808"/>
      <c r="P512" s="802"/>
      <c r="Q512" s="801"/>
      <c r="R512" s="800"/>
    </row>
    <row r="513" spans="1:18" ht="12" customHeight="1" x14ac:dyDescent="0.3">
      <c r="A513" s="796" t="str">
        <f t="shared" si="32"/>
        <v/>
      </c>
      <c r="B513" s="796" t="str">
        <f t="shared" si="33"/>
        <v/>
      </c>
      <c r="C513" s="796" t="str">
        <f t="shared" si="34"/>
        <v/>
      </c>
      <c r="D513" s="799"/>
      <c r="E513" s="193"/>
      <c r="F513" s="193"/>
      <c r="G513" s="194"/>
      <c r="H513" s="193"/>
      <c r="I513" s="802"/>
      <c r="J513" s="184"/>
      <c r="K513" s="798" t="str">
        <f t="shared" si="35"/>
        <v>-</v>
      </c>
      <c r="L513" s="797" t="str">
        <f>IFERROR(VALUE(TEXT(IFERROR(IFERROR(VLOOKUP($M513,DePara!$JC$4:$JG$27,5,0),VLOOKUP($M513,DePara!$JE$3:$JG$27,3,0)),0)+$K513,"dd/mm/aaaa hh:mm")),"-")</f>
        <v>-</v>
      </c>
      <c r="M513" s="807"/>
      <c r="N513" s="808"/>
      <c r="O513" s="808"/>
      <c r="P513" s="802"/>
      <c r="Q513" s="801"/>
      <c r="R513" s="800"/>
    </row>
    <row r="514" spans="1:18" ht="12" customHeight="1" x14ac:dyDescent="0.3">
      <c r="A514" s="796" t="str">
        <f t="shared" si="32"/>
        <v/>
      </c>
      <c r="B514" s="796" t="str">
        <f t="shared" si="33"/>
        <v/>
      </c>
      <c r="C514" s="796" t="str">
        <f t="shared" si="34"/>
        <v/>
      </c>
      <c r="D514" s="799"/>
      <c r="E514" s="193"/>
      <c r="F514" s="193"/>
      <c r="G514" s="194"/>
      <c r="H514" s="193"/>
      <c r="I514" s="802"/>
      <c r="J514" s="184"/>
      <c r="K514" s="798" t="str">
        <f t="shared" si="35"/>
        <v>-</v>
      </c>
      <c r="L514" s="797" t="str">
        <f>IFERROR(VALUE(TEXT(IFERROR(IFERROR(VLOOKUP($M514,DePara!$JC$4:$JG$27,5,0),VLOOKUP($M514,DePara!$JE$3:$JG$27,3,0)),0)+$K514,"dd/mm/aaaa hh:mm")),"-")</f>
        <v>-</v>
      </c>
      <c r="M514" s="807"/>
      <c r="N514" s="808"/>
      <c r="O514" s="808"/>
      <c r="P514" s="802"/>
      <c r="Q514" s="801"/>
      <c r="R514" s="800"/>
    </row>
    <row r="515" spans="1:18" ht="12" customHeight="1" x14ac:dyDescent="0.3">
      <c r="A515" s="796" t="str">
        <f t="shared" si="32"/>
        <v/>
      </c>
      <c r="B515" s="796" t="str">
        <f t="shared" si="33"/>
        <v/>
      </c>
      <c r="C515" s="796" t="str">
        <f t="shared" si="34"/>
        <v/>
      </c>
      <c r="D515" s="799"/>
      <c r="E515" s="193"/>
      <c r="F515" s="193"/>
      <c r="G515" s="194"/>
      <c r="H515" s="193"/>
      <c r="I515" s="802"/>
      <c r="J515" s="184"/>
      <c r="K515" s="798" t="str">
        <f t="shared" si="35"/>
        <v>-</v>
      </c>
      <c r="L515" s="797" t="str">
        <f>IFERROR(VALUE(TEXT(IFERROR(IFERROR(VLOOKUP($M515,DePara!$JC$4:$JG$27,5,0),VLOOKUP($M515,DePara!$JE$3:$JG$27,3,0)),0)+$K515,"dd/mm/aaaa hh:mm")),"-")</f>
        <v>-</v>
      </c>
      <c r="M515" s="807"/>
      <c r="N515" s="808"/>
      <c r="O515" s="808"/>
      <c r="P515" s="802"/>
      <c r="Q515" s="801"/>
      <c r="R515" s="800"/>
    </row>
    <row r="516" spans="1:18" ht="12" customHeight="1" x14ac:dyDescent="0.3">
      <c r="A516" s="796" t="str">
        <f t="shared" si="32"/>
        <v/>
      </c>
      <c r="B516" s="796" t="str">
        <f t="shared" si="33"/>
        <v/>
      </c>
      <c r="C516" s="796" t="str">
        <f t="shared" si="34"/>
        <v/>
      </c>
      <c r="D516" s="799"/>
      <c r="E516" s="193"/>
      <c r="F516" s="193"/>
      <c r="G516" s="194"/>
      <c r="H516" s="193"/>
      <c r="I516" s="802"/>
      <c r="J516" s="184"/>
      <c r="K516" s="798" t="str">
        <f t="shared" si="35"/>
        <v>-</v>
      </c>
      <c r="L516" s="797" t="str">
        <f>IFERROR(VALUE(TEXT(IFERROR(IFERROR(VLOOKUP($M516,DePara!$JC$4:$JG$27,5,0),VLOOKUP($M516,DePara!$JE$3:$JG$27,3,0)),0)+$K516,"dd/mm/aaaa hh:mm")),"-")</f>
        <v>-</v>
      </c>
      <c r="M516" s="807"/>
      <c r="N516" s="808"/>
      <c r="O516" s="808"/>
      <c r="P516" s="802"/>
      <c r="Q516" s="801"/>
      <c r="R516" s="800"/>
    </row>
    <row r="517" spans="1:18" ht="12" customHeight="1" x14ac:dyDescent="0.3">
      <c r="A517" s="796" t="str">
        <f t="shared" si="32"/>
        <v/>
      </c>
      <c r="B517" s="796" t="str">
        <f t="shared" si="33"/>
        <v/>
      </c>
      <c r="C517" s="796" t="str">
        <f t="shared" si="34"/>
        <v/>
      </c>
      <c r="D517" s="799"/>
      <c r="E517" s="193"/>
      <c r="F517" s="193"/>
      <c r="G517" s="194"/>
      <c r="H517" s="193"/>
      <c r="I517" s="802"/>
      <c r="J517" s="184"/>
      <c r="K517" s="798" t="str">
        <f t="shared" si="35"/>
        <v>-</v>
      </c>
      <c r="L517" s="797" t="str">
        <f>IFERROR(VALUE(TEXT(IFERROR(IFERROR(VLOOKUP($M517,DePara!$JC$4:$JG$27,5,0),VLOOKUP($M517,DePara!$JE$3:$JG$27,3,0)),0)+$K517,"dd/mm/aaaa hh:mm")),"-")</f>
        <v>-</v>
      </c>
      <c r="M517" s="807"/>
      <c r="N517" s="808"/>
      <c r="O517" s="808"/>
      <c r="P517" s="802"/>
      <c r="Q517" s="801"/>
      <c r="R517" s="800"/>
    </row>
    <row r="518" spans="1:18" ht="12" customHeight="1" x14ac:dyDescent="0.3">
      <c r="A518" s="796" t="str">
        <f t="shared" si="32"/>
        <v/>
      </c>
      <c r="B518" s="796" t="str">
        <f t="shared" si="33"/>
        <v/>
      </c>
      <c r="C518" s="796" t="str">
        <f t="shared" si="34"/>
        <v/>
      </c>
      <c r="D518" s="799"/>
      <c r="E518" s="193"/>
      <c r="F518" s="193"/>
      <c r="G518" s="194"/>
      <c r="H518" s="193"/>
      <c r="I518" s="802"/>
      <c r="J518" s="184"/>
      <c r="K518" s="798" t="str">
        <f t="shared" si="35"/>
        <v>-</v>
      </c>
      <c r="L518" s="797" t="str">
        <f>IFERROR(VALUE(TEXT(IFERROR(IFERROR(VLOOKUP($M518,DePara!$JC$4:$JG$27,5,0),VLOOKUP($M518,DePara!$JE$3:$JG$27,3,0)),0)+$K518,"dd/mm/aaaa hh:mm")),"-")</f>
        <v>-</v>
      </c>
      <c r="M518" s="807"/>
      <c r="N518" s="808"/>
      <c r="O518" s="808"/>
      <c r="P518" s="802"/>
      <c r="Q518" s="801"/>
      <c r="R518" s="800"/>
    </row>
    <row r="519" spans="1:18" ht="12" customHeight="1" x14ac:dyDescent="0.3">
      <c r="A519" s="796" t="str">
        <f t="shared" ref="A519:A582" si="36">IF($M519="","",TEXT($K519,"dd/mm/aa hh")&amp;" "&amp;$E519&amp;" "&amp;$I519&amp;" "&amp;$M519&amp;" "&amp;$N519&amp;" "&amp;$O519)</f>
        <v/>
      </c>
      <c r="B519" s="796" t="str">
        <f t="shared" ref="B519:B582" si="37">IF($M519="","",TEXT($L519,"dd/mm/aa hh")&amp;" "&amp;$E519&amp;" "&amp;$I519&amp;" "&amp;$M519&amp;" "&amp;$N519&amp;" "&amp;$O519)</f>
        <v/>
      </c>
      <c r="C519" s="796" t="str">
        <f t="shared" ref="C519:C582" si="38">IF($M519="","",TEXT($K519,"dd/mm/aa hh")&amp;" "&amp;$M519&amp;" "&amp;$N519)</f>
        <v/>
      </c>
      <c r="D519" s="799"/>
      <c r="E519" s="193"/>
      <c r="F519" s="193"/>
      <c r="G519" s="194"/>
      <c r="H519" s="193"/>
      <c r="I519" s="802"/>
      <c r="J519" s="184"/>
      <c r="K519" s="798" t="str">
        <f t="shared" si="35"/>
        <v>-</v>
      </c>
      <c r="L519" s="797" t="str">
        <f>IFERROR(VALUE(TEXT(IFERROR(IFERROR(VLOOKUP($M519,DePara!$JC$4:$JG$27,5,0),VLOOKUP($M519,DePara!$JE$3:$JG$27,3,0)),0)+$K519,"dd/mm/aaaa hh:mm")),"-")</f>
        <v>-</v>
      </c>
      <c r="M519" s="807"/>
      <c r="N519" s="808"/>
      <c r="O519" s="808"/>
      <c r="P519" s="802"/>
      <c r="Q519" s="801"/>
      <c r="R519" s="800"/>
    </row>
    <row r="520" spans="1:18" ht="12" customHeight="1" x14ac:dyDescent="0.3">
      <c r="A520" s="796" t="str">
        <f t="shared" si="36"/>
        <v/>
      </c>
      <c r="B520" s="796" t="str">
        <f t="shared" si="37"/>
        <v/>
      </c>
      <c r="C520" s="796" t="str">
        <f t="shared" si="38"/>
        <v/>
      </c>
      <c r="D520" s="799"/>
      <c r="E520" s="193"/>
      <c r="F520" s="193"/>
      <c r="G520" s="194"/>
      <c r="H520" s="193"/>
      <c r="I520" s="802"/>
      <c r="J520" s="184"/>
      <c r="K520" s="798" t="str">
        <f t="shared" ref="K520:K583" si="39">IFERROR(VALUE(TEXT(SUM($J520,$D520),"dd/mm/aaaa hh")&amp;":00"),"-")</f>
        <v>-</v>
      </c>
      <c r="L520" s="797" t="str">
        <f>IFERROR(VALUE(TEXT(IFERROR(IFERROR(VLOOKUP($M520,DePara!$JC$4:$JG$27,5,0),VLOOKUP($M520,DePara!$JE$3:$JG$27,3,0)),0)+$K520,"dd/mm/aaaa hh:mm")),"-")</f>
        <v>-</v>
      </c>
      <c r="M520" s="807"/>
      <c r="N520" s="808"/>
      <c r="O520" s="808"/>
      <c r="P520" s="802"/>
      <c r="Q520" s="801"/>
      <c r="R520" s="800"/>
    </row>
    <row r="521" spans="1:18" ht="12" customHeight="1" x14ac:dyDescent="0.3">
      <c r="A521" s="796" t="str">
        <f t="shared" si="36"/>
        <v/>
      </c>
      <c r="B521" s="796" t="str">
        <f t="shared" si="37"/>
        <v/>
      </c>
      <c r="C521" s="796" t="str">
        <f t="shared" si="38"/>
        <v/>
      </c>
      <c r="D521" s="799"/>
      <c r="E521" s="193"/>
      <c r="F521" s="193"/>
      <c r="G521" s="194"/>
      <c r="H521" s="193"/>
      <c r="I521" s="802"/>
      <c r="J521" s="184"/>
      <c r="K521" s="798" t="str">
        <f t="shared" si="39"/>
        <v>-</v>
      </c>
      <c r="L521" s="797" t="str">
        <f>IFERROR(VALUE(TEXT(IFERROR(IFERROR(VLOOKUP($M521,DePara!$JC$4:$JG$27,5,0),VLOOKUP($M521,DePara!$JE$3:$JG$27,3,0)),0)+$K521,"dd/mm/aaaa hh:mm")),"-")</f>
        <v>-</v>
      </c>
      <c r="M521" s="807"/>
      <c r="N521" s="808"/>
      <c r="O521" s="808"/>
      <c r="P521" s="802"/>
      <c r="Q521" s="801"/>
      <c r="R521" s="800"/>
    </row>
    <row r="522" spans="1:18" ht="12" customHeight="1" x14ac:dyDescent="0.3">
      <c r="A522" s="796" t="str">
        <f t="shared" si="36"/>
        <v/>
      </c>
      <c r="B522" s="796" t="str">
        <f t="shared" si="37"/>
        <v/>
      </c>
      <c r="C522" s="796" t="str">
        <f t="shared" si="38"/>
        <v/>
      </c>
      <c r="D522" s="799"/>
      <c r="E522" s="193"/>
      <c r="F522" s="193"/>
      <c r="G522" s="194"/>
      <c r="H522" s="193"/>
      <c r="I522" s="802"/>
      <c r="J522" s="184"/>
      <c r="K522" s="798" t="str">
        <f t="shared" si="39"/>
        <v>-</v>
      </c>
      <c r="L522" s="797" t="str">
        <f>IFERROR(VALUE(TEXT(IFERROR(IFERROR(VLOOKUP($M522,DePara!$JC$4:$JG$27,5,0),VLOOKUP($M522,DePara!$JE$3:$JG$27,3,0)),0)+$K522,"dd/mm/aaaa hh:mm")),"-")</f>
        <v>-</v>
      </c>
      <c r="M522" s="807"/>
      <c r="N522" s="808"/>
      <c r="O522" s="808"/>
      <c r="P522" s="802"/>
      <c r="Q522" s="801"/>
      <c r="R522" s="800"/>
    </row>
    <row r="523" spans="1:18" ht="12" customHeight="1" x14ac:dyDescent="0.3">
      <c r="A523" s="796" t="str">
        <f t="shared" si="36"/>
        <v/>
      </c>
      <c r="B523" s="796" t="str">
        <f t="shared" si="37"/>
        <v/>
      </c>
      <c r="C523" s="796" t="str">
        <f t="shared" si="38"/>
        <v/>
      </c>
      <c r="D523" s="799"/>
      <c r="E523" s="193"/>
      <c r="F523" s="193"/>
      <c r="G523" s="194"/>
      <c r="H523" s="193"/>
      <c r="I523" s="802"/>
      <c r="J523" s="184"/>
      <c r="K523" s="798" t="str">
        <f t="shared" si="39"/>
        <v>-</v>
      </c>
      <c r="L523" s="797" t="str">
        <f>IFERROR(VALUE(TEXT(IFERROR(IFERROR(VLOOKUP($M523,DePara!$JC$4:$JG$27,5,0),VLOOKUP($M523,DePara!$JE$3:$JG$27,3,0)),0)+$K523,"dd/mm/aaaa hh:mm")),"-")</f>
        <v>-</v>
      </c>
      <c r="M523" s="807"/>
      <c r="N523" s="808"/>
      <c r="O523" s="808"/>
      <c r="P523" s="802"/>
      <c r="Q523" s="801"/>
      <c r="R523" s="800"/>
    </row>
    <row r="524" spans="1:18" ht="12" customHeight="1" x14ac:dyDescent="0.3">
      <c r="A524" s="796" t="str">
        <f t="shared" si="36"/>
        <v/>
      </c>
      <c r="B524" s="796" t="str">
        <f t="shared" si="37"/>
        <v/>
      </c>
      <c r="C524" s="796" t="str">
        <f t="shared" si="38"/>
        <v/>
      </c>
      <c r="D524" s="799"/>
      <c r="E524" s="193"/>
      <c r="F524" s="193"/>
      <c r="G524" s="194"/>
      <c r="H524" s="193"/>
      <c r="I524" s="802"/>
      <c r="J524" s="184"/>
      <c r="K524" s="798" t="str">
        <f t="shared" si="39"/>
        <v>-</v>
      </c>
      <c r="L524" s="797" t="str">
        <f>IFERROR(VALUE(TEXT(IFERROR(IFERROR(VLOOKUP($M524,DePara!$JC$4:$JG$27,5,0),VLOOKUP($M524,DePara!$JE$3:$JG$27,3,0)),0)+$K524,"dd/mm/aaaa hh:mm")),"-")</f>
        <v>-</v>
      </c>
      <c r="M524" s="807"/>
      <c r="N524" s="808"/>
      <c r="O524" s="808"/>
      <c r="P524" s="802"/>
      <c r="Q524" s="801"/>
      <c r="R524" s="800"/>
    </row>
    <row r="525" spans="1:18" ht="12" customHeight="1" x14ac:dyDescent="0.3">
      <c r="A525" s="796" t="str">
        <f t="shared" si="36"/>
        <v/>
      </c>
      <c r="B525" s="796" t="str">
        <f t="shared" si="37"/>
        <v/>
      </c>
      <c r="C525" s="796" t="str">
        <f t="shared" si="38"/>
        <v/>
      </c>
      <c r="D525" s="799"/>
      <c r="E525" s="193"/>
      <c r="F525" s="193"/>
      <c r="G525" s="194"/>
      <c r="H525" s="193"/>
      <c r="I525" s="802"/>
      <c r="J525" s="184"/>
      <c r="K525" s="798" t="str">
        <f t="shared" si="39"/>
        <v>-</v>
      </c>
      <c r="L525" s="797" t="str">
        <f>IFERROR(VALUE(TEXT(IFERROR(IFERROR(VLOOKUP($M525,DePara!$JC$4:$JG$27,5,0),VLOOKUP($M525,DePara!$JE$3:$JG$27,3,0)),0)+$K525,"dd/mm/aaaa hh:mm")),"-")</f>
        <v>-</v>
      </c>
      <c r="M525" s="807"/>
      <c r="N525" s="808"/>
      <c r="O525" s="808"/>
      <c r="P525" s="802"/>
      <c r="Q525" s="801"/>
      <c r="R525" s="800"/>
    </row>
    <row r="526" spans="1:18" ht="12" customHeight="1" x14ac:dyDescent="0.3">
      <c r="A526" s="796" t="str">
        <f t="shared" si="36"/>
        <v/>
      </c>
      <c r="B526" s="796" t="str">
        <f t="shared" si="37"/>
        <v/>
      </c>
      <c r="C526" s="796" t="str">
        <f t="shared" si="38"/>
        <v/>
      </c>
      <c r="D526" s="799"/>
      <c r="E526" s="193"/>
      <c r="F526" s="193"/>
      <c r="G526" s="194"/>
      <c r="H526" s="193"/>
      <c r="I526" s="802"/>
      <c r="J526" s="184"/>
      <c r="K526" s="798" t="str">
        <f t="shared" si="39"/>
        <v>-</v>
      </c>
      <c r="L526" s="797" t="str">
        <f>IFERROR(VALUE(TEXT(IFERROR(IFERROR(VLOOKUP($M526,DePara!$JC$4:$JG$27,5,0),VLOOKUP($M526,DePara!$JE$3:$JG$27,3,0)),0)+$K526,"dd/mm/aaaa hh:mm")),"-")</f>
        <v>-</v>
      </c>
      <c r="M526" s="807"/>
      <c r="N526" s="808"/>
      <c r="O526" s="808"/>
      <c r="P526" s="802"/>
      <c r="Q526" s="801"/>
      <c r="R526" s="800"/>
    </row>
    <row r="527" spans="1:18" ht="12" customHeight="1" x14ac:dyDescent="0.3">
      <c r="A527" s="796" t="str">
        <f t="shared" si="36"/>
        <v/>
      </c>
      <c r="B527" s="796" t="str">
        <f t="shared" si="37"/>
        <v/>
      </c>
      <c r="C527" s="796" t="str">
        <f t="shared" si="38"/>
        <v/>
      </c>
      <c r="D527" s="799"/>
      <c r="E527" s="193"/>
      <c r="F527" s="193"/>
      <c r="G527" s="194"/>
      <c r="H527" s="193"/>
      <c r="I527" s="802"/>
      <c r="J527" s="184"/>
      <c r="K527" s="798" t="str">
        <f t="shared" si="39"/>
        <v>-</v>
      </c>
      <c r="L527" s="797" t="str">
        <f>IFERROR(VALUE(TEXT(IFERROR(IFERROR(VLOOKUP($M527,DePara!$JC$4:$JG$27,5,0),VLOOKUP($M527,DePara!$JE$3:$JG$27,3,0)),0)+$K527,"dd/mm/aaaa hh:mm")),"-")</f>
        <v>-</v>
      </c>
      <c r="M527" s="807"/>
      <c r="N527" s="808"/>
      <c r="O527" s="808"/>
      <c r="P527" s="802"/>
      <c r="Q527" s="801"/>
      <c r="R527" s="800"/>
    </row>
    <row r="528" spans="1:18" ht="12" customHeight="1" x14ac:dyDescent="0.3">
      <c r="A528" s="796" t="str">
        <f t="shared" si="36"/>
        <v/>
      </c>
      <c r="B528" s="796" t="str">
        <f t="shared" si="37"/>
        <v/>
      </c>
      <c r="C528" s="796" t="str">
        <f t="shared" si="38"/>
        <v/>
      </c>
      <c r="D528" s="799"/>
      <c r="E528" s="193"/>
      <c r="F528" s="193"/>
      <c r="G528" s="194"/>
      <c r="H528" s="193"/>
      <c r="I528" s="802"/>
      <c r="J528" s="184"/>
      <c r="K528" s="798" t="str">
        <f t="shared" si="39"/>
        <v>-</v>
      </c>
      <c r="L528" s="797" t="str">
        <f>IFERROR(VALUE(TEXT(IFERROR(IFERROR(VLOOKUP($M528,DePara!$JC$4:$JG$27,5,0),VLOOKUP($M528,DePara!$JE$3:$JG$27,3,0)),0)+$K528,"dd/mm/aaaa hh:mm")),"-")</f>
        <v>-</v>
      </c>
      <c r="M528" s="807"/>
      <c r="N528" s="808"/>
      <c r="O528" s="808"/>
      <c r="P528" s="802"/>
      <c r="Q528" s="801"/>
      <c r="R528" s="800"/>
    </row>
    <row r="529" spans="1:18" ht="12" customHeight="1" x14ac:dyDescent="0.3">
      <c r="A529" s="796" t="str">
        <f t="shared" si="36"/>
        <v/>
      </c>
      <c r="B529" s="796" t="str">
        <f t="shared" si="37"/>
        <v/>
      </c>
      <c r="C529" s="796" t="str">
        <f t="shared" si="38"/>
        <v/>
      </c>
      <c r="D529" s="799"/>
      <c r="E529" s="193"/>
      <c r="F529" s="193"/>
      <c r="G529" s="194"/>
      <c r="H529" s="193"/>
      <c r="I529" s="802"/>
      <c r="J529" s="184"/>
      <c r="K529" s="798" t="str">
        <f t="shared" si="39"/>
        <v>-</v>
      </c>
      <c r="L529" s="797" t="str">
        <f>IFERROR(VALUE(TEXT(IFERROR(IFERROR(VLOOKUP($M529,DePara!$JC$4:$JG$27,5,0),VLOOKUP($M529,DePara!$JE$3:$JG$27,3,0)),0)+$K529,"dd/mm/aaaa hh:mm")),"-")</f>
        <v>-</v>
      </c>
      <c r="M529" s="807"/>
      <c r="N529" s="808"/>
      <c r="O529" s="808"/>
      <c r="P529" s="802"/>
      <c r="Q529" s="801"/>
      <c r="R529" s="800"/>
    </row>
    <row r="530" spans="1:18" ht="12" customHeight="1" x14ac:dyDescent="0.3">
      <c r="A530" s="796" t="str">
        <f t="shared" si="36"/>
        <v/>
      </c>
      <c r="B530" s="796" t="str">
        <f t="shared" si="37"/>
        <v/>
      </c>
      <c r="C530" s="796" t="str">
        <f t="shared" si="38"/>
        <v/>
      </c>
      <c r="D530" s="799"/>
      <c r="E530" s="193"/>
      <c r="F530" s="193"/>
      <c r="G530" s="194"/>
      <c r="H530" s="193"/>
      <c r="I530" s="802"/>
      <c r="J530" s="184"/>
      <c r="K530" s="798" t="str">
        <f t="shared" si="39"/>
        <v>-</v>
      </c>
      <c r="L530" s="797" t="str">
        <f>IFERROR(VALUE(TEXT(IFERROR(IFERROR(VLOOKUP($M530,DePara!$JC$4:$JG$27,5,0),VLOOKUP($M530,DePara!$JE$3:$JG$27,3,0)),0)+$K530,"dd/mm/aaaa hh:mm")),"-")</f>
        <v>-</v>
      </c>
      <c r="M530" s="807"/>
      <c r="N530" s="808"/>
      <c r="O530" s="808"/>
      <c r="P530" s="802"/>
      <c r="Q530" s="801"/>
      <c r="R530" s="800"/>
    </row>
    <row r="531" spans="1:18" ht="12" customHeight="1" x14ac:dyDescent="0.3">
      <c r="A531" s="796" t="str">
        <f t="shared" si="36"/>
        <v/>
      </c>
      <c r="B531" s="796" t="str">
        <f t="shared" si="37"/>
        <v/>
      </c>
      <c r="C531" s="796" t="str">
        <f t="shared" si="38"/>
        <v/>
      </c>
      <c r="D531" s="799"/>
      <c r="E531" s="190"/>
      <c r="F531" s="190"/>
      <c r="G531" s="191"/>
      <c r="H531" s="190"/>
      <c r="I531" s="187"/>
      <c r="J531" s="184"/>
      <c r="K531" s="798" t="str">
        <f t="shared" si="39"/>
        <v>-</v>
      </c>
      <c r="L531" s="797" t="str">
        <f>IFERROR(VALUE(TEXT(IFERROR(IFERROR(VLOOKUP($M531,DePara!$JC$4:$JG$27,5,0),VLOOKUP($M531,DePara!$JE$3:$JG$27,3,0)),0)+$K531,"dd/mm/aaaa hh:mm")),"-")</f>
        <v>-</v>
      </c>
      <c r="M531" s="189"/>
      <c r="N531" s="188"/>
      <c r="O531" s="188"/>
      <c r="P531" s="187"/>
      <c r="Q531" s="801"/>
      <c r="R531" s="800"/>
    </row>
    <row r="532" spans="1:18" ht="12" customHeight="1" x14ac:dyDescent="0.3">
      <c r="A532" s="796" t="str">
        <f t="shared" si="36"/>
        <v/>
      </c>
      <c r="B532" s="796" t="str">
        <f t="shared" si="37"/>
        <v/>
      </c>
      <c r="C532" s="796" t="str">
        <f t="shared" si="38"/>
        <v/>
      </c>
      <c r="D532" s="799"/>
      <c r="E532" s="190"/>
      <c r="F532" s="190"/>
      <c r="G532" s="191"/>
      <c r="H532" s="190"/>
      <c r="I532" s="187"/>
      <c r="J532" s="184"/>
      <c r="K532" s="798" t="str">
        <f t="shared" si="39"/>
        <v>-</v>
      </c>
      <c r="L532" s="797" t="str">
        <f>IFERROR(VALUE(TEXT(IFERROR(IFERROR(VLOOKUP($M532,DePara!$JC$4:$JG$27,5,0),VLOOKUP($M532,DePara!$JE$3:$JG$27,3,0)),0)+$K532,"dd/mm/aaaa hh:mm")),"-")</f>
        <v>-</v>
      </c>
      <c r="M532" s="189"/>
      <c r="N532" s="188"/>
      <c r="O532" s="188"/>
      <c r="P532" s="187"/>
      <c r="Q532" s="801"/>
      <c r="R532" s="800"/>
    </row>
    <row r="533" spans="1:18" ht="12" customHeight="1" x14ac:dyDescent="0.3">
      <c r="A533" s="796" t="str">
        <f t="shared" si="36"/>
        <v/>
      </c>
      <c r="B533" s="796" t="str">
        <f t="shared" si="37"/>
        <v/>
      </c>
      <c r="C533" s="796" t="str">
        <f t="shared" si="38"/>
        <v/>
      </c>
      <c r="D533" s="799"/>
      <c r="E533" s="190"/>
      <c r="F533" s="190"/>
      <c r="G533" s="191"/>
      <c r="H533" s="190"/>
      <c r="I533" s="187"/>
      <c r="J533" s="184"/>
      <c r="K533" s="798" t="str">
        <f t="shared" si="39"/>
        <v>-</v>
      </c>
      <c r="L533" s="797" t="str">
        <f>IFERROR(VALUE(TEXT(IFERROR(IFERROR(VLOOKUP($M533,DePara!$JC$4:$JG$27,5,0),VLOOKUP($M533,DePara!$JE$3:$JG$27,3,0)),0)+$K533,"dd/mm/aaaa hh:mm")),"-")</f>
        <v>-</v>
      </c>
      <c r="M533" s="189"/>
      <c r="N533" s="188"/>
      <c r="O533" s="188"/>
      <c r="P533" s="187"/>
      <c r="Q533" s="801"/>
      <c r="R533" s="800"/>
    </row>
    <row r="534" spans="1:18" ht="12" customHeight="1" x14ac:dyDescent="0.3">
      <c r="A534" s="796" t="str">
        <f t="shared" si="36"/>
        <v/>
      </c>
      <c r="B534" s="796" t="str">
        <f t="shared" si="37"/>
        <v/>
      </c>
      <c r="C534" s="796" t="str">
        <f t="shared" si="38"/>
        <v/>
      </c>
      <c r="D534" s="799"/>
      <c r="E534" s="190"/>
      <c r="F534" s="190"/>
      <c r="G534" s="191"/>
      <c r="H534" s="190"/>
      <c r="I534" s="187"/>
      <c r="J534" s="184"/>
      <c r="K534" s="798" t="str">
        <f t="shared" si="39"/>
        <v>-</v>
      </c>
      <c r="L534" s="797" t="str">
        <f>IFERROR(VALUE(TEXT(IFERROR(IFERROR(VLOOKUP($M534,DePara!$JC$4:$JG$27,5,0),VLOOKUP($M534,DePara!$JE$3:$JG$27,3,0)),0)+$K534,"dd/mm/aaaa hh:mm")),"-")</f>
        <v>-</v>
      </c>
      <c r="M534" s="189"/>
      <c r="N534" s="188"/>
      <c r="O534" s="188"/>
      <c r="P534" s="187"/>
      <c r="Q534" s="801"/>
      <c r="R534" s="800"/>
    </row>
    <row r="535" spans="1:18" ht="12" customHeight="1" x14ac:dyDescent="0.3">
      <c r="A535" s="796" t="str">
        <f t="shared" si="36"/>
        <v/>
      </c>
      <c r="B535" s="796" t="str">
        <f t="shared" si="37"/>
        <v/>
      </c>
      <c r="C535" s="796" t="str">
        <f t="shared" si="38"/>
        <v/>
      </c>
      <c r="D535" s="799"/>
      <c r="E535" s="190"/>
      <c r="F535" s="190"/>
      <c r="G535" s="191"/>
      <c r="H535" s="190"/>
      <c r="I535" s="187"/>
      <c r="J535" s="184"/>
      <c r="K535" s="798" t="str">
        <f t="shared" si="39"/>
        <v>-</v>
      </c>
      <c r="L535" s="797" t="str">
        <f>IFERROR(VALUE(TEXT(IFERROR(IFERROR(VLOOKUP($M535,DePara!$JC$4:$JG$27,5,0),VLOOKUP($M535,DePara!$JE$3:$JG$27,3,0)),0)+$K535,"dd/mm/aaaa hh:mm")),"-")</f>
        <v>-</v>
      </c>
      <c r="M535" s="189"/>
      <c r="N535" s="188"/>
      <c r="O535" s="188"/>
      <c r="P535" s="187"/>
      <c r="Q535" s="801"/>
      <c r="R535" s="800"/>
    </row>
    <row r="536" spans="1:18" ht="12" customHeight="1" x14ac:dyDescent="0.3">
      <c r="A536" s="796" t="str">
        <f t="shared" si="36"/>
        <v/>
      </c>
      <c r="B536" s="796" t="str">
        <f t="shared" si="37"/>
        <v/>
      </c>
      <c r="C536" s="796" t="str">
        <f t="shared" si="38"/>
        <v/>
      </c>
      <c r="D536" s="799"/>
      <c r="E536" s="190"/>
      <c r="F536" s="190"/>
      <c r="G536" s="191"/>
      <c r="H536" s="190"/>
      <c r="I536" s="187"/>
      <c r="J536" s="184"/>
      <c r="K536" s="798" t="str">
        <f t="shared" si="39"/>
        <v>-</v>
      </c>
      <c r="L536" s="797" t="str">
        <f>IFERROR(VALUE(TEXT(IFERROR(IFERROR(VLOOKUP($M536,DePara!$JC$4:$JG$27,5,0),VLOOKUP($M536,DePara!$JE$3:$JG$27,3,0)),0)+$K536,"dd/mm/aaaa hh:mm")),"-")</f>
        <v>-</v>
      </c>
      <c r="M536" s="189"/>
      <c r="N536" s="188"/>
      <c r="O536" s="188"/>
      <c r="P536" s="187"/>
      <c r="Q536" s="801"/>
      <c r="R536" s="800"/>
    </row>
    <row r="537" spans="1:18" ht="12" customHeight="1" x14ac:dyDescent="0.3">
      <c r="A537" s="796" t="str">
        <f t="shared" si="36"/>
        <v/>
      </c>
      <c r="B537" s="796" t="str">
        <f t="shared" si="37"/>
        <v/>
      </c>
      <c r="C537" s="796" t="str">
        <f t="shared" si="38"/>
        <v/>
      </c>
      <c r="D537" s="799"/>
      <c r="E537" s="190"/>
      <c r="F537" s="190"/>
      <c r="G537" s="191"/>
      <c r="H537" s="190"/>
      <c r="I537" s="187"/>
      <c r="J537" s="184"/>
      <c r="K537" s="798" t="str">
        <f t="shared" si="39"/>
        <v>-</v>
      </c>
      <c r="L537" s="797" t="str">
        <f>IFERROR(VALUE(TEXT(IFERROR(IFERROR(VLOOKUP($M537,DePara!$JC$4:$JG$27,5,0),VLOOKUP($M537,DePara!$JE$3:$JG$27,3,0)),0)+$K537,"dd/mm/aaaa hh:mm")),"-")</f>
        <v>-</v>
      </c>
      <c r="M537" s="189"/>
      <c r="N537" s="188"/>
      <c r="O537" s="188"/>
      <c r="P537" s="187"/>
      <c r="Q537" s="801"/>
      <c r="R537" s="800"/>
    </row>
    <row r="538" spans="1:18" ht="12" customHeight="1" x14ac:dyDescent="0.3">
      <c r="A538" s="796" t="str">
        <f t="shared" si="36"/>
        <v/>
      </c>
      <c r="B538" s="796" t="str">
        <f t="shared" si="37"/>
        <v/>
      </c>
      <c r="C538" s="796" t="str">
        <f t="shared" si="38"/>
        <v/>
      </c>
      <c r="D538" s="799"/>
      <c r="E538" s="190"/>
      <c r="F538" s="190"/>
      <c r="G538" s="191"/>
      <c r="H538" s="190"/>
      <c r="I538" s="187"/>
      <c r="J538" s="184"/>
      <c r="K538" s="798" t="str">
        <f t="shared" si="39"/>
        <v>-</v>
      </c>
      <c r="L538" s="797" t="str">
        <f>IFERROR(VALUE(TEXT(IFERROR(IFERROR(VLOOKUP($M538,DePara!$JC$4:$JG$27,5,0),VLOOKUP($M538,DePara!$JE$3:$JG$27,3,0)),0)+$K538,"dd/mm/aaaa hh:mm")),"-")</f>
        <v>-</v>
      </c>
      <c r="M538" s="189"/>
      <c r="N538" s="188"/>
      <c r="O538" s="188"/>
      <c r="P538" s="187"/>
      <c r="Q538" s="801"/>
      <c r="R538" s="800"/>
    </row>
    <row r="539" spans="1:18" ht="12" customHeight="1" x14ac:dyDescent="0.3">
      <c r="A539" s="796" t="str">
        <f t="shared" si="36"/>
        <v/>
      </c>
      <c r="B539" s="796" t="str">
        <f t="shared" si="37"/>
        <v/>
      </c>
      <c r="C539" s="796" t="str">
        <f t="shared" si="38"/>
        <v/>
      </c>
      <c r="D539" s="799"/>
      <c r="E539" s="190"/>
      <c r="F539" s="190"/>
      <c r="G539" s="191"/>
      <c r="H539" s="190"/>
      <c r="I539" s="187"/>
      <c r="J539" s="184"/>
      <c r="K539" s="798" t="str">
        <f t="shared" si="39"/>
        <v>-</v>
      </c>
      <c r="L539" s="797" t="str">
        <f>IFERROR(VALUE(TEXT(IFERROR(IFERROR(VLOOKUP($M539,DePara!$JC$4:$JG$27,5,0),VLOOKUP($M539,DePara!$JE$3:$JG$27,3,0)),0)+$K539,"dd/mm/aaaa hh:mm")),"-")</f>
        <v>-</v>
      </c>
      <c r="M539" s="189"/>
      <c r="N539" s="188"/>
      <c r="O539" s="188"/>
      <c r="P539" s="187"/>
      <c r="Q539" s="801"/>
      <c r="R539" s="800"/>
    </row>
    <row r="540" spans="1:18" ht="12" customHeight="1" x14ac:dyDescent="0.3">
      <c r="A540" s="796" t="str">
        <f t="shared" si="36"/>
        <v/>
      </c>
      <c r="B540" s="796" t="str">
        <f t="shared" si="37"/>
        <v/>
      </c>
      <c r="C540" s="796" t="str">
        <f t="shared" si="38"/>
        <v/>
      </c>
      <c r="D540" s="799"/>
      <c r="E540" s="190"/>
      <c r="F540" s="190"/>
      <c r="G540" s="191"/>
      <c r="H540" s="190"/>
      <c r="I540" s="187"/>
      <c r="J540" s="184"/>
      <c r="K540" s="798" t="str">
        <f t="shared" si="39"/>
        <v>-</v>
      </c>
      <c r="L540" s="797" t="str">
        <f>IFERROR(VALUE(TEXT(IFERROR(IFERROR(VLOOKUP($M540,DePara!$JC$4:$JG$27,5,0),VLOOKUP($M540,DePara!$JE$3:$JG$27,3,0)),0)+$K540,"dd/mm/aaaa hh:mm")),"-")</f>
        <v>-</v>
      </c>
      <c r="M540" s="189"/>
      <c r="N540" s="188"/>
      <c r="O540" s="188"/>
      <c r="P540" s="187"/>
      <c r="Q540" s="801"/>
      <c r="R540" s="800"/>
    </row>
    <row r="541" spans="1:18" ht="12" customHeight="1" x14ac:dyDescent="0.3">
      <c r="A541" s="796" t="str">
        <f t="shared" si="36"/>
        <v/>
      </c>
      <c r="B541" s="796" t="str">
        <f t="shared" si="37"/>
        <v/>
      </c>
      <c r="C541" s="796" t="str">
        <f t="shared" si="38"/>
        <v/>
      </c>
      <c r="D541" s="799"/>
      <c r="E541" s="190"/>
      <c r="F541" s="190"/>
      <c r="G541" s="191"/>
      <c r="H541" s="190"/>
      <c r="I541" s="187"/>
      <c r="J541" s="184"/>
      <c r="K541" s="798" t="str">
        <f t="shared" si="39"/>
        <v>-</v>
      </c>
      <c r="L541" s="797" t="str">
        <f>IFERROR(VALUE(TEXT(IFERROR(IFERROR(VLOOKUP($M541,DePara!$JC$4:$JG$27,5,0),VLOOKUP($M541,DePara!$JE$3:$JG$27,3,0)),0)+$K541,"dd/mm/aaaa hh:mm")),"-")</f>
        <v>-</v>
      </c>
      <c r="M541" s="189"/>
      <c r="N541" s="188"/>
      <c r="O541" s="188"/>
      <c r="P541" s="187"/>
      <c r="Q541" s="801"/>
      <c r="R541" s="800"/>
    </row>
    <row r="542" spans="1:18" ht="12" customHeight="1" x14ac:dyDescent="0.3">
      <c r="A542" s="796" t="str">
        <f t="shared" si="36"/>
        <v/>
      </c>
      <c r="B542" s="796" t="str">
        <f t="shared" si="37"/>
        <v/>
      </c>
      <c r="C542" s="796" t="str">
        <f t="shared" si="38"/>
        <v/>
      </c>
      <c r="D542" s="799"/>
      <c r="E542" s="190"/>
      <c r="F542" s="190"/>
      <c r="G542" s="191"/>
      <c r="H542" s="190"/>
      <c r="I542" s="187"/>
      <c r="J542" s="184"/>
      <c r="K542" s="798" t="str">
        <f t="shared" si="39"/>
        <v>-</v>
      </c>
      <c r="L542" s="797" t="str">
        <f>IFERROR(VALUE(TEXT(IFERROR(IFERROR(VLOOKUP($M542,DePara!$JC$4:$JG$27,5,0),VLOOKUP($M542,DePara!$JE$3:$JG$27,3,0)),0)+$K542,"dd/mm/aaaa hh:mm")),"-")</f>
        <v>-</v>
      </c>
      <c r="M542" s="189"/>
      <c r="N542" s="188"/>
      <c r="O542" s="188"/>
      <c r="P542" s="187"/>
      <c r="Q542" s="801"/>
      <c r="R542" s="800"/>
    </row>
    <row r="543" spans="1:18" ht="12" customHeight="1" x14ac:dyDescent="0.3">
      <c r="A543" s="796" t="str">
        <f t="shared" si="36"/>
        <v/>
      </c>
      <c r="B543" s="796" t="str">
        <f t="shared" si="37"/>
        <v/>
      </c>
      <c r="C543" s="796" t="str">
        <f t="shared" si="38"/>
        <v/>
      </c>
      <c r="D543" s="799"/>
      <c r="E543" s="190"/>
      <c r="F543" s="190"/>
      <c r="G543" s="191"/>
      <c r="H543" s="190"/>
      <c r="I543" s="187"/>
      <c r="J543" s="184"/>
      <c r="K543" s="798" t="str">
        <f t="shared" si="39"/>
        <v>-</v>
      </c>
      <c r="L543" s="797" t="str">
        <f>IFERROR(VALUE(TEXT(IFERROR(IFERROR(VLOOKUP($M543,DePara!$JC$4:$JG$27,5,0),VLOOKUP($M543,DePara!$JE$3:$JG$27,3,0)),0)+$K543,"dd/mm/aaaa hh:mm")),"-")</f>
        <v>-</v>
      </c>
      <c r="M543" s="189"/>
      <c r="N543" s="188"/>
      <c r="O543" s="188"/>
      <c r="P543" s="187"/>
      <c r="Q543" s="801"/>
      <c r="R543" s="800"/>
    </row>
    <row r="544" spans="1:18" ht="12" customHeight="1" x14ac:dyDescent="0.3">
      <c r="A544" s="796" t="str">
        <f t="shared" si="36"/>
        <v/>
      </c>
      <c r="B544" s="796" t="str">
        <f t="shared" si="37"/>
        <v/>
      </c>
      <c r="C544" s="796" t="str">
        <f t="shared" si="38"/>
        <v/>
      </c>
      <c r="D544" s="799"/>
      <c r="E544" s="190"/>
      <c r="F544" s="190"/>
      <c r="G544" s="191"/>
      <c r="H544" s="190"/>
      <c r="I544" s="187"/>
      <c r="J544" s="184"/>
      <c r="K544" s="798" t="str">
        <f t="shared" si="39"/>
        <v>-</v>
      </c>
      <c r="L544" s="797" t="str">
        <f>IFERROR(VALUE(TEXT(IFERROR(IFERROR(VLOOKUP($M544,DePara!$JC$4:$JG$27,5,0),VLOOKUP($M544,DePara!$JE$3:$JG$27,3,0)),0)+$K544,"dd/mm/aaaa hh:mm")),"-")</f>
        <v>-</v>
      </c>
      <c r="M544" s="189"/>
      <c r="N544" s="188"/>
      <c r="O544" s="188"/>
      <c r="P544" s="187"/>
      <c r="Q544" s="801"/>
      <c r="R544" s="800"/>
    </row>
    <row r="545" spans="1:18" ht="12" customHeight="1" x14ac:dyDescent="0.3">
      <c r="A545" s="796" t="str">
        <f t="shared" si="36"/>
        <v/>
      </c>
      <c r="B545" s="796" t="str">
        <f t="shared" si="37"/>
        <v/>
      </c>
      <c r="C545" s="796" t="str">
        <f t="shared" si="38"/>
        <v/>
      </c>
      <c r="D545" s="799"/>
      <c r="E545" s="190"/>
      <c r="F545" s="190"/>
      <c r="G545" s="191"/>
      <c r="H545" s="190"/>
      <c r="I545" s="187"/>
      <c r="J545" s="184"/>
      <c r="K545" s="798" t="str">
        <f t="shared" si="39"/>
        <v>-</v>
      </c>
      <c r="L545" s="797" t="str">
        <f>IFERROR(VALUE(TEXT(IFERROR(IFERROR(VLOOKUP($M545,DePara!$JC$4:$JG$27,5,0),VLOOKUP($M545,DePara!$JE$3:$JG$27,3,0)),0)+$K545,"dd/mm/aaaa hh:mm")),"-")</f>
        <v>-</v>
      </c>
      <c r="M545" s="189"/>
      <c r="N545" s="188"/>
      <c r="O545" s="188"/>
      <c r="P545" s="187"/>
      <c r="Q545" s="801"/>
      <c r="R545" s="800"/>
    </row>
    <row r="546" spans="1:18" ht="12" customHeight="1" x14ac:dyDescent="0.3">
      <c r="A546" s="796" t="str">
        <f t="shared" si="36"/>
        <v/>
      </c>
      <c r="B546" s="796" t="str">
        <f t="shared" si="37"/>
        <v/>
      </c>
      <c r="C546" s="796" t="str">
        <f t="shared" si="38"/>
        <v/>
      </c>
      <c r="D546" s="799"/>
      <c r="E546" s="190"/>
      <c r="F546" s="190"/>
      <c r="G546" s="191"/>
      <c r="H546" s="190"/>
      <c r="I546" s="187"/>
      <c r="J546" s="184"/>
      <c r="K546" s="798" t="str">
        <f t="shared" si="39"/>
        <v>-</v>
      </c>
      <c r="L546" s="797" t="str">
        <f>IFERROR(VALUE(TEXT(IFERROR(IFERROR(VLOOKUP($M546,DePara!$JC$4:$JG$27,5,0),VLOOKUP($M546,DePara!$JE$3:$JG$27,3,0)),0)+$K546,"dd/mm/aaaa hh:mm")),"-")</f>
        <v>-</v>
      </c>
      <c r="M546" s="189"/>
      <c r="N546" s="188"/>
      <c r="O546" s="188"/>
      <c r="P546" s="187"/>
      <c r="Q546" s="801"/>
      <c r="R546" s="800"/>
    </row>
    <row r="547" spans="1:18" ht="12" customHeight="1" x14ac:dyDescent="0.3">
      <c r="A547" s="796" t="str">
        <f t="shared" si="36"/>
        <v/>
      </c>
      <c r="B547" s="796" t="str">
        <f t="shared" si="37"/>
        <v/>
      </c>
      <c r="C547" s="796" t="str">
        <f t="shared" si="38"/>
        <v/>
      </c>
      <c r="D547" s="799"/>
      <c r="E547" s="190"/>
      <c r="F547" s="190"/>
      <c r="G547" s="191"/>
      <c r="H547" s="190"/>
      <c r="I547" s="187"/>
      <c r="J547" s="184"/>
      <c r="K547" s="798" t="str">
        <f t="shared" si="39"/>
        <v>-</v>
      </c>
      <c r="L547" s="797" t="str">
        <f>IFERROR(VALUE(TEXT(IFERROR(IFERROR(VLOOKUP($M547,DePara!$JC$4:$JG$27,5,0),VLOOKUP($M547,DePara!$JE$3:$JG$27,3,0)),0)+$K547,"dd/mm/aaaa hh:mm")),"-")</f>
        <v>-</v>
      </c>
      <c r="M547" s="189"/>
      <c r="N547" s="188"/>
      <c r="O547" s="188"/>
      <c r="P547" s="187"/>
      <c r="Q547" s="801"/>
      <c r="R547" s="800"/>
    </row>
    <row r="548" spans="1:18" ht="12" customHeight="1" x14ac:dyDescent="0.3">
      <c r="A548" s="796" t="str">
        <f t="shared" si="36"/>
        <v/>
      </c>
      <c r="B548" s="796" t="str">
        <f t="shared" si="37"/>
        <v/>
      </c>
      <c r="C548" s="796" t="str">
        <f t="shared" si="38"/>
        <v/>
      </c>
      <c r="D548" s="799"/>
      <c r="E548" s="190"/>
      <c r="F548" s="190"/>
      <c r="G548" s="191"/>
      <c r="H548" s="190"/>
      <c r="I548" s="187"/>
      <c r="J548" s="184"/>
      <c r="K548" s="798" t="str">
        <f t="shared" si="39"/>
        <v>-</v>
      </c>
      <c r="L548" s="797" t="str">
        <f>IFERROR(VALUE(TEXT(IFERROR(IFERROR(VLOOKUP($M548,DePara!$JC$4:$JG$27,5,0),VLOOKUP($M548,DePara!$JE$3:$JG$27,3,0)),0)+$K548,"dd/mm/aaaa hh:mm")),"-")</f>
        <v>-</v>
      </c>
      <c r="M548" s="189"/>
      <c r="N548" s="188"/>
      <c r="O548" s="188"/>
      <c r="P548" s="187"/>
      <c r="Q548" s="801"/>
      <c r="R548" s="800"/>
    </row>
    <row r="549" spans="1:18" ht="12" customHeight="1" x14ac:dyDescent="0.3">
      <c r="A549" s="796" t="str">
        <f t="shared" si="36"/>
        <v/>
      </c>
      <c r="B549" s="796" t="str">
        <f t="shared" si="37"/>
        <v/>
      </c>
      <c r="C549" s="796" t="str">
        <f t="shared" si="38"/>
        <v/>
      </c>
      <c r="D549" s="799"/>
      <c r="E549" s="190"/>
      <c r="F549" s="190"/>
      <c r="G549" s="191"/>
      <c r="H549" s="190"/>
      <c r="I549" s="187"/>
      <c r="J549" s="184"/>
      <c r="K549" s="798" t="str">
        <f t="shared" si="39"/>
        <v>-</v>
      </c>
      <c r="L549" s="797" t="str">
        <f>IFERROR(VALUE(TEXT(IFERROR(IFERROR(VLOOKUP($M549,DePara!$JC$4:$JG$27,5,0),VLOOKUP($M549,DePara!$JE$3:$JG$27,3,0)),0)+$K549,"dd/mm/aaaa hh:mm")),"-")</f>
        <v>-</v>
      </c>
      <c r="M549" s="189"/>
      <c r="N549" s="188"/>
      <c r="O549" s="188"/>
      <c r="P549" s="187"/>
      <c r="Q549" s="801"/>
      <c r="R549" s="800"/>
    </row>
    <row r="550" spans="1:18" ht="12" customHeight="1" x14ac:dyDescent="0.3">
      <c r="A550" s="796" t="str">
        <f t="shared" si="36"/>
        <v/>
      </c>
      <c r="B550" s="796" t="str">
        <f t="shared" si="37"/>
        <v/>
      </c>
      <c r="C550" s="796" t="str">
        <f t="shared" si="38"/>
        <v/>
      </c>
      <c r="D550" s="799"/>
      <c r="E550" s="190"/>
      <c r="F550" s="190"/>
      <c r="G550" s="191"/>
      <c r="H550" s="190"/>
      <c r="I550" s="187"/>
      <c r="J550" s="184"/>
      <c r="K550" s="798" t="str">
        <f t="shared" si="39"/>
        <v>-</v>
      </c>
      <c r="L550" s="797" t="str">
        <f>IFERROR(VALUE(TEXT(IFERROR(IFERROR(VLOOKUP($M550,DePara!$JC$4:$JG$27,5,0),VLOOKUP($M550,DePara!$JE$3:$JG$27,3,0)),0)+$K550,"dd/mm/aaaa hh:mm")),"-")</f>
        <v>-</v>
      </c>
      <c r="M550" s="189"/>
      <c r="N550" s="188"/>
      <c r="O550" s="188"/>
      <c r="P550" s="187"/>
      <c r="Q550" s="801"/>
      <c r="R550" s="800"/>
    </row>
    <row r="551" spans="1:18" ht="12" customHeight="1" x14ac:dyDescent="0.3">
      <c r="A551" s="796" t="str">
        <f t="shared" si="36"/>
        <v/>
      </c>
      <c r="B551" s="796" t="str">
        <f t="shared" si="37"/>
        <v/>
      </c>
      <c r="C551" s="796" t="str">
        <f t="shared" si="38"/>
        <v/>
      </c>
      <c r="D551" s="799"/>
      <c r="E551" s="190"/>
      <c r="F551" s="190"/>
      <c r="G551" s="191"/>
      <c r="H551" s="190"/>
      <c r="I551" s="187"/>
      <c r="J551" s="184"/>
      <c r="K551" s="798" t="str">
        <f t="shared" si="39"/>
        <v>-</v>
      </c>
      <c r="L551" s="797" t="str">
        <f>IFERROR(VALUE(TEXT(IFERROR(IFERROR(VLOOKUP($M551,DePara!$JC$4:$JG$27,5,0),VLOOKUP($M551,DePara!$JE$3:$JG$27,3,0)),0)+$K551,"dd/mm/aaaa hh:mm")),"-")</f>
        <v>-</v>
      </c>
      <c r="M551" s="189"/>
      <c r="N551" s="188"/>
      <c r="O551" s="188"/>
      <c r="P551" s="187"/>
      <c r="Q551" s="801"/>
      <c r="R551" s="800"/>
    </row>
    <row r="552" spans="1:18" ht="12" customHeight="1" x14ac:dyDescent="0.3">
      <c r="A552" s="796" t="str">
        <f t="shared" si="36"/>
        <v/>
      </c>
      <c r="B552" s="796" t="str">
        <f t="shared" si="37"/>
        <v/>
      </c>
      <c r="C552" s="796" t="str">
        <f t="shared" si="38"/>
        <v/>
      </c>
      <c r="D552" s="799"/>
      <c r="E552" s="190"/>
      <c r="F552" s="190"/>
      <c r="G552" s="191"/>
      <c r="H552" s="190"/>
      <c r="I552" s="187"/>
      <c r="J552" s="184"/>
      <c r="K552" s="798" t="str">
        <f t="shared" si="39"/>
        <v>-</v>
      </c>
      <c r="L552" s="797" t="str">
        <f>IFERROR(VALUE(TEXT(IFERROR(IFERROR(VLOOKUP($M552,DePara!$JC$4:$JG$27,5,0),VLOOKUP($M552,DePara!$JE$3:$JG$27,3,0)),0)+$K552,"dd/mm/aaaa hh:mm")),"-")</f>
        <v>-</v>
      </c>
      <c r="M552" s="189"/>
      <c r="N552" s="188"/>
      <c r="O552" s="188"/>
      <c r="P552" s="187"/>
      <c r="Q552" s="801"/>
      <c r="R552" s="800"/>
    </row>
    <row r="553" spans="1:18" ht="12" customHeight="1" x14ac:dyDescent="0.3">
      <c r="A553" s="796" t="str">
        <f t="shared" si="36"/>
        <v/>
      </c>
      <c r="B553" s="796" t="str">
        <f t="shared" si="37"/>
        <v/>
      </c>
      <c r="C553" s="796" t="str">
        <f t="shared" si="38"/>
        <v/>
      </c>
      <c r="D553" s="799"/>
      <c r="E553" s="190"/>
      <c r="F553" s="190"/>
      <c r="G553" s="191"/>
      <c r="H553" s="190"/>
      <c r="I553" s="187"/>
      <c r="J553" s="184"/>
      <c r="K553" s="798" t="str">
        <f t="shared" si="39"/>
        <v>-</v>
      </c>
      <c r="L553" s="797" t="str">
        <f>IFERROR(VALUE(TEXT(IFERROR(IFERROR(VLOOKUP($M553,DePara!$JC$4:$JG$27,5,0),VLOOKUP($M553,DePara!$JE$3:$JG$27,3,0)),0)+$K553,"dd/mm/aaaa hh:mm")),"-")</f>
        <v>-</v>
      </c>
      <c r="M553" s="189"/>
      <c r="N553" s="188"/>
      <c r="O553" s="188"/>
      <c r="P553" s="187"/>
      <c r="Q553" s="801"/>
      <c r="R553" s="800"/>
    </row>
    <row r="554" spans="1:18" ht="12" customHeight="1" x14ac:dyDescent="0.3">
      <c r="A554" s="796" t="str">
        <f t="shared" si="36"/>
        <v/>
      </c>
      <c r="B554" s="796" t="str">
        <f t="shared" si="37"/>
        <v/>
      </c>
      <c r="C554" s="796" t="str">
        <f t="shared" si="38"/>
        <v/>
      </c>
      <c r="D554" s="799"/>
      <c r="E554" s="190"/>
      <c r="F554" s="190"/>
      <c r="G554" s="191"/>
      <c r="H554" s="190"/>
      <c r="I554" s="187"/>
      <c r="J554" s="184"/>
      <c r="K554" s="798" t="str">
        <f t="shared" si="39"/>
        <v>-</v>
      </c>
      <c r="L554" s="797" t="str">
        <f>IFERROR(VALUE(TEXT(IFERROR(IFERROR(VLOOKUP($M554,DePara!$JC$4:$JG$27,5,0),VLOOKUP($M554,DePara!$JE$3:$JG$27,3,0)),0)+$K554,"dd/mm/aaaa hh:mm")),"-")</f>
        <v>-</v>
      </c>
      <c r="M554" s="189"/>
      <c r="N554" s="188"/>
      <c r="O554" s="188"/>
      <c r="P554" s="187"/>
      <c r="Q554" s="801"/>
      <c r="R554" s="800"/>
    </row>
    <row r="555" spans="1:18" ht="12" customHeight="1" x14ac:dyDescent="0.3">
      <c r="A555" s="796" t="str">
        <f t="shared" si="36"/>
        <v/>
      </c>
      <c r="B555" s="796" t="str">
        <f t="shared" si="37"/>
        <v/>
      </c>
      <c r="C555" s="796" t="str">
        <f t="shared" si="38"/>
        <v/>
      </c>
      <c r="D555" s="799"/>
      <c r="E555" s="190"/>
      <c r="F555" s="190"/>
      <c r="G555" s="191"/>
      <c r="H555" s="190"/>
      <c r="I555" s="187"/>
      <c r="J555" s="184"/>
      <c r="K555" s="798" t="str">
        <f t="shared" si="39"/>
        <v>-</v>
      </c>
      <c r="L555" s="797" t="str">
        <f>IFERROR(VALUE(TEXT(IFERROR(IFERROR(VLOOKUP($M555,DePara!$JC$4:$JG$27,5,0),VLOOKUP($M555,DePara!$JE$3:$JG$27,3,0)),0)+$K555,"dd/mm/aaaa hh:mm")),"-")</f>
        <v>-</v>
      </c>
      <c r="M555" s="189"/>
      <c r="N555" s="188"/>
      <c r="O555" s="188"/>
      <c r="P555" s="187"/>
      <c r="Q555" s="801"/>
      <c r="R555" s="800"/>
    </row>
    <row r="556" spans="1:18" ht="12" customHeight="1" x14ac:dyDescent="0.3">
      <c r="A556" s="796" t="str">
        <f t="shared" si="36"/>
        <v/>
      </c>
      <c r="B556" s="796" t="str">
        <f t="shared" si="37"/>
        <v/>
      </c>
      <c r="C556" s="796" t="str">
        <f t="shared" si="38"/>
        <v/>
      </c>
      <c r="D556" s="799"/>
      <c r="E556" s="190"/>
      <c r="F556" s="190"/>
      <c r="G556" s="191"/>
      <c r="H556" s="190"/>
      <c r="I556" s="187"/>
      <c r="J556" s="184"/>
      <c r="K556" s="798" t="str">
        <f t="shared" si="39"/>
        <v>-</v>
      </c>
      <c r="L556" s="797" t="str">
        <f>IFERROR(VALUE(TEXT(IFERROR(IFERROR(VLOOKUP($M556,DePara!$JC$4:$JG$27,5,0),VLOOKUP($M556,DePara!$JE$3:$JG$27,3,0)),0)+$K556,"dd/mm/aaaa hh:mm")),"-")</f>
        <v>-</v>
      </c>
      <c r="M556" s="189"/>
      <c r="N556" s="188"/>
      <c r="O556" s="188"/>
      <c r="P556" s="187"/>
      <c r="Q556" s="801"/>
      <c r="R556" s="800"/>
    </row>
    <row r="557" spans="1:18" ht="12" customHeight="1" x14ac:dyDescent="0.3">
      <c r="A557" s="796" t="str">
        <f t="shared" si="36"/>
        <v/>
      </c>
      <c r="B557" s="796" t="str">
        <f t="shared" si="37"/>
        <v/>
      </c>
      <c r="C557" s="796" t="str">
        <f t="shared" si="38"/>
        <v/>
      </c>
      <c r="D557" s="799"/>
      <c r="E557" s="190"/>
      <c r="F557" s="190"/>
      <c r="G557" s="191"/>
      <c r="H557" s="190"/>
      <c r="I557" s="187"/>
      <c r="J557" s="184"/>
      <c r="K557" s="798" t="str">
        <f t="shared" si="39"/>
        <v>-</v>
      </c>
      <c r="L557" s="797" t="str">
        <f>IFERROR(VALUE(TEXT(IFERROR(IFERROR(VLOOKUP($M557,DePara!$JC$4:$JG$27,5,0),VLOOKUP($M557,DePara!$JE$3:$JG$27,3,0)),0)+$K557,"dd/mm/aaaa hh:mm")),"-")</f>
        <v>-</v>
      </c>
      <c r="M557" s="189"/>
      <c r="N557" s="188"/>
      <c r="O557" s="188"/>
      <c r="P557" s="187"/>
      <c r="Q557" s="801"/>
      <c r="R557" s="800"/>
    </row>
    <row r="558" spans="1:18" ht="12" customHeight="1" x14ac:dyDescent="0.3">
      <c r="A558" s="796" t="str">
        <f t="shared" si="36"/>
        <v/>
      </c>
      <c r="B558" s="796" t="str">
        <f t="shared" si="37"/>
        <v/>
      </c>
      <c r="C558" s="796" t="str">
        <f t="shared" si="38"/>
        <v/>
      </c>
      <c r="D558" s="799"/>
      <c r="E558" s="190"/>
      <c r="F558" s="190"/>
      <c r="G558" s="191"/>
      <c r="H558" s="190"/>
      <c r="I558" s="187"/>
      <c r="J558" s="184"/>
      <c r="K558" s="798" t="str">
        <f t="shared" si="39"/>
        <v>-</v>
      </c>
      <c r="L558" s="797" t="str">
        <f>IFERROR(VALUE(TEXT(IFERROR(IFERROR(VLOOKUP($M558,DePara!$JC$4:$JG$27,5,0),VLOOKUP($M558,DePara!$JE$3:$JG$27,3,0)),0)+$K558,"dd/mm/aaaa hh:mm")),"-")</f>
        <v>-</v>
      </c>
      <c r="M558" s="189"/>
      <c r="N558" s="188"/>
      <c r="O558" s="188"/>
      <c r="P558" s="187"/>
      <c r="Q558" s="801"/>
      <c r="R558" s="800"/>
    </row>
    <row r="559" spans="1:18" ht="12" customHeight="1" x14ac:dyDescent="0.3">
      <c r="A559" s="796" t="str">
        <f t="shared" si="36"/>
        <v/>
      </c>
      <c r="B559" s="796" t="str">
        <f t="shared" si="37"/>
        <v/>
      </c>
      <c r="C559" s="796" t="str">
        <f t="shared" si="38"/>
        <v/>
      </c>
      <c r="D559" s="799"/>
      <c r="E559" s="190"/>
      <c r="F559" s="190"/>
      <c r="G559" s="191"/>
      <c r="H559" s="190"/>
      <c r="I559" s="187"/>
      <c r="J559" s="184"/>
      <c r="K559" s="798" t="str">
        <f t="shared" si="39"/>
        <v>-</v>
      </c>
      <c r="L559" s="797" t="str">
        <f>IFERROR(VALUE(TEXT(IFERROR(IFERROR(VLOOKUP($M559,DePara!$JC$4:$JG$27,5,0),VLOOKUP($M559,DePara!$JE$3:$JG$27,3,0)),0)+$K559,"dd/mm/aaaa hh:mm")),"-")</f>
        <v>-</v>
      </c>
      <c r="M559" s="189"/>
      <c r="N559" s="188"/>
      <c r="O559" s="188"/>
      <c r="P559" s="187"/>
      <c r="Q559" s="801"/>
      <c r="R559" s="800"/>
    </row>
    <row r="560" spans="1:18" ht="12" customHeight="1" x14ac:dyDescent="0.3">
      <c r="A560" s="796" t="str">
        <f t="shared" si="36"/>
        <v/>
      </c>
      <c r="B560" s="796" t="str">
        <f t="shared" si="37"/>
        <v/>
      </c>
      <c r="C560" s="796" t="str">
        <f t="shared" si="38"/>
        <v/>
      </c>
      <c r="D560" s="799"/>
      <c r="E560" s="190"/>
      <c r="F560" s="190"/>
      <c r="G560" s="191"/>
      <c r="H560" s="190"/>
      <c r="I560" s="187"/>
      <c r="J560" s="184"/>
      <c r="K560" s="798" t="str">
        <f t="shared" si="39"/>
        <v>-</v>
      </c>
      <c r="L560" s="797" t="str">
        <f>IFERROR(VALUE(TEXT(IFERROR(IFERROR(VLOOKUP($M560,DePara!$JC$4:$JG$27,5,0),VLOOKUP($M560,DePara!$JE$3:$JG$27,3,0)),0)+$K560,"dd/mm/aaaa hh:mm")),"-")</f>
        <v>-</v>
      </c>
      <c r="M560" s="189"/>
      <c r="N560" s="188"/>
      <c r="O560" s="188"/>
      <c r="P560" s="187"/>
      <c r="Q560" s="801"/>
      <c r="R560" s="800"/>
    </row>
    <row r="561" spans="1:18" ht="12" customHeight="1" x14ac:dyDescent="0.3">
      <c r="A561" s="796" t="str">
        <f t="shared" si="36"/>
        <v/>
      </c>
      <c r="B561" s="796" t="str">
        <f t="shared" si="37"/>
        <v/>
      </c>
      <c r="C561" s="796" t="str">
        <f t="shared" si="38"/>
        <v/>
      </c>
      <c r="D561" s="799"/>
      <c r="E561" s="190"/>
      <c r="F561" s="190"/>
      <c r="G561" s="191"/>
      <c r="H561" s="190"/>
      <c r="I561" s="187"/>
      <c r="J561" s="184"/>
      <c r="K561" s="798" t="str">
        <f t="shared" si="39"/>
        <v>-</v>
      </c>
      <c r="L561" s="797" t="str">
        <f>IFERROR(VALUE(TEXT(IFERROR(IFERROR(VLOOKUP($M561,DePara!$JC$4:$JG$27,5,0),VLOOKUP($M561,DePara!$JE$3:$JG$27,3,0)),0)+$K561,"dd/mm/aaaa hh:mm")),"-")</f>
        <v>-</v>
      </c>
      <c r="M561" s="189"/>
      <c r="N561" s="188"/>
      <c r="O561" s="188"/>
      <c r="P561" s="187"/>
      <c r="Q561" s="801"/>
      <c r="R561" s="800"/>
    </row>
    <row r="562" spans="1:18" ht="12" customHeight="1" x14ac:dyDescent="0.3">
      <c r="A562" s="796" t="str">
        <f t="shared" si="36"/>
        <v/>
      </c>
      <c r="B562" s="796" t="str">
        <f t="shared" si="37"/>
        <v/>
      </c>
      <c r="C562" s="796" t="str">
        <f t="shared" si="38"/>
        <v/>
      </c>
      <c r="D562" s="799"/>
      <c r="E562" s="190"/>
      <c r="F562" s="190"/>
      <c r="G562" s="191"/>
      <c r="H562" s="190"/>
      <c r="I562" s="187"/>
      <c r="J562" s="184"/>
      <c r="K562" s="798" t="str">
        <f t="shared" si="39"/>
        <v>-</v>
      </c>
      <c r="L562" s="797" t="str">
        <f>IFERROR(VALUE(TEXT(IFERROR(IFERROR(VLOOKUP($M562,DePara!$JC$4:$JG$27,5,0),VLOOKUP($M562,DePara!$JE$3:$JG$27,3,0)),0)+$K562,"dd/mm/aaaa hh:mm")),"-")</f>
        <v>-</v>
      </c>
      <c r="M562" s="189"/>
      <c r="N562" s="188"/>
      <c r="O562" s="188"/>
      <c r="P562" s="187"/>
      <c r="Q562" s="801"/>
      <c r="R562" s="800"/>
    </row>
    <row r="563" spans="1:18" ht="12" customHeight="1" x14ac:dyDescent="0.3">
      <c r="A563" s="796" t="str">
        <f t="shared" si="36"/>
        <v/>
      </c>
      <c r="B563" s="796" t="str">
        <f t="shared" si="37"/>
        <v/>
      </c>
      <c r="C563" s="796" t="str">
        <f t="shared" si="38"/>
        <v/>
      </c>
      <c r="D563" s="799"/>
      <c r="E563" s="190"/>
      <c r="F563" s="190"/>
      <c r="G563" s="191"/>
      <c r="H563" s="190"/>
      <c r="I563" s="187"/>
      <c r="J563" s="184"/>
      <c r="K563" s="798" t="str">
        <f t="shared" si="39"/>
        <v>-</v>
      </c>
      <c r="L563" s="797" t="str">
        <f>IFERROR(VALUE(TEXT(IFERROR(IFERROR(VLOOKUP($M563,DePara!$JC$4:$JG$27,5,0),VLOOKUP($M563,DePara!$JE$3:$JG$27,3,0)),0)+$K563,"dd/mm/aaaa hh:mm")),"-")</f>
        <v>-</v>
      </c>
      <c r="M563" s="189"/>
      <c r="N563" s="188"/>
      <c r="O563" s="188"/>
      <c r="P563" s="187"/>
      <c r="Q563" s="801"/>
      <c r="R563" s="800"/>
    </row>
    <row r="564" spans="1:18" ht="12" customHeight="1" x14ac:dyDescent="0.3">
      <c r="A564" s="796" t="str">
        <f t="shared" si="36"/>
        <v/>
      </c>
      <c r="B564" s="796" t="str">
        <f t="shared" si="37"/>
        <v/>
      </c>
      <c r="C564" s="796" t="str">
        <f t="shared" si="38"/>
        <v/>
      </c>
      <c r="D564" s="799"/>
      <c r="E564" s="190"/>
      <c r="F564" s="190"/>
      <c r="G564" s="191"/>
      <c r="H564" s="190"/>
      <c r="I564" s="187"/>
      <c r="J564" s="184"/>
      <c r="K564" s="798" t="str">
        <f t="shared" si="39"/>
        <v>-</v>
      </c>
      <c r="L564" s="797" t="str">
        <f>IFERROR(VALUE(TEXT(IFERROR(IFERROR(VLOOKUP($M564,DePara!$JC$4:$JG$27,5,0),VLOOKUP($M564,DePara!$JE$3:$JG$27,3,0)),0)+$K564,"dd/mm/aaaa hh:mm")),"-")</f>
        <v>-</v>
      </c>
      <c r="M564" s="189"/>
      <c r="N564" s="188"/>
      <c r="O564" s="188"/>
      <c r="P564" s="187"/>
      <c r="Q564" s="801"/>
      <c r="R564" s="800"/>
    </row>
    <row r="565" spans="1:18" ht="12" customHeight="1" x14ac:dyDescent="0.3">
      <c r="A565" s="796" t="str">
        <f t="shared" si="36"/>
        <v/>
      </c>
      <c r="B565" s="796" t="str">
        <f t="shared" si="37"/>
        <v/>
      </c>
      <c r="C565" s="796" t="str">
        <f t="shared" si="38"/>
        <v/>
      </c>
      <c r="D565" s="799"/>
      <c r="E565" s="190"/>
      <c r="F565" s="190"/>
      <c r="G565" s="191"/>
      <c r="H565" s="190"/>
      <c r="I565" s="187"/>
      <c r="J565" s="184"/>
      <c r="K565" s="798" t="str">
        <f t="shared" si="39"/>
        <v>-</v>
      </c>
      <c r="L565" s="797" t="str">
        <f>IFERROR(VALUE(TEXT(IFERROR(IFERROR(VLOOKUP($M565,DePara!$JC$4:$JG$27,5,0),VLOOKUP($M565,DePara!$JE$3:$JG$27,3,0)),0)+$K565,"dd/mm/aaaa hh:mm")),"-")</f>
        <v>-</v>
      </c>
      <c r="M565" s="189"/>
      <c r="N565" s="188"/>
      <c r="O565" s="188"/>
      <c r="P565" s="187"/>
      <c r="Q565" s="801"/>
      <c r="R565" s="800"/>
    </row>
    <row r="566" spans="1:18" ht="12" customHeight="1" x14ac:dyDescent="0.3">
      <c r="A566" s="796" t="str">
        <f t="shared" si="36"/>
        <v/>
      </c>
      <c r="B566" s="796" t="str">
        <f t="shared" si="37"/>
        <v/>
      </c>
      <c r="C566" s="796" t="str">
        <f t="shared" si="38"/>
        <v/>
      </c>
      <c r="D566" s="799"/>
      <c r="E566" s="190"/>
      <c r="F566" s="190"/>
      <c r="G566" s="191"/>
      <c r="H566" s="190"/>
      <c r="I566" s="187"/>
      <c r="J566" s="184"/>
      <c r="K566" s="798" t="str">
        <f t="shared" si="39"/>
        <v>-</v>
      </c>
      <c r="L566" s="797" t="str">
        <f>IFERROR(VALUE(TEXT(IFERROR(IFERROR(VLOOKUP($M566,DePara!$JC$4:$JG$27,5,0),VLOOKUP($M566,DePara!$JE$3:$JG$27,3,0)),0)+$K566,"dd/mm/aaaa hh:mm")),"-")</f>
        <v>-</v>
      </c>
      <c r="M566" s="189"/>
      <c r="N566" s="188"/>
      <c r="O566" s="188"/>
      <c r="P566" s="187"/>
      <c r="Q566" s="801"/>
      <c r="R566" s="800"/>
    </row>
    <row r="567" spans="1:18" ht="12" customHeight="1" x14ac:dyDescent="0.3">
      <c r="A567" s="796" t="str">
        <f t="shared" si="36"/>
        <v/>
      </c>
      <c r="B567" s="796" t="str">
        <f t="shared" si="37"/>
        <v/>
      </c>
      <c r="C567" s="796" t="str">
        <f t="shared" si="38"/>
        <v/>
      </c>
      <c r="D567" s="799"/>
      <c r="E567" s="190"/>
      <c r="F567" s="190"/>
      <c r="G567" s="191"/>
      <c r="H567" s="190"/>
      <c r="I567" s="187"/>
      <c r="J567" s="184"/>
      <c r="K567" s="798" t="str">
        <f t="shared" si="39"/>
        <v>-</v>
      </c>
      <c r="L567" s="797" t="str">
        <f>IFERROR(VALUE(TEXT(IFERROR(IFERROR(VLOOKUP($M567,DePara!$JC$4:$JG$27,5,0),VLOOKUP($M567,DePara!$JE$3:$JG$27,3,0)),0)+$K567,"dd/mm/aaaa hh:mm")),"-")</f>
        <v>-</v>
      </c>
      <c r="M567" s="189"/>
      <c r="N567" s="188"/>
      <c r="O567" s="188"/>
      <c r="P567" s="187"/>
      <c r="Q567" s="801"/>
      <c r="R567" s="800"/>
    </row>
    <row r="568" spans="1:18" ht="12" customHeight="1" x14ac:dyDescent="0.3">
      <c r="A568" s="796" t="str">
        <f t="shared" si="36"/>
        <v/>
      </c>
      <c r="B568" s="796" t="str">
        <f t="shared" si="37"/>
        <v/>
      </c>
      <c r="C568" s="796" t="str">
        <f t="shared" si="38"/>
        <v/>
      </c>
      <c r="D568" s="799"/>
      <c r="E568" s="190"/>
      <c r="F568" s="190"/>
      <c r="G568" s="191"/>
      <c r="H568" s="190"/>
      <c r="I568" s="187"/>
      <c r="J568" s="184"/>
      <c r="K568" s="798" t="str">
        <f t="shared" si="39"/>
        <v>-</v>
      </c>
      <c r="L568" s="797" t="str">
        <f>IFERROR(VALUE(TEXT(IFERROR(IFERROR(VLOOKUP($M568,DePara!$JC$4:$JG$27,5,0),VLOOKUP($M568,DePara!$JE$3:$JG$27,3,0)),0)+$K568,"dd/mm/aaaa hh:mm")),"-")</f>
        <v>-</v>
      </c>
      <c r="M568" s="189"/>
      <c r="N568" s="188"/>
      <c r="O568" s="188"/>
      <c r="P568" s="187"/>
      <c r="Q568" s="801"/>
      <c r="R568" s="800"/>
    </row>
    <row r="569" spans="1:18" ht="12" customHeight="1" x14ac:dyDescent="0.3">
      <c r="A569" s="796" t="str">
        <f t="shared" si="36"/>
        <v/>
      </c>
      <c r="B569" s="796" t="str">
        <f t="shared" si="37"/>
        <v/>
      </c>
      <c r="C569" s="796" t="str">
        <f t="shared" si="38"/>
        <v/>
      </c>
      <c r="D569" s="799"/>
      <c r="E569" s="190"/>
      <c r="F569" s="190"/>
      <c r="G569" s="191"/>
      <c r="H569" s="190"/>
      <c r="I569" s="187"/>
      <c r="J569" s="184"/>
      <c r="K569" s="798" t="str">
        <f t="shared" si="39"/>
        <v>-</v>
      </c>
      <c r="L569" s="797" t="str">
        <f>IFERROR(VALUE(TEXT(IFERROR(IFERROR(VLOOKUP($M569,DePara!$JC$4:$JG$27,5,0),VLOOKUP($M569,DePara!$JE$3:$JG$27,3,0)),0)+$K569,"dd/mm/aaaa hh:mm")),"-")</f>
        <v>-</v>
      </c>
      <c r="M569" s="189"/>
      <c r="N569" s="188"/>
      <c r="O569" s="188"/>
      <c r="P569" s="187"/>
      <c r="Q569" s="801"/>
      <c r="R569" s="800"/>
    </row>
    <row r="570" spans="1:18" ht="12" customHeight="1" x14ac:dyDescent="0.3">
      <c r="A570" s="796" t="str">
        <f t="shared" si="36"/>
        <v/>
      </c>
      <c r="B570" s="796" t="str">
        <f t="shared" si="37"/>
        <v/>
      </c>
      <c r="C570" s="796" t="str">
        <f t="shared" si="38"/>
        <v/>
      </c>
      <c r="D570" s="799"/>
      <c r="E570" s="190"/>
      <c r="F570" s="190"/>
      <c r="G570" s="191"/>
      <c r="H570" s="190"/>
      <c r="I570" s="187"/>
      <c r="J570" s="184"/>
      <c r="K570" s="798" t="str">
        <f t="shared" si="39"/>
        <v>-</v>
      </c>
      <c r="L570" s="797" t="str">
        <f>IFERROR(VALUE(TEXT(IFERROR(IFERROR(VLOOKUP($M570,DePara!$JC$4:$JG$27,5,0),VLOOKUP($M570,DePara!$JE$3:$JG$27,3,0)),0)+$K570,"dd/mm/aaaa hh:mm")),"-")</f>
        <v>-</v>
      </c>
      <c r="M570" s="189"/>
      <c r="N570" s="188"/>
      <c r="O570" s="188"/>
      <c r="P570" s="187"/>
      <c r="Q570" s="801"/>
      <c r="R570" s="800"/>
    </row>
    <row r="571" spans="1:18" ht="12" customHeight="1" x14ac:dyDescent="0.3">
      <c r="A571" s="796" t="str">
        <f t="shared" si="36"/>
        <v/>
      </c>
      <c r="B571" s="796" t="str">
        <f t="shared" si="37"/>
        <v/>
      </c>
      <c r="C571" s="796" t="str">
        <f t="shared" si="38"/>
        <v/>
      </c>
      <c r="D571" s="799"/>
      <c r="E571" s="190"/>
      <c r="F571" s="190"/>
      <c r="G571" s="191"/>
      <c r="H571" s="190"/>
      <c r="I571" s="187"/>
      <c r="J571" s="184"/>
      <c r="K571" s="798" t="str">
        <f t="shared" si="39"/>
        <v>-</v>
      </c>
      <c r="L571" s="797" t="str">
        <f>IFERROR(VALUE(TEXT(IFERROR(IFERROR(VLOOKUP($M571,DePara!$JC$4:$JG$27,5,0),VLOOKUP($M571,DePara!$JE$3:$JG$27,3,0)),0)+$K571,"dd/mm/aaaa hh:mm")),"-")</f>
        <v>-</v>
      </c>
      <c r="M571" s="189"/>
      <c r="N571" s="188"/>
      <c r="O571" s="188"/>
      <c r="P571" s="187"/>
      <c r="Q571" s="801"/>
      <c r="R571" s="800"/>
    </row>
    <row r="572" spans="1:18" ht="12" customHeight="1" x14ac:dyDescent="0.3">
      <c r="A572" s="796" t="str">
        <f t="shared" si="36"/>
        <v/>
      </c>
      <c r="B572" s="796" t="str">
        <f t="shared" si="37"/>
        <v/>
      </c>
      <c r="C572" s="796" t="str">
        <f t="shared" si="38"/>
        <v/>
      </c>
      <c r="D572" s="799"/>
      <c r="E572" s="190"/>
      <c r="F572" s="190"/>
      <c r="G572" s="191"/>
      <c r="H572" s="190"/>
      <c r="I572" s="187"/>
      <c r="J572" s="184"/>
      <c r="K572" s="798" t="str">
        <f t="shared" si="39"/>
        <v>-</v>
      </c>
      <c r="L572" s="797" t="str">
        <f>IFERROR(VALUE(TEXT(IFERROR(IFERROR(VLOOKUP($M572,DePara!$JC$4:$JG$27,5,0),VLOOKUP($M572,DePara!$JE$3:$JG$27,3,0)),0)+$K572,"dd/mm/aaaa hh:mm")),"-")</f>
        <v>-</v>
      </c>
      <c r="M572" s="189"/>
      <c r="N572" s="188"/>
      <c r="O572" s="188"/>
      <c r="P572" s="187"/>
      <c r="Q572" s="801"/>
      <c r="R572" s="800"/>
    </row>
    <row r="573" spans="1:18" ht="12" customHeight="1" x14ac:dyDescent="0.3">
      <c r="A573" s="796" t="str">
        <f t="shared" si="36"/>
        <v/>
      </c>
      <c r="B573" s="796" t="str">
        <f t="shared" si="37"/>
        <v/>
      </c>
      <c r="C573" s="796" t="str">
        <f t="shared" si="38"/>
        <v/>
      </c>
      <c r="D573" s="799"/>
      <c r="E573" s="190"/>
      <c r="F573" s="190"/>
      <c r="G573" s="191"/>
      <c r="H573" s="190"/>
      <c r="I573" s="187"/>
      <c r="J573" s="184"/>
      <c r="K573" s="798" t="str">
        <f t="shared" si="39"/>
        <v>-</v>
      </c>
      <c r="L573" s="797" t="str">
        <f>IFERROR(VALUE(TEXT(IFERROR(IFERROR(VLOOKUP($M573,DePara!$JC$4:$JG$27,5,0),VLOOKUP($M573,DePara!$JE$3:$JG$27,3,0)),0)+$K573,"dd/mm/aaaa hh:mm")),"-")</f>
        <v>-</v>
      </c>
      <c r="M573" s="189"/>
      <c r="N573" s="188"/>
      <c r="O573" s="188"/>
      <c r="P573" s="187"/>
      <c r="Q573" s="801"/>
      <c r="R573" s="800"/>
    </row>
    <row r="574" spans="1:18" ht="12" customHeight="1" x14ac:dyDescent="0.3">
      <c r="A574" s="796" t="str">
        <f t="shared" si="36"/>
        <v/>
      </c>
      <c r="B574" s="796" t="str">
        <f t="shared" si="37"/>
        <v/>
      </c>
      <c r="C574" s="796" t="str">
        <f t="shared" si="38"/>
        <v/>
      </c>
      <c r="D574" s="799"/>
      <c r="E574" s="190"/>
      <c r="F574" s="190"/>
      <c r="G574" s="191"/>
      <c r="H574" s="190"/>
      <c r="I574" s="187"/>
      <c r="J574" s="184"/>
      <c r="K574" s="798" t="str">
        <f t="shared" si="39"/>
        <v>-</v>
      </c>
      <c r="L574" s="797" t="str">
        <f>IFERROR(VALUE(TEXT(IFERROR(IFERROR(VLOOKUP($M574,DePara!$JC$4:$JG$27,5,0),VLOOKUP($M574,DePara!$JE$3:$JG$27,3,0)),0)+$K574,"dd/mm/aaaa hh:mm")),"-")</f>
        <v>-</v>
      </c>
      <c r="M574" s="189"/>
      <c r="N574" s="188"/>
      <c r="O574" s="188"/>
      <c r="P574" s="187"/>
      <c r="Q574" s="801"/>
      <c r="R574" s="800"/>
    </row>
    <row r="575" spans="1:18" ht="12" customHeight="1" x14ac:dyDescent="0.3">
      <c r="A575" s="796" t="str">
        <f t="shared" si="36"/>
        <v/>
      </c>
      <c r="B575" s="796" t="str">
        <f t="shared" si="37"/>
        <v/>
      </c>
      <c r="C575" s="796" t="str">
        <f t="shared" si="38"/>
        <v/>
      </c>
      <c r="D575" s="799"/>
      <c r="E575" s="190"/>
      <c r="F575" s="190"/>
      <c r="G575" s="191"/>
      <c r="H575" s="190"/>
      <c r="I575" s="187"/>
      <c r="J575" s="184"/>
      <c r="K575" s="798" t="str">
        <f t="shared" si="39"/>
        <v>-</v>
      </c>
      <c r="L575" s="797" t="str">
        <f>IFERROR(VALUE(TEXT(IFERROR(IFERROR(VLOOKUP($M575,DePara!$JC$4:$JG$27,5,0),VLOOKUP($M575,DePara!$JE$3:$JG$27,3,0)),0)+$K575,"dd/mm/aaaa hh:mm")),"-")</f>
        <v>-</v>
      </c>
      <c r="M575" s="189"/>
      <c r="N575" s="188"/>
      <c r="O575" s="188"/>
      <c r="P575" s="187"/>
      <c r="Q575" s="801"/>
      <c r="R575" s="800"/>
    </row>
    <row r="576" spans="1:18" ht="12" customHeight="1" x14ac:dyDescent="0.3">
      <c r="A576" s="796" t="str">
        <f t="shared" si="36"/>
        <v/>
      </c>
      <c r="B576" s="796" t="str">
        <f t="shared" si="37"/>
        <v/>
      </c>
      <c r="C576" s="796" t="str">
        <f t="shared" si="38"/>
        <v/>
      </c>
      <c r="D576" s="799"/>
      <c r="E576" s="190"/>
      <c r="F576" s="190"/>
      <c r="G576" s="191"/>
      <c r="H576" s="190"/>
      <c r="I576" s="187"/>
      <c r="J576" s="184"/>
      <c r="K576" s="798" t="str">
        <f t="shared" si="39"/>
        <v>-</v>
      </c>
      <c r="L576" s="797" t="str">
        <f>IFERROR(VALUE(TEXT(IFERROR(IFERROR(VLOOKUP($M576,DePara!$JC$4:$JG$27,5,0),VLOOKUP($M576,DePara!$JE$3:$JG$27,3,0)),0)+$K576,"dd/mm/aaaa hh:mm")),"-")</f>
        <v>-</v>
      </c>
      <c r="M576" s="189"/>
      <c r="N576" s="188"/>
      <c r="O576" s="188"/>
      <c r="P576" s="187"/>
      <c r="Q576" s="801"/>
      <c r="R576" s="800"/>
    </row>
    <row r="577" spans="1:18" ht="12" customHeight="1" x14ac:dyDescent="0.3">
      <c r="A577" s="796" t="str">
        <f t="shared" si="36"/>
        <v/>
      </c>
      <c r="B577" s="796" t="str">
        <f t="shared" si="37"/>
        <v/>
      </c>
      <c r="C577" s="796" t="str">
        <f t="shared" si="38"/>
        <v/>
      </c>
      <c r="D577" s="799"/>
      <c r="E577" s="190"/>
      <c r="F577" s="190"/>
      <c r="G577" s="191"/>
      <c r="H577" s="190"/>
      <c r="I577" s="187"/>
      <c r="J577" s="184"/>
      <c r="K577" s="798" t="str">
        <f t="shared" si="39"/>
        <v>-</v>
      </c>
      <c r="L577" s="797" t="str">
        <f>IFERROR(VALUE(TEXT(IFERROR(IFERROR(VLOOKUP($M577,DePara!$JC$4:$JG$27,5,0),VLOOKUP($M577,DePara!$JE$3:$JG$27,3,0)),0)+$K577,"dd/mm/aaaa hh:mm")),"-")</f>
        <v>-</v>
      </c>
      <c r="M577" s="189"/>
      <c r="N577" s="188"/>
      <c r="O577" s="188"/>
      <c r="P577" s="187"/>
      <c r="Q577" s="801"/>
      <c r="R577" s="800"/>
    </row>
    <row r="578" spans="1:18" ht="12" customHeight="1" x14ac:dyDescent="0.3">
      <c r="A578" s="796" t="str">
        <f t="shared" si="36"/>
        <v/>
      </c>
      <c r="B578" s="796" t="str">
        <f t="shared" si="37"/>
        <v/>
      </c>
      <c r="C578" s="796" t="str">
        <f t="shared" si="38"/>
        <v/>
      </c>
      <c r="D578" s="799"/>
      <c r="E578" s="190"/>
      <c r="F578" s="190"/>
      <c r="G578" s="191"/>
      <c r="H578" s="190"/>
      <c r="I578" s="187"/>
      <c r="J578" s="184"/>
      <c r="K578" s="798" t="str">
        <f t="shared" si="39"/>
        <v>-</v>
      </c>
      <c r="L578" s="797" t="str">
        <f>IFERROR(VALUE(TEXT(IFERROR(IFERROR(VLOOKUP($M578,DePara!$JC$4:$JG$27,5,0),VLOOKUP($M578,DePara!$JE$3:$JG$27,3,0)),0)+$K578,"dd/mm/aaaa hh:mm")),"-")</f>
        <v>-</v>
      </c>
      <c r="M578" s="189"/>
      <c r="N578" s="188"/>
      <c r="O578" s="188"/>
      <c r="P578" s="187"/>
      <c r="Q578" s="801"/>
      <c r="R578" s="800"/>
    </row>
    <row r="579" spans="1:18" ht="12" customHeight="1" x14ac:dyDescent="0.3">
      <c r="A579" s="796" t="str">
        <f t="shared" si="36"/>
        <v/>
      </c>
      <c r="B579" s="796" t="str">
        <f t="shared" si="37"/>
        <v/>
      </c>
      <c r="C579" s="796" t="str">
        <f t="shared" si="38"/>
        <v/>
      </c>
      <c r="D579" s="799"/>
      <c r="E579" s="190"/>
      <c r="F579" s="190"/>
      <c r="G579" s="191"/>
      <c r="H579" s="190"/>
      <c r="I579" s="187"/>
      <c r="J579" s="184"/>
      <c r="K579" s="798" t="str">
        <f t="shared" si="39"/>
        <v>-</v>
      </c>
      <c r="L579" s="797" t="str">
        <f>IFERROR(VALUE(TEXT(IFERROR(IFERROR(VLOOKUP($M579,DePara!$JC$4:$JG$27,5,0),VLOOKUP($M579,DePara!$JE$3:$JG$27,3,0)),0)+$K579,"dd/mm/aaaa hh:mm")),"-")</f>
        <v>-</v>
      </c>
      <c r="M579" s="189"/>
      <c r="N579" s="188"/>
      <c r="O579" s="188"/>
      <c r="P579" s="187"/>
      <c r="Q579" s="801"/>
      <c r="R579" s="800"/>
    </row>
    <row r="580" spans="1:18" ht="12" customHeight="1" x14ac:dyDescent="0.3">
      <c r="A580" s="796" t="str">
        <f t="shared" si="36"/>
        <v/>
      </c>
      <c r="B580" s="796" t="str">
        <f t="shared" si="37"/>
        <v/>
      </c>
      <c r="C580" s="796" t="str">
        <f t="shared" si="38"/>
        <v/>
      </c>
      <c r="D580" s="799"/>
      <c r="E580" s="190"/>
      <c r="F580" s="190"/>
      <c r="G580" s="191"/>
      <c r="H580" s="190"/>
      <c r="I580" s="187"/>
      <c r="J580" s="184"/>
      <c r="K580" s="798" t="str">
        <f t="shared" si="39"/>
        <v>-</v>
      </c>
      <c r="L580" s="797" t="str">
        <f>IFERROR(VALUE(TEXT(IFERROR(IFERROR(VLOOKUP($M580,DePara!$JC$4:$JG$27,5,0),VLOOKUP($M580,DePara!$JE$3:$JG$27,3,0)),0)+$K580,"dd/mm/aaaa hh:mm")),"-")</f>
        <v>-</v>
      </c>
      <c r="M580" s="189"/>
      <c r="N580" s="188"/>
      <c r="O580" s="188"/>
      <c r="P580" s="187"/>
      <c r="Q580" s="801"/>
      <c r="R580" s="800"/>
    </row>
    <row r="581" spans="1:18" ht="12" customHeight="1" x14ac:dyDescent="0.3">
      <c r="A581" s="796" t="str">
        <f t="shared" si="36"/>
        <v/>
      </c>
      <c r="B581" s="796" t="str">
        <f t="shared" si="37"/>
        <v/>
      </c>
      <c r="C581" s="796" t="str">
        <f t="shared" si="38"/>
        <v/>
      </c>
      <c r="D581" s="799"/>
      <c r="E581" s="190"/>
      <c r="F581" s="190"/>
      <c r="G581" s="191"/>
      <c r="H581" s="190"/>
      <c r="I581" s="187"/>
      <c r="J581" s="184"/>
      <c r="K581" s="798" t="str">
        <f t="shared" si="39"/>
        <v>-</v>
      </c>
      <c r="L581" s="797" t="str">
        <f>IFERROR(VALUE(TEXT(IFERROR(IFERROR(VLOOKUP($M581,DePara!$JC$4:$JG$27,5,0),VLOOKUP($M581,DePara!$JE$3:$JG$27,3,0)),0)+$K581,"dd/mm/aaaa hh:mm")),"-")</f>
        <v>-</v>
      </c>
      <c r="M581" s="189"/>
      <c r="N581" s="188"/>
      <c r="O581" s="188"/>
      <c r="P581" s="187"/>
      <c r="Q581" s="801"/>
      <c r="R581" s="800"/>
    </row>
    <row r="582" spans="1:18" ht="12" customHeight="1" x14ac:dyDescent="0.3">
      <c r="A582" s="796" t="str">
        <f t="shared" si="36"/>
        <v/>
      </c>
      <c r="B582" s="796" t="str">
        <f t="shared" si="37"/>
        <v/>
      </c>
      <c r="C582" s="796" t="str">
        <f t="shared" si="38"/>
        <v/>
      </c>
      <c r="D582" s="799"/>
      <c r="E582" s="190"/>
      <c r="F582" s="190"/>
      <c r="G582" s="191"/>
      <c r="H582" s="190"/>
      <c r="I582" s="187"/>
      <c r="J582" s="184"/>
      <c r="K582" s="798" t="str">
        <f t="shared" si="39"/>
        <v>-</v>
      </c>
      <c r="L582" s="797" t="str">
        <f>IFERROR(VALUE(TEXT(IFERROR(IFERROR(VLOOKUP($M582,DePara!$JC$4:$JG$27,5,0),VLOOKUP($M582,DePara!$JE$3:$JG$27,3,0)),0)+$K582,"dd/mm/aaaa hh:mm")),"-")</f>
        <v>-</v>
      </c>
      <c r="M582" s="189"/>
      <c r="N582" s="188"/>
      <c r="O582" s="188"/>
      <c r="P582" s="187"/>
      <c r="Q582" s="801"/>
      <c r="R582" s="800"/>
    </row>
    <row r="583" spans="1:18" ht="12" customHeight="1" x14ac:dyDescent="0.3">
      <c r="A583" s="796" t="str">
        <f t="shared" ref="A583:A646" si="40">IF($M583="","",TEXT($K583,"dd/mm/aa hh")&amp;" "&amp;$E583&amp;" "&amp;$I583&amp;" "&amp;$M583&amp;" "&amp;$N583&amp;" "&amp;$O583)</f>
        <v/>
      </c>
      <c r="B583" s="796" t="str">
        <f t="shared" ref="B583:B646" si="41">IF($M583="","",TEXT($L583,"dd/mm/aa hh")&amp;" "&amp;$E583&amp;" "&amp;$I583&amp;" "&amp;$M583&amp;" "&amp;$N583&amp;" "&amp;$O583)</f>
        <v/>
      </c>
      <c r="C583" s="796" t="str">
        <f t="shared" ref="C583:C646" si="42">IF($M583="","",TEXT($K583,"dd/mm/aa hh")&amp;" "&amp;$M583&amp;" "&amp;$N583)</f>
        <v/>
      </c>
      <c r="D583" s="799"/>
      <c r="E583" s="190"/>
      <c r="F583" s="190"/>
      <c r="G583" s="191"/>
      <c r="H583" s="190"/>
      <c r="I583" s="187"/>
      <c r="J583" s="184"/>
      <c r="K583" s="798" t="str">
        <f t="shared" si="39"/>
        <v>-</v>
      </c>
      <c r="L583" s="797" t="str">
        <f>IFERROR(VALUE(TEXT(IFERROR(IFERROR(VLOOKUP($M583,DePara!$JC$4:$JG$27,5,0),VLOOKUP($M583,DePara!$JE$3:$JG$27,3,0)),0)+$K583,"dd/mm/aaaa hh:mm")),"-")</f>
        <v>-</v>
      </c>
      <c r="M583" s="189"/>
      <c r="N583" s="188"/>
      <c r="O583" s="188"/>
      <c r="P583" s="187"/>
      <c r="Q583" s="801"/>
      <c r="R583" s="800"/>
    </row>
    <row r="584" spans="1:18" ht="12" customHeight="1" x14ac:dyDescent="0.3">
      <c r="A584" s="796" t="str">
        <f t="shared" si="40"/>
        <v/>
      </c>
      <c r="B584" s="796" t="str">
        <f t="shared" si="41"/>
        <v/>
      </c>
      <c r="C584" s="796" t="str">
        <f t="shared" si="42"/>
        <v/>
      </c>
      <c r="D584" s="799"/>
      <c r="E584" s="190"/>
      <c r="F584" s="190"/>
      <c r="G584" s="191"/>
      <c r="H584" s="190"/>
      <c r="I584" s="187"/>
      <c r="J584" s="184"/>
      <c r="K584" s="798" t="str">
        <f t="shared" ref="K584:K647" si="43">IFERROR(VALUE(TEXT(SUM($J584,$D584),"dd/mm/aaaa hh")&amp;":00"),"-")</f>
        <v>-</v>
      </c>
      <c r="L584" s="797" t="str">
        <f>IFERROR(VALUE(TEXT(IFERROR(IFERROR(VLOOKUP($M584,DePara!$JC$4:$JG$27,5,0),VLOOKUP($M584,DePara!$JE$3:$JG$27,3,0)),0)+$K584,"dd/mm/aaaa hh:mm")),"-")</f>
        <v>-</v>
      </c>
      <c r="M584" s="189"/>
      <c r="N584" s="188"/>
      <c r="O584" s="188"/>
      <c r="P584" s="187"/>
      <c r="Q584" s="801"/>
      <c r="R584" s="800"/>
    </row>
    <row r="585" spans="1:18" ht="12" customHeight="1" x14ac:dyDescent="0.3">
      <c r="A585" s="796" t="str">
        <f t="shared" si="40"/>
        <v/>
      </c>
      <c r="B585" s="796" t="str">
        <f t="shared" si="41"/>
        <v/>
      </c>
      <c r="C585" s="796" t="str">
        <f t="shared" si="42"/>
        <v/>
      </c>
      <c r="D585" s="799"/>
      <c r="E585" s="190"/>
      <c r="F585" s="190"/>
      <c r="G585" s="191"/>
      <c r="H585" s="190"/>
      <c r="I585" s="187"/>
      <c r="J585" s="184"/>
      <c r="K585" s="798" t="str">
        <f t="shared" si="43"/>
        <v>-</v>
      </c>
      <c r="L585" s="797" t="str">
        <f>IFERROR(VALUE(TEXT(IFERROR(IFERROR(VLOOKUP($M585,DePara!$JC$4:$JG$27,5,0),VLOOKUP($M585,DePara!$JE$3:$JG$27,3,0)),0)+$K585,"dd/mm/aaaa hh:mm")),"-")</f>
        <v>-</v>
      </c>
      <c r="M585" s="189"/>
      <c r="N585" s="188"/>
      <c r="O585" s="188"/>
      <c r="P585" s="187"/>
      <c r="Q585" s="801"/>
      <c r="R585" s="800"/>
    </row>
    <row r="586" spans="1:18" ht="12" customHeight="1" x14ac:dyDescent="0.3">
      <c r="A586" s="796" t="str">
        <f t="shared" si="40"/>
        <v/>
      </c>
      <c r="B586" s="796" t="str">
        <f t="shared" si="41"/>
        <v/>
      </c>
      <c r="C586" s="796" t="str">
        <f t="shared" si="42"/>
        <v/>
      </c>
      <c r="D586" s="799"/>
      <c r="E586" s="190"/>
      <c r="F586" s="190"/>
      <c r="G586" s="191"/>
      <c r="H586" s="190"/>
      <c r="I586" s="187"/>
      <c r="J586" s="184"/>
      <c r="K586" s="798" t="str">
        <f t="shared" si="43"/>
        <v>-</v>
      </c>
      <c r="L586" s="797" t="str">
        <f>IFERROR(VALUE(TEXT(IFERROR(IFERROR(VLOOKUP($M586,DePara!$JC$4:$JG$27,5,0),VLOOKUP($M586,DePara!$JE$3:$JG$27,3,0)),0)+$K586,"dd/mm/aaaa hh:mm")),"-")</f>
        <v>-</v>
      </c>
      <c r="M586" s="189"/>
      <c r="N586" s="188"/>
      <c r="O586" s="188"/>
      <c r="P586" s="187"/>
      <c r="Q586" s="801"/>
      <c r="R586" s="800"/>
    </row>
    <row r="587" spans="1:18" ht="12" customHeight="1" x14ac:dyDescent="0.3">
      <c r="A587" s="796" t="str">
        <f t="shared" si="40"/>
        <v/>
      </c>
      <c r="B587" s="796" t="str">
        <f t="shared" si="41"/>
        <v/>
      </c>
      <c r="C587" s="796" t="str">
        <f t="shared" si="42"/>
        <v/>
      </c>
      <c r="D587" s="799"/>
      <c r="E587" s="190"/>
      <c r="F587" s="190"/>
      <c r="G587" s="191"/>
      <c r="H587" s="190"/>
      <c r="I587" s="187"/>
      <c r="J587" s="184"/>
      <c r="K587" s="798" t="str">
        <f t="shared" si="43"/>
        <v>-</v>
      </c>
      <c r="L587" s="797" t="str">
        <f>IFERROR(VALUE(TEXT(IFERROR(IFERROR(VLOOKUP($M587,DePara!$JC$4:$JG$27,5,0),VLOOKUP($M587,DePara!$JE$3:$JG$27,3,0)),0)+$K587,"dd/mm/aaaa hh:mm")),"-")</f>
        <v>-</v>
      </c>
      <c r="M587" s="189"/>
      <c r="N587" s="188"/>
      <c r="O587" s="188"/>
      <c r="P587" s="187"/>
      <c r="Q587" s="801"/>
      <c r="R587" s="800"/>
    </row>
    <row r="588" spans="1:18" ht="12" customHeight="1" x14ac:dyDescent="0.3">
      <c r="A588" s="796" t="str">
        <f t="shared" si="40"/>
        <v/>
      </c>
      <c r="B588" s="796" t="str">
        <f t="shared" si="41"/>
        <v/>
      </c>
      <c r="C588" s="796" t="str">
        <f t="shared" si="42"/>
        <v/>
      </c>
      <c r="D588" s="799"/>
      <c r="E588" s="190"/>
      <c r="F588" s="190"/>
      <c r="G588" s="191"/>
      <c r="H588" s="190"/>
      <c r="I588" s="187"/>
      <c r="J588" s="184"/>
      <c r="K588" s="798" t="str">
        <f t="shared" si="43"/>
        <v>-</v>
      </c>
      <c r="L588" s="797" t="str">
        <f>IFERROR(VALUE(TEXT(IFERROR(IFERROR(VLOOKUP($M588,DePara!$JC$4:$JG$27,5,0),VLOOKUP($M588,DePara!$JE$3:$JG$27,3,0)),0)+$K588,"dd/mm/aaaa hh:mm")),"-")</f>
        <v>-</v>
      </c>
      <c r="M588" s="189"/>
      <c r="N588" s="188"/>
      <c r="O588" s="188"/>
      <c r="P588" s="187"/>
      <c r="Q588" s="801"/>
      <c r="R588" s="800"/>
    </row>
    <row r="589" spans="1:18" ht="12" customHeight="1" x14ac:dyDescent="0.3">
      <c r="A589" s="796" t="str">
        <f t="shared" si="40"/>
        <v/>
      </c>
      <c r="B589" s="796" t="str">
        <f t="shared" si="41"/>
        <v/>
      </c>
      <c r="C589" s="796" t="str">
        <f t="shared" si="42"/>
        <v/>
      </c>
      <c r="D589" s="799"/>
      <c r="E589" s="190"/>
      <c r="F589" s="190"/>
      <c r="G589" s="191"/>
      <c r="H589" s="190"/>
      <c r="I589" s="187"/>
      <c r="J589" s="184"/>
      <c r="K589" s="798" t="str">
        <f t="shared" si="43"/>
        <v>-</v>
      </c>
      <c r="L589" s="797" t="str">
        <f>IFERROR(VALUE(TEXT(IFERROR(IFERROR(VLOOKUP($M589,DePara!$JC$4:$JG$27,5,0),VLOOKUP($M589,DePara!$JE$3:$JG$27,3,0)),0)+$K589,"dd/mm/aaaa hh:mm")),"-")</f>
        <v>-</v>
      </c>
      <c r="M589" s="189"/>
      <c r="N589" s="188"/>
      <c r="O589" s="188"/>
      <c r="P589" s="187"/>
      <c r="Q589" s="801"/>
      <c r="R589" s="800"/>
    </row>
    <row r="590" spans="1:18" ht="12" customHeight="1" x14ac:dyDescent="0.3">
      <c r="A590" s="796" t="str">
        <f t="shared" si="40"/>
        <v/>
      </c>
      <c r="B590" s="796" t="str">
        <f t="shared" si="41"/>
        <v/>
      </c>
      <c r="C590" s="796" t="str">
        <f t="shared" si="42"/>
        <v/>
      </c>
      <c r="D590" s="799"/>
      <c r="E590" s="190"/>
      <c r="F590" s="190"/>
      <c r="G590" s="191"/>
      <c r="H590" s="190"/>
      <c r="I590" s="187"/>
      <c r="J590" s="184"/>
      <c r="K590" s="798" t="str">
        <f t="shared" si="43"/>
        <v>-</v>
      </c>
      <c r="L590" s="797" t="str">
        <f>IFERROR(VALUE(TEXT(IFERROR(IFERROR(VLOOKUP($M590,DePara!$JC$4:$JG$27,5,0),VLOOKUP($M590,DePara!$JE$3:$JG$27,3,0)),0)+$K590,"dd/mm/aaaa hh:mm")),"-")</f>
        <v>-</v>
      </c>
      <c r="M590" s="189"/>
      <c r="N590" s="188"/>
      <c r="O590" s="188"/>
      <c r="P590" s="187"/>
      <c r="Q590" s="801"/>
      <c r="R590" s="800"/>
    </row>
    <row r="591" spans="1:18" ht="12" customHeight="1" x14ac:dyDescent="0.3">
      <c r="A591" s="796" t="str">
        <f t="shared" si="40"/>
        <v/>
      </c>
      <c r="B591" s="796" t="str">
        <f t="shared" si="41"/>
        <v/>
      </c>
      <c r="C591" s="796" t="str">
        <f t="shared" si="42"/>
        <v/>
      </c>
      <c r="D591" s="799"/>
      <c r="E591" s="190"/>
      <c r="F591" s="190"/>
      <c r="G591" s="191"/>
      <c r="H591" s="190"/>
      <c r="I591" s="187"/>
      <c r="J591" s="184"/>
      <c r="K591" s="798" t="str">
        <f t="shared" si="43"/>
        <v>-</v>
      </c>
      <c r="L591" s="797" t="str">
        <f>IFERROR(VALUE(TEXT(IFERROR(IFERROR(VLOOKUP($M591,DePara!$JC$4:$JG$27,5,0),VLOOKUP($M591,DePara!$JE$3:$JG$27,3,0)),0)+$K591,"dd/mm/aaaa hh:mm")),"-")</f>
        <v>-</v>
      </c>
      <c r="M591" s="189"/>
      <c r="N591" s="188"/>
      <c r="O591" s="188"/>
      <c r="P591" s="187"/>
      <c r="Q591" s="801"/>
      <c r="R591" s="800"/>
    </row>
    <row r="592" spans="1:18" ht="12" customHeight="1" x14ac:dyDescent="0.3">
      <c r="A592" s="796" t="str">
        <f t="shared" si="40"/>
        <v/>
      </c>
      <c r="B592" s="796" t="str">
        <f t="shared" si="41"/>
        <v/>
      </c>
      <c r="C592" s="796" t="str">
        <f t="shared" si="42"/>
        <v/>
      </c>
      <c r="D592" s="799"/>
      <c r="E592" s="190"/>
      <c r="F592" s="190"/>
      <c r="G592" s="191"/>
      <c r="H592" s="190"/>
      <c r="I592" s="187"/>
      <c r="J592" s="184"/>
      <c r="K592" s="798" t="str">
        <f t="shared" si="43"/>
        <v>-</v>
      </c>
      <c r="L592" s="797" t="str">
        <f>IFERROR(VALUE(TEXT(IFERROR(IFERROR(VLOOKUP($M592,DePara!$JC$4:$JG$27,5,0),VLOOKUP($M592,DePara!$JE$3:$JG$27,3,0)),0)+$K592,"dd/mm/aaaa hh:mm")),"-")</f>
        <v>-</v>
      </c>
      <c r="M592" s="189"/>
      <c r="N592" s="188"/>
      <c r="O592" s="188"/>
      <c r="P592" s="187"/>
      <c r="Q592" s="801"/>
      <c r="R592" s="800"/>
    </row>
    <row r="593" spans="1:18" ht="12" customHeight="1" x14ac:dyDescent="0.3">
      <c r="A593" s="796" t="str">
        <f t="shared" si="40"/>
        <v/>
      </c>
      <c r="B593" s="796" t="str">
        <f t="shared" si="41"/>
        <v/>
      </c>
      <c r="C593" s="796" t="str">
        <f t="shared" si="42"/>
        <v/>
      </c>
      <c r="D593" s="799"/>
      <c r="E593" s="190"/>
      <c r="F593" s="190"/>
      <c r="G593" s="191"/>
      <c r="H593" s="190"/>
      <c r="I593" s="187"/>
      <c r="J593" s="184"/>
      <c r="K593" s="798" t="str">
        <f t="shared" si="43"/>
        <v>-</v>
      </c>
      <c r="L593" s="797" t="str">
        <f>IFERROR(VALUE(TEXT(IFERROR(IFERROR(VLOOKUP($M593,DePara!$JC$4:$JG$27,5,0),VLOOKUP($M593,DePara!$JE$3:$JG$27,3,0)),0)+$K593,"dd/mm/aaaa hh:mm")),"-")</f>
        <v>-</v>
      </c>
      <c r="M593" s="189"/>
      <c r="N593" s="188"/>
      <c r="O593" s="188"/>
      <c r="P593" s="187"/>
      <c r="Q593" s="801"/>
      <c r="R593" s="800"/>
    </row>
    <row r="594" spans="1:18" ht="12" customHeight="1" x14ac:dyDescent="0.3">
      <c r="A594" s="796" t="str">
        <f t="shared" si="40"/>
        <v/>
      </c>
      <c r="B594" s="796" t="str">
        <f t="shared" si="41"/>
        <v/>
      </c>
      <c r="C594" s="796" t="str">
        <f t="shared" si="42"/>
        <v/>
      </c>
      <c r="D594" s="799"/>
      <c r="E594" s="190"/>
      <c r="F594" s="190"/>
      <c r="G594" s="191"/>
      <c r="H594" s="190"/>
      <c r="I594" s="187"/>
      <c r="J594" s="184"/>
      <c r="K594" s="798" t="str">
        <f t="shared" si="43"/>
        <v>-</v>
      </c>
      <c r="L594" s="797" t="str">
        <f>IFERROR(VALUE(TEXT(IFERROR(IFERROR(VLOOKUP($M594,DePara!$JC$4:$JG$27,5,0),VLOOKUP($M594,DePara!$JE$3:$JG$27,3,0)),0)+$K594,"dd/mm/aaaa hh:mm")),"-")</f>
        <v>-</v>
      </c>
      <c r="M594" s="189"/>
      <c r="N594" s="188"/>
      <c r="O594" s="188"/>
      <c r="P594" s="187"/>
      <c r="Q594" s="801"/>
      <c r="R594" s="800"/>
    </row>
    <row r="595" spans="1:18" ht="12" customHeight="1" x14ac:dyDescent="0.3">
      <c r="A595" s="796" t="str">
        <f t="shared" si="40"/>
        <v/>
      </c>
      <c r="B595" s="796" t="str">
        <f t="shared" si="41"/>
        <v/>
      </c>
      <c r="C595" s="796" t="str">
        <f t="shared" si="42"/>
        <v/>
      </c>
      <c r="D595" s="799"/>
      <c r="E595" s="190"/>
      <c r="F595" s="190"/>
      <c r="G595" s="191"/>
      <c r="H595" s="190"/>
      <c r="I595" s="187"/>
      <c r="J595" s="184"/>
      <c r="K595" s="798" t="str">
        <f t="shared" si="43"/>
        <v>-</v>
      </c>
      <c r="L595" s="797" t="str">
        <f>IFERROR(VALUE(TEXT(IFERROR(IFERROR(VLOOKUP($M595,DePara!$JC$4:$JG$27,5,0),VLOOKUP($M595,DePara!$JE$3:$JG$27,3,0)),0)+$K595,"dd/mm/aaaa hh:mm")),"-")</f>
        <v>-</v>
      </c>
      <c r="M595" s="189"/>
      <c r="N595" s="188"/>
      <c r="O595" s="188"/>
      <c r="P595" s="187"/>
      <c r="Q595" s="801"/>
      <c r="R595" s="800"/>
    </row>
    <row r="596" spans="1:18" ht="12" customHeight="1" x14ac:dyDescent="0.3">
      <c r="A596" s="796" t="str">
        <f t="shared" si="40"/>
        <v/>
      </c>
      <c r="B596" s="796" t="str">
        <f t="shared" si="41"/>
        <v/>
      </c>
      <c r="C596" s="796" t="str">
        <f t="shared" si="42"/>
        <v/>
      </c>
      <c r="D596" s="799"/>
      <c r="E596" s="190"/>
      <c r="F596" s="190"/>
      <c r="G596" s="191"/>
      <c r="H596" s="190"/>
      <c r="I596" s="187"/>
      <c r="J596" s="184"/>
      <c r="K596" s="798" t="str">
        <f t="shared" si="43"/>
        <v>-</v>
      </c>
      <c r="L596" s="797" t="str">
        <f>IFERROR(VALUE(TEXT(IFERROR(IFERROR(VLOOKUP($M596,DePara!$JC$4:$JG$27,5,0),VLOOKUP($M596,DePara!$JE$3:$JG$27,3,0)),0)+$K596,"dd/mm/aaaa hh:mm")),"-")</f>
        <v>-</v>
      </c>
      <c r="M596" s="189"/>
      <c r="N596" s="188"/>
      <c r="O596" s="188"/>
      <c r="P596" s="187"/>
      <c r="Q596" s="801"/>
      <c r="R596" s="800"/>
    </row>
    <row r="597" spans="1:18" ht="12" customHeight="1" x14ac:dyDescent="0.3">
      <c r="A597" s="796" t="str">
        <f t="shared" si="40"/>
        <v/>
      </c>
      <c r="B597" s="796" t="str">
        <f t="shared" si="41"/>
        <v/>
      </c>
      <c r="C597" s="796" t="str">
        <f t="shared" si="42"/>
        <v/>
      </c>
      <c r="D597" s="799"/>
      <c r="E597" s="190"/>
      <c r="F597" s="190"/>
      <c r="G597" s="191"/>
      <c r="H597" s="190"/>
      <c r="I597" s="187"/>
      <c r="J597" s="184"/>
      <c r="K597" s="798" t="str">
        <f t="shared" si="43"/>
        <v>-</v>
      </c>
      <c r="L597" s="797" t="str">
        <f>IFERROR(VALUE(TEXT(IFERROR(IFERROR(VLOOKUP($M597,DePara!$JC$4:$JG$27,5,0),VLOOKUP($M597,DePara!$JE$3:$JG$27,3,0)),0)+$K597,"dd/mm/aaaa hh:mm")),"-")</f>
        <v>-</v>
      </c>
      <c r="M597" s="189"/>
      <c r="N597" s="188"/>
      <c r="O597" s="188"/>
      <c r="P597" s="187"/>
      <c r="Q597" s="801"/>
      <c r="R597" s="800"/>
    </row>
    <row r="598" spans="1:18" ht="12" customHeight="1" x14ac:dyDescent="0.3">
      <c r="A598" s="796" t="str">
        <f t="shared" si="40"/>
        <v/>
      </c>
      <c r="B598" s="796" t="str">
        <f t="shared" si="41"/>
        <v/>
      </c>
      <c r="C598" s="796" t="str">
        <f t="shared" si="42"/>
        <v/>
      </c>
      <c r="D598" s="799"/>
      <c r="E598" s="190"/>
      <c r="F598" s="190"/>
      <c r="G598" s="191"/>
      <c r="H598" s="190"/>
      <c r="I598" s="187"/>
      <c r="J598" s="184"/>
      <c r="K598" s="798" t="str">
        <f t="shared" si="43"/>
        <v>-</v>
      </c>
      <c r="L598" s="797" t="str">
        <f>IFERROR(VALUE(TEXT(IFERROR(IFERROR(VLOOKUP($M598,DePara!$JC$4:$JG$27,5,0),VLOOKUP($M598,DePara!$JE$3:$JG$27,3,0)),0)+$K598,"dd/mm/aaaa hh:mm")),"-")</f>
        <v>-</v>
      </c>
      <c r="M598" s="189"/>
      <c r="N598" s="188"/>
      <c r="O598" s="188"/>
      <c r="P598" s="187"/>
      <c r="Q598" s="801"/>
      <c r="R598" s="800"/>
    </row>
    <row r="599" spans="1:18" ht="12" customHeight="1" x14ac:dyDescent="0.3">
      <c r="A599" s="796" t="str">
        <f t="shared" si="40"/>
        <v/>
      </c>
      <c r="B599" s="796" t="str">
        <f t="shared" si="41"/>
        <v/>
      </c>
      <c r="C599" s="796" t="str">
        <f t="shared" si="42"/>
        <v/>
      </c>
      <c r="D599" s="799"/>
      <c r="E599" s="190"/>
      <c r="F599" s="190"/>
      <c r="G599" s="191"/>
      <c r="H599" s="190"/>
      <c r="I599" s="187"/>
      <c r="J599" s="184"/>
      <c r="K599" s="798" t="str">
        <f t="shared" si="43"/>
        <v>-</v>
      </c>
      <c r="L599" s="797" t="str">
        <f>IFERROR(VALUE(TEXT(IFERROR(IFERROR(VLOOKUP($M599,DePara!$JC$4:$JG$27,5,0),VLOOKUP($M599,DePara!$JE$3:$JG$27,3,0)),0)+$K599,"dd/mm/aaaa hh:mm")),"-")</f>
        <v>-</v>
      </c>
      <c r="M599" s="189"/>
      <c r="N599" s="188"/>
      <c r="O599" s="188"/>
      <c r="P599" s="187"/>
      <c r="Q599" s="801"/>
      <c r="R599" s="800"/>
    </row>
    <row r="600" spans="1:18" ht="12" customHeight="1" x14ac:dyDescent="0.3">
      <c r="A600" s="796" t="str">
        <f t="shared" si="40"/>
        <v/>
      </c>
      <c r="B600" s="796" t="str">
        <f t="shared" si="41"/>
        <v/>
      </c>
      <c r="C600" s="796" t="str">
        <f t="shared" si="42"/>
        <v/>
      </c>
      <c r="D600" s="799"/>
      <c r="E600" s="190"/>
      <c r="F600" s="190"/>
      <c r="G600" s="191"/>
      <c r="H600" s="190"/>
      <c r="I600" s="187"/>
      <c r="J600" s="184"/>
      <c r="K600" s="798" t="str">
        <f t="shared" si="43"/>
        <v>-</v>
      </c>
      <c r="L600" s="797" t="str">
        <f>IFERROR(VALUE(TEXT(IFERROR(IFERROR(VLOOKUP($M600,DePara!$JC$4:$JG$27,5,0),VLOOKUP($M600,DePara!$JE$3:$JG$27,3,0)),0)+$K600,"dd/mm/aaaa hh:mm")),"-")</f>
        <v>-</v>
      </c>
      <c r="M600" s="189"/>
      <c r="N600" s="188"/>
      <c r="O600" s="188"/>
      <c r="P600" s="187"/>
      <c r="Q600" s="801"/>
      <c r="R600" s="800"/>
    </row>
    <row r="601" spans="1:18" ht="12" customHeight="1" x14ac:dyDescent="0.3">
      <c r="A601" s="796" t="str">
        <f t="shared" si="40"/>
        <v/>
      </c>
      <c r="B601" s="796" t="str">
        <f t="shared" si="41"/>
        <v/>
      </c>
      <c r="C601" s="796" t="str">
        <f t="shared" si="42"/>
        <v/>
      </c>
      <c r="D601" s="799"/>
      <c r="E601" s="190"/>
      <c r="F601" s="190"/>
      <c r="G601" s="191"/>
      <c r="H601" s="190"/>
      <c r="I601" s="187"/>
      <c r="J601" s="184"/>
      <c r="K601" s="798" t="str">
        <f t="shared" si="43"/>
        <v>-</v>
      </c>
      <c r="L601" s="797" t="str">
        <f>IFERROR(VALUE(TEXT(IFERROR(IFERROR(VLOOKUP($M601,DePara!$JC$4:$JG$27,5,0),VLOOKUP($M601,DePara!$JE$3:$JG$27,3,0)),0)+$K601,"dd/mm/aaaa hh:mm")),"-")</f>
        <v>-</v>
      </c>
      <c r="M601" s="189"/>
      <c r="N601" s="188"/>
      <c r="O601" s="188"/>
      <c r="P601" s="187"/>
      <c r="Q601" s="186"/>
      <c r="R601" s="185"/>
    </row>
    <row r="602" spans="1:18" ht="12" customHeight="1" x14ac:dyDescent="0.3">
      <c r="A602" s="796" t="str">
        <f t="shared" si="40"/>
        <v/>
      </c>
      <c r="B602" s="796" t="str">
        <f t="shared" si="41"/>
        <v/>
      </c>
      <c r="C602" s="796" t="str">
        <f t="shared" si="42"/>
        <v/>
      </c>
      <c r="D602" s="799"/>
      <c r="E602" s="190"/>
      <c r="F602" s="190"/>
      <c r="G602" s="191"/>
      <c r="H602" s="190"/>
      <c r="I602" s="187"/>
      <c r="J602" s="184"/>
      <c r="K602" s="798" t="str">
        <f t="shared" si="43"/>
        <v>-</v>
      </c>
      <c r="L602" s="797" t="str">
        <f>IFERROR(VALUE(TEXT(IFERROR(IFERROR(VLOOKUP($M602,DePara!$JC$4:$JG$27,5,0),VLOOKUP($M602,DePara!$JE$3:$JG$27,3,0)),0)+$K602,"dd/mm/aaaa hh:mm")),"-")</f>
        <v>-</v>
      </c>
      <c r="M602" s="189"/>
      <c r="N602" s="188"/>
      <c r="O602" s="188"/>
      <c r="P602" s="187"/>
      <c r="Q602" s="186"/>
      <c r="R602" s="185"/>
    </row>
    <row r="603" spans="1:18" ht="12" customHeight="1" x14ac:dyDescent="0.3">
      <c r="A603" s="796" t="str">
        <f t="shared" si="40"/>
        <v/>
      </c>
      <c r="B603" s="796" t="str">
        <f t="shared" si="41"/>
        <v/>
      </c>
      <c r="C603" s="796" t="str">
        <f t="shared" si="42"/>
        <v/>
      </c>
      <c r="D603" s="799"/>
      <c r="E603" s="190"/>
      <c r="F603" s="190"/>
      <c r="G603" s="191"/>
      <c r="H603" s="190"/>
      <c r="I603" s="187"/>
      <c r="J603" s="184"/>
      <c r="K603" s="798" t="str">
        <f t="shared" si="43"/>
        <v>-</v>
      </c>
      <c r="L603" s="797" t="str">
        <f>IFERROR(VALUE(TEXT(IFERROR(IFERROR(VLOOKUP($M603,DePara!$JC$4:$JG$27,5,0),VLOOKUP($M603,DePara!$JE$3:$JG$27,3,0)),0)+$K603,"dd/mm/aaaa hh:mm")),"-")</f>
        <v>-</v>
      </c>
      <c r="M603" s="189"/>
      <c r="N603" s="188"/>
      <c r="O603" s="188"/>
      <c r="P603" s="187"/>
      <c r="Q603" s="186"/>
      <c r="R603" s="185"/>
    </row>
    <row r="604" spans="1:18" ht="12" customHeight="1" x14ac:dyDescent="0.3">
      <c r="A604" s="796" t="str">
        <f t="shared" si="40"/>
        <v/>
      </c>
      <c r="B604" s="796" t="str">
        <f t="shared" si="41"/>
        <v/>
      </c>
      <c r="C604" s="796" t="str">
        <f t="shared" si="42"/>
        <v/>
      </c>
      <c r="D604" s="799"/>
      <c r="E604" s="190"/>
      <c r="F604" s="190"/>
      <c r="G604" s="191"/>
      <c r="H604" s="190"/>
      <c r="I604" s="187"/>
      <c r="J604" s="184"/>
      <c r="K604" s="798" t="str">
        <f t="shared" si="43"/>
        <v>-</v>
      </c>
      <c r="L604" s="797" t="str">
        <f>IFERROR(VALUE(TEXT(IFERROR(IFERROR(VLOOKUP($M604,DePara!$JC$4:$JG$27,5,0),VLOOKUP($M604,DePara!$JE$3:$JG$27,3,0)),0)+$K604,"dd/mm/aaaa hh:mm")),"-")</f>
        <v>-</v>
      </c>
      <c r="M604" s="189"/>
      <c r="N604" s="188"/>
      <c r="O604" s="188"/>
      <c r="P604" s="187"/>
      <c r="Q604" s="186"/>
      <c r="R604" s="185"/>
    </row>
    <row r="605" spans="1:18" ht="12" customHeight="1" x14ac:dyDescent="0.3">
      <c r="A605" s="796" t="str">
        <f t="shared" si="40"/>
        <v/>
      </c>
      <c r="B605" s="796" t="str">
        <f t="shared" si="41"/>
        <v/>
      </c>
      <c r="C605" s="796" t="str">
        <f t="shared" si="42"/>
        <v/>
      </c>
      <c r="D605" s="799"/>
      <c r="E605" s="190"/>
      <c r="F605" s="190"/>
      <c r="G605" s="191"/>
      <c r="H605" s="190"/>
      <c r="I605" s="187"/>
      <c r="J605" s="184"/>
      <c r="K605" s="798" t="str">
        <f t="shared" si="43"/>
        <v>-</v>
      </c>
      <c r="L605" s="797" t="str">
        <f>IFERROR(VALUE(TEXT(IFERROR(IFERROR(VLOOKUP($M605,DePara!$JC$4:$JG$27,5,0),VLOOKUP($M605,DePara!$JE$3:$JG$27,3,0)),0)+$K605,"dd/mm/aaaa hh:mm")),"-")</f>
        <v>-</v>
      </c>
      <c r="M605" s="189"/>
      <c r="N605" s="188"/>
      <c r="O605" s="188"/>
      <c r="P605" s="187"/>
      <c r="Q605" s="801"/>
      <c r="R605" s="800"/>
    </row>
    <row r="606" spans="1:18" ht="12" customHeight="1" x14ac:dyDescent="0.3">
      <c r="A606" s="796" t="str">
        <f t="shared" si="40"/>
        <v/>
      </c>
      <c r="B606" s="796" t="str">
        <f t="shared" si="41"/>
        <v/>
      </c>
      <c r="C606" s="796" t="str">
        <f t="shared" si="42"/>
        <v/>
      </c>
      <c r="D606" s="799"/>
      <c r="E606" s="190"/>
      <c r="F606" s="190"/>
      <c r="G606" s="191"/>
      <c r="H606" s="190"/>
      <c r="I606" s="187"/>
      <c r="J606" s="184"/>
      <c r="K606" s="798" t="str">
        <f t="shared" si="43"/>
        <v>-</v>
      </c>
      <c r="L606" s="797" t="str">
        <f>IFERROR(VALUE(TEXT(IFERROR(IFERROR(VLOOKUP($M606,DePara!$JC$4:$JG$27,5,0),VLOOKUP($M606,DePara!$JE$3:$JG$27,3,0)),0)+$K606,"dd/mm/aaaa hh:mm")),"-")</f>
        <v>-</v>
      </c>
      <c r="M606" s="189"/>
      <c r="N606" s="188"/>
      <c r="O606" s="188"/>
      <c r="P606" s="187"/>
      <c r="Q606" s="801"/>
      <c r="R606" s="800"/>
    </row>
    <row r="607" spans="1:18" ht="12" customHeight="1" x14ac:dyDescent="0.3">
      <c r="A607" s="796" t="str">
        <f t="shared" si="40"/>
        <v/>
      </c>
      <c r="B607" s="796" t="str">
        <f t="shared" si="41"/>
        <v/>
      </c>
      <c r="C607" s="796" t="str">
        <f t="shared" si="42"/>
        <v/>
      </c>
      <c r="D607" s="799"/>
      <c r="E607" s="190"/>
      <c r="F607" s="190"/>
      <c r="G607" s="191"/>
      <c r="H607" s="190"/>
      <c r="I607" s="187"/>
      <c r="J607" s="184"/>
      <c r="K607" s="798" t="str">
        <f t="shared" si="43"/>
        <v>-</v>
      </c>
      <c r="L607" s="797" t="str">
        <f>IFERROR(VALUE(TEXT(IFERROR(IFERROR(VLOOKUP($M607,DePara!$JC$4:$JG$27,5,0),VLOOKUP($M607,DePara!$JE$3:$JG$27,3,0)),0)+$K607,"dd/mm/aaaa hh:mm")),"-")</f>
        <v>-</v>
      </c>
      <c r="M607" s="189"/>
      <c r="N607" s="188"/>
      <c r="O607" s="188"/>
      <c r="P607" s="187"/>
      <c r="Q607" s="801"/>
      <c r="R607" s="800"/>
    </row>
    <row r="608" spans="1:18" ht="12" customHeight="1" x14ac:dyDescent="0.3">
      <c r="A608" s="796" t="str">
        <f t="shared" si="40"/>
        <v/>
      </c>
      <c r="B608" s="796" t="str">
        <f t="shared" si="41"/>
        <v/>
      </c>
      <c r="C608" s="796" t="str">
        <f t="shared" si="42"/>
        <v/>
      </c>
      <c r="D608" s="799"/>
      <c r="E608" s="190"/>
      <c r="F608" s="190"/>
      <c r="G608" s="191"/>
      <c r="H608" s="190"/>
      <c r="I608" s="187"/>
      <c r="J608" s="184"/>
      <c r="K608" s="798" t="str">
        <f t="shared" si="43"/>
        <v>-</v>
      </c>
      <c r="L608" s="797" t="str">
        <f>IFERROR(VALUE(TEXT(IFERROR(IFERROR(VLOOKUP($M608,DePara!$JC$4:$JG$27,5,0),VLOOKUP($M608,DePara!$JE$3:$JG$27,3,0)),0)+$K608,"dd/mm/aaaa hh:mm")),"-")</f>
        <v>-</v>
      </c>
      <c r="M608" s="189"/>
      <c r="N608" s="188"/>
      <c r="O608" s="188"/>
      <c r="P608" s="187"/>
      <c r="Q608" s="801"/>
      <c r="R608" s="800"/>
    </row>
    <row r="609" spans="1:18" ht="12" customHeight="1" x14ac:dyDescent="0.3">
      <c r="A609" s="796" t="str">
        <f t="shared" si="40"/>
        <v/>
      </c>
      <c r="B609" s="796" t="str">
        <f t="shared" si="41"/>
        <v/>
      </c>
      <c r="C609" s="796" t="str">
        <f t="shared" si="42"/>
        <v/>
      </c>
      <c r="D609" s="799"/>
      <c r="E609" s="190"/>
      <c r="F609" s="190"/>
      <c r="G609" s="191"/>
      <c r="H609" s="190"/>
      <c r="I609" s="187"/>
      <c r="J609" s="184"/>
      <c r="K609" s="798" t="str">
        <f t="shared" si="43"/>
        <v>-</v>
      </c>
      <c r="L609" s="797" t="str">
        <f>IFERROR(VALUE(TEXT(IFERROR(IFERROR(VLOOKUP($M609,DePara!$JC$4:$JG$27,5,0),VLOOKUP($M609,DePara!$JE$3:$JG$27,3,0)),0)+$K609,"dd/mm/aaaa hh:mm")),"-")</f>
        <v>-</v>
      </c>
      <c r="M609" s="189"/>
      <c r="N609" s="188"/>
      <c r="O609" s="188"/>
      <c r="P609" s="187"/>
      <c r="Q609" s="801"/>
      <c r="R609" s="800"/>
    </row>
    <row r="610" spans="1:18" ht="12" customHeight="1" x14ac:dyDescent="0.3">
      <c r="A610" s="796" t="str">
        <f t="shared" si="40"/>
        <v/>
      </c>
      <c r="B610" s="796" t="str">
        <f t="shared" si="41"/>
        <v/>
      </c>
      <c r="C610" s="796" t="str">
        <f t="shared" si="42"/>
        <v/>
      </c>
      <c r="D610" s="799"/>
      <c r="E610" s="190"/>
      <c r="F610" s="190"/>
      <c r="G610" s="191"/>
      <c r="H610" s="190"/>
      <c r="I610" s="187"/>
      <c r="J610" s="184"/>
      <c r="K610" s="798" t="str">
        <f t="shared" si="43"/>
        <v>-</v>
      </c>
      <c r="L610" s="797" t="str">
        <f>IFERROR(VALUE(TEXT(IFERROR(IFERROR(VLOOKUP($M610,DePara!$JC$4:$JG$27,5,0),VLOOKUP($M610,DePara!$JE$3:$JG$27,3,0)),0)+$K610,"dd/mm/aaaa hh:mm")),"-")</f>
        <v>-</v>
      </c>
      <c r="M610" s="189"/>
      <c r="N610" s="188"/>
      <c r="O610" s="188"/>
      <c r="P610" s="187"/>
      <c r="Q610" s="801"/>
      <c r="R610" s="800"/>
    </row>
    <row r="611" spans="1:18" ht="12" customHeight="1" x14ac:dyDescent="0.3">
      <c r="A611" s="796" t="str">
        <f t="shared" si="40"/>
        <v/>
      </c>
      <c r="B611" s="796" t="str">
        <f t="shared" si="41"/>
        <v/>
      </c>
      <c r="C611" s="796" t="str">
        <f t="shared" si="42"/>
        <v/>
      </c>
      <c r="D611" s="799"/>
      <c r="E611" s="190"/>
      <c r="F611" s="190"/>
      <c r="G611" s="191"/>
      <c r="H611" s="190"/>
      <c r="I611" s="187"/>
      <c r="J611" s="184"/>
      <c r="K611" s="798" t="str">
        <f t="shared" si="43"/>
        <v>-</v>
      </c>
      <c r="L611" s="797" t="str">
        <f>IFERROR(VALUE(TEXT(IFERROR(IFERROR(VLOOKUP($M611,DePara!$JC$4:$JG$27,5,0),VLOOKUP($M611,DePara!$JE$3:$JG$27,3,0)),0)+$K611,"dd/mm/aaaa hh:mm")),"-")</f>
        <v>-</v>
      </c>
      <c r="M611" s="189"/>
      <c r="N611" s="188"/>
      <c r="O611" s="188"/>
      <c r="P611" s="187"/>
      <c r="Q611" s="801"/>
      <c r="R611" s="800"/>
    </row>
    <row r="612" spans="1:18" ht="12" customHeight="1" x14ac:dyDescent="0.3">
      <c r="A612" s="796" t="str">
        <f t="shared" si="40"/>
        <v/>
      </c>
      <c r="B612" s="796" t="str">
        <f t="shared" si="41"/>
        <v/>
      </c>
      <c r="C612" s="796" t="str">
        <f t="shared" si="42"/>
        <v/>
      </c>
      <c r="D612" s="799"/>
      <c r="E612" s="190"/>
      <c r="F612" s="190"/>
      <c r="G612" s="191"/>
      <c r="H612" s="190"/>
      <c r="I612" s="187"/>
      <c r="J612" s="184"/>
      <c r="K612" s="798" t="str">
        <f t="shared" si="43"/>
        <v>-</v>
      </c>
      <c r="L612" s="797" t="str">
        <f>IFERROR(VALUE(TEXT(IFERROR(IFERROR(VLOOKUP($M612,DePara!$JC$4:$JG$27,5,0),VLOOKUP($M612,DePara!$JE$3:$JG$27,3,0)),0)+$K612,"dd/mm/aaaa hh:mm")),"-")</f>
        <v>-</v>
      </c>
      <c r="M612" s="189"/>
      <c r="N612" s="188"/>
      <c r="O612" s="188"/>
      <c r="P612" s="187"/>
      <c r="Q612" s="801"/>
      <c r="R612" s="800"/>
    </row>
    <row r="613" spans="1:18" ht="12" customHeight="1" x14ac:dyDescent="0.3">
      <c r="A613" s="796" t="str">
        <f t="shared" si="40"/>
        <v/>
      </c>
      <c r="B613" s="796" t="str">
        <f t="shared" si="41"/>
        <v/>
      </c>
      <c r="C613" s="796" t="str">
        <f t="shared" si="42"/>
        <v/>
      </c>
      <c r="D613" s="799"/>
      <c r="E613" s="190"/>
      <c r="F613" s="190"/>
      <c r="G613" s="191"/>
      <c r="H613" s="190"/>
      <c r="I613" s="187"/>
      <c r="J613" s="184"/>
      <c r="K613" s="798" t="str">
        <f t="shared" si="43"/>
        <v>-</v>
      </c>
      <c r="L613" s="797" t="str">
        <f>IFERROR(VALUE(TEXT(IFERROR(IFERROR(VLOOKUP($M613,DePara!$JC$4:$JG$27,5,0),VLOOKUP($M613,DePara!$JE$3:$JG$27,3,0)),0)+$K613,"dd/mm/aaaa hh:mm")),"-")</f>
        <v>-</v>
      </c>
      <c r="M613" s="189"/>
      <c r="N613" s="188"/>
      <c r="O613" s="188"/>
      <c r="P613" s="187"/>
      <c r="Q613" s="801"/>
      <c r="R613" s="800"/>
    </row>
    <row r="614" spans="1:18" ht="12" customHeight="1" x14ac:dyDescent="0.3">
      <c r="A614" s="796" t="str">
        <f t="shared" si="40"/>
        <v/>
      </c>
      <c r="B614" s="796" t="str">
        <f t="shared" si="41"/>
        <v/>
      </c>
      <c r="C614" s="796" t="str">
        <f t="shared" si="42"/>
        <v/>
      </c>
      <c r="D614" s="799"/>
      <c r="E614" s="190"/>
      <c r="F614" s="190"/>
      <c r="G614" s="191"/>
      <c r="H614" s="190"/>
      <c r="I614" s="187"/>
      <c r="J614" s="184"/>
      <c r="K614" s="798" t="str">
        <f t="shared" si="43"/>
        <v>-</v>
      </c>
      <c r="L614" s="797" t="str">
        <f>IFERROR(VALUE(TEXT(IFERROR(IFERROR(VLOOKUP($M614,DePara!$JC$4:$JG$27,5,0),VLOOKUP($M614,DePara!$JE$3:$JG$27,3,0)),0)+$K614,"dd/mm/aaaa hh:mm")),"-")</f>
        <v>-</v>
      </c>
      <c r="M614" s="189"/>
      <c r="N614" s="188"/>
      <c r="O614" s="188"/>
      <c r="P614" s="187"/>
      <c r="Q614" s="801"/>
      <c r="R614" s="800"/>
    </row>
    <row r="615" spans="1:18" ht="12" customHeight="1" x14ac:dyDescent="0.3">
      <c r="A615" s="796" t="str">
        <f t="shared" si="40"/>
        <v/>
      </c>
      <c r="B615" s="796" t="str">
        <f t="shared" si="41"/>
        <v/>
      </c>
      <c r="C615" s="796" t="str">
        <f t="shared" si="42"/>
        <v/>
      </c>
      <c r="D615" s="799"/>
      <c r="E615" s="190"/>
      <c r="F615" s="190"/>
      <c r="G615" s="191"/>
      <c r="H615" s="190"/>
      <c r="I615" s="187"/>
      <c r="J615" s="184"/>
      <c r="K615" s="798" t="str">
        <f t="shared" si="43"/>
        <v>-</v>
      </c>
      <c r="L615" s="797" t="str">
        <f>IFERROR(VALUE(TEXT(IFERROR(IFERROR(VLOOKUP($M615,DePara!$JC$4:$JG$27,5,0),VLOOKUP($M615,DePara!$JE$3:$JG$27,3,0)),0)+$K615,"dd/mm/aaaa hh:mm")),"-")</f>
        <v>-</v>
      </c>
      <c r="M615" s="189"/>
      <c r="N615" s="188"/>
      <c r="O615" s="188"/>
      <c r="P615" s="187"/>
      <c r="Q615" s="801"/>
      <c r="R615" s="800"/>
    </row>
    <row r="616" spans="1:18" ht="12" customHeight="1" x14ac:dyDescent="0.3">
      <c r="A616" s="796" t="str">
        <f t="shared" si="40"/>
        <v/>
      </c>
      <c r="B616" s="796" t="str">
        <f t="shared" si="41"/>
        <v/>
      </c>
      <c r="C616" s="796" t="str">
        <f t="shared" si="42"/>
        <v/>
      </c>
      <c r="D616" s="799"/>
      <c r="E616" s="190"/>
      <c r="F616" s="190"/>
      <c r="G616" s="191"/>
      <c r="H616" s="190"/>
      <c r="I616" s="187"/>
      <c r="J616" s="184"/>
      <c r="K616" s="798" t="str">
        <f t="shared" si="43"/>
        <v>-</v>
      </c>
      <c r="L616" s="797" t="str">
        <f>IFERROR(VALUE(TEXT(IFERROR(IFERROR(VLOOKUP($M616,DePara!$JC$4:$JG$27,5,0),VLOOKUP($M616,DePara!$JE$3:$JG$27,3,0)),0)+$K616,"dd/mm/aaaa hh:mm")),"-")</f>
        <v>-</v>
      </c>
      <c r="M616" s="189"/>
      <c r="N616" s="188"/>
      <c r="O616" s="188"/>
      <c r="P616" s="187"/>
      <c r="Q616" s="801"/>
      <c r="R616" s="800"/>
    </row>
    <row r="617" spans="1:18" ht="12" customHeight="1" x14ac:dyDescent="0.3">
      <c r="A617" s="796" t="str">
        <f t="shared" si="40"/>
        <v/>
      </c>
      <c r="B617" s="796" t="str">
        <f t="shared" si="41"/>
        <v/>
      </c>
      <c r="C617" s="796" t="str">
        <f t="shared" si="42"/>
        <v/>
      </c>
      <c r="D617" s="799"/>
      <c r="E617" s="190"/>
      <c r="F617" s="190"/>
      <c r="G617" s="191"/>
      <c r="H617" s="190"/>
      <c r="I617" s="187"/>
      <c r="J617" s="184"/>
      <c r="K617" s="798" t="str">
        <f t="shared" si="43"/>
        <v>-</v>
      </c>
      <c r="L617" s="797" t="str">
        <f>IFERROR(VALUE(TEXT(IFERROR(IFERROR(VLOOKUP($M617,DePara!$JC$4:$JG$27,5,0),VLOOKUP($M617,DePara!$JE$3:$JG$27,3,0)),0)+$K617,"dd/mm/aaaa hh:mm")),"-")</f>
        <v>-</v>
      </c>
      <c r="M617" s="189"/>
      <c r="N617" s="188"/>
      <c r="O617" s="188"/>
      <c r="P617" s="187"/>
      <c r="Q617" s="801"/>
      <c r="R617" s="800"/>
    </row>
    <row r="618" spans="1:18" ht="12" customHeight="1" x14ac:dyDescent="0.3">
      <c r="A618" s="796" t="str">
        <f t="shared" si="40"/>
        <v/>
      </c>
      <c r="B618" s="796" t="str">
        <f t="shared" si="41"/>
        <v/>
      </c>
      <c r="C618" s="796" t="str">
        <f t="shared" si="42"/>
        <v/>
      </c>
      <c r="D618" s="799"/>
      <c r="E618" s="190"/>
      <c r="F618" s="190"/>
      <c r="G618" s="191"/>
      <c r="H618" s="190"/>
      <c r="I618" s="187"/>
      <c r="J618" s="184"/>
      <c r="K618" s="798" t="str">
        <f t="shared" si="43"/>
        <v>-</v>
      </c>
      <c r="L618" s="797" t="str">
        <f>IFERROR(VALUE(TEXT(IFERROR(IFERROR(VLOOKUP($M618,DePara!$JC$4:$JG$27,5,0),VLOOKUP($M618,DePara!$JE$3:$JG$27,3,0)),0)+$K618,"dd/mm/aaaa hh:mm")),"-")</f>
        <v>-</v>
      </c>
      <c r="M618" s="189"/>
      <c r="N618" s="188"/>
      <c r="O618" s="188"/>
      <c r="P618" s="187"/>
      <c r="Q618" s="801"/>
      <c r="R618" s="800"/>
    </row>
    <row r="619" spans="1:18" ht="12" customHeight="1" x14ac:dyDescent="0.3">
      <c r="A619" s="796" t="str">
        <f t="shared" si="40"/>
        <v/>
      </c>
      <c r="B619" s="796" t="str">
        <f t="shared" si="41"/>
        <v/>
      </c>
      <c r="C619" s="796" t="str">
        <f t="shared" si="42"/>
        <v/>
      </c>
      <c r="D619" s="799"/>
      <c r="E619" s="190"/>
      <c r="F619" s="190"/>
      <c r="G619" s="191"/>
      <c r="H619" s="190"/>
      <c r="I619" s="187"/>
      <c r="J619" s="184"/>
      <c r="K619" s="798" t="str">
        <f t="shared" si="43"/>
        <v>-</v>
      </c>
      <c r="L619" s="797" t="str">
        <f>IFERROR(VALUE(TEXT(IFERROR(IFERROR(VLOOKUP($M619,DePara!$JC$4:$JG$27,5,0),VLOOKUP($M619,DePara!$JE$3:$JG$27,3,0)),0)+$K619,"dd/mm/aaaa hh:mm")),"-")</f>
        <v>-</v>
      </c>
      <c r="M619" s="189"/>
      <c r="N619" s="188"/>
      <c r="O619" s="188"/>
      <c r="P619" s="187"/>
      <c r="Q619" s="801"/>
      <c r="R619" s="800"/>
    </row>
    <row r="620" spans="1:18" ht="12" customHeight="1" x14ac:dyDescent="0.3">
      <c r="A620" s="796" t="str">
        <f t="shared" si="40"/>
        <v/>
      </c>
      <c r="B620" s="796" t="str">
        <f t="shared" si="41"/>
        <v/>
      </c>
      <c r="C620" s="796" t="str">
        <f t="shared" si="42"/>
        <v/>
      </c>
      <c r="D620" s="799"/>
      <c r="E620" s="190"/>
      <c r="F620" s="190"/>
      <c r="G620" s="191"/>
      <c r="H620" s="190"/>
      <c r="I620" s="187"/>
      <c r="J620" s="184"/>
      <c r="K620" s="798" t="str">
        <f t="shared" si="43"/>
        <v>-</v>
      </c>
      <c r="L620" s="797" t="s">
        <v>34</v>
      </c>
      <c r="M620" s="189"/>
      <c r="N620" s="188"/>
      <c r="O620" s="188"/>
      <c r="P620" s="187"/>
      <c r="Q620" s="801"/>
      <c r="R620" s="800"/>
    </row>
    <row r="621" spans="1:18" ht="12" customHeight="1" x14ac:dyDescent="0.3">
      <c r="A621" s="796" t="str">
        <f t="shared" si="40"/>
        <v/>
      </c>
      <c r="B621" s="796" t="str">
        <f t="shared" si="41"/>
        <v/>
      </c>
      <c r="C621" s="796" t="str">
        <f t="shared" si="42"/>
        <v/>
      </c>
      <c r="D621" s="799"/>
      <c r="E621" s="190"/>
      <c r="F621" s="190"/>
      <c r="G621" s="191"/>
      <c r="H621" s="190"/>
      <c r="I621" s="187"/>
      <c r="J621" s="184"/>
      <c r="K621" s="798" t="str">
        <f t="shared" si="43"/>
        <v>-</v>
      </c>
      <c r="L621" s="797" t="s">
        <v>34</v>
      </c>
      <c r="M621" s="189"/>
      <c r="N621" s="188"/>
      <c r="O621" s="188"/>
      <c r="P621" s="187"/>
      <c r="Q621" s="801"/>
      <c r="R621" s="800"/>
    </row>
    <row r="622" spans="1:18" ht="12" customHeight="1" x14ac:dyDescent="0.3">
      <c r="A622" s="796" t="str">
        <f t="shared" si="40"/>
        <v/>
      </c>
      <c r="B622" s="796" t="str">
        <f t="shared" si="41"/>
        <v/>
      </c>
      <c r="C622" s="796" t="str">
        <f t="shared" si="42"/>
        <v/>
      </c>
      <c r="D622" s="799"/>
      <c r="E622" s="190"/>
      <c r="F622" s="190"/>
      <c r="G622" s="191"/>
      <c r="H622" s="190"/>
      <c r="I622" s="187"/>
      <c r="J622" s="184"/>
      <c r="K622" s="798" t="str">
        <f t="shared" si="43"/>
        <v>-</v>
      </c>
      <c r="L622" s="797" t="s">
        <v>34</v>
      </c>
      <c r="M622" s="189"/>
      <c r="N622" s="188"/>
      <c r="O622" s="188"/>
      <c r="P622" s="187"/>
      <c r="Q622" s="801"/>
      <c r="R622" s="800"/>
    </row>
    <row r="623" spans="1:18" ht="12" customHeight="1" x14ac:dyDescent="0.3">
      <c r="A623" s="796" t="str">
        <f t="shared" si="40"/>
        <v/>
      </c>
      <c r="B623" s="796" t="str">
        <f t="shared" si="41"/>
        <v/>
      </c>
      <c r="C623" s="796" t="str">
        <f t="shared" si="42"/>
        <v/>
      </c>
      <c r="D623" s="799"/>
      <c r="E623" s="190"/>
      <c r="F623" s="190"/>
      <c r="G623" s="191"/>
      <c r="H623" s="190"/>
      <c r="I623" s="187"/>
      <c r="J623" s="184"/>
      <c r="K623" s="798" t="str">
        <f t="shared" si="43"/>
        <v>-</v>
      </c>
      <c r="L623" s="797" t="s">
        <v>34</v>
      </c>
      <c r="M623" s="189"/>
      <c r="N623" s="188"/>
      <c r="O623" s="188"/>
      <c r="P623" s="187"/>
      <c r="Q623" s="801"/>
      <c r="R623" s="800"/>
    </row>
    <row r="624" spans="1:18" ht="12" customHeight="1" x14ac:dyDescent="0.3">
      <c r="A624" s="796" t="str">
        <f t="shared" si="40"/>
        <v/>
      </c>
      <c r="B624" s="796" t="str">
        <f t="shared" si="41"/>
        <v/>
      </c>
      <c r="C624" s="796" t="str">
        <f t="shared" si="42"/>
        <v/>
      </c>
      <c r="D624" s="799"/>
      <c r="E624" s="190"/>
      <c r="F624" s="190"/>
      <c r="G624" s="191"/>
      <c r="H624" s="190"/>
      <c r="I624" s="187"/>
      <c r="J624" s="184"/>
      <c r="K624" s="798" t="str">
        <f t="shared" si="43"/>
        <v>-</v>
      </c>
      <c r="L624" s="797" t="s">
        <v>34</v>
      </c>
      <c r="M624" s="189"/>
      <c r="N624" s="188"/>
      <c r="O624" s="188"/>
      <c r="P624" s="187"/>
      <c r="Q624" s="801"/>
      <c r="R624" s="800"/>
    </row>
    <row r="625" spans="1:18" ht="12" customHeight="1" x14ac:dyDescent="0.3">
      <c r="A625" s="796" t="str">
        <f t="shared" si="40"/>
        <v/>
      </c>
      <c r="B625" s="796" t="str">
        <f t="shared" si="41"/>
        <v/>
      </c>
      <c r="C625" s="796" t="str">
        <f t="shared" si="42"/>
        <v/>
      </c>
      <c r="D625" s="799"/>
      <c r="E625" s="190"/>
      <c r="F625" s="190"/>
      <c r="G625" s="191"/>
      <c r="H625" s="190"/>
      <c r="I625" s="187"/>
      <c r="J625" s="184"/>
      <c r="K625" s="798" t="str">
        <f t="shared" si="43"/>
        <v>-</v>
      </c>
      <c r="L625" s="797" t="s">
        <v>34</v>
      </c>
      <c r="M625" s="189"/>
      <c r="N625" s="188"/>
      <c r="O625" s="188"/>
      <c r="P625" s="187"/>
      <c r="Q625" s="801"/>
      <c r="R625" s="800"/>
    </row>
    <row r="626" spans="1:18" ht="12" customHeight="1" x14ac:dyDescent="0.3">
      <c r="A626" s="796" t="str">
        <f t="shared" si="40"/>
        <v/>
      </c>
      <c r="B626" s="796" t="str">
        <f t="shared" si="41"/>
        <v/>
      </c>
      <c r="C626" s="796" t="str">
        <f t="shared" si="42"/>
        <v/>
      </c>
      <c r="D626" s="799"/>
      <c r="E626" s="190"/>
      <c r="F626" s="190"/>
      <c r="G626" s="191"/>
      <c r="H626" s="190"/>
      <c r="I626" s="187"/>
      <c r="J626" s="184"/>
      <c r="K626" s="798" t="str">
        <f t="shared" si="43"/>
        <v>-</v>
      </c>
      <c r="L626" s="797" t="s">
        <v>34</v>
      </c>
      <c r="M626" s="189"/>
      <c r="N626" s="188"/>
      <c r="O626" s="188"/>
      <c r="P626" s="187"/>
      <c r="Q626" s="801"/>
      <c r="R626" s="800"/>
    </row>
    <row r="627" spans="1:18" ht="12" customHeight="1" x14ac:dyDescent="0.3">
      <c r="A627" s="796" t="str">
        <f t="shared" si="40"/>
        <v/>
      </c>
      <c r="B627" s="796" t="str">
        <f t="shared" si="41"/>
        <v/>
      </c>
      <c r="C627" s="796" t="str">
        <f t="shared" si="42"/>
        <v/>
      </c>
      <c r="D627" s="799"/>
      <c r="E627" s="190"/>
      <c r="F627" s="190"/>
      <c r="G627" s="191"/>
      <c r="H627" s="190"/>
      <c r="I627" s="187"/>
      <c r="J627" s="184"/>
      <c r="K627" s="798" t="str">
        <f t="shared" si="43"/>
        <v>-</v>
      </c>
      <c r="L627" s="797" t="s">
        <v>34</v>
      </c>
      <c r="M627" s="189"/>
      <c r="N627" s="188"/>
      <c r="O627" s="188"/>
      <c r="P627" s="187"/>
      <c r="Q627" s="801"/>
      <c r="R627" s="800"/>
    </row>
    <row r="628" spans="1:18" ht="12" customHeight="1" x14ac:dyDescent="0.3">
      <c r="A628" s="796" t="str">
        <f t="shared" si="40"/>
        <v/>
      </c>
      <c r="B628" s="796" t="str">
        <f t="shared" si="41"/>
        <v/>
      </c>
      <c r="C628" s="796" t="str">
        <f t="shared" si="42"/>
        <v/>
      </c>
      <c r="D628" s="799"/>
      <c r="E628" s="190"/>
      <c r="F628" s="190"/>
      <c r="G628" s="191"/>
      <c r="H628" s="190"/>
      <c r="I628" s="187"/>
      <c r="J628" s="184"/>
      <c r="K628" s="798" t="str">
        <f t="shared" si="43"/>
        <v>-</v>
      </c>
      <c r="L628" s="797" t="s">
        <v>34</v>
      </c>
      <c r="M628" s="189"/>
      <c r="N628" s="188"/>
      <c r="O628" s="188"/>
      <c r="P628" s="187"/>
      <c r="Q628" s="801"/>
      <c r="R628" s="800"/>
    </row>
    <row r="629" spans="1:18" ht="12" customHeight="1" x14ac:dyDescent="0.3">
      <c r="A629" s="796" t="str">
        <f t="shared" si="40"/>
        <v/>
      </c>
      <c r="B629" s="796" t="str">
        <f t="shared" si="41"/>
        <v/>
      </c>
      <c r="C629" s="796" t="str">
        <f t="shared" si="42"/>
        <v/>
      </c>
      <c r="D629" s="799"/>
      <c r="E629" s="190"/>
      <c r="F629" s="190"/>
      <c r="G629" s="191"/>
      <c r="H629" s="190"/>
      <c r="I629" s="187"/>
      <c r="J629" s="184"/>
      <c r="K629" s="798" t="str">
        <f t="shared" si="43"/>
        <v>-</v>
      </c>
      <c r="L629" s="797" t="s">
        <v>34</v>
      </c>
      <c r="M629" s="189"/>
      <c r="N629" s="188"/>
      <c r="O629" s="188"/>
      <c r="P629" s="187"/>
      <c r="Q629" s="801"/>
      <c r="R629" s="800"/>
    </row>
    <row r="630" spans="1:18" ht="12" customHeight="1" x14ac:dyDescent="0.3">
      <c r="A630" s="796" t="str">
        <f t="shared" si="40"/>
        <v/>
      </c>
      <c r="B630" s="796" t="str">
        <f t="shared" si="41"/>
        <v/>
      </c>
      <c r="C630" s="796" t="str">
        <f t="shared" si="42"/>
        <v/>
      </c>
      <c r="D630" s="799"/>
      <c r="E630" s="190"/>
      <c r="F630" s="190"/>
      <c r="G630" s="191"/>
      <c r="H630" s="190"/>
      <c r="I630" s="187"/>
      <c r="J630" s="184"/>
      <c r="K630" s="798" t="str">
        <f t="shared" si="43"/>
        <v>-</v>
      </c>
      <c r="L630" s="797" t="s">
        <v>34</v>
      </c>
      <c r="M630" s="189"/>
      <c r="N630" s="188"/>
      <c r="O630" s="188"/>
      <c r="P630" s="187"/>
      <c r="Q630" s="801"/>
      <c r="R630" s="800"/>
    </row>
    <row r="631" spans="1:18" ht="12" customHeight="1" x14ac:dyDescent="0.3">
      <c r="A631" s="796" t="str">
        <f t="shared" si="40"/>
        <v/>
      </c>
      <c r="B631" s="796" t="str">
        <f t="shared" si="41"/>
        <v/>
      </c>
      <c r="C631" s="796" t="str">
        <f t="shared" si="42"/>
        <v/>
      </c>
      <c r="D631" s="799"/>
      <c r="E631" s="190"/>
      <c r="F631" s="190"/>
      <c r="G631" s="191"/>
      <c r="H631" s="190"/>
      <c r="I631" s="187"/>
      <c r="J631" s="184"/>
      <c r="K631" s="798" t="str">
        <f t="shared" si="43"/>
        <v>-</v>
      </c>
      <c r="L631" s="797" t="s">
        <v>34</v>
      </c>
      <c r="M631" s="189"/>
      <c r="N631" s="188"/>
      <c r="O631" s="188"/>
      <c r="P631" s="187"/>
      <c r="Q631" s="801"/>
      <c r="R631" s="800"/>
    </row>
    <row r="632" spans="1:18" ht="12" customHeight="1" x14ac:dyDescent="0.3">
      <c r="A632" s="796" t="str">
        <f t="shared" si="40"/>
        <v/>
      </c>
      <c r="B632" s="796" t="str">
        <f t="shared" si="41"/>
        <v/>
      </c>
      <c r="C632" s="796" t="str">
        <f t="shared" si="42"/>
        <v/>
      </c>
      <c r="D632" s="799"/>
      <c r="E632" s="190"/>
      <c r="F632" s="190"/>
      <c r="G632" s="191"/>
      <c r="H632" s="190"/>
      <c r="I632" s="187"/>
      <c r="J632" s="184"/>
      <c r="K632" s="798" t="str">
        <f t="shared" si="43"/>
        <v>-</v>
      </c>
      <c r="L632" s="797" t="s">
        <v>34</v>
      </c>
      <c r="M632" s="189"/>
      <c r="N632" s="188"/>
      <c r="O632" s="188"/>
      <c r="P632" s="187"/>
      <c r="Q632" s="801"/>
      <c r="R632" s="800"/>
    </row>
    <row r="633" spans="1:18" ht="12" customHeight="1" x14ac:dyDescent="0.3">
      <c r="A633" s="796" t="str">
        <f t="shared" si="40"/>
        <v/>
      </c>
      <c r="B633" s="796" t="str">
        <f t="shared" si="41"/>
        <v/>
      </c>
      <c r="C633" s="796" t="str">
        <f t="shared" si="42"/>
        <v/>
      </c>
      <c r="D633" s="799"/>
      <c r="E633" s="190"/>
      <c r="F633" s="190"/>
      <c r="G633" s="191"/>
      <c r="H633" s="190"/>
      <c r="I633" s="187"/>
      <c r="J633" s="184"/>
      <c r="K633" s="798" t="str">
        <f t="shared" si="43"/>
        <v>-</v>
      </c>
      <c r="L633" s="797" t="s">
        <v>34</v>
      </c>
      <c r="M633" s="189"/>
      <c r="N633" s="188"/>
      <c r="O633" s="188"/>
      <c r="P633" s="187"/>
      <c r="Q633" s="801"/>
      <c r="R633" s="800"/>
    </row>
    <row r="634" spans="1:18" ht="12" customHeight="1" x14ac:dyDescent="0.3">
      <c r="A634" s="796" t="str">
        <f t="shared" si="40"/>
        <v/>
      </c>
      <c r="B634" s="796" t="str">
        <f t="shared" si="41"/>
        <v/>
      </c>
      <c r="C634" s="796" t="str">
        <f t="shared" si="42"/>
        <v/>
      </c>
      <c r="D634" s="799"/>
      <c r="E634" s="190"/>
      <c r="F634" s="190"/>
      <c r="G634" s="191"/>
      <c r="H634" s="190"/>
      <c r="I634" s="187"/>
      <c r="J634" s="184"/>
      <c r="K634" s="798" t="str">
        <f t="shared" si="43"/>
        <v>-</v>
      </c>
      <c r="L634" s="797" t="s">
        <v>34</v>
      </c>
      <c r="M634" s="189"/>
      <c r="N634" s="188"/>
      <c r="O634" s="188"/>
      <c r="P634" s="187"/>
      <c r="Q634" s="801"/>
      <c r="R634" s="800"/>
    </row>
    <row r="635" spans="1:18" ht="12" customHeight="1" x14ac:dyDescent="0.3">
      <c r="A635" s="796" t="str">
        <f t="shared" si="40"/>
        <v/>
      </c>
      <c r="B635" s="796" t="str">
        <f t="shared" si="41"/>
        <v/>
      </c>
      <c r="C635" s="796" t="str">
        <f t="shared" si="42"/>
        <v/>
      </c>
      <c r="D635" s="799"/>
      <c r="E635" s="190"/>
      <c r="F635" s="190"/>
      <c r="G635" s="191"/>
      <c r="H635" s="190"/>
      <c r="I635" s="187"/>
      <c r="J635" s="184"/>
      <c r="K635" s="798" t="str">
        <f t="shared" si="43"/>
        <v>-</v>
      </c>
      <c r="L635" s="797" t="s">
        <v>34</v>
      </c>
      <c r="M635" s="189"/>
      <c r="N635" s="188"/>
      <c r="O635" s="188"/>
      <c r="P635" s="187"/>
      <c r="Q635" s="801"/>
      <c r="R635" s="800"/>
    </row>
    <row r="636" spans="1:18" ht="12" customHeight="1" x14ac:dyDescent="0.3">
      <c r="A636" s="796" t="str">
        <f t="shared" si="40"/>
        <v/>
      </c>
      <c r="B636" s="796" t="str">
        <f t="shared" si="41"/>
        <v/>
      </c>
      <c r="C636" s="796" t="str">
        <f t="shared" si="42"/>
        <v/>
      </c>
      <c r="D636" s="799"/>
      <c r="E636" s="190"/>
      <c r="F636" s="190"/>
      <c r="G636" s="191"/>
      <c r="H636" s="190"/>
      <c r="I636" s="187"/>
      <c r="J636" s="184"/>
      <c r="K636" s="798" t="str">
        <f t="shared" si="43"/>
        <v>-</v>
      </c>
      <c r="L636" s="797" t="s">
        <v>34</v>
      </c>
      <c r="M636" s="189"/>
      <c r="N636" s="188"/>
      <c r="O636" s="188"/>
      <c r="P636" s="187"/>
      <c r="Q636" s="801"/>
      <c r="R636" s="800"/>
    </row>
    <row r="637" spans="1:18" ht="12" customHeight="1" x14ac:dyDescent="0.3">
      <c r="A637" s="796" t="str">
        <f t="shared" si="40"/>
        <v/>
      </c>
      <c r="B637" s="796" t="str">
        <f t="shared" si="41"/>
        <v/>
      </c>
      <c r="C637" s="796" t="str">
        <f t="shared" si="42"/>
        <v/>
      </c>
      <c r="D637" s="799"/>
      <c r="E637" s="190"/>
      <c r="F637" s="190"/>
      <c r="G637" s="191"/>
      <c r="H637" s="190"/>
      <c r="I637" s="187"/>
      <c r="J637" s="184"/>
      <c r="K637" s="798" t="str">
        <f t="shared" si="43"/>
        <v>-</v>
      </c>
      <c r="L637" s="797" t="s">
        <v>34</v>
      </c>
      <c r="M637" s="189"/>
      <c r="N637" s="188"/>
      <c r="O637" s="188"/>
      <c r="P637" s="187"/>
      <c r="Q637" s="801"/>
      <c r="R637" s="800"/>
    </row>
    <row r="638" spans="1:18" ht="12" customHeight="1" x14ac:dyDescent="0.3">
      <c r="A638" s="796" t="str">
        <f t="shared" si="40"/>
        <v/>
      </c>
      <c r="B638" s="796" t="str">
        <f t="shared" si="41"/>
        <v/>
      </c>
      <c r="C638" s="796" t="str">
        <f t="shared" si="42"/>
        <v/>
      </c>
      <c r="D638" s="799"/>
      <c r="E638" s="190"/>
      <c r="F638" s="190"/>
      <c r="G638" s="191"/>
      <c r="H638" s="190"/>
      <c r="I638" s="187"/>
      <c r="J638" s="184"/>
      <c r="K638" s="798" t="str">
        <f t="shared" si="43"/>
        <v>-</v>
      </c>
      <c r="L638" s="797" t="s">
        <v>34</v>
      </c>
      <c r="M638" s="189"/>
      <c r="N638" s="188"/>
      <c r="O638" s="188"/>
      <c r="P638" s="187"/>
      <c r="Q638" s="801"/>
      <c r="R638" s="800"/>
    </row>
    <row r="639" spans="1:18" ht="12" customHeight="1" x14ac:dyDescent="0.3">
      <c r="A639" s="796" t="str">
        <f t="shared" si="40"/>
        <v/>
      </c>
      <c r="B639" s="796" t="str">
        <f t="shared" si="41"/>
        <v/>
      </c>
      <c r="C639" s="796" t="str">
        <f t="shared" si="42"/>
        <v/>
      </c>
      <c r="D639" s="799"/>
      <c r="E639" s="190"/>
      <c r="F639" s="190"/>
      <c r="G639" s="191"/>
      <c r="H639" s="190"/>
      <c r="I639" s="187"/>
      <c r="J639" s="184"/>
      <c r="K639" s="798" t="str">
        <f t="shared" si="43"/>
        <v>-</v>
      </c>
      <c r="L639" s="797" t="s">
        <v>34</v>
      </c>
      <c r="M639" s="189"/>
      <c r="N639" s="188"/>
      <c r="O639" s="188"/>
      <c r="P639" s="187"/>
      <c r="Q639" s="801"/>
      <c r="R639" s="800"/>
    </row>
    <row r="640" spans="1:18" ht="12" customHeight="1" x14ac:dyDescent="0.3">
      <c r="A640" s="796" t="str">
        <f t="shared" si="40"/>
        <v/>
      </c>
      <c r="B640" s="796" t="str">
        <f t="shared" si="41"/>
        <v/>
      </c>
      <c r="C640" s="796" t="str">
        <f t="shared" si="42"/>
        <v/>
      </c>
      <c r="D640" s="799"/>
      <c r="E640" s="190"/>
      <c r="F640" s="190"/>
      <c r="G640" s="191"/>
      <c r="H640" s="190"/>
      <c r="I640" s="187"/>
      <c r="J640" s="184"/>
      <c r="K640" s="798" t="str">
        <f t="shared" si="43"/>
        <v>-</v>
      </c>
      <c r="L640" s="797" t="s">
        <v>34</v>
      </c>
      <c r="M640" s="189"/>
      <c r="N640" s="188"/>
      <c r="O640" s="188"/>
      <c r="P640" s="187"/>
      <c r="Q640" s="801"/>
      <c r="R640" s="800"/>
    </row>
    <row r="641" spans="1:18" ht="12" customHeight="1" x14ac:dyDescent="0.3">
      <c r="A641" s="796" t="str">
        <f t="shared" si="40"/>
        <v/>
      </c>
      <c r="B641" s="796" t="str">
        <f t="shared" si="41"/>
        <v/>
      </c>
      <c r="C641" s="796" t="str">
        <f t="shared" si="42"/>
        <v/>
      </c>
      <c r="D641" s="799"/>
      <c r="E641" s="190"/>
      <c r="F641" s="190"/>
      <c r="G641" s="191"/>
      <c r="H641" s="190"/>
      <c r="I641" s="187"/>
      <c r="J641" s="184"/>
      <c r="K641" s="798" t="str">
        <f t="shared" si="43"/>
        <v>-</v>
      </c>
      <c r="L641" s="797" t="s">
        <v>34</v>
      </c>
      <c r="M641" s="189"/>
      <c r="N641" s="188"/>
      <c r="O641" s="188"/>
      <c r="P641" s="187"/>
      <c r="Q641" s="801"/>
      <c r="R641" s="800"/>
    </row>
    <row r="642" spans="1:18" ht="12" customHeight="1" x14ac:dyDescent="0.3">
      <c r="A642" s="796" t="str">
        <f t="shared" si="40"/>
        <v/>
      </c>
      <c r="B642" s="796" t="str">
        <f t="shared" si="41"/>
        <v/>
      </c>
      <c r="C642" s="796" t="str">
        <f t="shared" si="42"/>
        <v/>
      </c>
      <c r="D642" s="799"/>
      <c r="E642" s="190"/>
      <c r="F642" s="190"/>
      <c r="G642" s="191"/>
      <c r="H642" s="190"/>
      <c r="I642" s="187"/>
      <c r="J642" s="184"/>
      <c r="K642" s="798" t="str">
        <f t="shared" si="43"/>
        <v>-</v>
      </c>
      <c r="L642" s="797" t="s">
        <v>34</v>
      </c>
      <c r="M642" s="189"/>
      <c r="N642" s="188"/>
      <c r="O642" s="188"/>
      <c r="P642" s="187"/>
      <c r="Q642" s="801"/>
      <c r="R642" s="800"/>
    </row>
    <row r="643" spans="1:18" ht="12" customHeight="1" x14ac:dyDescent="0.3">
      <c r="A643" s="796" t="str">
        <f t="shared" si="40"/>
        <v/>
      </c>
      <c r="B643" s="796" t="str">
        <f t="shared" si="41"/>
        <v/>
      </c>
      <c r="C643" s="796" t="str">
        <f t="shared" si="42"/>
        <v/>
      </c>
      <c r="D643" s="799"/>
      <c r="E643" s="190"/>
      <c r="F643" s="190"/>
      <c r="G643" s="191"/>
      <c r="H643" s="190"/>
      <c r="I643" s="187"/>
      <c r="J643" s="184"/>
      <c r="K643" s="798" t="str">
        <f t="shared" si="43"/>
        <v>-</v>
      </c>
      <c r="L643" s="797" t="s">
        <v>34</v>
      </c>
      <c r="M643" s="189"/>
      <c r="N643" s="188"/>
      <c r="O643" s="188"/>
      <c r="P643" s="187"/>
      <c r="Q643" s="801"/>
      <c r="R643" s="800"/>
    </row>
    <row r="644" spans="1:18" ht="12" customHeight="1" x14ac:dyDescent="0.3">
      <c r="A644" s="796" t="str">
        <f t="shared" si="40"/>
        <v/>
      </c>
      <c r="B644" s="796" t="str">
        <f t="shared" si="41"/>
        <v/>
      </c>
      <c r="C644" s="796" t="str">
        <f t="shared" si="42"/>
        <v/>
      </c>
      <c r="D644" s="799"/>
      <c r="E644" s="190"/>
      <c r="F644" s="190"/>
      <c r="G644" s="191"/>
      <c r="H644" s="190"/>
      <c r="I644" s="187"/>
      <c r="J644" s="184"/>
      <c r="K644" s="798" t="str">
        <f t="shared" si="43"/>
        <v>-</v>
      </c>
      <c r="L644" s="797" t="s">
        <v>34</v>
      </c>
      <c r="M644" s="189"/>
      <c r="N644" s="188"/>
      <c r="O644" s="188"/>
      <c r="P644" s="187"/>
      <c r="Q644" s="801"/>
      <c r="R644" s="800"/>
    </row>
    <row r="645" spans="1:18" ht="12" customHeight="1" x14ac:dyDescent="0.3">
      <c r="A645" s="796" t="str">
        <f t="shared" si="40"/>
        <v/>
      </c>
      <c r="B645" s="796" t="str">
        <f t="shared" si="41"/>
        <v/>
      </c>
      <c r="C645" s="796" t="str">
        <f t="shared" si="42"/>
        <v/>
      </c>
      <c r="D645" s="799"/>
      <c r="E645" s="190"/>
      <c r="F645" s="190"/>
      <c r="G645" s="191"/>
      <c r="H645" s="190"/>
      <c r="I645" s="187"/>
      <c r="J645" s="184"/>
      <c r="K645" s="798" t="str">
        <f t="shared" si="43"/>
        <v>-</v>
      </c>
      <c r="L645" s="797" t="s">
        <v>34</v>
      </c>
      <c r="M645" s="189"/>
      <c r="N645" s="188"/>
      <c r="O645" s="188"/>
      <c r="P645" s="187"/>
      <c r="Q645" s="801"/>
      <c r="R645" s="800"/>
    </row>
    <row r="646" spans="1:18" ht="12" customHeight="1" x14ac:dyDescent="0.3">
      <c r="A646" s="796" t="str">
        <f t="shared" si="40"/>
        <v/>
      </c>
      <c r="B646" s="796" t="str">
        <f t="shared" si="41"/>
        <v/>
      </c>
      <c r="C646" s="796" t="str">
        <f t="shared" si="42"/>
        <v/>
      </c>
      <c r="D646" s="799"/>
      <c r="E646" s="190"/>
      <c r="F646" s="190"/>
      <c r="G646" s="191"/>
      <c r="H646" s="190"/>
      <c r="I646" s="187"/>
      <c r="J646" s="184"/>
      <c r="K646" s="798" t="str">
        <f t="shared" si="43"/>
        <v>-</v>
      </c>
      <c r="L646" s="797" t="s">
        <v>34</v>
      </c>
      <c r="M646" s="189"/>
      <c r="N646" s="188"/>
      <c r="O646" s="188"/>
      <c r="P646" s="187"/>
      <c r="Q646" s="801"/>
      <c r="R646" s="800"/>
    </row>
    <row r="647" spans="1:18" ht="12" customHeight="1" x14ac:dyDescent="0.3">
      <c r="A647" s="796" t="str">
        <f t="shared" ref="A647:A710" si="44">IF($M647="","",TEXT($K647,"dd/mm/aa hh")&amp;" "&amp;$E647&amp;" "&amp;$I647&amp;" "&amp;$M647&amp;" "&amp;$N647&amp;" "&amp;$O647)</f>
        <v/>
      </c>
      <c r="B647" s="796" t="str">
        <f t="shared" ref="B647:B710" si="45">IF($M647="","",TEXT($L647,"dd/mm/aa hh")&amp;" "&amp;$E647&amp;" "&amp;$I647&amp;" "&amp;$M647&amp;" "&amp;$N647&amp;" "&amp;$O647)</f>
        <v/>
      </c>
      <c r="C647" s="796" t="str">
        <f t="shared" ref="C647:C710" si="46">IF($M647="","",TEXT($K647,"dd/mm/aa hh")&amp;" "&amp;$M647&amp;" "&amp;$N647)</f>
        <v/>
      </c>
      <c r="D647" s="799"/>
      <c r="E647" s="190"/>
      <c r="F647" s="190"/>
      <c r="G647" s="191"/>
      <c r="H647" s="190"/>
      <c r="I647" s="187"/>
      <c r="J647" s="184"/>
      <c r="K647" s="798" t="str">
        <f t="shared" si="43"/>
        <v>-</v>
      </c>
      <c r="L647" s="797" t="s">
        <v>34</v>
      </c>
      <c r="M647" s="189"/>
      <c r="N647" s="188"/>
      <c r="O647" s="188"/>
      <c r="P647" s="187"/>
      <c r="Q647" s="801"/>
      <c r="R647" s="800"/>
    </row>
    <row r="648" spans="1:18" ht="12" customHeight="1" x14ac:dyDescent="0.3">
      <c r="A648" s="796" t="str">
        <f t="shared" si="44"/>
        <v/>
      </c>
      <c r="B648" s="796" t="str">
        <f t="shared" si="45"/>
        <v/>
      </c>
      <c r="C648" s="796" t="str">
        <f t="shared" si="46"/>
        <v/>
      </c>
      <c r="D648" s="799"/>
      <c r="E648" s="190"/>
      <c r="F648" s="190"/>
      <c r="G648" s="191"/>
      <c r="H648" s="190"/>
      <c r="I648" s="187"/>
      <c r="J648" s="184"/>
      <c r="K648" s="798" t="str">
        <f t="shared" ref="K648:K711" si="47">IFERROR(VALUE(TEXT(SUM($J648,$D648),"dd/mm/aaaa hh")&amp;":00"),"-")</f>
        <v>-</v>
      </c>
      <c r="L648" s="797" t="s">
        <v>34</v>
      </c>
      <c r="M648" s="189"/>
      <c r="N648" s="188"/>
      <c r="O648" s="188"/>
      <c r="P648" s="187"/>
      <c r="Q648" s="801"/>
      <c r="R648" s="800"/>
    </row>
    <row r="649" spans="1:18" ht="12" customHeight="1" x14ac:dyDescent="0.3">
      <c r="A649" s="796" t="str">
        <f t="shared" si="44"/>
        <v/>
      </c>
      <c r="B649" s="796" t="str">
        <f t="shared" si="45"/>
        <v/>
      </c>
      <c r="C649" s="796" t="str">
        <f t="shared" si="46"/>
        <v/>
      </c>
      <c r="D649" s="799"/>
      <c r="E649" s="190"/>
      <c r="F649" s="190"/>
      <c r="G649" s="191"/>
      <c r="H649" s="190"/>
      <c r="I649" s="187"/>
      <c r="J649" s="184"/>
      <c r="K649" s="798" t="str">
        <f t="shared" si="47"/>
        <v>-</v>
      </c>
      <c r="L649" s="797" t="s">
        <v>34</v>
      </c>
      <c r="M649" s="189"/>
      <c r="N649" s="188"/>
      <c r="O649" s="188"/>
      <c r="P649" s="187"/>
      <c r="Q649" s="801"/>
      <c r="R649" s="800"/>
    </row>
    <row r="650" spans="1:18" ht="12" customHeight="1" x14ac:dyDescent="0.3">
      <c r="A650" s="796" t="str">
        <f t="shared" si="44"/>
        <v/>
      </c>
      <c r="B650" s="796" t="str">
        <f t="shared" si="45"/>
        <v/>
      </c>
      <c r="C650" s="796" t="str">
        <f t="shared" si="46"/>
        <v/>
      </c>
      <c r="D650" s="799"/>
      <c r="E650" s="190"/>
      <c r="F650" s="190"/>
      <c r="G650" s="191"/>
      <c r="H650" s="190"/>
      <c r="I650" s="187"/>
      <c r="J650" s="184"/>
      <c r="K650" s="798" t="str">
        <f t="shared" si="47"/>
        <v>-</v>
      </c>
      <c r="L650" s="797" t="s">
        <v>34</v>
      </c>
      <c r="M650" s="189"/>
      <c r="N650" s="188"/>
      <c r="O650" s="188"/>
      <c r="P650" s="187"/>
      <c r="Q650" s="801"/>
      <c r="R650" s="800"/>
    </row>
    <row r="651" spans="1:18" ht="12" customHeight="1" x14ac:dyDescent="0.3">
      <c r="A651" s="796" t="str">
        <f t="shared" si="44"/>
        <v/>
      </c>
      <c r="B651" s="796" t="str">
        <f t="shared" si="45"/>
        <v/>
      </c>
      <c r="C651" s="796" t="str">
        <f t="shared" si="46"/>
        <v/>
      </c>
      <c r="D651" s="799"/>
      <c r="E651" s="190"/>
      <c r="F651" s="190"/>
      <c r="G651" s="191"/>
      <c r="H651" s="190"/>
      <c r="I651" s="187"/>
      <c r="J651" s="184"/>
      <c r="K651" s="798" t="str">
        <f t="shared" si="47"/>
        <v>-</v>
      </c>
      <c r="L651" s="797" t="s">
        <v>34</v>
      </c>
      <c r="M651" s="189"/>
      <c r="N651" s="188"/>
      <c r="O651" s="188"/>
      <c r="P651" s="187"/>
      <c r="Q651" s="801"/>
      <c r="R651" s="800"/>
    </row>
    <row r="652" spans="1:18" ht="12" customHeight="1" x14ac:dyDescent="0.3">
      <c r="A652" s="796" t="str">
        <f t="shared" si="44"/>
        <v/>
      </c>
      <c r="B652" s="796" t="str">
        <f t="shared" si="45"/>
        <v/>
      </c>
      <c r="C652" s="796" t="str">
        <f t="shared" si="46"/>
        <v/>
      </c>
      <c r="D652" s="799"/>
      <c r="E652" s="190"/>
      <c r="F652" s="190"/>
      <c r="G652" s="191"/>
      <c r="H652" s="190"/>
      <c r="I652" s="187"/>
      <c r="J652" s="184"/>
      <c r="K652" s="798" t="str">
        <f t="shared" si="47"/>
        <v>-</v>
      </c>
      <c r="L652" s="797" t="s">
        <v>34</v>
      </c>
      <c r="M652" s="189"/>
      <c r="N652" s="188"/>
      <c r="O652" s="188"/>
      <c r="P652" s="187"/>
      <c r="Q652" s="801"/>
      <c r="R652" s="800"/>
    </row>
    <row r="653" spans="1:18" ht="12" customHeight="1" x14ac:dyDescent="0.3">
      <c r="A653" s="796" t="str">
        <f t="shared" si="44"/>
        <v/>
      </c>
      <c r="B653" s="796" t="str">
        <f t="shared" si="45"/>
        <v/>
      </c>
      <c r="C653" s="796" t="str">
        <f t="shared" si="46"/>
        <v/>
      </c>
      <c r="D653" s="799"/>
      <c r="E653" s="190"/>
      <c r="F653" s="190"/>
      <c r="G653" s="191"/>
      <c r="H653" s="190"/>
      <c r="I653" s="187"/>
      <c r="J653" s="184"/>
      <c r="K653" s="798" t="str">
        <f t="shared" si="47"/>
        <v>-</v>
      </c>
      <c r="L653" s="797" t="s">
        <v>34</v>
      </c>
      <c r="M653" s="189"/>
      <c r="N653" s="188"/>
      <c r="O653" s="188"/>
      <c r="P653" s="187"/>
      <c r="Q653" s="801"/>
      <c r="R653" s="800"/>
    </row>
    <row r="654" spans="1:18" ht="12" customHeight="1" x14ac:dyDescent="0.3">
      <c r="A654" s="796" t="str">
        <f t="shared" si="44"/>
        <v/>
      </c>
      <c r="B654" s="796" t="str">
        <f t="shared" si="45"/>
        <v/>
      </c>
      <c r="C654" s="796" t="str">
        <f t="shared" si="46"/>
        <v/>
      </c>
      <c r="D654" s="799"/>
      <c r="E654" s="190"/>
      <c r="F654" s="190"/>
      <c r="G654" s="191"/>
      <c r="H654" s="190"/>
      <c r="I654" s="187"/>
      <c r="J654" s="184"/>
      <c r="K654" s="798" t="str">
        <f t="shared" si="47"/>
        <v>-</v>
      </c>
      <c r="L654" s="797" t="s">
        <v>34</v>
      </c>
      <c r="M654" s="189"/>
      <c r="N654" s="188"/>
      <c r="O654" s="188"/>
      <c r="P654" s="187"/>
      <c r="Q654" s="801"/>
      <c r="R654" s="800"/>
    </row>
    <row r="655" spans="1:18" ht="12" customHeight="1" x14ac:dyDescent="0.3">
      <c r="A655" s="796" t="str">
        <f t="shared" si="44"/>
        <v/>
      </c>
      <c r="B655" s="796" t="str">
        <f t="shared" si="45"/>
        <v/>
      </c>
      <c r="C655" s="796" t="str">
        <f t="shared" si="46"/>
        <v/>
      </c>
      <c r="D655" s="799"/>
      <c r="E655" s="190"/>
      <c r="F655" s="190"/>
      <c r="G655" s="191"/>
      <c r="H655" s="190"/>
      <c r="I655" s="187"/>
      <c r="J655" s="184"/>
      <c r="K655" s="798" t="str">
        <f t="shared" si="47"/>
        <v>-</v>
      </c>
      <c r="L655" s="797" t="s">
        <v>34</v>
      </c>
      <c r="M655" s="189"/>
      <c r="N655" s="188"/>
      <c r="O655" s="188"/>
      <c r="P655" s="187"/>
      <c r="Q655" s="801"/>
      <c r="R655" s="800"/>
    </row>
    <row r="656" spans="1:18" ht="12" customHeight="1" x14ac:dyDescent="0.3">
      <c r="A656" s="796" t="str">
        <f t="shared" si="44"/>
        <v/>
      </c>
      <c r="B656" s="796" t="str">
        <f t="shared" si="45"/>
        <v/>
      </c>
      <c r="C656" s="796" t="str">
        <f t="shared" si="46"/>
        <v/>
      </c>
      <c r="D656" s="799"/>
      <c r="E656" s="190"/>
      <c r="F656" s="190"/>
      <c r="G656" s="191"/>
      <c r="H656" s="190"/>
      <c r="I656" s="187"/>
      <c r="J656" s="184"/>
      <c r="K656" s="798" t="str">
        <f t="shared" si="47"/>
        <v>-</v>
      </c>
      <c r="L656" s="797" t="s">
        <v>34</v>
      </c>
      <c r="M656" s="189"/>
      <c r="N656" s="188"/>
      <c r="O656" s="188"/>
      <c r="P656" s="187"/>
      <c r="Q656" s="801"/>
      <c r="R656" s="800"/>
    </row>
    <row r="657" spans="1:18" ht="12" customHeight="1" x14ac:dyDescent="0.3">
      <c r="A657" s="796" t="str">
        <f t="shared" si="44"/>
        <v/>
      </c>
      <c r="B657" s="796" t="str">
        <f t="shared" si="45"/>
        <v/>
      </c>
      <c r="C657" s="796" t="str">
        <f t="shared" si="46"/>
        <v/>
      </c>
      <c r="D657" s="799"/>
      <c r="E657" s="190"/>
      <c r="F657" s="190"/>
      <c r="G657" s="191"/>
      <c r="H657" s="190"/>
      <c r="I657" s="187"/>
      <c r="J657" s="184"/>
      <c r="K657" s="798" t="str">
        <f t="shared" si="47"/>
        <v>-</v>
      </c>
      <c r="L657" s="797" t="s">
        <v>34</v>
      </c>
      <c r="M657" s="189"/>
      <c r="N657" s="188"/>
      <c r="O657" s="188"/>
      <c r="P657" s="187"/>
      <c r="Q657" s="801"/>
      <c r="R657" s="800"/>
    </row>
    <row r="658" spans="1:18" ht="12" customHeight="1" x14ac:dyDescent="0.3">
      <c r="A658" s="796" t="str">
        <f t="shared" si="44"/>
        <v/>
      </c>
      <c r="B658" s="796" t="str">
        <f t="shared" si="45"/>
        <v/>
      </c>
      <c r="C658" s="796" t="str">
        <f t="shared" si="46"/>
        <v/>
      </c>
      <c r="D658" s="799"/>
      <c r="E658" s="190"/>
      <c r="F658" s="190"/>
      <c r="G658" s="191"/>
      <c r="H658" s="190"/>
      <c r="I658" s="187"/>
      <c r="J658" s="184"/>
      <c r="K658" s="798" t="str">
        <f t="shared" si="47"/>
        <v>-</v>
      </c>
      <c r="L658" s="797" t="s">
        <v>34</v>
      </c>
      <c r="M658" s="189"/>
      <c r="N658" s="188"/>
      <c r="O658" s="188"/>
      <c r="P658" s="187"/>
      <c r="Q658" s="801"/>
      <c r="R658" s="800"/>
    </row>
    <row r="659" spans="1:18" ht="12" customHeight="1" x14ac:dyDescent="0.3">
      <c r="A659" s="796" t="str">
        <f t="shared" si="44"/>
        <v/>
      </c>
      <c r="B659" s="796" t="str">
        <f t="shared" si="45"/>
        <v/>
      </c>
      <c r="C659" s="796" t="str">
        <f t="shared" si="46"/>
        <v/>
      </c>
      <c r="D659" s="799"/>
      <c r="E659" s="190"/>
      <c r="F659" s="190"/>
      <c r="G659" s="191"/>
      <c r="H659" s="190"/>
      <c r="I659" s="187"/>
      <c r="J659" s="184"/>
      <c r="K659" s="798" t="str">
        <f t="shared" si="47"/>
        <v>-</v>
      </c>
      <c r="L659" s="797" t="s">
        <v>34</v>
      </c>
      <c r="M659" s="189"/>
      <c r="N659" s="188"/>
      <c r="O659" s="188"/>
      <c r="P659" s="187"/>
      <c r="Q659" s="801"/>
      <c r="R659" s="800"/>
    </row>
    <row r="660" spans="1:18" ht="12" customHeight="1" x14ac:dyDescent="0.3">
      <c r="A660" s="796" t="str">
        <f t="shared" si="44"/>
        <v/>
      </c>
      <c r="B660" s="796" t="str">
        <f t="shared" si="45"/>
        <v/>
      </c>
      <c r="C660" s="796" t="str">
        <f t="shared" si="46"/>
        <v/>
      </c>
      <c r="D660" s="799"/>
      <c r="E660" s="190"/>
      <c r="F660" s="190"/>
      <c r="G660" s="191"/>
      <c r="H660" s="190"/>
      <c r="I660" s="187"/>
      <c r="J660" s="184"/>
      <c r="K660" s="798" t="str">
        <f t="shared" si="47"/>
        <v>-</v>
      </c>
      <c r="L660" s="797" t="s">
        <v>34</v>
      </c>
      <c r="M660" s="189"/>
      <c r="N660" s="188"/>
      <c r="O660" s="188"/>
      <c r="P660" s="187"/>
      <c r="Q660" s="801"/>
      <c r="R660" s="800"/>
    </row>
    <row r="661" spans="1:18" ht="12" customHeight="1" x14ac:dyDescent="0.3">
      <c r="A661" s="796" t="str">
        <f t="shared" si="44"/>
        <v/>
      </c>
      <c r="B661" s="796" t="str">
        <f t="shared" si="45"/>
        <v/>
      </c>
      <c r="C661" s="796" t="str">
        <f t="shared" si="46"/>
        <v/>
      </c>
      <c r="D661" s="799"/>
      <c r="E661" s="190"/>
      <c r="F661" s="190"/>
      <c r="G661" s="191"/>
      <c r="H661" s="190"/>
      <c r="I661" s="187"/>
      <c r="J661" s="184"/>
      <c r="K661" s="798" t="str">
        <f t="shared" si="47"/>
        <v>-</v>
      </c>
      <c r="L661" s="797" t="s">
        <v>34</v>
      </c>
      <c r="M661" s="189"/>
      <c r="N661" s="188"/>
      <c r="O661" s="188"/>
      <c r="P661" s="187"/>
      <c r="Q661" s="801"/>
      <c r="R661" s="800"/>
    </row>
    <row r="662" spans="1:18" ht="12" customHeight="1" x14ac:dyDescent="0.3">
      <c r="A662" s="796" t="str">
        <f t="shared" si="44"/>
        <v/>
      </c>
      <c r="B662" s="796" t="str">
        <f t="shared" si="45"/>
        <v/>
      </c>
      <c r="C662" s="796" t="str">
        <f t="shared" si="46"/>
        <v/>
      </c>
      <c r="D662" s="799"/>
      <c r="E662" s="190"/>
      <c r="F662" s="190"/>
      <c r="G662" s="191"/>
      <c r="H662" s="190"/>
      <c r="I662" s="187"/>
      <c r="J662" s="184"/>
      <c r="K662" s="798" t="str">
        <f t="shared" si="47"/>
        <v>-</v>
      </c>
      <c r="L662" s="797" t="s">
        <v>34</v>
      </c>
      <c r="M662" s="189"/>
      <c r="N662" s="188"/>
      <c r="O662" s="188"/>
      <c r="P662" s="187"/>
      <c r="Q662" s="801"/>
      <c r="R662" s="800"/>
    </row>
    <row r="663" spans="1:18" ht="12" customHeight="1" x14ac:dyDescent="0.3">
      <c r="A663" s="796" t="str">
        <f t="shared" si="44"/>
        <v/>
      </c>
      <c r="B663" s="796" t="str">
        <f t="shared" si="45"/>
        <v/>
      </c>
      <c r="C663" s="796" t="str">
        <f t="shared" si="46"/>
        <v/>
      </c>
      <c r="D663" s="799"/>
      <c r="E663" s="190"/>
      <c r="F663" s="190"/>
      <c r="G663" s="191"/>
      <c r="H663" s="190"/>
      <c r="I663" s="187"/>
      <c r="J663" s="184"/>
      <c r="K663" s="798" t="str">
        <f t="shared" si="47"/>
        <v>-</v>
      </c>
      <c r="L663" s="797" t="s">
        <v>34</v>
      </c>
      <c r="M663" s="189"/>
      <c r="N663" s="188"/>
      <c r="O663" s="188"/>
      <c r="P663" s="187"/>
      <c r="Q663" s="801"/>
      <c r="R663" s="800"/>
    </row>
    <row r="664" spans="1:18" ht="12" customHeight="1" x14ac:dyDescent="0.3">
      <c r="A664" s="796" t="str">
        <f t="shared" si="44"/>
        <v/>
      </c>
      <c r="B664" s="796" t="str">
        <f t="shared" si="45"/>
        <v/>
      </c>
      <c r="C664" s="796" t="str">
        <f t="shared" si="46"/>
        <v/>
      </c>
      <c r="D664" s="799"/>
      <c r="E664" s="190"/>
      <c r="F664" s="190"/>
      <c r="G664" s="191"/>
      <c r="H664" s="190"/>
      <c r="I664" s="187"/>
      <c r="J664" s="184"/>
      <c r="K664" s="798" t="str">
        <f t="shared" si="47"/>
        <v>-</v>
      </c>
      <c r="L664" s="797" t="s">
        <v>34</v>
      </c>
      <c r="M664" s="189"/>
      <c r="N664" s="188"/>
      <c r="O664" s="188"/>
      <c r="P664" s="187"/>
      <c r="Q664" s="801"/>
      <c r="R664" s="800"/>
    </row>
    <row r="665" spans="1:18" ht="12" customHeight="1" x14ac:dyDescent="0.3">
      <c r="A665" s="796" t="str">
        <f t="shared" si="44"/>
        <v/>
      </c>
      <c r="B665" s="796" t="str">
        <f t="shared" si="45"/>
        <v/>
      </c>
      <c r="C665" s="796" t="str">
        <f t="shared" si="46"/>
        <v/>
      </c>
      <c r="D665" s="799"/>
      <c r="E665" s="190"/>
      <c r="F665" s="190"/>
      <c r="G665" s="191"/>
      <c r="H665" s="190"/>
      <c r="I665" s="187"/>
      <c r="J665" s="184"/>
      <c r="K665" s="798" t="str">
        <f t="shared" si="47"/>
        <v>-</v>
      </c>
      <c r="L665" s="797" t="s">
        <v>34</v>
      </c>
      <c r="M665" s="189"/>
      <c r="N665" s="188"/>
      <c r="O665" s="188"/>
      <c r="P665" s="187"/>
      <c r="Q665" s="801"/>
      <c r="R665" s="800"/>
    </row>
    <row r="666" spans="1:18" ht="12" customHeight="1" x14ac:dyDescent="0.3">
      <c r="A666" s="796" t="str">
        <f t="shared" si="44"/>
        <v/>
      </c>
      <c r="B666" s="796" t="str">
        <f t="shared" si="45"/>
        <v/>
      </c>
      <c r="C666" s="796" t="str">
        <f t="shared" si="46"/>
        <v/>
      </c>
      <c r="D666" s="799"/>
      <c r="E666" s="190"/>
      <c r="F666" s="190"/>
      <c r="G666" s="191"/>
      <c r="H666" s="190"/>
      <c r="I666" s="187"/>
      <c r="J666" s="184"/>
      <c r="K666" s="798" t="str">
        <f t="shared" si="47"/>
        <v>-</v>
      </c>
      <c r="L666" s="797" t="s">
        <v>34</v>
      </c>
      <c r="M666" s="189"/>
      <c r="N666" s="188"/>
      <c r="O666" s="188"/>
      <c r="P666" s="187"/>
      <c r="Q666" s="801"/>
      <c r="R666" s="800"/>
    </row>
    <row r="667" spans="1:18" ht="12" customHeight="1" x14ac:dyDescent="0.3">
      <c r="A667" s="796" t="str">
        <f t="shared" si="44"/>
        <v/>
      </c>
      <c r="B667" s="796" t="str">
        <f t="shared" si="45"/>
        <v/>
      </c>
      <c r="C667" s="796" t="str">
        <f t="shared" si="46"/>
        <v/>
      </c>
      <c r="D667" s="799"/>
      <c r="E667" s="190"/>
      <c r="F667" s="190"/>
      <c r="G667" s="191"/>
      <c r="H667" s="190"/>
      <c r="I667" s="187"/>
      <c r="J667" s="184"/>
      <c r="K667" s="798" t="str">
        <f t="shared" si="47"/>
        <v>-</v>
      </c>
      <c r="L667" s="797" t="s">
        <v>34</v>
      </c>
      <c r="M667" s="189"/>
      <c r="N667" s="188"/>
      <c r="O667" s="188"/>
      <c r="P667" s="187"/>
      <c r="Q667" s="801"/>
      <c r="R667" s="800"/>
    </row>
    <row r="668" spans="1:18" ht="12" customHeight="1" x14ac:dyDescent="0.3">
      <c r="A668" s="796" t="str">
        <f t="shared" si="44"/>
        <v/>
      </c>
      <c r="B668" s="796" t="str">
        <f t="shared" si="45"/>
        <v/>
      </c>
      <c r="C668" s="796" t="str">
        <f t="shared" si="46"/>
        <v/>
      </c>
      <c r="D668" s="799"/>
      <c r="E668" s="190"/>
      <c r="F668" s="190"/>
      <c r="G668" s="191"/>
      <c r="H668" s="190"/>
      <c r="I668" s="187"/>
      <c r="J668" s="184"/>
      <c r="K668" s="798" t="str">
        <f t="shared" si="47"/>
        <v>-</v>
      </c>
      <c r="L668" s="797" t="s">
        <v>34</v>
      </c>
      <c r="M668" s="189"/>
      <c r="N668" s="188"/>
      <c r="O668" s="188"/>
      <c r="P668" s="187"/>
      <c r="Q668" s="801"/>
      <c r="R668" s="800"/>
    </row>
    <row r="669" spans="1:18" ht="12" customHeight="1" x14ac:dyDescent="0.3">
      <c r="A669" s="796" t="str">
        <f t="shared" si="44"/>
        <v/>
      </c>
      <c r="B669" s="796" t="str">
        <f t="shared" si="45"/>
        <v/>
      </c>
      <c r="C669" s="796" t="str">
        <f t="shared" si="46"/>
        <v/>
      </c>
      <c r="D669" s="799"/>
      <c r="E669" s="190"/>
      <c r="F669" s="190"/>
      <c r="G669" s="191"/>
      <c r="H669" s="190"/>
      <c r="I669" s="187"/>
      <c r="J669" s="184"/>
      <c r="K669" s="798" t="str">
        <f t="shared" si="47"/>
        <v>-</v>
      </c>
      <c r="L669" s="797" t="s">
        <v>34</v>
      </c>
      <c r="M669" s="189"/>
      <c r="N669" s="188"/>
      <c r="O669" s="188"/>
      <c r="P669" s="187"/>
      <c r="Q669" s="801"/>
      <c r="R669" s="800"/>
    </row>
    <row r="670" spans="1:18" ht="12" customHeight="1" x14ac:dyDescent="0.3">
      <c r="A670" s="796" t="str">
        <f t="shared" si="44"/>
        <v/>
      </c>
      <c r="B670" s="796" t="str">
        <f t="shared" si="45"/>
        <v/>
      </c>
      <c r="C670" s="796" t="str">
        <f t="shared" si="46"/>
        <v/>
      </c>
      <c r="D670" s="799"/>
      <c r="E670" s="190"/>
      <c r="F670" s="190"/>
      <c r="G670" s="191"/>
      <c r="H670" s="190"/>
      <c r="I670" s="187"/>
      <c r="J670" s="184"/>
      <c r="K670" s="798" t="str">
        <f t="shared" si="47"/>
        <v>-</v>
      </c>
      <c r="L670" s="797" t="s">
        <v>34</v>
      </c>
      <c r="M670" s="189"/>
      <c r="N670" s="188"/>
      <c r="O670" s="188"/>
      <c r="P670" s="187"/>
      <c r="Q670" s="801"/>
      <c r="R670" s="800"/>
    </row>
    <row r="671" spans="1:18" ht="12" customHeight="1" x14ac:dyDescent="0.3">
      <c r="A671" s="796" t="str">
        <f t="shared" si="44"/>
        <v/>
      </c>
      <c r="B671" s="796" t="str">
        <f t="shared" si="45"/>
        <v/>
      </c>
      <c r="C671" s="796" t="str">
        <f t="shared" si="46"/>
        <v/>
      </c>
      <c r="D671" s="799"/>
      <c r="E671" s="190"/>
      <c r="F671" s="190"/>
      <c r="G671" s="191"/>
      <c r="H671" s="190"/>
      <c r="I671" s="187"/>
      <c r="J671" s="184"/>
      <c r="K671" s="798" t="str">
        <f t="shared" si="47"/>
        <v>-</v>
      </c>
      <c r="L671" s="797" t="s">
        <v>34</v>
      </c>
      <c r="M671" s="189"/>
      <c r="N671" s="188"/>
      <c r="O671" s="188"/>
      <c r="P671" s="187"/>
      <c r="Q671" s="801"/>
      <c r="R671" s="800"/>
    </row>
    <row r="672" spans="1:18" ht="12" customHeight="1" x14ac:dyDescent="0.3">
      <c r="A672" s="796" t="str">
        <f t="shared" si="44"/>
        <v/>
      </c>
      <c r="B672" s="796" t="str">
        <f t="shared" si="45"/>
        <v/>
      </c>
      <c r="C672" s="796" t="str">
        <f t="shared" si="46"/>
        <v/>
      </c>
      <c r="D672" s="799"/>
      <c r="E672" s="190"/>
      <c r="F672" s="190"/>
      <c r="G672" s="191"/>
      <c r="H672" s="190"/>
      <c r="I672" s="187"/>
      <c r="J672" s="184"/>
      <c r="K672" s="798" t="str">
        <f t="shared" si="47"/>
        <v>-</v>
      </c>
      <c r="L672" s="797" t="s">
        <v>34</v>
      </c>
      <c r="M672" s="189"/>
      <c r="N672" s="188"/>
      <c r="O672" s="188"/>
      <c r="P672" s="187"/>
      <c r="Q672" s="801"/>
      <c r="R672" s="800"/>
    </row>
    <row r="673" spans="1:18" ht="12" customHeight="1" x14ac:dyDescent="0.3">
      <c r="A673" s="796" t="str">
        <f t="shared" si="44"/>
        <v/>
      </c>
      <c r="B673" s="796" t="str">
        <f t="shared" si="45"/>
        <v/>
      </c>
      <c r="C673" s="796" t="str">
        <f t="shared" si="46"/>
        <v/>
      </c>
      <c r="D673" s="799"/>
      <c r="E673" s="190"/>
      <c r="F673" s="190"/>
      <c r="G673" s="191"/>
      <c r="H673" s="190"/>
      <c r="I673" s="187"/>
      <c r="J673" s="184"/>
      <c r="K673" s="798" t="str">
        <f t="shared" si="47"/>
        <v>-</v>
      </c>
      <c r="L673" s="797" t="s">
        <v>34</v>
      </c>
      <c r="M673" s="189"/>
      <c r="N673" s="188"/>
      <c r="O673" s="188"/>
      <c r="P673" s="187"/>
      <c r="Q673" s="801"/>
      <c r="R673" s="800"/>
    </row>
    <row r="674" spans="1:18" ht="12" customHeight="1" x14ac:dyDescent="0.3">
      <c r="A674" s="796" t="str">
        <f t="shared" si="44"/>
        <v/>
      </c>
      <c r="B674" s="796" t="str">
        <f t="shared" si="45"/>
        <v/>
      </c>
      <c r="C674" s="796" t="str">
        <f t="shared" si="46"/>
        <v/>
      </c>
      <c r="D674" s="799"/>
      <c r="E674" s="190"/>
      <c r="F674" s="190"/>
      <c r="G674" s="191"/>
      <c r="H674" s="190"/>
      <c r="I674" s="187"/>
      <c r="J674" s="184"/>
      <c r="K674" s="798" t="str">
        <f t="shared" si="47"/>
        <v>-</v>
      </c>
      <c r="L674" s="797" t="s">
        <v>34</v>
      </c>
      <c r="M674" s="189"/>
      <c r="N674" s="188"/>
      <c r="O674" s="188"/>
      <c r="P674" s="187"/>
      <c r="Q674" s="801"/>
      <c r="R674" s="800"/>
    </row>
    <row r="675" spans="1:18" ht="12" customHeight="1" x14ac:dyDescent="0.3">
      <c r="A675" s="796" t="str">
        <f t="shared" si="44"/>
        <v/>
      </c>
      <c r="B675" s="796" t="str">
        <f t="shared" si="45"/>
        <v/>
      </c>
      <c r="C675" s="796" t="str">
        <f t="shared" si="46"/>
        <v/>
      </c>
      <c r="D675" s="799"/>
      <c r="E675" s="190"/>
      <c r="F675" s="190"/>
      <c r="G675" s="191"/>
      <c r="H675" s="190"/>
      <c r="I675" s="187"/>
      <c r="J675" s="184"/>
      <c r="K675" s="798" t="str">
        <f t="shared" si="47"/>
        <v>-</v>
      </c>
      <c r="L675" s="797" t="s">
        <v>34</v>
      </c>
      <c r="M675" s="189"/>
      <c r="N675" s="188"/>
      <c r="O675" s="188"/>
      <c r="P675" s="187"/>
      <c r="Q675" s="801"/>
      <c r="R675" s="800"/>
    </row>
    <row r="676" spans="1:18" ht="12" customHeight="1" x14ac:dyDescent="0.3">
      <c r="A676" s="796" t="str">
        <f t="shared" si="44"/>
        <v/>
      </c>
      <c r="B676" s="796" t="str">
        <f t="shared" si="45"/>
        <v/>
      </c>
      <c r="C676" s="796" t="str">
        <f t="shared" si="46"/>
        <v/>
      </c>
      <c r="D676" s="799"/>
      <c r="E676" s="190"/>
      <c r="F676" s="190"/>
      <c r="G676" s="191"/>
      <c r="H676" s="190"/>
      <c r="I676" s="187"/>
      <c r="J676" s="184"/>
      <c r="K676" s="798" t="str">
        <f t="shared" si="47"/>
        <v>-</v>
      </c>
      <c r="L676" s="797" t="s">
        <v>34</v>
      </c>
      <c r="M676" s="189"/>
      <c r="N676" s="188"/>
      <c r="O676" s="188"/>
      <c r="P676" s="187"/>
      <c r="Q676" s="801"/>
      <c r="R676" s="800"/>
    </row>
    <row r="677" spans="1:18" ht="12" customHeight="1" x14ac:dyDescent="0.3">
      <c r="A677" s="796" t="str">
        <f t="shared" si="44"/>
        <v/>
      </c>
      <c r="B677" s="796" t="str">
        <f t="shared" si="45"/>
        <v/>
      </c>
      <c r="C677" s="796" t="str">
        <f t="shared" si="46"/>
        <v/>
      </c>
      <c r="D677" s="799"/>
      <c r="E677" s="190"/>
      <c r="F677" s="190"/>
      <c r="G677" s="191"/>
      <c r="H677" s="190"/>
      <c r="I677" s="187"/>
      <c r="J677" s="184"/>
      <c r="K677" s="798" t="str">
        <f t="shared" si="47"/>
        <v>-</v>
      </c>
      <c r="L677" s="797" t="s">
        <v>34</v>
      </c>
      <c r="M677" s="189"/>
      <c r="N677" s="188"/>
      <c r="O677" s="188"/>
      <c r="P677" s="187"/>
      <c r="Q677" s="186"/>
      <c r="R677" s="185"/>
    </row>
    <row r="678" spans="1:18" ht="12" customHeight="1" x14ac:dyDescent="0.3">
      <c r="A678" s="796" t="str">
        <f t="shared" si="44"/>
        <v/>
      </c>
      <c r="B678" s="796" t="str">
        <f t="shared" si="45"/>
        <v/>
      </c>
      <c r="C678" s="796" t="str">
        <f t="shared" si="46"/>
        <v/>
      </c>
      <c r="D678" s="799"/>
      <c r="E678" s="190"/>
      <c r="F678" s="190"/>
      <c r="G678" s="191"/>
      <c r="H678" s="190"/>
      <c r="I678" s="187"/>
      <c r="J678" s="184"/>
      <c r="K678" s="798" t="str">
        <f t="shared" si="47"/>
        <v>-</v>
      </c>
      <c r="L678" s="797" t="s">
        <v>34</v>
      </c>
      <c r="M678" s="189"/>
      <c r="N678" s="188"/>
      <c r="O678" s="188"/>
      <c r="P678" s="187"/>
      <c r="Q678" s="186"/>
      <c r="R678" s="185"/>
    </row>
    <row r="679" spans="1:18" ht="12" customHeight="1" x14ac:dyDescent="0.3">
      <c r="A679" s="796" t="str">
        <f t="shared" si="44"/>
        <v/>
      </c>
      <c r="B679" s="796" t="str">
        <f t="shared" si="45"/>
        <v/>
      </c>
      <c r="C679" s="796" t="str">
        <f t="shared" si="46"/>
        <v/>
      </c>
      <c r="D679" s="799"/>
      <c r="E679" s="190"/>
      <c r="F679" s="190"/>
      <c r="G679" s="191"/>
      <c r="H679" s="190"/>
      <c r="I679" s="187"/>
      <c r="J679" s="184"/>
      <c r="K679" s="798" t="str">
        <f t="shared" si="47"/>
        <v>-</v>
      </c>
      <c r="L679" s="797" t="s">
        <v>34</v>
      </c>
      <c r="M679" s="189"/>
      <c r="N679" s="188"/>
      <c r="O679" s="188"/>
      <c r="P679" s="187"/>
      <c r="Q679" s="186"/>
      <c r="R679" s="185"/>
    </row>
    <row r="680" spans="1:18" ht="12" customHeight="1" x14ac:dyDescent="0.3">
      <c r="A680" s="796" t="str">
        <f t="shared" si="44"/>
        <v/>
      </c>
      <c r="B680" s="796" t="str">
        <f t="shared" si="45"/>
        <v/>
      </c>
      <c r="C680" s="796" t="str">
        <f t="shared" si="46"/>
        <v/>
      </c>
      <c r="D680" s="799"/>
      <c r="E680" s="190"/>
      <c r="F680" s="190"/>
      <c r="G680" s="191"/>
      <c r="H680" s="190"/>
      <c r="I680" s="187"/>
      <c r="J680" s="184"/>
      <c r="K680" s="798" t="str">
        <f t="shared" si="47"/>
        <v>-</v>
      </c>
      <c r="L680" s="797" t="s">
        <v>34</v>
      </c>
      <c r="M680" s="189"/>
      <c r="N680" s="188"/>
      <c r="O680" s="188"/>
      <c r="P680" s="187"/>
      <c r="Q680" s="186"/>
      <c r="R680" s="185"/>
    </row>
    <row r="681" spans="1:18" ht="12" customHeight="1" x14ac:dyDescent="0.3">
      <c r="A681" s="796" t="str">
        <f t="shared" si="44"/>
        <v/>
      </c>
      <c r="B681" s="796" t="str">
        <f t="shared" si="45"/>
        <v/>
      </c>
      <c r="C681" s="796" t="str">
        <f t="shared" si="46"/>
        <v/>
      </c>
      <c r="D681" s="799"/>
      <c r="E681" s="190"/>
      <c r="F681" s="190"/>
      <c r="G681" s="191"/>
      <c r="H681" s="190"/>
      <c r="I681" s="187"/>
      <c r="J681" s="184"/>
      <c r="K681" s="798" t="str">
        <f t="shared" si="47"/>
        <v>-</v>
      </c>
      <c r="L681" s="797" t="s">
        <v>34</v>
      </c>
      <c r="M681" s="189"/>
      <c r="N681" s="188"/>
      <c r="O681" s="188"/>
      <c r="P681" s="187"/>
      <c r="Q681" s="186"/>
      <c r="R681" s="185"/>
    </row>
    <row r="682" spans="1:18" ht="12" customHeight="1" x14ac:dyDescent="0.3">
      <c r="A682" s="796" t="str">
        <f t="shared" si="44"/>
        <v/>
      </c>
      <c r="B682" s="796" t="str">
        <f t="shared" si="45"/>
        <v/>
      </c>
      <c r="C682" s="796" t="str">
        <f t="shared" si="46"/>
        <v/>
      </c>
      <c r="D682" s="799"/>
      <c r="E682" s="190"/>
      <c r="F682" s="190"/>
      <c r="G682" s="191"/>
      <c r="H682" s="190"/>
      <c r="I682" s="187"/>
      <c r="J682" s="184"/>
      <c r="K682" s="798" t="str">
        <f t="shared" si="47"/>
        <v>-</v>
      </c>
      <c r="L682" s="797" t="s">
        <v>34</v>
      </c>
      <c r="M682" s="189"/>
      <c r="N682" s="188"/>
      <c r="O682" s="188"/>
      <c r="P682" s="187"/>
      <c r="Q682" s="186"/>
      <c r="R682" s="185"/>
    </row>
    <row r="683" spans="1:18" ht="12" customHeight="1" x14ac:dyDescent="0.3">
      <c r="A683" s="796" t="str">
        <f t="shared" si="44"/>
        <v/>
      </c>
      <c r="B683" s="796" t="str">
        <f t="shared" si="45"/>
        <v/>
      </c>
      <c r="C683" s="796" t="str">
        <f t="shared" si="46"/>
        <v/>
      </c>
      <c r="D683" s="799"/>
      <c r="E683" s="190"/>
      <c r="F683" s="190"/>
      <c r="G683" s="191"/>
      <c r="H683" s="190"/>
      <c r="I683" s="187"/>
      <c r="J683" s="184"/>
      <c r="K683" s="798" t="str">
        <f t="shared" si="47"/>
        <v>-</v>
      </c>
      <c r="L683" s="797" t="s">
        <v>34</v>
      </c>
      <c r="M683" s="189"/>
      <c r="N683" s="188"/>
      <c r="O683" s="188"/>
      <c r="P683" s="187"/>
      <c r="Q683" s="186"/>
      <c r="R683" s="185"/>
    </row>
    <row r="684" spans="1:18" ht="12" customHeight="1" x14ac:dyDescent="0.3">
      <c r="A684" s="796" t="str">
        <f t="shared" si="44"/>
        <v/>
      </c>
      <c r="B684" s="796" t="str">
        <f t="shared" si="45"/>
        <v/>
      </c>
      <c r="C684" s="796" t="str">
        <f t="shared" si="46"/>
        <v/>
      </c>
      <c r="D684" s="799"/>
      <c r="E684" s="190"/>
      <c r="F684" s="190"/>
      <c r="G684" s="191"/>
      <c r="H684" s="190"/>
      <c r="I684" s="187"/>
      <c r="J684" s="184"/>
      <c r="K684" s="798" t="str">
        <f t="shared" si="47"/>
        <v>-</v>
      </c>
      <c r="L684" s="797" t="s">
        <v>34</v>
      </c>
      <c r="M684" s="189"/>
      <c r="N684" s="188"/>
      <c r="O684" s="188"/>
      <c r="P684" s="187"/>
      <c r="Q684" s="186"/>
      <c r="R684" s="185"/>
    </row>
    <row r="685" spans="1:18" ht="12" customHeight="1" x14ac:dyDescent="0.3">
      <c r="A685" s="796" t="str">
        <f t="shared" si="44"/>
        <v/>
      </c>
      <c r="B685" s="796" t="str">
        <f t="shared" si="45"/>
        <v/>
      </c>
      <c r="C685" s="796" t="str">
        <f t="shared" si="46"/>
        <v/>
      </c>
      <c r="D685" s="799"/>
      <c r="E685" s="190"/>
      <c r="F685" s="190"/>
      <c r="G685" s="191"/>
      <c r="H685" s="190"/>
      <c r="I685" s="187"/>
      <c r="J685" s="184"/>
      <c r="K685" s="798" t="str">
        <f t="shared" si="47"/>
        <v>-</v>
      </c>
      <c r="L685" s="797" t="s">
        <v>34</v>
      </c>
      <c r="M685" s="189"/>
      <c r="N685" s="188"/>
      <c r="O685" s="188"/>
      <c r="P685" s="187"/>
      <c r="Q685" s="186"/>
      <c r="R685" s="185"/>
    </row>
    <row r="686" spans="1:18" ht="12" customHeight="1" x14ac:dyDescent="0.3">
      <c r="A686" s="796" t="str">
        <f t="shared" si="44"/>
        <v/>
      </c>
      <c r="B686" s="796" t="str">
        <f t="shared" si="45"/>
        <v/>
      </c>
      <c r="C686" s="796" t="str">
        <f t="shared" si="46"/>
        <v/>
      </c>
      <c r="D686" s="799"/>
      <c r="E686" s="190"/>
      <c r="F686" s="190"/>
      <c r="G686" s="191"/>
      <c r="H686" s="190"/>
      <c r="I686" s="187"/>
      <c r="J686" s="184"/>
      <c r="K686" s="798" t="str">
        <f t="shared" si="47"/>
        <v>-</v>
      </c>
      <c r="L686" s="797" t="s">
        <v>34</v>
      </c>
      <c r="M686" s="189"/>
      <c r="N686" s="188"/>
      <c r="O686" s="188"/>
      <c r="P686" s="187"/>
      <c r="Q686" s="186"/>
      <c r="R686" s="185"/>
    </row>
    <row r="687" spans="1:18" ht="12" customHeight="1" x14ac:dyDescent="0.3">
      <c r="A687" s="796" t="str">
        <f t="shared" si="44"/>
        <v/>
      </c>
      <c r="B687" s="796" t="str">
        <f t="shared" si="45"/>
        <v/>
      </c>
      <c r="C687" s="796" t="str">
        <f t="shared" si="46"/>
        <v/>
      </c>
      <c r="D687" s="799"/>
      <c r="E687" s="190"/>
      <c r="F687" s="190"/>
      <c r="G687" s="191"/>
      <c r="H687" s="190"/>
      <c r="I687" s="187"/>
      <c r="J687" s="184"/>
      <c r="K687" s="798" t="str">
        <f t="shared" si="47"/>
        <v>-</v>
      </c>
      <c r="L687" s="797" t="s">
        <v>34</v>
      </c>
      <c r="M687" s="189"/>
      <c r="N687" s="188"/>
      <c r="O687" s="188"/>
      <c r="P687" s="187"/>
      <c r="Q687" s="186"/>
      <c r="R687" s="185"/>
    </row>
    <row r="688" spans="1:18" ht="12" customHeight="1" x14ac:dyDescent="0.3">
      <c r="A688" s="796" t="str">
        <f t="shared" si="44"/>
        <v/>
      </c>
      <c r="B688" s="796" t="str">
        <f t="shared" si="45"/>
        <v/>
      </c>
      <c r="C688" s="796" t="str">
        <f t="shared" si="46"/>
        <v/>
      </c>
      <c r="D688" s="799"/>
      <c r="E688" s="190"/>
      <c r="F688" s="190"/>
      <c r="G688" s="191"/>
      <c r="H688" s="190"/>
      <c r="I688" s="187"/>
      <c r="J688" s="184"/>
      <c r="K688" s="798" t="str">
        <f t="shared" si="47"/>
        <v>-</v>
      </c>
      <c r="L688" s="797" t="s">
        <v>34</v>
      </c>
      <c r="M688" s="189"/>
      <c r="N688" s="188"/>
      <c r="O688" s="188"/>
      <c r="P688" s="187"/>
      <c r="Q688" s="186"/>
      <c r="R688" s="185"/>
    </row>
    <row r="689" spans="1:18" ht="12" customHeight="1" x14ac:dyDescent="0.3">
      <c r="A689" s="796" t="str">
        <f t="shared" si="44"/>
        <v/>
      </c>
      <c r="B689" s="796" t="str">
        <f t="shared" si="45"/>
        <v/>
      </c>
      <c r="C689" s="796" t="str">
        <f t="shared" si="46"/>
        <v/>
      </c>
      <c r="D689" s="799"/>
      <c r="E689" s="190"/>
      <c r="F689" s="190"/>
      <c r="G689" s="191"/>
      <c r="H689" s="190"/>
      <c r="I689" s="187"/>
      <c r="J689" s="184"/>
      <c r="K689" s="798" t="str">
        <f t="shared" si="47"/>
        <v>-</v>
      </c>
      <c r="L689" s="797" t="s">
        <v>34</v>
      </c>
      <c r="M689" s="189"/>
      <c r="N689" s="188"/>
      <c r="O689" s="188"/>
      <c r="P689" s="187"/>
      <c r="Q689" s="186"/>
      <c r="R689" s="185"/>
    </row>
    <row r="690" spans="1:18" ht="12" customHeight="1" x14ac:dyDescent="0.3">
      <c r="A690" s="796" t="str">
        <f t="shared" si="44"/>
        <v/>
      </c>
      <c r="B690" s="796" t="str">
        <f t="shared" si="45"/>
        <v/>
      </c>
      <c r="C690" s="796" t="str">
        <f t="shared" si="46"/>
        <v/>
      </c>
      <c r="D690" s="799"/>
      <c r="E690" s="190"/>
      <c r="F690" s="190"/>
      <c r="G690" s="191"/>
      <c r="H690" s="190"/>
      <c r="I690" s="187"/>
      <c r="J690" s="184"/>
      <c r="K690" s="798" t="str">
        <f t="shared" si="47"/>
        <v>-</v>
      </c>
      <c r="L690" s="797" t="s">
        <v>34</v>
      </c>
      <c r="M690" s="189"/>
      <c r="N690" s="188"/>
      <c r="O690" s="188"/>
      <c r="P690" s="187"/>
      <c r="Q690" s="186"/>
      <c r="R690" s="185"/>
    </row>
    <row r="691" spans="1:18" ht="12" customHeight="1" x14ac:dyDescent="0.3">
      <c r="A691" s="796" t="str">
        <f t="shared" si="44"/>
        <v/>
      </c>
      <c r="B691" s="796" t="str">
        <f t="shared" si="45"/>
        <v/>
      </c>
      <c r="C691" s="796" t="str">
        <f t="shared" si="46"/>
        <v/>
      </c>
      <c r="D691" s="799"/>
      <c r="E691" s="190"/>
      <c r="F691" s="190"/>
      <c r="G691" s="191"/>
      <c r="H691" s="190"/>
      <c r="I691" s="187"/>
      <c r="J691" s="184"/>
      <c r="K691" s="798" t="str">
        <f t="shared" si="47"/>
        <v>-</v>
      </c>
      <c r="L691" s="797" t="s">
        <v>34</v>
      </c>
      <c r="M691" s="189"/>
      <c r="N691" s="188"/>
      <c r="O691" s="188"/>
      <c r="P691" s="187"/>
      <c r="Q691" s="186"/>
      <c r="R691" s="185"/>
    </row>
    <row r="692" spans="1:18" ht="12" customHeight="1" x14ac:dyDescent="0.3">
      <c r="A692" s="796" t="str">
        <f t="shared" si="44"/>
        <v/>
      </c>
      <c r="B692" s="796" t="str">
        <f t="shared" si="45"/>
        <v/>
      </c>
      <c r="C692" s="796" t="str">
        <f t="shared" si="46"/>
        <v/>
      </c>
      <c r="D692" s="799"/>
      <c r="E692" s="190"/>
      <c r="F692" s="190"/>
      <c r="G692" s="191"/>
      <c r="H692" s="190"/>
      <c r="I692" s="187"/>
      <c r="J692" s="184"/>
      <c r="K692" s="798" t="str">
        <f t="shared" si="47"/>
        <v>-</v>
      </c>
      <c r="L692" s="797" t="s">
        <v>34</v>
      </c>
      <c r="M692" s="189"/>
      <c r="N692" s="188"/>
      <c r="O692" s="188"/>
      <c r="P692" s="187"/>
      <c r="Q692" s="186"/>
      <c r="R692" s="185"/>
    </row>
    <row r="693" spans="1:18" ht="12" customHeight="1" x14ac:dyDescent="0.3">
      <c r="A693" s="796" t="str">
        <f t="shared" si="44"/>
        <v/>
      </c>
      <c r="B693" s="796" t="str">
        <f t="shared" si="45"/>
        <v/>
      </c>
      <c r="C693" s="796" t="str">
        <f t="shared" si="46"/>
        <v/>
      </c>
      <c r="D693" s="799"/>
      <c r="E693" s="190"/>
      <c r="F693" s="190"/>
      <c r="G693" s="191"/>
      <c r="H693" s="190"/>
      <c r="I693" s="187"/>
      <c r="J693" s="184"/>
      <c r="K693" s="798" t="str">
        <f t="shared" si="47"/>
        <v>-</v>
      </c>
      <c r="L693" s="797" t="s">
        <v>34</v>
      </c>
      <c r="M693" s="189"/>
      <c r="N693" s="188"/>
      <c r="O693" s="188"/>
      <c r="P693" s="187"/>
      <c r="Q693" s="186"/>
      <c r="R693" s="185"/>
    </row>
    <row r="694" spans="1:18" ht="12" customHeight="1" x14ac:dyDescent="0.3">
      <c r="A694" s="796" t="str">
        <f t="shared" si="44"/>
        <v/>
      </c>
      <c r="B694" s="796" t="str">
        <f t="shared" si="45"/>
        <v/>
      </c>
      <c r="C694" s="796" t="str">
        <f t="shared" si="46"/>
        <v/>
      </c>
      <c r="D694" s="799"/>
      <c r="E694" s="190"/>
      <c r="F694" s="190"/>
      <c r="G694" s="191"/>
      <c r="H694" s="190"/>
      <c r="I694" s="187"/>
      <c r="J694" s="184"/>
      <c r="K694" s="798" t="str">
        <f t="shared" si="47"/>
        <v>-</v>
      </c>
      <c r="L694" s="797" t="s">
        <v>34</v>
      </c>
      <c r="M694" s="189"/>
      <c r="N694" s="188"/>
      <c r="O694" s="188"/>
      <c r="P694" s="187"/>
      <c r="Q694" s="186"/>
      <c r="R694" s="185"/>
    </row>
    <row r="695" spans="1:18" ht="12" customHeight="1" x14ac:dyDescent="0.3">
      <c r="A695" s="796" t="str">
        <f t="shared" si="44"/>
        <v/>
      </c>
      <c r="B695" s="796" t="str">
        <f t="shared" si="45"/>
        <v/>
      </c>
      <c r="C695" s="796" t="str">
        <f t="shared" si="46"/>
        <v/>
      </c>
      <c r="D695" s="799"/>
      <c r="E695" s="190"/>
      <c r="F695" s="190"/>
      <c r="G695" s="191"/>
      <c r="H695" s="190"/>
      <c r="I695" s="187"/>
      <c r="J695" s="184"/>
      <c r="K695" s="798" t="str">
        <f t="shared" si="47"/>
        <v>-</v>
      </c>
      <c r="L695" s="797" t="s">
        <v>34</v>
      </c>
      <c r="M695" s="189"/>
      <c r="N695" s="188"/>
      <c r="O695" s="188"/>
      <c r="P695" s="187"/>
      <c r="Q695" s="186"/>
      <c r="R695" s="185"/>
    </row>
    <row r="696" spans="1:18" ht="12" customHeight="1" x14ac:dyDescent="0.3">
      <c r="A696" s="796" t="str">
        <f t="shared" si="44"/>
        <v/>
      </c>
      <c r="B696" s="796" t="str">
        <f t="shared" si="45"/>
        <v/>
      </c>
      <c r="C696" s="796" t="str">
        <f t="shared" si="46"/>
        <v/>
      </c>
      <c r="D696" s="799"/>
      <c r="E696" s="190"/>
      <c r="F696" s="190"/>
      <c r="G696" s="191"/>
      <c r="H696" s="190"/>
      <c r="I696" s="187"/>
      <c r="J696" s="184"/>
      <c r="K696" s="798" t="str">
        <f t="shared" si="47"/>
        <v>-</v>
      </c>
      <c r="L696" s="797" t="s">
        <v>34</v>
      </c>
      <c r="M696" s="189"/>
      <c r="N696" s="188"/>
      <c r="O696" s="188"/>
      <c r="P696" s="187"/>
      <c r="Q696" s="186"/>
      <c r="R696" s="185"/>
    </row>
    <row r="697" spans="1:18" ht="12" customHeight="1" x14ac:dyDescent="0.3">
      <c r="A697" s="796" t="str">
        <f t="shared" si="44"/>
        <v/>
      </c>
      <c r="B697" s="796" t="str">
        <f t="shared" si="45"/>
        <v/>
      </c>
      <c r="C697" s="796" t="str">
        <f t="shared" si="46"/>
        <v/>
      </c>
      <c r="D697" s="799"/>
      <c r="E697" s="190"/>
      <c r="F697" s="190"/>
      <c r="G697" s="191"/>
      <c r="H697" s="190"/>
      <c r="I697" s="187"/>
      <c r="J697" s="184"/>
      <c r="K697" s="798" t="str">
        <f t="shared" si="47"/>
        <v>-</v>
      </c>
      <c r="L697" s="797" t="s">
        <v>34</v>
      </c>
      <c r="M697" s="189"/>
      <c r="N697" s="188"/>
      <c r="O697" s="188"/>
      <c r="P697" s="187"/>
      <c r="Q697" s="186"/>
      <c r="R697" s="185"/>
    </row>
    <row r="698" spans="1:18" ht="12" customHeight="1" x14ac:dyDescent="0.3">
      <c r="A698" s="796" t="str">
        <f t="shared" si="44"/>
        <v/>
      </c>
      <c r="B698" s="796" t="str">
        <f t="shared" si="45"/>
        <v/>
      </c>
      <c r="C698" s="796" t="str">
        <f t="shared" si="46"/>
        <v/>
      </c>
      <c r="D698" s="799"/>
      <c r="E698" s="190"/>
      <c r="F698" s="190"/>
      <c r="G698" s="191"/>
      <c r="H698" s="190"/>
      <c r="I698" s="187"/>
      <c r="J698" s="184"/>
      <c r="K698" s="798" t="str">
        <f t="shared" si="47"/>
        <v>-</v>
      </c>
      <c r="L698" s="797" t="s">
        <v>34</v>
      </c>
      <c r="M698" s="189"/>
      <c r="N698" s="188"/>
      <c r="O698" s="188"/>
      <c r="P698" s="187"/>
      <c r="Q698" s="186"/>
      <c r="R698" s="185"/>
    </row>
    <row r="699" spans="1:18" ht="12" customHeight="1" x14ac:dyDescent="0.3">
      <c r="A699" s="796" t="str">
        <f t="shared" si="44"/>
        <v/>
      </c>
      <c r="B699" s="796" t="str">
        <f t="shared" si="45"/>
        <v/>
      </c>
      <c r="C699" s="796" t="str">
        <f t="shared" si="46"/>
        <v/>
      </c>
      <c r="D699" s="799"/>
      <c r="E699" s="190"/>
      <c r="F699" s="190"/>
      <c r="G699" s="191"/>
      <c r="H699" s="190"/>
      <c r="I699" s="187"/>
      <c r="J699" s="184"/>
      <c r="K699" s="798" t="str">
        <f t="shared" si="47"/>
        <v>-</v>
      </c>
      <c r="L699" s="797" t="s">
        <v>34</v>
      </c>
      <c r="M699" s="189"/>
      <c r="N699" s="188"/>
      <c r="O699" s="188"/>
      <c r="P699" s="187"/>
      <c r="Q699" s="186"/>
      <c r="R699" s="185"/>
    </row>
    <row r="700" spans="1:18" ht="12" customHeight="1" x14ac:dyDescent="0.3">
      <c r="A700" s="796" t="str">
        <f t="shared" si="44"/>
        <v/>
      </c>
      <c r="B700" s="796" t="str">
        <f t="shared" si="45"/>
        <v/>
      </c>
      <c r="C700" s="796" t="str">
        <f t="shared" si="46"/>
        <v/>
      </c>
      <c r="D700" s="799"/>
      <c r="E700" s="190"/>
      <c r="F700" s="190"/>
      <c r="G700" s="191"/>
      <c r="H700" s="190"/>
      <c r="I700" s="187"/>
      <c r="J700" s="184"/>
      <c r="K700" s="798" t="str">
        <f t="shared" si="47"/>
        <v>-</v>
      </c>
      <c r="L700" s="797" t="s">
        <v>34</v>
      </c>
      <c r="M700" s="189"/>
      <c r="N700" s="188"/>
      <c r="O700" s="188"/>
      <c r="P700" s="187"/>
      <c r="Q700" s="186"/>
      <c r="R700" s="185"/>
    </row>
    <row r="701" spans="1:18" ht="12" customHeight="1" x14ac:dyDescent="0.3">
      <c r="A701" s="796" t="str">
        <f t="shared" si="44"/>
        <v/>
      </c>
      <c r="B701" s="796" t="str">
        <f t="shared" si="45"/>
        <v/>
      </c>
      <c r="C701" s="796" t="str">
        <f t="shared" si="46"/>
        <v/>
      </c>
      <c r="D701" s="799"/>
      <c r="E701" s="190"/>
      <c r="F701" s="190"/>
      <c r="G701" s="191"/>
      <c r="H701" s="190"/>
      <c r="I701" s="187"/>
      <c r="J701" s="184"/>
      <c r="K701" s="798" t="str">
        <f t="shared" si="47"/>
        <v>-</v>
      </c>
      <c r="L701" s="797" t="s">
        <v>34</v>
      </c>
      <c r="M701" s="189"/>
      <c r="N701" s="188"/>
      <c r="O701" s="188"/>
      <c r="P701" s="187"/>
      <c r="Q701" s="186"/>
      <c r="R701" s="185"/>
    </row>
    <row r="702" spans="1:18" ht="12" customHeight="1" x14ac:dyDescent="0.3">
      <c r="A702" s="796" t="str">
        <f t="shared" si="44"/>
        <v/>
      </c>
      <c r="B702" s="796" t="str">
        <f t="shared" si="45"/>
        <v/>
      </c>
      <c r="C702" s="796" t="str">
        <f t="shared" si="46"/>
        <v/>
      </c>
      <c r="D702" s="799"/>
      <c r="E702" s="190"/>
      <c r="F702" s="190"/>
      <c r="G702" s="191"/>
      <c r="H702" s="190"/>
      <c r="I702" s="187"/>
      <c r="J702" s="184"/>
      <c r="K702" s="798" t="str">
        <f t="shared" si="47"/>
        <v>-</v>
      </c>
      <c r="L702" s="797" t="s">
        <v>34</v>
      </c>
      <c r="M702" s="189"/>
      <c r="N702" s="188"/>
      <c r="O702" s="188"/>
      <c r="P702" s="187"/>
      <c r="Q702" s="186"/>
      <c r="R702" s="185"/>
    </row>
    <row r="703" spans="1:18" ht="12" customHeight="1" x14ac:dyDescent="0.3">
      <c r="A703" s="796" t="str">
        <f t="shared" si="44"/>
        <v/>
      </c>
      <c r="B703" s="796" t="str">
        <f t="shared" si="45"/>
        <v/>
      </c>
      <c r="C703" s="796" t="str">
        <f t="shared" si="46"/>
        <v/>
      </c>
      <c r="D703" s="799"/>
      <c r="E703" s="190"/>
      <c r="F703" s="190"/>
      <c r="G703" s="191"/>
      <c r="H703" s="190"/>
      <c r="I703" s="187"/>
      <c r="J703" s="184"/>
      <c r="K703" s="798" t="str">
        <f t="shared" si="47"/>
        <v>-</v>
      </c>
      <c r="L703" s="797" t="s">
        <v>34</v>
      </c>
      <c r="M703" s="189"/>
      <c r="N703" s="188"/>
      <c r="O703" s="188"/>
      <c r="P703" s="187"/>
      <c r="Q703" s="186"/>
      <c r="R703" s="185"/>
    </row>
    <row r="704" spans="1:18" ht="12" customHeight="1" x14ac:dyDescent="0.3">
      <c r="A704" s="796" t="str">
        <f t="shared" si="44"/>
        <v/>
      </c>
      <c r="B704" s="796" t="str">
        <f t="shared" si="45"/>
        <v/>
      </c>
      <c r="C704" s="796" t="str">
        <f t="shared" si="46"/>
        <v/>
      </c>
      <c r="D704" s="799"/>
      <c r="E704" s="190"/>
      <c r="F704" s="190"/>
      <c r="G704" s="191"/>
      <c r="H704" s="190"/>
      <c r="I704" s="187"/>
      <c r="J704" s="184"/>
      <c r="K704" s="798" t="str">
        <f t="shared" si="47"/>
        <v>-</v>
      </c>
      <c r="L704" s="797" t="s">
        <v>34</v>
      </c>
      <c r="M704" s="189"/>
      <c r="N704" s="188"/>
      <c r="O704" s="188"/>
      <c r="P704" s="187"/>
      <c r="Q704" s="186"/>
      <c r="R704" s="185"/>
    </row>
    <row r="705" spans="1:18" ht="12" customHeight="1" x14ac:dyDescent="0.3">
      <c r="A705" s="796" t="str">
        <f t="shared" si="44"/>
        <v/>
      </c>
      <c r="B705" s="796" t="str">
        <f t="shared" si="45"/>
        <v/>
      </c>
      <c r="C705" s="796" t="str">
        <f t="shared" si="46"/>
        <v/>
      </c>
      <c r="D705" s="799"/>
      <c r="E705" s="190"/>
      <c r="F705" s="190"/>
      <c r="G705" s="191"/>
      <c r="H705" s="190"/>
      <c r="I705" s="187"/>
      <c r="J705" s="184"/>
      <c r="K705" s="798" t="str">
        <f t="shared" si="47"/>
        <v>-</v>
      </c>
      <c r="L705" s="797" t="s">
        <v>34</v>
      </c>
      <c r="M705" s="189"/>
      <c r="N705" s="188"/>
      <c r="O705" s="188"/>
      <c r="P705" s="187"/>
      <c r="Q705" s="186"/>
      <c r="R705" s="185"/>
    </row>
    <row r="706" spans="1:18" ht="12" customHeight="1" x14ac:dyDescent="0.3">
      <c r="A706" s="796" t="str">
        <f t="shared" si="44"/>
        <v/>
      </c>
      <c r="B706" s="796" t="str">
        <f t="shared" si="45"/>
        <v/>
      </c>
      <c r="C706" s="796" t="str">
        <f t="shared" si="46"/>
        <v/>
      </c>
      <c r="D706" s="799"/>
      <c r="E706" s="190"/>
      <c r="F706" s="190"/>
      <c r="G706" s="191"/>
      <c r="H706" s="190"/>
      <c r="I706" s="187"/>
      <c r="J706" s="184"/>
      <c r="K706" s="798" t="str">
        <f t="shared" si="47"/>
        <v>-</v>
      </c>
      <c r="L706" s="797" t="s">
        <v>34</v>
      </c>
      <c r="M706" s="189"/>
      <c r="N706" s="188"/>
      <c r="O706" s="188"/>
      <c r="P706" s="187"/>
      <c r="Q706" s="186"/>
      <c r="R706" s="185"/>
    </row>
    <row r="707" spans="1:18" ht="12" customHeight="1" x14ac:dyDescent="0.3">
      <c r="A707" s="796" t="str">
        <f t="shared" si="44"/>
        <v/>
      </c>
      <c r="B707" s="796" t="str">
        <f t="shared" si="45"/>
        <v/>
      </c>
      <c r="C707" s="796" t="str">
        <f t="shared" si="46"/>
        <v/>
      </c>
      <c r="D707" s="799"/>
      <c r="E707" s="190"/>
      <c r="F707" s="190"/>
      <c r="G707" s="191"/>
      <c r="H707" s="190"/>
      <c r="I707" s="187"/>
      <c r="J707" s="184"/>
      <c r="K707" s="798" t="str">
        <f t="shared" si="47"/>
        <v>-</v>
      </c>
      <c r="L707" s="797" t="s">
        <v>34</v>
      </c>
      <c r="M707" s="189"/>
      <c r="N707" s="188"/>
      <c r="O707" s="188"/>
      <c r="P707" s="187"/>
      <c r="Q707" s="186"/>
      <c r="R707" s="185"/>
    </row>
    <row r="708" spans="1:18" ht="12" customHeight="1" x14ac:dyDescent="0.3">
      <c r="A708" s="796" t="str">
        <f t="shared" si="44"/>
        <v/>
      </c>
      <c r="B708" s="796" t="str">
        <f t="shared" si="45"/>
        <v/>
      </c>
      <c r="C708" s="796" t="str">
        <f t="shared" si="46"/>
        <v/>
      </c>
      <c r="D708" s="799"/>
      <c r="E708" s="190"/>
      <c r="F708" s="190"/>
      <c r="G708" s="191"/>
      <c r="H708" s="190"/>
      <c r="I708" s="187"/>
      <c r="J708" s="184"/>
      <c r="K708" s="798" t="str">
        <f t="shared" si="47"/>
        <v>-</v>
      </c>
      <c r="L708" s="797" t="s">
        <v>34</v>
      </c>
      <c r="M708" s="189"/>
      <c r="N708" s="188"/>
      <c r="O708" s="188"/>
      <c r="P708" s="187"/>
      <c r="Q708" s="186"/>
      <c r="R708" s="185"/>
    </row>
    <row r="709" spans="1:18" ht="12" customHeight="1" x14ac:dyDescent="0.3">
      <c r="A709" s="796" t="str">
        <f t="shared" si="44"/>
        <v/>
      </c>
      <c r="B709" s="796" t="str">
        <f t="shared" si="45"/>
        <v/>
      </c>
      <c r="C709" s="796" t="str">
        <f t="shared" si="46"/>
        <v/>
      </c>
      <c r="D709" s="799"/>
      <c r="E709" s="190"/>
      <c r="F709" s="190"/>
      <c r="G709" s="191"/>
      <c r="H709" s="190"/>
      <c r="I709" s="187"/>
      <c r="J709" s="184"/>
      <c r="K709" s="798" t="str">
        <f t="shared" si="47"/>
        <v>-</v>
      </c>
      <c r="L709" s="797" t="s">
        <v>34</v>
      </c>
      <c r="M709" s="189"/>
      <c r="N709" s="188"/>
      <c r="O709" s="188"/>
      <c r="P709" s="187"/>
      <c r="Q709" s="186"/>
      <c r="R709" s="185"/>
    </row>
    <row r="710" spans="1:18" ht="12" customHeight="1" x14ac:dyDescent="0.3">
      <c r="A710" s="796" t="str">
        <f t="shared" si="44"/>
        <v/>
      </c>
      <c r="B710" s="796" t="str">
        <f t="shared" si="45"/>
        <v/>
      </c>
      <c r="C710" s="796" t="str">
        <f t="shared" si="46"/>
        <v/>
      </c>
      <c r="D710" s="799"/>
      <c r="E710" s="190"/>
      <c r="F710" s="190"/>
      <c r="G710" s="191"/>
      <c r="H710" s="190"/>
      <c r="I710" s="187"/>
      <c r="J710" s="184"/>
      <c r="K710" s="798" t="str">
        <f t="shared" si="47"/>
        <v>-</v>
      </c>
      <c r="L710" s="797" t="s">
        <v>34</v>
      </c>
      <c r="M710" s="189"/>
      <c r="N710" s="188"/>
      <c r="O710" s="188"/>
      <c r="P710" s="187"/>
      <c r="Q710" s="186"/>
      <c r="R710" s="185"/>
    </row>
    <row r="711" spans="1:18" ht="12" customHeight="1" x14ac:dyDescent="0.3">
      <c r="A711" s="796" t="str">
        <f t="shared" ref="A711:A774" si="48">IF($M711="","",TEXT($K711,"dd/mm/aa hh")&amp;" "&amp;$E711&amp;" "&amp;$I711&amp;" "&amp;$M711&amp;" "&amp;$N711&amp;" "&amp;$O711)</f>
        <v/>
      </c>
      <c r="B711" s="796" t="str">
        <f t="shared" ref="B711:B774" si="49">IF($M711="","",TEXT($L711,"dd/mm/aa hh")&amp;" "&amp;$E711&amp;" "&amp;$I711&amp;" "&amp;$M711&amp;" "&amp;$N711&amp;" "&amp;$O711)</f>
        <v/>
      </c>
      <c r="C711" s="796" t="str">
        <f t="shared" ref="C711:C774" si="50">IF($M711="","",TEXT($K711,"dd/mm/aa hh")&amp;" "&amp;$M711&amp;" "&amp;$N711)</f>
        <v/>
      </c>
      <c r="D711" s="799"/>
      <c r="E711" s="190"/>
      <c r="F711" s="190"/>
      <c r="G711" s="191"/>
      <c r="H711" s="190"/>
      <c r="I711" s="187"/>
      <c r="J711" s="184"/>
      <c r="K711" s="798" t="str">
        <f t="shared" si="47"/>
        <v>-</v>
      </c>
      <c r="L711" s="797" t="s">
        <v>34</v>
      </c>
      <c r="M711" s="189"/>
      <c r="N711" s="188"/>
      <c r="O711" s="188"/>
      <c r="P711" s="187"/>
      <c r="Q711" s="186"/>
      <c r="R711" s="185"/>
    </row>
    <row r="712" spans="1:18" ht="12" customHeight="1" x14ac:dyDescent="0.3">
      <c r="A712" s="796" t="str">
        <f t="shared" si="48"/>
        <v/>
      </c>
      <c r="B712" s="796" t="str">
        <f t="shared" si="49"/>
        <v/>
      </c>
      <c r="C712" s="796" t="str">
        <f t="shared" si="50"/>
        <v/>
      </c>
      <c r="D712" s="799"/>
      <c r="E712" s="190"/>
      <c r="F712" s="190"/>
      <c r="G712" s="191"/>
      <c r="H712" s="190"/>
      <c r="I712" s="187"/>
      <c r="J712" s="184"/>
      <c r="K712" s="798" t="str">
        <f t="shared" ref="K712:K775" si="51">IFERROR(VALUE(TEXT(SUM($J712,$D712),"dd/mm/aaaa hh")&amp;":00"),"-")</f>
        <v>-</v>
      </c>
      <c r="L712" s="797" t="s">
        <v>34</v>
      </c>
      <c r="M712" s="189"/>
      <c r="N712" s="188"/>
      <c r="O712" s="188"/>
      <c r="P712" s="187"/>
      <c r="Q712" s="186"/>
      <c r="R712" s="185"/>
    </row>
    <row r="713" spans="1:18" ht="12" customHeight="1" x14ac:dyDescent="0.3">
      <c r="A713" s="796" t="str">
        <f t="shared" si="48"/>
        <v/>
      </c>
      <c r="B713" s="796" t="str">
        <f t="shared" si="49"/>
        <v/>
      </c>
      <c r="C713" s="796" t="str">
        <f t="shared" si="50"/>
        <v/>
      </c>
      <c r="D713" s="799"/>
      <c r="E713" s="190"/>
      <c r="F713" s="190"/>
      <c r="G713" s="191"/>
      <c r="H713" s="190"/>
      <c r="I713" s="187"/>
      <c r="J713" s="184"/>
      <c r="K713" s="798" t="str">
        <f t="shared" si="51"/>
        <v>-</v>
      </c>
      <c r="L713" s="797" t="s">
        <v>34</v>
      </c>
      <c r="M713" s="189"/>
      <c r="N713" s="188"/>
      <c r="O713" s="188"/>
      <c r="P713" s="187"/>
      <c r="Q713" s="186"/>
      <c r="R713" s="185"/>
    </row>
    <row r="714" spans="1:18" ht="12" customHeight="1" x14ac:dyDescent="0.3">
      <c r="A714" s="796" t="str">
        <f t="shared" si="48"/>
        <v/>
      </c>
      <c r="B714" s="796" t="str">
        <f t="shared" si="49"/>
        <v/>
      </c>
      <c r="C714" s="796" t="str">
        <f t="shared" si="50"/>
        <v/>
      </c>
      <c r="D714" s="799"/>
      <c r="E714" s="190"/>
      <c r="F714" s="190"/>
      <c r="G714" s="191"/>
      <c r="H714" s="190"/>
      <c r="I714" s="187"/>
      <c r="J714" s="184"/>
      <c r="K714" s="798" t="str">
        <f t="shared" si="51"/>
        <v>-</v>
      </c>
      <c r="L714" s="797" t="s">
        <v>34</v>
      </c>
      <c r="M714" s="189"/>
      <c r="N714" s="188"/>
      <c r="O714" s="188"/>
      <c r="P714" s="187"/>
      <c r="Q714" s="186"/>
      <c r="R714" s="185"/>
    </row>
    <row r="715" spans="1:18" ht="12" customHeight="1" x14ac:dyDescent="0.3">
      <c r="A715" s="796" t="str">
        <f t="shared" si="48"/>
        <v/>
      </c>
      <c r="B715" s="796" t="str">
        <f t="shared" si="49"/>
        <v/>
      </c>
      <c r="C715" s="796" t="str">
        <f t="shared" si="50"/>
        <v/>
      </c>
      <c r="D715" s="799"/>
      <c r="E715" s="190"/>
      <c r="F715" s="190"/>
      <c r="G715" s="191"/>
      <c r="H715" s="190"/>
      <c r="I715" s="187"/>
      <c r="J715" s="184"/>
      <c r="K715" s="798" t="str">
        <f t="shared" si="51"/>
        <v>-</v>
      </c>
      <c r="L715" s="797" t="s">
        <v>34</v>
      </c>
      <c r="M715" s="189"/>
      <c r="N715" s="188"/>
      <c r="O715" s="188"/>
      <c r="P715" s="187"/>
      <c r="Q715" s="186"/>
      <c r="R715" s="185"/>
    </row>
    <row r="716" spans="1:18" ht="12" customHeight="1" x14ac:dyDescent="0.3">
      <c r="A716" s="796" t="str">
        <f t="shared" si="48"/>
        <v/>
      </c>
      <c r="B716" s="796" t="str">
        <f t="shared" si="49"/>
        <v/>
      </c>
      <c r="C716" s="796" t="str">
        <f t="shared" si="50"/>
        <v/>
      </c>
      <c r="D716" s="799"/>
      <c r="E716" s="190"/>
      <c r="F716" s="190"/>
      <c r="G716" s="191"/>
      <c r="H716" s="190"/>
      <c r="I716" s="187"/>
      <c r="J716" s="184"/>
      <c r="K716" s="798" t="str">
        <f t="shared" si="51"/>
        <v>-</v>
      </c>
      <c r="L716" s="797" t="s">
        <v>34</v>
      </c>
      <c r="M716" s="189"/>
      <c r="N716" s="188"/>
      <c r="O716" s="188"/>
      <c r="P716" s="187"/>
      <c r="Q716" s="186"/>
      <c r="R716" s="185"/>
    </row>
    <row r="717" spans="1:18" ht="12" customHeight="1" x14ac:dyDescent="0.3">
      <c r="A717" s="796" t="str">
        <f t="shared" si="48"/>
        <v/>
      </c>
      <c r="B717" s="796" t="str">
        <f t="shared" si="49"/>
        <v/>
      </c>
      <c r="C717" s="796" t="str">
        <f t="shared" si="50"/>
        <v/>
      </c>
      <c r="D717" s="799"/>
      <c r="E717" s="190"/>
      <c r="F717" s="190"/>
      <c r="G717" s="191"/>
      <c r="H717" s="190"/>
      <c r="I717" s="187"/>
      <c r="J717" s="184"/>
      <c r="K717" s="798" t="str">
        <f t="shared" si="51"/>
        <v>-</v>
      </c>
      <c r="L717" s="797" t="s">
        <v>34</v>
      </c>
      <c r="M717" s="189"/>
      <c r="N717" s="188"/>
      <c r="O717" s="188"/>
      <c r="P717" s="187"/>
      <c r="Q717" s="186"/>
      <c r="R717" s="185"/>
    </row>
    <row r="718" spans="1:18" ht="12" customHeight="1" x14ac:dyDescent="0.3">
      <c r="A718" s="796" t="str">
        <f t="shared" si="48"/>
        <v/>
      </c>
      <c r="B718" s="796" t="str">
        <f t="shared" si="49"/>
        <v/>
      </c>
      <c r="C718" s="796" t="str">
        <f t="shared" si="50"/>
        <v/>
      </c>
      <c r="D718" s="799"/>
      <c r="E718" s="190"/>
      <c r="F718" s="190"/>
      <c r="G718" s="191"/>
      <c r="H718" s="190"/>
      <c r="I718" s="187"/>
      <c r="J718" s="184"/>
      <c r="K718" s="798" t="str">
        <f t="shared" si="51"/>
        <v>-</v>
      </c>
      <c r="L718" s="797" t="s">
        <v>34</v>
      </c>
      <c r="M718" s="189"/>
      <c r="N718" s="188"/>
      <c r="O718" s="188"/>
      <c r="P718" s="187"/>
      <c r="Q718" s="186"/>
      <c r="R718" s="185"/>
    </row>
    <row r="719" spans="1:18" ht="12" customHeight="1" x14ac:dyDescent="0.3">
      <c r="A719" s="796" t="str">
        <f t="shared" si="48"/>
        <v/>
      </c>
      <c r="B719" s="796" t="str">
        <f t="shared" si="49"/>
        <v/>
      </c>
      <c r="C719" s="796" t="str">
        <f t="shared" si="50"/>
        <v/>
      </c>
      <c r="D719" s="799"/>
      <c r="E719" s="190"/>
      <c r="F719" s="190"/>
      <c r="G719" s="191"/>
      <c r="H719" s="190"/>
      <c r="I719" s="187"/>
      <c r="J719" s="184"/>
      <c r="K719" s="798" t="str">
        <f t="shared" si="51"/>
        <v>-</v>
      </c>
      <c r="L719" s="797" t="s">
        <v>34</v>
      </c>
      <c r="M719" s="189"/>
      <c r="N719" s="188"/>
      <c r="O719" s="188"/>
      <c r="P719" s="187"/>
      <c r="Q719" s="186"/>
      <c r="R719" s="185"/>
    </row>
    <row r="720" spans="1:18" ht="12" customHeight="1" x14ac:dyDescent="0.3">
      <c r="A720" s="796" t="str">
        <f t="shared" si="48"/>
        <v/>
      </c>
      <c r="B720" s="796" t="str">
        <f t="shared" si="49"/>
        <v/>
      </c>
      <c r="C720" s="796" t="str">
        <f t="shared" si="50"/>
        <v/>
      </c>
      <c r="D720" s="799"/>
      <c r="E720" s="190"/>
      <c r="F720" s="190"/>
      <c r="G720" s="191"/>
      <c r="H720" s="190"/>
      <c r="I720" s="187"/>
      <c r="J720" s="184"/>
      <c r="K720" s="798" t="str">
        <f t="shared" si="51"/>
        <v>-</v>
      </c>
      <c r="L720" s="797" t="s">
        <v>34</v>
      </c>
      <c r="M720" s="189"/>
      <c r="N720" s="188"/>
      <c r="O720" s="188"/>
      <c r="P720" s="187"/>
      <c r="Q720" s="186"/>
      <c r="R720" s="185"/>
    </row>
    <row r="721" spans="1:18" ht="12" customHeight="1" x14ac:dyDescent="0.3">
      <c r="A721" s="796" t="str">
        <f t="shared" si="48"/>
        <v/>
      </c>
      <c r="B721" s="796" t="str">
        <f t="shared" si="49"/>
        <v/>
      </c>
      <c r="C721" s="796" t="str">
        <f t="shared" si="50"/>
        <v/>
      </c>
      <c r="D721" s="799"/>
      <c r="E721" s="190"/>
      <c r="F721" s="190"/>
      <c r="G721" s="191"/>
      <c r="H721" s="190"/>
      <c r="I721" s="187"/>
      <c r="J721" s="184"/>
      <c r="K721" s="798" t="str">
        <f t="shared" si="51"/>
        <v>-</v>
      </c>
      <c r="L721" s="797" t="s">
        <v>34</v>
      </c>
      <c r="M721" s="189"/>
      <c r="N721" s="188"/>
      <c r="O721" s="188"/>
      <c r="P721" s="187"/>
      <c r="Q721" s="186"/>
      <c r="R721" s="185"/>
    </row>
    <row r="722" spans="1:18" ht="12" customHeight="1" x14ac:dyDescent="0.3">
      <c r="A722" s="796" t="str">
        <f t="shared" si="48"/>
        <v/>
      </c>
      <c r="B722" s="796" t="str">
        <f t="shared" si="49"/>
        <v/>
      </c>
      <c r="C722" s="796" t="str">
        <f t="shared" si="50"/>
        <v/>
      </c>
      <c r="D722" s="799"/>
      <c r="E722" s="190"/>
      <c r="F722" s="190"/>
      <c r="G722" s="191"/>
      <c r="H722" s="190"/>
      <c r="I722" s="187"/>
      <c r="J722" s="184"/>
      <c r="K722" s="798" t="str">
        <f t="shared" si="51"/>
        <v>-</v>
      </c>
      <c r="L722" s="797" t="s">
        <v>34</v>
      </c>
      <c r="M722" s="189"/>
      <c r="N722" s="188"/>
      <c r="O722" s="188"/>
      <c r="P722" s="187"/>
      <c r="Q722" s="186"/>
      <c r="R722" s="185"/>
    </row>
    <row r="723" spans="1:18" ht="12" customHeight="1" x14ac:dyDescent="0.3">
      <c r="A723" s="796" t="str">
        <f t="shared" si="48"/>
        <v/>
      </c>
      <c r="B723" s="796" t="str">
        <f t="shared" si="49"/>
        <v/>
      </c>
      <c r="C723" s="796" t="str">
        <f t="shared" si="50"/>
        <v/>
      </c>
      <c r="D723" s="799"/>
      <c r="E723" s="190"/>
      <c r="F723" s="190"/>
      <c r="G723" s="191"/>
      <c r="H723" s="190"/>
      <c r="I723" s="187"/>
      <c r="J723" s="184"/>
      <c r="K723" s="798" t="str">
        <f t="shared" si="51"/>
        <v>-</v>
      </c>
      <c r="L723" s="797" t="s">
        <v>34</v>
      </c>
      <c r="M723" s="189"/>
      <c r="N723" s="188"/>
      <c r="O723" s="188"/>
      <c r="P723" s="187"/>
      <c r="Q723" s="186"/>
      <c r="R723" s="185"/>
    </row>
    <row r="724" spans="1:18" ht="12" customHeight="1" x14ac:dyDescent="0.3">
      <c r="A724" s="796" t="str">
        <f t="shared" si="48"/>
        <v/>
      </c>
      <c r="B724" s="796" t="str">
        <f t="shared" si="49"/>
        <v/>
      </c>
      <c r="C724" s="796" t="str">
        <f t="shared" si="50"/>
        <v/>
      </c>
      <c r="D724" s="799"/>
      <c r="E724" s="190"/>
      <c r="F724" s="190"/>
      <c r="G724" s="191"/>
      <c r="H724" s="190"/>
      <c r="I724" s="187"/>
      <c r="J724" s="184"/>
      <c r="K724" s="798" t="str">
        <f t="shared" si="51"/>
        <v>-</v>
      </c>
      <c r="L724" s="797" t="s">
        <v>34</v>
      </c>
      <c r="M724" s="189"/>
      <c r="N724" s="188"/>
      <c r="O724" s="188"/>
      <c r="P724" s="187"/>
      <c r="Q724" s="186"/>
      <c r="R724" s="185"/>
    </row>
    <row r="725" spans="1:18" ht="12" customHeight="1" x14ac:dyDescent="0.3">
      <c r="A725" s="796" t="str">
        <f t="shared" si="48"/>
        <v/>
      </c>
      <c r="B725" s="796" t="str">
        <f t="shared" si="49"/>
        <v/>
      </c>
      <c r="C725" s="796" t="str">
        <f t="shared" si="50"/>
        <v/>
      </c>
      <c r="D725" s="799"/>
      <c r="E725" s="190"/>
      <c r="F725" s="190"/>
      <c r="G725" s="191"/>
      <c r="H725" s="190"/>
      <c r="I725" s="187"/>
      <c r="J725" s="184"/>
      <c r="K725" s="798" t="str">
        <f t="shared" si="51"/>
        <v>-</v>
      </c>
      <c r="L725" s="797" t="s">
        <v>34</v>
      </c>
      <c r="M725" s="189"/>
      <c r="N725" s="188"/>
      <c r="O725" s="188"/>
      <c r="P725" s="187"/>
      <c r="Q725" s="186"/>
      <c r="R725" s="185"/>
    </row>
    <row r="726" spans="1:18" ht="12" customHeight="1" x14ac:dyDescent="0.3">
      <c r="A726" s="796" t="str">
        <f t="shared" si="48"/>
        <v/>
      </c>
      <c r="B726" s="796" t="str">
        <f t="shared" si="49"/>
        <v/>
      </c>
      <c r="C726" s="796" t="str">
        <f t="shared" si="50"/>
        <v/>
      </c>
      <c r="D726" s="799"/>
      <c r="E726" s="190"/>
      <c r="F726" s="190"/>
      <c r="G726" s="191"/>
      <c r="H726" s="190"/>
      <c r="I726" s="187"/>
      <c r="J726" s="184"/>
      <c r="K726" s="798" t="str">
        <f t="shared" si="51"/>
        <v>-</v>
      </c>
      <c r="L726" s="797" t="s">
        <v>34</v>
      </c>
      <c r="M726" s="189"/>
      <c r="N726" s="188"/>
      <c r="O726" s="188"/>
      <c r="P726" s="187"/>
      <c r="Q726" s="186"/>
      <c r="R726" s="185"/>
    </row>
    <row r="727" spans="1:18" ht="12" customHeight="1" x14ac:dyDescent="0.3">
      <c r="A727" s="796" t="str">
        <f t="shared" si="48"/>
        <v/>
      </c>
      <c r="B727" s="796" t="str">
        <f t="shared" si="49"/>
        <v/>
      </c>
      <c r="C727" s="796" t="str">
        <f t="shared" si="50"/>
        <v/>
      </c>
      <c r="D727" s="799"/>
      <c r="E727" s="190"/>
      <c r="F727" s="190"/>
      <c r="G727" s="191"/>
      <c r="H727" s="190"/>
      <c r="I727" s="187"/>
      <c r="J727" s="184"/>
      <c r="K727" s="798" t="str">
        <f t="shared" si="51"/>
        <v>-</v>
      </c>
      <c r="L727" s="797" t="s">
        <v>34</v>
      </c>
      <c r="M727" s="189"/>
      <c r="N727" s="188"/>
      <c r="O727" s="188"/>
      <c r="P727" s="187"/>
      <c r="Q727" s="186"/>
      <c r="R727" s="185"/>
    </row>
    <row r="728" spans="1:18" ht="12" customHeight="1" x14ac:dyDescent="0.3">
      <c r="A728" s="796" t="str">
        <f t="shared" si="48"/>
        <v/>
      </c>
      <c r="B728" s="796" t="str">
        <f t="shared" si="49"/>
        <v/>
      </c>
      <c r="C728" s="796" t="str">
        <f t="shared" si="50"/>
        <v/>
      </c>
      <c r="D728" s="799"/>
      <c r="E728" s="190"/>
      <c r="F728" s="190"/>
      <c r="G728" s="191"/>
      <c r="H728" s="190"/>
      <c r="I728" s="187"/>
      <c r="J728" s="184"/>
      <c r="K728" s="798" t="str">
        <f t="shared" si="51"/>
        <v>-</v>
      </c>
      <c r="L728" s="797" t="s">
        <v>34</v>
      </c>
      <c r="M728" s="189"/>
      <c r="N728" s="188"/>
      <c r="O728" s="188"/>
      <c r="P728" s="187"/>
      <c r="Q728" s="186"/>
      <c r="R728" s="185"/>
    </row>
    <row r="729" spans="1:18" ht="12" customHeight="1" x14ac:dyDescent="0.3">
      <c r="A729" s="796" t="str">
        <f t="shared" si="48"/>
        <v/>
      </c>
      <c r="B729" s="796" t="str">
        <f t="shared" si="49"/>
        <v/>
      </c>
      <c r="C729" s="796" t="str">
        <f t="shared" si="50"/>
        <v/>
      </c>
      <c r="D729" s="799"/>
      <c r="E729" s="190"/>
      <c r="F729" s="190"/>
      <c r="G729" s="191"/>
      <c r="H729" s="190"/>
      <c r="I729" s="187"/>
      <c r="J729" s="184"/>
      <c r="K729" s="798" t="str">
        <f t="shared" si="51"/>
        <v>-</v>
      </c>
      <c r="L729" s="797" t="s">
        <v>34</v>
      </c>
      <c r="M729" s="189"/>
      <c r="N729" s="188"/>
      <c r="O729" s="188"/>
      <c r="P729" s="187"/>
      <c r="Q729" s="186"/>
      <c r="R729" s="185"/>
    </row>
    <row r="730" spans="1:18" ht="12" customHeight="1" x14ac:dyDescent="0.3">
      <c r="A730" s="796" t="str">
        <f t="shared" si="48"/>
        <v/>
      </c>
      <c r="B730" s="796" t="str">
        <f t="shared" si="49"/>
        <v/>
      </c>
      <c r="C730" s="796" t="str">
        <f t="shared" si="50"/>
        <v/>
      </c>
      <c r="D730" s="799"/>
      <c r="E730" s="190"/>
      <c r="F730" s="190"/>
      <c r="G730" s="191"/>
      <c r="H730" s="190"/>
      <c r="I730" s="187"/>
      <c r="J730" s="184"/>
      <c r="K730" s="798" t="str">
        <f t="shared" si="51"/>
        <v>-</v>
      </c>
      <c r="L730" s="797" t="s">
        <v>34</v>
      </c>
      <c r="M730" s="189"/>
      <c r="N730" s="188"/>
      <c r="O730" s="188"/>
      <c r="P730" s="187"/>
      <c r="Q730" s="186"/>
      <c r="R730" s="185"/>
    </row>
    <row r="731" spans="1:18" ht="12" customHeight="1" x14ac:dyDescent="0.3">
      <c r="A731" s="796" t="str">
        <f t="shared" si="48"/>
        <v/>
      </c>
      <c r="B731" s="796" t="str">
        <f t="shared" si="49"/>
        <v/>
      </c>
      <c r="C731" s="796" t="str">
        <f t="shared" si="50"/>
        <v/>
      </c>
      <c r="D731" s="799"/>
      <c r="E731" s="190"/>
      <c r="F731" s="190"/>
      <c r="G731" s="191"/>
      <c r="H731" s="190"/>
      <c r="I731" s="187"/>
      <c r="J731" s="184"/>
      <c r="K731" s="798" t="str">
        <f t="shared" si="51"/>
        <v>-</v>
      </c>
      <c r="L731" s="797" t="s">
        <v>34</v>
      </c>
      <c r="M731" s="189"/>
      <c r="N731" s="188"/>
      <c r="O731" s="188"/>
      <c r="P731" s="187"/>
      <c r="Q731" s="186"/>
      <c r="R731" s="185"/>
    </row>
    <row r="732" spans="1:18" ht="12" customHeight="1" x14ac:dyDescent="0.3">
      <c r="A732" s="796" t="str">
        <f t="shared" si="48"/>
        <v/>
      </c>
      <c r="B732" s="796" t="str">
        <f t="shared" si="49"/>
        <v/>
      </c>
      <c r="C732" s="796" t="str">
        <f t="shared" si="50"/>
        <v/>
      </c>
      <c r="D732" s="799"/>
      <c r="E732" s="190"/>
      <c r="F732" s="190"/>
      <c r="G732" s="191"/>
      <c r="H732" s="190"/>
      <c r="I732" s="187"/>
      <c r="J732" s="184"/>
      <c r="K732" s="798" t="str">
        <f t="shared" si="51"/>
        <v>-</v>
      </c>
      <c r="L732" s="797" t="s">
        <v>34</v>
      </c>
      <c r="M732" s="189"/>
      <c r="N732" s="188"/>
      <c r="O732" s="188"/>
      <c r="P732" s="187"/>
      <c r="Q732" s="186"/>
      <c r="R732" s="185"/>
    </row>
    <row r="733" spans="1:18" ht="12" customHeight="1" x14ac:dyDescent="0.3">
      <c r="A733" s="796" t="str">
        <f t="shared" si="48"/>
        <v/>
      </c>
      <c r="B733" s="796" t="str">
        <f t="shared" si="49"/>
        <v/>
      </c>
      <c r="C733" s="796" t="str">
        <f t="shared" si="50"/>
        <v/>
      </c>
      <c r="D733" s="799"/>
      <c r="E733" s="190"/>
      <c r="F733" s="190"/>
      <c r="G733" s="191"/>
      <c r="H733" s="190"/>
      <c r="I733" s="187"/>
      <c r="J733" s="184"/>
      <c r="K733" s="798" t="str">
        <f t="shared" si="51"/>
        <v>-</v>
      </c>
      <c r="L733" s="797" t="s">
        <v>34</v>
      </c>
      <c r="M733" s="189"/>
      <c r="N733" s="188"/>
      <c r="O733" s="188"/>
      <c r="P733" s="187"/>
      <c r="Q733" s="186"/>
      <c r="R733" s="185"/>
    </row>
    <row r="734" spans="1:18" ht="12" customHeight="1" x14ac:dyDescent="0.3">
      <c r="A734" s="796" t="str">
        <f t="shared" si="48"/>
        <v/>
      </c>
      <c r="B734" s="796" t="str">
        <f t="shared" si="49"/>
        <v/>
      </c>
      <c r="C734" s="796" t="str">
        <f t="shared" si="50"/>
        <v/>
      </c>
      <c r="D734" s="799"/>
      <c r="E734" s="190"/>
      <c r="F734" s="190"/>
      <c r="G734" s="191"/>
      <c r="H734" s="190"/>
      <c r="I734" s="187"/>
      <c r="J734" s="184"/>
      <c r="K734" s="798" t="str">
        <f t="shared" si="51"/>
        <v>-</v>
      </c>
      <c r="L734" s="797" t="s">
        <v>34</v>
      </c>
      <c r="M734" s="189"/>
      <c r="N734" s="188"/>
      <c r="O734" s="188"/>
      <c r="P734" s="187"/>
      <c r="Q734" s="186"/>
      <c r="R734" s="185"/>
    </row>
    <row r="735" spans="1:18" ht="12" customHeight="1" x14ac:dyDescent="0.3">
      <c r="A735" s="796" t="str">
        <f t="shared" si="48"/>
        <v/>
      </c>
      <c r="B735" s="796" t="str">
        <f t="shared" si="49"/>
        <v/>
      </c>
      <c r="C735" s="796" t="str">
        <f t="shared" si="50"/>
        <v/>
      </c>
      <c r="D735" s="799"/>
      <c r="E735" s="190"/>
      <c r="F735" s="190"/>
      <c r="G735" s="191"/>
      <c r="H735" s="190"/>
      <c r="I735" s="187"/>
      <c r="J735" s="184"/>
      <c r="K735" s="798" t="str">
        <f t="shared" si="51"/>
        <v>-</v>
      </c>
      <c r="L735" s="797" t="s">
        <v>34</v>
      </c>
      <c r="M735" s="189"/>
      <c r="N735" s="188"/>
      <c r="O735" s="188"/>
      <c r="P735" s="187"/>
      <c r="Q735" s="186"/>
      <c r="R735" s="185"/>
    </row>
    <row r="736" spans="1:18" ht="12" customHeight="1" x14ac:dyDescent="0.3">
      <c r="A736" s="796" t="str">
        <f t="shared" si="48"/>
        <v/>
      </c>
      <c r="B736" s="796" t="str">
        <f t="shared" si="49"/>
        <v/>
      </c>
      <c r="C736" s="796" t="str">
        <f t="shared" si="50"/>
        <v/>
      </c>
      <c r="D736" s="799"/>
      <c r="E736" s="190"/>
      <c r="F736" s="190"/>
      <c r="G736" s="191"/>
      <c r="H736" s="190"/>
      <c r="I736" s="187"/>
      <c r="J736" s="184"/>
      <c r="K736" s="798" t="str">
        <f t="shared" si="51"/>
        <v>-</v>
      </c>
      <c r="L736" s="797" t="s">
        <v>34</v>
      </c>
      <c r="M736" s="189"/>
      <c r="N736" s="188"/>
      <c r="O736" s="188"/>
      <c r="P736" s="187"/>
      <c r="Q736" s="186"/>
      <c r="R736" s="185"/>
    </row>
    <row r="737" spans="1:18" ht="12" customHeight="1" x14ac:dyDescent="0.3">
      <c r="A737" s="796" t="str">
        <f t="shared" si="48"/>
        <v/>
      </c>
      <c r="B737" s="796" t="str">
        <f t="shared" si="49"/>
        <v/>
      </c>
      <c r="C737" s="796" t="str">
        <f t="shared" si="50"/>
        <v/>
      </c>
      <c r="D737" s="799"/>
      <c r="E737" s="190"/>
      <c r="F737" s="190"/>
      <c r="G737" s="191"/>
      <c r="H737" s="190"/>
      <c r="I737" s="187"/>
      <c r="J737" s="184"/>
      <c r="K737" s="798" t="str">
        <f t="shared" si="51"/>
        <v>-</v>
      </c>
      <c r="L737" s="797" t="s">
        <v>34</v>
      </c>
      <c r="M737" s="189"/>
      <c r="N737" s="188"/>
      <c r="O737" s="188"/>
      <c r="P737" s="187"/>
      <c r="Q737" s="186"/>
      <c r="R737" s="185"/>
    </row>
    <row r="738" spans="1:18" ht="12" customHeight="1" x14ac:dyDescent="0.3">
      <c r="A738" s="796" t="str">
        <f t="shared" si="48"/>
        <v/>
      </c>
      <c r="B738" s="796" t="str">
        <f t="shared" si="49"/>
        <v/>
      </c>
      <c r="C738" s="796" t="str">
        <f t="shared" si="50"/>
        <v/>
      </c>
      <c r="D738" s="799"/>
      <c r="E738" s="190"/>
      <c r="F738" s="190"/>
      <c r="G738" s="191"/>
      <c r="H738" s="190"/>
      <c r="I738" s="187"/>
      <c r="J738" s="184"/>
      <c r="K738" s="798" t="str">
        <f t="shared" si="51"/>
        <v>-</v>
      </c>
      <c r="L738" s="797" t="s">
        <v>34</v>
      </c>
      <c r="M738" s="189"/>
      <c r="N738" s="188"/>
      <c r="O738" s="188"/>
      <c r="P738" s="187"/>
      <c r="Q738" s="186"/>
      <c r="R738" s="185"/>
    </row>
    <row r="739" spans="1:18" ht="12" customHeight="1" x14ac:dyDescent="0.3">
      <c r="A739" s="796" t="str">
        <f t="shared" si="48"/>
        <v/>
      </c>
      <c r="B739" s="796" t="str">
        <f t="shared" si="49"/>
        <v/>
      </c>
      <c r="C739" s="796" t="str">
        <f t="shared" si="50"/>
        <v/>
      </c>
      <c r="D739" s="799"/>
      <c r="E739" s="190"/>
      <c r="F739" s="190"/>
      <c r="G739" s="191"/>
      <c r="H739" s="190"/>
      <c r="I739" s="187"/>
      <c r="J739" s="184"/>
      <c r="K739" s="798" t="str">
        <f t="shared" si="51"/>
        <v>-</v>
      </c>
      <c r="L739" s="797" t="s">
        <v>34</v>
      </c>
      <c r="M739" s="189"/>
      <c r="N739" s="188"/>
      <c r="O739" s="188"/>
      <c r="P739" s="187"/>
      <c r="Q739" s="186"/>
      <c r="R739" s="185"/>
    </row>
    <row r="740" spans="1:18" ht="12" customHeight="1" x14ac:dyDescent="0.3">
      <c r="A740" s="796" t="str">
        <f t="shared" si="48"/>
        <v/>
      </c>
      <c r="B740" s="796" t="str">
        <f t="shared" si="49"/>
        <v/>
      </c>
      <c r="C740" s="796" t="str">
        <f t="shared" si="50"/>
        <v/>
      </c>
      <c r="D740" s="799"/>
      <c r="E740" s="190"/>
      <c r="F740" s="190"/>
      <c r="G740" s="191"/>
      <c r="H740" s="190"/>
      <c r="I740" s="187"/>
      <c r="J740" s="184"/>
      <c r="K740" s="798" t="str">
        <f t="shared" si="51"/>
        <v>-</v>
      </c>
      <c r="L740" s="797" t="s">
        <v>34</v>
      </c>
      <c r="M740" s="189"/>
      <c r="N740" s="188"/>
      <c r="O740" s="188"/>
      <c r="P740" s="187"/>
      <c r="Q740" s="186"/>
      <c r="R740" s="185"/>
    </row>
    <row r="741" spans="1:18" ht="12" customHeight="1" x14ac:dyDescent="0.3">
      <c r="A741" s="796" t="str">
        <f t="shared" si="48"/>
        <v/>
      </c>
      <c r="B741" s="796" t="str">
        <f t="shared" si="49"/>
        <v/>
      </c>
      <c r="C741" s="796" t="str">
        <f t="shared" si="50"/>
        <v/>
      </c>
      <c r="D741" s="799"/>
      <c r="E741" s="190"/>
      <c r="F741" s="190"/>
      <c r="G741" s="191"/>
      <c r="H741" s="190"/>
      <c r="I741" s="187"/>
      <c r="J741" s="184"/>
      <c r="K741" s="798" t="str">
        <f t="shared" si="51"/>
        <v>-</v>
      </c>
      <c r="L741" s="797" t="s">
        <v>34</v>
      </c>
      <c r="M741" s="189"/>
      <c r="N741" s="188"/>
      <c r="O741" s="188"/>
      <c r="P741" s="187"/>
      <c r="Q741" s="186"/>
      <c r="R741" s="185"/>
    </row>
    <row r="742" spans="1:18" ht="12" customHeight="1" x14ac:dyDescent="0.3">
      <c r="A742" s="796" t="str">
        <f t="shared" si="48"/>
        <v/>
      </c>
      <c r="B742" s="796" t="str">
        <f t="shared" si="49"/>
        <v/>
      </c>
      <c r="C742" s="796" t="str">
        <f t="shared" si="50"/>
        <v/>
      </c>
      <c r="D742" s="799"/>
      <c r="E742" s="190"/>
      <c r="F742" s="190"/>
      <c r="G742" s="191"/>
      <c r="H742" s="190"/>
      <c r="I742" s="187"/>
      <c r="J742" s="184"/>
      <c r="K742" s="798" t="str">
        <f t="shared" si="51"/>
        <v>-</v>
      </c>
      <c r="L742" s="797" t="s">
        <v>34</v>
      </c>
      <c r="M742" s="189"/>
      <c r="N742" s="188"/>
      <c r="O742" s="188"/>
      <c r="P742" s="187"/>
      <c r="Q742" s="186"/>
      <c r="R742" s="185"/>
    </row>
    <row r="743" spans="1:18" ht="12" customHeight="1" x14ac:dyDescent="0.3">
      <c r="A743" s="796" t="str">
        <f t="shared" si="48"/>
        <v/>
      </c>
      <c r="B743" s="796" t="str">
        <f t="shared" si="49"/>
        <v/>
      </c>
      <c r="C743" s="796" t="str">
        <f t="shared" si="50"/>
        <v/>
      </c>
      <c r="D743" s="799"/>
      <c r="E743" s="190"/>
      <c r="F743" s="190"/>
      <c r="G743" s="191"/>
      <c r="H743" s="190"/>
      <c r="I743" s="187"/>
      <c r="J743" s="184"/>
      <c r="K743" s="798" t="str">
        <f t="shared" si="51"/>
        <v>-</v>
      </c>
      <c r="L743" s="797" t="s">
        <v>34</v>
      </c>
      <c r="M743" s="189"/>
      <c r="N743" s="188"/>
      <c r="O743" s="188"/>
      <c r="P743" s="187"/>
      <c r="Q743" s="186"/>
      <c r="R743" s="185"/>
    </row>
    <row r="744" spans="1:18" ht="12" customHeight="1" x14ac:dyDescent="0.3">
      <c r="A744" s="796" t="str">
        <f t="shared" si="48"/>
        <v/>
      </c>
      <c r="B744" s="796" t="str">
        <f t="shared" si="49"/>
        <v/>
      </c>
      <c r="C744" s="796" t="str">
        <f t="shared" si="50"/>
        <v/>
      </c>
      <c r="D744" s="799"/>
      <c r="E744" s="190"/>
      <c r="F744" s="190"/>
      <c r="G744" s="191"/>
      <c r="H744" s="190"/>
      <c r="I744" s="187"/>
      <c r="J744" s="184"/>
      <c r="K744" s="798" t="str">
        <f t="shared" si="51"/>
        <v>-</v>
      </c>
      <c r="L744" s="797" t="s">
        <v>34</v>
      </c>
      <c r="M744" s="189"/>
      <c r="N744" s="188"/>
      <c r="O744" s="188"/>
      <c r="P744" s="187"/>
      <c r="Q744" s="186"/>
      <c r="R744" s="185"/>
    </row>
    <row r="745" spans="1:18" ht="12" customHeight="1" x14ac:dyDescent="0.3">
      <c r="A745" s="796" t="str">
        <f t="shared" si="48"/>
        <v/>
      </c>
      <c r="B745" s="796" t="str">
        <f t="shared" si="49"/>
        <v/>
      </c>
      <c r="C745" s="796" t="str">
        <f t="shared" si="50"/>
        <v/>
      </c>
      <c r="D745" s="799"/>
      <c r="E745" s="190"/>
      <c r="F745" s="190"/>
      <c r="G745" s="191"/>
      <c r="H745" s="190"/>
      <c r="I745" s="187"/>
      <c r="J745" s="184"/>
      <c r="K745" s="798" t="str">
        <f t="shared" si="51"/>
        <v>-</v>
      </c>
      <c r="L745" s="797" t="s">
        <v>34</v>
      </c>
      <c r="M745" s="189"/>
      <c r="N745" s="188"/>
      <c r="O745" s="188"/>
      <c r="P745" s="187"/>
      <c r="Q745" s="186"/>
      <c r="R745" s="185"/>
    </row>
    <row r="746" spans="1:18" ht="12" customHeight="1" x14ac:dyDescent="0.3">
      <c r="A746" s="796" t="str">
        <f t="shared" si="48"/>
        <v/>
      </c>
      <c r="B746" s="796" t="str">
        <f t="shared" si="49"/>
        <v/>
      </c>
      <c r="C746" s="796" t="str">
        <f t="shared" si="50"/>
        <v/>
      </c>
      <c r="D746" s="799"/>
      <c r="E746" s="190"/>
      <c r="F746" s="190"/>
      <c r="G746" s="191"/>
      <c r="H746" s="190"/>
      <c r="I746" s="187"/>
      <c r="J746" s="184"/>
      <c r="K746" s="798" t="str">
        <f t="shared" si="51"/>
        <v>-</v>
      </c>
      <c r="L746" s="797" t="s">
        <v>34</v>
      </c>
      <c r="M746" s="189"/>
      <c r="N746" s="188"/>
      <c r="O746" s="188"/>
      <c r="P746" s="187"/>
      <c r="Q746" s="186"/>
      <c r="R746" s="185"/>
    </row>
    <row r="747" spans="1:18" ht="12" customHeight="1" x14ac:dyDescent="0.3">
      <c r="A747" s="796" t="str">
        <f t="shared" si="48"/>
        <v/>
      </c>
      <c r="B747" s="796" t="str">
        <f t="shared" si="49"/>
        <v/>
      </c>
      <c r="C747" s="796" t="str">
        <f t="shared" si="50"/>
        <v/>
      </c>
      <c r="D747" s="799"/>
      <c r="E747" s="190"/>
      <c r="F747" s="190"/>
      <c r="G747" s="191"/>
      <c r="H747" s="190"/>
      <c r="I747" s="187"/>
      <c r="J747" s="184"/>
      <c r="K747" s="798" t="str">
        <f t="shared" si="51"/>
        <v>-</v>
      </c>
      <c r="L747" s="797" t="s">
        <v>34</v>
      </c>
      <c r="M747" s="189"/>
      <c r="N747" s="188"/>
      <c r="O747" s="188"/>
      <c r="P747" s="187"/>
      <c r="Q747" s="186"/>
      <c r="R747" s="185"/>
    </row>
    <row r="748" spans="1:18" ht="12" customHeight="1" x14ac:dyDescent="0.3">
      <c r="A748" s="796" t="str">
        <f t="shared" si="48"/>
        <v/>
      </c>
      <c r="B748" s="796" t="str">
        <f t="shared" si="49"/>
        <v/>
      </c>
      <c r="C748" s="796" t="str">
        <f t="shared" si="50"/>
        <v/>
      </c>
      <c r="D748" s="799"/>
      <c r="E748" s="190"/>
      <c r="F748" s="190"/>
      <c r="G748" s="191"/>
      <c r="H748" s="190"/>
      <c r="I748" s="187"/>
      <c r="J748" s="184"/>
      <c r="K748" s="798" t="str">
        <f t="shared" si="51"/>
        <v>-</v>
      </c>
      <c r="L748" s="797" t="s">
        <v>34</v>
      </c>
      <c r="M748" s="189"/>
      <c r="N748" s="188"/>
      <c r="O748" s="188"/>
      <c r="P748" s="187"/>
      <c r="Q748" s="186"/>
      <c r="R748" s="185"/>
    </row>
    <row r="749" spans="1:18" ht="12" customHeight="1" x14ac:dyDescent="0.3">
      <c r="A749" s="796" t="str">
        <f t="shared" si="48"/>
        <v/>
      </c>
      <c r="B749" s="796" t="str">
        <f t="shared" si="49"/>
        <v/>
      </c>
      <c r="C749" s="796" t="str">
        <f t="shared" si="50"/>
        <v/>
      </c>
      <c r="D749" s="799"/>
      <c r="E749" s="190"/>
      <c r="F749" s="190"/>
      <c r="G749" s="191"/>
      <c r="H749" s="190"/>
      <c r="I749" s="187"/>
      <c r="J749" s="184"/>
      <c r="K749" s="798" t="str">
        <f t="shared" si="51"/>
        <v>-</v>
      </c>
      <c r="L749" s="797" t="s">
        <v>34</v>
      </c>
      <c r="M749" s="189"/>
      <c r="N749" s="188"/>
      <c r="O749" s="188"/>
      <c r="P749" s="187"/>
      <c r="Q749" s="186"/>
      <c r="R749" s="185"/>
    </row>
    <row r="750" spans="1:18" ht="12" customHeight="1" x14ac:dyDescent="0.3">
      <c r="A750" s="796" t="str">
        <f t="shared" si="48"/>
        <v/>
      </c>
      <c r="B750" s="796" t="str">
        <f t="shared" si="49"/>
        <v/>
      </c>
      <c r="C750" s="796" t="str">
        <f t="shared" si="50"/>
        <v/>
      </c>
      <c r="D750" s="799"/>
      <c r="E750" s="190"/>
      <c r="F750" s="190"/>
      <c r="G750" s="191"/>
      <c r="H750" s="190"/>
      <c r="I750" s="187"/>
      <c r="J750" s="184"/>
      <c r="K750" s="798" t="str">
        <f t="shared" si="51"/>
        <v>-</v>
      </c>
      <c r="L750" s="797" t="s">
        <v>34</v>
      </c>
      <c r="M750" s="189"/>
      <c r="N750" s="188"/>
      <c r="O750" s="188"/>
      <c r="P750" s="187"/>
      <c r="Q750" s="186"/>
      <c r="R750" s="185"/>
    </row>
    <row r="751" spans="1:18" ht="12" customHeight="1" x14ac:dyDescent="0.3">
      <c r="A751" s="796" t="str">
        <f t="shared" si="48"/>
        <v/>
      </c>
      <c r="B751" s="796" t="str">
        <f t="shared" si="49"/>
        <v/>
      </c>
      <c r="C751" s="796" t="str">
        <f t="shared" si="50"/>
        <v/>
      </c>
      <c r="D751" s="799"/>
      <c r="E751" s="190"/>
      <c r="F751" s="190"/>
      <c r="G751" s="191"/>
      <c r="H751" s="190"/>
      <c r="I751" s="187"/>
      <c r="J751" s="184"/>
      <c r="K751" s="798" t="str">
        <f t="shared" si="51"/>
        <v>-</v>
      </c>
      <c r="L751" s="797" t="s">
        <v>34</v>
      </c>
      <c r="M751" s="189"/>
      <c r="N751" s="188"/>
      <c r="O751" s="188"/>
      <c r="P751" s="187"/>
      <c r="Q751" s="186"/>
      <c r="R751" s="185"/>
    </row>
    <row r="752" spans="1:18" ht="12" customHeight="1" x14ac:dyDescent="0.3">
      <c r="A752" s="796" t="str">
        <f t="shared" si="48"/>
        <v/>
      </c>
      <c r="B752" s="796" t="str">
        <f t="shared" si="49"/>
        <v/>
      </c>
      <c r="C752" s="796" t="str">
        <f t="shared" si="50"/>
        <v/>
      </c>
      <c r="D752" s="799"/>
      <c r="E752" s="190"/>
      <c r="F752" s="190"/>
      <c r="G752" s="191"/>
      <c r="H752" s="190"/>
      <c r="I752" s="187"/>
      <c r="J752" s="184"/>
      <c r="K752" s="798" t="str">
        <f t="shared" si="51"/>
        <v>-</v>
      </c>
      <c r="L752" s="797" t="s">
        <v>34</v>
      </c>
      <c r="M752" s="189"/>
      <c r="N752" s="188"/>
      <c r="O752" s="188"/>
      <c r="P752" s="187"/>
      <c r="Q752" s="186"/>
      <c r="R752" s="185"/>
    </row>
    <row r="753" spans="1:67" ht="12" customHeight="1" x14ac:dyDescent="0.3">
      <c r="A753" s="796" t="str">
        <f t="shared" si="48"/>
        <v/>
      </c>
      <c r="B753" s="796" t="str">
        <f t="shared" si="49"/>
        <v/>
      </c>
      <c r="C753" s="796" t="str">
        <f t="shared" si="50"/>
        <v/>
      </c>
      <c r="D753" s="799"/>
      <c r="E753" s="190"/>
      <c r="F753" s="190"/>
      <c r="G753" s="191"/>
      <c r="H753" s="190"/>
      <c r="I753" s="187"/>
      <c r="J753" s="184"/>
      <c r="K753" s="798" t="str">
        <f t="shared" si="51"/>
        <v>-</v>
      </c>
      <c r="L753" s="797" t="s">
        <v>34</v>
      </c>
      <c r="M753" s="189"/>
      <c r="N753" s="188"/>
      <c r="O753" s="188"/>
      <c r="P753" s="187"/>
      <c r="Q753" s="186"/>
      <c r="R753" s="185"/>
    </row>
    <row r="754" spans="1:67" ht="12" customHeight="1" x14ac:dyDescent="0.3">
      <c r="A754" s="796" t="str">
        <f t="shared" si="48"/>
        <v/>
      </c>
      <c r="B754" s="796" t="str">
        <f t="shared" si="49"/>
        <v/>
      </c>
      <c r="C754" s="796" t="str">
        <f t="shared" si="50"/>
        <v/>
      </c>
      <c r="D754" s="799"/>
      <c r="E754" s="190"/>
      <c r="F754" s="190"/>
      <c r="G754" s="191"/>
      <c r="H754" s="190"/>
      <c r="I754" s="187"/>
      <c r="J754" s="184"/>
      <c r="K754" s="798" t="str">
        <f t="shared" si="51"/>
        <v>-</v>
      </c>
      <c r="L754" s="797" t="s">
        <v>34</v>
      </c>
      <c r="M754" s="189"/>
      <c r="N754" s="188"/>
      <c r="O754" s="188"/>
      <c r="P754" s="187"/>
      <c r="Q754" s="186"/>
      <c r="R754" s="185"/>
    </row>
    <row r="755" spans="1:67" ht="12" customHeight="1" x14ac:dyDescent="0.3">
      <c r="A755" s="796" t="str">
        <f t="shared" si="48"/>
        <v/>
      </c>
      <c r="B755" s="796" t="str">
        <f t="shared" si="49"/>
        <v/>
      </c>
      <c r="C755" s="796" t="str">
        <f t="shared" si="50"/>
        <v/>
      </c>
      <c r="D755" s="799"/>
      <c r="E755" s="190"/>
      <c r="F755" s="190"/>
      <c r="G755" s="191"/>
      <c r="H755" s="190"/>
      <c r="I755" s="187"/>
      <c r="J755" s="184"/>
      <c r="K755" s="798" t="str">
        <f t="shared" si="51"/>
        <v>-</v>
      </c>
      <c r="L755" s="797" t="s">
        <v>34</v>
      </c>
      <c r="M755" s="189"/>
      <c r="N755" s="188"/>
      <c r="O755" s="188"/>
      <c r="P755" s="187"/>
      <c r="Q755" s="186"/>
      <c r="R755" s="185"/>
    </row>
    <row r="756" spans="1:67" ht="12" customHeight="1" x14ac:dyDescent="0.3">
      <c r="A756" s="796" t="str">
        <f t="shared" si="48"/>
        <v/>
      </c>
      <c r="B756" s="796" t="str">
        <f t="shared" si="49"/>
        <v/>
      </c>
      <c r="C756" s="796" t="str">
        <f t="shared" si="50"/>
        <v/>
      </c>
      <c r="D756" s="799"/>
      <c r="E756" s="190"/>
      <c r="F756" s="190"/>
      <c r="G756" s="191"/>
      <c r="H756" s="190"/>
      <c r="I756" s="187"/>
      <c r="J756" s="184"/>
      <c r="K756" s="798" t="str">
        <f t="shared" si="51"/>
        <v>-</v>
      </c>
      <c r="L756" s="797" t="s">
        <v>34</v>
      </c>
      <c r="M756" s="189"/>
      <c r="N756" s="188"/>
      <c r="O756" s="188"/>
      <c r="P756" s="187"/>
      <c r="Q756" s="186"/>
      <c r="R756" s="185"/>
    </row>
    <row r="757" spans="1:67" ht="12" customHeight="1" x14ac:dyDescent="0.3">
      <c r="A757" s="796" t="str">
        <f t="shared" si="48"/>
        <v/>
      </c>
      <c r="B757" s="796" t="str">
        <f t="shared" si="49"/>
        <v/>
      </c>
      <c r="C757" s="796" t="str">
        <f t="shared" si="50"/>
        <v/>
      </c>
      <c r="D757" s="799"/>
      <c r="E757" s="190"/>
      <c r="F757" s="190"/>
      <c r="G757" s="191"/>
      <c r="H757" s="190"/>
      <c r="I757" s="187"/>
      <c r="J757" s="184"/>
      <c r="K757" s="798" t="str">
        <f t="shared" si="51"/>
        <v>-</v>
      </c>
      <c r="L757" s="797" t="s">
        <v>34</v>
      </c>
      <c r="M757" s="189"/>
      <c r="N757" s="188"/>
      <c r="O757" s="188"/>
      <c r="P757" s="187"/>
      <c r="Q757" s="186"/>
      <c r="R757" s="185"/>
    </row>
    <row r="758" spans="1:67" ht="12" customHeight="1" x14ac:dyDescent="0.3">
      <c r="A758" s="796" t="str">
        <f t="shared" si="48"/>
        <v/>
      </c>
      <c r="B758" s="796" t="str">
        <f t="shared" si="49"/>
        <v/>
      </c>
      <c r="C758" s="796" t="str">
        <f t="shared" si="50"/>
        <v/>
      </c>
      <c r="D758" s="799"/>
      <c r="E758" s="190"/>
      <c r="F758" s="190"/>
      <c r="G758" s="191"/>
      <c r="H758" s="190"/>
      <c r="I758" s="187"/>
      <c r="J758" s="184"/>
      <c r="K758" s="798" t="str">
        <f t="shared" si="51"/>
        <v>-</v>
      </c>
      <c r="L758" s="797" t="s">
        <v>34</v>
      </c>
      <c r="M758" s="189"/>
      <c r="N758" s="188"/>
      <c r="O758" s="188"/>
      <c r="P758" s="187"/>
      <c r="Q758" s="186"/>
      <c r="R758" s="185"/>
    </row>
    <row r="759" spans="1:67" ht="12" customHeight="1" x14ac:dyDescent="0.3">
      <c r="A759" s="796" t="str">
        <f t="shared" si="48"/>
        <v/>
      </c>
      <c r="B759" s="796" t="str">
        <f t="shared" si="49"/>
        <v/>
      </c>
      <c r="C759" s="796" t="str">
        <f t="shared" si="50"/>
        <v/>
      </c>
      <c r="D759" s="799"/>
      <c r="E759" s="190"/>
      <c r="F759" s="190"/>
      <c r="G759" s="191"/>
      <c r="H759" s="190"/>
      <c r="I759" s="187"/>
      <c r="J759" s="184"/>
      <c r="K759" s="798" t="str">
        <f t="shared" si="51"/>
        <v>-</v>
      </c>
      <c r="L759" s="797" t="s">
        <v>34</v>
      </c>
      <c r="M759" s="189"/>
      <c r="N759" s="188"/>
      <c r="O759" s="188"/>
      <c r="P759" s="187"/>
      <c r="Q759" s="186"/>
      <c r="R759" s="185"/>
    </row>
    <row r="760" spans="1:67" ht="12" customHeight="1" x14ac:dyDescent="0.3">
      <c r="A760" s="796" t="str">
        <f t="shared" si="48"/>
        <v/>
      </c>
      <c r="B760" s="796" t="str">
        <f t="shared" si="49"/>
        <v/>
      </c>
      <c r="C760" s="796" t="str">
        <f t="shared" si="50"/>
        <v/>
      </c>
      <c r="D760" s="799"/>
      <c r="E760" s="190"/>
      <c r="F760" s="190"/>
      <c r="G760" s="191"/>
      <c r="H760" s="190"/>
      <c r="I760" s="187"/>
      <c r="J760" s="184"/>
      <c r="K760" s="798" t="str">
        <f t="shared" si="51"/>
        <v>-</v>
      </c>
      <c r="L760" s="797" t="s">
        <v>34</v>
      </c>
      <c r="M760" s="189"/>
      <c r="N760" s="188"/>
      <c r="O760" s="188"/>
      <c r="P760" s="187"/>
      <c r="Q760" s="186"/>
      <c r="R760" s="185"/>
      <c r="BN760" s="192" t="s">
        <v>111</v>
      </c>
      <c r="BO760" s="192" t="s">
        <v>111</v>
      </c>
    </row>
    <row r="761" spans="1:67" ht="12" customHeight="1" x14ac:dyDescent="0.3">
      <c r="A761" s="796" t="str">
        <f t="shared" si="48"/>
        <v/>
      </c>
      <c r="B761" s="796" t="str">
        <f t="shared" si="49"/>
        <v/>
      </c>
      <c r="C761" s="796" t="str">
        <f t="shared" si="50"/>
        <v/>
      </c>
      <c r="D761" s="799"/>
      <c r="E761" s="190"/>
      <c r="F761" s="190"/>
      <c r="G761" s="191"/>
      <c r="H761" s="190"/>
      <c r="I761" s="187"/>
      <c r="J761" s="184"/>
      <c r="K761" s="798" t="str">
        <f t="shared" si="51"/>
        <v>-</v>
      </c>
      <c r="L761" s="797" t="s">
        <v>34</v>
      </c>
      <c r="M761" s="189"/>
      <c r="N761" s="188"/>
      <c r="O761" s="188"/>
      <c r="P761" s="187"/>
      <c r="Q761" s="186"/>
      <c r="R761" s="185"/>
    </row>
    <row r="762" spans="1:67" ht="12" customHeight="1" x14ac:dyDescent="0.3">
      <c r="A762" s="796" t="str">
        <f t="shared" si="48"/>
        <v/>
      </c>
      <c r="B762" s="796" t="str">
        <f t="shared" si="49"/>
        <v/>
      </c>
      <c r="C762" s="796" t="str">
        <f t="shared" si="50"/>
        <v/>
      </c>
      <c r="D762" s="799"/>
      <c r="E762" s="190"/>
      <c r="F762" s="190"/>
      <c r="G762" s="191"/>
      <c r="H762" s="190"/>
      <c r="I762" s="187"/>
      <c r="J762" s="184"/>
      <c r="K762" s="798" t="str">
        <f t="shared" si="51"/>
        <v>-</v>
      </c>
      <c r="L762" s="797" t="s">
        <v>34</v>
      </c>
      <c r="M762" s="189"/>
      <c r="N762" s="188"/>
      <c r="O762" s="188"/>
      <c r="P762" s="187"/>
      <c r="Q762" s="186"/>
      <c r="R762" s="185"/>
    </row>
    <row r="763" spans="1:67" ht="12" customHeight="1" x14ac:dyDescent="0.3">
      <c r="A763" s="796" t="str">
        <f t="shared" si="48"/>
        <v/>
      </c>
      <c r="B763" s="796" t="str">
        <f t="shared" si="49"/>
        <v/>
      </c>
      <c r="C763" s="796" t="str">
        <f t="shared" si="50"/>
        <v/>
      </c>
      <c r="D763" s="799"/>
      <c r="E763" s="190"/>
      <c r="F763" s="190"/>
      <c r="G763" s="191"/>
      <c r="H763" s="190"/>
      <c r="I763" s="187"/>
      <c r="J763" s="184"/>
      <c r="K763" s="798" t="str">
        <f t="shared" si="51"/>
        <v>-</v>
      </c>
      <c r="L763" s="797" t="s">
        <v>34</v>
      </c>
      <c r="M763" s="189"/>
      <c r="N763" s="188"/>
      <c r="O763" s="188"/>
      <c r="P763" s="187"/>
      <c r="Q763" s="186"/>
      <c r="R763" s="185"/>
    </row>
    <row r="764" spans="1:67" ht="12" customHeight="1" x14ac:dyDescent="0.3">
      <c r="A764" s="796" t="str">
        <f t="shared" si="48"/>
        <v/>
      </c>
      <c r="B764" s="796" t="str">
        <f t="shared" si="49"/>
        <v/>
      </c>
      <c r="C764" s="796" t="str">
        <f t="shared" si="50"/>
        <v/>
      </c>
      <c r="D764" s="799"/>
      <c r="E764" s="190"/>
      <c r="F764" s="190"/>
      <c r="G764" s="191"/>
      <c r="H764" s="190"/>
      <c r="I764" s="187"/>
      <c r="J764" s="184"/>
      <c r="K764" s="798" t="str">
        <f t="shared" si="51"/>
        <v>-</v>
      </c>
      <c r="L764" s="797" t="s">
        <v>34</v>
      </c>
      <c r="M764" s="189"/>
      <c r="N764" s="188"/>
      <c r="O764" s="188"/>
      <c r="P764" s="187"/>
      <c r="Q764" s="186"/>
      <c r="R764" s="185"/>
    </row>
    <row r="765" spans="1:67" ht="12" customHeight="1" x14ac:dyDescent="0.3">
      <c r="A765" s="796" t="str">
        <f t="shared" si="48"/>
        <v/>
      </c>
      <c r="B765" s="796" t="str">
        <f t="shared" si="49"/>
        <v/>
      </c>
      <c r="C765" s="796" t="str">
        <f t="shared" si="50"/>
        <v/>
      </c>
      <c r="D765" s="799"/>
      <c r="E765" s="190"/>
      <c r="F765" s="190"/>
      <c r="G765" s="191"/>
      <c r="H765" s="190"/>
      <c r="I765" s="187"/>
      <c r="J765" s="184"/>
      <c r="K765" s="798" t="str">
        <f t="shared" si="51"/>
        <v>-</v>
      </c>
      <c r="L765" s="797" t="s">
        <v>34</v>
      </c>
      <c r="M765" s="189"/>
      <c r="N765" s="188"/>
      <c r="O765" s="188"/>
      <c r="P765" s="187"/>
      <c r="Q765" s="186"/>
      <c r="R765" s="185"/>
    </row>
    <row r="766" spans="1:67" ht="12" customHeight="1" x14ac:dyDescent="0.3">
      <c r="A766" s="796" t="str">
        <f t="shared" si="48"/>
        <v/>
      </c>
      <c r="B766" s="796" t="str">
        <f t="shared" si="49"/>
        <v/>
      </c>
      <c r="C766" s="796" t="str">
        <f t="shared" si="50"/>
        <v/>
      </c>
      <c r="D766" s="799"/>
      <c r="E766" s="190"/>
      <c r="F766" s="190"/>
      <c r="G766" s="191"/>
      <c r="H766" s="190"/>
      <c r="I766" s="187"/>
      <c r="J766" s="184"/>
      <c r="K766" s="798" t="str">
        <f t="shared" si="51"/>
        <v>-</v>
      </c>
      <c r="L766" s="797" t="s">
        <v>34</v>
      </c>
      <c r="M766" s="189"/>
      <c r="N766" s="188"/>
      <c r="O766" s="188"/>
      <c r="P766" s="187"/>
      <c r="Q766" s="186"/>
      <c r="R766" s="185"/>
    </row>
    <row r="767" spans="1:67" ht="12" customHeight="1" x14ac:dyDescent="0.3">
      <c r="A767" s="796" t="str">
        <f t="shared" si="48"/>
        <v/>
      </c>
      <c r="B767" s="796" t="str">
        <f t="shared" si="49"/>
        <v/>
      </c>
      <c r="C767" s="796" t="str">
        <f t="shared" si="50"/>
        <v/>
      </c>
      <c r="D767" s="799"/>
      <c r="E767" s="190"/>
      <c r="F767" s="190"/>
      <c r="G767" s="191"/>
      <c r="H767" s="190"/>
      <c r="I767" s="187"/>
      <c r="J767" s="184"/>
      <c r="K767" s="798" t="str">
        <f t="shared" si="51"/>
        <v>-</v>
      </c>
      <c r="L767" s="797" t="s">
        <v>34</v>
      </c>
      <c r="M767" s="189"/>
      <c r="N767" s="188"/>
      <c r="O767" s="188"/>
      <c r="P767" s="187"/>
      <c r="Q767" s="186"/>
      <c r="R767" s="185"/>
    </row>
    <row r="768" spans="1:67" ht="12" customHeight="1" x14ac:dyDescent="0.3">
      <c r="A768" s="796" t="str">
        <f t="shared" si="48"/>
        <v/>
      </c>
      <c r="B768" s="796" t="str">
        <f t="shared" si="49"/>
        <v/>
      </c>
      <c r="C768" s="796" t="str">
        <f t="shared" si="50"/>
        <v/>
      </c>
      <c r="D768" s="799"/>
      <c r="E768" s="190"/>
      <c r="F768" s="190"/>
      <c r="G768" s="191"/>
      <c r="H768" s="190"/>
      <c r="I768" s="187"/>
      <c r="J768" s="184"/>
      <c r="K768" s="798" t="str">
        <f t="shared" si="51"/>
        <v>-</v>
      </c>
      <c r="L768" s="797" t="s">
        <v>34</v>
      </c>
      <c r="M768" s="189"/>
      <c r="N768" s="188"/>
      <c r="O768" s="188"/>
      <c r="P768" s="187"/>
      <c r="Q768" s="186"/>
      <c r="R768" s="185"/>
    </row>
    <row r="769" spans="1:18" ht="12" customHeight="1" x14ac:dyDescent="0.3">
      <c r="A769" s="796" t="str">
        <f t="shared" si="48"/>
        <v/>
      </c>
      <c r="B769" s="796" t="str">
        <f t="shared" si="49"/>
        <v/>
      </c>
      <c r="C769" s="796" t="str">
        <f t="shared" si="50"/>
        <v/>
      </c>
      <c r="D769" s="799"/>
      <c r="E769" s="190"/>
      <c r="F769" s="190"/>
      <c r="G769" s="191"/>
      <c r="H769" s="190"/>
      <c r="I769" s="187"/>
      <c r="J769" s="184"/>
      <c r="K769" s="798" t="str">
        <f t="shared" si="51"/>
        <v>-</v>
      </c>
      <c r="L769" s="797" t="s">
        <v>34</v>
      </c>
      <c r="M769" s="189"/>
      <c r="N769" s="188"/>
      <c r="O769" s="188"/>
      <c r="P769" s="187"/>
      <c r="Q769" s="186"/>
      <c r="R769" s="185"/>
    </row>
    <row r="770" spans="1:18" ht="12" customHeight="1" x14ac:dyDescent="0.3">
      <c r="A770" s="796" t="str">
        <f t="shared" si="48"/>
        <v/>
      </c>
      <c r="B770" s="796" t="str">
        <f t="shared" si="49"/>
        <v/>
      </c>
      <c r="C770" s="796" t="str">
        <f t="shared" si="50"/>
        <v/>
      </c>
      <c r="D770" s="799"/>
      <c r="E770" s="190"/>
      <c r="F770" s="190"/>
      <c r="G770" s="191"/>
      <c r="H770" s="190"/>
      <c r="I770" s="187"/>
      <c r="J770" s="184"/>
      <c r="K770" s="798" t="str">
        <f t="shared" si="51"/>
        <v>-</v>
      </c>
      <c r="L770" s="797" t="s">
        <v>34</v>
      </c>
      <c r="M770" s="189"/>
      <c r="N770" s="188"/>
      <c r="O770" s="188"/>
      <c r="P770" s="187"/>
      <c r="Q770" s="186"/>
      <c r="R770" s="185"/>
    </row>
    <row r="771" spans="1:18" ht="12" customHeight="1" x14ac:dyDescent="0.3">
      <c r="A771" s="796" t="str">
        <f t="shared" si="48"/>
        <v/>
      </c>
      <c r="B771" s="796" t="str">
        <f t="shared" si="49"/>
        <v/>
      </c>
      <c r="C771" s="796" t="str">
        <f t="shared" si="50"/>
        <v/>
      </c>
      <c r="D771" s="799"/>
      <c r="E771" s="190"/>
      <c r="F771" s="190"/>
      <c r="G771" s="191"/>
      <c r="H771" s="190"/>
      <c r="I771" s="187"/>
      <c r="J771" s="184"/>
      <c r="K771" s="798" t="str">
        <f t="shared" si="51"/>
        <v>-</v>
      </c>
      <c r="L771" s="797" t="s">
        <v>34</v>
      </c>
      <c r="M771" s="189"/>
      <c r="N771" s="188"/>
      <c r="O771" s="188"/>
      <c r="P771" s="187"/>
      <c r="Q771" s="186"/>
      <c r="R771" s="185"/>
    </row>
    <row r="772" spans="1:18" ht="12" customHeight="1" x14ac:dyDescent="0.3">
      <c r="A772" s="796" t="str">
        <f t="shared" si="48"/>
        <v/>
      </c>
      <c r="B772" s="796" t="str">
        <f t="shared" si="49"/>
        <v/>
      </c>
      <c r="C772" s="796" t="str">
        <f t="shared" si="50"/>
        <v/>
      </c>
      <c r="D772" s="799"/>
      <c r="E772" s="190"/>
      <c r="F772" s="190"/>
      <c r="G772" s="191"/>
      <c r="H772" s="190"/>
      <c r="I772" s="187"/>
      <c r="J772" s="184"/>
      <c r="K772" s="798" t="str">
        <f t="shared" si="51"/>
        <v>-</v>
      </c>
      <c r="L772" s="797" t="s">
        <v>34</v>
      </c>
      <c r="M772" s="189"/>
      <c r="N772" s="188"/>
      <c r="O772" s="188"/>
      <c r="P772" s="187"/>
      <c r="Q772" s="186"/>
      <c r="R772" s="185"/>
    </row>
    <row r="773" spans="1:18" ht="12" customHeight="1" x14ac:dyDescent="0.3">
      <c r="A773" s="796" t="str">
        <f t="shared" si="48"/>
        <v/>
      </c>
      <c r="B773" s="796" t="str">
        <f t="shared" si="49"/>
        <v/>
      </c>
      <c r="C773" s="796" t="str">
        <f t="shared" si="50"/>
        <v/>
      </c>
      <c r="D773" s="799"/>
      <c r="E773" s="190"/>
      <c r="F773" s="190"/>
      <c r="G773" s="191"/>
      <c r="H773" s="190"/>
      <c r="I773" s="187"/>
      <c r="J773" s="184"/>
      <c r="K773" s="798" t="str">
        <f t="shared" si="51"/>
        <v>-</v>
      </c>
      <c r="L773" s="797" t="s">
        <v>34</v>
      </c>
      <c r="M773" s="189"/>
      <c r="N773" s="188"/>
      <c r="O773" s="188"/>
      <c r="P773" s="187"/>
      <c r="Q773" s="186"/>
      <c r="R773" s="185"/>
    </row>
    <row r="774" spans="1:18" ht="12" customHeight="1" x14ac:dyDescent="0.3">
      <c r="A774" s="796" t="str">
        <f t="shared" si="48"/>
        <v/>
      </c>
      <c r="B774" s="796" t="str">
        <f t="shared" si="49"/>
        <v/>
      </c>
      <c r="C774" s="796" t="str">
        <f t="shared" si="50"/>
        <v/>
      </c>
      <c r="D774" s="799"/>
      <c r="E774" s="190"/>
      <c r="F774" s="190"/>
      <c r="G774" s="191"/>
      <c r="H774" s="190"/>
      <c r="I774" s="187"/>
      <c r="J774" s="184"/>
      <c r="K774" s="798" t="str">
        <f t="shared" si="51"/>
        <v>-</v>
      </c>
      <c r="L774" s="797" t="s">
        <v>34</v>
      </c>
      <c r="M774" s="189"/>
      <c r="N774" s="188"/>
      <c r="O774" s="188"/>
      <c r="P774" s="187"/>
      <c r="Q774" s="186"/>
      <c r="R774" s="185"/>
    </row>
    <row r="775" spans="1:18" ht="12" customHeight="1" x14ac:dyDescent="0.3">
      <c r="A775" s="796" t="str">
        <f t="shared" ref="A775:A838" si="52">IF($M775="","",TEXT($K775,"dd/mm/aa hh")&amp;" "&amp;$E775&amp;" "&amp;$I775&amp;" "&amp;$M775&amp;" "&amp;$N775&amp;" "&amp;$O775)</f>
        <v/>
      </c>
      <c r="B775" s="796" t="str">
        <f t="shared" ref="B775:B838" si="53">IF($M775="","",TEXT($L775,"dd/mm/aa hh")&amp;" "&amp;$E775&amp;" "&amp;$I775&amp;" "&amp;$M775&amp;" "&amp;$N775&amp;" "&amp;$O775)</f>
        <v/>
      </c>
      <c r="C775" s="796" t="str">
        <f t="shared" ref="C775:C838" si="54">IF($M775="","",TEXT($K775,"dd/mm/aa hh")&amp;" "&amp;$M775&amp;" "&amp;$N775)</f>
        <v/>
      </c>
      <c r="D775" s="799"/>
      <c r="E775" s="190"/>
      <c r="F775" s="190"/>
      <c r="G775" s="191"/>
      <c r="H775" s="190"/>
      <c r="I775" s="187"/>
      <c r="J775" s="184"/>
      <c r="K775" s="798" t="str">
        <f t="shared" si="51"/>
        <v>-</v>
      </c>
      <c r="L775" s="797" t="s">
        <v>34</v>
      </c>
      <c r="M775" s="189"/>
      <c r="N775" s="188"/>
      <c r="O775" s="188"/>
      <c r="P775" s="187"/>
      <c r="Q775" s="186"/>
      <c r="R775" s="185"/>
    </row>
    <row r="776" spans="1:18" ht="12" customHeight="1" x14ac:dyDescent="0.3">
      <c r="A776" s="796" t="str">
        <f t="shared" si="52"/>
        <v/>
      </c>
      <c r="B776" s="796" t="str">
        <f t="shared" si="53"/>
        <v/>
      </c>
      <c r="C776" s="796" t="str">
        <f t="shared" si="54"/>
        <v/>
      </c>
      <c r="D776" s="799"/>
      <c r="E776" s="190"/>
      <c r="F776" s="190"/>
      <c r="G776" s="191"/>
      <c r="H776" s="190"/>
      <c r="I776" s="187"/>
      <c r="J776" s="184"/>
      <c r="K776" s="798" t="str">
        <f t="shared" ref="K776:K839" si="55">IFERROR(VALUE(TEXT(SUM($J776,$D776),"dd/mm/aaaa hh")&amp;":00"),"-")</f>
        <v>-</v>
      </c>
      <c r="L776" s="797" t="s">
        <v>34</v>
      </c>
      <c r="M776" s="189"/>
      <c r="N776" s="188"/>
      <c r="O776" s="188"/>
      <c r="P776" s="187"/>
      <c r="Q776" s="186"/>
      <c r="R776" s="185"/>
    </row>
    <row r="777" spans="1:18" ht="12" customHeight="1" x14ac:dyDescent="0.3">
      <c r="A777" s="796" t="str">
        <f t="shared" si="52"/>
        <v/>
      </c>
      <c r="B777" s="796" t="str">
        <f t="shared" si="53"/>
        <v/>
      </c>
      <c r="C777" s="796" t="str">
        <f t="shared" si="54"/>
        <v/>
      </c>
      <c r="D777" s="799"/>
      <c r="E777" s="190"/>
      <c r="F777" s="190"/>
      <c r="G777" s="191"/>
      <c r="H777" s="190"/>
      <c r="I777" s="187"/>
      <c r="J777" s="184"/>
      <c r="K777" s="798" t="str">
        <f t="shared" si="55"/>
        <v>-</v>
      </c>
      <c r="L777" s="797" t="s">
        <v>34</v>
      </c>
      <c r="M777" s="189"/>
      <c r="N777" s="188"/>
      <c r="O777" s="188"/>
      <c r="P777" s="187"/>
      <c r="Q777" s="186"/>
      <c r="R777" s="185"/>
    </row>
    <row r="778" spans="1:18" ht="12" customHeight="1" x14ac:dyDescent="0.3">
      <c r="A778" s="796" t="str">
        <f t="shared" si="52"/>
        <v/>
      </c>
      <c r="B778" s="796" t="str">
        <f t="shared" si="53"/>
        <v/>
      </c>
      <c r="C778" s="796" t="str">
        <f t="shared" si="54"/>
        <v/>
      </c>
      <c r="D778" s="799"/>
      <c r="E778" s="190"/>
      <c r="F778" s="190"/>
      <c r="G778" s="191"/>
      <c r="H778" s="190"/>
      <c r="I778" s="187"/>
      <c r="J778" s="184"/>
      <c r="K778" s="798" t="str">
        <f t="shared" si="55"/>
        <v>-</v>
      </c>
      <c r="L778" s="797" t="s">
        <v>34</v>
      </c>
      <c r="M778" s="189"/>
      <c r="N778" s="188"/>
      <c r="O778" s="188"/>
      <c r="P778" s="187"/>
      <c r="Q778" s="186"/>
      <c r="R778" s="185"/>
    </row>
    <row r="779" spans="1:18" ht="12" customHeight="1" x14ac:dyDescent="0.3">
      <c r="A779" s="796" t="str">
        <f t="shared" si="52"/>
        <v/>
      </c>
      <c r="B779" s="796" t="str">
        <f t="shared" si="53"/>
        <v/>
      </c>
      <c r="C779" s="796" t="str">
        <f t="shared" si="54"/>
        <v/>
      </c>
      <c r="D779" s="799"/>
      <c r="E779" s="190"/>
      <c r="F779" s="190"/>
      <c r="G779" s="191"/>
      <c r="H779" s="190"/>
      <c r="I779" s="187"/>
      <c r="J779" s="184"/>
      <c r="K779" s="798" t="str">
        <f t="shared" si="55"/>
        <v>-</v>
      </c>
      <c r="L779" s="797" t="s">
        <v>34</v>
      </c>
      <c r="M779" s="189"/>
      <c r="N779" s="188"/>
      <c r="O779" s="188"/>
      <c r="P779" s="187"/>
      <c r="Q779" s="186"/>
      <c r="R779" s="185"/>
    </row>
    <row r="780" spans="1:18" ht="12" customHeight="1" x14ac:dyDescent="0.3">
      <c r="A780" s="796" t="str">
        <f t="shared" si="52"/>
        <v/>
      </c>
      <c r="B780" s="796" t="str">
        <f t="shared" si="53"/>
        <v/>
      </c>
      <c r="C780" s="796" t="str">
        <f t="shared" si="54"/>
        <v/>
      </c>
      <c r="D780" s="799"/>
      <c r="E780" s="190"/>
      <c r="F780" s="190"/>
      <c r="G780" s="191"/>
      <c r="H780" s="190"/>
      <c r="I780" s="187"/>
      <c r="J780" s="184"/>
      <c r="K780" s="798" t="str">
        <f t="shared" si="55"/>
        <v>-</v>
      </c>
      <c r="L780" s="797" t="s">
        <v>34</v>
      </c>
      <c r="M780" s="189"/>
      <c r="N780" s="188"/>
      <c r="O780" s="188"/>
      <c r="P780" s="187"/>
      <c r="Q780" s="186"/>
      <c r="R780" s="185"/>
    </row>
    <row r="781" spans="1:18" ht="12" customHeight="1" x14ac:dyDescent="0.3">
      <c r="A781" s="796" t="str">
        <f t="shared" si="52"/>
        <v/>
      </c>
      <c r="B781" s="796" t="str">
        <f t="shared" si="53"/>
        <v/>
      </c>
      <c r="C781" s="796" t="str">
        <f t="shared" si="54"/>
        <v/>
      </c>
      <c r="D781" s="799"/>
      <c r="E781" s="190"/>
      <c r="F781" s="190"/>
      <c r="G781" s="191"/>
      <c r="H781" s="190"/>
      <c r="I781" s="187"/>
      <c r="J781" s="184"/>
      <c r="K781" s="798" t="str">
        <f t="shared" si="55"/>
        <v>-</v>
      </c>
      <c r="L781" s="797" t="s">
        <v>34</v>
      </c>
      <c r="M781" s="189"/>
      <c r="N781" s="188"/>
      <c r="O781" s="188"/>
      <c r="P781" s="187"/>
      <c r="Q781" s="186"/>
      <c r="R781" s="185"/>
    </row>
    <row r="782" spans="1:18" ht="12" customHeight="1" x14ac:dyDescent="0.3">
      <c r="A782" s="796" t="str">
        <f t="shared" si="52"/>
        <v/>
      </c>
      <c r="B782" s="796" t="str">
        <f t="shared" si="53"/>
        <v/>
      </c>
      <c r="C782" s="796" t="str">
        <f t="shared" si="54"/>
        <v/>
      </c>
      <c r="D782" s="799"/>
      <c r="E782" s="190"/>
      <c r="F782" s="190"/>
      <c r="G782" s="191"/>
      <c r="H782" s="190"/>
      <c r="I782" s="187"/>
      <c r="J782" s="184"/>
      <c r="K782" s="798" t="str">
        <f t="shared" si="55"/>
        <v>-</v>
      </c>
      <c r="L782" s="797" t="s">
        <v>34</v>
      </c>
      <c r="M782" s="189"/>
      <c r="N782" s="188"/>
      <c r="O782" s="188"/>
      <c r="P782" s="187"/>
      <c r="Q782" s="186"/>
      <c r="R782" s="185"/>
    </row>
    <row r="783" spans="1:18" ht="12" customHeight="1" x14ac:dyDescent="0.3">
      <c r="A783" s="796" t="str">
        <f t="shared" si="52"/>
        <v/>
      </c>
      <c r="B783" s="796" t="str">
        <f t="shared" si="53"/>
        <v/>
      </c>
      <c r="C783" s="796" t="str">
        <f t="shared" si="54"/>
        <v/>
      </c>
      <c r="D783" s="799"/>
      <c r="E783" s="190"/>
      <c r="F783" s="190"/>
      <c r="G783" s="191"/>
      <c r="H783" s="190"/>
      <c r="I783" s="187"/>
      <c r="J783" s="184"/>
      <c r="K783" s="798" t="str">
        <f t="shared" si="55"/>
        <v>-</v>
      </c>
      <c r="L783" s="797" t="s">
        <v>34</v>
      </c>
      <c r="M783" s="189"/>
      <c r="N783" s="188"/>
      <c r="O783" s="188"/>
      <c r="P783" s="187"/>
      <c r="Q783" s="186"/>
      <c r="R783" s="185"/>
    </row>
    <row r="784" spans="1:18" ht="12" customHeight="1" x14ac:dyDescent="0.3">
      <c r="A784" s="796" t="str">
        <f t="shared" si="52"/>
        <v/>
      </c>
      <c r="B784" s="796" t="str">
        <f t="shared" si="53"/>
        <v/>
      </c>
      <c r="C784" s="796" t="str">
        <f t="shared" si="54"/>
        <v/>
      </c>
      <c r="D784" s="799"/>
      <c r="E784" s="190"/>
      <c r="F784" s="190"/>
      <c r="G784" s="191"/>
      <c r="H784" s="190"/>
      <c r="I784" s="187"/>
      <c r="J784" s="184"/>
      <c r="K784" s="798" t="str">
        <f t="shared" si="55"/>
        <v>-</v>
      </c>
      <c r="L784" s="797" t="s">
        <v>34</v>
      </c>
      <c r="M784" s="189"/>
      <c r="N784" s="188"/>
      <c r="O784" s="188"/>
      <c r="P784" s="187"/>
      <c r="Q784" s="186"/>
      <c r="R784" s="185"/>
    </row>
    <row r="785" spans="1:18" ht="12" customHeight="1" x14ac:dyDescent="0.3">
      <c r="A785" s="796" t="str">
        <f t="shared" si="52"/>
        <v/>
      </c>
      <c r="B785" s="796" t="str">
        <f t="shared" si="53"/>
        <v/>
      </c>
      <c r="C785" s="796" t="str">
        <f t="shared" si="54"/>
        <v/>
      </c>
      <c r="D785" s="799"/>
      <c r="E785" s="190"/>
      <c r="F785" s="190"/>
      <c r="G785" s="191"/>
      <c r="H785" s="190"/>
      <c r="I785" s="187"/>
      <c r="J785" s="184"/>
      <c r="K785" s="798" t="str">
        <f t="shared" si="55"/>
        <v>-</v>
      </c>
      <c r="L785" s="797" t="s">
        <v>34</v>
      </c>
      <c r="M785" s="189"/>
      <c r="N785" s="188"/>
      <c r="O785" s="188"/>
      <c r="P785" s="187"/>
      <c r="Q785" s="186"/>
      <c r="R785" s="185"/>
    </row>
    <row r="786" spans="1:18" ht="12" customHeight="1" x14ac:dyDescent="0.3">
      <c r="A786" s="796" t="str">
        <f t="shared" si="52"/>
        <v/>
      </c>
      <c r="B786" s="796" t="str">
        <f t="shared" si="53"/>
        <v/>
      </c>
      <c r="C786" s="796" t="str">
        <f t="shared" si="54"/>
        <v/>
      </c>
      <c r="D786" s="799"/>
      <c r="E786" s="190"/>
      <c r="F786" s="190"/>
      <c r="G786" s="191"/>
      <c r="H786" s="190"/>
      <c r="I786" s="187"/>
      <c r="J786" s="184"/>
      <c r="K786" s="798" t="str">
        <f t="shared" si="55"/>
        <v>-</v>
      </c>
      <c r="L786" s="797" t="s">
        <v>34</v>
      </c>
      <c r="M786" s="189"/>
      <c r="N786" s="188"/>
      <c r="O786" s="188"/>
      <c r="P786" s="187"/>
      <c r="Q786" s="186"/>
      <c r="R786" s="185"/>
    </row>
    <row r="787" spans="1:18" ht="12" customHeight="1" x14ac:dyDescent="0.3">
      <c r="A787" s="796" t="str">
        <f t="shared" si="52"/>
        <v/>
      </c>
      <c r="B787" s="796" t="str">
        <f t="shared" si="53"/>
        <v/>
      </c>
      <c r="C787" s="796" t="str">
        <f t="shared" si="54"/>
        <v/>
      </c>
      <c r="D787" s="799"/>
      <c r="E787" s="190"/>
      <c r="F787" s="190"/>
      <c r="G787" s="191"/>
      <c r="H787" s="190"/>
      <c r="I787" s="187"/>
      <c r="J787" s="184"/>
      <c r="K787" s="798" t="str">
        <f t="shared" si="55"/>
        <v>-</v>
      </c>
      <c r="L787" s="797" t="s">
        <v>34</v>
      </c>
      <c r="M787" s="189"/>
      <c r="N787" s="188"/>
      <c r="O787" s="188"/>
      <c r="P787" s="187"/>
      <c r="Q787" s="186"/>
      <c r="R787" s="185"/>
    </row>
    <row r="788" spans="1:18" ht="12" customHeight="1" x14ac:dyDescent="0.3">
      <c r="A788" s="796" t="str">
        <f t="shared" si="52"/>
        <v/>
      </c>
      <c r="B788" s="796" t="str">
        <f t="shared" si="53"/>
        <v/>
      </c>
      <c r="C788" s="796" t="str">
        <f t="shared" si="54"/>
        <v/>
      </c>
      <c r="D788" s="799"/>
      <c r="E788" s="190"/>
      <c r="F788" s="190"/>
      <c r="G788" s="191"/>
      <c r="H788" s="190"/>
      <c r="I788" s="187"/>
      <c r="J788" s="184"/>
      <c r="K788" s="798" t="str">
        <f t="shared" si="55"/>
        <v>-</v>
      </c>
      <c r="L788" s="797" t="s">
        <v>34</v>
      </c>
      <c r="M788" s="189"/>
      <c r="N788" s="188"/>
      <c r="O788" s="188"/>
      <c r="P788" s="187"/>
      <c r="Q788" s="186"/>
      <c r="R788" s="185"/>
    </row>
    <row r="789" spans="1:18" ht="12" customHeight="1" x14ac:dyDescent="0.3">
      <c r="A789" s="796" t="str">
        <f t="shared" si="52"/>
        <v/>
      </c>
      <c r="B789" s="796" t="str">
        <f t="shared" si="53"/>
        <v/>
      </c>
      <c r="C789" s="796" t="str">
        <f t="shared" si="54"/>
        <v/>
      </c>
      <c r="D789" s="799"/>
      <c r="E789" s="190"/>
      <c r="F789" s="190"/>
      <c r="G789" s="191"/>
      <c r="H789" s="190"/>
      <c r="I789" s="187"/>
      <c r="J789" s="184"/>
      <c r="K789" s="798" t="str">
        <f t="shared" si="55"/>
        <v>-</v>
      </c>
      <c r="L789" s="797" t="s">
        <v>34</v>
      </c>
      <c r="M789" s="189"/>
      <c r="N789" s="188"/>
      <c r="O789" s="188"/>
      <c r="P789" s="187"/>
      <c r="Q789" s="186"/>
      <c r="R789" s="185"/>
    </row>
    <row r="790" spans="1:18" ht="12" customHeight="1" x14ac:dyDescent="0.3">
      <c r="A790" s="796" t="str">
        <f t="shared" si="52"/>
        <v/>
      </c>
      <c r="B790" s="796" t="str">
        <f t="shared" si="53"/>
        <v/>
      </c>
      <c r="C790" s="796" t="str">
        <f t="shared" si="54"/>
        <v/>
      </c>
      <c r="D790" s="799"/>
      <c r="E790" s="190"/>
      <c r="F790" s="190"/>
      <c r="G790" s="191"/>
      <c r="H790" s="190"/>
      <c r="I790" s="187"/>
      <c r="J790" s="184"/>
      <c r="K790" s="798" t="str">
        <f t="shared" si="55"/>
        <v>-</v>
      </c>
      <c r="L790" s="797" t="s">
        <v>34</v>
      </c>
      <c r="M790" s="189"/>
      <c r="N790" s="188"/>
      <c r="O790" s="188"/>
      <c r="P790" s="187"/>
      <c r="Q790" s="186"/>
      <c r="R790" s="185"/>
    </row>
    <row r="791" spans="1:18" ht="12" customHeight="1" x14ac:dyDescent="0.3">
      <c r="A791" s="796" t="str">
        <f t="shared" si="52"/>
        <v/>
      </c>
      <c r="B791" s="796" t="str">
        <f t="shared" si="53"/>
        <v/>
      </c>
      <c r="C791" s="796" t="str">
        <f t="shared" si="54"/>
        <v/>
      </c>
      <c r="D791" s="799"/>
      <c r="E791" s="190"/>
      <c r="F791" s="190"/>
      <c r="G791" s="191"/>
      <c r="H791" s="190"/>
      <c r="I791" s="187"/>
      <c r="J791" s="184"/>
      <c r="K791" s="798" t="str">
        <f t="shared" si="55"/>
        <v>-</v>
      </c>
      <c r="L791" s="797" t="s">
        <v>34</v>
      </c>
      <c r="M791" s="189"/>
      <c r="N791" s="188"/>
      <c r="O791" s="188"/>
      <c r="P791" s="187"/>
      <c r="Q791" s="186"/>
      <c r="R791" s="185"/>
    </row>
    <row r="792" spans="1:18" ht="12" customHeight="1" x14ac:dyDescent="0.3">
      <c r="A792" s="796" t="str">
        <f t="shared" si="52"/>
        <v/>
      </c>
      <c r="B792" s="796" t="str">
        <f t="shared" si="53"/>
        <v/>
      </c>
      <c r="C792" s="796" t="str">
        <f t="shared" si="54"/>
        <v/>
      </c>
      <c r="D792" s="799"/>
      <c r="E792" s="190"/>
      <c r="F792" s="190"/>
      <c r="G792" s="191"/>
      <c r="H792" s="190"/>
      <c r="I792" s="187"/>
      <c r="J792" s="184"/>
      <c r="K792" s="798" t="str">
        <f t="shared" si="55"/>
        <v>-</v>
      </c>
      <c r="L792" s="797" t="s">
        <v>34</v>
      </c>
      <c r="M792" s="189"/>
      <c r="N792" s="188"/>
      <c r="O792" s="188"/>
      <c r="P792" s="187"/>
      <c r="Q792" s="186"/>
      <c r="R792" s="185"/>
    </row>
    <row r="793" spans="1:18" ht="12" customHeight="1" x14ac:dyDescent="0.3">
      <c r="A793" s="796" t="str">
        <f t="shared" si="52"/>
        <v/>
      </c>
      <c r="B793" s="796" t="str">
        <f t="shared" si="53"/>
        <v/>
      </c>
      <c r="C793" s="796" t="str">
        <f t="shared" si="54"/>
        <v/>
      </c>
      <c r="D793" s="799"/>
      <c r="E793" s="190"/>
      <c r="F793" s="190"/>
      <c r="G793" s="191"/>
      <c r="H793" s="190"/>
      <c r="I793" s="187"/>
      <c r="J793" s="184"/>
      <c r="K793" s="798" t="str">
        <f t="shared" si="55"/>
        <v>-</v>
      </c>
      <c r="L793" s="797" t="s">
        <v>34</v>
      </c>
      <c r="M793" s="189"/>
      <c r="N793" s="188"/>
      <c r="O793" s="188"/>
      <c r="P793" s="187"/>
      <c r="Q793" s="186"/>
      <c r="R793" s="185"/>
    </row>
    <row r="794" spans="1:18" ht="12" customHeight="1" x14ac:dyDescent="0.3">
      <c r="A794" s="796" t="str">
        <f t="shared" si="52"/>
        <v/>
      </c>
      <c r="B794" s="796" t="str">
        <f t="shared" si="53"/>
        <v/>
      </c>
      <c r="C794" s="796" t="str">
        <f t="shared" si="54"/>
        <v/>
      </c>
      <c r="D794" s="799"/>
      <c r="E794" s="190"/>
      <c r="F794" s="190"/>
      <c r="G794" s="191"/>
      <c r="H794" s="190"/>
      <c r="I794" s="187"/>
      <c r="J794" s="184"/>
      <c r="K794" s="798" t="str">
        <f t="shared" si="55"/>
        <v>-</v>
      </c>
      <c r="L794" s="797" t="s">
        <v>34</v>
      </c>
      <c r="M794" s="189"/>
      <c r="N794" s="188"/>
      <c r="O794" s="188"/>
      <c r="P794" s="187"/>
      <c r="Q794" s="186"/>
      <c r="R794" s="185"/>
    </row>
    <row r="795" spans="1:18" ht="12" customHeight="1" x14ac:dyDescent="0.3">
      <c r="A795" s="796" t="str">
        <f t="shared" si="52"/>
        <v/>
      </c>
      <c r="B795" s="796" t="str">
        <f t="shared" si="53"/>
        <v/>
      </c>
      <c r="C795" s="796" t="str">
        <f t="shared" si="54"/>
        <v/>
      </c>
      <c r="D795" s="799"/>
      <c r="E795" s="190"/>
      <c r="F795" s="190"/>
      <c r="G795" s="191"/>
      <c r="H795" s="190"/>
      <c r="I795" s="187"/>
      <c r="J795" s="184"/>
      <c r="K795" s="798" t="str">
        <f t="shared" si="55"/>
        <v>-</v>
      </c>
      <c r="L795" s="797" t="s">
        <v>34</v>
      </c>
      <c r="M795" s="189"/>
      <c r="N795" s="188"/>
      <c r="O795" s="188"/>
      <c r="P795" s="187"/>
      <c r="Q795" s="186"/>
      <c r="R795" s="185"/>
    </row>
    <row r="796" spans="1:18" ht="12" customHeight="1" x14ac:dyDescent="0.3">
      <c r="A796" s="796" t="str">
        <f t="shared" si="52"/>
        <v/>
      </c>
      <c r="B796" s="796" t="str">
        <f t="shared" si="53"/>
        <v/>
      </c>
      <c r="C796" s="796" t="str">
        <f t="shared" si="54"/>
        <v/>
      </c>
      <c r="D796" s="799"/>
      <c r="E796" s="190"/>
      <c r="F796" s="190"/>
      <c r="G796" s="191"/>
      <c r="H796" s="190"/>
      <c r="I796" s="187"/>
      <c r="J796" s="184"/>
      <c r="K796" s="798" t="str">
        <f t="shared" si="55"/>
        <v>-</v>
      </c>
      <c r="L796" s="797" t="s">
        <v>34</v>
      </c>
      <c r="M796" s="189"/>
      <c r="N796" s="188"/>
      <c r="O796" s="188"/>
      <c r="P796" s="187"/>
      <c r="Q796" s="186"/>
      <c r="R796" s="185"/>
    </row>
    <row r="797" spans="1:18" ht="12" customHeight="1" x14ac:dyDescent="0.3">
      <c r="A797" s="796" t="str">
        <f t="shared" si="52"/>
        <v/>
      </c>
      <c r="B797" s="796" t="str">
        <f t="shared" si="53"/>
        <v/>
      </c>
      <c r="C797" s="796" t="str">
        <f t="shared" si="54"/>
        <v/>
      </c>
      <c r="D797" s="799"/>
      <c r="E797" s="190"/>
      <c r="F797" s="190"/>
      <c r="G797" s="191"/>
      <c r="H797" s="190"/>
      <c r="I797" s="187"/>
      <c r="J797" s="184"/>
      <c r="K797" s="798" t="str">
        <f t="shared" si="55"/>
        <v>-</v>
      </c>
      <c r="L797" s="797" t="s">
        <v>34</v>
      </c>
      <c r="M797" s="189"/>
      <c r="N797" s="188"/>
      <c r="O797" s="188"/>
      <c r="P797" s="187"/>
      <c r="Q797" s="186"/>
      <c r="R797" s="185"/>
    </row>
    <row r="798" spans="1:18" ht="12" customHeight="1" x14ac:dyDescent="0.3">
      <c r="A798" s="796" t="str">
        <f t="shared" si="52"/>
        <v/>
      </c>
      <c r="B798" s="796" t="str">
        <f t="shared" si="53"/>
        <v/>
      </c>
      <c r="C798" s="796" t="str">
        <f t="shared" si="54"/>
        <v/>
      </c>
      <c r="D798" s="799"/>
      <c r="E798" s="190"/>
      <c r="F798" s="190"/>
      <c r="G798" s="191"/>
      <c r="H798" s="190"/>
      <c r="I798" s="187"/>
      <c r="J798" s="184"/>
      <c r="K798" s="798" t="str">
        <f t="shared" si="55"/>
        <v>-</v>
      </c>
      <c r="L798" s="797" t="s">
        <v>34</v>
      </c>
      <c r="M798" s="189"/>
      <c r="N798" s="188"/>
      <c r="O798" s="188"/>
      <c r="P798" s="187"/>
      <c r="Q798" s="186"/>
      <c r="R798" s="185"/>
    </row>
    <row r="799" spans="1:18" ht="12" customHeight="1" x14ac:dyDescent="0.3">
      <c r="A799" s="796" t="str">
        <f t="shared" si="52"/>
        <v/>
      </c>
      <c r="B799" s="796" t="str">
        <f t="shared" si="53"/>
        <v/>
      </c>
      <c r="C799" s="796" t="str">
        <f t="shared" si="54"/>
        <v/>
      </c>
      <c r="D799" s="799"/>
      <c r="E799" s="190"/>
      <c r="F799" s="190"/>
      <c r="G799" s="191"/>
      <c r="H799" s="190"/>
      <c r="I799" s="187"/>
      <c r="J799" s="184"/>
      <c r="K799" s="798" t="str">
        <f t="shared" si="55"/>
        <v>-</v>
      </c>
      <c r="L799" s="797" t="s">
        <v>34</v>
      </c>
      <c r="M799" s="189"/>
      <c r="N799" s="188"/>
      <c r="O799" s="188"/>
      <c r="P799" s="187"/>
      <c r="Q799" s="186"/>
      <c r="R799" s="185"/>
    </row>
    <row r="800" spans="1:18" ht="12" customHeight="1" x14ac:dyDescent="0.3">
      <c r="A800" s="796" t="str">
        <f t="shared" si="52"/>
        <v/>
      </c>
      <c r="B800" s="796" t="str">
        <f t="shared" si="53"/>
        <v/>
      </c>
      <c r="C800" s="796" t="str">
        <f t="shared" si="54"/>
        <v/>
      </c>
      <c r="D800" s="799"/>
      <c r="E800" s="190"/>
      <c r="F800" s="190"/>
      <c r="G800" s="191"/>
      <c r="H800" s="190"/>
      <c r="I800" s="187"/>
      <c r="J800" s="184"/>
      <c r="K800" s="798" t="str">
        <f t="shared" si="55"/>
        <v>-</v>
      </c>
      <c r="L800" s="797" t="s">
        <v>34</v>
      </c>
      <c r="M800" s="189"/>
      <c r="N800" s="188"/>
      <c r="O800" s="188"/>
      <c r="P800" s="187"/>
      <c r="Q800" s="186"/>
      <c r="R800" s="185"/>
    </row>
    <row r="801" spans="1:18" ht="12" customHeight="1" x14ac:dyDescent="0.3">
      <c r="A801" s="796" t="str">
        <f t="shared" si="52"/>
        <v/>
      </c>
      <c r="B801" s="796" t="str">
        <f t="shared" si="53"/>
        <v/>
      </c>
      <c r="C801" s="796" t="str">
        <f t="shared" si="54"/>
        <v/>
      </c>
      <c r="D801" s="799"/>
      <c r="E801" s="190"/>
      <c r="F801" s="190"/>
      <c r="G801" s="191"/>
      <c r="H801" s="190"/>
      <c r="I801" s="187"/>
      <c r="J801" s="184"/>
      <c r="K801" s="798" t="str">
        <f t="shared" si="55"/>
        <v>-</v>
      </c>
      <c r="L801" s="797" t="s">
        <v>34</v>
      </c>
      <c r="M801" s="189"/>
      <c r="N801" s="188"/>
      <c r="O801" s="188"/>
      <c r="P801" s="187"/>
      <c r="Q801" s="186"/>
      <c r="R801" s="185"/>
    </row>
    <row r="802" spans="1:18" ht="12" customHeight="1" x14ac:dyDescent="0.3">
      <c r="A802" s="796" t="str">
        <f t="shared" si="52"/>
        <v/>
      </c>
      <c r="B802" s="796" t="str">
        <f t="shared" si="53"/>
        <v/>
      </c>
      <c r="C802" s="796" t="str">
        <f t="shared" si="54"/>
        <v/>
      </c>
      <c r="D802" s="799"/>
      <c r="E802" s="190"/>
      <c r="F802" s="190"/>
      <c r="G802" s="191"/>
      <c r="H802" s="190"/>
      <c r="I802" s="187"/>
      <c r="J802" s="184"/>
      <c r="K802" s="798" t="str">
        <f t="shared" si="55"/>
        <v>-</v>
      </c>
      <c r="L802" s="797" t="s">
        <v>34</v>
      </c>
      <c r="M802" s="189"/>
      <c r="N802" s="188"/>
      <c r="O802" s="188"/>
      <c r="P802" s="187"/>
      <c r="Q802" s="186"/>
      <c r="R802" s="185"/>
    </row>
    <row r="803" spans="1:18" ht="12" customHeight="1" x14ac:dyDescent="0.3">
      <c r="A803" s="796" t="str">
        <f t="shared" si="52"/>
        <v/>
      </c>
      <c r="B803" s="796" t="str">
        <f t="shared" si="53"/>
        <v/>
      </c>
      <c r="C803" s="796" t="str">
        <f t="shared" si="54"/>
        <v/>
      </c>
      <c r="D803" s="799"/>
      <c r="E803" s="190"/>
      <c r="F803" s="190"/>
      <c r="G803" s="191"/>
      <c r="H803" s="190"/>
      <c r="I803" s="187"/>
      <c r="J803" s="184"/>
      <c r="K803" s="798" t="str">
        <f t="shared" si="55"/>
        <v>-</v>
      </c>
      <c r="L803" s="797" t="s">
        <v>34</v>
      </c>
      <c r="M803" s="189"/>
      <c r="N803" s="188"/>
      <c r="O803" s="188"/>
      <c r="P803" s="187"/>
      <c r="Q803" s="186"/>
      <c r="R803" s="185"/>
    </row>
    <row r="804" spans="1:18" ht="12" customHeight="1" x14ac:dyDescent="0.3">
      <c r="A804" s="796" t="str">
        <f t="shared" si="52"/>
        <v/>
      </c>
      <c r="B804" s="796" t="str">
        <f t="shared" si="53"/>
        <v/>
      </c>
      <c r="C804" s="796" t="str">
        <f t="shared" si="54"/>
        <v/>
      </c>
      <c r="D804" s="799"/>
      <c r="E804" s="190"/>
      <c r="F804" s="190"/>
      <c r="G804" s="191"/>
      <c r="H804" s="190"/>
      <c r="I804" s="187"/>
      <c r="J804" s="184"/>
      <c r="K804" s="798" t="str">
        <f t="shared" si="55"/>
        <v>-</v>
      </c>
      <c r="L804" s="797" t="s">
        <v>34</v>
      </c>
      <c r="M804" s="189"/>
      <c r="N804" s="188"/>
      <c r="O804" s="188"/>
      <c r="P804" s="187"/>
      <c r="Q804" s="186"/>
      <c r="R804" s="185"/>
    </row>
    <row r="805" spans="1:18" ht="12" customHeight="1" x14ac:dyDescent="0.3">
      <c r="A805" s="796" t="str">
        <f t="shared" si="52"/>
        <v/>
      </c>
      <c r="B805" s="796" t="str">
        <f t="shared" si="53"/>
        <v/>
      </c>
      <c r="C805" s="796" t="str">
        <f t="shared" si="54"/>
        <v/>
      </c>
      <c r="D805" s="799"/>
      <c r="E805" s="190"/>
      <c r="F805" s="190"/>
      <c r="G805" s="191"/>
      <c r="H805" s="190"/>
      <c r="I805" s="187"/>
      <c r="J805" s="184"/>
      <c r="K805" s="798" t="str">
        <f t="shared" si="55"/>
        <v>-</v>
      </c>
      <c r="L805" s="797" t="s">
        <v>34</v>
      </c>
      <c r="M805" s="189"/>
      <c r="N805" s="188"/>
      <c r="O805" s="188"/>
      <c r="P805" s="187"/>
      <c r="Q805" s="186"/>
      <c r="R805" s="185"/>
    </row>
    <row r="806" spans="1:18" ht="12" customHeight="1" x14ac:dyDescent="0.3">
      <c r="A806" s="796" t="str">
        <f t="shared" si="52"/>
        <v/>
      </c>
      <c r="B806" s="796" t="str">
        <f t="shared" si="53"/>
        <v/>
      </c>
      <c r="C806" s="796" t="str">
        <f t="shared" si="54"/>
        <v/>
      </c>
      <c r="D806" s="799"/>
      <c r="E806" s="190"/>
      <c r="F806" s="190"/>
      <c r="G806" s="191"/>
      <c r="H806" s="190"/>
      <c r="I806" s="187"/>
      <c r="J806" s="184"/>
      <c r="K806" s="798" t="str">
        <f t="shared" si="55"/>
        <v>-</v>
      </c>
      <c r="L806" s="797" t="s">
        <v>34</v>
      </c>
      <c r="M806" s="189"/>
      <c r="N806" s="188"/>
      <c r="O806" s="188"/>
      <c r="P806" s="187"/>
      <c r="Q806" s="186"/>
      <c r="R806" s="185"/>
    </row>
    <row r="807" spans="1:18" x14ac:dyDescent="0.3">
      <c r="A807" s="796" t="str">
        <f t="shared" si="52"/>
        <v/>
      </c>
      <c r="B807" s="796" t="str">
        <f t="shared" si="53"/>
        <v/>
      </c>
      <c r="C807" s="796" t="str">
        <f t="shared" si="54"/>
        <v/>
      </c>
      <c r="D807" s="799"/>
      <c r="E807" s="190"/>
      <c r="F807" s="190"/>
      <c r="G807" s="191"/>
      <c r="H807" s="190"/>
      <c r="I807" s="187"/>
      <c r="J807" s="184"/>
      <c r="K807" s="798" t="str">
        <f t="shared" si="55"/>
        <v>-</v>
      </c>
      <c r="L807" s="797" t="s">
        <v>34</v>
      </c>
      <c r="M807" s="189"/>
      <c r="N807" s="188"/>
      <c r="O807" s="188"/>
      <c r="P807" s="187"/>
      <c r="Q807" s="186"/>
      <c r="R807" s="185"/>
    </row>
    <row r="808" spans="1:18" x14ac:dyDescent="0.3">
      <c r="A808" s="796" t="str">
        <f t="shared" si="52"/>
        <v/>
      </c>
      <c r="B808" s="796" t="str">
        <f t="shared" si="53"/>
        <v/>
      </c>
      <c r="C808" s="796" t="str">
        <f t="shared" si="54"/>
        <v/>
      </c>
      <c r="D808" s="799"/>
      <c r="E808" s="190"/>
      <c r="F808" s="190"/>
      <c r="G808" s="191"/>
      <c r="H808" s="190"/>
      <c r="I808" s="187"/>
      <c r="J808" s="184"/>
      <c r="K808" s="798" t="str">
        <f t="shared" si="55"/>
        <v>-</v>
      </c>
      <c r="L808" s="797" t="s">
        <v>34</v>
      </c>
      <c r="M808" s="189"/>
      <c r="N808" s="188"/>
      <c r="O808" s="188"/>
      <c r="P808" s="187"/>
      <c r="Q808" s="186"/>
      <c r="R808" s="185"/>
    </row>
    <row r="809" spans="1:18" x14ac:dyDescent="0.3">
      <c r="A809" s="796" t="str">
        <f t="shared" si="52"/>
        <v/>
      </c>
      <c r="B809" s="796" t="str">
        <f t="shared" si="53"/>
        <v/>
      </c>
      <c r="C809" s="796" t="str">
        <f t="shared" si="54"/>
        <v/>
      </c>
      <c r="D809" s="799"/>
      <c r="E809" s="190"/>
      <c r="F809" s="190"/>
      <c r="G809" s="191"/>
      <c r="H809" s="190"/>
      <c r="I809" s="187"/>
      <c r="J809" s="184"/>
      <c r="K809" s="798" t="str">
        <f t="shared" si="55"/>
        <v>-</v>
      </c>
      <c r="L809" s="797" t="s">
        <v>34</v>
      </c>
      <c r="M809" s="189"/>
      <c r="N809" s="188"/>
      <c r="O809" s="188"/>
      <c r="P809" s="187"/>
      <c r="Q809" s="186"/>
      <c r="R809" s="185"/>
    </row>
    <row r="810" spans="1:18" x14ac:dyDescent="0.3">
      <c r="A810" s="796" t="str">
        <f t="shared" si="52"/>
        <v/>
      </c>
      <c r="B810" s="796" t="str">
        <f t="shared" si="53"/>
        <v/>
      </c>
      <c r="C810" s="796" t="str">
        <f t="shared" si="54"/>
        <v/>
      </c>
      <c r="D810" s="799"/>
      <c r="E810" s="190"/>
      <c r="F810" s="190"/>
      <c r="G810" s="191"/>
      <c r="H810" s="190"/>
      <c r="I810" s="187"/>
      <c r="J810" s="184"/>
      <c r="K810" s="798" t="str">
        <f t="shared" si="55"/>
        <v>-</v>
      </c>
      <c r="L810" s="797" t="s">
        <v>34</v>
      </c>
      <c r="M810" s="189"/>
      <c r="N810" s="188"/>
      <c r="O810" s="188"/>
      <c r="P810" s="187"/>
      <c r="Q810" s="186"/>
      <c r="R810" s="185"/>
    </row>
    <row r="811" spans="1:18" x14ac:dyDescent="0.3">
      <c r="A811" s="796" t="str">
        <f t="shared" si="52"/>
        <v/>
      </c>
      <c r="B811" s="796" t="str">
        <f t="shared" si="53"/>
        <v/>
      </c>
      <c r="C811" s="796" t="str">
        <f t="shared" si="54"/>
        <v/>
      </c>
      <c r="D811" s="799"/>
      <c r="E811" s="190"/>
      <c r="F811" s="190"/>
      <c r="G811" s="191"/>
      <c r="H811" s="190"/>
      <c r="I811" s="187"/>
      <c r="J811" s="184"/>
      <c r="K811" s="798" t="str">
        <f t="shared" si="55"/>
        <v>-</v>
      </c>
      <c r="L811" s="797" t="s">
        <v>34</v>
      </c>
      <c r="M811" s="189"/>
      <c r="N811" s="188"/>
      <c r="O811" s="188"/>
      <c r="P811" s="187"/>
      <c r="Q811" s="186"/>
      <c r="R811" s="185"/>
    </row>
    <row r="812" spans="1:18" x14ac:dyDescent="0.3">
      <c r="A812" s="796" t="str">
        <f t="shared" si="52"/>
        <v/>
      </c>
      <c r="B812" s="796" t="str">
        <f t="shared" si="53"/>
        <v/>
      </c>
      <c r="C812" s="796" t="str">
        <f t="shared" si="54"/>
        <v/>
      </c>
      <c r="D812" s="799"/>
      <c r="E812" s="190"/>
      <c r="F812" s="190"/>
      <c r="G812" s="191"/>
      <c r="H812" s="190"/>
      <c r="I812" s="187"/>
      <c r="J812" s="184"/>
      <c r="K812" s="798" t="str">
        <f t="shared" si="55"/>
        <v>-</v>
      </c>
      <c r="L812" s="797" t="s">
        <v>34</v>
      </c>
      <c r="M812" s="189"/>
      <c r="N812" s="188"/>
      <c r="O812" s="188"/>
      <c r="P812" s="187"/>
      <c r="Q812" s="186"/>
      <c r="R812" s="185"/>
    </row>
    <row r="813" spans="1:18" x14ac:dyDescent="0.3">
      <c r="A813" s="796" t="str">
        <f t="shared" si="52"/>
        <v/>
      </c>
      <c r="B813" s="796" t="str">
        <f t="shared" si="53"/>
        <v/>
      </c>
      <c r="C813" s="796" t="str">
        <f t="shared" si="54"/>
        <v/>
      </c>
      <c r="D813" s="799"/>
      <c r="E813" s="190"/>
      <c r="F813" s="190"/>
      <c r="G813" s="191"/>
      <c r="H813" s="190"/>
      <c r="I813" s="187"/>
      <c r="J813" s="184"/>
      <c r="K813" s="798" t="str">
        <f t="shared" si="55"/>
        <v>-</v>
      </c>
      <c r="L813" s="797" t="s">
        <v>34</v>
      </c>
      <c r="M813" s="189"/>
      <c r="N813" s="188"/>
      <c r="O813" s="188"/>
      <c r="P813" s="187"/>
      <c r="Q813" s="186"/>
      <c r="R813" s="185"/>
    </row>
    <row r="814" spans="1:18" x14ac:dyDescent="0.3">
      <c r="A814" s="796" t="str">
        <f t="shared" si="52"/>
        <v/>
      </c>
      <c r="B814" s="796" t="str">
        <f t="shared" si="53"/>
        <v/>
      </c>
      <c r="C814" s="796" t="str">
        <f t="shared" si="54"/>
        <v/>
      </c>
      <c r="D814" s="799"/>
      <c r="E814" s="190"/>
      <c r="F814" s="190"/>
      <c r="G814" s="191"/>
      <c r="H814" s="190"/>
      <c r="I814" s="187"/>
      <c r="J814" s="184"/>
      <c r="K814" s="798" t="str">
        <f t="shared" si="55"/>
        <v>-</v>
      </c>
      <c r="L814" s="797" t="s">
        <v>34</v>
      </c>
      <c r="M814" s="189"/>
      <c r="N814" s="188"/>
      <c r="O814" s="188"/>
      <c r="P814" s="187"/>
      <c r="Q814" s="186"/>
      <c r="R814" s="185"/>
    </row>
    <row r="815" spans="1:18" x14ac:dyDescent="0.3">
      <c r="A815" s="796" t="str">
        <f t="shared" si="52"/>
        <v/>
      </c>
      <c r="B815" s="796" t="str">
        <f t="shared" si="53"/>
        <v/>
      </c>
      <c r="C815" s="796" t="str">
        <f t="shared" si="54"/>
        <v/>
      </c>
      <c r="D815" s="799"/>
      <c r="E815" s="190"/>
      <c r="F815" s="190"/>
      <c r="G815" s="191"/>
      <c r="H815" s="190"/>
      <c r="I815" s="187"/>
      <c r="J815" s="184"/>
      <c r="K815" s="798" t="str">
        <f t="shared" si="55"/>
        <v>-</v>
      </c>
      <c r="L815" s="797" t="s">
        <v>34</v>
      </c>
      <c r="M815" s="189"/>
      <c r="N815" s="188"/>
      <c r="O815" s="188"/>
      <c r="P815" s="187"/>
      <c r="Q815" s="186"/>
      <c r="R815" s="185"/>
    </row>
    <row r="816" spans="1:18" x14ac:dyDescent="0.3">
      <c r="A816" s="796" t="str">
        <f t="shared" si="52"/>
        <v/>
      </c>
      <c r="B816" s="796" t="str">
        <f t="shared" si="53"/>
        <v/>
      </c>
      <c r="C816" s="796" t="str">
        <f t="shared" si="54"/>
        <v/>
      </c>
      <c r="D816" s="799"/>
      <c r="E816" s="190"/>
      <c r="F816" s="190"/>
      <c r="G816" s="191"/>
      <c r="H816" s="190"/>
      <c r="I816" s="187"/>
      <c r="J816" s="184"/>
      <c r="K816" s="798" t="str">
        <f t="shared" si="55"/>
        <v>-</v>
      </c>
      <c r="L816" s="797" t="s">
        <v>34</v>
      </c>
      <c r="M816" s="189"/>
      <c r="N816" s="188"/>
      <c r="O816" s="188"/>
      <c r="P816" s="187"/>
      <c r="Q816" s="186"/>
      <c r="R816" s="185"/>
    </row>
    <row r="817" spans="1:18" x14ac:dyDescent="0.3">
      <c r="A817" s="796" t="str">
        <f t="shared" si="52"/>
        <v/>
      </c>
      <c r="B817" s="796" t="str">
        <f t="shared" si="53"/>
        <v/>
      </c>
      <c r="C817" s="796" t="str">
        <f t="shared" si="54"/>
        <v/>
      </c>
      <c r="D817" s="799"/>
      <c r="E817" s="190"/>
      <c r="F817" s="190"/>
      <c r="G817" s="191"/>
      <c r="H817" s="190"/>
      <c r="I817" s="187"/>
      <c r="J817" s="184"/>
      <c r="K817" s="798" t="str">
        <f t="shared" si="55"/>
        <v>-</v>
      </c>
      <c r="L817" s="797" t="s">
        <v>34</v>
      </c>
      <c r="M817" s="189"/>
      <c r="N817" s="188"/>
      <c r="O817" s="188"/>
      <c r="P817" s="187"/>
      <c r="Q817" s="186"/>
      <c r="R817" s="185"/>
    </row>
    <row r="818" spans="1:18" x14ac:dyDescent="0.3">
      <c r="A818" s="796" t="str">
        <f t="shared" si="52"/>
        <v/>
      </c>
      <c r="B818" s="796" t="str">
        <f t="shared" si="53"/>
        <v/>
      </c>
      <c r="C818" s="796" t="str">
        <f t="shared" si="54"/>
        <v/>
      </c>
      <c r="D818" s="799"/>
      <c r="E818" s="190"/>
      <c r="F818" s="190"/>
      <c r="G818" s="191"/>
      <c r="H818" s="190"/>
      <c r="I818" s="187"/>
      <c r="J818" s="184"/>
      <c r="K818" s="798" t="str">
        <f t="shared" si="55"/>
        <v>-</v>
      </c>
      <c r="L818" s="797" t="s">
        <v>34</v>
      </c>
      <c r="M818" s="189"/>
      <c r="N818" s="188"/>
      <c r="O818" s="188"/>
      <c r="P818" s="187"/>
      <c r="Q818" s="186"/>
      <c r="R818" s="185"/>
    </row>
    <row r="819" spans="1:18" x14ac:dyDescent="0.3">
      <c r="A819" s="796" t="str">
        <f t="shared" si="52"/>
        <v/>
      </c>
      <c r="B819" s="796" t="str">
        <f t="shared" si="53"/>
        <v/>
      </c>
      <c r="C819" s="796" t="str">
        <f t="shared" si="54"/>
        <v/>
      </c>
      <c r="D819" s="799"/>
      <c r="E819" s="190"/>
      <c r="F819" s="190"/>
      <c r="G819" s="191"/>
      <c r="H819" s="190"/>
      <c r="I819" s="187"/>
      <c r="J819" s="184"/>
      <c r="K819" s="798" t="str">
        <f t="shared" si="55"/>
        <v>-</v>
      </c>
      <c r="L819" s="797" t="s">
        <v>34</v>
      </c>
      <c r="M819" s="189"/>
      <c r="N819" s="188"/>
      <c r="O819" s="188"/>
      <c r="P819" s="187"/>
      <c r="Q819" s="186"/>
      <c r="R819" s="185"/>
    </row>
    <row r="820" spans="1:18" x14ac:dyDescent="0.3">
      <c r="A820" s="796" t="str">
        <f t="shared" si="52"/>
        <v/>
      </c>
      <c r="B820" s="796" t="str">
        <f t="shared" si="53"/>
        <v/>
      </c>
      <c r="C820" s="796" t="str">
        <f t="shared" si="54"/>
        <v/>
      </c>
      <c r="D820" s="799"/>
      <c r="E820" s="190"/>
      <c r="F820" s="190"/>
      <c r="G820" s="191"/>
      <c r="H820" s="190"/>
      <c r="I820" s="187"/>
      <c r="J820" s="184"/>
      <c r="K820" s="798" t="str">
        <f t="shared" si="55"/>
        <v>-</v>
      </c>
      <c r="L820" s="797" t="s">
        <v>34</v>
      </c>
      <c r="M820" s="189"/>
      <c r="N820" s="188"/>
      <c r="O820" s="188"/>
      <c r="P820" s="187"/>
      <c r="Q820" s="186"/>
      <c r="R820" s="185"/>
    </row>
    <row r="821" spans="1:18" x14ac:dyDescent="0.3">
      <c r="A821" s="796" t="str">
        <f t="shared" si="52"/>
        <v/>
      </c>
      <c r="B821" s="796" t="str">
        <f t="shared" si="53"/>
        <v/>
      </c>
      <c r="C821" s="796" t="str">
        <f t="shared" si="54"/>
        <v/>
      </c>
      <c r="D821" s="799"/>
      <c r="E821" s="190"/>
      <c r="F821" s="190"/>
      <c r="G821" s="191"/>
      <c r="H821" s="190"/>
      <c r="I821" s="187"/>
      <c r="J821" s="184"/>
      <c r="K821" s="798" t="str">
        <f t="shared" si="55"/>
        <v>-</v>
      </c>
      <c r="L821" s="797" t="s">
        <v>34</v>
      </c>
      <c r="M821" s="189"/>
      <c r="N821" s="188"/>
      <c r="O821" s="188"/>
      <c r="P821" s="187"/>
      <c r="Q821" s="186"/>
      <c r="R821" s="185"/>
    </row>
    <row r="822" spans="1:18" x14ac:dyDescent="0.3">
      <c r="A822" s="796" t="str">
        <f t="shared" si="52"/>
        <v/>
      </c>
      <c r="B822" s="796" t="str">
        <f t="shared" si="53"/>
        <v/>
      </c>
      <c r="C822" s="796" t="str">
        <f t="shared" si="54"/>
        <v/>
      </c>
      <c r="D822" s="799"/>
      <c r="E822" s="190"/>
      <c r="F822" s="190"/>
      <c r="G822" s="191"/>
      <c r="H822" s="190"/>
      <c r="I822" s="187"/>
      <c r="J822" s="184"/>
      <c r="K822" s="798" t="str">
        <f t="shared" si="55"/>
        <v>-</v>
      </c>
      <c r="L822" s="797" t="s">
        <v>34</v>
      </c>
      <c r="M822" s="189"/>
      <c r="N822" s="188"/>
      <c r="O822" s="188"/>
      <c r="P822" s="187"/>
      <c r="Q822" s="186"/>
      <c r="R822" s="185"/>
    </row>
    <row r="823" spans="1:18" x14ac:dyDescent="0.3">
      <c r="A823" s="796" t="str">
        <f t="shared" si="52"/>
        <v/>
      </c>
      <c r="B823" s="796" t="str">
        <f t="shared" si="53"/>
        <v/>
      </c>
      <c r="C823" s="796" t="str">
        <f t="shared" si="54"/>
        <v/>
      </c>
      <c r="D823" s="799"/>
      <c r="E823" s="190"/>
      <c r="F823" s="190"/>
      <c r="G823" s="191"/>
      <c r="H823" s="190"/>
      <c r="I823" s="187"/>
      <c r="J823" s="184"/>
      <c r="K823" s="798" t="str">
        <f t="shared" si="55"/>
        <v>-</v>
      </c>
      <c r="L823" s="797" t="s">
        <v>34</v>
      </c>
      <c r="M823" s="189"/>
      <c r="N823" s="188"/>
      <c r="O823" s="188"/>
      <c r="P823" s="187"/>
      <c r="Q823" s="186"/>
      <c r="R823" s="185"/>
    </row>
    <row r="824" spans="1:18" x14ac:dyDescent="0.3">
      <c r="A824" s="796" t="str">
        <f t="shared" si="52"/>
        <v/>
      </c>
      <c r="B824" s="796" t="str">
        <f t="shared" si="53"/>
        <v/>
      </c>
      <c r="C824" s="796" t="str">
        <f t="shared" si="54"/>
        <v/>
      </c>
      <c r="D824" s="799"/>
      <c r="E824" s="190"/>
      <c r="F824" s="190"/>
      <c r="G824" s="191"/>
      <c r="H824" s="190"/>
      <c r="I824" s="187"/>
      <c r="J824" s="184"/>
      <c r="K824" s="798" t="str">
        <f t="shared" si="55"/>
        <v>-</v>
      </c>
      <c r="L824" s="797" t="s">
        <v>34</v>
      </c>
      <c r="M824" s="189"/>
      <c r="N824" s="188"/>
      <c r="O824" s="188"/>
      <c r="P824" s="187"/>
      <c r="Q824" s="186"/>
      <c r="R824" s="185"/>
    </row>
    <row r="825" spans="1:18" x14ac:dyDescent="0.3">
      <c r="A825" s="796" t="str">
        <f t="shared" si="52"/>
        <v/>
      </c>
      <c r="B825" s="796" t="str">
        <f t="shared" si="53"/>
        <v/>
      </c>
      <c r="C825" s="796" t="str">
        <f t="shared" si="54"/>
        <v/>
      </c>
      <c r="D825" s="799"/>
      <c r="E825" s="190"/>
      <c r="F825" s="190"/>
      <c r="G825" s="191"/>
      <c r="H825" s="190"/>
      <c r="I825" s="187"/>
      <c r="J825" s="184"/>
      <c r="K825" s="798" t="str">
        <f t="shared" si="55"/>
        <v>-</v>
      </c>
      <c r="L825" s="797" t="s">
        <v>34</v>
      </c>
      <c r="M825" s="189"/>
      <c r="N825" s="188"/>
      <c r="O825" s="188"/>
      <c r="P825" s="187"/>
      <c r="Q825" s="186"/>
      <c r="R825" s="185"/>
    </row>
    <row r="826" spans="1:18" x14ac:dyDescent="0.3">
      <c r="A826" s="796" t="str">
        <f t="shared" si="52"/>
        <v/>
      </c>
      <c r="B826" s="796" t="str">
        <f t="shared" si="53"/>
        <v/>
      </c>
      <c r="C826" s="796" t="str">
        <f t="shared" si="54"/>
        <v/>
      </c>
      <c r="D826" s="799"/>
      <c r="E826" s="190"/>
      <c r="F826" s="190"/>
      <c r="G826" s="191"/>
      <c r="H826" s="190"/>
      <c r="I826" s="187"/>
      <c r="J826" s="184"/>
      <c r="K826" s="798" t="str">
        <f t="shared" si="55"/>
        <v>-</v>
      </c>
      <c r="L826" s="797" t="s">
        <v>34</v>
      </c>
      <c r="M826" s="189"/>
      <c r="N826" s="188"/>
      <c r="O826" s="188"/>
      <c r="P826" s="187"/>
      <c r="Q826" s="186"/>
      <c r="R826" s="185"/>
    </row>
    <row r="827" spans="1:18" x14ac:dyDescent="0.3">
      <c r="A827" s="796" t="str">
        <f t="shared" si="52"/>
        <v/>
      </c>
      <c r="B827" s="796" t="str">
        <f t="shared" si="53"/>
        <v/>
      </c>
      <c r="C827" s="796" t="str">
        <f t="shared" si="54"/>
        <v/>
      </c>
      <c r="D827" s="799"/>
      <c r="E827" s="190"/>
      <c r="F827" s="190"/>
      <c r="G827" s="191"/>
      <c r="H827" s="190"/>
      <c r="I827" s="187"/>
      <c r="J827" s="184"/>
      <c r="K827" s="798" t="str">
        <f t="shared" si="55"/>
        <v>-</v>
      </c>
      <c r="L827" s="797" t="s">
        <v>34</v>
      </c>
      <c r="M827" s="189"/>
      <c r="N827" s="188"/>
      <c r="O827" s="188"/>
      <c r="P827" s="187"/>
      <c r="Q827" s="186"/>
      <c r="R827" s="185"/>
    </row>
    <row r="828" spans="1:18" x14ac:dyDescent="0.3">
      <c r="A828" s="796" t="str">
        <f t="shared" si="52"/>
        <v/>
      </c>
      <c r="B828" s="796" t="str">
        <f t="shared" si="53"/>
        <v/>
      </c>
      <c r="C828" s="796" t="str">
        <f t="shared" si="54"/>
        <v/>
      </c>
      <c r="J828" s="184"/>
      <c r="K828" s="798" t="str">
        <f t="shared" si="55"/>
        <v>-</v>
      </c>
      <c r="L828" s="797" t="s">
        <v>34</v>
      </c>
    </row>
    <row r="829" spans="1:18" x14ac:dyDescent="0.3">
      <c r="A829" s="796" t="str">
        <f t="shared" si="52"/>
        <v/>
      </c>
      <c r="B829" s="796" t="str">
        <f t="shared" si="53"/>
        <v/>
      </c>
      <c r="C829" s="796" t="str">
        <f t="shared" si="54"/>
        <v/>
      </c>
      <c r="J829" s="184"/>
      <c r="K829" s="798" t="str">
        <f t="shared" si="55"/>
        <v>-</v>
      </c>
      <c r="L829" s="797" t="s">
        <v>34</v>
      </c>
    </row>
    <row r="830" spans="1:18" x14ac:dyDescent="0.3">
      <c r="A830" s="796" t="str">
        <f t="shared" si="52"/>
        <v/>
      </c>
      <c r="B830" s="796" t="str">
        <f t="shared" si="53"/>
        <v/>
      </c>
      <c r="C830" s="796" t="str">
        <f t="shared" si="54"/>
        <v/>
      </c>
      <c r="J830" s="184"/>
      <c r="K830" s="798" t="str">
        <f t="shared" si="55"/>
        <v>-</v>
      </c>
      <c r="L830" s="797" t="s">
        <v>34</v>
      </c>
    </row>
    <row r="831" spans="1:18" x14ac:dyDescent="0.3">
      <c r="A831" s="796" t="str">
        <f t="shared" si="52"/>
        <v/>
      </c>
      <c r="B831" s="796" t="str">
        <f t="shared" si="53"/>
        <v/>
      </c>
      <c r="C831" s="796" t="str">
        <f t="shared" si="54"/>
        <v/>
      </c>
      <c r="J831" s="184"/>
      <c r="K831" s="798" t="str">
        <f t="shared" si="55"/>
        <v>-</v>
      </c>
      <c r="L831" s="797" t="s">
        <v>34</v>
      </c>
    </row>
    <row r="832" spans="1:18" x14ac:dyDescent="0.3">
      <c r="A832" s="796" t="str">
        <f t="shared" si="52"/>
        <v/>
      </c>
      <c r="B832" s="796" t="str">
        <f t="shared" si="53"/>
        <v/>
      </c>
      <c r="C832" s="796" t="str">
        <f t="shared" si="54"/>
        <v/>
      </c>
      <c r="J832" s="184"/>
      <c r="K832" s="798" t="str">
        <f t="shared" si="55"/>
        <v>-</v>
      </c>
      <c r="L832" s="797" t="s">
        <v>34</v>
      </c>
    </row>
    <row r="833" spans="1:12" x14ac:dyDescent="0.3">
      <c r="A833" s="796" t="str">
        <f t="shared" si="52"/>
        <v/>
      </c>
      <c r="B833" s="796" t="str">
        <f t="shared" si="53"/>
        <v/>
      </c>
      <c r="C833" s="796" t="str">
        <f t="shared" si="54"/>
        <v/>
      </c>
      <c r="J833" s="184"/>
      <c r="K833" s="798" t="str">
        <f t="shared" si="55"/>
        <v>-</v>
      </c>
      <c r="L833" s="797" t="s">
        <v>34</v>
      </c>
    </row>
    <row r="834" spans="1:12" x14ac:dyDescent="0.3">
      <c r="A834" s="796" t="str">
        <f t="shared" si="52"/>
        <v/>
      </c>
      <c r="B834" s="796" t="str">
        <f t="shared" si="53"/>
        <v/>
      </c>
      <c r="C834" s="796" t="str">
        <f t="shared" si="54"/>
        <v/>
      </c>
      <c r="J834" s="184"/>
      <c r="K834" s="798" t="str">
        <f t="shared" si="55"/>
        <v>-</v>
      </c>
      <c r="L834" s="797" t="s">
        <v>34</v>
      </c>
    </row>
    <row r="835" spans="1:12" x14ac:dyDescent="0.3">
      <c r="A835" s="796" t="str">
        <f t="shared" si="52"/>
        <v/>
      </c>
      <c r="B835" s="796" t="str">
        <f t="shared" si="53"/>
        <v/>
      </c>
      <c r="C835" s="796" t="str">
        <f t="shared" si="54"/>
        <v/>
      </c>
      <c r="J835" s="184"/>
      <c r="K835" s="798" t="str">
        <f t="shared" si="55"/>
        <v>-</v>
      </c>
      <c r="L835" s="797" t="s">
        <v>34</v>
      </c>
    </row>
    <row r="836" spans="1:12" x14ac:dyDescent="0.3">
      <c r="A836" s="796" t="str">
        <f t="shared" si="52"/>
        <v/>
      </c>
      <c r="B836" s="796" t="str">
        <f t="shared" si="53"/>
        <v/>
      </c>
      <c r="C836" s="796" t="str">
        <f t="shared" si="54"/>
        <v/>
      </c>
      <c r="J836" s="184"/>
      <c r="K836" s="798" t="str">
        <f t="shared" si="55"/>
        <v>-</v>
      </c>
      <c r="L836" s="797" t="s">
        <v>34</v>
      </c>
    </row>
    <row r="837" spans="1:12" x14ac:dyDescent="0.3">
      <c r="A837" s="796" t="str">
        <f t="shared" si="52"/>
        <v/>
      </c>
      <c r="B837" s="796" t="str">
        <f t="shared" si="53"/>
        <v/>
      </c>
      <c r="C837" s="796" t="str">
        <f t="shared" si="54"/>
        <v/>
      </c>
      <c r="J837" s="184"/>
      <c r="K837" s="798" t="str">
        <f t="shared" si="55"/>
        <v>-</v>
      </c>
      <c r="L837" s="797" t="s">
        <v>34</v>
      </c>
    </row>
    <row r="838" spans="1:12" x14ac:dyDescent="0.3">
      <c r="A838" s="796" t="str">
        <f t="shared" si="52"/>
        <v/>
      </c>
      <c r="B838" s="796" t="str">
        <f t="shared" si="53"/>
        <v/>
      </c>
      <c r="C838" s="796" t="str">
        <f t="shared" si="54"/>
        <v/>
      </c>
      <c r="J838" s="184"/>
      <c r="K838" s="798" t="str">
        <f t="shared" si="55"/>
        <v>-</v>
      </c>
      <c r="L838" s="797" t="s">
        <v>34</v>
      </c>
    </row>
    <row r="839" spans="1:12" x14ac:dyDescent="0.3">
      <c r="A839" s="796" t="str">
        <f t="shared" ref="A839:A902" si="56">IF($M839="","",TEXT($K839,"dd/mm/aa hh")&amp;" "&amp;$E839&amp;" "&amp;$I839&amp;" "&amp;$M839&amp;" "&amp;$N839&amp;" "&amp;$O839)</f>
        <v/>
      </c>
      <c r="B839" s="796" t="str">
        <f t="shared" ref="B839:B902" si="57">IF($M839="","",TEXT($L839,"dd/mm/aa hh")&amp;" "&amp;$E839&amp;" "&amp;$I839&amp;" "&amp;$M839&amp;" "&amp;$N839&amp;" "&amp;$O839)</f>
        <v/>
      </c>
      <c r="C839" s="796" t="str">
        <f t="shared" ref="C839:C902" si="58">IF($M839="","",TEXT($K839,"dd/mm/aa hh")&amp;" "&amp;$M839&amp;" "&amp;$N839)</f>
        <v/>
      </c>
      <c r="J839" s="184"/>
      <c r="K839" s="798" t="str">
        <f t="shared" si="55"/>
        <v>-</v>
      </c>
      <c r="L839" s="797" t="s">
        <v>34</v>
      </c>
    </row>
    <row r="840" spans="1:12" x14ac:dyDescent="0.3">
      <c r="A840" s="796" t="str">
        <f t="shared" si="56"/>
        <v/>
      </c>
      <c r="B840" s="796" t="str">
        <f t="shared" si="57"/>
        <v/>
      </c>
      <c r="C840" s="796" t="str">
        <f t="shared" si="58"/>
        <v/>
      </c>
      <c r="J840" s="184"/>
      <c r="K840" s="798" t="str">
        <f t="shared" ref="K840:K903" si="59">IFERROR(VALUE(TEXT(SUM($J840,$D840),"dd/mm/aaaa hh")&amp;":00"),"-")</f>
        <v>-</v>
      </c>
      <c r="L840" s="797" t="s">
        <v>34</v>
      </c>
    </row>
    <row r="841" spans="1:12" x14ac:dyDescent="0.3">
      <c r="A841" s="796" t="str">
        <f t="shared" si="56"/>
        <v/>
      </c>
      <c r="B841" s="796" t="str">
        <f t="shared" si="57"/>
        <v/>
      </c>
      <c r="C841" s="796" t="str">
        <f t="shared" si="58"/>
        <v/>
      </c>
      <c r="K841" s="798" t="str">
        <f t="shared" si="59"/>
        <v>-</v>
      </c>
      <c r="L841" s="797" t="s">
        <v>34</v>
      </c>
    </row>
    <row r="842" spans="1:12" x14ac:dyDescent="0.3">
      <c r="A842" s="796" t="str">
        <f t="shared" si="56"/>
        <v/>
      </c>
      <c r="B842" s="796" t="str">
        <f t="shared" si="57"/>
        <v/>
      </c>
      <c r="C842" s="796" t="str">
        <f t="shared" si="58"/>
        <v/>
      </c>
      <c r="K842" s="798" t="str">
        <f t="shared" si="59"/>
        <v>-</v>
      </c>
      <c r="L842" s="797" t="s">
        <v>34</v>
      </c>
    </row>
    <row r="843" spans="1:12" x14ac:dyDescent="0.3">
      <c r="A843" s="796" t="str">
        <f t="shared" si="56"/>
        <v/>
      </c>
      <c r="B843" s="796" t="str">
        <f t="shared" si="57"/>
        <v/>
      </c>
      <c r="C843" s="796" t="str">
        <f t="shared" si="58"/>
        <v/>
      </c>
      <c r="K843" s="798" t="str">
        <f t="shared" si="59"/>
        <v>-</v>
      </c>
      <c r="L843" s="797" t="s">
        <v>34</v>
      </c>
    </row>
    <row r="844" spans="1:12" x14ac:dyDescent="0.3">
      <c r="A844" s="796" t="str">
        <f t="shared" si="56"/>
        <v/>
      </c>
      <c r="B844" s="796" t="str">
        <f t="shared" si="57"/>
        <v/>
      </c>
      <c r="C844" s="796" t="str">
        <f t="shared" si="58"/>
        <v/>
      </c>
      <c r="K844" s="798" t="str">
        <f t="shared" si="59"/>
        <v>-</v>
      </c>
      <c r="L844" s="797" t="s">
        <v>34</v>
      </c>
    </row>
    <row r="845" spans="1:12" x14ac:dyDescent="0.3">
      <c r="A845" s="796" t="str">
        <f t="shared" si="56"/>
        <v/>
      </c>
      <c r="B845" s="796" t="str">
        <f t="shared" si="57"/>
        <v/>
      </c>
      <c r="C845" s="796" t="str">
        <f t="shared" si="58"/>
        <v/>
      </c>
      <c r="K845" s="798" t="str">
        <f t="shared" si="59"/>
        <v>-</v>
      </c>
      <c r="L845" s="797" t="s">
        <v>34</v>
      </c>
    </row>
    <row r="846" spans="1:12" x14ac:dyDescent="0.3">
      <c r="A846" s="796" t="str">
        <f t="shared" si="56"/>
        <v/>
      </c>
      <c r="B846" s="796" t="str">
        <f t="shared" si="57"/>
        <v/>
      </c>
      <c r="C846" s="796" t="str">
        <f t="shared" si="58"/>
        <v/>
      </c>
      <c r="K846" s="798" t="str">
        <f t="shared" si="59"/>
        <v>-</v>
      </c>
      <c r="L846" s="797" t="s">
        <v>34</v>
      </c>
    </row>
    <row r="847" spans="1:12" x14ac:dyDescent="0.3">
      <c r="A847" s="796" t="str">
        <f t="shared" si="56"/>
        <v/>
      </c>
      <c r="B847" s="796" t="str">
        <f t="shared" si="57"/>
        <v/>
      </c>
      <c r="C847" s="796" t="str">
        <f t="shared" si="58"/>
        <v/>
      </c>
      <c r="K847" s="798" t="str">
        <f t="shared" si="59"/>
        <v>-</v>
      </c>
      <c r="L847" s="797" t="s">
        <v>34</v>
      </c>
    </row>
    <row r="848" spans="1:12" x14ac:dyDescent="0.3">
      <c r="A848" s="796" t="str">
        <f t="shared" si="56"/>
        <v/>
      </c>
      <c r="B848" s="796" t="str">
        <f t="shared" si="57"/>
        <v/>
      </c>
      <c r="C848" s="796" t="str">
        <f t="shared" si="58"/>
        <v/>
      </c>
      <c r="K848" s="798" t="str">
        <f t="shared" si="59"/>
        <v>-</v>
      </c>
      <c r="L848" s="797" t="s">
        <v>34</v>
      </c>
    </row>
    <row r="849" spans="1:12" x14ac:dyDescent="0.3">
      <c r="A849" s="796" t="str">
        <f t="shared" si="56"/>
        <v/>
      </c>
      <c r="B849" s="796" t="str">
        <f t="shared" si="57"/>
        <v/>
      </c>
      <c r="C849" s="796" t="str">
        <f t="shared" si="58"/>
        <v/>
      </c>
      <c r="K849" s="798" t="str">
        <f t="shared" si="59"/>
        <v>-</v>
      </c>
      <c r="L849" s="797" t="s">
        <v>34</v>
      </c>
    </row>
    <row r="850" spans="1:12" x14ac:dyDescent="0.3">
      <c r="A850" s="796" t="str">
        <f t="shared" si="56"/>
        <v/>
      </c>
      <c r="B850" s="796" t="str">
        <f t="shared" si="57"/>
        <v/>
      </c>
      <c r="C850" s="796" t="str">
        <f t="shared" si="58"/>
        <v/>
      </c>
      <c r="K850" s="798" t="str">
        <f t="shared" si="59"/>
        <v>-</v>
      </c>
      <c r="L850" s="797" t="s">
        <v>34</v>
      </c>
    </row>
    <row r="851" spans="1:12" x14ac:dyDescent="0.3">
      <c r="A851" s="796" t="str">
        <f t="shared" si="56"/>
        <v/>
      </c>
      <c r="B851" s="796" t="str">
        <f t="shared" si="57"/>
        <v/>
      </c>
      <c r="C851" s="796" t="str">
        <f t="shared" si="58"/>
        <v/>
      </c>
      <c r="K851" s="798" t="str">
        <f t="shared" si="59"/>
        <v>-</v>
      </c>
      <c r="L851" s="797" t="s">
        <v>34</v>
      </c>
    </row>
    <row r="852" spans="1:12" x14ac:dyDescent="0.3">
      <c r="A852" s="796" t="str">
        <f t="shared" si="56"/>
        <v/>
      </c>
      <c r="B852" s="796" t="str">
        <f t="shared" si="57"/>
        <v/>
      </c>
      <c r="C852" s="796" t="str">
        <f t="shared" si="58"/>
        <v/>
      </c>
      <c r="K852" s="798" t="str">
        <f t="shared" si="59"/>
        <v>-</v>
      </c>
      <c r="L852" s="797" t="s">
        <v>34</v>
      </c>
    </row>
    <row r="853" spans="1:12" x14ac:dyDescent="0.3">
      <c r="A853" s="796" t="str">
        <f t="shared" si="56"/>
        <v/>
      </c>
      <c r="B853" s="796" t="str">
        <f t="shared" si="57"/>
        <v/>
      </c>
      <c r="C853" s="796" t="str">
        <f t="shared" si="58"/>
        <v/>
      </c>
      <c r="K853" s="798" t="str">
        <f t="shared" si="59"/>
        <v>-</v>
      </c>
      <c r="L853" s="797" t="s">
        <v>34</v>
      </c>
    </row>
    <row r="854" spans="1:12" x14ac:dyDescent="0.3">
      <c r="A854" s="796" t="str">
        <f t="shared" si="56"/>
        <v/>
      </c>
      <c r="B854" s="796" t="str">
        <f t="shared" si="57"/>
        <v/>
      </c>
      <c r="C854" s="796" t="str">
        <f t="shared" si="58"/>
        <v/>
      </c>
      <c r="K854" s="798" t="str">
        <f t="shared" si="59"/>
        <v>-</v>
      </c>
      <c r="L854" s="797" t="s">
        <v>34</v>
      </c>
    </row>
    <row r="855" spans="1:12" x14ac:dyDescent="0.3">
      <c r="A855" s="796" t="str">
        <f t="shared" si="56"/>
        <v/>
      </c>
      <c r="B855" s="796" t="str">
        <f t="shared" si="57"/>
        <v/>
      </c>
      <c r="C855" s="796" t="str">
        <f t="shared" si="58"/>
        <v/>
      </c>
      <c r="K855" s="798" t="str">
        <f t="shared" si="59"/>
        <v>-</v>
      </c>
      <c r="L855" s="797" t="s">
        <v>34</v>
      </c>
    </row>
    <row r="856" spans="1:12" x14ac:dyDescent="0.3">
      <c r="A856" s="796" t="str">
        <f t="shared" si="56"/>
        <v/>
      </c>
      <c r="B856" s="796" t="str">
        <f t="shared" si="57"/>
        <v/>
      </c>
      <c r="C856" s="796" t="str">
        <f t="shared" si="58"/>
        <v/>
      </c>
      <c r="K856" s="798" t="str">
        <f t="shared" si="59"/>
        <v>-</v>
      </c>
      <c r="L856" s="797" t="s">
        <v>34</v>
      </c>
    </row>
    <row r="857" spans="1:12" x14ac:dyDescent="0.3">
      <c r="A857" s="796" t="str">
        <f t="shared" si="56"/>
        <v/>
      </c>
      <c r="B857" s="796" t="str">
        <f t="shared" si="57"/>
        <v/>
      </c>
      <c r="C857" s="796" t="str">
        <f t="shared" si="58"/>
        <v/>
      </c>
      <c r="K857" s="798" t="str">
        <f t="shared" si="59"/>
        <v>-</v>
      </c>
      <c r="L857" s="797" t="s">
        <v>34</v>
      </c>
    </row>
    <row r="858" spans="1:12" x14ac:dyDescent="0.3">
      <c r="A858" s="796" t="str">
        <f t="shared" si="56"/>
        <v/>
      </c>
      <c r="B858" s="796" t="str">
        <f t="shared" si="57"/>
        <v/>
      </c>
      <c r="C858" s="796" t="str">
        <f t="shared" si="58"/>
        <v/>
      </c>
      <c r="K858" s="798" t="str">
        <f t="shared" si="59"/>
        <v>-</v>
      </c>
      <c r="L858" s="797" t="s">
        <v>34</v>
      </c>
    </row>
    <row r="859" spans="1:12" x14ac:dyDescent="0.3">
      <c r="A859" s="796" t="str">
        <f t="shared" si="56"/>
        <v/>
      </c>
      <c r="B859" s="796" t="str">
        <f t="shared" si="57"/>
        <v/>
      </c>
      <c r="C859" s="796" t="str">
        <f t="shared" si="58"/>
        <v/>
      </c>
      <c r="K859" s="798" t="str">
        <f t="shared" si="59"/>
        <v>-</v>
      </c>
      <c r="L859" s="797" t="s">
        <v>34</v>
      </c>
    </row>
    <row r="860" spans="1:12" x14ac:dyDescent="0.3">
      <c r="A860" s="796" t="str">
        <f t="shared" si="56"/>
        <v/>
      </c>
      <c r="B860" s="796" t="str">
        <f t="shared" si="57"/>
        <v/>
      </c>
      <c r="C860" s="796" t="str">
        <f t="shared" si="58"/>
        <v/>
      </c>
      <c r="K860" s="798" t="str">
        <f t="shared" si="59"/>
        <v>-</v>
      </c>
      <c r="L860" s="797" t="s">
        <v>34</v>
      </c>
    </row>
    <row r="861" spans="1:12" x14ac:dyDescent="0.3">
      <c r="A861" s="796" t="str">
        <f t="shared" si="56"/>
        <v/>
      </c>
      <c r="B861" s="796" t="str">
        <f t="shared" si="57"/>
        <v/>
      </c>
      <c r="C861" s="796" t="str">
        <f t="shared" si="58"/>
        <v/>
      </c>
      <c r="K861" s="798" t="str">
        <f t="shared" si="59"/>
        <v>-</v>
      </c>
      <c r="L861" s="797" t="s">
        <v>34</v>
      </c>
    </row>
    <row r="862" spans="1:12" x14ac:dyDescent="0.3">
      <c r="A862" s="796" t="str">
        <f t="shared" si="56"/>
        <v/>
      </c>
      <c r="B862" s="796" t="str">
        <f t="shared" si="57"/>
        <v/>
      </c>
      <c r="C862" s="796" t="str">
        <f t="shared" si="58"/>
        <v/>
      </c>
      <c r="K862" s="798" t="str">
        <f t="shared" si="59"/>
        <v>-</v>
      </c>
      <c r="L862" s="797" t="s">
        <v>34</v>
      </c>
    </row>
    <row r="863" spans="1:12" x14ac:dyDescent="0.3">
      <c r="A863" s="796" t="str">
        <f t="shared" si="56"/>
        <v/>
      </c>
      <c r="B863" s="796" t="str">
        <f t="shared" si="57"/>
        <v/>
      </c>
      <c r="C863" s="796" t="str">
        <f t="shared" si="58"/>
        <v/>
      </c>
      <c r="K863" s="798" t="str">
        <f t="shared" si="59"/>
        <v>-</v>
      </c>
      <c r="L863" s="797" t="s">
        <v>34</v>
      </c>
    </row>
    <row r="864" spans="1:12" x14ac:dyDescent="0.3">
      <c r="A864" s="796" t="str">
        <f t="shared" si="56"/>
        <v/>
      </c>
      <c r="B864" s="796" t="str">
        <f t="shared" si="57"/>
        <v/>
      </c>
      <c r="C864" s="796" t="str">
        <f t="shared" si="58"/>
        <v/>
      </c>
      <c r="K864" s="798" t="str">
        <f t="shared" si="59"/>
        <v>-</v>
      </c>
      <c r="L864" s="797" t="s">
        <v>34</v>
      </c>
    </row>
    <row r="865" spans="1:12" x14ac:dyDescent="0.3">
      <c r="A865" s="796" t="str">
        <f t="shared" si="56"/>
        <v/>
      </c>
      <c r="B865" s="796" t="str">
        <f t="shared" si="57"/>
        <v/>
      </c>
      <c r="C865" s="796" t="str">
        <f t="shared" si="58"/>
        <v/>
      </c>
      <c r="K865" s="798" t="str">
        <f t="shared" si="59"/>
        <v>-</v>
      </c>
      <c r="L865" s="797" t="s">
        <v>34</v>
      </c>
    </row>
    <row r="866" spans="1:12" x14ac:dyDescent="0.3">
      <c r="A866" s="796" t="str">
        <f t="shared" si="56"/>
        <v/>
      </c>
      <c r="B866" s="796" t="str">
        <f t="shared" si="57"/>
        <v/>
      </c>
      <c r="C866" s="796" t="str">
        <f t="shared" si="58"/>
        <v/>
      </c>
      <c r="K866" s="798" t="str">
        <f t="shared" si="59"/>
        <v>-</v>
      </c>
      <c r="L866" s="797" t="s">
        <v>34</v>
      </c>
    </row>
    <row r="867" spans="1:12" x14ac:dyDescent="0.3">
      <c r="A867" s="796" t="str">
        <f t="shared" si="56"/>
        <v/>
      </c>
      <c r="B867" s="796" t="str">
        <f t="shared" si="57"/>
        <v/>
      </c>
      <c r="C867" s="796" t="str">
        <f t="shared" si="58"/>
        <v/>
      </c>
      <c r="K867" s="798" t="str">
        <f t="shared" si="59"/>
        <v>-</v>
      </c>
      <c r="L867" s="797" t="s">
        <v>34</v>
      </c>
    </row>
    <row r="868" spans="1:12" x14ac:dyDescent="0.3">
      <c r="A868" s="796" t="str">
        <f t="shared" si="56"/>
        <v/>
      </c>
      <c r="B868" s="796" t="str">
        <f t="shared" si="57"/>
        <v/>
      </c>
      <c r="C868" s="796" t="str">
        <f t="shared" si="58"/>
        <v/>
      </c>
      <c r="K868" s="798" t="str">
        <f t="shared" si="59"/>
        <v>-</v>
      </c>
      <c r="L868" s="797" t="s">
        <v>34</v>
      </c>
    </row>
    <row r="869" spans="1:12" x14ac:dyDescent="0.3">
      <c r="A869" s="796" t="str">
        <f t="shared" si="56"/>
        <v/>
      </c>
      <c r="B869" s="796" t="str">
        <f t="shared" si="57"/>
        <v/>
      </c>
      <c r="C869" s="796" t="str">
        <f t="shared" si="58"/>
        <v/>
      </c>
      <c r="K869" s="798" t="str">
        <f t="shared" si="59"/>
        <v>-</v>
      </c>
      <c r="L869" s="797" t="s">
        <v>34</v>
      </c>
    </row>
    <row r="870" spans="1:12" x14ac:dyDescent="0.3">
      <c r="A870" s="796" t="str">
        <f t="shared" si="56"/>
        <v/>
      </c>
      <c r="B870" s="796" t="str">
        <f t="shared" si="57"/>
        <v/>
      </c>
      <c r="C870" s="796" t="str">
        <f t="shared" si="58"/>
        <v/>
      </c>
      <c r="K870" s="798" t="str">
        <f t="shared" si="59"/>
        <v>-</v>
      </c>
      <c r="L870" s="797" t="s">
        <v>34</v>
      </c>
    </row>
    <row r="871" spans="1:12" x14ac:dyDescent="0.3">
      <c r="A871" s="796" t="str">
        <f t="shared" si="56"/>
        <v/>
      </c>
      <c r="B871" s="796" t="str">
        <f t="shared" si="57"/>
        <v/>
      </c>
      <c r="C871" s="796" t="str">
        <f t="shared" si="58"/>
        <v/>
      </c>
      <c r="K871" s="798" t="str">
        <f t="shared" si="59"/>
        <v>-</v>
      </c>
      <c r="L871" s="797" t="s">
        <v>34</v>
      </c>
    </row>
    <row r="872" spans="1:12" x14ac:dyDescent="0.3">
      <c r="A872" s="796" t="str">
        <f t="shared" si="56"/>
        <v/>
      </c>
      <c r="B872" s="796" t="str">
        <f t="shared" si="57"/>
        <v/>
      </c>
      <c r="C872" s="796" t="str">
        <f t="shared" si="58"/>
        <v/>
      </c>
      <c r="K872" s="798" t="str">
        <f t="shared" si="59"/>
        <v>-</v>
      </c>
      <c r="L872" s="797" t="s">
        <v>34</v>
      </c>
    </row>
    <row r="873" spans="1:12" x14ac:dyDescent="0.3">
      <c r="A873" s="796" t="str">
        <f t="shared" si="56"/>
        <v/>
      </c>
      <c r="B873" s="796" t="str">
        <f t="shared" si="57"/>
        <v/>
      </c>
      <c r="C873" s="796" t="str">
        <f t="shared" si="58"/>
        <v/>
      </c>
      <c r="K873" s="798" t="str">
        <f t="shared" si="59"/>
        <v>-</v>
      </c>
      <c r="L873" s="797" t="s">
        <v>34</v>
      </c>
    </row>
    <row r="874" spans="1:12" x14ac:dyDescent="0.3">
      <c r="A874" s="796" t="str">
        <f t="shared" si="56"/>
        <v/>
      </c>
      <c r="B874" s="796" t="str">
        <f t="shared" si="57"/>
        <v/>
      </c>
      <c r="C874" s="796" t="str">
        <f t="shared" si="58"/>
        <v/>
      </c>
      <c r="K874" s="798" t="str">
        <f t="shared" si="59"/>
        <v>-</v>
      </c>
      <c r="L874" s="797" t="s">
        <v>34</v>
      </c>
    </row>
    <row r="875" spans="1:12" x14ac:dyDescent="0.3">
      <c r="A875" s="796" t="str">
        <f t="shared" si="56"/>
        <v/>
      </c>
      <c r="B875" s="796" t="str">
        <f t="shared" si="57"/>
        <v/>
      </c>
      <c r="C875" s="796" t="str">
        <f t="shared" si="58"/>
        <v/>
      </c>
      <c r="K875" s="798" t="str">
        <f t="shared" si="59"/>
        <v>-</v>
      </c>
      <c r="L875" s="797" t="s">
        <v>34</v>
      </c>
    </row>
    <row r="876" spans="1:12" x14ac:dyDescent="0.3">
      <c r="A876" s="796" t="str">
        <f t="shared" si="56"/>
        <v/>
      </c>
      <c r="B876" s="796" t="str">
        <f t="shared" si="57"/>
        <v/>
      </c>
      <c r="C876" s="796" t="str">
        <f t="shared" si="58"/>
        <v/>
      </c>
      <c r="K876" s="798" t="str">
        <f t="shared" si="59"/>
        <v>-</v>
      </c>
      <c r="L876" s="797" t="s">
        <v>34</v>
      </c>
    </row>
    <row r="877" spans="1:12" x14ac:dyDescent="0.3">
      <c r="A877" s="796" t="str">
        <f t="shared" si="56"/>
        <v/>
      </c>
      <c r="B877" s="796" t="str">
        <f t="shared" si="57"/>
        <v/>
      </c>
      <c r="C877" s="796" t="str">
        <f t="shared" si="58"/>
        <v/>
      </c>
      <c r="K877" s="798" t="str">
        <f t="shared" si="59"/>
        <v>-</v>
      </c>
      <c r="L877" s="797" t="s">
        <v>34</v>
      </c>
    </row>
    <row r="878" spans="1:12" x14ac:dyDescent="0.3">
      <c r="A878" s="796" t="str">
        <f t="shared" si="56"/>
        <v/>
      </c>
      <c r="B878" s="796" t="str">
        <f t="shared" si="57"/>
        <v/>
      </c>
      <c r="C878" s="796" t="str">
        <f t="shared" si="58"/>
        <v/>
      </c>
      <c r="K878" s="798" t="str">
        <f t="shared" si="59"/>
        <v>-</v>
      </c>
      <c r="L878" s="797" t="s">
        <v>34</v>
      </c>
    </row>
    <row r="879" spans="1:12" x14ac:dyDescent="0.3">
      <c r="A879" s="796" t="str">
        <f t="shared" si="56"/>
        <v/>
      </c>
      <c r="B879" s="796" t="str">
        <f t="shared" si="57"/>
        <v/>
      </c>
      <c r="C879" s="796" t="str">
        <f t="shared" si="58"/>
        <v/>
      </c>
      <c r="K879" s="798" t="str">
        <f t="shared" si="59"/>
        <v>-</v>
      </c>
      <c r="L879" s="797" t="s">
        <v>34</v>
      </c>
    </row>
    <row r="880" spans="1:12" x14ac:dyDescent="0.3">
      <c r="A880" s="796" t="str">
        <f t="shared" si="56"/>
        <v/>
      </c>
      <c r="B880" s="796" t="str">
        <f t="shared" si="57"/>
        <v/>
      </c>
      <c r="C880" s="796" t="str">
        <f t="shared" si="58"/>
        <v/>
      </c>
      <c r="K880" s="798" t="str">
        <f t="shared" si="59"/>
        <v>-</v>
      </c>
      <c r="L880" s="797" t="s">
        <v>34</v>
      </c>
    </row>
    <row r="881" spans="1:12" x14ac:dyDescent="0.3">
      <c r="A881" s="796" t="str">
        <f t="shared" si="56"/>
        <v/>
      </c>
      <c r="B881" s="796" t="str">
        <f t="shared" si="57"/>
        <v/>
      </c>
      <c r="C881" s="796" t="str">
        <f t="shared" si="58"/>
        <v/>
      </c>
      <c r="K881" s="798" t="str">
        <f t="shared" si="59"/>
        <v>-</v>
      </c>
      <c r="L881" s="797" t="s">
        <v>34</v>
      </c>
    </row>
    <row r="882" spans="1:12" x14ac:dyDescent="0.3">
      <c r="A882" s="796" t="str">
        <f t="shared" si="56"/>
        <v/>
      </c>
      <c r="B882" s="796" t="str">
        <f t="shared" si="57"/>
        <v/>
      </c>
      <c r="C882" s="796" t="str">
        <f t="shared" si="58"/>
        <v/>
      </c>
      <c r="K882" s="798" t="str">
        <f t="shared" si="59"/>
        <v>-</v>
      </c>
      <c r="L882" s="797" t="s">
        <v>34</v>
      </c>
    </row>
    <row r="883" spans="1:12" x14ac:dyDescent="0.3">
      <c r="A883" s="796" t="str">
        <f t="shared" si="56"/>
        <v/>
      </c>
      <c r="B883" s="796" t="str">
        <f t="shared" si="57"/>
        <v/>
      </c>
      <c r="C883" s="796" t="str">
        <f t="shared" si="58"/>
        <v/>
      </c>
      <c r="K883" s="798" t="str">
        <f t="shared" si="59"/>
        <v>-</v>
      </c>
      <c r="L883" s="797" t="s">
        <v>34</v>
      </c>
    </row>
    <row r="884" spans="1:12" x14ac:dyDescent="0.3">
      <c r="A884" s="796" t="str">
        <f t="shared" si="56"/>
        <v/>
      </c>
      <c r="B884" s="796" t="str">
        <f t="shared" si="57"/>
        <v/>
      </c>
      <c r="C884" s="796" t="str">
        <f t="shared" si="58"/>
        <v/>
      </c>
      <c r="K884" s="798" t="str">
        <f t="shared" si="59"/>
        <v>-</v>
      </c>
      <c r="L884" s="797" t="s">
        <v>34</v>
      </c>
    </row>
    <row r="885" spans="1:12" x14ac:dyDescent="0.3">
      <c r="A885" s="796" t="str">
        <f t="shared" si="56"/>
        <v/>
      </c>
      <c r="B885" s="796" t="str">
        <f t="shared" si="57"/>
        <v/>
      </c>
      <c r="C885" s="796" t="str">
        <f t="shared" si="58"/>
        <v/>
      </c>
      <c r="K885" s="798" t="str">
        <f t="shared" si="59"/>
        <v>-</v>
      </c>
      <c r="L885" s="797" t="s">
        <v>34</v>
      </c>
    </row>
    <row r="886" spans="1:12" x14ac:dyDescent="0.3">
      <c r="A886" s="796" t="str">
        <f t="shared" si="56"/>
        <v/>
      </c>
      <c r="B886" s="796" t="str">
        <f t="shared" si="57"/>
        <v/>
      </c>
      <c r="C886" s="796" t="str">
        <f t="shared" si="58"/>
        <v/>
      </c>
      <c r="K886" s="798" t="str">
        <f t="shared" si="59"/>
        <v>-</v>
      </c>
      <c r="L886" s="797" t="str">
        <f>IFERROR(VALUE(TEXT(IFERROR(IFERROR(VLOOKUP($M886,DePara!$JC$4:$JG$27,5,0),VLOOKUP($M886,DePara!$JE$3:$JG$27,3,0)),0)+$K886,"dd/mm/aaaa hh:mm")),"-")</f>
        <v>-</v>
      </c>
    </row>
    <row r="887" spans="1:12" x14ac:dyDescent="0.3">
      <c r="A887" s="796" t="str">
        <f t="shared" si="56"/>
        <v/>
      </c>
      <c r="B887" s="796" t="str">
        <f t="shared" si="57"/>
        <v/>
      </c>
      <c r="C887" s="796" t="str">
        <f t="shared" si="58"/>
        <v/>
      </c>
      <c r="K887" s="798" t="str">
        <f t="shared" si="59"/>
        <v>-</v>
      </c>
      <c r="L887" s="797" t="str">
        <f>IFERROR(VALUE(TEXT(IFERROR(IFERROR(VLOOKUP($M887,DePara!$JC$4:$JG$27,5,0),VLOOKUP($M887,DePara!$JE$3:$JG$27,3,0)),0)+$K887,"dd/mm/aaaa hh:mm")),"-")</f>
        <v>-</v>
      </c>
    </row>
    <row r="888" spans="1:12" x14ac:dyDescent="0.3">
      <c r="A888" s="796" t="str">
        <f t="shared" si="56"/>
        <v/>
      </c>
      <c r="B888" s="796" t="str">
        <f t="shared" si="57"/>
        <v/>
      </c>
      <c r="C888" s="796" t="str">
        <f t="shared" si="58"/>
        <v/>
      </c>
      <c r="K888" s="798" t="str">
        <f t="shared" si="59"/>
        <v>-</v>
      </c>
      <c r="L888" s="797" t="str">
        <f>IFERROR(VALUE(TEXT(IFERROR(IFERROR(VLOOKUP($M888,DePara!$JC$4:$JG$27,5,0),VLOOKUP($M888,DePara!$JE$3:$JG$27,3,0)),0)+$K888,"dd/mm/aaaa hh:mm")),"-")</f>
        <v>-</v>
      </c>
    </row>
    <row r="889" spans="1:12" x14ac:dyDescent="0.3">
      <c r="A889" s="796" t="str">
        <f t="shared" si="56"/>
        <v/>
      </c>
      <c r="B889" s="796" t="str">
        <f t="shared" si="57"/>
        <v/>
      </c>
      <c r="C889" s="796" t="str">
        <f t="shared" si="58"/>
        <v/>
      </c>
      <c r="K889" s="798" t="str">
        <f t="shared" si="59"/>
        <v>-</v>
      </c>
      <c r="L889" s="797" t="str">
        <f>IFERROR(VALUE(TEXT(IFERROR(IFERROR(VLOOKUP($M889,DePara!$JC$4:$JG$27,5,0),VLOOKUP($M889,DePara!$JE$3:$JG$27,3,0)),0)+$K889,"dd/mm/aaaa hh:mm")),"-")</f>
        <v>-</v>
      </c>
    </row>
    <row r="890" spans="1:12" x14ac:dyDescent="0.3">
      <c r="A890" s="796" t="str">
        <f t="shared" si="56"/>
        <v/>
      </c>
      <c r="B890" s="796" t="str">
        <f t="shared" si="57"/>
        <v/>
      </c>
      <c r="C890" s="796" t="str">
        <f t="shared" si="58"/>
        <v/>
      </c>
      <c r="K890" s="798" t="str">
        <f t="shared" si="59"/>
        <v>-</v>
      </c>
      <c r="L890" s="797" t="str">
        <f>IFERROR(VALUE(TEXT(IFERROR(IFERROR(VLOOKUP($M890,DePara!$JC$4:$JG$27,5,0),VLOOKUP($M890,DePara!$JE$3:$JG$27,3,0)),0)+$K890,"dd/mm/aaaa hh:mm")),"-")</f>
        <v>-</v>
      </c>
    </row>
    <row r="891" spans="1:12" x14ac:dyDescent="0.3">
      <c r="A891" s="796" t="str">
        <f t="shared" si="56"/>
        <v/>
      </c>
      <c r="B891" s="796" t="str">
        <f t="shared" si="57"/>
        <v/>
      </c>
      <c r="C891" s="796" t="str">
        <f t="shared" si="58"/>
        <v/>
      </c>
      <c r="K891" s="798" t="str">
        <f t="shared" si="59"/>
        <v>-</v>
      </c>
      <c r="L891" s="797" t="str">
        <f>IFERROR(VALUE(TEXT(IFERROR(IFERROR(VLOOKUP($M891,DePara!$JC$4:$JG$27,5,0),VLOOKUP($M891,DePara!$JE$3:$JG$27,3,0)),0)+$K891,"dd/mm/aaaa hh:mm")),"-")</f>
        <v>-</v>
      </c>
    </row>
    <row r="892" spans="1:12" x14ac:dyDescent="0.3">
      <c r="A892" s="796" t="str">
        <f t="shared" si="56"/>
        <v/>
      </c>
      <c r="B892" s="796" t="str">
        <f t="shared" si="57"/>
        <v/>
      </c>
      <c r="C892" s="796" t="str">
        <f t="shared" si="58"/>
        <v/>
      </c>
      <c r="K892" s="798" t="str">
        <f t="shared" si="59"/>
        <v>-</v>
      </c>
      <c r="L892" s="797" t="str">
        <f>IFERROR(VALUE(TEXT(IFERROR(IFERROR(VLOOKUP($M892,DePara!$JC$4:$JG$27,5,0),VLOOKUP($M892,DePara!$JE$3:$JG$27,3,0)),0)+$K892,"dd/mm/aaaa hh:mm")),"-")</f>
        <v>-</v>
      </c>
    </row>
    <row r="893" spans="1:12" x14ac:dyDescent="0.3">
      <c r="A893" s="796" t="str">
        <f t="shared" si="56"/>
        <v/>
      </c>
      <c r="B893" s="796" t="str">
        <f t="shared" si="57"/>
        <v/>
      </c>
      <c r="C893" s="796" t="str">
        <f t="shared" si="58"/>
        <v/>
      </c>
      <c r="K893" s="798" t="str">
        <f t="shared" si="59"/>
        <v>-</v>
      </c>
      <c r="L893" s="797" t="str">
        <f>IFERROR(VALUE(TEXT(IFERROR(IFERROR(VLOOKUP($M893,DePara!$JC$4:$JG$27,5,0),VLOOKUP($M893,DePara!$JE$3:$JG$27,3,0)),0)+$K893,"dd/mm/aaaa hh:mm")),"-")</f>
        <v>-</v>
      </c>
    </row>
    <row r="894" spans="1:12" x14ac:dyDescent="0.3">
      <c r="A894" s="796" t="str">
        <f t="shared" si="56"/>
        <v/>
      </c>
      <c r="B894" s="796" t="str">
        <f t="shared" si="57"/>
        <v/>
      </c>
      <c r="C894" s="796" t="str">
        <f t="shared" si="58"/>
        <v/>
      </c>
      <c r="K894" s="798" t="str">
        <f t="shared" si="59"/>
        <v>-</v>
      </c>
      <c r="L894" s="797" t="str">
        <f>IFERROR(VALUE(TEXT(IFERROR(IFERROR(VLOOKUP($M894,DePara!$JC$4:$JG$27,5,0),VLOOKUP($M894,DePara!$JE$3:$JG$27,3,0)),0)+$K894,"dd/mm/aaaa hh:mm")),"-")</f>
        <v>-</v>
      </c>
    </row>
    <row r="895" spans="1:12" x14ac:dyDescent="0.3">
      <c r="A895" s="796" t="str">
        <f t="shared" si="56"/>
        <v/>
      </c>
      <c r="B895" s="796" t="str">
        <f t="shared" si="57"/>
        <v/>
      </c>
      <c r="C895" s="796" t="str">
        <f t="shared" si="58"/>
        <v/>
      </c>
      <c r="K895" s="798" t="str">
        <f t="shared" si="59"/>
        <v>-</v>
      </c>
      <c r="L895" s="797" t="str">
        <f>IFERROR(VALUE(TEXT(IFERROR(IFERROR(VLOOKUP($M895,DePara!$JC$4:$JG$27,5,0),VLOOKUP($M895,DePara!$JE$3:$JG$27,3,0)),0)+$K895,"dd/mm/aaaa hh:mm")),"-")</f>
        <v>-</v>
      </c>
    </row>
    <row r="896" spans="1:12" x14ac:dyDescent="0.3">
      <c r="A896" s="796" t="str">
        <f t="shared" si="56"/>
        <v/>
      </c>
      <c r="B896" s="796" t="str">
        <f t="shared" si="57"/>
        <v/>
      </c>
      <c r="C896" s="796" t="str">
        <f t="shared" si="58"/>
        <v/>
      </c>
      <c r="K896" s="798" t="str">
        <f t="shared" si="59"/>
        <v>-</v>
      </c>
      <c r="L896" s="797" t="str">
        <f>IFERROR(VALUE(TEXT(IFERROR(IFERROR(VLOOKUP($M896,DePara!$JC$4:$JG$27,5,0),VLOOKUP($M896,DePara!$JE$3:$JG$27,3,0)),0)+$K896,"dd/mm/aaaa hh:mm")),"-")</f>
        <v>-</v>
      </c>
    </row>
    <row r="897" spans="1:12" x14ac:dyDescent="0.3">
      <c r="A897" s="796" t="str">
        <f t="shared" si="56"/>
        <v/>
      </c>
      <c r="B897" s="796" t="str">
        <f t="shared" si="57"/>
        <v/>
      </c>
      <c r="C897" s="796" t="str">
        <f t="shared" si="58"/>
        <v/>
      </c>
      <c r="K897" s="798" t="str">
        <f t="shared" si="59"/>
        <v>-</v>
      </c>
      <c r="L897" s="797" t="str">
        <f>IFERROR(VALUE(TEXT(IFERROR(IFERROR(VLOOKUP($M897,DePara!$JC$4:$JG$27,5,0),VLOOKUP($M897,DePara!$JE$3:$JG$27,3,0)),0)+$K897,"dd/mm/aaaa hh:mm")),"-")</f>
        <v>-</v>
      </c>
    </row>
    <row r="898" spans="1:12" x14ac:dyDescent="0.3">
      <c r="A898" s="796" t="str">
        <f t="shared" si="56"/>
        <v/>
      </c>
      <c r="B898" s="796" t="str">
        <f t="shared" si="57"/>
        <v/>
      </c>
      <c r="C898" s="796" t="str">
        <f t="shared" si="58"/>
        <v/>
      </c>
      <c r="K898" s="798" t="str">
        <f t="shared" si="59"/>
        <v>-</v>
      </c>
      <c r="L898" s="797" t="str">
        <f>IFERROR(VALUE(TEXT(IFERROR(IFERROR(VLOOKUP($M898,DePara!$JC$4:$JG$27,5,0),VLOOKUP($M898,DePara!$JE$3:$JG$27,3,0)),0)+$K898,"dd/mm/aaaa hh:mm")),"-")</f>
        <v>-</v>
      </c>
    </row>
    <row r="899" spans="1:12" x14ac:dyDescent="0.3">
      <c r="A899" s="796" t="str">
        <f t="shared" si="56"/>
        <v/>
      </c>
      <c r="B899" s="796" t="str">
        <f t="shared" si="57"/>
        <v/>
      </c>
      <c r="C899" s="796" t="str">
        <f t="shared" si="58"/>
        <v/>
      </c>
      <c r="K899" s="798" t="str">
        <f t="shared" si="59"/>
        <v>-</v>
      </c>
      <c r="L899" s="797" t="str">
        <f>IFERROR(VALUE(TEXT(IFERROR(IFERROR(VLOOKUP($M899,DePara!$JC$4:$JG$27,5,0),VLOOKUP($M899,DePara!$JE$3:$JG$27,3,0)),0)+$K899,"dd/mm/aaaa hh:mm")),"-")</f>
        <v>-</v>
      </c>
    </row>
    <row r="900" spans="1:12" x14ac:dyDescent="0.3">
      <c r="A900" s="796" t="str">
        <f t="shared" si="56"/>
        <v/>
      </c>
      <c r="B900" s="796" t="str">
        <f t="shared" si="57"/>
        <v/>
      </c>
      <c r="C900" s="796" t="str">
        <f t="shared" si="58"/>
        <v/>
      </c>
      <c r="K900" s="798" t="str">
        <f t="shared" si="59"/>
        <v>-</v>
      </c>
      <c r="L900" s="797" t="str">
        <f>IFERROR(VALUE(TEXT(IFERROR(IFERROR(VLOOKUP($M900,DePara!$JC$4:$JG$27,5,0),VLOOKUP($M900,DePara!$JE$3:$JG$27,3,0)),0)+$K900,"dd/mm/aaaa hh:mm")),"-")</f>
        <v>-</v>
      </c>
    </row>
    <row r="901" spans="1:12" x14ac:dyDescent="0.3">
      <c r="A901" s="796" t="str">
        <f t="shared" si="56"/>
        <v/>
      </c>
      <c r="B901" s="796" t="str">
        <f t="shared" si="57"/>
        <v/>
      </c>
      <c r="C901" s="796" t="str">
        <f t="shared" si="58"/>
        <v/>
      </c>
      <c r="K901" s="798" t="str">
        <f t="shared" si="59"/>
        <v>-</v>
      </c>
      <c r="L901" s="797" t="str">
        <f>IFERROR(VALUE(TEXT(IFERROR(IFERROR(VLOOKUP($M901,DePara!$JC$4:$JG$27,5,0),VLOOKUP($M901,DePara!$JE$3:$JG$27,3,0)),0)+$K901,"dd/mm/aaaa hh:mm")),"-")</f>
        <v>-</v>
      </c>
    </row>
    <row r="902" spans="1:12" x14ac:dyDescent="0.3">
      <c r="A902" s="796" t="str">
        <f t="shared" si="56"/>
        <v/>
      </c>
      <c r="B902" s="796" t="str">
        <f t="shared" si="57"/>
        <v/>
      </c>
      <c r="C902" s="796" t="str">
        <f t="shared" si="58"/>
        <v/>
      </c>
      <c r="K902" s="798" t="str">
        <f t="shared" si="59"/>
        <v>-</v>
      </c>
      <c r="L902" s="797" t="str">
        <f>IFERROR(VALUE(TEXT(IFERROR(IFERROR(VLOOKUP($M902,DePara!$JC$4:$JG$27,5,0),VLOOKUP($M902,DePara!$JE$3:$JG$27,3,0)),0)+$K902,"dd/mm/aaaa hh:mm")),"-")</f>
        <v>-</v>
      </c>
    </row>
    <row r="903" spans="1:12" x14ac:dyDescent="0.3">
      <c r="A903" s="796" t="str">
        <f t="shared" ref="A903:A966" si="60">IF($M903="","",TEXT($K903,"dd/mm/aa hh")&amp;" "&amp;$E903&amp;" "&amp;$I903&amp;" "&amp;$M903&amp;" "&amp;$N903&amp;" "&amp;$O903)</f>
        <v/>
      </c>
      <c r="B903" s="796" t="str">
        <f t="shared" ref="B903:B966" si="61">IF($M903="","",TEXT($L903,"dd/mm/aa hh")&amp;" "&amp;$E903&amp;" "&amp;$I903&amp;" "&amp;$M903&amp;" "&amp;$N903&amp;" "&amp;$O903)</f>
        <v/>
      </c>
      <c r="C903" s="796" t="str">
        <f t="shared" ref="C903:C966" si="62">IF($M903="","",TEXT($K903,"dd/mm/aa hh")&amp;" "&amp;$M903&amp;" "&amp;$N903)</f>
        <v/>
      </c>
      <c r="K903" s="798" t="str">
        <f t="shared" si="59"/>
        <v>-</v>
      </c>
      <c r="L903" s="797" t="str">
        <f>IFERROR(VALUE(TEXT(IFERROR(IFERROR(VLOOKUP($M903,DePara!$JC$4:$JG$27,5,0),VLOOKUP($M903,DePara!$JE$3:$JG$27,3,0)),0)+$K903,"dd/mm/aaaa hh:mm")),"-")</f>
        <v>-</v>
      </c>
    </row>
    <row r="904" spans="1:12" x14ac:dyDescent="0.3">
      <c r="A904" s="796" t="str">
        <f t="shared" si="60"/>
        <v/>
      </c>
      <c r="B904" s="796" t="str">
        <f t="shared" si="61"/>
        <v/>
      </c>
      <c r="C904" s="796" t="str">
        <f t="shared" si="62"/>
        <v/>
      </c>
      <c r="K904" s="798" t="str">
        <f t="shared" ref="K904:K967" si="63">IFERROR(VALUE(TEXT(SUM($J904,$D904),"dd/mm/aaaa hh")&amp;":00"),"-")</f>
        <v>-</v>
      </c>
      <c r="L904" s="797" t="str">
        <f>IFERROR(VALUE(TEXT(IFERROR(IFERROR(VLOOKUP($M904,DePara!$JC$4:$JG$27,5,0),VLOOKUP($M904,DePara!$JE$3:$JG$27,3,0)),0)+$K904,"dd/mm/aaaa hh:mm")),"-")</f>
        <v>-</v>
      </c>
    </row>
    <row r="905" spans="1:12" x14ac:dyDescent="0.3">
      <c r="A905" s="796" t="str">
        <f t="shared" si="60"/>
        <v/>
      </c>
      <c r="B905" s="796" t="str">
        <f t="shared" si="61"/>
        <v/>
      </c>
      <c r="C905" s="796" t="str">
        <f t="shared" si="62"/>
        <v/>
      </c>
      <c r="K905" s="798" t="str">
        <f t="shared" si="63"/>
        <v>-</v>
      </c>
      <c r="L905" s="797" t="str">
        <f>IFERROR(VALUE(TEXT(IFERROR(IFERROR(VLOOKUP($M905,DePara!$JC$4:$JG$27,5,0),VLOOKUP($M905,DePara!$JE$3:$JG$27,3,0)),0)+$K905,"dd/mm/aaaa hh:mm")),"-")</f>
        <v>-</v>
      </c>
    </row>
    <row r="906" spans="1:12" x14ac:dyDescent="0.3">
      <c r="A906" s="796" t="str">
        <f t="shared" si="60"/>
        <v/>
      </c>
      <c r="B906" s="796" t="str">
        <f t="shared" si="61"/>
        <v/>
      </c>
      <c r="C906" s="796" t="str">
        <f t="shared" si="62"/>
        <v/>
      </c>
      <c r="K906" s="798" t="str">
        <f t="shared" si="63"/>
        <v>-</v>
      </c>
      <c r="L906" s="797" t="str">
        <f>IFERROR(VALUE(TEXT(IFERROR(IFERROR(VLOOKUP($M906,DePara!$JC$4:$JG$27,5,0),VLOOKUP($M906,DePara!$JE$3:$JG$27,3,0)),0)+$K906,"dd/mm/aaaa hh:mm")),"-")</f>
        <v>-</v>
      </c>
    </row>
    <row r="907" spans="1:12" x14ac:dyDescent="0.3">
      <c r="A907" s="796" t="str">
        <f t="shared" si="60"/>
        <v/>
      </c>
      <c r="B907" s="796" t="str">
        <f t="shared" si="61"/>
        <v/>
      </c>
      <c r="C907" s="796" t="str">
        <f t="shared" si="62"/>
        <v/>
      </c>
      <c r="K907" s="798" t="str">
        <f t="shared" si="63"/>
        <v>-</v>
      </c>
      <c r="L907" s="797" t="str">
        <f>IFERROR(VALUE(TEXT(IFERROR(IFERROR(VLOOKUP($M907,DePara!$JC$4:$JG$27,5,0),VLOOKUP($M907,DePara!$JE$3:$JG$27,3,0)),0)+$K907,"dd/mm/aaaa hh:mm")),"-")</f>
        <v>-</v>
      </c>
    </row>
    <row r="908" spans="1:12" x14ac:dyDescent="0.3">
      <c r="A908" s="796" t="str">
        <f t="shared" si="60"/>
        <v/>
      </c>
      <c r="B908" s="796" t="str">
        <f t="shared" si="61"/>
        <v/>
      </c>
      <c r="C908" s="796" t="str">
        <f t="shared" si="62"/>
        <v/>
      </c>
      <c r="K908" s="798" t="str">
        <f t="shared" si="63"/>
        <v>-</v>
      </c>
      <c r="L908" s="797" t="str">
        <f>IFERROR(VALUE(TEXT(IFERROR(IFERROR(VLOOKUP($M908,DePara!$JC$4:$JG$27,5,0),VLOOKUP($M908,DePara!$JE$3:$JG$27,3,0)),0)+$K908,"dd/mm/aaaa hh:mm")),"-")</f>
        <v>-</v>
      </c>
    </row>
    <row r="909" spans="1:12" x14ac:dyDescent="0.3">
      <c r="A909" s="796" t="str">
        <f t="shared" si="60"/>
        <v/>
      </c>
      <c r="B909" s="796" t="str">
        <f t="shared" si="61"/>
        <v/>
      </c>
      <c r="C909" s="796" t="str">
        <f t="shared" si="62"/>
        <v/>
      </c>
      <c r="K909" s="798" t="str">
        <f t="shared" si="63"/>
        <v>-</v>
      </c>
      <c r="L909" s="797" t="str">
        <f>IFERROR(VALUE(TEXT(IFERROR(IFERROR(VLOOKUP($M909,DePara!$JC$4:$JG$27,5,0),VLOOKUP($M909,DePara!$JE$3:$JG$27,3,0)),0)+$K909,"dd/mm/aaaa hh:mm")),"-")</f>
        <v>-</v>
      </c>
    </row>
    <row r="910" spans="1:12" x14ac:dyDescent="0.3">
      <c r="A910" s="796" t="str">
        <f t="shared" si="60"/>
        <v/>
      </c>
      <c r="B910" s="796" t="str">
        <f t="shared" si="61"/>
        <v/>
      </c>
      <c r="C910" s="796" t="str">
        <f t="shared" si="62"/>
        <v/>
      </c>
      <c r="K910" s="798" t="str">
        <f t="shared" si="63"/>
        <v>-</v>
      </c>
      <c r="L910" s="797" t="str">
        <f>IFERROR(VALUE(TEXT(IFERROR(IFERROR(VLOOKUP($M910,DePara!$JC$4:$JG$27,5,0),VLOOKUP($M910,DePara!$JE$3:$JG$27,3,0)),0)+$K910,"dd/mm/aaaa hh:mm")),"-")</f>
        <v>-</v>
      </c>
    </row>
    <row r="911" spans="1:12" x14ac:dyDescent="0.3">
      <c r="A911" s="796" t="str">
        <f t="shared" si="60"/>
        <v/>
      </c>
      <c r="B911" s="796" t="str">
        <f t="shared" si="61"/>
        <v/>
      </c>
      <c r="C911" s="796" t="str">
        <f t="shared" si="62"/>
        <v/>
      </c>
      <c r="K911" s="798" t="str">
        <f t="shared" si="63"/>
        <v>-</v>
      </c>
      <c r="L911" s="797" t="str">
        <f>IFERROR(VALUE(TEXT(IFERROR(IFERROR(VLOOKUP($M911,DePara!$JC$4:$JG$27,5,0),VLOOKUP($M911,DePara!$JE$3:$JG$27,3,0)),0)+$K911,"dd/mm/aaaa hh:mm")),"-")</f>
        <v>-</v>
      </c>
    </row>
    <row r="912" spans="1:12" x14ac:dyDescent="0.3">
      <c r="A912" s="796" t="str">
        <f t="shared" si="60"/>
        <v/>
      </c>
      <c r="B912" s="796" t="str">
        <f t="shared" si="61"/>
        <v/>
      </c>
      <c r="C912" s="796" t="str">
        <f t="shared" si="62"/>
        <v/>
      </c>
      <c r="K912" s="798" t="str">
        <f t="shared" si="63"/>
        <v>-</v>
      </c>
      <c r="L912" s="797" t="str">
        <f>IFERROR(VALUE(TEXT(IFERROR(IFERROR(VLOOKUP($M912,DePara!$JC$4:$JG$27,5,0),VLOOKUP($M912,DePara!$JE$3:$JG$27,3,0)),0)+$K912,"dd/mm/aaaa hh:mm")),"-")</f>
        <v>-</v>
      </c>
    </row>
    <row r="913" spans="1:12" x14ac:dyDescent="0.3">
      <c r="A913" s="796" t="str">
        <f t="shared" si="60"/>
        <v/>
      </c>
      <c r="B913" s="796" t="str">
        <f t="shared" si="61"/>
        <v/>
      </c>
      <c r="C913" s="796" t="str">
        <f t="shared" si="62"/>
        <v/>
      </c>
      <c r="K913" s="798" t="str">
        <f t="shared" si="63"/>
        <v>-</v>
      </c>
      <c r="L913" s="797" t="str">
        <f>IFERROR(VALUE(TEXT(IFERROR(IFERROR(VLOOKUP($M913,DePara!$JC$4:$JG$27,5,0),VLOOKUP($M913,DePara!$JE$3:$JG$27,3,0)),0)+$K913,"dd/mm/aaaa hh:mm")),"-")</f>
        <v>-</v>
      </c>
    </row>
    <row r="914" spans="1:12" x14ac:dyDescent="0.3">
      <c r="A914" s="796" t="str">
        <f t="shared" si="60"/>
        <v/>
      </c>
      <c r="B914" s="796" t="str">
        <f t="shared" si="61"/>
        <v/>
      </c>
      <c r="C914" s="796" t="str">
        <f t="shared" si="62"/>
        <v/>
      </c>
      <c r="K914" s="798" t="str">
        <f t="shared" si="63"/>
        <v>-</v>
      </c>
      <c r="L914" s="797" t="str">
        <f>IFERROR(VALUE(TEXT(IFERROR(IFERROR(VLOOKUP($M914,DePara!$JC$4:$JG$27,5,0),VLOOKUP($M914,DePara!$JE$3:$JG$27,3,0)),0)+$K914,"dd/mm/aaaa hh:mm")),"-")</f>
        <v>-</v>
      </c>
    </row>
    <row r="915" spans="1:12" x14ac:dyDescent="0.3">
      <c r="A915" s="796" t="str">
        <f t="shared" si="60"/>
        <v/>
      </c>
      <c r="B915" s="796" t="str">
        <f t="shared" si="61"/>
        <v/>
      </c>
      <c r="C915" s="796" t="str">
        <f t="shared" si="62"/>
        <v/>
      </c>
      <c r="K915" s="798" t="str">
        <f t="shared" si="63"/>
        <v>-</v>
      </c>
      <c r="L915" s="797" t="str">
        <f>IFERROR(VALUE(TEXT(IFERROR(IFERROR(VLOOKUP($M915,DePara!$JC$4:$JG$27,5,0),VLOOKUP($M915,DePara!$JE$3:$JG$27,3,0)),0)+$K915,"dd/mm/aaaa hh:mm")),"-")</f>
        <v>-</v>
      </c>
    </row>
    <row r="916" spans="1:12" x14ac:dyDescent="0.3">
      <c r="A916" s="796" t="str">
        <f t="shared" si="60"/>
        <v/>
      </c>
      <c r="B916" s="796" t="str">
        <f t="shared" si="61"/>
        <v/>
      </c>
      <c r="C916" s="796" t="str">
        <f t="shared" si="62"/>
        <v/>
      </c>
      <c r="K916" s="798" t="str">
        <f t="shared" si="63"/>
        <v>-</v>
      </c>
      <c r="L916" s="797" t="str">
        <f>IFERROR(VALUE(TEXT(IFERROR(IFERROR(VLOOKUP($M916,DePara!$JC$4:$JG$27,5,0),VLOOKUP($M916,DePara!$JE$3:$JG$27,3,0)),0)+$K916,"dd/mm/aaaa hh:mm")),"-")</f>
        <v>-</v>
      </c>
    </row>
    <row r="917" spans="1:12" x14ac:dyDescent="0.3">
      <c r="A917" s="796" t="str">
        <f t="shared" si="60"/>
        <v/>
      </c>
      <c r="B917" s="796" t="str">
        <f t="shared" si="61"/>
        <v/>
      </c>
      <c r="C917" s="796" t="str">
        <f t="shared" si="62"/>
        <v/>
      </c>
      <c r="K917" s="798" t="str">
        <f t="shared" si="63"/>
        <v>-</v>
      </c>
      <c r="L917" s="797" t="str">
        <f>IFERROR(VALUE(TEXT(IFERROR(IFERROR(VLOOKUP($M917,DePara!$JC$4:$JG$27,5,0),VLOOKUP($M917,DePara!$JE$3:$JG$27,3,0)),0)+$K917,"dd/mm/aaaa hh:mm")),"-")</f>
        <v>-</v>
      </c>
    </row>
    <row r="918" spans="1:12" x14ac:dyDescent="0.3">
      <c r="A918" s="796" t="str">
        <f t="shared" si="60"/>
        <v/>
      </c>
      <c r="B918" s="796" t="str">
        <f t="shared" si="61"/>
        <v/>
      </c>
      <c r="C918" s="796" t="str">
        <f t="shared" si="62"/>
        <v/>
      </c>
      <c r="K918" s="798" t="str">
        <f t="shared" si="63"/>
        <v>-</v>
      </c>
      <c r="L918" s="797" t="str">
        <f>IFERROR(VALUE(TEXT(IFERROR(IFERROR(VLOOKUP($M918,DePara!$JC$4:$JG$27,5,0),VLOOKUP($M918,DePara!$JE$3:$JG$27,3,0)),0)+$K918,"dd/mm/aaaa hh:mm")),"-")</f>
        <v>-</v>
      </c>
    </row>
    <row r="919" spans="1:12" x14ac:dyDescent="0.3">
      <c r="A919" s="796" t="str">
        <f t="shared" si="60"/>
        <v/>
      </c>
      <c r="B919" s="796" t="str">
        <f t="shared" si="61"/>
        <v/>
      </c>
      <c r="C919" s="796" t="str">
        <f t="shared" si="62"/>
        <v/>
      </c>
      <c r="K919" s="798" t="str">
        <f t="shared" si="63"/>
        <v>-</v>
      </c>
      <c r="L919" s="797" t="str">
        <f>IFERROR(VALUE(TEXT(IFERROR(IFERROR(VLOOKUP($M919,DePara!$JC$4:$JG$27,5,0),VLOOKUP($M919,DePara!$JE$3:$JG$27,3,0)),0)+$K919,"dd/mm/aaaa hh:mm")),"-")</f>
        <v>-</v>
      </c>
    </row>
    <row r="920" spans="1:12" x14ac:dyDescent="0.3">
      <c r="A920" s="796" t="str">
        <f t="shared" si="60"/>
        <v/>
      </c>
      <c r="B920" s="796" t="str">
        <f t="shared" si="61"/>
        <v/>
      </c>
      <c r="C920" s="796" t="str">
        <f t="shared" si="62"/>
        <v/>
      </c>
      <c r="K920" s="798" t="str">
        <f t="shared" si="63"/>
        <v>-</v>
      </c>
      <c r="L920" s="797" t="str">
        <f>IFERROR(VALUE(TEXT(IFERROR(IFERROR(VLOOKUP($M920,DePara!$JC$4:$JG$27,5,0),VLOOKUP($M920,DePara!$JE$3:$JG$27,3,0)),0)+$K920,"dd/mm/aaaa hh:mm")),"-")</f>
        <v>-</v>
      </c>
    </row>
    <row r="921" spans="1:12" x14ac:dyDescent="0.3">
      <c r="A921" s="796" t="str">
        <f t="shared" si="60"/>
        <v/>
      </c>
      <c r="B921" s="796" t="str">
        <f t="shared" si="61"/>
        <v/>
      </c>
      <c r="C921" s="796" t="str">
        <f t="shared" si="62"/>
        <v/>
      </c>
      <c r="K921" s="798" t="str">
        <f t="shared" si="63"/>
        <v>-</v>
      </c>
      <c r="L921" s="797" t="str">
        <f>IFERROR(VALUE(TEXT(IFERROR(IFERROR(VLOOKUP($M921,DePara!$JC$4:$JG$27,5,0),VLOOKUP($M921,DePara!$JE$3:$JG$27,3,0)),0)+$K921,"dd/mm/aaaa hh:mm")),"-")</f>
        <v>-</v>
      </c>
    </row>
    <row r="922" spans="1:12" x14ac:dyDescent="0.3">
      <c r="A922" s="796" t="str">
        <f t="shared" si="60"/>
        <v/>
      </c>
      <c r="B922" s="796" t="str">
        <f t="shared" si="61"/>
        <v/>
      </c>
      <c r="C922" s="796" t="str">
        <f t="shared" si="62"/>
        <v/>
      </c>
      <c r="K922" s="798" t="str">
        <f t="shared" si="63"/>
        <v>-</v>
      </c>
      <c r="L922" s="797" t="str">
        <f>IFERROR(VALUE(TEXT(IFERROR(IFERROR(VLOOKUP($M922,DePara!$JC$4:$JG$27,5,0),VLOOKUP($M922,DePara!$JE$3:$JG$27,3,0)),0)+$K922,"dd/mm/aaaa hh:mm")),"-")</f>
        <v>-</v>
      </c>
    </row>
    <row r="923" spans="1:12" x14ac:dyDescent="0.3">
      <c r="A923" s="796" t="str">
        <f t="shared" si="60"/>
        <v/>
      </c>
      <c r="B923" s="796" t="str">
        <f t="shared" si="61"/>
        <v/>
      </c>
      <c r="C923" s="796" t="str">
        <f t="shared" si="62"/>
        <v/>
      </c>
      <c r="K923" s="798" t="str">
        <f t="shared" si="63"/>
        <v>-</v>
      </c>
      <c r="L923" s="797" t="str">
        <f>IFERROR(VALUE(TEXT(IFERROR(IFERROR(VLOOKUP($M923,DePara!$JC$4:$JG$27,5,0),VLOOKUP($M923,DePara!$JE$3:$JG$27,3,0)),0)+$K923,"dd/mm/aaaa hh:mm")),"-")</f>
        <v>-</v>
      </c>
    </row>
    <row r="924" spans="1:12" x14ac:dyDescent="0.3">
      <c r="A924" s="796" t="str">
        <f t="shared" si="60"/>
        <v/>
      </c>
      <c r="B924" s="796" t="str">
        <f t="shared" si="61"/>
        <v/>
      </c>
      <c r="C924" s="796" t="str">
        <f t="shared" si="62"/>
        <v/>
      </c>
      <c r="K924" s="798" t="str">
        <f t="shared" si="63"/>
        <v>-</v>
      </c>
      <c r="L924" s="797" t="str">
        <f>IFERROR(VALUE(TEXT(IFERROR(IFERROR(VLOOKUP($M924,DePara!$JC$4:$JG$27,5,0),VLOOKUP($M924,DePara!$JE$3:$JG$27,3,0)),0)+$K924,"dd/mm/aaaa hh:mm")),"-")</f>
        <v>-</v>
      </c>
    </row>
    <row r="925" spans="1:12" x14ac:dyDescent="0.3">
      <c r="A925" s="796" t="str">
        <f t="shared" si="60"/>
        <v/>
      </c>
      <c r="B925" s="796" t="str">
        <f t="shared" si="61"/>
        <v/>
      </c>
      <c r="C925" s="796" t="str">
        <f t="shared" si="62"/>
        <v/>
      </c>
      <c r="K925" s="798" t="str">
        <f t="shared" si="63"/>
        <v>-</v>
      </c>
      <c r="L925" s="797" t="str">
        <f>IFERROR(VALUE(TEXT(IFERROR(IFERROR(VLOOKUP($M925,DePara!$JC$4:$JG$27,5,0),VLOOKUP($M925,DePara!$JE$3:$JG$27,3,0)),0)+$K925,"dd/mm/aaaa hh:mm")),"-")</f>
        <v>-</v>
      </c>
    </row>
    <row r="926" spans="1:12" x14ac:dyDescent="0.3">
      <c r="A926" s="796" t="str">
        <f t="shared" si="60"/>
        <v/>
      </c>
      <c r="B926" s="796" t="str">
        <f t="shared" si="61"/>
        <v/>
      </c>
      <c r="C926" s="796" t="str">
        <f t="shared" si="62"/>
        <v/>
      </c>
      <c r="K926" s="798" t="str">
        <f t="shared" si="63"/>
        <v>-</v>
      </c>
      <c r="L926" s="797" t="str">
        <f>IFERROR(VALUE(TEXT(IFERROR(IFERROR(VLOOKUP($M926,DePara!$JC$4:$JG$27,5,0),VLOOKUP($M926,DePara!$JE$3:$JG$27,3,0)),0)+$K926,"dd/mm/aaaa hh:mm")),"-")</f>
        <v>-</v>
      </c>
    </row>
    <row r="927" spans="1:12" x14ac:dyDescent="0.3">
      <c r="A927" s="796" t="str">
        <f t="shared" si="60"/>
        <v/>
      </c>
      <c r="B927" s="796" t="str">
        <f t="shared" si="61"/>
        <v/>
      </c>
      <c r="C927" s="796" t="str">
        <f t="shared" si="62"/>
        <v/>
      </c>
      <c r="K927" s="798" t="str">
        <f t="shared" si="63"/>
        <v>-</v>
      </c>
      <c r="L927" s="797" t="str">
        <f>IFERROR(VALUE(TEXT(IFERROR(IFERROR(VLOOKUP($M927,DePara!$JC$4:$JG$27,5,0),VLOOKUP($M927,DePara!$JE$3:$JG$27,3,0)),0)+$K927,"dd/mm/aaaa hh:mm")),"-")</f>
        <v>-</v>
      </c>
    </row>
    <row r="928" spans="1:12" x14ac:dyDescent="0.3">
      <c r="A928" s="796" t="str">
        <f t="shared" si="60"/>
        <v/>
      </c>
      <c r="B928" s="796" t="str">
        <f t="shared" si="61"/>
        <v/>
      </c>
      <c r="C928" s="796" t="str">
        <f t="shared" si="62"/>
        <v/>
      </c>
      <c r="K928" s="798" t="str">
        <f t="shared" si="63"/>
        <v>-</v>
      </c>
      <c r="L928" s="797" t="str">
        <f>IFERROR(VALUE(TEXT(IFERROR(IFERROR(VLOOKUP($M928,DePara!$JC$4:$JG$27,5,0),VLOOKUP($M928,DePara!$JE$3:$JG$27,3,0)),0)+$K928,"dd/mm/aaaa hh:mm")),"-")</f>
        <v>-</v>
      </c>
    </row>
    <row r="929" spans="1:12" x14ac:dyDescent="0.3">
      <c r="A929" s="796" t="str">
        <f t="shared" si="60"/>
        <v/>
      </c>
      <c r="B929" s="796" t="str">
        <f t="shared" si="61"/>
        <v/>
      </c>
      <c r="C929" s="796" t="str">
        <f t="shared" si="62"/>
        <v/>
      </c>
      <c r="K929" s="798" t="str">
        <f t="shared" si="63"/>
        <v>-</v>
      </c>
      <c r="L929" s="797" t="str">
        <f>IFERROR(VALUE(TEXT(IFERROR(IFERROR(VLOOKUP($M929,DePara!$JC$4:$JG$27,5,0),VLOOKUP($M929,DePara!$JE$3:$JG$27,3,0)),0)+$K929,"dd/mm/aaaa hh:mm")),"-")</f>
        <v>-</v>
      </c>
    </row>
    <row r="930" spans="1:12" x14ac:dyDescent="0.3">
      <c r="A930" s="796" t="str">
        <f t="shared" si="60"/>
        <v/>
      </c>
      <c r="B930" s="796" t="str">
        <f t="shared" si="61"/>
        <v/>
      </c>
      <c r="C930" s="796" t="str">
        <f t="shared" si="62"/>
        <v/>
      </c>
      <c r="K930" s="798" t="str">
        <f t="shared" si="63"/>
        <v>-</v>
      </c>
      <c r="L930" s="797" t="str">
        <f>IFERROR(VALUE(TEXT(IFERROR(IFERROR(VLOOKUP($M930,DePara!$JC$4:$JG$27,5,0),VLOOKUP($M930,DePara!$JE$3:$JG$27,3,0)),0)+$K930,"dd/mm/aaaa hh:mm")),"-")</f>
        <v>-</v>
      </c>
    </row>
    <row r="931" spans="1:12" x14ac:dyDescent="0.3">
      <c r="A931" s="796" t="str">
        <f t="shared" si="60"/>
        <v/>
      </c>
      <c r="B931" s="796" t="str">
        <f t="shared" si="61"/>
        <v/>
      </c>
      <c r="C931" s="796" t="str">
        <f t="shared" si="62"/>
        <v/>
      </c>
      <c r="K931" s="798" t="str">
        <f t="shared" si="63"/>
        <v>-</v>
      </c>
      <c r="L931" s="797" t="str">
        <f>IFERROR(VALUE(TEXT(IFERROR(IFERROR(VLOOKUP($M931,DePara!$JC$4:$JG$27,5,0),VLOOKUP($M931,DePara!$JE$3:$JG$27,3,0)),0)+$K931,"dd/mm/aaaa hh:mm")),"-")</f>
        <v>-</v>
      </c>
    </row>
    <row r="932" spans="1:12" x14ac:dyDescent="0.3">
      <c r="A932" s="796" t="str">
        <f t="shared" si="60"/>
        <v/>
      </c>
      <c r="B932" s="796" t="str">
        <f t="shared" si="61"/>
        <v/>
      </c>
      <c r="C932" s="796" t="str">
        <f t="shared" si="62"/>
        <v/>
      </c>
      <c r="K932" s="798" t="str">
        <f t="shared" si="63"/>
        <v>-</v>
      </c>
      <c r="L932" s="797" t="str">
        <f>IFERROR(VALUE(TEXT(IFERROR(IFERROR(VLOOKUP($M932,DePara!$JC$4:$JG$27,5,0),VLOOKUP($M932,DePara!$JE$3:$JG$27,3,0)),0)+$K932,"dd/mm/aaaa hh:mm")),"-")</f>
        <v>-</v>
      </c>
    </row>
    <row r="933" spans="1:12" x14ac:dyDescent="0.3">
      <c r="A933" s="796" t="str">
        <f t="shared" si="60"/>
        <v/>
      </c>
      <c r="B933" s="796" t="str">
        <f t="shared" si="61"/>
        <v/>
      </c>
      <c r="C933" s="796" t="str">
        <f t="shared" si="62"/>
        <v/>
      </c>
      <c r="K933" s="798" t="str">
        <f t="shared" si="63"/>
        <v>-</v>
      </c>
      <c r="L933" s="797" t="str">
        <f>IFERROR(VALUE(TEXT(IFERROR(IFERROR(VLOOKUP($M933,DePara!$JC$4:$JG$27,5,0),VLOOKUP($M933,DePara!$JE$3:$JG$27,3,0)),0)+$K933,"dd/mm/aaaa hh:mm")),"-")</f>
        <v>-</v>
      </c>
    </row>
    <row r="934" spans="1:12" x14ac:dyDescent="0.3">
      <c r="A934" s="796" t="str">
        <f t="shared" si="60"/>
        <v/>
      </c>
      <c r="B934" s="796" t="str">
        <f t="shared" si="61"/>
        <v/>
      </c>
      <c r="C934" s="796" t="str">
        <f t="shared" si="62"/>
        <v/>
      </c>
      <c r="K934" s="798" t="str">
        <f t="shared" si="63"/>
        <v>-</v>
      </c>
      <c r="L934" s="797" t="str">
        <f>IFERROR(VALUE(TEXT(IFERROR(IFERROR(VLOOKUP($M934,DePara!$JC$4:$JG$27,5,0),VLOOKUP($M934,DePara!$JE$3:$JG$27,3,0)),0)+$K934,"dd/mm/aaaa hh:mm")),"-")</f>
        <v>-</v>
      </c>
    </row>
    <row r="935" spans="1:12" x14ac:dyDescent="0.3">
      <c r="A935" s="796" t="str">
        <f t="shared" si="60"/>
        <v/>
      </c>
      <c r="B935" s="796" t="str">
        <f t="shared" si="61"/>
        <v/>
      </c>
      <c r="C935" s="796" t="str">
        <f t="shared" si="62"/>
        <v/>
      </c>
      <c r="K935" s="798" t="str">
        <f t="shared" si="63"/>
        <v>-</v>
      </c>
      <c r="L935" s="797" t="str">
        <f>IFERROR(VALUE(TEXT(IFERROR(IFERROR(VLOOKUP($M935,DePara!$JC$4:$JG$27,5,0),VLOOKUP($M935,DePara!$JE$3:$JG$27,3,0)),0)+$K935,"dd/mm/aaaa hh:mm")),"-")</f>
        <v>-</v>
      </c>
    </row>
    <row r="936" spans="1:12" x14ac:dyDescent="0.3">
      <c r="A936" s="796" t="str">
        <f t="shared" si="60"/>
        <v/>
      </c>
      <c r="B936" s="796" t="str">
        <f t="shared" si="61"/>
        <v/>
      </c>
      <c r="C936" s="796" t="str">
        <f t="shared" si="62"/>
        <v/>
      </c>
      <c r="K936" s="798" t="str">
        <f t="shared" si="63"/>
        <v>-</v>
      </c>
      <c r="L936" s="797" t="str">
        <f>IFERROR(VALUE(TEXT(IFERROR(IFERROR(VLOOKUP($M936,DePara!$JC$4:$JG$27,5,0),VLOOKUP($M936,DePara!$JE$3:$JG$27,3,0)),0)+$K936,"dd/mm/aaaa hh:mm")),"-")</f>
        <v>-</v>
      </c>
    </row>
    <row r="937" spans="1:12" x14ac:dyDescent="0.3">
      <c r="A937" s="796" t="str">
        <f t="shared" si="60"/>
        <v/>
      </c>
      <c r="B937" s="796" t="str">
        <f t="shared" si="61"/>
        <v/>
      </c>
      <c r="C937" s="796" t="str">
        <f t="shared" si="62"/>
        <v/>
      </c>
      <c r="K937" s="798" t="str">
        <f t="shared" si="63"/>
        <v>-</v>
      </c>
      <c r="L937" s="797" t="str">
        <f>IFERROR(VALUE(TEXT(IFERROR(IFERROR(VLOOKUP($M937,DePara!$JC$4:$JG$27,5,0),VLOOKUP($M937,DePara!$JE$3:$JG$27,3,0)),0)+$K937,"dd/mm/aaaa hh:mm")),"-")</f>
        <v>-</v>
      </c>
    </row>
    <row r="938" spans="1:12" x14ac:dyDescent="0.3">
      <c r="A938" s="796" t="str">
        <f t="shared" si="60"/>
        <v/>
      </c>
      <c r="B938" s="796" t="str">
        <f t="shared" si="61"/>
        <v/>
      </c>
      <c r="C938" s="796" t="str">
        <f t="shared" si="62"/>
        <v/>
      </c>
      <c r="K938" s="798" t="str">
        <f t="shared" si="63"/>
        <v>-</v>
      </c>
      <c r="L938" s="797" t="str">
        <f>IFERROR(VALUE(TEXT(IFERROR(IFERROR(VLOOKUP($M938,DePara!$JC$4:$JG$27,5,0),VLOOKUP($M938,DePara!$JE$3:$JG$27,3,0)),0)+$K938,"dd/mm/aaaa hh:mm")),"-")</f>
        <v>-</v>
      </c>
    </row>
    <row r="939" spans="1:12" x14ac:dyDescent="0.3">
      <c r="A939" s="796" t="str">
        <f t="shared" si="60"/>
        <v/>
      </c>
      <c r="B939" s="796" t="str">
        <f t="shared" si="61"/>
        <v/>
      </c>
      <c r="C939" s="796" t="str">
        <f t="shared" si="62"/>
        <v/>
      </c>
      <c r="K939" s="798" t="str">
        <f t="shared" si="63"/>
        <v>-</v>
      </c>
      <c r="L939" s="797" t="str">
        <f>IFERROR(VALUE(TEXT(IFERROR(IFERROR(VLOOKUP($M939,DePara!$JC$4:$JG$27,5,0),VLOOKUP($M939,DePara!$JE$3:$JG$27,3,0)),0)+$K939,"dd/mm/aaaa hh:mm")),"-")</f>
        <v>-</v>
      </c>
    </row>
    <row r="940" spans="1:12" x14ac:dyDescent="0.3">
      <c r="A940" s="796" t="str">
        <f t="shared" si="60"/>
        <v/>
      </c>
      <c r="B940" s="796" t="str">
        <f t="shared" si="61"/>
        <v/>
      </c>
      <c r="C940" s="796" t="str">
        <f t="shared" si="62"/>
        <v/>
      </c>
      <c r="K940" s="798" t="str">
        <f t="shared" si="63"/>
        <v>-</v>
      </c>
      <c r="L940" s="797" t="str">
        <f>IFERROR(VALUE(TEXT(IFERROR(IFERROR(VLOOKUP($M940,DePara!$JC$4:$JG$27,5,0),VLOOKUP($M940,DePara!$JE$3:$JG$27,3,0)),0)+$K940,"dd/mm/aaaa hh:mm")),"-")</f>
        <v>-</v>
      </c>
    </row>
    <row r="941" spans="1:12" x14ac:dyDescent="0.3">
      <c r="A941" s="796" t="str">
        <f t="shared" si="60"/>
        <v/>
      </c>
      <c r="B941" s="796" t="str">
        <f t="shared" si="61"/>
        <v/>
      </c>
      <c r="C941" s="796" t="str">
        <f t="shared" si="62"/>
        <v/>
      </c>
      <c r="K941" s="798" t="str">
        <f t="shared" si="63"/>
        <v>-</v>
      </c>
      <c r="L941" s="797" t="str">
        <f>IFERROR(VALUE(TEXT(IFERROR(IFERROR(VLOOKUP($M941,DePara!$JC$4:$JG$27,5,0),VLOOKUP($M941,DePara!$JE$3:$JG$27,3,0)),0)+$K941,"dd/mm/aaaa hh:mm")),"-")</f>
        <v>-</v>
      </c>
    </row>
    <row r="942" spans="1:12" x14ac:dyDescent="0.3">
      <c r="A942" s="796" t="str">
        <f t="shared" si="60"/>
        <v/>
      </c>
      <c r="B942" s="796" t="str">
        <f t="shared" si="61"/>
        <v/>
      </c>
      <c r="C942" s="796" t="str">
        <f t="shared" si="62"/>
        <v/>
      </c>
      <c r="K942" s="798" t="str">
        <f t="shared" si="63"/>
        <v>-</v>
      </c>
      <c r="L942" s="797" t="str">
        <f>IFERROR(VALUE(TEXT(IFERROR(IFERROR(VLOOKUP($M942,DePara!$JC$4:$JG$27,5,0),VLOOKUP($M942,DePara!$JE$3:$JG$27,3,0)),0)+$K942,"dd/mm/aaaa hh:mm")),"-")</f>
        <v>-</v>
      </c>
    </row>
    <row r="943" spans="1:12" x14ac:dyDescent="0.3">
      <c r="A943" s="796" t="str">
        <f t="shared" si="60"/>
        <v/>
      </c>
      <c r="B943" s="796" t="str">
        <f t="shared" si="61"/>
        <v/>
      </c>
      <c r="C943" s="796" t="str">
        <f t="shared" si="62"/>
        <v/>
      </c>
      <c r="K943" s="798" t="str">
        <f t="shared" si="63"/>
        <v>-</v>
      </c>
      <c r="L943" s="797" t="str">
        <f>IFERROR(VALUE(TEXT(IFERROR(IFERROR(VLOOKUP($M943,DePara!$JC$4:$JG$27,5,0),VLOOKUP($M943,DePara!$JE$3:$JG$27,3,0)),0)+$K943,"dd/mm/aaaa hh:mm")),"-")</f>
        <v>-</v>
      </c>
    </row>
    <row r="944" spans="1:12" x14ac:dyDescent="0.3">
      <c r="A944" s="796" t="str">
        <f t="shared" si="60"/>
        <v/>
      </c>
      <c r="B944" s="796" t="str">
        <f t="shared" si="61"/>
        <v/>
      </c>
      <c r="C944" s="796" t="str">
        <f t="shared" si="62"/>
        <v/>
      </c>
      <c r="K944" s="798" t="str">
        <f t="shared" si="63"/>
        <v>-</v>
      </c>
      <c r="L944" s="797" t="str">
        <f>IFERROR(VALUE(TEXT(IFERROR(IFERROR(VLOOKUP($M944,DePara!$JC$4:$JG$27,5,0),VLOOKUP($M944,DePara!$JE$3:$JG$27,3,0)),0)+$K944,"dd/mm/aaaa hh:mm")),"-")</f>
        <v>-</v>
      </c>
    </row>
    <row r="945" spans="1:12" x14ac:dyDescent="0.3">
      <c r="A945" s="796" t="str">
        <f t="shared" si="60"/>
        <v/>
      </c>
      <c r="B945" s="796" t="str">
        <f t="shared" si="61"/>
        <v/>
      </c>
      <c r="C945" s="796" t="str">
        <f t="shared" si="62"/>
        <v/>
      </c>
      <c r="K945" s="798" t="str">
        <f t="shared" si="63"/>
        <v>-</v>
      </c>
      <c r="L945" s="797" t="str">
        <f>IFERROR(VALUE(TEXT(IFERROR(IFERROR(VLOOKUP($M945,DePara!$JC$4:$JG$27,5,0),VLOOKUP($M945,DePara!$JE$3:$JG$27,3,0)),0)+$K945,"dd/mm/aaaa hh:mm")),"-")</f>
        <v>-</v>
      </c>
    </row>
    <row r="946" spans="1:12" x14ac:dyDescent="0.3">
      <c r="A946" s="796" t="str">
        <f t="shared" si="60"/>
        <v/>
      </c>
      <c r="B946" s="796" t="str">
        <f t="shared" si="61"/>
        <v/>
      </c>
      <c r="C946" s="796" t="str">
        <f t="shared" si="62"/>
        <v/>
      </c>
      <c r="K946" s="798" t="str">
        <f t="shared" si="63"/>
        <v>-</v>
      </c>
      <c r="L946" s="797" t="str">
        <f>IFERROR(VALUE(TEXT(IFERROR(IFERROR(VLOOKUP($M946,DePara!$JC$4:$JG$27,5,0),VLOOKUP($M946,DePara!$JE$3:$JG$27,3,0)),0)+$K946,"dd/mm/aaaa hh:mm")),"-")</f>
        <v>-</v>
      </c>
    </row>
    <row r="947" spans="1:12" x14ac:dyDescent="0.3">
      <c r="A947" s="796" t="str">
        <f t="shared" si="60"/>
        <v/>
      </c>
      <c r="B947" s="796" t="str">
        <f t="shared" si="61"/>
        <v/>
      </c>
      <c r="C947" s="796" t="str">
        <f t="shared" si="62"/>
        <v/>
      </c>
      <c r="K947" s="798" t="str">
        <f t="shared" si="63"/>
        <v>-</v>
      </c>
      <c r="L947" s="797" t="str">
        <f>IFERROR(VALUE(TEXT(IFERROR(IFERROR(VLOOKUP($M947,DePara!$JC$4:$JG$27,5,0),VLOOKUP($M947,DePara!$JE$3:$JG$27,3,0)),0)+$K947,"dd/mm/aaaa hh:mm")),"-")</f>
        <v>-</v>
      </c>
    </row>
    <row r="948" spans="1:12" x14ac:dyDescent="0.3">
      <c r="A948" s="796" t="str">
        <f t="shared" si="60"/>
        <v/>
      </c>
      <c r="B948" s="796" t="str">
        <f t="shared" si="61"/>
        <v/>
      </c>
      <c r="C948" s="796" t="str">
        <f t="shared" si="62"/>
        <v/>
      </c>
      <c r="K948" s="798" t="str">
        <f t="shared" si="63"/>
        <v>-</v>
      </c>
      <c r="L948" s="797" t="str">
        <f>IFERROR(VALUE(TEXT(IFERROR(IFERROR(VLOOKUP($M948,DePara!$JC$4:$JG$27,5,0),VLOOKUP($M948,DePara!$JE$3:$JG$27,3,0)),0)+$K948,"dd/mm/aaaa hh:mm")),"-")</f>
        <v>-</v>
      </c>
    </row>
    <row r="949" spans="1:12" x14ac:dyDescent="0.3">
      <c r="A949" s="796" t="str">
        <f t="shared" si="60"/>
        <v/>
      </c>
      <c r="B949" s="796" t="str">
        <f t="shared" si="61"/>
        <v/>
      </c>
      <c r="C949" s="796" t="str">
        <f t="shared" si="62"/>
        <v/>
      </c>
      <c r="K949" s="798" t="str">
        <f t="shared" si="63"/>
        <v>-</v>
      </c>
      <c r="L949" s="797" t="str">
        <f>IFERROR(VALUE(TEXT(IFERROR(IFERROR(VLOOKUP($M949,DePara!$JC$4:$JG$27,5,0),VLOOKUP($M949,DePara!$JE$3:$JG$27,3,0)),0)+$K949,"dd/mm/aaaa hh:mm")),"-")</f>
        <v>-</v>
      </c>
    </row>
    <row r="950" spans="1:12" x14ac:dyDescent="0.3">
      <c r="A950" s="796" t="str">
        <f t="shared" si="60"/>
        <v/>
      </c>
      <c r="B950" s="796" t="str">
        <f t="shared" si="61"/>
        <v/>
      </c>
      <c r="C950" s="796" t="str">
        <f t="shared" si="62"/>
        <v/>
      </c>
      <c r="K950" s="798" t="str">
        <f t="shared" si="63"/>
        <v>-</v>
      </c>
      <c r="L950" s="797" t="str">
        <f>IFERROR(VALUE(TEXT(IFERROR(IFERROR(VLOOKUP($M950,DePara!$JC$4:$JG$27,5,0),VLOOKUP($M950,DePara!$JE$3:$JG$27,3,0)),0)+$K950,"dd/mm/aaaa hh:mm")),"-")</f>
        <v>-</v>
      </c>
    </row>
    <row r="951" spans="1:12" x14ac:dyDescent="0.3">
      <c r="A951" s="796" t="str">
        <f t="shared" si="60"/>
        <v/>
      </c>
      <c r="B951" s="796" t="str">
        <f t="shared" si="61"/>
        <v/>
      </c>
      <c r="C951" s="796" t="str">
        <f t="shared" si="62"/>
        <v/>
      </c>
      <c r="K951" s="798" t="str">
        <f t="shared" si="63"/>
        <v>-</v>
      </c>
      <c r="L951" s="797" t="str">
        <f>IFERROR(VALUE(TEXT(IFERROR(IFERROR(VLOOKUP($M951,DePara!$JC$4:$JG$27,5,0),VLOOKUP($M951,DePara!$JE$3:$JG$27,3,0)),0)+$K951,"dd/mm/aaaa hh:mm")),"-")</f>
        <v>-</v>
      </c>
    </row>
    <row r="952" spans="1:12" x14ac:dyDescent="0.3">
      <c r="A952" s="796" t="str">
        <f t="shared" si="60"/>
        <v/>
      </c>
      <c r="B952" s="796" t="str">
        <f t="shared" si="61"/>
        <v/>
      </c>
      <c r="C952" s="796" t="str">
        <f t="shared" si="62"/>
        <v/>
      </c>
      <c r="K952" s="798" t="str">
        <f t="shared" si="63"/>
        <v>-</v>
      </c>
      <c r="L952" s="797" t="str">
        <f>IFERROR(VALUE(TEXT(IFERROR(IFERROR(VLOOKUP($M952,DePara!$JC$4:$JG$27,5,0),VLOOKUP($M952,DePara!$JE$3:$JG$27,3,0)),0)+$K952,"dd/mm/aaaa hh:mm")),"-")</f>
        <v>-</v>
      </c>
    </row>
    <row r="953" spans="1:12" x14ac:dyDescent="0.3">
      <c r="A953" s="796" t="str">
        <f t="shared" si="60"/>
        <v/>
      </c>
      <c r="B953" s="796" t="str">
        <f t="shared" si="61"/>
        <v/>
      </c>
      <c r="C953" s="796" t="str">
        <f t="shared" si="62"/>
        <v/>
      </c>
      <c r="K953" s="798" t="str">
        <f t="shared" si="63"/>
        <v>-</v>
      </c>
      <c r="L953" s="797" t="str">
        <f>IFERROR(VALUE(TEXT(IFERROR(IFERROR(VLOOKUP($M953,DePara!$JC$4:$JG$27,5,0),VLOOKUP($M953,DePara!$JE$3:$JG$27,3,0)),0)+$K953,"dd/mm/aaaa hh:mm")),"-")</f>
        <v>-</v>
      </c>
    </row>
    <row r="954" spans="1:12" x14ac:dyDescent="0.3">
      <c r="A954" s="796" t="str">
        <f t="shared" si="60"/>
        <v/>
      </c>
      <c r="B954" s="796" t="str">
        <f t="shared" si="61"/>
        <v/>
      </c>
      <c r="C954" s="796" t="str">
        <f t="shared" si="62"/>
        <v/>
      </c>
      <c r="K954" s="798" t="str">
        <f t="shared" si="63"/>
        <v>-</v>
      </c>
      <c r="L954" s="797" t="str">
        <f>IFERROR(VALUE(TEXT(IFERROR(IFERROR(VLOOKUP($M954,DePara!$JC$4:$JG$27,5,0),VLOOKUP($M954,DePara!$JE$3:$JG$27,3,0)),0)+$K954,"dd/mm/aaaa hh:mm")),"-")</f>
        <v>-</v>
      </c>
    </row>
    <row r="955" spans="1:12" x14ac:dyDescent="0.3">
      <c r="A955" s="796" t="str">
        <f t="shared" si="60"/>
        <v/>
      </c>
      <c r="B955" s="796" t="str">
        <f t="shared" si="61"/>
        <v/>
      </c>
      <c r="C955" s="796" t="str">
        <f t="shared" si="62"/>
        <v/>
      </c>
      <c r="K955" s="798" t="str">
        <f t="shared" si="63"/>
        <v>-</v>
      </c>
      <c r="L955" s="797" t="str">
        <f>IFERROR(VALUE(TEXT(IFERROR(IFERROR(VLOOKUP($M955,DePara!$JC$4:$JG$27,5,0),VLOOKUP($M955,DePara!$JE$3:$JG$27,3,0)),0)+$K955,"dd/mm/aaaa hh:mm")),"-")</f>
        <v>-</v>
      </c>
    </row>
    <row r="956" spans="1:12" x14ac:dyDescent="0.3">
      <c r="A956" s="796" t="str">
        <f t="shared" si="60"/>
        <v/>
      </c>
      <c r="B956" s="796" t="str">
        <f t="shared" si="61"/>
        <v/>
      </c>
      <c r="C956" s="796" t="str">
        <f t="shared" si="62"/>
        <v/>
      </c>
      <c r="K956" s="798" t="str">
        <f t="shared" si="63"/>
        <v>-</v>
      </c>
      <c r="L956" s="797" t="str">
        <f>IFERROR(VALUE(TEXT(IFERROR(IFERROR(VLOOKUP($M956,DePara!$JC$4:$JG$27,5,0),VLOOKUP($M956,DePara!$JE$3:$JG$27,3,0)),0)+$K956,"dd/mm/aaaa hh:mm")),"-")</f>
        <v>-</v>
      </c>
    </row>
    <row r="957" spans="1:12" x14ac:dyDescent="0.3">
      <c r="A957" s="796" t="str">
        <f t="shared" si="60"/>
        <v/>
      </c>
      <c r="B957" s="796" t="str">
        <f t="shared" si="61"/>
        <v/>
      </c>
      <c r="C957" s="796" t="str">
        <f t="shared" si="62"/>
        <v/>
      </c>
      <c r="K957" s="798" t="str">
        <f t="shared" si="63"/>
        <v>-</v>
      </c>
      <c r="L957" s="797" t="str">
        <f>IFERROR(VALUE(TEXT(IFERROR(IFERROR(VLOOKUP($M957,DePara!$JC$4:$JG$27,5,0),VLOOKUP($M957,DePara!$JE$3:$JG$27,3,0)),0)+$K957,"dd/mm/aaaa hh:mm")),"-")</f>
        <v>-</v>
      </c>
    </row>
    <row r="958" spans="1:12" x14ac:dyDescent="0.3">
      <c r="A958" s="796" t="str">
        <f t="shared" si="60"/>
        <v/>
      </c>
      <c r="B958" s="796" t="str">
        <f t="shared" si="61"/>
        <v/>
      </c>
      <c r="C958" s="796" t="str">
        <f t="shared" si="62"/>
        <v/>
      </c>
      <c r="K958" s="798" t="str">
        <f t="shared" si="63"/>
        <v>-</v>
      </c>
      <c r="L958" s="797" t="str">
        <f>IFERROR(VALUE(TEXT(IFERROR(IFERROR(VLOOKUP($M958,DePara!$JC$4:$JG$27,5,0),VLOOKUP($M958,DePara!$JE$3:$JG$27,3,0)),0)+$K958,"dd/mm/aaaa hh:mm")),"-")</f>
        <v>-</v>
      </c>
    </row>
    <row r="959" spans="1:12" x14ac:dyDescent="0.3">
      <c r="A959" s="796" t="str">
        <f t="shared" si="60"/>
        <v/>
      </c>
      <c r="B959" s="796" t="str">
        <f t="shared" si="61"/>
        <v/>
      </c>
      <c r="C959" s="796" t="str">
        <f t="shared" si="62"/>
        <v/>
      </c>
      <c r="K959" s="798" t="str">
        <f t="shared" si="63"/>
        <v>-</v>
      </c>
      <c r="L959" s="797" t="str">
        <f>IFERROR(VALUE(TEXT(IFERROR(IFERROR(VLOOKUP($M959,DePara!$JC$4:$JG$27,5,0),VLOOKUP($M959,DePara!$JE$3:$JG$27,3,0)),0)+$K959,"dd/mm/aaaa hh:mm")),"-")</f>
        <v>-</v>
      </c>
    </row>
    <row r="960" spans="1:12" x14ac:dyDescent="0.3">
      <c r="A960" s="796" t="str">
        <f t="shared" si="60"/>
        <v/>
      </c>
      <c r="B960" s="796" t="str">
        <f t="shared" si="61"/>
        <v/>
      </c>
      <c r="C960" s="796" t="str">
        <f t="shared" si="62"/>
        <v/>
      </c>
      <c r="K960" s="798" t="str">
        <f t="shared" si="63"/>
        <v>-</v>
      </c>
      <c r="L960" s="797" t="str">
        <f>IFERROR(VALUE(TEXT(IFERROR(IFERROR(VLOOKUP($M960,DePara!$JC$4:$JG$27,5,0),VLOOKUP($M960,DePara!$JE$3:$JG$27,3,0)),0)+$K960,"dd/mm/aaaa hh:mm")),"-")</f>
        <v>-</v>
      </c>
    </row>
    <row r="961" spans="1:12" x14ac:dyDescent="0.3">
      <c r="A961" s="796" t="str">
        <f t="shared" si="60"/>
        <v/>
      </c>
      <c r="B961" s="796" t="str">
        <f t="shared" si="61"/>
        <v/>
      </c>
      <c r="C961" s="796" t="str">
        <f t="shared" si="62"/>
        <v/>
      </c>
      <c r="K961" s="798" t="str">
        <f t="shared" si="63"/>
        <v>-</v>
      </c>
      <c r="L961" s="797" t="str">
        <f>IFERROR(VALUE(TEXT(IFERROR(IFERROR(VLOOKUP($M961,DePara!$JC$4:$JG$27,5,0),VLOOKUP($M961,DePara!$JE$3:$JG$27,3,0)),0)+$K961,"dd/mm/aaaa hh:mm")),"-")</f>
        <v>-</v>
      </c>
    </row>
    <row r="962" spans="1:12" x14ac:dyDescent="0.3">
      <c r="A962" s="796" t="str">
        <f t="shared" si="60"/>
        <v/>
      </c>
      <c r="B962" s="796" t="str">
        <f t="shared" si="61"/>
        <v/>
      </c>
      <c r="C962" s="796" t="str">
        <f t="shared" si="62"/>
        <v/>
      </c>
      <c r="K962" s="798" t="str">
        <f t="shared" si="63"/>
        <v>-</v>
      </c>
      <c r="L962" s="797" t="str">
        <f>IFERROR(VALUE(TEXT(IFERROR(IFERROR(VLOOKUP($M962,DePara!$JC$4:$JG$27,5,0),VLOOKUP($M962,DePara!$JE$3:$JG$27,3,0)),0)+$K962,"dd/mm/aaaa hh:mm")),"-")</f>
        <v>-</v>
      </c>
    </row>
    <row r="963" spans="1:12" x14ac:dyDescent="0.3">
      <c r="A963" s="796" t="str">
        <f t="shared" si="60"/>
        <v/>
      </c>
      <c r="B963" s="796" t="str">
        <f t="shared" si="61"/>
        <v/>
      </c>
      <c r="C963" s="796" t="str">
        <f t="shared" si="62"/>
        <v/>
      </c>
      <c r="K963" s="798" t="str">
        <f t="shared" si="63"/>
        <v>-</v>
      </c>
      <c r="L963" s="797" t="str">
        <f>IFERROR(VALUE(TEXT(IFERROR(IFERROR(VLOOKUP($M963,DePara!$JC$4:$JG$27,5,0),VLOOKUP($M963,DePara!$JE$3:$JG$27,3,0)),0)+$K963,"dd/mm/aaaa hh:mm")),"-")</f>
        <v>-</v>
      </c>
    </row>
    <row r="964" spans="1:12" x14ac:dyDescent="0.3">
      <c r="A964" s="796" t="str">
        <f t="shared" si="60"/>
        <v/>
      </c>
      <c r="B964" s="796" t="str">
        <f t="shared" si="61"/>
        <v/>
      </c>
      <c r="C964" s="796" t="str">
        <f t="shared" si="62"/>
        <v/>
      </c>
      <c r="K964" s="798" t="str">
        <f t="shared" si="63"/>
        <v>-</v>
      </c>
      <c r="L964" s="797" t="str">
        <f>IFERROR(VALUE(TEXT(IFERROR(IFERROR(VLOOKUP($M964,DePara!$JC$4:$JG$27,5,0),VLOOKUP($M964,DePara!$JE$3:$JG$27,3,0)),0)+$K964,"dd/mm/aaaa hh:mm")),"-")</f>
        <v>-</v>
      </c>
    </row>
    <row r="965" spans="1:12" x14ac:dyDescent="0.3">
      <c r="A965" s="796" t="str">
        <f t="shared" si="60"/>
        <v/>
      </c>
      <c r="B965" s="796" t="str">
        <f t="shared" si="61"/>
        <v/>
      </c>
      <c r="C965" s="796" t="str">
        <f t="shared" si="62"/>
        <v/>
      </c>
      <c r="K965" s="798" t="str">
        <f t="shared" si="63"/>
        <v>-</v>
      </c>
      <c r="L965" s="797" t="str">
        <f>IFERROR(VALUE(TEXT(IFERROR(IFERROR(VLOOKUP($M965,DePara!$JC$4:$JG$27,5,0),VLOOKUP($M965,DePara!$JE$3:$JG$27,3,0)),0)+$K965,"dd/mm/aaaa hh:mm")),"-")</f>
        <v>-</v>
      </c>
    </row>
    <row r="966" spans="1:12" x14ac:dyDescent="0.3">
      <c r="A966" s="796" t="str">
        <f t="shared" si="60"/>
        <v/>
      </c>
      <c r="B966" s="796" t="str">
        <f t="shared" si="61"/>
        <v/>
      </c>
      <c r="C966" s="796" t="str">
        <f t="shared" si="62"/>
        <v/>
      </c>
      <c r="K966" s="798" t="str">
        <f t="shared" si="63"/>
        <v>-</v>
      </c>
      <c r="L966" s="797" t="str">
        <f>IFERROR(VALUE(TEXT(IFERROR(IFERROR(VLOOKUP($M966,DePara!$JC$4:$JG$27,5,0),VLOOKUP($M966,DePara!$JE$3:$JG$27,3,0)),0)+$K966,"dd/mm/aaaa hh:mm")),"-")</f>
        <v>-</v>
      </c>
    </row>
    <row r="967" spans="1:12" x14ac:dyDescent="0.3">
      <c r="A967" s="796" t="str">
        <f t="shared" ref="A967:A1009" si="64">IF($M967="","",TEXT($K967,"dd/mm/aa hh")&amp;" "&amp;$E967&amp;" "&amp;$I967&amp;" "&amp;$M967&amp;" "&amp;$N967&amp;" "&amp;$O967)</f>
        <v/>
      </c>
      <c r="B967" s="796" t="str">
        <f t="shared" ref="B967:B1009" si="65">IF($M967="","",TEXT($L967,"dd/mm/aa hh")&amp;" "&amp;$E967&amp;" "&amp;$I967&amp;" "&amp;$M967&amp;" "&amp;$N967&amp;" "&amp;$O967)</f>
        <v/>
      </c>
      <c r="C967" s="796" t="str">
        <f t="shared" ref="C967:C1009" si="66">IF($M967="","",TEXT($K967,"dd/mm/aa hh")&amp;" "&amp;$M967&amp;" "&amp;$N967)</f>
        <v/>
      </c>
      <c r="K967" s="798" t="str">
        <f t="shared" si="63"/>
        <v>-</v>
      </c>
      <c r="L967" s="797" t="str">
        <f>IFERROR(VALUE(TEXT(IFERROR(IFERROR(VLOOKUP($M967,DePara!$JC$4:$JG$27,5,0),VLOOKUP($M967,DePara!$JE$3:$JG$27,3,0)),0)+$K967,"dd/mm/aaaa hh:mm")),"-")</f>
        <v>-</v>
      </c>
    </row>
    <row r="968" spans="1:12" x14ac:dyDescent="0.3">
      <c r="A968" s="796" t="str">
        <f t="shared" si="64"/>
        <v/>
      </c>
      <c r="B968" s="796" t="str">
        <f t="shared" si="65"/>
        <v/>
      </c>
      <c r="C968" s="796" t="str">
        <f t="shared" si="66"/>
        <v/>
      </c>
      <c r="K968" s="798" t="str">
        <f t="shared" ref="K968:K1009" si="67">IFERROR(VALUE(TEXT(SUM($J968,$D968),"dd/mm/aaaa hh")&amp;":00"),"-")</f>
        <v>-</v>
      </c>
      <c r="L968" s="797" t="str">
        <f>IFERROR(VALUE(TEXT(IFERROR(IFERROR(VLOOKUP($M968,DePara!$JC$4:$JG$27,5,0),VLOOKUP($M968,DePara!$JE$3:$JG$27,3,0)),0)+$K968,"dd/mm/aaaa hh:mm")),"-")</f>
        <v>-</v>
      </c>
    </row>
    <row r="969" spans="1:12" x14ac:dyDescent="0.3">
      <c r="A969" s="796" t="str">
        <f t="shared" si="64"/>
        <v/>
      </c>
      <c r="B969" s="796" t="str">
        <f t="shared" si="65"/>
        <v/>
      </c>
      <c r="C969" s="796" t="str">
        <f t="shared" si="66"/>
        <v/>
      </c>
      <c r="K969" s="798" t="str">
        <f t="shared" si="67"/>
        <v>-</v>
      </c>
      <c r="L969" s="797" t="str">
        <f>IFERROR(VALUE(TEXT(IFERROR(IFERROR(VLOOKUP($M969,DePara!$JC$4:$JG$27,5,0),VLOOKUP($M969,DePara!$JE$3:$JG$27,3,0)),0)+$K969,"dd/mm/aaaa hh:mm")),"-")</f>
        <v>-</v>
      </c>
    </row>
    <row r="970" spans="1:12" x14ac:dyDescent="0.3">
      <c r="A970" s="796" t="str">
        <f t="shared" si="64"/>
        <v/>
      </c>
      <c r="B970" s="796" t="str">
        <f t="shared" si="65"/>
        <v/>
      </c>
      <c r="C970" s="796" t="str">
        <f t="shared" si="66"/>
        <v/>
      </c>
      <c r="K970" s="798" t="str">
        <f t="shared" si="67"/>
        <v>-</v>
      </c>
      <c r="L970" s="797" t="str">
        <f>IFERROR(VALUE(TEXT(IFERROR(IFERROR(VLOOKUP($M970,DePara!$JC$4:$JG$27,5,0),VLOOKUP($M970,DePara!$JE$3:$JG$27,3,0)),0)+$K970,"dd/mm/aaaa hh:mm")),"-")</f>
        <v>-</v>
      </c>
    </row>
    <row r="971" spans="1:12" x14ac:dyDescent="0.3">
      <c r="A971" s="796" t="str">
        <f t="shared" si="64"/>
        <v/>
      </c>
      <c r="B971" s="796" t="str">
        <f t="shared" si="65"/>
        <v/>
      </c>
      <c r="C971" s="796" t="str">
        <f t="shared" si="66"/>
        <v/>
      </c>
      <c r="K971" s="798" t="str">
        <f t="shared" si="67"/>
        <v>-</v>
      </c>
      <c r="L971" s="797" t="str">
        <f>IFERROR(VALUE(TEXT(IFERROR(IFERROR(VLOOKUP($M971,DePara!$JC$4:$JG$27,5,0),VLOOKUP($M971,DePara!$JE$3:$JG$27,3,0)),0)+$K971,"dd/mm/aaaa hh:mm")),"-")</f>
        <v>-</v>
      </c>
    </row>
    <row r="972" spans="1:12" x14ac:dyDescent="0.3">
      <c r="A972" s="796" t="str">
        <f t="shared" si="64"/>
        <v/>
      </c>
      <c r="B972" s="796" t="str">
        <f t="shared" si="65"/>
        <v/>
      </c>
      <c r="C972" s="796" t="str">
        <f t="shared" si="66"/>
        <v/>
      </c>
      <c r="K972" s="798" t="str">
        <f t="shared" si="67"/>
        <v>-</v>
      </c>
      <c r="L972" s="797" t="str">
        <f>IFERROR(VALUE(TEXT(IFERROR(IFERROR(VLOOKUP($M972,DePara!$JC$4:$JG$27,5,0),VLOOKUP($M972,DePara!$JE$3:$JG$27,3,0)),0)+$K972,"dd/mm/aaaa hh:mm")),"-")</f>
        <v>-</v>
      </c>
    </row>
    <row r="973" spans="1:12" x14ac:dyDescent="0.3">
      <c r="A973" s="796" t="str">
        <f t="shared" si="64"/>
        <v/>
      </c>
      <c r="B973" s="796" t="str">
        <f t="shared" si="65"/>
        <v/>
      </c>
      <c r="C973" s="796" t="str">
        <f t="shared" si="66"/>
        <v/>
      </c>
      <c r="K973" s="798" t="str">
        <f t="shared" si="67"/>
        <v>-</v>
      </c>
      <c r="L973" s="797" t="str">
        <f>IFERROR(VALUE(TEXT(IFERROR(IFERROR(VLOOKUP($M973,DePara!$JC$4:$JG$27,5,0),VLOOKUP($M973,DePara!$JE$3:$JG$27,3,0)),0)+$K973,"dd/mm/aaaa hh:mm")),"-")</f>
        <v>-</v>
      </c>
    </row>
    <row r="974" spans="1:12" x14ac:dyDescent="0.3">
      <c r="A974" s="796" t="str">
        <f t="shared" si="64"/>
        <v/>
      </c>
      <c r="B974" s="796" t="str">
        <f t="shared" si="65"/>
        <v/>
      </c>
      <c r="C974" s="796" t="str">
        <f t="shared" si="66"/>
        <v/>
      </c>
      <c r="K974" s="798" t="str">
        <f t="shared" si="67"/>
        <v>-</v>
      </c>
      <c r="L974" s="797" t="str">
        <f>IFERROR(VALUE(TEXT(IFERROR(IFERROR(VLOOKUP($M974,DePara!$JC$4:$JG$27,5,0),VLOOKUP($M974,DePara!$JE$3:$JG$27,3,0)),0)+$K974,"dd/mm/aaaa hh:mm")),"-")</f>
        <v>-</v>
      </c>
    </row>
    <row r="975" spans="1:12" x14ac:dyDescent="0.3">
      <c r="A975" s="796" t="str">
        <f t="shared" si="64"/>
        <v/>
      </c>
      <c r="B975" s="796" t="str">
        <f t="shared" si="65"/>
        <v/>
      </c>
      <c r="C975" s="796" t="str">
        <f t="shared" si="66"/>
        <v/>
      </c>
      <c r="K975" s="798" t="str">
        <f t="shared" si="67"/>
        <v>-</v>
      </c>
      <c r="L975" s="797" t="str">
        <f>IFERROR(VALUE(TEXT(IFERROR(IFERROR(VLOOKUP($M975,DePara!$JC$4:$JG$27,5,0),VLOOKUP($M975,DePara!$JE$3:$JG$27,3,0)),0)+$K975,"dd/mm/aaaa hh:mm")),"-")</f>
        <v>-</v>
      </c>
    </row>
    <row r="976" spans="1:12" x14ac:dyDescent="0.3">
      <c r="A976" s="796" t="str">
        <f t="shared" si="64"/>
        <v/>
      </c>
      <c r="B976" s="796" t="str">
        <f t="shared" si="65"/>
        <v/>
      </c>
      <c r="C976" s="796" t="str">
        <f t="shared" si="66"/>
        <v/>
      </c>
      <c r="K976" s="798" t="str">
        <f t="shared" si="67"/>
        <v>-</v>
      </c>
      <c r="L976" s="797" t="str">
        <f>IFERROR(VALUE(TEXT(IFERROR(IFERROR(VLOOKUP($M976,DePara!$JC$4:$JG$27,5,0),VLOOKUP($M976,DePara!$JE$3:$JG$27,3,0)),0)+$K976,"dd/mm/aaaa hh:mm")),"-")</f>
        <v>-</v>
      </c>
    </row>
    <row r="977" spans="1:12" x14ac:dyDescent="0.3">
      <c r="A977" s="796" t="str">
        <f t="shared" si="64"/>
        <v/>
      </c>
      <c r="B977" s="796" t="str">
        <f t="shared" si="65"/>
        <v/>
      </c>
      <c r="C977" s="796" t="str">
        <f t="shared" si="66"/>
        <v/>
      </c>
      <c r="K977" s="798" t="str">
        <f t="shared" si="67"/>
        <v>-</v>
      </c>
      <c r="L977" s="797" t="str">
        <f>IFERROR(VALUE(TEXT(IFERROR(IFERROR(VLOOKUP($M977,DePara!$JC$4:$JG$27,5,0),VLOOKUP($M977,DePara!$JE$3:$JG$27,3,0)),0)+$K977,"dd/mm/aaaa hh:mm")),"-")</f>
        <v>-</v>
      </c>
    </row>
    <row r="978" spans="1:12" x14ac:dyDescent="0.3">
      <c r="A978" s="796" t="str">
        <f t="shared" si="64"/>
        <v/>
      </c>
      <c r="B978" s="796" t="str">
        <f t="shared" si="65"/>
        <v/>
      </c>
      <c r="C978" s="796" t="str">
        <f t="shared" si="66"/>
        <v/>
      </c>
      <c r="K978" s="798" t="str">
        <f t="shared" si="67"/>
        <v>-</v>
      </c>
      <c r="L978" s="797" t="str">
        <f>IFERROR(VALUE(TEXT(IFERROR(IFERROR(VLOOKUP($M978,DePara!$JC$4:$JG$27,5,0),VLOOKUP($M978,DePara!$JE$3:$JG$27,3,0)),0)+$K978,"dd/mm/aaaa hh:mm")),"-")</f>
        <v>-</v>
      </c>
    </row>
    <row r="979" spans="1:12" x14ac:dyDescent="0.3">
      <c r="A979" s="796" t="str">
        <f t="shared" si="64"/>
        <v/>
      </c>
      <c r="B979" s="796" t="str">
        <f t="shared" si="65"/>
        <v/>
      </c>
      <c r="C979" s="796" t="str">
        <f t="shared" si="66"/>
        <v/>
      </c>
      <c r="K979" s="798" t="str">
        <f t="shared" si="67"/>
        <v>-</v>
      </c>
      <c r="L979" s="797" t="str">
        <f>IFERROR(VALUE(TEXT(IFERROR(IFERROR(VLOOKUP($M979,DePara!$JC$4:$JG$27,5,0),VLOOKUP($M979,DePara!$JE$3:$JG$27,3,0)),0)+$K979,"dd/mm/aaaa hh:mm")),"-")</f>
        <v>-</v>
      </c>
    </row>
    <row r="980" spans="1:12" x14ac:dyDescent="0.3">
      <c r="A980" s="796" t="str">
        <f t="shared" si="64"/>
        <v/>
      </c>
      <c r="B980" s="796" t="str">
        <f t="shared" si="65"/>
        <v/>
      </c>
      <c r="C980" s="796" t="str">
        <f t="shared" si="66"/>
        <v/>
      </c>
      <c r="K980" s="798" t="str">
        <f t="shared" si="67"/>
        <v>-</v>
      </c>
      <c r="L980" s="797" t="str">
        <f>IFERROR(VALUE(TEXT(IFERROR(IFERROR(VLOOKUP($M980,DePara!$JC$4:$JG$27,5,0),VLOOKUP($M980,DePara!$JE$3:$JG$27,3,0)),0)+$K980,"dd/mm/aaaa hh:mm")),"-")</f>
        <v>-</v>
      </c>
    </row>
    <row r="981" spans="1:12" x14ac:dyDescent="0.3">
      <c r="A981" s="796" t="str">
        <f t="shared" si="64"/>
        <v/>
      </c>
      <c r="B981" s="796" t="str">
        <f t="shared" si="65"/>
        <v/>
      </c>
      <c r="C981" s="796" t="str">
        <f t="shared" si="66"/>
        <v/>
      </c>
      <c r="K981" s="798" t="str">
        <f t="shared" si="67"/>
        <v>-</v>
      </c>
      <c r="L981" s="797" t="str">
        <f>IFERROR(VALUE(TEXT(IFERROR(IFERROR(VLOOKUP($M981,DePara!$JC$4:$JG$27,5,0),VLOOKUP($M981,DePara!$JE$3:$JG$27,3,0)),0)+$K981,"dd/mm/aaaa hh:mm")),"-")</f>
        <v>-</v>
      </c>
    </row>
    <row r="982" spans="1:12" x14ac:dyDescent="0.3">
      <c r="A982" s="796" t="str">
        <f t="shared" si="64"/>
        <v/>
      </c>
      <c r="B982" s="796" t="str">
        <f t="shared" si="65"/>
        <v/>
      </c>
      <c r="C982" s="796" t="str">
        <f t="shared" si="66"/>
        <v/>
      </c>
      <c r="K982" s="798" t="str">
        <f t="shared" si="67"/>
        <v>-</v>
      </c>
      <c r="L982" s="797" t="str">
        <f>IFERROR(VALUE(TEXT(IFERROR(IFERROR(VLOOKUP($M982,DePara!$JC$4:$JG$27,5,0),VLOOKUP($M982,DePara!$JE$3:$JG$27,3,0)),0)+$K982,"dd/mm/aaaa hh:mm")),"-")</f>
        <v>-</v>
      </c>
    </row>
    <row r="983" spans="1:12" x14ac:dyDescent="0.3">
      <c r="A983" s="796" t="str">
        <f t="shared" si="64"/>
        <v/>
      </c>
      <c r="B983" s="796" t="str">
        <f t="shared" si="65"/>
        <v/>
      </c>
      <c r="C983" s="796" t="str">
        <f t="shared" si="66"/>
        <v/>
      </c>
      <c r="K983" s="798" t="str">
        <f t="shared" si="67"/>
        <v>-</v>
      </c>
      <c r="L983" s="797" t="str">
        <f>IFERROR(VALUE(TEXT(IFERROR(IFERROR(VLOOKUP($M983,DePara!$JC$4:$JG$27,5,0),VLOOKUP($M983,DePara!$JE$3:$JG$27,3,0)),0)+$K983,"dd/mm/aaaa hh:mm")),"-")</f>
        <v>-</v>
      </c>
    </row>
    <row r="984" spans="1:12" x14ac:dyDescent="0.3">
      <c r="A984" s="796" t="str">
        <f t="shared" si="64"/>
        <v/>
      </c>
      <c r="B984" s="796" t="str">
        <f t="shared" si="65"/>
        <v/>
      </c>
      <c r="C984" s="796" t="str">
        <f t="shared" si="66"/>
        <v/>
      </c>
      <c r="K984" s="798" t="str">
        <f t="shared" si="67"/>
        <v>-</v>
      </c>
      <c r="L984" s="797" t="str">
        <f>IFERROR(VALUE(TEXT(IFERROR(IFERROR(VLOOKUP($M984,DePara!$JC$4:$JG$27,5,0),VLOOKUP($M984,DePara!$JE$3:$JG$27,3,0)),0)+$K984,"dd/mm/aaaa hh:mm")),"-")</f>
        <v>-</v>
      </c>
    </row>
    <row r="985" spans="1:12" x14ac:dyDescent="0.3">
      <c r="A985" s="796" t="str">
        <f t="shared" si="64"/>
        <v/>
      </c>
      <c r="B985" s="796" t="str">
        <f t="shared" si="65"/>
        <v/>
      </c>
      <c r="C985" s="796" t="str">
        <f t="shared" si="66"/>
        <v/>
      </c>
      <c r="K985" s="798" t="str">
        <f t="shared" si="67"/>
        <v>-</v>
      </c>
      <c r="L985" s="797" t="str">
        <f>IFERROR(VALUE(TEXT(IFERROR(IFERROR(VLOOKUP($M985,DePara!$JC$4:$JG$27,5,0),VLOOKUP($M985,DePara!$JE$3:$JG$27,3,0)),0)+$K985,"dd/mm/aaaa hh:mm")),"-")</f>
        <v>-</v>
      </c>
    </row>
    <row r="986" spans="1:12" x14ac:dyDescent="0.3">
      <c r="A986" s="796" t="str">
        <f t="shared" si="64"/>
        <v/>
      </c>
      <c r="B986" s="796" t="str">
        <f t="shared" si="65"/>
        <v/>
      </c>
      <c r="C986" s="796" t="str">
        <f t="shared" si="66"/>
        <v/>
      </c>
      <c r="K986" s="798" t="str">
        <f t="shared" si="67"/>
        <v>-</v>
      </c>
      <c r="L986" s="797" t="str">
        <f>IFERROR(VALUE(TEXT(IFERROR(IFERROR(VLOOKUP($M986,DePara!$JC$4:$JG$27,5,0),VLOOKUP($M986,DePara!$JE$3:$JG$27,3,0)),0)+$K986,"dd/mm/aaaa hh:mm")),"-")</f>
        <v>-</v>
      </c>
    </row>
    <row r="987" spans="1:12" x14ac:dyDescent="0.3">
      <c r="A987" s="796" t="str">
        <f t="shared" si="64"/>
        <v/>
      </c>
      <c r="B987" s="796" t="str">
        <f t="shared" si="65"/>
        <v/>
      </c>
      <c r="C987" s="796" t="str">
        <f t="shared" si="66"/>
        <v/>
      </c>
      <c r="K987" s="798" t="str">
        <f t="shared" si="67"/>
        <v>-</v>
      </c>
      <c r="L987" s="797" t="str">
        <f>IFERROR(VALUE(TEXT(IFERROR(IFERROR(VLOOKUP($M987,DePara!$JC$4:$JG$27,5,0),VLOOKUP($M987,DePara!$JE$3:$JG$27,3,0)),0)+$K987,"dd/mm/aaaa hh:mm")),"-")</f>
        <v>-</v>
      </c>
    </row>
    <row r="988" spans="1:12" x14ac:dyDescent="0.3">
      <c r="A988" s="796" t="str">
        <f t="shared" si="64"/>
        <v/>
      </c>
      <c r="B988" s="796" t="str">
        <f t="shared" si="65"/>
        <v/>
      </c>
      <c r="C988" s="796" t="str">
        <f t="shared" si="66"/>
        <v/>
      </c>
      <c r="K988" s="798" t="str">
        <f t="shared" si="67"/>
        <v>-</v>
      </c>
      <c r="L988" s="797" t="str">
        <f>IFERROR(VALUE(TEXT(IFERROR(IFERROR(VLOOKUP($M988,DePara!$JC$4:$JG$27,5,0),VLOOKUP($M988,DePara!$JE$3:$JG$27,3,0)),0)+$K988,"dd/mm/aaaa hh:mm")),"-")</f>
        <v>-</v>
      </c>
    </row>
    <row r="989" spans="1:12" x14ac:dyDescent="0.3">
      <c r="A989" s="796" t="str">
        <f t="shared" si="64"/>
        <v/>
      </c>
      <c r="B989" s="796" t="str">
        <f t="shared" si="65"/>
        <v/>
      </c>
      <c r="C989" s="796" t="str">
        <f t="shared" si="66"/>
        <v/>
      </c>
      <c r="K989" s="798" t="str">
        <f t="shared" si="67"/>
        <v>-</v>
      </c>
      <c r="L989" s="797" t="str">
        <f>IFERROR(VALUE(TEXT(IFERROR(IFERROR(VLOOKUP($M989,DePara!$JC$4:$JG$27,5,0),VLOOKUP($M989,DePara!$JE$3:$JG$27,3,0)),0)+$K989,"dd/mm/aaaa hh:mm")),"-")</f>
        <v>-</v>
      </c>
    </row>
    <row r="990" spans="1:12" x14ac:dyDescent="0.3">
      <c r="A990" s="796" t="str">
        <f t="shared" si="64"/>
        <v/>
      </c>
      <c r="B990" s="796" t="str">
        <f t="shared" si="65"/>
        <v/>
      </c>
      <c r="C990" s="796" t="str">
        <f t="shared" si="66"/>
        <v/>
      </c>
      <c r="K990" s="798" t="str">
        <f t="shared" si="67"/>
        <v>-</v>
      </c>
      <c r="L990" s="797" t="str">
        <f>IFERROR(VALUE(TEXT(IFERROR(IFERROR(VLOOKUP($M990,DePara!$JC$4:$JG$27,5,0),VLOOKUP($M990,DePara!$JE$3:$JG$27,3,0)),0)+$K990,"dd/mm/aaaa hh:mm")),"-")</f>
        <v>-</v>
      </c>
    </row>
    <row r="991" spans="1:12" x14ac:dyDescent="0.3">
      <c r="A991" s="796" t="str">
        <f t="shared" si="64"/>
        <v/>
      </c>
      <c r="B991" s="796" t="str">
        <f t="shared" si="65"/>
        <v/>
      </c>
      <c r="C991" s="796" t="str">
        <f t="shared" si="66"/>
        <v/>
      </c>
      <c r="K991" s="798" t="str">
        <f t="shared" si="67"/>
        <v>-</v>
      </c>
      <c r="L991" s="797" t="str">
        <f>IFERROR(VALUE(TEXT(IFERROR(IFERROR(VLOOKUP($M991,DePara!$JC$4:$JG$27,5,0),VLOOKUP($M991,DePara!$JE$3:$JG$27,3,0)),0)+$K991,"dd/mm/aaaa hh:mm")),"-")</f>
        <v>-</v>
      </c>
    </row>
    <row r="992" spans="1:12" x14ac:dyDescent="0.3">
      <c r="A992" s="796" t="str">
        <f t="shared" si="64"/>
        <v/>
      </c>
      <c r="B992" s="796" t="str">
        <f t="shared" si="65"/>
        <v/>
      </c>
      <c r="C992" s="796" t="str">
        <f t="shared" si="66"/>
        <v/>
      </c>
      <c r="K992" s="798" t="str">
        <f t="shared" si="67"/>
        <v>-</v>
      </c>
      <c r="L992" s="797" t="str">
        <f>IFERROR(VALUE(TEXT(IFERROR(IFERROR(VLOOKUP($M992,DePara!$JC$4:$JG$27,5,0),VLOOKUP($M992,DePara!$JE$3:$JG$27,3,0)),0)+$K992,"dd/mm/aaaa hh:mm")),"-")</f>
        <v>-</v>
      </c>
    </row>
    <row r="993" spans="1:12" x14ac:dyDescent="0.3">
      <c r="A993" s="796" t="str">
        <f t="shared" si="64"/>
        <v/>
      </c>
      <c r="B993" s="796" t="str">
        <f t="shared" si="65"/>
        <v/>
      </c>
      <c r="C993" s="796" t="str">
        <f t="shared" si="66"/>
        <v/>
      </c>
      <c r="K993" s="798" t="str">
        <f t="shared" si="67"/>
        <v>-</v>
      </c>
      <c r="L993" s="797" t="str">
        <f>IFERROR(VALUE(TEXT(IFERROR(IFERROR(VLOOKUP($M993,DePara!$JC$4:$JG$27,5,0),VLOOKUP($M993,DePara!$JE$3:$JG$27,3,0)),0)+$K993,"dd/mm/aaaa hh:mm")),"-")</f>
        <v>-</v>
      </c>
    </row>
    <row r="994" spans="1:12" x14ac:dyDescent="0.3">
      <c r="A994" s="796" t="str">
        <f t="shared" si="64"/>
        <v/>
      </c>
      <c r="B994" s="796" t="str">
        <f t="shared" si="65"/>
        <v/>
      </c>
      <c r="C994" s="796" t="str">
        <f t="shared" si="66"/>
        <v/>
      </c>
      <c r="K994" s="798" t="str">
        <f t="shared" si="67"/>
        <v>-</v>
      </c>
      <c r="L994" s="797" t="str">
        <f>IFERROR(VALUE(TEXT(IFERROR(IFERROR(VLOOKUP($M994,DePara!$JC$4:$JG$27,5,0),VLOOKUP($M994,DePara!$JE$3:$JG$27,3,0)),0)+$K994,"dd/mm/aaaa hh:mm")),"-")</f>
        <v>-</v>
      </c>
    </row>
    <row r="995" spans="1:12" x14ac:dyDescent="0.3">
      <c r="A995" s="796" t="str">
        <f t="shared" si="64"/>
        <v/>
      </c>
      <c r="B995" s="796" t="str">
        <f t="shared" si="65"/>
        <v/>
      </c>
      <c r="C995" s="796" t="str">
        <f t="shared" si="66"/>
        <v/>
      </c>
      <c r="K995" s="798" t="str">
        <f t="shared" si="67"/>
        <v>-</v>
      </c>
      <c r="L995" s="797" t="str">
        <f>IFERROR(VALUE(TEXT(IFERROR(IFERROR(VLOOKUP($M995,DePara!$JC$4:$JG$27,5,0),VLOOKUP($M995,DePara!$JE$3:$JG$27,3,0)),0)+$K995,"dd/mm/aaaa hh:mm")),"-")</f>
        <v>-</v>
      </c>
    </row>
    <row r="996" spans="1:12" x14ac:dyDescent="0.3">
      <c r="A996" s="796" t="str">
        <f t="shared" si="64"/>
        <v/>
      </c>
      <c r="B996" s="796" t="str">
        <f t="shared" si="65"/>
        <v/>
      </c>
      <c r="C996" s="796" t="str">
        <f t="shared" si="66"/>
        <v/>
      </c>
      <c r="K996" s="798" t="str">
        <f t="shared" si="67"/>
        <v>-</v>
      </c>
      <c r="L996" s="797" t="str">
        <f>IFERROR(VALUE(TEXT(IFERROR(IFERROR(VLOOKUP($M996,DePara!$JC$4:$JG$27,5,0),VLOOKUP($M996,DePara!$JE$3:$JG$27,3,0)),0)+$K996,"dd/mm/aaaa hh:mm")),"-")</f>
        <v>-</v>
      </c>
    </row>
    <row r="997" spans="1:12" x14ac:dyDescent="0.3">
      <c r="A997" s="796" t="str">
        <f t="shared" si="64"/>
        <v/>
      </c>
      <c r="B997" s="796" t="str">
        <f t="shared" si="65"/>
        <v/>
      </c>
      <c r="C997" s="796" t="str">
        <f t="shared" si="66"/>
        <v/>
      </c>
      <c r="K997" s="798" t="str">
        <f t="shared" si="67"/>
        <v>-</v>
      </c>
      <c r="L997" s="797" t="str">
        <f>IFERROR(VALUE(TEXT(IFERROR(IFERROR(VLOOKUP($M997,DePara!$JC$4:$JG$27,5,0),VLOOKUP($M997,DePara!$JE$3:$JG$27,3,0)),0)+$K997,"dd/mm/aaaa hh:mm")),"-")</f>
        <v>-</v>
      </c>
    </row>
    <row r="998" spans="1:12" x14ac:dyDescent="0.3">
      <c r="A998" s="796" t="str">
        <f t="shared" si="64"/>
        <v/>
      </c>
      <c r="B998" s="796" t="str">
        <f t="shared" si="65"/>
        <v/>
      </c>
      <c r="C998" s="796" t="str">
        <f t="shared" si="66"/>
        <v/>
      </c>
      <c r="K998" s="798" t="str">
        <f t="shared" si="67"/>
        <v>-</v>
      </c>
      <c r="L998" s="797" t="str">
        <f>IFERROR(VALUE(TEXT(IFERROR(IFERROR(VLOOKUP($M998,DePara!$JC$4:$JG$27,5,0),VLOOKUP($M998,DePara!$JE$3:$JG$27,3,0)),0)+$K998,"dd/mm/aaaa hh:mm")),"-")</f>
        <v>-</v>
      </c>
    </row>
    <row r="999" spans="1:12" x14ac:dyDescent="0.3">
      <c r="A999" s="796" t="str">
        <f t="shared" si="64"/>
        <v/>
      </c>
      <c r="B999" s="796" t="str">
        <f t="shared" si="65"/>
        <v/>
      </c>
      <c r="C999" s="796" t="str">
        <f t="shared" si="66"/>
        <v/>
      </c>
      <c r="K999" s="798" t="str">
        <f t="shared" si="67"/>
        <v>-</v>
      </c>
      <c r="L999" s="797" t="str">
        <f>IFERROR(VALUE(TEXT(IFERROR(IFERROR(VLOOKUP($M999,DePara!$JC$4:$JG$27,5,0),VLOOKUP($M999,DePara!$JE$3:$JG$27,3,0)),0)+$K999,"dd/mm/aaaa hh:mm")),"-")</f>
        <v>-</v>
      </c>
    </row>
    <row r="1000" spans="1:12" x14ac:dyDescent="0.3">
      <c r="A1000" s="796" t="str">
        <f t="shared" si="64"/>
        <v/>
      </c>
      <c r="B1000" s="796" t="str">
        <f t="shared" si="65"/>
        <v/>
      </c>
      <c r="C1000" s="796" t="str">
        <f t="shared" si="66"/>
        <v/>
      </c>
      <c r="K1000" s="798" t="str">
        <f t="shared" si="67"/>
        <v>-</v>
      </c>
      <c r="L1000" s="797" t="str">
        <f>IFERROR(VALUE(TEXT(IFERROR(IFERROR(VLOOKUP($M1000,DePara!$JC$4:$JG$27,5,0),VLOOKUP($M1000,DePara!$JE$3:$JG$27,3,0)),0)+$K1000,"dd/mm/aaaa hh:mm")),"-")</f>
        <v>-</v>
      </c>
    </row>
    <row r="1001" spans="1:12" x14ac:dyDescent="0.3">
      <c r="A1001" s="796" t="str">
        <f t="shared" si="64"/>
        <v/>
      </c>
      <c r="B1001" s="796" t="str">
        <f t="shared" si="65"/>
        <v/>
      </c>
      <c r="C1001" s="796" t="str">
        <f t="shared" si="66"/>
        <v/>
      </c>
      <c r="K1001" s="798" t="str">
        <f t="shared" si="67"/>
        <v>-</v>
      </c>
      <c r="L1001" s="797" t="str">
        <f>IFERROR(VALUE(TEXT(IFERROR(IFERROR(VLOOKUP($M1001,DePara!$JC$4:$JG$27,5,0),VLOOKUP($M1001,DePara!$JE$3:$JG$27,3,0)),0)+$K1001,"dd/mm/aaaa hh:mm")),"-")</f>
        <v>-</v>
      </c>
    </row>
    <row r="1002" spans="1:12" x14ac:dyDescent="0.3">
      <c r="A1002" s="796" t="str">
        <f t="shared" si="64"/>
        <v/>
      </c>
      <c r="B1002" s="796" t="str">
        <f t="shared" si="65"/>
        <v/>
      </c>
      <c r="C1002" s="796" t="str">
        <f t="shared" si="66"/>
        <v/>
      </c>
      <c r="K1002" s="798" t="str">
        <f t="shared" si="67"/>
        <v>-</v>
      </c>
      <c r="L1002" s="797" t="str">
        <f>IFERROR(VALUE(TEXT(IFERROR(IFERROR(VLOOKUP($M1002,DePara!$JC$4:$JG$27,5,0),VLOOKUP($M1002,DePara!$JE$3:$JG$27,3,0)),0)+$K1002,"dd/mm/aaaa hh:mm")),"-")</f>
        <v>-</v>
      </c>
    </row>
    <row r="1003" spans="1:12" x14ac:dyDescent="0.3">
      <c r="A1003" s="796" t="str">
        <f t="shared" si="64"/>
        <v/>
      </c>
      <c r="B1003" s="796" t="str">
        <f t="shared" si="65"/>
        <v/>
      </c>
      <c r="C1003" s="796" t="str">
        <f t="shared" si="66"/>
        <v/>
      </c>
      <c r="K1003" s="798" t="str">
        <f t="shared" si="67"/>
        <v>-</v>
      </c>
      <c r="L1003" s="797" t="str">
        <f>IFERROR(VALUE(TEXT(IFERROR(IFERROR(VLOOKUP($M1003,DePara!$JC$4:$JG$27,5,0),VLOOKUP($M1003,DePara!$JE$3:$JG$27,3,0)),0)+$K1003,"dd/mm/aaaa hh:mm")),"-")</f>
        <v>-</v>
      </c>
    </row>
    <row r="1004" spans="1:12" x14ac:dyDescent="0.3">
      <c r="A1004" s="796" t="str">
        <f t="shared" si="64"/>
        <v/>
      </c>
      <c r="B1004" s="796" t="str">
        <f t="shared" si="65"/>
        <v/>
      </c>
      <c r="C1004" s="796" t="str">
        <f t="shared" si="66"/>
        <v/>
      </c>
      <c r="K1004" s="798" t="str">
        <f t="shared" si="67"/>
        <v>-</v>
      </c>
      <c r="L1004" s="797" t="str">
        <f>IFERROR(VALUE(TEXT(IFERROR(IFERROR(VLOOKUP($M1004,DePara!$JC$4:$JG$27,5,0),VLOOKUP($M1004,DePara!$JE$3:$JG$27,3,0)),0)+$K1004,"dd/mm/aaaa hh:mm")),"-")</f>
        <v>-</v>
      </c>
    </row>
    <row r="1005" spans="1:12" x14ac:dyDescent="0.3">
      <c r="A1005" s="796" t="str">
        <f t="shared" si="64"/>
        <v/>
      </c>
      <c r="B1005" s="796" t="str">
        <f t="shared" si="65"/>
        <v/>
      </c>
      <c r="C1005" s="796" t="str">
        <f t="shared" si="66"/>
        <v/>
      </c>
      <c r="K1005" s="798" t="str">
        <f t="shared" si="67"/>
        <v>-</v>
      </c>
      <c r="L1005" s="797" t="str">
        <f>IFERROR(VALUE(TEXT(IFERROR(IFERROR(VLOOKUP($M1005,DePara!$JC$4:$JG$27,5,0),VLOOKUP($M1005,DePara!$JE$3:$JG$27,3,0)),0)+$K1005,"dd/mm/aaaa hh:mm")),"-")</f>
        <v>-</v>
      </c>
    </row>
    <row r="1006" spans="1:12" x14ac:dyDescent="0.3">
      <c r="A1006" s="796" t="str">
        <f t="shared" si="64"/>
        <v/>
      </c>
      <c r="B1006" s="796" t="str">
        <f t="shared" si="65"/>
        <v/>
      </c>
      <c r="C1006" s="796" t="str">
        <f t="shared" si="66"/>
        <v/>
      </c>
      <c r="K1006" s="798" t="str">
        <f t="shared" si="67"/>
        <v>-</v>
      </c>
      <c r="L1006" s="797" t="str">
        <f>IFERROR(VALUE(TEXT(IFERROR(IFERROR(VLOOKUP($M1006,DePara!$JC$4:$JG$27,5,0),VLOOKUP($M1006,DePara!$JE$3:$JG$27,3,0)),0)+$K1006,"dd/mm/aaaa hh:mm")),"-")</f>
        <v>-</v>
      </c>
    </row>
    <row r="1007" spans="1:12" x14ac:dyDescent="0.3">
      <c r="A1007" s="796" t="str">
        <f t="shared" si="64"/>
        <v/>
      </c>
      <c r="B1007" s="796" t="str">
        <f t="shared" si="65"/>
        <v/>
      </c>
      <c r="C1007" s="796" t="str">
        <f t="shared" si="66"/>
        <v/>
      </c>
      <c r="K1007" s="798" t="str">
        <f t="shared" si="67"/>
        <v>-</v>
      </c>
      <c r="L1007" s="797" t="str">
        <f>IFERROR(VALUE(TEXT(IFERROR(IFERROR(VLOOKUP($M1007,DePara!$JC$4:$JG$27,5,0),VLOOKUP($M1007,DePara!$JE$3:$JG$27,3,0)),0)+$K1007,"dd/mm/aaaa hh:mm")),"-")</f>
        <v>-</v>
      </c>
    </row>
    <row r="1008" spans="1:12" x14ac:dyDescent="0.3">
      <c r="A1008" s="796" t="str">
        <f t="shared" si="64"/>
        <v/>
      </c>
      <c r="B1008" s="796" t="str">
        <f t="shared" si="65"/>
        <v/>
      </c>
      <c r="C1008" s="796" t="str">
        <f t="shared" si="66"/>
        <v/>
      </c>
      <c r="K1008" s="798" t="str">
        <f t="shared" si="67"/>
        <v>-</v>
      </c>
      <c r="L1008" s="797" t="str">
        <f>IFERROR(VALUE(TEXT(IFERROR(IFERROR(VLOOKUP($M1008,DePara!$JC$4:$JG$27,5,0),VLOOKUP($M1008,DePara!$JE$3:$JG$27,3,0)),0)+$K1008,"dd/mm/aaaa hh:mm")),"-")</f>
        <v>-</v>
      </c>
    </row>
    <row r="1009" spans="1:12" x14ac:dyDescent="0.3">
      <c r="A1009" s="796" t="str">
        <f t="shared" si="64"/>
        <v/>
      </c>
      <c r="B1009" s="796" t="str">
        <f t="shared" si="65"/>
        <v/>
      </c>
      <c r="C1009" s="796" t="str">
        <f t="shared" si="66"/>
        <v/>
      </c>
      <c r="K1009" s="798" t="str">
        <f t="shared" si="67"/>
        <v>-</v>
      </c>
      <c r="L1009" s="797" t="str">
        <f>IFERROR(VALUE(TEXT(IFERROR(IFERROR(VLOOKUP($M1009,DePara!$JC$4:$JG$27,5,0),VLOOKUP($M1009,DePara!$JE$3:$JG$27,3,0)),0)+$K1009,"dd/mm/aaaa hh:mm")),"-")</f>
        <v>-</v>
      </c>
    </row>
    <row r="1048433" spans="10:121" x14ac:dyDescent="0.3">
      <c r="J1048433" s="183"/>
      <c r="DQ1048433" s="176" t="s">
        <v>351</v>
      </c>
    </row>
  </sheetData>
  <conditionalFormatting sqref="N185:O185">
    <cfRule type="duplicateValues" dxfId="167" priority="629"/>
  </conditionalFormatting>
  <conditionalFormatting sqref="N192:O192">
    <cfRule type="duplicateValues" dxfId="166" priority="628"/>
  </conditionalFormatting>
  <conditionalFormatting sqref="N218:O218">
    <cfRule type="duplicateValues" dxfId="165" priority="625"/>
  </conditionalFormatting>
  <conditionalFormatting sqref="N225:O225">
    <cfRule type="duplicateValues" dxfId="164" priority="624"/>
  </conditionalFormatting>
  <conditionalFormatting sqref="N215:O215">
    <cfRule type="duplicateValues" dxfId="163" priority="615"/>
  </conditionalFormatting>
  <conditionalFormatting sqref="N222:O222">
    <cfRule type="duplicateValues" dxfId="162" priority="614"/>
  </conditionalFormatting>
  <conditionalFormatting sqref="N128:O128">
    <cfRule type="duplicateValues" dxfId="161" priority="613"/>
  </conditionalFormatting>
  <conditionalFormatting sqref="N131:O131">
    <cfRule type="duplicateValues" dxfId="160" priority="612"/>
  </conditionalFormatting>
  <conditionalFormatting sqref="N248:O248">
    <cfRule type="duplicateValues" dxfId="159" priority="611"/>
  </conditionalFormatting>
  <conditionalFormatting sqref="N255:O255">
    <cfRule type="duplicateValues" dxfId="158" priority="610"/>
  </conditionalFormatting>
  <conditionalFormatting sqref="N114:O114">
    <cfRule type="duplicateValues" dxfId="157" priority="587"/>
  </conditionalFormatting>
  <conditionalFormatting sqref="N112:O112">
    <cfRule type="duplicateValues" dxfId="156" priority="450"/>
    <cfRule type="duplicateValues" dxfId="155" priority="586"/>
  </conditionalFormatting>
  <conditionalFormatting sqref="N115:O115">
    <cfRule type="duplicateValues" dxfId="154" priority="585"/>
  </conditionalFormatting>
  <conditionalFormatting sqref="N116:O116">
    <cfRule type="duplicateValues" dxfId="153" priority="583"/>
  </conditionalFormatting>
  <conditionalFormatting sqref="N94:O94">
    <cfRule type="duplicateValues" dxfId="152" priority="576"/>
  </conditionalFormatting>
  <conditionalFormatting sqref="N174:O174">
    <cfRule type="duplicateValues" dxfId="151" priority="541"/>
  </conditionalFormatting>
  <conditionalFormatting sqref="N175:O175">
    <cfRule type="duplicateValues" dxfId="150" priority="540"/>
  </conditionalFormatting>
  <conditionalFormatting sqref="N176:O176">
    <cfRule type="duplicateValues" dxfId="149" priority="539"/>
  </conditionalFormatting>
  <conditionalFormatting sqref="N100:O100">
    <cfRule type="duplicateValues" dxfId="148" priority="458"/>
  </conditionalFormatting>
  <conditionalFormatting sqref="N95:O98">
    <cfRule type="duplicateValues" dxfId="147" priority="338"/>
  </conditionalFormatting>
  <conditionalFormatting sqref="N69:O69">
    <cfRule type="duplicateValues" dxfId="146" priority="332"/>
  </conditionalFormatting>
  <conditionalFormatting sqref="N67">
    <cfRule type="duplicateValues" dxfId="145" priority="331"/>
  </conditionalFormatting>
  <conditionalFormatting sqref="O67">
    <cfRule type="duplicateValues" dxfId="144" priority="330"/>
  </conditionalFormatting>
  <conditionalFormatting sqref="N67:O67">
    <cfRule type="duplicateValues" dxfId="143" priority="323"/>
    <cfRule type="duplicateValues" dxfId="142" priority="326"/>
    <cfRule type="duplicateValues" dxfId="141" priority="329"/>
  </conditionalFormatting>
  <conditionalFormatting sqref="N68">
    <cfRule type="duplicateValues" dxfId="140" priority="325"/>
    <cfRule type="duplicateValues" dxfId="139" priority="328"/>
  </conditionalFormatting>
  <conditionalFormatting sqref="O68">
    <cfRule type="duplicateValues" dxfId="138" priority="324"/>
    <cfRule type="duplicateValues" dxfId="137" priority="327"/>
  </conditionalFormatting>
  <conditionalFormatting sqref="N68:O68">
    <cfRule type="duplicateValues" dxfId="136" priority="322"/>
  </conditionalFormatting>
  <conditionalFormatting sqref="N69">
    <cfRule type="duplicateValues" dxfId="135" priority="321"/>
  </conditionalFormatting>
  <conditionalFormatting sqref="O69">
    <cfRule type="duplicateValues" dxfId="134" priority="320"/>
  </conditionalFormatting>
  <conditionalFormatting sqref="N101:O111">
    <cfRule type="duplicateValues" dxfId="133" priority="319"/>
  </conditionalFormatting>
  <conditionalFormatting sqref="N36:O36">
    <cfRule type="duplicateValues" dxfId="132" priority="125"/>
    <cfRule type="duplicateValues" dxfId="131" priority="147"/>
    <cfRule type="duplicateValues" dxfId="130" priority="157"/>
  </conditionalFormatting>
  <conditionalFormatting sqref="N30:O30">
    <cfRule type="duplicateValues" dxfId="129" priority="130"/>
    <cfRule type="duplicateValues" dxfId="128" priority="152"/>
  </conditionalFormatting>
  <conditionalFormatting sqref="N33:O33">
    <cfRule type="duplicateValues" dxfId="127" priority="129"/>
    <cfRule type="duplicateValues" dxfId="126" priority="151"/>
  </conditionalFormatting>
  <conditionalFormatting sqref="N34:O34">
    <cfRule type="duplicateValues" dxfId="125" priority="127"/>
    <cfRule type="duplicateValues" dxfId="124" priority="128"/>
    <cfRule type="duplicateValues" dxfId="123" priority="149"/>
    <cfRule type="duplicateValues" dxfId="122" priority="150"/>
  </conditionalFormatting>
  <conditionalFormatting sqref="N35:O35">
    <cfRule type="duplicateValues" dxfId="121" priority="126"/>
    <cfRule type="duplicateValues" dxfId="120" priority="148"/>
  </conditionalFormatting>
  <conditionalFormatting sqref="N18:O18">
    <cfRule type="duplicateValues" dxfId="119" priority="114"/>
    <cfRule type="duplicateValues" dxfId="118" priority="119"/>
    <cfRule type="duplicateValues" dxfId="117" priority="124"/>
  </conditionalFormatting>
  <conditionalFormatting sqref="N15:O15">
    <cfRule type="duplicateValues" dxfId="116" priority="118"/>
    <cfRule type="duplicateValues" dxfId="115" priority="123"/>
  </conditionalFormatting>
  <conditionalFormatting sqref="N16:O16">
    <cfRule type="duplicateValues" dxfId="114" priority="116"/>
    <cfRule type="duplicateValues" dxfId="113" priority="117"/>
    <cfRule type="duplicateValues" dxfId="112" priority="121"/>
    <cfRule type="duplicateValues" dxfId="111" priority="122"/>
  </conditionalFormatting>
  <conditionalFormatting sqref="N17:O17">
    <cfRule type="duplicateValues" dxfId="110" priority="115"/>
    <cfRule type="duplicateValues" dxfId="109" priority="120"/>
  </conditionalFormatting>
  <conditionalFormatting sqref="N23:O23">
    <cfRule type="duplicateValues" dxfId="108" priority="103"/>
    <cfRule type="duplicateValues" dxfId="107" priority="108"/>
    <cfRule type="duplicateValues" dxfId="106" priority="113"/>
  </conditionalFormatting>
  <conditionalFormatting sqref="N20:O20">
    <cfRule type="duplicateValues" dxfId="105" priority="107"/>
    <cfRule type="duplicateValues" dxfId="104" priority="112"/>
  </conditionalFormatting>
  <conditionalFormatting sqref="N21:O21">
    <cfRule type="duplicateValues" dxfId="103" priority="105"/>
    <cfRule type="duplicateValues" dxfId="102" priority="106"/>
    <cfRule type="duplicateValues" dxfId="101" priority="110"/>
    <cfRule type="duplicateValues" dxfId="100" priority="111"/>
  </conditionalFormatting>
  <conditionalFormatting sqref="N22:O22">
    <cfRule type="duplicateValues" dxfId="99" priority="104"/>
    <cfRule type="duplicateValues" dxfId="98" priority="109"/>
  </conditionalFormatting>
  <conditionalFormatting sqref="N28:O28">
    <cfRule type="duplicateValues" dxfId="97" priority="92"/>
    <cfRule type="duplicateValues" dxfId="96" priority="97"/>
    <cfRule type="duplicateValues" dxfId="95" priority="102"/>
  </conditionalFormatting>
  <conditionalFormatting sqref="N25:O25">
    <cfRule type="duplicateValues" dxfId="94" priority="96"/>
    <cfRule type="duplicateValues" dxfId="93" priority="101"/>
  </conditionalFormatting>
  <conditionalFormatting sqref="N26:O26">
    <cfRule type="duplicateValues" dxfId="92" priority="94"/>
    <cfRule type="duplicateValues" dxfId="91" priority="95"/>
    <cfRule type="duplicateValues" dxfId="90" priority="99"/>
    <cfRule type="duplicateValues" dxfId="89" priority="100"/>
  </conditionalFormatting>
  <conditionalFormatting sqref="N27:O27">
    <cfRule type="duplicateValues" dxfId="88" priority="93"/>
    <cfRule type="duplicateValues" dxfId="87" priority="98"/>
  </conditionalFormatting>
  <conditionalFormatting sqref="N33:O33">
    <cfRule type="duplicateValues" dxfId="86" priority="81"/>
    <cfRule type="duplicateValues" dxfId="85" priority="86"/>
    <cfRule type="duplicateValues" dxfId="84" priority="91"/>
  </conditionalFormatting>
  <conditionalFormatting sqref="N30:O30">
    <cfRule type="duplicateValues" dxfId="83" priority="85"/>
    <cfRule type="duplicateValues" dxfId="82" priority="90"/>
  </conditionalFormatting>
  <conditionalFormatting sqref="N31:O31">
    <cfRule type="duplicateValues" dxfId="81" priority="83"/>
    <cfRule type="duplicateValues" dxfId="80" priority="84"/>
    <cfRule type="duplicateValues" dxfId="79" priority="88"/>
    <cfRule type="duplicateValues" dxfId="78" priority="89"/>
  </conditionalFormatting>
  <conditionalFormatting sqref="N32:O32">
    <cfRule type="duplicateValues" dxfId="77" priority="82"/>
    <cfRule type="duplicateValues" dxfId="76" priority="87"/>
  </conditionalFormatting>
  <conditionalFormatting sqref="N44:O44">
    <cfRule type="duplicateValues" dxfId="75" priority="70"/>
    <cfRule type="duplicateValues" dxfId="74" priority="75"/>
    <cfRule type="duplicateValues" dxfId="73" priority="80"/>
  </conditionalFormatting>
  <conditionalFormatting sqref="N41:O41">
    <cfRule type="duplicateValues" dxfId="72" priority="74"/>
    <cfRule type="duplicateValues" dxfId="71" priority="79"/>
  </conditionalFormatting>
  <conditionalFormatting sqref="N42:O42">
    <cfRule type="duplicateValues" dxfId="70" priority="72"/>
    <cfRule type="duplicateValues" dxfId="69" priority="73"/>
    <cfRule type="duplicateValues" dxfId="68" priority="77"/>
    <cfRule type="duplicateValues" dxfId="67" priority="78"/>
  </conditionalFormatting>
  <conditionalFormatting sqref="N43:O43">
    <cfRule type="duplicateValues" dxfId="66" priority="71"/>
    <cfRule type="duplicateValues" dxfId="65" priority="76"/>
  </conditionalFormatting>
  <conditionalFormatting sqref="N41:O41">
    <cfRule type="duplicateValues" dxfId="64" priority="61"/>
    <cfRule type="duplicateValues" dxfId="63" priority="65"/>
    <cfRule type="duplicateValues" dxfId="62" priority="69"/>
  </conditionalFormatting>
  <conditionalFormatting sqref="N39:O39">
    <cfRule type="duplicateValues" dxfId="61" priority="63"/>
    <cfRule type="duplicateValues" dxfId="60" priority="64"/>
    <cfRule type="duplicateValues" dxfId="59" priority="67"/>
    <cfRule type="duplicateValues" dxfId="58" priority="68"/>
  </conditionalFormatting>
  <conditionalFormatting sqref="N40:O40">
    <cfRule type="duplicateValues" dxfId="57" priority="62"/>
    <cfRule type="duplicateValues" dxfId="56" priority="66"/>
  </conditionalFormatting>
  <conditionalFormatting sqref="N51:O51">
    <cfRule type="duplicateValues" dxfId="55" priority="50"/>
    <cfRule type="duplicateValues" dxfId="54" priority="55"/>
    <cfRule type="duplicateValues" dxfId="53" priority="60"/>
  </conditionalFormatting>
  <conditionalFormatting sqref="N48:O48">
    <cfRule type="duplicateValues" dxfId="52" priority="54"/>
    <cfRule type="duplicateValues" dxfId="51" priority="59"/>
  </conditionalFormatting>
  <conditionalFormatting sqref="N49:O49">
    <cfRule type="duplicateValues" dxfId="50" priority="52"/>
    <cfRule type="duplicateValues" dxfId="49" priority="53"/>
    <cfRule type="duplicateValues" dxfId="48" priority="57"/>
    <cfRule type="duplicateValues" dxfId="47" priority="58"/>
  </conditionalFormatting>
  <conditionalFormatting sqref="N50:O50">
    <cfRule type="duplicateValues" dxfId="46" priority="51"/>
    <cfRule type="duplicateValues" dxfId="45" priority="56"/>
  </conditionalFormatting>
  <conditionalFormatting sqref="N48:O48">
    <cfRule type="duplicateValues" dxfId="44" priority="41"/>
    <cfRule type="duplicateValues" dxfId="43" priority="45"/>
    <cfRule type="duplicateValues" dxfId="42" priority="49"/>
  </conditionalFormatting>
  <conditionalFormatting sqref="N46:O46">
    <cfRule type="duplicateValues" dxfId="41" priority="43"/>
    <cfRule type="duplicateValues" dxfId="40" priority="44"/>
    <cfRule type="duplicateValues" dxfId="39" priority="47"/>
    <cfRule type="duplicateValues" dxfId="38" priority="48"/>
  </conditionalFormatting>
  <conditionalFormatting sqref="N47:O47">
    <cfRule type="duplicateValues" dxfId="37" priority="42"/>
    <cfRule type="duplicateValues" dxfId="36" priority="46"/>
  </conditionalFormatting>
  <conditionalFormatting sqref="N58:O58">
    <cfRule type="duplicateValues" dxfId="35" priority="30"/>
    <cfRule type="duplicateValues" dxfId="34" priority="35"/>
    <cfRule type="duplicateValues" dxfId="33" priority="40"/>
  </conditionalFormatting>
  <conditionalFormatting sqref="N55:O55">
    <cfRule type="duplicateValues" dxfId="32" priority="34"/>
    <cfRule type="duplicateValues" dxfId="31" priority="39"/>
  </conditionalFormatting>
  <conditionalFormatting sqref="N56:O56">
    <cfRule type="duplicateValues" dxfId="30" priority="32"/>
    <cfRule type="duplicateValues" dxfId="29" priority="33"/>
    <cfRule type="duplicateValues" dxfId="28" priority="37"/>
    <cfRule type="duplicateValues" dxfId="27" priority="38"/>
  </conditionalFormatting>
  <conditionalFormatting sqref="N57:O57">
    <cfRule type="duplicateValues" dxfId="26" priority="31"/>
    <cfRule type="duplicateValues" dxfId="25" priority="36"/>
  </conditionalFormatting>
  <conditionalFormatting sqref="N55:O55">
    <cfRule type="duplicateValues" dxfId="24" priority="21"/>
    <cfRule type="duplicateValues" dxfId="23" priority="25"/>
    <cfRule type="duplicateValues" dxfId="22" priority="29"/>
  </conditionalFormatting>
  <conditionalFormatting sqref="N54:O54">
    <cfRule type="duplicateValues" dxfId="21" priority="22"/>
    <cfRule type="duplicateValues" dxfId="20" priority="26"/>
  </conditionalFormatting>
  <conditionalFormatting sqref="N65:O65">
    <cfRule type="duplicateValues" dxfId="19" priority="10"/>
    <cfRule type="duplicateValues" dxfId="18" priority="15"/>
    <cfRule type="duplicateValues" dxfId="17" priority="20"/>
  </conditionalFormatting>
  <conditionalFormatting sqref="N62:O62">
    <cfRule type="duplicateValues" dxfId="16" priority="14"/>
    <cfRule type="duplicateValues" dxfId="15" priority="19"/>
  </conditionalFormatting>
  <conditionalFormatting sqref="N63:O63">
    <cfRule type="duplicateValues" dxfId="14" priority="12"/>
    <cfRule type="duplicateValues" dxfId="13" priority="13"/>
    <cfRule type="duplicateValues" dxfId="12" priority="17"/>
    <cfRule type="duplicateValues" dxfId="11" priority="18"/>
  </conditionalFormatting>
  <conditionalFormatting sqref="N64:O64">
    <cfRule type="duplicateValues" dxfId="10" priority="11"/>
    <cfRule type="duplicateValues" dxfId="9" priority="16"/>
  </conditionalFormatting>
  <conditionalFormatting sqref="N62:O62">
    <cfRule type="duplicateValues" dxfId="8" priority="1"/>
    <cfRule type="duplicateValues" dxfId="7" priority="5"/>
    <cfRule type="duplicateValues" dxfId="6" priority="9"/>
  </conditionalFormatting>
  <conditionalFormatting sqref="N60:O60">
    <cfRule type="duplicateValues" dxfId="5" priority="3"/>
    <cfRule type="duplicateValues" dxfId="4" priority="4"/>
    <cfRule type="duplicateValues" dxfId="3" priority="7"/>
    <cfRule type="duplicateValues" dxfId="2" priority="8"/>
  </conditionalFormatting>
  <conditionalFormatting sqref="N61:O61">
    <cfRule type="duplicateValues" dxfId="1" priority="2"/>
    <cfRule type="duplicateValues" dxfId="0" priority="6"/>
  </conditionalFormatting>
  <pageMargins left="0.7" right="0.7" top="0.75" bottom="0.75" header="0.3" footer="0.3"/>
  <pageSetup paperSize="9" scale="10" orientation="portrait" r:id="rId1"/>
  <headerFooter>
    <oddFooter>&amp;L&amp;"Calibri"&amp;10 &amp;K000000#Público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ePara">
    <tabColor rgb="FFFFFFCC"/>
  </sheetPr>
  <dimension ref="E1:JI19823"/>
  <sheetViews>
    <sheetView showGridLines="0" zoomScaleNormal="100" workbookViewId="0">
      <pane xSplit="1" ySplit="3" topLeftCell="AM4" activePane="bottomRight" state="frozen"/>
      <selection pane="topRight" activeCell="JE38" sqref="JE38"/>
      <selection pane="bottomLeft" activeCell="JE38" sqref="JE38"/>
      <selection pane="bottomRight" activeCell="EA32" sqref="A1:XFD1048576"/>
    </sheetView>
  </sheetViews>
  <sheetFormatPr defaultColWidth="2.88671875" defaultRowHeight="10.199999999999999" outlineLevelCol="1" x14ac:dyDescent="0.2"/>
  <cols>
    <col min="1" max="4" width="2.88671875" style="225" customWidth="1"/>
    <col min="5" max="5" width="54.44140625" style="225" customWidth="1" outlineLevel="1"/>
    <col min="6" max="6" width="40.5546875" style="225" customWidth="1" outlineLevel="1"/>
    <col min="7" max="7" width="29.109375" style="225" customWidth="1" outlineLevel="1"/>
    <col min="8" max="8" width="4.44140625" style="225" bestFit="1" customWidth="1"/>
    <col min="9" max="9" width="4.88671875" style="225" bestFit="1" customWidth="1"/>
    <col min="10" max="10" width="5.44140625" style="225" bestFit="1" customWidth="1"/>
    <col min="11" max="11" width="5.5546875" style="225" bestFit="1" customWidth="1"/>
    <col min="12" max="12" width="14.88671875" style="225" bestFit="1" customWidth="1"/>
    <col min="13" max="13" width="9.5546875" style="225" bestFit="1" customWidth="1"/>
    <col min="14" max="15" width="9.109375" style="225" bestFit="1" customWidth="1"/>
    <col min="16" max="16" width="4.44140625" style="225" bestFit="1" customWidth="1"/>
    <col min="17" max="17" width="6" style="225" bestFit="1" customWidth="1"/>
    <col min="18" max="18" width="6.44140625" style="225" bestFit="1" customWidth="1"/>
    <col min="19" max="20" width="9.109375" style="225" bestFit="1" customWidth="1"/>
    <col min="21" max="21" width="5.109375" style="225" bestFit="1" customWidth="1"/>
    <col min="22" max="22" width="7.88671875" style="225" bestFit="1" customWidth="1"/>
    <col min="23" max="23" width="13.44140625" style="225" bestFit="1" customWidth="1"/>
    <col min="24" max="28" width="1.6640625" style="225" bestFit="1" customWidth="1"/>
    <col min="29" max="31" width="2.88671875" style="225" customWidth="1"/>
    <col min="32" max="32" width="47.44140625" style="171" bestFit="1" customWidth="1"/>
    <col min="33" max="33" width="15.44140625" style="225" bestFit="1" customWidth="1"/>
    <col min="34" max="34" width="6.109375" style="225" bestFit="1" customWidth="1"/>
    <col min="35" max="35" width="7.88671875" style="225" bestFit="1" customWidth="1"/>
    <col min="36" max="36" width="11.109375" style="225" bestFit="1" customWidth="1"/>
    <col min="37" max="37" width="2.88671875" style="225" customWidth="1"/>
    <col min="38" max="38" width="7.5546875" style="225" bestFit="1" customWidth="1"/>
    <col min="39" max="39" width="6.5546875" style="225" bestFit="1" customWidth="1"/>
    <col min="40" max="40" width="6.109375" style="225" bestFit="1" customWidth="1"/>
    <col min="41" max="42" width="2.88671875" style="225" customWidth="1"/>
    <col min="43" max="43" width="54.44140625" style="225" bestFit="1" customWidth="1"/>
    <col min="44" max="44" width="6.33203125" style="225" bestFit="1" customWidth="1"/>
    <col min="45" max="45" width="47.109375" style="225" bestFit="1" customWidth="1"/>
    <col min="46" max="46" width="7.88671875" style="225" bestFit="1" customWidth="1"/>
    <col min="47" max="47" width="8.88671875" style="233" bestFit="1" customWidth="1"/>
    <col min="48" max="48" width="7.44140625" style="233" bestFit="1" customWidth="1"/>
    <col min="49" max="49" width="2.88671875" style="225" customWidth="1"/>
    <col min="50" max="50" width="22.109375" style="225" bestFit="1" customWidth="1"/>
    <col min="51" max="51" width="6.33203125" style="225" bestFit="1" customWidth="1"/>
    <col min="52" max="52" width="7.44140625" style="225" bestFit="1" customWidth="1"/>
    <col min="53" max="53" width="11.6640625" style="225" bestFit="1" customWidth="1"/>
    <col min="54" max="54" width="6.44140625" style="225" bestFit="1" customWidth="1"/>
    <col min="55" max="55" width="7.88671875" style="225" bestFit="1" customWidth="1"/>
    <col min="56" max="56" width="8.88671875" style="233" bestFit="1" customWidth="1"/>
    <col min="57" max="58" width="2.88671875" style="225" customWidth="1"/>
    <col min="59" max="59" width="51.6640625" style="225" bestFit="1" customWidth="1"/>
    <col min="60" max="60" width="6.33203125" style="225" bestFit="1" customWidth="1"/>
    <col min="61" max="61" width="7.5546875" style="225" bestFit="1" customWidth="1"/>
    <col min="62" max="62" width="40.109375" style="225" bestFit="1" customWidth="1"/>
    <col min="63" max="63" width="6.44140625" style="225" bestFit="1" customWidth="1"/>
    <col min="64" max="64" width="7.88671875" style="225" bestFit="1" customWidth="1"/>
    <col min="65" max="65" width="6.5546875" style="233" bestFit="1" customWidth="1"/>
    <col min="66" max="67" width="2.88671875" style="225" customWidth="1"/>
    <col min="68" max="68" width="27.5546875" style="225" bestFit="1" customWidth="1"/>
    <col min="69" max="69" width="6.88671875" style="225" bestFit="1" customWidth="1"/>
    <col min="70" max="70" width="24.88671875" style="171" bestFit="1" customWidth="1"/>
    <col min="71" max="71" width="9.109375" style="171" bestFit="1" customWidth="1"/>
    <col min="72" max="73" width="8.88671875" style="233" bestFit="1" customWidth="1"/>
    <col min="74" max="74" width="7.5546875" style="233" bestFit="1" customWidth="1"/>
    <col min="75" max="75" width="6.109375" style="233" bestFit="1" customWidth="1"/>
    <col min="76" max="79" width="2.88671875" style="225" customWidth="1"/>
    <col min="80" max="87" width="2.88671875" style="7" customWidth="1"/>
    <col min="88" max="88" width="8.44140625" style="225" bestFit="1" customWidth="1"/>
    <col min="89" max="89" width="4.88671875" style="225" bestFit="1" customWidth="1"/>
    <col min="90" max="90" width="8.44140625" style="225" bestFit="1" customWidth="1"/>
    <col min="91" max="91" width="3.109375" style="233" bestFit="1" customWidth="1"/>
    <col min="92" max="92" width="4" style="233" bestFit="1" customWidth="1"/>
    <col min="93" max="93" width="4.88671875" style="233" bestFit="1" customWidth="1"/>
    <col min="94" max="95" width="4" style="233" bestFit="1" customWidth="1"/>
    <col min="96" max="99" width="4" style="225" bestFit="1" customWidth="1"/>
    <col min="100" max="100" width="8.44140625" style="225" bestFit="1" customWidth="1"/>
    <col min="101" max="101" width="6.6640625" style="225" bestFit="1" customWidth="1"/>
    <col min="102" max="102" width="6.44140625" style="225" bestFit="1" customWidth="1"/>
    <col min="103" max="103" width="13.33203125" style="225" bestFit="1" customWidth="1"/>
    <col min="104" max="104" width="9.109375" style="225" bestFit="1" customWidth="1"/>
    <col min="105" max="105" width="2.88671875" style="225" customWidth="1"/>
    <col min="106" max="106" width="4.5546875" style="225" bestFit="1" customWidth="1"/>
    <col min="107" max="107" width="21.109375" style="225" bestFit="1" customWidth="1"/>
    <col min="108" max="108" width="2.88671875" style="225" customWidth="1"/>
    <col min="109" max="109" width="4" style="225" bestFit="1" customWidth="1"/>
    <col min="110" max="110" width="25.5546875" style="225" bestFit="1" customWidth="1"/>
    <col min="111" max="111" width="8.88671875" style="225" bestFit="1" customWidth="1"/>
    <col min="112" max="112" width="2.88671875" style="225" customWidth="1"/>
    <col min="113" max="113" width="3.33203125" style="225" bestFit="1" customWidth="1"/>
    <col min="114" max="114" width="4.88671875" style="225" bestFit="1" customWidth="1"/>
    <col min="115" max="115" width="6.5546875" style="225" bestFit="1" customWidth="1"/>
    <col min="116" max="121" width="2.88671875" style="225" customWidth="1"/>
    <col min="122" max="122" width="3.33203125" style="170" bestFit="1" customWidth="1"/>
    <col min="123" max="123" width="4.109375" style="170" bestFit="1" customWidth="1"/>
    <col min="124" max="124" width="3.33203125" style="170" bestFit="1" customWidth="1"/>
    <col min="125" max="130" width="2.88671875" style="225" customWidth="1"/>
    <col min="131" max="131" width="12.109375" style="225" bestFit="1" customWidth="1"/>
    <col min="132" max="132" width="5.5546875" style="225" bestFit="1" customWidth="1"/>
    <col min="133" max="133" width="7.44140625" style="225" bestFit="1" customWidth="1"/>
    <col min="134" max="134" width="5.5546875" style="225" bestFit="1" customWidth="1"/>
    <col min="135" max="135" width="6.44140625" style="225" bestFit="1" customWidth="1"/>
    <col min="136" max="136" width="5.5546875" style="225" bestFit="1" customWidth="1"/>
    <col min="137" max="137" width="8.33203125" style="232" bestFit="1" customWidth="1"/>
    <col min="138" max="138" width="5.5546875" style="225" bestFit="1" customWidth="1"/>
    <col min="139" max="139" width="12.109375" style="225" bestFit="1" customWidth="1"/>
    <col min="140" max="140" width="2.88671875" style="225" customWidth="1"/>
    <col min="141" max="141" width="14.88671875" style="171" bestFit="1" customWidth="1"/>
    <col min="142" max="142" width="6.88671875" style="225" bestFit="1" customWidth="1"/>
    <col min="143" max="143" width="6.33203125" style="225" bestFit="1" customWidth="1"/>
    <col min="144" max="144" width="9.109375" style="225" bestFit="1" customWidth="1"/>
    <col min="145" max="145" width="5.109375" style="225" bestFit="1" customWidth="1"/>
    <col min="146" max="146" width="9.109375" style="225" bestFit="1" customWidth="1"/>
    <col min="147" max="147" width="8.44140625" style="225" bestFit="1" customWidth="1"/>
    <col min="148" max="148" width="6.6640625" style="225" bestFit="1" customWidth="1"/>
    <col min="149" max="149" width="2.88671875" style="225" customWidth="1"/>
    <col min="150" max="150" width="3.6640625" style="170" bestFit="1" customWidth="1"/>
    <col min="151" max="153" width="8.88671875" style="225" bestFit="1" customWidth="1"/>
    <col min="154" max="154" width="3.33203125" style="170" bestFit="1" customWidth="1"/>
    <col min="155" max="155" width="3.6640625" style="170" bestFit="1" customWidth="1"/>
    <col min="156" max="156" width="8.88671875" style="225" bestFit="1" customWidth="1"/>
    <col min="157" max="182" width="2.88671875" style="225" customWidth="1"/>
    <col min="183" max="183" width="21.6640625" style="231" bestFit="1" customWidth="1"/>
    <col min="184" max="184" width="14.88671875" style="231" bestFit="1" customWidth="1"/>
    <col min="185" max="185" width="4.109375" style="172" bestFit="1" customWidth="1"/>
    <col min="186" max="186" width="4.88671875" style="230" bestFit="1" customWidth="1"/>
    <col min="187" max="187" width="6.5546875" style="228" bestFit="1" customWidth="1"/>
    <col min="188" max="188" width="5.88671875" style="228" bestFit="1" customWidth="1"/>
    <col min="189" max="189" width="5.44140625" style="228" bestFit="1" customWidth="1"/>
    <col min="190" max="190" width="4.33203125" style="228" bestFit="1" customWidth="1"/>
    <col min="191" max="191" width="10" style="228" bestFit="1" customWidth="1"/>
    <col min="192" max="192" width="3.33203125" style="228" bestFit="1" customWidth="1"/>
    <col min="193" max="194" width="6.5546875" style="228" bestFit="1" customWidth="1"/>
    <col min="195" max="215" width="2.88671875" style="225" customWidth="1"/>
    <col min="216" max="216" width="7.44140625" style="170" bestFit="1" customWidth="1"/>
    <col min="217" max="217" width="3.5546875" style="229" bestFit="1" customWidth="1"/>
    <col min="218" max="218" width="33.44140625" style="225" customWidth="1"/>
    <col min="219" max="219" width="36.6640625" style="225" hidden="1" customWidth="1" outlineLevel="1"/>
    <col min="220" max="220" width="28.5546875" style="225" hidden="1" customWidth="1" outlineLevel="1"/>
    <col min="221" max="221" width="3.6640625" style="225" hidden="1" customWidth="1" outlineLevel="1"/>
    <col min="222" max="222" width="4.88671875" style="225" customWidth="1" collapsed="1"/>
    <col min="223" max="223" width="2.6640625" style="225" customWidth="1"/>
    <col min="224" max="224" width="4.33203125" style="225" customWidth="1"/>
    <col min="225" max="226" width="3.33203125" style="225" bestFit="1" customWidth="1"/>
    <col min="227" max="227" width="10.33203125" style="225" bestFit="1" customWidth="1"/>
    <col min="228" max="228" width="7" style="225" bestFit="1" customWidth="1"/>
    <col min="229" max="229" width="8.6640625" style="225" bestFit="1" customWidth="1"/>
    <col min="230" max="230" width="4.44140625" style="225" bestFit="1" customWidth="1"/>
    <col min="231" max="231" width="6.6640625" style="225" bestFit="1" customWidth="1"/>
    <col min="232" max="236" width="2.88671875" style="225" customWidth="1"/>
    <col min="237" max="237" width="17.33203125" style="225" bestFit="1" customWidth="1"/>
    <col min="238" max="238" width="30.44140625" style="7" bestFit="1" customWidth="1"/>
    <col min="239" max="239" width="4" style="171" bestFit="1" customWidth="1"/>
    <col min="240" max="240" width="10.109375" style="228" bestFit="1" customWidth="1"/>
    <col min="241" max="241" width="7.33203125" style="171" bestFit="1" customWidth="1"/>
    <col min="242" max="242" width="5.109375" style="171" bestFit="1" customWidth="1"/>
    <col min="243" max="243" width="5.88671875" style="171" bestFit="1" customWidth="1"/>
    <col min="244" max="244" width="8.109375" style="170" bestFit="1" customWidth="1"/>
    <col min="245" max="245" width="10.88671875" style="170" bestFit="1" customWidth="1"/>
    <col min="246" max="246" width="6.109375" style="170" bestFit="1" customWidth="1"/>
    <col min="247" max="247" width="9.44140625" style="227" bestFit="1" customWidth="1"/>
    <col min="248" max="248" width="8.109375" style="170" bestFit="1" customWidth="1"/>
    <col min="249" max="249" width="8.5546875" style="170" bestFit="1" customWidth="1"/>
    <col min="250" max="250" width="9.44140625" style="226" bestFit="1" customWidth="1"/>
    <col min="251" max="251" width="2.88671875" style="8" customWidth="1"/>
    <col min="252" max="252" width="6.44140625" style="225" bestFit="1" customWidth="1"/>
    <col min="253" max="253" width="7.5546875" style="225" bestFit="1" customWidth="1"/>
    <col min="254" max="254" width="15.109375" style="225" bestFit="1" customWidth="1"/>
    <col min="255" max="255" width="7.33203125" style="225" bestFit="1" customWidth="1"/>
    <col min="256" max="256" width="7" style="225" bestFit="1" customWidth="1"/>
    <col min="257" max="258" width="7.88671875" style="225" bestFit="1" customWidth="1"/>
    <col min="259" max="260" width="1.88671875" style="225" customWidth="1"/>
    <col min="261" max="261" width="3.5546875" style="170" bestFit="1" customWidth="1"/>
    <col min="262" max="262" width="5.44140625" style="225" bestFit="1" customWidth="1"/>
    <col min="263" max="263" width="7" style="225" bestFit="1" customWidth="1"/>
    <col min="264" max="264" width="6.33203125" style="225" bestFit="1" customWidth="1"/>
    <col min="265" max="265" width="9.6640625" style="225" bestFit="1" customWidth="1"/>
    <col min="266" max="266" width="5.5546875" style="225" bestFit="1" customWidth="1"/>
    <col min="267" max="267" width="6.88671875" style="170" bestFit="1" customWidth="1"/>
    <col min="268" max="268" width="7.88671875" style="170" bestFit="1" customWidth="1"/>
    <col min="269" max="269" width="7" style="225" bestFit="1" customWidth="1"/>
    <col min="270" max="270" width="2.88671875" style="225" customWidth="1"/>
    <col min="271" max="16384" width="2.88671875" style="225"/>
  </cols>
  <sheetData>
    <row r="1" spans="5:269" x14ac:dyDescent="0.2">
      <c r="E1" s="224" t="s">
        <v>352</v>
      </c>
      <c r="F1" s="224" t="s">
        <v>353</v>
      </c>
      <c r="G1" s="224" t="s">
        <v>354</v>
      </c>
      <c r="H1" s="224" t="s">
        <v>355</v>
      </c>
      <c r="I1" s="224" t="s">
        <v>356</v>
      </c>
      <c r="J1" s="224" t="s">
        <v>357</v>
      </c>
      <c r="K1" s="224" t="s">
        <v>358</v>
      </c>
      <c r="L1" s="224" t="s">
        <v>359</v>
      </c>
      <c r="M1" s="224" t="s">
        <v>360</v>
      </c>
      <c r="N1" s="224" t="s">
        <v>361</v>
      </c>
      <c r="O1" s="224" t="s">
        <v>362</v>
      </c>
      <c r="P1" s="224" t="s">
        <v>363</v>
      </c>
      <c r="Q1" s="224" t="s">
        <v>364</v>
      </c>
      <c r="R1" s="224" t="s">
        <v>365</v>
      </c>
      <c r="S1" s="224" t="s">
        <v>366</v>
      </c>
      <c r="T1" s="224" t="s">
        <v>367</v>
      </c>
      <c r="U1" s="224" t="s">
        <v>368</v>
      </c>
      <c r="V1" s="224" t="s">
        <v>369</v>
      </c>
      <c r="W1" s="224" t="s">
        <v>370</v>
      </c>
      <c r="AF1" s="224" t="s">
        <v>371</v>
      </c>
      <c r="AG1" s="224" t="s">
        <v>372</v>
      </c>
      <c r="AH1" s="224" t="s">
        <v>373</v>
      </c>
      <c r="AI1" s="224" t="s">
        <v>374</v>
      </c>
      <c r="AL1" s="224" t="s">
        <v>375</v>
      </c>
      <c r="AM1" s="224" t="s">
        <v>376</v>
      </c>
      <c r="AN1" s="224" t="s">
        <v>374</v>
      </c>
      <c r="AQ1" s="224" t="s">
        <v>377</v>
      </c>
      <c r="AR1" s="224" t="s">
        <v>378</v>
      </c>
      <c r="AS1" s="224" t="s">
        <v>379</v>
      </c>
      <c r="AT1" s="224" t="s">
        <v>380</v>
      </c>
      <c r="AU1" s="224" t="s">
        <v>381</v>
      </c>
      <c r="AV1" s="224" t="s">
        <v>381</v>
      </c>
      <c r="AX1" s="224" t="s">
        <v>382</v>
      </c>
      <c r="AY1" s="224" t="s">
        <v>383</v>
      </c>
      <c r="AZ1" s="224" t="s">
        <v>384</v>
      </c>
      <c r="BA1" s="224" t="s">
        <v>385</v>
      </c>
      <c r="BB1" s="224" t="s">
        <v>386</v>
      </c>
      <c r="BC1" s="224" t="s">
        <v>387</v>
      </c>
      <c r="BD1" s="617" t="s">
        <v>388</v>
      </c>
      <c r="BG1" s="224" t="s">
        <v>389</v>
      </c>
      <c r="BH1" s="224" t="s">
        <v>390</v>
      </c>
      <c r="BI1" s="224" t="s">
        <v>391</v>
      </c>
      <c r="BJ1" s="224" t="s">
        <v>392</v>
      </c>
      <c r="BK1" s="224" t="s">
        <v>393</v>
      </c>
      <c r="BL1" s="224" t="s">
        <v>194</v>
      </c>
      <c r="BM1" s="617" t="s">
        <v>394</v>
      </c>
      <c r="BP1" s="224" t="s">
        <v>389</v>
      </c>
      <c r="BQ1" s="224" t="s">
        <v>391</v>
      </c>
      <c r="BR1" s="593" t="s">
        <v>392</v>
      </c>
      <c r="BS1" s="593" t="s">
        <v>392</v>
      </c>
      <c r="BT1" s="617" t="s">
        <v>394</v>
      </c>
      <c r="BU1" s="617" t="s">
        <v>394</v>
      </c>
      <c r="BV1" s="617"/>
      <c r="BW1" s="617"/>
      <c r="CJ1" s="225">
        <v>90</v>
      </c>
      <c r="CK1" s="170">
        <v>89</v>
      </c>
      <c r="CL1" s="225">
        <v>90</v>
      </c>
      <c r="CM1" s="170">
        <v>91</v>
      </c>
      <c r="CN1" s="225">
        <v>92</v>
      </c>
      <c r="CO1" s="170">
        <v>93</v>
      </c>
      <c r="CP1" s="225">
        <v>94</v>
      </c>
      <c r="CQ1" s="254" t="s">
        <v>395</v>
      </c>
      <c r="DR1" s="824"/>
      <c r="DS1" s="824"/>
      <c r="DT1" s="824"/>
      <c r="EA1" s="824" t="s">
        <v>396</v>
      </c>
      <c r="EB1" s="824" t="s">
        <v>382</v>
      </c>
      <c r="EC1" s="824" t="s">
        <v>383</v>
      </c>
      <c r="ED1" s="824" t="s">
        <v>385</v>
      </c>
      <c r="EE1" s="824" t="s">
        <v>387</v>
      </c>
      <c r="EF1" s="824" t="s">
        <v>388</v>
      </c>
      <c r="EG1" s="616" t="s">
        <v>195</v>
      </c>
      <c r="EH1" s="824" t="s">
        <v>389</v>
      </c>
      <c r="EI1" s="824" t="s">
        <v>390</v>
      </c>
      <c r="EK1" s="615"/>
      <c r="EL1" s="613"/>
      <c r="EM1" s="613"/>
      <c r="EN1" s="613"/>
      <c r="EO1" s="613"/>
      <c r="EP1" s="614"/>
      <c r="EQ1" s="613"/>
      <c r="ER1" s="612"/>
      <c r="EU1" s="602"/>
      <c r="EZ1" s="602"/>
      <c r="GA1" s="227">
        <f>COLUMN()</f>
        <v>183</v>
      </c>
      <c r="GB1" s="227">
        <f>COLUMN()</f>
        <v>184</v>
      </c>
      <c r="GC1" s="227">
        <f>COLUMN()</f>
        <v>185</v>
      </c>
      <c r="GD1" s="227">
        <f>COLUMN()</f>
        <v>186</v>
      </c>
      <c r="GE1" s="227">
        <f>COLUMN()</f>
        <v>187</v>
      </c>
      <c r="GF1" s="227">
        <f>COLUMN()</f>
        <v>188</v>
      </c>
      <c r="GG1" s="227">
        <f>COLUMN()</f>
        <v>189</v>
      </c>
      <c r="GH1" s="227">
        <f>COLUMN()</f>
        <v>190</v>
      </c>
      <c r="GI1" s="227">
        <f>COLUMN()</f>
        <v>191</v>
      </c>
      <c r="GJ1" s="227">
        <f>COLUMN()</f>
        <v>192</v>
      </c>
      <c r="GK1" s="227">
        <f>COLUMN()</f>
        <v>193</v>
      </c>
      <c r="GL1" s="227">
        <f>COLUMN()</f>
        <v>194</v>
      </c>
      <c r="HI1" s="252"/>
      <c r="HJ1" s="171"/>
      <c r="HK1" s="171"/>
      <c r="HL1" s="171"/>
      <c r="HM1" s="251"/>
      <c r="HS1" s="611" t="str">
        <f>IF(HS$2="","",IFERROR(IF(SEARCH(HS$2,$HJ1,1)&gt;0,HS$2,""),""))</f>
        <v/>
      </c>
      <c r="HU1" s="611" t="str">
        <f>IF(HU$2="","",IFERROR(IF(SEARCH(HU$2,$HJ1,1)&gt;0,HU$2,""),""))</f>
        <v/>
      </c>
      <c r="HW1" s="611" t="str">
        <f>IF(HW$2="","",IFERROR(IF(SEARCH(HW$2,$HJ1,1)&gt;0,HW$2,""),""))</f>
        <v/>
      </c>
      <c r="ID1" s="8"/>
      <c r="IE1" s="170"/>
      <c r="IF1" s="172"/>
      <c r="IG1" s="170"/>
      <c r="IH1" s="170"/>
      <c r="II1" s="170"/>
      <c r="IX1" s="595" t="s">
        <v>397</v>
      </c>
      <c r="JA1" s="225"/>
      <c r="JG1" s="225"/>
    </row>
    <row r="2" spans="5:269" ht="11.1" customHeight="1" thickBot="1" x14ac:dyDescent="0.25">
      <c r="E2" s="170">
        <v>0</v>
      </c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0">
        <v>1</v>
      </c>
      <c r="R2" s="170">
        <v>7</v>
      </c>
      <c r="S2" s="170">
        <v>4</v>
      </c>
      <c r="T2" s="170">
        <v>5</v>
      </c>
      <c r="U2" s="170">
        <v>6</v>
      </c>
      <c r="V2" s="170">
        <v>3</v>
      </c>
      <c r="W2" s="170">
        <v>2</v>
      </c>
      <c r="AQ2" s="609"/>
      <c r="AR2" s="609"/>
      <c r="AS2" s="610" t="s">
        <v>398</v>
      </c>
      <c r="AT2" s="609"/>
      <c r="AU2" s="608"/>
      <c r="AV2" s="608"/>
      <c r="AX2" s="170"/>
      <c r="AY2" s="170"/>
      <c r="AZ2" s="170"/>
      <c r="BA2" s="607" t="s">
        <v>329</v>
      </c>
      <c r="BB2" s="170"/>
      <c r="BC2" s="170"/>
      <c r="BD2" s="227"/>
      <c r="BG2" s="171" t="s">
        <v>399</v>
      </c>
      <c r="BH2" s="170"/>
      <c r="BI2" s="170"/>
      <c r="BJ2" s="607" t="s">
        <v>33</v>
      </c>
      <c r="BK2" s="170"/>
      <c r="BL2" s="170"/>
      <c r="BM2" s="227"/>
      <c r="BP2" s="235" t="str">
        <f>BQ2&amp;" "&amp;BR2</f>
        <v xml:space="preserve"> MOEGA</v>
      </c>
      <c r="BQ2" s="170"/>
      <c r="BR2" s="607" t="s">
        <v>179</v>
      </c>
      <c r="BS2" s="227">
        <f>COLUMN()</f>
        <v>71</v>
      </c>
      <c r="BT2" s="227">
        <f>COLUMN()</f>
        <v>72</v>
      </c>
      <c r="BU2" s="227">
        <f>COLUMN()</f>
        <v>73</v>
      </c>
      <c r="BV2" s="227">
        <f>COLUMN()</f>
        <v>74</v>
      </c>
      <c r="BW2" s="227">
        <f>COLUMN()</f>
        <v>75</v>
      </c>
      <c r="CJ2" s="225">
        <f>COLUMN()</f>
        <v>88</v>
      </c>
      <c r="CK2" s="225">
        <f>COLUMN()</f>
        <v>89</v>
      </c>
      <c r="CL2" s="225">
        <f>COLUMN()</f>
        <v>90</v>
      </c>
      <c r="CM2" s="225">
        <f>COLUMN()</f>
        <v>91</v>
      </c>
      <c r="CN2" s="225">
        <f>COLUMN()</f>
        <v>92</v>
      </c>
      <c r="CO2" s="225">
        <f>COLUMN()</f>
        <v>93</v>
      </c>
      <c r="CP2" s="225">
        <f>COLUMN()</f>
        <v>94</v>
      </c>
      <c r="CQ2" s="225">
        <v>92</v>
      </c>
      <c r="DR2" s="221"/>
      <c r="DS2" s="221"/>
      <c r="DT2" s="221"/>
      <c r="EA2" s="606" t="s">
        <v>400</v>
      </c>
      <c r="EB2" s="606" t="s">
        <v>400</v>
      </c>
      <c r="EC2" s="606" t="s">
        <v>400</v>
      </c>
      <c r="ED2" s="606" t="s">
        <v>400</v>
      </c>
      <c r="EE2" s="606" t="s">
        <v>400</v>
      </c>
      <c r="EF2" s="606" t="s">
        <v>400</v>
      </c>
      <c r="EG2" s="606" t="s">
        <v>400</v>
      </c>
      <c r="EH2" s="606" t="s">
        <v>400</v>
      </c>
      <c r="EI2" s="606" t="s">
        <v>400</v>
      </c>
      <c r="EK2" s="315" t="str">
        <f>EL2&amp;" "&amp;EM2&amp;" "&amp;EN2&amp;" "&amp;EO2</f>
        <v xml:space="preserve">   </v>
      </c>
      <c r="EL2" s="604"/>
      <c r="EM2" s="604"/>
      <c r="EN2" s="604"/>
      <c r="EO2" s="604"/>
      <c r="EP2" s="605"/>
      <c r="EQ2" s="604"/>
      <c r="ER2" s="603"/>
      <c r="EU2" s="602"/>
      <c r="EZ2" s="601" t="s">
        <v>401</v>
      </c>
      <c r="GA2" s="600" t="str">
        <f>"CheckBox_Fil_"&amp;GD2&amp;"_"&amp;GL2&amp;"_"&amp;LEFT(GF2,1)</f>
        <v>CheckBox_Fil__BOTÃO_</v>
      </c>
      <c r="GB2" s="600" t="str">
        <f>GD2&amp;" "&amp;GE2&amp;" "&amp;GF2</f>
        <v xml:space="preserve">  </v>
      </c>
      <c r="GC2" s="599" t="e">
        <f>IF(GB2="","",MATCH(GB2,#REF!,0))</f>
        <v>#REF!</v>
      </c>
      <c r="GD2" s="598"/>
      <c r="GE2" s="216"/>
      <c r="GF2" s="216"/>
      <c r="GG2" s="216"/>
      <c r="GH2" s="216"/>
      <c r="GI2" s="216"/>
      <c r="GJ2" s="216"/>
      <c r="GK2" s="216"/>
      <c r="GL2" s="597" t="s">
        <v>402</v>
      </c>
      <c r="HI2" s="173"/>
      <c r="HJ2" s="170"/>
      <c r="HK2" s="170"/>
      <c r="HL2" s="170"/>
      <c r="HM2" s="170"/>
      <c r="HS2" s="596" t="s">
        <v>403</v>
      </c>
      <c r="HU2" s="596" t="s">
        <v>404</v>
      </c>
      <c r="HW2" s="596"/>
      <c r="ID2" s="8"/>
      <c r="IE2" s="170"/>
      <c r="IF2" s="172"/>
      <c r="IG2" s="170"/>
      <c r="IH2" s="170"/>
      <c r="II2" s="170"/>
      <c r="IJ2" s="221">
        <v>1</v>
      </c>
      <c r="IK2" s="221">
        <v>5</v>
      </c>
      <c r="IL2" s="221">
        <v>2</v>
      </c>
      <c r="IM2" s="227">
        <v>3</v>
      </c>
      <c r="IN2" s="221">
        <v>4</v>
      </c>
      <c r="IO2" s="221">
        <v>5</v>
      </c>
      <c r="IW2" s="595" t="s">
        <v>397</v>
      </c>
      <c r="IX2" s="594" t="s">
        <v>405</v>
      </c>
      <c r="JA2" s="170">
        <v>261</v>
      </c>
      <c r="JB2" s="170">
        <v>262</v>
      </c>
      <c r="JC2" s="170">
        <v>263</v>
      </c>
      <c r="JD2" s="170">
        <v>264</v>
      </c>
      <c r="JE2" s="170">
        <v>265</v>
      </c>
      <c r="JF2" s="170">
        <v>266</v>
      </c>
      <c r="JG2" s="170">
        <v>267</v>
      </c>
      <c r="JH2" s="170">
        <v>268</v>
      </c>
      <c r="JI2" s="170">
        <v>269</v>
      </c>
    </row>
    <row r="3" spans="5:269" x14ac:dyDescent="0.2">
      <c r="E3" s="593" t="s">
        <v>406</v>
      </c>
      <c r="F3" s="593" t="s">
        <v>407</v>
      </c>
      <c r="G3" s="593" t="s">
        <v>408</v>
      </c>
      <c r="H3" s="582" t="s">
        <v>234</v>
      </c>
      <c r="I3" s="582" t="s">
        <v>409</v>
      </c>
      <c r="J3" s="580" t="s">
        <v>410</v>
      </c>
      <c r="K3" s="580" t="s">
        <v>61</v>
      </c>
      <c r="L3" s="581" t="s">
        <v>411</v>
      </c>
      <c r="M3" s="581" t="s">
        <v>412</v>
      </c>
      <c r="N3" s="581" t="s">
        <v>413</v>
      </c>
      <c r="O3" s="581" t="s">
        <v>414</v>
      </c>
      <c r="P3" s="581" t="s">
        <v>415</v>
      </c>
      <c r="Q3" s="592" t="s">
        <v>416</v>
      </c>
      <c r="R3" s="592" t="s">
        <v>417</v>
      </c>
      <c r="S3" s="578" t="s">
        <v>231</v>
      </c>
      <c r="T3" s="578" t="s">
        <v>418</v>
      </c>
      <c r="U3" s="578" t="s">
        <v>95</v>
      </c>
      <c r="V3" s="578" t="s">
        <v>135</v>
      </c>
      <c r="W3" s="578" t="s">
        <v>232</v>
      </c>
      <c r="X3" s="591">
        <v>1</v>
      </c>
      <c r="Y3" s="590">
        <v>2</v>
      </c>
      <c r="Z3" s="590">
        <v>3</v>
      </c>
      <c r="AA3" s="590">
        <v>4</v>
      </c>
      <c r="AB3" s="589">
        <v>5</v>
      </c>
      <c r="AF3" s="588" t="s">
        <v>411</v>
      </c>
      <c r="AG3" s="586" t="s">
        <v>232</v>
      </c>
      <c r="AH3" s="587" t="s">
        <v>419</v>
      </c>
      <c r="AI3" s="587" t="s">
        <v>420</v>
      </c>
      <c r="AJ3" s="586" t="s">
        <v>232</v>
      </c>
      <c r="AL3" s="585" t="s">
        <v>61</v>
      </c>
      <c r="AM3" s="584" t="s">
        <v>421</v>
      </c>
      <c r="AN3" s="584" t="s">
        <v>227</v>
      </c>
      <c r="AQ3" s="578" t="s">
        <v>422</v>
      </c>
      <c r="AR3" s="578" t="s">
        <v>234</v>
      </c>
      <c r="AS3" s="578" t="s">
        <v>414</v>
      </c>
      <c r="AT3" s="578" t="s">
        <v>135</v>
      </c>
      <c r="AU3" s="578" t="s">
        <v>231</v>
      </c>
      <c r="AV3" s="583" t="s">
        <v>231</v>
      </c>
      <c r="AX3" s="578" t="s">
        <v>422</v>
      </c>
      <c r="AY3" s="582" t="s">
        <v>234</v>
      </c>
      <c r="AZ3" s="580" t="s">
        <v>410</v>
      </c>
      <c r="BA3" s="581" t="s">
        <v>412</v>
      </c>
      <c r="BB3" s="581" t="s">
        <v>415</v>
      </c>
      <c r="BC3" s="578" t="s">
        <v>135</v>
      </c>
      <c r="BD3" s="578" t="s">
        <v>423</v>
      </c>
      <c r="BG3" s="578" t="s">
        <v>422</v>
      </c>
      <c r="BH3" s="582" t="s">
        <v>234</v>
      </c>
      <c r="BI3" s="580" t="s">
        <v>61</v>
      </c>
      <c r="BJ3" s="581" t="s">
        <v>413</v>
      </c>
      <c r="BK3" s="581" t="s">
        <v>415</v>
      </c>
      <c r="BL3" s="578" t="s">
        <v>135</v>
      </c>
      <c r="BM3" s="578" t="s">
        <v>424</v>
      </c>
      <c r="BP3" s="578" t="s">
        <v>422</v>
      </c>
      <c r="BQ3" s="580" t="s">
        <v>18</v>
      </c>
      <c r="BR3" s="579" t="s">
        <v>98</v>
      </c>
      <c r="BS3" s="579" t="s">
        <v>425</v>
      </c>
      <c r="BT3" s="578" t="s">
        <v>179</v>
      </c>
      <c r="BU3" s="578" t="s">
        <v>179</v>
      </c>
      <c r="BV3" s="578" t="s">
        <v>61</v>
      </c>
      <c r="BW3" s="578" t="s">
        <v>227</v>
      </c>
      <c r="CJ3" s="564" t="s">
        <v>426</v>
      </c>
      <c r="CK3" s="564" t="s">
        <v>427</v>
      </c>
      <c r="CL3" s="564" t="s">
        <v>426</v>
      </c>
      <c r="CM3" s="564" t="s">
        <v>428</v>
      </c>
      <c r="CN3" s="564" t="s">
        <v>91</v>
      </c>
      <c r="CO3" s="564" t="s">
        <v>429</v>
      </c>
      <c r="CP3" s="577" t="s">
        <v>430</v>
      </c>
      <c r="CQ3" s="564" t="s">
        <v>91</v>
      </c>
      <c r="CR3" s="214"/>
      <c r="CS3" s="214"/>
      <c r="CT3" s="214"/>
      <c r="CU3" s="214"/>
      <c r="CW3" s="576" t="s">
        <v>431</v>
      </c>
      <c r="CX3" s="575" t="s">
        <v>432</v>
      </c>
      <c r="CY3" s="574" t="s">
        <v>94</v>
      </c>
      <c r="CZ3" s="574" t="s">
        <v>433</v>
      </c>
      <c r="DB3" s="225" t="s">
        <v>18</v>
      </c>
      <c r="DC3" s="225" t="s">
        <v>434</v>
      </c>
      <c r="DE3" s="573" t="s">
        <v>227</v>
      </c>
      <c r="DF3" s="573" t="s">
        <v>435</v>
      </c>
      <c r="DG3" s="573" t="s">
        <v>94</v>
      </c>
      <c r="DH3" s="7"/>
      <c r="DI3" s="572" t="s">
        <v>230</v>
      </c>
      <c r="DJ3" s="572" t="s">
        <v>95</v>
      </c>
      <c r="DK3" s="572" t="s">
        <v>94</v>
      </c>
      <c r="DR3" s="571" t="s">
        <v>436</v>
      </c>
      <c r="DS3" s="570" t="s">
        <v>437</v>
      </c>
      <c r="DT3" s="569" t="s">
        <v>436</v>
      </c>
      <c r="EA3" s="566" t="s">
        <v>422</v>
      </c>
      <c r="EB3" s="567" t="s">
        <v>234</v>
      </c>
      <c r="EC3" s="567" t="s">
        <v>438</v>
      </c>
      <c r="ED3" s="567" t="s">
        <v>230</v>
      </c>
      <c r="EE3" s="567" t="s">
        <v>67</v>
      </c>
      <c r="EF3" s="567" t="s">
        <v>13</v>
      </c>
      <c r="EG3" s="568" t="s">
        <v>439</v>
      </c>
      <c r="EH3" s="567" t="s">
        <v>440</v>
      </c>
      <c r="EI3" s="566" t="s">
        <v>422</v>
      </c>
      <c r="EK3" s="565" t="s">
        <v>441</v>
      </c>
      <c r="EL3" s="564" t="s">
        <v>442</v>
      </c>
      <c r="EM3" s="564" t="s">
        <v>180</v>
      </c>
      <c r="EN3" s="564" t="s">
        <v>443</v>
      </c>
      <c r="EO3" s="564" t="s">
        <v>444</v>
      </c>
      <c r="EP3" s="824" t="s">
        <v>94</v>
      </c>
      <c r="EQ3" s="815" t="s">
        <v>180</v>
      </c>
      <c r="ER3" s="564" t="s">
        <v>432</v>
      </c>
      <c r="ET3" s="563" t="s">
        <v>445</v>
      </c>
      <c r="EU3" s="562" t="s">
        <v>446</v>
      </c>
      <c r="EV3" s="562" t="s">
        <v>94</v>
      </c>
      <c r="EW3" s="562" t="s">
        <v>94</v>
      </c>
      <c r="EX3" s="562" t="s">
        <v>230</v>
      </c>
      <c r="EY3" s="562" t="s">
        <v>445</v>
      </c>
      <c r="EZ3" s="561" t="s">
        <v>94</v>
      </c>
      <c r="GA3" s="560" t="s">
        <v>447</v>
      </c>
      <c r="GB3" s="560" t="s">
        <v>235</v>
      </c>
      <c r="GC3" s="824" t="s">
        <v>226</v>
      </c>
      <c r="GD3" s="559" t="s">
        <v>234</v>
      </c>
      <c r="GE3" s="559" t="s">
        <v>94</v>
      </c>
      <c r="GF3" s="559" t="s">
        <v>232</v>
      </c>
      <c r="GG3" s="559" t="s">
        <v>448</v>
      </c>
      <c r="GH3" s="559" t="s">
        <v>449</v>
      </c>
      <c r="GI3" s="559" t="s">
        <v>1</v>
      </c>
      <c r="GJ3" s="559">
        <v>4</v>
      </c>
      <c r="GK3" s="558" t="s">
        <v>94</v>
      </c>
      <c r="GL3" s="557" t="s">
        <v>94</v>
      </c>
      <c r="HH3" s="556" t="s">
        <v>450</v>
      </c>
      <c r="HI3" s="555" t="s">
        <v>233</v>
      </c>
      <c r="HJ3" s="555" t="s">
        <v>451</v>
      </c>
      <c r="HK3" s="555" t="s">
        <v>452</v>
      </c>
      <c r="HL3" s="555" t="s">
        <v>453</v>
      </c>
      <c r="HM3" s="555" t="s">
        <v>454</v>
      </c>
      <c r="HN3" s="554" t="s">
        <v>455</v>
      </c>
      <c r="HO3" s="554" t="s">
        <v>456</v>
      </c>
      <c r="HP3" s="554" t="s">
        <v>229</v>
      </c>
      <c r="HQ3" s="554" t="s">
        <v>457</v>
      </c>
      <c r="HR3" s="554" t="s">
        <v>70</v>
      </c>
      <c r="HS3" s="554" t="s">
        <v>398</v>
      </c>
      <c r="HT3" s="554" t="s">
        <v>458</v>
      </c>
      <c r="HU3" s="554" t="s">
        <v>459</v>
      </c>
      <c r="HV3" s="554" t="s">
        <v>181</v>
      </c>
      <c r="HW3" s="553" t="s">
        <v>7</v>
      </c>
      <c r="ID3" s="8"/>
      <c r="IE3" s="170"/>
      <c r="IF3" s="172"/>
      <c r="IG3" s="170"/>
      <c r="IH3" s="170"/>
      <c r="II3" s="170"/>
      <c r="IJ3" s="552" t="s">
        <v>136</v>
      </c>
      <c r="IK3" s="552" t="s">
        <v>460</v>
      </c>
      <c r="IL3" s="552" t="s">
        <v>133</v>
      </c>
      <c r="IM3" s="290" t="s">
        <v>461</v>
      </c>
      <c r="IN3" s="552" t="s">
        <v>462</v>
      </c>
      <c r="IO3" s="552" t="s">
        <v>136</v>
      </c>
      <c r="IU3" s="823" t="s">
        <v>79</v>
      </c>
      <c r="IV3" s="816" t="s">
        <v>463</v>
      </c>
      <c r="IW3" s="551" t="s">
        <v>464</v>
      </c>
      <c r="IX3" s="551" t="s">
        <v>465</v>
      </c>
      <c r="JA3" s="823" t="s">
        <v>32</v>
      </c>
      <c r="JB3" s="823" t="s">
        <v>79</v>
      </c>
      <c r="JC3" s="823" t="s">
        <v>425</v>
      </c>
      <c r="JD3" s="823" t="s">
        <v>228</v>
      </c>
      <c r="JE3" s="823" t="s">
        <v>94</v>
      </c>
      <c r="JF3" s="823" t="s">
        <v>61</v>
      </c>
      <c r="JG3" s="823" t="s">
        <v>466</v>
      </c>
      <c r="JH3" s="815" t="s">
        <v>136</v>
      </c>
      <c r="JI3" s="815" t="s">
        <v>96</v>
      </c>
    </row>
    <row r="4" spans="5:269" x14ac:dyDescent="0.2">
      <c r="E4" s="225" t="s">
        <v>467</v>
      </c>
      <c r="F4" s="225" t="s">
        <v>468</v>
      </c>
      <c r="G4" s="225" t="s">
        <v>469</v>
      </c>
      <c r="H4" s="225" t="s">
        <v>11</v>
      </c>
      <c r="I4" s="225" t="s">
        <v>470</v>
      </c>
      <c r="J4" s="225" t="s">
        <v>471</v>
      </c>
      <c r="K4" s="225" t="s">
        <v>199</v>
      </c>
      <c r="L4" s="225" t="s">
        <v>15</v>
      </c>
      <c r="M4" s="225" t="s">
        <v>472</v>
      </c>
      <c r="N4" s="225" t="s">
        <v>53</v>
      </c>
      <c r="O4" s="225" t="s">
        <v>472</v>
      </c>
      <c r="P4" s="225" t="s">
        <v>195</v>
      </c>
      <c r="Q4" s="225" t="s">
        <v>473</v>
      </c>
      <c r="R4" s="225" t="s">
        <v>473</v>
      </c>
      <c r="S4" s="225" t="s">
        <v>474</v>
      </c>
      <c r="T4" s="225" t="s">
        <v>474</v>
      </c>
      <c r="U4" s="225" t="s">
        <v>78</v>
      </c>
      <c r="V4" s="225" t="s">
        <v>101</v>
      </c>
      <c r="W4" s="225" t="s">
        <v>196</v>
      </c>
      <c r="AF4" s="171">
        <v>230</v>
      </c>
      <c r="AG4" s="225" t="s">
        <v>193</v>
      </c>
      <c r="AH4" s="225" t="s">
        <v>197</v>
      </c>
      <c r="AI4" s="225" t="s">
        <v>101</v>
      </c>
      <c r="AJ4" s="225" t="s">
        <v>475</v>
      </c>
      <c r="AL4" s="235" t="s">
        <v>473</v>
      </c>
      <c r="AM4" s="253" t="s">
        <v>473</v>
      </c>
      <c r="AN4" s="253" t="s">
        <v>476</v>
      </c>
      <c r="AQ4" s="235" t="s">
        <v>477</v>
      </c>
      <c r="AR4" s="225" t="s">
        <v>56</v>
      </c>
      <c r="AS4" s="7" t="s">
        <v>53</v>
      </c>
      <c r="AT4" s="7" t="s">
        <v>101</v>
      </c>
      <c r="AU4" s="241" t="s">
        <v>478</v>
      </c>
      <c r="AV4" s="241" t="s">
        <v>53</v>
      </c>
      <c r="AX4" s="235" t="s">
        <v>479</v>
      </c>
      <c r="AY4" s="225" t="s">
        <v>10</v>
      </c>
      <c r="AZ4" s="225" t="s">
        <v>337</v>
      </c>
      <c r="BA4" s="225" t="s">
        <v>10</v>
      </c>
      <c r="BB4" s="225" t="s">
        <v>194</v>
      </c>
      <c r="BC4" s="225" t="s">
        <v>103</v>
      </c>
      <c r="BD4" s="241" t="s">
        <v>10</v>
      </c>
      <c r="BG4" s="235" t="s">
        <v>480</v>
      </c>
      <c r="BH4" s="225" t="s">
        <v>11</v>
      </c>
      <c r="BI4" s="225" t="s">
        <v>199</v>
      </c>
      <c r="BJ4" s="225" t="s">
        <v>53</v>
      </c>
      <c r="BK4" s="225" t="s">
        <v>195</v>
      </c>
      <c r="BL4" s="225" t="s">
        <v>101</v>
      </c>
      <c r="BM4" s="241" t="s">
        <v>78</v>
      </c>
      <c r="BP4" s="235" t="str">
        <f t="shared" ref="BP4:BP67" si="0">BQ4&amp;" "&amp;BR4</f>
        <v>PST 217</v>
      </c>
      <c r="BQ4" s="225" t="s">
        <v>127</v>
      </c>
      <c r="BR4" s="171">
        <v>217</v>
      </c>
      <c r="BS4" s="171" t="s">
        <v>56</v>
      </c>
      <c r="BT4" s="241" t="s">
        <v>56</v>
      </c>
      <c r="BU4" s="241" t="s">
        <v>481</v>
      </c>
      <c r="BV4" s="241" t="s">
        <v>107</v>
      </c>
      <c r="BW4" s="241" t="s">
        <v>127</v>
      </c>
      <c r="CJ4" s="248">
        <f>CL4</f>
        <v>45315</v>
      </c>
      <c r="CK4" s="249">
        <v>0</v>
      </c>
      <c r="CL4" s="248">
        <f>Previsão!$X$5-10</f>
        <v>45315</v>
      </c>
      <c r="CM4" s="215">
        <v>4</v>
      </c>
      <c r="CN4" s="215" t="s">
        <v>134</v>
      </c>
      <c r="CO4" s="215" t="s">
        <v>482</v>
      </c>
      <c r="CP4" s="217" t="s">
        <v>134</v>
      </c>
      <c r="CQ4" s="215" t="s">
        <v>134</v>
      </c>
      <c r="CR4" s="214"/>
      <c r="CS4" s="214"/>
      <c r="CT4" s="214"/>
      <c r="CU4" s="214"/>
      <c r="CW4" s="235">
        <v>1</v>
      </c>
      <c r="CX4" s="225" t="s">
        <v>100</v>
      </c>
      <c r="CY4" s="253" t="s">
        <v>483</v>
      </c>
      <c r="CZ4" s="253"/>
      <c r="DB4" s="225" t="s">
        <v>125</v>
      </c>
      <c r="DC4" s="225">
        <v>212</v>
      </c>
      <c r="DE4" s="527" t="s">
        <v>127</v>
      </c>
      <c r="DF4" s="527" t="s">
        <v>484</v>
      </c>
      <c r="DG4" s="526" t="s">
        <v>481</v>
      </c>
      <c r="DH4" s="7"/>
      <c r="DI4" s="530" t="s">
        <v>107</v>
      </c>
      <c r="DJ4" s="529" t="s">
        <v>25</v>
      </c>
      <c r="DK4" s="531" t="s">
        <v>485</v>
      </c>
      <c r="DR4" s="330">
        <v>1</v>
      </c>
      <c r="DS4" s="342" t="s">
        <v>332</v>
      </c>
      <c r="DT4" s="328">
        <v>1</v>
      </c>
      <c r="EA4" s="225" t="s">
        <v>486</v>
      </c>
      <c r="EB4" s="225" t="s">
        <v>56</v>
      </c>
      <c r="EC4" s="225" t="s">
        <v>56</v>
      </c>
      <c r="ED4" s="225" t="s">
        <v>107</v>
      </c>
      <c r="EE4" s="225">
        <v>1603725</v>
      </c>
      <c r="EF4" s="225" t="s">
        <v>487</v>
      </c>
      <c r="EG4" s="232">
        <v>43392.125</v>
      </c>
      <c r="EH4" s="225" t="s">
        <v>140</v>
      </c>
      <c r="EI4" s="225" t="s">
        <v>486</v>
      </c>
      <c r="EK4" s="318" t="str">
        <f t="shared" ref="EK4:EK35" si="1">EL4&amp;" "&amp;EM4&amp;" "&amp;EN4&amp;" "&amp;EO4</f>
        <v>MRS ADM FLO BL</v>
      </c>
      <c r="EL4" s="316" t="s">
        <v>10</v>
      </c>
      <c r="EM4" s="317" t="s">
        <v>53</v>
      </c>
      <c r="EN4" s="316" t="s">
        <v>475</v>
      </c>
      <c r="EO4" s="316" t="s">
        <v>194</v>
      </c>
      <c r="EP4" s="317" t="s">
        <v>102</v>
      </c>
      <c r="EQ4" s="317" t="s">
        <v>53</v>
      </c>
      <c r="ER4" s="316" t="s">
        <v>2</v>
      </c>
      <c r="ET4" s="516">
        <v>1</v>
      </c>
      <c r="EU4" s="515" t="s">
        <v>29</v>
      </c>
      <c r="EV4" s="515" t="s">
        <v>29</v>
      </c>
      <c r="EW4" s="515" t="s">
        <v>29</v>
      </c>
      <c r="EX4" s="515" t="s">
        <v>100</v>
      </c>
      <c r="EY4" s="515">
        <v>1</v>
      </c>
      <c r="EZ4" s="514" t="s">
        <v>29</v>
      </c>
      <c r="GA4" s="478" t="s">
        <v>488</v>
      </c>
      <c r="GB4" s="478" t="s">
        <v>489</v>
      </c>
      <c r="GC4" s="477">
        <v>15</v>
      </c>
      <c r="GD4" s="476" t="s">
        <v>8</v>
      </c>
      <c r="GE4" s="475" t="s">
        <v>29</v>
      </c>
      <c r="GF4" s="474" t="s">
        <v>193</v>
      </c>
      <c r="GG4" s="355" t="s">
        <v>490</v>
      </c>
      <c r="GH4" s="355"/>
      <c r="GI4" s="355" t="e">
        <f>SUMIF(#REF!,$GB4,#REF!)</f>
        <v>#REF!</v>
      </c>
      <c r="GJ4" s="355"/>
      <c r="GK4" s="354" t="s">
        <v>29</v>
      </c>
      <c r="GL4" s="473" t="s">
        <v>29</v>
      </c>
      <c r="HH4" s="170">
        <f t="shared" ref="HH4:HH67" si="2">VALUE(LEFT(HJ4,4))</f>
        <v>2353</v>
      </c>
      <c r="HI4" s="252"/>
      <c r="HJ4" s="279" t="s">
        <v>491</v>
      </c>
      <c r="HK4" s="279" t="s">
        <v>492</v>
      </c>
      <c r="HL4" s="279" t="s">
        <v>493</v>
      </c>
      <c r="HM4" s="278" t="s">
        <v>167</v>
      </c>
      <c r="HN4" s="275" t="s">
        <v>494</v>
      </c>
      <c r="HO4" s="276" t="s">
        <v>194</v>
      </c>
      <c r="HP4" s="276" t="s">
        <v>470</v>
      </c>
      <c r="HQ4" s="275" t="s">
        <v>332</v>
      </c>
      <c r="HR4" s="274" t="s">
        <v>100</v>
      </c>
      <c r="HS4" s="277" t="s">
        <v>495</v>
      </c>
      <c r="HT4" s="276" t="s">
        <v>8</v>
      </c>
      <c r="HU4" s="274" t="s">
        <v>29</v>
      </c>
      <c r="HV4" s="275" t="s">
        <v>101</v>
      </c>
      <c r="HW4" s="274" t="s">
        <v>15</v>
      </c>
      <c r="ID4" s="8"/>
      <c r="IE4" s="170"/>
      <c r="IF4" s="172"/>
      <c r="IG4" s="170"/>
      <c r="IH4" s="170"/>
      <c r="II4" s="170"/>
      <c r="IJ4" s="175" t="s">
        <v>496</v>
      </c>
      <c r="IK4" s="175" t="s">
        <v>497</v>
      </c>
      <c r="IL4" s="175" t="s">
        <v>498</v>
      </c>
      <c r="IM4" s="239" t="s">
        <v>499</v>
      </c>
      <c r="IN4" s="175" t="s">
        <v>500</v>
      </c>
      <c r="IO4" s="175" t="s">
        <v>501</v>
      </c>
      <c r="IU4" s="550" t="s">
        <v>107</v>
      </c>
      <c r="IV4" s="549">
        <v>254</v>
      </c>
      <c r="IW4" s="549">
        <f>SUM($IV4,SUMIF($JB$4:$JB$29,$IU4,$JH$4:$JH$29))</f>
        <v>254</v>
      </c>
      <c r="IX4" s="548">
        <f>IFERROR(IW4/2,0)</f>
        <v>127</v>
      </c>
      <c r="JA4" s="513">
        <v>1</v>
      </c>
      <c r="JB4" s="512" t="s">
        <v>100</v>
      </c>
      <c r="JC4" s="511" t="s">
        <v>29</v>
      </c>
      <c r="JD4" s="511" t="s">
        <v>131</v>
      </c>
      <c r="JE4" s="510" t="s">
        <v>29</v>
      </c>
      <c r="JF4" s="508" t="s">
        <v>100</v>
      </c>
      <c r="JG4" s="536">
        <v>4.1666666666666657E-2</v>
      </c>
      <c r="JH4" s="499">
        <v>160</v>
      </c>
      <c r="JI4" s="508" t="s">
        <v>101</v>
      </c>
    </row>
    <row r="5" spans="5:269" x14ac:dyDescent="0.2">
      <c r="E5" s="225" t="s">
        <v>502</v>
      </c>
      <c r="F5" s="225" t="s">
        <v>503</v>
      </c>
      <c r="G5" s="225" t="s">
        <v>504</v>
      </c>
      <c r="H5" s="225" t="s">
        <v>11</v>
      </c>
      <c r="I5" s="225" t="s">
        <v>470</v>
      </c>
      <c r="J5" s="225" t="s">
        <v>505</v>
      </c>
      <c r="K5" s="225" t="s">
        <v>199</v>
      </c>
      <c r="L5" s="225" t="s">
        <v>506</v>
      </c>
      <c r="M5" s="225" t="s">
        <v>507</v>
      </c>
      <c r="N5" s="225" t="s">
        <v>507</v>
      </c>
      <c r="O5" s="225" t="s">
        <v>507</v>
      </c>
      <c r="P5" s="225" t="s">
        <v>195</v>
      </c>
      <c r="Q5" s="225" t="s">
        <v>473</v>
      </c>
      <c r="R5" s="225" t="s">
        <v>473</v>
      </c>
      <c r="S5" s="225" t="s">
        <v>474</v>
      </c>
      <c r="T5" s="225" t="s">
        <v>474</v>
      </c>
      <c r="U5" s="225" t="s">
        <v>78</v>
      </c>
      <c r="V5" s="225" t="s">
        <v>316</v>
      </c>
      <c r="W5" s="225" t="s">
        <v>316</v>
      </c>
      <c r="AF5" s="171">
        <v>231</v>
      </c>
      <c r="AG5" s="225" t="s">
        <v>193</v>
      </c>
      <c r="AH5" s="225" t="s">
        <v>197</v>
      </c>
      <c r="AI5" s="225" t="s">
        <v>101</v>
      </c>
      <c r="AJ5" s="225" t="s">
        <v>475</v>
      </c>
      <c r="AL5" s="235" t="s">
        <v>508</v>
      </c>
      <c r="AM5" s="253" t="s">
        <v>107</v>
      </c>
      <c r="AN5" s="253" t="s">
        <v>509</v>
      </c>
      <c r="AQ5" s="235" t="s">
        <v>510</v>
      </c>
      <c r="AR5" s="225" t="s">
        <v>56</v>
      </c>
      <c r="AS5" s="225" t="s">
        <v>511</v>
      </c>
      <c r="AT5" s="225" t="s">
        <v>101</v>
      </c>
      <c r="AU5" s="241" t="s">
        <v>478</v>
      </c>
      <c r="AV5" s="241" t="s">
        <v>53</v>
      </c>
      <c r="AX5" s="235" t="s">
        <v>512</v>
      </c>
      <c r="AY5" s="225" t="s">
        <v>10</v>
      </c>
      <c r="AZ5" s="225" t="s">
        <v>338</v>
      </c>
      <c r="BA5" s="225" t="s">
        <v>513</v>
      </c>
      <c r="BB5" s="225" t="s">
        <v>194</v>
      </c>
      <c r="BC5" s="225" t="s">
        <v>101</v>
      </c>
      <c r="BD5" s="241" t="s">
        <v>10</v>
      </c>
      <c r="BG5" s="235" t="s">
        <v>514</v>
      </c>
      <c r="BH5" s="225" t="s">
        <v>11</v>
      </c>
      <c r="BI5" s="225" t="s">
        <v>199</v>
      </c>
      <c r="BJ5" s="225" t="s">
        <v>507</v>
      </c>
      <c r="BK5" s="225" t="s">
        <v>195</v>
      </c>
      <c r="BL5" s="225" t="s">
        <v>316</v>
      </c>
      <c r="BM5" s="241" t="s">
        <v>78</v>
      </c>
      <c r="BP5" s="235" t="str">
        <f t="shared" si="0"/>
        <v>PST 217 - C.LEITE;</v>
      </c>
      <c r="BQ5" s="225" t="s">
        <v>127</v>
      </c>
      <c r="BR5" s="171" t="s">
        <v>484</v>
      </c>
      <c r="BS5" s="171" t="s">
        <v>56</v>
      </c>
      <c r="BT5" s="241" t="s">
        <v>56</v>
      </c>
      <c r="BU5" s="241" t="s">
        <v>481</v>
      </c>
      <c r="BV5" s="241" t="s">
        <v>107</v>
      </c>
      <c r="BW5" s="241" t="s">
        <v>127</v>
      </c>
      <c r="CJ5" s="256">
        <f>Previsão!$X$5-1</f>
        <v>45324</v>
      </c>
      <c r="CK5" s="257">
        <v>0</v>
      </c>
      <c r="CL5" s="256">
        <f>Previsão!$X$5-1</f>
        <v>45324</v>
      </c>
      <c r="CM5" s="254">
        <v>1</v>
      </c>
      <c r="CN5" s="254" t="s">
        <v>134</v>
      </c>
      <c r="CO5" s="254" t="s">
        <v>515</v>
      </c>
      <c r="CP5" s="218" t="s">
        <v>134</v>
      </c>
      <c r="CQ5" s="254" t="s">
        <v>134</v>
      </c>
      <c r="CR5" s="214"/>
      <c r="CS5" s="214"/>
      <c r="CT5" s="214"/>
      <c r="CU5" s="214"/>
      <c r="CW5" s="235">
        <v>3</v>
      </c>
      <c r="CX5" s="225" t="s">
        <v>100</v>
      </c>
      <c r="CY5" s="253" t="s">
        <v>29</v>
      </c>
      <c r="CZ5" s="253"/>
      <c r="DB5" s="225" t="s">
        <v>125</v>
      </c>
      <c r="DC5" s="225">
        <v>402</v>
      </c>
      <c r="DE5" s="527" t="s">
        <v>100</v>
      </c>
      <c r="DF5" s="527" t="s">
        <v>516</v>
      </c>
      <c r="DG5" s="526" t="s">
        <v>51</v>
      </c>
      <c r="DH5" s="7"/>
      <c r="DI5" s="530" t="s">
        <v>107</v>
      </c>
      <c r="DJ5" s="529" t="s">
        <v>25</v>
      </c>
      <c r="DK5" s="531" t="s">
        <v>517</v>
      </c>
      <c r="DR5" s="330">
        <v>2</v>
      </c>
      <c r="DS5" s="329" t="s">
        <v>518</v>
      </c>
      <c r="DT5" s="328">
        <v>2</v>
      </c>
      <c r="EA5" s="225" t="s">
        <v>519</v>
      </c>
      <c r="EB5" s="225" t="s">
        <v>56</v>
      </c>
      <c r="EC5" s="225" t="s">
        <v>56</v>
      </c>
      <c r="ED5" s="225" t="s">
        <v>107</v>
      </c>
      <c r="EE5" s="225">
        <v>1602951</v>
      </c>
      <c r="EF5" s="225" t="s">
        <v>520</v>
      </c>
      <c r="EG5" s="232">
        <v>43392.166666666657</v>
      </c>
      <c r="EH5" s="225" t="s">
        <v>140</v>
      </c>
      <c r="EI5" s="225" t="s">
        <v>519</v>
      </c>
      <c r="EK5" s="315" t="str">
        <f t="shared" si="1"/>
        <v>RUMO ADM FLO BL</v>
      </c>
      <c r="EL5" s="313" t="s">
        <v>8</v>
      </c>
      <c r="EM5" s="314" t="s">
        <v>53</v>
      </c>
      <c r="EN5" s="313" t="s">
        <v>475</v>
      </c>
      <c r="EO5" s="313" t="s">
        <v>194</v>
      </c>
      <c r="EP5" s="314" t="s">
        <v>102</v>
      </c>
      <c r="EQ5" s="314" t="s">
        <v>53</v>
      </c>
      <c r="ER5" s="313" t="s">
        <v>2</v>
      </c>
      <c r="ET5" s="516">
        <v>2</v>
      </c>
      <c r="EU5" s="515" t="s">
        <v>27</v>
      </c>
      <c r="EV5" s="515" t="s">
        <v>27</v>
      </c>
      <c r="EW5" s="515" t="s">
        <v>27</v>
      </c>
      <c r="EX5" s="515" t="s">
        <v>100</v>
      </c>
      <c r="EY5" s="515">
        <v>2</v>
      </c>
      <c r="EZ5" s="514" t="s">
        <v>27</v>
      </c>
      <c r="GA5" s="472" t="s">
        <v>521</v>
      </c>
      <c r="GB5" s="472" t="s">
        <v>522</v>
      </c>
      <c r="GC5" s="471">
        <v>24</v>
      </c>
      <c r="GD5" s="470" t="s">
        <v>8</v>
      </c>
      <c r="GE5" s="469" t="s">
        <v>29</v>
      </c>
      <c r="GF5" s="468" t="s">
        <v>198</v>
      </c>
      <c r="GG5" s="346" t="s">
        <v>490</v>
      </c>
      <c r="GH5" s="346"/>
      <c r="GI5" s="346" t="str">
        <f>ADDRESS(GC5+1,5,4,1,"Navegação")</f>
        <v>Navegação!E25</v>
      </c>
      <c r="GJ5" s="346"/>
      <c r="GK5" s="345" t="s">
        <v>29</v>
      </c>
      <c r="GL5" s="467" t="s">
        <v>29</v>
      </c>
      <c r="HH5" s="170">
        <f t="shared" si="2"/>
        <v>2355</v>
      </c>
      <c r="HI5" s="252"/>
      <c r="HJ5" s="279" t="s">
        <v>523</v>
      </c>
      <c r="HK5" s="279" t="s">
        <v>524</v>
      </c>
      <c r="HL5" s="279" t="s">
        <v>493</v>
      </c>
      <c r="HM5" s="278" t="s">
        <v>167</v>
      </c>
      <c r="HN5" s="275" t="s">
        <v>494</v>
      </c>
      <c r="HO5" s="276" t="s">
        <v>194</v>
      </c>
      <c r="HP5" s="276" t="s">
        <v>470</v>
      </c>
      <c r="HQ5" s="275" t="s">
        <v>332</v>
      </c>
      <c r="HR5" s="274" t="s">
        <v>100</v>
      </c>
      <c r="HS5" s="277" t="s">
        <v>525</v>
      </c>
      <c r="HT5" s="276" t="s">
        <v>8</v>
      </c>
      <c r="HU5" s="274" t="s">
        <v>29</v>
      </c>
      <c r="HV5" s="275" t="s">
        <v>101</v>
      </c>
      <c r="HW5" s="274" t="s">
        <v>15</v>
      </c>
      <c r="ID5" s="8"/>
      <c r="IE5" s="170"/>
      <c r="IF5" s="172"/>
      <c r="IG5" s="170"/>
      <c r="IH5" s="170"/>
      <c r="II5" s="170"/>
      <c r="IJ5" s="175" t="s">
        <v>526</v>
      </c>
      <c r="IK5" s="175" t="s">
        <v>527</v>
      </c>
      <c r="IL5" s="175" t="s">
        <v>528</v>
      </c>
      <c r="IM5" s="239" t="s">
        <v>529</v>
      </c>
      <c r="IN5" s="175" t="s">
        <v>530</v>
      </c>
      <c r="IO5" s="175" t="s">
        <v>529</v>
      </c>
      <c r="IU5" s="550" t="s">
        <v>127</v>
      </c>
      <c r="IV5" s="549">
        <v>228</v>
      </c>
      <c r="IW5" s="549">
        <f>SUM($IV5,SUMIF($JB$4:$JB$29,$IU5,$JH$4:$JH$29))</f>
        <v>448</v>
      </c>
      <c r="IX5" s="548">
        <f>IFERROR(IW5/2,0)</f>
        <v>224</v>
      </c>
      <c r="JA5" s="513">
        <v>2</v>
      </c>
      <c r="JB5" s="512" t="s">
        <v>100</v>
      </c>
      <c r="JC5" s="511" t="s">
        <v>27</v>
      </c>
      <c r="JD5" s="511" t="s">
        <v>131</v>
      </c>
      <c r="JE5" s="510" t="s">
        <v>27</v>
      </c>
      <c r="JF5" s="508" t="s">
        <v>100</v>
      </c>
      <c r="JG5" s="536">
        <v>8.3333333333333329E-2</v>
      </c>
      <c r="JH5" s="499">
        <v>95</v>
      </c>
      <c r="JI5" s="508" t="s">
        <v>101</v>
      </c>
    </row>
    <row r="6" spans="5:269" x14ac:dyDescent="0.2">
      <c r="AF6" s="171">
        <v>234</v>
      </c>
      <c r="AG6" s="225" t="s">
        <v>193</v>
      </c>
      <c r="AH6" s="225" t="s">
        <v>197</v>
      </c>
      <c r="AI6" s="225" t="s">
        <v>101</v>
      </c>
      <c r="AJ6" s="225" t="s">
        <v>475</v>
      </c>
      <c r="AL6" s="235" t="s">
        <v>100</v>
      </c>
      <c r="AM6" s="253" t="s">
        <v>100</v>
      </c>
      <c r="AN6" s="253" t="s">
        <v>509</v>
      </c>
      <c r="AQ6" s="235" t="s">
        <v>531</v>
      </c>
      <c r="AR6" s="225" t="s">
        <v>56</v>
      </c>
      <c r="AS6" s="225" t="s">
        <v>525</v>
      </c>
      <c r="AT6" s="225" t="s">
        <v>101</v>
      </c>
      <c r="AU6" s="241" t="s">
        <v>532</v>
      </c>
      <c r="AV6" s="241" t="s">
        <v>533</v>
      </c>
      <c r="AX6" s="235" t="s">
        <v>534</v>
      </c>
      <c r="AY6" s="225" t="s">
        <v>10</v>
      </c>
      <c r="AZ6" s="225" t="s">
        <v>338</v>
      </c>
      <c r="BA6" s="225" t="s">
        <v>10</v>
      </c>
      <c r="BB6" s="225" t="s">
        <v>194</v>
      </c>
      <c r="BC6" s="225" t="s">
        <v>101</v>
      </c>
      <c r="BD6" s="241" t="s">
        <v>10</v>
      </c>
      <c r="BG6" s="235" t="s">
        <v>535</v>
      </c>
      <c r="BH6" s="225" t="s">
        <v>56</v>
      </c>
      <c r="BI6" s="225" t="s">
        <v>199</v>
      </c>
      <c r="BJ6" s="225" t="s">
        <v>130</v>
      </c>
      <c r="BK6" s="225" t="s">
        <v>195</v>
      </c>
      <c r="BL6" s="225" t="s">
        <v>105</v>
      </c>
      <c r="BM6" s="241" t="s">
        <v>314</v>
      </c>
      <c r="BP6" s="235" t="str">
        <f t="shared" si="0"/>
        <v>PST C.LEITE</v>
      </c>
      <c r="BQ6" s="225" t="s">
        <v>127</v>
      </c>
      <c r="BR6" s="171" t="s">
        <v>536</v>
      </c>
      <c r="BS6" s="171" t="s">
        <v>56</v>
      </c>
      <c r="BT6" s="241" t="s">
        <v>56</v>
      </c>
      <c r="BU6" s="241" t="s">
        <v>481</v>
      </c>
      <c r="BV6" s="241" t="s">
        <v>107</v>
      </c>
      <c r="BW6" s="241" t="s">
        <v>127</v>
      </c>
      <c r="CJ6" s="248">
        <f t="shared" ref="CJ6:CJ69" si="3">IF(CN6=CN5,CJ5,CJ5+1)</f>
        <v>45324</v>
      </c>
      <c r="CK6" s="249">
        <v>0</v>
      </c>
      <c r="CL6" s="248">
        <f t="shared" ref="CL6:CL29" si="4">VALUE(TEXT(CL5+"1:00","DD/MM/AAAA HH:MM"))</f>
        <v>45324.041666666664</v>
      </c>
      <c r="CM6" s="215">
        <v>1</v>
      </c>
      <c r="CN6" s="215" t="s">
        <v>134</v>
      </c>
      <c r="CO6" s="215" t="s">
        <v>515</v>
      </c>
      <c r="CP6" s="218" t="s">
        <v>134</v>
      </c>
      <c r="CQ6" s="215" t="s">
        <v>134</v>
      </c>
      <c r="CR6" s="214"/>
      <c r="CS6" s="214"/>
      <c r="CT6" s="214"/>
      <c r="CU6" s="214"/>
      <c r="CW6" s="235">
        <v>4</v>
      </c>
      <c r="CX6" s="225" t="s">
        <v>100</v>
      </c>
      <c r="CY6" s="253" t="s">
        <v>537</v>
      </c>
      <c r="CZ6" s="253"/>
      <c r="DB6" s="225" t="s">
        <v>125</v>
      </c>
      <c r="DC6" s="225">
        <v>486</v>
      </c>
      <c r="DE6" s="527" t="s">
        <v>125</v>
      </c>
      <c r="DF6" s="527" t="s">
        <v>538</v>
      </c>
      <c r="DG6" s="526" t="s">
        <v>21</v>
      </c>
      <c r="DH6" s="7"/>
      <c r="DI6" s="530" t="s">
        <v>107</v>
      </c>
      <c r="DJ6" s="529" t="s">
        <v>25</v>
      </c>
      <c r="DK6" s="531" t="s">
        <v>539</v>
      </c>
      <c r="DR6" s="330">
        <v>3</v>
      </c>
      <c r="DS6" s="329" t="s">
        <v>540</v>
      </c>
      <c r="DT6" s="328">
        <v>3</v>
      </c>
      <c r="EA6" s="225" t="s">
        <v>541</v>
      </c>
      <c r="EB6" s="225" t="s">
        <v>11</v>
      </c>
      <c r="EC6" s="225" t="s">
        <v>78</v>
      </c>
      <c r="ED6" s="225" t="s">
        <v>473</v>
      </c>
      <c r="EE6" s="225">
        <v>1604030</v>
      </c>
      <c r="EF6" s="225" t="s">
        <v>542</v>
      </c>
      <c r="EG6" s="232">
        <v>43392.25</v>
      </c>
      <c r="EH6" s="225" t="s">
        <v>140</v>
      </c>
      <c r="EI6" s="225" t="s">
        <v>541</v>
      </c>
      <c r="EK6" s="312" t="str">
        <f t="shared" si="1"/>
        <v>VLI ADM FLO BE</v>
      </c>
      <c r="EL6" s="310" t="s">
        <v>11</v>
      </c>
      <c r="EM6" s="311" t="s">
        <v>53</v>
      </c>
      <c r="EN6" s="310" t="s">
        <v>475</v>
      </c>
      <c r="EO6" s="310" t="s">
        <v>195</v>
      </c>
      <c r="EP6" s="311" t="s">
        <v>102</v>
      </c>
      <c r="EQ6" s="311" t="s">
        <v>53</v>
      </c>
      <c r="ER6" s="310" t="s">
        <v>2</v>
      </c>
      <c r="ET6" s="516">
        <v>3</v>
      </c>
      <c r="EU6" s="515" t="s">
        <v>124</v>
      </c>
      <c r="EV6" s="515" t="s">
        <v>124</v>
      </c>
      <c r="EW6" s="515" t="s">
        <v>124</v>
      </c>
      <c r="EX6" s="515" t="s">
        <v>100</v>
      </c>
      <c r="EY6" s="515">
        <v>3</v>
      </c>
      <c r="EZ6" s="514" t="s">
        <v>28</v>
      </c>
      <c r="GA6" s="459" t="s">
        <v>543</v>
      </c>
      <c r="GB6" s="459" t="s">
        <v>544</v>
      </c>
      <c r="GC6" s="458">
        <v>33</v>
      </c>
      <c r="GD6" s="457" t="s">
        <v>8</v>
      </c>
      <c r="GE6" s="456" t="s">
        <v>29</v>
      </c>
      <c r="GF6" s="455" t="s">
        <v>196</v>
      </c>
      <c r="GG6" s="336" t="s">
        <v>490</v>
      </c>
      <c r="GH6" s="336"/>
      <c r="GI6" s="336"/>
      <c r="GJ6" s="336"/>
      <c r="GK6" s="335" t="s">
        <v>29</v>
      </c>
      <c r="GL6" s="454" t="s">
        <v>29</v>
      </c>
      <c r="HH6" s="170">
        <f t="shared" si="2"/>
        <v>2368</v>
      </c>
      <c r="HI6" s="252"/>
      <c r="HJ6" s="171" t="s">
        <v>545</v>
      </c>
      <c r="HK6" s="171" t="s">
        <v>546</v>
      </c>
      <c r="HL6" s="171" t="s">
        <v>547</v>
      </c>
      <c r="HM6" s="251" t="s">
        <v>32</v>
      </c>
      <c r="HN6" s="237" t="s">
        <v>494</v>
      </c>
      <c r="HO6" s="238" t="s">
        <v>194</v>
      </c>
      <c r="HP6" s="238" t="s">
        <v>470</v>
      </c>
      <c r="HQ6" s="237" t="s">
        <v>332</v>
      </c>
      <c r="HR6" s="236" t="s">
        <v>107</v>
      </c>
      <c r="HS6" s="250" t="s">
        <v>548</v>
      </c>
      <c r="HT6" s="238" t="s">
        <v>8</v>
      </c>
      <c r="HU6" s="236" t="s">
        <v>8</v>
      </c>
      <c r="HV6" s="237" t="s">
        <v>101</v>
      </c>
      <c r="HW6" s="236" t="s">
        <v>15</v>
      </c>
      <c r="ID6" s="8"/>
      <c r="IE6" s="170"/>
      <c r="IF6" s="172"/>
      <c r="IG6" s="170"/>
      <c r="IH6" s="170"/>
      <c r="II6" s="170"/>
      <c r="IJ6" s="174" t="s">
        <v>549</v>
      </c>
      <c r="IK6" s="174" t="s">
        <v>550</v>
      </c>
      <c r="IL6" s="174" t="s">
        <v>551</v>
      </c>
      <c r="IM6" s="287" t="s">
        <v>551</v>
      </c>
      <c r="IN6" s="174" t="s">
        <v>550</v>
      </c>
      <c r="IO6" s="174" t="s">
        <v>551</v>
      </c>
      <c r="IU6" s="547" t="s">
        <v>126</v>
      </c>
      <c r="IV6" s="270">
        <v>167</v>
      </c>
      <c r="IW6" s="270">
        <f>SUM($IV6,SUMIF($JB$4:$JB$29,$IU6,$JH$4:$JH$29))</f>
        <v>246</v>
      </c>
      <c r="IX6" s="546">
        <f>IFERROR(IW6/2,0)</f>
        <v>123</v>
      </c>
      <c r="JA6" s="513">
        <v>3</v>
      </c>
      <c r="JB6" s="512" t="s">
        <v>100</v>
      </c>
      <c r="JC6" s="511" t="s">
        <v>124</v>
      </c>
      <c r="JD6" s="511" t="s">
        <v>131</v>
      </c>
      <c r="JE6" s="510" t="s">
        <v>124</v>
      </c>
      <c r="JF6" s="508" t="s">
        <v>100</v>
      </c>
      <c r="JG6" s="536">
        <v>0.125</v>
      </c>
      <c r="JH6" s="499">
        <v>40</v>
      </c>
      <c r="JI6" s="508" t="s">
        <v>101</v>
      </c>
    </row>
    <row r="7" spans="5:269" x14ac:dyDescent="0.2">
      <c r="AF7" s="171">
        <v>239</v>
      </c>
      <c r="AG7" s="225" t="s">
        <v>193</v>
      </c>
      <c r="AH7" s="225" t="s">
        <v>197</v>
      </c>
      <c r="AI7" s="225" t="s">
        <v>101</v>
      </c>
      <c r="AJ7" s="225" t="s">
        <v>475</v>
      </c>
      <c r="AL7" s="235" t="s">
        <v>107</v>
      </c>
      <c r="AM7" s="253" t="s">
        <v>107</v>
      </c>
      <c r="AN7" s="253" t="s">
        <v>509</v>
      </c>
      <c r="AQ7" s="235" t="s">
        <v>552</v>
      </c>
      <c r="AR7" s="225" t="s">
        <v>56</v>
      </c>
      <c r="AS7" s="225" t="s">
        <v>553</v>
      </c>
      <c r="AT7" s="225" t="s">
        <v>101</v>
      </c>
      <c r="AU7" s="241" t="s">
        <v>532</v>
      </c>
      <c r="AV7" s="241" t="s">
        <v>533</v>
      </c>
      <c r="AX7" s="235" t="s">
        <v>554</v>
      </c>
      <c r="AY7" s="225" t="s">
        <v>10</v>
      </c>
      <c r="AZ7" s="225" t="s">
        <v>338</v>
      </c>
      <c r="BA7" s="225" t="s">
        <v>555</v>
      </c>
      <c r="BB7" s="225" t="s">
        <v>194</v>
      </c>
      <c r="BC7" s="225" t="s">
        <v>101</v>
      </c>
      <c r="BD7" s="241" t="s">
        <v>10</v>
      </c>
      <c r="BG7" s="235" t="s">
        <v>556</v>
      </c>
      <c r="BH7" s="225" t="s">
        <v>56</v>
      </c>
      <c r="BI7" s="225" t="s">
        <v>199</v>
      </c>
      <c r="BJ7" s="225" t="s">
        <v>130</v>
      </c>
      <c r="BK7" s="225" t="s">
        <v>194</v>
      </c>
      <c r="BL7" s="225" t="s">
        <v>315</v>
      </c>
      <c r="BM7" s="241" t="s">
        <v>314</v>
      </c>
      <c r="BP7" s="235" t="str">
        <f t="shared" si="0"/>
        <v>PCZ 6</v>
      </c>
      <c r="BQ7" s="225" t="s">
        <v>100</v>
      </c>
      <c r="BR7" s="171">
        <v>6</v>
      </c>
      <c r="BS7" s="171" t="s">
        <v>51</v>
      </c>
      <c r="BT7" s="241" t="s">
        <v>51</v>
      </c>
      <c r="BU7" s="241" t="s">
        <v>51</v>
      </c>
      <c r="BV7" s="241" t="s">
        <v>100</v>
      </c>
      <c r="BW7" s="241" t="s">
        <v>100</v>
      </c>
      <c r="CJ7" s="248">
        <f t="shared" si="3"/>
        <v>45324</v>
      </c>
      <c r="CK7" s="249">
        <v>0</v>
      </c>
      <c r="CL7" s="248">
        <f t="shared" si="4"/>
        <v>45324.083333333336</v>
      </c>
      <c r="CM7" s="215">
        <v>1</v>
      </c>
      <c r="CN7" s="215" t="s">
        <v>134</v>
      </c>
      <c r="CO7" s="215" t="s">
        <v>515</v>
      </c>
      <c r="CP7" s="218" t="s">
        <v>134</v>
      </c>
      <c r="CQ7" s="215" t="s">
        <v>134</v>
      </c>
      <c r="CR7" s="214"/>
      <c r="CS7" s="214"/>
      <c r="CT7" s="214"/>
      <c r="CU7" s="214"/>
      <c r="CW7" s="235">
        <v>5</v>
      </c>
      <c r="CX7" s="225" t="s">
        <v>100</v>
      </c>
      <c r="CY7" s="253" t="s">
        <v>557</v>
      </c>
      <c r="CZ7" s="253"/>
      <c r="DB7" s="225" t="s">
        <v>125</v>
      </c>
      <c r="DC7" s="225" t="s">
        <v>558</v>
      </c>
      <c r="DE7" s="527" t="s">
        <v>125</v>
      </c>
      <c r="DF7" s="527" t="s">
        <v>559</v>
      </c>
      <c r="DG7" s="526" t="s">
        <v>22</v>
      </c>
      <c r="DH7" s="7"/>
      <c r="DI7" s="7"/>
      <c r="DJ7" s="7"/>
      <c r="DK7" s="7"/>
      <c r="DR7" s="330">
        <v>4</v>
      </c>
      <c r="DS7" s="329" t="s">
        <v>560</v>
      </c>
      <c r="DT7" s="328">
        <v>4</v>
      </c>
      <c r="EA7" s="225" t="s">
        <v>561</v>
      </c>
      <c r="EB7" s="225" t="s">
        <v>56</v>
      </c>
      <c r="EC7" s="225" t="s">
        <v>58</v>
      </c>
      <c r="ED7" s="225" t="s">
        <v>107</v>
      </c>
      <c r="EE7" s="225">
        <v>1603971</v>
      </c>
      <c r="EF7" s="225" t="s">
        <v>562</v>
      </c>
      <c r="EG7" s="232">
        <v>43392.291666666657</v>
      </c>
      <c r="EH7" s="225" t="s">
        <v>141</v>
      </c>
      <c r="EI7" s="225" t="s">
        <v>561</v>
      </c>
      <c r="EK7" s="309" t="str">
        <f t="shared" si="1"/>
        <v>MRS ADM MIL BL</v>
      </c>
      <c r="EL7" s="307" t="s">
        <v>10</v>
      </c>
      <c r="EM7" s="308" t="s">
        <v>53</v>
      </c>
      <c r="EN7" s="307" t="s">
        <v>563</v>
      </c>
      <c r="EO7" s="307" t="s">
        <v>194</v>
      </c>
      <c r="EP7" s="308" t="s">
        <v>104</v>
      </c>
      <c r="EQ7" s="308" t="s">
        <v>53</v>
      </c>
      <c r="ER7" s="307" t="s">
        <v>2</v>
      </c>
      <c r="ET7" s="516">
        <v>4</v>
      </c>
      <c r="EU7" s="515" t="s">
        <v>51</v>
      </c>
      <c r="EV7" s="515" t="s">
        <v>51</v>
      </c>
      <c r="EW7" s="515" t="s">
        <v>51</v>
      </c>
      <c r="EX7" s="515" t="s">
        <v>100</v>
      </c>
      <c r="EY7" s="515">
        <v>4</v>
      </c>
      <c r="EZ7" s="514" t="s">
        <v>51</v>
      </c>
      <c r="GA7" s="478" t="s">
        <v>564</v>
      </c>
      <c r="GB7" s="478" t="s">
        <v>565</v>
      </c>
      <c r="GC7" s="477">
        <v>53</v>
      </c>
      <c r="GD7" s="476" t="s">
        <v>8</v>
      </c>
      <c r="GE7" s="475" t="s">
        <v>27</v>
      </c>
      <c r="GF7" s="474" t="s">
        <v>193</v>
      </c>
      <c r="GG7" s="355" t="s">
        <v>566</v>
      </c>
      <c r="GH7" s="355"/>
      <c r="GI7" s="355"/>
      <c r="GJ7" s="355"/>
      <c r="GK7" s="354" t="s">
        <v>27</v>
      </c>
      <c r="GL7" s="473" t="s">
        <v>27</v>
      </c>
      <c r="HH7" s="170">
        <f t="shared" si="2"/>
        <v>2372</v>
      </c>
      <c r="HI7" s="252"/>
      <c r="HJ7" s="171" t="s">
        <v>567</v>
      </c>
      <c r="HK7" s="171" t="s">
        <v>568</v>
      </c>
      <c r="HL7" s="171" t="s">
        <v>547</v>
      </c>
      <c r="HM7" s="251" t="s">
        <v>167</v>
      </c>
      <c r="HN7" s="237" t="s">
        <v>494</v>
      </c>
      <c r="HO7" s="238" t="s">
        <v>194</v>
      </c>
      <c r="HP7" s="238" t="s">
        <v>470</v>
      </c>
      <c r="HQ7" s="237" t="s">
        <v>332</v>
      </c>
      <c r="HR7" s="236" t="s">
        <v>107</v>
      </c>
      <c r="HS7" s="250" t="s">
        <v>569</v>
      </c>
      <c r="HT7" s="238" t="s">
        <v>8</v>
      </c>
      <c r="HU7" s="236" t="s">
        <v>8</v>
      </c>
      <c r="HV7" s="237" t="s">
        <v>101</v>
      </c>
      <c r="HW7" s="236" t="s">
        <v>15</v>
      </c>
      <c r="IC7" s="545" t="s">
        <v>570</v>
      </c>
      <c r="ID7" s="545" t="s">
        <v>570</v>
      </c>
      <c r="IE7" s="544" t="s">
        <v>227</v>
      </c>
      <c r="IF7" s="543" t="s">
        <v>95</v>
      </c>
      <c r="IG7" s="543" t="s">
        <v>94</v>
      </c>
      <c r="IH7" s="543" t="s">
        <v>135</v>
      </c>
      <c r="II7" s="542" t="s">
        <v>232</v>
      </c>
      <c r="IJ7" s="541" t="s">
        <v>571</v>
      </c>
      <c r="IK7" s="541" t="s">
        <v>499</v>
      </c>
      <c r="IL7" s="541" t="s">
        <v>571</v>
      </c>
      <c r="IM7" s="541" t="s">
        <v>571</v>
      </c>
      <c r="IN7" s="541" t="s">
        <v>499</v>
      </c>
      <c r="IO7" s="541" t="s">
        <v>571</v>
      </c>
      <c r="IU7" s="540" t="s">
        <v>125</v>
      </c>
      <c r="IV7" s="261">
        <v>59</v>
      </c>
      <c r="IW7" s="261">
        <f>SUM($IV7,SUMIF($JB$4:$JB$29,$IU7,$JH$4:$JH$29))</f>
        <v>379</v>
      </c>
      <c r="IX7" s="539">
        <f>IFERROR(IW7/2,0)</f>
        <v>189.5</v>
      </c>
      <c r="JA7" s="513">
        <v>4</v>
      </c>
      <c r="JB7" s="503" t="s">
        <v>110</v>
      </c>
      <c r="JC7" s="502" t="s">
        <v>78</v>
      </c>
      <c r="JD7" s="502" t="s">
        <v>131</v>
      </c>
      <c r="JE7" s="501" t="s">
        <v>137</v>
      </c>
      <c r="JF7" s="498" t="s">
        <v>110</v>
      </c>
      <c r="JG7" s="536">
        <v>8.3333333333333329E-2</v>
      </c>
      <c r="JH7" s="535">
        <v>160</v>
      </c>
      <c r="JI7" s="498" t="s">
        <v>101</v>
      </c>
    </row>
    <row r="8" spans="5:269" x14ac:dyDescent="0.2">
      <c r="AF8" s="171">
        <v>245</v>
      </c>
      <c r="AG8" s="225" t="s">
        <v>193</v>
      </c>
      <c r="AH8" s="225" t="s">
        <v>197</v>
      </c>
      <c r="AI8" s="225" t="s">
        <v>101</v>
      </c>
      <c r="AJ8" s="225" t="s">
        <v>475</v>
      </c>
      <c r="AL8" s="235" t="s">
        <v>572</v>
      </c>
      <c r="AM8" s="253" t="s">
        <v>107</v>
      </c>
      <c r="AN8" s="253" t="s">
        <v>509</v>
      </c>
      <c r="AQ8" s="235" t="s">
        <v>573</v>
      </c>
      <c r="AR8" s="225" t="s">
        <v>56</v>
      </c>
      <c r="AS8" s="225" t="s">
        <v>574</v>
      </c>
      <c r="AT8" s="225" t="s">
        <v>101</v>
      </c>
      <c r="AU8" s="241" t="s">
        <v>532</v>
      </c>
      <c r="AV8" s="241" t="s">
        <v>533</v>
      </c>
      <c r="AX8" s="235" t="s">
        <v>575</v>
      </c>
      <c r="AY8" s="225" t="s">
        <v>10</v>
      </c>
      <c r="AZ8" s="225" t="s">
        <v>576</v>
      </c>
      <c r="BA8" s="225" t="s">
        <v>10</v>
      </c>
      <c r="BB8" s="225" t="s">
        <v>194</v>
      </c>
      <c r="BC8" s="225" t="s">
        <v>103</v>
      </c>
      <c r="BD8" s="241" t="s">
        <v>10</v>
      </c>
      <c r="BG8" s="235" t="s">
        <v>577</v>
      </c>
      <c r="BH8" s="225" t="s">
        <v>11</v>
      </c>
      <c r="BI8" s="225" t="s">
        <v>199</v>
      </c>
      <c r="BJ8" s="225" t="s">
        <v>137</v>
      </c>
      <c r="BK8" s="225" t="s">
        <v>195</v>
      </c>
      <c r="BL8" s="225" t="s">
        <v>103</v>
      </c>
      <c r="BM8" s="241" t="s">
        <v>78</v>
      </c>
      <c r="BP8" s="235" t="str">
        <f t="shared" si="0"/>
        <v>PCZ 006 - CUTRALE;</v>
      </c>
      <c r="BQ8" s="225" t="s">
        <v>100</v>
      </c>
      <c r="BR8" s="171" t="s">
        <v>516</v>
      </c>
      <c r="BS8" s="171" t="s">
        <v>51</v>
      </c>
      <c r="BT8" s="241" t="s">
        <v>51</v>
      </c>
      <c r="BU8" s="241" t="s">
        <v>51</v>
      </c>
      <c r="BV8" s="241" t="s">
        <v>100</v>
      </c>
      <c r="BW8" s="241" t="s">
        <v>100</v>
      </c>
      <c r="CJ8" s="248">
        <f t="shared" si="3"/>
        <v>45324</v>
      </c>
      <c r="CK8" s="249">
        <v>0</v>
      </c>
      <c r="CL8" s="248">
        <f t="shared" si="4"/>
        <v>45324.125</v>
      </c>
      <c r="CM8" s="215">
        <v>1</v>
      </c>
      <c r="CN8" s="215" t="s">
        <v>134</v>
      </c>
      <c r="CO8" s="215" t="s">
        <v>515</v>
      </c>
      <c r="CP8" s="218" t="s">
        <v>134</v>
      </c>
      <c r="CQ8" s="215" t="s">
        <v>134</v>
      </c>
      <c r="CR8" s="214"/>
      <c r="CS8" s="214"/>
      <c r="CT8" s="214"/>
      <c r="CU8" s="214"/>
      <c r="CW8" s="235">
        <v>203</v>
      </c>
      <c r="CY8" s="253"/>
      <c r="CZ8" s="253"/>
      <c r="DB8" s="225" t="s">
        <v>125</v>
      </c>
      <c r="DC8" s="225" t="s">
        <v>578</v>
      </c>
      <c r="DE8" s="527" t="s">
        <v>100</v>
      </c>
      <c r="DF8" s="527" t="s">
        <v>579</v>
      </c>
      <c r="DG8" s="526" t="s">
        <v>580</v>
      </c>
      <c r="DH8" s="7"/>
      <c r="DI8" s="530" t="s">
        <v>107</v>
      </c>
      <c r="DJ8" s="529" t="s">
        <v>56</v>
      </c>
      <c r="DK8" s="531" t="s">
        <v>581</v>
      </c>
      <c r="DR8" s="330">
        <v>5</v>
      </c>
      <c r="DS8" s="329" t="s">
        <v>582</v>
      </c>
      <c r="DT8" s="328">
        <v>5</v>
      </c>
      <c r="EA8" s="225" t="s">
        <v>583</v>
      </c>
      <c r="EB8" s="225" t="s">
        <v>56</v>
      </c>
      <c r="EC8" s="225" t="s">
        <v>584</v>
      </c>
      <c r="ED8" s="225" t="s">
        <v>585</v>
      </c>
      <c r="EE8" s="225">
        <v>1603526</v>
      </c>
      <c r="EF8" s="225" t="s">
        <v>586</v>
      </c>
      <c r="EG8" s="232">
        <v>43392.333333333343</v>
      </c>
      <c r="EH8" s="225" t="s">
        <v>141</v>
      </c>
      <c r="EI8" s="225" t="s">
        <v>583</v>
      </c>
      <c r="EK8" s="306" t="str">
        <f t="shared" si="1"/>
        <v>RUMO ADM MIL BL</v>
      </c>
      <c r="EL8" s="304" t="s">
        <v>8</v>
      </c>
      <c r="EM8" s="305" t="s">
        <v>53</v>
      </c>
      <c r="EN8" s="304" t="s">
        <v>563</v>
      </c>
      <c r="EO8" s="304" t="s">
        <v>194</v>
      </c>
      <c r="EP8" s="305" t="s">
        <v>104</v>
      </c>
      <c r="EQ8" s="305" t="s">
        <v>53</v>
      </c>
      <c r="ER8" s="304" t="s">
        <v>2</v>
      </c>
      <c r="ET8" s="516">
        <v>5</v>
      </c>
      <c r="EU8" s="515" t="s">
        <v>56</v>
      </c>
      <c r="EV8" s="515" t="s">
        <v>56</v>
      </c>
      <c r="EW8" s="515" t="s">
        <v>56</v>
      </c>
      <c r="EX8" s="515" t="s">
        <v>107</v>
      </c>
      <c r="EY8" s="515">
        <v>5</v>
      </c>
      <c r="EZ8" s="514" t="s">
        <v>56</v>
      </c>
      <c r="GA8" s="472" t="s">
        <v>587</v>
      </c>
      <c r="GB8" s="472" t="s">
        <v>588</v>
      </c>
      <c r="GC8" s="471">
        <v>62</v>
      </c>
      <c r="GD8" s="470" t="s">
        <v>8</v>
      </c>
      <c r="GE8" s="469" t="s">
        <v>27</v>
      </c>
      <c r="GF8" s="468" t="s">
        <v>198</v>
      </c>
      <c r="GG8" s="346" t="s">
        <v>490</v>
      </c>
      <c r="GH8" s="346"/>
      <c r="GI8" s="346"/>
      <c r="GJ8" s="346"/>
      <c r="GK8" s="345" t="s">
        <v>27</v>
      </c>
      <c r="GL8" s="467" t="s">
        <v>27</v>
      </c>
      <c r="HH8" s="170">
        <f t="shared" si="2"/>
        <v>2374</v>
      </c>
      <c r="HI8" s="252"/>
      <c r="HJ8" s="171" t="s">
        <v>589</v>
      </c>
      <c r="HK8" s="171" t="s">
        <v>590</v>
      </c>
      <c r="HL8" s="171" t="s">
        <v>547</v>
      </c>
      <c r="HM8" s="251" t="s">
        <v>32</v>
      </c>
      <c r="HN8" s="237" t="s">
        <v>494</v>
      </c>
      <c r="HO8" s="238" t="s">
        <v>194</v>
      </c>
      <c r="HP8" s="238" t="s">
        <v>470</v>
      </c>
      <c r="HQ8" s="237" t="s">
        <v>332</v>
      </c>
      <c r="HR8" s="236" t="s">
        <v>107</v>
      </c>
      <c r="HS8" s="250" t="s">
        <v>557</v>
      </c>
      <c r="HT8" s="238" t="s">
        <v>8</v>
      </c>
      <c r="HU8" s="236" t="s">
        <v>8</v>
      </c>
      <c r="HV8" s="237" t="s">
        <v>101</v>
      </c>
      <c r="HW8" s="236" t="s">
        <v>15</v>
      </c>
      <c r="IC8" s="225" t="str">
        <f t="shared" ref="IC8:IC39" si="5">IF8&amp;" "&amp;II8</f>
        <v>TGG Farelo</v>
      </c>
      <c r="ID8" s="7" t="str">
        <f t="shared" ref="ID8:ID47" si="6">IE8&amp;" "&amp;IF8&amp;" "&amp;IH8&amp;" "&amp;II8</f>
        <v>PCZ TGG Grão Farelo</v>
      </c>
      <c r="IE8" s="466" t="s">
        <v>100</v>
      </c>
      <c r="IF8" s="465" t="s">
        <v>29</v>
      </c>
      <c r="IG8" s="464" t="s">
        <v>29</v>
      </c>
      <c r="IH8" s="463" t="s">
        <v>101</v>
      </c>
      <c r="II8" s="462" t="s">
        <v>193</v>
      </c>
      <c r="IJ8" s="460">
        <v>80</v>
      </c>
      <c r="IK8" s="460">
        <v>1</v>
      </c>
      <c r="IL8" s="460">
        <v>80</v>
      </c>
      <c r="IM8" s="461">
        <v>10</v>
      </c>
      <c r="IN8" s="460">
        <v>1</v>
      </c>
      <c r="IO8" s="460">
        <v>240</v>
      </c>
      <c r="IP8" s="226">
        <f t="shared" ref="IP8:IP47" si="7">IO8/24</f>
        <v>10</v>
      </c>
      <c r="IU8" s="538" t="s">
        <v>100</v>
      </c>
      <c r="IV8" s="223">
        <v>363</v>
      </c>
      <c r="IW8" s="223">
        <f>SUM($IV8,SUMIF($JB$4:$JB$29,$IU8,$JH$4:$JH$29))</f>
        <v>738</v>
      </c>
      <c r="IX8" s="537">
        <f>IFERROR(IW8/2,0)</f>
        <v>369</v>
      </c>
      <c r="JA8" s="513">
        <v>4</v>
      </c>
      <c r="JB8" s="503" t="s">
        <v>100</v>
      </c>
      <c r="JC8" s="502" t="s">
        <v>51</v>
      </c>
      <c r="JD8" s="502" t="s">
        <v>131</v>
      </c>
      <c r="JE8" s="501" t="s">
        <v>51</v>
      </c>
      <c r="JF8" s="498" t="s">
        <v>100</v>
      </c>
      <c r="JG8" s="536">
        <v>0.125</v>
      </c>
      <c r="JH8" s="535">
        <v>80</v>
      </c>
      <c r="JI8" s="498" t="s">
        <v>101</v>
      </c>
    </row>
    <row r="9" spans="5:269" x14ac:dyDescent="0.2">
      <c r="AF9" s="171">
        <v>251</v>
      </c>
      <c r="AG9" s="225" t="s">
        <v>193</v>
      </c>
      <c r="AH9" s="225" t="s">
        <v>197</v>
      </c>
      <c r="AI9" s="225" t="s">
        <v>101</v>
      </c>
      <c r="AJ9" s="225" t="s">
        <v>475</v>
      </c>
      <c r="AL9" s="235" t="s">
        <v>199</v>
      </c>
      <c r="AM9" s="253" t="s">
        <v>199</v>
      </c>
      <c r="AN9" s="253" t="s">
        <v>476</v>
      </c>
      <c r="AQ9" s="235" t="s">
        <v>591</v>
      </c>
      <c r="AR9" s="225" t="s">
        <v>56</v>
      </c>
      <c r="AS9" s="225" t="s">
        <v>202</v>
      </c>
      <c r="AT9" s="225" t="s">
        <v>315</v>
      </c>
      <c r="AU9" s="241" t="s">
        <v>315</v>
      </c>
      <c r="AV9" s="241" t="s">
        <v>592</v>
      </c>
      <c r="AX9" s="235" t="s">
        <v>593</v>
      </c>
      <c r="AY9" s="225" t="s">
        <v>10</v>
      </c>
      <c r="AZ9" s="225" t="s">
        <v>576</v>
      </c>
      <c r="BA9" s="225" t="s">
        <v>594</v>
      </c>
      <c r="BB9" s="225" t="s">
        <v>194</v>
      </c>
      <c r="BC9" s="225" t="s">
        <v>103</v>
      </c>
      <c r="BD9" s="241" t="s">
        <v>10</v>
      </c>
      <c r="BG9" s="235" t="s">
        <v>595</v>
      </c>
      <c r="BH9" s="225" t="s">
        <v>11</v>
      </c>
      <c r="BI9" s="225" t="s">
        <v>199</v>
      </c>
      <c r="BJ9" s="225" t="s">
        <v>137</v>
      </c>
      <c r="BK9" s="225" t="s">
        <v>195</v>
      </c>
      <c r="BL9" s="225" t="s">
        <v>101</v>
      </c>
      <c r="BM9" s="241" t="s">
        <v>78</v>
      </c>
      <c r="BP9" s="235" t="str">
        <f t="shared" si="0"/>
        <v>PCZ CUTRALE</v>
      </c>
      <c r="BQ9" s="225" t="s">
        <v>100</v>
      </c>
      <c r="BR9" s="171" t="s">
        <v>30</v>
      </c>
      <c r="BS9" s="171" t="s">
        <v>51</v>
      </c>
      <c r="BT9" s="241" t="s">
        <v>51</v>
      </c>
      <c r="BU9" s="241" t="s">
        <v>51</v>
      </c>
      <c r="BV9" s="241" t="s">
        <v>100</v>
      </c>
      <c r="BW9" s="241" t="s">
        <v>100</v>
      </c>
      <c r="CJ9" s="248">
        <f t="shared" si="3"/>
        <v>45324</v>
      </c>
      <c r="CK9" s="249">
        <v>0</v>
      </c>
      <c r="CL9" s="248">
        <f t="shared" si="4"/>
        <v>45324.166666666664</v>
      </c>
      <c r="CM9" s="215">
        <v>1</v>
      </c>
      <c r="CN9" s="215" t="s">
        <v>134</v>
      </c>
      <c r="CO9" s="215" t="s">
        <v>515</v>
      </c>
      <c r="CP9" s="218" t="s">
        <v>134</v>
      </c>
      <c r="CQ9" s="215" t="s">
        <v>134</v>
      </c>
      <c r="CR9" s="214"/>
      <c r="CS9" s="214"/>
      <c r="CT9" s="214"/>
      <c r="CU9" s="214"/>
      <c r="CW9" s="235">
        <v>204</v>
      </c>
      <c r="CX9" s="225" t="s">
        <v>127</v>
      </c>
      <c r="CY9" s="253" t="s">
        <v>596</v>
      </c>
      <c r="CZ9" s="253"/>
      <c r="DB9" s="225" t="s">
        <v>125</v>
      </c>
      <c r="DC9" s="225" t="s">
        <v>597</v>
      </c>
      <c r="DE9" s="527" t="s">
        <v>107</v>
      </c>
      <c r="DF9" s="527" t="s">
        <v>598</v>
      </c>
      <c r="DG9" s="526" t="s">
        <v>26</v>
      </c>
      <c r="DH9" s="7"/>
      <c r="DI9" s="530" t="s">
        <v>107</v>
      </c>
      <c r="DJ9" s="529" t="s">
        <v>56</v>
      </c>
      <c r="DK9" s="531" t="s">
        <v>599</v>
      </c>
      <c r="DR9" s="330">
        <v>6</v>
      </c>
      <c r="DS9" s="342" t="s">
        <v>600</v>
      </c>
      <c r="DT9" s="328">
        <v>6</v>
      </c>
      <c r="EA9" s="225" t="s">
        <v>601</v>
      </c>
      <c r="EB9" s="225" t="s">
        <v>56</v>
      </c>
      <c r="EC9" s="225" t="s">
        <v>478</v>
      </c>
      <c r="ED9" s="225" t="s">
        <v>107</v>
      </c>
      <c r="EE9" s="225">
        <v>1603376</v>
      </c>
      <c r="EF9" s="225" t="s">
        <v>602</v>
      </c>
      <c r="EG9" s="232">
        <v>43392.375</v>
      </c>
      <c r="EH9" s="225" t="s">
        <v>141</v>
      </c>
      <c r="EI9" s="225" t="s">
        <v>601</v>
      </c>
      <c r="EK9" s="303" t="str">
        <f t="shared" si="1"/>
        <v>VLI ADM MIL BE</v>
      </c>
      <c r="EL9" s="301" t="s">
        <v>11</v>
      </c>
      <c r="EM9" s="302" t="s">
        <v>53</v>
      </c>
      <c r="EN9" s="301" t="s">
        <v>563</v>
      </c>
      <c r="EO9" s="301" t="s">
        <v>195</v>
      </c>
      <c r="EP9" s="302" t="s">
        <v>104</v>
      </c>
      <c r="EQ9" s="302" t="s">
        <v>53</v>
      </c>
      <c r="ER9" s="301" t="s">
        <v>2</v>
      </c>
      <c r="ET9" s="516">
        <v>6</v>
      </c>
      <c r="EU9" s="515" t="s">
        <v>56</v>
      </c>
      <c r="EV9" s="515" t="s">
        <v>603</v>
      </c>
      <c r="EW9" s="515" t="s">
        <v>603</v>
      </c>
      <c r="EX9" s="515" t="s">
        <v>107</v>
      </c>
      <c r="EY9" s="515">
        <v>6</v>
      </c>
      <c r="EZ9" s="514" t="s">
        <v>56</v>
      </c>
      <c r="GA9" s="459" t="s">
        <v>604</v>
      </c>
      <c r="GB9" s="459" t="s">
        <v>605</v>
      </c>
      <c r="GC9" s="458">
        <v>71</v>
      </c>
      <c r="GD9" s="457" t="s">
        <v>8</v>
      </c>
      <c r="GE9" s="456" t="s">
        <v>27</v>
      </c>
      <c r="GF9" s="455" t="s">
        <v>196</v>
      </c>
      <c r="GG9" s="336" t="s">
        <v>490</v>
      </c>
      <c r="GH9" s="336"/>
      <c r="GI9" s="336"/>
      <c r="GJ9" s="336"/>
      <c r="GK9" s="335" t="s">
        <v>27</v>
      </c>
      <c r="GL9" s="454" t="s">
        <v>27</v>
      </c>
      <c r="HH9" s="170">
        <f t="shared" si="2"/>
        <v>2376</v>
      </c>
      <c r="HI9" s="252"/>
      <c r="HJ9" s="171" t="s">
        <v>606</v>
      </c>
      <c r="HK9" s="171" t="s">
        <v>607</v>
      </c>
      <c r="HL9" s="171" t="s">
        <v>547</v>
      </c>
      <c r="HM9" s="251" t="s">
        <v>32</v>
      </c>
      <c r="HN9" s="237" t="s">
        <v>494</v>
      </c>
      <c r="HO9" s="238" t="s">
        <v>194</v>
      </c>
      <c r="HP9" s="238" t="s">
        <v>470</v>
      </c>
      <c r="HQ9" s="237" t="s">
        <v>332</v>
      </c>
      <c r="HR9" s="236" t="s">
        <v>107</v>
      </c>
      <c r="HS9" s="250" t="s">
        <v>608</v>
      </c>
      <c r="HT9" s="238" t="s">
        <v>8</v>
      </c>
      <c r="HU9" s="236" t="s">
        <v>8</v>
      </c>
      <c r="HV9" s="237" t="s">
        <v>101</v>
      </c>
      <c r="HW9" s="236" t="s">
        <v>15</v>
      </c>
      <c r="IC9" s="225" t="str">
        <f t="shared" si="5"/>
        <v>TGG Milho</v>
      </c>
      <c r="ID9" s="7" t="str">
        <f t="shared" si="6"/>
        <v>PCZ TGG Grão Milho</v>
      </c>
      <c r="IE9" s="423" t="s">
        <v>100</v>
      </c>
      <c r="IF9" s="422" t="s">
        <v>29</v>
      </c>
      <c r="IG9" s="421" t="s">
        <v>29</v>
      </c>
      <c r="IH9" s="420" t="s">
        <v>101</v>
      </c>
      <c r="II9" s="419" t="s">
        <v>196</v>
      </c>
      <c r="IJ9" s="417">
        <v>80</v>
      </c>
      <c r="IK9" s="417">
        <v>1</v>
      </c>
      <c r="IL9" s="417">
        <v>80</v>
      </c>
      <c r="IM9" s="418">
        <v>13.33333333333333</v>
      </c>
      <c r="IN9" s="417">
        <v>1</v>
      </c>
      <c r="IO9" s="417">
        <v>320</v>
      </c>
      <c r="IP9" s="226">
        <f t="shared" si="7"/>
        <v>13.333333333333334</v>
      </c>
      <c r="IU9" s="534" t="s">
        <v>609</v>
      </c>
      <c r="IV9" s="533">
        <f>SUM(IV6:IV7)</f>
        <v>226</v>
      </c>
      <c r="IW9" s="533">
        <f>SUM(IW6:IW7)</f>
        <v>625</v>
      </c>
      <c r="IX9" s="532">
        <f>SUM(IX6:IX7)</f>
        <v>312.5</v>
      </c>
      <c r="JA9" s="513">
        <v>5</v>
      </c>
      <c r="JB9" s="512" t="s">
        <v>125</v>
      </c>
      <c r="JC9" s="511" t="s">
        <v>54</v>
      </c>
      <c r="JD9" s="511" t="s">
        <v>131</v>
      </c>
      <c r="JE9" s="510" t="s">
        <v>106</v>
      </c>
      <c r="JF9" s="508" t="s">
        <v>107</v>
      </c>
      <c r="JG9" s="525">
        <v>8.3333333333333329E-2</v>
      </c>
      <c r="JH9" s="499">
        <v>120</v>
      </c>
      <c r="JI9" s="508" t="s">
        <v>101</v>
      </c>
    </row>
    <row r="10" spans="5:269" x14ac:dyDescent="0.2">
      <c r="AF10" s="171">
        <v>252</v>
      </c>
      <c r="AG10" s="225" t="s">
        <v>193</v>
      </c>
      <c r="AH10" s="225" t="s">
        <v>197</v>
      </c>
      <c r="AI10" s="225" t="s">
        <v>101</v>
      </c>
      <c r="AJ10" s="225" t="s">
        <v>475</v>
      </c>
      <c r="AL10" s="235" t="s">
        <v>610</v>
      </c>
      <c r="AM10" s="253" t="s">
        <v>100</v>
      </c>
      <c r="AN10" s="253" t="s">
        <v>509</v>
      </c>
      <c r="AQ10" s="235" t="s">
        <v>611</v>
      </c>
      <c r="AR10" s="225" t="s">
        <v>56</v>
      </c>
      <c r="AS10" s="225" t="s">
        <v>495</v>
      </c>
      <c r="AT10" s="225" t="s">
        <v>101</v>
      </c>
      <c r="AU10" s="241" t="s">
        <v>612</v>
      </c>
      <c r="AV10" s="241" t="s">
        <v>390</v>
      </c>
      <c r="AX10" s="235" t="s">
        <v>613</v>
      </c>
      <c r="AY10" s="225" t="s">
        <v>10</v>
      </c>
      <c r="AZ10" s="225" t="s">
        <v>344</v>
      </c>
      <c r="BA10" s="225" t="s">
        <v>10</v>
      </c>
      <c r="BB10" s="225" t="s">
        <v>194</v>
      </c>
      <c r="BC10" s="225" t="s">
        <v>103</v>
      </c>
      <c r="BD10" s="241" t="s">
        <v>10</v>
      </c>
      <c r="BG10" s="235" t="s">
        <v>614</v>
      </c>
      <c r="BH10" s="225" t="s">
        <v>10</v>
      </c>
      <c r="BI10" s="225" t="s">
        <v>610</v>
      </c>
      <c r="BJ10" s="225" t="s">
        <v>557</v>
      </c>
      <c r="BK10" s="225" t="s">
        <v>194</v>
      </c>
      <c r="BL10" s="225" t="s">
        <v>101</v>
      </c>
      <c r="BM10" s="241" t="s">
        <v>27</v>
      </c>
      <c r="BP10" s="235" t="str">
        <f t="shared" si="0"/>
        <v>PCX 486</v>
      </c>
      <c r="BQ10" s="225" t="s">
        <v>125</v>
      </c>
      <c r="BR10" s="171">
        <v>486</v>
      </c>
      <c r="BS10" s="171" t="s">
        <v>53</v>
      </c>
      <c r="BT10" s="241" t="s">
        <v>104</v>
      </c>
      <c r="BU10" s="241" t="s">
        <v>104</v>
      </c>
      <c r="BV10" s="241" t="s">
        <v>107</v>
      </c>
      <c r="BW10" s="241" t="s">
        <v>125</v>
      </c>
      <c r="CJ10" s="248">
        <f t="shared" si="3"/>
        <v>45324</v>
      </c>
      <c r="CK10" s="249">
        <v>0</v>
      </c>
      <c r="CL10" s="248">
        <f t="shared" si="4"/>
        <v>45324.208333333336</v>
      </c>
      <c r="CM10" s="215">
        <v>1</v>
      </c>
      <c r="CN10" s="215" t="s">
        <v>134</v>
      </c>
      <c r="CO10" s="215" t="s">
        <v>515</v>
      </c>
      <c r="CP10" s="218" t="s">
        <v>134</v>
      </c>
      <c r="CQ10" s="215" t="s">
        <v>134</v>
      </c>
      <c r="CR10" s="214"/>
      <c r="CS10" s="214"/>
      <c r="CT10" s="214"/>
      <c r="CU10" s="214"/>
      <c r="CW10" s="235">
        <v>205</v>
      </c>
      <c r="CX10" s="225" t="s">
        <v>127</v>
      </c>
      <c r="CY10" s="253" t="s">
        <v>615</v>
      </c>
      <c r="CZ10" s="253"/>
      <c r="DB10" s="225" t="s">
        <v>125</v>
      </c>
      <c r="DC10" s="225" t="s">
        <v>616</v>
      </c>
      <c r="DE10" s="527" t="s">
        <v>125</v>
      </c>
      <c r="DF10" s="527" t="s">
        <v>617</v>
      </c>
      <c r="DG10" s="526" t="s">
        <v>54</v>
      </c>
      <c r="DH10" s="7"/>
      <c r="DI10" s="530" t="s">
        <v>107</v>
      </c>
      <c r="DJ10" s="529" t="s">
        <v>56</v>
      </c>
      <c r="DK10" s="531" t="s">
        <v>618</v>
      </c>
      <c r="DR10" s="330">
        <v>7</v>
      </c>
      <c r="DS10" s="329" t="s">
        <v>619</v>
      </c>
      <c r="DT10" s="328">
        <v>7</v>
      </c>
      <c r="EA10" s="225" t="s">
        <v>620</v>
      </c>
      <c r="EB10" s="225" t="s">
        <v>56</v>
      </c>
      <c r="EC10" s="225" t="s">
        <v>26</v>
      </c>
      <c r="ED10" s="225" t="s">
        <v>107</v>
      </c>
      <c r="EE10" s="225">
        <v>1603376</v>
      </c>
      <c r="EF10" s="225" t="s">
        <v>602</v>
      </c>
      <c r="EG10" s="232">
        <v>43392.375</v>
      </c>
      <c r="EH10" s="225" t="s">
        <v>141</v>
      </c>
      <c r="EI10" s="225" t="s">
        <v>620</v>
      </c>
      <c r="EK10" s="300" t="str">
        <f t="shared" si="1"/>
        <v>MRS ADM SJ BL</v>
      </c>
      <c r="EL10" s="298" t="s">
        <v>10</v>
      </c>
      <c r="EM10" s="299" t="s">
        <v>53</v>
      </c>
      <c r="EN10" s="298" t="s">
        <v>621</v>
      </c>
      <c r="EO10" s="298" t="s">
        <v>194</v>
      </c>
      <c r="EP10" s="299" t="s">
        <v>104</v>
      </c>
      <c r="EQ10" s="299" t="s">
        <v>53</v>
      </c>
      <c r="ER10" s="298" t="s">
        <v>2</v>
      </c>
      <c r="ET10" s="516">
        <v>7</v>
      </c>
      <c r="EU10" s="515" t="s">
        <v>56</v>
      </c>
      <c r="EV10" s="515" t="s">
        <v>622</v>
      </c>
      <c r="EW10" s="515" t="s">
        <v>581</v>
      </c>
      <c r="EX10" s="515" t="s">
        <v>107</v>
      </c>
      <c r="EY10" s="515">
        <v>7</v>
      </c>
      <c r="EZ10" s="514" t="s">
        <v>56</v>
      </c>
      <c r="GA10" s="478" t="s">
        <v>623</v>
      </c>
      <c r="GB10" s="478" t="s">
        <v>624</v>
      </c>
      <c r="GC10" s="477">
        <v>91</v>
      </c>
      <c r="GD10" s="476" t="s">
        <v>8</v>
      </c>
      <c r="GE10" s="475" t="s">
        <v>28</v>
      </c>
      <c r="GF10" s="474" t="s">
        <v>193</v>
      </c>
      <c r="GG10" s="355" t="s">
        <v>566</v>
      </c>
      <c r="GH10" s="355"/>
      <c r="GI10" s="355"/>
      <c r="GJ10" s="355"/>
      <c r="GK10" s="354" t="s">
        <v>28</v>
      </c>
      <c r="GL10" s="473" t="s">
        <v>28</v>
      </c>
      <c r="HH10" s="170">
        <f t="shared" si="2"/>
        <v>2379</v>
      </c>
      <c r="HI10" s="252"/>
      <c r="HJ10" s="171" t="s">
        <v>625</v>
      </c>
      <c r="HK10" s="171" t="s">
        <v>626</v>
      </c>
      <c r="HL10" s="171" t="s">
        <v>547</v>
      </c>
      <c r="HM10" s="251" t="s">
        <v>32</v>
      </c>
      <c r="HN10" s="237" t="s">
        <v>494</v>
      </c>
      <c r="HO10" s="238" t="s">
        <v>194</v>
      </c>
      <c r="HP10" s="238" t="s">
        <v>470</v>
      </c>
      <c r="HQ10" s="237" t="s">
        <v>332</v>
      </c>
      <c r="HR10" s="236" t="s">
        <v>107</v>
      </c>
      <c r="HS10" s="250" t="s">
        <v>53</v>
      </c>
      <c r="HT10" s="238" t="s">
        <v>8</v>
      </c>
      <c r="HU10" s="236" t="s">
        <v>8</v>
      </c>
      <c r="HV10" s="237" t="s">
        <v>101</v>
      </c>
      <c r="HW10" s="236" t="s">
        <v>15</v>
      </c>
      <c r="IC10" s="225" t="str">
        <f t="shared" si="5"/>
        <v>TGG Soja</v>
      </c>
      <c r="ID10" s="7" t="str">
        <f t="shared" si="6"/>
        <v>PCZ TGG Grão Soja</v>
      </c>
      <c r="IE10" s="416" t="s">
        <v>100</v>
      </c>
      <c r="IF10" s="415" t="s">
        <v>29</v>
      </c>
      <c r="IG10" s="414" t="s">
        <v>29</v>
      </c>
      <c r="IH10" s="413" t="s">
        <v>101</v>
      </c>
      <c r="II10" s="412" t="s">
        <v>198</v>
      </c>
      <c r="IJ10" s="410">
        <v>80</v>
      </c>
      <c r="IK10" s="410">
        <v>1</v>
      </c>
      <c r="IL10" s="410">
        <v>80</v>
      </c>
      <c r="IM10" s="411">
        <v>13.33333333333333</v>
      </c>
      <c r="IN10" s="410">
        <v>1</v>
      </c>
      <c r="IO10" s="410">
        <v>320</v>
      </c>
      <c r="IP10" s="226">
        <f t="shared" si="7"/>
        <v>13.333333333333334</v>
      </c>
      <c r="JA10" s="513">
        <v>6</v>
      </c>
      <c r="JB10" s="512" t="s">
        <v>125</v>
      </c>
      <c r="JC10" s="511" t="s">
        <v>20</v>
      </c>
      <c r="JD10" s="511" t="s">
        <v>131</v>
      </c>
      <c r="JE10" s="510" t="s">
        <v>20</v>
      </c>
      <c r="JF10" s="508" t="s">
        <v>107</v>
      </c>
      <c r="JG10" s="525">
        <v>8.3333333333333329E-2</v>
      </c>
      <c r="JH10" s="499">
        <v>80</v>
      </c>
      <c r="JI10" s="508" t="s">
        <v>101</v>
      </c>
    </row>
    <row r="11" spans="5:269" ht="12" customHeight="1" x14ac:dyDescent="0.2">
      <c r="AF11" s="171">
        <v>255</v>
      </c>
      <c r="AG11" s="225" t="s">
        <v>193</v>
      </c>
      <c r="AH11" s="225" t="s">
        <v>197</v>
      </c>
      <c r="AI11" s="225" t="s">
        <v>101</v>
      </c>
      <c r="AJ11" s="225" t="s">
        <v>475</v>
      </c>
      <c r="AL11" s="235" t="s">
        <v>627</v>
      </c>
      <c r="AM11" s="253" t="s">
        <v>627</v>
      </c>
      <c r="AN11" s="253" t="s">
        <v>476</v>
      </c>
      <c r="AQ11" s="235" t="s">
        <v>628</v>
      </c>
      <c r="AR11" s="225" t="s">
        <v>56</v>
      </c>
      <c r="AS11" s="225" t="s">
        <v>629</v>
      </c>
      <c r="AT11" s="225" t="s">
        <v>101</v>
      </c>
      <c r="AU11" s="241" t="s">
        <v>612</v>
      </c>
      <c r="AV11" s="241" t="s">
        <v>390</v>
      </c>
      <c r="AX11" s="235" t="s">
        <v>630</v>
      </c>
      <c r="AY11" s="225" t="s">
        <v>56</v>
      </c>
      <c r="AZ11" s="225" t="s">
        <v>631</v>
      </c>
      <c r="BA11" s="225" t="s">
        <v>632</v>
      </c>
      <c r="BB11" s="225" t="s">
        <v>195</v>
      </c>
      <c r="BC11" s="225" t="s">
        <v>105</v>
      </c>
      <c r="BD11" s="241" t="s">
        <v>633</v>
      </c>
      <c r="BG11" s="235" t="s">
        <v>634</v>
      </c>
      <c r="BH11" s="225" t="s">
        <v>11</v>
      </c>
      <c r="BI11" s="225" t="s">
        <v>572</v>
      </c>
      <c r="BJ11" s="225" t="s">
        <v>53</v>
      </c>
      <c r="BK11" s="225" t="s">
        <v>195</v>
      </c>
      <c r="BL11" s="225" t="s">
        <v>101</v>
      </c>
      <c r="BM11" s="241" t="s">
        <v>478</v>
      </c>
      <c r="BP11" s="235" t="str">
        <f t="shared" si="0"/>
        <v>PCX 486 - ADM.1;</v>
      </c>
      <c r="BQ11" s="225" t="s">
        <v>125</v>
      </c>
      <c r="BR11" s="171" t="s">
        <v>538</v>
      </c>
      <c r="BS11" s="171" t="s">
        <v>53</v>
      </c>
      <c r="BT11" s="241" t="s">
        <v>104</v>
      </c>
      <c r="BU11" s="241" t="s">
        <v>104</v>
      </c>
      <c r="BV11" s="241" t="s">
        <v>107</v>
      </c>
      <c r="BW11" s="241" t="s">
        <v>125</v>
      </c>
      <c r="CJ11" s="245">
        <f t="shared" si="3"/>
        <v>45324</v>
      </c>
      <c r="CK11" s="246">
        <v>0</v>
      </c>
      <c r="CL11" s="245">
        <f t="shared" si="4"/>
        <v>45324.25</v>
      </c>
      <c r="CM11" s="242">
        <v>1</v>
      </c>
      <c r="CN11" s="242" t="s">
        <v>134</v>
      </c>
      <c r="CO11" s="242" t="s">
        <v>515</v>
      </c>
      <c r="CP11" s="218" t="s">
        <v>134</v>
      </c>
      <c r="CQ11" s="242" t="s">
        <v>134</v>
      </c>
      <c r="CR11" s="214"/>
      <c r="CS11" s="214"/>
      <c r="CT11" s="214"/>
      <c r="CU11" s="214"/>
      <c r="CW11" s="235">
        <v>212</v>
      </c>
      <c r="CX11" s="225" t="s">
        <v>127</v>
      </c>
      <c r="CY11" s="253" t="s">
        <v>635</v>
      </c>
      <c r="CZ11" s="253"/>
      <c r="DB11" s="225" t="s">
        <v>100</v>
      </c>
      <c r="DC11" s="225">
        <v>5</v>
      </c>
      <c r="DE11" s="527" t="s">
        <v>127</v>
      </c>
      <c r="DF11" s="527" t="s">
        <v>636</v>
      </c>
      <c r="DG11" s="526" t="s">
        <v>603</v>
      </c>
      <c r="DH11" s="7"/>
      <c r="DI11" s="7"/>
      <c r="DJ11" s="7"/>
      <c r="DK11" s="7"/>
      <c r="DR11" s="330">
        <v>8</v>
      </c>
      <c r="DS11" s="329" t="s">
        <v>637</v>
      </c>
      <c r="DT11" s="328">
        <v>8</v>
      </c>
      <c r="EA11" s="225" t="s">
        <v>638</v>
      </c>
      <c r="EB11" s="225" t="s">
        <v>56</v>
      </c>
      <c r="EC11" s="225" t="s">
        <v>314</v>
      </c>
      <c r="ED11" s="225" t="s">
        <v>473</v>
      </c>
      <c r="EE11" s="225">
        <v>1603933</v>
      </c>
      <c r="EF11" s="225" t="s">
        <v>639</v>
      </c>
      <c r="EG11" s="232">
        <v>43392.375</v>
      </c>
      <c r="EH11" s="225" t="s">
        <v>141</v>
      </c>
      <c r="EI11" s="225" t="s">
        <v>638</v>
      </c>
      <c r="EK11" s="297" t="str">
        <f t="shared" si="1"/>
        <v>RUMO ADM SJ BL</v>
      </c>
      <c r="EL11" s="295" t="s">
        <v>8</v>
      </c>
      <c r="EM11" s="296" t="s">
        <v>53</v>
      </c>
      <c r="EN11" s="295" t="s">
        <v>621</v>
      </c>
      <c r="EO11" s="295" t="s">
        <v>194</v>
      </c>
      <c r="EP11" s="296" t="s">
        <v>104</v>
      </c>
      <c r="EQ11" s="296" t="s">
        <v>53</v>
      </c>
      <c r="ER11" s="295" t="s">
        <v>2</v>
      </c>
      <c r="ET11" s="516">
        <v>8</v>
      </c>
      <c r="EU11" s="515" t="s">
        <v>56</v>
      </c>
      <c r="EV11" s="515" t="s">
        <v>481</v>
      </c>
      <c r="EW11" s="515" t="s">
        <v>481</v>
      </c>
      <c r="EX11" s="515" t="s">
        <v>107</v>
      </c>
      <c r="EY11" s="515">
        <v>8</v>
      </c>
      <c r="EZ11" s="514" t="s">
        <v>56</v>
      </c>
      <c r="GA11" s="472" t="s">
        <v>640</v>
      </c>
      <c r="GB11" s="472" t="s">
        <v>641</v>
      </c>
      <c r="GC11" s="471">
        <v>100</v>
      </c>
      <c r="GD11" s="470" t="s">
        <v>8</v>
      </c>
      <c r="GE11" s="469" t="s">
        <v>28</v>
      </c>
      <c r="GF11" s="468" t="s">
        <v>198</v>
      </c>
      <c r="GG11" s="346" t="s">
        <v>566</v>
      </c>
      <c r="GH11" s="346"/>
      <c r="GI11" s="346"/>
      <c r="GJ11" s="346"/>
      <c r="GK11" s="345" t="s">
        <v>28</v>
      </c>
      <c r="GL11" s="467" t="s">
        <v>28</v>
      </c>
      <c r="HH11" s="170">
        <f t="shared" si="2"/>
        <v>2380</v>
      </c>
      <c r="HI11" s="252"/>
      <c r="HJ11" s="171" t="s">
        <v>642</v>
      </c>
      <c r="HK11" s="171" t="s">
        <v>643</v>
      </c>
      <c r="HL11" s="171" t="s">
        <v>644</v>
      </c>
      <c r="HM11" s="251" t="s">
        <v>167</v>
      </c>
      <c r="HN11" s="237" t="s">
        <v>494</v>
      </c>
      <c r="HO11" s="238" t="s">
        <v>194</v>
      </c>
      <c r="HP11" s="238" t="s">
        <v>470</v>
      </c>
      <c r="HQ11" s="237" t="s">
        <v>332</v>
      </c>
      <c r="HR11" s="236" t="s">
        <v>107</v>
      </c>
      <c r="HS11" s="250" t="s">
        <v>53</v>
      </c>
      <c r="HT11" s="238" t="s">
        <v>8</v>
      </c>
      <c r="HU11" s="236" t="s">
        <v>53</v>
      </c>
      <c r="HV11" s="237" t="s">
        <v>101</v>
      </c>
      <c r="HW11" s="236" t="s">
        <v>15</v>
      </c>
      <c r="IC11" s="225" t="str">
        <f t="shared" si="5"/>
        <v>TEG Farelo</v>
      </c>
      <c r="ID11" s="7" t="str">
        <f t="shared" si="6"/>
        <v>PCZ TEG Grão Farelo</v>
      </c>
      <c r="IE11" s="466" t="s">
        <v>100</v>
      </c>
      <c r="IF11" s="465" t="s">
        <v>27</v>
      </c>
      <c r="IG11" s="464" t="s">
        <v>27</v>
      </c>
      <c r="IH11" s="463" t="s">
        <v>101</v>
      </c>
      <c r="II11" s="462" t="s">
        <v>193</v>
      </c>
      <c r="IJ11" s="460">
        <v>80</v>
      </c>
      <c r="IK11" s="460">
        <v>2</v>
      </c>
      <c r="IL11" s="460">
        <v>80</v>
      </c>
      <c r="IM11" s="461">
        <v>9.375</v>
      </c>
      <c r="IN11" s="460">
        <v>1</v>
      </c>
      <c r="IO11" s="460">
        <v>225</v>
      </c>
      <c r="IP11" s="226">
        <f t="shared" si="7"/>
        <v>9.375</v>
      </c>
      <c r="JA11" s="513">
        <v>7</v>
      </c>
      <c r="JB11" s="512" t="s">
        <v>645</v>
      </c>
      <c r="JC11" s="511" t="s">
        <v>53</v>
      </c>
      <c r="JD11" s="511" t="s">
        <v>131</v>
      </c>
      <c r="JE11" s="510" t="s">
        <v>53</v>
      </c>
      <c r="JF11" s="508" t="s">
        <v>107</v>
      </c>
      <c r="JG11" s="509">
        <v>8.3333333333333329E-2</v>
      </c>
      <c r="JH11" s="499">
        <v>120</v>
      </c>
      <c r="JI11" s="508" t="s">
        <v>101</v>
      </c>
    </row>
    <row r="12" spans="5:269" ht="11.25" customHeight="1" x14ac:dyDescent="0.2">
      <c r="AF12" s="171">
        <v>256</v>
      </c>
      <c r="AG12" s="225" t="s">
        <v>193</v>
      </c>
      <c r="AH12" s="225" t="s">
        <v>197</v>
      </c>
      <c r="AI12" s="225" t="s">
        <v>101</v>
      </c>
      <c r="AJ12" s="225" t="s">
        <v>475</v>
      </c>
      <c r="AL12" s="375" t="s">
        <v>127</v>
      </c>
      <c r="AM12" s="253" t="s">
        <v>107</v>
      </c>
      <c r="AN12" s="253" t="s">
        <v>509</v>
      </c>
      <c r="AQ12" s="235" t="s">
        <v>646</v>
      </c>
      <c r="AR12" s="225" t="s">
        <v>56</v>
      </c>
      <c r="AS12" s="225" t="s">
        <v>557</v>
      </c>
      <c r="AT12" s="225" t="s">
        <v>101</v>
      </c>
      <c r="AU12" s="241" t="s">
        <v>647</v>
      </c>
      <c r="AV12" s="241" t="s">
        <v>648</v>
      </c>
      <c r="AX12" s="235" t="s">
        <v>649</v>
      </c>
      <c r="AY12" s="225" t="s">
        <v>56</v>
      </c>
      <c r="AZ12" s="225" t="s">
        <v>650</v>
      </c>
      <c r="BA12" s="225" t="s">
        <v>557</v>
      </c>
      <c r="BB12" s="225" t="s">
        <v>194</v>
      </c>
      <c r="BC12" s="225" t="s">
        <v>101</v>
      </c>
      <c r="BD12" s="241" t="s">
        <v>647</v>
      </c>
      <c r="BG12" s="235" t="s">
        <v>651</v>
      </c>
      <c r="BH12" s="225" t="s">
        <v>10</v>
      </c>
      <c r="BI12" s="225" t="s">
        <v>572</v>
      </c>
      <c r="BJ12" s="225" t="s">
        <v>615</v>
      </c>
      <c r="BK12" s="225" t="s">
        <v>194</v>
      </c>
      <c r="BL12" s="225" t="s">
        <v>101</v>
      </c>
      <c r="BM12" s="241" t="s">
        <v>25</v>
      </c>
      <c r="BP12" s="235" t="str">
        <f t="shared" si="0"/>
        <v>PCX ADM</v>
      </c>
      <c r="BQ12" s="225" t="s">
        <v>125</v>
      </c>
      <c r="BR12" s="171" t="s">
        <v>53</v>
      </c>
      <c r="BS12" s="171" t="s">
        <v>53</v>
      </c>
      <c r="BT12" s="241" t="s">
        <v>104</v>
      </c>
      <c r="BU12" s="241" t="s">
        <v>104</v>
      </c>
      <c r="BV12" s="241" t="s">
        <v>107</v>
      </c>
      <c r="BW12" s="241" t="s">
        <v>125</v>
      </c>
      <c r="CJ12" s="256">
        <f t="shared" si="3"/>
        <v>45324</v>
      </c>
      <c r="CK12" s="257">
        <v>0</v>
      </c>
      <c r="CL12" s="256">
        <f t="shared" si="4"/>
        <v>45324.291666666664</v>
      </c>
      <c r="CM12" s="254">
        <v>2</v>
      </c>
      <c r="CN12" s="254" t="s">
        <v>134</v>
      </c>
      <c r="CO12" s="254" t="s">
        <v>652</v>
      </c>
      <c r="CP12" s="218" t="s">
        <v>134</v>
      </c>
      <c r="CQ12" s="254" t="s">
        <v>134</v>
      </c>
      <c r="CR12" s="214"/>
      <c r="CS12" s="214"/>
      <c r="CT12" s="214"/>
      <c r="CU12" s="214"/>
      <c r="CW12" s="235">
        <v>217</v>
      </c>
      <c r="CX12" s="225" t="s">
        <v>127</v>
      </c>
      <c r="CY12" s="253" t="s">
        <v>603</v>
      </c>
      <c r="CZ12" s="253"/>
      <c r="DB12" s="225" t="s">
        <v>100</v>
      </c>
      <c r="DC12" s="225">
        <v>605</v>
      </c>
      <c r="DE12" s="527" t="s">
        <v>100</v>
      </c>
      <c r="DF12" s="527" t="s">
        <v>653</v>
      </c>
      <c r="DG12" s="526" t="s">
        <v>124</v>
      </c>
      <c r="DH12" s="7"/>
      <c r="DI12" s="530" t="s">
        <v>107</v>
      </c>
      <c r="DJ12" s="529" t="s">
        <v>633</v>
      </c>
      <c r="DK12" s="528" t="s">
        <v>129</v>
      </c>
      <c r="DR12" s="330">
        <v>9</v>
      </c>
      <c r="DS12" s="329" t="s">
        <v>654</v>
      </c>
      <c r="DT12" s="328">
        <v>9</v>
      </c>
      <c r="EA12" s="225" t="s">
        <v>655</v>
      </c>
      <c r="EB12" s="225" t="s">
        <v>56</v>
      </c>
      <c r="EC12" s="225" t="s">
        <v>27</v>
      </c>
      <c r="ED12" s="225" t="s">
        <v>100</v>
      </c>
      <c r="EE12" s="225">
        <v>1603533</v>
      </c>
      <c r="EF12" s="225" t="s">
        <v>656</v>
      </c>
      <c r="EG12" s="232">
        <v>43392.416666666657</v>
      </c>
      <c r="EH12" s="225" t="s">
        <v>142</v>
      </c>
      <c r="EI12" s="225" t="s">
        <v>655</v>
      </c>
      <c r="EK12" s="294" t="str">
        <f t="shared" si="1"/>
        <v>VLI ADM SJ BE</v>
      </c>
      <c r="EL12" s="292" t="s">
        <v>11</v>
      </c>
      <c r="EM12" s="293" t="s">
        <v>53</v>
      </c>
      <c r="EN12" s="292" t="s">
        <v>621</v>
      </c>
      <c r="EO12" s="292" t="s">
        <v>195</v>
      </c>
      <c r="EP12" s="293" t="s">
        <v>104</v>
      </c>
      <c r="EQ12" s="293" t="s">
        <v>53</v>
      </c>
      <c r="ER12" s="292" t="s">
        <v>2</v>
      </c>
      <c r="ET12" s="516">
        <v>9</v>
      </c>
      <c r="EU12" s="515" t="s">
        <v>56</v>
      </c>
      <c r="EV12" s="515" t="s">
        <v>599</v>
      </c>
      <c r="EW12" s="515" t="s">
        <v>599</v>
      </c>
      <c r="EX12" s="515" t="s">
        <v>107</v>
      </c>
      <c r="EY12" s="515">
        <v>9</v>
      </c>
      <c r="EZ12" s="514" t="s">
        <v>56</v>
      </c>
      <c r="GA12" s="472" t="s">
        <v>657</v>
      </c>
      <c r="GB12" s="472" t="s">
        <v>658</v>
      </c>
      <c r="GC12" s="471">
        <v>109</v>
      </c>
      <c r="GD12" s="470" t="s">
        <v>8</v>
      </c>
      <c r="GE12" s="469" t="s">
        <v>28</v>
      </c>
      <c r="GF12" s="468" t="s">
        <v>196</v>
      </c>
      <c r="GG12" s="336" t="s">
        <v>566</v>
      </c>
      <c r="GH12" s="346"/>
      <c r="GI12" s="346"/>
      <c r="GJ12" s="346"/>
      <c r="GK12" s="345" t="s">
        <v>28</v>
      </c>
      <c r="GL12" s="467" t="s">
        <v>28</v>
      </c>
      <c r="HH12" s="170">
        <f t="shared" si="2"/>
        <v>2381</v>
      </c>
      <c r="HI12" s="252"/>
      <c r="HJ12" s="171" t="s">
        <v>659</v>
      </c>
      <c r="HK12" s="171" t="s">
        <v>660</v>
      </c>
      <c r="HL12" s="171" t="s">
        <v>661</v>
      </c>
      <c r="HM12" s="251" t="s">
        <v>167</v>
      </c>
      <c r="HN12" s="237" t="s">
        <v>494</v>
      </c>
      <c r="HO12" s="238" t="s">
        <v>194</v>
      </c>
      <c r="HP12" s="238" t="s">
        <v>470</v>
      </c>
      <c r="HQ12" s="237" t="s">
        <v>332</v>
      </c>
      <c r="HR12" s="236" t="s">
        <v>100</v>
      </c>
      <c r="HS12" s="250" t="s">
        <v>557</v>
      </c>
      <c r="HT12" s="238" t="s">
        <v>8</v>
      </c>
      <c r="HU12" s="236" t="s">
        <v>27</v>
      </c>
      <c r="HV12" s="237" t="s">
        <v>101</v>
      </c>
      <c r="HW12" s="236" t="s">
        <v>15</v>
      </c>
      <c r="IC12" s="225" t="str">
        <f t="shared" si="5"/>
        <v>TEG Milho</v>
      </c>
      <c r="ID12" s="7" t="str">
        <f t="shared" si="6"/>
        <v>PCZ TEG Grão Milho</v>
      </c>
      <c r="IE12" s="423" t="s">
        <v>100</v>
      </c>
      <c r="IF12" s="422" t="s">
        <v>27</v>
      </c>
      <c r="IG12" s="421" t="s">
        <v>27</v>
      </c>
      <c r="IH12" s="420" t="s">
        <v>101</v>
      </c>
      <c r="II12" s="419" t="s">
        <v>196</v>
      </c>
      <c r="IJ12" s="417">
        <v>80</v>
      </c>
      <c r="IK12" s="417">
        <v>2</v>
      </c>
      <c r="IL12" s="417">
        <v>80</v>
      </c>
      <c r="IM12" s="418">
        <v>9.375</v>
      </c>
      <c r="IN12" s="417">
        <v>1</v>
      </c>
      <c r="IO12" s="417">
        <v>225</v>
      </c>
      <c r="IP12" s="226">
        <f t="shared" si="7"/>
        <v>9.375</v>
      </c>
      <c r="JA12" s="495" t="s">
        <v>662</v>
      </c>
      <c r="JB12" s="494" t="s">
        <v>125</v>
      </c>
      <c r="JC12" s="492" t="s">
        <v>53</v>
      </c>
      <c r="JD12" s="492" t="s">
        <v>94</v>
      </c>
      <c r="JE12" s="491" t="s">
        <v>108</v>
      </c>
      <c r="JF12" s="489" t="s">
        <v>107</v>
      </c>
      <c r="JG12" s="490">
        <v>8.3333333333333329E-2</v>
      </c>
      <c r="JH12" s="220"/>
      <c r="JI12" s="489" t="s">
        <v>101</v>
      </c>
    </row>
    <row r="13" spans="5:269" ht="11.25" customHeight="1" x14ac:dyDescent="0.2">
      <c r="AF13" s="171">
        <v>257</v>
      </c>
      <c r="AG13" s="225" t="s">
        <v>193</v>
      </c>
      <c r="AH13" s="225" t="s">
        <v>197</v>
      </c>
      <c r="AI13" s="225" t="s">
        <v>101</v>
      </c>
      <c r="AJ13" s="225" t="s">
        <v>475</v>
      </c>
      <c r="AL13" s="375" t="s">
        <v>126</v>
      </c>
      <c r="AM13" s="253" t="s">
        <v>107</v>
      </c>
      <c r="AN13" s="253" t="s">
        <v>509</v>
      </c>
      <c r="AQ13" s="235" t="s">
        <v>663</v>
      </c>
      <c r="AR13" s="225" t="s">
        <v>56</v>
      </c>
      <c r="AS13" s="225" t="s">
        <v>664</v>
      </c>
      <c r="AT13" s="225" t="s">
        <v>101</v>
      </c>
      <c r="AU13" s="241" t="s">
        <v>647</v>
      </c>
      <c r="AV13" s="241" t="s">
        <v>648</v>
      </c>
      <c r="AX13" s="235" t="s">
        <v>665</v>
      </c>
      <c r="AY13" s="225" t="s">
        <v>56</v>
      </c>
      <c r="AZ13" s="225" t="s">
        <v>650</v>
      </c>
      <c r="BA13" s="225" t="s">
        <v>525</v>
      </c>
      <c r="BB13" s="225" t="s">
        <v>194</v>
      </c>
      <c r="BC13" s="225" t="s">
        <v>101</v>
      </c>
      <c r="BD13" s="241" t="s">
        <v>56</v>
      </c>
      <c r="BG13" s="235" t="s">
        <v>666</v>
      </c>
      <c r="BH13" s="225" t="s">
        <v>10</v>
      </c>
      <c r="BI13" s="225" t="s">
        <v>572</v>
      </c>
      <c r="BJ13" s="225" t="s">
        <v>8</v>
      </c>
      <c r="BK13" s="225" t="s">
        <v>194</v>
      </c>
      <c r="BL13" s="225" t="s">
        <v>103</v>
      </c>
      <c r="BM13" s="241" t="s">
        <v>56</v>
      </c>
      <c r="BP13" s="235" t="str">
        <f t="shared" si="0"/>
        <v>PCX ADM.1</v>
      </c>
      <c r="BQ13" s="225" t="s">
        <v>125</v>
      </c>
      <c r="BR13" s="171" t="s">
        <v>558</v>
      </c>
      <c r="BS13" s="171" t="s">
        <v>53</v>
      </c>
      <c r="BT13" s="241" t="s">
        <v>104</v>
      </c>
      <c r="BU13" s="241" t="s">
        <v>104</v>
      </c>
      <c r="BV13" s="241" t="s">
        <v>107</v>
      </c>
      <c r="BW13" s="241" t="s">
        <v>125</v>
      </c>
      <c r="CJ13" s="248">
        <f t="shared" si="3"/>
        <v>45324</v>
      </c>
      <c r="CK13" s="249">
        <v>0</v>
      </c>
      <c r="CL13" s="248">
        <f t="shared" si="4"/>
        <v>45324.333333333336</v>
      </c>
      <c r="CM13" s="215">
        <v>2</v>
      </c>
      <c r="CN13" s="215" t="s">
        <v>134</v>
      </c>
      <c r="CO13" s="215" t="s">
        <v>652</v>
      </c>
      <c r="CP13" s="408" t="s">
        <v>134</v>
      </c>
      <c r="CQ13" s="215" t="s">
        <v>134</v>
      </c>
      <c r="CR13" s="214"/>
      <c r="CS13" s="214"/>
      <c r="CT13" s="214"/>
      <c r="CU13" s="214"/>
      <c r="CW13" s="235">
        <v>218</v>
      </c>
      <c r="CX13" s="225" t="s">
        <v>127</v>
      </c>
      <c r="CY13" s="253" t="s">
        <v>603</v>
      </c>
      <c r="CZ13" s="253"/>
      <c r="DB13" s="225" t="s">
        <v>100</v>
      </c>
      <c r="DC13" s="225" t="s">
        <v>30</v>
      </c>
      <c r="DE13" s="527" t="s">
        <v>100</v>
      </c>
      <c r="DF13" s="527" t="s">
        <v>667</v>
      </c>
      <c r="DG13" s="526" t="s">
        <v>27</v>
      </c>
      <c r="DH13" s="7"/>
      <c r="DI13" s="530" t="s">
        <v>107</v>
      </c>
      <c r="DJ13" s="529" t="s">
        <v>633</v>
      </c>
      <c r="DK13" s="528" t="s">
        <v>112</v>
      </c>
      <c r="DR13" s="330">
        <v>10</v>
      </c>
      <c r="DS13" s="329" t="s">
        <v>668</v>
      </c>
      <c r="DT13" s="328">
        <v>10</v>
      </c>
      <c r="EA13" s="225" t="s">
        <v>669</v>
      </c>
      <c r="EB13" s="225" t="s">
        <v>56</v>
      </c>
      <c r="EC13" s="225" t="s">
        <v>29</v>
      </c>
      <c r="ED13" s="225" t="s">
        <v>100</v>
      </c>
      <c r="EE13" s="225">
        <v>1603533</v>
      </c>
      <c r="EF13" s="225" t="s">
        <v>656</v>
      </c>
      <c r="EG13" s="232">
        <v>43392.416666666657</v>
      </c>
      <c r="EH13" s="225" t="s">
        <v>142</v>
      </c>
      <c r="EI13" s="225" t="s">
        <v>669</v>
      </c>
      <c r="EK13" s="291" t="str">
        <f t="shared" si="1"/>
        <v>RUMO TAC VHP BL</v>
      </c>
      <c r="EL13" s="289" t="s">
        <v>8</v>
      </c>
      <c r="EM13" s="290" t="s">
        <v>25</v>
      </c>
      <c r="EN13" s="289" t="s">
        <v>670</v>
      </c>
      <c r="EO13" s="289" t="s">
        <v>194</v>
      </c>
      <c r="EP13" s="290" t="s">
        <v>25</v>
      </c>
      <c r="EQ13" s="290" t="s">
        <v>25</v>
      </c>
      <c r="ER13" s="289" t="s">
        <v>2</v>
      </c>
      <c r="ET13" s="516">
        <v>10</v>
      </c>
      <c r="EU13" s="515" t="s">
        <v>56</v>
      </c>
      <c r="EV13" s="515" t="s">
        <v>671</v>
      </c>
      <c r="EW13" s="515" t="s">
        <v>618</v>
      </c>
      <c r="EX13" s="515" t="s">
        <v>107</v>
      </c>
      <c r="EY13" s="515">
        <v>10</v>
      </c>
      <c r="EZ13" s="514" t="s">
        <v>56</v>
      </c>
      <c r="GA13" s="459" t="s">
        <v>672</v>
      </c>
      <c r="GB13" s="459" t="s">
        <v>673</v>
      </c>
      <c r="GC13" s="458">
        <v>129</v>
      </c>
      <c r="GD13" s="457" t="s">
        <v>8</v>
      </c>
      <c r="GE13" s="456" t="s">
        <v>28</v>
      </c>
      <c r="GF13" s="455" t="s">
        <v>103</v>
      </c>
      <c r="GG13" s="336" t="s">
        <v>566</v>
      </c>
      <c r="GH13" s="336"/>
      <c r="GI13" s="336"/>
      <c r="GJ13" s="336"/>
      <c r="GK13" s="335" t="s">
        <v>28</v>
      </c>
      <c r="GL13" s="454" t="s">
        <v>28</v>
      </c>
      <c r="HH13" s="170">
        <f t="shared" si="2"/>
        <v>2387</v>
      </c>
      <c r="HI13" s="252"/>
      <c r="HJ13" s="171" t="s">
        <v>674</v>
      </c>
      <c r="HK13" s="171" t="s">
        <v>675</v>
      </c>
      <c r="HL13" s="171" t="s">
        <v>661</v>
      </c>
      <c r="HM13" s="251" t="s">
        <v>167</v>
      </c>
      <c r="HN13" s="237" t="s">
        <v>494</v>
      </c>
      <c r="HO13" s="238" t="s">
        <v>194</v>
      </c>
      <c r="HP13" s="238" t="s">
        <v>470</v>
      </c>
      <c r="HQ13" s="237" t="s">
        <v>332</v>
      </c>
      <c r="HR13" s="236" t="s">
        <v>100</v>
      </c>
      <c r="HS13" s="250" t="s">
        <v>608</v>
      </c>
      <c r="HT13" s="238" t="s">
        <v>8</v>
      </c>
      <c r="HU13" s="236" t="s">
        <v>27</v>
      </c>
      <c r="HV13" s="237" t="s">
        <v>101</v>
      </c>
      <c r="HW13" s="236" t="s">
        <v>15</v>
      </c>
      <c r="IC13" s="225" t="str">
        <f t="shared" si="5"/>
        <v>TEG Soja</v>
      </c>
      <c r="ID13" s="7" t="str">
        <f t="shared" si="6"/>
        <v>PCZ TEG Grão Soja</v>
      </c>
      <c r="IE13" s="453" t="s">
        <v>100</v>
      </c>
      <c r="IF13" s="452" t="s">
        <v>27</v>
      </c>
      <c r="IG13" s="451" t="s">
        <v>27</v>
      </c>
      <c r="IH13" s="450" t="s">
        <v>101</v>
      </c>
      <c r="II13" s="449" t="s">
        <v>198</v>
      </c>
      <c r="IJ13" s="447">
        <v>80</v>
      </c>
      <c r="IK13" s="447">
        <v>2</v>
      </c>
      <c r="IL13" s="447">
        <v>80</v>
      </c>
      <c r="IM13" s="448">
        <v>9.375</v>
      </c>
      <c r="IN13" s="447">
        <v>1</v>
      </c>
      <c r="IO13" s="447">
        <v>225</v>
      </c>
      <c r="IP13" s="226">
        <f t="shared" si="7"/>
        <v>9.375</v>
      </c>
      <c r="JA13" s="485" t="s">
        <v>676</v>
      </c>
      <c r="JB13" s="484" t="s">
        <v>125</v>
      </c>
      <c r="JC13" s="482" t="s">
        <v>53</v>
      </c>
      <c r="JD13" s="482" t="s">
        <v>94</v>
      </c>
      <c r="JE13" s="481" t="s">
        <v>102</v>
      </c>
      <c r="JF13" s="479" t="s">
        <v>107</v>
      </c>
      <c r="JG13" s="480">
        <v>8.3333333333333329E-2</v>
      </c>
      <c r="JH13" s="286">
        <v>80</v>
      </c>
      <c r="JI13" s="479" t="s">
        <v>101</v>
      </c>
    </row>
    <row r="14" spans="5:269" x14ac:dyDescent="0.2">
      <c r="AF14" s="171">
        <v>258</v>
      </c>
      <c r="AG14" s="225" t="s">
        <v>193</v>
      </c>
      <c r="AH14" s="225" t="s">
        <v>197</v>
      </c>
      <c r="AI14" s="225" t="s">
        <v>101</v>
      </c>
      <c r="AJ14" s="225" t="s">
        <v>475</v>
      </c>
      <c r="AL14" s="375" t="s">
        <v>125</v>
      </c>
      <c r="AM14" s="253" t="s">
        <v>107</v>
      </c>
      <c r="AN14" s="253" t="s">
        <v>509</v>
      </c>
      <c r="AQ14" s="235" t="s">
        <v>677</v>
      </c>
      <c r="AR14" s="225" t="s">
        <v>56</v>
      </c>
      <c r="AS14" s="225" t="s">
        <v>569</v>
      </c>
      <c r="AT14" s="225" t="s">
        <v>101</v>
      </c>
      <c r="AU14" s="241" t="s">
        <v>678</v>
      </c>
      <c r="AV14" s="241" t="s">
        <v>569</v>
      </c>
      <c r="AX14" s="235" t="s">
        <v>679</v>
      </c>
      <c r="AY14" s="225" t="s">
        <v>56</v>
      </c>
      <c r="AZ14" s="225" t="s">
        <v>650</v>
      </c>
      <c r="BA14" s="225" t="s">
        <v>495</v>
      </c>
      <c r="BB14" s="225" t="s">
        <v>194</v>
      </c>
      <c r="BC14" s="225" t="s">
        <v>101</v>
      </c>
      <c r="BD14" s="241" t="s">
        <v>56</v>
      </c>
      <c r="BG14" s="235" t="s">
        <v>680</v>
      </c>
      <c r="BH14" s="225" t="s">
        <v>11</v>
      </c>
      <c r="BI14" s="225" t="s">
        <v>572</v>
      </c>
      <c r="BJ14" s="225" t="s">
        <v>681</v>
      </c>
      <c r="BK14" s="225" t="s">
        <v>195</v>
      </c>
      <c r="BL14" s="225" t="s">
        <v>101</v>
      </c>
      <c r="BM14" s="241" t="s">
        <v>55</v>
      </c>
      <c r="BP14" s="235" t="str">
        <f t="shared" si="0"/>
        <v>PCX MOEGA II</v>
      </c>
      <c r="BQ14" s="225" t="s">
        <v>125</v>
      </c>
      <c r="BR14" s="171" t="s">
        <v>682</v>
      </c>
      <c r="BS14" s="171" t="s">
        <v>53</v>
      </c>
      <c r="BT14" s="241" t="s">
        <v>104</v>
      </c>
      <c r="BU14" s="241" t="s">
        <v>104</v>
      </c>
      <c r="BV14" s="241" t="s">
        <v>107</v>
      </c>
      <c r="BW14" s="241" t="s">
        <v>125</v>
      </c>
      <c r="CJ14" s="248">
        <f t="shared" si="3"/>
        <v>45324</v>
      </c>
      <c r="CK14" s="249">
        <v>0</v>
      </c>
      <c r="CL14" s="248">
        <f t="shared" si="4"/>
        <v>45324.375</v>
      </c>
      <c r="CM14" s="215">
        <v>2</v>
      </c>
      <c r="CN14" s="215" t="s">
        <v>134</v>
      </c>
      <c r="CO14" s="219" t="s">
        <v>652</v>
      </c>
      <c r="CP14" s="218" t="s">
        <v>134</v>
      </c>
      <c r="CQ14" s="215" t="s">
        <v>134</v>
      </c>
      <c r="CR14" s="214"/>
      <c r="CS14" s="214"/>
      <c r="CT14" s="214"/>
      <c r="CU14" s="214"/>
      <c r="CW14" s="235">
        <v>219</v>
      </c>
      <c r="CX14" s="225" t="s">
        <v>127</v>
      </c>
      <c r="CY14" s="253" t="s">
        <v>603</v>
      </c>
      <c r="CZ14" s="253"/>
      <c r="DB14" s="225" t="s">
        <v>100</v>
      </c>
      <c r="DC14" s="225" t="s">
        <v>27</v>
      </c>
      <c r="DE14" s="527" t="s">
        <v>125</v>
      </c>
      <c r="DF14" s="527" t="s">
        <v>683</v>
      </c>
      <c r="DG14" s="526" t="s">
        <v>20</v>
      </c>
      <c r="DH14" s="7"/>
      <c r="DI14" s="7"/>
      <c r="DJ14" s="7"/>
      <c r="DK14" s="7"/>
      <c r="DR14" s="330">
        <v>11</v>
      </c>
      <c r="DS14" s="342" t="s">
        <v>684</v>
      </c>
      <c r="DT14" s="328">
        <v>11</v>
      </c>
      <c r="EA14" s="225" t="s">
        <v>685</v>
      </c>
      <c r="EB14" s="225" t="s">
        <v>56</v>
      </c>
      <c r="EC14" s="225" t="s">
        <v>478</v>
      </c>
      <c r="ED14" s="225" t="s">
        <v>107</v>
      </c>
      <c r="EE14" s="225">
        <v>1603515</v>
      </c>
      <c r="EF14" s="225" t="s">
        <v>686</v>
      </c>
      <c r="EG14" s="232">
        <v>43392.5</v>
      </c>
      <c r="EH14" s="225" t="s">
        <v>142</v>
      </c>
      <c r="EI14" s="225" t="s">
        <v>685</v>
      </c>
      <c r="EK14" s="240" t="str">
        <f t="shared" si="1"/>
        <v>VLI TAC VHP BE</v>
      </c>
      <c r="EL14" s="220" t="s">
        <v>11</v>
      </c>
      <c r="EM14" s="239" t="s">
        <v>25</v>
      </c>
      <c r="EN14" s="220" t="s">
        <v>670</v>
      </c>
      <c r="EO14" s="220" t="s">
        <v>195</v>
      </c>
      <c r="EP14" s="239" t="s">
        <v>25</v>
      </c>
      <c r="EQ14" s="239" t="s">
        <v>25</v>
      </c>
      <c r="ER14" s="220" t="s">
        <v>2</v>
      </c>
      <c r="ET14" s="516">
        <v>11</v>
      </c>
      <c r="EU14" s="515" t="s">
        <v>25</v>
      </c>
      <c r="EV14" s="515" t="s">
        <v>25</v>
      </c>
      <c r="EW14" s="515" t="s">
        <v>25</v>
      </c>
      <c r="EX14" s="515" t="s">
        <v>107</v>
      </c>
      <c r="EY14" s="515">
        <v>11</v>
      </c>
      <c r="EZ14" s="514" t="s">
        <v>25</v>
      </c>
      <c r="GA14" s="478" t="s">
        <v>687</v>
      </c>
      <c r="GB14" s="478" t="s">
        <v>688</v>
      </c>
      <c r="GC14" s="477">
        <v>149</v>
      </c>
      <c r="GD14" s="476" t="s">
        <v>8</v>
      </c>
      <c r="GE14" s="475" t="s">
        <v>30</v>
      </c>
      <c r="GF14" s="474" t="s">
        <v>193</v>
      </c>
      <c r="GG14" s="355" t="s">
        <v>566</v>
      </c>
      <c r="GH14" s="355"/>
      <c r="GI14" s="355"/>
      <c r="GJ14" s="355"/>
      <c r="GK14" s="354" t="s">
        <v>30</v>
      </c>
      <c r="GL14" s="473" t="s">
        <v>30</v>
      </c>
      <c r="HH14" s="170">
        <f t="shared" si="2"/>
        <v>2388</v>
      </c>
      <c r="HI14" s="252"/>
      <c r="HJ14" s="171" t="s">
        <v>689</v>
      </c>
      <c r="HK14" s="171" t="s">
        <v>690</v>
      </c>
      <c r="HL14" s="171" t="s">
        <v>547</v>
      </c>
      <c r="HM14" s="251" t="s">
        <v>32</v>
      </c>
      <c r="HN14" s="237" t="s">
        <v>494</v>
      </c>
      <c r="HO14" s="238" t="s">
        <v>194</v>
      </c>
      <c r="HP14" s="238" t="s">
        <v>470</v>
      </c>
      <c r="HQ14" s="237" t="s">
        <v>332</v>
      </c>
      <c r="HR14" s="236" t="s">
        <v>107</v>
      </c>
      <c r="HS14" s="250" t="s">
        <v>691</v>
      </c>
      <c r="HT14" s="238" t="s">
        <v>8</v>
      </c>
      <c r="HU14" s="236" t="s">
        <v>8</v>
      </c>
      <c r="HV14" s="237" t="s">
        <v>101</v>
      </c>
      <c r="HW14" s="236" t="s">
        <v>15</v>
      </c>
      <c r="IC14" s="225" t="str">
        <f t="shared" si="5"/>
        <v>TIPLAM Soja</v>
      </c>
      <c r="ID14" s="7" t="str">
        <f t="shared" si="6"/>
        <v>ZEV TIPLAM Grão Soja</v>
      </c>
      <c r="IE14" s="466" t="s">
        <v>110</v>
      </c>
      <c r="IF14" s="465" t="s">
        <v>137</v>
      </c>
      <c r="IG14" s="464" t="s">
        <v>137</v>
      </c>
      <c r="IH14" s="450" t="s">
        <v>101</v>
      </c>
      <c r="II14" s="449" t="s">
        <v>198</v>
      </c>
      <c r="IJ14" s="460">
        <v>40</v>
      </c>
      <c r="IK14" s="460">
        <v>2</v>
      </c>
      <c r="IL14" s="460">
        <v>65</v>
      </c>
      <c r="IM14" s="461">
        <v>18</v>
      </c>
      <c r="IN14" s="460">
        <v>1</v>
      </c>
      <c r="IO14" s="460">
        <v>160</v>
      </c>
      <c r="IP14" s="226">
        <f t="shared" si="7"/>
        <v>6.666666666666667</v>
      </c>
      <c r="JA14" s="485" t="s">
        <v>676</v>
      </c>
      <c r="JB14" s="484" t="s">
        <v>125</v>
      </c>
      <c r="JC14" s="482" t="s">
        <v>53</v>
      </c>
      <c r="JD14" s="482" t="s">
        <v>94</v>
      </c>
      <c r="JE14" s="481" t="s">
        <v>104</v>
      </c>
      <c r="JF14" s="479" t="s">
        <v>107</v>
      </c>
      <c r="JG14" s="480">
        <v>8.3333333333333329E-2</v>
      </c>
      <c r="JH14" s="286">
        <v>40</v>
      </c>
      <c r="JI14" s="479" t="s">
        <v>101</v>
      </c>
    </row>
    <row r="15" spans="5:269" x14ac:dyDescent="0.2">
      <c r="AF15" s="171">
        <v>275</v>
      </c>
      <c r="AG15" s="225" t="s">
        <v>193</v>
      </c>
      <c r="AH15" s="225" t="s">
        <v>197</v>
      </c>
      <c r="AI15" s="225" t="s">
        <v>101</v>
      </c>
      <c r="AJ15" s="225" t="s">
        <v>475</v>
      </c>
      <c r="AL15" s="235" t="s">
        <v>110</v>
      </c>
      <c r="AM15" s="253" t="s">
        <v>110</v>
      </c>
      <c r="AN15" s="253" t="s">
        <v>476</v>
      </c>
      <c r="AQ15" s="235" t="s">
        <v>692</v>
      </c>
      <c r="AR15" s="225" t="s">
        <v>56</v>
      </c>
      <c r="AS15" s="225" t="s">
        <v>693</v>
      </c>
      <c r="AT15" s="225" t="s">
        <v>101</v>
      </c>
      <c r="AU15" s="241" t="s">
        <v>678</v>
      </c>
      <c r="AV15" s="241" t="s">
        <v>569</v>
      </c>
      <c r="AX15" s="235" t="s">
        <v>694</v>
      </c>
      <c r="AY15" s="225" t="s">
        <v>56</v>
      </c>
      <c r="AZ15" s="225" t="s">
        <v>650</v>
      </c>
      <c r="BA15" s="225" t="s">
        <v>53</v>
      </c>
      <c r="BB15" s="225" t="s">
        <v>194</v>
      </c>
      <c r="BC15" s="225" t="s">
        <v>101</v>
      </c>
      <c r="BD15" s="241" t="s">
        <v>56</v>
      </c>
      <c r="BG15" s="235" t="s">
        <v>695</v>
      </c>
      <c r="BH15" s="225" t="s">
        <v>11</v>
      </c>
      <c r="BI15" s="225" t="s">
        <v>100</v>
      </c>
      <c r="BJ15" s="225" t="s">
        <v>557</v>
      </c>
      <c r="BK15" s="225" t="s">
        <v>195</v>
      </c>
      <c r="BL15" s="225" t="s">
        <v>101</v>
      </c>
      <c r="BM15" s="241" t="s">
        <v>27</v>
      </c>
      <c r="BP15" s="235" t="str">
        <f t="shared" si="0"/>
        <v>PCX 402</v>
      </c>
      <c r="BQ15" s="225" t="s">
        <v>125</v>
      </c>
      <c r="BR15" s="171">
        <v>402</v>
      </c>
      <c r="BS15" s="171" t="s">
        <v>696</v>
      </c>
      <c r="BT15" s="241" t="s">
        <v>696</v>
      </c>
      <c r="BU15" s="241" t="s">
        <v>696</v>
      </c>
      <c r="BV15" s="241" t="s">
        <v>107</v>
      </c>
      <c r="BW15" s="241" t="s">
        <v>125</v>
      </c>
      <c r="CJ15" s="248">
        <f t="shared" si="3"/>
        <v>45324</v>
      </c>
      <c r="CK15" s="249">
        <v>0</v>
      </c>
      <c r="CL15" s="248">
        <f t="shared" si="4"/>
        <v>45324.416666666664</v>
      </c>
      <c r="CM15" s="215">
        <v>2</v>
      </c>
      <c r="CN15" s="215" t="s">
        <v>134</v>
      </c>
      <c r="CO15" s="219" t="s">
        <v>652</v>
      </c>
      <c r="CP15" s="218" t="s">
        <v>134</v>
      </c>
      <c r="CQ15" s="215" t="s">
        <v>134</v>
      </c>
      <c r="CW15" s="235">
        <v>222</v>
      </c>
      <c r="CX15" s="225" t="s">
        <v>127</v>
      </c>
      <c r="CY15" s="253" t="s">
        <v>697</v>
      </c>
      <c r="CZ15" s="253"/>
      <c r="DB15" s="225" t="s">
        <v>100</v>
      </c>
      <c r="DC15" s="225" t="s">
        <v>29</v>
      </c>
      <c r="DE15" s="527" t="s">
        <v>100</v>
      </c>
      <c r="DF15" s="527" t="s">
        <v>698</v>
      </c>
      <c r="DG15" s="526" t="s">
        <v>29</v>
      </c>
      <c r="DH15" s="7"/>
      <c r="DI15" s="7"/>
      <c r="DJ15" s="7"/>
      <c r="DK15" s="7"/>
      <c r="DR15" s="330">
        <v>12</v>
      </c>
      <c r="DS15" s="342" t="s">
        <v>650</v>
      </c>
      <c r="DT15" s="328">
        <v>12</v>
      </c>
      <c r="EA15" s="225" t="s">
        <v>699</v>
      </c>
      <c r="EB15" s="225" t="s">
        <v>56</v>
      </c>
      <c r="EC15" s="225" t="s">
        <v>56</v>
      </c>
      <c r="ED15" s="225" t="s">
        <v>107</v>
      </c>
      <c r="EE15" s="225">
        <v>1603515</v>
      </c>
      <c r="EF15" s="225" t="s">
        <v>686</v>
      </c>
      <c r="EG15" s="232">
        <v>43392.5</v>
      </c>
      <c r="EH15" s="225" t="s">
        <v>142</v>
      </c>
      <c r="EI15" s="225" t="s">
        <v>699</v>
      </c>
      <c r="EK15" s="288" t="str">
        <f t="shared" si="1"/>
        <v>MRS TAC VHP BL</v>
      </c>
      <c r="EL15" s="286" t="s">
        <v>10</v>
      </c>
      <c r="EM15" s="287" t="s">
        <v>25</v>
      </c>
      <c r="EN15" s="286" t="s">
        <v>670</v>
      </c>
      <c r="EO15" s="286" t="s">
        <v>194</v>
      </c>
      <c r="EP15" s="287" t="s">
        <v>25</v>
      </c>
      <c r="EQ15" s="287" t="s">
        <v>25</v>
      </c>
      <c r="ER15" s="286" t="s">
        <v>2</v>
      </c>
      <c r="ET15" s="516">
        <v>12</v>
      </c>
      <c r="EU15" s="515" t="s">
        <v>25</v>
      </c>
      <c r="EV15" s="515" t="s">
        <v>700</v>
      </c>
      <c r="EW15" s="515" t="s">
        <v>517</v>
      </c>
      <c r="EX15" s="515" t="s">
        <v>107</v>
      </c>
      <c r="EY15" s="515">
        <v>12</v>
      </c>
      <c r="EZ15" s="514" t="s">
        <v>25</v>
      </c>
      <c r="GA15" s="472" t="s">
        <v>701</v>
      </c>
      <c r="GB15" s="472" t="s">
        <v>702</v>
      </c>
      <c r="GC15" s="471">
        <v>158</v>
      </c>
      <c r="GD15" s="470" t="s">
        <v>8</v>
      </c>
      <c r="GE15" s="469" t="s">
        <v>30</v>
      </c>
      <c r="GF15" s="468" t="s">
        <v>198</v>
      </c>
      <c r="GG15" s="346" t="s">
        <v>566</v>
      </c>
      <c r="GH15" s="346"/>
      <c r="GI15" s="346"/>
      <c r="GJ15" s="346"/>
      <c r="GK15" s="345" t="s">
        <v>30</v>
      </c>
      <c r="GL15" s="467" t="s">
        <v>30</v>
      </c>
      <c r="HH15" s="170">
        <f t="shared" si="2"/>
        <v>2892</v>
      </c>
      <c r="HI15" s="252"/>
      <c r="HJ15" s="171" t="s">
        <v>703</v>
      </c>
      <c r="HK15" s="171" t="s">
        <v>704</v>
      </c>
      <c r="HL15" s="171" t="s">
        <v>547</v>
      </c>
      <c r="HM15" s="251" t="s">
        <v>167</v>
      </c>
      <c r="HN15" s="237" t="s">
        <v>494</v>
      </c>
      <c r="HO15" s="238" t="s">
        <v>194</v>
      </c>
      <c r="HP15" s="238" t="s">
        <v>470</v>
      </c>
      <c r="HQ15" s="237" t="s">
        <v>332</v>
      </c>
      <c r="HR15" s="236" t="s">
        <v>107</v>
      </c>
      <c r="HS15" s="250" t="s">
        <v>705</v>
      </c>
      <c r="HT15" s="238" t="s">
        <v>8</v>
      </c>
      <c r="HU15" s="236" t="s">
        <v>8</v>
      </c>
      <c r="HV15" s="237" t="s">
        <v>101</v>
      </c>
      <c r="HW15" s="236" t="s">
        <v>15</v>
      </c>
      <c r="IC15" s="225" t="str">
        <f t="shared" si="5"/>
        <v>Teag Farelo</v>
      </c>
      <c r="ID15" s="7" t="str">
        <f t="shared" si="6"/>
        <v>PCZ Teag Grão Farelo</v>
      </c>
      <c r="IE15" s="423" t="s">
        <v>100</v>
      </c>
      <c r="IF15" s="422" t="s">
        <v>124</v>
      </c>
      <c r="IG15" s="421" t="s">
        <v>124</v>
      </c>
      <c r="IH15" s="420" t="s">
        <v>101</v>
      </c>
      <c r="II15" s="419" t="s">
        <v>193</v>
      </c>
      <c r="IJ15" s="417">
        <v>40</v>
      </c>
      <c r="IK15" s="417">
        <v>2</v>
      </c>
      <c r="IL15" s="417">
        <v>65</v>
      </c>
      <c r="IM15" s="418">
        <v>4.166666666666667</v>
      </c>
      <c r="IN15" s="417">
        <v>1</v>
      </c>
      <c r="IO15" s="417">
        <v>100</v>
      </c>
      <c r="IP15" s="226">
        <f t="shared" si="7"/>
        <v>4.166666666666667</v>
      </c>
      <c r="JA15" s="513">
        <v>8</v>
      </c>
      <c r="JB15" s="512" t="s">
        <v>126</v>
      </c>
      <c r="JC15" s="511" t="s">
        <v>129</v>
      </c>
      <c r="JD15" s="511" t="s">
        <v>131</v>
      </c>
      <c r="JE15" s="510" t="s">
        <v>129</v>
      </c>
      <c r="JF15" s="508" t="s">
        <v>107</v>
      </c>
      <c r="JG15" s="509">
        <v>0.125</v>
      </c>
      <c r="JH15" s="499">
        <v>79</v>
      </c>
      <c r="JI15" s="508" t="s">
        <v>105</v>
      </c>
    </row>
    <row r="16" spans="5:269" x14ac:dyDescent="0.2">
      <c r="AF16" s="171">
        <v>296</v>
      </c>
      <c r="AG16" s="225" t="s">
        <v>193</v>
      </c>
      <c r="AH16" s="225" t="s">
        <v>197</v>
      </c>
      <c r="AI16" s="225" t="s">
        <v>101</v>
      </c>
      <c r="AJ16" s="225" t="s">
        <v>475</v>
      </c>
      <c r="AL16" s="375"/>
      <c r="AM16" s="253"/>
      <c r="AN16" s="253"/>
      <c r="AQ16" s="235" t="s">
        <v>706</v>
      </c>
      <c r="AR16" s="225" t="s">
        <v>56</v>
      </c>
      <c r="AS16" s="225" t="s">
        <v>707</v>
      </c>
      <c r="AT16" s="225" t="s">
        <v>101</v>
      </c>
      <c r="AU16" s="241" t="s">
        <v>708</v>
      </c>
      <c r="AV16" s="241" t="s">
        <v>709</v>
      </c>
      <c r="AX16" s="235" t="s">
        <v>710</v>
      </c>
      <c r="AY16" s="225" t="s">
        <v>56</v>
      </c>
      <c r="AZ16" s="225" t="s">
        <v>650</v>
      </c>
      <c r="BA16" s="225" t="s">
        <v>513</v>
      </c>
      <c r="BB16" s="225" t="s">
        <v>194</v>
      </c>
      <c r="BC16" s="225" t="s">
        <v>101</v>
      </c>
      <c r="BD16" s="241" t="s">
        <v>711</v>
      </c>
      <c r="BG16" s="235" t="s">
        <v>712</v>
      </c>
      <c r="BH16" s="225" t="s">
        <v>56</v>
      </c>
      <c r="BI16" s="225" t="s">
        <v>100</v>
      </c>
      <c r="BJ16" s="225" t="s">
        <v>557</v>
      </c>
      <c r="BK16" s="225" t="s">
        <v>194</v>
      </c>
      <c r="BL16" s="225" t="s">
        <v>101</v>
      </c>
      <c r="BM16" s="241" t="s">
        <v>27</v>
      </c>
      <c r="BP16" s="235" t="str">
        <f t="shared" si="0"/>
        <v>PCX MOEGA III</v>
      </c>
      <c r="BQ16" s="225" t="s">
        <v>125</v>
      </c>
      <c r="BR16" s="171" t="s">
        <v>696</v>
      </c>
      <c r="BS16" s="171" t="s">
        <v>696</v>
      </c>
      <c r="BT16" s="241" t="s">
        <v>696</v>
      </c>
      <c r="BU16" s="241" t="s">
        <v>696</v>
      </c>
      <c r="BV16" s="241" t="s">
        <v>107</v>
      </c>
      <c r="BW16" s="241" t="s">
        <v>125</v>
      </c>
      <c r="CJ16" s="248">
        <f t="shared" si="3"/>
        <v>45324</v>
      </c>
      <c r="CK16" s="249">
        <v>0</v>
      </c>
      <c r="CL16" s="248">
        <f t="shared" si="4"/>
        <v>45324.458333333336</v>
      </c>
      <c r="CM16" s="215">
        <v>2</v>
      </c>
      <c r="CN16" s="215" t="s">
        <v>134</v>
      </c>
      <c r="CO16" s="219" t="s">
        <v>652</v>
      </c>
      <c r="CP16" s="218" t="s">
        <v>134</v>
      </c>
      <c r="CQ16" s="215" t="s">
        <v>134</v>
      </c>
      <c r="CW16" s="235">
        <v>223</v>
      </c>
      <c r="CX16" s="225" t="s">
        <v>127</v>
      </c>
      <c r="CY16" s="253" t="s">
        <v>615</v>
      </c>
      <c r="CZ16" s="253"/>
      <c r="DB16" s="225" t="s">
        <v>126</v>
      </c>
      <c r="DC16" s="225" t="s">
        <v>713</v>
      </c>
      <c r="DE16" s="527" t="s">
        <v>127</v>
      </c>
      <c r="DF16" s="527" t="s">
        <v>714</v>
      </c>
      <c r="DG16" s="526" t="s">
        <v>55</v>
      </c>
      <c r="DH16" s="7"/>
      <c r="DI16" s="7"/>
      <c r="DJ16" s="7"/>
      <c r="DK16" s="7"/>
      <c r="DR16" s="330">
        <v>13</v>
      </c>
      <c r="DS16" s="329" t="s">
        <v>715</v>
      </c>
      <c r="DT16" s="328">
        <v>13</v>
      </c>
      <c r="EA16" s="225" t="s">
        <v>716</v>
      </c>
      <c r="EB16" s="225" t="s">
        <v>11</v>
      </c>
      <c r="EC16" s="225" t="s">
        <v>78</v>
      </c>
      <c r="ED16" s="225" t="s">
        <v>473</v>
      </c>
      <c r="EE16" s="225">
        <v>1604042</v>
      </c>
      <c r="EF16" s="225" t="s">
        <v>717</v>
      </c>
      <c r="EG16" s="232">
        <v>43392.5</v>
      </c>
      <c r="EH16" s="225" t="s">
        <v>142</v>
      </c>
      <c r="EI16" s="225" t="s">
        <v>716</v>
      </c>
      <c r="EK16" s="318" t="str">
        <f t="shared" si="1"/>
        <v>MRS TAC FLO BL</v>
      </c>
      <c r="EL16" s="316" t="s">
        <v>10</v>
      </c>
      <c r="EM16" s="317" t="s">
        <v>25</v>
      </c>
      <c r="EN16" s="316" t="s">
        <v>475</v>
      </c>
      <c r="EO16" s="316" t="s">
        <v>194</v>
      </c>
      <c r="EP16" s="317" t="s">
        <v>25</v>
      </c>
      <c r="EQ16" s="317" t="s">
        <v>25</v>
      </c>
      <c r="ER16" s="316" t="s">
        <v>2</v>
      </c>
      <c r="ET16" s="516">
        <v>13</v>
      </c>
      <c r="EU16" s="515" t="s">
        <v>25</v>
      </c>
      <c r="EV16" s="515" t="s">
        <v>718</v>
      </c>
      <c r="EW16" s="515" t="s">
        <v>539</v>
      </c>
      <c r="EX16" s="515" t="s">
        <v>107</v>
      </c>
      <c r="EY16" s="515">
        <v>13</v>
      </c>
      <c r="EZ16" s="514" t="s">
        <v>25</v>
      </c>
      <c r="GA16" s="459" t="s">
        <v>719</v>
      </c>
      <c r="GB16" s="459" t="s">
        <v>720</v>
      </c>
      <c r="GC16" s="458">
        <v>167</v>
      </c>
      <c r="GD16" s="457" t="s">
        <v>8</v>
      </c>
      <c r="GE16" s="456" t="s">
        <v>30</v>
      </c>
      <c r="GF16" s="455" t="s">
        <v>196</v>
      </c>
      <c r="GG16" s="336" t="s">
        <v>566</v>
      </c>
      <c r="GH16" s="336"/>
      <c r="GI16" s="336"/>
      <c r="GJ16" s="336"/>
      <c r="GK16" s="335" t="s">
        <v>30</v>
      </c>
      <c r="GL16" s="454" t="s">
        <v>30</v>
      </c>
      <c r="HH16" s="170">
        <f t="shared" si="2"/>
        <v>2412</v>
      </c>
      <c r="HI16" s="252"/>
      <c r="HJ16" s="171" t="s">
        <v>721</v>
      </c>
      <c r="HK16" s="171" t="s">
        <v>722</v>
      </c>
      <c r="HL16" s="171" t="s">
        <v>547</v>
      </c>
      <c r="HM16" s="251" t="s">
        <v>167</v>
      </c>
      <c r="HN16" s="237" t="s">
        <v>494</v>
      </c>
      <c r="HO16" s="238" t="s">
        <v>194</v>
      </c>
      <c r="HP16" s="238" t="s">
        <v>470</v>
      </c>
      <c r="HQ16" s="237" t="s">
        <v>332</v>
      </c>
      <c r="HR16" s="236" t="s">
        <v>107</v>
      </c>
      <c r="HS16" s="250" t="s">
        <v>723</v>
      </c>
      <c r="HT16" s="238" t="s">
        <v>8</v>
      </c>
      <c r="HU16" s="236" t="s">
        <v>8</v>
      </c>
      <c r="HV16" s="237" t="s">
        <v>101</v>
      </c>
      <c r="HW16" s="236" t="s">
        <v>15</v>
      </c>
      <c r="IC16" s="225" t="str">
        <f t="shared" si="5"/>
        <v>Teag Milho</v>
      </c>
      <c r="ID16" s="7" t="str">
        <f t="shared" si="6"/>
        <v>PCZ Teag Grão Milho</v>
      </c>
      <c r="IE16" s="423" t="s">
        <v>100</v>
      </c>
      <c r="IF16" s="422" t="s">
        <v>124</v>
      </c>
      <c r="IG16" s="421" t="s">
        <v>124</v>
      </c>
      <c r="IH16" s="420" t="s">
        <v>101</v>
      </c>
      <c r="II16" s="419" t="s">
        <v>196</v>
      </c>
      <c r="IJ16" s="417">
        <v>40</v>
      </c>
      <c r="IK16" s="417">
        <v>2</v>
      </c>
      <c r="IL16" s="417">
        <v>65</v>
      </c>
      <c r="IM16" s="418">
        <v>4.166666666666667</v>
      </c>
      <c r="IN16" s="417">
        <v>1</v>
      </c>
      <c r="IO16" s="417">
        <v>100</v>
      </c>
      <c r="IP16" s="226">
        <f t="shared" si="7"/>
        <v>4.166666666666667</v>
      </c>
      <c r="JA16" s="513">
        <v>8</v>
      </c>
      <c r="JB16" s="512" t="s">
        <v>724</v>
      </c>
      <c r="JC16" s="511" t="s">
        <v>57</v>
      </c>
      <c r="JD16" s="511" t="s">
        <v>131</v>
      </c>
      <c r="JE16" s="510" t="s">
        <v>112</v>
      </c>
      <c r="JF16" s="508" t="s">
        <v>107</v>
      </c>
      <c r="JG16" s="509">
        <v>0.125</v>
      </c>
      <c r="JH16" s="499">
        <v>79</v>
      </c>
      <c r="JI16" s="508" t="s">
        <v>105</v>
      </c>
    </row>
    <row r="17" spans="8:269" x14ac:dyDescent="0.2">
      <c r="AF17" s="171">
        <v>297</v>
      </c>
      <c r="AG17" s="225" t="s">
        <v>193</v>
      </c>
      <c r="AH17" s="225" t="s">
        <v>197</v>
      </c>
      <c r="AI17" s="225" t="s">
        <v>101</v>
      </c>
      <c r="AJ17" s="225" t="s">
        <v>475</v>
      </c>
      <c r="AL17" s="375"/>
      <c r="AM17" s="253"/>
      <c r="AN17" s="253"/>
      <c r="AQ17" s="235" t="s">
        <v>725</v>
      </c>
      <c r="AR17" s="225" t="s">
        <v>56</v>
      </c>
      <c r="AS17" s="225" t="s">
        <v>726</v>
      </c>
      <c r="AT17" s="225" t="s">
        <v>101</v>
      </c>
      <c r="AU17" s="241" t="s">
        <v>708</v>
      </c>
      <c r="AV17" s="241" t="s">
        <v>709</v>
      </c>
      <c r="AX17" s="235" t="s">
        <v>727</v>
      </c>
      <c r="AY17" s="225" t="s">
        <v>56</v>
      </c>
      <c r="AZ17" s="225" t="s">
        <v>650</v>
      </c>
      <c r="BA17" s="225" t="s">
        <v>728</v>
      </c>
      <c r="BB17" s="225" t="s">
        <v>194</v>
      </c>
      <c r="BC17" s="225" t="s">
        <v>101</v>
      </c>
      <c r="BD17" s="241" t="s">
        <v>56</v>
      </c>
      <c r="BG17" s="235" t="s">
        <v>729</v>
      </c>
      <c r="BH17" s="225" t="s">
        <v>11</v>
      </c>
      <c r="BI17" s="225" t="s">
        <v>100</v>
      </c>
      <c r="BJ17" s="225" t="s">
        <v>557</v>
      </c>
      <c r="BK17" s="225" t="s">
        <v>195</v>
      </c>
      <c r="BL17" s="225" t="s">
        <v>103</v>
      </c>
      <c r="BM17" s="241" t="s">
        <v>124</v>
      </c>
      <c r="BP17" s="235" t="str">
        <f t="shared" si="0"/>
        <v>PCX 400</v>
      </c>
      <c r="BQ17" s="225" t="s">
        <v>125</v>
      </c>
      <c r="BR17" s="171">
        <v>400</v>
      </c>
      <c r="BS17" s="171" t="s">
        <v>53</v>
      </c>
      <c r="BT17" s="241" t="s">
        <v>102</v>
      </c>
      <c r="BU17" s="241" t="s">
        <v>102</v>
      </c>
      <c r="BV17" s="241" t="s">
        <v>107</v>
      </c>
      <c r="BW17" s="241" t="s">
        <v>125</v>
      </c>
      <c r="CJ17" s="245">
        <f t="shared" si="3"/>
        <v>45324</v>
      </c>
      <c r="CK17" s="246">
        <v>0</v>
      </c>
      <c r="CL17" s="245">
        <f t="shared" si="4"/>
        <v>45324.5</v>
      </c>
      <c r="CM17" s="242">
        <v>2</v>
      </c>
      <c r="CN17" s="242" t="s">
        <v>134</v>
      </c>
      <c r="CO17" s="244" t="s">
        <v>652</v>
      </c>
      <c r="CP17" s="218" t="s">
        <v>134</v>
      </c>
      <c r="CQ17" s="242" t="s">
        <v>134</v>
      </c>
      <c r="CW17" s="235">
        <v>229</v>
      </c>
      <c r="CX17" s="225" t="s">
        <v>127</v>
      </c>
      <c r="CY17" s="253" t="s">
        <v>730</v>
      </c>
      <c r="CZ17" s="253"/>
      <c r="DB17" s="225" t="s">
        <v>126</v>
      </c>
      <c r="DC17" s="225" t="s">
        <v>731</v>
      </c>
      <c r="DE17" s="527" t="s">
        <v>473</v>
      </c>
      <c r="DF17" s="527" t="s">
        <v>732</v>
      </c>
      <c r="DG17" s="526" t="s">
        <v>78</v>
      </c>
      <c r="DH17" s="7"/>
      <c r="DI17" s="7"/>
      <c r="DJ17" s="7"/>
      <c r="DK17" s="7"/>
      <c r="DR17" s="330">
        <v>14</v>
      </c>
      <c r="DS17" s="329" t="s">
        <v>733</v>
      </c>
      <c r="DT17" s="328">
        <v>14</v>
      </c>
      <c r="EA17" s="225" t="s">
        <v>734</v>
      </c>
      <c r="EB17" s="225" t="s">
        <v>56</v>
      </c>
      <c r="EC17" s="225" t="s">
        <v>27</v>
      </c>
      <c r="ED17" s="225" t="s">
        <v>100</v>
      </c>
      <c r="EE17" s="225">
        <v>1603436</v>
      </c>
      <c r="EF17" s="225" t="s">
        <v>735</v>
      </c>
      <c r="EG17" s="232">
        <v>43392.541666666657</v>
      </c>
      <c r="EH17" s="225" t="s">
        <v>143</v>
      </c>
      <c r="EI17" s="225" t="s">
        <v>734</v>
      </c>
      <c r="EK17" s="315" t="str">
        <f t="shared" si="1"/>
        <v>RUMO TAC FLO BL</v>
      </c>
      <c r="EL17" s="313" t="s">
        <v>8</v>
      </c>
      <c r="EM17" s="314" t="s">
        <v>25</v>
      </c>
      <c r="EN17" s="313" t="s">
        <v>475</v>
      </c>
      <c r="EO17" s="313" t="s">
        <v>194</v>
      </c>
      <c r="EP17" s="314" t="s">
        <v>25</v>
      </c>
      <c r="EQ17" s="314" t="s">
        <v>25</v>
      </c>
      <c r="ER17" s="313" t="s">
        <v>2</v>
      </c>
      <c r="ET17" s="516">
        <v>14</v>
      </c>
      <c r="EU17" s="515" t="s">
        <v>25</v>
      </c>
      <c r="EV17" s="515" t="s">
        <v>736</v>
      </c>
      <c r="EW17" s="515" t="s">
        <v>485</v>
      </c>
      <c r="EX17" s="515" t="s">
        <v>107</v>
      </c>
      <c r="EY17" s="515">
        <v>14</v>
      </c>
      <c r="EZ17" s="514" t="s">
        <v>25</v>
      </c>
      <c r="GA17" s="478" t="s">
        <v>737</v>
      </c>
      <c r="GB17" s="478" t="s">
        <v>738</v>
      </c>
      <c r="GC17" s="477">
        <v>187</v>
      </c>
      <c r="GD17" s="476" t="s">
        <v>8</v>
      </c>
      <c r="GE17" s="475" t="s">
        <v>106</v>
      </c>
      <c r="GF17" s="474" t="s">
        <v>193</v>
      </c>
      <c r="GG17" s="355" t="s">
        <v>490</v>
      </c>
      <c r="GH17" s="355"/>
      <c r="GI17" s="355"/>
      <c r="GJ17" s="355"/>
      <c r="GK17" s="354" t="s">
        <v>106</v>
      </c>
      <c r="GL17" s="473" t="s">
        <v>54</v>
      </c>
      <c r="HH17" s="170">
        <f t="shared" si="2"/>
        <v>2415</v>
      </c>
      <c r="HI17" s="252"/>
      <c r="HJ17" s="171" t="s">
        <v>739</v>
      </c>
      <c r="HK17" s="171" t="s">
        <v>740</v>
      </c>
      <c r="HL17" s="171" t="s">
        <v>547</v>
      </c>
      <c r="HM17" s="251" t="s">
        <v>32</v>
      </c>
      <c r="HN17" s="237" t="s">
        <v>494</v>
      </c>
      <c r="HO17" s="238" t="s">
        <v>194</v>
      </c>
      <c r="HP17" s="238" t="s">
        <v>470</v>
      </c>
      <c r="HQ17" s="237" t="s">
        <v>332</v>
      </c>
      <c r="HR17" s="236" t="s">
        <v>107</v>
      </c>
      <c r="HS17" s="250" t="s">
        <v>741</v>
      </c>
      <c r="HT17" s="238" t="s">
        <v>8</v>
      </c>
      <c r="HU17" s="236" t="s">
        <v>8</v>
      </c>
      <c r="HV17" s="237" t="s">
        <v>101</v>
      </c>
      <c r="HW17" s="236" t="s">
        <v>15</v>
      </c>
      <c r="IC17" s="225" t="str">
        <f t="shared" si="5"/>
        <v>Teag Soja</v>
      </c>
      <c r="ID17" s="7" t="str">
        <f t="shared" si="6"/>
        <v>PCZ Teag Grão Soja</v>
      </c>
      <c r="IE17" s="453" t="s">
        <v>100</v>
      </c>
      <c r="IF17" s="452" t="s">
        <v>124</v>
      </c>
      <c r="IG17" s="451" t="s">
        <v>124</v>
      </c>
      <c r="IH17" s="450" t="s">
        <v>101</v>
      </c>
      <c r="II17" s="449" t="s">
        <v>198</v>
      </c>
      <c r="IJ17" s="447">
        <v>40</v>
      </c>
      <c r="IK17" s="447">
        <v>2</v>
      </c>
      <c r="IL17" s="447">
        <v>65</v>
      </c>
      <c r="IM17" s="448">
        <v>4.166666666666667</v>
      </c>
      <c r="IN17" s="447">
        <v>1</v>
      </c>
      <c r="IO17" s="447">
        <v>100</v>
      </c>
      <c r="IP17" s="226">
        <f t="shared" si="7"/>
        <v>4.166666666666667</v>
      </c>
      <c r="JA17" s="513">
        <v>9</v>
      </c>
      <c r="JB17" s="512" t="s">
        <v>724</v>
      </c>
      <c r="JC17" s="511" t="s">
        <v>132</v>
      </c>
      <c r="JD17" s="511" t="s">
        <v>131</v>
      </c>
      <c r="JE17" s="510" t="s">
        <v>138</v>
      </c>
      <c r="JF17" s="508" t="s">
        <v>107</v>
      </c>
      <c r="JG17" s="525">
        <v>0.125</v>
      </c>
      <c r="JH17" s="499">
        <v>30</v>
      </c>
      <c r="JI17" s="508" t="s">
        <v>105</v>
      </c>
    </row>
    <row r="18" spans="8:269" x14ac:dyDescent="0.2">
      <c r="AF18" s="171">
        <v>298</v>
      </c>
      <c r="AG18" s="225" t="s">
        <v>193</v>
      </c>
      <c r="AH18" s="225" t="s">
        <v>197</v>
      </c>
      <c r="AI18" s="225" t="s">
        <v>101</v>
      </c>
      <c r="AJ18" s="225" t="s">
        <v>475</v>
      </c>
      <c r="AL18" s="375"/>
      <c r="AM18" s="253"/>
      <c r="AN18" s="253"/>
      <c r="AQ18" s="235" t="s">
        <v>742</v>
      </c>
      <c r="AR18" s="225" t="s">
        <v>56</v>
      </c>
      <c r="AS18" s="225" t="s">
        <v>743</v>
      </c>
      <c r="AT18" s="225" t="s">
        <v>103</v>
      </c>
      <c r="AU18" s="241" t="s">
        <v>744</v>
      </c>
      <c r="AV18" s="241" t="s">
        <v>744</v>
      </c>
      <c r="AX18" s="235" t="s">
        <v>745</v>
      </c>
      <c r="AY18" s="225" t="s">
        <v>56</v>
      </c>
      <c r="AZ18" s="225" t="s">
        <v>746</v>
      </c>
      <c r="BA18" s="225" t="s">
        <v>632</v>
      </c>
      <c r="BB18" s="225" t="s">
        <v>194</v>
      </c>
      <c r="BC18" s="225" t="s">
        <v>105</v>
      </c>
      <c r="BD18" s="241" t="s">
        <v>633</v>
      </c>
      <c r="BG18" s="235" t="s">
        <v>747</v>
      </c>
      <c r="BH18" s="225" t="s">
        <v>11</v>
      </c>
      <c r="BI18" s="225" t="s">
        <v>100</v>
      </c>
      <c r="BJ18" s="225" t="s">
        <v>28</v>
      </c>
      <c r="BK18" s="225" t="s">
        <v>195</v>
      </c>
      <c r="BL18" s="225" t="s">
        <v>103</v>
      </c>
      <c r="BM18" s="241" t="s">
        <v>124</v>
      </c>
      <c r="BP18" s="235" t="str">
        <f t="shared" si="0"/>
        <v>PCX 400 - ADM.1 (PORTOFER) / MARCO 400 (;</v>
      </c>
      <c r="BQ18" s="225" t="s">
        <v>125</v>
      </c>
      <c r="BR18" s="171" t="s">
        <v>559</v>
      </c>
      <c r="BS18" s="171" t="s">
        <v>53</v>
      </c>
      <c r="BT18" s="241" t="s">
        <v>102</v>
      </c>
      <c r="BU18" s="241" t="s">
        <v>102</v>
      </c>
      <c r="BV18" s="241" t="s">
        <v>107</v>
      </c>
      <c r="BW18" s="241" t="s">
        <v>125</v>
      </c>
      <c r="CJ18" s="256">
        <f t="shared" si="3"/>
        <v>45324</v>
      </c>
      <c r="CK18" s="257">
        <v>0</v>
      </c>
      <c r="CL18" s="256">
        <f t="shared" si="4"/>
        <v>45324.541666666664</v>
      </c>
      <c r="CM18" s="254">
        <v>3</v>
      </c>
      <c r="CN18" s="254" t="s">
        <v>134</v>
      </c>
      <c r="CO18" s="255" t="s">
        <v>748</v>
      </c>
      <c r="CP18" s="218" t="s">
        <v>134</v>
      </c>
      <c r="CQ18" s="254" t="s">
        <v>134</v>
      </c>
      <c r="CW18" s="235">
        <v>288</v>
      </c>
      <c r="CX18" s="225" t="s">
        <v>127</v>
      </c>
      <c r="CY18" s="253" t="s">
        <v>635</v>
      </c>
      <c r="CZ18" s="253"/>
      <c r="DB18" s="225" t="s">
        <v>107</v>
      </c>
      <c r="DC18" s="225">
        <v>11</v>
      </c>
      <c r="DE18" s="527" t="s">
        <v>127</v>
      </c>
      <c r="DF18" s="527" t="s">
        <v>749</v>
      </c>
      <c r="DG18" s="526" t="s">
        <v>750</v>
      </c>
      <c r="DH18" s="7"/>
      <c r="DI18" s="7"/>
      <c r="DJ18" s="7"/>
      <c r="DK18" s="7"/>
      <c r="DR18" s="330">
        <v>15</v>
      </c>
      <c r="DS18" s="342" t="s">
        <v>751</v>
      </c>
      <c r="DT18" s="328">
        <v>15</v>
      </c>
      <c r="EA18" s="225" t="s">
        <v>752</v>
      </c>
      <c r="EB18" s="225" t="s">
        <v>56</v>
      </c>
      <c r="EC18" s="225" t="s">
        <v>29</v>
      </c>
      <c r="ED18" s="225" t="s">
        <v>100</v>
      </c>
      <c r="EE18" s="225">
        <v>1603436</v>
      </c>
      <c r="EF18" s="225" t="s">
        <v>735</v>
      </c>
      <c r="EG18" s="232">
        <v>43392.541666666657</v>
      </c>
      <c r="EH18" s="225" t="s">
        <v>143</v>
      </c>
      <c r="EI18" s="225" t="s">
        <v>752</v>
      </c>
      <c r="EK18" s="312" t="str">
        <f t="shared" si="1"/>
        <v>VLI TAC FLO BE</v>
      </c>
      <c r="EL18" s="310" t="s">
        <v>11</v>
      </c>
      <c r="EM18" s="311" t="s">
        <v>25</v>
      </c>
      <c r="EN18" s="310" t="s">
        <v>475</v>
      </c>
      <c r="EO18" s="310" t="s">
        <v>195</v>
      </c>
      <c r="EP18" s="311" t="s">
        <v>25</v>
      </c>
      <c r="EQ18" s="311" t="s">
        <v>25</v>
      </c>
      <c r="ER18" s="310" t="s">
        <v>2</v>
      </c>
      <c r="ET18" s="516">
        <v>15</v>
      </c>
      <c r="EU18" s="515" t="s">
        <v>26</v>
      </c>
      <c r="EV18" s="515" t="s">
        <v>26</v>
      </c>
      <c r="EW18" s="515" t="s">
        <v>26</v>
      </c>
      <c r="EX18" s="515" t="s">
        <v>107</v>
      </c>
      <c r="EY18" s="515">
        <v>15</v>
      </c>
      <c r="EZ18" s="514" t="s">
        <v>26</v>
      </c>
      <c r="GA18" s="472" t="s">
        <v>753</v>
      </c>
      <c r="GB18" s="472" t="s">
        <v>754</v>
      </c>
      <c r="GC18" s="471">
        <v>196</v>
      </c>
      <c r="GD18" s="470" t="s">
        <v>8</v>
      </c>
      <c r="GE18" s="469" t="s">
        <v>106</v>
      </c>
      <c r="GF18" s="468" t="s">
        <v>198</v>
      </c>
      <c r="GG18" s="346" t="s">
        <v>566</v>
      </c>
      <c r="GH18" s="346"/>
      <c r="GI18" s="346"/>
      <c r="GJ18" s="346"/>
      <c r="GK18" s="345" t="s">
        <v>106</v>
      </c>
      <c r="GL18" s="467" t="s">
        <v>54</v>
      </c>
      <c r="HH18" s="170">
        <f t="shared" si="2"/>
        <v>2417</v>
      </c>
      <c r="HI18" s="252"/>
      <c r="HJ18" s="171" t="s">
        <v>755</v>
      </c>
      <c r="HK18" s="171" t="s">
        <v>756</v>
      </c>
      <c r="HL18" s="171" t="s">
        <v>661</v>
      </c>
      <c r="HM18" s="251" t="s">
        <v>32</v>
      </c>
      <c r="HN18" s="237" t="s">
        <v>494</v>
      </c>
      <c r="HO18" s="238" t="s">
        <v>194</v>
      </c>
      <c r="HP18" s="238" t="s">
        <v>470</v>
      </c>
      <c r="HQ18" s="237" t="s">
        <v>332</v>
      </c>
      <c r="HR18" s="236" t="s">
        <v>100</v>
      </c>
      <c r="HS18" s="250" t="s">
        <v>53</v>
      </c>
      <c r="HT18" s="238" t="s">
        <v>8</v>
      </c>
      <c r="HU18" s="236" t="s">
        <v>27</v>
      </c>
      <c r="HV18" s="237" t="s">
        <v>101</v>
      </c>
      <c r="HW18" s="236" t="s">
        <v>15</v>
      </c>
      <c r="IC18" s="225" t="str">
        <f t="shared" si="5"/>
        <v>Cutrale Farelo</v>
      </c>
      <c r="ID18" s="7" t="str">
        <f t="shared" si="6"/>
        <v>PCZ Cutrale Grão Farelo</v>
      </c>
      <c r="IE18" s="432" t="s">
        <v>100</v>
      </c>
      <c r="IF18" s="431" t="s">
        <v>51</v>
      </c>
      <c r="IG18" s="430" t="s">
        <v>51</v>
      </c>
      <c r="IH18" s="429" t="s">
        <v>101</v>
      </c>
      <c r="II18" s="428" t="s">
        <v>193</v>
      </c>
      <c r="IJ18" s="426">
        <v>40</v>
      </c>
      <c r="IK18" s="426">
        <v>3</v>
      </c>
      <c r="IL18" s="426">
        <v>40</v>
      </c>
      <c r="IM18" s="427">
        <v>3.333333333333333</v>
      </c>
      <c r="IN18" s="426">
        <v>1</v>
      </c>
      <c r="IO18" s="426">
        <v>80</v>
      </c>
      <c r="IP18" s="226">
        <f t="shared" si="7"/>
        <v>3.3333333333333335</v>
      </c>
      <c r="JA18" s="513">
        <v>10</v>
      </c>
      <c r="JB18" s="512" t="s">
        <v>724</v>
      </c>
      <c r="JC18" s="511" t="s">
        <v>129</v>
      </c>
      <c r="JD18" s="511" t="s">
        <v>131</v>
      </c>
      <c r="JE18" s="510" t="s">
        <v>757</v>
      </c>
      <c r="JF18" s="508" t="s">
        <v>107</v>
      </c>
      <c r="JG18" s="525">
        <v>0.125</v>
      </c>
      <c r="JH18" s="499">
        <v>30</v>
      </c>
      <c r="JI18" s="508" t="s">
        <v>105</v>
      </c>
    </row>
    <row r="19" spans="8:269" x14ac:dyDescent="0.2">
      <c r="H19" s="394"/>
      <c r="AF19" s="171">
        <v>299</v>
      </c>
      <c r="AG19" s="225" t="s">
        <v>193</v>
      </c>
      <c r="AH19" s="225" t="s">
        <v>197</v>
      </c>
      <c r="AI19" s="225" t="s">
        <v>101</v>
      </c>
      <c r="AJ19" s="225" t="s">
        <v>475</v>
      </c>
      <c r="AL19" s="375"/>
      <c r="AM19" s="253"/>
      <c r="AN19" s="253"/>
      <c r="AQ19" s="235" t="s">
        <v>758</v>
      </c>
      <c r="AR19" s="225" t="s">
        <v>56</v>
      </c>
      <c r="AS19" s="225" t="s">
        <v>743</v>
      </c>
      <c r="AT19" s="225" t="s">
        <v>101</v>
      </c>
      <c r="AU19" s="241" t="s">
        <v>744</v>
      </c>
      <c r="AV19" s="241" t="s">
        <v>744</v>
      </c>
      <c r="AX19" s="235" t="s">
        <v>759</v>
      </c>
      <c r="AY19" s="225" t="s">
        <v>56</v>
      </c>
      <c r="AZ19" s="225" t="s">
        <v>760</v>
      </c>
      <c r="BA19" s="225" t="s">
        <v>761</v>
      </c>
      <c r="BB19" s="225" t="s">
        <v>194</v>
      </c>
      <c r="BC19" s="225" t="s">
        <v>101</v>
      </c>
      <c r="BD19" s="241" t="s">
        <v>762</v>
      </c>
      <c r="BG19" s="235" t="s">
        <v>763</v>
      </c>
      <c r="BH19" s="225" t="s">
        <v>11</v>
      </c>
      <c r="BI19" s="225" t="s">
        <v>100</v>
      </c>
      <c r="BJ19" s="225" t="s">
        <v>28</v>
      </c>
      <c r="BK19" s="225" t="s">
        <v>195</v>
      </c>
      <c r="BL19" s="225" t="s">
        <v>101</v>
      </c>
      <c r="BM19" s="241" t="s">
        <v>124</v>
      </c>
      <c r="BP19" s="235" t="str">
        <f t="shared" si="0"/>
        <v>PCX ADM.1 (PORTOFER) / MARCO 400 (</v>
      </c>
      <c r="BQ19" s="225" t="s">
        <v>125</v>
      </c>
      <c r="BR19" s="171" t="s">
        <v>578</v>
      </c>
      <c r="BS19" s="171" t="s">
        <v>53</v>
      </c>
      <c r="BT19" s="241" t="s">
        <v>102</v>
      </c>
      <c r="BU19" s="241" t="s">
        <v>102</v>
      </c>
      <c r="BV19" s="241" t="s">
        <v>107</v>
      </c>
      <c r="BW19" s="241" t="s">
        <v>125</v>
      </c>
      <c r="CJ19" s="248">
        <f t="shared" si="3"/>
        <v>45324</v>
      </c>
      <c r="CK19" s="249">
        <v>0</v>
      </c>
      <c r="CL19" s="248">
        <f t="shared" si="4"/>
        <v>45324.583333333336</v>
      </c>
      <c r="CM19" s="215">
        <v>3</v>
      </c>
      <c r="CN19" s="215" t="s">
        <v>134</v>
      </c>
      <c r="CO19" s="219" t="s">
        <v>748</v>
      </c>
      <c r="CP19" s="218" t="s">
        <v>134</v>
      </c>
      <c r="CQ19" s="215" t="s">
        <v>134</v>
      </c>
      <c r="CW19" s="235">
        <v>400</v>
      </c>
      <c r="CX19" s="225" t="s">
        <v>125</v>
      </c>
      <c r="CY19" s="253" t="s">
        <v>22</v>
      </c>
      <c r="CZ19" s="253"/>
      <c r="DB19" s="225" t="s">
        <v>107</v>
      </c>
      <c r="DC19" s="225">
        <v>100</v>
      </c>
      <c r="DE19" s="497" t="s">
        <v>127</v>
      </c>
      <c r="DF19" s="497" t="s">
        <v>764</v>
      </c>
      <c r="DG19" s="496"/>
      <c r="DH19" s="7"/>
      <c r="DI19" s="7"/>
      <c r="DJ19" s="7"/>
      <c r="DK19" s="7"/>
      <c r="DR19" s="330">
        <v>16</v>
      </c>
      <c r="DS19" s="329" t="s">
        <v>765</v>
      </c>
      <c r="DT19" s="328">
        <v>16</v>
      </c>
      <c r="EA19" s="225" t="s">
        <v>766</v>
      </c>
      <c r="EB19" s="225" t="s">
        <v>11</v>
      </c>
      <c r="EC19" s="225" t="s">
        <v>78</v>
      </c>
      <c r="ED19" s="225" t="s">
        <v>473</v>
      </c>
      <c r="EE19" s="225">
        <v>1603968</v>
      </c>
      <c r="EF19" s="225" t="s">
        <v>767</v>
      </c>
      <c r="EG19" s="232">
        <v>43392.541666666657</v>
      </c>
      <c r="EH19" s="225" t="s">
        <v>143</v>
      </c>
      <c r="EI19" s="225" t="s">
        <v>766</v>
      </c>
      <c r="EK19" s="309" t="str">
        <f t="shared" si="1"/>
        <v>MRS TAC MIL BL</v>
      </c>
      <c r="EL19" s="307" t="s">
        <v>10</v>
      </c>
      <c r="EM19" s="308" t="s">
        <v>25</v>
      </c>
      <c r="EN19" s="307" t="s">
        <v>563</v>
      </c>
      <c r="EO19" s="307" t="s">
        <v>194</v>
      </c>
      <c r="EP19" s="308" t="s">
        <v>25</v>
      </c>
      <c r="EQ19" s="308" t="s">
        <v>25</v>
      </c>
      <c r="ER19" s="307" t="s">
        <v>2</v>
      </c>
      <c r="ET19" s="516">
        <v>16</v>
      </c>
      <c r="EU19" s="515" t="s">
        <v>24</v>
      </c>
      <c r="EV19" s="515" t="s">
        <v>24</v>
      </c>
      <c r="EW19" s="515" t="s">
        <v>24</v>
      </c>
      <c r="EX19" s="515" t="s">
        <v>107</v>
      </c>
      <c r="EY19" s="515">
        <v>16</v>
      </c>
      <c r="EZ19" s="514" t="s">
        <v>55</v>
      </c>
      <c r="GA19" s="459" t="s">
        <v>768</v>
      </c>
      <c r="GB19" s="459" t="s">
        <v>769</v>
      </c>
      <c r="GC19" s="458">
        <v>205</v>
      </c>
      <c r="GD19" s="457" t="s">
        <v>8</v>
      </c>
      <c r="GE19" s="456" t="s">
        <v>106</v>
      </c>
      <c r="GF19" s="455" t="s">
        <v>196</v>
      </c>
      <c r="GG19" s="336" t="s">
        <v>566</v>
      </c>
      <c r="GH19" s="336"/>
      <c r="GI19" s="336"/>
      <c r="GJ19" s="336"/>
      <c r="GK19" s="335" t="s">
        <v>106</v>
      </c>
      <c r="GL19" s="454" t="s">
        <v>54</v>
      </c>
      <c r="HH19" s="170">
        <f t="shared" si="2"/>
        <v>2420</v>
      </c>
      <c r="HI19" s="252"/>
      <c r="HJ19" s="171" t="s">
        <v>770</v>
      </c>
      <c r="HK19" s="171" t="s">
        <v>771</v>
      </c>
      <c r="HL19" s="171" t="s">
        <v>547</v>
      </c>
      <c r="HM19" s="251" t="s">
        <v>32</v>
      </c>
      <c r="HN19" s="237" t="s">
        <v>494</v>
      </c>
      <c r="HO19" s="238" t="s">
        <v>194</v>
      </c>
      <c r="HP19" s="238" t="s">
        <v>470</v>
      </c>
      <c r="HQ19" s="237" t="s">
        <v>332</v>
      </c>
      <c r="HR19" s="236" t="s">
        <v>107</v>
      </c>
      <c r="HS19" s="250" t="s">
        <v>772</v>
      </c>
      <c r="HT19" s="238" t="s">
        <v>8</v>
      </c>
      <c r="HU19" s="236" t="s">
        <v>8</v>
      </c>
      <c r="HV19" s="237" t="s">
        <v>101</v>
      </c>
      <c r="HW19" s="236" t="s">
        <v>15</v>
      </c>
      <c r="IC19" s="225" t="str">
        <f t="shared" si="5"/>
        <v>Cutrale Milho</v>
      </c>
      <c r="ID19" s="7" t="str">
        <f t="shared" si="6"/>
        <v>PCZ Cutrale Grão Milho</v>
      </c>
      <c r="IE19" s="423" t="s">
        <v>100</v>
      </c>
      <c r="IF19" s="422" t="s">
        <v>51</v>
      </c>
      <c r="IG19" s="421" t="s">
        <v>51</v>
      </c>
      <c r="IH19" s="420" t="s">
        <v>101</v>
      </c>
      <c r="II19" s="419" t="s">
        <v>196</v>
      </c>
      <c r="IJ19" s="417">
        <v>40</v>
      </c>
      <c r="IK19" s="417">
        <v>3</v>
      </c>
      <c r="IL19" s="417">
        <v>40</v>
      </c>
      <c r="IM19" s="418">
        <v>3.333333333333333</v>
      </c>
      <c r="IN19" s="417">
        <v>1</v>
      </c>
      <c r="IO19" s="417">
        <v>80</v>
      </c>
      <c r="IP19" s="226">
        <f t="shared" si="7"/>
        <v>3.3333333333333335</v>
      </c>
      <c r="JA19" s="513">
        <v>11</v>
      </c>
      <c r="JB19" s="512" t="s">
        <v>127</v>
      </c>
      <c r="JC19" s="511" t="s">
        <v>55</v>
      </c>
      <c r="JD19" s="511" t="s">
        <v>131</v>
      </c>
      <c r="JE19" s="510" t="s">
        <v>55</v>
      </c>
      <c r="JF19" s="508" t="s">
        <v>107</v>
      </c>
      <c r="JG19" s="525">
        <v>0.125</v>
      </c>
      <c r="JH19" s="499">
        <v>40</v>
      </c>
      <c r="JI19" s="508" t="s">
        <v>101</v>
      </c>
    </row>
    <row r="20" spans="8:269" x14ac:dyDescent="0.2">
      <c r="H20" s="394"/>
      <c r="AF20" s="171">
        <v>304</v>
      </c>
      <c r="AG20" s="225" t="s">
        <v>193</v>
      </c>
      <c r="AH20" s="225" t="s">
        <v>197</v>
      </c>
      <c r="AI20" s="225" t="s">
        <v>101</v>
      </c>
      <c r="AJ20" s="225" t="s">
        <v>475</v>
      </c>
      <c r="AL20" s="375"/>
      <c r="AM20" s="253"/>
      <c r="AN20" s="253"/>
      <c r="AQ20" s="235" t="s">
        <v>773</v>
      </c>
      <c r="AR20" s="225" t="s">
        <v>56</v>
      </c>
      <c r="AS20" s="225" t="s">
        <v>774</v>
      </c>
      <c r="AT20" s="225" t="s">
        <v>101</v>
      </c>
      <c r="AU20" s="241" t="s">
        <v>744</v>
      </c>
      <c r="AV20" s="241" t="s">
        <v>744</v>
      </c>
      <c r="AX20" s="235" t="s">
        <v>775</v>
      </c>
      <c r="AY20" s="225" t="s">
        <v>56</v>
      </c>
      <c r="AZ20" s="225" t="s">
        <v>332</v>
      </c>
      <c r="BA20" s="225" t="s">
        <v>202</v>
      </c>
      <c r="BB20" s="225" t="s">
        <v>194</v>
      </c>
      <c r="BC20" s="225" t="s">
        <v>315</v>
      </c>
      <c r="BD20" s="241" t="s">
        <v>315</v>
      </c>
      <c r="BG20" s="235" t="s">
        <v>776</v>
      </c>
      <c r="BH20" s="225" t="s">
        <v>56</v>
      </c>
      <c r="BI20" s="225" t="s">
        <v>100</v>
      </c>
      <c r="BJ20" s="225" t="s">
        <v>29</v>
      </c>
      <c r="BK20" s="225" t="s">
        <v>194</v>
      </c>
      <c r="BL20" s="225" t="s">
        <v>101</v>
      </c>
      <c r="BM20" s="241" t="s">
        <v>29</v>
      </c>
      <c r="BP20" s="235" t="str">
        <f t="shared" si="0"/>
        <v>PCX MOEGA V</v>
      </c>
      <c r="BQ20" s="225" t="s">
        <v>125</v>
      </c>
      <c r="BR20" s="171" t="s">
        <v>21</v>
      </c>
      <c r="BS20" s="171" t="s">
        <v>53</v>
      </c>
      <c r="BT20" s="241" t="s">
        <v>102</v>
      </c>
      <c r="BU20" s="241" t="s">
        <v>102</v>
      </c>
      <c r="BV20" s="241" t="s">
        <v>107</v>
      </c>
      <c r="BW20" s="241" t="s">
        <v>125</v>
      </c>
      <c r="CJ20" s="248">
        <f t="shared" si="3"/>
        <v>45324</v>
      </c>
      <c r="CK20" s="249">
        <v>0</v>
      </c>
      <c r="CL20" s="248">
        <f t="shared" si="4"/>
        <v>45324.625</v>
      </c>
      <c r="CM20" s="215">
        <v>3</v>
      </c>
      <c r="CN20" s="215" t="s">
        <v>134</v>
      </c>
      <c r="CO20" s="219" t="s">
        <v>748</v>
      </c>
      <c r="CP20" s="218" t="s">
        <v>134</v>
      </c>
      <c r="CQ20" s="215" t="s">
        <v>134</v>
      </c>
      <c r="CW20" s="235">
        <v>402</v>
      </c>
      <c r="CX20" s="225" t="s">
        <v>125</v>
      </c>
      <c r="CY20" s="253" t="s">
        <v>696</v>
      </c>
      <c r="CZ20" s="253"/>
      <c r="DE20" s="497" t="s">
        <v>127</v>
      </c>
      <c r="DF20" s="497" t="s">
        <v>777</v>
      </c>
      <c r="DG20" s="496"/>
      <c r="DH20" s="7"/>
      <c r="DI20" s="7"/>
      <c r="DJ20" s="7"/>
      <c r="DK20" s="7"/>
      <c r="DR20" s="330">
        <v>17</v>
      </c>
      <c r="DS20" s="329" t="s">
        <v>778</v>
      </c>
      <c r="DT20" s="328">
        <v>17</v>
      </c>
      <c r="EA20" s="225" t="s">
        <v>779</v>
      </c>
      <c r="EB20" s="225" t="s">
        <v>11</v>
      </c>
      <c r="EC20" s="225" t="s">
        <v>78</v>
      </c>
      <c r="ED20" s="225" t="s">
        <v>473</v>
      </c>
      <c r="EE20" s="225">
        <v>1604047</v>
      </c>
      <c r="EF20" s="225" t="s">
        <v>780</v>
      </c>
      <c r="EG20" s="232">
        <v>43392.583333333343</v>
      </c>
      <c r="EH20" s="225" t="s">
        <v>143</v>
      </c>
      <c r="EI20" s="225" t="s">
        <v>779</v>
      </c>
      <c r="EK20" s="306" t="str">
        <f t="shared" si="1"/>
        <v>RUMO TAC MIL BL</v>
      </c>
      <c r="EL20" s="304" t="s">
        <v>8</v>
      </c>
      <c r="EM20" s="305" t="s">
        <v>25</v>
      </c>
      <c r="EN20" s="304" t="s">
        <v>563</v>
      </c>
      <c r="EO20" s="304" t="s">
        <v>194</v>
      </c>
      <c r="EP20" s="305" t="s">
        <v>25</v>
      </c>
      <c r="EQ20" s="305" t="s">
        <v>25</v>
      </c>
      <c r="ER20" s="304" t="s">
        <v>2</v>
      </c>
      <c r="ET20" s="516">
        <v>17</v>
      </c>
      <c r="EU20" s="515" t="s">
        <v>53</v>
      </c>
      <c r="EV20" s="515" t="s">
        <v>781</v>
      </c>
      <c r="EW20" s="515" t="s">
        <v>22</v>
      </c>
      <c r="EX20" s="515" t="s">
        <v>107</v>
      </c>
      <c r="EY20" s="515">
        <v>17</v>
      </c>
      <c r="EZ20" s="514" t="s">
        <v>22</v>
      </c>
      <c r="GA20" s="478" t="s">
        <v>782</v>
      </c>
      <c r="GB20" s="478" t="s">
        <v>783</v>
      </c>
      <c r="GC20" s="477">
        <v>225</v>
      </c>
      <c r="GD20" s="476" t="s">
        <v>8</v>
      </c>
      <c r="GE20" s="475" t="s">
        <v>20</v>
      </c>
      <c r="GF20" s="474" t="s">
        <v>193</v>
      </c>
      <c r="GG20" s="355" t="s">
        <v>490</v>
      </c>
      <c r="GH20" s="355"/>
      <c r="GI20" s="355"/>
      <c r="GJ20" s="355"/>
      <c r="GK20" s="354" t="s">
        <v>20</v>
      </c>
      <c r="GL20" s="473" t="s">
        <v>20</v>
      </c>
      <c r="HH20" s="170">
        <f t="shared" si="2"/>
        <v>2424</v>
      </c>
      <c r="HI20" s="252"/>
      <c r="HJ20" s="171" t="s">
        <v>784</v>
      </c>
      <c r="HK20" s="171" t="s">
        <v>785</v>
      </c>
      <c r="HL20" s="171" t="s">
        <v>786</v>
      </c>
      <c r="HM20" s="251" t="s">
        <v>167</v>
      </c>
      <c r="HN20" s="237" t="s">
        <v>494</v>
      </c>
      <c r="HO20" s="238" t="s">
        <v>194</v>
      </c>
      <c r="HP20" s="238" t="s">
        <v>470</v>
      </c>
      <c r="HQ20" s="237" t="s">
        <v>332</v>
      </c>
      <c r="HR20" s="236" t="s">
        <v>107</v>
      </c>
      <c r="HS20" s="250" t="s">
        <v>557</v>
      </c>
      <c r="HT20" s="238" t="s">
        <v>8</v>
      </c>
      <c r="HU20" s="236" t="s">
        <v>20</v>
      </c>
      <c r="HV20" s="237" t="s">
        <v>101</v>
      </c>
      <c r="HW20" s="236" t="s">
        <v>15</v>
      </c>
      <c r="IC20" s="225" t="str">
        <f t="shared" si="5"/>
        <v>Cutrale Soja</v>
      </c>
      <c r="ID20" s="7" t="str">
        <f t="shared" si="6"/>
        <v>PCZ Cutrale Grão Soja</v>
      </c>
      <c r="IE20" s="416" t="s">
        <v>100</v>
      </c>
      <c r="IF20" s="415" t="s">
        <v>51</v>
      </c>
      <c r="IG20" s="414" t="s">
        <v>51</v>
      </c>
      <c r="IH20" s="413" t="s">
        <v>101</v>
      </c>
      <c r="II20" s="412" t="s">
        <v>198</v>
      </c>
      <c r="IJ20" s="410">
        <v>40</v>
      </c>
      <c r="IK20" s="410">
        <v>3</v>
      </c>
      <c r="IL20" s="410">
        <v>40</v>
      </c>
      <c r="IM20" s="411">
        <v>3.333333333333333</v>
      </c>
      <c r="IN20" s="410">
        <v>1</v>
      </c>
      <c r="IO20" s="410">
        <v>80</v>
      </c>
      <c r="IP20" s="226">
        <f t="shared" si="7"/>
        <v>3.3333333333333335</v>
      </c>
      <c r="JA20" s="513">
        <v>12</v>
      </c>
      <c r="JB20" s="512" t="s">
        <v>127</v>
      </c>
      <c r="JC20" s="511" t="s">
        <v>26</v>
      </c>
      <c r="JD20" s="511" t="s">
        <v>131</v>
      </c>
      <c r="JE20" s="510" t="s">
        <v>26</v>
      </c>
      <c r="JF20" s="508" t="s">
        <v>107</v>
      </c>
      <c r="JG20" s="525">
        <v>0.125</v>
      </c>
      <c r="JH20" s="499">
        <v>35</v>
      </c>
      <c r="JI20" s="508" t="s">
        <v>101</v>
      </c>
    </row>
    <row r="21" spans="8:269" x14ac:dyDescent="0.2">
      <c r="H21" s="394"/>
      <c r="AF21" s="171">
        <v>309</v>
      </c>
      <c r="AG21" s="225" t="s">
        <v>193</v>
      </c>
      <c r="AH21" s="225" t="s">
        <v>197</v>
      </c>
      <c r="AI21" s="225" t="s">
        <v>101</v>
      </c>
      <c r="AJ21" s="225" t="s">
        <v>475</v>
      </c>
      <c r="AL21" s="375"/>
      <c r="AM21" s="253"/>
      <c r="AN21" s="253"/>
      <c r="AQ21" s="235" t="s">
        <v>787</v>
      </c>
      <c r="AR21" s="225" t="s">
        <v>56</v>
      </c>
      <c r="AS21" s="225" t="s">
        <v>788</v>
      </c>
      <c r="AT21" s="225" t="s">
        <v>101</v>
      </c>
      <c r="AU21" s="241" t="s">
        <v>744</v>
      </c>
      <c r="AV21" s="241" t="s">
        <v>744</v>
      </c>
      <c r="AX21" s="235" t="s">
        <v>789</v>
      </c>
      <c r="AY21" s="225" t="s">
        <v>56</v>
      </c>
      <c r="AZ21" s="225" t="s">
        <v>332</v>
      </c>
      <c r="BA21" s="225" t="s">
        <v>557</v>
      </c>
      <c r="BB21" s="225" t="s">
        <v>194</v>
      </c>
      <c r="BC21" s="225" t="s">
        <v>101</v>
      </c>
      <c r="BD21" s="241" t="s">
        <v>56</v>
      </c>
      <c r="BG21" s="235" t="s">
        <v>790</v>
      </c>
      <c r="BH21" s="225" t="s">
        <v>11</v>
      </c>
      <c r="BI21" s="225" t="s">
        <v>107</v>
      </c>
      <c r="BJ21" s="225" t="s">
        <v>53</v>
      </c>
      <c r="BK21" s="225" t="s">
        <v>195</v>
      </c>
      <c r="BL21" s="225" t="s">
        <v>101</v>
      </c>
      <c r="BM21" s="241" t="s">
        <v>478</v>
      </c>
      <c r="BP21" s="235" t="str">
        <f t="shared" si="0"/>
        <v>PSN MRS</v>
      </c>
      <c r="BQ21" s="225" t="s">
        <v>107</v>
      </c>
      <c r="BR21" s="171" t="s">
        <v>10</v>
      </c>
      <c r="BS21" s="171" t="s">
        <v>10</v>
      </c>
      <c r="BT21" s="241" t="s">
        <v>129</v>
      </c>
      <c r="BU21" s="241" t="s">
        <v>129</v>
      </c>
      <c r="BV21" s="241" t="s">
        <v>107</v>
      </c>
      <c r="BW21" s="241" t="s">
        <v>127</v>
      </c>
      <c r="CJ21" s="248">
        <f t="shared" si="3"/>
        <v>45324</v>
      </c>
      <c r="CK21" s="249">
        <v>0</v>
      </c>
      <c r="CL21" s="248">
        <f t="shared" si="4"/>
        <v>45324.666666666664</v>
      </c>
      <c r="CM21" s="215">
        <v>3</v>
      </c>
      <c r="CN21" s="215" t="s">
        <v>134</v>
      </c>
      <c r="CO21" s="219" t="s">
        <v>748</v>
      </c>
      <c r="CP21" s="218" t="s">
        <v>134</v>
      </c>
      <c r="CQ21" s="215" t="s">
        <v>134</v>
      </c>
      <c r="CW21" s="235">
        <v>403</v>
      </c>
      <c r="CX21" s="225" t="s">
        <v>125</v>
      </c>
      <c r="CY21" s="253" t="s">
        <v>791</v>
      </c>
      <c r="CZ21" s="253"/>
      <c r="DB21" s="225" t="s">
        <v>127</v>
      </c>
      <c r="DC21" s="225">
        <v>200</v>
      </c>
      <c r="DE21" s="497" t="s">
        <v>127</v>
      </c>
      <c r="DF21" s="497" t="s">
        <v>792</v>
      </c>
      <c r="DG21" s="496"/>
      <c r="DH21" s="7"/>
      <c r="DI21" s="7"/>
      <c r="DJ21" s="7"/>
      <c r="DK21" s="7"/>
      <c r="DR21" s="330">
        <v>18</v>
      </c>
      <c r="DS21" s="329" t="s">
        <v>793</v>
      </c>
      <c r="DT21" s="328">
        <v>18</v>
      </c>
      <c r="EA21" s="225" t="s">
        <v>794</v>
      </c>
      <c r="EB21" s="225" t="s">
        <v>10</v>
      </c>
      <c r="EC21" s="225" t="s">
        <v>56</v>
      </c>
      <c r="ED21" s="225" t="s">
        <v>107</v>
      </c>
      <c r="EE21" s="225">
        <v>1603840</v>
      </c>
      <c r="EF21" s="225" t="s">
        <v>795</v>
      </c>
      <c r="EG21" s="232">
        <v>43392.625</v>
      </c>
      <c r="EH21" s="225" t="s">
        <v>143</v>
      </c>
      <c r="EI21" s="225" t="s">
        <v>794</v>
      </c>
      <c r="EK21" s="303" t="str">
        <f t="shared" si="1"/>
        <v>VLI TAC MIL BE</v>
      </c>
      <c r="EL21" s="301" t="s">
        <v>11</v>
      </c>
      <c r="EM21" s="302" t="s">
        <v>25</v>
      </c>
      <c r="EN21" s="301" t="s">
        <v>563</v>
      </c>
      <c r="EO21" s="301" t="s">
        <v>195</v>
      </c>
      <c r="EP21" s="302" t="s">
        <v>25</v>
      </c>
      <c r="EQ21" s="302" t="s">
        <v>25</v>
      </c>
      <c r="ER21" s="301" t="s">
        <v>2</v>
      </c>
      <c r="ET21" s="516">
        <v>19</v>
      </c>
      <c r="EU21" s="515" t="s">
        <v>53</v>
      </c>
      <c r="EV21" s="515" t="s">
        <v>796</v>
      </c>
      <c r="EW21" s="515" t="s">
        <v>21</v>
      </c>
      <c r="EX21" s="515" t="s">
        <v>107</v>
      </c>
      <c r="EY21" s="515">
        <v>19</v>
      </c>
      <c r="EZ21" s="514" t="s">
        <v>21</v>
      </c>
      <c r="GA21" s="472" t="s">
        <v>797</v>
      </c>
      <c r="GB21" s="472" t="s">
        <v>798</v>
      </c>
      <c r="GC21" s="471">
        <v>234</v>
      </c>
      <c r="GD21" s="470" t="s">
        <v>8</v>
      </c>
      <c r="GE21" s="469" t="s">
        <v>20</v>
      </c>
      <c r="GF21" s="468" t="s">
        <v>198</v>
      </c>
      <c r="GG21" s="346" t="s">
        <v>566</v>
      </c>
      <c r="GH21" s="346"/>
      <c r="GI21" s="346"/>
      <c r="GJ21" s="346"/>
      <c r="GK21" s="345" t="s">
        <v>20</v>
      </c>
      <c r="GL21" s="467" t="s">
        <v>20</v>
      </c>
      <c r="HH21" s="170">
        <f t="shared" si="2"/>
        <v>2427</v>
      </c>
      <c r="HI21" s="252"/>
      <c r="HJ21" s="171" t="s">
        <v>799</v>
      </c>
      <c r="HK21" s="171" t="s">
        <v>800</v>
      </c>
      <c r="HL21" s="171" t="s">
        <v>801</v>
      </c>
      <c r="HM21" s="251" t="s">
        <v>167</v>
      </c>
      <c r="HN21" s="237" t="s">
        <v>494</v>
      </c>
      <c r="HO21" s="238" t="s">
        <v>194</v>
      </c>
      <c r="HP21" s="238" t="s">
        <v>470</v>
      </c>
      <c r="HQ21" s="237" t="s">
        <v>332</v>
      </c>
      <c r="HR21" s="236" t="s">
        <v>107</v>
      </c>
      <c r="HS21" s="250" t="s">
        <v>743</v>
      </c>
      <c r="HT21" s="238" t="s">
        <v>8</v>
      </c>
      <c r="HU21" s="236" t="s">
        <v>26</v>
      </c>
      <c r="HV21" s="237" t="s">
        <v>101</v>
      </c>
      <c r="HW21" s="236" t="s">
        <v>15</v>
      </c>
      <c r="IC21" s="225" t="str">
        <f t="shared" si="5"/>
        <v>T39 Farelo</v>
      </c>
      <c r="ID21" s="7" t="str">
        <f t="shared" si="6"/>
        <v>PSN T39 Grão Farelo</v>
      </c>
      <c r="IE21" s="466" t="s">
        <v>107</v>
      </c>
      <c r="IF21" s="465" t="s">
        <v>54</v>
      </c>
      <c r="IG21" s="464" t="s">
        <v>54</v>
      </c>
      <c r="IH21" s="463" t="s">
        <v>101</v>
      </c>
      <c r="II21" s="462" t="s">
        <v>193</v>
      </c>
      <c r="IJ21" s="460">
        <v>40</v>
      </c>
      <c r="IK21" s="460">
        <v>3</v>
      </c>
      <c r="IL21" s="460">
        <v>40</v>
      </c>
      <c r="IM21" s="461">
        <v>6.666666666666667</v>
      </c>
      <c r="IN21" s="460">
        <v>1</v>
      </c>
      <c r="IO21" s="460">
        <v>160</v>
      </c>
      <c r="IP21" s="226">
        <f t="shared" si="7"/>
        <v>6.666666666666667</v>
      </c>
      <c r="JA21" s="513">
        <v>13</v>
      </c>
      <c r="JB21" s="512" t="s">
        <v>802</v>
      </c>
      <c r="JC21" s="511" t="s">
        <v>25</v>
      </c>
      <c r="JD21" s="511" t="s">
        <v>131</v>
      </c>
      <c r="JE21" s="510" t="s">
        <v>25</v>
      </c>
      <c r="JF21" s="508" t="s">
        <v>107</v>
      </c>
      <c r="JG21" s="525">
        <v>8.3333333333333329E-2</v>
      </c>
      <c r="JH21" s="499">
        <v>20</v>
      </c>
      <c r="JI21" s="508" t="s">
        <v>101</v>
      </c>
    </row>
    <row r="22" spans="8:269" x14ac:dyDescent="0.2">
      <c r="AF22" s="171">
        <v>311</v>
      </c>
      <c r="AG22" s="225" t="s">
        <v>193</v>
      </c>
      <c r="AH22" s="225" t="s">
        <v>197</v>
      </c>
      <c r="AI22" s="225" t="s">
        <v>101</v>
      </c>
      <c r="AJ22" s="225" t="s">
        <v>475</v>
      </c>
      <c r="AL22" s="375"/>
      <c r="AM22" s="253"/>
      <c r="AN22" s="253"/>
      <c r="AQ22" s="235" t="s">
        <v>803</v>
      </c>
      <c r="AR22" s="225" t="s">
        <v>56</v>
      </c>
      <c r="AS22" s="225" t="s">
        <v>804</v>
      </c>
      <c r="AT22" s="225" t="s">
        <v>101</v>
      </c>
      <c r="AU22" s="241" t="s">
        <v>805</v>
      </c>
      <c r="AV22" s="241" t="s">
        <v>805</v>
      </c>
      <c r="AX22" s="235" t="s">
        <v>806</v>
      </c>
      <c r="AY22" s="225" t="s">
        <v>56</v>
      </c>
      <c r="AZ22" s="225" t="s">
        <v>332</v>
      </c>
      <c r="BA22" s="225" t="s">
        <v>513</v>
      </c>
      <c r="BB22" s="225" t="s">
        <v>194</v>
      </c>
      <c r="BC22" s="225" t="s">
        <v>101</v>
      </c>
      <c r="BD22" s="241" t="s">
        <v>56</v>
      </c>
      <c r="BG22" s="235" t="s">
        <v>807</v>
      </c>
      <c r="BH22" s="225" t="s">
        <v>56</v>
      </c>
      <c r="BI22" s="225" t="s">
        <v>107</v>
      </c>
      <c r="BJ22" s="225" t="s">
        <v>53</v>
      </c>
      <c r="BK22" s="225" t="s">
        <v>194</v>
      </c>
      <c r="BL22" s="225" t="s">
        <v>101</v>
      </c>
      <c r="BM22" s="241" t="s">
        <v>478</v>
      </c>
      <c r="BP22" s="235" t="str">
        <f t="shared" si="0"/>
        <v>PST 229</v>
      </c>
      <c r="BQ22" s="225" t="s">
        <v>127</v>
      </c>
      <c r="BR22" s="171">
        <v>229</v>
      </c>
      <c r="BS22" s="171" t="s">
        <v>730</v>
      </c>
      <c r="BT22" s="241" t="s">
        <v>730</v>
      </c>
      <c r="BU22" s="241" t="s">
        <v>730</v>
      </c>
      <c r="BV22" s="241" t="s">
        <v>107</v>
      </c>
      <c r="BW22" s="241" t="s">
        <v>127</v>
      </c>
      <c r="CJ22" s="248">
        <f t="shared" si="3"/>
        <v>45324</v>
      </c>
      <c r="CK22" s="249">
        <v>0</v>
      </c>
      <c r="CL22" s="248">
        <f t="shared" si="4"/>
        <v>45324.708333333336</v>
      </c>
      <c r="CM22" s="215">
        <v>3</v>
      </c>
      <c r="CN22" s="215" t="s">
        <v>134</v>
      </c>
      <c r="CO22" s="219" t="s">
        <v>748</v>
      </c>
      <c r="CP22" s="218" t="s">
        <v>134</v>
      </c>
      <c r="CQ22" s="215" t="s">
        <v>134</v>
      </c>
      <c r="CW22" s="235">
        <v>404</v>
      </c>
      <c r="CX22" s="225" t="s">
        <v>125</v>
      </c>
      <c r="CY22" s="253" t="s">
        <v>808</v>
      </c>
      <c r="CZ22" s="253"/>
      <c r="DB22" s="225" t="s">
        <v>127</v>
      </c>
      <c r="DC22" s="225">
        <v>206</v>
      </c>
      <c r="DE22" s="497" t="s">
        <v>127</v>
      </c>
      <c r="DF22" s="497" t="s">
        <v>809</v>
      </c>
      <c r="DG22" s="496"/>
      <c r="DH22" s="7"/>
      <c r="DI22" s="7"/>
      <c r="DJ22" s="7"/>
      <c r="DK22" s="7"/>
      <c r="DR22" s="330">
        <v>19</v>
      </c>
      <c r="DS22" s="342" t="s">
        <v>760</v>
      </c>
      <c r="DT22" s="328">
        <v>19</v>
      </c>
      <c r="EA22" s="225" t="s">
        <v>810</v>
      </c>
      <c r="EB22" s="225" t="s">
        <v>10</v>
      </c>
      <c r="EC22" s="225" t="s">
        <v>27</v>
      </c>
      <c r="ED22" s="225" t="s">
        <v>100</v>
      </c>
      <c r="EE22" s="225">
        <v>1603840</v>
      </c>
      <c r="EF22" s="225" t="s">
        <v>795</v>
      </c>
      <c r="EG22" s="232">
        <v>43392.625</v>
      </c>
      <c r="EH22" s="225" t="s">
        <v>143</v>
      </c>
      <c r="EI22" s="225" t="s">
        <v>810</v>
      </c>
      <c r="EK22" s="300" t="str">
        <f t="shared" si="1"/>
        <v>MRS TAC SJ BL</v>
      </c>
      <c r="EL22" s="298" t="s">
        <v>10</v>
      </c>
      <c r="EM22" s="299" t="s">
        <v>25</v>
      </c>
      <c r="EN22" s="298" t="s">
        <v>621</v>
      </c>
      <c r="EO22" s="298" t="s">
        <v>194</v>
      </c>
      <c r="EP22" s="299" t="s">
        <v>25</v>
      </c>
      <c r="EQ22" s="299" t="s">
        <v>25</v>
      </c>
      <c r="ER22" s="298" t="s">
        <v>2</v>
      </c>
      <c r="ET22" s="516">
        <v>20</v>
      </c>
      <c r="EU22" s="515" t="s">
        <v>54</v>
      </c>
      <c r="EV22" s="515" t="s">
        <v>811</v>
      </c>
      <c r="EW22" s="515" t="s">
        <v>23</v>
      </c>
      <c r="EX22" s="515" t="s">
        <v>107</v>
      </c>
      <c r="EY22" s="515">
        <v>20</v>
      </c>
      <c r="EZ22" s="524" t="s">
        <v>23</v>
      </c>
      <c r="GA22" s="459" t="s">
        <v>812</v>
      </c>
      <c r="GB22" s="459" t="s">
        <v>813</v>
      </c>
      <c r="GC22" s="458">
        <v>243</v>
      </c>
      <c r="GD22" s="457" t="s">
        <v>8</v>
      </c>
      <c r="GE22" s="456" t="s">
        <v>20</v>
      </c>
      <c r="GF22" s="455" t="s">
        <v>196</v>
      </c>
      <c r="GG22" s="336" t="s">
        <v>490</v>
      </c>
      <c r="GH22" s="336"/>
      <c r="GI22" s="336"/>
      <c r="GJ22" s="336"/>
      <c r="GK22" s="335" t="s">
        <v>20</v>
      </c>
      <c r="GL22" s="454" t="s">
        <v>20</v>
      </c>
      <c r="HH22" s="170">
        <f t="shared" si="2"/>
        <v>2431</v>
      </c>
      <c r="HI22" s="252"/>
      <c r="HJ22" s="171" t="s">
        <v>814</v>
      </c>
      <c r="HK22" s="171" t="s">
        <v>815</v>
      </c>
      <c r="HL22" s="171" t="s">
        <v>816</v>
      </c>
      <c r="HM22" s="251" t="s">
        <v>32</v>
      </c>
      <c r="HN22" s="237" t="s">
        <v>494</v>
      </c>
      <c r="HO22" s="238" t="s">
        <v>194</v>
      </c>
      <c r="HP22" s="238" t="s">
        <v>470</v>
      </c>
      <c r="HQ22" s="237" t="s">
        <v>332</v>
      </c>
      <c r="HR22" s="236" t="s">
        <v>100</v>
      </c>
      <c r="HS22" s="250" t="s">
        <v>30</v>
      </c>
      <c r="HT22" s="238" t="s">
        <v>8</v>
      </c>
      <c r="HU22" s="236" t="s">
        <v>30</v>
      </c>
      <c r="HV22" s="237" t="s">
        <v>101</v>
      </c>
      <c r="HW22" s="236" t="s">
        <v>15</v>
      </c>
      <c r="IC22" s="225" t="str">
        <f t="shared" si="5"/>
        <v>T39 Milho</v>
      </c>
      <c r="ID22" s="7" t="str">
        <f t="shared" si="6"/>
        <v>PSN T39 Grão Milho</v>
      </c>
      <c r="IE22" s="423" t="s">
        <v>107</v>
      </c>
      <c r="IF22" s="422" t="s">
        <v>54</v>
      </c>
      <c r="IG22" s="421" t="s">
        <v>54</v>
      </c>
      <c r="IH22" s="420" t="s">
        <v>101</v>
      </c>
      <c r="II22" s="419" t="s">
        <v>196</v>
      </c>
      <c r="IJ22" s="417">
        <v>40</v>
      </c>
      <c r="IK22" s="417">
        <v>3</v>
      </c>
      <c r="IL22" s="417">
        <v>40</v>
      </c>
      <c r="IM22" s="418">
        <v>6.666666666666667</v>
      </c>
      <c r="IN22" s="417">
        <v>1</v>
      </c>
      <c r="IO22" s="417">
        <v>160</v>
      </c>
      <c r="IP22" s="226">
        <f t="shared" si="7"/>
        <v>6.666666666666667</v>
      </c>
      <c r="JA22" s="504">
        <v>13</v>
      </c>
      <c r="JB22" s="503" t="s">
        <v>802</v>
      </c>
      <c r="JC22" s="502" t="s">
        <v>25</v>
      </c>
      <c r="JD22" s="502" t="s">
        <v>131</v>
      </c>
      <c r="JE22" s="501" t="s">
        <v>25</v>
      </c>
      <c r="JF22" s="498" t="s">
        <v>107</v>
      </c>
      <c r="JG22" s="523">
        <v>8.3333333333333329E-2</v>
      </c>
      <c r="JH22" s="499">
        <v>80</v>
      </c>
      <c r="JI22" s="498" t="s">
        <v>103</v>
      </c>
    </row>
    <row r="23" spans="8:269" x14ac:dyDescent="0.2">
      <c r="AF23" s="171" t="s">
        <v>817</v>
      </c>
      <c r="AG23" s="225" t="s">
        <v>193</v>
      </c>
      <c r="AH23" s="225" t="s">
        <v>197</v>
      </c>
      <c r="AI23" s="225" t="s">
        <v>101</v>
      </c>
      <c r="AJ23" s="225" t="s">
        <v>475</v>
      </c>
      <c r="AL23" s="375"/>
      <c r="AM23" s="253"/>
      <c r="AN23" s="253"/>
      <c r="AQ23" s="235" t="s">
        <v>818</v>
      </c>
      <c r="AR23" s="225" t="s">
        <v>56</v>
      </c>
      <c r="AS23" s="225" t="s">
        <v>615</v>
      </c>
      <c r="AT23" s="225" t="s">
        <v>103</v>
      </c>
      <c r="AU23" s="241" t="s">
        <v>819</v>
      </c>
      <c r="AV23" s="241" t="s">
        <v>820</v>
      </c>
      <c r="AX23" s="235" t="s">
        <v>821</v>
      </c>
      <c r="AY23" s="225" t="s">
        <v>56</v>
      </c>
      <c r="AZ23" s="225" t="s">
        <v>332</v>
      </c>
      <c r="BA23" s="225" t="s">
        <v>525</v>
      </c>
      <c r="BB23" s="225" t="s">
        <v>194</v>
      </c>
      <c r="BC23" s="225" t="s">
        <v>101</v>
      </c>
      <c r="BD23" s="241" t="s">
        <v>56</v>
      </c>
      <c r="BG23" s="235" t="s">
        <v>822</v>
      </c>
      <c r="BH23" s="225" t="s">
        <v>10</v>
      </c>
      <c r="BI23" s="225" t="s">
        <v>107</v>
      </c>
      <c r="BJ23" s="225" t="s">
        <v>53</v>
      </c>
      <c r="BK23" s="225" t="s">
        <v>194</v>
      </c>
      <c r="BL23" s="225" t="s">
        <v>101</v>
      </c>
      <c r="BM23" s="241" t="s">
        <v>478</v>
      </c>
      <c r="BP23" s="235" t="str">
        <f t="shared" si="0"/>
        <v>PST PEROLA</v>
      </c>
      <c r="BQ23" s="225" t="s">
        <v>127</v>
      </c>
      <c r="BR23" s="171" t="s">
        <v>730</v>
      </c>
      <c r="BS23" s="171" t="s">
        <v>730</v>
      </c>
      <c r="BT23" s="241" t="s">
        <v>730</v>
      </c>
      <c r="BU23" s="241" t="s">
        <v>730</v>
      </c>
      <c r="BV23" s="241" t="s">
        <v>107</v>
      </c>
      <c r="BW23" s="241" t="s">
        <v>127</v>
      </c>
      <c r="CJ23" s="245">
        <f t="shared" si="3"/>
        <v>45324</v>
      </c>
      <c r="CK23" s="246">
        <v>0</v>
      </c>
      <c r="CL23" s="245">
        <f t="shared" si="4"/>
        <v>45324.75</v>
      </c>
      <c r="CM23" s="242">
        <v>3</v>
      </c>
      <c r="CN23" s="242" t="s">
        <v>134</v>
      </c>
      <c r="CO23" s="244" t="s">
        <v>748</v>
      </c>
      <c r="CP23" s="218" t="s">
        <v>134</v>
      </c>
      <c r="CQ23" s="242" t="s">
        <v>134</v>
      </c>
      <c r="CW23" s="235">
        <v>406</v>
      </c>
      <c r="CX23" s="225" t="s">
        <v>125</v>
      </c>
      <c r="CY23" s="253" t="s">
        <v>823</v>
      </c>
      <c r="CZ23" s="253"/>
      <c r="DB23" s="225" t="s">
        <v>127</v>
      </c>
      <c r="DC23" s="225" t="s">
        <v>536</v>
      </c>
      <c r="DE23" s="497" t="s">
        <v>127</v>
      </c>
      <c r="DF23" s="497" t="s">
        <v>824</v>
      </c>
      <c r="DG23" s="496"/>
      <c r="DH23" s="7"/>
      <c r="DI23" s="7"/>
      <c r="DJ23" s="7"/>
      <c r="DK23" s="7"/>
      <c r="DR23" s="330">
        <v>20</v>
      </c>
      <c r="DS23" s="329" t="s">
        <v>825</v>
      </c>
      <c r="DT23" s="328">
        <v>20</v>
      </c>
      <c r="EA23" s="225" t="s">
        <v>826</v>
      </c>
      <c r="EB23" s="225" t="s">
        <v>11</v>
      </c>
      <c r="EC23" s="225" t="s">
        <v>78</v>
      </c>
      <c r="ED23" s="225" t="s">
        <v>473</v>
      </c>
      <c r="EE23" s="225">
        <v>1603969</v>
      </c>
      <c r="EF23" s="225" t="s">
        <v>827</v>
      </c>
      <c r="EG23" s="232">
        <v>43392.625</v>
      </c>
      <c r="EH23" s="225" t="s">
        <v>143</v>
      </c>
      <c r="EI23" s="225" t="s">
        <v>826</v>
      </c>
      <c r="EK23" s="297" t="str">
        <f t="shared" si="1"/>
        <v>RUMO TAC SJ BL</v>
      </c>
      <c r="EL23" s="295" t="s">
        <v>8</v>
      </c>
      <c r="EM23" s="296" t="s">
        <v>25</v>
      </c>
      <c r="EN23" s="295" t="s">
        <v>621</v>
      </c>
      <c r="EO23" s="295" t="s">
        <v>194</v>
      </c>
      <c r="EP23" s="296" t="s">
        <v>25</v>
      </c>
      <c r="EQ23" s="296" t="s">
        <v>25</v>
      </c>
      <c r="ER23" s="295" t="s">
        <v>2</v>
      </c>
      <c r="ET23" s="516">
        <v>21</v>
      </c>
      <c r="EU23" s="515" t="s">
        <v>20</v>
      </c>
      <c r="EV23" s="515" t="s">
        <v>828</v>
      </c>
      <c r="EW23" s="515" t="s">
        <v>20</v>
      </c>
      <c r="EX23" s="515" t="s">
        <v>107</v>
      </c>
      <c r="EY23" s="515">
        <v>21</v>
      </c>
      <c r="EZ23" s="514" t="s">
        <v>20</v>
      </c>
      <c r="GA23" s="478" t="s">
        <v>829</v>
      </c>
      <c r="GB23" s="478" t="s">
        <v>830</v>
      </c>
      <c r="GC23" s="477">
        <v>263</v>
      </c>
      <c r="GD23" s="476" t="s">
        <v>8</v>
      </c>
      <c r="GE23" s="475" t="s">
        <v>108</v>
      </c>
      <c r="GF23" s="474" t="s">
        <v>193</v>
      </c>
      <c r="GG23" s="355" t="s">
        <v>566</v>
      </c>
      <c r="GH23" s="355"/>
      <c r="GI23" s="355"/>
      <c r="GJ23" s="355"/>
      <c r="GK23" s="354" t="s">
        <v>108</v>
      </c>
      <c r="GL23" s="473" t="s">
        <v>831</v>
      </c>
      <c r="HH23" s="170">
        <f t="shared" si="2"/>
        <v>2432</v>
      </c>
      <c r="HI23" s="252"/>
      <c r="HJ23" s="171" t="s">
        <v>832</v>
      </c>
      <c r="HK23" s="171" t="s">
        <v>833</v>
      </c>
      <c r="HL23" s="171" t="s">
        <v>547</v>
      </c>
      <c r="HM23" s="251" t="s">
        <v>32</v>
      </c>
      <c r="HN23" s="237" t="s">
        <v>494</v>
      </c>
      <c r="HO23" s="238" t="s">
        <v>194</v>
      </c>
      <c r="HP23" s="238" t="s">
        <v>470</v>
      </c>
      <c r="HQ23" s="237" t="s">
        <v>332</v>
      </c>
      <c r="HR23" s="236" t="s">
        <v>107</v>
      </c>
      <c r="HS23" s="250" t="s">
        <v>743</v>
      </c>
      <c r="HT23" s="238" t="s">
        <v>8</v>
      </c>
      <c r="HU23" s="236" t="s">
        <v>8</v>
      </c>
      <c r="HV23" s="237" t="s">
        <v>101</v>
      </c>
      <c r="HW23" s="236" t="s">
        <v>15</v>
      </c>
      <c r="IC23" s="225" t="str">
        <f t="shared" si="5"/>
        <v>T39 Soja</v>
      </c>
      <c r="ID23" s="7" t="str">
        <f t="shared" si="6"/>
        <v>PSN T39 Grão Soja</v>
      </c>
      <c r="IE23" s="416" t="s">
        <v>107</v>
      </c>
      <c r="IF23" s="415" t="s">
        <v>54</v>
      </c>
      <c r="IG23" s="414" t="s">
        <v>54</v>
      </c>
      <c r="IH23" s="413" t="s">
        <v>101</v>
      </c>
      <c r="II23" s="412" t="s">
        <v>198</v>
      </c>
      <c r="IJ23" s="410">
        <v>40</v>
      </c>
      <c r="IK23" s="410">
        <v>3</v>
      </c>
      <c r="IL23" s="410">
        <v>40</v>
      </c>
      <c r="IM23" s="411">
        <v>6.666666666666667</v>
      </c>
      <c r="IN23" s="410">
        <v>1</v>
      </c>
      <c r="IO23" s="410">
        <v>160</v>
      </c>
      <c r="IP23" s="226">
        <f t="shared" si="7"/>
        <v>6.666666666666667</v>
      </c>
      <c r="JA23" s="495" t="s">
        <v>834</v>
      </c>
      <c r="JB23" s="494" t="s">
        <v>127</v>
      </c>
      <c r="JC23" s="493" t="s">
        <v>25</v>
      </c>
      <c r="JD23" s="492" t="s">
        <v>94</v>
      </c>
      <c r="JE23" s="491" t="s">
        <v>835</v>
      </c>
      <c r="JF23" s="489" t="s">
        <v>107</v>
      </c>
      <c r="JG23" s="490">
        <v>8.3333333333333329E-2</v>
      </c>
      <c r="JH23" s="220">
        <v>80</v>
      </c>
      <c r="JI23" s="489" t="s">
        <v>101</v>
      </c>
    </row>
    <row r="24" spans="8:269" x14ac:dyDescent="0.2">
      <c r="AF24" s="171" t="s">
        <v>193</v>
      </c>
      <c r="AG24" s="225" t="s">
        <v>193</v>
      </c>
      <c r="AH24" s="225" t="s">
        <v>197</v>
      </c>
      <c r="AI24" s="225" t="s">
        <v>101</v>
      </c>
      <c r="AJ24" s="225" t="s">
        <v>475</v>
      </c>
      <c r="AL24" s="375"/>
      <c r="AM24" s="253"/>
      <c r="AN24" s="253"/>
      <c r="AQ24" s="235" t="s">
        <v>836</v>
      </c>
      <c r="AR24" s="225" t="s">
        <v>56</v>
      </c>
      <c r="AS24" s="225" t="s">
        <v>837</v>
      </c>
      <c r="AT24" s="225" t="s">
        <v>103</v>
      </c>
      <c r="AU24" s="241" t="s">
        <v>838</v>
      </c>
      <c r="AV24" s="241" t="s">
        <v>839</v>
      </c>
      <c r="AX24" s="235" t="s">
        <v>840</v>
      </c>
      <c r="AY24" s="225" t="s">
        <v>56</v>
      </c>
      <c r="AZ24" s="225" t="s">
        <v>332</v>
      </c>
      <c r="BA24" s="225" t="s">
        <v>495</v>
      </c>
      <c r="BB24" s="225" t="s">
        <v>194</v>
      </c>
      <c r="BC24" s="225" t="s">
        <v>101</v>
      </c>
      <c r="BD24" s="241" t="s">
        <v>56</v>
      </c>
      <c r="BG24" s="235" t="s">
        <v>841</v>
      </c>
      <c r="BH24" s="225" t="s">
        <v>56</v>
      </c>
      <c r="BI24" s="225" t="s">
        <v>107</v>
      </c>
      <c r="BJ24" s="225" t="s">
        <v>615</v>
      </c>
      <c r="BK24" s="225" t="s">
        <v>194</v>
      </c>
      <c r="BL24" s="225" t="s">
        <v>101</v>
      </c>
      <c r="BM24" s="241" t="s">
        <v>25</v>
      </c>
      <c r="BP24" s="235" t="str">
        <f t="shared" si="0"/>
        <v>PST 215</v>
      </c>
      <c r="BQ24" s="225" t="s">
        <v>127</v>
      </c>
      <c r="BR24" s="171">
        <v>215</v>
      </c>
      <c r="BS24" s="171" t="s">
        <v>750</v>
      </c>
      <c r="BT24" s="241" t="s">
        <v>750</v>
      </c>
      <c r="BU24" s="241" t="s">
        <v>750</v>
      </c>
      <c r="BV24" s="241" t="s">
        <v>107</v>
      </c>
      <c r="BW24" s="241" t="s">
        <v>127</v>
      </c>
      <c r="CJ24" s="256">
        <f t="shared" si="3"/>
        <v>45324</v>
      </c>
      <c r="CK24" s="257">
        <v>0</v>
      </c>
      <c r="CL24" s="256">
        <f t="shared" si="4"/>
        <v>45324.791666666664</v>
      </c>
      <c r="CM24" s="254">
        <v>4</v>
      </c>
      <c r="CN24" s="254" t="s">
        <v>134</v>
      </c>
      <c r="CO24" s="255" t="s">
        <v>482</v>
      </c>
      <c r="CP24" s="218" t="s">
        <v>134</v>
      </c>
      <c r="CQ24" s="254" t="s">
        <v>134</v>
      </c>
      <c r="CW24" s="235">
        <v>421</v>
      </c>
      <c r="CY24" s="253"/>
      <c r="CZ24" s="253"/>
      <c r="DB24" s="225" t="s">
        <v>127</v>
      </c>
      <c r="DC24" s="225" t="s">
        <v>842</v>
      </c>
      <c r="DE24" s="497" t="s">
        <v>127</v>
      </c>
      <c r="DF24" s="497" t="s">
        <v>843</v>
      </c>
      <c r="DG24" s="496"/>
      <c r="DH24" s="7"/>
      <c r="DI24" s="7"/>
      <c r="DJ24" s="7"/>
      <c r="DK24" s="7"/>
      <c r="DR24" s="330">
        <v>21</v>
      </c>
      <c r="DS24" s="329" t="s">
        <v>844</v>
      </c>
      <c r="DT24" s="328">
        <v>21</v>
      </c>
      <c r="EA24" s="225" t="s">
        <v>845</v>
      </c>
      <c r="EB24" s="225" t="s">
        <v>11</v>
      </c>
      <c r="EC24" s="225" t="s">
        <v>25</v>
      </c>
      <c r="ED24" s="225" t="s">
        <v>107</v>
      </c>
      <c r="EE24" s="225">
        <v>1604077</v>
      </c>
      <c r="EF24" s="225" t="s">
        <v>846</v>
      </c>
      <c r="EG24" s="232">
        <v>43392.666666666657</v>
      </c>
      <c r="EH24" s="225" t="s">
        <v>144</v>
      </c>
      <c r="EI24" s="225" t="s">
        <v>845</v>
      </c>
      <c r="EK24" s="294" t="str">
        <f t="shared" si="1"/>
        <v>VLI TAC SJ BE</v>
      </c>
      <c r="EL24" s="292" t="s">
        <v>11</v>
      </c>
      <c r="EM24" s="293" t="s">
        <v>25</v>
      </c>
      <c r="EN24" s="292" t="s">
        <v>621</v>
      </c>
      <c r="EO24" s="292" t="s">
        <v>195</v>
      </c>
      <c r="EP24" s="293" t="s">
        <v>25</v>
      </c>
      <c r="EQ24" s="293" t="s">
        <v>25</v>
      </c>
      <c r="ER24" s="292" t="s">
        <v>2</v>
      </c>
      <c r="ET24" s="516">
        <v>22</v>
      </c>
      <c r="EU24" s="515" t="s">
        <v>847</v>
      </c>
      <c r="EV24" s="515" t="s">
        <v>847</v>
      </c>
      <c r="EW24" s="515" t="s">
        <v>847</v>
      </c>
      <c r="EX24" s="515" t="s">
        <v>107</v>
      </c>
      <c r="EY24" s="515">
        <v>22</v>
      </c>
      <c r="EZ24" s="514" t="s">
        <v>847</v>
      </c>
      <c r="GA24" s="472" t="s">
        <v>848</v>
      </c>
      <c r="GB24" s="472" t="s">
        <v>849</v>
      </c>
      <c r="GC24" s="471">
        <v>272</v>
      </c>
      <c r="GD24" s="470" t="s">
        <v>8</v>
      </c>
      <c r="GE24" s="469" t="s">
        <v>108</v>
      </c>
      <c r="GF24" s="468" t="s">
        <v>198</v>
      </c>
      <c r="GG24" s="346" t="s">
        <v>566</v>
      </c>
      <c r="GH24" s="346"/>
      <c r="GI24" s="346"/>
      <c r="GJ24" s="346"/>
      <c r="GK24" s="345" t="s">
        <v>108</v>
      </c>
      <c r="GL24" s="467" t="s">
        <v>831</v>
      </c>
      <c r="HH24" s="170">
        <f t="shared" si="2"/>
        <v>2434</v>
      </c>
      <c r="HI24" s="252"/>
      <c r="HJ24" s="171" t="s">
        <v>850</v>
      </c>
      <c r="HK24" s="171" t="s">
        <v>851</v>
      </c>
      <c r="HL24" s="171" t="s">
        <v>786</v>
      </c>
      <c r="HM24" s="251" t="s">
        <v>32</v>
      </c>
      <c r="HN24" s="237" t="s">
        <v>494</v>
      </c>
      <c r="HO24" s="238" t="s">
        <v>194</v>
      </c>
      <c r="HP24" s="238" t="s">
        <v>470</v>
      </c>
      <c r="HQ24" s="237" t="s">
        <v>332</v>
      </c>
      <c r="HR24" s="236" t="s">
        <v>107</v>
      </c>
      <c r="HS24" s="250" t="s">
        <v>608</v>
      </c>
      <c r="HT24" s="238" t="s">
        <v>8</v>
      </c>
      <c r="HU24" s="236" t="s">
        <v>20</v>
      </c>
      <c r="HV24" s="237" t="s">
        <v>101</v>
      </c>
      <c r="HW24" s="236" t="s">
        <v>15</v>
      </c>
      <c r="IC24" s="225" t="str">
        <f t="shared" si="5"/>
        <v>TES Farelo</v>
      </c>
      <c r="ID24" s="7" t="str">
        <f t="shared" si="6"/>
        <v>PSN TES Grão Farelo</v>
      </c>
      <c r="IE24" s="466" t="s">
        <v>107</v>
      </c>
      <c r="IF24" s="465" t="s">
        <v>20</v>
      </c>
      <c r="IG24" s="464" t="s">
        <v>20</v>
      </c>
      <c r="IH24" s="463" t="s">
        <v>101</v>
      </c>
      <c r="II24" s="462" t="s">
        <v>193</v>
      </c>
      <c r="IJ24" s="460">
        <v>40</v>
      </c>
      <c r="IK24" s="460">
        <v>3</v>
      </c>
      <c r="IL24" s="460">
        <v>40</v>
      </c>
      <c r="IM24" s="461">
        <v>3.333333333333333</v>
      </c>
      <c r="IN24" s="460">
        <v>1</v>
      </c>
      <c r="IO24" s="460">
        <v>80</v>
      </c>
      <c r="IP24" s="226">
        <f t="shared" si="7"/>
        <v>3.3333333333333335</v>
      </c>
      <c r="JA24" s="495" t="s">
        <v>852</v>
      </c>
      <c r="JB24" s="494" t="s">
        <v>127</v>
      </c>
      <c r="JC24" s="493" t="s">
        <v>25</v>
      </c>
      <c r="JD24" s="492" t="s">
        <v>94</v>
      </c>
      <c r="JE24" s="491" t="s">
        <v>853</v>
      </c>
      <c r="JF24" s="489" t="s">
        <v>107</v>
      </c>
      <c r="JG24" s="490">
        <v>8.3333333333333329E-2</v>
      </c>
      <c r="JH24" s="220">
        <v>26</v>
      </c>
      <c r="JI24" s="489" t="s">
        <v>101</v>
      </c>
    </row>
    <row r="25" spans="8:269" x14ac:dyDescent="0.2">
      <c r="AF25" s="171" t="s">
        <v>854</v>
      </c>
      <c r="AG25" s="225" t="s">
        <v>193</v>
      </c>
      <c r="AH25" s="225" t="s">
        <v>197</v>
      </c>
      <c r="AI25" s="225" t="s">
        <v>101</v>
      </c>
      <c r="AJ25" s="225" t="s">
        <v>475</v>
      </c>
      <c r="AL25" s="375"/>
      <c r="AM25" s="253"/>
      <c r="AN25" s="253"/>
      <c r="AQ25" s="235" t="s">
        <v>855</v>
      </c>
      <c r="AR25" s="225" t="s">
        <v>56</v>
      </c>
      <c r="AS25" s="225" t="s">
        <v>856</v>
      </c>
      <c r="AT25" s="225" t="s">
        <v>101</v>
      </c>
      <c r="AU25" s="241" t="s">
        <v>51</v>
      </c>
      <c r="AV25" s="241" t="s">
        <v>857</v>
      </c>
      <c r="AX25" s="235" t="s">
        <v>858</v>
      </c>
      <c r="AY25" s="225" t="s">
        <v>56</v>
      </c>
      <c r="AZ25" s="225" t="s">
        <v>332</v>
      </c>
      <c r="BA25" s="225" t="s">
        <v>53</v>
      </c>
      <c r="BB25" s="225" t="s">
        <v>194</v>
      </c>
      <c r="BC25" s="225" t="s">
        <v>101</v>
      </c>
      <c r="BD25" s="241" t="s">
        <v>56</v>
      </c>
      <c r="BG25" s="235" t="s">
        <v>859</v>
      </c>
      <c r="BH25" s="225" t="s">
        <v>56</v>
      </c>
      <c r="BI25" s="225" t="s">
        <v>107</v>
      </c>
      <c r="BJ25" s="225" t="s">
        <v>615</v>
      </c>
      <c r="BK25" s="225" t="s">
        <v>194</v>
      </c>
      <c r="BL25" s="225" t="s">
        <v>103</v>
      </c>
      <c r="BM25" s="241" t="s">
        <v>25</v>
      </c>
      <c r="BP25" s="235" t="str">
        <f t="shared" si="0"/>
        <v>PST 215 - SALMAC1;</v>
      </c>
      <c r="BQ25" s="225" t="s">
        <v>127</v>
      </c>
      <c r="BR25" s="171" t="s">
        <v>749</v>
      </c>
      <c r="BS25" s="171" t="s">
        <v>750</v>
      </c>
      <c r="BT25" s="241" t="s">
        <v>750</v>
      </c>
      <c r="BU25" s="241" t="s">
        <v>750</v>
      </c>
      <c r="BV25" s="241" t="s">
        <v>107</v>
      </c>
      <c r="BW25" s="241" t="s">
        <v>127</v>
      </c>
      <c r="CJ25" s="248">
        <f t="shared" si="3"/>
        <v>45324</v>
      </c>
      <c r="CK25" s="249">
        <v>0</v>
      </c>
      <c r="CL25" s="248">
        <f t="shared" si="4"/>
        <v>45324.833333333336</v>
      </c>
      <c r="CM25" s="215">
        <v>4</v>
      </c>
      <c r="CN25" s="215" t="s">
        <v>134</v>
      </c>
      <c r="CO25" s="219" t="s">
        <v>482</v>
      </c>
      <c r="CP25" s="218" t="s">
        <v>134</v>
      </c>
      <c r="CQ25" s="215" t="s">
        <v>134</v>
      </c>
      <c r="CW25" s="235">
        <v>486</v>
      </c>
      <c r="CX25" s="225" t="s">
        <v>125</v>
      </c>
      <c r="CY25" s="253" t="s">
        <v>21</v>
      </c>
      <c r="CZ25" s="253"/>
      <c r="DB25" s="225" t="s">
        <v>127</v>
      </c>
      <c r="DC25" s="225" t="s">
        <v>860</v>
      </c>
      <c r="DE25" s="497" t="s">
        <v>127</v>
      </c>
      <c r="DF25" s="497" t="s">
        <v>861</v>
      </c>
      <c r="DG25" s="496"/>
      <c r="DH25" s="7"/>
      <c r="DI25" s="7"/>
      <c r="DJ25" s="7"/>
      <c r="DK25" s="7"/>
      <c r="DR25" s="330">
        <v>22</v>
      </c>
      <c r="DS25" s="329" t="s">
        <v>862</v>
      </c>
      <c r="DT25" s="328">
        <v>22</v>
      </c>
      <c r="EA25" s="225" t="s">
        <v>863</v>
      </c>
      <c r="EB25" s="225" t="s">
        <v>56</v>
      </c>
      <c r="EC25" s="225" t="s">
        <v>27</v>
      </c>
      <c r="ED25" s="225" t="s">
        <v>100</v>
      </c>
      <c r="EE25" s="225">
        <v>1603516</v>
      </c>
      <c r="EF25" s="225" t="s">
        <v>864</v>
      </c>
      <c r="EG25" s="232">
        <v>43392.708333333343</v>
      </c>
      <c r="EH25" s="225" t="s">
        <v>144</v>
      </c>
      <c r="EI25" s="225" t="s">
        <v>863</v>
      </c>
      <c r="EK25" s="318" t="str">
        <f t="shared" si="1"/>
        <v>MRS TGG FLO BL</v>
      </c>
      <c r="EL25" s="316" t="s">
        <v>10</v>
      </c>
      <c r="EM25" s="317" t="s">
        <v>29</v>
      </c>
      <c r="EN25" s="316" t="s">
        <v>475</v>
      </c>
      <c r="EO25" s="316" t="s">
        <v>194</v>
      </c>
      <c r="EP25" s="317" t="s">
        <v>29</v>
      </c>
      <c r="EQ25" s="317" t="s">
        <v>29</v>
      </c>
      <c r="ER25" s="316" t="s">
        <v>865</v>
      </c>
      <c r="ET25" s="516">
        <v>23</v>
      </c>
      <c r="EU25" s="515" t="s">
        <v>57</v>
      </c>
      <c r="EV25" s="515" t="s">
        <v>129</v>
      </c>
      <c r="EW25" s="515" t="s">
        <v>129</v>
      </c>
      <c r="EX25" s="515" t="s">
        <v>107</v>
      </c>
      <c r="EY25" s="515">
        <v>23</v>
      </c>
      <c r="EZ25" s="514" t="s">
        <v>129</v>
      </c>
      <c r="GA25" s="522" t="s">
        <v>866</v>
      </c>
      <c r="GB25" s="522" t="s">
        <v>867</v>
      </c>
      <c r="GC25" s="521">
        <v>281</v>
      </c>
      <c r="GD25" s="520" t="s">
        <v>8</v>
      </c>
      <c r="GE25" s="519" t="s">
        <v>108</v>
      </c>
      <c r="GF25" s="518" t="s">
        <v>196</v>
      </c>
      <c r="GG25" s="336" t="s">
        <v>566</v>
      </c>
      <c r="GH25" s="369"/>
      <c r="GI25" s="369"/>
      <c r="GJ25" s="369"/>
      <c r="GK25" s="368" t="s">
        <v>108</v>
      </c>
      <c r="GL25" s="517" t="s">
        <v>831</v>
      </c>
      <c r="HH25" s="170">
        <f t="shared" si="2"/>
        <v>2435</v>
      </c>
      <c r="HI25" s="252"/>
      <c r="HJ25" s="171" t="s">
        <v>868</v>
      </c>
      <c r="HK25" s="171" t="s">
        <v>869</v>
      </c>
      <c r="HL25" s="171" t="s">
        <v>644</v>
      </c>
      <c r="HM25" s="251" t="s">
        <v>167</v>
      </c>
      <c r="HN25" s="237" t="s">
        <v>494</v>
      </c>
      <c r="HO25" s="238" t="s">
        <v>194</v>
      </c>
      <c r="HP25" s="238" t="s">
        <v>470</v>
      </c>
      <c r="HQ25" s="237" t="s">
        <v>332</v>
      </c>
      <c r="HR25" s="236" t="s">
        <v>107</v>
      </c>
      <c r="HS25" s="250" t="s">
        <v>741</v>
      </c>
      <c r="HT25" s="238" t="s">
        <v>8</v>
      </c>
      <c r="HU25" s="236" t="s">
        <v>53</v>
      </c>
      <c r="HV25" s="237" t="s">
        <v>101</v>
      </c>
      <c r="HW25" s="236" t="s">
        <v>15</v>
      </c>
      <c r="IC25" s="225" t="str">
        <f t="shared" si="5"/>
        <v>TES Milho</v>
      </c>
      <c r="ID25" s="7" t="str">
        <f t="shared" si="6"/>
        <v>PSN TES Grão Milho</v>
      </c>
      <c r="IE25" s="423" t="s">
        <v>107</v>
      </c>
      <c r="IF25" s="422" t="s">
        <v>20</v>
      </c>
      <c r="IG25" s="421" t="s">
        <v>20</v>
      </c>
      <c r="IH25" s="420" t="s">
        <v>101</v>
      </c>
      <c r="II25" s="419" t="s">
        <v>196</v>
      </c>
      <c r="IJ25" s="417">
        <v>40</v>
      </c>
      <c r="IK25" s="417">
        <v>3</v>
      </c>
      <c r="IL25" s="417">
        <v>40</v>
      </c>
      <c r="IM25" s="418">
        <v>5.333333333333333</v>
      </c>
      <c r="IN25" s="417">
        <v>1</v>
      </c>
      <c r="IO25" s="417">
        <v>128</v>
      </c>
      <c r="IP25" s="226">
        <f t="shared" si="7"/>
        <v>5.333333333333333</v>
      </c>
      <c r="JA25" s="495" t="s">
        <v>870</v>
      </c>
      <c r="JB25" s="494" t="s">
        <v>127</v>
      </c>
      <c r="JC25" s="493" t="s">
        <v>25</v>
      </c>
      <c r="JD25" s="492" t="s">
        <v>94</v>
      </c>
      <c r="JE25" s="491" t="s">
        <v>871</v>
      </c>
      <c r="JF25" s="489" t="s">
        <v>107</v>
      </c>
      <c r="JG25" s="490">
        <v>8.3333333333333329E-2</v>
      </c>
      <c r="JH25" s="220">
        <v>0</v>
      </c>
      <c r="JI25" s="489" t="s">
        <v>101</v>
      </c>
    </row>
    <row r="26" spans="8:269" x14ac:dyDescent="0.2">
      <c r="AF26" s="171" t="s">
        <v>872</v>
      </c>
      <c r="AG26" s="225" t="s">
        <v>193</v>
      </c>
      <c r="AH26" s="225" t="s">
        <v>197</v>
      </c>
      <c r="AI26" s="225" t="s">
        <v>101</v>
      </c>
      <c r="AJ26" s="225" t="s">
        <v>475</v>
      </c>
      <c r="AL26" s="375"/>
      <c r="AM26" s="253"/>
      <c r="AN26" s="253"/>
      <c r="AQ26" s="235" t="s">
        <v>873</v>
      </c>
      <c r="AR26" s="225" t="s">
        <v>56</v>
      </c>
      <c r="AS26" s="225" t="s">
        <v>30</v>
      </c>
      <c r="AT26" s="225" t="s">
        <v>101</v>
      </c>
      <c r="AU26" s="241" t="s">
        <v>51</v>
      </c>
      <c r="AV26" s="241" t="s">
        <v>857</v>
      </c>
      <c r="AX26" s="235" t="s">
        <v>874</v>
      </c>
      <c r="AY26" s="225" t="s">
        <v>56</v>
      </c>
      <c r="AZ26" s="225" t="s">
        <v>332</v>
      </c>
      <c r="BA26" s="225" t="s">
        <v>743</v>
      </c>
      <c r="BB26" s="225" t="s">
        <v>194</v>
      </c>
      <c r="BC26" s="225" t="s">
        <v>101</v>
      </c>
      <c r="BD26" s="241" t="s">
        <v>744</v>
      </c>
      <c r="BG26" s="235" t="s">
        <v>875</v>
      </c>
      <c r="BH26" s="225" t="s">
        <v>10</v>
      </c>
      <c r="BI26" s="225" t="s">
        <v>107</v>
      </c>
      <c r="BJ26" s="225" t="s">
        <v>615</v>
      </c>
      <c r="BK26" s="225" t="s">
        <v>194</v>
      </c>
      <c r="BL26" s="225" t="s">
        <v>101</v>
      </c>
      <c r="BM26" s="241" t="s">
        <v>25</v>
      </c>
      <c r="BP26" s="235" t="str">
        <f t="shared" si="0"/>
        <v>PST SALMAC1</v>
      </c>
      <c r="BQ26" s="225" t="s">
        <v>127</v>
      </c>
      <c r="BR26" s="171" t="s">
        <v>876</v>
      </c>
      <c r="BS26" s="171" t="s">
        <v>56</v>
      </c>
      <c r="BT26" s="241" t="s">
        <v>56</v>
      </c>
      <c r="BU26" s="241" t="s">
        <v>56</v>
      </c>
      <c r="BV26" s="241" t="s">
        <v>107</v>
      </c>
      <c r="BW26" s="241" t="s">
        <v>127</v>
      </c>
      <c r="CJ26" s="248">
        <f t="shared" si="3"/>
        <v>45324</v>
      </c>
      <c r="CK26" s="249">
        <v>0</v>
      </c>
      <c r="CL26" s="248">
        <f t="shared" si="4"/>
        <v>45324.875</v>
      </c>
      <c r="CM26" s="215">
        <v>4</v>
      </c>
      <c r="CN26" s="215" t="s">
        <v>134</v>
      </c>
      <c r="CO26" s="219" t="s">
        <v>482</v>
      </c>
      <c r="CP26" s="218" t="s">
        <v>134</v>
      </c>
      <c r="CQ26" s="215" t="s">
        <v>134</v>
      </c>
      <c r="CW26" s="235">
        <v>830</v>
      </c>
      <c r="CX26" s="225" t="s">
        <v>100</v>
      </c>
      <c r="CY26" s="253" t="s">
        <v>877</v>
      </c>
      <c r="CZ26" s="253"/>
      <c r="DB26" s="225" t="s">
        <v>127</v>
      </c>
      <c r="DC26" s="225" t="s">
        <v>596</v>
      </c>
      <c r="DE26" s="497" t="s">
        <v>127</v>
      </c>
      <c r="DF26" s="497" t="s">
        <v>878</v>
      </c>
      <c r="DG26" s="496"/>
      <c r="DH26" s="7"/>
      <c r="DI26" s="7"/>
      <c r="DJ26" s="7"/>
      <c r="DK26" s="7"/>
      <c r="DR26" s="330">
        <v>23</v>
      </c>
      <c r="DS26" s="329" t="s">
        <v>879</v>
      </c>
      <c r="DT26" s="328">
        <v>23</v>
      </c>
      <c r="EA26" s="225" t="s">
        <v>880</v>
      </c>
      <c r="EB26" s="225" t="s">
        <v>56</v>
      </c>
      <c r="EC26" s="225" t="s">
        <v>29</v>
      </c>
      <c r="ED26" s="225" t="s">
        <v>100</v>
      </c>
      <c r="EE26" s="225">
        <v>1603516</v>
      </c>
      <c r="EF26" s="225" t="s">
        <v>864</v>
      </c>
      <c r="EG26" s="232">
        <v>43392.708333333343</v>
      </c>
      <c r="EH26" s="225" t="s">
        <v>144</v>
      </c>
      <c r="EI26" s="225" t="s">
        <v>880</v>
      </c>
      <c r="EK26" s="315" t="str">
        <f t="shared" si="1"/>
        <v>RUMO TGG FLO BL</v>
      </c>
      <c r="EL26" s="313" t="s">
        <v>8</v>
      </c>
      <c r="EM26" s="314" t="s">
        <v>29</v>
      </c>
      <c r="EN26" s="313" t="s">
        <v>475</v>
      </c>
      <c r="EO26" s="313" t="s">
        <v>194</v>
      </c>
      <c r="EP26" s="314" t="s">
        <v>29</v>
      </c>
      <c r="EQ26" s="314" t="s">
        <v>29</v>
      </c>
      <c r="ER26" s="313" t="s">
        <v>865</v>
      </c>
      <c r="ET26" s="516">
        <v>24</v>
      </c>
      <c r="EU26" s="515" t="s">
        <v>57</v>
      </c>
      <c r="EV26" s="515" t="s">
        <v>112</v>
      </c>
      <c r="EW26" s="515" t="s">
        <v>112</v>
      </c>
      <c r="EX26" s="515" t="s">
        <v>107</v>
      </c>
      <c r="EY26" s="515">
        <v>24</v>
      </c>
      <c r="EZ26" s="514" t="s">
        <v>112</v>
      </c>
      <c r="GA26" s="478" t="s">
        <v>881</v>
      </c>
      <c r="GB26" s="478" t="s">
        <v>882</v>
      </c>
      <c r="GC26" s="477">
        <v>301</v>
      </c>
      <c r="GD26" s="476" t="s">
        <v>8</v>
      </c>
      <c r="GE26" s="475" t="s">
        <v>102</v>
      </c>
      <c r="GF26" s="474" t="s">
        <v>193</v>
      </c>
      <c r="GG26" s="355" t="s">
        <v>490</v>
      </c>
      <c r="GH26" s="355"/>
      <c r="GI26" s="355"/>
      <c r="GJ26" s="355"/>
      <c r="GK26" s="354" t="s">
        <v>102</v>
      </c>
      <c r="GL26" s="473" t="s">
        <v>883</v>
      </c>
      <c r="HH26" s="170">
        <f t="shared" si="2"/>
        <v>2440</v>
      </c>
      <c r="HI26" s="252"/>
      <c r="HJ26" s="171" t="s">
        <v>884</v>
      </c>
      <c r="HK26" s="171" t="s">
        <v>885</v>
      </c>
      <c r="HL26" s="171" t="s">
        <v>886</v>
      </c>
      <c r="HM26" s="251" t="s">
        <v>167</v>
      </c>
      <c r="HN26" s="237" t="s">
        <v>494</v>
      </c>
      <c r="HO26" s="238" t="s">
        <v>194</v>
      </c>
      <c r="HP26" s="238" t="s">
        <v>470</v>
      </c>
      <c r="HQ26" s="237" t="s">
        <v>332</v>
      </c>
      <c r="HR26" s="236" t="s">
        <v>107</v>
      </c>
      <c r="HS26" s="250" t="s">
        <v>741</v>
      </c>
      <c r="HT26" s="238" t="s">
        <v>8</v>
      </c>
      <c r="HU26" s="236" t="s">
        <v>24</v>
      </c>
      <c r="HV26" s="237" t="s">
        <v>101</v>
      </c>
      <c r="HW26" s="236" t="s">
        <v>15</v>
      </c>
      <c r="IC26" s="225" t="str">
        <f t="shared" si="5"/>
        <v>TES Soja</v>
      </c>
      <c r="ID26" s="7" t="str">
        <f t="shared" si="6"/>
        <v>PSN TES Grão Soja</v>
      </c>
      <c r="IE26" s="453" t="s">
        <v>107</v>
      </c>
      <c r="IF26" s="452" t="s">
        <v>20</v>
      </c>
      <c r="IG26" s="451" t="s">
        <v>20</v>
      </c>
      <c r="IH26" s="450" t="s">
        <v>101</v>
      </c>
      <c r="II26" s="449" t="s">
        <v>198</v>
      </c>
      <c r="IJ26" s="447">
        <v>40</v>
      </c>
      <c r="IK26" s="447">
        <v>3</v>
      </c>
      <c r="IL26" s="447">
        <v>40</v>
      </c>
      <c r="IM26" s="448">
        <v>5.333333333333333</v>
      </c>
      <c r="IN26" s="447">
        <v>1</v>
      </c>
      <c r="IO26" s="447">
        <v>128</v>
      </c>
      <c r="IP26" s="226">
        <f t="shared" si="7"/>
        <v>5.333333333333333</v>
      </c>
      <c r="JA26" s="513">
        <v>14</v>
      </c>
      <c r="JB26" s="512" t="s">
        <v>802</v>
      </c>
      <c r="JC26" s="511" t="s">
        <v>56</v>
      </c>
      <c r="JD26" s="511" t="s">
        <v>131</v>
      </c>
      <c r="JE26" s="510" t="s">
        <v>56</v>
      </c>
      <c r="JF26" s="508" t="s">
        <v>107</v>
      </c>
      <c r="JG26" s="509">
        <v>8.3333333333333329E-2</v>
      </c>
      <c r="JH26" s="499">
        <f>SUMIF(JI28:JI32,JI26,JH28:JH32)</f>
        <v>96</v>
      </c>
      <c r="JI26" s="508" t="s">
        <v>101</v>
      </c>
    </row>
    <row r="27" spans="8:269" ht="11.1" customHeight="1" thickBot="1" x14ac:dyDescent="0.25">
      <c r="AF27" s="171" t="s">
        <v>887</v>
      </c>
      <c r="AG27" s="225" t="s">
        <v>193</v>
      </c>
      <c r="AH27" s="225" t="s">
        <v>197</v>
      </c>
      <c r="AI27" s="225" t="s">
        <v>101</v>
      </c>
      <c r="AJ27" s="225" t="s">
        <v>475</v>
      </c>
      <c r="AL27" s="375"/>
      <c r="AM27" s="253"/>
      <c r="AN27" s="253"/>
      <c r="AQ27" s="235" t="s">
        <v>888</v>
      </c>
      <c r="AR27" s="225" t="s">
        <v>56</v>
      </c>
      <c r="AS27" s="225" t="s">
        <v>548</v>
      </c>
      <c r="AT27" s="225" t="s">
        <v>101</v>
      </c>
      <c r="AU27" s="241" t="s">
        <v>889</v>
      </c>
      <c r="AV27" s="241" t="s">
        <v>889</v>
      </c>
      <c r="AX27" s="235" t="s">
        <v>890</v>
      </c>
      <c r="AY27" s="225" t="s">
        <v>56</v>
      </c>
      <c r="AZ27" s="225" t="s">
        <v>332</v>
      </c>
      <c r="BA27" s="225" t="s">
        <v>569</v>
      </c>
      <c r="BB27" s="225" t="s">
        <v>194</v>
      </c>
      <c r="BC27" s="225" t="s">
        <v>101</v>
      </c>
      <c r="BD27" s="241" t="s">
        <v>56</v>
      </c>
      <c r="BG27" s="235" t="s">
        <v>891</v>
      </c>
      <c r="BH27" s="225" t="s">
        <v>11</v>
      </c>
      <c r="BI27" s="225" t="s">
        <v>107</v>
      </c>
      <c r="BJ27" s="225" t="s">
        <v>615</v>
      </c>
      <c r="BK27" s="225" t="s">
        <v>195</v>
      </c>
      <c r="BL27" s="225" t="s">
        <v>103</v>
      </c>
      <c r="BM27" s="241" t="s">
        <v>25</v>
      </c>
      <c r="BP27" s="235" t="str">
        <f t="shared" si="0"/>
        <v>PCZ 1</v>
      </c>
      <c r="BQ27" s="225" t="s">
        <v>100</v>
      </c>
      <c r="BR27" s="171">
        <v>1</v>
      </c>
      <c r="BS27" s="171" t="s">
        <v>580</v>
      </c>
      <c r="BT27" s="241" t="s">
        <v>580</v>
      </c>
      <c r="BU27" s="241" t="s">
        <v>580</v>
      </c>
      <c r="BV27" s="241" t="s">
        <v>100</v>
      </c>
      <c r="BW27" s="241" t="s">
        <v>100</v>
      </c>
      <c r="CJ27" s="248">
        <f t="shared" si="3"/>
        <v>45324</v>
      </c>
      <c r="CK27" s="249">
        <v>0</v>
      </c>
      <c r="CL27" s="248">
        <f t="shared" si="4"/>
        <v>45324.916666666664</v>
      </c>
      <c r="CM27" s="215">
        <v>4</v>
      </c>
      <c r="CN27" s="215" t="s">
        <v>134</v>
      </c>
      <c r="CO27" s="219" t="s">
        <v>482</v>
      </c>
      <c r="CP27" s="218" t="s">
        <v>134</v>
      </c>
      <c r="CQ27" s="215" t="s">
        <v>134</v>
      </c>
      <c r="CW27" s="235" t="s">
        <v>892</v>
      </c>
      <c r="CX27" s="225" t="s">
        <v>107</v>
      </c>
      <c r="CY27" s="253" t="s">
        <v>892</v>
      </c>
      <c r="CZ27" s="253" t="s">
        <v>892</v>
      </c>
      <c r="DB27" s="225" t="s">
        <v>127</v>
      </c>
      <c r="DC27" s="225" t="s">
        <v>893</v>
      </c>
      <c r="DE27" s="497" t="s">
        <v>126</v>
      </c>
      <c r="DF27" s="497" t="s">
        <v>894</v>
      </c>
      <c r="DG27" s="496"/>
      <c r="DH27" s="7"/>
      <c r="DI27" s="7"/>
      <c r="DJ27" s="7"/>
      <c r="DK27" s="7"/>
      <c r="DR27" s="330">
        <v>24</v>
      </c>
      <c r="DS27" s="329" t="s">
        <v>895</v>
      </c>
      <c r="DT27" s="328">
        <v>24</v>
      </c>
      <c r="EA27" s="225" t="s">
        <v>896</v>
      </c>
      <c r="EB27" s="225" t="s">
        <v>56</v>
      </c>
      <c r="EC27" s="225" t="s">
        <v>314</v>
      </c>
      <c r="ED27" s="225" t="s">
        <v>473</v>
      </c>
      <c r="EE27" s="225">
        <v>1603518</v>
      </c>
      <c r="EF27" s="225" t="s">
        <v>897</v>
      </c>
      <c r="EG27" s="232">
        <v>43392.791666666657</v>
      </c>
      <c r="EH27" s="225" t="s">
        <v>144</v>
      </c>
      <c r="EI27" s="225" t="s">
        <v>896</v>
      </c>
      <c r="EK27" s="312" t="str">
        <f t="shared" si="1"/>
        <v>VLI TGG FLO BE</v>
      </c>
      <c r="EL27" s="310" t="s">
        <v>11</v>
      </c>
      <c r="EM27" s="311" t="s">
        <v>29</v>
      </c>
      <c r="EN27" s="310" t="s">
        <v>475</v>
      </c>
      <c r="EO27" s="310" t="s">
        <v>195</v>
      </c>
      <c r="EP27" s="311" t="s">
        <v>29</v>
      </c>
      <c r="EQ27" s="311" t="s">
        <v>29</v>
      </c>
      <c r="ER27" s="310" t="s">
        <v>865</v>
      </c>
      <c r="ET27" s="507">
        <v>2</v>
      </c>
      <c r="EU27" s="506" t="s">
        <v>580</v>
      </c>
      <c r="EV27" s="506" t="s">
        <v>580</v>
      </c>
      <c r="EW27" s="506" t="s">
        <v>580</v>
      </c>
      <c r="EX27" s="506" t="s">
        <v>100</v>
      </c>
      <c r="EY27" s="506">
        <v>2</v>
      </c>
      <c r="EZ27" s="505" t="s">
        <v>898</v>
      </c>
      <c r="GA27" s="472" t="s">
        <v>899</v>
      </c>
      <c r="GB27" s="472" t="s">
        <v>900</v>
      </c>
      <c r="GC27" s="471">
        <v>310</v>
      </c>
      <c r="GD27" s="470" t="s">
        <v>8</v>
      </c>
      <c r="GE27" s="469" t="s">
        <v>102</v>
      </c>
      <c r="GF27" s="468" t="s">
        <v>198</v>
      </c>
      <c r="GG27" s="346" t="s">
        <v>566</v>
      </c>
      <c r="GH27" s="346"/>
      <c r="GI27" s="346"/>
      <c r="GJ27" s="346"/>
      <c r="GK27" s="345" t="s">
        <v>102</v>
      </c>
      <c r="GL27" s="467" t="s">
        <v>883</v>
      </c>
      <c r="HH27" s="170">
        <f t="shared" si="2"/>
        <v>2445</v>
      </c>
      <c r="HI27" s="252"/>
      <c r="HJ27" s="171" t="s">
        <v>901</v>
      </c>
      <c r="HK27" s="171" t="s">
        <v>524</v>
      </c>
      <c r="HL27" s="171" t="s">
        <v>493</v>
      </c>
      <c r="HM27" s="251" t="s">
        <v>32</v>
      </c>
      <c r="HN27" s="237" t="s">
        <v>494</v>
      </c>
      <c r="HO27" s="238" t="s">
        <v>194</v>
      </c>
      <c r="HP27" s="238" t="s">
        <v>470</v>
      </c>
      <c r="HQ27" s="237" t="s">
        <v>332</v>
      </c>
      <c r="HR27" s="236" t="s">
        <v>100</v>
      </c>
      <c r="HS27" s="250" t="s">
        <v>525</v>
      </c>
      <c r="HT27" s="238" t="s">
        <v>8</v>
      </c>
      <c r="HU27" s="236" t="s">
        <v>29</v>
      </c>
      <c r="HV27" s="237" t="s">
        <v>101</v>
      </c>
      <c r="HW27" s="236" t="s">
        <v>15</v>
      </c>
      <c r="IC27" s="225" t="str">
        <f t="shared" si="5"/>
        <v>ADM MOEGA II Farelo</v>
      </c>
      <c r="ID27" s="7" t="str">
        <f t="shared" si="6"/>
        <v>PSN ADM MOEGA II Grão Farelo</v>
      </c>
      <c r="IE27" s="432" t="s">
        <v>107</v>
      </c>
      <c r="IF27" s="431" t="s">
        <v>902</v>
      </c>
      <c r="IG27" s="430" t="s">
        <v>903</v>
      </c>
      <c r="IH27" s="429" t="s">
        <v>101</v>
      </c>
      <c r="II27" s="428" t="s">
        <v>193</v>
      </c>
      <c r="IJ27" s="426">
        <v>40</v>
      </c>
      <c r="IK27" s="426">
        <v>3</v>
      </c>
      <c r="IL27" s="426">
        <v>18</v>
      </c>
      <c r="IM27" s="427">
        <v>3</v>
      </c>
      <c r="IN27" s="426">
        <v>1</v>
      </c>
      <c r="IO27" s="426">
        <v>72</v>
      </c>
      <c r="IP27" s="226">
        <f t="shared" si="7"/>
        <v>3</v>
      </c>
      <c r="JA27" s="504">
        <v>14</v>
      </c>
      <c r="JB27" s="503" t="s">
        <v>802</v>
      </c>
      <c r="JC27" s="502" t="s">
        <v>56</v>
      </c>
      <c r="JD27" s="502" t="s">
        <v>131</v>
      </c>
      <c r="JE27" s="501" t="s">
        <v>56</v>
      </c>
      <c r="JF27" s="498" t="s">
        <v>107</v>
      </c>
      <c r="JG27" s="500">
        <v>8.3333333333333329E-2</v>
      </c>
      <c r="JH27" s="499">
        <f>SUMIF(JI28:JI32,JI27,JH28:JH32)</f>
        <v>99</v>
      </c>
      <c r="JI27" s="498" t="s">
        <v>103</v>
      </c>
    </row>
    <row r="28" spans="8:269" x14ac:dyDescent="0.2">
      <c r="AF28" s="171" t="s">
        <v>904</v>
      </c>
      <c r="AG28" s="225" t="s">
        <v>193</v>
      </c>
      <c r="AH28" s="225" t="s">
        <v>197</v>
      </c>
      <c r="AI28" s="225" t="s">
        <v>101</v>
      </c>
      <c r="AJ28" s="225" t="s">
        <v>475</v>
      </c>
      <c r="AL28" s="375"/>
      <c r="AM28" s="253"/>
      <c r="AN28" s="253"/>
      <c r="AQ28" s="235" t="s">
        <v>905</v>
      </c>
      <c r="AR28" s="225" t="s">
        <v>56</v>
      </c>
      <c r="AS28" s="225" t="s">
        <v>906</v>
      </c>
      <c r="AT28" s="225" t="s">
        <v>101</v>
      </c>
      <c r="AU28" s="241" t="s">
        <v>889</v>
      </c>
      <c r="AV28" s="241" t="s">
        <v>889</v>
      </c>
      <c r="AX28" s="235" t="s">
        <v>907</v>
      </c>
      <c r="AY28" s="225" t="s">
        <v>56</v>
      </c>
      <c r="AZ28" s="225" t="s">
        <v>332</v>
      </c>
      <c r="BA28" s="225" t="s">
        <v>548</v>
      </c>
      <c r="BB28" s="225" t="s">
        <v>194</v>
      </c>
      <c r="BC28" s="225" t="s">
        <v>101</v>
      </c>
      <c r="BD28" s="241" t="s">
        <v>56</v>
      </c>
      <c r="BG28" s="235" t="s">
        <v>908</v>
      </c>
      <c r="BH28" s="225" t="s">
        <v>56</v>
      </c>
      <c r="BI28" s="225" t="s">
        <v>107</v>
      </c>
      <c r="BJ28" s="225" t="s">
        <v>632</v>
      </c>
      <c r="BK28" s="225" t="s">
        <v>195</v>
      </c>
      <c r="BL28" s="225" t="s">
        <v>105</v>
      </c>
      <c r="BM28" s="241" t="s">
        <v>57</v>
      </c>
      <c r="BP28" s="235" t="str">
        <f t="shared" si="0"/>
        <v>PCZ 11</v>
      </c>
      <c r="BQ28" s="225" t="s">
        <v>100</v>
      </c>
      <c r="BR28" s="171">
        <v>11</v>
      </c>
      <c r="BS28" s="171" t="s">
        <v>580</v>
      </c>
      <c r="BT28" s="241" t="s">
        <v>580</v>
      </c>
      <c r="BU28" s="241" t="s">
        <v>580</v>
      </c>
      <c r="BV28" s="241" t="s">
        <v>100</v>
      </c>
      <c r="BW28" s="241" t="s">
        <v>100</v>
      </c>
      <c r="CJ28" s="248">
        <f t="shared" si="3"/>
        <v>45324</v>
      </c>
      <c r="CK28" s="249">
        <v>0</v>
      </c>
      <c r="CL28" s="248">
        <f t="shared" si="4"/>
        <v>45324.958333333336</v>
      </c>
      <c r="CM28" s="215">
        <v>4</v>
      </c>
      <c r="CN28" s="215" t="s">
        <v>134</v>
      </c>
      <c r="CO28" s="219" t="s">
        <v>482</v>
      </c>
      <c r="CP28" s="218" t="s">
        <v>134</v>
      </c>
      <c r="CQ28" s="215" t="s">
        <v>134</v>
      </c>
      <c r="CW28" s="235" t="s">
        <v>713</v>
      </c>
      <c r="CX28" s="225" t="s">
        <v>126</v>
      </c>
      <c r="CY28" s="253" t="s">
        <v>713</v>
      </c>
      <c r="CZ28" s="253" t="s">
        <v>713</v>
      </c>
      <c r="DB28" s="225" t="s">
        <v>127</v>
      </c>
      <c r="DC28" s="225" t="s">
        <v>909</v>
      </c>
      <c r="DE28" s="497" t="s">
        <v>126</v>
      </c>
      <c r="DF28" s="497" t="s">
        <v>910</v>
      </c>
      <c r="DG28" s="496"/>
      <c r="DH28" s="7"/>
      <c r="DI28" s="7"/>
      <c r="DJ28" s="7"/>
      <c r="DK28" s="7"/>
      <c r="DR28" s="330">
        <v>25</v>
      </c>
      <c r="DS28" s="329" t="s">
        <v>911</v>
      </c>
      <c r="DT28" s="328">
        <v>25</v>
      </c>
      <c r="EA28" s="225" t="s">
        <v>912</v>
      </c>
      <c r="EB28" s="225" t="s">
        <v>11</v>
      </c>
      <c r="EC28" s="225" t="s">
        <v>78</v>
      </c>
      <c r="ED28" s="225" t="s">
        <v>473</v>
      </c>
      <c r="EE28" s="225">
        <v>1604068</v>
      </c>
      <c r="EF28" s="225" t="s">
        <v>913</v>
      </c>
      <c r="EG28" s="232">
        <v>43392.791666666657</v>
      </c>
      <c r="EH28" s="225" t="s">
        <v>144</v>
      </c>
      <c r="EI28" s="225" t="s">
        <v>912</v>
      </c>
      <c r="EK28" s="309" t="str">
        <f t="shared" si="1"/>
        <v>MRS TGG MIL BL</v>
      </c>
      <c r="EL28" s="307" t="s">
        <v>10</v>
      </c>
      <c r="EM28" s="308" t="s">
        <v>29</v>
      </c>
      <c r="EN28" s="307" t="s">
        <v>563</v>
      </c>
      <c r="EO28" s="307" t="s">
        <v>194</v>
      </c>
      <c r="EP28" s="308" t="s">
        <v>29</v>
      </c>
      <c r="EQ28" s="308" t="s">
        <v>29</v>
      </c>
      <c r="ER28" s="307" t="s">
        <v>865</v>
      </c>
      <c r="GA28" s="459" t="s">
        <v>914</v>
      </c>
      <c r="GB28" s="459" t="s">
        <v>915</v>
      </c>
      <c r="GC28" s="458">
        <v>319</v>
      </c>
      <c r="GD28" s="457" t="s">
        <v>8</v>
      </c>
      <c r="GE28" s="456" t="s">
        <v>102</v>
      </c>
      <c r="GF28" s="455" t="s">
        <v>196</v>
      </c>
      <c r="GG28" s="336" t="s">
        <v>566</v>
      </c>
      <c r="GH28" s="336"/>
      <c r="GI28" s="336"/>
      <c r="GJ28" s="336"/>
      <c r="GK28" s="335" t="s">
        <v>102</v>
      </c>
      <c r="GL28" s="454" t="s">
        <v>883</v>
      </c>
      <c r="HH28" s="170">
        <f t="shared" si="2"/>
        <v>2452</v>
      </c>
      <c r="HI28" s="252"/>
      <c r="HJ28" s="171" t="s">
        <v>916</v>
      </c>
      <c r="HK28" s="171" t="s">
        <v>917</v>
      </c>
      <c r="HL28" s="171" t="s">
        <v>547</v>
      </c>
      <c r="HM28" s="251" t="s">
        <v>32</v>
      </c>
      <c r="HN28" s="237" t="s">
        <v>494</v>
      </c>
      <c r="HO28" s="238" t="s">
        <v>194</v>
      </c>
      <c r="HP28" s="238" t="s">
        <v>470</v>
      </c>
      <c r="HQ28" s="237" t="s">
        <v>332</v>
      </c>
      <c r="HR28" s="236" t="s">
        <v>107</v>
      </c>
      <c r="HS28" s="250" t="s">
        <v>918</v>
      </c>
      <c r="HT28" s="238" t="s">
        <v>8</v>
      </c>
      <c r="HU28" s="236" t="s">
        <v>8</v>
      </c>
      <c r="HV28" s="237" t="s">
        <v>101</v>
      </c>
      <c r="HW28" s="236" t="s">
        <v>15</v>
      </c>
      <c r="IC28" s="225" t="str">
        <f t="shared" si="5"/>
        <v>ADM MOEGA II Milho</v>
      </c>
      <c r="ID28" s="7" t="str">
        <f t="shared" si="6"/>
        <v>PSN ADM MOEGA II Grão Milho</v>
      </c>
      <c r="IE28" s="423" t="s">
        <v>107</v>
      </c>
      <c r="IF28" s="422" t="s">
        <v>902</v>
      </c>
      <c r="IG28" s="421" t="s">
        <v>903</v>
      </c>
      <c r="IH28" s="420" t="s">
        <v>101</v>
      </c>
      <c r="II28" s="419" t="s">
        <v>196</v>
      </c>
      <c r="IJ28" s="417">
        <v>40</v>
      </c>
      <c r="IK28" s="417">
        <v>3</v>
      </c>
      <c r="IL28" s="417">
        <v>18</v>
      </c>
      <c r="IM28" s="418">
        <v>3</v>
      </c>
      <c r="IN28" s="417">
        <v>1</v>
      </c>
      <c r="IO28" s="417">
        <v>72</v>
      </c>
      <c r="IP28" s="226">
        <f t="shared" si="7"/>
        <v>3</v>
      </c>
      <c r="JA28" s="495" t="s">
        <v>919</v>
      </c>
      <c r="JB28" s="494" t="s">
        <v>127</v>
      </c>
      <c r="JC28" s="493" t="s">
        <v>56</v>
      </c>
      <c r="JD28" s="492" t="s">
        <v>94</v>
      </c>
      <c r="JE28" s="491" t="s">
        <v>920</v>
      </c>
      <c r="JF28" s="489" t="s">
        <v>107</v>
      </c>
      <c r="JG28" s="490">
        <v>8.3333333333333329E-2</v>
      </c>
      <c r="JH28" s="220">
        <v>0</v>
      </c>
      <c r="JI28" s="489" t="s">
        <v>101</v>
      </c>
    </row>
    <row r="29" spans="8:269" x14ac:dyDescent="0.2">
      <c r="AF29" s="171" t="s">
        <v>921</v>
      </c>
      <c r="AG29" s="225" t="s">
        <v>193</v>
      </c>
      <c r="AH29" s="225" t="s">
        <v>197</v>
      </c>
      <c r="AI29" s="225" t="s">
        <v>101</v>
      </c>
      <c r="AJ29" s="225" t="s">
        <v>475</v>
      </c>
      <c r="AL29" s="375"/>
      <c r="AM29" s="253"/>
      <c r="AN29" s="253"/>
      <c r="AQ29" s="235" t="s">
        <v>922</v>
      </c>
      <c r="AR29" s="225" t="s">
        <v>56</v>
      </c>
      <c r="AS29" s="225" t="s">
        <v>632</v>
      </c>
      <c r="AT29" s="225" t="s">
        <v>105</v>
      </c>
      <c r="AU29" s="241" t="s">
        <v>633</v>
      </c>
      <c r="AV29" s="241" t="s">
        <v>923</v>
      </c>
      <c r="AX29" s="235" t="s">
        <v>924</v>
      </c>
      <c r="AY29" s="225" t="s">
        <v>56</v>
      </c>
      <c r="AZ29" s="225" t="s">
        <v>332</v>
      </c>
      <c r="BA29" s="225" t="s">
        <v>705</v>
      </c>
      <c r="BB29" s="225" t="s">
        <v>194</v>
      </c>
      <c r="BC29" s="225" t="s">
        <v>101</v>
      </c>
      <c r="BD29" s="241" t="s">
        <v>56</v>
      </c>
      <c r="BG29" s="235" t="s">
        <v>925</v>
      </c>
      <c r="BH29" s="225" t="s">
        <v>56</v>
      </c>
      <c r="BI29" s="225" t="s">
        <v>107</v>
      </c>
      <c r="BJ29" s="225" t="s">
        <v>632</v>
      </c>
      <c r="BK29" s="225" t="s">
        <v>194</v>
      </c>
      <c r="BL29" s="225" t="s">
        <v>105</v>
      </c>
      <c r="BM29" s="241" t="s">
        <v>57</v>
      </c>
      <c r="BP29" s="235" t="str">
        <f t="shared" si="0"/>
        <v>PSN 11</v>
      </c>
      <c r="BQ29" s="225" t="s">
        <v>107</v>
      </c>
      <c r="BR29" s="171">
        <v>11</v>
      </c>
      <c r="BS29" s="171" t="s">
        <v>580</v>
      </c>
      <c r="BT29" s="241" t="s">
        <v>580</v>
      </c>
      <c r="BU29" s="241" t="s">
        <v>580</v>
      </c>
      <c r="BV29" s="241" t="s">
        <v>100</v>
      </c>
      <c r="BW29" s="241" t="s">
        <v>100</v>
      </c>
      <c r="CJ29" s="245">
        <f t="shared" si="3"/>
        <v>45325</v>
      </c>
      <c r="CK29" s="246">
        <v>1</v>
      </c>
      <c r="CL29" s="245">
        <f t="shared" si="4"/>
        <v>45325</v>
      </c>
      <c r="CM29" s="242">
        <v>1</v>
      </c>
      <c r="CN29" s="242" t="s">
        <v>2</v>
      </c>
      <c r="CO29" s="244" t="s">
        <v>140</v>
      </c>
      <c r="CP29" s="218" t="s">
        <v>134</v>
      </c>
      <c r="CQ29" s="242" t="s">
        <v>2</v>
      </c>
      <c r="CW29" s="235" t="s">
        <v>731</v>
      </c>
      <c r="CX29" s="225" t="s">
        <v>126</v>
      </c>
      <c r="CY29" s="253" t="s">
        <v>731</v>
      </c>
      <c r="CZ29" s="253" t="s">
        <v>731</v>
      </c>
      <c r="DB29" s="225" t="s">
        <v>473</v>
      </c>
      <c r="DC29" s="225" t="s">
        <v>926</v>
      </c>
      <c r="DR29" s="330">
        <v>26</v>
      </c>
      <c r="DS29" s="329" t="s">
        <v>927</v>
      </c>
      <c r="DT29" s="328">
        <v>26</v>
      </c>
      <c r="EA29" s="225" t="s">
        <v>928</v>
      </c>
      <c r="EB29" s="225" t="s">
        <v>56</v>
      </c>
      <c r="EC29" s="225" t="s">
        <v>29</v>
      </c>
      <c r="ED29" s="225" t="s">
        <v>100</v>
      </c>
      <c r="EE29" s="225">
        <v>1603535</v>
      </c>
      <c r="EF29" s="225" t="s">
        <v>929</v>
      </c>
      <c r="EG29" s="232">
        <v>43392.833333333343</v>
      </c>
      <c r="EH29" s="225" t="s">
        <v>144</v>
      </c>
      <c r="EI29" s="225" t="s">
        <v>928</v>
      </c>
      <c r="EK29" s="306" t="str">
        <f t="shared" si="1"/>
        <v>RUMO TGG MIL BL</v>
      </c>
      <c r="EL29" s="304" t="s">
        <v>8</v>
      </c>
      <c r="EM29" s="305" t="s">
        <v>29</v>
      </c>
      <c r="EN29" s="304" t="s">
        <v>563</v>
      </c>
      <c r="EO29" s="304" t="s">
        <v>194</v>
      </c>
      <c r="EP29" s="305" t="s">
        <v>29</v>
      </c>
      <c r="EQ29" s="305" t="s">
        <v>29</v>
      </c>
      <c r="ER29" s="304" t="s">
        <v>865</v>
      </c>
      <c r="GA29" s="478" t="s">
        <v>930</v>
      </c>
      <c r="GB29" s="478" t="s">
        <v>931</v>
      </c>
      <c r="GC29" s="477">
        <v>339</v>
      </c>
      <c r="GD29" s="476" t="s">
        <v>8</v>
      </c>
      <c r="GE29" s="475" t="s">
        <v>104</v>
      </c>
      <c r="GF29" s="474" t="s">
        <v>193</v>
      </c>
      <c r="GG29" s="355" t="s">
        <v>566</v>
      </c>
      <c r="GH29" s="355"/>
      <c r="GI29" s="355"/>
      <c r="GJ29" s="355"/>
      <c r="GK29" s="354" t="s">
        <v>104</v>
      </c>
      <c r="GL29" s="473" t="s">
        <v>932</v>
      </c>
      <c r="HH29" s="170">
        <f t="shared" si="2"/>
        <v>2453</v>
      </c>
      <c r="HI29" s="252"/>
      <c r="HJ29" s="171" t="s">
        <v>933</v>
      </c>
      <c r="HK29" s="171" t="s">
        <v>934</v>
      </c>
      <c r="HL29" s="171" t="s">
        <v>547</v>
      </c>
      <c r="HM29" s="251" t="s">
        <v>32</v>
      </c>
      <c r="HN29" s="237" t="s">
        <v>494</v>
      </c>
      <c r="HO29" s="238" t="s">
        <v>194</v>
      </c>
      <c r="HP29" s="238" t="s">
        <v>470</v>
      </c>
      <c r="HQ29" s="237" t="s">
        <v>332</v>
      </c>
      <c r="HR29" s="236" t="s">
        <v>107</v>
      </c>
      <c r="HS29" s="250" t="s">
        <v>935</v>
      </c>
      <c r="HT29" s="238" t="s">
        <v>8</v>
      </c>
      <c r="HU29" s="236" t="s">
        <v>8</v>
      </c>
      <c r="HV29" s="237" t="s">
        <v>101</v>
      </c>
      <c r="HW29" s="236" t="s">
        <v>15</v>
      </c>
      <c r="IC29" s="225" t="str">
        <f t="shared" si="5"/>
        <v>ADM MOEGA II Soja</v>
      </c>
      <c r="ID29" s="7" t="str">
        <f t="shared" si="6"/>
        <v>PSN ADM MOEGA II Grão Soja</v>
      </c>
      <c r="IE29" s="416" t="s">
        <v>107</v>
      </c>
      <c r="IF29" s="415" t="s">
        <v>902</v>
      </c>
      <c r="IG29" s="414" t="s">
        <v>903</v>
      </c>
      <c r="IH29" s="413" t="s">
        <v>101</v>
      </c>
      <c r="II29" s="412" t="s">
        <v>198</v>
      </c>
      <c r="IJ29" s="410">
        <v>40</v>
      </c>
      <c r="IK29" s="410">
        <v>3</v>
      </c>
      <c r="IL29" s="410">
        <v>18</v>
      </c>
      <c r="IM29" s="411">
        <v>3</v>
      </c>
      <c r="IN29" s="410">
        <v>1</v>
      </c>
      <c r="IO29" s="410">
        <v>72</v>
      </c>
      <c r="IP29" s="226">
        <f t="shared" si="7"/>
        <v>3</v>
      </c>
      <c r="JA29" s="495" t="s">
        <v>936</v>
      </c>
      <c r="JB29" s="494" t="s">
        <v>127</v>
      </c>
      <c r="JC29" s="493" t="s">
        <v>56</v>
      </c>
      <c r="JD29" s="492" t="s">
        <v>94</v>
      </c>
      <c r="JE29" s="491" t="s">
        <v>937</v>
      </c>
      <c r="JF29" s="489" t="s">
        <v>107</v>
      </c>
      <c r="JG29" s="490">
        <v>8.3333333333333329E-2</v>
      </c>
      <c r="JH29" s="220">
        <v>39</v>
      </c>
      <c r="JI29" s="489" t="s">
        <v>101</v>
      </c>
    </row>
    <row r="30" spans="8:269" x14ac:dyDescent="0.2">
      <c r="AF30" s="171" t="s">
        <v>938</v>
      </c>
      <c r="AG30" s="225" t="s">
        <v>193</v>
      </c>
      <c r="AH30" s="225" t="s">
        <v>197</v>
      </c>
      <c r="AI30" s="225" t="s">
        <v>101</v>
      </c>
      <c r="AJ30" s="225" t="s">
        <v>475</v>
      </c>
      <c r="AL30" s="375"/>
      <c r="AM30" s="253"/>
      <c r="AN30" s="253"/>
      <c r="AQ30" s="235" t="s">
        <v>939</v>
      </c>
      <c r="AR30" s="225" t="s">
        <v>56</v>
      </c>
      <c r="AS30" s="225" t="s">
        <v>705</v>
      </c>
      <c r="AT30" s="225" t="s">
        <v>101</v>
      </c>
      <c r="AU30" s="241" t="s">
        <v>940</v>
      </c>
      <c r="AV30" s="241" t="s">
        <v>941</v>
      </c>
      <c r="AX30" s="235" t="s">
        <v>942</v>
      </c>
      <c r="AY30" s="225" t="s">
        <v>56</v>
      </c>
      <c r="AZ30" s="225" t="s">
        <v>332</v>
      </c>
      <c r="BA30" s="225" t="s">
        <v>741</v>
      </c>
      <c r="BB30" s="225" t="s">
        <v>194</v>
      </c>
      <c r="BC30" s="225" t="s">
        <v>101</v>
      </c>
      <c r="BD30" s="241" t="s">
        <v>56</v>
      </c>
      <c r="BG30" s="235" t="s">
        <v>943</v>
      </c>
      <c r="BH30" s="225" t="s">
        <v>10</v>
      </c>
      <c r="BI30" s="225" t="s">
        <v>107</v>
      </c>
      <c r="BJ30" s="225" t="s">
        <v>513</v>
      </c>
      <c r="BK30" s="225" t="s">
        <v>194</v>
      </c>
      <c r="BL30" s="225" t="s">
        <v>101</v>
      </c>
      <c r="BM30" s="241" t="s">
        <v>20</v>
      </c>
      <c r="BP30" s="235" t="str">
        <f t="shared" si="0"/>
        <v>PCZ 011 - SANTOS BRASIL;</v>
      </c>
      <c r="BQ30" s="225" t="s">
        <v>100</v>
      </c>
      <c r="BR30" s="171" t="s">
        <v>579</v>
      </c>
      <c r="BS30" s="171" t="s">
        <v>580</v>
      </c>
      <c r="BT30" s="241" t="s">
        <v>580</v>
      </c>
      <c r="BU30" s="241" t="s">
        <v>580</v>
      </c>
      <c r="BV30" s="241" t="s">
        <v>100</v>
      </c>
      <c r="BW30" s="241" t="s">
        <v>100</v>
      </c>
      <c r="CJ30" s="256">
        <f t="shared" si="3"/>
        <v>45325</v>
      </c>
      <c r="CK30" s="257">
        <v>1</v>
      </c>
      <c r="CL30" s="256">
        <f>Previsão!$X$5</f>
        <v>45325</v>
      </c>
      <c r="CM30" s="254">
        <v>1</v>
      </c>
      <c r="CN30" s="254" t="s">
        <v>2</v>
      </c>
      <c r="CO30" s="254" t="s">
        <v>140</v>
      </c>
      <c r="CP30" s="218" t="s">
        <v>134</v>
      </c>
      <c r="CQ30" s="254" t="s">
        <v>2</v>
      </c>
      <c r="CR30" s="214"/>
      <c r="CS30" s="214"/>
      <c r="CW30" s="235"/>
      <c r="CY30" s="253"/>
      <c r="CZ30" s="253"/>
      <c r="DR30" s="330">
        <v>27</v>
      </c>
      <c r="DS30" s="342" t="s">
        <v>746</v>
      </c>
      <c r="DT30" s="328">
        <v>27</v>
      </c>
      <c r="EA30" s="225" t="s">
        <v>944</v>
      </c>
      <c r="EB30" s="225" t="s">
        <v>11</v>
      </c>
      <c r="EC30" s="225" t="s">
        <v>478</v>
      </c>
      <c r="ED30" s="225" t="s">
        <v>107</v>
      </c>
      <c r="EE30" s="225">
        <v>1604160</v>
      </c>
      <c r="EF30" s="225" t="s">
        <v>945</v>
      </c>
      <c r="EG30" s="232">
        <v>43392.833333333343</v>
      </c>
      <c r="EH30" s="225" t="s">
        <v>144</v>
      </c>
      <c r="EI30" s="225" t="s">
        <v>944</v>
      </c>
      <c r="EK30" s="303" t="str">
        <f t="shared" si="1"/>
        <v>VLI TGG MIL BE</v>
      </c>
      <c r="EL30" s="301" t="s">
        <v>11</v>
      </c>
      <c r="EM30" s="302" t="s">
        <v>29</v>
      </c>
      <c r="EN30" s="301" t="s">
        <v>563</v>
      </c>
      <c r="EO30" s="301" t="s">
        <v>195</v>
      </c>
      <c r="EP30" s="302" t="s">
        <v>29</v>
      </c>
      <c r="EQ30" s="302" t="s">
        <v>29</v>
      </c>
      <c r="ER30" s="301" t="s">
        <v>865</v>
      </c>
      <c r="GA30" s="472" t="s">
        <v>946</v>
      </c>
      <c r="GB30" s="472" t="s">
        <v>947</v>
      </c>
      <c r="GC30" s="471">
        <v>348</v>
      </c>
      <c r="GD30" s="470" t="s">
        <v>8</v>
      </c>
      <c r="GE30" s="469" t="s">
        <v>104</v>
      </c>
      <c r="GF30" s="468" t="s">
        <v>198</v>
      </c>
      <c r="GG30" s="346" t="s">
        <v>566</v>
      </c>
      <c r="GH30" s="346"/>
      <c r="GI30" s="346"/>
      <c r="GJ30" s="346"/>
      <c r="GK30" s="345" t="s">
        <v>104</v>
      </c>
      <c r="GL30" s="467" t="s">
        <v>932</v>
      </c>
      <c r="HH30" s="170">
        <f t="shared" si="2"/>
        <v>2456</v>
      </c>
      <c r="HI30" s="252"/>
      <c r="HJ30" s="171" t="s">
        <v>948</v>
      </c>
      <c r="HK30" s="171" t="s">
        <v>949</v>
      </c>
      <c r="HL30" s="171" t="s">
        <v>547</v>
      </c>
      <c r="HM30" s="251" t="s">
        <v>32</v>
      </c>
      <c r="HN30" s="237" t="s">
        <v>494</v>
      </c>
      <c r="HO30" s="238" t="s">
        <v>194</v>
      </c>
      <c r="HP30" s="238" t="s">
        <v>470</v>
      </c>
      <c r="HQ30" s="237" t="s">
        <v>332</v>
      </c>
      <c r="HR30" s="236" t="s">
        <v>107</v>
      </c>
      <c r="HS30" s="250" t="s">
        <v>950</v>
      </c>
      <c r="HT30" s="238" t="s">
        <v>8</v>
      </c>
      <c r="HU30" s="236" t="s">
        <v>8</v>
      </c>
      <c r="HV30" s="237" t="s">
        <v>101</v>
      </c>
      <c r="HW30" s="236" t="s">
        <v>15</v>
      </c>
      <c r="IC30" s="225" t="str">
        <f t="shared" si="5"/>
        <v>ADM MOEGA V Farelo</v>
      </c>
      <c r="ID30" s="7" t="str">
        <f t="shared" si="6"/>
        <v>PSN ADM MOEGA V Grão Farelo</v>
      </c>
      <c r="IE30" s="466" t="s">
        <v>107</v>
      </c>
      <c r="IF30" s="465" t="s">
        <v>951</v>
      </c>
      <c r="IG30" s="464" t="s">
        <v>952</v>
      </c>
      <c r="IH30" s="463" t="s">
        <v>101</v>
      </c>
      <c r="II30" s="462" t="s">
        <v>193</v>
      </c>
      <c r="IJ30" s="460">
        <v>40</v>
      </c>
      <c r="IK30" s="460">
        <v>3</v>
      </c>
      <c r="IL30" s="460">
        <v>40</v>
      </c>
      <c r="IM30" s="461">
        <v>4.166666666666667</v>
      </c>
      <c r="IN30" s="460">
        <v>1</v>
      </c>
      <c r="IO30" s="460">
        <v>100</v>
      </c>
      <c r="IP30" s="226">
        <f t="shared" si="7"/>
        <v>4.166666666666667</v>
      </c>
      <c r="JA30" s="495" t="s">
        <v>953</v>
      </c>
      <c r="JB30" s="494" t="s">
        <v>127</v>
      </c>
      <c r="JC30" s="493" t="s">
        <v>56</v>
      </c>
      <c r="JD30" s="492" t="s">
        <v>94</v>
      </c>
      <c r="JE30" s="491" t="s">
        <v>56</v>
      </c>
      <c r="JF30" s="489" t="s">
        <v>107</v>
      </c>
      <c r="JG30" s="490">
        <v>8.3333333333333329E-2</v>
      </c>
      <c r="JH30" s="220">
        <v>57</v>
      </c>
      <c r="JI30" s="489" t="s">
        <v>101</v>
      </c>
    </row>
    <row r="31" spans="8:269" x14ac:dyDescent="0.2">
      <c r="AF31" s="171" t="s">
        <v>954</v>
      </c>
      <c r="AG31" s="225" t="s">
        <v>193</v>
      </c>
      <c r="AH31" s="225" t="s">
        <v>197</v>
      </c>
      <c r="AI31" s="225" t="s">
        <v>101</v>
      </c>
      <c r="AJ31" s="225" t="s">
        <v>475</v>
      </c>
      <c r="AL31" s="375"/>
      <c r="AM31" s="253"/>
      <c r="AN31" s="253"/>
      <c r="AQ31" s="235" t="s">
        <v>955</v>
      </c>
      <c r="AR31" s="225" t="s">
        <v>56</v>
      </c>
      <c r="AS31" s="225" t="s">
        <v>956</v>
      </c>
      <c r="AT31" s="225" t="s">
        <v>101</v>
      </c>
      <c r="AU31" s="241" t="s">
        <v>940</v>
      </c>
      <c r="AV31" s="241" t="s">
        <v>941</v>
      </c>
      <c r="AX31" s="235" t="s">
        <v>957</v>
      </c>
      <c r="AY31" s="225" t="s">
        <v>56</v>
      </c>
      <c r="AZ31" s="225" t="s">
        <v>332</v>
      </c>
      <c r="BA31" s="225" t="s">
        <v>958</v>
      </c>
      <c r="BB31" s="225" t="s">
        <v>194</v>
      </c>
      <c r="BC31" s="225" t="s">
        <v>101</v>
      </c>
      <c r="BD31" s="241" t="s">
        <v>56</v>
      </c>
      <c r="BG31" s="235" t="s">
        <v>959</v>
      </c>
      <c r="BH31" s="225" t="s">
        <v>56</v>
      </c>
      <c r="BI31" s="225" t="s">
        <v>107</v>
      </c>
      <c r="BJ31" s="225" t="s">
        <v>960</v>
      </c>
      <c r="BK31" s="225" t="s">
        <v>195</v>
      </c>
      <c r="BL31" s="225" t="s">
        <v>105</v>
      </c>
      <c r="BM31" s="241" t="s">
        <v>57</v>
      </c>
      <c r="BP31" s="235" t="str">
        <f t="shared" si="0"/>
        <v>PCZ BASF</v>
      </c>
      <c r="BQ31" s="225" t="s">
        <v>100</v>
      </c>
      <c r="BR31" s="171" t="s">
        <v>961</v>
      </c>
      <c r="BS31" s="171" t="s">
        <v>580</v>
      </c>
      <c r="BT31" s="241" t="s">
        <v>580</v>
      </c>
      <c r="BU31" s="241" t="s">
        <v>580</v>
      </c>
      <c r="BV31" s="241" t="s">
        <v>100</v>
      </c>
      <c r="BW31" s="241" t="s">
        <v>100</v>
      </c>
      <c r="CJ31" s="248">
        <f t="shared" si="3"/>
        <v>45325</v>
      </c>
      <c r="CK31" s="249">
        <v>1</v>
      </c>
      <c r="CL31" s="248">
        <f t="shared" ref="CL31:CL94" si="8">VALUE(TEXT(CL30+"1:00","DD/MM/AAAA HH:MM"))</f>
        <v>45325.041666666664</v>
      </c>
      <c r="CM31" s="215">
        <v>1</v>
      </c>
      <c r="CN31" s="215" t="s">
        <v>2</v>
      </c>
      <c r="CO31" s="215" t="s">
        <v>140</v>
      </c>
      <c r="CP31" s="218" t="s">
        <v>134</v>
      </c>
      <c r="CQ31" s="215" t="s">
        <v>2</v>
      </c>
      <c r="CR31" s="214"/>
      <c r="CS31" s="214"/>
      <c r="CW31" s="235"/>
      <c r="CY31" s="253"/>
      <c r="CZ31" s="253"/>
      <c r="DR31" s="330">
        <v>28</v>
      </c>
      <c r="DS31" s="329" t="s">
        <v>962</v>
      </c>
      <c r="DT31" s="328">
        <v>28</v>
      </c>
      <c r="EA31" s="225" t="s">
        <v>963</v>
      </c>
      <c r="EB31" s="225" t="s">
        <v>11</v>
      </c>
      <c r="EC31" s="225" t="s">
        <v>20</v>
      </c>
      <c r="ED31" s="225" t="s">
        <v>107</v>
      </c>
      <c r="EE31" s="225">
        <v>1604160</v>
      </c>
      <c r="EF31" s="225" t="s">
        <v>945</v>
      </c>
      <c r="EG31" s="232">
        <v>43392.833333333343</v>
      </c>
      <c r="EH31" s="225" t="s">
        <v>144</v>
      </c>
      <c r="EI31" s="225" t="s">
        <v>963</v>
      </c>
      <c r="EK31" s="300" t="str">
        <f t="shared" si="1"/>
        <v>MRS TGG SJ BL</v>
      </c>
      <c r="EL31" s="298" t="s">
        <v>10</v>
      </c>
      <c r="EM31" s="299" t="s">
        <v>29</v>
      </c>
      <c r="EN31" s="298" t="s">
        <v>621</v>
      </c>
      <c r="EO31" s="298" t="s">
        <v>194</v>
      </c>
      <c r="EP31" s="299" t="s">
        <v>29</v>
      </c>
      <c r="EQ31" s="299" t="s">
        <v>29</v>
      </c>
      <c r="ER31" s="298" t="s">
        <v>865</v>
      </c>
      <c r="GA31" s="459" t="s">
        <v>964</v>
      </c>
      <c r="GB31" s="459" t="s">
        <v>965</v>
      </c>
      <c r="GC31" s="458">
        <v>357</v>
      </c>
      <c r="GD31" s="457" t="s">
        <v>8</v>
      </c>
      <c r="GE31" s="456" t="s">
        <v>104</v>
      </c>
      <c r="GF31" s="455" t="s">
        <v>196</v>
      </c>
      <c r="GG31" s="336" t="s">
        <v>566</v>
      </c>
      <c r="GH31" s="336"/>
      <c r="GI31" s="336"/>
      <c r="GJ31" s="336"/>
      <c r="GK31" s="335" t="s">
        <v>104</v>
      </c>
      <c r="GL31" s="454" t="s">
        <v>932</v>
      </c>
      <c r="HH31" s="170">
        <f t="shared" si="2"/>
        <v>2457</v>
      </c>
      <c r="HI31" s="252"/>
      <c r="HJ31" s="171" t="s">
        <v>966</v>
      </c>
      <c r="HK31" s="171" t="s">
        <v>967</v>
      </c>
      <c r="HL31" s="171" t="s">
        <v>547</v>
      </c>
      <c r="HM31" s="251" t="s">
        <v>32</v>
      </c>
      <c r="HN31" s="237" t="s">
        <v>494</v>
      </c>
      <c r="HO31" s="238" t="s">
        <v>194</v>
      </c>
      <c r="HP31" s="238" t="s">
        <v>470</v>
      </c>
      <c r="HQ31" s="237" t="s">
        <v>332</v>
      </c>
      <c r="HR31" s="236" t="s">
        <v>107</v>
      </c>
      <c r="HS31" s="250" t="s">
        <v>968</v>
      </c>
      <c r="HT31" s="238" t="s">
        <v>8</v>
      </c>
      <c r="HU31" s="236" t="s">
        <v>8</v>
      </c>
      <c r="HV31" s="237" t="s">
        <v>101</v>
      </c>
      <c r="HW31" s="236" t="s">
        <v>15</v>
      </c>
      <c r="IC31" s="225" t="str">
        <f t="shared" si="5"/>
        <v>ADM MOEGA V Milho</v>
      </c>
      <c r="ID31" s="7" t="str">
        <f t="shared" si="6"/>
        <v>PSN ADM MOEGA V Grão Milho</v>
      </c>
      <c r="IE31" s="423" t="s">
        <v>107</v>
      </c>
      <c r="IF31" s="422" t="s">
        <v>951</v>
      </c>
      <c r="IG31" s="421" t="s">
        <v>952</v>
      </c>
      <c r="IH31" s="420" t="s">
        <v>101</v>
      </c>
      <c r="II31" s="419" t="s">
        <v>196</v>
      </c>
      <c r="IJ31" s="417">
        <v>40</v>
      </c>
      <c r="IK31" s="417">
        <v>3</v>
      </c>
      <c r="IL31" s="417">
        <v>40</v>
      </c>
      <c r="IM31" s="418">
        <v>4.166666666666667</v>
      </c>
      <c r="IN31" s="417">
        <v>1</v>
      </c>
      <c r="IO31" s="417">
        <v>100</v>
      </c>
      <c r="IP31" s="226">
        <f t="shared" si="7"/>
        <v>4.166666666666667</v>
      </c>
      <c r="JA31" s="495" t="s">
        <v>969</v>
      </c>
      <c r="JB31" s="494" t="s">
        <v>127</v>
      </c>
      <c r="JC31" s="493" t="s">
        <v>56</v>
      </c>
      <c r="JD31" s="492" t="s">
        <v>94</v>
      </c>
      <c r="JE31" s="491" t="s">
        <v>56</v>
      </c>
      <c r="JF31" s="489" t="s">
        <v>107</v>
      </c>
      <c r="JG31" s="490">
        <v>8.3333333333333329E-2</v>
      </c>
      <c r="JH31" s="220">
        <v>60</v>
      </c>
      <c r="JI31" s="489" t="s">
        <v>103</v>
      </c>
    </row>
    <row r="32" spans="8:269" x14ac:dyDescent="0.2">
      <c r="AF32" s="171" t="s">
        <v>970</v>
      </c>
      <c r="AG32" s="225" t="s">
        <v>193</v>
      </c>
      <c r="AH32" s="225" t="s">
        <v>197</v>
      </c>
      <c r="AI32" s="225" t="s">
        <v>101</v>
      </c>
      <c r="AJ32" s="225" t="s">
        <v>475</v>
      </c>
      <c r="AL32" s="375"/>
      <c r="AM32" s="253"/>
      <c r="AN32" s="253"/>
      <c r="AQ32" s="235" t="s">
        <v>971</v>
      </c>
      <c r="AR32" s="225" t="s">
        <v>56</v>
      </c>
      <c r="AS32" s="225" t="s">
        <v>741</v>
      </c>
      <c r="AT32" s="225" t="s">
        <v>101</v>
      </c>
      <c r="AU32" s="241" t="s">
        <v>972</v>
      </c>
      <c r="AV32" s="241" t="s">
        <v>973</v>
      </c>
      <c r="AX32" s="235" t="s">
        <v>974</v>
      </c>
      <c r="AY32" s="225" t="s">
        <v>56</v>
      </c>
      <c r="AZ32" s="225" t="s">
        <v>332</v>
      </c>
      <c r="BA32" s="225" t="s">
        <v>728</v>
      </c>
      <c r="BB32" s="225" t="s">
        <v>194</v>
      </c>
      <c r="BC32" s="225" t="s">
        <v>101</v>
      </c>
      <c r="BD32" s="241" t="s">
        <v>56</v>
      </c>
      <c r="BG32" s="235" t="s">
        <v>975</v>
      </c>
      <c r="BH32" s="225" t="s">
        <v>56</v>
      </c>
      <c r="BI32" s="225" t="s">
        <v>107</v>
      </c>
      <c r="BJ32" s="225" t="s">
        <v>960</v>
      </c>
      <c r="BK32" s="225" t="s">
        <v>194</v>
      </c>
      <c r="BL32" s="225" t="s">
        <v>105</v>
      </c>
      <c r="BM32" s="241" t="s">
        <v>57</v>
      </c>
      <c r="BP32" s="235" t="str">
        <f t="shared" si="0"/>
        <v>PCZ SANTOS BRASIL</v>
      </c>
      <c r="BQ32" s="225" t="s">
        <v>100</v>
      </c>
      <c r="BR32" s="171" t="s">
        <v>483</v>
      </c>
      <c r="BS32" s="171" t="s">
        <v>580</v>
      </c>
      <c r="BT32" s="241" t="s">
        <v>580</v>
      </c>
      <c r="BU32" s="241" t="s">
        <v>580</v>
      </c>
      <c r="BV32" s="241" t="s">
        <v>100</v>
      </c>
      <c r="BW32" s="241" t="s">
        <v>100</v>
      </c>
      <c r="CJ32" s="248">
        <f t="shared" si="3"/>
        <v>45325</v>
      </c>
      <c r="CK32" s="249">
        <v>1</v>
      </c>
      <c r="CL32" s="248">
        <f t="shared" si="8"/>
        <v>45325.083333333336</v>
      </c>
      <c r="CM32" s="215">
        <v>1</v>
      </c>
      <c r="CN32" s="215" t="s">
        <v>2</v>
      </c>
      <c r="CO32" s="215" t="s">
        <v>140</v>
      </c>
      <c r="CP32" s="218" t="s">
        <v>134</v>
      </c>
      <c r="CQ32" s="215" t="s">
        <v>2</v>
      </c>
      <c r="CR32" s="214"/>
      <c r="CS32" s="214"/>
      <c r="CW32" s="488"/>
      <c r="CX32" s="487"/>
      <c r="CY32" s="486"/>
      <c r="CZ32" s="486"/>
      <c r="DR32" s="330">
        <v>29</v>
      </c>
      <c r="DS32" s="329" t="s">
        <v>976</v>
      </c>
      <c r="DT32" s="328">
        <v>29</v>
      </c>
      <c r="EA32" s="225" t="s">
        <v>977</v>
      </c>
      <c r="EB32" s="225" t="s">
        <v>56</v>
      </c>
      <c r="EC32" s="225" t="s">
        <v>129</v>
      </c>
      <c r="ED32" s="225" t="s">
        <v>107</v>
      </c>
      <c r="EE32" s="225">
        <v>1603702</v>
      </c>
      <c r="EF32" s="225" t="s">
        <v>978</v>
      </c>
      <c r="EG32" s="232">
        <v>43393.083333333343</v>
      </c>
      <c r="EH32" s="225" t="s">
        <v>144</v>
      </c>
      <c r="EI32" s="225" t="s">
        <v>977</v>
      </c>
      <c r="EK32" s="297" t="str">
        <f t="shared" si="1"/>
        <v>RUMO TGG SJ BL</v>
      </c>
      <c r="EL32" s="295" t="s">
        <v>8</v>
      </c>
      <c r="EM32" s="296" t="s">
        <v>29</v>
      </c>
      <c r="EN32" s="295" t="s">
        <v>621</v>
      </c>
      <c r="EO32" s="295" t="s">
        <v>194</v>
      </c>
      <c r="EP32" s="296" t="s">
        <v>29</v>
      </c>
      <c r="EQ32" s="296" t="s">
        <v>29</v>
      </c>
      <c r="ER32" s="295" t="s">
        <v>865</v>
      </c>
      <c r="GA32" s="478" t="s">
        <v>979</v>
      </c>
      <c r="GB32" s="478" t="s">
        <v>980</v>
      </c>
      <c r="GC32" s="477">
        <v>377</v>
      </c>
      <c r="GD32" s="476" t="s">
        <v>8</v>
      </c>
      <c r="GE32" s="475" t="s">
        <v>55</v>
      </c>
      <c r="GF32" s="474" t="s">
        <v>193</v>
      </c>
      <c r="GG32" s="355" t="s">
        <v>566</v>
      </c>
      <c r="GH32" s="355"/>
      <c r="GI32" s="355"/>
      <c r="GJ32" s="355"/>
      <c r="GK32" s="354" t="s">
        <v>55</v>
      </c>
      <c r="GL32" s="473" t="s">
        <v>681</v>
      </c>
      <c r="HH32" s="170">
        <f t="shared" si="2"/>
        <v>2459</v>
      </c>
      <c r="HI32" s="252"/>
      <c r="HJ32" s="171" t="s">
        <v>981</v>
      </c>
      <c r="HK32" s="171" t="s">
        <v>982</v>
      </c>
      <c r="HL32" s="171" t="s">
        <v>547</v>
      </c>
      <c r="HM32" s="251" t="s">
        <v>167</v>
      </c>
      <c r="HN32" s="237" t="s">
        <v>494</v>
      </c>
      <c r="HO32" s="238" t="s">
        <v>194</v>
      </c>
      <c r="HP32" s="238" t="s">
        <v>470</v>
      </c>
      <c r="HQ32" s="237" t="s">
        <v>332</v>
      </c>
      <c r="HR32" s="236" t="s">
        <v>107</v>
      </c>
      <c r="HS32" s="250" t="s">
        <v>958</v>
      </c>
      <c r="HT32" s="238" t="s">
        <v>8</v>
      </c>
      <c r="HU32" s="236" t="s">
        <v>8</v>
      </c>
      <c r="HV32" s="237" t="s">
        <v>101</v>
      </c>
      <c r="HW32" s="236" t="s">
        <v>15</v>
      </c>
      <c r="IC32" s="225" t="str">
        <f t="shared" si="5"/>
        <v>ADM MOEGA V Soja</v>
      </c>
      <c r="ID32" s="7" t="str">
        <f t="shared" si="6"/>
        <v>PSN ADM MOEGA V Grão Soja</v>
      </c>
      <c r="IE32" s="453" t="s">
        <v>107</v>
      </c>
      <c r="IF32" s="452" t="s">
        <v>951</v>
      </c>
      <c r="IG32" s="451" t="s">
        <v>952</v>
      </c>
      <c r="IH32" s="450" t="s">
        <v>101</v>
      </c>
      <c r="II32" s="449" t="s">
        <v>198</v>
      </c>
      <c r="IJ32" s="447">
        <v>40</v>
      </c>
      <c r="IK32" s="447">
        <v>3</v>
      </c>
      <c r="IL32" s="447">
        <v>40</v>
      </c>
      <c r="IM32" s="448">
        <v>4.166666666666667</v>
      </c>
      <c r="IN32" s="447">
        <v>1</v>
      </c>
      <c r="IO32" s="447">
        <v>100</v>
      </c>
      <c r="IP32" s="226">
        <f t="shared" si="7"/>
        <v>4.166666666666667</v>
      </c>
      <c r="JA32" s="485" t="s">
        <v>983</v>
      </c>
      <c r="JB32" s="484" t="s">
        <v>127</v>
      </c>
      <c r="JC32" s="483" t="s">
        <v>56</v>
      </c>
      <c r="JD32" s="482" t="s">
        <v>94</v>
      </c>
      <c r="JE32" s="481" t="s">
        <v>56</v>
      </c>
      <c r="JF32" s="479" t="s">
        <v>107</v>
      </c>
      <c r="JG32" s="480">
        <v>8.3333333333333329E-2</v>
      </c>
      <c r="JH32" s="286">
        <v>39</v>
      </c>
      <c r="JI32" s="479" t="s">
        <v>103</v>
      </c>
    </row>
    <row r="33" spans="32:250" x14ac:dyDescent="0.2">
      <c r="AF33" s="171" t="s">
        <v>984</v>
      </c>
      <c r="AG33" s="225" t="s">
        <v>193</v>
      </c>
      <c r="AH33" s="225" t="s">
        <v>197</v>
      </c>
      <c r="AI33" s="225" t="s">
        <v>101</v>
      </c>
      <c r="AJ33" s="225" t="s">
        <v>475</v>
      </c>
      <c r="AL33" s="375"/>
      <c r="AM33" s="253"/>
      <c r="AN33" s="253"/>
      <c r="AQ33" s="235" t="s">
        <v>985</v>
      </c>
      <c r="AR33" s="225" t="s">
        <v>56</v>
      </c>
      <c r="AS33" s="225" t="s">
        <v>986</v>
      </c>
      <c r="AT33" s="225" t="s">
        <v>101</v>
      </c>
      <c r="AU33" s="241" t="s">
        <v>972</v>
      </c>
      <c r="AV33" s="241" t="s">
        <v>973</v>
      </c>
      <c r="AX33" s="235" t="s">
        <v>987</v>
      </c>
      <c r="AY33" s="225" t="s">
        <v>56</v>
      </c>
      <c r="AZ33" s="225" t="s">
        <v>988</v>
      </c>
      <c r="BA33" s="225" t="s">
        <v>837</v>
      </c>
      <c r="BB33" s="225" t="s">
        <v>194</v>
      </c>
      <c r="BC33" s="225" t="s">
        <v>103</v>
      </c>
      <c r="BD33" s="241" t="s">
        <v>56</v>
      </c>
      <c r="BG33" s="235" t="s">
        <v>989</v>
      </c>
      <c r="BH33" s="225" t="s">
        <v>56</v>
      </c>
      <c r="BI33" s="225" t="s">
        <v>107</v>
      </c>
      <c r="BJ33" s="225" t="s">
        <v>990</v>
      </c>
      <c r="BK33" s="225" t="s">
        <v>194</v>
      </c>
      <c r="BL33" s="225" t="s">
        <v>101</v>
      </c>
      <c r="BM33" s="241" t="s">
        <v>54</v>
      </c>
      <c r="BP33" s="235" t="str">
        <f t="shared" si="0"/>
        <v>PSN 100</v>
      </c>
      <c r="BQ33" s="225" t="s">
        <v>107</v>
      </c>
      <c r="BR33" s="171">
        <v>100</v>
      </c>
      <c r="BS33" s="171" t="s">
        <v>26</v>
      </c>
      <c r="BT33" s="241" t="s">
        <v>26</v>
      </c>
      <c r="BU33" s="241" t="s">
        <v>26</v>
      </c>
      <c r="BV33" s="241" t="s">
        <v>107</v>
      </c>
      <c r="BW33" s="241" t="s">
        <v>127</v>
      </c>
      <c r="CJ33" s="248">
        <f t="shared" si="3"/>
        <v>45325</v>
      </c>
      <c r="CK33" s="249">
        <v>1</v>
      </c>
      <c r="CL33" s="248">
        <f t="shared" si="8"/>
        <v>45325.125</v>
      </c>
      <c r="CM33" s="215">
        <v>1</v>
      </c>
      <c r="CN33" s="215" t="s">
        <v>2</v>
      </c>
      <c r="CO33" s="215" t="s">
        <v>140</v>
      </c>
      <c r="CP33" s="218" t="s">
        <v>134</v>
      </c>
      <c r="CQ33" s="215" t="s">
        <v>2</v>
      </c>
      <c r="CR33" s="214"/>
      <c r="CS33" s="214"/>
      <c r="DR33" s="330">
        <v>30</v>
      </c>
      <c r="DS33" s="329" t="s">
        <v>991</v>
      </c>
      <c r="DT33" s="328">
        <v>30</v>
      </c>
      <c r="EA33" s="225" t="s">
        <v>992</v>
      </c>
      <c r="EB33" s="225" t="s">
        <v>56</v>
      </c>
      <c r="EC33" s="225" t="s">
        <v>112</v>
      </c>
      <c r="ED33" s="225" t="s">
        <v>107</v>
      </c>
      <c r="EE33" s="225">
        <v>1603702</v>
      </c>
      <c r="EF33" s="225" t="s">
        <v>978</v>
      </c>
      <c r="EG33" s="232">
        <v>43393.083333333343</v>
      </c>
      <c r="EH33" s="225" t="s">
        <v>144</v>
      </c>
      <c r="EI33" s="225" t="s">
        <v>992</v>
      </c>
      <c r="EK33" s="294" t="str">
        <f t="shared" si="1"/>
        <v>VLI TGG SJ BE</v>
      </c>
      <c r="EL33" s="292" t="s">
        <v>11</v>
      </c>
      <c r="EM33" s="293" t="s">
        <v>29</v>
      </c>
      <c r="EN33" s="292" t="s">
        <v>621</v>
      </c>
      <c r="EO33" s="292" t="s">
        <v>195</v>
      </c>
      <c r="EP33" s="293" t="s">
        <v>29</v>
      </c>
      <c r="EQ33" s="293" t="s">
        <v>29</v>
      </c>
      <c r="ER33" s="292" t="s">
        <v>865</v>
      </c>
      <c r="GA33" s="472" t="s">
        <v>993</v>
      </c>
      <c r="GB33" s="472" t="s">
        <v>994</v>
      </c>
      <c r="GC33" s="471">
        <v>386</v>
      </c>
      <c r="GD33" s="470" t="s">
        <v>8</v>
      </c>
      <c r="GE33" s="469" t="s">
        <v>55</v>
      </c>
      <c r="GF33" s="468" t="s">
        <v>198</v>
      </c>
      <c r="GG33" s="346" t="s">
        <v>566</v>
      </c>
      <c r="GH33" s="346"/>
      <c r="GI33" s="346"/>
      <c r="GJ33" s="346"/>
      <c r="GK33" s="345" t="s">
        <v>55</v>
      </c>
      <c r="GL33" s="467" t="s">
        <v>681</v>
      </c>
      <c r="HH33" s="170">
        <f t="shared" si="2"/>
        <v>2460</v>
      </c>
      <c r="HI33" s="252"/>
      <c r="HJ33" s="171" t="s">
        <v>995</v>
      </c>
      <c r="HK33" s="171" t="s">
        <v>996</v>
      </c>
      <c r="HL33" s="171" t="s">
        <v>644</v>
      </c>
      <c r="HM33" s="251" t="s">
        <v>32</v>
      </c>
      <c r="HN33" s="237" t="s">
        <v>494</v>
      </c>
      <c r="HO33" s="238" t="s">
        <v>194</v>
      </c>
      <c r="HP33" s="238" t="s">
        <v>470</v>
      </c>
      <c r="HQ33" s="237" t="s">
        <v>332</v>
      </c>
      <c r="HR33" s="236" t="s">
        <v>107</v>
      </c>
      <c r="HS33" s="250" t="s">
        <v>548</v>
      </c>
      <c r="HT33" s="238" t="s">
        <v>8</v>
      </c>
      <c r="HU33" s="236" t="s">
        <v>53</v>
      </c>
      <c r="HV33" s="237" t="s">
        <v>101</v>
      </c>
      <c r="HW33" s="236" t="s">
        <v>15</v>
      </c>
      <c r="IC33" s="225" t="str">
        <f t="shared" si="5"/>
        <v>Tgrão Farelo</v>
      </c>
      <c r="ID33" s="7" t="str">
        <f t="shared" si="6"/>
        <v>PSN Tgrão Grão Farelo</v>
      </c>
      <c r="IE33" s="432" t="s">
        <v>107</v>
      </c>
      <c r="IF33" s="431" t="s">
        <v>55</v>
      </c>
      <c r="IG33" s="430" t="s">
        <v>55</v>
      </c>
      <c r="IH33" s="429" t="s">
        <v>101</v>
      </c>
      <c r="II33" s="428" t="s">
        <v>193</v>
      </c>
      <c r="IJ33" s="426">
        <v>40</v>
      </c>
      <c r="IK33" s="426">
        <v>2</v>
      </c>
      <c r="IL33" s="426">
        <v>25</v>
      </c>
      <c r="IM33" s="427">
        <v>3.333333333333333</v>
      </c>
      <c r="IN33" s="426">
        <v>1</v>
      </c>
      <c r="IO33" s="426">
        <v>80</v>
      </c>
      <c r="IP33" s="226">
        <f t="shared" si="7"/>
        <v>3.3333333333333335</v>
      </c>
    </row>
    <row r="34" spans="32:250" x14ac:dyDescent="0.2">
      <c r="AF34" s="171" t="s">
        <v>997</v>
      </c>
      <c r="AG34" s="225" t="s">
        <v>193</v>
      </c>
      <c r="AH34" s="225" t="s">
        <v>197</v>
      </c>
      <c r="AI34" s="225" t="s">
        <v>101</v>
      </c>
      <c r="AJ34" s="225" t="s">
        <v>475</v>
      </c>
      <c r="AL34" s="375"/>
      <c r="AM34" s="253"/>
      <c r="AN34" s="253"/>
      <c r="AQ34" s="235" t="s">
        <v>998</v>
      </c>
      <c r="AR34" s="225" t="s">
        <v>56</v>
      </c>
      <c r="AS34" s="225" t="s">
        <v>999</v>
      </c>
      <c r="AT34" s="225" t="s">
        <v>101</v>
      </c>
      <c r="AU34" s="241" t="s">
        <v>1000</v>
      </c>
      <c r="AV34" s="241" t="s">
        <v>1001</v>
      </c>
      <c r="AX34" s="235" t="s">
        <v>1002</v>
      </c>
      <c r="AY34" s="225" t="s">
        <v>56</v>
      </c>
      <c r="AZ34" s="225" t="s">
        <v>988</v>
      </c>
      <c r="BA34" s="225" t="s">
        <v>1003</v>
      </c>
      <c r="BB34" s="225" t="s">
        <v>194</v>
      </c>
      <c r="BC34" s="225" t="s">
        <v>103</v>
      </c>
      <c r="BD34" s="241" t="s">
        <v>56</v>
      </c>
      <c r="BG34" s="235" t="s">
        <v>1004</v>
      </c>
      <c r="BH34" s="225" t="s">
        <v>56</v>
      </c>
      <c r="BI34" s="225" t="s">
        <v>107</v>
      </c>
      <c r="BJ34" s="225" t="s">
        <v>8</v>
      </c>
      <c r="BK34" s="225" t="s">
        <v>194</v>
      </c>
      <c r="BL34" s="225" t="s">
        <v>101</v>
      </c>
      <c r="BM34" s="241" t="s">
        <v>56</v>
      </c>
      <c r="BP34" s="235" t="str">
        <f t="shared" si="0"/>
        <v>PSN 100 - ARM.12-A;</v>
      </c>
      <c r="BQ34" s="225" t="s">
        <v>107</v>
      </c>
      <c r="BR34" s="171" t="s">
        <v>598</v>
      </c>
      <c r="BS34" s="171" t="s">
        <v>26</v>
      </c>
      <c r="BT34" s="241" t="s">
        <v>26</v>
      </c>
      <c r="BU34" s="241" t="s">
        <v>26</v>
      </c>
      <c r="BV34" s="241" t="s">
        <v>107</v>
      </c>
      <c r="BW34" s="241" t="s">
        <v>127</v>
      </c>
      <c r="CJ34" s="248">
        <f t="shared" si="3"/>
        <v>45325</v>
      </c>
      <c r="CK34" s="249">
        <v>1</v>
      </c>
      <c r="CL34" s="248">
        <f t="shared" si="8"/>
        <v>45325.166666666664</v>
      </c>
      <c r="CM34" s="215">
        <v>1</v>
      </c>
      <c r="CN34" s="215" t="s">
        <v>2</v>
      </c>
      <c r="CO34" s="215" t="s">
        <v>140</v>
      </c>
      <c r="CP34" s="218" t="s">
        <v>134</v>
      </c>
      <c r="CQ34" s="215" t="s">
        <v>2</v>
      </c>
      <c r="CR34" s="214"/>
      <c r="CS34" s="214"/>
      <c r="DR34" s="330">
        <v>31</v>
      </c>
      <c r="DS34" s="329" t="s">
        <v>1005</v>
      </c>
      <c r="DT34" s="328">
        <v>31</v>
      </c>
      <c r="EA34" s="225" t="s">
        <v>1006</v>
      </c>
      <c r="EB34" s="225" t="s">
        <v>11</v>
      </c>
      <c r="EC34" s="225" t="s">
        <v>78</v>
      </c>
      <c r="ED34" s="225" t="s">
        <v>473</v>
      </c>
      <c r="EE34" s="225">
        <v>1604162</v>
      </c>
      <c r="EF34" s="225" t="s">
        <v>1007</v>
      </c>
      <c r="EG34" s="232">
        <v>43393.083333333343</v>
      </c>
      <c r="EH34" s="225" t="s">
        <v>144</v>
      </c>
      <c r="EI34" s="225" t="s">
        <v>1006</v>
      </c>
      <c r="EK34" s="318" t="str">
        <f t="shared" si="1"/>
        <v>MRS TEG FLO BL</v>
      </c>
      <c r="EL34" s="316" t="s">
        <v>10</v>
      </c>
      <c r="EM34" s="317" t="s">
        <v>27</v>
      </c>
      <c r="EN34" s="316" t="s">
        <v>475</v>
      </c>
      <c r="EO34" s="316" t="s">
        <v>194</v>
      </c>
      <c r="EP34" s="317" t="s">
        <v>27</v>
      </c>
      <c r="EQ34" s="317" t="s">
        <v>27</v>
      </c>
      <c r="ER34" s="316" t="s">
        <v>865</v>
      </c>
      <c r="GA34" s="459" t="s">
        <v>1008</v>
      </c>
      <c r="GB34" s="459" t="s">
        <v>1009</v>
      </c>
      <c r="GC34" s="458">
        <v>395</v>
      </c>
      <c r="GD34" s="457" t="s">
        <v>8</v>
      </c>
      <c r="GE34" s="456" t="s">
        <v>55</v>
      </c>
      <c r="GF34" s="455" t="s">
        <v>196</v>
      </c>
      <c r="GG34" s="336" t="s">
        <v>490</v>
      </c>
      <c r="GH34" s="336"/>
      <c r="GI34" s="336"/>
      <c r="GJ34" s="336"/>
      <c r="GK34" s="335" t="s">
        <v>55</v>
      </c>
      <c r="GL34" s="454" t="s">
        <v>681</v>
      </c>
      <c r="HH34" s="170">
        <f t="shared" si="2"/>
        <v>2467</v>
      </c>
      <c r="HI34" s="252"/>
      <c r="HJ34" s="171" t="s">
        <v>1010</v>
      </c>
      <c r="HK34" s="171" t="s">
        <v>492</v>
      </c>
      <c r="HL34" s="171" t="s">
        <v>493</v>
      </c>
      <c r="HM34" s="251" t="s">
        <v>167</v>
      </c>
      <c r="HN34" s="237" t="s">
        <v>494</v>
      </c>
      <c r="HO34" s="238" t="s">
        <v>194</v>
      </c>
      <c r="HP34" s="238" t="s">
        <v>470</v>
      </c>
      <c r="HQ34" s="237" t="s">
        <v>332</v>
      </c>
      <c r="HR34" s="236" t="s">
        <v>100</v>
      </c>
      <c r="HS34" s="250" t="s">
        <v>495</v>
      </c>
      <c r="HT34" s="238" t="s">
        <v>8</v>
      </c>
      <c r="HU34" s="236" t="s">
        <v>29</v>
      </c>
      <c r="HV34" s="237" t="s">
        <v>101</v>
      </c>
      <c r="HW34" s="236" t="s">
        <v>15</v>
      </c>
      <c r="IC34" s="225" t="str">
        <f t="shared" si="5"/>
        <v>Tgrão Milho</v>
      </c>
      <c r="ID34" s="7" t="str">
        <f t="shared" si="6"/>
        <v>PSN Tgrão Grão Milho</v>
      </c>
      <c r="IE34" s="423" t="s">
        <v>107</v>
      </c>
      <c r="IF34" s="422" t="s">
        <v>55</v>
      </c>
      <c r="IG34" s="421" t="s">
        <v>55</v>
      </c>
      <c r="IH34" s="420" t="s">
        <v>101</v>
      </c>
      <c r="II34" s="419" t="s">
        <v>196</v>
      </c>
      <c r="IJ34" s="417">
        <v>40</v>
      </c>
      <c r="IK34" s="417">
        <v>2</v>
      </c>
      <c r="IL34" s="417">
        <v>25</v>
      </c>
      <c r="IM34" s="418">
        <v>3.333333333333333</v>
      </c>
      <c r="IN34" s="417">
        <v>1</v>
      </c>
      <c r="IO34" s="417">
        <v>80</v>
      </c>
      <c r="IP34" s="226">
        <f t="shared" si="7"/>
        <v>3.3333333333333335</v>
      </c>
    </row>
    <row r="35" spans="32:250" ht="11.25" customHeight="1" x14ac:dyDescent="0.2">
      <c r="AF35" s="171" t="s">
        <v>1011</v>
      </c>
      <c r="AG35" s="225" t="s">
        <v>193</v>
      </c>
      <c r="AH35" s="225" t="s">
        <v>197</v>
      </c>
      <c r="AI35" s="225" t="s">
        <v>101</v>
      </c>
      <c r="AJ35" s="225" t="s">
        <v>475</v>
      </c>
      <c r="AL35" s="375"/>
      <c r="AM35" s="253"/>
      <c r="AN35" s="253"/>
      <c r="AQ35" s="235" t="s">
        <v>1012</v>
      </c>
      <c r="AR35" s="225" t="s">
        <v>56</v>
      </c>
      <c r="AS35" s="225" t="s">
        <v>723</v>
      </c>
      <c r="AT35" s="225" t="s">
        <v>101</v>
      </c>
      <c r="AU35" s="241" t="s">
        <v>1000</v>
      </c>
      <c r="AV35" s="241" t="s">
        <v>1001</v>
      </c>
      <c r="AX35" s="235" t="s">
        <v>1013</v>
      </c>
      <c r="AY35" s="225" t="s">
        <v>56</v>
      </c>
      <c r="AZ35" s="225" t="s">
        <v>337</v>
      </c>
      <c r="BA35" s="225" t="s">
        <v>8</v>
      </c>
      <c r="BB35" s="225" t="s">
        <v>194</v>
      </c>
      <c r="BC35" s="225" t="s">
        <v>103</v>
      </c>
      <c r="BD35" s="241" t="s">
        <v>56</v>
      </c>
      <c r="BG35" s="235" t="s">
        <v>1014</v>
      </c>
      <c r="BH35" s="225" t="s">
        <v>56</v>
      </c>
      <c r="BI35" s="225" t="s">
        <v>107</v>
      </c>
      <c r="BJ35" s="225" t="s">
        <v>8</v>
      </c>
      <c r="BK35" s="225" t="s">
        <v>194</v>
      </c>
      <c r="BL35" s="225" t="s">
        <v>103</v>
      </c>
      <c r="BM35" s="241" t="s">
        <v>56</v>
      </c>
      <c r="BP35" s="235" t="str">
        <f t="shared" si="0"/>
        <v>PSN ARM.12-A</v>
      </c>
      <c r="BQ35" s="225" t="s">
        <v>107</v>
      </c>
      <c r="BR35" s="171" t="s">
        <v>892</v>
      </c>
      <c r="BS35" s="171" t="s">
        <v>26</v>
      </c>
      <c r="BT35" s="241" t="s">
        <v>26</v>
      </c>
      <c r="BU35" s="241" t="s">
        <v>26</v>
      </c>
      <c r="BV35" s="241" t="s">
        <v>107</v>
      </c>
      <c r="BW35" s="241" t="s">
        <v>127</v>
      </c>
      <c r="CJ35" s="248">
        <f t="shared" si="3"/>
        <v>45325</v>
      </c>
      <c r="CK35" s="249">
        <v>1</v>
      </c>
      <c r="CL35" s="248">
        <f t="shared" si="8"/>
        <v>45325.208333333336</v>
      </c>
      <c r="CM35" s="215">
        <v>1</v>
      </c>
      <c r="CN35" s="215" t="s">
        <v>2</v>
      </c>
      <c r="CO35" s="215" t="s">
        <v>140</v>
      </c>
      <c r="CP35" s="218" t="s">
        <v>134</v>
      </c>
      <c r="CQ35" s="215" t="s">
        <v>2</v>
      </c>
      <c r="CR35" s="214"/>
      <c r="CS35" s="214"/>
      <c r="DR35" s="330">
        <v>32</v>
      </c>
      <c r="DS35" s="329" t="s">
        <v>1015</v>
      </c>
      <c r="DT35" s="328">
        <v>32</v>
      </c>
      <c r="EA35" s="225" t="s">
        <v>1016</v>
      </c>
      <c r="EB35" s="225" t="s">
        <v>56</v>
      </c>
      <c r="EC35" s="225" t="s">
        <v>478</v>
      </c>
      <c r="ED35" s="225" t="s">
        <v>107</v>
      </c>
      <c r="EE35" s="225">
        <v>1603520</v>
      </c>
      <c r="EF35" s="225" t="s">
        <v>1017</v>
      </c>
      <c r="EG35" s="232">
        <v>43393.166666666657</v>
      </c>
      <c r="EH35" s="225" t="s">
        <v>145</v>
      </c>
      <c r="EI35" s="225" t="s">
        <v>1016</v>
      </c>
      <c r="EK35" s="315" t="str">
        <f t="shared" si="1"/>
        <v>RUMO TEG FLO BL</v>
      </c>
      <c r="EL35" s="313" t="s">
        <v>8</v>
      </c>
      <c r="EM35" s="314" t="s">
        <v>27</v>
      </c>
      <c r="EN35" s="313" t="s">
        <v>475</v>
      </c>
      <c r="EO35" s="313" t="s">
        <v>194</v>
      </c>
      <c r="EP35" s="314" t="s">
        <v>27</v>
      </c>
      <c r="EQ35" s="314" t="s">
        <v>27</v>
      </c>
      <c r="ER35" s="313" t="s">
        <v>865</v>
      </c>
      <c r="GA35" s="478" t="s">
        <v>1018</v>
      </c>
      <c r="GB35" s="478" t="s">
        <v>1019</v>
      </c>
      <c r="GC35" s="477">
        <v>415</v>
      </c>
      <c r="GD35" s="476" t="s">
        <v>8</v>
      </c>
      <c r="GE35" s="475" t="s">
        <v>26</v>
      </c>
      <c r="GF35" s="474" t="s">
        <v>193</v>
      </c>
      <c r="GG35" s="355" t="s">
        <v>566</v>
      </c>
      <c r="GH35" s="355"/>
      <c r="GI35" s="355"/>
      <c r="GJ35" s="355"/>
      <c r="GK35" s="354" t="s">
        <v>26</v>
      </c>
      <c r="GL35" s="473" t="s">
        <v>26</v>
      </c>
      <c r="HH35" s="170">
        <f t="shared" si="2"/>
        <v>2468</v>
      </c>
      <c r="HI35" s="252"/>
      <c r="HJ35" s="171" t="s">
        <v>1020</v>
      </c>
      <c r="HK35" s="171" t="s">
        <v>1021</v>
      </c>
      <c r="HL35" s="171" t="s">
        <v>886</v>
      </c>
      <c r="HM35" s="251" t="s">
        <v>167</v>
      </c>
      <c r="HN35" s="237" t="s">
        <v>494</v>
      </c>
      <c r="HO35" s="238" t="s">
        <v>194</v>
      </c>
      <c r="HP35" s="238" t="s">
        <v>470</v>
      </c>
      <c r="HQ35" s="237" t="s">
        <v>332</v>
      </c>
      <c r="HR35" s="236" t="s">
        <v>107</v>
      </c>
      <c r="HS35" s="250" t="s">
        <v>705</v>
      </c>
      <c r="HT35" s="238" t="s">
        <v>8</v>
      </c>
      <c r="HU35" s="236" t="s">
        <v>24</v>
      </c>
      <c r="HV35" s="237" t="s">
        <v>101</v>
      </c>
      <c r="HW35" s="236" t="s">
        <v>15</v>
      </c>
      <c r="IC35" s="225" t="str">
        <f t="shared" si="5"/>
        <v>Tgrão Soja</v>
      </c>
      <c r="ID35" s="7" t="str">
        <f t="shared" si="6"/>
        <v>PSN Tgrão Grão Soja</v>
      </c>
      <c r="IE35" s="416" t="s">
        <v>107</v>
      </c>
      <c r="IF35" s="415" t="s">
        <v>55</v>
      </c>
      <c r="IG35" s="414" t="s">
        <v>55</v>
      </c>
      <c r="IH35" s="413" t="s">
        <v>101</v>
      </c>
      <c r="II35" s="412" t="s">
        <v>198</v>
      </c>
      <c r="IJ35" s="410">
        <v>40</v>
      </c>
      <c r="IK35" s="410">
        <v>2</v>
      </c>
      <c r="IL35" s="410">
        <v>25</v>
      </c>
      <c r="IM35" s="411">
        <v>3.333333333333333</v>
      </c>
      <c r="IN35" s="410">
        <v>1</v>
      </c>
      <c r="IO35" s="410">
        <v>80</v>
      </c>
      <c r="IP35" s="226">
        <f t="shared" si="7"/>
        <v>3.3333333333333335</v>
      </c>
    </row>
    <row r="36" spans="32:250" ht="11.25" customHeight="1" x14ac:dyDescent="0.2">
      <c r="AF36" s="171" t="s">
        <v>1022</v>
      </c>
      <c r="AG36" s="225" t="s">
        <v>193</v>
      </c>
      <c r="AH36" s="225" t="s">
        <v>197</v>
      </c>
      <c r="AI36" s="225" t="s">
        <v>101</v>
      </c>
      <c r="AJ36" s="225" t="s">
        <v>475</v>
      </c>
      <c r="AL36" s="375"/>
      <c r="AM36" s="253"/>
      <c r="AN36" s="253"/>
      <c r="AQ36" s="235" t="s">
        <v>1023</v>
      </c>
      <c r="AR36" s="225" t="s">
        <v>56</v>
      </c>
      <c r="AS36" s="225" t="s">
        <v>513</v>
      </c>
      <c r="AT36" s="225" t="s">
        <v>101</v>
      </c>
      <c r="AU36" s="241" t="s">
        <v>711</v>
      </c>
      <c r="AV36" s="241" t="s">
        <v>1024</v>
      </c>
      <c r="AX36" s="235" t="s">
        <v>1025</v>
      </c>
      <c r="AY36" s="225" t="s">
        <v>56</v>
      </c>
      <c r="AZ36" s="225" t="s">
        <v>338</v>
      </c>
      <c r="BA36" s="225" t="s">
        <v>10</v>
      </c>
      <c r="BB36" s="225" t="s">
        <v>194</v>
      </c>
      <c r="BC36" s="225" t="s">
        <v>101</v>
      </c>
      <c r="BD36" s="241" t="s">
        <v>10</v>
      </c>
      <c r="BG36" s="235" t="s">
        <v>1026</v>
      </c>
      <c r="BH36" s="225" t="s">
        <v>10</v>
      </c>
      <c r="BI36" s="225" t="s">
        <v>107</v>
      </c>
      <c r="BJ36" s="225" t="s">
        <v>8</v>
      </c>
      <c r="BK36" s="225" t="s">
        <v>194</v>
      </c>
      <c r="BL36" s="225" t="s">
        <v>103</v>
      </c>
      <c r="BM36" s="241" t="s">
        <v>56</v>
      </c>
      <c r="BP36" s="235" t="str">
        <f t="shared" si="0"/>
        <v>PSN T12A</v>
      </c>
      <c r="BQ36" s="225" t="s">
        <v>107</v>
      </c>
      <c r="BR36" s="171" t="s">
        <v>26</v>
      </c>
      <c r="BS36" s="171" t="s">
        <v>26</v>
      </c>
      <c r="BT36" s="241" t="s">
        <v>26</v>
      </c>
      <c r="BU36" s="241" t="s">
        <v>26</v>
      </c>
      <c r="BV36" s="241" t="s">
        <v>107</v>
      </c>
      <c r="BW36" s="241" t="s">
        <v>127</v>
      </c>
      <c r="CJ36" s="245">
        <f t="shared" si="3"/>
        <v>45325</v>
      </c>
      <c r="CK36" s="246">
        <v>1</v>
      </c>
      <c r="CL36" s="245">
        <f t="shared" si="8"/>
        <v>45325.25</v>
      </c>
      <c r="CM36" s="242">
        <v>1</v>
      </c>
      <c r="CN36" s="242" t="s">
        <v>2</v>
      </c>
      <c r="CO36" s="242" t="s">
        <v>140</v>
      </c>
      <c r="CP36" s="218" t="s">
        <v>134</v>
      </c>
      <c r="CQ36" s="242" t="s">
        <v>2</v>
      </c>
      <c r="CR36" s="214"/>
      <c r="CS36" s="214"/>
      <c r="DR36" s="330">
        <v>33</v>
      </c>
      <c r="DS36" s="329" t="s">
        <v>1027</v>
      </c>
      <c r="DT36" s="328">
        <v>33</v>
      </c>
      <c r="EA36" s="225" t="s">
        <v>1028</v>
      </c>
      <c r="EB36" s="225" t="s">
        <v>56</v>
      </c>
      <c r="EC36" s="225" t="s">
        <v>26</v>
      </c>
      <c r="ED36" s="225" t="s">
        <v>107</v>
      </c>
      <c r="EE36" s="225">
        <v>1603520</v>
      </c>
      <c r="EF36" s="225" t="s">
        <v>1017</v>
      </c>
      <c r="EG36" s="232">
        <v>43393.166666666657</v>
      </c>
      <c r="EH36" s="225" t="s">
        <v>145</v>
      </c>
      <c r="EI36" s="225" t="s">
        <v>1028</v>
      </c>
      <c r="EK36" s="312" t="str">
        <f t="shared" ref="EK36:EK67" si="9">EL36&amp;" "&amp;EM36&amp;" "&amp;EN36&amp;" "&amp;EO36</f>
        <v>VLI TEG FLO BE</v>
      </c>
      <c r="EL36" s="310" t="s">
        <v>11</v>
      </c>
      <c r="EM36" s="311" t="s">
        <v>27</v>
      </c>
      <c r="EN36" s="310" t="s">
        <v>475</v>
      </c>
      <c r="EO36" s="310" t="s">
        <v>195</v>
      </c>
      <c r="EP36" s="311" t="s">
        <v>27</v>
      </c>
      <c r="EQ36" s="311" t="s">
        <v>27</v>
      </c>
      <c r="ER36" s="310" t="s">
        <v>865</v>
      </c>
      <c r="GA36" s="472" t="s">
        <v>1029</v>
      </c>
      <c r="GB36" s="472" t="s">
        <v>1030</v>
      </c>
      <c r="GC36" s="471">
        <v>424</v>
      </c>
      <c r="GD36" s="470" t="s">
        <v>8</v>
      </c>
      <c r="GE36" s="469" t="s">
        <v>26</v>
      </c>
      <c r="GF36" s="468" t="s">
        <v>198</v>
      </c>
      <c r="GG36" s="346" t="s">
        <v>566</v>
      </c>
      <c r="GH36" s="346"/>
      <c r="GI36" s="346"/>
      <c r="GJ36" s="346"/>
      <c r="GK36" s="345" t="s">
        <v>26</v>
      </c>
      <c r="GL36" s="467" t="s">
        <v>26</v>
      </c>
      <c r="HH36" s="170">
        <f t="shared" si="2"/>
        <v>2471</v>
      </c>
      <c r="HI36" s="252"/>
      <c r="HJ36" s="171" t="s">
        <v>1031</v>
      </c>
      <c r="HK36" s="171" t="s">
        <v>1032</v>
      </c>
      <c r="HL36" s="171" t="s">
        <v>886</v>
      </c>
      <c r="HM36" s="251" t="s">
        <v>167</v>
      </c>
      <c r="HN36" s="237" t="s">
        <v>494</v>
      </c>
      <c r="HO36" s="238" t="s">
        <v>194</v>
      </c>
      <c r="HP36" s="238" t="s">
        <v>470</v>
      </c>
      <c r="HQ36" s="237" t="s">
        <v>332</v>
      </c>
      <c r="HR36" s="236" t="s">
        <v>107</v>
      </c>
      <c r="HS36" s="250" t="s">
        <v>548</v>
      </c>
      <c r="HT36" s="238" t="s">
        <v>8</v>
      </c>
      <c r="HU36" s="236" t="s">
        <v>24</v>
      </c>
      <c r="HV36" s="237" t="s">
        <v>101</v>
      </c>
      <c r="HW36" s="236" t="s">
        <v>15</v>
      </c>
      <c r="IC36" s="225" t="str">
        <f t="shared" si="5"/>
        <v>T12A Açúcar</v>
      </c>
      <c r="ID36" s="7" t="str">
        <f t="shared" si="6"/>
        <v>PSN T12A Açúcar Açúcar</v>
      </c>
      <c r="IE36" s="466" t="s">
        <v>107</v>
      </c>
      <c r="IF36" s="465" t="s">
        <v>26</v>
      </c>
      <c r="IG36" s="464" t="s">
        <v>26</v>
      </c>
      <c r="IH36" s="463" t="s">
        <v>103</v>
      </c>
      <c r="II36" s="462" t="s">
        <v>103</v>
      </c>
      <c r="IJ36" s="460">
        <v>40</v>
      </c>
      <c r="IK36" s="460">
        <v>3</v>
      </c>
      <c r="IL36" s="460">
        <v>40</v>
      </c>
      <c r="IM36" s="461">
        <v>3.333333333333333</v>
      </c>
      <c r="IN36" s="460">
        <v>1</v>
      </c>
      <c r="IO36" s="460">
        <v>80</v>
      </c>
      <c r="IP36" s="226">
        <f t="shared" si="7"/>
        <v>3.3333333333333335</v>
      </c>
    </row>
    <row r="37" spans="32:250" ht="11.25" customHeight="1" x14ac:dyDescent="0.2">
      <c r="AF37" s="171" t="s">
        <v>1033</v>
      </c>
      <c r="AG37" s="225" t="s">
        <v>193</v>
      </c>
      <c r="AH37" s="225" t="s">
        <v>197</v>
      </c>
      <c r="AI37" s="225" t="s">
        <v>101</v>
      </c>
      <c r="AJ37" s="225" t="s">
        <v>475</v>
      </c>
      <c r="AL37" s="375"/>
      <c r="AM37" s="253"/>
      <c r="AN37" s="253"/>
      <c r="AQ37" s="235" t="s">
        <v>1034</v>
      </c>
      <c r="AR37" s="225" t="s">
        <v>56</v>
      </c>
      <c r="AS37" s="225" t="s">
        <v>1035</v>
      </c>
      <c r="AT37" s="225" t="s">
        <v>101</v>
      </c>
      <c r="AU37" s="241" t="s">
        <v>711</v>
      </c>
      <c r="AV37" s="241" t="s">
        <v>1024</v>
      </c>
      <c r="AX37" s="235" t="s">
        <v>1036</v>
      </c>
      <c r="AY37" s="225" t="s">
        <v>56</v>
      </c>
      <c r="AZ37" s="225" t="s">
        <v>334</v>
      </c>
      <c r="BA37" s="225" t="s">
        <v>1037</v>
      </c>
      <c r="BB37" s="225" t="s">
        <v>194</v>
      </c>
      <c r="BC37" s="225" t="s">
        <v>103</v>
      </c>
      <c r="BD37" s="241" t="s">
        <v>56</v>
      </c>
      <c r="BG37" s="235" t="s">
        <v>1038</v>
      </c>
      <c r="BH37" s="225" t="s">
        <v>56</v>
      </c>
      <c r="BI37" s="225" t="s">
        <v>107</v>
      </c>
      <c r="BJ37" s="225" t="s">
        <v>26</v>
      </c>
      <c r="BK37" s="225" t="s">
        <v>194</v>
      </c>
      <c r="BL37" s="225" t="s">
        <v>101</v>
      </c>
      <c r="BM37" s="241" t="s">
        <v>26</v>
      </c>
      <c r="BP37" s="235" t="str">
        <f t="shared" si="0"/>
        <v>PST T12A</v>
      </c>
      <c r="BQ37" s="225" t="s">
        <v>127</v>
      </c>
      <c r="BR37" s="171" t="s">
        <v>26</v>
      </c>
      <c r="BS37" s="171" t="s">
        <v>26</v>
      </c>
      <c r="BT37" s="241" t="s">
        <v>26</v>
      </c>
      <c r="BU37" s="241" t="s">
        <v>26</v>
      </c>
      <c r="BV37" s="241" t="s">
        <v>107</v>
      </c>
      <c r="BW37" s="241" t="s">
        <v>127</v>
      </c>
      <c r="CJ37" s="256">
        <f t="shared" si="3"/>
        <v>45325</v>
      </c>
      <c r="CK37" s="257">
        <v>1</v>
      </c>
      <c r="CL37" s="256">
        <f t="shared" si="8"/>
        <v>45325.291666666664</v>
      </c>
      <c r="CM37" s="254">
        <v>2</v>
      </c>
      <c r="CN37" s="254" t="s">
        <v>2</v>
      </c>
      <c r="CO37" s="254" t="s">
        <v>141</v>
      </c>
      <c r="CP37" s="218" t="s">
        <v>134</v>
      </c>
      <c r="CQ37" s="254" t="s">
        <v>2</v>
      </c>
      <c r="CR37" s="214"/>
      <c r="CS37" s="214"/>
      <c r="DR37" s="330">
        <v>34</v>
      </c>
      <c r="DS37" s="329" t="s">
        <v>1039</v>
      </c>
      <c r="DT37" s="328">
        <v>34</v>
      </c>
      <c r="EA37" s="225" t="s">
        <v>1040</v>
      </c>
      <c r="EB37" s="225" t="s">
        <v>11</v>
      </c>
      <c r="EC37" s="225" t="s">
        <v>27</v>
      </c>
      <c r="ED37" s="225" t="s">
        <v>100</v>
      </c>
      <c r="EE37" s="225">
        <v>1604163</v>
      </c>
      <c r="EF37" s="225" t="s">
        <v>1041</v>
      </c>
      <c r="EG37" s="232">
        <v>43393.25</v>
      </c>
      <c r="EH37" s="225" t="s">
        <v>145</v>
      </c>
      <c r="EI37" s="225" t="s">
        <v>1040</v>
      </c>
      <c r="EK37" s="309" t="str">
        <f t="shared" si="9"/>
        <v>MRS TEG MIL BL</v>
      </c>
      <c r="EL37" s="307" t="s">
        <v>10</v>
      </c>
      <c r="EM37" s="308" t="s">
        <v>27</v>
      </c>
      <c r="EN37" s="307" t="s">
        <v>563</v>
      </c>
      <c r="EO37" s="307" t="s">
        <v>194</v>
      </c>
      <c r="EP37" s="308" t="s">
        <v>27</v>
      </c>
      <c r="EQ37" s="308" t="s">
        <v>27</v>
      </c>
      <c r="ER37" s="307" t="s">
        <v>865</v>
      </c>
      <c r="GA37" s="459" t="s">
        <v>1042</v>
      </c>
      <c r="GB37" s="459" t="s">
        <v>1043</v>
      </c>
      <c r="GC37" s="458">
        <v>433</v>
      </c>
      <c r="GD37" s="457" t="s">
        <v>8</v>
      </c>
      <c r="GE37" s="456" t="s">
        <v>26</v>
      </c>
      <c r="GF37" s="455" t="s">
        <v>196</v>
      </c>
      <c r="GG37" s="336" t="s">
        <v>490</v>
      </c>
      <c r="GH37" s="336"/>
      <c r="GI37" s="336"/>
      <c r="GJ37" s="336"/>
      <c r="GK37" s="335" t="s">
        <v>26</v>
      </c>
      <c r="GL37" s="454" t="s">
        <v>26</v>
      </c>
      <c r="HH37" s="170">
        <f t="shared" si="2"/>
        <v>2473</v>
      </c>
      <c r="HI37" s="252"/>
      <c r="HJ37" s="171" t="s">
        <v>1044</v>
      </c>
      <c r="HK37" s="171" t="s">
        <v>1045</v>
      </c>
      <c r="HL37" s="171" t="s">
        <v>801</v>
      </c>
      <c r="HM37" s="251" t="s">
        <v>167</v>
      </c>
      <c r="HN37" s="237" t="s">
        <v>494</v>
      </c>
      <c r="HO37" s="238" t="s">
        <v>194</v>
      </c>
      <c r="HP37" s="238" t="s">
        <v>470</v>
      </c>
      <c r="HQ37" s="237" t="s">
        <v>332</v>
      </c>
      <c r="HR37" s="236" t="s">
        <v>107</v>
      </c>
      <c r="HS37" s="250" t="s">
        <v>772</v>
      </c>
      <c r="HT37" s="238" t="s">
        <v>8</v>
      </c>
      <c r="HU37" s="236" t="s">
        <v>26</v>
      </c>
      <c r="HV37" s="237" t="s">
        <v>101</v>
      </c>
      <c r="HW37" s="236" t="s">
        <v>15</v>
      </c>
      <c r="IC37" s="225" t="str">
        <f t="shared" si="5"/>
        <v>T12A Farelo</v>
      </c>
      <c r="ID37" s="7" t="str">
        <f t="shared" si="6"/>
        <v>PSN T12A Grão Farelo</v>
      </c>
      <c r="IE37" s="423" t="s">
        <v>107</v>
      </c>
      <c r="IF37" s="422" t="s">
        <v>26</v>
      </c>
      <c r="IG37" s="421" t="s">
        <v>26</v>
      </c>
      <c r="IH37" s="420" t="s">
        <v>101</v>
      </c>
      <c r="II37" s="419" t="s">
        <v>193</v>
      </c>
      <c r="IJ37" s="417">
        <v>40</v>
      </c>
      <c r="IK37" s="417">
        <v>3</v>
      </c>
      <c r="IL37" s="417">
        <v>40</v>
      </c>
      <c r="IM37" s="418">
        <v>3.333333333333333</v>
      </c>
      <c r="IN37" s="417">
        <v>1</v>
      </c>
      <c r="IO37" s="417">
        <v>80</v>
      </c>
      <c r="IP37" s="226">
        <f t="shared" si="7"/>
        <v>3.3333333333333335</v>
      </c>
    </row>
    <row r="38" spans="32:250" x14ac:dyDescent="0.2">
      <c r="AF38" s="171" t="s">
        <v>1046</v>
      </c>
      <c r="AG38" s="225" t="s">
        <v>193</v>
      </c>
      <c r="AH38" s="225" t="s">
        <v>197</v>
      </c>
      <c r="AI38" s="225" t="s">
        <v>101</v>
      </c>
      <c r="AJ38" s="225" t="s">
        <v>475</v>
      </c>
      <c r="AL38" s="375"/>
      <c r="AM38" s="253"/>
      <c r="AN38" s="253"/>
      <c r="AQ38" s="235" t="s">
        <v>1047</v>
      </c>
      <c r="AR38" s="225" t="s">
        <v>10</v>
      </c>
      <c r="AS38" s="225" t="s">
        <v>555</v>
      </c>
      <c r="AT38" s="225" t="s">
        <v>101</v>
      </c>
      <c r="AU38" s="241" t="s">
        <v>1048</v>
      </c>
      <c r="AV38" s="241" t="s">
        <v>10</v>
      </c>
      <c r="AX38" s="235" t="s">
        <v>1049</v>
      </c>
      <c r="AY38" s="225" t="s">
        <v>56</v>
      </c>
      <c r="AZ38" s="225" t="s">
        <v>1050</v>
      </c>
      <c r="BA38" s="225" t="s">
        <v>202</v>
      </c>
      <c r="BB38" s="225" t="s">
        <v>194</v>
      </c>
      <c r="BC38" s="225" t="s">
        <v>315</v>
      </c>
      <c r="BD38" s="241" t="s">
        <v>315</v>
      </c>
      <c r="BG38" s="235" t="s">
        <v>1051</v>
      </c>
      <c r="BH38" s="225" t="s">
        <v>11</v>
      </c>
      <c r="BI38" s="225" t="s">
        <v>107</v>
      </c>
      <c r="BJ38" s="225" t="s">
        <v>26</v>
      </c>
      <c r="BK38" s="225" t="s">
        <v>195</v>
      </c>
      <c r="BL38" s="225" t="s">
        <v>101</v>
      </c>
      <c r="BM38" s="241" t="s">
        <v>26</v>
      </c>
      <c r="BP38" s="235" t="str">
        <f t="shared" si="0"/>
        <v>PCX 406</v>
      </c>
      <c r="BQ38" s="225" t="s">
        <v>125</v>
      </c>
      <c r="BR38" s="171">
        <v>406</v>
      </c>
      <c r="BS38" s="171" t="s">
        <v>54</v>
      </c>
      <c r="BT38" s="241" t="s">
        <v>106</v>
      </c>
      <c r="BU38" s="241" t="s">
        <v>106</v>
      </c>
      <c r="BV38" s="241" t="s">
        <v>107</v>
      </c>
      <c r="BW38" s="241" t="s">
        <v>125</v>
      </c>
      <c r="CJ38" s="248">
        <f t="shared" si="3"/>
        <v>45325</v>
      </c>
      <c r="CK38" s="249">
        <v>1</v>
      </c>
      <c r="CL38" s="248">
        <f t="shared" si="8"/>
        <v>45325.333333333336</v>
      </c>
      <c r="CM38" s="215">
        <v>2</v>
      </c>
      <c r="CN38" s="215" t="s">
        <v>2</v>
      </c>
      <c r="CO38" s="215" t="s">
        <v>141</v>
      </c>
      <c r="CP38" s="408" t="s">
        <v>134</v>
      </c>
      <c r="CQ38" s="215" t="s">
        <v>2</v>
      </c>
      <c r="CR38" s="214"/>
      <c r="CS38" s="214"/>
      <c r="DR38" s="330">
        <v>35</v>
      </c>
      <c r="DS38" s="329" t="s">
        <v>1052</v>
      </c>
      <c r="DT38" s="328">
        <v>35</v>
      </c>
      <c r="EA38" s="225" t="s">
        <v>1053</v>
      </c>
      <c r="EB38" s="225" t="s">
        <v>10</v>
      </c>
      <c r="EC38" s="225" t="s">
        <v>56</v>
      </c>
      <c r="ED38" s="225" t="s">
        <v>107</v>
      </c>
      <c r="EE38" s="225">
        <v>1604044</v>
      </c>
      <c r="EF38" s="225" t="s">
        <v>1054</v>
      </c>
      <c r="EG38" s="232">
        <v>43393.291666666657</v>
      </c>
      <c r="EH38" s="225" t="s">
        <v>145</v>
      </c>
      <c r="EI38" s="225" t="s">
        <v>1053</v>
      </c>
      <c r="EK38" s="306" t="str">
        <f t="shared" si="9"/>
        <v>RUMO TEG MIL BL</v>
      </c>
      <c r="EL38" s="304" t="s">
        <v>8</v>
      </c>
      <c r="EM38" s="305" t="s">
        <v>27</v>
      </c>
      <c r="EN38" s="304" t="s">
        <v>563</v>
      </c>
      <c r="EO38" s="304" t="s">
        <v>194</v>
      </c>
      <c r="EP38" s="305" t="s">
        <v>27</v>
      </c>
      <c r="EQ38" s="305" t="s">
        <v>27</v>
      </c>
      <c r="ER38" s="304" t="s">
        <v>865</v>
      </c>
      <c r="GA38" s="478" t="s">
        <v>1055</v>
      </c>
      <c r="GB38" s="478" t="s">
        <v>1056</v>
      </c>
      <c r="GC38" s="477">
        <v>453</v>
      </c>
      <c r="GD38" s="476" t="s">
        <v>8</v>
      </c>
      <c r="GE38" s="475" t="s">
        <v>25</v>
      </c>
      <c r="GF38" s="474" t="s">
        <v>193</v>
      </c>
      <c r="GG38" s="355" t="s">
        <v>566</v>
      </c>
      <c r="GH38" s="355"/>
      <c r="GI38" s="355"/>
      <c r="GJ38" s="355"/>
      <c r="GK38" s="354" t="s">
        <v>25</v>
      </c>
      <c r="GL38" s="473" t="s">
        <v>25</v>
      </c>
      <c r="HH38" s="170">
        <f t="shared" si="2"/>
        <v>2477</v>
      </c>
      <c r="HI38" s="252"/>
      <c r="HJ38" s="171" t="s">
        <v>1057</v>
      </c>
      <c r="HK38" s="171" t="s">
        <v>1058</v>
      </c>
      <c r="HL38" s="171" t="s">
        <v>886</v>
      </c>
      <c r="HM38" s="251" t="s">
        <v>167</v>
      </c>
      <c r="HN38" s="237" t="s">
        <v>494</v>
      </c>
      <c r="HO38" s="238" t="s">
        <v>194</v>
      </c>
      <c r="HP38" s="238" t="s">
        <v>470</v>
      </c>
      <c r="HQ38" s="237" t="s">
        <v>332</v>
      </c>
      <c r="HR38" s="236" t="s">
        <v>107</v>
      </c>
      <c r="HS38" s="250" t="s">
        <v>723</v>
      </c>
      <c r="HT38" s="238" t="s">
        <v>8</v>
      </c>
      <c r="HU38" s="236" t="s">
        <v>24</v>
      </c>
      <c r="HV38" s="237" t="s">
        <v>101</v>
      </c>
      <c r="HW38" s="236" t="s">
        <v>15</v>
      </c>
      <c r="IC38" s="225" t="str">
        <f t="shared" si="5"/>
        <v>T12A Milho</v>
      </c>
      <c r="ID38" s="7" t="str">
        <f t="shared" si="6"/>
        <v>PSN T12A Grão Milho</v>
      </c>
      <c r="IE38" s="423" t="s">
        <v>107</v>
      </c>
      <c r="IF38" s="422" t="s">
        <v>26</v>
      </c>
      <c r="IG38" s="421" t="s">
        <v>26</v>
      </c>
      <c r="IH38" s="420" t="s">
        <v>101</v>
      </c>
      <c r="II38" s="419" t="s">
        <v>196</v>
      </c>
      <c r="IJ38" s="417">
        <v>40</v>
      </c>
      <c r="IK38" s="417">
        <v>3</v>
      </c>
      <c r="IL38" s="417">
        <v>40</v>
      </c>
      <c r="IM38" s="418">
        <v>3.333333333333333</v>
      </c>
      <c r="IN38" s="417">
        <v>1</v>
      </c>
      <c r="IO38" s="417">
        <v>80</v>
      </c>
      <c r="IP38" s="226">
        <f t="shared" si="7"/>
        <v>3.3333333333333335</v>
      </c>
    </row>
    <row r="39" spans="32:250" x14ac:dyDescent="0.2">
      <c r="AF39" s="171" t="s">
        <v>1059</v>
      </c>
      <c r="AG39" s="225" t="s">
        <v>193</v>
      </c>
      <c r="AH39" s="225" t="s">
        <v>197</v>
      </c>
      <c r="AI39" s="225" t="s">
        <v>101</v>
      </c>
      <c r="AJ39" s="225" t="s">
        <v>475</v>
      </c>
      <c r="AL39" s="375"/>
      <c r="AM39" s="253"/>
      <c r="AN39" s="253"/>
      <c r="AQ39" s="235" t="s">
        <v>1060</v>
      </c>
      <c r="AR39" s="225" t="s">
        <v>10</v>
      </c>
      <c r="AS39" s="225" t="s">
        <v>513</v>
      </c>
      <c r="AT39" s="225" t="s">
        <v>101</v>
      </c>
      <c r="AU39" s="241" t="s">
        <v>1048</v>
      </c>
      <c r="AV39" s="241" t="s">
        <v>10</v>
      </c>
      <c r="AX39" s="235" t="s">
        <v>1061</v>
      </c>
      <c r="AY39" s="225" t="s">
        <v>56</v>
      </c>
      <c r="AZ39" s="225" t="s">
        <v>1062</v>
      </c>
      <c r="BB39" s="225" t="s">
        <v>194</v>
      </c>
      <c r="BC39" s="225" t="s">
        <v>105</v>
      </c>
      <c r="BD39" s="241" t="s">
        <v>1063</v>
      </c>
      <c r="BG39" s="235" t="s">
        <v>1064</v>
      </c>
      <c r="BH39" s="225" t="s">
        <v>11</v>
      </c>
      <c r="BI39" s="225" t="s">
        <v>107</v>
      </c>
      <c r="BJ39" s="225" t="s">
        <v>20</v>
      </c>
      <c r="BK39" s="225" t="s">
        <v>195</v>
      </c>
      <c r="BL39" s="225" t="s">
        <v>101</v>
      </c>
      <c r="BM39" s="241" t="s">
        <v>20</v>
      </c>
      <c r="BP39" s="235" t="str">
        <f t="shared" si="0"/>
        <v>PCX 406 - ARM.XXXIX;</v>
      </c>
      <c r="BQ39" s="225" t="s">
        <v>125</v>
      </c>
      <c r="BR39" s="171" t="s">
        <v>617</v>
      </c>
      <c r="BS39" s="171" t="s">
        <v>54</v>
      </c>
      <c r="BT39" s="241" t="s">
        <v>106</v>
      </c>
      <c r="BU39" s="241" t="s">
        <v>106</v>
      </c>
      <c r="BV39" s="241" t="s">
        <v>107</v>
      </c>
      <c r="BW39" s="241" t="s">
        <v>125</v>
      </c>
      <c r="CJ39" s="248">
        <f t="shared" si="3"/>
        <v>45325</v>
      </c>
      <c r="CK39" s="249">
        <v>1</v>
      </c>
      <c r="CL39" s="248">
        <f t="shared" si="8"/>
        <v>45325.375</v>
      </c>
      <c r="CM39" s="215">
        <v>2</v>
      </c>
      <c r="CN39" s="215" t="s">
        <v>2</v>
      </c>
      <c r="CO39" s="219" t="s">
        <v>141</v>
      </c>
      <c r="CP39" s="218" t="s">
        <v>2</v>
      </c>
      <c r="CQ39" s="215" t="s">
        <v>2</v>
      </c>
      <c r="CR39" s="214"/>
      <c r="CS39" s="214"/>
      <c r="DR39" s="330">
        <v>36</v>
      </c>
      <c r="DS39" s="329" t="s">
        <v>1065</v>
      </c>
      <c r="DT39" s="328">
        <v>36</v>
      </c>
      <c r="EA39" s="225" t="s">
        <v>1066</v>
      </c>
      <c r="EB39" s="225" t="s">
        <v>56</v>
      </c>
      <c r="EC39" s="225" t="s">
        <v>478</v>
      </c>
      <c r="ED39" s="225" t="s">
        <v>107</v>
      </c>
      <c r="EE39" s="225">
        <v>1603660</v>
      </c>
      <c r="EF39" s="225" t="s">
        <v>1067</v>
      </c>
      <c r="EG39" s="232">
        <v>43393.333333333343</v>
      </c>
      <c r="EH39" s="225" t="s">
        <v>145</v>
      </c>
      <c r="EI39" s="225" t="s">
        <v>1066</v>
      </c>
      <c r="EK39" s="303" t="str">
        <f t="shared" si="9"/>
        <v>VLI TEG MIL BE</v>
      </c>
      <c r="EL39" s="301" t="s">
        <v>11</v>
      </c>
      <c r="EM39" s="302" t="s">
        <v>27</v>
      </c>
      <c r="EN39" s="301" t="s">
        <v>563</v>
      </c>
      <c r="EO39" s="301" t="s">
        <v>195</v>
      </c>
      <c r="EP39" s="302" t="s">
        <v>27</v>
      </c>
      <c r="EQ39" s="302" t="s">
        <v>27</v>
      </c>
      <c r="ER39" s="301" t="s">
        <v>865</v>
      </c>
      <c r="GA39" s="472" t="s">
        <v>1068</v>
      </c>
      <c r="GB39" s="472" t="s">
        <v>1069</v>
      </c>
      <c r="GC39" s="471">
        <v>462</v>
      </c>
      <c r="GD39" s="470" t="s">
        <v>8</v>
      </c>
      <c r="GE39" s="469" t="s">
        <v>25</v>
      </c>
      <c r="GF39" s="468" t="s">
        <v>198</v>
      </c>
      <c r="GG39" s="346" t="s">
        <v>566</v>
      </c>
      <c r="GH39" s="346"/>
      <c r="GI39" s="346"/>
      <c r="GJ39" s="346"/>
      <c r="GK39" s="345" t="s">
        <v>25</v>
      </c>
      <c r="GL39" s="467" t="s">
        <v>25</v>
      </c>
      <c r="HH39" s="170">
        <f t="shared" si="2"/>
        <v>2508</v>
      </c>
      <c r="HI39" s="252"/>
      <c r="HJ39" s="171" t="s">
        <v>1070</v>
      </c>
      <c r="HK39" s="171" t="s">
        <v>1071</v>
      </c>
      <c r="HL39" s="171" t="s">
        <v>801</v>
      </c>
      <c r="HM39" s="251" t="s">
        <v>32</v>
      </c>
      <c r="HN39" s="237" t="s">
        <v>494</v>
      </c>
      <c r="HO39" s="238" t="s">
        <v>194</v>
      </c>
      <c r="HP39" s="238" t="s">
        <v>470</v>
      </c>
      <c r="HQ39" s="237" t="s">
        <v>332</v>
      </c>
      <c r="HR39" s="236" t="s">
        <v>107</v>
      </c>
      <c r="HS39" s="250" t="s">
        <v>958</v>
      </c>
      <c r="HT39" s="238" t="s">
        <v>8</v>
      </c>
      <c r="HU39" s="236" t="s">
        <v>26</v>
      </c>
      <c r="HV39" s="237" t="s">
        <v>101</v>
      </c>
      <c r="HW39" s="236" t="s">
        <v>15</v>
      </c>
      <c r="IC39" s="225" t="str">
        <f t="shared" si="5"/>
        <v>T12A Soja</v>
      </c>
      <c r="ID39" s="7" t="str">
        <f t="shared" si="6"/>
        <v>PSN T12A Grão Soja</v>
      </c>
      <c r="IE39" s="453" t="s">
        <v>107</v>
      </c>
      <c r="IF39" s="452" t="s">
        <v>26</v>
      </c>
      <c r="IG39" s="451" t="s">
        <v>26</v>
      </c>
      <c r="IH39" s="450" t="s">
        <v>101</v>
      </c>
      <c r="II39" s="449" t="s">
        <v>198</v>
      </c>
      <c r="IJ39" s="447">
        <v>40</v>
      </c>
      <c r="IK39" s="447">
        <v>3</v>
      </c>
      <c r="IL39" s="447">
        <v>40</v>
      </c>
      <c r="IM39" s="448">
        <v>3.333333333333333</v>
      </c>
      <c r="IN39" s="447">
        <v>1</v>
      </c>
      <c r="IO39" s="447">
        <v>80</v>
      </c>
      <c r="IP39" s="226">
        <f t="shared" si="7"/>
        <v>3.3333333333333335</v>
      </c>
    </row>
    <row r="40" spans="32:250" x14ac:dyDescent="0.2">
      <c r="AF40" s="171" t="s">
        <v>1072</v>
      </c>
      <c r="AG40" s="225" t="s">
        <v>193</v>
      </c>
      <c r="AH40" s="225" t="s">
        <v>197</v>
      </c>
      <c r="AI40" s="225" t="s">
        <v>101</v>
      </c>
      <c r="AJ40" s="225" t="s">
        <v>475</v>
      </c>
      <c r="AL40" s="7"/>
      <c r="AQ40" s="235" t="s">
        <v>1073</v>
      </c>
      <c r="AR40" s="225" t="s">
        <v>10</v>
      </c>
      <c r="AS40" s="225" t="s">
        <v>10</v>
      </c>
      <c r="AT40" s="225" t="s">
        <v>103</v>
      </c>
      <c r="AU40" s="241" t="s">
        <v>1048</v>
      </c>
      <c r="AV40" s="241" t="s">
        <v>10</v>
      </c>
      <c r="AX40" s="235" t="s">
        <v>1074</v>
      </c>
      <c r="AY40" s="225" t="s">
        <v>56</v>
      </c>
      <c r="AZ40" s="225" t="s">
        <v>1075</v>
      </c>
      <c r="BA40" s="225" t="s">
        <v>743</v>
      </c>
      <c r="BB40" s="225" t="s">
        <v>194</v>
      </c>
      <c r="BC40" s="225" t="s">
        <v>103</v>
      </c>
      <c r="BD40" s="241" t="s">
        <v>56</v>
      </c>
      <c r="BG40" s="235" t="s">
        <v>1076</v>
      </c>
      <c r="BH40" s="225" t="s">
        <v>56</v>
      </c>
      <c r="BI40" s="225" t="s">
        <v>107</v>
      </c>
      <c r="BJ40" s="225" t="s">
        <v>20</v>
      </c>
      <c r="BK40" s="225" t="s">
        <v>194</v>
      </c>
      <c r="BL40" s="225" t="s">
        <v>101</v>
      </c>
      <c r="BM40" s="241" t="s">
        <v>20</v>
      </c>
      <c r="BP40" s="235" t="str">
        <f t="shared" si="0"/>
        <v>PCX ARM.XXXIX</v>
      </c>
      <c r="BQ40" s="225" t="s">
        <v>125</v>
      </c>
      <c r="BR40" s="171" t="s">
        <v>597</v>
      </c>
      <c r="BS40" s="171" t="s">
        <v>54</v>
      </c>
      <c r="BT40" s="241" t="s">
        <v>106</v>
      </c>
      <c r="BU40" s="241" t="s">
        <v>106</v>
      </c>
      <c r="BV40" s="241" t="s">
        <v>107</v>
      </c>
      <c r="BW40" s="241" t="s">
        <v>125</v>
      </c>
      <c r="CJ40" s="248">
        <f t="shared" si="3"/>
        <v>45325</v>
      </c>
      <c r="CK40" s="249">
        <v>1</v>
      </c>
      <c r="CL40" s="248">
        <f t="shared" si="8"/>
        <v>45325.416666666664</v>
      </c>
      <c r="CM40" s="215">
        <v>2</v>
      </c>
      <c r="CN40" s="215" t="s">
        <v>2</v>
      </c>
      <c r="CO40" s="219" t="s">
        <v>141</v>
      </c>
      <c r="CP40" s="218" t="s">
        <v>2</v>
      </c>
      <c r="CQ40" s="215" t="s">
        <v>2</v>
      </c>
      <c r="DR40" s="330">
        <v>37</v>
      </c>
      <c r="DS40" s="329" t="s">
        <v>988</v>
      </c>
      <c r="DT40" s="328">
        <v>37</v>
      </c>
      <c r="EA40" s="225" t="s">
        <v>1077</v>
      </c>
      <c r="EB40" s="225" t="s">
        <v>56</v>
      </c>
      <c r="EC40" s="225" t="s">
        <v>54</v>
      </c>
      <c r="ED40" s="225" t="s">
        <v>107</v>
      </c>
      <c r="EE40" s="225">
        <v>1603660</v>
      </c>
      <c r="EF40" s="225" t="s">
        <v>1067</v>
      </c>
      <c r="EG40" s="232">
        <v>43393.333333333343</v>
      </c>
      <c r="EH40" s="225" t="s">
        <v>145</v>
      </c>
      <c r="EI40" s="225" t="s">
        <v>1077</v>
      </c>
      <c r="EK40" s="300" t="str">
        <f t="shared" si="9"/>
        <v>MRS TEG SJ BL</v>
      </c>
      <c r="EL40" s="298" t="s">
        <v>10</v>
      </c>
      <c r="EM40" s="299" t="s">
        <v>27</v>
      </c>
      <c r="EN40" s="298" t="s">
        <v>621</v>
      </c>
      <c r="EO40" s="298" t="s">
        <v>194</v>
      </c>
      <c r="EP40" s="299" t="s">
        <v>27</v>
      </c>
      <c r="EQ40" s="299" t="s">
        <v>27</v>
      </c>
      <c r="ER40" s="298" t="s">
        <v>865</v>
      </c>
      <c r="GA40" s="472" t="s">
        <v>1078</v>
      </c>
      <c r="GB40" s="472" t="s">
        <v>1079</v>
      </c>
      <c r="GC40" s="471">
        <v>471</v>
      </c>
      <c r="GD40" s="470" t="s">
        <v>8</v>
      </c>
      <c r="GE40" s="469" t="s">
        <v>25</v>
      </c>
      <c r="GF40" s="468" t="s">
        <v>196</v>
      </c>
      <c r="GG40" s="336" t="s">
        <v>490</v>
      </c>
      <c r="GH40" s="346"/>
      <c r="GI40" s="346"/>
      <c r="GJ40" s="346"/>
      <c r="GK40" s="345" t="s">
        <v>25</v>
      </c>
      <c r="GL40" s="467" t="s">
        <v>25</v>
      </c>
      <c r="HH40" s="170">
        <f t="shared" si="2"/>
        <v>1953</v>
      </c>
      <c r="HI40" s="252"/>
      <c r="HJ40" s="171" t="s">
        <v>1080</v>
      </c>
      <c r="HK40" s="171" t="s">
        <v>1081</v>
      </c>
      <c r="HL40" s="171" t="s">
        <v>1082</v>
      </c>
      <c r="HM40" s="251" t="s">
        <v>167</v>
      </c>
      <c r="HN40" s="237" t="s">
        <v>494</v>
      </c>
      <c r="HO40" s="238" t="s">
        <v>194</v>
      </c>
      <c r="HP40" s="238" t="s">
        <v>470</v>
      </c>
      <c r="HQ40" s="237" t="s">
        <v>650</v>
      </c>
      <c r="HR40" s="236" t="s">
        <v>107</v>
      </c>
      <c r="HS40" s="250" t="s">
        <v>557</v>
      </c>
      <c r="HT40" s="238" t="s">
        <v>8</v>
      </c>
      <c r="HU40" s="236" t="s">
        <v>54</v>
      </c>
      <c r="HV40" s="237" t="s">
        <v>101</v>
      </c>
      <c r="HW40" s="236" t="s">
        <v>16</v>
      </c>
      <c r="IC40" s="225" t="str">
        <f t="shared" ref="IC40:IC66" si="10">IF40&amp;" "&amp;II40</f>
        <v>TAC Farelo</v>
      </c>
      <c r="ID40" s="7" t="str">
        <f t="shared" si="6"/>
        <v>PSN TAC Grão Farelo</v>
      </c>
      <c r="IE40" s="423" t="s">
        <v>107</v>
      </c>
      <c r="IF40" s="422" t="s">
        <v>25</v>
      </c>
      <c r="IG40" s="421" t="s">
        <v>1083</v>
      </c>
      <c r="IH40" s="420" t="s">
        <v>101</v>
      </c>
      <c r="II40" s="419" t="s">
        <v>193</v>
      </c>
      <c r="IJ40" s="417">
        <v>40</v>
      </c>
      <c r="IK40" s="417">
        <v>2</v>
      </c>
      <c r="IL40" s="417">
        <v>18</v>
      </c>
      <c r="IM40" s="418">
        <v>4.166666666666667</v>
      </c>
      <c r="IN40" s="417">
        <v>1</v>
      </c>
      <c r="IO40" s="417">
        <v>100</v>
      </c>
      <c r="IP40" s="226">
        <f t="shared" si="7"/>
        <v>4.166666666666667</v>
      </c>
    </row>
    <row r="41" spans="32:250" x14ac:dyDescent="0.2">
      <c r="AF41" s="171" t="s">
        <v>1084</v>
      </c>
      <c r="AG41" s="225" t="s">
        <v>193</v>
      </c>
      <c r="AH41" s="225" t="s">
        <v>197</v>
      </c>
      <c r="AI41" s="225" t="s">
        <v>101</v>
      </c>
      <c r="AJ41" s="225" t="s">
        <v>475</v>
      </c>
      <c r="AL41" s="7"/>
      <c r="AQ41" s="235" t="s">
        <v>1085</v>
      </c>
      <c r="AR41" s="225" t="s">
        <v>10</v>
      </c>
      <c r="AS41" s="225" t="s">
        <v>10</v>
      </c>
      <c r="AT41" s="225" t="s">
        <v>101</v>
      </c>
      <c r="AU41" s="241" t="s">
        <v>1048</v>
      </c>
      <c r="AV41" s="241" t="s">
        <v>10</v>
      </c>
      <c r="AX41" s="235" t="s">
        <v>1086</v>
      </c>
      <c r="AY41" s="225" t="s">
        <v>56</v>
      </c>
      <c r="AZ41" s="225" t="s">
        <v>344</v>
      </c>
      <c r="BA41" s="225" t="s">
        <v>8</v>
      </c>
      <c r="BB41" s="225" t="s">
        <v>194</v>
      </c>
      <c r="BC41" s="225" t="s">
        <v>103</v>
      </c>
      <c r="BD41" s="241" t="s">
        <v>56</v>
      </c>
      <c r="BG41" s="235" t="s">
        <v>1087</v>
      </c>
      <c r="BH41" s="225" t="s">
        <v>10</v>
      </c>
      <c r="BI41" s="225" t="s">
        <v>107</v>
      </c>
      <c r="BJ41" s="225" t="s">
        <v>681</v>
      </c>
      <c r="BK41" s="225" t="s">
        <v>194</v>
      </c>
      <c r="BL41" s="225" t="s">
        <v>101</v>
      </c>
      <c r="BM41" s="241" t="s">
        <v>55</v>
      </c>
      <c r="BP41" s="235" t="str">
        <f t="shared" si="0"/>
        <v>PCX OR - T39</v>
      </c>
      <c r="BQ41" s="225" t="s">
        <v>125</v>
      </c>
      <c r="BR41" s="171" t="s">
        <v>990</v>
      </c>
      <c r="BS41" s="171" t="s">
        <v>54</v>
      </c>
      <c r="BT41" s="241" t="s">
        <v>106</v>
      </c>
      <c r="BU41" s="241" t="s">
        <v>106</v>
      </c>
      <c r="BV41" s="241" t="s">
        <v>107</v>
      </c>
      <c r="BW41" s="241" t="s">
        <v>125</v>
      </c>
      <c r="CJ41" s="248">
        <f t="shared" si="3"/>
        <v>45325</v>
      </c>
      <c r="CK41" s="249">
        <v>1</v>
      </c>
      <c r="CL41" s="248">
        <f t="shared" si="8"/>
        <v>45325.458333333336</v>
      </c>
      <c r="CM41" s="215">
        <v>2</v>
      </c>
      <c r="CN41" s="215" t="s">
        <v>2</v>
      </c>
      <c r="CO41" s="219" t="s">
        <v>141</v>
      </c>
      <c r="CP41" s="218" t="s">
        <v>2</v>
      </c>
      <c r="CQ41" s="215" t="s">
        <v>2</v>
      </c>
      <c r="DR41" s="330">
        <v>38</v>
      </c>
      <c r="DS41" s="329" t="s">
        <v>1088</v>
      </c>
      <c r="DT41" s="328">
        <v>38</v>
      </c>
      <c r="EA41" s="225" t="s">
        <v>1089</v>
      </c>
      <c r="EB41" s="225" t="s">
        <v>11</v>
      </c>
      <c r="EC41" s="225" t="s">
        <v>78</v>
      </c>
      <c r="ED41" s="225" t="s">
        <v>473</v>
      </c>
      <c r="EE41" s="225">
        <v>1604164</v>
      </c>
      <c r="EF41" s="225" t="s">
        <v>1090</v>
      </c>
      <c r="EG41" s="232">
        <v>43393.375</v>
      </c>
      <c r="EH41" s="225" t="s">
        <v>145</v>
      </c>
      <c r="EI41" s="225" t="s">
        <v>1089</v>
      </c>
      <c r="EK41" s="297" t="str">
        <f t="shared" si="9"/>
        <v>RUMO TEG SJ BL</v>
      </c>
      <c r="EL41" s="295" t="s">
        <v>8</v>
      </c>
      <c r="EM41" s="296" t="s">
        <v>27</v>
      </c>
      <c r="EN41" s="295" t="s">
        <v>621</v>
      </c>
      <c r="EO41" s="295" t="s">
        <v>194</v>
      </c>
      <c r="EP41" s="296" t="s">
        <v>27</v>
      </c>
      <c r="EQ41" s="296" t="s">
        <v>27</v>
      </c>
      <c r="ER41" s="295" t="s">
        <v>865</v>
      </c>
      <c r="GA41" s="459" t="s">
        <v>1091</v>
      </c>
      <c r="GB41" s="459" t="s">
        <v>1092</v>
      </c>
      <c r="GC41" s="458">
        <v>491</v>
      </c>
      <c r="GD41" s="457" t="s">
        <v>8</v>
      </c>
      <c r="GE41" s="456" t="s">
        <v>25</v>
      </c>
      <c r="GF41" s="455" t="s">
        <v>103</v>
      </c>
      <c r="GG41" s="336" t="s">
        <v>490</v>
      </c>
      <c r="GH41" s="336"/>
      <c r="GI41" s="336"/>
      <c r="GJ41" s="336"/>
      <c r="GK41" s="335" t="s">
        <v>25</v>
      </c>
      <c r="GL41" s="454" t="s">
        <v>25</v>
      </c>
      <c r="HH41" s="170">
        <f t="shared" si="2"/>
        <v>2213</v>
      </c>
      <c r="HI41" s="252"/>
      <c r="HJ41" s="171" t="s">
        <v>1093</v>
      </c>
      <c r="HK41" s="171" t="s">
        <v>1094</v>
      </c>
      <c r="HL41" s="171" t="s">
        <v>1082</v>
      </c>
      <c r="HM41" s="251" t="s">
        <v>167</v>
      </c>
      <c r="HN41" s="237" t="s">
        <v>494</v>
      </c>
      <c r="HO41" s="238" t="s">
        <v>194</v>
      </c>
      <c r="HP41" s="238" t="s">
        <v>470</v>
      </c>
      <c r="HQ41" s="237" t="s">
        <v>650</v>
      </c>
      <c r="HR41" s="236" t="s">
        <v>107</v>
      </c>
      <c r="HS41" s="250" t="s">
        <v>53</v>
      </c>
      <c r="HT41" s="238" t="s">
        <v>8</v>
      </c>
      <c r="HU41" s="236" t="s">
        <v>54</v>
      </c>
      <c r="HV41" s="237" t="s">
        <v>101</v>
      </c>
      <c r="HW41" s="236" t="s">
        <v>16</v>
      </c>
      <c r="IC41" s="225" t="str">
        <f t="shared" si="10"/>
        <v>TAC Milho</v>
      </c>
      <c r="ID41" s="7" t="str">
        <f t="shared" si="6"/>
        <v>PSN TAC Grão Milho</v>
      </c>
      <c r="IE41" s="423" t="s">
        <v>107</v>
      </c>
      <c r="IF41" s="422" t="s">
        <v>25</v>
      </c>
      <c r="IG41" s="421" t="s">
        <v>1083</v>
      </c>
      <c r="IH41" s="420" t="s">
        <v>101</v>
      </c>
      <c r="II41" s="419" t="s">
        <v>196</v>
      </c>
      <c r="IJ41" s="417">
        <v>40</v>
      </c>
      <c r="IK41" s="417">
        <v>2</v>
      </c>
      <c r="IL41" s="417">
        <v>18</v>
      </c>
      <c r="IM41" s="418">
        <v>4.166666666666667</v>
      </c>
      <c r="IN41" s="417">
        <v>1</v>
      </c>
      <c r="IO41" s="417">
        <v>100</v>
      </c>
      <c r="IP41" s="226">
        <f t="shared" si="7"/>
        <v>4.166666666666667</v>
      </c>
    </row>
    <row r="42" spans="32:250" x14ac:dyDescent="0.2">
      <c r="AF42" s="171" t="s">
        <v>1095</v>
      </c>
      <c r="AG42" s="225" t="s">
        <v>193</v>
      </c>
      <c r="AH42" s="225" t="s">
        <v>197</v>
      </c>
      <c r="AI42" s="225" t="s">
        <v>101</v>
      </c>
      <c r="AJ42" s="225" t="s">
        <v>475</v>
      </c>
      <c r="AL42" s="7"/>
      <c r="AQ42" s="235" t="s">
        <v>1096</v>
      </c>
      <c r="AR42" s="225" t="s">
        <v>10</v>
      </c>
      <c r="AS42" s="225" t="s">
        <v>594</v>
      </c>
      <c r="AT42" s="225" t="s">
        <v>103</v>
      </c>
      <c r="AU42" s="241" t="s">
        <v>1048</v>
      </c>
      <c r="AV42" s="241" t="s">
        <v>10</v>
      </c>
      <c r="AX42" s="235" t="s">
        <v>1097</v>
      </c>
      <c r="AY42" s="225" t="s">
        <v>11</v>
      </c>
      <c r="AZ42" s="225" t="s">
        <v>1098</v>
      </c>
      <c r="BA42" s="225" t="s">
        <v>472</v>
      </c>
      <c r="BB42" s="225" t="s">
        <v>195</v>
      </c>
      <c r="BC42" s="225" t="s">
        <v>103</v>
      </c>
      <c r="BD42" s="241" t="s">
        <v>11</v>
      </c>
      <c r="BG42" s="235" t="s">
        <v>1099</v>
      </c>
      <c r="BH42" s="225" t="s">
        <v>11</v>
      </c>
      <c r="BI42" s="225" t="s">
        <v>107</v>
      </c>
      <c r="BJ42" s="225" t="s">
        <v>681</v>
      </c>
      <c r="BK42" s="225" t="s">
        <v>195</v>
      </c>
      <c r="BL42" s="225" t="s">
        <v>101</v>
      </c>
      <c r="BM42" s="241" t="s">
        <v>55</v>
      </c>
      <c r="BP42" s="235" t="str">
        <f t="shared" si="0"/>
        <v>PCX TXXXIX</v>
      </c>
      <c r="BQ42" s="225" t="s">
        <v>125</v>
      </c>
      <c r="BR42" s="171" t="s">
        <v>823</v>
      </c>
      <c r="BS42" s="171" t="s">
        <v>54</v>
      </c>
      <c r="BT42" s="241" t="s">
        <v>106</v>
      </c>
      <c r="BU42" s="241" t="s">
        <v>106</v>
      </c>
      <c r="BV42" s="241" t="s">
        <v>107</v>
      </c>
      <c r="BW42" s="241" t="s">
        <v>125</v>
      </c>
      <c r="CJ42" s="245">
        <f t="shared" si="3"/>
        <v>45325</v>
      </c>
      <c r="CK42" s="246">
        <v>1</v>
      </c>
      <c r="CL42" s="245">
        <f t="shared" si="8"/>
        <v>45325.5</v>
      </c>
      <c r="CM42" s="242">
        <v>2</v>
      </c>
      <c r="CN42" s="242" t="s">
        <v>2</v>
      </c>
      <c r="CO42" s="244" t="s">
        <v>141</v>
      </c>
      <c r="CP42" s="218" t="s">
        <v>2</v>
      </c>
      <c r="CQ42" s="242" t="s">
        <v>2</v>
      </c>
      <c r="DR42" s="330">
        <v>39</v>
      </c>
      <c r="DS42" s="329" t="s">
        <v>1075</v>
      </c>
      <c r="DT42" s="328">
        <v>39</v>
      </c>
      <c r="EA42" s="225" t="s">
        <v>1100</v>
      </c>
      <c r="EB42" s="225" t="s">
        <v>56</v>
      </c>
      <c r="EC42" s="225" t="s">
        <v>29</v>
      </c>
      <c r="ED42" s="225" t="s">
        <v>100</v>
      </c>
      <c r="EE42" s="225">
        <v>1603525</v>
      </c>
      <c r="EF42" s="225" t="s">
        <v>333</v>
      </c>
      <c r="EG42" s="232">
        <v>43393.416666666657</v>
      </c>
      <c r="EH42" s="225" t="s">
        <v>146</v>
      </c>
      <c r="EI42" s="225" t="s">
        <v>1100</v>
      </c>
      <c r="EK42" s="294" t="str">
        <f t="shared" si="9"/>
        <v>VLI TEG SJ BE</v>
      </c>
      <c r="EL42" s="292" t="s">
        <v>11</v>
      </c>
      <c r="EM42" s="293" t="s">
        <v>27</v>
      </c>
      <c r="EN42" s="292" t="s">
        <v>621</v>
      </c>
      <c r="EO42" s="292" t="s">
        <v>195</v>
      </c>
      <c r="EP42" s="293" t="s">
        <v>27</v>
      </c>
      <c r="EQ42" s="293" t="s">
        <v>27</v>
      </c>
      <c r="ER42" s="292" t="s">
        <v>865</v>
      </c>
      <c r="GA42" s="478" t="s">
        <v>1101</v>
      </c>
      <c r="GB42" s="478" t="s">
        <v>1102</v>
      </c>
      <c r="GC42" s="477">
        <v>511</v>
      </c>
      <c r="GD42" s="476" t="s">
        <v>8</v>
      </c>
      <c r="GE42" s="475" t="s">
        <v>56</v>
      </c>
      <c r="GF42" s="474" t="s">
        <v>193</v>
      </c>
      <c r="GG42" s="355" t="s">
        <v>566</v>
      </c>
      <c r="GH42" s="355"/>
      <c r="GI42" s="355"/>
      <c r="GJ42" s="355"/>
      <c r="GK42" s="354" t="s">
        <v>56</v>
      </c>
      <c r="GL42" s="473" t="s">
        <v>56</v>
      </c>
      <c r="HH42" s="170">
        <f t="shared" si="2"/>
        <v>2260</v>
      </c>
      <c r="HI42" s="252"/>
      <c r="HJ42" s="171" t="s">
        <v>1103</v>
      </c>
      <c r="HK42" s="171" t="s">
        <v>1104</v>
      </c>
      <c r="HL42" s="171" t="s">
        <v>1105</v>
      </c>
      <c r="HM42" s="251" t="s">
        <v>167</v>
      </c>
      <c r="HN42" s="237" t="s">
        <v>494</v>
      </c>
      <c r="HO42" s="238" t="s">
        <v>194</v>
      </c>
      <c r="HP42" s="238" t="s">
        <v>470</v>
      </c>
      <c r="HQ42" s="237" t="s">
        <v>650</v>
      </c>
      <c r="HR42" s="236" t="s">
        <v>107</v>
      </c>
      <c r="HS42" s="250" t="s">
        <v>53</v>
      </c>
      <c r="HT42" s="238" t="s">
        <v>8</v>
      </c>
      <c r="HU42" s="236" t="s">
        <v>53</v>
      </c>
      <c r="HV42" s="237" t="s">
        <v>101</v>
      </c>
      <c r="HW42" s="236" t="s">
        <v>16</v>
      </c>
      <c r="IC42" s="225" t="str">
        <f t="shared" si="10"/>
        <v>TAC Soja</v>
      </c>
      <c r="ID42" s="7" t="str">
        <f t="shared" si="6"/>
        <v>PSN TAC Grão Soja</v>
      </c>
      <c r="IE42" s="416" t="s">
        <v>107</v>
      </c>
      <c r="IF42" s="415" t="s">
        <v>25</v>
      </c>
      <c r="IG42" s="414" t="s">
        <v>1083</v>
      </c>
      <c r="IH42" s="413" t="s">
        <v>101</v>
      </c>
      <c r="II42" s="412" t="s">
        <v>198</v>
      </c>
      <c r="IJ42" s="410">
        <v>40</v>
      </c>
      <c r="IK42" s="410">
        <v>2</v>
      </c>
      <c r="IL42" s="410">
        <v>18</v>
      </c>
      <c r="IM42" s="411">
        <v>4.166666666666667</v>
      </c>
      <c r="IN42" s="410">
        <v>1</v>
      </c>
      <c r="IO42" s="410">
        <v>100</v>
      </c>
      <c r="IP42" s="226">
        <f t="shared" si="7"/>
        <v>4.166666666666667</v>
      </c>
    </row>
    <row r="43" spans="32:250" x14ac:dyDescent="0.2">
      <c r="AF43" s="171" t="s">
        <v>1106</v>
      </c>
      <c r="AG43" s="225" t="s">
        <v>193</v>
      </c>
      <c r="AH43" s="225" t="s">
        <v>197</v>
      </c>
      <c r="AI43" s="225" t="s">
        <v>101</v>
      </c>
      <c r="AJ43" s="225" t="s">
        <v>475</v>
      </c>
      <c r="AL43" s="7"/>
      <c r="AQ43" s="235" t="s">
        <v>1107</v>
      </c>
      <c r="AR43" s="225" t="s">
        <v>56</v>
      </c>
      <c r="AS43" s="225" t="s">
        <v>10</v>
      </c>
      <c r="AT43" s="225" t="s">
        <v>103</v>
      </c>
      <c r="AU43" s="241" t="s">
        <v>1048</v>
      </c>
      <c r="AV43" s="241" t="s">
        <v>10</v>
      </c>
      <c r="AX43" s="235" t="s">
        <v>1108</v>
      </c>
      <c r="AY43" s="225" t="s">
        <v>11</v>
      </c>
      <c r="AZ43" s="225" t="s">
        <v>1098</v>
      </c>
      <c r="BA43" s="225" t="s">
        <v>472</v>
      </c>
      <c r="BB43" s="225" t="s">
        <v>195</v>
      </c>
      <c r="BC43" s="225" t="s">
        <v>101</v>
      </c>
      <c r="BD43" s="241" t="s">
        <v>11</v>
      </c>
      <c r="BG43" s="235" t="s">
        <v>1109</v>
      </c>
      <c r="BH43" s="225" t="s">
        <v>56</v>
      </c>
      <c r="BI43" s="225" t="s">
        <v>110</v>
      </c>
      <c r="BJ43" s="225" t="s">
        <v>728</v>
      </c>
      <c r="BK43" s="225" t="s">
        <v>194</v>
      </c>
      <c r="BL43" s="225" t="s">
        <v>101</v>
      </c>
      <c r="BM43" s="241" t="s">
        <v>1110</v>
      </c>
      <c r="BP43" s="235" t="str">
        <f t="shared" si="0"/>
        <v>PST 218</v>
      </c>
      <c r="BQ43" s="225" t="s">
        <v>127</v>
      </c>
      <c r="BR43" s="171">
        <v>218</v>
      </c>
      <c r="BS43" s="171" t="s">
        <v>56</v>
      </c>
      <c r="BT43" s="241" t="s">
        <v>56</v>
      </c>
      <c r="BU43" s="241" t="s">
        <v>603</v>
      </c>
      <c r="BV43" s="241" t="s">
        <v>107</v>
      </c>
      <c r="BW43" s="241" t="s">
        <v>127</v>
      </c>
      <c r="CJ43" s="256">
        <f t="shared" si="3"/>
        <v>45325</v>
      </c>
      <c r="CK43" s="257">
        <v>1</v>
      </c>
      <c r="CL43" s="256">
        <f t="shared" si="8"/>
        <v>45325.541666666664</v>
      </c>
      <c r="CM43" s="254">
        <v>3</v>
      </c>
      <c r="CN43" s="254" t="s">
        <v>2</v>
      </c>
      <c r="CO43" s="255" t="s">
        <v>142</v>
      </c>
      <c r="CP43" s="218" t="s">
        <v>2</v>
      </c>
      <c r="CQ43" s="254" t="s">
        <v>2</v>
      </c>
      <c r="DR43" s="330">
        <v>40</v>
      </c>
      <c r="DS43" s="329" t="s">
        <v>1111</v>
      </c>
      <c r="DT43" s="328">
        <v>40</v>
      </c>
      <c r="EA43" s="225" t="s">
        <v>1112</v>
      </c>
      <c r="EB43" s="225" t="s">
        <v>56</v>
      </c>
      <c r="EC43" s="225" t="s">
        <v>129</v>
      </c>
      <c r="ED43" s="225" t="s">
        <v>107</v>
      </c>
      <c r="EE43" s="225">
        <v>1603470</v>
      </c>
      <c r="EF43" s="225" t="s">
        <v>1113</v>
      </c>
      <c r="EG43" s="232">
        <v>43393.458333333343</v>
      </c>
      <c r="EH43" s="225" t="s">
        <v>146</v>
      </c>
      <c r="EI43" s="225" t="s">
        <v>1112</v>
      </c>
      <c r="EK43" s="318" t="str">
        <f t="shared" si="9"/>
        <v>MRS TEAG FLO BL</v>
      </c>
      <c r="EL43" s="316" t="s">
        <v>10</v>
      </c>
      <c r="EM43" s="317" t="s">
        <v>28</v>
      </c>
      <c r="EN43" s="316" t="s">
        <v>475</v>
      </c>
      <c r="EO43" s="316" t="s">
        <v>194</v>
      </c>
      <c r="EP43" s="317" t="s">
        <v>28</v>
      </c>
      <c r="EQ43" s="317" t="s">
        <v>28</v>
      </c>
      <c r="ER43" s="316" t="s">
        <v>865</v>
      </c>
      <c r="GA43" s="472" t="s">
        <v>1114</v>
      </c>
      <c r="GB43" s="472" t="s">
        <v>1115</v>
      </c>
      <c r="GC43" s="471">
        <v>520</v>
      </c>
      <c r="GD43" s="470" t="s">
        <v>8</v>
      </c>
      <c r="GE43" s="469" t="s">
        <v>56</v>
      </c>
      <c r="GF43" s="468" t="s">
        <v>198</v>
      </c>
      <c r="GG43" s="346" t="s">
        <v>490</v>
      </c>
      <c r="GH43" s="346"/>
      <c r="GI43" s="346"/>
      <c r="GJ43" s="346"/>
      <c r="GK43" s="345" t="s">
        <v>56</v>
      </c>
      <c r="GL43" s="467" t="s">
        <v>56</v>
      </c>
      <c r="HH43" s="170">
        <f t="shared" si="2"/>
        <v>2269</v>
      </c>
      <c r="HI43" s="252"/>
      <c r="HJ43" s="171" t="s">
        <v>1116</v>
      </c>
      <c r="HK43" s="171" t="s">
        <v>1117</v>
      </c>
      <c r="HL43" s="171" t="s">
        <v>1118</v>
      </c>
      <c r="HM43" s="251" t="s">
        <v>167</v>
      </c>
      <c r="HN43" s="237" t="s">
        <v>494</v>
      </c>
      <c r="HO43" s="238" t="s">
        <v>194</v>
      </c>
      <c r="HP43" s="238" t="s">
        <v>470</v>
      </c>
      <c r="HQ43" s="237" t="s">
        <v>650</v>
      </c>
      <c r="HR43" s="236" t="s">
        <v>100</v>
      </c>
      <c r="HS43" s="250" t="s">
        <v>525</v>
      </c>
      <c r="HT43" s="238" t="s">
        <v>8</v>
      </c>
      <c r="HU43" s="236" t="s">
        <v>29</v>
      </c>
      <c r="HV43" s="237" t="s">
        <v>101</v>
      </c>
      <c r="HW43" s="236" t="s">
        <v>16</v>
      </c>
      <c r="IC43" s="225" t="str">
        <f t="shared" si="10"/>
        <v>TAC Açúcar</v>
      </c>
      <c r="ID43" s="7" t="str">
        <f t="shared" si="6"/>
        <v>PSN TAC Açúcar Açúcar</v>
      </c>
      <c r="IE43" s="439" t="s">
        <v>107</v>
      </c>
      <c r="IF43" s="438" t="s">
        <v>25</v>
      </c>
      <c r="IG43" s="437" t="s">
        <v>1119</v>
      </c>
      <c r="IH43" s="436" t="s">
        <v>103</v>
      </c>
      <c r="II43" s="435" t="s">
        <v>103</v>
      </c>
      <c r="IJ43" s="433">
        <v>80</v>
      </c>
      <c r="IK43" s="433">
        <v>2</v>
      </c>
      <c r="IL43" s="433">
        <v>40</v>
      </c>
      <c r="IM43" s="434">
        <v>4.166666666666667</v>
      </c>
      <c r="IN43" s="433">
        <v>1</v>
      </c>
      <c r="IO43" s="433">
        <v>100</v>
      </c>
      <c r="IP43" s="226">
        <f t="shared" si="7"/>
        <v>4.166666666666667</v>
      </c>
    </row>
    <row r="44" spans="32:250" x14ac:dyDescent="0.2">
      <c r="AF44" s="171" t="s">
        <v>1120</v>
      </c>
      <c r="AG44" s="225" t="s">
        <v>193</v>
      </c>
      <c r="AH44" s="225" t="s">
        <v>197</v>
      </c>
      <c r="AI44" s="225" t="s">
        <v>101</v>
      </c>
      <c r="AJ44" s="225" t="s">
        <v>475</v>
      </c>
      <c r="AL44" s="7"/>
      <c r="AQ44" s="235" t="s">
        <v>1121</v>
      </c>
      <c r="AR44" s="225" t="s">
        <v>56</v>
      </c>
      <c r="AS44" s="225" t="s">
        <v>10</v>
      </c>
      <c r="AT44" s="225" t="s">
        <v>101</v>
      </c>
      <c r="AU44" s="241" t="s">
        <v>1048</v>
      </c>
      <c r="AV44" s="241" t="s">
        <v>10</v>
      </c>
      <c r="AX44" s="235" t="s">
        <v>1122</v>
      </c>
      <c r="AY44" s="225" t="s">
        <v>11</v>
      </c>
      <c r="AZ44" s="225" t="s">
        <v>1123</v>
      </c>
      <c r="BA44" s="225" t="s">
        <v>472</v>
      </c>
      <c r="BB44" s="225" t="s">
        <v>195</v>
      </c>
      <c r="BC44" s="225" t="s">
        <v>101</v>
      </c>
      <c r="BD44" s="241" t="s">
        <v>11</v>
      </c>
      <c r="BG44" s="235" t="s">
        <v>1124</v>
      </c>
      <c r="BH44" s="225" t="s">
        <v>56</v>
      </c>
      <c r="BI44" s="225" t="s">
        <v>473</v>
      </c>
      <c r="BK44" s="225" t="s">
        <v>194</v>
      </c>
      <c r="BL44" s="225" t="s">
        <v>105</v>
      </c>
      <c r="BM44" s="241" t="s">
        <v>1063</v>
      </c>
      <c r="BP44" s="235" t="str">
        <f t="shared" si="0"/>
        <v>PST 219</v>
      </c>
      <c r="BQ44" s="225" t="s">
        <v>127</v>
      </c>
      <c r="BR44" s="171">
        <v>219</v>
      </c>
      <c r="BS44" s="171" t="s">
        <v>56</v>
      </c>
      <c r="BT44" s="241" t="s">
        <v>56</v>
      </c>
      <c r="BU44" s="241" t="s">
        <v>603</v>
      </c>
      <c r="BV44" s="241" t="s">
        <v>107</v>
      </c>
      <c r="BW44" s="241" t="s">
        <v>127</v>
      </c>
      <c r="CJ44" s="248">
        <f t="shared" si="3"/>
        <v>45325</v>
      </c>
      <c r="CK44" s="249">
        <v>1</v>
      </c>
      <c r="CL44" s="248">
        <f t="shared" si="8"/>
        <v>45325.583333333336</v>
      </c>
      <c r="CM44" s="215">
        <v>3</v>
      </c>
      <c r="CN44" s="215" t="s">
        <v>2</v>
      </c>
      <c r="CO44" s="219" t="s">
        <v>142</v>
      </c>
      <c r="CP44" s="218" t="s">
        <v>2</v>
      </c>
      <c r="CQ44" s="215" t="s">
        <v>2</v>
      </c>
      <c r="DR44" s="330">
        <v>41</v>
      </c>
      <c r="DS44" s="329" t="s">
        <v>1125</v>
      </c>
      <c r="DT44" s="328">
        <v>41</v>
      </c>
      <c r="EA44" s="225" t="s">
        <v>1126</v>
      </c>
      <c r="EB44" s="225" t="s">
        <v>56</v>
      </c>
      <c r="EC44" s="225" t="s">
        <v>112</v>
      </c>
      <c r="ED44" s="225" t="s">
        <v>107</v>
      </c>
      <c r="EE44" s="225">
        <v>1603470</v>
      </c>
      <c r="EF44" s="225" t="s">
        <v>1113</v>
      </c>
      <c r="EG44" s="232">
        <v>43393.458333333343</v>
      </c>
      <c r="EH44" s="225" t="s">
        <v>146</v>
      </c>
      <c r="EI44" s="225" t="s">
        <v>1126</v>
      </c>
      <c r="EK44" s="315" t="str">
        <f t="shared" si="9"/>
        <v>RUMO TEAG FLO BL</v>
      </c>
      <c r="EL44" s="313" t="s">
        <v>8</v>
      </c>
      <c r="EM44" s="314" t="s">
        <v>28</v>
      </c>
      <c r="EN44" s="313" t="s">
        <v>475</v>
      </c>
      <c r="EO44" s="313" t="s">
        <v>194</v>
      </c>
      <c r="EP44" s="314" t="s">
        <v>28</v>
      </c>
      <c r="EQ44" s="314" t="s">
        <v>28</v>
      </c>
      <c r="ER44" s="313" t="s">
        <v>865</v>
      </c>
      <c r="GA44" s="472" t="s">
        <v>1127</v>
      </c>
      <c r="GB44" s="472" t="s">
        <v>1128</v>
      </c>
      <c r="GC44" s="471">
        <v>529</v>
      </c>
      <c r="GD44" s="470" t="s">
        <v>8</v>
      </c>
      <c r="GE44" s="469" t="s">
        <v>56</v>
      </c>
      <c r="GF44" s="468" t="s">
        <v>196</v>
      </c>
      <c r="GG44" s="336" t="s">
        <v>490</v>
      </c>
      <c r="GH44" s="346"/>
      <c r="GI44" s="346"/>
      <c r="GJ44" s="346"/>
      <c r="GK44" s="345" t="s">
        <v>56</v>
      </c>
      <c r="GL44" s="467" t="s">
        <v>56</v>
      </c>
      <c r="HH44" s="170">
        <f t="shared" si="2"/>
        <v>2284</v>
      </c>
      <c r="HI44" s="252"/>
      <c r="HJ44" s="171" t="s">
        <v>1129</v>
      </c>
      <c r="HK44" s="171" t="s">
        <v>1130</v>
      </c>
      <c r="HL44" s="171" t="s">
        <v>1131</v>
      </c>
      <c r="HM44" s="251" t="s">
        <v>167</v>
      </c>
      <c r="HN44" s="237" t="s">
        <v>494</v>
      </c>
      <c r="HO44" s="238" t="s">
        <v>194</v>
      </c>
      <c r="HP44" s="238" t="s">
        <v>470</v>
      </c>
      <c r="HQ44" s="237" t="s">
        <v>650</v>
      </c>
      <c r="HR44" s="236" t="s">
        <v>100</v>
      </c>
      <c r="HS44" s="250" t="s">
        <v>557</v>
      </c>
      <c r="HT44" s="238" t="s">
        <v>8</v>
      </c>
      <c r="HU44" s="236" t="s">
        <v>28</v>
      </c>
      <c r="HV44" s="237" t="s">
        <v>101</v>
      </c>
      <c r="HW44" s="236" t="s">
        <v>16</v>
      </c>
      <c r="IC44" s="225" t="str">
        <f t="shared" si="10"/>
        <v>Rumo Farelo</v>
      </c>
      <c r="ID44" s="7" t="str">
        <f t="shared" si="6"/>
        <v>PSN Rumo Grão Farelo</v>
      </c>
      <c r="IE44" s="466" t="s">
        <v>107</v>
      </c>
      <c r="IF44" s="465" t="s">
        <v>56</v>
      </c>
      <c r="IG44" s="464" t="s">
        <v>1132</v>
      </c>
      <c r="IH44" s="463" t="s">
        <v>101</v>
      </c>
      <c r="II44" s="462" t="s">
        <v>193</v>
      </c>
      <c r="IJ44" s="460">
        <v>80</v>
      </c>
      <c r="IK44" s="460">
        <v>2</v>
      </c>
      <c r="IL44" s="460">
        <v>80</v>
      </c>
      <c r="IM44" s="461">
        <v>9.1666666666666661</v>
      </c>
      <c r="IN44" s="460">
        <v>1</v>
      </c>
      <c r="IO44" s="460">
        <v>220</v>
      </c>
      <c r="IP44" s="226">
        <f t="shared" si="7"/>
        <v>9.1666666666666661</v>
      </c>
    </row>
    <row r="45" spans="32:250" x14ac:dyDescent="0.2">
      <c r="AF45" s="171" t="s">
        <v>1133</v>
      </c>
      <c r="AG45" s="225" t="s">
        <v>193</v>
      </c>
      <c r="AH45" s="225" t="s">
        <v>197</v>
      </c>
      <c r="AI45" s="225" t="s">
        <v>101</v>
      </c>
      <c r="AJ45" s="225" t="s">
        <v>475</v>
      </c>
      <c r="AL45" s="7"/>
      <c r="AQ45" s="235" t="s">
        <v>1134</v>
      </c>
      <c r="AR45" s="225" t="s">
        <v>10</v>
      </c>
      <c r="AS45" s="225" t="s">
        <v>958</v>
      </c>
      <c r="AT45" s="225" t="s">
        <v>101</v>
      </c>
      <c r="AU45" s="241" t="s">
        <v>1048</v>
      </c>
      <c r="AV45" s="241" t="s">
        <v>10</v>
      </c>
      <c r="AX45" s="235" t="s">
        <v>1135</v>
      </c>
      <c r="AY45" s="225" t="s">
        <v>11</v>
      </c>
      <c r="AZ45" s="225" t="s">
        <v>1123</v>
      </c>
      <c r="BA45" s="225" t="s">
        <v>557</v>
      </c>
      <c r="BB45" s="225" t="s">
        <v>195</v>
      </c>
      <c r="BC45" s="225" t="s">
        <v>101</v>
      </c>
      <c r="BD45" s="241" t="s">
        <v>11</v>
      </c>
      <c r="BG45" s="235" t="s">
        <v>1136</v>
      </c>
      <c r="BH45" s="225" t="s">
        <v>11</v>
      </c>
      <c r="BI45" s="225" t="s">
        <v>508</v>
      </c>
      <c r="BJ45" s="225" t="s">
        <v>615</v>
      </c>
      <c r="BK45" s="225" t="s">
        <v>195</v>
      </c>
      <c r="BL45" s="225" t="s">
        <v>103</v>
      </c>
      <c r="BM45" s="241" t="s">
        <v>25</v>
      </c>
      <c r="BP45" s="235" t="str">
        <f t="shared" si="0"/>
        <v>PST 218 - TEACU2;</v>
      </c>
      <c r="BQ45" s="225" t="s">
        <v>127</v>
      </c>
      <c r="BR45" s="171" t="s">
        <v>809</v>
      </c>
      <c r="BS45" s="171" t="s">
        <v>56</v>
      </c>
      <c r="BT45" s="241" t="s">
        <v>56</v>
      </c>
      <c r="BU45" s="241" t="s">
        <v>603</v>
      </c>
      <c r="BV45" s="241" t="s">
        <v>107</v>
      </c>
      <c r="BW45" s="241" t="s">
        <v>127</v>
      </c>
      <c r="CJ45" s="248">
        <f t="shared" si="3"/>
        <v>45325</v>
      </c>
      <c r="CK45" s="249">
        <v>1</v>
      </c>
      <c r="CL45" s="248">
        <f t="shared" si="8"/>
        <v>45325.625</v>
      </c>
      <c r="CM45" s="215">
        <v>3</v>
      </c>
      <c r="CN45" s="215" t="s">
        <v>2</v>
      </c>
      <c r="CO45" s="219" t="s">
        <v>142</v>
      </c>
      <c r="CP45" s="218" t="s">
        <v>2</v>
      </c>
      <c r="CQ45" s="215" t="s">
        <v>2</v>
      </c>
      <c r="DR45" s="330">
        <v>42</v>
      </c>
      <c r="DS45" s="329" t="s">
        <v>1137</v>
      </c>
      <c r="DT45" s="328">
        <v>42</v>
      </c>
      <c r="EA45" s="225" t="s">
        <v>1138</v>
      </c>
      <c r="EB45" s="225" t="s">
        <v>10</v>
      </c>
      <c r="EC45" s="225" t="s">
        <v>56</v>
      </c>
      <c r="ED45" s="225" t="s">
        <v>107</v>
      </c>
      <c r="EE45" s="225">
        <v>1604045</v>
      </c>
      <c r="EF45" s="225" t="s">
        <v>1139</v>
      </c>
      <c r="EG45" s="232">
        <v>43393.5</v>
      </c>
      <c r="EH45" s="225" t="s">
        <v>146</v>
      </c>
      <c r="EI45" s="225" t="s">
        <v>1138</v>
      </c>
      <c r="EK45" s="312" t="str">
        <f t="shared" si="9"/>
        <v>VLI TEAG FLO BE</v>
      </c>
      <c r="EL45" s="310" t="s">
        <v>11</v>
      </c>
      <c r="EM45" s="311" t="s">
        <v>28</v>
      </c>
      <c r="EN45" s="310" t="s">
        <v>475</v>
      </c>
      <c r="EO45" s="310" t="s">
        <v>195</v>
      </c>
      <c r="EP45" s="311" t="s">
        <v>28</v>
      </c>
      <c r="EQ45" s="311" t="s">
        <v>28</v>
      </c>
      <c r="ER45" s="310" t="s">
        <v>865</v>
      </c>
      <c r="GA45" s="459" t="s">
        <v>1140</v>
      </c>
      <c r="GB45" s="459" t="s">
        <v>1141</v>
      </c>
      <c r="GC45" s="458">
        <v>549</v>
      </c>
      <c r="GD45" s="457" t="s">
        <v>8</v>
      </c>
      <c r="GE45" s="456" t="s">
        <v>56</v>
      </c>
      <c r="GF45" s="455" t="s">
        <v>103</v>
      </c>
      <c r="GG45" s="336" t="s">
        <v>490</v>
      </c>
      <c r="GH45" s="336"/>
      <c r="GI45" s="336"/>
      <c r="GJ45" s="336"/>
      <c r="GK45" s="335" t="s">
        <v>56</v>
      </c>
      <c r="GL45" s="454" t="s">
        <v>56</v>
      </c>
      <c r="HH45" s="170">
        <f t="shared" si="2"/>
        <v>2303</v>
      </c>
      <c r="HI45" s="252"/>
      <c r="HJ45" s="171" t="s">
        <v>1142</v>
      </c>
      <c r="HK45" s="171" t="s">
        <v>1143</v>
      </c>
      <c r="HL45" s="171" t="s">
        <v>1118</v>
      </c>
      <c r="HM45" s="251" t="s">
        <v>167</v>
      </c>
      <c r="HN45" s="237" t="s">
        <v>494</v>
      </c>
      <c r="HO45" s="238" t="s">
        <v>194</v>
      </c>
      <c r="HP45" s="238" t="s">
        <v>470</v>
      </c>
      <c r="HQ45" s="237" t="s">
        <v>650</v>
      </c>
      <c r="HR45" s="236" t="s">
        <v>100</v>
      </c>
      <c r="HS45" s="250" t="s">
        <v>495</v>
      </c>
      <c r="HT45" s="238" t="s">
        <v>8</v>
      </c>
      <c r="HU45" s="236" t="s">
        <v>29</v>
      </c>
      <c r="HV45" s="237" t="s">
        <v>101</v>
      </c>
      <c r="HW45" s="236" t="s">
        <v>16</v>
      </c>
      <c r="IC45" s="225" t="str">
        <f t="shared" si="10"/>
        <v>Rumo Milho</v>
      </c>
      <c r="ID45" s="7" t="str">
        <f t="shared" si="6"/>
        <v>PSN Rumo Grão Milho</v>
      </c>
      <c r="IE45" s="423" t="s">
        <v>107</v>
      </c>
      <c r="IF45" s="422" t="s">
        <v>56</v>
      </c>
      <c r="IG45" s="421" t="s">
        <v>1132</v>
      </c>
      <c r="IH45" s="420" t="s">
        <v>101</v>
      </c>
      <c r="II45" s="419" t="s">
        <v>196</v>
      </c>
      <c r="IJ45" s="417">
        <v>80</v>
      </c>
      <c r="IK45" s="417">
        <v>2</v>
      </c>
      <c r="IL45" s="417">
        <v>80</v>
      </c>
      <c r="IM45" s="418">
        <v>9.1666666666666661</v>
      </c>
      <c r="IN45" s="417">
        <v>1</v>
      </c>
      <c r="IO45" s="417">
        <v>220</v>
      </c>
      <c r="IP45" s="226">
        <f t="shared" si="7"/>
        <v>9.1666666666666661</v>
      </c>
    </row>
    <row r="46" spans="32:250" x14ac:dyDescent="0.2">
      <c r="AF46" s="171" t="s">
        <v>1144</v>
      </c>
      <c r="AG46" s="225" t="s">
        <v>193</v>
      </c>
      <c r="AH46" s="225" t="s">
        <v>197</v>
      </c>
      <c r="AI46" s="225" t="s">
        <v>101</v>
      </c>
      <c r="AJ46" s="225" t="s">
        <v>475</v>
      </c>
      <c r="AL46" s="7"/>
      <c r="AQ46" s="235" t="s">
        <v>1145</v>
      </c>
      <c r="AR46" s="225" t="s">
        <v>10</v>
      </c>
      <c r="AS46" s="225" t="s">
        <v>10</v>
      </c>
      <c r="AT46" s="225" t="s">
        <v>315</v>
      </c>
      <c r="AU46" s="241" t="s">
        <v>1048</v>
      </c>
      <c r="AV46" s="241" t="s">
        <v>10</v>
      </c>
      <c r="AX46" s="235" t="s">
        <v>1146</v>
      </c>
      <c r="AY46" s="225" t="s">
        <v>11</v>
      </c>
      <c r="AZ46" s="225" t="s">
        <v>1123</v>
      </c>
      <c r="BA46" s="225" t="s">
        <v>513</v>
      </c>
      <c r="BB46" s="225" t="s">
        <v>195</v>
      </c>
      <c r="BC46" s="225" t="s">
        <v>101</v>
      </c>
      <c r="BD46" s="241" t="s">
        <v>11</v>
      </c>
      <c r="BG46" s="235" t="s">
        <v>1147</v>
      </c>
      <c r="BH46" s="225" t="s">
        <v>11</v>
      </c>
      <c r="BI46" s="225" t="s">
        <v>508</v>
      </c>
      <c r="BJ46" s="225" t="s">
        <v>1148</v>
      </c>
      <c r="BK46" s="225" t="s">
        <v>195</v>
      </c>
      <c r="BL46" s="225" t="s">
        <v>103</v>
      </c>
      <c r="BM46" s="241" t="s">
        <v>26</v>
      </c>
      <c r="BP46" s="235" t="str">
        <f t="shared" si="0"/>
        <v>PST 219 - TEACU3;</v>
      </c>
      <c r="BQ46" s="225" t="s">
        <v>127</v>
      </c>
      <c r="BR46" s="171" t="s">
        <v>636</v>
      </c>
      <c r="BS46" s="171" t="s">
        <v>56</v>
      </c>
      <c r="BT46" s="241" t="s">
        <v>56</v>
      </c>
      <c r="BU46" s="241" t="s">
        <v>603</v>
      </c>
      <c r="BV46" s="241" t="s">
        <v>107</v>
      </c>
      <c r="BW46" s="241" t="s">
        <v>127</v>
      </c>
      <c r="CJ46" s="248">
        <f t="shared" si="3"/>
        <v>45325</v>
      </c>
      <c r="CK46" s="249">
        <v>1</v>
      </c>
      <c r="CL46" s="248">
        <f t="shared" si="8"/>
        <v>45325.666666666664</v>
      </c>
      <c r="CM46" s="215">
        <v>3</v>
      </c>
      <c r="CN46" s="215" t="s">
        <v>2</v>
      </c>
      <c r="CO46" s="219" t="s">
        <v>142</v>
      </c>
      <c r="CP46" s="218" t="s">
        <v>2</v>
      </c>
      <c r="CQ46" s="215" t="s">
        <v>2</v>
      </c>
      <c r="DR46" s="330">
        <v>43</v>
      </c>
      <c r="DS46" s="329" t="s">
        <v>1149</v>
      </c>
      <c r="DT46" s="328">
        <v>43</v>
      </c>
      <c r="EA46" s="225" t="s">
        <v>1150</v>
      </c>
      <c r="EB46" s="225" t="s">
        <v>10</v>
      </c>
      <c r="EC46" s="225" t="s">
        <v>25</v>
      </c>
      <c r="ED46" s="225" t="s">
        <v>107</v>
      </c>
      <c r="EE46" s="225">
        <v>1604045</v>
      </c>
      <c r="EF46" s="225" t="s">
        <v>1139</v>
      </c>
      <c r="EG46" s="232">
        <v>43393.5</v>
      </c>
      <c r="EH46" s="225" t="s">
        <v>146</v>
      </c>
      <c r="EI46" s="225" t="s">
        <v>1150</v>
      </c>
      <c r="EK46" s="309" t="str">
        <f t="shared" si="9"/>
        <v>MRS TEAG MIL BL</v>
      </c>
      <c r="EL46" s="307" t="s">
        <v>10</v>
      </c>
      <c r="EM46" s="308" t="s">
        <v>28</v>
      </c>
      <c r="EN46" s="307" t="s">
        <v>563</v>
      </c>
      <c r="EO46" s="307" t="s">
        <v>194</v>
      </c>
      <c r="EP46" s="308" t="s">
        <v>28</v>
      </c>
      <c r="EQ46" s="308" t="s">
        <v>28</v>
      </c>
      <c r="ER46" s="307" t="s">
        <v>865</v>
      </c>
      <c r="GA46" s="393" t="s">
        <v>1151</v>
      </c>
      <c r="GB46" s="393" t="s">
        <v>236</v>
      </c>
      <c r="GC46" s="392">
        <v>18</v>
      </c>
      <c r="GD46" s="391" t="s">
        <v>10</v>
      </c>
      <c r="GE46" s="390" t="s">
        <v>29</v>
      </c>
      <c r="GF46" s="389" t="s">
        <v>193</v>
      </c>
      <c r="GG46" s="355" t="s">
        <v>566</v>
      </c>
      <c r="GH46" s="355"/>
      <c r="GI46" s="355"/>
      <c r="GJ46" s="355"/>
      <c r="GK46" s="354" t="s">
        <v>29</v>
      </c>
      <c r="GL46" s="388" t="s">
        <v>29</v>
      </c>
      <c r="HH46" s="170">
        <f t="shared" si="2"/>
        <v>2337</v>
      </c>
      <c r="HI46" s="252"/>
      <c r="HJ46" s="171" t="s">
        <v>1152</v>
      </c>
      <c r="HK46" s="171" t="s">
        <v>1153</v>
      </c>
      <c r="HL46" s="171" t="s">
        <v>1154</v>
      </c>
      <c r="HM46" s="251" t="s">
        <v>167</v>
      </c>
      <c r="HN46" s="237" t="s">
        <v>494</v>
      </c>
      <c r="HO46" s="238" t="s">
        <v>194</v>
      </c>
      <c r="HP46" s="238" t="s">
        <v>470</v>
      </c>
      <c r="HQ46" s="237" t="s">
        <v>650</v>
      </c>
      <c r="HR46" s="236" t="s">
        <v>100</v>
      </c>
      <c r="HS46" s="250" t="s">
        <v>495</v>
      </c>
      <c r="HT46" s="238" t="s">
        <v>8</v>
      </c>
      <c r="HU46" s="236" t="s">
        <v>29</v>
      </c>
      <c r="HV46" s="237" t="s">
        <v>101</v>
      </c>
      <c r="HW46" s="236" t="s">
        <v>15</v>
      </c>
      <c r="IC46" s="225" t="str">
        <f t="shared" si="10"/>
        <v>Rumo Soja</v>
      </c>
      <c r="ID46" s="7" t="str">
        <f t="shared" si="6"/>
        <v>PSN Rumo Grão Soja</v>
      </c>
      <c r="IE46" s="453" t="s">
        <v>107</v>
      </c>
      <c r="IF46" s="452" t="s">
        <v>56</v>
      </c>
      <c r="IG46" s="451" t="s">
        <v>1132</v>
      </c>
      <c r="IH46" s="450" t="s">
        <v>101</v>
      </c>
      <c r="II46" s="449" t="s">
        <v>198</v>
      </c>
      <c r="IJ46" s="447">
        <v>80</v>
      </c>
      <c r="IK46" s="447">
        <v>2</v>
      </c>
      <c r="IL46" s="447">
        <v>80</v>
      </c>
      <c r="IM46" s="448">
        <v>9.1666666666666661</v>
      </c>
      <c r="IN46" s="447">
        <v>1</v>
      </c>
      <c r="IO46" s="447">
        <v>220</v>
      </c>
      <c r="IP46" s="226">
        <f t="shared" si="7"/>
        <v>9.1666666666666661</v>
      </c>
    </row>
    <row r="47" spans="32:250" x14ac:dyDescent="0.2">
      <c r="AF47" s="171" t="s">
        <v>1155</v>
      </c>
      <c r="AG47" s="225" t="s">
        <v>193</v>
      </c>
      <c r="AH47" s="225" t="s">
        <v>197</v>
      </c>
      <c r="AI47" s="225" t="s">
        <v>101</v>
      </c>
      <c r="AJ47" s="225" t="s">
        <v>475</v>
      </c>
      <c r="AL47" s="7"/>
      <c r="AQ47" s="235" t="s">
        <v>1156</v>
      </c>
      <c r="AR47" s="225" t="s">
        <v>10</v>
      </c>
      <c r="AS47" s="225" t="s">
        <v>30</v>
      </c>
      <c r="AT47" s="225" t="s">
        <v>101</v>
      </c>
      <c r="AU47" s="241" t="s">
        <v>1048</v>
      </c>
      <c r="AV47" s="241" t="s">
        <v>10</v>
      </c>
      <c r="AX47" s="235" t="s">
        <v>1157</v>
      </c>
      <c r="AY47" s="225" t="s">
        <v>11</v>
      </c>
      <c r="AZ47" s="225" t="s">
        <v>1123</v>
      </c>
      <c r="BA47" s="225" t="s">
        <v>53</v>
      </c>
      <c r="BB47" s="225" t="s">
        <v>195</v>
      </c>
      <c r="BC47" s="225" t="s">
        <v>101</v>
      </c>
      <c r="BD47" s="241" t="s">
        <v>11</v>
      </c>
      <c r="BG47" s="235" t="s">
        <v>1158</v>
      </c>
      <c r="BH47" s="225" t="s">
        <v>56</v>
      </c>
      <c r="BI47" s="225" t="s">
        <v>508</v>
      </c>
      <c r="BJ47" s="225" t="s">
        <v>1148</v>
      </c>
      <c r="BK47" s="225" t="s">
        <v>194</v>
      </c>
      <c r="BL47" s="225" t="s">
        <v>103</v>
      </c>
      <c r="BM47" s="241" t="s">
        <v>26</v>
      </c>
      <c r="BP47" s="235" t="str">
        <f t="shared" si="0"/>
        <v>PST RUMO</v>
      </c>
      <c r="BQ47" s="225" t="s">
        <v>127</v>
      </c>
      <c r="BR47" s="171" t="s">
        <v>8</v>
      </c>
      <c r="BS47" s="171" t="s">
        <v>56</v>
      </c>
      <c r="BT47" s="241" t="s">
        <v>56</v>
      </c>
      <c r="BU47" s="241" t="s">
        <v>603</v>
      </c>
      <c r="BV47" s="241" t="s">
        <v>107</v>
      </c>
      <c r="BW47" s="241" t="s">
        <v>127</v>
      </c>
      <c r="CJ47" s="248">
        <f t="shared" si="3"/>
        <v>45325</v>
      </c>
      <c r="CK47" s="249">
        <v>1</v>
      </c>
      <c r="CL47" s="248">
        <f t="shared" si="8"/>
        <v>45325.708333333336</v>
      </c>
      <c r="CM47" s="215">
        <v>3</v>
      </c>
      <c r="CN47" s="215" t="s">
        <v>2</v>
      </c>
      <c r="CO47" s="219" t="s">
        <v>142</v>
      </c>
      <c r="CP47" s="218" t="s">
        <v>2</v>
      </c>
      <c r="CQ47" s="215" t="s">
        <v>2</v>
      </c>
      <c r="DR47" s="330">
        <v>44</v>
      </c>
      <c r="DS47" s="329" t="s">
        <v>1159</v>
      </c>
      <c r="DT47" s="328">
        <v>44</v>
      </c>
      <c r="EA47" s="225" t="s">
        <v>1160</v>
      </c>
      <c r="EB47" s="225" t="s">
        <v>10</v>
      </c>
      <c r="EC47" s="225" t="s">
        <v>27</v>
      </c>
      <c r="ED47" s="225" t="s">
        <v>100</v>
      </c>
      <c r="EE47" s="225">
        <v>1604045</v>
      </c>
      <c r="EF47" s="225" t="s">
        <v>1139</v>
      </c>
      <c r="EG47" s="232">
        <v>43393.5</v>
      </c>
      <c r="EH47" s="225" t="s">
        <v>146</v>
      </c>
      <c r="EI47" s="225" t="s">
        <v>1160</v>
      </c>
      <c r="EK47" s="306" t="str">
        <f t="shared" si="9"/>
        <v>RUMO TEAG MIL BL</v>
      </c>
      <c r="EL47" s="304" t="s">
        <v>8</v>
      </c>
      <c r="EM47" s="305" t="s">
        <v>28</v>
      </c>
      <c r="EN47" s="304" t="s">
        <v>563</v>
      </c>
      <c r="EO47" s="304" t="s">
        <v>194</v>
      </c>
      <c r="EP47" s="305" t="s">
        <v>28</v>
      </c>
      <c r="EQ47" s="305" t="s">
        <v>28</v>
      </c>
      <c r="ER47" s="304" t="s">
        <v>865</v>
      </c>
      <c r="GA47" s="387" t="s">
        <v>1161</v>
      </c>
      <c r="GB47" s="387" t="s">
        <v>238</v>
      </c>
      <c r="GC47" s="386">
        <v>27</v>
      </c>
      <c r="GD47" s="385" t="s">
        <v>10</v>
      </c>
      <c r="GE47" s="384" t="s">
        <v>29</v>
      </c>
      <c r="GF47" s="383" t="s">
        <v>198</v>
      </c>
      <c r="GG47" s="346" t="s">
        <v>566</v>
      </c>
      <c r="GH47" s="346"/>
      <c r="GI47" s="346"/>
      <c r="GJ47" s="346"/>
      <c r="GK47" s="345" t="s">
        <v>29</v>
      </c>
      <c r="GL47" s="382" t="s">
        <v>29</v>
      </c>
      <c r="HH47" s="170">
        <f t="shared" si="2"/>
        <v>2366</v>
      </c>
      <c r="HI47" s="252"/>
      <c r="HJ47" s="171" t="s">
        <v>1162</v>
      </c>
      <c r="HK47" s="171" t="s">
        <v>1163</v>
      </c>
      <c r="HL47" s="171" t="s">
        <v>1164</v>
      </c>
      <c r="HM47" s="251" t="s">
        <v>167</v>
      </c>
      <c r="HN47" s="237" t="s">
        <v>494</v>
      </c>
      <c r="HO47" s="238" t="s">
        <v>194</v>
      </c>
      <c r="HP47" s="238" t="s">
        <v>470</v>
      </c>
      <c r="HQ47" s="237" t="s">
        <v>650</v>
      </c>
      <c r="HR47" s="236" t="s">
        <v>107</v>
      </c>
      <c r="HS47" s="250" t="s">
        <v>1165</v>
      </c>
      <c r="HT47" s="238" t="s">
        <v>8</v>
      </c>
      <c r="HU47" s="236" t="s">
        <v>8</v>
      </c>
      <c r="HV47" s="237" t="s">
        <v>101</v>
      </c>
      <c r="HW47" s="236" t="s">
        <v>15</v>
      </c>
      <c r="IC47" s="225" t="str">
        <f t="shared" si="10"/>
        <v>Rumo Açúcar</v>
      </c>
      <c r="ID47" s="7" t="str">
        <f t="shared" si="6"/>
        <v>PSN Rumo Açúcar Açúcar</v>
      </c>
      <c r="IE47" s="446" t="s">
        <v>107</v>
      </c>
      <c r="IF47" s="445" t="s">
        <v>56</v>
      </c>
      <c r="IG47" s="444" t="s">
        <v>1166</v>
      </c>
      <c r="IH47" s="443" t="s">
        <v>103</v>
      </c>
      <c r="II47" s="442" t="s">
        <v>103</v>
      </c>
      <c r="IJ47" s="440">
        <v>80</v>
      </c>
      <c r="IK47" s="440">
        <v>2</v>
      </c>
      <c r="IL47" s="440">
        <v>18</v>
      </c>
      <c r="IM47" s="441">
        <v>9.1666666666666661</v>
      </c>
      <c r="IN47" s="440">
        <v>1</v>
      </c>
      <c r="IO47" s="440">
        <v>220</v>
      </c>
      <c r="IP47" s="226">
        <f t="shared" si="7"/>
        <v>9.1666666666666661</v>
      </c>
    </row>
    <row r="48" spans="32:250" x14ac:dyDescent="0.2">
      <c r="AF48" s="171">
        <v>3</v>
      </c>
      <c r="AG48" s="225" t="s">
        <v>103</v>
      </c>
      <c r="AH48" s="225" t="s">
        <v>17</v>
      </c>
      <c r="AI48" s="225" t="s">
        <v>103</v>
      </c>
      <c r="AJ48" s="225" t="s">
        <v>670</v>
      </c>
      <c r="AL48" s="7"/>
      <c r="AQ48" s="235" t="s">
        <v>1167</v>
      </c>
      <c r="AR48" s="225" t="s">
        <v>10</v>
      </c>
      <c r="AS48" s="225" t="s">
        <v>10</v>
      </c>
      <c r="AT48" s="225" t="s">
        <v>105</v>
      </c>
      <c r="AU48" s="241" t="s">
        <v>1048</v>
      </c>
      <c r="AV48" s="241" t="s">
        <v>10</v>
      </c>
      <c r="AX48" s="235" t="s">
        <v>1168</v>
      </c>
      <c r="AY48" s="225" t="s">
        <v>11</v>
      </c>
      <c r="AZ48" s="225" t="s">
        <v>1123</v>
      </c>
      <c r="BA48" s="225" t="s">
        <v>691</v>
      </c>
      <c r="BB48" s="225" t="s">
        <v>195</v>
      </c>
      <c r="BC48" s="225" t="s">
        <v>101</v>
      </c>
      <c r="BD48" s="241" t="s">
        <v>11</v>
      </c>
      <c r="BG48" s="235" t="s">
        <v>1169</v>
      </c>
      <c r="BH48" s="225" t="s">
        <v>56</v>
      </c>
      <c r="BI48" s="225" t="s">
        <v>508</v>
      </c>
      <c r="BK48" s="225" t="s">
        <v>194</v>
      </c>
      <c r="BL48" s="225" t="s">
        <v>105</v>
      </c>
      <c r="BM48" s="241" t="s">
        <v>1063</v>
      </c>
      <c r="BP48" s="235" t="str">
        <f t="shared" si="0"/>
        <v>PST TEAÇÚ</v>
      </c>
      <c r="BQ48" s="225" t="s">
        <v>127</v>
      </c>
      <c r="BR48" s="171" t="s">
        <v>603</v>
      </c>
      <c r="BS48" s="171" t="s">
        <v>56</v>
      </c>
      <c r="BT48" s="241" t="s">
        <v>56</v>
      </c>
      <c r="BU48" s="241" t="s">
        <v>603</v>
      </c>
      <c r="BV48" s="241" t="s">
        <v>107</v>
      </c>
      <c r="BW48" s="241" t="s">
        <v>127</v>
      </c>
      <c r="CJ48" s="245">
        <f t="shared" si="3"/>
        <v>45325</v>
      </c>
      <c r="CK48" s="246">
        <v>1</v>
      </c>
      <c r="CL48" s="245">
        <f t="shared" si="8"/>
        <v>45325.75</v>
      </c>
      <c r="CM48" s="242">
        <v>3</v>
      </c>
      <c r="CN48" s="242" t="s">
        <v>2</v>
      </c>
      <c r="CO48" s="244" t="s">
        <v>142</v>
      </c>
      <c r="CP48" s="218" t="s">
        <v>2</v>
      </c>
      <c r="CQ48" s="242" t="s">
        <v>2</v>
      </c>
      <c r="DR48" s="330">
        <v>45</v>
      </c>
      <c r="DS48" s="329" t="s">
        <v>1170</v>
      </c>
      <c r="DT48" s="328">
        <v>45</v>
      </c>
      <c r="EA48" s="225" t="s">
        <v>1171</v>
      </c>
      <c r="EB48" s="225" t="s">
        <v>11</v>
      </c>
      <c r="EC48" s="225" t="s">
        <v>78</v>
      </c>
      <c r="ED48" s="225" t="s">
        <v>473</v>
      </c>
      <c r="EE48" s="225">
        <v>1604165</v>
      </c>
      <c r="EF48" s="225" t="s">
        <v>1172</v>
      </c>
      <c r="EG48" s="232">
        <v>43393.541666666657</v>
      </c>
      <c r="EH48" s="225" t="s">
        <v>147</v>
      </c>
      <c r="EI48" s="225" t="s">
        <v>1171</v>
      </c>
      <c r="EK48" s="303" t="str">
        <f t="shared" si="9"/>
        <v>VLI TEAG MIL BE</v>
      </c>
      <c r="EL48" s="301" t="s">
        <v>11</v>
      </c>
      <c r="EM48" s="302" t="s">
        <v>28</v>
      </c>
      <c r="EN48" s="301" t="s">
        <v>563</v>
      </c>
      <c r="EO48" s="301" t="s">
        <v>195</v>
      </c>
      <c r="EP48" s="302" t="s">
        <v>28</v>
      </c>
      <c r="EQ48" s="302" t="s">
        <v>28</v>
      </c>
      <c r="ER48" s="301" t="s">
        <v>865</v>
      </c>
      <c r="GA48" s="381" t="s">
        <v>1173</v>
      </c>
      <c r="GB48" s="381" t="s">
        <v>240</v>
      </c>
      <c r="GC48" s="380">
        <v>36</v>
      </c>
      <c r="GD48" s="379" t="s">
        <v>10</v>
      </c>
      <c r="GE48" s="378" t="s">
        <v>29</v>
      </c>
      <c r="GF48" s="377" t="s">
        <v>196</v>
      </c>
      <c r="GG48" s="336" t="s">
        <v>566</v>
      </c>
      <c r="GH48" s="336"/>
      <c r="GI48" s="336"/>
      <c r="GJ48" s="336"/>
      <c r="GK48" s="335" t="s">
        <v>29</v>
      </c>
      <c r="GL48" s="376" t="s">
        <v>29</v>
      </c>
      <c r="HH48" s="170">
        <f t="shared" si="2"/>
        <v>2475</v>
      </c>
      <c r="HI48" s="252"/>
      <c r="HJ48" s="171" t="s">
        <v>1174</v>
      </c>
      <c r="HK48" s="171" t="s">
        <v>1175</v>
      </c>
      <c r="HL48" s="171" t="s">
        <v>1164</v>
      </c>
      <c r="HM48" s="251" t="s">
        <v>32</v>
      </c>
      <c r="HN48" s="237" t="s">
        <v>494</v>
      </c>
      <c r="HO48" s="238" t="s">
        <v>194</v>
      </c>
      <c r="HP48" s="238" t="s">
        <v>470</v>
      </c>
      <c r="HQ48" s="237" t="s">
        <v>650</v>
      </c>
      <c r="HR48" s="236" t="s">
        <v>107</v>
      </c>
      <c r="HS48" s="250" t="s">
        <v>569</v>
      </c>
      <c r="HT48" s="238" t="s">
        <v>8</v>
      </c>
      <c r="HU48" s="236" t="s">
        <v>8</v>
      </c>
      <c r="HV48" s="237" t="s">
        <v>101</v>
      </c>
      <c r="HW48" s="236" t="s">
        <v>15</v>
      </c>
      <c r="IC48" s="225" t="str">
        <f t="shared" si="10"/>
        <v xml:space="preserve"> </v>
      </c>
    </row>
    <row r="49" spans="32:264" x14ac:dyDescent="0.2">
      <c r="AF49" s="171">
        <v>91</v>
      </c>
      <c r="AG49" s="225" t="s">
        <v>103</v>
      </c>
      <c r="AH49" s="225" t="s">
        <v>17</v>
      </c>
      <c r="AI49" s="225" t="s">
        <v>103</v>
      </c>
      <c r="AJ49" s="225" t="s">
        <v>670</v>
      </c>
      <c r="AL49" s="7"/>
      <c r="AQ49" s="235" t="s">
        <v>1176</v>
      </c>
      <c r="AR49" s="225" t="s">
        <v>10</v>
      </c>
      <c r="AS49" s="225" t="s">
        <v>1177</v>
      </c>
      <c r="AT49" s="225" t="s">
        <v>315</v>
      </c>
      <c r="AU49" s="241" t="s">
        <v>1048</v>
      </c>
      <c r="AV49" s="241" t="s">
        <v>10</v>
      </c>
      <c r="AX49" s="235" t="s">
        <v>1178</v>
      </c>
      <c r="AY49" s="225" t="s">
        <v>11</v>
      </c>
      <c r="AZ49" s="225" t="s">
        <v>1179</v>
      </c>
      <c r="BA49" s="225" t="s">
        <v>557</v>
      </c>
      <c r="BB49" s="225" t="s">
        <v>195</v>
      </c>
      <c r="BC49" s="225" t="s">
        <v>101</v>
      </c>
      <c r="BD49" s="241" t="s">
        <v>11</v>
      </c>
      <c r="BG49" s="235" t="s">
        <v>1180</v>
      </c>
      <c r="BH49" s="225" t="s">
        <v>56</v>
      </c>
      <c r="BI49" s="225" t="s">
        <v>100</v>
      </c>
      <c r="BJ49" s="225" t="s">
        <v>1181</v>
      </c>
      <c r="BK49" s="225" t="s">
        <v>194</v>
      </c>
      <c r="BL49" s="225" t="s">
        <v>101</v>
      </c>
      <c r="BM49" s="241" t="s">
        <v>29</v>
      </c>
      <c r="BP49" s="235" t="str">
        <f t="shared" si="0"/>
        <v>PST TEACU2</v>
      </c>
      <c r="BQ49" s="225" t="s">
        <v>127</v>
      </c>
      <c r="BR49" s="171" t="s">
        <v>1182</v>
      </c>
      <c r="BS49" s="171" t="s">
        <v>56</v>
      </c>
      <c r="BT49" s="241" t="s">
        <v>56</v>
      </c>
      <c r="BU49" s="241" t="s">
        <v>603</v>
      </c>
      <c r="BV49" s="241" t="s">
        <v>107</v>
      </c>
      <c r="BW49" s="241" t="s">
        <v>127</v>
      </c>
      <c r="CJ49" s="256">
        <f t="shared" si="3"/>
        <v>45325</v>
      </c>
      <c r="CK49" s="257">
        <v>1</v>
      </c>
      <c r="CL49" s="256">
        <f t="shared" si="8"/>
        <v>45325.791666666664</v>
      </c>
      <c r="CM49" s="254">
        <v>4</v>
      </c>
      <c r="CN49" s="254" t="s">
        <v>2</v>
      </c>
      <c r="CO49" s="255" t="s">
        <v>143</v>
      </c>
      <c r="CP49" s="218" t="s">
        <v>2</v>
      </c>
      <c r="CQ49" s="254" t="s">
        <v>2</v>
      </c>
      <c r="DR49" s="330">
        <v>46</v>
      </c>
      <c r="DS49" s="329" t="s">
        <v>334</v>
      </c>
      <c r="DT49" s="328">
        <v>46</v>
      </c>
      <c r="EA49" s="225" t="s">
        <v>1183</v>
      </c>
      <c r="EB49" s="225" t="s">
        <v>56</v>
      </c>
      <c r="EC49" s="225" t="s">
        <v>27</v>
      </c>
      <c r="ED49" s="225" t="s">
        <v>100</v>
      </c>
      <c r="EE49" s="225">
        <v>1603528</v>
      </c>
      <c r="EF49" s="225" t="s">
        <v>1184</v>
      </c>
      <c r="EG49" s="232">
        <v>43393.625</v>
      </c>
      <c r="EH49" s="225" t="s">
        <v>147</v>
      </c>
      <c r="EI49" s="225" t="s">
        <v>1183</v>
      </c>
      <c r="EK49" s="300" t="str">
        <f t="shared" si="9"/>
        <v>MRS TEAG SJ BL</v>
      </c>
      <c r="EL49" s="298" t="s">
        <v>10</v>
      </c>
      <c r="EM49" s="299" t="s">
        <v>28</v>
      </c>
      <c r="EN49" s="298" t="s">
        <v>621</v>
      </c>
      <c r="EO49" s="298" t="s">
        <v>194</v>
      </c>
      <c r="EP49" s="299" t="s">
        <v>28</v>
      </c>
      <c r="EQ49" s="299" t="s">
        <v>28</v>
      </c>
      <c r="ER49" s="298" t="s">
        <v>865</v>
      </c>
      <c r="GA49" s="393" t="s">
        <v>1185</v>
      </c>
      <c r="GB49" s="393" t="s">
        <v>242</v>
      </c>
      <c r="GC49" s="392">
        <v>56</v>
      </c>
      <c r="GD49" s="391" t="s">
        <v>10</v>
      </c>
      <c r="GE49" s="390" t="s">
        <v>27</v>
      </c>
      <c r="GF49" s="389" t="s">
        <v>193</v>
      </c>
      <c r="GG49" s="355" t="s">
        <v>566</v>
      </c>
      <c r="GH49" s="355"/>
      <c r="GI49" s="355"/>
      <c r="GJ49" s="355"/>
      <c r="GK49" s="354" t="s">
        <v>27</v>
      </c>
      <c r="GL49" s="388" t="s">
        <v>27</v>
      </c>
      <c r="HH49" s="170">
        <f t="shared" si="2"/>
        <v>2476</v>
      </c>
      <c r="HI49" s="252"/>
      <c r="HJ49" s="171" t="s">
        <v>1186</v>
      </c>
      <c r="HK49" s="171" t="s">
        <v>1187</v>
      </c>
      <c r="HL49" s="171" t="s">
        <v>1164</v>
      </c>
      <c r="HM49" s="251" t="s">
        <v>32</v>
      </c>
      <c r="HN49" s="237" t="s">
        <v>494</v>
      </c>
      <c r="HO49" s="238" t="s">
        <v>194</v>
      </c>
      <c r="HP49" s="238" t="s">
        <v>470</v>
      </c>
      <c r="HQ49" s="237" t="s">
        <v>650</v>
      </c>
      <c r="HR49" s="236" t="s">
        <v>107</v>
      </c>
      <c r="HS49" s="250" t="s">
        <v>958</v>
      </c>
      <c r="HT49" s="238" t="s">
        <v>8</v>
      </c>
      <c r="HU49" s="236" t="s">
        <v>8</v>
      </c>
      <c r="HV49" s="237" t="s">
        <v>101</v>
      </c>
      <c r="HW49" s="236" t="s">
        <v>15</v>
      </c>
      <c r="IC49" s="225" t="str">
        <f t="shared" si="10"/>
        <v>COPER Farelo</v>
      </c>
      <c r="ID49" s="7" t="str">
        <f t="shared" ref="ID49:ID55" si="11">IE49&amp;" "&amp;IF49&amp;" "&amp;IH49&amp;" "&amp;II49</f>
        <v>PSN COPER Grão Farelo</v>
      </c>
      <c r="IE49" s="423" t="s">
        <v>107</v>
      </c>
      <c r="IF49" s="422" t="s">
        <v>1188</v>
      </c>
      <c r="IG49" s="421" t="s">
        <v>1189</v>
      </c>
      <c r="IH49" s="420" t="s">
        <v>101</v>
      </c>
      <c r="II49" s="419" t="s">
        <v>193</v>
      </c>
      <c r="IJ49" s="417">
        <v>40</v>
      </c>
      <c r="IK49" s="417">
        <v>2</v>
      </c>
      <c r="IL49" s="417">
        <v>18</v>
      </c>
      <c r="IM49" s="418">
        <v>4.166666666666667</v>
      </c>
      <c r="IN49" s="417">
        <v>1</v>
      </c>
      <c r="IO49" s="417">
        <v>100</v>
      </c>
      <c r="IP49" s="226">
        <f t="shared" ref="IP49:IP55" si="12">IO49/24</f>
        <v>4.166666666666667</v>
      </c>
    </row>
    <row r="50" spans="32:264" x14ac:dyDescent="0.2">
      <c r="AF50" s="171">
        <v>98</v>
      </c>
      <c r="AG50" s="225" t="s">
        <v>103</v>
      </c>
      <c r="AH50" s="225" t="s">
        <v>17</v>
      </c>
      <c r="AI50" s="225" t="s">
        <v>103</v>
      </c>
      <c r="AJ50" s="225" t="s">
        <v>670</v>
      </c>
      <c r="AL50" s="7"/>
      <c r="AQ50" s="235" t="s">
        <v>1190</v>
      </c>
      <c r="AR50" s="225" t="s">
        <v>10</v>
      </c>
      <c r="AS50" s="225" t="s">
        <v>495</v>
      </c>
      <c r="AT50" s="225" t="s">
        <v>101</v>
      </c>
      <c r="AU50" s="241" t="s">
        <v>1048</v>
      </c>
      <c r="AV50" s="241" t="s">
        <v>10</v>
      </c>
      <c r="AX50" s="235" t="s">
        <v>1191</v>
      </c>
      <c r="AY50" s="225" t="s">
        <v>11</v>
      </c>
      <c r="AZ50" s="225" t="s">
        <v>505</v>
      </c>
      <c r="BA50" s="225" t="s">
        <v>507</v>
      </c>
      <c r="BB50" s="225" t="s">
        <v>195</v>
      </c>
      <c r="BC50" s="225" t="s">
        <v>316</v>
      </c>
      <c r="BD50" s="241" t="s">
        <v>11</v>
      </c>
      <c r="BG50" s="235" t="s">
        <v>1192</v>
      </c>
      <c r="BH50" s="225" t="s">
        <v>56</v>
      </c>
      <c r="BI50" s="225" t="s">
        <v>107</v>
      </c>
      <c r="BJ50" s="225" t="s">
        <v>511</v>
      </c>
      <c r="BK50" s="225" t="s">
        <v>194</v>
      </c>
      <c r="BL50" s="225" t="s">
        <v>101</v>
      </c>
      <c r="BM50" s="241" t="s">
        <v>53</v>
      </c>
      <c r="BP50" s="235" t="str">
        <f t="shared" si="0"/>
        <v>PST TEACU3</v>
      </c>
      <c r="BQ50" s="225" t="s">
        <v>127</v>
      </c>
      <c r="BR50" s="171" t="s">
        <v>1193</v>
      </c>
      <c r="BS50" s="171" t="s">
        <v>56</v>
      </c>
      <c r="BT50" s="241" t="s">
        <v>56</v>
      </c>
      <c r="BU50" s="241" t="s">
        <v>603</v>
      </c>
      <c r="BV50" s="241" t="s">
        <v>107</v>
      </c>
      <c r="BW50" s="241" t="s">
        <v>127</v>
      </c>
      <c r="CJ50" s="248">
        <f t="shared" si="3"/>
        <v>45325</v>
      </c>
      <c r="CK50" s="249">
        <v>1</v>
      </c>
      <c r="CL50" s="248">
        <f t="shared" si="8"/>
        <v>45325.833333333336</v>
      </c>
      <c r="CM50" s="215">
        <v>4</v>
      </c>
      <c r="CN50" s="215" t="s">
        <v>2</v>
      </c>
      <c r="CO50" s="219" t="s">
        <v>143</v>
      </c>
      <c r="CP50" s="218" t="s">
        <v>2</v>
      </c>
      <c r="CQ50" s="215" t="s">
        <v>2</v>
      </c>
      <c r="DR50" s="330">
        <v>47</v>
      </c>
      <c r="DS50" s="329" t="s">
        <v>1194</v>
      </c>
      <c r="DT50" s="328">
        <v>47</v>
      </c>
      <c r="EA50" s="225" t="s">
        <v>1195</v>
      </c>
      <c r="EB50" s="225" t="s">
        <v>56</v>
      </c>
      <c r="EC50" s="225" t="s">
        <v>29</v>
      </c>
      <c r="ED50" s="225" t="s">
        <v>100</v>
      </c>
      <c r="EE50" s="225">
        <v>1603528</v>
      </c>
      <c r="EF50" s="225" t="s">
        <v>1184</v>
      </c>
      <c r="EG50" s="232">
        <v>43393.625</v>
      </c>
      <c r="EH50" s="225" t="s">
        <v>147</v>
      </c>
      <c r="EI50" s="225" t="s">
        <v>1195</v>
      </c>
      <c r="EK50" s="297" t="str">
        <f t="shared" si="9"/>
        <v>RUMO TEAG SJ BL</v>
      </c>
      <c r="EL50" s="295" t="s">
        <v>8</v>
      </c>
      <c r="EM50" s="296" t="s">
        <v>28</v>
      </c>
      <c r="EN50" s="295" t="s">
        <v>621</v>
      </c>
      <c r="EO50" s="295" t="s">
        <v>194</v>
      </c>
      <c r="EP50" s="296" t="s">
        <v>28</v>
      </c>
      <c r="EQ50" s="296" t="s">
        <v>28</v>
      </c>
      <c r="ER50" s="295" t="s">
        <v>865</v>
      </c>
      <c r="GA50" s="387" t="s">
        <v>1196</v>
      </c>
      <c r="GB50" s="387" t="s">
        <v>244</v>
      </c>
      <c r="GC50" s="386">
        <v>65</v>
      </c>
      <c r="GD50" s="385" t="s">
        <v>10</v>
      </c>
      <c r="GE50" s="384" t="s">
        <v>27</v>
      </c>
      <c r="GF50" s="383" t="s">
        <v>198</v>
      </c>
      <c r="GG50" s="346" t="s">
        <v>566</v>
      </c>
      <c r="GH50" s="346"/>
      <c r="GI50" s="346"/>
      <c r="GJ50" s="346"/>
      <c r="GK50" s="345" t="s">
        <v>27</v>
      </c>
      <c r="GL50" s="382" t="s">
        <v>27</v>
      </c>
      <c r="HH50" s="170">
        <f t="shared" si="2"/>
        <v>2495</v>
      </c>
      <c r="HI50" s="252"/>
      <c r="HJ50" s="171" t="s">
        <v>1197</v>
      </c>
      <c r="HK50" s="171" t="s">
        <v>1198</v>
      </c>
      <c r="HL50" s="171" t="s">
        <v>1082</v>
      </c>
      <c r="HM50" s="251" t="s">
        <v>167</v>
      </c>
      <c r="HN50" s="237" t="s">
        <v>494</v>
      </c>
      <c r="HO50" s="238" t="s">
        <v>194</v>
      </c>
      <c r="HP50" s="238" t="s">
        <v>470</v>
      </c>
      <c r="HQ50" s="237" t="s">
        <v>650</v>
      </c>
      <c r="HR50" s="236" t="s">
        <v>107</v>
      </c>
      <c r="HS50" s="250" t="s">
        <v>495</v>
      </c>
      <c r="HT50" s="238" t="s">
        <v>8</v>
      </c>
      <c r="HU50" s="236" t="s">
        <v>54</v>
      </c>
      <c r="HV50" s="237" t="s">
        <v>101</v>
      </c>
      <c r="HW50" s="236" t="s">
        <v>16</v>
      </c>
      <c r="IC50" s="225" t="str">
        <f t="shared" si="10"/>
        <v>COPER Milho</v>
      </c>
      <c r="ID50" s="7" t="str">
        <f t="shared" si="11"/>
        <v>PSN COPER Grão Milho</v>
      </c>
      <c r="IE50" s="423" t="s">
        <v>107</v>
      </c>
      <c r="IF50" s="422" t="s">
        <v>1188</v>
      </c>
      <c r="IG50" s="421" t="s">
        <v>1189</v>
      </c>
      <c r="IH50" s="420" t="s">
        <v>101</v>
      </c>
      <c r="II50" s="419" t="s">
        <v>196</v>
      </c>
      <c r="IJ50" s="417">
        <v>40</v>
      </c>
      <c r="IK50" s="417">
        <v>2</v>
      </c>
      <c r="IL50" s="417">
        <v>18</v>
      </c>
      <c r="IM50" s="418">
        <v>4.166666666666667</v>
      </c>
      <c r="IN50" s="417">
        <v>1</v>
      </c>
      <c r="IO50" s="417">
        <v>100</v>
      </c>
      <c r="IP50" s="226">
        <f t="shared" si="12"/>
        <v>4.166666666666667</v>
      </c>
    </row>
    <row r="51" spans="32:264" x14ac:dyDescent="0.2">
      <c r="AF51" s="171">
        <v>100</v>
      </c>
      <c r="AG51" s="225" t="s">
        <v>103</v>
      </c>
      <c r="AH51" s="225" t="s">
        <v>17</v>
      </c>
      <c r="AI51" s="225" t="s">
        <v>103</v>
      </c>
      <c r="AJ51" s="225" t="s">
        <v>670</v>
      </c>
      <c r="AL51" s="7"/>
      <c r="AQ51" s="235" t="s">
        <v>1199</v>
      </c>
      <c r="AR51" s="225" t="s">
        <v>10</v>
      </c>
      <c r="AS51" s="225" t="s">
        <v>728</v>
      </c>
      <c r="AT51" s="225" t="s">
        <v>101</v>
      </c>
      <c r="AU51" s="241" t="s">
        <v>1048</v>
      </c>
      <c r="AV51" s="241" t="s">
        <v>10</v>
      </c>
      <c r="AX51" s="235" t="s">
        <v>1200</v>
      </c>
      <c r="AY51" s="225" t="s">
        <v>11</v>
      </c>
      <c r="AZ51" s="225" t="s">
        <v>1201</v>
      </c>
      <c r="BA51" s="225" t="s">
        <v>472</v>
      </c>
      <c r="BB51" s="225" t="s">
        <v>195</v>
      </c>
      <c r="BC51" s="225" t="s">
        <v>101</v>
      </c>
      <c r="BD51" s="241" t="s">
        <v>11</v>
      </c>
      <c r="BG51" s="235" t="s">
        <v>1202</v>
      </c>
      <c r="BH51" s="225" t="s">
        <v>56</v>
      </c>
      <c r="BI51" s="225" t="s">
        <v>107</v>
      </c>
      <c r="BJ51" s="225" t="s">
        <v>1203</v>
      </c>
      <c r="BK51" s="225" t="s">
        <v>194</v>
      </c>
      <c r="BL51" s="225" t="s">
        <v>101</v>
      </c>
      <c r="BM51" s="241" t="s">
        <v>56</v>
      </c>
      <c r="BP51" s="235" t="str">
        <f t="shared" si="0"/>
        <v>PCZ 605</v>
      </c>
      <c r="BQ51" s="225" t="s">
        <v>100</v>
      </c>
      <c r="BR51" s="171">
        <v>605</v>
      </c>
      <c r="BS51" s="171" t="s">
        <v>28</v>
      </c>
      <c r="BT51" s="241" t="s">
        <v>28</v>
      </c>
      <c r="BU51" s="241" t="s">
        <v>28</v>
      </c>
      <c r="BV51" s="241" t="s">
        <v>100</v>
      </c>
      <c r="BW51" s="241" t="s">
        <v>100</v>
      </c>
      <c r="CJ51" s="248">
        <f t="shared" si="3"/>
        <v>45325</v>
      </c>
      <c r="CK51" s="249">
        <v>1</v>
      </c>
      <c r="CL51" s="248">
        <f t="shared" si="8"/>
        <v>45325.875</v>
      </c>
      <c r="CM51" s="215">
        <v>4</v>
      </c>
      <c r="CN51" s="215" t="s">
        <v>2</v>
      </c>
      <c r="CO51" s="219" t="s">
        <v>143</v>
      </c>
      <c r="CP51" s="218" t="s">
        <v>2</v>
      </c>
      <c r="CQ51" s="215" t="s">
        <v>2</v>
      </c>
      <c r="DR51" s="330">
        <v>48</v>
      </c>
      <c r="DS51" s="329" t="s">
        <v>1204</v>
      </c>
      <c r="DT51" s="328">
        <v>48</v>
      </c>
      <c r="EA51" s="225" t="s">
        <v>1205</v>
      </c>
      <c r="EB51" s="225" t="s">
        <v>11</v>
      </c>
      <c r="EC51" s="225" t="s">
        <v>124</v>
      </c>
      <c r="ED51" s="225" t="s">
        <v>100</v>
      </c>
      <c r="EE51" s="225">
        <v>1604167</v>
      </c>
      <c r="EF51" s="225" t="s">
        <v>1206</v>
      </c>
      <c r="EG51" s="232">
        <v>43393.708333333343</v>
      </c>
      <c r="EH51" s="225" t="s">
        <v>148</v>
      </c>
      <c r="EI51" s="225" t="s">
        <v>1205</v>
      </c>
      <c r="EK51" s="294" t="str">
        <f t="shared" si="9"/>
        <v>VLI TEAG SJ BE</v>
      </c>
      <c r="EL51" s="292" t="s">
        <v>11</v>
      </c>
      <c r="EM51" s="293" t="s">
        <v>28</v>
      </c>
      <c r="EN51" s="292" t="s">
        <v>621</v>
      </c>
      <c r="EO51" s="292" t="s">
        <v>195</v>
      </c>
      <c r="EP51" s="293" t="s">
        <v>28</v>
      </c>
      <c r="EQ51" s="293" t="s">
        <v>28</v>
      </c>
      <c r="ER51" s="292" t="s">
        <v>865</v>
      </c>
      <c r="GA51" s="381" t="s">
        <v>1207</v>
      </c>
      <c r="GB51" s="381" t="s">
        <v>246</v>
      </c>
      <c r="GC51" s="380">
        <v>74</v>
      </c>
      <c r="GD51" s="379" t="s">
        <v>10</v>
      </c>
      <c r="GE51" s="378" t="s">
        <v>27</v>
      </c>
      <c r="GF51" s="377" t="s">
        <v>196</v>
      </c>
      <c r="GG51" s="336" t="s">
        <v>566</v>
      </c>
      <c r="GH51" s="336"/>
      <c r="GI51" s="336"/>
      <c r="GJ51" s="336"/>
      <c r="GK51" s="335" t="s">
        <v>27</v>
      </c>
      <c r="GL51" s="376" t="s">
        <v>27</v>
      </c>
      <c r="HH51" s="170">
        <f t="shared" si="2"/>
        <v>2501</v>
      </c>
      <c r="HI51" s="252"/>
      <c r="HJ51" s="171" t="s">
        <v>1208</v>
      </c>
      <c r="HK51" s="171" t="s">
        <v>1198</v>
      </c>
      <c r="HL51" s="171" t="s">
        <v>1082</v>
      </c>
      <c r="HM51" s="251" t="s">
        <v>32</v>
      </c>
      <c r="HN51" s="237" t="s">
        <v>494</v>
      </c>
      <c r="HO51" s="238" t="s">
        <v>194</v>
      </c>
      <c r="HP51" s="238" t="s">
        <v>470</v>
      </c>
      <c r="HQ51" s="237" t="s">
        <v>650</v>
      </c>
      <c r="HR51" s="236" t="s">
        <v>107</v>
      </c>
      <c r="HS51" s="250" t="s">
        <v>495</v>
      </c>
      <c r="HT51" s="238" t="s">
        <v>8</v>
      </c>
      <c r="HU51" s="236" t="s">
        <v>54</v>
      </c>
      <c r="HV51" s="237" t="s">
        <v>101</v>
      </c>
      <c r="HW51" s="236" t="s">
        <v>16</v>
      </c>
      <c r="IC51" s="225" t="str">
        <f t="shared" si="10"/>
        <v>COPER Soja</v>
      </c>
      <c r="ID51" s="7" t="str">
        <f t="shared" si="11"/>
        <v>PSN COPER Grão Soja</v>
      </c>
      <c r="IE51" s="416" t="s">
        <v>107</v>
      </c>
      <c r="IF51" s="415" t="s">
        <v>1188</v>
      </c>
      <c r="IG51" s="414" t="s">
        <v>1189</v>
      </c>
      <c r="IH51" s="413" t="s">
        <v>101</v>
      </c>
      <c r="II51" s="412" t="s">
        <v>198</v>
      </c>
      <c r="IJ51" s="410">
        <v>40</v>
      </c>
      <c r="IK51" s="410">
        <v>2</v>
      </c>
      <c r="IL51" s="410">
        <v>18</v>
      </c>
      <c r="IM51" s="411">
        <v>4.166666666666667</v>
      </c>
      <c r="IN51" s="410">
        <v>1</v>
      </c>
      <c r="IO51" s="410">
        <v>100</v>
      </c>
      <c r="IP51" s="226">
        <f t="shared" si="12"/>
        <v>4.166666666666667</v>
      </c>
    </row>
    <row r="52" spans="32:264" x14ac:dyDescent="0.2">
      <c r="AF52" s="171">
        <v>101</v>
      </c>
      <c r="AG52" s="225" t="s">
        <v>103</v>
      </c>
      <c r="AH52" s="225" t="s">
        <v>17</v>
      </c>
      <c r="AI52" s="225" t="s">
        <v>103</v>
      </c>
      <c r="AJ52" s="225" t="s">
        <v>670</v>
      </c>
      <c r="AL52" s="7"/>
      <c r="AQ52" s="235" t="s">
        <v>1209</v>
      </c>
      <c r="AR52" s="225" t="s">
        <v>10</v>
      </c>
      <c r="AS52" s="225" t="s">
        <v>557</v>
      </c>
      <c r="AT52" s="225" t="s">
        <v>101</v>
      </c>
      <c r="AU52" s="241" t="s">
        <v>1048</v>
      </c>
      <c r="AV52" s="241" t="s">
        <v>10</v>
      </c>
      <c r="AX52" s="235" t="s">
        <v>1210</v>
      </c>
      <c r="AY52" s="225" t="s">
        <v>11</v>
      </c>
      <c r="AZ52" s="225" t="s">
        <v>1211</v>
      </c>
      <c r="BA52" s="225" t="s">
        <v>472</v>
      </c>
      <c r="BB52" s="225" t="s">
        <v>195</v>
      </c>
      <c r="BC52" s="225" t="s">
        <v>316</v>
      </c>
      <c r="BD52" s="241" t="s">
        <v>11</v>
      </c>
      <c r="BG52" s="235" t="s">
        <v>1212</v>
      </c>
      <c r="BH52" s="225" t="s">
        <v>56</v>
      </c>
      <c r="BI52" s="225" t="s">
        <v>107</v>
      </c>
      <c r="BJ52" s="225" t="s">
        <v>1148</v>
      </c>
      <c r="BK52" s="225" t="s">
        <v>194</v>
      </c>
      <c r="BL52" s="225" t="s">
        <v>101</v>
      </c>
      <c r="BM52" s="241" t="s">
        <v>26</v>
      </c>
      <c r="BP52" s="235" t="str">
        <f t="shared" si="0"/>
        <v>PCZ 605 - TEAG;</v>
      </c>
      <c r="BQ52" s="225" t="s">
        <v>100</v>
      </c>
      <c r="BR52" s="171" t="s">
        <v>653</v>
      </c>
      <c r="BS52" s="171" t="s">
        <v>28</v>
      </c>
      <c r="BT52" s="241" t="s">
        <v>28</v>
      </c>
      <c r="BU52" s="241" t="s">
        <v>28</v>
      </c>
      <c r="BV52" s="241" t="s">
        <v>100</v>
      </c>
      <c r="BW52" s="241" t="s">
        <v>100</v>
      </c>
      <c r="CJ52" s="248">
        <f t="shared" si="3"/>
        <v>45325</v>
      </c>
      <c r="CK52" s="249">
        <v>1</v>
      </c>
      <c r="CL52" s="248">
        <f t="shared" si="8"/>
        <v>45325.916666666664</v>
      </c>
      <c r="CM52" s="215">
        <v>4</v>
      </c>
      <c r="CN52" s="215" t="s">
        <v>2</v>
      </c>
      <c r="CO52" s="219" t="s">
        <v>143</v>
      </c>
      <c r="CP52" s="218" t="s">
        <v>2</v>
      </c>
      <c r="CQ52" s="215" t="s">
        <v>2</v>
      </c>
      <c r="DR52" s="330">
        <v>49</v>
      </c>
      <c r="DS52" s="329" t="s">
        <v>1213</v>
      </c>
      <c r="DT52" s="328">
        <v>49</v>
      </c>
      <c r="EA52" s="225" t="s">
        <v>1214</v>
      </c>
      <c r="EB52" s="225" t="s">
        <v>56</v>
      </c>
      <c r="EC52" s="225" t="s">
        <v>26</v>
      </c>
      <c r="ED52" s="225" t="s">
        <v>107</v>
      </c>
      <c r="EE52" s="225">
        <v>1603632</v>
      </c>
      <c r="EF52" s="225" t="s">
        <v>1215</v>
      </c>
      <c r="EG52" s="232">
        <v>43393.791666666657</v>
      </c>
      <c r="EH52" s="225" t="s">
        <v>148</v>
      </c>
      <c r="EI52" s="225" t="s">
        <v>1214</v>
      </c>
      <c r="EK52" s="291" t="str">
        <f t="shared" si="9"/>
        <v>RUMO TEAG VHP BL</v>
      </c>
      <c r="EL52" s="289" t="s">
        <v>8</v>
      </c>
      <c r="EM52" s="290" t="s">
        <v>28</v>
      </c>
      <c r="EN52" s="289" t="s">
        <v>670</v>
      </c>
      <c r="EO52" s="289" t="s">
        <v>194</v>
      </c>
      <c r="EP52" s="290" t="s">
        <v>28</v>
      </c>
      <c r="EQ52" s="290" t="s">
        <v>28</v>
      </c>
      <c r="ER52" s="289" t="s">
        <v>865</v>
      </c>
      <c r="GA52" s="393" t="s">
        <v>1216</v>
      </c>
      <c r="GB52" s="393" t="s">
        <v>248</v>
      </c>
      <c r="GC52" s="392">
        <v>94</v>
      </c>
      <c r="GD52" s="391" t="s">
        <v>10</v>
      </c>
      <c r="GE52" s="390" t="s">
        <v>28</v>
      </c>
      <c r="GF52" s="389" t="s">
        <v>193</v>
      </c>
      <c r="GG52" s="355" t="s">
        <v>566</v>
      </c>
      <c r="GH52" s="355"/>
      <c r="GI52" s="355"/>
      <c r="GJ52" s="355"/>
      <c r="GK52" s="354" t="s">
        <v>28</v>
      </c>
      <c r="GL52" s="388" t="s">
        <v>28</v>
      </c>
      <c r="HH52" s="170">
        <f t="shared" si="2"/>
        <v>2502</v>
      </c>
      <c r="HI52" s="252"/>
      <c r="HJ52" s="171" t="s">
        <v>1217</v>
      </c>
      <c r="HK52" s="171" t="s">
        <v>1198</v>
      </c>
      <c r="HL52" s="171" t="s">
        <v>1082</v>
      </c>
      <c r="HM52" s="251" t="s">
        <v>32</v>
      </c>
      <c r="HN52" s="237" t="s">
        <v>494</v>
      </c>
      <c r="HO52" s="238" t="s">
        <v>194</v>
      </c>
      <c r="HP52" s="238" t="s">
        <v>470</v>
      </c>
      <c r="HQ52" s="237" t="s">
        <v>650</v>
      </c>
      <c r="HR52" s="236" t="s">
        <v>107</v>
      </c>
      <c r="HS52" s="250" t="s">
        <v>495</v>
      </c>
      <c r="HT52" s="238" t="s">
        <v>8</v>
      </c>
      <c r="HU52" s="236" t="s">
        <v>54</v>
      </c>
      <c r="HV52" s="237" t="s">
        <v>101</v>
      </c>
      <c r="HW52" s="236" t="s">
        <v>16</v>
      </c>
      <c r="IC52" s="225" t="str">
        <f t="shared" si="10"/>
        <v>COPER Açúcar</v>
      </c>
      <c r="ID52" s="7" t="str">
        <f t="shared" si="11"/>
        <v>PSN COPER Açúcar Açúcar</v>
      </c>
      <c r="IE52" s="439" t="s">
        <v>107</v>
      </c>
      <c r="IF52" s="438" t="s">
        <v>1188</v>
      </c>
      <c r="IG52" s="437" t="s">
        <v>1218</v>
      </c>
      <c r="IH52" s="436" t="s">
        <v>103</v>
      </c>
      <c r="II52" s="435" t="s">
        <v>103</v>
      </c>
      <c r="IJ52" s="433">
        <v>80</v>
      </c>
      <c r="IK52" s="433">
        <v>2</v>
      </c>
      <c r="IL52" s="433">
        <v>40</v>
      </c>
      <c r="IM52" s="434">
        <v>4.166666666666667</v>
      </c>
      <c r="IN52" s="433">
        <v>1</v>
      </c>
      <c r="IO52" s="433">
        <v>100</v>
      </c>
      <c r="IP52" s="226">
        <f t="shared" si="12"/>
        <v>4.166666666666667</v>
      </c>
    </row>
    <row r="53" spans="32:264" x14ac:dyDescent="0.2">
      <c r="AF53" s="171">
        <v>102</v>
      </c>
      <c r="AG53" s="225" t="s">
        <v>103</v>
      </c>
      <c r="AH53" s="225" t="s">
        <v>17</v>
      </c>
      <c r="AI53" s="225" t="s">
        <v>103</v>
      </c>
      <c r="AJ53" s="225" t="s">
        <v>670</v>
      </c>
      <c r="AL53" s="7"/>
      <c r="AQ53" s="235" t="s">
        <v>1219</v>
      </c>
      <c r="AR53" s="225" t="s">
        <v>10</v>
      </c>
      <c r="AS53" s="225" t="s">
        <v>741</v>
      </c>
      <c r="AT53" s="225" t="s">
        <v>101</v>
      </c>
      <c r="AU53" s="241" t="s">
        <v>1048</v>
      </c>
      <c r="AV53" s="241" t="s">
        <v>10</v>
      </c>
      <c r="AX53" s="235" t="s">
        <v>1220</v>
      </c>
      <c r="AY53" s="225" t="s">
        <v>11</v>
      </c>
      <c r="AZ53" s="225" t="s">
        <v>1221</v>
      </c>
      <c r="BA53" s="225" t="s">
        <v>615</v>
      </c>
      <c r="BB53" s="225" t="s">
        <v>195</v>
      </c>
      <c r="BC53" s="225" t="s">
        <v>103</v>
      </c>
      <c r="BD53" s="241" t="s">
        <v>11</v>
      </c>
      <c r="BG53" s="235" t="s">
        <v>1222</v>
      </c>
      <c r="BH53" s="225" t="s">
        <v>56</v>
      </c>
      <c r="BI53" s="225" t="s">
        <v>100</v>
      </c>
      <c r="BJ53" s="225" t="s">
        <v>1223</v>
      </c>
      <c r="BK53" s="225" t="s">
        <v>194</v>
      </c>
      <c r="BL53" s="225" t="s">
        <v>101</v>
      </c>
      <c r="BM53" s="241" t="s">
        <v>27</v>
      </c>
      <c r="BP53" s="235" t="str">
        <f t="shared" si="0"/>
        <v>PCZ TEAG</v>
      </c>
      <c r="BQ53" s="225" t="s">
        <v>100</v>
      </c>
      <c r="BR53" s="171" t="s">
        <v>28</v>
      </c>
      <c r="BS53" s="171" t="s">
        <v>28</v>
      </c>
      <c r="BT53" s="241" t="s">
        <v>28</v>
      </c>
      <c r="BU53" s="241" t="s">
        <v>28</v>
      </c>
      <c r="BV53" s="241" t="s">
        <v>100</v>
      </c>
      <c r="BW53" s="241" t="s">
        <v>100</v>
      </c>
      <c r="CJ53" s="248">
        <f t="shared" si="3"/>
        <v>45325</v>
      </c>
      <c r="CK53" s="249">
        <v>1</v>
      </c>
      <c r="CL53" s="248">
        <f t="shared" si="8"/>
        <v>45325.958333333336</v>
      </c>
      <c r="CM53" s="215">
        <v>4</v>
      </c>
      <c r="CN53" s="215" t="s">
        <v>2</v>
      </c>
      <c r="CO53" s="219" t="s">
        <v>143</v>
      </c>
      <c r="CP53" s="218" t="s">
        <v>2</v>
      </c>
      <c r="CQ53" s="215" t="s">
        <v>2</v>
      </c>
      <c r="DR53" s="330">
        <v>50</v>
      </c>
      <c r="DS53" s="329" t="s">
        <v>1224</v>
      </c>
      <c r="DT53" s="328">
        <v>50</v>
      </c>
      <c r="EA53" s="225" t="s">
        <v>1225</v>
      </c>
      <c r="EB53" s="225" t="s">
        <v>56</v>
      </c>
      <c r="EC53" s="225" t="s">
        <v>20</v>
      </c>
      <c r="ED53" s="225" t="s">
        <v>107</v>
      </c>
      <c r="EE53" s="225">
        <v>1603632</v>
      </c>
      <c r="EF53" s="225" t="s">
        <v>1215</v>
      </c>
      <c r="EG53" s="232">
        <v>43393.791666666657</v>
      </c>
      <c r="EH53" s="225" t="s">
        <v>148</v>
      </c>
      <c r="EI53" s="225" t="s">
        <v>1225</v>
      </c>
      <c r="EK53" s="240" t="str">
        <f t="shared" si="9"/>
        <v>VLI TEAG VHP BE</v>
      </c>
      <c r="EL53" s="220" t="s">
        <v>11</v>
      </c>
      <c r="EM53" s="239" t="s">
        <v>28</v>
      </c>
      <c r="EN53" s="220" t="s">
        <v>670</v>
      </c>
      <c r="EO53" s="220" t="s">
        <v>195</v>
      </c>
      <c r="EP53" s="239" t="s">
        <v>28</v>
      </c>
      <c r="EQ53" s="239" t="s">
        <v>28</v>
      </c>
      <c r="ER53" s="220" t="s">
        <v>865</v>
      </c>
      <c r="GA53" s="387" t="s">
        <v>1226</v>
      </c>
      <c r="GB53" s="387" t="s">
        <v>250</v>
      </c>
      <c r="GC53" s="386">
        <v>103</v>
      </c>
      <c r="GD53" s="385" t="s">
        <v>10</v>
      </c>
      <c r="GE53" s="384" t="s">
        <v>28</v>
      </c>
      <c r="GF53" s="383" t="s">
        <v>198</v>
      </c>
      <c r="GG53" s="346" t="s">
        <v>566</v>
      </c>
      <c r="GH53" s="346"/>
      <c r="GI53" s="346"/>
      <c r="GJ53" s="346"/>
      <c r="GK53" s="345" t="s">
        <v>28</v>
      </c>
      <c r="GL53" s="382" t="s">
        <v>28</v>
      </c>
      <c r="HH53" s="170">
        <f t="shared" si="2"/>
        <v>2515</v>
      </c>
      <c r="HI53" s="252"/>
      <c r="HJ53" s="171" t="s">
        <v>1227</v>
      </c>
      <c r="HK53" s="171" t="s">
        <v>1228</v>
      </c>
      <c r="HL53" s="171" t="s">
        <v>1229</v>
      </c>
      <c r="HM53" s="251" t="s">
        <v>167</v>
      </c>
      <c r="HN53" s="237" t="s">
        <v>494</v>
      </c>
      <c r="HO53" s="238" t="s">
        <v>194</v>
      </c>
      <c r="HP53" s="238" t="s">
        <v>470</v>
      </c>
      <c r="HQ53" s="237" t="s">
        <v>332</v>
      </c>
      <c r="HR53" s="236" t="s">
        <v>1230</v>
      </c>
      <c r="HS53" s="250" t="s">
        <v>723</v>
      </c>
      <c r="HT53" s="238" t="s">
        <v>8</v>
      </c>
      <c r="HU53" s="236" t="s">
        <v>56</v>
      </c>
      <c r="HV53" s="237" t="s">
        <v>101</v>
      </c>
      <c r="HW53" s="236" t="s">
        <v>15</v>
      </c>
      <c r="IC53" s="225" t="str">
        <f t="shared" si="10"/>
        <v>TGRAO Farelo</v>
      </c>
      <c r="ID53" s="7" t="str">
        <f t="shared" si="11"/>
        <v>PSN TGRAO Grão Farelo</v>
      </c>
      <c r="IE53" s="432" t="s">
        <v>107</v>
      </c>
      <c r="IF53" s="431" t="s">
        <v>681</v>
      </c>
      <c r="IG53" s="430" t="s">
        <v>681</v>
      </c>
      <c r="IH53" s="429" t="s">
        <v>101</v>
      </c>
      <c r="II53" s="428" t="s">
        <v>193</v>
      </c>
      <c r="IJ53" s="426">
        <v>40</v>
      </c>
      <c r="IK53" s="426">
        <v>2</v>
      </c>
      <c r="IL53" s="426">
        <v>25</v>
      </c>
      <c r="IM53" s="427">
        <v>4.166666666666667</v>
      </c>
      <c r="IN53" s="426">
        <v>1</v>
      </c>
      <c r="IO53" s="426">
        <v>100</v>
      </c>
      <c r="IP53" s="226">
        <f t="shared" si="12"/>
        <v>4.166666666666667</v>
      </c>
      <c r="JC53" s="425" t="s">
        <v>179</v>
      </c>
      <c r="JD53" s="424" t="s">
        <v>180</v>
      </c>
    </row>
    <row r="54" spans="32:264" ht="11.25" customHeight="1" x14ac:dyDescent="0.2">
      <c r="AF54" s="171" t="s">
        <v>17</v>
      </c>
      <c r="AG54" s="225" t="s">
        <v>103</v>
      </c>
      <c r="AH54" s="225" t="s">
        <v>17</v>
      </c>
      <c r="AI54" s="225" t="s">
        <v>103</v>
      </c>
      <c r="AJ54" s="225" t="s">
        <v>670</v>
      </c>
      <c r="AL54" s="7"/>
      <c r="AQ54" s="235" t="s">
        <v>1231</v>
      </c>
      <c r="AR54" s="225" t="s">
        <v>10</v>
      </c>
      <c r="AS54" s="225" t="s">
        <v>705</v>
      </c>
      <c r="AT54" s="225" t="s">
        <v>101</v>
      </c>
      <c r="AU54" s="241" t="s">
        <v>1048</v>
      </c>
      <c r="AV54" s="241" t="s">
        <v>10</v>
      </c>
      <c r="AX54" s="235" t="s">
        <v>1232</v>
      </c>
      <c r="AY54" s="225" t="s">
        <v>11</v>
      </c>
      <c r="AZ54" s="225" t="s">
        <v>1233</v>
      </c>
      <c r="BA54" s="225" t="s">
        <v>472</v>
      </c>
      <c r="BB54" s="225" t="s">
        <v>195</v>
      </c>
      <c r="BC54" s="225" t="s">
        <v>103</v>
      </c>
      <c r="BD54" s="241" t="s">
        <v>11</v>
      </c>
      <c r="BG54" s="235" t="s">
        <v>1234</v>
      </c>
      <c r="BH54" s="225" t="s">
        <v>56</v>
      </c>
      <c r="BI54" s="225" t="s">
        <v>107</v>
      </c>
      <c r="BJ54" s="225" t="s">
        <v>1235</v>
      </c>
      <c r="BK54" s="225" t="s">
        <v>194</v>
      </c>
      <c r="BL54" s="225" t="s">
        <v>101</v>
      </c>
      <c r="BM54" s="241" t="s">
        <v>20</v>
      </c>
      <c r="BP54" s="235" t="str">
        <f t="shared" si="0"/>
        <v>PCZ 5</v>
      </c>
      <c r="BQ54" s="225" t="s">
        <v>100</v>
      </c>
      <c r="BR54" s="171">
        <v>5</v>
      </c>
      <c r="BS54" s="171" t="s">
        <v>27</v>
      </c>
      <c r="BT54" s="241" t="s">
        <v>27</v>
      </c>
      <c r="BU54" s="241" t="s">
        <v>27</v>
      </c>
      <c r="BV54" s="241" t="s">
        <v>100</v>
      </c>
      <c r="BW54" s="241" t="s">
        <v>100</v>
      </c>
      <c r="CJ54" s="245">
        <f t="shared" si="3"/>
        <v>45325</v>
      </c>
      <c r="CK54" s="246">
        <v>1</v>
      </c>
      <c r="CL54" s="245">
        <f t="shared" si="8"/>
        <v>45326</v>
      </c>
      <c r="CM54" s="242">
        <v>4</v>
      </c>
      <c r="CN54" s="242" t="s">
        <v>2</v>
      </c>
      <c r="CO54" s="244" t="s">
        <v>143</v>
      </c>
      <c r="CP54" s="218" t="s">
        <v>2</v>
      </c>
      <c r="CQ54" s="269" t="s">
        <v>3</v>
      </c>
      <c r="DR54" s="330">
        <v>51</v>
      </c>
      <c r="DS54" s="329" t="s">
        <v>1236</v>
      </c>
      <c r="DT54" s="328">
        <v>51</v>
      </c>
      <c r="EA54" s="225" t="s">
        <v>1237</v>
      </c>
      <c r="EB54" s="225" t="s">
        <v>56</v>
      </c>
      <c r="EC54" s="225" t="s">
        <v>27</v>
      </c>
      <c r="ED54" s="225" t="s">
        <v>100</v>
      </c>
      <c r="EE54" s="225">
        <v>1603767</v>
      </c>
      <c r="EF54" s="225" t="s">
        <v>341</v>
      </c>
      <c r="EG54" s="232">
        <v>43393.791666666657</v>
      </c>
      <c r="EH54" s="225" t="s">
        <v>148</v>
      </c>
      <c r="EI54" s="225" t="s">
        <v>1237</v>
      </c>
      <c r="EK54" s="288" t="str">
        <f t="shared" si="9"/>
        <v>MRS TEAG VHP BL</v>
      </c>
      <c r="EL54" s="286" t="s">
        <v>10</v>
      </c>
      <c r="EM54" s="287" t="s">
        <v>28</v>
      </c>
      <c r="EN54" s="286" t="s">
        <v>670</v>
      </c>
      <c r="EO54" s="286" t="s">
        <v>194</v>
      </c>
      <c r="EP54" s="287" t="s">
        <v>28</v>
      </c>
      <c r="EQ54" s="287" t="s">
        <v>28</v>
      </c>
      <c r="ER54" s="286" t="s">
        <v>865</v>
      </c>
      <c r="GA54" s="387" t="s">
        <v>1238</v>
      </c>
      <c r="GB54" s="387" t="s">
        <v>252</v>
      </c>
      <c r="GC54" s="386">
        <v>112</v>
      </c>
      <c r="GD54" s="385" t="s">
        <v>10</v>
      </c>
      <c r="GE54" s="384" t="s">
        <v>28</v>
      </c>
      <c r="GF54" s="383" t="s">
        <v>196</v>
      </c>
      <c r="GG54" s="336" t="s">
        <v>566</v>
      </c>
      <c r="GH54" s="346"/>
      <c r="GI54" s="346"/>
      <c r="GJ54" s="346"/>
      <c r="GK54" s="345" t="s">
        <v>28</v>
      </c>
      <c r="GL54" s="382" t="s">
        <v>28</v>
      </c>
      <c r="HH54" s="170">
        <f t="shared" si="2"/>
        <v>2262</v>
      </c>
      <c r="HI54" s="252"/>
      <c r="HJ54" s="171" t="s">
        <v>1239</v>
      </c>
      <c r="HK54" s="171" t="s">
        <v>1198</v>
      </c>
      <c r="HL54" s="171" t="s">
        <v>1082</v>
      </c>
      <c r="HM54" s="251" t="s">
        <v>167</v>
      </c>
      <c r="HN54" s="237" t="s">
        <v>494</v>
      </c>
      <c r="HO54" s="238" t="s">
        <v>194</v>
      </c>
      <c r="HP54" s="238" t="s">
        <v>470</v>
      </c>
      <c r="HQ54" s="237" t="s">
        <v>650</v>
      </c>
      <c r="HR54" s="236" t="s">
        <v>107</v>
      </c>
      <c r="HS54" s="250" t="s">
        <v>495</v>
      </c>
      <c r="HT54" s="238" t="s">
        <v>8</v>
      </c>
      <c r="HU54" s="236" t="s">
        <v>54</v>
      </c>
      <c r="HV54" s="237" t="s">
        <v>101</v>
      </c>
      <c r="HW54" s="236" t="s">
        <v>16</v>
      </c>
      <c r="IC54" s="225" t="str">
        <f t="shared" si="10"/>
        <v>TGRAO Milho</v>
      </c>
      <c r="ID54" s="7" t="str">
        <f t="shared" si="11"/>
        <v>PSN TGRAO Grão Milho</v>
      </c>
      <c r="IE54" s="423" t="s">
        <v>107</v>
      </c>
      <c r="IF54" s="422" t="s">
        <v>681</v>
      </c>
      <c r="IG54" s="421" t="s">
        <v>681</v>
      </c>
      <c r="IH54" s="420" t="s">
        <v>101</v>
      </c>
      <c r="II54" s="419" t="s">
        <v>196</v>
      </c>
      <c r="IJ54" s="417">
        <v>40</v>
      </c>
      <c r="IK54" s="417">
        <v>2</v>
      </c>
      <c r="IL54" s="417">
        <v>25</v>
      </c>
      <c r="IM54" s="418">
        <v>4.166666666666667</v>
      </c>
      <c r="IN54" s="417">
        <v>1</v>
      </c>
      <c r="IO54" s="417">
        <v>100</v>
      </c>
      <c r="IP54" s="226">
        <f t="shared" si="12"/>
        <v>4.166666666666667</v>
      </c>
      <c r="JC54" s="237" t="s">
        <v>20</v>
      </c>
      <c r="JD54" s="397" t="s">
        <v>20</v>
      </c>
    </row>
    <row r="55" spans="32:264" ht="11.25" customHeight="1" x14ac:dyDescent="0.2">
      <c r="AF55" s="171" t="s">
        <v>103</v>
      </c>
      <c r="AG55" s="225" t="s">
        <v>103</v>
      </c>
      <c r="AH55" s="225" t="s">
        <v>17</v>
      </c>
      <c r="AI55" s="225" t="s">
        <v>103</v>
      </c>
      <c r="AJ55" s="225" t="s">
        <v>670</v>
      </c>
      <c r="AL55" s="7"/>
      <c r="AQ55" s="235" t="s">
        <v>1240</v>
      </c>
      <c r="AR55" s="225" t="s">
        <v>10</v>
      </c>
      <c r="AS55" s="225" t="s">
        <v>53</v>
      </c>
      <c r="AT55" s="225" t="s">
        <v>101</v>
      </c>
      <c r="AU55" s="241" t="s">
        <v>1048</v>
      </c>
      <c r="AV55" s="241" t="s">
        <v>10</v>
      </c>
      <c r="AX55" s="235" t="s">
        <v>1241</v>
      </c>
      <c r="AY55" s="225" t="s">
        <v>11</v>
      </c>
      <c r="AZ55" s="225" t="s">
        <v>1233</v>
      </c>
      <c r="BA55" s="225" t="s">
        <v>1242</v>
      </c>
      <c r="BB55" s="225" t="s">
        <v>195</v>
      </c>
      <c r="BC55" s="225" t="s">
        <v>103</v>
      </c>
      <c r="BD55" s="241" t="s">
        <v>11</v>
      </c>
      <c r="BG55" s="235" t="s">
        <v>1243</v>
      </c>
      <c r="BH55" s="225" t="s">
        <v>56</v>
      </c>
      <c r="BI55" s="225" t="s">
        <v>107</v>
      </c>
      <c r="BJ55" s="225" t="s">
        <v>1244</v>
      </c>
      <c r="BK55" s="225" t="s">
        <v>194</v>
      </c>
      <c r="BL55" s="225" t="s">
        <v>101</v>
      </c>
      <c r="BM55" s="241" t="s">
        <v>54</v>
      </c>
      <c r="BP55" s="235" t="str">
        <f t="shared" si="0"/>
        <v>PCZ 005 - TEG;</v>
      </c>
      <c r="BQ55" s="225" t="s">
        <v>100</v>
      </c>
      <c r="BR55" s="171" t="s">
        <v>667</v>
      </c>
      <c r="BS55" s="171" t="s">
        <v>27</v>
      </c>
      <c r="BT55" s="241" t="s">
        <v>27</v>
      </c>
      <c r="BU55" s="241" t="s">
        <v>27</v>
      </c>
      <c r="BV55" s="241" t="s">
        <v>100</v>
      </c>
      <c r="BW55" s="241" t="s">
        <v>100</v>
      </c>
      <c r="CJ55" s="271">
        <f t="shared" si="3"/>
        <v>45326</v>
      </c>
      <c r="CK55" s="272">
        <v>2</v>
      </c>
      <c r="CL55" s="271">
        <f t="shared" si="8"/>
        <v>45326.041666666664</v>
      </c>
      <c r="CM55" s="269">
        <v>1</v>
      </c>
      <c r="CN55" s="269" t="str">
        <f t="shared" ref="CN55:CN118" si="13">"D+"&amp;CK55-1</f>
        <v>D+1</v>
      </c>
      <c r="CO55" s="270" t="str">
        <f t="shared" ref="CO55:CO118" si="14">CM55&amp;CN55</f>
        <v>1D+1</v>
      </c>
      <c r="CP55" s="218" t="s">
        <v>2</v>
      </c>
      <c r="CQ55" s="269" t="s">
        <v>3</v>
      </c>
      <c r="DR55" s="330">
        <v>52</v>
      </c>
      <c r="DS55" s="329" t="s">
        <v>1245</v>
      </c>
      <c r="DT55" s="328">
        <v>52</v>
      </c>
      <c r="EA55" s="225" t="s">
        <v>1246</v>
      </c>
      <c r="EB55" s="225" t="s">
        <v>56</v>
      </c>
      <c r="EC55" s="225" t="s">
        <v>29</v>
      </c>
      <c r="ED55" s="225" t="s">
        <v>100</v>
      </c>
      <c r="EE55" s="225">
        <v>1603767</v>
      </c>
      <c r="EF55" s="225" t="s">
        <v>341</v>
      </c>
      <c r="EG55" s="232">
        <v>43393.791666666657</v>
      </c>
      <c r="EH55" s="225" t="s">
        <v>148</v>
      </c>
      <c r="EI55" s="225" t="s">
        <v>1246</v>
      </c>
      <c r="EK55" s="318" t="str">
        <f t="shared" si="9"/>
        <v>MRS CUTRALE FLO BL</v>
      </c>
      <c r="EL55" s="316" t="s">
        <v>10</v>
      </c>
      <c r="EM55" s="317" t="s">
        <v>30</v>
      </c>
      <c r="EN55" s="316" t="s">
        <v>475</v>
      </c>
      <c r="EO55" s="316" t="s">
        <v>194</v>
      </c>
      <c r="EP55" s="317" t="s">
        <v>51</v>
      </c>
      <c r="EQ55" s="317" t="s">
        <v>51</v>
      </c>
      <c r="ER55" s="316" t="s">
        <v>865</v>
      </c>
      <c r="GA55" s="381" t="s">
        <v>1247</v>
      </c>
      <c r="GB55" s="381" t="s">
        <v>254</v>
      </c>
      <c r="GC55" s="380">
        <v>132</v>
      </c>
      <c r="GD55" s="379" t="s">
        <v>10</v>
      </c>
      <c r="GE55" s="378" t="s">
        <v>28</v>
      </c>
      <c r="GF55" s="377" t="s">
        <v>103</v>
      </c>
      <c r="GG55" s="336" t="s">
        <v>566</v>
      </c>
      <c r="GH55" s="336"/>
      <c r="GI55" s="336"/>
      <c r="GJ55" s="336"/>
      <c r="GK55" s="335" t="s">
        <v>28</v>
      </c>
      <c r="GL55" s="376" t="s">
        <v>28</v>
      </c>
      <c r="HH55" s="170">
        <f t="shared" si="2"/>
        <v>2503</v>
      </c>
      <c r="HI55" s="252"/>
      <c r="HJ55" s="171" t="s">
        <v>1248</v>
      </c>
      <c r="HK55" s="171" t="s">
        <v>1143</v>
      </c>
      <c r="HL55" s="171" t="s">
        <v>1118</v>
      </c>
      <c r="HM55" s="251" t="s">
        <v>167</v>
      </c>
      <c r="HN55" s="237" t="s">
        <v>494</v>
      </c>
      <c r="HO55" s="238" t="s">
        <v>194</v>
      </c>
      <c r="HP55" s="238" t="s">
        <v>470</v>
      </c>
      <c r="HQ55" s="237" t="s">
        <v>650</v>
      </c>
      <c r="HR55" s="236" t="s">
        <v>100</v>
      </c>
      <c r="HS55" s="250" t="s">
        <v>495</v>
      </c>
      <c r="HT55" s="238" t="s">
        <v>8</v>
      </c>
      <c r="HU55" s="236" t="s">
        <v>29</v>
      </c>
      <c r="HV55" s="237" t="s">
        <v>101</v>
      </c>
      <c r="HW55" s="236" t="s">
        <v>16</v>
      </c>
      <c r="IC55" s="225" t="str">
        <f t="shared" si="10"/>
        <v>TGRAO Soja</v>
      </c>
      <c r="ID55" s="7" t="str">
        <f t="shared" si="11"/>
        <v>PSN TGRAO Grão Soja</v>
      </c>
      <c r="IE55" s="416" t="s">
        <v>107</v>
      </c>
      <c r="IF55" s="415" t="s">
        <v>681</v>
      </c>
      <c r="IG55" s="414" t="s">
        <v>681</v>
      </c>
      <c r="IH55" s="413" t="s">
        <v>101</v>
      </c>
      <c r="II55" s="412" t="s">
        <v>198</v>
      </c>
      <c r="IJ55" s="410">
        <v>40</v>
      </c>
      <c r="IK55" s="410">
        <v>2</v>
      </c>
      <c r="IL55" s="410">
        <v>25</v>
      </c>
      <c r="IM55" s="411">
        <v>4.166666666666667</v>
      </c>
      <c r="IN55" s="410">
        <v>1</v>
      </c>
      <c r="IO55" s="410">
        <v>100</v>
      </c>
      <c r="IP55" s="226">
        <f t="shared" si="12"/>
        <v>4.166666666666667</v>
      </c>
      <c r="JC55" s="406" t="s">
        <v>108</v>
      </c>
      <c r="JD55" s="405" t="s">
        <v>53</v>
      </c>
    </row>
    <row r="56" spans="32:264" ht="11.25" customHeight="1" x14ac:dyDescent="0.2">
      <c r="AF56" s="171" t="s">
        <v>1249</v>
      </c>
      <c r="AG56" s="225" t="s">
        <v>103</v>
      </c>
      <c r="AH56" s="225" t="s">
        <v>17</v>
      </c>
      <c r="AI56" s="225" t="s">
        <v>103</v>
      </c>
      <c r="AJ56" s="225" t="s">
        <v>670</v>
      </c>
      <c r="AL56" s="7"/>
      <c r="AQ56" s="235" t="s">
        <v>1250</v>
      </c>
      <c r="AR56" s="225" t="s">
        <v>10</v>
      </c>
      <c r="AS56" s="225" t="s">
        <v>548</v>
      </c>
      <c r="AT56" s="225" t="s">
        <v>101</v>
      </c>
      <c r="AU56" s="241" t="s">
        <v>1048</v>
      </c>
      <c r="AV56" s="241" t="s">
        <v>10</v>
      </c>
      <c r="AX56" s="235" t="s">
        <v>1251</v>
      </c>
      <c r="AY56" s="225" t="s">
        <v>11</v>
      </c>
      <c r="AZ56" s="225" t="s">
        <v>1252</v>
      </c>
      <c r="BA56" s="225" t="s">
        <v>472</v>
      </c>
      <c r="BB56" s="225" t="s">
        <v>195</v>
      </c>
      <c r="BC56" s="225" t="s">
        <v>103</v>
      </c>
      <c r="BD56" s="241" t="s">
        <v>11</v>
      </c>
      <c r="BG56" s="235" t="s">
        <v>1253</v>
      </c>
      <c r="BH56" s="225" t="s">
        <v>56</v>
      </c>
      <c r="BK56" s="225" t="s">
        <v>194</v>
      </c>
      <c r="BL56" s="225" t="s">
        <v>101</v>
      </c>
      <c r="BM56" s="241" t="s">
        <v>1110</v>
      </c>
      <c r="BP56" s="235" t="str">
        <f t="shared" si="0"/>
        <v>PCZ CARGILL</v>
      </c>
      <c r="BQ56" s="225" t="s">
        <v>100</v>
      </c>
      <c r="BR56" s="171" t="s">
        <v>557</v>
      </c>
      <c r="BS56" s="171" t="s">
        <v>27</v>
      </c>
      <c r="BT56" s="241" t="s">
        <v>27</v>
      </c>
      <c r="BU56" s="241" t="s">
        <v>27</v>
      </c>
      <c r="BV56" s="241" t="s">
        <v>100</v>
      </c>
      <c r="BW56" s="241" t="s">
        <v>100</v>
      </c>
      <c r="CJ56" s="267">
        <f t="shared" si="3"/>
        <v>45326</v>
      </c>
      <c r="CK56" s="268">
        <v>2</v>
      </c>
      <c r="CL56" s="267">
        <f t="shared" si="8"/>
        <v>45326.083333333336</v>
      </c>
      <c r="CM56" s="265">
        <v>1</v>
      </c>
      <c r="CN56" s="265" t="str">
        <f t="shared" si="13"/>
        <v>D+1</v>
      </c>
      <c r="CO56" s="266" t="str">
        <f t="shared" si="14"/>
        <v>1D+1</v>
      </c>
      <c r="CP56" s="218" t="s">
        <v>2</v>
      </c>
      <c r="CQ56" s="265" t="s">
        <v>3</v>
      </c>
      <c r="DR56" s="330">
        <v>53</v>
      </c>
      <c r="DS56" s="329" t="s">
        <v>1254</v>
      </c>
      <c r="DT56" s="328">
        <v>53</v>
      </c>
      <c r="EA56" s="225" t="s">
        <v>1255</v>
      </c>
      <c r="EB56" s="225" t="s">
        <v>56</v>
      </c>
      <c r="EC56" s="225" t="s">
        <v>129</v>
      </c>
      <c r="ED56" s="225" t="s">
        <v>107</v>
      </c>
      <c r="EE56" s="225">
        <v>1603841</v>
      </c>
      <c r="EF56" s="225" t="s">
        <v>1256</v>
      </c>
      <c r="EG56" s="232">
        <v>43393.833333333343</v>
      </c>
      <c r="EH56" s="225" t="s">
        <v>148</v>
      </c>
      <c r="EI56" s="225" t="s">
        <v>1255</v>
      </c>
      <c r="EK56" s="315" t="str">
        <f t="shared" si="9"/>
        <v>RUMO CUTRALE FLO BL</v>
      </c>
      <c r="EL56" s="313" t="s">
        <v>8</v>
      </c>
      <c r="EM56" s="314" t="s">
        <v>30</v>
      </c>
      <c r="EN56" s="313" t="s">
        <v>475</v>
      </c>
      <c r="EO56" s="313" t="s">
        <v>194</v>
      </c>
      <c r="EP56" s="314" t="s">
        <v>51</v>
      </c>
      <c r="EQ56" s="314" t="s">
        <v>51</v>
      </c>
      <c r="ER56" s="313" t="s">
        <v>865</v>
      </c>
      <c r="GA56" s="393" t="s">
        <v>1257</v>
      </c>
      <c r="GB56" s="393" t="s">
        <v>256</v>
      </c>
      <c r="GC56" s="392">
        <v>152</v>
      </c>
      <c r="GD56" s="391" t="s">
        <v>10</v>
      </c>
      <c r="GE56" s="390" t="s">
        <v>51</v>
      </c>
      <c r="GF56" s="389" t="s">
        <v>193</v>
      </c>
      <c r="GG56" s="355" t="s">
        <v>566</v>
      </c>
      <c r="GH56" s="355"/>
      <c r="GI56" s="355"/>
      <c r="GJ56" s="355"/>
      <c r="GK56" s="354" t="s">
        <v>51</v>
      </c>
      <c r="GL56" s="388" t="s">
        <v>30</v>
      </c>
      <c r="HH56" s="170">
        <f t="shared" si="2"/>
        <v>2522</v>
      </c>
      <c r="HI56" s="252"/>
      <c r="HJ56" s="171" t="s">
        <v>1258</v>
      </c>
      <c r="HK56" s="171" t="s">
        <v>800</v>
      </c>
      <c r="HL56" s="171" t="s">
        <v>801</v>
      </c>
      <c r="HM56" s="251" t="s">
        <v>167</v>
      </c>
      <c r="HN56" s="237" t="s">
        <v>494</v>
      </c>
      <c r="HO56" s="238" t="s">
        <v>194</v>
      </c>
      <c r="HP56" s="238" t="s">
        <v>470</v>
      </c>
      <c r="HQ56" s="237" t="s">
        <v>332</v>
      </c>
      <c r="HR56" s="236" t="s">
        <v>107</v>
      </c>
      <c r="HS56" s="250" t="s">
        <v>743</v>
      </c>
      <c r="HT56" s="238" t="s">
        <v>8</v>
      </c>
      <c r="HU56" s="236" t="s">
        <v>26</v>
      </c>
      <c r="HV56" s="237" t="s">
        <v>101</v>
      </c>
      <c r="HW56" s="236" t="s">
        <v>15</v>
      </c>
      <c r="IC56" s="225" t="str">
        <f t="shared" si="10"/>
        <v xml:space="preserve"> </v>
      </c>
      <c r="ID56" s="409" t="s">
        <v>1259</v>
      </c>
      <c r="JC56" s="237" t="s">
        <v>102</v>
      </c>
      <c r="JD56" s="397" t="s">
        <v>53</v>
      </c>
    </row>
    <row r="57" spans="32:264" x14ac:dyDescent="0.2">
      <c r="AF57" s="171" t="s">
        <v>1260</v>
      </c>
      <c r="AG57" s="225" t="s">
        <v>103</v>
      </c>
      <c r="AH57" s="225" t="s">
        <v>17</v>
      </c>
      <c r="AI57" s="225" t="s">
        <v>103</v>
      </c>
      <c r="AJ57" s="225" t="s">
        <v>670</v>
      </c>
      <c r="AL57" s="7"/>
      <c r="AQ57" s="235" t="s">
        <v>1261</v>
      </c>
      <c r="AR57" s="225" t="s">
        <v>10</v>
      </c>
      <c r="AS57" s="225" t="s">
        <v>1262</v>
      </c>
      <c r="AT57" s="225" t="s">
        <v>101</v>
      </c>
      <c r="AU57" s="241" t="s">
        <v>1048</v>
      </c>
      <c r="AV57" s="241" t="s">
        <v>10</v>
      </c>
      <c r="AX57" s="235" t="s">
        <v>1263</v>
      </c>
      <c r="AY57" s="225" t="s">
        <v>11</v>
      </c>
      <c r="AZ57" s="225" t="s">
        <v>471</v>
      </c>
      <c r="BA57" s="225" t="s">
        <v>472</v>
      </c>
      <c r="BB57" s="225" t="s">
        <v>195</v>
      </c>
      <c r="BC57" s="225" t="s">
        <v>103</v>
      </c>
      <c r="BD57" s="241" t="s">
        <v>11</v>
      </c>
      <c r="BG57" s="235" t="s">
        <v>1264</v>
      </c>
      <c r="BH57" s="225" t="s">
        <v>56</v>
      </c>
      <c r="BI57" s="225" t="s">
        <v>107</v>
      </c>
      <c r="BJ57" s="225" t="s">
        <v>1265</v>
      </c>
      <c r="BK57" s="225" t="s">
        <v>194</v>
      </c>
      <c r="BL57" s="225" t="s">
        <v>101</v>
      </c>
      <c r="BM57" s="241" t="s">
        <v>55</v>
      </c>
      <c r="BP57" s="235" t="str">
        <f t="shared" si="0"/>
        <v>PCZ TEG</v>
      </c>
      <c r="BQ57" s="225" t="s">
        <v>100</v>
      </c>
      <c r="BR57" s="171" t="s">
        <v>27</v>
      </c>
      <c r="BS57" s="171" t="s">
        <v>27</v>
      </c>
      <c r="BT57" s="241" t="s">
        <v>27</v>
      </c>
      <c r="BU57" s="241" t="s">
        <v>27</v>
      </c>
      <c r="BV57" s="241" t="s">
        <v>100</v>
      </c>
      <c r="BW57" s="241" t="s">
        <v>100</v>
      </c>
      <c r="CJ57" s="267">
        <f t="shared" si="3"/>
        <v>45326</v>
      </c>
      <c r="CK57" s="268">
        <v>2</v>
      </c>
      <c r="CL57" s="267">
        <f t="shared" si="8"/>
        <v>45326.125</v>
      </c>
      <c r="CM57" s="265">
        <v>1</v>
      </c>
      <c r="CN57" s="265" t="str">
        <f t="shared" si="13"/>
        <v>D+1</v>
      </c>
      <c r="CO57" s="266" t="str">
        <f t="shared" si="14"/>
        <v>1D+1</v>
      </c>
      <c r="CP57" s="218" t="s">
        <v>2</v>
      </c>
      <c r="CQ57" s="265" t="s">
        <v>3</v>
      </c>
      <c r="DR57" s="330">
        <v>54</v>
      </c>
      <c r="DS57" s="329" t="s">
        <v>1266</v>
      </c>
      <c r="DT57" s="328">
        <v>54</v>
      </c>
      <c r="EA57" s="225" t="s">
        <v>1267</v>
      </c>
      <c r="EB57" s="225" t="s">
        <v>56</v>
      </c>
      <c r="EC57" s="225" t="s">
        <v>112</v>
      </c>
      <c r="ED57" s="225" t="s">
        <v>107</v>
      </c>
      <c r="EE57" s="225">
        <v>1603841</v>
      </c>
      <c r="EF57" s="225" t="s">
        <v>1256</v>
      </c>
      <c r="EG57" s="232">
        <v>43393.833333333343</v>
      </c>
      <c r="EH57" s="225" t="s">
        <v>148</v>
      </c>
      <c r="EI57" s="225" t="s">
        <v>1267</v>
      </c>
      <c r="EK57" s="312" t="str">
        <f t="shared" si="9"/>
        <v>VLI CUTRALE FLO BE</v>
      </c>
      <c r="EL57" s="310" t="s">
        <v>11</v>
      </c>
      <c r="EM57" s="311" t="s">
        <v>30</v>
      </c>
      <c r="EN57" s="310" t="s">
        <v>475</v>
      </c>
      <c r="EO57" s="310" t="s">
        <v>195</v>
      </c>
      <c r="EP57" s="311" t="s">
        <v>51</v>
      </c>
      <c r="EQ57" s="311" t="s">
        <v>51</v>
      </c>
      <c r="ER57" s="310" t="s">
        <v>865</v>
      </c>
      <c r="GA57" s="387" t="s">
        <v>1268</v>
      </c>
      <c r="GB57" s="387" t="s">
        <v>258</v>
      </c>
      <c r="GC57" s="386">
        <v>161</v>
      </c>
      <c r="GD57" s="385" t="s">
        <v>10</v>
      </c>
      <c r="GE57" s="384" t="s">
        <v>51</v>
      </c>
      <c r="GF57" s="383" t="s">
        <v>198</v>
      </c>
      <c r="GG57" s="346" t="s">
        <v>566</v>
      </c>
      <c r="GH57" s="346"/>
      <c r="GI57" s="346"/>
      <c r="GJ57" s="346"/>
      <c r="GK57" s="345" t="s">
        <v>51</v>
      </c>
      <c r="GL57" s="382" t="s">
        <v>30</v>
      </c>
      <c r="HH57" s="170">
        <f t="shared" si="2"/>
        <v>2523</v>
      </c>
      <c r="HI57" s="252"/>
      <c r="HJ57" s="171" t="s">
        <v>1269</v>
      </c>
      <c r="HK57" s="171" t="s">
        <v>1198</v>
      </c>
      <c r="HL57" s="171" t="s">
        <v>1082</v>
      </c>
      <c r="HM57" s="251" t="s">
        <v>167</v>
      </c>
      <c r="HN57" s="237" t="s">
        <v>494</v>
      </c>
      <c r="HO57" s="238" t="s">
        <v>194</v>
      </c>
      <c r="HP57" s="238" t="s">
        <v>470</v>
      </c>
      <c r="HQ57" s="237" t="s">
        <v>650</v>
      </c>
      <c r="HR57" s="236" t="s">
        <v>107</v>
      </c>
      <c r="HS57" s="250" t="s">
        <v>495</v>
      </c>
      <c r="HT57" s="238" t="s">
        <v>8</v>
      </c>
      <c r="HU57" s="236" t="s">
        <v>54</v>
      </c>
      <c r="HV57" s="237" t="s">
        <v>101</v>
      </c>
      <c r="HW57" s="236" t="s">
        <v>16</v>
      </c>
      <c r="IC57" s="225" t="str">
        <f t="shared" si="10"/>
        <v xml:space="preserve"> </v>
      </c>
      <c r="ID57" s="407" t="s">
        <v>1270</v>
      </c>
      <c r="JC57" s="237" t="s">
        <v>104</v>
      </c>
      <c r="JD57" s="397" t="s">
        <v>53</v>
      </c>
    </row>
    <row r="58" spans="32:264" x14ac:dyDescent="0.2">
      <c r="AF58" s="171" t="s">
        <v>1271</v>
      </c>
      <c r="AG58" s="225" t="s">
        <v>103</v>
      </c>
      <c r="AH58" s="225" t="s">
        <v>17</v>
      </c>
      <c r="AI58" s="225" t="s">
        <v>103</v>
      </c>
      <c r="AJ58" s="225" t="s">
        <v>670</v>
      </c>
      <c r="AL58" s="7"/>
      <c r="AQ58" s="235" t="s">
        <v>1272</v>
      </c>
      <c r="AR58" s="225" t="s">
        <v>10</v>
      </c>
      <c r="AS58" s="225" t="s">
        <v>743</v>
      </c>
      <c r="AT58" s="225" t="s">
        <v>101</v>
      </c>
      <c r="AU58" s="241" t="s">
        <v>1048</v>
      </c>
      <c r="AV58" s="241" t="s">
        <v>10</v>
      </c>
      <c r="AX58" s="235" t="s">
        <v>1273</v>
      </c>
      <c r="AY58" s="225" t="s">
        <v>11</v>
      </c>
      <c r="AZ58" s="225" t="s">
        <v>471</v>
      </c>
      <c r="BA58" s="225" t="s">
        <v>472</v>
      </c>
      <c r="BB58" s="225" t="s">
        <v>195</v>
      </c>
      <c r="BC58" s="225" t="s">
        <v>101</v>
      </c>
      <c r="BD58" s="241" t="s">
        <v>11</v>
      </c>
      <c r="BG58" s="235" t="s">
        <v>1274</v>
      </c>
      <c r="BH58" s="225" t="s">
        <v>56</v>
      </c>
      <c r="BI58" s="225" t="s">
        <v>100</v>
      </c>
      <c r="BJ58" s="225" t="s">
        <v>1275</v>
      </c>
      <c r="BK58" s="225" t="s">
        <v>194</v>
      </c>
      <c r="BL58" s="225" t="s">
        <v>101</v>
      </c>
      <c r="BM58" s="241" t="s">
        <v>51</v>
      </c>
      <c r="BP58" s="235" t="str">
        <f t="shared" si="0"/>
        <v>ZPG TERLOC</v>
      </c>
      <c r="BQ58" s="225" t="s">
        <v>473</v>
      </c>
      <c r="BR58" s="171" t="s">
        <v>130</v>
      </c>
      <c r="BS58" s="171" t="s">
        <v>314</v>
      </c>
      <c r="BT58" s="241" t="s">
        <v>314</v>
      </c>
      <c r="BU58" s="241" t="s">
        <v>314</v>
      </c>
      <c r="BV58" s="241" t="s">
        <v>473</v>
      </c>
      <c r="BW58" s="241" t="s">
        <v>473</v>
      </c>
      <c r="CJ58" s="267">
        <f t="shared" si="3"/>
        <v>45326</v>
      </c>
      <c r="CK58" s="268">
        <v>2</v>
      </c>
      <c r="CL58" s="267">
        <f t="shared" si="8"/>
        <v>45326.166666666664</v>
      </c>
      <c r="CM58" s="265">
        <v>1</v>
      </c>
      <c r="CN58" s="265" t="str">
        <f t="shared" si="13"/>
        <v>D+1</v>
      </c>
      <c r="CO58" s="266" t="str">
        <f t="shared" si="14"/>
        <v>1D+1</v>
      </c>
      <c r="CP58" s="218" t="s">
        <v>2</v>
      </c>
      <c r="CQ58" s="265" t="s">
        <v>3</v>
      </c>
      <c r="DR58" s="330">
        <v>55</v>
      </c>
      <c r="DS58" s="329" t="s">
        <v>1276</v>
      </c>
      <c r="DT58" s="328">
        <v>55</v>
      </c>
      <c r="EA58" s="225" t="s">
        <v>1277</v>
      </c>
      <c r="EB58" s="225" t="s">
        <v>56</v>
      </c>
      <c r="EC58" s="225" t="s">
        <v>27</v>
      </c>
      <c r="ED58" s="225" t="s">
        <v>100</v>
      </c>
      <c r="EE58" s="225">
        <v>1603729</v>
      </c>
      <c r="EF58" s="225" t="s">
        <v>339</v>
      </c>
      <c r="EG58" s="232">
        <v>43393.958333333343</v>
      </c>
      <c r="EH58" s="225" t="s">
        <v>148</v>
      </c>
      <c r="EI58" s="225" t="s">
        <v>1277</v>
      </c>
      <c r="EK58" s="309" t="str">
        <f t="shared" si="9"/>
        <v>MRS CUTRALE MIL BL</v>
      </c>
      <c r="EL58" s="307" t="s">
        <v>10</v>
      </c>
      <c r="EM58" s="308" t="s">
        <v>30</v>
      </c>
      <c r="EN58" s="307" t="s">
        <v>563</v>
      </c>
      <c r="EO58" s="307" t="s">
        <v>194</v>
      </c>
      <c r="EP58" s="308" t="s">
        <v>51</v>
      </c>
      <c r="EQ58" s="308" t="s">
        <v>51</v>
      </c>
      <c r="ER58" s="307" t="s">
        <v>865</v>
      </c>
      <c r="GA58" s="381" t="s">
        <v>1278</v>
      </c>
      <c r="GB58" s="381" t="s">
        <v>260</v>
      </c>
      <c r="GC58" s="380">
        <v>170</v>
      </c>
      <c r="GD58" s="379" t="s">
        <v>10</v>
      </c>
      <c r="GE58" s="378" t="s">
        <v>51</v>
      </c>
      <c r="GF58" s="377" t="s">
        <v>196</v>
      </c>
      <c r="GG58" s="336" t="s">
        <v>566</v>
      </c>
      <c r="GH58" s="336"/>
      <c r="GI58" s="336"/>
      <c r="GJ58" s="336"/>
      <c r="GK58" s="335" t="s">
        <v>51</v>
      </c>
      <c r="GL58" s="376" t="s">
        <v>30</v>
      </c>
      <c r="HH58" s="170">
        <f t="shared" si="2"/>
        <v>2533</v>
      </c>
      <c r="HI58" s="252"/>
      <c r="HJ58" s="171" t="s">
        <v>1279</v>
      </c>
      <c r="HK58" s="171" t="s">
        <v>1280</v>
      </c>
      <c r="HL58" s="171" t="s">
        <v>886</v>
      </c>
      <c r="HM58" s="251" t="s">
        <v>32</v>
      </c>
      <c r="HN58" s="237" t="s">
        <v>494</v>
      </c>
      <c r="HO58" s="238" t="s">
        <v>194</v>
      </c>
      <c r="HP58" s="238" t="s">
        <v>470</v>
      </c>
      <c r="HQ58" s="237" t="s">
        <v>332</v>
      </c>
      <c r="HR58" s="236" t="s">
        <v>107</v>
      </c>
      <c r="HS58" s="250" t="s">
        <v>958</v>
      </c>
      <c r="HT58" s="238" t="s">
        <v>8</v>
      </c>
      <c r="HU58" s="236" t="s">
        <v>24</v>
      </c>
      <c r="HV58" s="237" t="s">
        <v>101</v>
      </c>
      <c r="HW58" s="236" t="s">
        <v>15</v>
      </c>
      <c r="IC58" s="225" t="str">
        <f t="shared" si="10"/>
        <v xml:space="preserve"> </v>
      </c>
      <c r="ID58" s="407" t="s">
        <v>1281</v>
      </c>
      <c r="JC58" s="396" t="s">
        <v>106</v>
      </c>
      <c r="JD58" s="395" t="s">
        <v>54</v>
      </c>
    </row>
    <row r="59" spans="32:264" x14ac:dyDescent="0.2">
      <c r="AF59" s="171" t="s">
        <v>1282</v>
      </c>
      <c r="AG59" s="225" t="s">
        <v>103</v>
      </c>
      <c r="AH59" s="225" t="s">
        <v>17</v>
      </c>
      <c r="AI59" s="225" t="s">
        <v>103</v>
      </c>
      <c r="AJ59" s="225" t="s">
        <v>670</v>
      </c>
      <c r="AL59" s="7"/>
      <c r="AQ59" s="235" t="s">
        <v>1283</v>
      </c>
      <c r="AR59" s="225" t="s">
        <v>56</v>
      </c>
      <c r="AS59" s="225" t="s">
        <v>1284</v>
      </c>
      <c r="AT59" s="225" t="s">
        <v>101</v>
      </c>
      <c r="AU59" s="241" t="s">
        <v>1285</v>
      </c>
      <c r="AV59" s="241" t="s">
        <v>1286</v>
      </c>
      <c r="AX59" s="235" t="s">
        <v>1287</v>
      </c>
      <c r="AY59" s="225" t="s">
        <v>11</v>
      </c>
      <c r="AZ59" s="225" t="s">
        <v>1288</v>
      </c>
      <c r="BA59" s="225" t="s">
        <v>1289</v>
      </c>
      <c r="BB59" s="225" t="s">
        <v>195</v>
      </c>
      <c r="BC59" s="225" t="s">
        <v>103</v>
      </c>
      <c r="BD59" s="241" t="s">
        <v>11</v>
      </c>
      <c r="BG59" s="235" t="s">
        <v>1290</v>
      </c>
      <c r="BH59" s="225" t="s">
        <v>56</v>
      </c>
      <c r="BI59" s="225" t="s">
        <v>107</v>
      </c>
      <c r="BJ59" s="225" t="s">
        <v>681</v>
      </c>
      <c r="BK59" s="225" t="s">
        <v>194</v>
      </c>
      <c r="BL59" s="225" t="s">
        <v>101</v>
      </c>
      <c r="BM59" s="241" t="s">
        <v>55</v>
      </c>
      <c r="BP59" s="235" t="str">
        <f t="shared" si="0"/>
        <v>PCZ 4</v>
      </c>
      <c r="BQ59" s="225" t="s">
        <v>100</v>
      </c>
      <c r="BR59" s="171">
        <v>4</v>
      </c>
      <c r="BS59" s="171" t="s">
        <v>537</v>
      </c>
      <c r="BT59" s="241" t="s">
        <v>537</v>
      </c>
      <c r="BU59" s="241" t="s">
        <v>537</v>
      </c>
      <c r="BV59" s="241" t="s">
        <v>100</v>
      </c>
      <c r="BW59" s="241" t="s">
        <v>100</v>
      </c>
      <c r="CJ59" s="267">
        <f t="shared" si="3"/>
        <v>45326</v>
      </c>
      <c r="CK59" s="268">
        <v>2</v>
      </c>
      <c r="CL59" s="267">
        <f t="shared" si="8"/>
        <v>45326.208333333336</v>
      </c>
      <c r="CM59" s="265">
        <v>1</v>
      </c>
      <c r="CN59" s="265" t="str">
        <f t="shared" si="13"/>
        <v>D+1</v>
      </c>
      <c r="CO59" s="266" t="str">
        <f t="shared" si="14"/>
        <v>1D+1</v>
      </c>
      <c r="CP59" s="218" t="s">
        <v>2</v>
      </c>
      <c r="CQ59" s="265" t="s">
        <v>3</v>
      </c>
      <c r="DR59" s="330">
        <v>56</v>
      </c>
      <c r="DS59" s="329" t="s">
        <v>1291</v>
      </c>
      <c r="DT59" s="328">
        <v>56</v>
      </c>
      <c r="EA59" s="225" t="s">
        <v>1292</v>
      </c>
      <c r="EB59" s="225" t="s">
        <v>56</v>
      </c>
      <c r="EC59" s="225" t="s">
        <v>29</v>
      </c>
      <c r="ED59" s="225" t="s">
        <v>100</v>
      </c>
      <c r="EE59" s="225">
        <v>1603729</v>
      </c>
      <c r="EF59" s="225" t="s">
        <v>339</v>
      </c>
      <c r="EG59" s="232">
        <v>43393.958333333343</v>
      </c>
      <c r="EH59" s="225" t="s">
        <v>148</v>
      </c>
      <c r="EI59" s="225" t="s">
        <v>1292</v>
      </c>
      <c r="EK59" s="306" t="str">
        <f t="shared" si="9"/>
        <v>RUMO CUTRALE MIL BL</v>
      </c>
      <c r="EL59" s="304" t="s">
        <v>8</v>
      </c>
      <c r="EM59" s="305" t="s">
        <v>30</v>
      </c>
      <c r="EN59" s="304" t="s">
        <v>563</v>
      </c>
      <c r="EO59" s="304" t="s">
        <v>194</v>
      </c>
      <c r="EP59" s="305" t="s">
        <v>51</v>
      </c>
      <c r="EQ59" s="305" t="s">
        <v>51</v>
      </c>
      <c r="ER59" s="304" t="s">
        <v>865</v>
      </c>
      <c r="GA59" s="393" t="s">
        <v>1293</v>
      </c>
      <c r="GB59" s="393" t="s">
        <v>262</v>
      </c>
      <c r="GC59" s="392">
        <v>190</v>
      </c>
      <c r="GD59" s="391" t="s">
        <v>10</v>
      </c>
      <c r="GE59" s="390" t="s">
        <v>106</v>
      </c>
      <c r="GF59" s="389" t="s">
        <v>193</v>
      </c>
      <c r="GG59" s="355" t="s">
        <v>566</v>
      </c>
      <c r="GH59" s="355"/>
      <c r="GI59" s="355"/>
      <c r="GJ59" s="355"/>
      <c r="GK59" s="354" t="s">
        <v>106</v>
      </c>
      <c r="GL59" s="388" t="s">
        <v>54</v>
      </c>
      <c r="HH59" s="170">
        <f t="shared" si="2"/>
        <v>2540</v>
      </c>
      <c r="HI59" s="252"/>
      <c r="HJ59" s="171" t="s">
        <v>1294</v>
      </c>
      <c r="HK59" s="171" t="s">
        <v>1295</v>
      </c>
      <c r="HL59" s="171" t="s">
        <v>1296</v>
      </c>
      <c r="HM59" s="251" t="s">
        <v>32</v>
      </c>
      <c r="HN59" s="237" t="s">
        <v>494</v>
      </c>
      <c r="HO59" s="238" t="s">
        <v>194</v>
      </c>
      <c r="HP59" s="238" t="s">
        <v>470</v>
      </c>
      <c r="HQ59" s="237" t="s">
        <v>332</v>
      </c>
      <c r="HR59" s="236" t="s">
        <v>107</v>
      </c>
      <c r="HS59" s="250" t="s">
        <v>53</v>
      </c>
      <c r="HT59" s="238" t="s">
        <v>8</v>
      </c>
      <c r="HU59" s="236" t="s">
        <v>53</v>
      </c>
      <c r="HV59" s="237" t="s">
        <v>101</v>
      </c>
      <c r="HW59" s="236" t="s">
        <v>16</v>
      </c>
      <c r="IC59" s="225" t="str">
        <f t="shared" si="10"/>
        <v xml:space="preserve"> </v>
      </c>
      <c r="ID59" s="407" t="s">
        <v>1297</v>
      </c>
      <c r="JC59" s="406" t="s">
        <v>55</v>
      </c>
      <c r="JD59" s="405" t="s">
        <v>55</v>
      </c>
    </row>
    <row r="60" spans="32:264" x14ac:dyDescent="0.2">
      <c r="AF60" s="171" t="s">
        <v>1298</v>
      </c>
      <c r="AG60" s="225" t="s">
        <v>103</v>
      </c>
      <c r="AH60" s="225" t="s">
        <v>17</v>
      </c>
      <c r="AI60" s="225" t="s">
        <v>103</v>
      </c>
      <c r="AJ60" s="225" t="s">
        <v>670</v>
      </c>
      <c r="AL60" s="7"/>
      <c r="AQ60" s="235" t="s">
        <v>1299</v>
      </c>
      <c r="AR60" s="225" t="s">
        <v>56</v>
      </c>
      <c r="AS60" s="225" t="s">
        <v>958</v>
      </c>
      <c r="AT60" s="225" t="s">
        <v>101</v>
      </c>
      <c r="AU60" s="241" t="s">
        <v>1300</v>
      </c>
      <c r="AV60" s="241" t="s">
        <v>1300</v>
      </c>
      <c r="AX60" s="235" t="s">
        <v>1301</v>
      </c>
      <c r="AY60" s="225" t="s">
        <v>11</v>
      </c>
      <c r="AZ60" s="225" t="s">
        <v>1288</v>
      </c>
      <c r="BA60" s="225" t="s">
        <v>1242</v>
      </c>
      <c r="BB60" s="225" t="s">
        <v>195</v>
      </c>
      <c r="BC60" s="225" t="s">
        <v>103</v>
      </c>
      <c r="BD60" s="241" t="s">
        <v>11</v>
      </c>
      <c r="BG60" s="235" t="s">
        <v>1302</v>
      </c>
      <c r="BH60" s="225" t="s">
        <v>56</v>
      </c>
      <c r="BI60" s="225" t="s">
        <v>100</v>
      </c>
      <c r="BJ60" s="225" t="s">
        <v>1303</v>
      </c>
      <c r="BK60" s="225" t="s">
        <v>194</v>
      </c>
      <c r="BL60" s="225" t="s">
        <v>315</v>
      </c>
      <c r="BM60" s="241" t="s">
        <v>1063</v>
      </c>
      <c r="BP60" s="235" t="str">
        <f t="shared" si="0"/>
        <v>PCZ 830</v>
      </c>
      <c r="BQ60" s="225" t="s">
        <v>100</v>
      </c>
      <c r="BR60" s="171">
        <v>830</v>
      </c>
      <c r="BS60" s="171" t="s">
        <v>537</v>
      </c>
      <c r="BT60" s="241" t="s">
        <v>537</v>
      </c>
      <c r="BU60" s="241" t="s">
        <v>537</v>
      </c>
      <c r="BV60" s="241" t="s">
        <v>100</v>
      </c>
      <c r="BW60" s="241" t="s">
        <v>100</v>
      </c>
      <c r="CJ60" s="263">
        <f t="shared" si="3"/>
        <v>45326</v>
      </c>
      <c r="CK60" s="264">
        <v>2</v>
      </c>
      <c r="CL60" s="263">
        <f t="shared" si="8"/>
        <v>45326.25</v>
      </c>
      <c r="CM60" s="262">
        <v>1</v>
      </c>
      <c r="CN60" s="262" t="str">
        <f t="shared" si="13"/>
        <v>D+1</v>
      </c>
      <c r="CO60" s="261" t="str">
        <f t="shared" si="14"/>
        <v>1D+1</v>
      </c>
      <c r="CP60" s="218" t="s">
        <v>2</v>
      </c>
      <c r="CQ60" s="262" t="s">
        <v>3</v>
      </c>
      <c r="DR60" s="330">
        <v>57</v>
      </c>
      <c r="DS60" s="329" t="s">
        <v>1304</v>
      </c>
      <c r="DT60" s="328">
        <v>57</v>
      </c>
      <c r="EA60" s="225" t="s">
        <v>1305</v>
      </c>
      <c r="EB60" s="225" t="s">
        <v>56</v>
      </c>
      <c r="EC60" s="225" t="s">
        <v>56</v>
      </c>
      <c r="ED60" s="225" t="s">
        <v>107</v>
      </c>
      <c r="EE60" s="225">
        <v>1604043</v>
      </c>
      <c r="EF60" s="225" t="s">
        <v>520</v>
      </c>
      <c r="EG60" s="232">
        <v>43393.958333333343</v>
      </c>
      <c r="EH60" s="225" t="s">
        <v>148</v>
      </c>
      <c r="EI60" s="225" t="s">
        <v>1305</v>
      </c>
      <c r="EK60" s="303" t="str">
        <f t="shared" si="9"/>
        <v>VLI CUTRALE MIL BE</v>
      </c>
      <c r="EL60" s="301" t="s">
        <v>11</v>
      </c>
      <c r="EM60" s="302" t="s">
        <v>30</v>
      </c>
      <c r="EN60" s="301" t="s">
        <v>563</v>
      </c>
      <c r="EO60" s="301" t="s">
        <v>195</v>
      </c>
      <c r="EP60" s="302" t="s">
        <v>51</v>
      </c>
      <c r="EQ60" s="302" t="s">
        <v>51</v>
      </c>
      <c r="ER60" s="301" t="s">
        <v>865</v>
      </c>
      <c r="GA60" s="387" t="s">
        <v>1306</v>
      </c>
      <c r="GB60" s="387" t="s">
        <v>264</v>
      </c>
      <c r="GC60" s="386">
        <v>199</v>
      </c>
      <c r="GD60" s="385" t="s">
        <v>10</v>
      </c>
      <c r="GE60" s="384" t="s">
        <v>106</v>
      </c>
      <c r="GF60" s="383" t="s">
        <v>198</v>
      </c>
      <c r="GG60" s="346" t="s">
        <v>566</v>
      </c>
      <c r="GH60" s="346"/>
      <c r="GI60" s="346"/>
      <c r="GJ60" s="346"/>
      <c r="GK60" s="345" t="s">
        <v>106</v>
      </c>
      <c r="GL60" s="382" t="s">
        <v>54</v>
      </c>
      <c r="HH60" s="170">
        <f t="shared" si="2"/>
        <v>2541</v>
      </c>
      <c r="HI60" s="252"/>
      <c r="HJ60" s="171" t="s">
        <v>1307</v>
      </c>
      <c r="HK60" s="171" t="s">
        <v>1308</v>
      </c>
      <c r="HL60" s="171" t="s">
        <v>1309</v>
      </c>
      <c r="HM60" s="251" t="s">
        <v>32</v>
      </c>
      <c r="HN60" s="237" t="s">
        <v>494</v>
      </c>
      <c r="HO60" s="238" t="s">
        <v>194</v>
      </c>
      <c r="HP60" s="238" t="s">
        <v>470</v>
      </c>
      <c r="HQ60" s="237" t="s">
        <v>332</v>
      </c>
      <c r="HR60" s="236" t="s">
        <v>107</v>
      </c>
      <c r="HS60" s="250" t="s">
        <v>557</v>
      </c>
      <c r="HT60" s="238" t="s">
        <v>8</v>
      </c>
      <c r="HU60" s="236" t="s">
        <v>20</v>
      </c>
      <c r="HV60" s="237" t="s">
        <v>101</v>
      </c>
      <c r="HW60" s="236" t="s">
        <v>16</v>
      </c>
      <c r="IC60" s="225" t="str">
        <f t="shared" si="10"/>
        <v xml:space="preserve"> </v>
      </c>
      <c r="ID60" s="407" t="s">
        <v>1310</v>
      </c>
      <c r="JC60" s="237" t="s">
        <v>56</v>
      </c>
      <c r="JD60" s="397" t="s">
        <v>56</v>
      </c>
    </row>
    <row r="61" spans="32:264" x14ac:dyDescent="0.2">
      <c r="AF61" s="171" t="s">
        <v>1311</v>
      </c>
      <c r="AG61" s="225" t="s">
        <v>103</v>
      </c>
      <c r="AH61" s="225" t="s">
        <v>17</v>
      </c>
      <c r="AI61" s="225" t="s">
        <v>103</v>
      </c>
      <c r="AJ61" s="225" t="s">
        <v>670</v>
      </c>
      <c r="AL61" s="7"/>
      <c r="AQ61" s="235" t="s">
        <v>1312</v>
      </c>
      <c r="AR61" s="225" t="s">
        <v>56</v>
      </c>
      <c r="AS61" s="225" t="s">
        <v>1313</v>
      </c>
      <c r="AT61" s="225" t="s">
        <v>101</v>
      </c>
      <c r="AU61" s="241" t="s">
        <v>1300</v>
      </c>
      <c r="AV61" s="241" t="s">
        <v>1300</v>
      </c>
      <c r="AX61" s="235" t="s">
        <v>1314</v>
      </c>
      <c r="AY61" s="225" t="s">
        <v>11</v>
      </c>
      <c r="AZ61" s="225" t="s">
        <v>1288</v>
      </c>
      <c r="BA61" s="225" t="s">
        <v>1315</v>
      </c>
      <c r="BB61" s="225" t="s">
        <v>195</v>
      </c>
      <c r="BC61" s="225" t="s">
        <v>103</v>
      </c>
      <c r="BD61" s="241" t="s">
        <v>11</v>
      </c>
      <c r="BG61" s="235" t="s">
        <v>1316</v>
      </c>
      <c r="BH61" s="225" t="s">
        <v>10</v>
      </c>
      <c r="BI61" s="225" t="s">
        <v>572</v>
      </c>
      <c r="BJ61" s="225" t="s">
        <v>990</v>
      </c>
      <c r="BK61" s="225" t="s">
        <v>194</v>
      </c>
      <c r="BL61" s="225" t="s">
        <v>101</v>
      </c>
      <c r="BM61" s="241" t="s">
        <v>54</v>
      </c>
      <c r="BP61" s="235" t="str">
        <f t="shared" si="0"/>
        <v>PCZ TERMAG</v>
      </c>
      <c r="BQ61" s="225" t="s">
        <v>100</v>
      </c>
      <c r="BR61" s="171" t="s">
        <v>537</v>
      </c>
      <c r="BS61" s="171" t="s">
        <v>537</v>
      </c>
      <c r="BT61" s="241" t="s">
        <v>537</v>
      </c>
      <c r="BU61" s="241" t="s">
        <v>537</v>
      </c>
      <c r="BV61" s="241" t="s">
        <v>100</v>
      </c>
      <c r="BW61" s="241" t="s">
        <v>100</v>
      </c>
      <c r="CJ61" s="271">
        <f t="shared" si="3"/>
        <v>45326</v>
      </c>
      <c r="CK61" s="272">
        <v>2</v>
      </c>
      <c r="CL61" s="271">
        <f t="shared" si="8"/>
        <v>45326.291666666664</v>
      </c>
      <c r="CM61" s="269">
        <v>2</v>
      </c>
      <c r="CN61" s="269" t="str">
        <f t="shared" si="13"/>
        <v>D+1</v>
      </c>
      <c r="CO61" s="270" t="str">
        <f t="shared" si="14"/>
        <v>2D+1</v>
      </c>
      <c r="CP61" s="218" t="s">
        <v>2</v>
      </c>
      <c r="CQ61" s="269" t="s">
        <v>3</v>
      </c>
      <c r="DR61" s="330">
        <v>58</v>
      </c>
      <c r="DS61" s="329" t="s">
        <v>1317</v>
      </c>
      <c r="DT61" s="328">
        <v>58</v>
      </c>
      <c r="EA61" s="225" t="s">
        <v>1318</v>
      </c>
      <c r="EB61" s="225" t="s">
        <v>56</v>
      </c>
      <c r="EC61" s="225" t="s">
        <v>478</v>
      </c>
      <c r="ED61" s="225" t="s">
        <v>107</v>
      </c>
      <c r="EE61" s="225">
        <v>1603759</v>
      </c>
      <c r="EF61" s="225" t="s">
        <v>1319</v>
      </c>
      <c r="EG61" s="232">
        <v>43394.041666666657</v>
      </c>
      <c r="EH61" s="225" t="s">
        <v>148</v>
      </c>
      <c r="EI61" s="225" t="s">
        <v>1318</v>
      </c>
      <c r="EK61" s="300" t="str">
        <f t="shared" si="9"/>
        <v>MRS CUTRALE SJ BL</v>
      </c>
      <c r="EL61" s="298" t="s">
        <v>10</v>
      </c>
      <c r="EM61" s="299" t="s">
        <v>30</v>
      </c>
      <c r="EN61" s="298" t="s">
        <v>621</v>
      </c>
      <c r="EO61" s="298" t="s">
        <v>194</v>
      </c>
      <c r="EP61" s="299" t="s">
        <v>51</v>
      </c>
      <c r="EQ61" s="299" t="s">
        <v>51</v>
      </c>
      <c r="ER61" s="298" t="s">
        <v>865</v>
      </c>
      <c r="GA61" s="381" t="s">
        <v>1320</v>
      </c>
      <c r="GB61" s="381" t="s">
        <v>266</v>
      </c>
      <c r="GC61" s="380">
        <v>208</v>
      </c>
      <c r="GD61" s="379" t="s">
        <v>10</v>
      </c>
      <c r="GE61" s="378" t="s">
        <v>106</v>
      </c>
      <c r="GF61" s="377" t="s">
        <v>196</v>
      </c>
      <c r="GG61" s="336" t="s">
        <v>566</v>
      </c>
      <c r="GH61" s="336"/>
      <c r="GI61" s="336"/>
      <c r="GJ61" s="336"/>
      <c r="GK61" s="335" t="s">
        <v>106</v>
      </c>
      <c r="GL61" s="376" t="s">
        <v>54</v>
      </c>
      <c r="HH61" s="170">
        <f t="shared" si="2"/>
        <v>2547</v>
      </c>
      <c r="HI61" s="252"/>
      <c r="HJ61" s="171" t="s">
        <v>1321</v>
      </c>
      <c r="HK61" s="171" t="s">
        <v>1322</v>
      </c>
      <c r="HL61" s="171" t="s">
        <v>1323</v>
      </c>
      <c r="HM61" s="251" t="s">
        <v>32</v>
      </c>
      <c r="HN61" s="237" t="s">
        <v>494</v>
      </c>
      <c r="HO61" s="238" t="s">
        <v>194</v>
      </c>
      <c r="HP61" s="238" t="s">
        <v>470</v>
      </c>
      <c r="HQ61" s="237" t="s">
        <v>332</v>
      </c>
      <c r="HR61" s="236" t="s">
        <v>100</v>
      </c>
      <c r="HS61" s="250" t="s">
        <v>495</v>
      </c>
      <c r="HT61" s="238" t="s">
        <v>8</v>
      </c>
      <c r="HU61" s="236" t="s">
        <v>29</v>
      </c>
      <c r="HV61" s="237" t="s">
        <v>101</v>
      </c>
      <c r="HW61" s="236" t="s">
        <v>16</v>
      </c>
      <c r="IC61" s="225" t="str">
        <f t="shared" si="10"/>
        <v xml:space="preserve"> </v>
      </c>
      <c r="ID61" s="407" t="s">
        <v>1324</v>
      </c>
      <c r="JC61" s="237" t="s">
        <v>25</v>
      </c>
      <c r="JD61" s="397" t="s">
        <v>25</v>
      </c>
    </row>
    <row r="62" spans="32:264" x14ac:dyDescent="0.2">
      <c r="AF62" s="171" t="s">
        <v>1325</v>
      </c>
      <c r="AG62" s="225" t="s">
        <v>103</v>
      </c>
      <c r="AH62" s="225" t="s">
        <v>17</v>
      </c>
      <c r="AI62" s="225" t="s">
        <v>103</v>
      </c>
      <c r="AJ62" s="225" t="s">
        <v>670</v>
      </c>
      <c r="AL62" s="7"/>
      <c r="AQ62" s="235" t="s">
        <v>1326</v>
      </c>
      <c r="AR62" s="225" t="s">
        <v>56</v>
      </c>
      <c r="AT62" s="225" t="s">
        <v>105</v>
      </c>
      <c r="AU62" s="241" t="s">
        <v>1063</v>
      </c>
      <c r="AV62" s="241" t="s">
        <v>1063</v>
      </c>
      <c r="AX62" s="235" t="s">
        <v>1327</v>
      </c>
      <c r="AY62" s="225" t="s">
        <v>56</v>
      </c>
      <c r="AZ62" s="225" t="s">
        <v>600</v>
      </c>
      <c r="BA62" s="225" t="s">
        <v>1328</v>
      </c>
      <c r="BB62" s="225" t="s">
        <v>194</v>
      </c>
      <c r="BC62" s="225" t="s">
        <v>101</v>
      </c>
      <c r="BD62" s="241" t="s">
        <v>56</v>
      </c>
      <c r="BG62" s="235" t="s">
        <v>1329</v>
      </c>
      <c r="BH62" s="225" t="s">
        <v>10</v>
      </c>
      <c r="BI62" s="225" t="s">
        <v>572</v>
      </c>
      <c r="BJ62" s="225" t="s">
        <v>681</v>
      </c>
      <c r="BK62" s="225" t="s">
        <v>194</v>
      </c>
      <c r="BL62" s="225" t="s">
        <v>101</v>
      </c>
      <c r="BM62" s="241" t="s">
        <v>55</v>
      </c>
      <c r="BP62" s="235" t="str">
        <f t="shared" si="0"/>
        <v>PCZ TERMAG FERT</v>
      </c>
      <c r="BQ62" s="225" t="s">
        <v>100</v>
      </c>
      <c r="BR62" s="171" t="s">
        <v>877</v>
      </c>
      <c r="BS62" s="171" t="s">
        <v>537</v>
      </c>
      <c r="BT62" s="241" t="s">
        <v>537</v>
      </c>
      <c r="BU62" s="241" t="s">
        <v>537</v>
      </c>
      <c r="BV62" s="241" t="s">
        <v>100</v>
      </c>
      <c r="BW62" s="241" t="s">
        <v>100</v>
      </c>
      <c r="CJ62" s="267">
        <f t="shared" si="3"/>
        <v>45326</v>
      </c>
      <c r="CK62" s="268">
        <v>2</v>
      </c>
      <c r="CL62" s="267">
        <f t="shared" si="8"/>
        <v>45326.333333333336</v>
      </c>
      <c r="CM62" s="265">
        <v>2</v>
      </c>
      <c r="CN62" s="265" t="str">
        <f t="shared" si="13"/>
        <v>D+1</v>
      </c>
      <c r="CO62" s="266" t="str">
        <f t="shared" si="14"/>
        <v>2D+1</v>
      </c>
      <c r="CP62" s="408" t="s">
        <v>2</v>
      </c>
      <c r="CQ62" s="265" t="s">
        <v>3</v>
      </c>
      <c r="DR62" s="330">
        <v>59</v>
      </c>
      <c r="DS62" s="329" t="s">
        <v>1330</v>
      </c>
      <c r="DT62" s="328">
        <v>59</v>
      </c>
      <c r="EA62" s="225" t="s">
        <v>1331</v>
      </c>
      <c r="EB62" s="225" t="s">
        <v>56</v>
      </c>
      <c r="EC62" s="225" t="s">
        <v>56</v>
      </c>
      <c r="ED62" s="225" t="s">
        <v>107</v>
      </c>
      <c r="EE62" s="225">
        <v>1603759</v>
      </c>
      <c r="EF62" s="225" t="s">
        <v>1319</v>
      </c>
      <c r="EG62" s="232">
        <v>43394.041666666657</v>
      </c>
      <c r="EH62" s="225" t="s">
        <v>148</v>
      </c>
      <c r="EI62" s="225" t="s">
        <v>1331</v>
      </c>
      <c r="EK62" s="297" t="str">
        <f t="shared" si="9"/>
        <v>RUMO CUTRALE SJ BL</v>
      </c>
      <c r="EL62" s="295" t="s">
        <v>8</v>
      </c>
      <c r="EM62" s="296" t="s">
        <v>30</v>
      </c>
      <c r="EN62" s="295" t="s">
        <v>621</v>
      </c>
      <c r="EO62" s="295" t="s">
        <v>194</v>
      </c>
      <c r="EP62" s="296" t="s">
        <v>51</v>
      </c>
      <c r="EQ62" s="296" t="s">
        <v>51</v>
      </c>
      <c r="ER62" s="295" t="s">
        <v>865</v>
      </c>
      <c r="GA62" s="393" t="s">
        <v>1332</v>
      </c>
      <c r="GB62" s="393" t="s">
        <v>268</v>
      </c>
      <c r="GC62" s="392">
        <v>228</v>
      </c>
      <c r="GD62" s="391" t="s">
        <v>10</v>
      </c>
      <c r="GE62" s="390" t="s">
        <v>20</v>
      </c>
      <c r="GF62" s="389" t="s">
        <v>193</v>
      </c>
      <c r="GG62" s="355" t="s">
        <v>566</v>
      </c>
      <c r="GH62" s="355"/>
      <c r="GI62" s="355"/>
      <c r="GJ62" s="355"/>
      <c r="GK62" s="354" t="s">
        <v>20</v>
      </c>
      <c r="GL62" s="388" t="s">
        <v>20</v>
      </c>
      <c r="HH62" s="170">
        <f t="shared" si="2"/>
        <v>2558</v>
      </c>
      <c r="HI62" s="252"/>
      <c r="HJ62" s="171" t="s">
        <v>1333</v>
      </c>
      <c r="HK62" s="171" t="s">
        <v>1334</v>
      </c>
      <c r="HL62" s="171" t="s">
        <v>1335</v>
      </c>
      <c r="HM62" s="251" t="s">
        <v>32</v>
      </c>
      <c r="HN62" s="237" t="s">
        <v>494</v>
      </c>
      <c r="HO62" s="238" t="s">
        <v>194</v>
      </c>
      <c r="HP62" s="238" t="s">
        <v>470</v>
      </c>
      <c r="HQ62" s="237" t="s">
        <v>332</v>
      </c>
      <c r="HR62" s="236" t="s">
        <v>107</v>
      </c>
      <c r="HS62" s="250" t="s">
        <v>557</v>
      </c>
      <c r="HT62" s="238" t="s">
        <v>8</v>
      </c>
      <c r="HU62" s="236" t="s">
        <v>54</v>
      </c>
      <c r="HV62" s="237" t="s">
        <v>101</v>
      </c>
      <c r="HW62" s="236" t="s">
        <v>16</v>
      </c>
      <c r="IC62" s="225" t="str">
        <f t="shared" si="10"/>
        <v xml:space="preserve"> </v>
      </c>
      <c r="ID62" s="407" t="s">
        <v>1336</v>
      </c>
      <c r="JC62" s="406" t="s">
        <v>26</v>
      </c>
      <c r="JD62" s="405" t="s">
        <v>26</v>
      </c>
    </row>
    <row r="63" spans="32:264" x14ac:dyDescent="0.2">
      <c r="AF63" s="171">
        <v>11</v>
      </c>
      <c r="AG63" s="225" t="s">
        <v>1337</v>
      </c>
      <c r="AH63" s="225" t="s">
        <v>202</v>
      </c>
      <c r="AI63" s="225" t="s">
        <v>315</v>
      </c>
      <c r="AJ63" s="225" t="s">
        <v>1338</v>
      </c>
      <c r="AL63" s="7"/>
      <c r="AQ63" s="235" t="s">
        <v>1339</v>
      </c>
      <c r="AR63" s="225" t="s">
        <v>56</v>
      </c>
      <c r="AS63" s="225" t="s">
        <v>1340</v>
      </c>
      <c r="AT63" s="225" t="s">
        <v>101</v>
      </c>
      <c r="AU63" s="241" t="s">
        <v>1341</v>
      </c>
      <c r="AV63" s="241" t="s">
        <v>440</v>
      </c>
      <c r="AX63" s="235" t="s">
        <v>1342</v>
      </c>
      <c r="AY63" s="225" t="s">
        <v>56</v>
      </c>
      <c r="AZ63" s="225" t="s">
        <v>600</v>
      </c>
      <c r="BA63" s="225" t="s">
        <v>741</v>
      </c>
      <c r="BB63" s="225" t="s">
        <v>194</v>
      </c>
      <c r="BC63" s="225" t="s">
        <v>101</v>
      </c>
      <c r="BD63" s="241" t="s">
        <v>56</v>
      </c>
      <c r="BG63" s="235" t="s">
        <v>1343</v>
      </c>
      <c r="BH63" s="225" t="s">
        <v>10</v>
      </c>
      <c r="BI63" s="225" t="s">
        <v>572</v>
      </c>
      <c r="BJ63" s="225" t="s">
        <v>615</v>
      </c>
      <c r="BK63" s="225" t="s">
        <v>194</v>
      </c>
      <c r="BL63" s="225" t="s">
        <v>103</v>
      </c>
      <c r="BM63" s="241" t="s">
        <v>25</v>
      </c>
      <c r="BP63" s="235" t="str">
        <f t="shared" si="0"/>
        <v>PCX 403</v>
      </c>
      <c r="BQ63" s="225" t="s">
        <v>125</v>
      </c>
      <c r="BR63" s="171">
        <v>403</v>
      </c>
      <c r="BS63" s="171" t="s">
        <v>20</v>
      </c>
      <c r="BT63" s="241" t="s">
        <v>20</v>
      </c>
      <c r="BU63" s="241" t="s">
        <v>20</v>
      </c>
      <c r="BV63" s="241" t="s">
        <v>107</v>
      </c>
      <c r="BW63" s="241" t="s">
        <v>125</v>
      </c>
      <c r="CJ63" s="267">
        <f t="shared" si="3"/>
        <v>45326</v>
      </c>
      <c r="CK63" s="268">
        <v>2</v>
      </c>
      <c r="CL63" s="267">
        <f t="shared" si="8"/>
        <v>45326.375</v>
      </c>
      <c r="CM63" s="265">
        <v>2</v>
      </c>
      <c r="CN63" s="265" t="str">
        <f t="shared" si="13"/>
        <v>D+1</v>
      </c>
      <c r="CO63" s="266" t="str">
        <f t="shared" si="14"/>
        <v>2D+1</v>
      </c>
      <c r="CP63" s="273" t="str">
        <f>"D+"&amp;CK63-1</f>
        <v>D+1</v>
      </c>
      <c r="CQ63" s="265" t="s">
        <v>3</v>
      </c>
      <c r="DR63" s="330">
        <v>60</v>
      </c>
      <c r="DS63" s="329" t="s">
        <v>1344</v>
      </c>
      <c r="DT63" s="328">
        <v>60</v>
      </c>
      <c r="EA63" s="225" t="s">
        <v>1345</v>
      </c>
      <c r="EB63" s="225" t="s">
        <v>56</v>
      </c>
      <c r="EC63" s="225" t="s">
        <v>129</v>
      </c>
      <c r="ED63" s="225" t="s">
        <v>107</v>
      </c>
      <c r="EE63" s="225">
        <v>1604002</v>
      </c>
      <c r="EF63" s="225" t="s">
        <v>1346</v>
      </c>
      <c r="EG63" s="232">
        <v>43394.166666666657</v>
      </c>
      <c r="EH63" s="225" t="s">
        <v>149</v>
      </c>
      <c r="EI63" s="225" t="s">
        <v>1345</v>
      </c>
      <c r="EK63" s="294" t="str">
        <f t="shared" si="9"/>
        <v>VLI CUTRALE SJ BE</v>
      </c>
      <c r="EL63" s="292" t="s">
        <v>11</v>
      </c>
      <c r="EM63" s="293" t="s">
        <v>30</v>
      </c>
      <c r="EN63" s="292" t="s">
        <v>621</v>
      </c>
      <c r="EO63" s="292" t="s">
        <v>195</v>
      </c>
      <c r="EP63" s="293" t="s">
        <v>51</v>
      </c>
      <c r="EQ63" s="293" t="s">
        <v>51</v>
      </c>
      <c r="ER63" s="292" t="s">
        <v>865</v>
      </c>
      <c r="GA63" s="387" t="s">
        <v>1347</v>
      </c>
      <c r="GB63" s="387" t="s">
        <v>270</v>
      </c>
      <c r="GC63" s="386">
        <v>237</v>
      </c>
      <c r="GD63" s="385" t="s">
        <v>10</v>
      </c>
      <c r="GE63" s="384" t="s">
        <v>20</v>
      </c>
      <c r="GF63" s="383" t="s">
        <v>198</v>
      </c>
      <c r="GG63" s="346" t="s">
        <v>566</v>
      </c>
      <c r="GH63" s="346"/>
      <c r="GI63" s="346"/>
      <c r="GJ63" s="346"/>
      <c r="GK63" s="345" t="s">
        <v>20</v>
      </c>
      <c r="GL63" s="382" t="s">
        <v>20</v>
      </c>
      <c r="HH63" s="170">
        <f t="shared" si="2"/>
        <v>2559</v>
      </c>
      <c r="HI63" s="252"/>
      <c r="HJ63" s="171" t="s">
        <v>1348</v>
      </c>
      <c r="HK63" s="171" t="s">
        <v>1280</v>
      </c>
      <c r="HL63" s="171" t="s">
        <v>886</v>
      </c>
      <c r="HM63" s="251" t="s">
        <v>32</v>
      </c>
      <c r="HN63" s="237" t="s">
        <v>494</v>
      </c>
      <c r="HO63" s="238" t="s">
        <v>194</v>
      </c>
      <c r="HP63" s="238" t="s">
        <v>470</v>
      </c>
      <c r="HQ63" s="237" t="s">
        <v>332</v>
      </c>
      <c r="HR63" s="236" t="s">
        <v>107</v>
      </c>
      <c r="HS63" s="250" t="s">
        <v>958</v>
      </c>
      <c r="HT63" s="238" t="s">
        <v>8</v>
      </c>
      <c r="HU63" s="236" t="s">
        <v>24</v>
      </c>
      <c r="HV63" s="237" t="s">
        <v>101</v>
      </c>
      <c r="HW63" s="236" t="s">
        <v>15</v>
      </c>
      <c r="IC63" s="225" t="str">
        <f t="shared" si="10"/>
        <v xml:space="preserve"> </v>
      </c>
      <c r="ID63" s="407" t="s">
        <v>1349</v>
      </c>
      <c r="JC63" s="237" t="s">
        <v>633</v>
      </c>
      <c r="JD63" s="397" t="s">
        <v>633</v>
      </c>
    </row>
    <row r="64" spans="32:264" x14ac:dyDescent="0.2">
      <c r="AF64" s="171">
        <v>19</v>
      </c>
      <c r="AG64" s="225" t="s">
        <v>1350</v>
      </c>
      <c r="AH64" s="225" t="s">
        <v>202</v>
      </c>
      <c r="AI64" s="225" t="s">
        <v>315</v>
      </c>
      <c r="AJ64" s="225" t="s">
        <v>1338</v>
      </c>
      <c r="AL64" s="7"/>
      <c r="AQ64" s="235" t="s">
        <v>1351</v>
      </c>
      <c r="AR64" s="225" t="s">
        <v>56</v>
      </c>
      <c r="AS64" s="225" t="s">
        <v>1262</v>
      </c>
      <c r="AT64" s="225" t="s">
        <v>101</v>
      </c>
      <c r="AU64" s="241" t="s">
        <v>1341</v>
      </c>
      <c r="AV64" s="241" t="s">
        <v>440</v>
      </c>
      <c r="AX64" s="235" t="s">
        <v>1352</v>
      </c>
      <c r="AY64" s="225" t="s">
        <v>10</v>
      </c>
      <c r="AZ64" s="225" t="s">
        <v>337</v>
      </c>
      <c r="BA64" s="225" t="s">
        <v>8</v>
      </c>
      <c r="BB64" s="225" t="s">
        <v>194</v>
      </c>
      <c r="BC64" s="225" t="s">
        <v>103</v>
      </c>
      <c r="BD64" s="241" t="s">
        <v>10</v>
      </c>
      <c r="BG64" s="235" t="s">
        <v>1353</v>
      </c>
      <c r="BH64" s="225" t="s">
        <v>10</v>
      </c>
      <c r="BI64" s="225" t="s">
        <v>107</v>
      </c>
      <c r="BJ64" s="225" t="s">
        <v>8</v>
      </c>
      <c r="BK64" s="225" t="s">
        <v>194</v>
      </c>
      <c r="BL64" s="225" t="s">
        <v>101</v>
      </c>
      <c r="BM64" s="241" t="s">
        <v>56</v>
      </c>
      <c r="BP64" s="235" t="str">
        <f t="shared" si="0"/>
        <v>PCX 404</v>
      </c>
      <c r="BQ64" s="225" t="s">
        <v>125</v>
      </c>
      <c r="BR64" s="171">
        <v>404</v>
      </c>
      <c r="BS64" s="171" t="s">
        <v>20</v>
      </c>
      <c r="BT64" s="241" t="s">
        <v>20</v>
      </c>
      <c r="BU64" s="241" t="s">
        <v>20</v>
      </c>
      <c r="BV64" s="241" t="s">
        <v>107</v>
      </c>
      <c r="BW64" s="241" t="s">
        <v>125</v>
      </c>
      <c r="CJ64" s="267">
        <f t="shared" si="3"/>
        <v>45326</v>
      </c>
      <c r="CK64" s="268">
        <v>2</v>
      </c>
      <c r="CL64" s="267">
        <f t="shared" si="8"/>
        <v>45326.416666666664</v>
      </c>
      <c r="CM64" s="265">
        <v>2</v>
      </c>
      <c r="CN64" s="265" t="str">
        <f t="shared" si="13"/>
        <v>D+1</v>
      </c>
      <c r="CO64" s="266" t="str">
        <f t="shared" si="14"/>
        <v>2D+1</v>
      </c>
      <c r="CP64" s="260" t="str">
        <f t="shared" ref="CP64:CP86" si="15">CP63</f>
        <v>D+1</v>
      </c>
      <c r="CQ64" s="265" t="s">
        <v>3</v>
      </c>
      <c r="DR64" s="330">
        <v>61</v>
      </c>
      <c r="DS64" s="329" t="s">
        <v>1354</v>
      </c>
      <c r="DT64" s="328">
        <v>61</v>
      </c>
      <c r="EA64" s="225" t="s">
        <v>1355</v>
      </c>
      <c r="EB64" s="225" t="s">
        <v>56</v>
      </c>
      <c r="EC64" s="225" t="s">
        <v>112</v>
      </c>
      <c r="ED64" s="225" t="s">
        <v>107</v>
      </c>
      <c r="EE64" s="225">
        <v>1604002</v>
      </c>
      <c r="EF64" s="225" t="s">
        <v>1346</v>
      </c>
      <c r="EG64" s="232">
        <v>43394.166666666657</v>
      </c>
      <c r="EH64" s="225" t="s">
        <v>149</v>
      </c>
      <c r="EI64" s="225" t="s">
        <v>1355</v>
      </c>
      <c r="EK64" s="318" t="str">
        <f t="shared" si="9"/>
        <v>MRS TES FLO BL</v>
      </c>
      <c r="EL64" s="316" t="s">
        <v>10</v>
      </c>
      <c r="EM64" s="317" t="s">
        <v>20</v>
      </c>
      <c r="EN64" s="316" t="s">
        <v>475</v>
      </c>
      <c r="EO64" s="316" t="s">
        <v>194</v>
      </c>
      <c r="EP64" s="317" t="s">
        <v>20</v>
      </c>
      <c r="EQ64" s="317" t="s">
        <v>20</v>
      </c>
      <c r="ER64" s="316" t="s">
        <v>2</v>
      </c>
      <c r="GA64" s="381" t="s">
        <v>1356</v>
      </c>
      <c r="GB64" s="381" t="s">
        <v>272</v>
      </c>
      <c r="GC64" s="380">
        <v>246</v>
      </c>
      <c r="GD64" s="379" t="s">
        <v>10</v>
      </c>
      <c r="GE64" s="378" t="s">
        <v>20</v>
      </c>
      <c r="GF64" s="377" t="s">
        <v>196</v>
      </c>
      <c r="GG64" s="336" t="s">
        <v>566</v>
      </c>
      <c r="GH64" s="336"/>
      <c r="GI64" s="336"/>
      <c r="GJ64" s="336"/>
      <c r="GK64" s="335" t="s">
        <v>20</v>
      </c>
      <c r="GL64" s="376" t="s">
        <v>20</v>
      </c>
      <c r="HH64" s="170">
        <f t="shared" si="2"/>
        <v>2560</v>
      </c>
      <c r="HI64" s="252"/>
      <c r="HJ64" s="171" t="s">
        <v>1357</v>
      </c>
      <c r="HK64" s="171" t="s">
        <v>982</v>
      </c>
      <c r="HL64" s="171" t="s">
        <v>547</v>
      </c>
      <c r="HM64" s="251" t="s">
        <v>32</v>
      </c>
      <c r="HN64" s="237" t="s">
        <v>494</v>
      </c>
      <c r="HO64" s="238" t="s">
        <v>194</v>
      </c>
      <c r="HP64" s="238" t="s">
        <v>470</v>
      </c>
      <c r="HQ64" s="237" t="s">
        <v>332</v>
      </c>
      <c r="HR64" s="236" t="s">
        <v>107</v>
      </c>
      <c r="HS64" s="250" t="s">
        <v>958</v>
      </c>
      <c r="HT64" s="238" t="s">
        <v>8</v>
      </c>
      <c r="HU64" s="236" t="s">
        <v>8</v>
      </c>
      <c r="HV64" s="237" t="s">
        <v>101</v>
      </c>
      <c r="HW64" s="236" t="s">
        <v>15</v>
      </c>
      <c r="IC64" s="225" t="str">
        <f t="shared" si="10"/>
        <v xml:space="preserve"> </v>
      </c>
      <c r="ID64" s="407" t="s">
        <v>1358</v>
      </c>
      <c r="JC64" s="237" t="s">
        <v>27</v>
      </c>
      <c r="JD64" s="397" t="s">
        <v>27</v>
      </c>
    </row>
    <row r="65" spans="8:264" x14ac:dyDescent="0.2">
      <c r="AF65" s="171">
        <v>20</v>
      </c>
      <c r="AG65" s="225" t="s">
        <v>1350</v>
      </c>
      <c r="AH65" s="225" t="s">
        <v>202</v>
      </c>
      <c r="AI65" s="225" t="s">
        <v>315</v>
      </c>
      <c r="AJ65" s="225" t="s">
        <v>1338</v>
      </c>
      <c r="AL65" s="7"/>
      <c r="AQ65" s="235" t="s">
        <v>1359</v>
      </c>
      <c r="AR65" s="225" t="s">
        <v>56</v>
      </c>
      <c r="AS65" s="225" t="s">
        <v>728</v>
      </c>
      <c r="AT65" s="225" t="s">
        <v>101</v>
      </c>
      <c r="AU65" s="241" t="s">
        <v>56</v>
      </c>
      <c r="AV65" s="241" t="s">
        <v>56</v>
      </c>
      <c r="AX65" s="235" t="s">
        <v>1360</v>
      </c>
      <c r="AY65" s="225" t="s">
        <v>56</v>
      </c>
      <c r="AZ65" s="225" t="s">
        <v>332</v>
      </c>
      <c r="BA65" s="225" t="s">
        <v>1284</v>
      </c>
      <c r="BB65" s="225" t="s">
        <v>194</v>
      </c>
      <c r="BC65" s="225" t="s">
        <v>101</v>
      </c>
      <c r="BD65" s="241" t="s">
        <v>56</v>
      </c>
      <c r="BG65" s="235" t="s">
        <v>1361</v>
      </c>
      <c r="BH65" s="225" t="s">
        <v>10</v>
      </c>
      <c r="BI65" s="225" t="s">
        <v>610</v>
      </c>
      <c r="BJ65" s="225" t="s">
        <v>1303</v>
      </c>
      <c r="BK65" s="225" t="s">
        <v>194</v>
      </c>
      <c r="BL65" s="225" t="s">
        <v>315</v>
      </c>
      <c r="BM65" s="241" t="s">
        <v>1063</v>
      </c>
      <c r="BP65" s="235" t="str">
        <f t="shared" si="0"/>
        <v>PCX 404 - COINBRA;</v>
      </c>
      <c r="BQ65" s="225" t="s">
        <v>125</v>
      </c>
      <c r="BR65" s="171" t="s">
        <v>683</v>
      </c>
      <c r="BS65" s="171" t="s">
        <v>20</v>
      </c>
      <c r="BT65" s="241" t="s">
        <v>20</v>
      </c>
      <c r="BU65" s="241" t="s">
        <v>20</v>
      </c>
      <c r="BV65" s="241" t="s">
        <v>107</v>
      </c>
      <c r="BW65" s="241" t="s">
        <v>125</v>
      </c>
      <c r="CJ65" s="267">
        <f t="shared" si="3"/>
        <v>45326</v>
      </c>
      <c r="CK65" s="268">
        <v>2</v>
      </c>
      <c r="CL65" s="267">
        <f t="shared" si="8"/>
        <v>45326.458333333336</v>
      </c>
      <c r="CM65" s="265">
        <v>2</v>
      </c>
      <c r="CN65" s="265" t="str">
        <f t="shared" si="13"/>
        <v>D+1</v>
      </c>
      <c r="CO65" s="266" t="str">
        <f t="shared" si="14"/>
        <v>2D+1</v>
      </c>
      <c r="CP65" s="260" t="str">
        <f t="shared" si="15"/>
        <v>D+1</v>
      </c>
      <c r="CQ65" s="265" t="s">
        <v>3</v>
      </c>
      <c r="DR65" s="330">
        <v>62</v>
      </c>
      <c r="DS65" s="329" t="s">
        <v>1362</v>
      </c>
      <c r="DT65" s="328">
        <v>62</v>
      </c>
      <c r="EA65" s="225" t="s">
        <v>1363</v>
      </c>
      <c r="EB65" s="225" t="s">
        <v>56</v>
      </c>
      <c r="EC65" s="225" t="s">
        <v>27</v>
      </c>
      <c r="ED65" s="225" t="s">
        <v>100</v>
      </c>
      <c r="EE65" s="225">
        <v>1603761</v>
      </c>
      <c r="EF65" s="225" t="s">
        <v>346</v>
      </c>
      <c r="EG65" s="232">
        <v>43394.25</v>
      </c>
      <c r="EH65" s="225" t="s">
        <v>149</v>
      </c>
      <c r="EI65" s="225" t="s">
        <v>1363</v>
      </c>
      <c r="EK65" s="315" t="str">
        <f t="shared" si="9"/>
        <v>RUMO TES FLO BL</v>
      </c>
      <c r="EL65" s="313" t="s">
        <v>8</v>
      </c>
      <c r="EM65" s="314" t="s">
        <v>20</v>
      </c>
      <c r="EN65" s="313" t="s">
        <v>475</v>
      </c>
      <c r="EO65" s="313" t="s">
        <v>194</v>
      </c>
      <c r="EP65" s="314" t="s">
        <v>20</v>
      </c>
      <c r="EQ65" s="314" t="s">
        <v>20</v>
      </c>
      <c r="ER65" s="313" t="s">
        <v>2</v>
      </c>
      <c r="GA65" s="393" t="s">
        <v>1364</v>
      </c>
      <c r="GB65" s="393" t="s">
        <v>1365</v>
      </c>
      <c r="GC65" s="392">
        <v>266</v>
      </c>
      <c r="GD65" s="391" t="s">
        <v>10</v>
      </c>
      <c r="GE65" s="390" t="s">
        <v>108</v>
      </c>
      <c r="GF65" s="389" t="s">
        <v>193</v>
      </c>
      <c r="GG65" s="355" t="s">
        <v>566</v>
      </c>
      <c r="GH65" s="355"/>
      <c r="GI65" s="355"/>
      <c r="GJ65" s="355"/>
      <c r="GK65" s="354" t="s">
        <v>108</v>
      </c>
      <c r="GL65" s="388" t="s">
        <v>831</v>
      </c>
      <c r="HH65" s="170">
        <f t="shared" si="2"/>
        <v>2563</v>
      </c>
      <c r="HI65" s="252"/>
      <c r="HJ65" s="171" t="s">
        <v>1366</v>
      </c>
      <c r="HK65" s="171" t="s">
        <v>1280</v>
      </c>
      <c r="HL65" s="171" t="s">
        <v>886</v>
      </c>
      <c r="HM65" s="251" t="s">
        <v>32</v>
      </c>
      <c r="HN65" s="237" t="s">
        <v>494</v>
      </c>
      <c r="HO65" s="238" t="s">
        <v>194</v>
      </c>
      <c r="HP65" s="238" t="s">
        <v>470</v>
      </c>
      <c r="HQ65" s="237" t="s">
        <v>332</v>
      </c>
      <c r="HR65" s="236" t="s">
        <v>107</v>
      </c>
      <c r="HS65" s="250" t="s">
        <v>958</v>
      </c>
      <c r="HT65" s="238" t="s">
        <v>8</v>
      </c>
      <c r="HU65" s="236" t="s">
        <v>24</v>
      </c>
      <c r="HV65" s="237" t="s">
        <v>101</v>
      </c>
      <c r="HW65" s="236" t="s">
        <v>15</v>
      </c>
      <c r="IC65" s="225" t="str">
        <f t="shared" si="10"/>
        <v xml:space="preserve"> </v>
      </c>
      <c r="ID65" s="407" t="s">
        <v>1367</v>
      </c>
      <c r="JC65" s="406" t="s">
        <v>28</v>
      </c>
      <c r="JD65" s="405" t="s">
        <v>28</v>
      </c>
    </row>
    <row r="66" spans="8:264" x14ac:dyDescent="0.2">
      <c r="H66" s="394"/>
      <c r="AF66" s="171">
        <v>775</v>
      </c>
      <c r="AG66" s="225" t="s">
        <v>1368</v>
      </c>
      <c r="AH66" s="225" t="s">
        <v>202</v>
      </c>
      <c r="AI66" s="225" t="s">
        <v>315</v>
      </c>
      <c r="AJ66" s="225" t="s">
        <v>1338</v>
      </c>
      <c r="AL66" s="7"/>
      <c r="AQ66" s="235" t="s">
        <v>1369</v>
      </c>
      <c r="AR66" s="225" t="s">
        <v>56</v>
      </c>
      <c r="AS66" s="225" t="s">
        <v>594</v>
      </c>
      <c r="AT66" s="225" t="s">
        <v>103</v>
      </c>
      <c r="AU66" s="241" t="s">
        <v>56</v>
      </c>
      <c r="AV66" s="241" t="s">
        <v>56</v>
      </c>
      <c r="AX66" s="235" t="s">
        <v>1370</v>
      </c>
      <c r="AY66" s="225" t="s">
        <v>10</v>
      </c>
      <c r="AZ66" s="225" t="s">
        <v>332</v>
      </c>
      <c r="BA66" s="225" t="s">
        <v>958</v>
      </c>
      <c r="BB66" s="225" t="s">
        <v>194</v>
      </c>
      <c r="BC66" s="225" t="s">
        <v>101</v>
      </c>
      <c r="BD66" s="241" t="s">
        <v>10</v>
      </c>
      <c r="BG66" s="235" t="s">
        <v>1371</v>
      </c>
      <c r="BH66" s="225" t="s">
        <v>56</v>
      </c>
      <c r="BI66" s="225" t="s">
        <v>100</v>
      </c>
      <c r="BJ66" s="225" t="s">
        <v>30</v>
      </c>
      <c r="BK66" s="225" t="s">
        <v>194</v>
      </c>
      <c r="BL66" s="225" t="s">
        <v>101</v>
      </c>
      <c r="BM66" s="241" t="s">
        <v>51</v>
      </c>
      <c r="BP66" s="235" t="str">
        <f t="shared" si="0"/>
        <v>PCX COINBRA</v>
      </c>
      <c r="BQ66" s="225" t="s">
        <v>125</v>
      </c>
      <c r="BR66" s="171" t="s">
        <v>616</v>
      </c>
      <c r="BS66" s="171" t="s">
        <v>20</v>
      </c>
      <c r="BT66" s="241" t="s">
        <v>20</v>
      </c>
      <c r="BU66" s="241" t="s">
        <v>20</v>
      </c>
      <c r="BV66" s="241" t="s">
        <v>107</v>
      </c>
      <c r="BW66" s="241" t="s">
        <v>125</v>
      </c>
      <c r="CJ66" s="263">
        <f t="shared" si="3"/>
        <v>45326</v>
      </c>
      <c r="CK66" s="264">
        <v>2</v>
      </c>
      <c r="CL66" s="263">
        <f t="shared" si="8"/>
        <v>45326.5</v>
      </c>
      <c r="CM66" s="262">
        <v>2</v>
      </c>
      <c r="CN66" s="262" t="str">
        <f t="shared" si="13"/>
        <v>D+1</v>
      </c>
      <c r="CO66" s="261" t="str">
        <f t="shared" si="14"/>
        <v>2D+1</v>
      </c>
      <c r="CP66" s="260" t="str">
        <f t="shared" si="15"/>
        <v>D+1</v>
      </c>
      <c r="CQ66" s="262" t="s">
        <v>3</v>
      </c>
      <c r="DR66" s="330">
        <v>63</v>
      </c>
      <c r="DS66" s="329" t="s">
        <v>1372</v>
      </c>
      <c r="DT66" s="328">
        <v>63</v>
      </c>
      <c r="EA66" s="225" t="s">
        <v>1373</v>
      </c>
      <c r="EB66" s="225" t="s">
        <v>56</v>
      </c>
      <c r="EC66" s="225" t="s">
        <v>29</v>
      </c>
      <c r="ED66" s="225" t="s">
        <v>100</v>
      </c>
      <c r="EE66" s="225">
        <v>1603761</v>
      </c>
      <c r="EF66" s="225" t="s">
        <v>346</v>
      </c>
      <c r="EG66" s="232">
        <v>43394.25</v>
      </c>
      <c r="EH66" s="225" t="s">
        <v>149</v>
      </c>
      <c r="EI66" s="225" t="s">
        <v>1373</v>
      </c>
      <c r="EK66" s="312" t="str">
        <f t="shared" si="9"/>
        <v>VLI TES FLO BE</v>
      </c>
      <c r="EL66" s="310" t="s">
        <v>11</v>
      </c>
      <c r="EM66" s="311" t="s">
        <v>20</v>
      </c>
      <c r="EN66" s="310" t="s">
        <v>475</v>
      </c>
      <c r="EO66" s="310" t="s">
        <v>195</v>
      </c>
      <c r="EP66" s="311" t="s">
        <v>20</v>
      </c>
      <c r="EQ66" s="311" t="s">
        <v>20</v>
      </c>
      <c r="ER66" s="310" t="s">
        <v>2</v>
      </c>
      <c r="GA66" s="387" t="s">
        <v>1374</v>
      </c>
      <c r="GB66" s="387" t="s">
        <v>1375</v>
      </c>
      <c r="GC66" s="386">
        <v>275</v>
      </c>
      <c r="GD66" s="385" t="s">
        <v>10</v>
      </c>
      <c r="GE66" s="384" t="s">
        <v>108</v>
      </c>
      <c r="GF66" s="383" t="s">
        <v>198</v>
      </c>
      <c r="GG66" s="346" t="s">
        <v>566</v>
      </c>
      <c r="GH66" s="346"/>
      <c r="GI66" s="346"/>
      <c r="GJ66" s="346"/>
      <c r="GK66" s="345" t="s">
        <v>108</v>
      </c>
      <c r="GL66" s="382" t="s">
        <v>831</v>
      </c>
      <c r="HH66" s="170">
        <f t="shared" si="2"/>
        <v>2572</v>
      </c>
      <c r="HI66" s="252"/>
      <c r="HJ66" s="171" t="s">
        <v>1376</v>
      </c>
      <c r="HK66" s="171" t="s">
        <v>1377</v>
      </c>
      <c r="HL66" s="171" t="s">
        <v>886</v>
      </c>
      <c r="HM66" s="251" t="s">
        <v>32</v>
      </c>
      <c r="HN66" s="237" t="s">
        <v>494</v>
      </c>
      <c r="HO66" s="238" t="s">
        <v>194</v>
      </c>
      <c r="HP66" s="238" t="s">
        <v>470</v>
      </c>
      <c r="HQ66" s="237" t="s">
        <v>332</v>
      </c>
      <c r="HR66" s="236" t="s">
        <v>107</v>
      </c>
      <c r="HS66" s="250" t="s">
        <v>53</v>
      </c>
      <c r="HT66" s="238" t="s">
        <v>8</v>
      </c>
      <c r="HU66" s="236" t="s">
        <v>24</v>
      </c>
      <c r="HV66" s="237" t="s">
        <v>101</v>
      </c>
      <c r="HW66" s="236" t="s">
        <v>15</v>
      </c>
      <c r="IC66" s="225" t="str">
        <f t="shared" si="10"/>
        <v xml:space="preserve"> </v>
      </c>
      <c r="ID66" s="404" t="s">
        <v>1378</v>
      </c>
      <c r="JC66" s="237" t="s">
        <v>137</v>
      </c>
      <c r="JD66" s="397" t="s">
        <v>137</v>
      </c>
    </row>
    <row r="67" spans="8:264" x14ac:dyDescent="0.2">
      <c r="H67" s="394"/>
      <c r="AF67" s="171">
        <v>949</v>
      </c>
      <c r="AG67" s="225" t="s">
        <v>1350</v>
      </c>
      <c r="AH67" s="225" t="s">
        <v>202</v>
      </c>
      <c r="AI67" s="225" t="s">
        <v>315</v>
      </c>
      <c r="AJ67" s="225" t="s">
        <v>1338</v>
      </c>
      <c r="AL67" s="7"/>
      <c r="AQ67" s="235" t="s">
        <v>1379</v>
      </c>
      <c r="AR67" s="225" t="s">
        <v>56</v>
      </c>
      <c r="AT67" s="225" t="s">
        <v>101</v>
      </c>
      <c r="AU67" s="241" t="s">
        <v>56</v>
      </c>
      <c r="AV67" s="241" t="s">
        <v>56</v>
      </c>
      <c r="AX67" s="235" t="s">
        <v>1380</v>
      </c>
      <c r="AY67" s="225" t="s">
        <v>10</v>
      </c>
      <c r="AZ67" s="225" t="s">
        <v>1230</v>
      </c>
      <c r="BA67" s="225" t="s">
        <v>10</v>
      </c>
      <c r="BB67" s="225" t="s">
        <v>194</v>
      </c>
      <c r="BC67" s="225" t="s">
        <v>315</v>
      </c>
      <c r="BD67" s="241" t="s">
        <v>10</v>
      </c>
      <c r="BG67" s="235" t="s">
        <v>1381</v>
      </c>
      <c r="BH67" s="225" t="s">
        <v>10</v>
      </c>
      <c r="BI67" s="225" t="s">
        <v>100</v>
      </c>
      <c r="BJ67" s="225" t="s">
        <v>30</v>
      </c>
      <c r="BK67" s="225" t="s">
        <v>194</v>
      </c>
      <c r="BL67" s="225" t="s">
        <v>101</v>
      </c>
      <c r="BM67" s="241" t="s">
        <v>51</v>
      </c>
      <c r="BP67" s="235" t="str">
        <f t="shared" si="0"/>
        <v>PCX FISCHER</v>
      </c>
      <c r="BQ67" s="225" t="s">
        <v>125</v>
      </c>
      <c r="BR67" s="171" t="s">
        <v>1382</v>
      </c>
      <c r="BS67" s="171" t="s">
        <v>20</v>
      </c>
      <c r="BT67" s="241" t="s">
        <v>20</v>
      </c>
      <c r="BU67" s="241" t="s">
        <v>20</v>
      </c>
      <c r="BV67" s="241" t="s">
        <v>107</v>
      </c>
      <c r="BW67" s="241" t="s">
        <v>125</v>
      </c>
      <c r="CJ67" s="271">
        <f t="shared" si="3"/>
        <v>45326</v>
      </c>
      <c r="CK67" s="272">
        <v>2</v>
      </c>
      <c r="CL67" s="271">
        <f t="shared" si="8"/>
        <v>45326.541666666664</v>
      </c>
      <c r="CM67" s="269">
        <v>3</v>
      </c>
      <c r="CN67" s="269" t="str">
        <f t="shared" si="13"/>
        <v>D+1</v>
      </c>
      <c r="CO67" s="270" t="str">
        <f t="shared" si="14"/>
        <v>3D+1</v>
      </c>
      <c r="CP67" s="260" t="str">
        <f t="shared" si="15"/>
        <v>D+1</v>
      </c>
      <c r="CQ67" s="269" t="s">
        <v>3</v>
      </c>
      <c r="DR67" s="330">
        <v>64</v>
      </c>
      <c r="DS67" s="329" t="s">
        <v>1383</v>
      </c>
      <c r="DT67" s="328">
        <v>64</v>
      </c>
      <c r="EA67" s="225" t="s">
        <v>1384</v>
      </c>
      <c r="EB67" s="225" t="s">
        <v>56</v>
      </c>
      <c r="EC67" s="225" t="s">
        <v>29</v>
      </c>
      <c r="ED67" s="225" t="s">
        <v>100</v>
      </c>
      <c r="EE67" s="225">
        <v>1603916</v>
      </c>
      <c r="EF67" s="225" t="s">
        <v>1385</v>
      </c>
      <c r="EG67" s="232">
        <v>43394.375</v>
      </c>
      <c r="EH67" s="225" t="s">
        <v>149</v>
      </c>
      <c r="EI67" s="225" t="s">
        <v>1384</v>
      </c>
      <c r="EK67" s="309" t="str">
        <f t="shared" si="9"/>
        <v>MRS TES MIL BL</v>
      </c>
      <c r="EL67" s="307" t="s">
        <v>10</v>
      </c>
      <c r="EM67" s="308" t="s">
        <v>20</v>
      </c>
      <c r="EN67" s="307" t="s">
        <v>563</v>
      </c>
      <c r="EO67" s="307" t="s">
        <v>194</v>
      </c>
      <c r="EP67" s="308" t="s">
        <v>20</v>
      </c>
      <c r="EQ67" s="308" t="s">
        <v>20</v>
      </c>
      <c r="ER67" s="307" t="s">
        <v>2</v>
      </c>
      <c r="GA67" s="403" t="s">
        <v>1386</v>
      </c>
      <c r="GB67" s="403" t="s">
        <v>1387</v>
      </c>
      <c r="GC67" s="402">
        <v>284</v>
      </c>
      <c r="GD67" s="401" t="s">
        <v>10</v>
      </c>
      <c r="GE67" s="400" t="s">
        <v>108</v>
      </c>
      <c r="GF67" s="399" t="s">
        <v>196</v>
      </c>
      <c r="GG67" s="336" t="s">
        <v>566</v>
      </c>
      <c r="GH67" s="369"/>
      <c r="GI67" s="369"/>
      <c r="GJ67" s="369"/>
      <c r="GK67" s="368" t="s">
        <v>108</v>
      </c>
      <c r="GL67" s="398" t="s">
        <v>831</v>
      </c>
      <c r="HH67" s="170">
        <f t="shared" si="2"/>
        <v>2570</v>
      </c>
      <c r="HI67" s="252"/>
      <c r="HJ67" s="171" t="s">
        <v>1388</v>
      </c>
      <c r="HK67" s="171" t="s">
        <v>1389</v>
      </c>
      <c r="HL67" s="171" t="s">
        <v>1390</v>
      </c>
      <c r="HM67" s="251" t="s">
        <v>32</v>
      </c>
      <c r="HN67" s="237" t="s">
        <v>494</v>
      </c>
      <c r="HO67" s="238" t="s">
        <v>194</v>
      </c>
      <c r="HP67" s="238" t="s">
        <v>470</v>
      </c>
      <c r="HQ67" s="237" t="s">
        <v>650</v>
      </c>
      <c r="HR67" s="236" t="s">
        <v>107</v>
      </c>
      <c r="HS67" s="250" t="s">
        <v>557</v>
      </c>
      <c r="HT67" s="238" t="s">
        <v>557</v>
      </c>
      <c r="HU67" s="236" t="s">
        <v>20</v>
      </c>
      <c r="HV67" s="237" t="s">
        <v>101</v>
      </c>
      <c r="HW67" s="236" t="s">
        <v>14</v>
      </c>
      <c r="JC67" s="237" t="s">
        <v>29</v>
      </c>
      <c r="JD67" s="397" t="s">
        <v>29</v>
      </c>
    </row>
    <row r="68" spans="8:264" x14ac:dyDescent="0.2">
      <c r="H68" s="394"/>
      <c r="AF68" s="171">
        <v>980</v>
      </c>
      <c r="AG68" s="225" t="s">
        <v>1391</v>
      </c>
      <c r="AH68" s="225" t="s">
        <v>202</v>
      </c>
      <c r="AI68" s="225" t="s">
        <v>315</v>
      </c>
      <c r="AJ68" s="225" t="s">
        <v>1338</v>
      </c>
      <c r="AL68" s="7"/>
      <c r="AQ68" s="235" t="s">
        <v>1392</v>
      </c>
      <c r="AR68" s="225" t="s">
        <v>56</v>
      </c>
      <c r="AS68" s="225" t="s">
        <v>1393</v>
      </c>
      <c r="AT68" s="225" t="s">
        <v>101</v>
      </c>
      <c r="AU68" s="241" t="s">
        <v>56</v>
      </c>
      <c r="AV68" s="241" t="s">
        <v>56</v>
      </c>
      <c r="AX68" s="235" t="s">
        <v>1394</v>
      </c>
      <c r="AY68" s="225" t="s">
        <v>56</v>
      </c>
      <c r="AZ68" s="225" t="s">
        <v>332</v>
      </c>
      <c r="BA68" s="225" t="s">
        <v>30</v>
      </c>
      <c r="BB68" s="225" t="s">
        <v>194</v>
      </c>
      <c r="BC68" s="225" t="s">
        <v>101</v>
      </c>
      <c r="BD68" s="241" t="s">
        <v>56</v>
      </c>
      <c r="BG68" s="235" t="s">
        <v>1395</v>
      </c>
      <c r="BH68" s="225" t="s">
        <v>10</v>
      </c>
      <c r="BI68" s="225" t="s">
        <v>107</v>
      </c>
      <c r="BJ68" s="225" t="s">
        <v>10</v>
      </c>
      <c r="BK68" s="225" t="s">
        <v>194</v>
      </c>
      <c r="BL68" s="225" t="s">
        <v>105</v>
      </c>
      <c r="BM68" s="241" t="s">
        <v>731</v>
      </c>
      <c r="BP68" s="235" t="str">
        <f t="shared" ref="BP68:BP131" si="16">BQ68&amp;" "&amp;BR68</f>
        <v>PCX MOEGA I</v>
      </c>
      <c r="BQ68" s="225" t="s">
        <v>125</v>
      </c>
      <c r="BR68" s="171" t="s">
        <v>808</v>
      </c>
      <c r="BS68" s="171" t="s">
        <v>20</v>
      </c>
      <c r="BT68" s="241" t="s">
        <v>20</v>
      </c>
      <c r="BU68" s="241" t="s">
        <v>20</v>
      </c>
      <c r="BV68" s="241" t="s">
        <v>107</v>
      </c>
      <c r="BW68" s="241" t="s">
        <v>125</v>
      </c>
      <c r="CJ68" s="267">
        <f t="shared" si="3"/>
        <v>45326</v>
      </c>
      <c r="CK68" s="268">
        <v>2</v>
      </c>
      <c r="CL68" s="267">
        <f t="shared" si="8"/>
        <v>45326.583333333336</v>
      </c>
      <c r="CM68" s="265">
        <v>3</v>
      </c>
      <c r="CN68" s="265" t="str">
        <f t="shared" si="13"/>
        <v>D+1</v>
      </c>
      <c r="CO68" s="266" t="str">
        <f t="shared" si="14"/>
        <v>3D+1</v>
      </c>
      <c r="CP68" s="260" t="str">
        <f t="shared" si="15"/>
        <v>D+1</v>
      </c>
      <c r="CQ68" s="265" t="s">
        <v>3</v>
      </c>
      <c r="DR68" s="330">
        <v>65</v>
      </c>
      <c r="DS68" s="342" t="s">
        <v>1050</v>
      </c>
      <c r="DT68" s="328">
        <v>65</v>
      </c>
      <c r="EA68" s="225" t="s">
        <v>1396</v>
      </c>
      <c r="EB68" s="225" t="s">
        <v>56</v>
      </c>
      <c r="EC68" s="225" t="s">
        <v>25</v>
      </c>
      <c r="ED68" s="225" t="s">
        <v>107</v>
      </c>
      <c r="EE68" s="225">
        <v>1604173</v>
      </c>
      <c r="EF68" s="225" t="s">
        <v>1397</v>
      </c>
      <c r="EG68" s="232">
        <v>43394.375</v>
      </c>
      <c r="EH68" s="225" t="s">
        <v>149</v>
      </c>
      <c r="EI68" s="225" t="s">
        <v>1396</v>
      </c>
      <c r="EK68" s="306" t="str">
        <f t="shared" ref="EK68:EK99" si="17">EL68&amp;" "&amp;EM68&amp;" "&amp;EN68&amp;" "&amp;EO68</f>
        <v>RUMO TES MIL BL</v>
      </c>
      <c r="EL68" s="304" t="s">
        <v>8</v>
      </c>
      <c r="EM68" s="305" t="s">
        <v>20</v>
      </c>
      <c r="EN68" s="304" t="s">
        <v>563</v>
      </c>
      <c r="EO68" s="304" t="s">
        <v>194</v>
      </c>
      <c r="EP68" s="305" t="s">
        <v>20</v>
      </c>
      <c r="EQ68" s="305" t="s">
        <v>20</v>
      </c>
      <c r="ER68" s="304" t="s">
        <v>2</v>
      </c>
      <c r="GA68" s="393" t="s">
        <v>1398</v>
      </c>
      <c r="GB68" s="393" t="s">
        <v>274</v>
      </c>
      <c r="GC68" s="392">
        <v>304</v>
      </c>
      <c r="GD68" s="391" t="s">
        <v>10</v>
      </c>
      <c r="GE68" s="390" t="s">
        <v>102</v>
      </c>
      <c r="GF68" s="389" t="s">
        <v>193</v>
      </c>
      <c r="GG68" s="355" t="s">
        <v>566</v>
      </c>
      <c r="GH68" s="355"/>
      <c r="GI68" s="355"/>
      <c r="GJ68" s="355"/>
      <c r="GK68" s="354" t="s">
        <v>102</v>
      </c>
      <c r="GL68" s="388" t="s">
        <v>883</v>
      </c>
      <c r="HH68" s="170">
        <f t="shared" ref="HH68:HH131" si="18">VALUE(LEFT(HJ68,4))</f>
        <v>2571</v>
      </c>
      <c r="HI68" s="252"/>
      <c r="HJ68" s="171" t="s">
        <v>1399</v>
      </c>
      <c r="HK68" s="171" t="s">
        <v>1104</v>
      </c>
      <c r="HL68" s="171" t="s">
        <v>1105</v>
      </c>
      <c r="HM68" s="251" t="s">
        <v>32</v>
      </c>
      <c r="HN68" s="237" t="s">
        <v>494</v>
      </c>
      <c r="HO68" s="238" t="s">
        <v>194</v>
      </c>
      <c r="HP68" s="238" t="s">
        <v>470</v>
      </c>
      <c r="HQ68" s="237" t="s">
        <v>650</v>
      </c>
      <c r="HR68" s="236" t="s">
        <v>107</v>
      </c>
      <c r="HS68" s="250" t="s">
        <v>53</v>
      </c>
      <c r="HT68" s="238" t="s">
        <v>8</v>
      </c>
      <c r="HU68" s="236" t="s">
        <v>53</v>
      </c>
      <c r="HV68" s="237" t="s">
        <v>101</v>
      </c>
      <c r="HW68" s="236" t="s">
        <v>16</v>
      </c>
      <c r="JC68" s="396" t="s">
        <v>51</v>
      </c>
      <c r="JD68" s="395" t="s">
        <v>51</v>
      </c>
    </row>
    <row r="69" spans="8:264" x14ac:dyDescent="0.2">
      <c r="H69" s="394"/>
      <c r="AF69" s="171">
        <v>981</v>
      </c>
      <c r="AG69" s="225" t="s">
        <v>1400</v>
      </c>
      <c r="AH69" s="225" t="s">
        <v>202</v>
      </c>
      <c r="AI69" s="225" t="s">
        <v>315</v>
      </c>
      <c r="AJ69" s="225" t="s">
        <v>1338</v>
      </c>
      <c r="AL69" s="7"/>
      <c r="AQ69" s="235" t="s">
        <v>1401</v>
      </c>
      <c r="AR69" s="225" t="s">
        <v>56</v>
      </c>
      <c r="AS69" s="225" t="s">
        <v>1402</v>
      </c>
      <c r="AT69" s="225" t="s">
        <v>101</v>
      </c>
      <c r="AU69" s="241" t="s">
        <v>1403</v>
      </c>
      <c r="AV69" s="241" t="s">
        <v>1404</v>
      </c>
      <c r="AX69" s="235" t="s">
        <v>1405</v>
      </c>
      <c r="AY69" s="225" t="s">
        <v>10</v>
      </c>
      <c r="AZ69" s="225" t="s">
        <v>332</v>
      </c>
      <c r="BA69" s="225" t="s">
        <v>30</v>
      </c>
      <c r="BB69" s="225" t="s">
        <v>194</v>
      </c>
      <c r="BC69" s="225" t="s">
        <v>101</v>
      </c>
      <c r="BD69" s="241" t="s">
        <v>10</v>
      </c>
      <c r="BG69" s="235" t="s">
        <v>1406</v>
      </c>
      <c r="BH69" s="225" t="s">
        <v>56</v>
      </c>
      <c r="BI69" s="225" t="s">
        <v>110</v>
      </c>
      <c r="BJ69" s="225" t="s">
        <v>1393</v>
      </c>
      <c r="BK69" s="225" t="s">
        <v>194</v>
      </c>
      <c r="BL69" s="225" t="s">
        <v>101</v>
      </c>
      <c r="BM69" s="241" t="s">
        <v>1110</v>
      </c>
      <c r="BP69" s="235" t="str">
        <f t="shared" si="16"/>
        <v>PCX MOEGA I CARAMURU</v>
      </c>
      <c r="BQ69" s="225" t="s">
        <v>125</v>
      </c>
      <c r="BR69" s="171" t="s">
        <v>791</v>
      </c>
      <c r="BS69" s="171" t="s">
        <v>20</v>
      </c>
      <c r="BT69" s="241" t="s">
        <v>20</v>
      </c>
      <c r="BU69" s="241" t="s">
        <v>20</v>
      </c>
      <c r="BV69" s="241" t="s">
        <v>107</v>
      </c>
      <c r="BW69" s="241" t="s">
        <v>125</v>
      </c>
      <c r="CJ69" s="267">
        <f t="shared" si="3"/>
        <v>45326</v>
      </c>
      <c r="CK69" s="268">
        <v>2</v>
      </c>
      <c r="CL69" s="267">
        <f t="shared" si="8"/>
        <v>45326.625</v>
      </c>
      <c r="CM69" s="265">
        <v>3</v>
      </c>
      <c r="CN69" s="265" t="str">
        <f t="shared" si="13"/>
        <v>D+1</v>
      </c>
      <c r="CO69" s="266" t="str">
        <f t="shared" si="14"/>
        <v>3D+1</v>
      </c>
      <c r="CP69" s="260" t="str">
        <f t="shared" si="15"/>
        <v>D+1</v>
      </c>
      <c r="CQ69" s="265" t="s">
        <v>3</v>
      </c>
      <c r="DR69" s="330">
        <v>66</v>
      </c>
      <c r="DS69" s="342" t="s">
        <v>1407</v>
      </c>
      <c r="DT69" s="328">
        <v>66</v>
      </c>
      <c r="EA69" s="225" t="s">
        <v>1408</v>
      </c>
      <c r="EB69" s="225" t="s">
        <v>56</v>
      </c>
      <c r="EC69" s="225" t="s">
        <v>314</v>
      </c>
      <c r="ED69" s="225" t="s">
        <v>473</v>
      </c>
      <c r="EE69" s="225">
        <v>1603290</v>
      </c>
      <c r="EF69" s="225" t="s">
        <v>1409</v>
      </c>
      <c r="EG69" s="232">
        <v>43394.416666666657</v>
      </c>
      <c r="EH69" s="225" t="s">
        <v>150</v>
      </c>
      <c r="EI69" s="225" t="s">
        <v>1408</v>
      </c>
      <c r="EK69" s="303" t="str">
        <f t="shared" si="17"/>
        <v>VLI TES MIL BE</v>
      </c>
      <c r="EL69" s="301" t="s">
        <v>11</v>
      </c>
      <c r="EM69" s="302" t="s">
        <v>20</v>
      </c>
      <c r="EN69" s="301" t="s">
        <v>563</v>
      </c>
      <c r="EO69" s="301" t="s">
        <v>195</v>
      </c>
      <c r="EP69" s="302" t="s">
        <v>20</v>
      </c>
      <c r="EQ69" s="302" t="s">
        <v>20</v>
      </c>
      <c r="ER69" s="301" t="s">
        <v>2</v>
      </c>
      <c r="GA69" s="387" t="s">
        <v>1410</v>
      </c>
      <c r="GB69" s="387" t="s">
        <v>276</v>
      </c>
      <c r="GC69" s="386">
        <v>313</v>
      </c>
      <c r="GD69" s="385" t="s">
        <v>10</v>
      </c>
      <c r="GE69" s="384" t="s">
        <v>102</v>
      </c>
      <c r="GF69" s="383" t="s">
        <v>198</v>
      </c>
      <c r="GG69" s="346" t="s">
        <v>566</v>
      </c>
      <c r="GH69" s="346"/>
      <c r="GI69" s="346"/>
      <c r="GJ69" s="346"/>
      <c r="GK69" s="345" t="s">
        <v>102</v>
      </c>
      <c r="GL69" s="382" t="s">
        <v>883</v>
      </c>
      <c r="HH69" s="170">
        <f t="shared" si="18"/>
        <v>2578</v>
      </c>
      <c r="HI69" s="252"/>
      <c r="HJ69" s="171" t="s">
        <v>1411</v>
      </c>
      <c r="HK69" s="171" t="s">
        <v>1412</v>
      </c>
      <c r="HL69" s="171" t="s">
        <v>1413</v>
      </c>
      <c r="HM69" s="251" t="s">
        <v>32</v>
      </c>
      <c r="HN69" s="237" t="s">
        <v>494</v>
      </c>
      <c r="HO69" s="238" t="s">
        <v>194</v>
      </c>
      <c r="HP69" s="238" t="s">
        <v>470</v>
      </c>
      <c r="HQ69" s="237" t="s">
        <v>332</v>
      </c>
      <c r="HR69" s="236" t="s">
        <v>100</v>
      </c>
      <c r="HS69" s="250" t="s">
        <v>557</v>
      </c>
      <c r="HT69" s="238" t="s">
        <v>8</v>
      </c>
      <c r="HU69" s="236" t="s">
        <v>28</v>
      </c>
      <c r="HV69" s="237" t="s">
        <v>101</v>
      </c>
      <c r="HW69" s="236" t="s">
        <v>14</v>
      </c>
    </row>
    <row r="70" spans="8:264" x14ac:dyDescent="0.2">
      <c r="H70" s="394"/>
      <c r="AF70" s="171">
        <v>982</v>
      </c>
      <c r="AG70" s="225" t="s">
        <v>1368</v>
      </c>
      <c r="AH70" s="225" t="s">
        <v>202</v>
      </c>
      <c r="AI70" s="225" t="s">
        <v>315</v>
      </c>
      <c r="AJ70" s="225" t="s">
        <v>1338</v>
      </c>
      <c r="AL70" s="7"/>
      <c r="AQ70" s="235" t="s">
        <v>1414</v>
      </c>
      <c r="AR70" s="225" t="s">
        <v>56</v>
      </c>
      <c r="AS70" s="225" t="s">
        <v>1415</v>
      </c>
      <c r="AT70" s="225" t="s">
        <v>101</v>
      </c>
      <c r="AU70" s="241" t="s">
        <v>1416</v>
      </c>
      <c r="AV70" s="241" t="s">
        <v>1417</v>
      </c>
      <c r="AX70" s="235" t="s">
        <v>1418</v>
      </c>
      <c r="AY70" s="225" t="s">
        <v>10</v>
      </c>
      <c r="AZ70" s="225" t="s">
        <v>127</v>
      </c>
      <c r="BA70" s="225" t="s">
        <v>10</v>
      </c>
      <c r="BB70" s="225" t="s">
        <v>194</v>
      </c>
      <c r="BC70" s="225" t="s">
        <v>105</v>
      </c>
      <c r="BD70" s="241" t="s">
        <v>10</v>
      </c>
      <c r="BG70" s="235" t="s">
        <v>1419</v>
      </c>
      <c r="BH70" s="225" t="s">
        <v>56</v>
      </c>
      <c r="BI70" s="225" t="s">
        <v>610</v>
      </c>
      <c r="BJ70" s="225" t="s">
        <v>557</v>
      </c>
      <c r="BK70" s="225" t="s">
        <v>194</v>
      </c>
      <c r="BL70" s="225" t="s">
        <v>101</v>
      </c>
      <c r="BM70" s="241" t="s">
        <v>27</v>
      </c>
      <c r="BP70" s="235" t="str">
        <f t="shared" si="16"/>
        <v>PCX TES</v>
      </c>
      <c r="BQ70" s="225" t="s">
        <v>125</v>
      </c>
      <c r="BR70" s="171" t="s">
        <v>20</v>
      </c>
      <c r="BS70" s="171" t="s">
        <v>20</v>
      </c>
      <c r="BT70" s="241" t="s">
        <v>20</v>
      </c>
      <c r="BU70" s="241" t="s">
        <v>20</v>
      </c>
      <c r="BV70" s="241" t="s">
        <v>107</v>
      </c>
      <c r="BW70" s="241" t="s">
        <v>125</v>
      </c>
      <c r="CJ70" s="267">
        <f t="shared" ref="CJ70:CJ133" si="19">IF(CN70=CN69,CJ69,CJ69+1)</f>
        <v>45326</v>
      </c>
      <c r="CK70" s="268">
        <v>2</v>
      </c>
      <c r="CL70" s="267">
        <f t="shared" si="8"/>
        <v>45326.666666666664</v>
      </c>
      <c r="CM70" s="265">
        <v>3</v>
      </c>
      <c r="CN70" s="265" t="str">
        <f t="shared" si="13"/>
        <v>D+1</v>
      </c>
      <c r="CO70" s="266" t="str">
        <f t="shared" si="14"/>
        <v>3D+1</v>
      </c>
      <c r="CP70" s="260" t="str">
        <f t="shared" si="15"/>
        <v>D+1</v>
      </c>
      <c r="CQ70" s="265" t="s">
        <v>3</v>
      </c>
      <c r="DR70" s="330">
        <v>67</v>
      </c>
      <c r="DS70" s="329" t="s">
        <v>1420</v>
      </c>
      <c r="DT70" s="328">
        <v>67</v>
      </c>
      <c r="EA70" s="225" t="s">
        <v>1421</v>
      </c>
      <c r="EB70" s="225" t="s">
        <v>56</v>
      </c>
      <c r="EC70" s="225" t="s">
        <v>314</v>
      </c>
      <c r="ED70" s="225" t="s">
        <v>473</v>
      </c>
      <c r="EE70" s="225">
        <v>1603999</v>
      </c>
      <c r="EF70" s="225" t="s">
        <v>1422</v>
      </c>
      <c r="EG70" s="232">
        <v>43394.416666666657</v>
      </c>
      <c r="EH70" s="225" t="s">
        <v>150</v>
      </c>
      <c r="EI70" s="225" t="s">
        <v>1421</v>
      </c>
      <c r="EK70" s="300" t="str">
        <f t="shared" si="17"/>
        <v>MRS TES SJ BL</v>
      </c>
      <c r="EL70" s="298" t="s">
        <v>10</v>
      </c>
      <c r="EM70" s="299" t="s">
        <v>20</v>
      </c>
      <c r="EN70" s="298" t="s">
        <v>621</v>
      </c>
      <c r="EO70" s="298" t="s">
        <v>194</v>
      </c>
      <c r="EP70" s="299" t="s">
        <v>20</v>
      </c>
      <c r="EQ70" s="299" t="s">
        <v>20</v>
      </c>
      <c r="ER70" s="298" t="s">
        <v>2</v>
      </c>
      <c r="GA70" s="381" t="s">
        <v>1423</v>
      </c>
      <c r="GB70" s="381" t="s">
        <v>278</v>
      </c>
      <c r="GC70" s="380">
        <v>322</v>
      </c>
      <c r="GD70" s="379" t="s">
        <v>10</v>
      </c>
      <c r="GE70" s="378" t="s">
        <v>102</v>
      </c>
      <c r="GF70" s="377" t="s">
        <v>196</v>
      </c>
      <c r="GG70" s="336" t="s">
        <v>566</v>
      </c>
      <c r="GH70" s="336"/>
      <c r="GI70" s="336"/>
      <c r="GJ70" s="336"/>
      <c r="GK70" s="335" t="s">
        <v>102</v>
      </c>
      <c r="GL70" s="376" t="s">
        <v>883</v>
      </c>
      <c r="HH70" s="170">
        <f t="shared" si="18"/>
        <v>2579</v>
      </c>
      <c r="HI70" s="252"/>
      <c r="HJ70" s="171" t="s">
        <v>1424</v>
      </c>
      <c r="HK70" s="171" t="s">
        <v>1425</v>
      </c>
      <c r="HL70" s="171" t="s">
        <v>1413</v>
      </c>
      <c r="HM70" s="251" t="s">
        <v>32</v>
      </c>
      <c r="HN70" s="237" t="s">
        <v>494</v>
      </c>
      <c r="HO70" s="238" t="s">
        <v>194</v>
      </c>
      <c r="HP70" s="238" t="s">
        <v>470</v>
      </c>
      <c r="HQ70" s="237" t="s">
        <v>332</v>
      </c>
      <c r="HR70" s="236" t="s">
        <v>100</v>
      </c>
      <c r="HS70" s="250" t="s">
        <v>608</v>
      </c>
      <c r="HT70" s="238" t="s">
        <v>8</v>
      </c>
      <c r="HU70" s="236" t="s">
        <v>28</v>
      </c>
      <c r="HV70" s="237" t="s">
        <v>101</v>
      </c>
      <c r="HW70" s="236" t="s">
        <v>14</v>
      </c>
    </row>
    <row r="71" spans="8:264" x14ac:dyDescent="0.2">
      <c r="H71" s="394"/>
      <c r="AF71" s="171">
        <v>983</v>
      </c>
      <c r="AG71" s="225" t="s">
        <v>1426</v>
      </c>
      <c r="AH71" s="225" t="s">
        <v>202</v>
      </c>
      <c r="AI71" s="225" t="s">
        <v>315</v>
      </c>
      <c r="AJ71" s="225" t="s">
        <v>1338</v>
      </c>
      <c r="AL71" s="7"/>
      <c r="AQ71" s="235" t="s">
        <v>1427</v>
      </c>
      <c r="AR71" s="225" t="s">
        <v>11</v>
      </c>
      <c r="AS71" s="225" t="s">
        <v>53</v>
      </c>
      <c r="AT71" s="225" t="s">
        <v>101</v>
      </c>
      <c r="AU71" s="241" t="s">
        <v>1428</v>
      </c>
      <c r="AV71" s="241" t="s">
        <v>11</v>
      </c>
      <c r="AX71" s="235" t="s">
        <v>1429</v>
      </c>
      <c r="AY71" s="225" t="s">
        <v>56</v>
      </c>
      <c r="AZ71" s="225" t="s">
        <v>332</v>
      </c>
      <c r="BA71" s="225" t="s">
        <v>8</v>
      </c>
      <c r="BB71" s="225" t="s">
        <v>194</v>
      </c>
      <c r="BC71" s="225" t="s">
        <v>101</v>
      </c>
      <c r="BD71" s="241" t="s">
        <v>56</v>
      </c>
      <c r="BG71" s="235" t="s">
        <v>1430</v>
      </c>
      <c r="BH71" s="225" t="s">
        <v>10</v>
      </c>
      <c r="BI71" s="225" t="s">
        <v>107</v>
      </c>
      <c r="BJ71" s="225" t="s">
        <v>20</v>
      </c>
      <c r="BK71" s="225" t="s">
        <v>194</v>
      </c>
      <c r="BL71" s="225" t="s">
        <v>101</v>
      </c>
      <c r="BM71" s="241" t="s">
        <v>20</v>
      </c>
      <c r="BP71" s="235" t="str">
        <f t="shared" si="16"/>
        <v>PCZ ITRI RODOF</v>
      </c>
      <c r="BQ71" s="225" t="s">
        <v>100</v>
      </c>
      <c r="BR71" s="171" t="s">
        <v>1431</v>
      </c>
      <c r="BS71" s="171" t="s">
        <v>1432</v>
      </c>
      <c r="BT71" s="241" t="s">
        <v>1432</v>
      </c>
      <c r="BU71" s="241" t="s">
        <v>1432</v>
      </c>
      <c r="BV71" s="241" t="s">
        <v>107</v>
      </c>
      <c r="BW71" s="241" t="s">
        <v>107</v>
      </c>
      <c r="CJ71" s="267">
        <f t="shared" si="19"/>
        <v>45326</v>
      </c>
      <c r="CK71" s="268">
        <v>2</v>
      </c>
      <c r="CL71" s="267">
        <f t="shared" si="8"/>
        <v>45326.708333333336</v>
      </c>
      <c r="CM71" s="265">
        <v>3</v>
      </c>
      <c r="CN71" s="265" t="str">
        <f t="shared" si="13"/>
        <v>D+1</v>
      </c>
      <c r="CO71" s="266" t="str">
        <f t="shared" si="14"/>
        <v>3D+1</v>
      </c>
      <c r="CP71" s="260" t="str">
        <f t="shared" si="15"/>
        <v>D+1</v>
      </c>
      <c r="CQ71" s="265" t="s">
        <v>3</v>
      </c>
      <c r="DR71" s="330">
        <v>68</v>
      </c>
      <c r="DS71" s="329" t="s">
        <v>1433</v>
      </c>
      <c r="DT71" s="328">
        <v>68</v>
      </c>
      <c r="EA71" s="225" t="s">
        <v>1434</v>
      </c>
      <c r="EB71" s="225" t="s">
        <v>56</v>
      </c>
      <c r="EC71" s="225" t="s">
        <v>26</v>
      </c>
      <c r="ED71" s="225" t="s">
        <v>107</v>
      </c>
      <c r="EE71" s="225">
        <v>1603762</v>
      </c>
      <c r="EF71" s="225" t="s">
        <v>1435</v>
      </c>
      <c r="EG71" s="232">
        <v>43394.5</v>
      </c>
      <c r="EH71" s="225" t="s">
        <v>150</v>
      </c>
      <c r="EI71" s="225" t="s">
        <v>1434</v>
      </c>
      <c r="EK71" s="297" t="str">
        <f t="shared" si="17"/>
        <v>RUMO TES SJ BL</v>
      </c>
      <c r="EL71" s="295" t="s">
        <v>8</v>
      </c>
      <c r="EM71" s="296" t="s">
        <v>20</v>
      </c>
      <c r="EN71" s="295" t="s">
        <v>621</v>
      </c>
      <c r="EO71" s="295" t="s">
        <v>194</v>
      </c>
      <c r="EP71" s="296" t="s">
        <v>20</v>
      </c>
      <c r="EQ71" s="296" t="s">
        <v>20</v>
      </c>
      <c r="ER71" s="295" t="s">
        <v>2</v>
      </c>
      <c r="GA71" s="393" t="s">
        <v>1436</v>
      </c>
      <c r="GB71" s="393" t="s">
        <v>280</v>
      </c>
      <c r="GC71" s="392">
        <v>342</v>
      </c>
      <c r="GD71" s="391" t="s">
        <v>10</v>
      </c>
      <c r="GE71" s="390" t="s">
        <v>104</v>
      </c>
      <c r="GF71" s="389" t="s">
        <v>193</v>
      </c>
      <c r="GG71" s="355" t="s">
        <v>566</v>
      </c>
      <c r="GH71" s="355"/>
      <c r="GI71" s="355"/>
      <c r="GJ71" s="355"/>
      <c r="GK71" s="354" t="s">
        <v>104</v>
      </c>
      <c r="GL71" s="388" t="s">
        <v>932</v>
      </c>
      <c r="HH71" s="170">
        <f t="shared" si="18"/>
        <v>2580</v>
      </c>
      <c r="HI71" s="252"/>
      <c r="HJ71" s="171" t="s">
        <v>1437</v>
      </c>
      <c r="HK71" s="171" t="s">
        <v>1438</v>
      </c>
      <c r="HL71" s="171" t="s">
        <v>1439</v>
      </c>
      <c r="HM71" s="251" t="s">
        <v>32</v>
      </c>
      <c r="HN71" s="237" t="s">
        <v>494</v>
      </c>
      <c r="HO71" s="238" t="s">
        <v>194</v>
      </c>
      <c r="HP71" s="238" t="s">
        <v>470</v>
      </c>
      <c r="HQ71" s="237" t="s">
        <v>332</v>
      </c>
      <c r="HR71" s="236" t="s">
        <v>107</v>
      </c>
      <c r="HS71" s="250" t="s">
        <v>705</v>
      </c>
      <c r="HT71" s="238" t="s">
        <v>8</v>
      </c>
      <c r="HU71" s="236" t="s">
        <v>54</v>
      </c>
      <c r="HV71" s="237" t="s">
        <v>101</v>
      </c>
      <c r="HW71" s="236" t="s">
        <v>14</v>
      </c>
    </row>
    <row r="72" spans="8:264" x14ac:dyDescent="0.2">
      <c r="H72" s="394"/>
      <c r="AF72" s="171">
        <v>985</v>
      </c>
      <c r="AG72" s="225" t="s">
        <v>1426</v>
      </c>
      <c r="AH72" s="225" t="s">
        <v>202</v>
      </c>
      <c r="AI72" s="225" t="s">
        <v>315</v>
      </c>
      <c r="AJ72" s="225" t="s">
        <v>1338</v>
      </c>
      <c r="AL72" s="7"/>
      <c r="AQ72" s="235" t="s">
        <v>1440</v>
      </c>
      <c r="AR72" s="225" t="s">
        <v>11</v>
      </c>
      <c r="AS72" s="225" t="s">
        <v>507</v>
      </c>
      <c r="AT72" s="225" t="s">
        <v>316</v>
      </c>
      <c r="AU72" s="241" t="s">
        <v>1428</v>
      </c>
      <c r="AV72" s="241" t="s">
        <v>11</v>
      </c>
      <c r="AX72" s="235" t="s">
        <v>1441</v>
      </c>
      <c r="AY72" s="225" t="s">
        <v>56</v>
      </c>
      <c r="AZ72" s="225" t="s">
        <v>650</v>
      </c>
      <c r="BA72" s="225" t="s">
        <v>8</v>
      </c>
      <c r="BB72" s="225" t="s">
        <v>194</v>
      </c>
      <c r="BC72" s="225" t="s">
        <v>101</v>
      </c>
      <c r="BD72" s="241" t="s">
        <v>56</v>
      </c>
      <c r="BG72" s="235" t="s">
        <v>1442</v>
      </c>
      <c r="BH72" s="225" t="s">
        <v>11</v>
      </c>
      <c r="BI72" s="225" t="s">
        <v>572</v>
      </c>
      <c r="BJ72" s="225" t="s">
        <v>26</v>
      </c>
      <c r="BK72" s="225" t="s">
        <v>195</v>
      </c>
      <c r="BL72" s="225" t="s">
        <v>101</v>
      </c>
      <c r="BM72" s="241" t="s">
        <v>26</v>
      </c>
      <c r="BP72" s="235" t="str">
        <f t="shared" si="16"/>
        <v>PCZ 3</v>
      </c>
      <c r="BQ72" s="225" t="s">
        <v>100</v>
      </c>
      <c r="BR72" s="171">
        <v>3</v>
      </c>
      <c r="BS72" s="171" t="s">
        <v>29</v>
      </c>
      <c r="BT72" s="241" t="s">
        <v>29</v>
      </c>
      <c r="BU72" s="241" t="s">
        <v>29</v>
      </c>
      <c r="BV72" s="241" t="s">
        <v>100</v>
      </c>
      <c r="BW72" s="241" t="s">
        <v>100</v>
      </c>
      <c r="CJ72" s="263">
        <f t="shared" si="19"/>
        <v>45326</v>
      </c>
      <c r="CK72" s="264">
        <v>2</v>
      </c>
      <c r="CL72" s="263">
        <f t="shared" si="8"/>
        <v>45326.75</v>
      </c>
      <c r="CM72" s="262">
        <v>3</v>
      </c>
      <c r="CN72" s="262" t="str">
        <f t="shared" si="13"/>
        <v>D+1</v>
      </c>
      <c r="CO72" s="261" t="str">
        <f t="shared" si="14"/>
        <v>3D+1</v>
      </c>
      <c r="CP72" s="260" t="str">
        <f t="shared" si="15"/>
        <v>D+1</v>
      </c>
      <c r="CQ72" s="262" t="s">
        <v>3</v>
      </c>
      <c r="DR72" s="330">
        <v>69</v>
      </c>
      <c r="DS72" s="329" t="s">
        <v>1443</v>
      </c>
      <c r="DT72" s="328">
        <v>69</v>
      </c>
      <c r="EA72" s="225" t="s">
        <v>1444</v>
      </c>
      <c r="EB72" s="225" t="s">
        <v>56</v>
      </c>
      <c r="EC72" s="225" t="s">
        <v>27</v>
      </c>
      <c r="ED72" s="225" t="s">
        <v>100</v>
      </c>
      <c r="EE72" s="225">
        <v>1603763</v>
      </c>
      <c r="EF72" s="225" t="s">
        <v>335</v>
      </c>
      <c r="EG72" s="232">
        <v>43394.625</v>
      </c>
      <c r="EH72" s="225" t="s">
        <v>151</v>
      </c>
      <c r="EI72" s="225" t="s">
        <v>1444</v>
      </c>
      <c r="EK72" s="294" t="str">
        <f t="shared" si="17"/>
        <v>VLI TES SJ BE</v>
      </c>
      <c r="EL72" s="292" t="s">
        <v>11</v>
      </c>
      <c r="EM72" s="293" t="s">
        <v>20</v>
      </c>
      <c r="EN72" s="292" t="s">
        <v>621</v>
      </c>
      <c r="EO72" s="292" t="s">
        <v>195</v>
      </c>
      <c r="EP72" s="293" t="s">
        <v>20</v>
      </c>
      <c r="EQ72" s="293" t="s">
        <v>20</v>
      </c>
      <c r="ER72" s="292" t="s">
        <v>2</v>
      </c>
      <c r="GA72" s="387" t="s">
        <v>1445</v>
      </c>
      <c r="GB72" s="387" t="s">
        <v>282</v>
      </c>
      <c r="GC72" s="386">
        <v>351</v>
      </c>
      <c r="GD72" s="385" t="s">
        <v>10</v>
      </c>
      <c r="GE72" s="384" t="s">
        <v>104</v>
      </c>
      <c r="GF72" s="383" t="s">
        <v>198</v>
      </c>
      <c r="GG72" s="346" t="s">
        <v>566</v>
      </c>
      <c r="GH72" s="346"/>
      <c r="GI72" s="346"/>
      <c r="GJ72" s="346"/>
      <c r="GK72" s="345" t="s">
        <v>104</v>
      </c>
      <c r="GL72" s="382" t="s">
        <v>932</v>
      </c>
      <c r="HH72" s="170">
        <f t="shared" si="18"/>
        <v>2581</v>
      </c>
      <c r="HI72" s="252"/>
      <c r="HJ72" s="171" t="s">
        <v>1446</v>
      </c>
      <c r="HK72" s="171" t="s">
        <v>1447</v>
      </c>
      <c r="HL72" s="171" t="s">
        <v>1448</v>
      </c>
      <c r="HM72" s="251" t="s">
        <v>32</v>
      </c>
      <c r="HN72" s="237" t="s">
        <v>494</v>
      </c>
      <c r="HO72" s="238" t="s">
        <v>194</v>
      </c>
      <c r="HP72" s="238" t="s">
        <v>470</v>
      </c>
      <c r="HQ72" s="237" t="s">
        <v>332</v>
      </c>
      <c r="HR72" s="236" t="s">
        <v>100</v>
      </c>
      <c r="HS72" s="250" t="s">
        <v>30</v>
      </c>
      <c r="HT72" s="238" t="s">
        <v>8</v>
      </c>
      <c r="HU72" s="236" t="s">
        <v>30</v>
      </c>
      <c r="HV72" s="237" t="s">
        <v>101</v>
      </c>
      <c r="HW72" s="236" t="s">
        <v>14</v>
      </c>
    </row>
    <row r="73" spans="8:264" ht="11.25" customHeight="1" x14ac:dyDescent="0.2">
      <c r="H73" s="394"/>
      <c r="AF73" s="171" t="s">
        <v>315</v>
      </c>
      <c r="AG73" s="225" t="s">
        <v>1368</v>
      </c>
      <c r="AH73" s="225" t="s">
        <v>202</v>
      </c>
      <c r="AI73" s="225" t="s">
        <v>315</v>
      </c>
      <c r="AJ73" s="225" t="s">
        <v>1338</v>
      </c>
      <c r="AL73" s="7"/>
      <c r="AQ73" s="235" t="s">
        <v>1449</v>
      </c>
      <c r="AR73" s="225" t="s">
        <v>11</v>
      </c>
      <c r="AS73" s="225" t="s">
        <v>1289</v>
      </c>
      <c r="AT73" s="225" t="s">
        <v>103</v>
      </c>
      <c r="AU73" s="241" t="s">
        <v>1428</v>
      </c>
      <c r="AV73" s="241" t="s">
        <v>11</v>
      </c>
      <c r="AX73" s="235" t="s">
        <v>1450</v>
      </c>
      <c r="AY73" s="225" t="s">
        <v>56</v>
      </c>
      <c r="AZ73" s="225" t="s">
        <v>338</v>
      </c>
      <c r="BA73" s="225" t="s">
        <v>513</v>
      </c>
      <c r="BB73" s="225" t="s">
        <v>194</v>
      </c>
      <c r="BC73" s="225" t="s">
        <v>101</v>
      </c>
      <c r="BD73" s="241" t="s">
        <v>56</v>
      </c>
      <c r="BG73" s="235" t="s">
        <v>1451</v>
      </c>
      <c r="BH73" s="225" t="s">
        <v>56</v>
      </c>
      <c r="BI73" s="225" t="s">
        <v>627</v>
      </c>
      <c r="BJ73" s="225" t="s">
        <v>1431</v>
      </c>
      <c r="BK73" s="225" t="s">
        <v>194</v>
      </c>
      <c r="BL73" s="225" t="s">
        <v>101</v>
      </c>
      <c r="BM73" s="241" t="s">
        <v>1063</v>
      </c>
      <c r="BP73" s="235" t="str">
        <f t="shared" si="16"/>
        <v>PCZ 003 - TGG;</v>
      </c>
      <c r="BQ73" s="225" t="s">
        <v>100</v>
      </c>
      <c r="BR73" s="171" t="s">
        <v>698</v>
      </c>
      <c r="BS73" s="171" t="s">
        <v>29</v>
      </c>
      <c r="BT73" s="241" t="s">
        <v>29</v>
      </c>
      <c r="BU73" s="241" t="s">
        <v>29</v>
      </c>
      <c r="BV73" s="241" t="s">
        <v>100</v>
      </c>
      <c r="BW73" s="241" t="s">
        <v>100</v>
      </c>
      <c r="CJ73" s="271">
        <f t="shared" si="19"/>
        <v>45326</v>
      </c>
      <c r="CK73" s="272">
        <v>2</v>
      </c>
      <c r="CL73" s="271">
        <f t="shared" si="8"/>
        <v>45326.791666666664</v>
      </c>
      <c r="CM73" s="269">
        <v>4</v>
      </c>
      <c r="CN73" s="269" t="str">
        <f t="shared" si="13"/>
        <v>D+1</v>
      </c>
      <c r="CO73" s="270" t="str">
        <f t="shared" si="14"/>
        <v>4D+1</v>
      </c>
      <c r="CP73" s="260" t="str">
        <f t="shared" si="15"/>
        <v>D+1</v>
      </c>
      <c r="CQ73" s="269" t="s">
        <v>3</v>
      </c>
      <c r="DR73" s="330">
        <v>70</v>
      </c>
      <c r="DS73" s="329" t="s">
        <v>1452</v>
      </c>
      <c r="DT73" s="328">
        <v>70</v>
      </c>
      <c r="EA73" s="225" t="s">
        <v>1453</v>
      </c>
      <c r="EB73" s="225" t="s">
        <v>56</v>
      </c>
      <c r="EC73" s="225" t="s">
        <v>29</v>
      </c>
      <c r="ED73" s="225" t="s">
        <v>100</v>
      </c>
      <c r="EE73" s="225">
        <v>1603763</v>
      </c>
      <c r="EF73" s="225" t="s">
        <v>335</v>
      </c>
      <c r="EG73" s="232">
        <v>43394.625</v>
      </c>
      <c r="EH73" s="225" t="s">
        <v>151</v>
      </c>
      <c r="EI73" s="225" t="s">
        <v>1453</v>
      </c>
      <c r="EK73" s="318" t="str">
        <f t="shared" si="17"/>
        <v>MRS T12A FLO BL</v>
      </c>
      <c r="EL73" s="316" t="s">
        <v>10</v>
      </c>
      <c r="EM73" s="317" t="s">
        <v>26</v>
      </c>
      <c r="EN73" s="316" t="s">
        <v>475</v>
      </c>
      <c r="EO73" s="316" t="s">
        <v>194</v>
      </c>
      <c r="EP73" s="317" t="s">
        <v>26</v>
      </c>
      <c r="EQ73" s="317" t="s">
        <v>26</v>
      </c>
      <c r="ER73" s="316" t="s">
        <v>2</v>
      </c>
      <c r="GA73" s="381" t="s">
        <v>1454</v>
      </c>
      <c r="GB73" s="381" t="s">
        <v>284</v>
      </c>
      <c r="GC73" s="380">
        <v>360</v>
      </c>
      <c r="GD73" s="379" t="s">
        <v>10</v>
      </c>
      <c r="GE73" s="378" t="s">
        <v>104</v>
      </c>
      <c r="GF73" s="377" t="s">
        <v>196</v>
      </c>
      <c r="GG73" s="336" t="s">
        <v>566</v>
      </c>
      <c r="GH73" s="336"/>
      <c r="GI73" s="336"/>
      <c r="GJ73" s="336"/>
      <c r="GK73" s="335" t="s">
        <v>104</v>
      </c>
      <c r="GL73" s="376" t="s">
        <v>932</v>
      </c>
      <c r="HH73" s="170">
        <f t="shared" si="18"/>
        <v>2575</v>
      </c>
      <c r="HI73" s="252"/>
      <c r="HJ73" s="171" t="s">
        <v>1455</v>
      </c>
      <c r="HK73" s="171" t="s">
        <v>1456</v>
      </c>
      <c r="HL73" s="171" t="s">
        <v>1457</v>
      </c>
      <c r="HM73" s="251" t="s">
        <v>32</v>
      </c>
      <c r="HN73" s="237" t="s">
        <v>494</v>
      </c>
      <c r="HO73" s="238" t="s">
        <v>194</v>
      </c>
      <c r="HP73" s="238" t="s">
        <v>470</v>
      </c>
      <c r="HQ73" s="237" t="s">
        <v>650</v>
      </c>
      <c r="HR73" s="236" t="s">
        <v>107</v>
      </c>
      <c r="HS73" s="250" t="s">
        <v>958</v>
      </c>
      <c r="HT73" s="238" t="s">
        <v>8</v>
      </c>
      <c r="HU73" s="236" t="s">
        <v>24</v>
      </c>
      <c r="HV73" s="237" t="s">
        <v>101</v>
      </c>
      <c r="HW73" s="236" t="s">
        <v>15</v>
      </c>
    </row>
    <row r="74" spans="8:264" ht="11.25" customHeight="1" x14ac:dyDescent="0.2">
      <c r="H74" s="394"/>
      <c r="AF74" s="171" t="s">
        <v>1458</v>
      </c>
      <c r="AG74" s="225" t="s">
        <v>1426</v>
      </c>
      <c r="AH74" s="225" t="s">
        <v>202</v>
      </c>
      <c r="AI74" s="225" t="s">
        <v>315</v>
      </c>
      <c r="AJ74" s="225" t="s">
        <v>1338</v>
      </c>
      <c r="AL74" s="7"/>
      <c r="AQ74" s="235" t="s">
        <v>1459</v>
      </c>
      <c r="AR74" s="225" t="s">
        <v>11</v>
      </c>
      <c r="AS74" s="225" t="s">
        <v>557</v>
      </c>
      <c r="AT74" s="225" t="s">
        <v>103</v>
      </c>
      <c r="AU74" s="241" t="s">
        <v>1428</v>
      </c>
      <c r="AV74" s="241" t="s">
        <v>11</v>
      </c>
      <c r="AX74" s="235" t="s">
        <v>1460</v>
      </c>
      <c r="AY74" s="225" t="s">
        <v>10</v>
      </c>
      <c r="AZ74" s="225" t="s">
        <v>572</v>
      </c>
      <c r="BA74" s="225" t="s">
        <v>10</v>
      </c>
      <c r="BB74" s="225" t="s">
        <v>194</v>
      </c>
      <c r="BC74" s="225" t="s">
        <v>105</v>
      </c>
      <c r="BD74" s="241" t="s">
        <v>10</v>
      </c>
      <c r="BG74" s="235" t="s">
        <v>1461</v>
      </c>
      <c r="BH74" s="225" t="s">
        <v>11</v>
      </c>
      <c r="BI74" s="225" t="s">
        <v>610</v>
      </c>
      <c r="BJ74" s="225" t="s">
        <v>557</v>
      </c>
      <c r="BK74" s="225" t="s">
        <v>195</v>
      </c>
      <c r="BL74" s="225" t="s">
        <v>101</v>
      </c>
      <c r="BM74" s="241" t="s">
        <v>27</v>
      </c>
      <c r="BP74" s="235" t="str">
        <f t="shared" si="16"/>
        <v>PCZ TGG</v>
      </c>
      <c r="BQ74" s="225" t="s">
        <v>100</v>
      </c>
      <c r="BR74" s="171" t="s">
        <v>29</v>
      </c>
      <c r="BS74" s="171" t="s">
        <v>29</v>
      </c>
      <c r="BT74" s="241" t="s">
        <v>29</v>
      </c>
      <c r="BU74" s="241" t="s">
        <v>29</v>
      </c>
      <c r="BV74" s="241" t="s">
        <v>100</v>
      </c>
      <c r="BW74" s="241" t="s">
        <v>100</v>
      </c>
      <c r="CJ74" s="267">
        <f t="shared" si="19"/>
        <v>45326</v>
      </c>
      <c r="CK74" s="268">
        <v>2</v>
      </c>
      <c r="CL74" s="267">
        <f t="shared" si="8"/>
        <v>45326.833333333336</v>
      </c>
      <c r="CM74" s="265">
        <v>4</v>
      </c>
      <c r="CN74" s="265" t="str">
        <f t="shared" si="13"/>
        <v>D+1</v>
      </c>
      <c r="CO74" s="266" t="str">
        <f t="shared" si="14"/>
        <v>4D+1</v>
      </c>
      <c r="CP74" s="260" t="str">
        <f t="shared" si="15"/>
        <v>D+1</v>
      </c>
      <c r="CQ74" s="265" t="s">
        <v>3</v>
      </c>
      <c r="DR74" s="330">
        <v>71</v>
      </c>
      <c r="DS74" s="329" t="s">
        <v>1462</v>
      </c>
      <c r="DT74" s="328">
        <v>71</v>
      </c>
      <c r="EA74" s="225" t="s">
        <v>1463</v>
      </c>
      <c r="EB74" s="225" t="s">
        <v>56</v>
      </c>
      <c r="EC74" s="225" t="s">
        <v>584</v>
      </c>
      <c r="ED74" s="225" t="s">
        <v>585</v>
      </c>
      <c r="EE74" s="225">
        <v>1604000</v>
      </c>
      <c r="EF74" s="225" t="s">
        <v>1464</v>
      </c>
      <c r="EG74" s="232">
        <v>43394.791666666657</v>
      </c>
      <c r="EH74" s="225" t="s">
        <v>152</v>
      </c>
      <c r="EI74" s="225" t="s">
        <v>1463</v>
      </c>
      <c r="EK74" s="315" t="str">
        <f t="shared" si="17"/>
        <v>RUMO T12A FLO BL</v>
      </c>
      <c r="EL74" s="313" t="s">
        <v>8</v>
      </c>
      <c r="EM74" s="314" t="s">
        <v>26</v>
      </c>
      <c r="EN74" s="313" t="s">
        <v>475</v>
      </c>
      <c r="EO74" s="313" t="s">
        <v>194</v>
      </c>
      <c r="EP74" s="314" t="s">
        <v>26</v>
      </c>
      <c r="EQ74" s="314" t="s">
        <v>26</v>
      </c>
      <c r="ER74" s="313" t="s">
        <v>2</v>
      </c>
      <c r="GA74" s="393" t="s">
        <v>1465</v>
      </c>
      <c r="GB74" s="393" t="s">
        <v>286</v>
      </c>
      <c r="GC74" s="392">
        <v>380</v>
      </c>
      <c r="GD74" s="391" t="s">
        <v>10</v>
      </c>
      <c r="GE74" s="390" t="s">
        <v>55</v>
      </c>
      <c r="GF74" s="389" t="s">
        <v>193</v>
      </c>
      <c r="GG74" s="355" t="s">
        <v>566</v>
      </c>
      <c r="GH74" s="355"/>
      <c r="GI74" s="355"/>
      <c r="GJ74" s="355"/>
      <c r="GK74" s="354" t="s">
        <v>55</v>
      </c>
      <c r="GL74" s="388" t="s">
        <v>681</v>
      </c>
      <c r="HH74" s="170">
        <f t="shared" si="18"/>
        <v>2577</v>
      </c>
      <c r="HI74" s="252"/>
      <c r="HJ74" s="171" t="s">
        <v>1466</v>
      </c>
      <c r="HK74" s="171" t="s">
        <v>524</v>
      </c>
      <c r="HL74" s="171" t="s">
        <v>493</v>
      </c>
      <c r="HM74" s="251" t="s">
        <v>32</v>
      </c>
      <c r="HN74" s="237" t="s">
        <v>494</v>
      </c>
      <c r="HO74" s="238" t="s">
        <v>194</v>
      </c>
      <c r="HP74" s="238" t="s">
        <v>470</v>
      </c>
      <c r="HQ74" s="237" t="s">
        <v>332</v>
      </c>
      <c r="HR74" s="236" t="s">
        <v>100</v>
      </c>
      <c r="HS74" s="250" t="s">
        <v>525</v>
      </c>
      <c r="HT74" s="238" t="s">
        <v>8</v>
      </c>
      <c r="HU74" s="236" t="s">
        <v>29</v>
      </c>
      <c r="HV74" s="237" t="s">
        <v>101</v>
      </c>
      <c r="HW74" s="236" t="s">
        <v>15</v>
      </c>
    </row>
    <row r="75" spans="8:264" ht="11.25" customHeight="1" x14ac:dyDescent="0.2">
      <c r="H75" s="394"/>
      <c r="AF75" s="171" t="s">
        <v>1467</v>
      </c>
      <c r="AG75" s="225" t="s">
        <v>1426</v>
      </c>
      <c r="AH75" s="225" t="s">
        <v>202</v>
      </c>
      <c r="AI75" s="225" t="s">
        <v>315</v>
      </c>
      <c r="AJ75" s="225" t="s">
        <v>1338</v>
      </c>
      <c r="AL75" s="7"/>
      <c r="AQ75" s="235" t="s">
        <v>1468</v>
      </c>
      <c r="AR75" s="225" t="s">
        <v>11</v>
      </c>
      <c r="AS75" s="225" t="s">
        <v>557</v>
      </c>
      <c r="AT75" s="225" t="s">
        <v>101</v>
      </c>
      <c r="AU75" s="241" t="s">
        <v>1428</v>
      </c>
      <c r="AV75" s="241" t="s">
        <v>11</v>
      </c>
      <c r="AX75" s="235" t="s">
        <v>1469</v>
      </c>
      <c r="AY75" s="225" t="s">
        <v>10</v>
      </c>
      <c r="AZ75" s="225" t="s">
        <v>650</v>
      </c>
      <c r="BA75" s="225" t="s">
        <v>513</v>
      </c>
      <c r="BB75" s="225" t="s">
        <v>194</v>
      </c>
      <c r="BC75" s="225" t="s">
        <v>101</v>
      </c>
      <c r="BD75" s="241" t="s">
        <v>10</v>
      </c>
      <c r="BG75" s="235" t="s">
        <v>1470</v>
      </c>
      <c r="BH75" s="225" t="s">
        <v>10</v>
      </c>
      <c r="BI75" s="225" t="s">
        <v>627</v>
      </c>
      <c r="BJ75" s="225" t="s">
        <v>1431</v>
      </c>
      <c r="BK75" s="225" t="s">
        <v>194</v>
      </c>
      <c r="BL75" s="225" t="s">
        <v>315</v>
      </c>
      <c r="BM75" s="241" t="s">
        <v>1063</v>
      </c>
      <c r="BP75" s="235" t="str">
        <f t="shared" si="16"/>
        <v>PCX 212</v>
      </c>
      <c r="BQ75" s="225" t="s">
        <v>125</v>
      </c>
      <c r="BR75" s="171">
        <v>212</v>
      </c>
      <c r="BS75" s="171" t="s">
        <v>55</v>
      </c>
      <c r="BT75" s="241" t="s">
        <v>55</v>
      </c>
      <c r="BU75" s="241" t="s">
        <v>55</v>
      </c>
      <c r="BV75" s="241" t="s">
        <v>107</v>
      </c>
      <c r="BW75" s="241" t="s">
        <v>127</v>
      </c>
      <c r="CJ75" s="267">
        <f t="shared" si="19"/>
        <v>45326</v>
      </c>
      <c r="CK75" s="268">
        <v>2</v>
      </c>
      <c r="CL75" s="267">
        <f t="shared" si="8"/>
        <v>45326.875</v>
      </c>
      <c r="CM75" s="265">
        <v>4</v>
      </c>
      <c r="CN75" s="265" t="str">
        <f t="shared" si="13"/>
        <v>D+1</v>
      </c>
      <c r="CO75" s="266" t="str">
        <f t="shared" si="14"/>
        <v>4D+1</v>
      </c>
      <c r="CP75" s="260" t="str">
        <f t="shared" si="15"/>
        <v>D+1</v>
      </c>
      <c r="CQ75" s="265" t="s">
        <v>3</v>
      </c>
      <c r="DR75" s="330">
        <v>72</v>
      </c>
      <c r="DS75" s="329" t="s">
        <v>1471</v>
      </c>
      <c r="DT75" s="328">
        <v>72</v>
      </c>
      <c r="EA75" s="225" t="s">
        <v>1472</v>
      </c>
      <c r="EB75" s="225" t="s">
        <v>56</v>
      </c>
      <c r="EC75" s="225" t="s">
        <v>478</v>
      </c>
      <c r="ED75" s="225" t="s">
        <v>107</v>
      </c>
      <c r="EE75" s="225">
        <v>1604000</v>
      </c>
      <c r="EF75" s="225" t="s">
        <v>1464</v>
      </c>
      <c r="EG75" s="232">
        <v>43394.791666666657</v>
      </c>
      <c r="EH75" s="225" t="s">
        <v>152</v>
      </c>
      <c r="EI75" s="225" t="s">
        <v>1472</v>
      </c>
      <c r="EK75" s="312" t="str">
        <f t="shared" si="17"/>
        <v>VLI T12A FLO BE</v>
      </c>
      <c r="EL75" s="310" t="s">
        <v>11</v>
      </c>
      <c r="EM75" s="311" t="s">
        <v>26</v>
      </c>
      <c r="EN75" s="310" t="s">
        <v>475</v>
      </c>
      <c r="EO75" s="310" t="s">
        <v>195</v>
      </c>
      <c r="EP75" s="311" t="s">
        <v>26</v>
      </c>
      <c r="EQ75" s="311" t="s">
        <v>26</v>
      </c>
      <c r="ER75" s="310" t="s">
        <v>2</v>
      </c>
      <c r="GA75" s="387" t="s">
        <v>1473</v>
      </c>
      <c r="GB75" s="387" t="s">
        <v>288</v>
      </c>
      <c r="GC75" s="386">
        <v>389</v>
      </c>
      <c r="GD75" s="385" t="s">
        <v>10</v>
      </c>
      <c r="GE75" s="384" t="s">
        <v>55</v>
      </c>
      <c r="GF75" s="383" t="s">
        <v>198</v>
      </c>
      <c r="GG75" s="346" t="s">
        <v>566</v>
      </c>
      <c r="GH75" s="346"/>
      <c r="GI75" s="346"/>
      <c r="GJ75" s="346"/>
      <c r="GK75" s="345" t="s">
        <v>55</v>
      </c>
      <c r="GL75" s="382" t="s">
        <v>681</v>
      </c>
      <c r="HH75" s="170">
        <f t="shared" si="18"/>
        <v>2583</v>
      </c>
      <c r="HI75" s="252"/>
      <c r="HJ75" s="171" t="s">
        <v>1474</v>
      </c>
      <c r="HK75" s="171" t="s">
        <v>1475</v>
      </c>
      <c r="HL75" s="171" t="s">
        <v>1457</v>
      </c>
      <c r="HM75" s="251" t="s">
        <v>32</v>
      </c>
      <c r="HN75" s="237" t="s">
        <v>494</v>
      </c>
      <c r="HO75" s="238" t="s">
        <v>194</v>
      </c>
      <c r="HP75" s="238" t="s">
        <v>470</v>
      </c>
      <c r="HQ75" s="237" t="s">
        <v>650</v>
      </c>
      <c r="HR75" s="236" t="s">
        <v>107</v>
      </c>
      <c r="HS75" s="250" t="s">
        <v>723</v>
      </c>
      <c r="HT75" s="238" t="s">
        <v>8</v>
      </c>
      <c r="HU75" s="236" t="s">
        <v>24</v>
      </c>
      <c r="HV75" s="237" t="s">
        <v>101</v>
      </c>
      <c r="HW75" s="236" t="s">
        <v>15</v>
      </c>
    </row>
    <row r="76" spans="8:264" x14ac:dyDescent="0.2">
      <c r="H76" s="394"/>
      <c r="AF76" s="171" t="s">
        <v>1476</v>
      </c>
      <c r="AG76" s="225" t="s">
        <v>1337</v>
      </c>
      <c r="AH76" s="225" t="s">
        <v>202</v>
      </c>
      <c r="AI76" s="225" t="s">
        <v>315</v>
      </c>
      <c r="AJ76" s="225" t="s">
        <v>1338</v>
      </c>
      <c r="AL76" s="7"/>
      <c r="AQ76" s="235" t="s">
        <v>1477</v>
      </c>
      <c r="AR76" s="225" t="s">
        <v>11</v>
      </c>
      <c r="AS76" s="225" t="s">
        <v>615</v>
      </c>
      <c r="AT76" s="225" t="s">
        <v>103</v>
      </c>
      <c r="AU76" s="241" t="s">
        <v>1428</v>
      </c>
      <c r="AV76" s="241" t="s">
        <v>11</v>
      </c>
      <c r="AX76" s="235" t="s">
        <v>1478</v>
      </c>
      <c r="AY76" s="225" t="s">
        <v>56</v>
      </c>
      <c r="AZ76" s="225" t="s">
        <v>1230</v>
      </c>
      <c r="BA76" s="225" t="s">
        <v>1479</v>
      </c>
      <c r="BB76" s="225" t="s">
        <v>194</v>
      </c>
      <c r="BC76" s="225" t="s">
        <v>101</v>
      </c>
      <c r="BD76" s="241" t="s">
        <v>56</v>
      </c>
      <c r="BG76" s="235" t="s">
        <v>1480</v>
      </c>
      <c r="BH76" s="225" t="s">
        <v>11</v>
      </c>
      <c r="BI76" s="225" t="s">
        <v>610</v>
      </c>
      <c r="BJ76" s="225" t="s">
        <v>30</v>
      </c>
      <c r="BK76" s="225" t="s">
        <v>195</v>
      </c>
      <c r="BL76" s="225" t="s">
        <v>101</v>
      </c>
      <c r="BM76" s="241" t="s">
        <v>51</v>
      </c>
      <c r="BP76" s="235" t="str">
        <f t="shared" si="16"/>
        <v>PST 212</v>
      </c>
      <c r="BQ76" s="225" t="s">
        <v>127</v>
      </c>
      <c r="BR76" s="171">
        <v>212</v>
      </c>
      <c r="BS76" s="171" t="s">
        <v>55</v>
      </c>
      <c r="BT76" s="241" t="s">
        <v>55</v>
      </c>
      <c r="BU76" s="241" t="s">
        <v>55</v>
      </c>
      <c r="BV76" s="241" t="s">
        <v>107</v>
      </c>
      <c r="BW76" s="241" t="s">
        <v>127</v>
      </c>
      <c r="CJ76" s="267">
        <f t="shared" si="19"/>
        <v>45326</v>
      </c>
      <c r="CK76" s="268">
        <v>2</v>
      </c>
      <c r="CL76" s="267">
        <f t="shared" si="8"/>
        <v>45326.916666666664</v>
      </c>
      <c r="CM76" s="265">
        <v>4</v>
      </c>
      <c r="CN76" s="265" t="str">
        <f t="shared" si="13"/>
        <v>D+1</v>
      </c>
      <c r="CO76" s="266" t="str">
        <f t="shared" si="14"/>
        <v>4D+1</v>
      </c>
      <c r="CP76" s="260" t="str">
        <f t="shared" si="15"/>
        <v>D+1</v>
      </c>
      <c r="CQ76" s="265" t="s">
        <v>3</v>
      </c>
      <c r="DR76" s="330">
        <v>73</v>
      </c>
      <c r="DS76" s="329" t="s">
        <v>1481</v>
      </c>
      <c r="DT76" s="328">
        <v>73</v>
      </c>
      <c r="EA76" s="225" t="s">
        <v>1482</v>
      </c>
      <c r="EB76" s="225" t="s">
        <v>56</v>
      </c>
      <c r="EC76" s="225" t="s">
        <v>29</v>
      </c>
      <c r="ED76" s="225" t="s">
        <v>100</v>
      </c>
      <c r="EE76" s="225">
        <v>1603988</v>
      </c>
      <c r="EF76" s="225" t="s">
        <v>1483</v>
      </c>
      <c r="EG76" s="232">
        <v>43394.875</v>
      </c>
      <c r="EH76" s="225" t="s">
        <v>152</v>
      </c>
      <c r="EI76" s="225" t="s">
        <v>1482</v>
      </c>
      <c r="EK76" s="309" t="str">
        <f t="shared" si="17"/>
        <v>MRS T12A MIL BL</v>
      </c>
      <c r="EL76" s="307" t="s">
        <v>10</v>
      </c>
      <c r="EM76" s="308" t="s">
        <v>26</v>
      </c>
      <c r="EN76" s="307" t="s">
        <v>563</v>
      </c>
      <c r="EO76" s="307" t="s">
        <v>194</v>
      </c>
      <c r="EP76" s="308" t="s">
        <v>26</v>
      </c>
      <c r="EQ76" s="308" t="s">
        <v>26</v>
      </c>
      <c r="ER76" s="307" t="s">
        <v>2</v>
      </c>
      <c r="GA76" s="381" t="s">
        <v>1484</v>
      </c>
      <c r="GB76" s="381" t="s">
        <v>290</v>
      </c>
      <c r="GC76" s="380">
        <v>398</v>
      </c>
      <c r="GD76" s="379" t="s">
        <v>10</v>
      </c>
      <c r="GE76" s="378" t="s">
        <v>55</v>
      </c>
      <c r="GF76" s="377" t="s">
        <v>196</v>
      </c>
      <c r="GG76" s="336" t="s">
        <v>566</v>
      </c>
      <c r="GH76" s="336"/>
      <c r="GI76" s="336"/>
      <c r="GJ76" s="336"/>
      <c r="GK76" s="335" t="s">
        <v>55</v>
      </c>
      <c r="GL76" s="376" t="s">
        <v>681</v>
      </c>
      <c r="HH76" s="170">
        <f t="shared" si="18"/>
        <v>2585</v>
      </c>
      <c r="HI76" s="252"/>
      <c r="HJ76" s="171" t="s">
        <v>1485</v>
      </c>
      <c r="HK76" s="171" t="s">
        <v>1486</v>
      </c>
      <c r="HL76" s="171" t="s">
        <v>1487</v>
      </c>
      <c r="HM76" s="251" t="s">
        <v>32</v>
      </c>
      <c r="HN76" s="237" t="s">
        <v>494</v>
      </c>
      <c r="HO76" s="238" t="s">
        <v>194</v>
      </c>
      <c r="HP76" s="238" t="s">
        <v>470</v>
      </c>
      <c r="HQ76" s="237" t="s">
        <v>332</v>
      </c>
      <c r="HR76" s="236" t="s">
        <v>100</v>
      </c>
      <c r="HS76" s="250" t="s">
        <v>495</v>
      </c>
      <c r="HT76" s="238" t="s">
        <v>8</v>
      </c>
      <c r="HU76" s="236" t="s">
        <v>29</v>
      </c>
      <c r="HV76" s="237" t="s">
        <v>101</v>
      </c>
      <c r="HW76" s="236" t="s">
        <v>14</v>
      </c>
    </row>
    <row r="77" spans="8:264" x14ac:dyDescent="0.2">
      <c r="H77" s="394"/>
      <c r="AF77" s="171" t="s">
        <v>1488</v>
      </c>
      <c r="AG77" s="225" t="s">
        <v>1337</v>
      </c>
      <c r="AH77" s="225" t="s">
        <v>202</v>
      </c>
      <c r="AI77" s="225" t="s">
        <v>315</v>
      </c>
      <c r="AJ77" s="225" t="s">
        <v>1338</v>
      </c>
      <c r="AL77" s="7"/>
      <c r="AQ77" s="235" t="s">
        <v>1489</v>
      </c>
      <c r="AR77" s="225" t="s">
        <v>11</v>
      </c>
      <c r="AS77" s="225" t="s">
        <v>1490</v>
      </c>
      <c r="AT77" s="225" t="s">
        <v>103</v>
      </c>
      <c r="AU77" s="241" t="s">
        <v>1428</v>
      </c>
      <c r="AV77" s="241" t="s">
        <v>11</v>
      </c>
      <c r="AX77" s="235" t="s">
        <v>1491</v>
      </c>
      <c r="AY77" s="225" t="s">
        <v>10</v>
      </c>
      <c r="AZ77" s="225" t="s">
        <v>100</v>
      </c>
      <c r="BA77" s="225" t="s">
        <v>1431</v>
      </c>
      <c r="BB77" s="225" t="s">
        <v>194</v>
      </c>
      <c r="BC77" s="225" t="s">
        <v>315</v>
      </c>
      <c r="BD77" s="241" t="s">
        <v>10</v>
      </c>
      <c r="BG77" s="235" t="s">
        <v>1492</v>
      </c>
      <c r="BH77" s="225" t="s">
        <v>10</v>
      </c>
      <c r="BI77" s="225" t="s">
        <v>572</v>
      </c>
      <c r="BJ77" s="225" t="s">
        <v>1432</v>
      </c>
      <c r="BK77" s="225" t="s">
        <v>194</v>
      </c>
      <c r="BL77" s="225" t="s">
        <v>315</v>
      </c>
      <c r="BM77" s="241" t="s">
        <v>1493</v>
      </c>
      <c r="BP77" s="235" t="str">
        <f t="shared" si="16"/>
        <v>PST 288</v>
      </c>
      <c r="BQ77" s="225" t="s">
        <v>127</v>
      </c>
      <c r="BR77" s="171">
        <v>288</v>
      </c>
      <c r="BS77" s="171" t="s">
        <v>55</v>
      </c>
      <c r="BT77" s="241" t="s">
        <v>55</v>
      </c>
      <c r="BU77" s="241" t="s">
        <v>55</v>
      </c>
      <c r="BV77" s="241" t="s">
        <v>107</v>
      </c>
      <c r="BW77" s="241" t="s">
        <v>127</v>
      </c>
      <c r="CJ77" s="267">
        <f t="shared" si="19"/>
        <v>45326</v>
      </c>
      <c r="CK77" s="268">
        <v>2</v>
      </c>
      <c r="CL77" s="267">
        <f t="shared" si="8"/>
        <v>45326.958333333336</v>
      </c>
      <c r="CM77" s="265">
        <v>4</v>
      </c>
      <c r="CN77" s="265" t="str">
        <f t="shared" si="13"/>
        <v>D+1</v>
      </c>
      <c r="CO77" s="266" t="str">
        <f t="shared" si="14"/>
        <v>4D+1</v>
      </c>
      <c r="CP77" s="260" t="str">
        <f t="shared" si="15"/>
        <v>D+1</v>
      </c>
      <c r="CQ77" s="265" t="s">
        <v>3</v>
      </c>
      <c r="DR77" s="330">
        <v>74</v>
      </c>
      <c r="DS77" s="329" t="s">
        <v>337</v>
      </c>
      <c r="DT77" s="328">
        <v>74</v>
      </c>
      <c r="EA77" s="225" t="s">
        <v>1494</v>
      </c>
      <c r="EB77" s="225" t="s">
        <v>56</v>
      </c>
      <c r="EC77" s="225" t="s">
        <v>26</v>
      </c>
      <c r="ED77" s="225" t="s">
        <v>107</v>
      </c>
      <c r="EE77" s="225">
        <v>1603994</v>
      </c>
      <c r="EF77" s="225" t="s">
        <v>1495</v>
      </c>
      <c r="EG77" s="232">
        <v>43395.041666666657</v>
      </c>
      <c r="EH77" s="225" t="s">
        <v>152</v>
      </c>
      <c r="EI77" s="225" t="s">
        <v>1494</v>
      </c>
      <c r="EK77" s="306" t="str">
        <f t="shared" si="17"/>
        <v>RUMO T12A MIL BL</v>
      </c>
      <c r="EL77" s="304" t="s">
        <v>8</v>
      </c>
      <c r="EM77" s="305" t="s">
        <v>26</v>
      </c>
      <c r="EN77" s="304" t="s">
        <v>563</v>
      </c>
      <c r="EO77" s="304" t="s">
        <v>194</v>
      </c>
      <c r="EP77" s="305" t="s">
        <v>26</v>
      </c>
      <c r="EQ77" s="305" t="s">
        <v>26</v>
      </c>
      <c r="ER77" s="304" t="s">
        <v>2</v>
      </c>
      <c r="GA77" s="393" t="s">
        <v>1496</v>
      </c>
      <c r="GB77" s="393" t="s">
        <v>308</v>
      </c>
      <c r="GC77" s="392">
        <v>418</v>
      </c>
      <c r="GD77" s="391" t="s">
        <v>10</v>
      </c>
      <c r="GE77" s="390" t="s">
        <v>26</v>
      </c>
      <c r="GF77" s="389" t="s">
        <v>193</v>
      </c>
      <c r="GG77" s="355" t="s">
        <v>566</v>
      </c>
      <c r="GH77" s="355"/>
      <c r="GI77" s="355"/>
      <c r="GJ77" s="355"/>
      <c r="GK77" s="354" t="s">
        <v>26</v>
      </c>
      <c r="GL77" s="388" t="s">
        <v>26</v>
      </c>
      <c r="HH77" s="170">
        <f t="shared" si="18"/>
        <v>2587</v>
      </c>
      <c r="HI77" s="252"/>
      <c r="HJ77" s="171" t="s">
        <v>1497</v>
      </c>
      <c r="HK77" s="171" t="s">
        <v>1498</v>
      </c>
      <c r="HL77" s="171" t="s">
        <v>1499</v>
      </c>
      <c r="HM77" s="251" t="s">
        <v>32</v>
      </c>
      <c r="HN77" s="237" t="s">
        <v>494</v>
      </c>
      <c r="HO77" s="238" t="s">
        <v>194</v>
      </c>
      <c r="HP77" s="238" t="s">
        <v>470</v>
      </c>
      <c r="HQ77" s="237" t="s">
        <v>332</v>
      </c>
      <c r="HR77" s="236" t="s">
        <v>100</v>
      </c>
      <c r="HS77" s="250" t="s">
        <v>608</v>
      </c>
      <c r="HT77" s="238" t="s">
        <v>8</v>
      </c>
      <c r="HU77" s="236" t="s">
        <v>27</v>
      </c>
      <c r="HV77" s="237" t="s">
        <v>101</v>
      </c>
      <c r="HW77" s="236" t="s">
        <v>14</v>
      </c>
    </row>
    <row r="78" spans="8:264" x14ac:dyDescent="0.2">
      <c r="H78" s="394"/>
      <c r="AF78" s="171" t="s">
        <v>1500</v>
      </c>
      <c r="AG78" s="225" t="s">
        <v>1400</v>
      </c>
      <c r="AH78" s="225" t="s">
        <v>202</v>
      </c>
      <c r="AI78" s="225" t="s">
        <v>315</v>
      </c>
      <c r="AJ78" s="225" t="s">
        <v>1338</v>
      </c>
      <c r="AL78" s="7"/>
      <c r="AQ78" s="235" t="s">
        <v>1501</v>
      </c>
      <c r="AR78" s="225" t="s">
        <v>11</v>
      </c>
      <c r="AS78" s="225" t="s">
        <v>513</v>
      </c>
      <c r="AT78" s="225" t="s">
        <v>101</v>
      </c>
      <c r="AU78" s="241" t="s">
        <v>1428</v>
      </c>
      <c r="AV78" s="241" t="s">
        <v>11</v>
      </c>
      <c r="AX78" s="235" t="s">
        <v>1502</v>
      </c>
      <c r="AY78" s="225" t="s">
        <v>10</v>
      </c>
      <c r="AZ78" s="225" t="s">
        <v>1230</v>
      </c>
      <c r="BA78" s="225" t="s">
        <v>1503</v>
      </c>
      <c r="BB78" s="225" t="s">
        <v>194</v>
      </c>
      <c r="BC78" s="225" t="s">
        <v>103</v>
      </c>
      <c r="BD78" s="241" t="s">
        <v>10</v>
      </c>
      <c r="BG78" s="235" t="s">
        <v>1504</v>
      </c>
      <c r="BH78" s="225" t="s">
        <v>10</v>
      </c>
      <c r="BI78" s="225" t="s">
        <v>100</v>
      </c>
      <c r="BJ78" s="225" t="s">
        <v>1303</v>
      </c>
      <c r="BK78" s="225" t="s">
        <v>194</v>
      </c>
      <c r="BL78" s="225" t="s">
        <v>315</v>
      </c>
      <c r="BM78" s="241" t="s">
        <v>1063</v>
      </c>
      <c r="BP78" s="235" t="str">
        <f t="shared" si="16"/>
        <v>PST 212 - MULTICARGO;</v>
      </c>
      <c r="BQ78" s="225" t="s">
        <v>127</v>
      </c>
      <c r="BR78" s="171" t="s">
        <v>714</v>
      </c>
      <c r="BS78" s="171" t="s">
        <v>55</v>
      </c>
      <c r="BT78" s="241" t="s">
        <v>55</v>
      </c>
      <c r="BU78" s="241" t="s">
        <v>55</v>
      </c>
      <c r="BV78" s="241" t="s">
        <v>107</v>
      </c>
      <c r="BW78" s="241" t="s">
        <v>127</v>
      </c>
      <c r="CJ78" s="263">
        <f t="shared" si="19"/>
        <v>45326</v>
      </c>
      <c r="CK78" s="264">
        <v>2</v>
      </c>
      <c r="CL78" s="263">
        <f t="shared" si="8"/>
        <v>45327</v>
      </c>
      <c r="CM78" s="262">
        <v>4</v>
      </c>
      <c r="CN78" s="262" t="str">
        <f t="shared" si="13"/>
        <v>D+1</v>
      </c>
      <c r="CO78" s="261" t="str">
        <f t="shared" si="14"/>
        <v>4D+1</v>
      </c>
      <c r="CP78" s="260" t="str">
        <f t="shared" si="15"/>
        <v>D+1</v>
      </c>
      <c r="CQ78" s="254" t="s">
        <v>4</v>
      </c>
      <c r="DR78" s="330">
        <v>75</v>
      </c>
      <c r="DS78" s="329" t="s">
        <v>1505</v>
      </c>
      <c r="DT78" s="328">
        <v>75</v>
      </c>
      <c r="EA78" s="225" t="s">
        <v>1506</v>
      </c>
      <c r="EB78" s="225" t="s">
        <v>56</v>
      </c>
      <c r="EC78" s="225" t="s">
        <v>20</v>
      </c>
      <c r="ED78" s="225" t="s">
        <v>107</v>
      </c>
      <c r="EE78" s="225">
        <v>1603994</v>
      </c>
      <c r="EF78" s="225" t="s">
        <v>1495</v>
      </c>
      <c r="EG78" s="232">
        <v>43395.041666666657</v>
      </c>
      <c r="EH78" s="225" t="s">
        <v>152</v>
      </c>
      <c r="EI78" s="225" t="s">
        <v>1506</v>
      </c>
      <c r="EK78" s="303" t="str">
        <f t="shared" si="17"/>
        <v>VLI T12A MIL BE</v>
      </c>
      <c r="EL78" s="301" t="s">
        <v>11</v>
      </c>
      <c r="EM78" s="302" t="s">
        <v>26</v>
      </c>
      <c r="EN78" s="301" t="s">
        <v>563</v>
      </c>
      <c r="EO78" s="301" t="s">
        <v>195</v>
      </c>
      <c r="EP78" s="302" t="s">
        <v>26</v>
      </c>
      <c r="EQ78" s="302" t="s">
        <v>26</v>
      </c>
      <c r="ER78" s="301" t="s">
        <v>2</v>
      </c>
      <c r="GA78" s="387" t="s">
        <v>1507</v>
      </c>
      <c r="GB78" s="387" t="s">
        <v>310</v>
      </c>
      <c r="GC78" s="386">
        <v>427</v>
      </c>
      <c r="GD78" s="385" t="s">
        <v>10</v>
      </c>
      <c r="GE78" s="384" t="s">
        <v>26</v>
      </c>
      <c r="GF78" s="383" t="s">
        <v>198</v>
      </c>
      <c r="GG78" s="346" t="s">
        <v>566</v>
      </c>
      <c r="GH78" s="346"/>
      <c r="GI78" s="346"/>
      <c r="GJ78" s="346"/>
      <c r="GK78" s="345" t="s">
        <v>26</v>
      </c>
      <c r="GL78" s="382" t="s">
        <v>26</v>
      </c>
      <c r="HH78" s="170">
        <f t="shared" si="18"/>
        <v>2590</v>
      </c>
      <c r="HI78" s="252"/>
      <c r="HJ78" s="171" t="s">
        <v>1508</v>
      </c>
      <c r="HK78" s="171" t="s">
        <v>1509</v>
      </c>
      <c r="HL78" s="171" t="s">
        <v>1510</v>
      </c>
      <c r="HM78" s="251" t="s">
        <v>32</v>
      </c>
      <c r="HN78" s="237" t="s">
        <v>494</v>
      </c>
      <c r="HO78" s="238" t="s">
        <v>194</v>
      </c>
      <c r="HP78" s="238" t="s">
        <v>470</v>
      </c>
      <c r="HQ78" s="237" t="s">
        <v>332</v>
      </c>
      <c r="HR78" s="236" t="s">
        <v>107</v>
      </c>
      <c r="HS78" s="250" t="s">
        <v>53</v>
      </c>
      <c r="HT78" s="238" t="s">
        <v>8</v>
      </c>
      <c r="HU78" s="236" t="s">
        <v>53</v>
      </c>
      <c r="HV78" s="237" t="s">
        <v>101</v>
      </c>
      <c r="HW78" s="236" t="s">
        <v>14</v>
      </c>
    </row>
    <row r="79" spans="8:264" x14ac:dyDescent="0.2">
      <c r="AF79" s="171" t="s">
        <v>1400</v>
      </c>
      <c r="AG79" s="225" t="s">
        <v>1400</v>
      </c>
      <c r="AH79" s="225" t="s">
        <v>202</v>
      </c>
      <c r="AI79" s="225" t="s">
        <v>315</v>
      </c>
      <c r="AJ79" s="225" t="s">
        <v>1338</v>
      </c>
      <c r="AL79" s="7"/>
      <c r="AQ79" s="235" t="s">
        <v>1511</v>
      </c>
      <c r="AR79" s="225" t="s">
        <v>11</v>
      </c>
      <c r="AS79" s="225" t="s">
        <v>691</v>
      </c>
      <c r="AT79" s="225" t="s">
        <v>101</v>
      </c>
      <c r="AU79" s="241" t="s">
        <v>1428</v>
      </c>
      <c r="AV79" s="241" t="s">
        <v>11</v>
      </c>
      <c r="AX79" s="235" t="s">
        <v>1512</v>
      </c>
      <c r="AY79" s="225" t="s">
        <v>10</v>
      </c>
      <c r="AZ79" s="225" t="s">
        <v>1230</v>
      </c>
      <c r="BA79" s="225" t="s">
        <v>8</v>
      </c>
      <c r="BB79" s="225" t="s">
        <v>194</v>
      </c>
      <c r="BC79" s="225" t="s">
        <v>315</v>
      </c>
      <c r="BD79" s="241" t="s">
        <v>10</v>
      </c>
      <c r="BG79" s="235" t="s">
        <v>1513</v>
      </c>
      <c r="BH79" s="225" t="s">
        <v>56</v>
      </c>
      <c r="BI79" s="225" t="s">
        <v>107</v>
      </c>
      <c r="BK79" s="225" t="s">
        <v>194</v>
      </c>
      <c r="BL79" s="225" t="s">
        <v>101</v>
      </c>
      <c r="BM79" s="241" t="s">
        <v>1110</v>
      </c>
      <c r="BP79" s="235" t="str">
        <f t="shared" si="16"/>
        <v>PST MULTICARGO</v>
      </c>
      <c r="BQ79" s="225" t="s">
        <v>127</v>
      </c>
      <c r="BR79" s="171" t="s">
        <v>909</v>
      </c>
      <c r="BS79" s="171" t="s">
        <v>55</v>
      </c>
      <c r="BT79" s="241" t="s">
        <v>55</v>
      </c>
      <c r="BU79" s="241" t="s">
        <v>55</v>
      </c>
      <c r="BV79" s="241" t="s">
        <v>107</v>
      </c>
      <c r="BW79" s="241" t="s">
        <v>127</v>
      </c>
      <c r="CJ79" s="256">
        <f t="shared" si="19"/>
        <v>45327</v>
      </c>
      <c r="CK79" s="257">
        <v>3</v>
      </c>
      <c r="CL79" s="256">
        <f t="shared" si="8"/>
        <v>45327.041666666664</v>
      </c>
      <c r="CM79" s="254">
        <v>1</v>
      </c>
      <c r="CN79" s="254" t="str">
        <f t="shared" si="13"/>
        <v>D+2</v>
      </c>
      <c r="CO79" s="255" t="str">
        <f t="shared" si="14"/>
        <v>1D+2</v>
      </c>
      <c r="CP79" s="260" t="str">
        <f t="shared" si="15"/>
        <v>D+1</v>
      </c>
      <c r="CQ79" s="254" t="s">
        <v>4</v>
      </c>
      <c r="DR79" s="330">
        <v>76</v>
      </c>
      <c r="DS79" s="329" t="s">
        <v>1514</v>
      </c>
      <c r="DT79" s="328">
        <v>76</v>
      </c>
      <c r="EA79" s="225" t="s">
        <v>1515</v>
      </c>
      <c r="EB79" s="225" t="s">
        <v>56</v>
      </c>
      <c r="EC79" s="225" t="s">
        <v>56</v>
      </c>
      <c r="ED79" s="225" t="s">
        <v>107</v>
      </c>
      <c r="EE79" s="225">
        <v>1604001</v>
      </c>
      <c r="EF79" s="225" t="s">
        <v>1516</v>
      </c>
      <c r="EG79" s="232">
        <v>43395.125</v>
      </c>
      <c r="EH79" s="225" t="s">
        <v>152</v>
      </c>
      <c r="EI79" s="225" t="s">
        <v>1515</v>
      </c>
      <c r="EK79" s="300" t="str">
        <f t="shared" si="17"/>
        <v>MRS T12A SJ BL</v>
      </c>
      <c r="EL79" s="298" t="s">
        <v>10</v>
      </c>
      <c r="EM79" s="299" t="s">
        <v>26</v>
      </c>
      <c r="EN79" s="298" t="s">
        <v>621</v>
      </c>
      <c r="EO79" s="298" t="s">
        <v>194</v>
      </c>
      <c r="EP79" s="299" t="s">
        <v>26</v>
      </c>
      <c r="EQ79" s="299" t="s">
        <v>26</v>
      </c>
      <c r="ER79" s="298" t="s">
        <v>2</v>
      </c>
      <c r="GA79" s="381" t="s">
        <v>1517</v>
      </c>
      <c r="GB79" s="381" t="s">
        <v>312</v>
      </c>
      <c r="GC79" s="380">
        <v>436</v>
      </c>
      <c r="GD79" s="379" t="s">
        <v>10</v>
      </c>
      <c r="GE79" s="378" t="s">
        <v>26</v>
      </c>
      <c r="GF79" s="377" t="s">
        <v>196</v>
      </c>
      <c r="GG79" s="336" t="s">
        <v>566</v>
      </c>
      <c r="GH79" s="336"/>
      <c r="GI79" s="336"/>
      <c r="GJ79" s="336"/>
      <c r="GK79" s="335" t="s">
        <v>26</v>
      </c>
      <c r="GL79" s="376" t="s">
        <v>26</v>
      </c>
      <c r="HH79" s="170">
        <f t="shared" si="18"/>
        <v>2591</v>
      </c>
      <c r="HI79" s="252"/>
      <c r="HJ79" s="171" t="s">
        <v>1518</v>
      </c>
      <c r="HK79" s="171" t="s">
        <v>1519</v>
      </c>
      <c r="HL79" s="171" t="s">
        <v>1520</v>
      </c>
      <c r="HM79" s="251" t="s">
        <v>32</v>
      </c>
      <c r="HN79" s="237" t="s">
        <v>494</v>
      </c>
      <c r="HO79" s="238" t="s">
        <v>194</v>
      </c>
      <c r="HP79" s="238" t="s">
        <v>470</v>
      </c>
      <c r="HQ79" s="237" t="s">
        <v>332</v>
      </c>
      <c r="HR79" s="236" t="s">
        <v>107</v>
      </c>
      <c r="HS79" s="250" t="s">
        <v>557</v>
      </c>
      <c r="HT79" s="238" t="s">
        <v>8</v>
      </c>
      <c r="HU79" s="236" t="s">
        <v>20</v>
      </c>
      <c r="HV79" s="237" t="s">
        <v>101</v>
      </c>
      <c r="HW79" s="236" t="s">
        <v>14</v>
      </c>
    </row>
    <row r="80" spans="8:264" x14ac:dyDescent="0.2">
      <c r="AF80" s="171" t="s">
        <v>1521</v>
      </c>
      <c r="AG80" s="225" t="s">
        <v>1521</v>
      </c>
      <c r="AH80" s="225" t="s">
        <v>202</v>
      </c>
      <c r="AI80" s="225" t="s">
        <v>315</v>
      </c>
      <c r="AJ80" s="225" t="s">
        <v>1338</v>
      </c>
      <c r="AL80" s="7"/>
      <c r="AQ80" s="235" t="s">
        <v>1522</v>
      </c>
      <c r="AR80" s="225" t="s">
        <v>11</v>
      </c>
      <c r="AS80" s="225" t="s">
        <v>472</v>
      </c>
      <c r="AT80" s="225" t="s">
        <v>103</v>
      </c>
      <c r="AU80" s="241" t="s">
        <v>1428</v>
      </c>
      <c r="AV80" s="241" t="s">
        <v>11</v>
      </c>
      <c r="AX80" s="235" t="s">
        <v>1523</v>
      </c>
      <c r="AY80" s="225" t="s">
        <v>56</v>
      </c>
      <c r="AZ80" s="225" t="s">
        <v>650</v>
      </c>
      <c r="BB80" s="225" t="s">
        <v>194</v>
      </c>
      <c r="BC80" s="225" t="s">
        <v>101</v>
      </c>
      <c r="BD80" s="241" t="s">
        <v>56</v>
      </c>
      <c r="BG80" s="235" t="s">
        <v>1524</v>
      </c>
      <c r="BH80" s="225" t="s">
        <v>10</v>
      </c>
      <c r="BI80" s="225" t="s">
        <v>107</v>
      </c>
      <c r="BJ80" s="225" t="s">
        <v>10</v>
      </c>
      <c r="BK80" s="225" t="s">
        <v>194</v>
      </c>
      <c r="BL80" s="225" t="s">
        <v>315</v>
      </c>
      <c r="BM80" s="241" t="s">
        <v>1063</v>
      </c>
      <c r="BP80" s="235" t="str">
        <f t="shared" si="16"/>
        <v>PCX TGRAO</v>
      </c>
      <c r="BQ80" s="225" t="s">
        <v>125</v>
      </c>
      <c r="BR80" s="171" t="s">
        <v>681</v>
      </c>
      <c r="BS80" s="171" t="s">
        <v>55</v>
      </c>
      <c r="BT80" s="241" t="s">
        <v>55</v>
      </c>
      <c r="BU80" s="241" t="s">
        <v>55</v>
      </c>
      <c r="BV80" s="241" t="s">
        <v>107</v>
      </c>
      <c r="BW80" s="241" t="s">
        <v>127</v>
      </c>
      <c r="CJ80" s="248">
        <f t="shared" si="19"/>
        <v>45327</v>
      </c>
      <c r="CK80" s="249">
        <v>3</v>
      </c>
      <c r="CL80" s="248">
        <f t="shared" si="8"/>
        <v>45327.083333333336</v>
      </c>
      <c r="CM80" s="215">
        <v>1</v>
      </c>
      <c r="CN80" s="215" t="str">
        <f t="shared" si="13"/>
        <v>D+2</v>
      </c>
      <c r="CO80" s="219" t="str">
        <f t="shared" si="14"/>
        <v>1D+2</v>
      </c>
      <c r="CP80" s="260" t="str">
        <f t="shared" si="15"/>
        <v>D+1</v>
      </c>
      <c r="CQ80" s="215" t="s">
        <v>4</v>
      </c>
      <c r="DR80" s="330">
        <v>77</v>
      </c>
      <c r="DS80" s="329" t="s">
        <v>1525</v>
      </c>
      <c r="DT80" s="328">
        <v>77</v>
      </c>
      <c r="EA80" s="225" t="s">
        <v>1526</v>
      </c>
      <c r="EB80" s="225" t="s">
        <v>56</v>
      </c>
      <c r="EC80" s="225" t="s">
        <v>584</v>
      </c>
      <c r="ED80" s="225" t="s">
        <v>585</v>
      </c>
      <c r="EE80" s="225">
        <v>1603995</v>
      </c>
      <c r="EF80" s="225" t="s">
        <v>345</v>
      </c>
      <c r="EG80" s="232">
        <v>43395.25</v>
      </c>
      <c r="EH80" s="225" t="s">
        <v>153</v>
      </c>
      <c r="EI80" s="225" t="s">
        <v>1526</v>
      </c>
      <c r="EK80" s="297" t="str">
        <f t="shared" si="17"/>
        <v>RUMO T12A SJ BL</v>
      </c>
      <c r="EL80" s="295" t="s">
        <v>8</v>
      </c>
      <c r="EM80" s="296" t="s">
        <v>26</v>
      </c>
      <c r="EN80" s="295" t="s">
        <v>621</v>
      </c>
      <c r="EO80" s="295" t="s">
        <v>194</v>
      </c>
      <c r="EP80" s="296" t="s">
        <v>26</v>
      </c>
      <c r="EQ80" s="296" t="s">
        <v>26</v>
      </c>
      <c r="ER80" s="295" t="s">
        <v>2</v>
      </c>
      <c r="GA80" s="393" t="s">
        <v>1527</v>
      </c>
      <c r="GB80" s="393" t="s">
        <v>300</v>
      </c>
      <c r="GC80" s="392">
        <v>456</v>
      </c>
      <c r="GD80" s="391" t="s">
        <v>10</v>
      </c>
      <c r="GE80" s="390" t="s">
        <v>25</v>
      </c>
      <c r="GF80" s="389" t="s">
        <v>193</v>
      </c>
      <c r="GG80" s="355" t="s">
        <v>566</v>
      </c>
      <c r="GH80" s="355"/>
      <c r="GI80" s="355"/>
      <c r="GJ80" s="355"/>
      <c r="GK80" s="354" t="s">
        <v>25</v>
      </c>
      <c r="GL80" s="388" t="s">
        <v>25</v>
      </c>
      <c r="HH80" s="170">
        <f t="shared" si="18"/>
        <v>2587</v>
      </c>
      <c r="HI80" s="252"/>
      <c r="HJ80" s="171" t="s">
        <v>1528</v>
      </c>
      <c r="HK80" s="171" t="s">
        <v>1498</v>
      </c>
      <c r="HL80" s="171" t="s">
        <v>1499</v>
      </c>
      <c r="HM80" s="251" t="s">
        <v>32</v>
      </c>
      <c r="HN80" s="237" t="s">
        <v>494</v>
      </c>
      <c r="HO80" s="238" t="s">
        <v>194</v>
      </c>
      <c r="HP80" s="238" t="s">
        <v>470</v>
      </c>
      <c r="HQ80" s="237" t="s">
        <v>332</v>
      </c>
      <c r="HR80" s="236" t="s">
        <v>100</v>
      </c>
      <c r="HS80" s="250" t="s">
        <v>608</v>
      </c>
      <c r="HT80" s="238" t="s">
        <v>8</v>
      </c>
      <c r="HU80" s="236" t="s">
        <v>27</v>
      </c>
      <c r="HV80" s="237" t="s">
        <v>101</v>
      </c>
      <c r="HW80" s="236" t="s">
        <v>14</v>
      </c>
    </row>
    <row r="81" spans="5:262" x14ac:dyDescent="0.2">
      <c r="AF81" s="171" t="s">
        <v>1426</v>
      </c>
      <c r="AG81" s="225" t="s">
        <v>1426</v>
      </c>
      <c r="AH81" s="225" t="s">
        <v>202</v>
      </c>
      <c r="AI81" s="225" t="s">
        <v>315</v>
      </c>
      <c r="AJ81" s="225" t="s">
        <v>1338</v>
      </c>
      <c r="AL81" s="7"/>
      <c r="AQ81" s="235" t="s">
        <v>1529</v>
      </c>
      <c r="AR81" s="225" t="s">
        <v>11</v>
      </c>
      <c r="AS81" s="225" t="s">
        <v>472</v>
      </c>
      <c r="AT81" s="225" t="s">
        <v>316</v>
      </c>
      <c r="AU81" s="241" t="s">
        <v>1428</v>
      </c>
      <c r="AV81" s="241" t="s">
        <v>11</v>
      </c>
      <c r="AX81" s="235" t="s">
        <v>1524</v>
      </c>
      <c r="AY81" s="225" t="s">
        <v>10</v>
      </c>
      <c r="AZ81" s="225" t="s">
        <v>107</v>
      </c>
      <c r="BA81" s="225" t="s">
        <v>10</v>
      </c>
      <c r="BB81" s="225" t="s">
        <v>194</v>
      </c>
      <c r="BC81" s="225" t="s">
        <v>315</v>
      </c>
      <c r="BD81" s="241" t="s">
        <v>10</v>
      </c>
      <c r="BG81" s="235" t="s">
        <v>1530</v>
      </c>
      <c r="BH81" s="225" t="s">
        <v>11</v>
      </c>
      <c r="BI81" s="225" t="s">
        <v>107</v>
      </c>
      <c r="BJ81" s="225" t="s">
        <v>1382</v>
      </c>
      <c r="BK81" s="225" t="s">
        <v>195</v>
      </c>
      <c r="BL81" s="225" t="s">
        <v>101</v>
      </c>
      <c r="BM81" s="241" t="s">
        <v>20</v>
      </c>
      <c r="BP81" s="235" t="str">
        <f t="shared" si="16"/>
        <v>PST TGRAO</v>
      </c>
      <c r="BQ81" s="225" t="s">
        <v>127</v>
      </c>
      <c r="BR81" s="171" t="s">
        <v>681</v>
      </c>
      <c r="BS81" s="171" t="s">
        <v>55</v>
      </c>
      <c r="BT81" s="241" t="s">
        <v>55</v>
      </c>
      <c r="BU81" s="241" t="s">
        <v>55</v>
      </c>
      <c r="BV81" s="241" t="s">
        <v>107</v>
      </c>
      <c r="BW81" s="241" t="s">
        <v>127</v>
      </c>
      <c r="CJ81" s="248">
        <f t="shared" si="19"/>
        <v>45327</v>
      </c>
      <c r="CK81" s="249">
        <v>3</v>
      </c>
      <c r="CL81" s="248">
        <f t="shared" si="8"/>
        <v>45327.125</v>
      </c>
      <c r="CM81" s="215">
        <v>1</v>
      </c>
      <c r="CN81" s="215" t="str">
        <f t="shared" si="13"/>
        <v>D+2</v>
      </c>
      <c r="CO81" s="219" t="str">
        <f t="shared" si="14"/>
        <v>1D+2</v>
      </c>
      <c r="CP81" s="260" t="str">
        <f t="shared" si="15"/>
        <v>D+1</v>
      </c>
      <c r="CQ81" s="215" t="s">
        <v>4</v>
      </c>
      <c r="DR81" s="330">
        <v>78</v>
      </c>
      <c r="DS81" s="329" t="s">
        <v>1531</v>
      </c>
      <c r="DT81" s="328">
        <v>78</v>
      </c>
      <c r="EA81" s="225" t="s">
        <v>1532</v>
      </c>
      <c r="EB81" s="225" t="s">
        <v>56</v>
      </c>
      <c r="EC81" s="225" t="s">
        <v>314</v>
      </c>
      <c r="ED81" s="225" t="s">
        <v>473</v>
      </c>
      <c r="EE81" s="225">
        <v>1603668</v>
      </c>
      <c r="EF81" s="225" t="s">
        <v>1533</v>
      </c>
      <c r="EG81" s="232">
        <v>43395.416666666657</v>
      </c>
      <c r="EH81" s="225" t="s">
        <v>154</v>
      </c>
      <c r="EI81" s="225" t="s">
        <v>1532</v>
      </c>
      <c r="EK81" s="294" t="str">
        <f t="shared" si="17"/>
        <v>VLI T12A SJ BE</v>
      </c>
      <c r="EL81" s="292" t="s">
        <v>11</v>
      </c>
      <c r="EM81" s="293" t="s">
        <v>26</v>
      </c>
      <c r="EN81" s="292" t="s">
        <v>621</v>
      </c>
      <c r="EO81" s="292" t="s">
        <v>195</v>
      </c>
      <c r="EP81" s="293" t="s">
        <v>26</v>
      </c>
      <c r="EQ81" s="293" t="s">
        <v>26</v>
      </c>
      <c r="ER81" s="292" t="s">
        <v>2</v>
      </c>
      <c r="GA81" s="387" t="s">
        <v>1534</v>
      </c>
      <c r="GB81" s="387" t="s">
        <v>302</v>
      </c>
      <c r="GC81" s="386">
        <v>465</v>
      </c>
      <c r="GD81" s="385" t="s">
        <v>10</v>
      </c>
      <c r="GE81" s="384" t="s">
        <v>25</v>
      </c>
      <c r="GF81" s="383" t="s">
        <v>198</v>
      </c>
      <c r="GG81" s="346" t="s">
        <v>566</v>
      </c>
      <c r="GH81" s="346"/>
      <c r="GI81" s="346"/>
      <c r="GJ81" s="346"/>
      <c r="GK81" s="345" t="s">
        <v>25</v>
      </c>
      <c r="GL81" s="382" t="s">
        <v>25</v>
      </c>
      <c r="HH81" s="170">
        <f t="shared" si="18"/>
        <v>2596</v>
      </c>
      <c r="HI81" s="252"/>
      <c r="HJ81" s="171" t="s">
        <v>1535</v>
      </c>
      <c r="HK81" s="171" t="s">
        <v>1486</v>
      </c>
      <c r="HL81" s="171" t="s">
        <v>1487</v>
      </c>
      <c r="HM81" s="251" t="s">
        <v>32</v>
      </c>
      <c r="HN81" s="237" t="s">
        <v>494</v>
      </c>
      <c r="HO81" s="238" t="s">
        <v>194</v>
      </c>
      <c r="HP81" s="238" t="s">
        <v>470</v>
      </c>
      <c r="HQ81" s="237" t="s">
        <v>332</v>
      </c>
      <c r="HR81" s="236" t="s">
        <v>100</v>
      </c>
      <c r="HS81" s="250" t="s">
        <v>495</v>
      </c>
      <c r="HT81" s="238" t="s">
        <v>8</v>
      </c>
      <c r="HU81" s="236" t="s">
        <v>29</v>
      </c>
      <c r="HV81" s="237" t="s">
        <v>101</v>
      </c>
      <c r="HW81" s="236" t="s">
        <v>14</v>
      </c>
    </row>
    <row r="82" spans="5:262" x14ac:dyDescent="0.2">
      <c r="AF82" s="171" t="s">
        <v>1536</v>
      </c>
      <c r="AG82" s="225" t="s">
        <v>1368</v>
      </c>
      <c r="AH82" s="225" t="s">
        <v>202</v>
      </c>
      <c r="AI82" s="225" t="s">
        <v>315</v>
      </c>
      <c r="AJ82" s="225" t="s">
        <v>1338</v>
      </c>
      <c r="AL82" s="7"/>
      <c r="AQ82" s="235" t="s">
        <v>1537</v>
      </c>
      <c r="AR82" s="225" t="s">
        <v>11</v>
      </c>
      <c r="AS82" s="225" t="s">
        <v>472</v>
      </c>
      <c r="AT82" s="225" t="s">
        <v>101</v>
      </c>
      <c r="AU82" s="241" t="s">
        <v>1428</v>
      </c>
      <c r="AV82" s="241" t="s">
        <v>11</v>
      </c>
      <c r="AX82" s="235" t="s">
        <v>1538</v>
      </c>
      <c r="AY82" s="225" t="s">
        <v>10</v>
      </c>
      <c r="AZ82" s="225" t="s">
        <v>1230</v>
      </c>
      <c r="BA82" s="225" t="s">
        <v>1479</v>
      </c>
      <c r="BB82" s="225" t="s">
        <v>194</v>
      </c>
      <c r="BC82" s="225" t="s">
        <v>315</v>
      </c>
      <c r="BD82" s="241" t="s">
        <v>10</v>
      </c>
      <c r="BG82" s="235" t="s">
        <v>1539</v>
      </c>
      <c r="BH82" s="225" t="s">
        <v>10</v>
      </c>
      <c r="BI82" s="225" t="s">
        <v>627</v>
      </c>
      <c r="BJ82" s="225" t="s">
        <v>961</v>
      </c>
      <c r="BK82" s="225" t="s">
        <v>194</v>
      </c>
      <c r="BL82" s="225" t="s">
        <v>315</v>
      </c>
      <c r="BM82" s="241" t="s">
        <v>1063</v>
      </c>
      <c r="BP82" s="235" t="str">
        <f t="shared" si="16"/>
        <v>PST T-GRÃO</v>
      </c>
      <c r="BQ82" s="225" t="s">
        <v>127</v>
      </c>
      <c r="BR82" s="171" t="s">
        <v>635</v>
      </c>
      <c r="BS82" s="171" t="s">
        <v>55</v>
      </c>
      <c r="BT82" s="241" t="s">
        <v>55</v>
      </c>
      <c r="BU82" s="241" t="s">
        <v>55</v>
      </c>
      <c r="BV82" s="241" t="s">
        <v>107</v>
      </c>
      <c r="BW82" s="241" t="s">
        <v>127</v>
      </c>
      <c r="CJ82" s="248">
        <f t="shared" si="19"/>
        <v>45327</v>
      </c>
      <c r="CK82" s="249">
        <v>3</v>
      </c>
      <c r="CL82" s="248">
        <f t="shared" si="8"/>
        <v>45327.166666666664</v>
      </c>
      <c r="CM82" s="215">
        <v>1</v>
      </c>
      <c r="CN82" s="215" t="str">
        <f t="shared" si="13"/>
        <v>D+2</v>
      </c>
      <c r="CO82" s="219" t="str">
        <f t="shared" si="14"/>
        <v>1D+2</v>
      </c>
      <c r="CP82" s="260" t="str">
        <f t="shared" si="15"/>
        <v>D+1</v>
      </c>
      <c r="CQ82" s="215" t="s">
        <v>4</v>
      </c>
      <c r="DR82" s="330">
        <v>79</v>
      </c>
      <c r="DS82" s="329" t="s">
        <v>1540</v>
      </c>
      <c r="DT82" s="328">
        <v>79</v>
      </c>
      <c r="EA82" s="225" t="s">
        <v>1541</v>
      </c>
      <c r="EB82" s="225" t="s">
        <v>56</v>
      </c>
      <c r="EC82" s="225" t="s">
        <v>584</v>
      </c>
      <c r="ED82" s="225" t="s">
        <v>585</v>
      </c>
      <c r="EE82" s="225">
        <v>1603996</v>
      </c>
      <c r="EF82" s="225" t="s">
        <v>347</v>
      </c>
      <c r="EG82" s="232">
        <v>43395.416666666657</v>
      </c>
      <c r="EH82" s="225" t="s">
        <v>154</v>
      </c>
      <c r="EI82" s="225" t="s">
        <v>1541</v>
      </c>
      <c r="EK82" s="291" t="str">
        <f t="shared" si="17"/>
        <v>RUMO T12A VHP BL</v>
      </c>
      <c r="EL82" s="289" t="s">
        <v>8</v>
      </c>
      <c r="EM82" s="290" t="s">
        <v>26</v>
      </c>
      <c r="EN82" s="289" t="s">
        <v>670</v>
      </c>
      <c r="EO82" s="289" t="s">
        <v>194</v>
      </c>
      <c r="EP82" s="290" t="s">
        <v>26</v>
      </c>
      <c r="EQ82" s="290" t="s">
        <v>26</v>
      </c>
      <c r="ER82" s="289" t="s">
        <v>2</v>
      </c>
      <c r="GA82" s="387" t="s">
        <v>1542</v>
      </c>
      <c r="GB82" s="387" t="s">
        <v>304</v>
      </c>
      <c r="GC82" s="386">
        <v>474</v>
      </c>
      <c r="GD82" s="385" t="s">
        <v>10</v>
      </c>
      <c r="GE82" s="384" t="s">
        <v>25</v>
      </c>
      <c r="GF82" s="383" t="s">
        <v>196</v>
      </c>
      <c r="GG82" s="336" t="s">
        <v>566</v>
      </c>
      <c r="GH82" s="346"/>
      <c r="GI82" s="346"/>
      <c r="GJ82" s="346"/>
      <c r="GK82" s="345" t="s">
        <v>25</v>
      </c>
      <c r="GL82" s="382" t="s">
        <v>25</v>
      </c>
      <c r="HH82" s="170">
        <f t="shared" si="18"/>
        <v>2597</v>
      </c>
      <c r="HI82" s="252"/>
      <c r="HJ82" s="171" t="s">
        <v>1543</v>
      </c>
      <c r="HK82" s="171" t="s">
        <v>1544</v>
      </c>
      <c r="HL82" s="171" t="s">
        <v>1499</v>
      </c>
      <c r="HM82" s="251" t="s">
        <v>32</v>
      </c>
      <c r="HN82" s="237" t="s">
        <v>494</v>
      </c>
      <c r="HO82" s="238" t="s">
        <v>194</v>
      </c>
      <c r="HP82" s="238" t="s">
        <v>470</v>
      </c>
      <c r="HQ82" s="237" t="s">
        <v>332</v>
      </c>
      <c r="HR82" s="236" t="s">
        <v>100</v>
      </c>
      <c r="HS82" s="250" t="s">
        <v>557</v>
      </c>
      <c r="HT82" s="238" t="s">
        <v>8</v>
      </c>
      <c r="HU82" s="236" t="s">
        <v>27</v>
      </c>
      <c r="HV82" s="237" t="s">
        <v>101</v>
      </c>
      <c r="HW82" s="236" t="s">
        <v>14</v>
      </c>
    </row>
    <row r="83" spans="5:262" x14ac:dyDescent="0.2">
      <c r="AF83" s="171" t="s">
        <v>1391</v>
      </c>
      <c r="AG83" s="225" t="s">
        <v>1391</v>
      </c>
      <c r="AH83" s="225" t="s">
        <v>202</v>
      </c>
      <c r="AI83" s="225" t="s">
        <v>315</v>
      </c>
      <c r="AJ83" s="225" t="s">
        <v>1338</v>
      </c>
      <c r="AL83" s="7"/>
      <c r="AQ83" s="235" t="s">
        <v>1545</v>
      </c>
      <c r="AR83" s="225" t="s">
        <v>11</v>
      </c>
      <c r="AS83" s="225" t="s">
        <v>1546</v>
      </c>
      <c r="AT83" s="225" t="s">
        <v>316</v>
      </c>
      <c r="AU83" s="241" t="s">
        <v>1428</v>
      </c>
      <c r="AV83" s="241" t="s">
        <v>11</v>
      </c>
      <c r="AX83" s="235" t="s">
        <v>1547</v>
      </c>
      <c r="AY83" s="225" t="s">
        <v>56</v>
      </c>
      <c r="AZ83" s="225" t="s">
        <v>332</v>
      </c>
      <c r="BA83" s="225" t="s">
        <v>723</v>
      </c>
      <c r="BB83" s="225" t="s">
        <v>194</v>
      </c>
      <c r="BC83" s="225" t="s">
        <v>101</v>
      </c>
      <c r="BD83" s="241" t="s">
        <v>56</v>
      </c>
      <c r="BG83" s="235" t="s">
        <v>1548</v>
      </c>
      <c r="BH83" s="225" t="s">
        <v>10</v>
      </c>
      <c r="BI83" s="225" t="s">
        <v>610</v>
      </c>
      <c r="BJ83" s="225" t="s">
        <v>1549</v>
      </c>
      <c r="BK83" s="225" t="s">
        <v>194</v>
      </c>
      <c r="BL83" s="225" t="s">
        <v>315</v>
      </c>
      <c r="BM83" s="241" t="s">
        <v>1063</v>
      </c>
      <c r="BP83" s="235" t="str">
        <f t="shared" si="16"/>
        <v>ZPG 426</v>
      </c>
      <c r="BQ83" s="225" t="s">
        <v>473</v>
      </c>
      <c r="BR83" s="171">
        <v>426</v>
      </c>
      <c r="BS83" s="171" t="s">
        <v>78</v>
      </c>
      <c r="BT83" s="241" t="s">
        <v>78</v>
      </c>
      <c r="BU83" s="241" t="s">
        <v>78</v>
      </c>
      <c r="BV83" s="241" t="s">
        <v>473</v>
      </c>
      <c r="BW83" s="241" t="s">
        <v>473</v>
      </c>
      <c r="CJ83" s="248">
        <f t="shared" si="19"/>
        <v>45327</v>
      </c>
      <c r="CK83" s="249">
        <v>3</v>
      </c>
      <c r="CL83" s="248">
        <f t="shared" si="8"/>
        <v>45327.208333333336</v>
      </c>
      <c r="CM83" s="215">
        <v>1</v>
      </c>
      <c r="CN83" s="215" t="str">
        <f t="shared" si="13"/>
        <v>D+2</v>
      </c>
      <c r="CO83" s="219" t="str">
        <f t="shared" si="14"/>
        <v>1D+2</v>
      </c>
      <c r="CP83" s="260" t="str">
        <f t="shared" si="15"/>
        <v>D+1</v>
      </c>
      <c r="CQ83" s="215" t="s">
        <v>4</v>
      </c>
      <c r="DR83" s="330">
        <v>80</v>
      </c>
      <c r="DS83" s="329" t="s">
        <v>1550</v>
      </c>
      <c r="DT83" s="328">
        <v>80</v>
      </c>
      <c r="EA83" s="225" t="s">
        <v>1551</v>
      </c>
      <c r="EB83" s="225" t="s">
        <v>56</v>
      </c>
      <c r="EC83" s="225" t="s">
        <v>584</v>
      </c>
      <c r="ED83" s="225" t="s">
        <v>585</v>
      </c>
      <c r="EE83" s="225">
        <v>1604099</v>
      </c>
      <c r="EF83" s="225" t="s">
        <v>1552</v>
      </c>
      <c r="EG83" s="232">
        <v>43395.416666666657</v>
      </c>
      <c r="EH83" s="225" t="s">
        <v>154</v>
      </c>
      <c r="EI83" s="225" t="s">
        <v>1551</v>
      </c>
      <c r="EK83" s="240" t="str">
        <f t="shared" si="17"/>
        <v>VLI T12A VHP BE</v>
      </c>
      <c r="EL83" s="220" t="s">
        <v>11</v>
      </c>
      <c r="EM83" s="239" t="s">
        <v>26</v>
      </c>
      <c r="EN83" s="220" t="s">
        <v>670</v>
      </c>
      <c r="EO83" s="220" t="s">
        <v>195</v>
      </c>
      <c r="EP83" s="239" t="s">
        <v>26</v>
      </c>
      <c r="EQ83" s="239" t="s">
        <v>26</v>
      </c>
      <c r="ER83" s="220" t="s">
        <v>2</v>
      </c>
      <c r="GA83" s="381" t="s">
        <v>1553</v>
      </c>
      <c r="GB83" s="381" t="s">
        <v>306</v>
      </c>
      <c r="GC83" s="380">
        <v>494</v>
      </c>
      <c r="GD83" s="379" t="s">
        <v>10</v>
      </c>
      <c r="GE83" s="378" t="s">
        <v>25</v>
      </c>
      <c r="GF83" s="377" t="s">
        <v>103</v>
      </c>
      <c r="GG83" s="336" t="s">
        <v>566</v>
      </c>
      <c r="GH83" s="336"/>
      <c r="GI83" s="336"/>
      <c r="GJ83" s="336"/>
      <c r="GK83" s="335" t="s">
        <v>25</v>
      </c>
      <c r="GL83" s="376" t="s">
        <v>25</v>
      </c>
      <c r="HH83" s="170">
        <f t="shared" si="18"/>
        <v>2599</v>
      </c>
      <c r="HI83" s="252"/>
      <c r="HJ83" s="171" t="s">
        <v>1554</v>
      </c>
      <c r="HK83" s="171" t="s">
        <v>1555</v>
      </c>
      <c r="HL83" s="171" t="s">
        <v>1520</v>
      </c>
      <c r="HM83" s="251" t="s">
        <v>32</v>
      </c>
      <c r="HN83" s="237" t="s">
        <v>494</v>
      </c>
      <c r="HO83" s="238" t="s">
        <v>194</v>
      </c>
      <c r="HP83" s="238" t="s">
        <v>470</v>
      </c>
      <c r="HQ83" s="237" t="s">
        <v>332</v>
      </c>
      <c r="HR83" s="236" t="s">
        <v>107</v>
      </c>
      <c r="HS83" s="250" t="s">
        <v>608</v>
      </c>
      <c r="HT83" s="238" t="s">
        <v>8</v>
      </c>
      <c r="HU83" s="236" t="s">
        <v>20</v>
      </c>
      <c r="HV83" s="237" t="s">
        <v>101</v>
      </c>
      <c r="HW83" s="236" t="s">
        <v>14</v>
      </c>
    </row>
    <row r="84" spans="5:262" x14ac:dyDescent="0.2">
      <c r="AF84" s="171" t="s">
        <v>1368</v>
      </c>
      <c r="AG84" s="225" t="s">
        <v>1368</v>
      </c>
      <c r="AH84" s="225" t="s">
        <v>202</v>
      </c>
      <c r="AI84" s="225" t="s">
        <v>315</v>
      </c>
      <c r="AJ84" s="225" t="s">
        <v>1338</v>
      </c>
      <c r="AL84" s="7"/>
      <c r="AQ84" s="235" t="s">
        <v>1556</v>
      </c>
      <c r="AR84" s="225" t="s">
        <v>56</v>
      </c>
      <c r="AS84" s="225" t="s">
        <v>12</v>
      </c>
      <c r="AT84" s="225" t="s">
        <v>105</v>
      </c>
      <c r="AU84" s="241" t="s">
        <v>57</v>
      </c>
      <c r="AV84" s="241" t="s">
        <v>1557</v>
      </c>
      <c r="AX84" s="235" t="s">
        <v>1558</v>
      </c>
      <c r="AY84" s="225" t="s">
        <v>56</v>
      </c>
      <c r="AZ84" s="225" t="s">
        <v>576</v>
      </c>
      <c r="BA84" s="225" t="s">
        <v>594</v>
      </c>
      <c r="BB84" s="225" t="s">
        <v>194</v>
      </c>
      <c r="BC84" s="225" t="s">
        <v>103</v>
      </c>
      <c r="BD84" s="241" t="s">
        <v>56</v>
      </c>
      <c r="BG84" s="235" t="s">
        <v>1559</v>
      </c>
      <c r="BH84" s="225" t="s">
        <v>11</v>
      </c>
      <c r="BI84" s="225" t="s">
        <v>572</v>
      </c>
      <c r="BJ84" s="225" t="s">
        <v>20</v>
      </c>
      <c r="BK84" s="225" t="s">
        <v>195</v>
      </c>
      <c r="BL84" s="225" t="s">
        <v>101</v>
      </c>
      <c r="BM84" s="241" t="s">
        <v>20</v>
      </c>
      <c r="BP84" s="235" t="str">
        <f t="shared" si="16"/>
        <v>ZPG 426 - COPEBRÁS;</v>
      </c>
      <c r="BQ84" s="225" t="s">
        <v>473</v>
      </c>
      <c r="BR84" s="171" t="s">
        <v>732</v>
      </c>
      <c r="BS84" s="171" t="s">
        <v>78</v>
      </c>
      <c r="BT84" s="241" t="s">
        <v>78</v>
      </c>
      <c r="BU84" s="241" t="s">
        <v>78</v>
      </c>
      <c r="BV84" s="241" t="s">
        <v>473</v>
      </c>
      <c r="BW84" s="241" t="s">
        <v>473</v>
      </c>
      <c r="CJ84" s="245">
        <f t="shared" si="19"/>
        <v>45327</v>
      </c>
      <c r="CK84" s="246">
        <v>3</v>
      </c>
      <c r="CL84" s="245">
        <f t="shared" si="8"/>
        <v>45327.25</v>
      </c>
      <c r="CM84" s="242">
        <v>1</v>
      </c>
      <c r="CN84" s="242" t="str">
        <f t="shared" si="13"/>
        <v>D+2</v>
      </c>
      <c r="CO84" s="244" t="str">
        <f t="shared" si="14"/>
        <v>1D+2</v>
      </c>
      <c r="CP84" s="260" t="str">
        <f t="shared" si="15"/>
        <v>D+1</v>
      </c>
      <c r="CQ84" s="242" t="s">
        <v>4</v>
      </c>
      <c r="DR84" s="330">
        <v>81</v>
      </c>
      <c r="DS84" s="329" t="s">
        <v>1560</v>
      </c>
      <c r="DT84" s="328">
        <v>81</v>
      </c>
      <c r="EA84" s="225" t="s">
        <v>1561</v>
      </c>
      <c r="EB84" s="225" t="s">
        <v>56</v>
      </c>
      <c r="EC84" s="225" t="s">
        <v>584</v>
      </c>
      <c r="ED84" s="225" t="s">
        <v>585</v>
      </c>
      <c r="EE84" s="225">
        <v>1604050</v>
      </c>
      <c r="EF84" s="225" t="s">
        <v>1562</v>
      </c>
      <c r="EG84" s="232">
        <v>43395.541666666657</v>
      </c>
      <c r="EH84" s="225" t="s">
        <v>155</v>
      </c>
      <c r="EI84" s="225" t="s">
        <v>1561</v>
      </c>
      <c r="EK84" s="288" t="str">
        <f t="shared" si="17"/>
        <v>MRS T12A VHP BL</v>
      </c>
      <c r="EL84" s="286" t="s">
        <v>10</v>
      </c>
      <c r="EM84" s="287" t="s">
        <v>26</v>
      </c>
      <c r="EN84" s="286" t="s">
        <v>670</v>
      </c>
      <c r="EO84" s="286" t="s">
        <v>194</v>
      </c>
      <c r="EP84" s="287" t="s">
        <v>26</v>
      </c>
      <c r="EQ84" s="287" t="s">
        <v>26</v>
      </c>
      <c r="ER84" s="286" t="s">
        <v>2</v>
      </c>
      <c r="GA84" s="393" t="s">
        <v>1563</v>
      </c>
      <c r="GB84" s="393" t="s">
        <v>292</v>
      </c>
      <c r="GC84" s="392">
        <v>514</v>
      </c>
      <c r="GD84" s="391" t="s">
        <v>10</v>
      </c>
      <c r="GE84" s="390" t="s">
        <v>56</v>
      </c>
      <c r="GF84" s="389" t="s">
        <v>193</v>
      </c>
      <c r="GG84" s="355" t="s">
        <v>566</v>
      </c>
      <c r="GH84" s="355"/>
      <c r="GI84" s="355"/>
      <c r="GJ84" s="355"/>
      <c r="GK84" s="354" t="s">
        <v>56</v>
      </c>
      <c r="GL84" s="388" t="s">
        <v>56</v>
      </c>
      <c r="HH84" s="170">
        <f t="shared" si="18"/>
        <v>2603</v>
      </c>
      <c r="HI84" s="252"/>
      <c r="HJ84" s="171" t="s">
        <v>1564</v>
      </c>
      <c r="HK84" s="171" t="s">
        <v>1565</v>
      </c>
      <c r="HL84" s="171" t="s">
        <v>1487</v>
      </c>
      <c r="HM84" s="251" t="s">
        <v>32</v>
      </c>
      <c r="HN84" s="237" t="s">
        <v>494</v>
      </c>
      <c r="HO84" s="238" t="s">
        <v>194</v>
      </c>
      <c r="HP84" s="238" t="s">
        <v>470</v>
      </c>
      <c r="HQ84" s="237" t="s">
        <v>332</v>
      </c>
      <c r="HR84" s="236" t="s">
        <v>100</v>
      </c>
      <c r="HS84" s="250" t="s">
        <v>525</v>
      </c>
      <c r="HT84" s="238" t="s">
        <v>8</v>
      </c>
      <c r="HU84" s="236" t="s">
        <v>29</v>
      </c>
      <c r="HV84" s="237" t="s">
        <v>101</v>
      </c>
      <c r="HW84" s="236" t="s">
        <v>14</v>
      </c>
    </row>
    <row r="85" spans="5:262" x14ac:dyDescent="0.2">
      <c r="AF85" s="171" t="s">
        <v>1337</v>
      </c>
      <c r="AG85" s="225" t="s">
        <v>1337</v>
      </c>
      <c r="AH85" s="225" t="s">
        <v>202</v>
      </c>
      <c r="AI85" s="225" t="s">
        <v>315</v>
      </c>
      <c r="AJ85" s="225" t="s">
        <v>1338</v>
      </c>
      <c r="AL85" s="7"/>
      <c r="AQ85" s="235" t="s">
        <v>1566</v>
      </c>
      <c r="AR85" s="225" t="s">
        <v>56</v>
      </c>
      <c r="AS85" s="225" t="s">
        <v>1567</v>
      </c>
      <c r="AT85" s="225" t="s">
        <v>101</v>
      </c>
      <c r="AU85" s="241" t="s">
        <v>1568</v>
      </c>
      <c r="AV85" s="241" t="s">
        <v>1569</v>
      </c>
      <c r="AX85" s="235" t="s">
        <v>1570</v>
      </c>
      <c r="AY85" s="225" t="s">
        <v>10</v>
      </c>
      <c r="AZ85" s="225" t="s">
        <v>1230</v>
      </c>
      <c r="BA85" s="225" t="s">
        <v>10</v>
      </c>
      <c r="BB85" s="225" t="s">
        <v>194</v>
      </c>
      <c r="BC85" s="225" t="s">
        <v>103</v>
      </c>
      <c r="BD85" s="241" t="s">
        <v>10</v>
      </c>
      <c r="BG85" s="235" t="s">
        <v>1571</v>
      </c>
      <c r="BH85" s="225" t="s">
        <v>11</v>
      </c>
      <c r="BI85" s="225" t="s">
        <v>199</v>
      </c>
      <c r="BJ85" s="225" t="s">
        <v>1546</v>
      </c>
      <c r="BK85" s="225" t="s">
        <v>195</v>
      </c>
      <c r="BL85" s="225" t="s">
        <v>316</v>
      </c>
      <c r="BM85" s="241" t="s">
        <v>78</v>
      </c>
      <c r="BP85" s="235" t="str">
        <f t="shared" si="16"/>
        <v>ZPG ANGLO</v>
      </c>
      <c r="BQ85" s="225" t="s">
        <v>473</v>
      </c>
      <c r="BR85" s="171" t="s">
        <v>507</v>
      </c>
      <c r="BS85" s="171" t="s">
        <v>78</v>
      </c>
      <c r="BT85" s="241" t="s">
        <v>78</v>
      </c>
      <c r="BU85" s="241" t="s">
        <v>78</v>
      </c>
      <c r="BV85" s="241" t="s">
        <v>473</v>
      </c>
      <c r="BW85" s="241" t="s">
        <v>473</v>
      </c>
      <c r="CJ85" s="256">
        <f t="shared" si="19"/>
        <v>45327</v>
      </c>
      <c r="CK85" s="257">
        <v>3</v>
      </c>
      <c r="CL85" s="256">
        <f t="shared" si="8"/>
        <v>45327.291666666664</v>
      </c>
      <c r="CM85" s="254">
        <v>2</v>
      </c>
      <c r="CN85" s="254" t="str">
        <f t="shared" si="13"/>
        <v>D+2</v>
      </c>
      <c r="CO85" s="255" t="str">
        <f t="shared" si="14"/>
        <v>2D+2</v>
      </c>
      <c r="CP85" s="260" t="str">
        <f t="shared" si="15"/>
        <v>D+1</v>
      </c>
      <c r="CQ85" s="254" t="s">
        <v>4</v>
      </c>
      <c r="DR85" s="330">
        <v>82</v>
      </c>
      <c r="DS85" s="329" t="s">
        <v>1572</v>
      </c>
      <c r="DT85" s="328">
        <v>82</v>
      </c>
      <c r="EA85" s="225" t="s">
        <v>1573</v>
      </c>
      <c r="EB85" s="225" t="s">
        <v>56</v>
      </c>
      <c r="EC85" s="225" t="s">
        <v>584</v>
      </c>
      <c r="ED85" s="225" t="s">
        <v>585</v>
      </c>
      <c r="EE85" s="225">
        <v>1604097</v>
      </c>
      <c r="EF85" s="225" t="s">
        <v>348</v>
      </c>
      <c r="EG85" s="232">
        <v>43395.625</v>
      </c>
      <c r="EH85" s="225" t="s">
        <v>155</v>
      </c>
      <c r="EI85" s="225" t="s">
        <v>1573</v>
      </c>
      <c r="EK85" s="318" t="str">
        <f t="shared" si="17"/>
        <v>MRS T39 FLO BL</v>
      </c>
      <c r="EL85" s="316" t="s">
        <v>10</v>
      </c>
      <c r="EM85" s="317" t="s">
        <v>54</v>
      </c>
      <c r="EN85" s="316" t="s">
        <v>475</v>
      </c>
      <c r="EO85" s="316" t="s">
        <v>194</v>
      </c>
      <c r="EP85" s="317" t="s">
        <v>106</v>
      </c>
      <c r="EQ85" s="317" t="s">
        <v>54</v>
      </c>
      <c r="ER85" s="316" t="s">
        <v>2</v>
      </c>
      <c r="GA85" s="387" t="s">
        <v>1574</v>
      </c>
      <c r="GB85" s="387" t="s">
        <v>294</v>
      </c>
      <c r="GC85" s="386">
        <v>523</v>
      </c>
      <c r="GD85" s="385" t="s">
        <v>10</v>
      </c>
      <c r="GE85" s="384" t="s">
        <v>56</v>
      </c>
      <c r="GF85" s="383" t="s">
        <v>198</v>
      </c>
      <c r="GG85" s="346" t="s">
        <v>566</v>
      </c>
      <c r="GH85" s="346"/>
      <c r="GI85" s="346"/>
      <c r="GJ85" s="346"/>
      <c r="GK85" s="345" t="s">
        <v>56</v>
      </c>
      <c r="GL85" s="382" t="s">
        <v>56</v>
      </c>
      <c r="HH85" s="170">
        <f t="shared" si="18"/>
        <v>2606</v>
      </c>
      <c r="HI85" s="252"/>
      <c r="HJ85" s="171" t="s">
        <v>1575</v>
      </c>
      <c r="HK85" s="171" t="s">
        <v>1576</v>
      </c>
      <c r="HL85" s="171" t="s">
        <v>1577</v>
      </c>
      <c r="HM85" s="251" t="s">
        <v>32</v>
      </c>
      <c r="HN85" s="237" t="s">
        <v>494</v>
      </c>
      <c r="HO85" s="238" t="s">
        <v>194</v>
      </c>
      <c r="HP85" s="238" t="s">
        <v>470</v>
      </c>
      <c r="HQ85" s="237" t="s">
        <v>332</v>
      </c>
      <c r="HR85" s="236" t="s">
        <v>107</v>
      </c>
      <c r="HS85" s="250" t="s">
        <v>723</v>
      </c>
      <c r="HT85" s="238" t="s">
        <v>8</v>
      </c>
      <c r="HU85" s="236" t="s">
        <v>29</v>
      </c>
      <c r="HV85" s="237" t="s">
        <v>101</v>
      </c>
      <c r="HW85" s="236" t="s">
        <v>15</v>
      </c>
      <c r="JB85" s="7"/>
    </row>
    <row r="86" spans="5:262" x14ac:dyDescent="0.2">
      <c r="AF86" s="171" t="s">
        <v>1578</v>
      </c>
      <c r="AG86" s="225" t="s">
        <v>1368</v>
      </c>
      <c r="AH86" s="225" t="s">
        <v>202</v>
      </c>
      <c r="AI86" s="225" t="s">
        <v>315</v>
      </c>
      <c r="AJ86" s="225" t="s">
        <v>1338</v>
      </c>
      <c r="AL86" s="7"/>
      <c r="AQ86" s="235" t="s">
        <v>1579</v>
      </c>
      <c r="AR86" s="225" t="s">
        <v>10</v>
      </c>
      <c r="AS86" s="225" t="s">
        <v>525</v>
      </c>
      <c r="AT86" s="225" t="s">
        <v>101</v>
      </c>
      <c r="AU86" s="241" t="s">
        <v>10</v>
      </c>
      <c r="AV86" s="241" t="s">
        <v>10</v>
      </c>
      <c r="AX86" s="235" t="s">
        <v>1580</v>
      </c>
      <c r="AY86" s="225" t="s">
        <v>56</v>
      </c>
      <c r="AZ86" s="225" t="s">
        <v>600</v>
      </c>
      <c r="BB86" s="225" t="s">
        <v>194</v>
      </c>
      <c r="BC86" s="225" t="s">
        <v>101</v>
      </c>
      <c r="BD86" s="241" t="s">
        <v>56</v>
      </c>
      <c r="BG86" s="235" t="s">
        <v>1581</v>
      </c>
      <c r="BH86" s="225" t="s">
        <v>56</v>
      </c>
      <c r="BI86" s="225" t="s">
        <v>199</v>
      </c>
      <c r="BJ86" s="225" t="s">
        <v>130</v>
      </c>
      <c r="BK86" s="225" t="s">
        <v>194</v>
      </c>
      <c r="BL86" s="225" t="s">
        <v>105</v>
      </c>
      <c r="BM86" s="241" t="s">
        <v>314</v>
      </c>
      <c r="BP86" s="235" t="str">
        <f t="shared" si="16"/>
        <v>ZPG COPEBRÁS</v>
      </c>
      <c r="BQ86" s="225" t="s">
        <v>473</v>
      </c>
      <c r="BR86" s="171" t="s">
        <v>926</v>
      </c>
      <c r="BS86" s="171" t="s">
        <v>78</v>
      </c>
      <c r="BT86" s="241" t="s">
        <v>78</v>
      </c>
      <c r="BU86" s="241" t="s">
        <v>78</v>
      </c>
      <c r="BV86" s="241" t="s">
        <v>473</v>
      </c>
      <c r="BW86" s="241" t="s">
        <v>473</v>
      </c>
      <c r="CJ86" s="248">
        <f t="shared" si="19"/>
        <v>45327</v>
      </c>
      <c r="CK86" s="249">
        <v>3</v>
      </c>
      <c r="CL86" s="248">
        <f t="shared" si="8"/>
        <v>45327.333333333336</v>
      </c>
      <c r="CM86" s="215">
        <v>2</v>
      </c>
      <c r="CN86" s="215" t="str">
        <f t="shared" si="13"/>
        <v>D+2</v>
      </c>
      <c r="CO86" s="219" t="str">
        <f t="shared" si="14"/>
        <v>2D+2</v>
      </c>
      <c r="CP86" s="259" t="str">
        <f t="shared" si="15"/>
        <v>D+1</v>
      </c>
      <c r="CQ86" s="215" t="s">
        <v>4</v>
      </c>
      <c r="DR86" s="330">
        <v>83</v>
      </c>
      <c r="DS86" s="329" t="s">
        <v>1582</v>
      </c>
      <c r="DT86" s="328">
        <v>83</v>
      </c>
      <c r="EA86" s="225" t="s">
        <v>1583</v>
      </c>
      <c r="EB86" s="225" t="s">
        <v>56</v>
      </c>
      <c r="EC86" s="225" t="s">
        <v>129</v>
      </c>
      <c r="ED86" s="225" t="s">
        <v>107</v>
      </c>
      <c r="EE86" s="225">
        <v>1603468</v>
      </c>
      <c r="EF86" s="225" t="s">
        <v>1584</v>
      </c>
      <c r="EG86" s="232">
        <v>43395.708333333343</v>
      </c>
      <c r="EH86" s="225" t="s">
        <v>156</v>
      </c>
      <c r="EI86" s="225" t="s">
        <v>1583</v>
      </c>
      <c r="EK86" s="315" t="str">
        <f t="shared" si="17"/>
        <v>RUMO T39 FLO BL</v>
      </c>
      <c r="EL86" s="313" t="s">
        <v>8</v>
      </c>
      <c r="EM86" s="314" t="s">
        <v>54</v>
      </c>
      <c r="EN86" s="313" t="s">
        <v>475</v>
      </c>
      <c r="EO86" s="313" t="s">
        <v>194</v>
      </c>
      <c r="EP86" s="314" t="s">
        <v>106</v>
      </c>
      <c r="EQ86" s="314" t="s">
        <v>54</v>
      </c>
      <c r="ER86" s="313" t="s">
        <v>2</v>
      </c>
      <c r="GA86" s="387" t="s">
        <v>1585</v>
      </c>
      <c r="GB86" s="387" t="s">
        <v>296</v>
      </c>
      <c r="GC86" s="386">
        <v>532</v>
      </c>
      <c r="GD86" s="385" t="s">
        <v>10</v>
      </c>
      <c r="GE86" s="384" t="s">
        <v>56</v>
      </c>
      <c r="GF86" s="383" t="s">
        <v>196</v>
      </c>
      <c r="GG86" s="336" t="s">
        <v>566</v>
      </c>
      <c r="GH86" s="346"/>
      <c r="GI86" s="346"/>
      <c r="GJ86" s="346"/>
      <c r="GK86" s="345" t="s">
        <v>56</v>
      </c>
      <c r="GL86" s="382" t="s">
        <v>56</v>
      </c>
      <c r="HH86" s="170">
        <f t="shared" si="18"/>
        <v>2611</v>
      </c>
      <c r="HI86" s="252"/>
      <c r="HJ86" s="171" t="s">
        <v>1586</v>
      </c>
      <c r="HK86" s="171" t="s">
        <v>1587</v>
      </c>
      <c r="HL86" s="171" t="s">
        <v>1588</v>
      </c>
      <c r="HM86" s="251" t="s">
        <v>32</v>
      </c>
      <c r="HN86" s="237" t="s">
        <v>494</v>
      </c>
      <c r="HO86" s="238" t="s">
        <v>194</v>
      </c>
      <c r="HP86" s="238" t="s">
        <v>470</v>
      </c>
      <c r="HQ86" s="237" t="s">
        <v>650</v>
      </c>
      <c r="HR86" s="236" t="s">
        <v>107</v>
      </c>
      <c r="HS86" s="250" t="s">
        <v>723</v>
      </c>
      <c r="HT86" s="238" t="s">
        <v>8</v>
      </c>
      <c r="HU86" s="236" t="s">
        <v>54</v>
      </c>
      <c r="HV86" s="237" t="s">
        <v>101</v>
      </c>
      <c r="HW86" s="236" t="s">
        <v>15</v>
      </c>
      <c r="JB86" s="7"/>
    </row>
    <row r="87" spans="5:262" x14ac:dyDescent="0.2">
      <c r="AF87" s="171" t="s">
        <v>1589</v>
      </c>
      <c r="AG87" s="225" t="s">
        <v>1368</v>
      </c>
      <c r="AH87" s="225" t="s">
        <v>202</v>
      </c>
      <c r="AI87" s="225" t="s">
        <v>315</v>
      </c>
      <c r="AJ87" s="225" t="s">
        <v>1338</v>
      </c>
      <c r="AL87" s="7"/>
      <c r="AQ87" s="235" t="s">
        <v>1590</v>
      </c>
      <c r="AR87" s="225" t="s">
        <v>56</v>
      </c>
      <c r="AS87" s="225" t="s">
        <v>1591</v>
      </c>
      <c r="AT87" s="225" t="s">
        <v>101</v>
      </c>
      <c r="AU87" s="241" t="s">
        <v>1592</v>
      </c>
      <c r="AV87" s="241" t="s">
        <v>1593</v>
      </c>
      <c r="AX87" s="235" t="s">
        <v>1594</v>
      </c>
      <c r="AY87" s="225" t="s">
        <v>56</v>
      </c>
      <c r="AZ87" s="225" t="s">
        <v>337</v>
      </c>
      <c r="BA87" s="225" t="s">
        <v>594</v>
      </c>
      <c r="BB87" s="225" t="s">
        <v>194</v>
      </c>
      <c r="BC87" s="225" t="s">
        <v>103</v>
      </c>
      <c r="BD87" s="241" t="s">
        <v>56</v>
      </c>
      <c r="BG87" s="235" t="s">
        <v>1595</v>
      </c>
      <c r="BH87" s="225" t="s">
        <v>10</v>
      </c>
      <c r="BI87" s="225" t="s">
        <v>100</v>
      </c>
      <c r="BJ87" s="225" t="s">
        <v>29</v>
      </c>
      <c r="BK87" s="225" t="s">
        <v>194</v>
      </c>
      <c r="BL87" s="225" t="s">
        <v>101</v>
      </c>
      <c r="BM87" s="241" t="s">
        <v>29</v>
      </c>
      <c r="BP87" s="235" t="str">
        <f t="shared" si="16"/>
        <v>ZPG TIPLAM</v>
      </c>
      <c r="BQ87" s="225" t="s">
        <v>473</v>
      </c>
      <c r="BR87" s="171" t="s">
        <v>137</v>
      </c>
      <c r="BS87" s="171" t="s">
        <v>78</v>
      </c>
      <c r="BT87" s="241" t="s">
        <v>78</v>
      </c>
      <c r="BU87" s="241" t="s">
        <v>78</v>
      </c>
      <c r="BV87" s="241" t="s">
        <v>473</v>
      </c>
      <c r="BW87" s="241" t="s">
        <v>473</v>
      </c>
      <c r="CJ87" s="248">
        <f t="shared" si="19"/>
        <v>45327</v>
      </c>
      <c r="CK87" s="249">
        <v>3</v>
      </c>
      <c r="CL87" s="248">
        <f t="shared" si="8"/>
        <v>45327.375</v>
      </c>
      <c r="CM87" s="215">
        <v>2</v>
      </c>
      <c r="CN87" s="215" t="str">
        <f t="shared" si="13"/>
        <v>D+2</v>
      </c>
      <c r="CO87" s="219" t="str">
        <f t="shared" si="14"/>
        <v>2D+2</v>
      </c>
      <c r="CP87" s="258" t="str">
        <f>"D+"&amp;CK87-1</f>
        <v>D+2</v>
      </c>
      <c r="CQ87" s="215" t="s">
        <v>4</v>
      </c>
      <c r="DR87" s="330">
        <v>84</v>
      </c>
      <c r="DS87" s="329" t="s">
        <v>1596</v>
      </c>
      <c r="DT87" s="328">
        <v>84</v>
      </c>
      <c r="EA87" s="225" t="s">
        <v>1597</v>
      </c>
      <c r="EB87" s="225" t="s">
        <v>56</v>
      </c>
      <c r="EC87" s="225" t="s">
        <v>584</v>
      </c>
      <c r="ED87" s="225" t="s">
        <v>585</v>
      </c>
      <c r="EE87" s="225">
        <v>1604177</v>
      </c>
      <c r="EF87" s="225" t="s">
        <v>340</v>
      </c>
      <c r="EG87" s="232">
        <v>43395.791666666657</v>
      </c>
      <c r="EH87" s="225" t="s">
        <v>156</v>
      </c>
      <c r="EI87" s="225" t="s">
        <v>1597</v>
      </c>
      <c r="EK87" s="312" t="str">
        <f t="shared" si="17"/>
        <v>VLI T39 FLO BE</v>
      </c>
      <c r="EL87" s="310" t="s">
        <v>11</v>
      </c>
      <c r="EM87" s="311" t="s">
        <v>54</v>
      </c>
      <c r="EN87" s="310" t="s">
        <v>475</v>
      </c>
      <c r="EO87" s="310" t="s">
        <v>195</v>
      </c>
      <c r="EP87" s="311" t="s">
        <v>106</v>
      </c>
      <c r="EQ87" s="311" t="s">
        <v>54</v>
      </c>
      <c r="ER87" s="310" t="s">
        <v>2</v>
      </c>
      <c r="GA87" s="381" t="s">
        <v>1598</v>
      </c>
      <c r="GB87" s="381" t="s">
        <v>298</v>
      </c>
      <c r="GC87" s="380">
        <v>552</v>
      </c>
      <c r="GD87" s="379" t="s">
        <v>10</v>
      </c>
      <c r="GE87" s="378" t="s">
        <v>56</v>
      </c>
      <c r="GF87" s="377" t="s">
        <v>103</v>
      </c>
      <c r="GG87" s="336" t="s">
        <v>490</v>
      </c>
      <c r="GH87" s="336"/>
      <c r="GI87" s="336"/>
      <c r="GJ87" s="336"/>
      <c r="GK87" s="335" t="s">
        <v>56</v>
      </c>
      <c r="GL87" s="376" t="s">
        <v>56</v>
      </c>
      <c r="HH87" s="170">
        <f t="shared" si="18"/>
        <v>2614</v>
      </c>
      <c r="HI87" s="252"/>
      <c r="HJ87" s="171" t="s">
        <v>1599</v>
      </c>
      <c r="HK87" s="171" t="s">
        <v>1600</v>
      </c>
      <c r="HL87" s="171" t="s">
        <v>1601</v>
      </c>
      <c r="HM87" s="251" t="s">
        <v>32</v>
      </c>
      <c r="HN87" s="237" t="s">
        <v>494</v>
      </c>
      <c r="HO87" s="238" t="s">
        <v>194</v>
      </c>
      <c r="HP87" s="238" t="s">
        <v>470</v>
      </c>
      <c r="HQ87" s="237" t="s">
        <v>332</v>
      </c>
      <c r="HR87" s="236" t="s">
        <v>107</v>
      </c>
      <c r="HS87" s="250" t="s">
        <v>705</v>
      </c>
      <c r="HT87" s="238" t="s">
        <v>8</v>
      </c>
      <c r="HU87" s="236" t="s">
        <v>8</v>
      </c>
      <c r="HV87" s="237" t="s">
        <v>101</v>
      </c>
      <c r="HW87" s="236" t="s">
        <v>14</v>
      </c>
      <c r="JB87" s="7"/>
    </row>
    <row r="88" spans="5:262" x14ac:dyDescent="0.2">
      <c r="AF88" s="171" t="s">
        <v>1602</v>
      </c>
      <c r="AG88" s="225" t="s">
        <v>1400</v>
      </c>
      <c r="AH88" s="225" t="s">
        <v>202</v>
      </c>
      <c r="AI88" s="225" t="s">
        <v>315</v>
      </c>
      <c r="AJ88" s="225" t="s">
        <v>1338</v>
      </c>
      <c r="AL88" s="7"/>
      <c r="AQ88" s="375" t="s">
        <v>1603</v>
      </c>
      <c r="AR88" s="7" t="s">
        <v>56</v>
      </c>
      <c r="AS88" s="7" t="s">
        <v>615</v>
      </c>
      <c r="AT88" s="7" t="s">
        <v>101</v>
      </c>
      <c r="AU88" s="343" t="s">
        <v>819</v>
      </c>
      <c r="AV88" s="241" t="s">
        <v>820</v>
      </c>
      <c r="AX88" s="235" t="s">
        <v>1604</v>
      </c>
      <c r="AY88" s="225" t="s">
        <v>11</v>
      </c>
      <c r="AZ88" s="225" t="s">
        <v>505</v>
      </c>
      <c r="BA88" s="225" t="s">
        <v>1546</v>
      </c>
      <c r="BB88" s="225" t="s">
        <v>195</v>
      </c>
      <c r="BC88" s="225" t="s">
        <v>316</v>
      </c>
      <c r="BD88" s="241" t="s">
        <v>11</v>
      </c>
      <c r="BG88" s="235" t="s">
        <v>1605</v>
      </c>
      <c r="BH88" s="225" t="s">
        <v>10</v>
      </c>
      <c r="BI88" s="225" t="s">
        <v>110</v>
      </c>
      <c r="BJ88" s="225" t="s">
        <v>728</v>
      </c>
      <c r="BK88" s="225" t="s">
        <v>194</v>
      </c>
      <c r="BL88" s="225" t="s">
        <v>101</v>
      </c>
      <c r="BM88" s="241" t="s">
        <v>1110</v>
      </c>
      <c r="BP88" s="235" t="str">
        <f t="shared" si="16"/>
        <v>PST 200</v>
      </c>
      <c r="BQ88" s="225" t="s">
        <v>127</v>
      </c>
      <c r="BR88" s="171">
        <v>200</v>
      </c>
      <c r="BS88" s="171" t="s">
        <v>56</v>
      </c>
      <c r="BT88" s="241" t="s">
        <v>56</v>
      </c>
      <c r="BU88" s="241" t="s">
        <v>599</v>
      </c>
      <c r="BV88" s="241" t="s">
        <v>107</v>
      </c>
      <c r="BW88" s="241" t="s">
        <v>127</v>
      </c>
      <c r="CJ88" s="248">
        <f t="shared" si="19"/>
        <v>45327</v>
      </c>
      <c r="CK88" s="249">
        <v>3</v>
      </c>
      <c r="CL88" s="248">
        <f t="shared" si="8"/>
        <v>45327.416666666664</v>
      </c>
      <c r="CM88" s="215">
        <v>2</v>
      </c>
      <c r="CN88" s="215" t="str">
        <f t="shared" si="13"/>
        <v>D+2</v>
      </c>
      <c r="CO88" s="219" t="str">
        <f t="shared" si="14"/>
        <v>2D+2</v>
      </c>
      <c r="CP88" s="247" t="str">
        <f t="shared" ref="CP88:CP110" si="20">CP87</f>
        <v>D+2</v>
      </c>
      <c r="CQ88" s="215" t="s">
        <v>4</v>
      </c>
      <c r="DR88" s="330">
        <v>85</v>
      </c>
      <c r="DS88" s="329" t="s">
        <v>1606</v>
      </c>
      <c r="DT88" s="328">
        <v>85</v>
      </c>
      <c r="EA88" s="225" t="s">
        <v>1607</v>
      </c>
      <c r="EB88" s="225" t="s">
        <v>56</v>
      </c>
      <c r="EC88" s="225" t="s">
        <v>478</v>
      </c>
      <c r="ED88" s="225" t="s">
        <v>107</v>
      </c>
      <c r="EE88" s="225">
        <v>1604177</v>
      </c>
      <c r="EF88" s="225" t="s">
        <v>340</v>
      </c>
      <c r="EG88" s="232">
        <v>43395.791666666657</v>
      </c>
      <c r="EH88" s="225" t="s">
        <v>156</v>
      </c>
      <c r="EI88" s="225" t="s">
        <v>1607</v>
      </c>
      <c r="EK88" s="309" t="str">
        <f t="shared" si="17"/>
        <v>MRS T39 MIL BL</v>
      </c>
      <c r="EL88" s="307" t="s">
        <v>10</v>
      </c>
      <c r="EM88" s="308" t="s">
        <v>54</v>
      </c>
      <c r="EN88" s="307" t="s">
        <v>563</v>
      </c>
      <c r="EO88" s="307" t="s">
        <v>194</v>
      </c>
      <c r="EP88" s="308" t="s">
        <v>106</v>
      </c>
      <c r="EQ88" s="308" t="s">
        <v>54</v>
      </c>
      <c r="ER88" s="307" t="s">
        <v>2</v>
      </c>
      <c r="GA88" s="360" t="s">
        <v>1608</v>
      </c>
      <c r="GB88" s="360" t="s">
        <v>237</v>
      </c>
      <c r="GC88" s="359">
        <v>21</v>
      </c>
      <c r="GD88" s="358" t="s">
        <v>11</v>
      </c>
      <c r="GE88" s="357" t="s">
        <v>29</v>
      </c>
      <c r="GF88" s="356" t="s">
        <v>193</v>
      </c>
      <c r="GG88" s="355" t="s">
        <v>566</v>
      </c>
      <c r="GH88" s="355"/>
      <c r="GI88" s="355"/>
      <c r="GJ88" s="355"/>
      <c r="GK88" s="354" t="s">
        <v>29</v>
      </c>
      <c r="GL88" s="353" t="s">
        <v>29</v>
      </c>
      <c r="HH88" s="170">
        <f t="shared" si="18"/>
        <v>2613</v>
      </c>
      <c r="HI88" s="252"/>
      <c r="HJ88" s="171" t="s">
        <v>1609</v>
      </c>
      <c r="HK88" s="171" t="s">
        <v>1153</v>
      </c>
      <c r="HL88" s="171" t="s">
        <v>1154</v>
      </c>
      <c r="HM88" s="251" t="s">
        <v>32</v>
      </c>
      <c r="HN88" s="237" t="s">
        <v>494</v>
      </c>
      <c r="HO88" s="238" t="s">
        <v>194</v>
      </c>
      <c r="HP88" s="238" t="s">
        <v>470</v>
      </c>
      <c r="HQ88" s="237" t="s">
        <v>650</v>
      </c>
      <c r="HR88" s="236" t="s">
        <v>100</v>
      </c>
      <c r="HS88" s="250" t="s">
        <v>495</v>
      </c>
      <c r="HT88" s="238" t="s">
        <v>8</v>
      </c>
      <c r="HU88" s="236" t="s">
        <v>29</v>
      </c>
      <c r="HV88" s="237" t="s">
        <v>101</v>
      </c>
      <c r="HW88" s="236" t="s">
        <v>15</v>
      </c>
      <c r="JB88" s="7"/>
    </row>
    <row r="89" spans="5:262" x14ac:dyDescent="0.2">
      <c r="AF89" s="171" t="s">
        <v>1610</v>
      </c>
      <c r="AG89" s="225" t="s">
        <v>1400</v>
      </c>
      <c r="AH89" s="225" t="s">
        <v>202</v>
      </c>
      <c r="AI89" s="225" t="s">
        <v>315</v>
      </c>
      <c r="AJ89" s="225" t="s">
        <v>1338</v>
      </c>
      <c r="AL89" s="7"/>
      <c r="AQ89" s="375" t="s">
        <v>1611</v>
      </c>
      <c r="AR89" s="7" t="s">
        <v>56</v>
      </c>
      <c r="AS89" s="7" t="s">
        <v>837</v>
      </c>
      <c r="AT89" s="7" t="s">
        <v>101</v>
      </c>
      <c r="AU89" s="343" t="s">
        <v>838</v>
      </c>
      <c r="AV89" s="241" t="s">
        <v>839</v>
      </c>
      <c r="AX89" s="235" t="s">
        <v>1612</v>
      </c>
      <c r="AY89" s="225" t="s">
        <v>10</v>
      </c>
      <c r="AZ89" s="225" t="s">
        <v>332</v>
      </c>
      <c r="BA89" s="225" t="s">
        <v>495</v>
      </c>
      <c r="BB89" s="225" t="s">
        <v>194</v>
      </c>
      <c r="BC89" s="225" t="s">
        <v>101</v>
      </c>
      <c r="BD89" s="241" t="s">
        <v>10</v>
      </c>
      <c r="BG89" s="235" t="s">
        <v>1613</v>
      </c>
      <c r="BH89" s="225" t="s">
        <v>56</v>
      </c>
      <c r="BI89" s="225" t="s">
        <v>107</v>
      </c>
      <c r="BJ89" s="225" t="s">
        <v>1614</v>
      </c>
      <c r="BK89" s="225" t="s">
        <v>194</v>
      </c>
      <c r="BL89" s="225" t="s">
        <v>101</v>
      </c>
      <c r="BM89" s="241" t="s">
        <v>25</v>
      </c>
      <c r="BP89" s="235" t="str">
        <f t="shared" si="16"/>
        <v>PST 201</v>
      </c>
      <c r="BQ89" s="225" t="s">
        <v>127</v>
      </c>
      <c r="BR89" s="171">
        <v>201</v>
      </c>
      <c r="BS89" s="171" t="s">
        <v>56</v>
      </c>
      <c r="BT89" s="241" t="s">
        <v>56</v>
      </c>
      <c r="BU89" s="241" t="s">
        <v>599</v>
      </c>
      <c r="BV89" s="241" t="s">
        <v>107</v>
      </c>
      <c r="BW89" s="241" t="s">
        <v>127</v>
      </c>
      <c r="CJ89" s="248">
        <f t="shared" si="19"/>
        <v>45327</v>
      </c>
      <c r="CK89" s="249">
        <v>3</v>
      </c>
      <c r="CL89" s="248">
        <f t="shared" si="8"/>
        <v>45327.458333333336</v>
      </c>
      <c r="CM89" s="215">
        <v>2</v>
      </c>
      <c r="CN89" s="215" t="str">
        <f t="shared" si="13"/>
        <v>D+2</v>
      </c>
      <c r="CO89" s="219" t="str">
        <f t="shared" si="14"/>
        <v>2D+2</v>
      </c>
      <c r="CP89" s="247" t="str">
        <f t="shared" si="20"/>
        <v>D+2</v>
      </c>
      <c r="CQ89" s="215" t="s">
        <v>4</v>
      </c>
      <c r="DR89" s="330">
        <v>86</v>
      </c>
      <c r="DS89" s="329" t="s">
        <v>1615</v>
      </c>
      <c r="DT89" s="328">
        <v>86</v>
      </c>
      <c r="EA89" s="225" t="s">
        <v>1616</v>
      </c>
      <c r="EB89" s="225" t="s">
        <v>56</v>
      </c>
      <c r="EC89" s="225" t="s">
        <v>26</v>
      </c>
      <c r="ED89" s="225" t="s">
        <v>107</v>
      </c>
      <c r="EE89" s="225">
        <v>1604177</v>
      </c>
      <c r="EF89" s="225" t="s">
        <v>340</v>
      </c>
      <c r="EG89" s="232">
        <v>43395.791666666657</v>
      </c>
      <c r="EH89" s="225" t="s">
        <v>156</v>
      </c>
      <c r="EI89" s="225" t="s">
        <v>1616</v>
      </c>
      <c r="EK89" s="306" t="str">
        <f t="shared" si="17"/>
        <v>RUMO T39 MIL BL</v>
      </c>
      <c r="EL89" s="304" t="s">
        <v>8</v>
      </c>
      <c r="EM89" s="305" t="s">
        <v>54</v>
      </c>
      <c r="EN89" s="304" t="s">
        <v>563</v>
      </c>
      <c r="EO89" s="304" t="s">
        <v>194</v>
      </c>
      <c r="EP89" s="305" t="s">
        <v>106</v>
      </c>
      <c r="EQ89" s="305" t="s">
        <v>54</v>
      </c>
      <c r="ER89" s="304" t="s">
        <v>2</v>
      </c>
      <c r="GA89" s="351" t="s">
        <v>1617</v>
      </c>
      <c r="GB89" s="351" t="s">
        <v>239</v>
      </c>
      <c r="GC89" s="350">
        <v>30</v>
      </c>
      <c r="GD89" s="349" t="s">
        <v>11</v>
      </c>
      <c r="GE89" s="348" t="s">
        <v>29</v>
      </c>
      <c r="GF89" s="347" t="s">
        <v>198</v>
      </c>
      <c r="GG89" s="346" t="s">
        <v>566</v>
      </c>
      <c r="GH89" s="346"/>
      <c r="GI89" s="346"/>
      <c r="GJ89" s="346"/>
      <c r="GK89" s="345" t="s">
        <v>29</v>
      </c>
      <c r="GL89" s="344" t="s">
        <v>29</v>
      </c>
      <c r="HH89" s="170">
        <f t="shared" si="18"/>
        <v>2617</v>
      </c>
      <c r="HI89" s="252"/>
      <c r="HJ89" s="171" t="s">
        <v>1618</v>
      </c>
      <c r="HK89" s="171" t="s">
        <v>1058</v>
      </c>
      <c r="HL89" s="171" t="s">
        <v>886</v>
      </c>
      <c r="HM89" s="251" t="s">
        <v>32</v>
      </c>
      <c r="HN89" s="237" t="s">
        <v>494</v>
      </c>
      <c r="HO89" s="238" t="s">
        <v>194</v>
      </c>
      <c r="HP89" s="238" t="s">
        <v>470</v>
      </c>
      <c r="HQ89" s="237" t="s">
        <v>332</v>
      </c>
      <c r="HR89" s="236" t="s">
        <v>107</v>
      </c>
      <c r="HS89" s="250" t="s">
        <v>723</v>
      </c>
      <c r="HT89" s="238" t="s">
        <v>8</v>
      </c>
      <c r="HU89" s="236" t="s">
        <v>24</v>
      </c>
      <c r="HV89" s="237" t="s">
        <v>101</v>
      </c>
      <c r="HW89" s="236" t="s">
        <v>15</v>
      </c>
      <c r="JB89" s="7"/>
    </row>
    <row r="90" spans="5:262" x14ac:dyDescent="0.2">
      <c r="AF90" s="171" t="s">
        <v>1619</v>
      </c>
      <c r="AG90" s="225" t="s">
        <v>1426</v>
      </c>
      <c r="AH90" s="225" t="s">
        <v>202</v>
      </c>
      <c r="AI90" s="225" t="s">
        <v>315</v>
      </c>
      <c r="AJ90" s="225" t="s">
        <v>1338</v>
      </c>
      <c r="AL90" s="7"/>
      <c r="AQ90" s="375" t="s">
        <v>1620</v>
      </c>
      <c r="AR90" s="7" t="s">
        <v>56</v>
      </c>
      <c r="AS90" s="7" t="s">
        <v>594</v>
      </c>
      <c r="AT90" s="7" t="s">
        <v>101</v>
      </c>
      <c r="AU90" s="343" t="s">
        <v>56</v>
      </c>
      <c r="AV90" s="241" t="s">
        <v>56</v>
      </c>
      <c r="AX90" s="235" t="s">
        <v>1621</v>
      </c>
      <c r="AY90" s="225" t="s">
        <v>10</v>
      </c>
      <c r="AZ90" s="225" t="s">
        <v>650</v>
      </c>
      <c r="BA90" s="225" t="s">
        <v>728</v>
      </c>
      <c r="BB90" s="225" t="s">
        <v>194</v>
      </c>
      <c r="BC90" s="225" t="s">
        <v>101</v>
      </c>
      <c r="BD90" s="241" t="s">
        <v>10</v>
      </c>
      <c r="BG90" s="235" t="s">
        <v>1622</v>
      </c>
      <c r="BH90" s="225" t="s">
        <v>10</v>
      </c>
      <c r="BI90" s="225" t="s">
        <v>107</v>
      </c>
      <c r="BJ90" s="225" t="s">
        <v>990</v>
      </c>
      <c r="BK90" s="225" t="s">
        <v>194</v>
      </c>
      <c r="BL90" s="225" t="s">
        <v>101</v>
      </c>
      <c r="BM90" s="241" t="s">
        <v>54</v>
      </c>
      <c r="BP90" s="235" t="str">
        <f t="shared" si="16"/>
        <v>PST 204</v>
      </c>
      <c r="BQ90" s="225" t="s">
        <v>127</v>
      </c>
      <c r="BR90" s="171">
        <v>204</v>
      </c>
      <c r="BS90" s="171" t="s">
        <v>56</v>
      </c>
      <c r="BT90" s="241" t="s">
        <v>56</v>
      </c>
      <c r="BU90" s="241" t="s">
        <v>618</v>
      </c>
      <c r="BV90" s="241" t="s">
        <v>107</v>
      </c>
      <c r="BW90" s="241" t="s">
        <v>127</v>
      </c>
      <c r="CJ90" s="245">
        <f t="shared" si="19"/>
        <v>45327</v>
      </c>
      <c r="CK90" s="246">
        <v>3</v>
      </c>
      <c r="CL90" s="245">
        <f t="shared" si="8"/>
        <v>45327.5</v>
      </c>
      <c r="CM90" s="242">
        <v>2</v>
      </c>
      <c r="CN90" s="242" t="str">
        <f t="shared" si="13"/>
        <v>D+2</v>
      </c>
      <c r="CO90" s="244" t="str">
        <f t="shared" si="14"/>
        <v>2D+2</v>
      </c>
      <c r="CP90" s="247" t="str">
        <f t="shared" si="20"/>
        <v>D+2</v>
      </c>
      <c r="CQ90" s="242" t="s">
        <v>4</v>
      </c>
      <c r="DR90" s="330">
        <v>87</v>
      </c>
      <c r="DS90" s="329" t="s">
        <v>1623</v>
      </c>
      <c r="DT90" s="328">
        <v>87</v>
      </c>
      <c r="EA90" s="225" t="s">
        <v>1624</v>
      </c>
      <c r="EB90" s="225" t="s">
        <v>56</v>
      </c>
      <c r="EC90" s="225" t="s">
        <v>584</v>
      </c>
      <c r="ED90" s="225" t="s">
        <v>585</v>
      </c>
      <c r="EE90" s="225">
        <v>1604178</v>
      </c>
      <c r="EF90" s="225" t="s">
        <v>1625</v>
      </c>
      <c r="EG90" s="232">
        <v>43396.041666666657</v>
      </c>
      <c r="EH90" s="225" t="s">
        <v>156</v>
      </c>
      <c r="EI90" s="225" t="s">
        <v>1624</v>
      </c>
      <c r="EK90" s="303" t="str">
        <f t="shared" si="17"/>
        <v>VLI T39 MIL BE</v>
      </c>
      <c r="EL90" s="301" t="s">
        <v>11</v>
      </c>
      <c r="EM90" s="302" t="s">
        <v>54</v>
      </c>
      <c r="EN90" s="301" t="s">
        <v>563</v>
      </c>
      <c r="EO90" s="301" t="s">
        <v>195</v>
      </c>
      <c r="EP90" s="302" t="s">
        <v>106</v>
      </c>
      <c r="EQ90" s="302" t="s">
        <v>54</v>
      </c>
      <c r="ER90" s="301" t="s">
        <v>2</v>
      </c>
      <c r="GA90" s="341" t="s">
        <v>1626</v>
      </c>
      <c r="GB90" s="341" t="s">
        <v>241</v>
      </c>
      <c r="GC90" s="340">
        <v>39</v>
      </c>
      <c r="GD90" s="339" t="s">
        <v>11</v>
      </c>
      <c r="GE90" s="338" t="s">
        <v>29</v>
      </c>
      <c r="GF90" s="337" t="s">
        <v>196</v>
      </c>
      <c r="GG90" s="336" t="s">
        <v>566</v>
      </c>
      <c r="GH90" s="336"/>
      <c r="GI90" s="336"/>
      <c r="GJ90" s="336"/>
      <c r="GK90" s="335" t="s">
        <v>29</v>
      </c>
      <c r="GL90" s="334" t="s">
        <v>29</v>
      </c>
      <c r="HH90" s="170">
        <f t="shared" si="18"/>
        <v>2618</v>
      </c>
      <c r="HI90" s="252"/>
      <c r="HJ90" s="171" t="s">
        <v>1627</v>
      </c>
      <c r="HK90" s="171" t="s">
        <v>1628</v>
      </c>
      <c r="HL90" s="171" t="s">
        <v>1629</v>
      </c>
      <c r="HM90" s="251" t="s">
        <v>32</v>
      </c>
      <c r="HN90" s="237" t="s">
        <v>494</v>
      </c>
      <c r="HO90" s="238" t="s">
        <v>194</v>
      </c>
      <c r="HP90" s="238" t="s">
        <v>470</v>
      </c>
      <c r="HQ90" s="237" t="s">
        <v>332</v>
      </c>
      <c r="HR90" s="236" t="s">
        <v>107</v>
      </c>
      <c r="HS90" s="250" t="s">
        <v>723</v>
      </c>
      <c r="HT90" s="238" t="s">
        <v>8</v>
      </c>
      <c r="HU90" s="236" t="s">
        <v>54</v>
      </c>
      <c r="HV90" s="237" t="s">
        <v>101</v>
      </c>
      <c r="HW90" s="236" t="s">
        <v>15</v>
      </c>
      <c r="JB90" s="7"/>
    </row>
    <row r="91" spans="5:262" x14ac:dyDescent="0.2">
      <c r="AF91" s="171" t="s">
        <v>1630</v>
      </c>
      <c r="AG91" s="225" t="s">
        <v>1521</v>
      </c>
      <c r="AH91" s="225" t="s">
        <v>202</v>
      </c>
      <c r="AI91" s="225" t="s">
        <v>315</v>
      </c>
      <c r="AJ91" s="225" t="s">
        <v>1338</v>
      </c>
      <c r="AL91" s="7"/>
      <c r="AQ91" s="375" t="s">
        <v>1631</v>
      </c>
      <c r="AR91" s="7" t="s">
        <v>56</v>
      </c>
      <c r="AS91" s="7" t="s">
        <v>12</v>
      </c>
      <c r="AT91" s="7" t="s">
        <v>101</v>
      </c>
      <c r="AU91" s="343" t="s">
        <v>57</v>
      </c>
      <c r="AV91" s="241" t="s">
        <v>1557</v>
      </c>
      <c r="AX91" s="235" t="s">
        <v>1632</v>
      </c>
      <c r="AY91" s="225" t="s">
        <v>10</v>
      </c>
      <c r="AZ91" s="225" t="s">
        <v>650</v>
      </c>
      <c r="BA91" s="225" t="s">
        <v>557</v>
      </c>
      <c r="BB91" s="225" t="s">
        <v>194</v>
      </c>
      <c r="BC91" s="225" t="s">
        <v>101</v>
      </c>
      <c r="BD91" s="241" t="s">
        <v>10</v>
      </c>
      <c r="BG91" s="235" t="s">
        <v>1633</v>
      </c>
      <c r="BH91" s="225" t="s">
        <v>56</v>
      </c>
      <c r="BI91" s="225" t="s">
        <v>1634</v>
      </c>
      <c r="BJ91" s="225" t="s">
        <v>1635</v>
      </c>
      <c r="BK91" s="225" t="s">
        <v>194</v>
      </c>
      <c r="BL91" s="225" t="s">
        <v>101</v>
      </c>
      <c r="BM91" s="241" t="s">
        <v>1636</v>
      </c>
      <c r="BP91" s="235" t="str">
        <f t="shared" si="16"/>
        <v>PST 205</v>
      </c>
      <c r="BQ91" s="225" t="s">
        <v>127</v>
      </c>
      <c r="BR91" s="171">
        <v>205</v>
      </c>
      <c r="BS91" s="171" t="s">
        <v>25</v>
      </c>
      <c r="BT91" s="241" t="s">
        <v>25</v>
      </c>
      <c r="BU91" s="241" t="s">
        <v>517</v>
      </c>
      <c r="BV91" s="241" t="s">
        <v>107</v>
      </c>
      <c r="BW91" s="241" t="s">
        <v>127</v>
      </c>
      <c r="CJ91" s="256">
        <f t="shared" si="19"/>
        <v>45327</v>
      </c>
      <c r="CK91" s="257">
        <v>3</v>
      </c>
      <c r="CL91" s="256">
        <f t="shared" si="8"/>
        <v>45327.541666666664</v>
      </c>
      <c r="CM91" s="254">
        <v>3</v>
      </c>
      <c r="CN91" s="254" t="str">
        <f t="shared" si="13"/>
        <v>D+2</v>
      </c>
      <c r="CO91" s="255" t="str">
        <f t="shared" si="14"/>
        <v>3D+2</v>
      </c>
      <c r="CP91" s="247" t="str">
        <f t="shared" si="20"/>
        <v>D+2</v>
      </c>
      <c r="CQ91" s="254" t="s">
        <v>4</v>
      </c>
      <c r="DR91" s="330">
        <v>88</v>
      </c>
      <c r="DS91" s="329" t="s">
        <v>1637</v>
      </c>
      <c r="DT91" s="328">
        <v>88</v>
      </c>
      <c r="EA91" s="225" t="s">
        <v>1638</v>
      </c>
      <c r="EB91" s="225" t="s">
        <v>56</v>
      </c>
      <c r="EC91" s="225" t="s">
        <v>584</v>
      </c>
      <c r="ED91" s="225" t="s">
        <v>585</v>
      </c>
      <c r="EE91" s="225">
        <v>1604181</v>
      </c>
      <c r="EF91" s="225" t="s">
        <v>1639</v>
      </c>
      <c r="EG91" s="232">
        <v>43396.125</v>
      </c>
      <c r="EH91" s="225" t="s">
        <v>156</v>
      </c>
      <c r="EI91" s="225" t="s">
        <v>1638</v>
      </c>
      <c r="EK91" s="300" t="str">
        <f t="shared" si="17"/>
        <v>MRS T39 SJ BL</v>
      </c>
      <c r="EL91" s="298" t="s">
        <v>10</v>
      </c>
      <c r="EM91" s="299" t="s">
        <v>54</v>
      </c>
      <c r="EN91" s="298" t="s">
        <v>621</v>
      </c>
      <c r="EO91" s="298" t="s">
        <v>194</v>
      </c>
      <c r="EP91" s="299" t="s">
        <v>106</v>
      </c>
      <c r="EQ91" s="299" t="s">
        <v>54</v>
      </c>
      <c r="ER91" s="298" t="s">
        <v>2</v>
      </c>
      <c r="GA91" s="360" t="s">
        <v>1640</v>
      </c>
      <c r="GB91" s="360" t="s">
        <v>243</v>
      </c>
      <c r="GC91" s="359">
        <v>59</v>
      </c>
      <c r="GD91" s="358" t="s">
        <v>11</v>
      </c>
      <c r="GE91" s="357" t="s">
        <v>27</v>
      </c>
      <c r="GF91" s="356" t="s">
        <v>193</v>
      </c>
      <c r="GG91" s="355" t="s">
        <v>566</v>
      </c>
      <c r="GH91" s="355"/>
      <c r="GI91" s="355"/>
      <c r="GJ91" s="355"/>
      <c r="GK91" s="354" t="s">
        <v>27</v>
      </c>
      <c r="GL91" s="353" t="s">
        <v>27</v>
      </c>
      <c r="HH91" s="170">
        <f t="shared" si="18"/>
        <v>2620</v>
      </c>
      <c r="HI91" s="252"/>
      <c r="HJ91" s="171" t="s">
        <v>1641</v>
      </c>
      <c r="HK91" s="171" t="s">
        <v>1642</v>
      </c>
      <c r="HL91" s="171" t="s">
        <v>1601</v>
      </c>
      <c r="HM91" s="251" t="s">
        <v>32</v>
      </c>
      <c r="HN91" s="237" t="s">
        <v>494</v>
      </c>
      <c r="HO91" s="238" t="s">
        <v>194</v>
      </c>
      <c r="HP91" s="238" t="s">
        <v>470</v>
      </c>
      <c r="HQ91" s="237" t="s">
        <v>332</v>
      </c>
      <c r="HR91" s="236" t="s">
        <v>107</v>
      </c>
      <c r="HS91" s="250" t="s">
        <v>548</v>
      </c>
      <c r="HT91" s="238" t="s">
        <v>8</v>
      </c>
      <c r="HU91" s="236" t="s">
        <v>8</v>
      </c>
      <c r="HV91" s="237" t="s">
        <v>101</v>
      </c>
      <c r="HW91" s="236" t="s">
        <v>14</v>
      </c>
      <c r="JB91" s="7"/>
    </row>
    <row r="92" spans="5:262" x14ac:dyDescent="0.2">
      <c r="AF92" s="171" t="s">
        <v>1643</v>
      </c>
      <c r="AG92" s="225" t="s">
        <v>1337</v>
      </c>
      <c r="AH92" s="225" t="s">
        <v>202</v>
      </c>
      <c r="AI92" s="225" t="s">
        <v>315</v>
      </c>
      <c r="AJ92" s="225" t="s">
        <v>1338</v>
      </c>
      <c r="AL92" s="7"/>
      <c r="AQ92" s="375" t="s">
        <v>1644</v>
      </c>
      <c r="AR92" s="7" t="s">
        <v>56</v>
      </c>
      <c r="AS92" s="7" t="s">
        <v>472</v>
      </c>
      <c r="AT92" s="7" t="s">
        <v>101</v>
      </c>
      <c r="AU92" s="241" t="s">
        <v>1428</v>
      </c>
      <c r="AV92" s="241" t="s">
        <v>11</v>
      </c>
      <c r="AX92" s="235" t="s">
        <v>1645</v>
      </c>
      <c r="AY92" s="225" t="s">
        <v>56</v>
      </c>
      <c r="AZ92" s="225" t="s">
        <v>650</v>
      </c>
      <c r="BA92" s="225" t="s">
        <v>548</v>
      </c>
      <c r="BB92" s="225" t="s">
        <v>194</v>
      </c>
      <c r="BC92" s="225" t="s">
        <v>101</v>
      </c>
      <c r="BD92" s="241" t="s">
        <v>56</v>
      </c>
      <c r="BG92" s="235" t="s">
        <v>1646</v>
      </c>
      <c r="BH92" s="225" t="s">
        <v>56</v>
      </c>
      <c r="BI92" s="225" t="s">
        <v>100</v>
      </c>
      <c r="BJ92" s="225" t="s">
        <v>28</v>
      </c>
      <c r="BK92" s="225" t="s">
        <v>194</v>
      </c>
      <c r="BL92" s="225" t="s">
        <v>101</v>
      </c>
      <c r="BM92" s="241" t="s">
        <v>124</v>
      </c>
      <c r="BP92" s="235" t="str">
        <f t="shared" si="16"/>
        <v>PST 206</v>
      </c>
      <c r="BQ92" s="225" t="s">
        <v>127</v>
      </c>
      <c r="BR92" s="171">
        <v>206</v>
      </c>
      <c r="BS92" s="171" t="s">
        <v>25</v>
      </c>
      <c r="BT92" s="241" t="s">
        <v>25</v>
      </c>
      <c r="BU92" s="241" t="s">
        <v>517</v>
      </c>
      <c r="BV92" s="241" t="s">
        <v>107</v>
      </c>
      <c r="BW92" s="241" t="s">
        <v>127</v>
      </c>
      <c r="CJ92" s="248">
        <f t="shared" si="19"/>
        <v>45327</v>
      </c>
      <c r="CK92" s="249">
        <v>3</v>
      </c>
      <c r="CL92" s="248">
        <f t="shared" si="8"/>
        <v>45327.583333333336</v>
      </c>
      <c r="CM92" s="215">
        <v>3</v>
      </c>
      <c r="CN92" s="215" t="str">
        <f t="shared" si="13"/>
        <v>D+2</v>
      </c>
      <c r="CO92" s="219" t="str">
        <f t="shared" si="14"/>
        <v>3D+2</v>
      </c>
      <c r="CP92" s="247" t="str">
        <f t="shared" si="20"/>
        <v>D+2</v>
      </c>
      <c r="CQ92" s="215" t="s">
        <v>4</v>
      </c>
      <c r="DR92" s="330">
        <v>89</v>
      </c>
      <c r="DS92" s="329" t="s">
        <v>1230</v>
      </c>
      <c r="DT92" s="328">
        <v>89</v>
      </c>
      <c r="EA92" s="225" t="s">
        <v>1647</v>
      </c>
      <c r="EB92" s="225" t="s">
        <v>56</v>
      </c>
      <c r="EC92" s="225" t="s">
        <v>129</v>
      </c>
      <c r="ED92" s="225" t="s">
        <v>107</v>
      </c>
      <c r="EE92" s="225">
        <v>1604048</v>
      </c>
      <c r="EF92" s="225" t="s">
        <v>1584</v>
      </c>
      <c r="EG92" s="232">
        <v>43398.083333333343</v>
      </c>
      <c r="EH92" s="225" t="s">
        <v>160</v>
      </c>
      <c r="EI92" s="225" t="s">
        <v>1647</v>
      </c>
      <c r="EK92" s="297" t="str">
        <f t="shared" si="17"/>
        <v>RUMO T39 SJ BL</v>
      </c>
      <c r="EL92" s="295" t="s">
        <v>8</v>
      </c>
      <c r="EM92" s="296" t="s">
        <v>54</v>
      </c>
      <c r="EN92" s="295" t="s">
        <v>621</v>
      </c>
      <c r="EO92" s="295" t="s">
        <v>194</v>
      </c>
      <c r="EP92" s="296" t="s">
        <v>106</v>
      </c>
      <c r="EQ92" s="296" t="s">
        <v>54</v>
      </c>
      <c r="ER92" s="295" t="s">
        <v>2</v>
      </c>
      <c r="GA92" s="351" t="s">
        <v>1648</v>
      </c>
      <c r="GB92" s="351" t="s">
        <v>245</v>
      </c>
      <c r="GC92" s="350">
        <v>68</v>
      </c>
      <c r="GD92" s="349" t="s">
        <v>11</v>
      </c>
      <c r="GE92" s="348" t="s">
        <v>27</v>
      </c>
      <c r="GF92" s="347" t="s">
        <v>198</v>
      </c>
      <c r="GG92" s="346" t="s">
        <v>566</v>
      </c>
      <c r="GH92" s="346"/>
      <c r="GI92" s="346"/>
      <c r="GJ92" s="346"/>
      <c r="GK92" s="345" t="s">
        <v>27</v>
      </c>
      <c r="GL92" s="344" t="s">
        <v>27</v>
      </c>
      <c r="HH92" s="170">
        <f t="shared" si="18"/>
        <v>2623</v>
      </c>
      <c r="HI92" s="252"/>
      <c r="HJ92" s="171" t="s">
        <v>1649</v>
      </c>
      <c r="HK92" s="171" t="s">
        <v>1650</v>
      </c>
      <c r="HL92" s="171" t="s">
        <v>1601</v>
      </c>
      <c r="HM92" s="251" t="s">
        <v>32</v>
      </c>
      <c r="HN92" s="237" t="s">
        <v>494</v>
      </c>
      <c r="HO92" s="238" t="s">
        <v>194</v>
      </c>
      <c r="HP92" s="238" t="s">
        <v>470</v>
      </c>
      <c r="HQ92" s="237" t="s">
        <v>332</v>
      </c>
      <c r="HR92" s="236" t="s">
        <v>107</v>
      </c>
      <c r="HS92" s="250" t="s">
        <v>741</v>
      </c>
      <c r="HT92" s="238" t="s">
        <v>8</v>
      </c>
      <c r="HU92" s="236" t="s">
        <v>8</v>
      </c>
      <c r="HV92" s="237" t="s">
        <v>101</v>
      </c>
      <c r="HW92" s="236" t="s">
        <v>14</v>
      </c>
      <c r="JB92" s="7"/>
    </row>
    <row r="93" spans="5:262" x14ac:dyDescent="0.2"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AF93" s="171" t="s">
        <v>1651</v>
      </c>
      <c r="AG93" s="225" t="s">
        <v>1391</v>
      </c>
      <c r="AH93" s="225" t="s">
        <v>202</v>
      </c>
      <c r="AI93" s="225" t="s">
        <v>315</v>
      </c>
      <c r="AJ93" s="225" t="s">
        <v>1338</v>
      </c>
      <c r="AL93" s="7"/>
      <c r="AQ93" s="7" t="s">
        <v>1652</v>
      </c>
      <c r="AR93" s="7" t="s">
        <v>56</v>
      </c>
      <c r="AS93" s="7" t="s">
        <v>472</v>
      </c>
      <c r="AT93" s="7" t="s">
        <v>103</v>
      </c>
      <c r="AU93" s="233" t="s">
        <v>1428</v>
      </c>
      <c r="AV93" s="352" t="s">
        <v>11</v>
      </c>
      <c r="AX93" s="235" t="s">
        <v>1653</v>
      </c>
      <c r="AY93" s="225" t="s">
        <v>10</v>
      </c>
      <c r="AZ93" s="225" t="s">
        <v>332</v>
      </c>
      <c r="BA93" s="225" t="s">
        <v>728</v>
      </c>
      <c r="BB93" s="225" t="s">
        <v>194</v>
      </c>
      <c r="BC93" s="225" t="s">
        <v>101</v>
      </c>
      <c r="BD93" s="241" t="s">
        <v>10</v>
      </c>
      <c r="BG93" s="235" t="s">
        <v>1654</v>
      </c>
      <c r="BH93" s="225" t="s">
        <v>56</v>
      </c>
      <c r="BI93" s="225" t="s">
        <v>100</v>
      </c>
      <c r="BJ93" s="225" t="s">
        <v>1655</v>
      </c>
      <c r="BK93" s="225" t="s">
        <v>194</v>
      </c>
      <c r="BL93" s="225" t="s">
        <v>101</v>
      </c>
      <c r="BM93" s="241" t="s">
        <v>124</v>
      </c>
      <c r="BP93" s="235" t="str">
        <f t="shared" si="16"/>
        <v>PST 207</v>
      </c>
      <c r="BQ93" s="225" t="s">
        <v>127</v>
      </c>
      <c r="BR93" s="171">
        <v>207</v>
      </c>
      <c r="BS93" s="171" t="s">
        <v>25</v>
      </c>
      <c r="BT93" s="241" t="s">
        <v>25</v>
      </c>
      <c r="BU93" s="241" t="s">
        <v>539</v>
      </c>
      <c r="BV93" s="241" t="s">
        <v>107</v>
      </c>
      <c r="BW93" s="241" t="s">
        <v>127</v>
      </c>
      <c r="CJ93" s="248">
        <f t="shared" si="19"/>
        <v>45327</v>
      </c>
      <c r="CK93" s="249">
        <v>3</v>
      </c>
      <c r="CL93" s="248">
        <f t="shared" si="8"/>
        <v>45327.625</v>
      </c>
      <c r="CM93" s="215">
        <v>3</v>
      </c>
      <c r="CN93" s="215" t="str">
        <f t="shared" si="13"/>
        <v>D+2</v>
      </c>
      <c r="CO93" s="219" t="str">
        <f t="shared" si="14"/>
        <v>3D+2</v>
      </c>
      <c r="CP93" s="247" t="str">
        <f t="shared" si="20"/>
        <v>D+2</v>
      </c>
      <c r="CQ93" s="215" t="s">
        <v>4</v>
      </c>
      <c r="DR93" s="330">
        <v>90</v>
      </c>
      <c r="DS93" s="329" t="s">
        <v>1656</v>
      </c>
      <c r="DT93" s="328">
        <v>90</v>
      </c>
      <c r="EB93" s="225" t="s">
        <v>56</v>
      </c>
      <c r="EC93" s="225" t="s">
        <v>584</v>
      </c>
      <c r="ED93" s="225" t="s">
        <v>585</v>
      </c>
      <c r="EK93" s="294" t="str">
        <f t="shared" si="17"/>
        <v>VLI T39 SJ BE</v>
      </c>
      <c r="EL93" s="292" t="s">
        <v>11</v>
      </c>
      <c r="EM93" s="293" t="s">
        <v>54</v>
      </c>
      <c r="EN93" s="292" t="s">
        <v>621</v>
      </c>
      <c r="EO93" s="292" t="s">
        <v>195</v>
      </c>
      <c r="EP93" s="293" t="s">
        <v>106</v>
      </c>
      <c r="EQ93" s="293" t="s">
        <v>54</v>
      </c>
      <c r="ER93" s="292" t="s">
        <v>2</v>
      </c>
      <c r="GA93" s="341" t="s">
        <v>1657</v>
      </c>
      <c r="GB93" s="341" t="s">
        <v>247</v>
      </c>
      <c r="GC93" s="340">
        <v>77</v>
      </c>
      <c r="GD93" s="339" t="s">
        <v>11</v>
      </c>
      <c r="GE93" s="338" t="s">
        <v>27</v>
      </c>
      <c r="GF93" s="337" t="s">
        <v>196</v>
      </c>
      <c r="GG93" s="336" t="s">
        <v>566</v>
      </c>
      <c r="GH93" s="336"/>
      <c r="GI93" s="336"/>
      <c r="GJ93" s="336"/>
      <c r="GK93" s="335" t="s">
        <v>27</v>
      </c>
      <c r="GL93" s="334" t="s">
        <v>27</v>
      </c>
      <c r="HH93" s="170">
        <f t="shared" si="18"/>
        <v>2624</v>
      </c>
      <c r="HI93" s="252"/>
      <c r="HJ93" s="171" t="s">
        <v>1658</v>
      </c>
      <c r="HK93" s="171" t="s">
        <v>1659</v>
      </c>
      <c r="HL93" s="171" t="s">
        <v>1601</v>
      </c>
      <c r="HM93" s="251" t="s">
        <v>32</v>
      </c>
      <c r="HN93" s="237" t="s">
        <v>494</v>
      </c>
      <c r="HO93" s="238" t="s">
        <v>194</v>
      </c>
      <c r="HP93" s="238" t="s">
        <v>470</v>
      </c>
      <c r="HQ93" s="237" t="s">
        <v>332</v>
      </c>
      <c r="HR93" s="236" t="s">
        <v>107</v>
      </c>
      <c r="HS93" s="250" t="s">
        <v>723</v>
      </c>
      <c r="HT93" s="238" t="s">
        <v>8</v>
      </c>
      <c r="HU93" s="236" t="s">
        <v>8</v>
      </c>
      <c r="HV93" s="237" t="s">
        <v>101</v>
      </c>
      <c r="HW93" s="236" t="s">
        <v>14</v>
      </c>
      <c r="JB93" s="7"/>
    </row>
    <row r="94" spans="5:262" x14ac:dyDescent="0.2"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AF94" s="171" t="s">
        <v>1660</v>
      </c>
      <c r="AG94" s="225" t="s">
        <v>1368</v>
      </c>
      <c r="AH94" s="225" t="s">
        <v>202</v>
      </c>
      <c r="AI94" s="225" t="s">
        <v>315</v>
      </c>
      <c r="AJ94" s="225" t="s">
        <v>1338</v>
      </c>
      <c r="AL94" s="7"/>
      <c r="AQ94" s="7" t="s">
        <v>1661</v>
      </c>
      <c r="AR94" s="7" t="s">
        <v>56</v>
      </c>
      <c r="AS94" s="7">
        <v>0</v>
      </c>
      <c r="AT94" s="7" t="s">
        <v>105</v>
      </c>
      <c r="AU94" s="7" t="s">
        <v>56</v>
      </c>
      <c r="AV94" s="352" t="s">
        <v>56</v>
      </c>
      <c r="AX94" s="235" t="s">
        <v>1662</v>
      </c>
      <c r="AY94" s="225" t="s">
        <v>56</v>
      </c>
      <c r="AZ94" s="225" t="s">
        <v>600</v>
      </c>
      <c r="BA94" s="225" t="s">
        <v>728</v>
      </c>
      <c r="BB94" s="225" t="s">
        <v>194</v>
      </c>
      <c r="BC94" s="225" t="s">
        <v>101</v>
      </c>
      <c r="BD94" s="241" t="s">
        <v>56</v>
      </c>
      <c r="BG94" s="235" t="s">
        <v>1663</v>
      </c>
      <c r="BH94" s="225" t="s">
        <v>10</v>
      </c>
      <c r="BI94" s="225" t="s">
        <v>100</v>
      </c>
      <c r="BJ94" s="225" t="s">
        <v>557</v>
      </c>
      <c r="BK94" s="225" t="s">
        <v>194</v>
      </c>
      <c r="BL94" s="225" t="s">
        <v>101</v>
      </c>
      <c r="BM94" s="241" t="s">
        <v>27</v>
      </c>
      <c r="BP94" s="235" t="str">
        <f t="shared" si="16"/>
        <v>PST 222</v>
      </c>
      <c r="BQ94" s="225" t="s">
        <v>127</v>
      </c>
      <c r="BR94" s="171">
        <v>222</v>
      </c>
      <c r="BS94" s="171" t="s">
        <v>56</v>
      </c>
      <c r="BT94" s="241" t="s">
        <v>56</v>
      </c>
      <c r="BU94" s="241" t="s">
        <v>581</v>
      </c>
      <c r="BV94" s="241" t="s">
        <v>107</v>
      </c>
      <c r="BW94" s="241" t="s">
        <v>127</v>
      </c>
      <c r="CJ94" s="248">
        <f t="shared" si="19"/>
        <v>45327</v>
      </c>
      <c r="CK94" s="249">
        <v>3</v>
      </c>
      <c r="CL94" s="248">
        <f t="shared" si="8"/>
        <v>45327.666666666664</v>
      </c>
      <c r="CM94" s="215">
        <v>3</v>
      </c>
      <c r="CN94" s="215" t="str">
        <f t="shared" si="13"/>
        <v>D+2</v>
      </c>
      <c r="CO94" s="219" t="str">
        <f t="shared" si="14"/>
        <v>3D+2</v>
      </c>
      <c r="CP94" s="247" t="str">
        <f t="shared" si="20"/>
        <v>D+2</v>
      </c>
      <c r="CQ94" s="215" t="s">
        <v>4</v>
      </c>
      <c r="DR94" s="330">
        <v>91</v>
      </c>
      <c r="DS94" s="329" t="s">
        <v>1664</v>
      </c>
      <c r="DT94" s="328">
        <v>91</v>
      </c>
      <c r="EB94" s="225" t="s">
        <v>10</v>
      </c>
      <c r="EC94" s="225" t="s">
        <v>478</v>
      </c>
      <c r="ED94" s="225" t="s">
        <v>107</v>
      </c>
      <c r="EK94" s="318" t="str">
        <f t="shared" si="17"/>
        <v>MRS Tgrão FLO BL</v>
      </c>
      <c r="EL94" s="316" t="s">
        <v>10</v>
      </c>
      <c r="EM94" s="317" t="s">
        <v>55</v>
      </c>
      <c r="EN94" s="316" t="s">
        <v>475</v>
      </c>
      <c r="EO94" s="316" t="s">
        <v>194</v>
      </c>
      <c r="EP94" s="317" t="s">
        <v>55</v>
      </c>
      <c r="EQ94" s="317" t="s">
        <v>55</v>
      </c>
      <c r="ER94" s="316" t="s">
        <v>2</v>
      </c>
      <c r="GA94" s="360" t="s">
        <v>1665</v>
      </c>
      <c r="GB94" s="360" t="s">
        <v>249</v>
      </c>
      <c r="GC94" s="359">
        <v>97</v>
      </c>
      <c r="GD94" s="358" t="s">
        <v>11</v>
      </c>
      <c r="GE94" s="357" t="s">
        <v>28</v>
      </c>
      <c r="GF94" s="356" t="s">
        <v>193</v>
      </c>
      <c r="GG94" s="355" t="s">
        <v>566</v>
      </c>
      <c r="GH94" s="355"/>
      <c r="GI94" s="355"/>
      <c r="GJ94" s="355"/>
      <c r="GK94" s="354" t="s">
        <v>28</v>
      </c>
      <c r="GL94" s="353" t="s">
        <v>28</v>
      </c>
      <c r="HH94" s="170">
        <f t="shared" si="18"/>
        <v>2625</v>
      </c>
      <c r="HI94" s="252"/>
      <c r="HJ94" s="171" t="s">
        <v>1666</v>
      </c>
      <c r="HK94" s="171" t="s">
        <v>1667</v>
      </c>
      <c r="HL94" s="171" t="s">
        <v>1668</v>
      </c>
      <c r="HM94" s="251" t="s">
        <v>32</v>
      </c>
      <c r="HN94" s="237" t="s">
        <v>494</v>
      </c>
      <c r="HO94" s="238" t="s">
        <v>194</v>
      </c>
      <c r="HP94" s="238" t="s">
        <v>470</v>
      </c>
      <c r="HQ94" s="237" t="s">
        <v>332</v>
      </c>
      <c r="HR94" s="236" t="s">
        <v>107</v>
      </c>
      <c r="HS94" s="250" t="s">
        <v>743</v>
      </c>
      <c r="HT94" s="238" t="s">
        <v>8</v>
      </c>
      <c r="HU94" s="236" t="s">
        <v>26</v>
      </c>
      <c r="HV94" s="237" t="s">
        <v>101</v>
      </c>
      <c r="HW94" s="236" t="s">
        <v>14</v>
      </c>
      <c r="JB94" s="7"/>
    </row>
    <row r="95" spans="5:262" x14ac:dyDescent="0.2"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AF95" s="171" t="s">
        <v>1669</v>
      </c>
      <c r="AG95" s="225" t="s">
        <v>1391</v>
      </c>
      <c r="AH95" s="225" t="s">
        <v>202</v>
      </c>
      <c r="AI95" s="225" t="s">
        <v>315</v>
      </c>
      <c r="AJ95" s="225" t="s">
        <v>1338</v>
      </c>
      <c r="AL95" s="7"/>
      <c r="AQ95" s="7" t="s">
        <v>1670</v>
      </c>
      <c r="AR95" s="7" t="s">
        <v>56</v>
      </c>
      <c r="AS95" s="7" t="s">
        <v>1671</v>
      </c>
      <c r="AT95" s="7" t="s">
        <v>101</v>
      </c>
      <c r="AU95" s="7" t="s">
        <v>56</v>
      </c>
      <c r="AV95" s="352" t="s">
        <v>56</v>
      </c>
      <c r="AX95" s="235" t="s">
        <v>1672</v>
      </c>
      <c r="AY95" s="225" t="s">
        <v>10</v>
      </c>
      <c r="AZ95" s="225" t="s">
        <v>600</v>
      </c>
      <c r="BA95" s="225" t="s">
        <v>1328</v>
      </c>
      <c r="BB95" s="225" t="s">
        <v>194</v>
      </c>
      <c r="BC95" s="225" t="s">
        <v>101</v>
      </c>
      <c r="BD95" s="241" t="s">
        <v>10</v>
      </c>
      <c r="BG95" s="235" t="s">
        <v>1673</v>
      </c>
      <c r="BH95" s="225" t="s">
        <v>11</v>
      </c>
      <c r="BI95" s="225" t="s">
        <v>572</v>
      </c>
      <c r="BJ95" s="225" t="s">
        <v>615</v>
      </c>
      <c r="BK95" s="225" t="s">
        <v>195</v>
      </c>
      <c r="BL95" s="225" t="s">
        <v>103</v>
      </c>
      <c r="BM95" s="241" t="s">
        <v>25</v>
      </c>
      <c r="BP95" s="235" t="str">
        <f t="shared" si="16"/>
        <v>PST 223</v>
      </c>
      <c r="BQ95" s="225" t="s">
        <v>127</v>
      </c>
      <c r="BR95" s="171">
        <v>223</v>
      </c>
      <c r="BS95" s="171" t="s">
        <v>25</v>
      </c>
      <c r="BT95" s="241" t="s">
        <v>25</v>
      </c>
      <c r="BU95" s="241" t="s">
        <v>485</v>
      </c>
      <c r="BV95" s="241" t="s">
        <v>107</v>
      </c>
      <c r="BW95" s="241" t="s">
        <v>127</v>
      </c>
      <c r="CJ95" s="248">
        <f t="shared" si="19"/>
        <v>45327</v>
      </c>
      <c r="CK95" s="249">
        <v>3</v>
      </c>
      <c r="CL95" s="248">
        <f t="shared" ref="CL95:CL158" si="21">VALUE(TEXT(CL94+"1:00","DD/MM/AAAA HH:MM"))</f>
        <v>45327.708333333336</v>
      </c>
      <c r="CM95" s="215">
        <v>3</v>
      </c>
      <c r="CN95" s="215" t="str">
        <f t="shared" si="13"/>
        <v>D+2</v>
      </c>
      <c r="CO95" s="219" t="str">
        <f t="shared" si="14"/>
        <v>3D+2</v>
      </c>
      <c r="CP95" s="247" t="str">
        <f t="shared" si="20"/>
        <v>D+2</v>
      </c>
      <c r="CQ95" s="215" t="s">
        <v>4</v>
      </c>
      <c r="DR95" s="330">
        <v>92</v>
      </c>
      <c r="DS95" s="329" t="s">
        <v>1674</v>
      </c>
      <c r="DT95" s="328">
        <v>92</v>
      </c>
      <c r="EB95" s="225" t="s">
        <v>56</v>
      </c>
      <c r="EC95" s="225" t="s">
        <v>478</v>
      </c>
      <c r="ED95" s="225" t="s">
        <v>107</v>
      </c>
      <c r="EK95" s="315" t="str">
        <f t="shared" si="17"/>
        <v>RUMO Tgrão FLO BL</v>
      </c>
      <c r="EL95" s="313" t="s">
        <v>8</v>
      </c>
      <c r="EM95" s="314" t="s">
        <v>55</v>
      </c>
      <c r="EN95" s="313" t="s">
        <v>475</v>
      </c>
      <c r="EO95" s="313" t="s">
        <v>194</v>
      </c>
      <c r="EP95" s="314" t="s">
        <v>55</v>
      </c>
      <c r="EQ95" s="314" t="s">
        <v>55</v>
      </c>
      <c r="ER95" s="313" t="s">
        <v>2</v>
      </c>
      <c r="GA95" s="351" t="s">
        <v>1675</v>
      </c>
      <c r="GB95" s="351" t="s">
        <v>251</v>
      </c>
      <c r="GC95" s="350">
        <v>106</v>
      </c>
      <c r="GD95" s="349" t="s">
        <v>11</v>
      </c>
      <c r="GE95" s="348" t="s">
        <v>28</v>
      </c>
      <c r="GF95" s="347" t="s">
        <v>198</v>
      </c>
      <c r="GG95" s="346" t="s">
        <v>566</v>
      </c>
      <c r="GH95" s="346"/>
      <c r="GI95" s="346"/>
      <c r="GJ95" s="346"/>
      <c r="GK95" s="345" t="s">
        <v>28</v>
      </c>
      <c r="GL95" s="344" t="s">
        <v>28</v>
      </c>
      <c r="HH95" s="170">
        <f t="shared" si="18"/>
        <v>2603</v>
      </c>
      <c r="HI95" s="252"/>
      <c r="HJ95" s="171" t="s">
        <v>1676</v>
      </c>
      <c r="HK95" s="171" t="s">
        <v>1565</v>
      </c>
      <c r="HL95" s="171" t="s">
        <v>1487</v>
      </c>
      <c r="HM95" s="251" t="s">
        <v>32</v>
      </c>
      <c r="HN95" s="237" t="s">
        <v>494</v>
      </c>
      <c r="HO95" s="238" t="s">
        <v>194</v>
      </c>
      <c r="HP95" s="238" t="s">
        <v>470</v>
      </c>
      <c r="HQ95" s="237" t="s">
        <v>332</v>
      </c>
      <c r="HR95" s="236" t="s">
        <v>100</v>
      </c>
      <c r="HS95" s="250" t="s">
        <v>525</v>
      </c>
      <c r="HT95" s="238" t="s">
        <v>8</v>
      </c>
      <c r="HU95" s="236" t="s">
        <v>29</v>
      </c>
      <c r="HV95" s="237" t="s">
        <v>101</v>
      </c>
      <c r="HW95" s="236" t="s">
        <v>14</v>
      </c>
      <c r="JB95" s="7"/>
    </row>
    <row r="96" spans="5:262" ht="11.25" customHeight="1" x14ac:dyDescent="0.2"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AF96" s="171" t="s">
        <v>1677</v>
      </c>
      <c r="AG96" s="225" t="s">
        <v>1391</v>
      </c>
      <c r="AH96" s="225" t="s">
        <v>202</v>
      </c>
      <c r="AI96" s="225" t="s">
        <v>315</v>
      </c>
      <c r="AJ96" s="225" t="s">
        <v>1338</v>
      </c>
      <c r="AL96" s="7"/>
      <c r="AQ96" s="7" t="s">
        <v>1678</v>
      </c>
      <c r="AR96" s="7" t="s">
        <v>56</v>
      </c>
      <c r="AS96" s="7" t="s">
        <v>1679</v>
      </c>
      <c r="AT96" s="7" t="s">
        <v>101</v>
      </c>
      <c r="AU96" s="7" t="s">
        <v>56</v>
      </c>
      <c r="AV96" s="352" t="s">
        <v>56</v>
      </c>
      <c r="AX96" s="235" t="s">
        <v>1680</v>
      </c>
      <c r="AY96" s="225" t="s">
        <v>10</v>
      </c>
      <c r="AZ96" s="225" t="s">
        <v>100</v>
      </c>
      <c r="BA96" s="225" t="s">
        <v>961</v>
      </c>
      <c r="BB96" s="225" t="s">
        <v>194</v>
      </c>
      <c r="BC96" s="225" t="s">
        <v>315</v>
      </c>
      <c r="BD96" s="241" t="s">
        <v>10</v>
      </c>
      <c r="BG96" s="235" t="s">
        <v>1681</v>
      </c>
      <c r="BH96" s="225" t="s">
        <v>11</v>
      </c>
      <c r="BI96" s="225" t="s">
        <v>610</v>
      </c>
      <c r="BJ96" s="225" t="s">
        <v>28</v>
      </c>
      <c r="BK96" s="225" t="s">
        <v>195</v>
      </c>
      <c r="BL96" s="225" t="s">
        <v>101</v>
      </c>
      <c r="BM96" s="241" t="s">
        <v>124</v>
      </c>
      <c r="BP96" s="235" t="str">
        <f t="shared" si="16"/>
        <v>PMC 300</v>
      </c>
      <c r="BQ96" s="225" t="s">
        <v>126</v>
      </c>
      <c r="BR96" s="171">
        <v>300</v>
      </c>
      <c r="BS96" s="171" t="s">
        <v>57</v>
      </c>
      <c r="BT96" s="241" t="s">
        <v>129</v>
      </c>
      <c r="BU96" s="241" t="s">
        <v>129</v>
      </c>
      <c r="BV96" s="241" t="s">
        <v>107</v>
      </c>
      <c r="BW96" s="241" t="s">
        <v>126</v>
      </c>
      <c r="CJ96" s="245">
        <f t="shared" si="19"/>
        <v>45327</v>
      </c>
      <c r="CK96" s="246">
        <v>3</v>
      </c>
      <c r="CL96" s="245">
        <f t="shared" si="21"/>
        <v>45327.75</v>
      </c>
      <c r="CM96" s="242">
        <v>3</v>
      </c>
      <c r="CN96" s="242" t="str">
        <f t="shared" si="13"/>
        <v>D+2</v>
      </c>
      <c r="CO96" s="244" t="str">
        <f t="shared" si="14"/>
        <v>3D+2</v>
      </c>
      <c r="CP96" s="247" t="str">
        <f t="shared" si="20"/>
        <v>D+2</v>
      </c>
      <c r="CQ96" s="242" t="s">
        <v>4</v>
      </c>
      <c r="DR96" s="330">
        <v>93</v>
      </c>
      <c r="DS96" s="329" t="s">
        <v>1682</v>
      </c>
      <c r="DT96" s="328">
        <v>93</v>
      </c>
      <c r="EB96" s="225" t="s">
        <v>11</v>
      </c>
      <c r="EC96" s="225" t="s">
        <v>478</v>
      </c>
      <c r="ED96" s="225" t="s">
        <v>107</v>
      </c>
      <c r="EK96" s="312" t="str">
        <f t="shared" si="17"/>
        <v>VLI Tgrão FLO BE</v>
      </c>
      <c r="EL96" s="310" t="s">
        <v>11</v>
      </c>
      <c r="EM96" s="311" t="s">
        <v>55</v>
      </c>
      <c r="EN96" s="310" t="s">
        <v>475</v>
      </c>
      <c r="EO96" s="310" t="s">
        <v>195</v>
      </c>
      <c r="EP96" s="311" t="s">
        <v>55</v>
      </c>
      <c r="EQ96" s="311" t="s">
        <v>55</v>
      </c>
      <c r="ER96" s="310" t="s">
        <v>2</v>
      </c>
      <c r="GA96" s="351" t="s">
        <v>1683</v>
      </c>
      <c r="GB96" s="351" t="s">
        <v>253</v>
      </c>
      <c r="GC96" s="350">
        <v>115</v>
      </c>
      <c r="GD96" s="349" t="s">
        <v>11</v>
      </c>
      <c r="GE96" s="348" t="s">
        <v>28</v>
      </c>
      <c r="GF96" s="347" t="s">
        <v>196</v>
      </c>
      <c r="GG96" s="336" t="s">
        <v>566</v>
      </c>
      <c r="GH96" s="346"/>
      <c r="GI96" s="346"/>
      <c r="GJ96" s="346"/>
      <c r="GK96" s="345" t="s">
        <v>28</v>
      </c>
      <c r="GL96" s="344" t="s">
        <v>28</v>
      </c>
      <c r="HH96" s="170">
        <f t="shared" si="18"/>
        <v>2626</v>
      </c>
      <c r="HI96" s="252"/>
      <c r="HJ96" s="171" t="s">
        <v>1684</v>
      </c>
      <c r="HK96" s="171" t="s">
        <v>1685</v>
      </c>
      <c r="HL96" s="171" t="s">
        <v>1686</v>
      </c>
      <c r="HM96" s="251" t="s">
        <v>32</v>
      </c>
      <c r="HN96" s="237" t="s">
        <v>494</v>
      </c>
      <c r="HO96" s="238" t="s">
        <v>194</v>
      </c>
      <c r="HP96" s="238" t="s">
        <v>470</v>
      </c>
      <c r="HQ96" s="237" t="s">
        <v>332</v>
      </c>
      <c r="HR96" s="236" t="s">
        <v>107</v>
      </c>
      <c r="HS96" s="250" t="s">
        <v>741</v>
      </c>
      <c r="HT96" s="238" t="s">
        <v>8</v>
      </c>
      <c r="HU96" s="236" t="s">
        <v>24</v>
      </c>
      <c r="HV96" s="237" t="s">
        <v>101</v>
      </c>
      <c r="HW96" s="236" t="s">
        <v>14</v>
      </c>
      <c r="JB96" s="7"/>
    </row>
    <row r="97" spans="5:262" ht="11.25" customHeight="1" x14ac:dyDescent="0.2"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AF97" s="171" t="s">
        <v>1687</v>
      </c>
      <c r="AG97" s="225" t="s">
        <v>1368</v>
      </c>
      <c r="AH97" s="225" t="s">
        <v>202</v>
      </c>
      <c r="AI97" s="225" t="s">
        <v>315</v>
      </c>
      <c r="AJ97" s="225" t="s">
        <v>1338</v>
      </c>
      <c r="AL97" s="7"/>
      <c r="AQ97" s="7" t="s">
        <v>1688</v>
      </c>
      <c r="AR97" s="7" t="s">
        <v>56</v>
      </c>
      <c r="AS97" s="7" t="s">
        <v>1689</v>
      </c>
      <c r="AT97" s="7" t="s">
        <v>101</v>
      </c>
      <c r="AU97" s="7" t="s">
        <v>56</v>
      </c>
      <c r="AV97" s="352" t="s">
        <v>56</v>
      </c>
      <c r="AX97" s="235" t="s">
        <v>1690</v>
      </c>
      <c r="AY97" s="225" t="s">
        <v>56</v>
      </c>
      <c r="AZ97" s="225" t="s">
        <v>600</v>
      </c>
      <c r="BA97" s="225" t="s">
        <v>513</v>
      </c>
      <c r="BB97" s="225" t="s">
        <v>194</v>
      </c>
      <c r="BC97" s="225" t="s">
        <v>101</v>
      </c>
      <c r="BD97" s="241" t="s">
        <v>56</v>
      </c>
      <c r="BG97" s="235" t="s">
        <v>1691</v>
      </c>
      <c r="BH97" s="225" t="s">
        <v>56</v>
      </c>
      <c r="BI97" s="225" t="s">
        <v>199</v>
      </c>
      <c r="BJ97" s="225" t="s">
        <v>1692</v>
      </c>
      <c r="BK97" s="225" t="s">
        <v>194</v>
      </c>
      <c r="BL97" s="225" t="s">
        <v>315</v>
      </c>
      <c r="BM97" s="241" t="s">
        <v>78</v>
      </c>
      <c r="BP97" s="235" t="str">
        <f t="shared" si="16"/>
        <v>PMC 304</v>
      </c>
      <c r="BQ97" s="225" t="s">
        <v>126</v>
      </c>
      <c r="BR97" s="171">
        <v>304</v>
      </c>
      <c r="BS97" s="171" t="s">
        <v>57</v>
      </c>
      <c r="BT97" s="241" t="s">
        <v>112</v>
      </c>
      <c r="BU97" s="241" t="s">
        <v>112</v>
      </c>
      <c r="BV97" s="241" t="s">
        <v>107</v>
      </c>
      <c r="BW97" s="241" t="s">
        <v>126</v>
      </c>
      <c r="CJ97" s="256">
        <f t="shared" si="19"/>
        <v>45327</v>
      </c>
      <c r="CK97" s="257">
        <v>3</v>
      </c>
      <c r="CL97" s="256">
        <f t="shared" si="21"/>
        <v>45327.791666666664</v>
      </c>
      <c r="CM97" s="254">
        <v>4</v>
      </c>
      <c r="CN97" s="254" t="str">
        <f t="shared" si="13"/>
        <v>D+2</v>
      </c>
      <c r="CO97" s="255" t="str">
        <f t="shared" si="14"/>
        <v>4D+2</v>
      </c>
      <c r="CP97" s="247" t="str">
        <f t="shared" si="20"/>
        <v>D+2</v>
      </c>
      <c r="CQ97" s="254" t="s">
        <v>4</v>
      </c>
      <c r="DR97" s="330">
        <v>94</v>
      </c>
      <c r="DS97" s="329" t="s">
        <v>1693</v>
      </c>
      <c r="DT97" s="328">
        <v>94</v>
      </c>
      <c r="EB97" s="225" t="s">
        <v>56</v>
      </c>
      <c r="EC97" s="225" t="s">
        <v>58</v>
      </c>
      <c r="ED97" s="225" t="s">
        <v>473</v>
      </c>
      <c r="EK97" s="309" t="str">
        <f t="shared" si="17"/>
        <v>MRS Tgrão MIL BL</v>
      </c>
      <c r="EL97" s="307" t="s">
        <v>10</v>
      </c>
      <c r="EM97" s="308" t="s">
        <v>55</v>
      </c>
      <c r="EN97" s="307" t="s">
        <v>563</v>
      </c>
      <c r="EO97" s="307" t="s">
        <v>194</v>
      </c>
      <c r="EP97" s="308" t="s">
        <v>55</v>
      </c>
      <c r="EQ97" s="308" t="s">
        <v>55</v>
      </c>
      <c r="ER97" s="307" t="s">
        <v>2</v>
      </c>
      <c r="GA97" s="341" t="s">
        <v>1694</v>
      </c>
      <c r="GB97" s="341" t="s">
        <v>255</v>
      </c>
      <c r="GC97" s="340">
        <v>135</v>
      </c>
      <c r="GD97" s="339" t="s">
        <v>11</v>
      </c>
      <c r="GE97" s="338" t="s">
        <v>28</v>
      </c>
      <c r="GF97" s="337" t="s">
        <v>103</v>
      </c>
      <c r="GG97" s="336" t="s">
        <v>490</v>
      </c>
      <c r="GH97" s="336"/>
      <c r="GI97" s="336"/>
      <c r="GJ97" s="336"/>
      <c r="GK97" s="335" t="s">
        <v>28</v>
      </c>
      <c r="GL97" s="334" t="s">
        <v>28</v>
      </c>
      <c r="HH97" s="170">
        <f t="shared" si="18"/>
        <v>2627</v>
      </c>
      <c r="HI97" s="252"/>
      <c r="HJ97" s="171" t="s">
        <v>1695</v>
      </c>
      <c r="HK97" s="171" t="s">
        <v>1696</v>
      </c>
      <c r="HL97" s="171" t="s">
        <v>1668</v>
      </c>
      <c r="HM97" s="251" t="s">
        <v>32</v>
      </c>
      <c r="HN97" s="237" t="s">
        <v>494</v>
      </c>
      <c r="HO97" s="238" t="s">
        <v>194</v>
      </c>
      <c r="HP97" s="238" t="s">
        <v>470</v>
      </c>
      <c r="HQ97" s="237" t="s">
        <v>332</v>
      </c>
      <c r="HR97" s="236" t="s">
        <v>107</v>
      </c>
      <c r="HS97" s="250" t="s">
        <v>723</v>
      </c>
      <c r="HT97" s="238" t="s">
        <v>8</v>
      </c>
      <c r="HU97" s="236" t="s">
        <v>26</v>
      </c>
      <c r="HV97" s="237" t="s">
        <v>101</v>
      </c>
      <c r="HW97" s="236" t="s">
        <v>14</v>
      </c>
      <c r="JB97" s="7"/>
    </row>
    <row r="98" spans="5:262" ht="11.25" customHeight="1" x14ac:dyDescent="0.2"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AF98" s="171" t="s">
        <v>1697</v>
      </c>
      <c r="AG98" s="225" t="s">
        <v>1368</v>
      </c>
      <c r="AH98" s="225" t="s">
        <v>202</v>
      </c>
      <c r="AI98" s="225" t="s">
        <v>315</v>
      </c>
      <c r="AJ98" s="225" t="s">
        <v>1338</v>
      </c>
      <c r="AL98" s="7"/>
      <c r="AQ98" s="7" t="s">
        <v>1698</v>
      </c>
      <c r="AR98" s="7" t="s">
        <v>56</v>
      </c>
      <c r="AS98" s="7" t="s">
        <v>1699</v>
      </c>
      <c r="AT98" s="7" t="s">
        <v>101</v>
      </c>
      <c r="AU98" s="7" t="s">
        <v>56</v>
      </c>
      <c r="AV98" s="352" t="s">
        <v>56</v>
      </c>
      <c r="AX98" s="235" t="s">
        <v>1700</v>
      </c>
      <c r="AY98" s="225" t="s">
        <v>56</v>
      </c>
      <c r="AZ98" s="225" t="s">
        <v>1230</v>
      </c>
      <c r="BA98" s="225" t="s">
        <v>202</v>
      </c>
      <c r="BB98" s="225" t="s">
        <v>194</v>
      </c>
      <c r="BC98" s="225" t="s">
        <v>315</v>
      </c>
      <c r="BD98" s="241" t="s">
        <v>56</v>
      </c>
      <c r="BG98" s="235" t="s">
        <v>1701</v>
      </c>
      <c r="BH98" s="225" t="s">
        <v>56</v>
      </c>
      <c r="BI98" s="225" t="s">
        <v>110</v>
      </c>
      <c r="BK98" s="225" t="s">
        <v>194</v>
      </c>
      <c r="BL98" s="225" t="s">
        <v>105</v>
      </c>
      <c r="BM98" s="241" t="s">
        <v>1110</v>
      </c>
      <c r="BP98" s="235" t="str">
        <f t="shared" si="16"/>
        <v>PST 200 - COSAN;</v>
      </c>
      <c r="BQ98" s="225" t="s">
        <v>127</v>
      </c>
      <c r="BR98" s="171" t="s">
        <v>764</v>
      </c>
      <c r="BS98" s="171" t="s">
        <v>56</v>
      </c>
      <c r="BT98" s="241" t="s">
        <v>56</v>
      </c>
      <c r="BU98" s="241" t="s">
        <v>599</v>
      </c>
      <c r="BV98" s="241" t="s">
        <v>107</v>
      </c>
      <c r="BW98" s="241" t="s">
        <v>127</v>
      </c>
      <c r="CJ98" s="248">
        <f t="shared" si="19"/>
        <v>45327</v>
      </c>
      <c r="CK98" s="249">
        <v>3</v>
      </c>
      <c r="CL98" s="248">
        <f t="shared" si="21"/>
        <v>45327.833333333336</v>
      </c>
      <c r="CM98" s="215">
        <v>4</v>
      </c>
      <c r="CN98" s="215" t="str">
        <f t="shared" si="13"/>
        <v>D+2</v>
      </c>
      <c r="CO98" s="219" t="str">
        <f t="shared" si="14"/>
        <v>4D+2</v>
      </c>
      <c r="CP98" s="247" t="str">
        <f t="shared" si="20"/>
        <v>D+2</v>
      </c>
      <c r="CQ98" s="215" t="s">
        <v>4</v>
      </c>
      <c r="DR98" s="330">
        <v>95</v>
      </c>
      <c r="DS98" s="329" t="s">
        <v>1702</v>
      </c>
      <c r="DT98" s="328">
        <v>95</v>
      </c>
      <c r="EB98" s="225" t="s">
        <v>10</v>
      </c>
      <c r="EC98" s="225" t="s">
        <v>56</v>
      </c>
      <c r="ED98" s="225" t="s">
        <v>107</v>
      </c>
      <c r="EK98" s="306" t="str">
        <f t="shared" si="17"/>
        <v>RUMO Tgrão MIL BL</v>
      </c>
      <c r="EL98" s="304" t="s">
        <v>8</v>
      </c>
      <c r="EM98" s="305" t="s">
        <v>55</v>
      </c>
      <c r="EN98" s="304" t="s">
        <v>563</v>
      </c>
      <c r="EO98" s="304" t="s">
        <v>194</v>
      </c>
      <c r="EP98" s="305" t="s">
        <v>55</v>
      </c>
      <c r="EQ98" s="305" t="s">
        <v>55</v>
      </c>
      <c r="ER98" s="304" t="s">
        <v>2</v>
      </c>
      <c r="GA98" s="360" t="s">
        <v>1703</v>
      </c>
      <c r="GB98" s="360" t="s">
        <v>257</v>
      </c>
      <c r="GC98" s="359">
        <v>155</v>
      </c>
      <c r="GD98" s="358" t="s">
        <v>11</v>
      </c>
      <c r="GE98" s="357" t="s">
        <v>51</v>
      </c>
      <c r="GF98" s="356" t="s">
        <v>193</v>
      </c>
      <c r="GG98" s="355" t="s">
        <v>566</v>
      </c>
      <c r="GH98" s="355"/>
      <c r="GI98" s="355"/>
      <c r="GJ98" s="355"/>
      <c r="GK98" s="354" t="s">
        <v>51</v>
      </c>
      <c r="GL98" s="353" t="s">
        <v>30</v>
      </c>
      <c r="HH98" s="170">
        <f t="shared" si="18"/>
        <v>2648</v>
      </c>
      <c r="HI98" s="252"/>
      <c r="HJ98" s="171" t="s">
        <v>1704</v>
      </c>
      <c r="HK98" s="171" t="s">
        <v>1705</v>
      </c>
      <c r="HL98" s="171" t="s">
        <v>1686</v>
      </c>
      <c r="HM98" s="251" t="s">
        <v>32</v>
      </c>
      <c r="HN98" s="237" t="s">
        <v>494</v>
      </c>
      <c r="HO98" s="238" t="s">
        <v>194</v>
      </c>
      <c r="HP98" s="238" t="s">
        <v>470</v>
      </c>
      <c r="HQ98" s="237" t="s">
        <v>332</v>
      </c>
      <c r="HR98" s="236" t="s">
        <v>107</v>
      </c>
      <c r="HS98" s="250" t="s">
        <v>1706</v>
      </c>
      <c r="HT98" s="238" t="s">
        <v>8</v>
      </c>
      <c r="HU98" s="236" t="s">
        <v>24</v>
      </c>
      <c r="HV98" s="237" t="s">
        <v>101</v>
      </c>
      <c r="HW98" s="236" t="s">
        <v>14</v>
      </c>
      <c r="JB98" s="7"/>
    </row>
    <row r="99" spans="5:262" x14ac:dyDescent="0.2"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AF99" s="171" t="s">
        <v>1707</v>
      </c>
      <c r="AG99" s="225" t="s">
        <v>1350</v>
      </c>
      <c r="AH99" s="225" t="s">
        <v>202</v>
      </c>
      <c r="AI99" s="225" t="s">
        <v>315</v>
      </c>
      <c r="AJ99" s="225" t="s">
        <v>1338</v>
      </c>
      <c r="AL99" s="7"/>
      <c r="AQ99" s="7" t="s">
        <v>1708</v>
      </c>
      <c r="AR99" s="7" t="s">
        <v>56</v>
      </c>
      <c r="AS99" s="7" t="s">
        <v>608</v>
      </c>
      <c r="AT99" s="7" t="s">
        <v>101</v>
      </c>
      <c r="AU99" s="7" t="s">
        <v>56</v>
      </c>
      <c r="AV99" s="352" t="s">
        <v>56</v>
      </c>
      <c r="AX99" s="235" t="s">
        <v>1709</v>
      </c>
      <c r="AY99" s="225" t="s">
        <v>56</v>
      </c>
      <c r="AZ99" s="225" t="s">
        <v>1634</v>
      </c>
      <c r="BA99" s="225" t="s">
        <v>202</v>
      </c>
      <c r="BB99" s="225" t="s">
        <v>194</v>
      </c>
      <c r="BC99" s="225" t="s">
        <v>315</v>
      </c>
      <c r="BD99" s="241" t="s">
        <v>56</v>
      </c>
      <c r="BG99" s="235" t="s">
        <v>1710</v>
      </c>
      <c r="BH99" s="225" t="s">
        <v>10</v>
      </c>
      <c r="BI99" s="225" t="s">
        <v>572</v>
      </c>
      <c r="BJ99" s="225" t="s">
        <v>20</v>
      </c>
      <c r="BK99" s="225" t="s">
        <v>194</v>
      </c>
      <c r="BL99" s="225" t="s">
        <v>101</v>
      </c>
      <c r="BM99" s="241" t="s">
        <v>20</v>
      </c>
      <c r="BP99" s="235" t="str">
        <f t="shared" si="16"/>
        <v>PST 201 - COSAN2;</v>
      </c>
      <c r="BQ99" s="225" t="s">
        <v>127</v>
      </c>
      <c r="BR99" s="171" t="s">
        <v>777</v>
      </c>
      <c r="BS99" s="171" t="s">
        <v>56</v>
      </c>
      <c r="BT99" s="241" t="s">
        <v>56</v>
      </c>
      <c r="BU99" s="241" t="s">
        <v>599</v>
      </c>
      <c r="BV99" s="241" t="s">
        <v>107</v>
      </c>
      <c r="BW99" s="241" t="s">
        <v>127</v>
      </c>
      <c r="CJ99" s="248">
        <f t="shared" si="19"/>
        <v>45327</v>
      </c>
      <c r="CK99" s="249">
        <v>3</v>
      </c>
      <c r="CL99" s="248">
        <f t="shared" si="21"/>
        <v>45327.875</v>
      </c>
      <c r="CM99" s="215">
        <v>4</v>
      </c>
      <c r="CN99" s="215" t="str">
        <f t="shared" si="13"/>
        <v>D+2</v>
      </c>
      <c r="CO99" s="219" t="str">
        <f t="shared" si="14"/>
        <v>4D+2</v>
      </c>
      <c r="CP99" s="247" t="str">
        <f t="shared" si="20"/>
        <v>D+2</v>
      </c>
      <c r="CQ99" s="215" t="s">
        <v>4</v>
      </c>
      <c r="DR99" s="330">
        <v>96</v>
      </c>
      <c r="DS99" s="329" t="s">
        <v>1711</v>
      </c>
      <c r="DT99" s="328">
        <v>96</v>
      </c>
      <c r="EB99" s="225" t="s">
        <v>56</v>
      </c>
      <c r="EC99" s="225" t="s">
        <v>56</v>
      </c>
      <c r="ED99" s="225" t="s">
        <v>107</v>
      </c>
      <c r="EK99" s="303" t="str">
        <f t="shared" si="17"/>
        <v>VLI Tgrão MIL BE</v>
      </c>
      <c r="EL99" s="301" t="s">
        <v>11</v>
      </c>
      <c r="EM99" s="302" t="s">
        <v>55</v>
      </c>
      <c r="EN99" s="301" t="s">
        <v>563</v>
      </c>
      <c r="EO99" s="301" t="s">
        <v>195</v>
      </c>
      <c r="EP99" s="302" t="s">
        <v>55</v>
      </c>
      <c r="EQ99" s="302" t="s">
        <v>55</v>
      </c>
      <c r="ER99" s="301" t="s">
        <v>2</v>
      </c>
      <c r="GA99" s="351" t="s">
        <v>1712</v>
      </c>
      <c r="GB99" s="351" t="s">
        <v>259</v>
      </c>
      <c r="GC99" s="350">
        <v>164</v>
      </c>
      <c r="GD99" s="349" t="s">
        <v>11</v>
      </c>
      <c r="GE99" s="348" t="s">
        <v>51</v>
      </c>
      <c r="GF99" s="347" t="s">
        <v>198</v>
      </c>
      <c r="GG99" s="346" t="s">
        <v>566</v>
      </c>
      <c r="GH99" s="346"/>
      <c r="GI99" s="346"/>
      <c r="GJ99" s="346"/>
      <c r="GK99" s="345" t="s">
        <v>51</v>
      </c>
      <c r="GL99" s="344" t="s">
        <v>30</v>
      </c>
      <c r="HH99" s="170">
        <f t="shared" si="18"/>
        <v>2660</v>
      </c>
      <c r="HI99" s="252"/>
      <c r="HJ99" s="171" t="s">
        <v>1713</v>
      </c>
      <c r="HK99" s="171" t="s">
        <v>1714</v>
      </c>
      <c r="HL99" s="171" t="s">
        <v>1601</v>
      </c>
      <c r="HM99" s="251" t="s">
        <v>32</v>
      </c>
      <c r="HN99" s="237" t="s">
        <v>494</v>
      </c>
      <c r="HO99" s="238" t="s">
        <v>194</v>
      </c>
      <c r="HP99" s="238" t="s">
        <v>470</v>
      </c>
      <c r="HQ99" s="237" t="s">
        <v>332</v>
      </c>
      <c r="HR99" s="236" t="s">
        <v>107</v>
      </c>
      <c r="HS99" s="250" t="s">
        <v>1715</v>
      </c>
      <c r="HT99" s="238" t="s">
        <v>8</v>
      </c>
      <c r="HU99" s="236" t="s">
        <v>8</v>
      </c>
      <c r="HV99" s="237" t="s">
        <v>101</v>
      </c>
      <c r="HW99" s="236" t="s">
        <v>14</v>
      </c>
      <c r="JB99" s="7"/>
    </row>
    <row r="100" spans="5:262" x14ac:dyDescent="0.2"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AF100" s="171" t="s">
        <v>1716</v>
      </c>
      <c r="AG100" s="225" t="s">
        <v>1350</v>
      </c>
      <c r="AH100" s="225" t="s">
        <v>202</v>
      </c>
      <c r="AI100" s="225" t="s">
        <v>315</v>
      </c>
      <c r="AJ100" s="225" t="s">
        <v>1338</v>
      </c>
      <c r="AL100" s="7"/>
      <c r="AQ100" s="7" t="s">
        <v>1717</v>
      </c>
      <c r="AR100" s="7" t="s">
        <v>56</v>
      </c>
      <c r="AS100" s="7" t="s">
        <v>1718</v>
      </c>
      <c r="AT100" s="7" t="s">
        <v>101</v>
      </c>
      <c r="AU100" s="7" t="s">
        <v>56</v>
      </c>
      <c r="AV100" s="352" t="s">
        <v>56</v>
      </c>
      <c r="AX100" s="235" t="s">
        <v>1719</v>
      </c>
      <c r="AY100" s="225" t="s">
        <v>56</v>
      </c>
      <c r="AZ100" s="225" t="s">
        <v>338</v>
      </c>
      <c r="BA100" s="225" t="s">
        <v>555</v>
      </c>
      <c r="BB100" s="225" t="s">
        <v>194</v>
      </c>
      <c r="BC100" s="225" t="s">
        <v>101</v>
      </c>
      <c r="BD100" s="241" t="s">
        <v>56</v>
      </c>
      <c r="BG100" s="235" t="s">
        <v>1720</v>
      </c>
      <c r="BH100" s="225" t="s">
        <v>56</v>
      </c>
      <c r="BI100" s="225" t="s">
        <v>572</v>
      </c>
      <c r="BJ100" s="225" t="s">
        <v>615</v>
      </c>
      <c r="BK100" s="225" t="s">
        <v>194</v>
      </c>
      <c r="BL100" s="225" t="s">
        <v>101</v>
      </c>
      <c r="BM100" s="241" t="s">
        <v>25</v>
      </c>
      <c r="BP100" s="235" t="str">
        <f t="shared" si="16"/>
        <v>PST 204 - COSAN5;</v>
      </c>
      <c r="BQ100" s="225" t="s">
        <v>127</v>
      </c>
      <c r="BR100" s="171" t="s">
        <v>792</v>
      </c>
      <c r="BS100" s="171" t="s">
        <v>56</v>
      </c>
      <c r="BT100" s="241" t="s">
        <v>56</v>
      </c>
      <c r="BU100" s="241" t="s">
        <v>618</v>
      </c>
      <c r="BV100" s="241" t="s">
        <v>107</v>
      </c>
      <c r="BW100" s="241" t="s">
        <v>127</v>
      </c>
      <c r="CJ100" s="248">
        <f t="shared" si="19"/>
        <v>45327</v>
      </c>
      <c r="CK100" s="249">
        <v>3</v>
      </c>
      <c r="CL100" s="248">
        <f t="shared" si="21"/>
        <v>45327.916666666664</v>
      </c>
      <c r="CM100" s="215">
        <v>4</v>
      </c>
      <c r="CN100" s="215" t="str">
        <f t="shared" si="13"/>
        <v>D+2</v>
      </c>
      <c r="CO100" s="219" t="str">
        <f t="shared" si="14"/>
        <v>4D+2</v>
      </c>
      <c r="CP100" s="247" t="str">
        <f t="shared" si="20"/>
        <v>D+2</v>
      </c>
      <c r="CQ100" s="215" t="s">
        <v>4</v>
      </c>
      <c r="DR100" s="330">
        <v>97</v>
      </c>
      <c r="DS100" s="329" t="s">
        <v>1721</v>
      </c>
      <c r="DT100" s="328">
        <v>97</v>
      </c>
      <c r="EB100" s="225" t="s">
        <v>56</v>
      </c>
      <c r="EC100" s="225" t="s">
        <v>26</v>
      </c>
      <c r="ED100" s="225" t="s">
        <v>107</v>
      </c>
      <c r="EK100" s="300" t="str">
        <f t="shared" ref="EK100:EK131" si="22">EL100&amp;" "&amp;EM100&amp;" "&amp;EN100&amp;" "&amp;EO100</f>
        <v>MRS Tgrão SJ BL</v>
      </c>
      <c r="EL100" s="298" t="s">
        <v>10</v>
      </c>
      <c r="EM100" s="299" t="s">
        <v>55</v>
      </c>
      <c r="EN100" s="298" t="s">
        <v>621</v>
      </c>
      <c r="EO100" s="298" t="s">
        <v>194</v>
      </c>
      <c r="EP100" s="299" t="s">
        <v>55</v>
      </c>
      <c r="EQ100" s="299" t="s">
        <v>55</v>
      </c>
      <c r="ER100" s="298" t="s">
        <v>2</v>
      </c>
      <c r="GA100" s="341" t="s">
        <v>1722</v>
      </c>
      <c r="GB100" s="341" t="s">
        <v>261</v>
      </c>
      <c r="GC100" s="340">
        <v>173</v>
      </c>
      <c r="GD100" s="339" t="s">
        <v>11</v>
      </c>
      <c r="GE100" s="338" t="s">
        <v>51</v>
      </c>
      <c r="GF100" s="337" t="s">
        <v>196</v>
      </c>
      <c r="GG100" s="336" t="s">
        <v>566</v>
      </c>
      <c r="GH100" s="336"/>
      <c r="GI100" s="336"/>
      <c r="GJ100" s="336"/>
      <c r="GK100" s="335" t="s">
        <v>51</v>
      </c>
      <c r="GL100" s="334" t="s">
        <v>30</v>
      </c>
      <c r="HH100" s="170">
        <f t="shared" si="18"/>
        <v>2666</v>
      </c>
      <c r="HI100" s="252"/>
      <c r="HJ100" s="171" t="s">
        <v>1723</v>
      </c>
      <c r="HK100" s="171" t="s">
        <v>1117</v>
      </c>
      <c r="HL100" s="171" t="s">
        <v>1118</v>
      </c>
      <c r="HM100" s="251" t="s">
        <v>32</v>
      </c>
      <c r="HN100" s="237" t="s">
        <v>494</v>
      </c>
      <c r="HO100" s="238" t="s">
        <v>194</v>
      </c>
      <c r="HP100" s="238" t="s">
        <v>470</v>
      </c>
      <c r="HQ100" s="237" t="s">
        <v>650</v>
      </c>
      <c r="HR100" s="236" t="s">
        <v>100</v>
      </c>
      <c r="HS100" s="250" t="s">
        <v>525</v>
      </c>
      <c r="HT100" s="238" t="s">
        <v>8</v>
      </c>
      <c r="HU100" s="236" t="s">
        <v>29</v>
      </c>
      <c r="HV100" s="237" t="s">
        <v>101</v>
      </c>
      <c r="HW100" s="236" t="s">
        <v>16</v>
      </c>
      <c r="JB100" s="7"/>
    </row>
    <row r="101" spans="5:262" x14ac:dyDescent="0.2"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AF101" s="171" t="s">
        <v>1724</v>
      </c>
      <c r="AG101" s="225" t="s">
        <v>1368</v>
      </c>
      <c r="AH101" s="225" t="s">
        <v>202</v>
      </c>
      <c r="AI101" s="225" t="s">
        <v>315</v>
      </c>
      <c r="AJ101" s="225" t="s">
        <v>1338</v>
      </c>
      <c r="AL101" s="7"/>
      <c r="AQ101" s="7" t="s">
        <v>1725</v>
      </c>
      <c r="AR101" s="7" t="s">
        <v>56</v>
      </c>
      <c r="AS101" s="7" t="s">
        <v>1726</v>
      </c>
      <c r="AT101" s="7" t="s">
        <v>101</v>
      </c>
      <c r="AU101" s="7" t="s">
        <v>56</v>
      </c>
      <c r="AV101" s="352" t="s">
        <v>56</v>
      </c>
      <c r="AX101" s="235" t="s">
        <v>1727</v>
      </c>
      <c r="AY101" s="225" t="s">
        <v>10</v>
      </c>
      <c r="AZ101" s="225" t="s">
        <v>332</v>
      </c>
      <c r="BA101" s="225" t="s">
        <v>743</v>
      </c>
      <c r="BB101" s="225" t="s">
        <v>194</v>
      </c>
      <c r="BC101" s="225" t="s">
        <v>101</v>
      </c>
      <c r="BD101" s="241" t="s">
        <v>10</v>
      </c>
      <c r="BG101" s="235" t="s">
        <v>1728</v>
      </c>
      <c r="BH101" s="225" t="s">
        <v>56</v>
      </c>
      <c r="BI101" s="225" t="s">
        <v>572</v>
      </c>
      <c r="BJ101" s="225" t="s">
        <v>20</v>
      </c>
      <c r="BK101" s="225" t="s">
        <v>194</v>
      </c>
      <c r="BL101" s="225" t="s">
        <v>101</v>
      </c>
      <c r="BM101" s="241" t="s">
        <v>20</v>
      </c>
      <c r="BP101" s="235" t="str">
        <f t="shared" si="16"/>
        <v>PST 205 - COPERSUCAR1;</v>
      </c>
      <c r="BQ101" s="225" t="s">
        <v>127</v>
      </c>
      <c r="BR101" s="171" t="s">
        <v>843</v>
      </c>
      <c r="BS101" s="171" t="s">
        <v>25</v>
      </c>
      <c r="BT101" s="241" t="s">
        <v>25</v>
      </c>
      <c r="BU101" s="241" t="s">
        <v>517</v>
      </c>
      <c r="BV101" s="241" t="s">
        <v>107</v>
      </c>
      <c r="BW101" s="241" t="s">
        <v>127</v>
      </c>
      <c r="CJ101" s="248">
        <f t="shared" si="19"/>
        <v>45327</v>
      </c>
      <c r="CK101" s="249">
        <v>3</v>
      </c>
      <c r="CL101" s="248">
        <f t="shared" si="21"/>
        <v>45327.958333333336</v>
      </c>
      <c r="CM101" s="215">
        <v>4</v>
      </c>
      <c r="CN101" s="215" t="str">
        <f t="shared" si="13"/>
        <v>D+2</v>
      </c>
      <c r="CO101" s="219" t="str">
        <f t="shared" si="14"/>
        <v>4D+2</v>
      </c>
      <c r="CP101" s="247" t="str">
        <f t="shared" si="20"/>
        <v>D+2</v>
      </c>
      <c r="CQ101" s="215" t="s">
        <v>4</v>
      </c>
      <c r="DR101" s="330">
        <v>98</v>
      </c>
      <c r="DS101" s="329" t="s">
        <v>1729</v>
      </c>
      <c r="DT101" s="328">
        <v>98</v>
      </c>
      <c r="EB101" s="225" t="s">
        <v>11</v>
      </c>
      <c r="EC101" s="225" t="s">
        <v>26</v>
      </c>
      <c r="ED101" s="225" t="s">
        <v>107</v>
      </c>
      <c r="EK101" s="297" t="str">
        <f t="shared" si="22"/>
        <v>RUMO Tgrão SJ BL</v>
      </c>
      <c r="EL101" s="295" t="s">
        <v>8</v>
      </c>
      <c r="EM101" s="296" t="s">
        <v>55</v>
      </c>
      <c r="EN101" s="295" t="s">
        <v>621</v>
      </c>
      <c r="EO101" s="295" t="s">
        <v>194</v>
      </c>
      <c r="EP101" s="296" t="s">
        <v>55</v>
      </c>
      <c r="EQ101" s="296" t="s">
        <v>55</v>
      </c>
      <c r="ER101" s="295" t="s">
        <v>2</v>
      </c>
      <c r="GA101" s="360" t="s">
        <v>1730</v>
      </c>
      <c r="GB101" s="360" t="s">
        <v>263</v>
      </c>
      <c r="GC101" s="359">
        <v>193</v>
      </c>
      <c r="GD101" s="358" t="s">
        <v>11</v>
      </c>
      <c r="GE101" s="357" t="s">
        <v>106</v>
      </c>
      <c r="GF101" s="356" t="s">
        <v>193</v>
      </c>
      <c r="GG101" s="355" t="s">
        <v>490</v>
      </c>
      <c r="GH101" s="355"/>
      <c r="GI101" s="355"/>
      <c r="GJ101" s="355"/>
      <c r="GK101" s="354" t="s">
        <v>106</v>
      </c>
      <c r="GL101" s="353" t="s">
        <v>54</v>
      </c>
      <c r="HH101" s="170">
        <f t="shared" si="18"/>
        <v>2674</v>
      </c>
      <c r="HI101" s="252"/>
      <c r="HJ101" s="171" t="s">
        <v>1731</v>
      </c>
      <c r="HK101" s="171" t="s">
        <v>1732</v>
      </c>
      <c r="HL101" s="171" t="s">
        <v>1499</v>
      </c>
      <c r="HM101" s="251" t="s">
        <v>32</v>
      </c>
      <c r="HN101" s="237" t="s">
        <v>494</v>
      </c>
      <c r="HO101" s="238" t="s">
        <v>194</v>
      </c>
      <c r="HP101" s="238" t="s">
        <v>470</v>
      </c>
      <c r="HQ101" s="237" t="s">
        <v>332</v>
      </c>
      <c r="HR101" s="236" t="s">
        <v>100</v>
      </c>
      <c r="HS101" s="250" t="s">
        <v>705</v>
      </c>
      <c r="HT101" s="238" t="s">
        <v>8</v>
      </c>
      <c r="HU101" s="236" t="s">
        <v>27</v>
      </c>
      <c r="HV101" s="237" t="s">
        <v>101</v>
      </c>
      <c r="HW101" s="236" t="s">
        <v>14</v>
      </c>
      <c r="JB101" s="7"/>
    </row>
    <row r="102" spans="5:262" x14ac:dyDescent="0.2"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AF102" s="171" t="s">
        <v>1733</v>
      </c>
      <c r="AG102" s="225" t="s">
        <v>1368</v>
      </c>
      <c r="AH102" s="225" t="s">
        <v>202</v>
      </c>
      <c r="AI102" s="225" t="s">
        <v>315</v>
      </c>
      <c r="AJ102" s="225" t="s">
        <v>1338</v>
      </c>
      <c r="AL102" s="7"/>
      <c r="AQ102" s="7" t="s">
        <v>1734</v>
      </c>
      <c r="AR102" s="7" t="s">
        <v>10</v>
      </c>
      <c r="AS102" s="7" t="s">
        <v>10</v>
      </c>
      <c r="AT102" s="7" t="s">
        <v>316</v>
      </c>
      <c r="AU102" s="233" t="s">
        <v>10</v>
      </c>
      <c r="AV102" s="352" t="s">
        <v>10</v>
      </c>
      <c r="AX102" s="235" t="s">
        <v>1735</v>
      </c>
      <c r="AY102" s="225" t="s">
        <v>10</v>
      </c>
      <c r="AZ102" s="225" t="s">
        <v>650</v>
      </c>
      <c r="BA102" s="225" t="s">
        <v>8</v>
      </c>
      <c r="BB102" s="225" t="s">
        <v>194</v>
      </c>
      <c r="BC102" s="225" t="s">
        <v>101</v>
      </c>
      <c r="BD102" s="241" t="s">
        <v>10</v>
      </c>
      <c r="BG102" s="235" t="s">
        <v>1736</v>
      </c>
      <c r="BH102" s="225" t="s">
        <v>11</v>
      </c>
      <c r="BI102" s="225" t="s">
        <v>572</v>
      </c>
      <c r="BJ102" s="225" t="s">
        <v>990</v>
      </c>
      <c r="BK102" s="225" t="s">
        <v>195</v>
      </c>
      <c r="BL102" s="225" t="s">
        <v>101</v>
      </c>
      <c r="BM102" s="241" t="s">
        <v>54</v>
      </c>
      <c r="BP102" s="235" t="str">
        <f t="shared" si="16"/>
        <v>PST 206 - COPERSUCAR2;</v>
      </c>
      <c r="BQ102" s="225" t="s">
        <v>127</v>
      </c>
      <c r="BR102" s="171" t="s">
        <v>861</v>
      </c>
      <c r="BS102" s="171" t="s">
        <v>25</v>
      </c>
      <c r="BT102" s="241" t="s">
        <v>25</v>
      </c>
      <c r="BU102" s="241" t="s">
        <v>517</v>
      </c>
      <c r="BV102" s="241" t="s">
        <v>107</v>
      </c>
      <c r="BW102" s="241" t="s">
        <v>127</v>
      </c>
      <c r="CJ102" s="245">
        <f t="shared" si="19"/>
        <v>45327</v>
      </c>
      <c r="CK102" s="246">
        <v>3</v>
      </c>
      <c r="CL102" s="245">
        <f t="shared" si="21"/>
        <v>45328</v>
      </c>
      <c r="CM102" s="242">
        <v>4</v>
      </c>
      <c r="CN102" s="242" t="str">
        <f t="shared" si="13"/>
        <v>D+2</v>
      </c>
      <c r="CO102" s="244" t="str">
        <f t="shared" si="14"/>
        <v>4D+2</v>
      </c>
      <c r="CP102" s="247" t="str">
        <f t="shared" si="20"/>
        <v>D+2</v>
      </c>
      <c r="CQ102" s="269" t="s">
        <v>5</v>
      </c>
      <c r="DR102" s="330">
        <v>99</v>
      </c>
      <c r="DS102" s="329" t="s">
        <v>1737</v>
      </c>
      <c r="DT102" s="328">
        <v>99</v>
      </c>
      <c r="EB102" s="225" t="s">
        <v>56</v>
      </c>
      <c r="EC102" s="225" t="s">
        <v>129</v>
      </c>
      <c r="ED102" s="225" t="s">
        <v>107</v>
      </c>
      <c r="EK102" s="294" t="str">
        <f t="shared" si="22"/>
        <v>VLI Tgrão SJ BE</v>
      </c>
      <c r="EL102" s="292" t="s">
        <v>11</v>
      </c>
      <c r="EM102" s="293" t="s">
        <v>55</v>
      </c>
      <c r="EN102" s="292" t="s">
        <v>621</v>
      </c>
      <c r="EO102" s="292" t="s">
        <v>195</v>
      </c>
      <c r="EP102" s="293" t="s">
        <v>55</v>
      </c>
      <c r="EQ102" s="293" t="s">
        <v>55</v>
      </c>
      <c r="ER102" s="292" t="s">
        <v>2</v>
      </c>
      <c r="GA102" s="351" t="s">
        <v>1738</v>
      </c>
      <c r="GB102" s="351" t="s">
        <v>265</v>
      </c>
      <c r="GC102" s="350">
        <v>202</v>
      </c>
      <c r="GD102" s="349" t="s">
        <v>11</v>
      </c>
      <c r="GE102" s="348" t="s">
        <v>106</v>
      </c>
      <c r="GF102" s="347" t="s">
        <v>198</v>
      </c>
      <c r="GG102" s="346" t="s">
        <v>566</v>
      </c>
      <c r="GH102" s="346"/>
      <c r="GI102" s="346"/>
      <c r="GJ102" s="346"/>
      <c r="GK102" s="345" t="s">
        <v>106</v>
      </c>
      <c r="GL102" s="344" t="s">
        <v>54</v>
      </c>
      <c r="HH102" s="170">
        <f t="shared" si="18"/>
        <v>2680</v>
      </c>
      <c r="HI102" s="252"/>
      <c r="HJ102" s="171" t="s">
        <v>1739</v>
      </c>
      <c r="HK102" s="171" t="s">
        <v>1740</v>
      </c>
      <c r="HL102" s="171" t="s">
        <v>1413</v>
      </c>
      <c r="HM102" s="251" t="s">
        <v>32</v>
      </c>
      <c r="HN102" s="237" t="s">
        <v>494</v>
      </c>
      <c r="HO102" s="238" t="s">
        <v>194</v>
      </c>
      <c r="HP102" s="238" t="s">
        <v>470</v>
      </c>
      <c r="HQ102" s="237" t="s">
        <v>332</v>
      </c>
      <c r="HR102" s="236" t="s">
        <v>100</v>
      </c>
      <c r="HS102" s="250" t="s">
        <v>705</v>
      </c>
      <c r="HT102" s="238" t="s">
        <v>8</v>
      </c>
      <c r="HU102" s="236" t="s">
        <v>28</v>
      </c>
      <c r="HV102" s="237" t="s">
        <v>101</v>
      </c>
      <c r="HW102" s="236" t="s">
        <v>14</v>
      </c>
      <c r="JB102" s="7"/>
    </row>
    <row r="103" spans="5:262" x14ac:dyDescent="0.2"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AF103" s="171">
        <v>2</v>
      </c>
      <c r="AG103" s="225" t="s">
        <v>316</v>
      </c>
      <c r="AH103" s="225" t="s">
        <v>1741</v>
      </c>
      <c r="AI103" s="225" t="s">
        <v>316</v>
      </c>
      <c r="AJ103" s="225" t="s">
        <v>1742</v>
      </c>
      <c r="AL103" s="7"/>
      <c r="AQ103" s="7" t="s">
        <v>1743</v>
      </c>
      <c r="AR103" s="7" t="s">
        <v>10</v>
      </c>
      <c r="AS103" s="7" t="s">
        <v>1744</v>
      </c>
      <c r="AT103" s="7" t="s">
        <v>103</v>
      </c>
      <c r="AU103" s="233" t="s">
        <v>10</v>
      </c>
      <c r="AV103" s="352" t="s">
        <v>10</v>
      </c>
      <c r="AX103" s="235" t="s">
        <v>1745</v>
      </c>
      <c r="AY103" s="225" t="s">
        <v>11</v>
      </c>
      <c r="AZ103" s="225" t="s">
        <v>1098</v>
      </c>
      <c r="BA103" s="225" t="s">
        <v>513</v>
      </c>
      <c r="BB103" s="225" t="s">
        <v>195</v>
      </c>
      <c r="BC103" s="225" t="s">
        <v>101</v>
      </c>
      <c r="BD103" s="241" t="s">
        <v>11</v>
      </c>
      <c r="BG103" s="235" t="s">
        <v>1746</v>
      </c>
      <c r="BH103" s="225" t="s">
        <v>10</v>
      </c>
      <c r="BI103" s="225" t="s">
        <v>610</v>
      </c>
      <c r="BJ103" s="225" t="s">
        <v>28</v>
      </c>
      <c r="BK103" s="225" t="s">
        <v>194</v>
      </c>
      <c r="BL103" s="225" t="s">
        <v>101</v>
      </c>
      <c r="BM103" s="241" t="s">
        <v>124</v>
      </c>
      <c r="BP103" s="235" t="str">
        <f t="shared" si="16"/>
        <v>PST 207 - COPERSUCAR3;</v>
      </c>
      <c r="BQ103" s="225" t="s">
        <v>127</v>
      </c>
      <c r="BR103" s="171" t="s">
        <v>878</v>
      </c>
      <c r="BS103" s="171" t="s">
        <v>25</v>
      </c>
      <c r="BT103" s="241" t="s">
        <v>25</v>
      </c>
      <c r="BU103" s="241" t="s">
        <v>539</v>
      </c>
      <c r="BV103" s="241" t="s">
        <v>107</v>
      </c>
      <c r="BW103" s="241" t="s">
        <v>127</v>
      </c>
      <c r="CJ103" s="271">
        <f t="shared" si="19"/>
        <v>45328</v>
      </c>
      <c r="CK103" s="272">
        <f t="shared" ref="CK103:CK134" si="23">CK79+1</f>
        <v>4</v>
      </c>
      <c r="CL103" s="271">
        <f t="shared" si="21"/>
        <v>45328.041666666664</v>
      </c>
      <c r="CM103" s="269">
        <v>1</v>
      </c>
      <c r="CN103" s="269" t="str">
        <f t="shared" si="13"/>
        <v>D+3</v>
      </c>
      <c r="CO103" s="270" t="str">
        <f t="shared" si="14"/>
        <v>1D+3</v>
      </c>
      <c r="CP103" s="247" t="str">
        <f t="shared" si="20"/>
        <v>D+2</v>
      </c>
      <c r="CQ103" s="269" t="s">
        <v>5</v>
      </c>
      <c r="DR103" s="330">
        <v>100</v>
      </c>
      <c r="DS103" s="329" t="s">
        <v>1747</v>
      </c>
      <c r="DT103" s="328">
        <v>100</v>
      </c>
      <c r="EB103" s="225" t="s">
        <v>56</v>
      </c>
      <c r="EC103" s="225" t="s">
        <v>112</v>
      </c>
      <c r="ED103" s="225" t="s">
        <v>107</v>
      </c>
      <c r="EK103" s="318" t="str">
        <f t="shared" si="22"/>
        <v>MRS Tiplam FLO BL</v>
      </c>
      <c r="EL103" s="316" t="s">
        <v>10</v>
      </c>
      <c r="EM103" s="317" t="s">
        <v>78</v>
      </c>
      <c r="EN103" s="316" t="s">
        <v>475</v>
      </c>
      <c r="EO103" s="316" t="s">
        <v>194</v>
      </c>
      <c r="EP103" s="317" t="s">
        <v>78</v>
      </c>
      <c r="EQ103" s="317" t="s">
        <v>78</v>
      </c>
      <c r="ER103" s="316" t="s">
        <v>1748</v>
      </c>
      <c r="GA103" s="341" t="s">
        <v>1749</v>
      </c>
      <c r="GB103" s="341" t="s">
        <v>267</v>
      </c>
      <c r="GC103" s="340">
        <v>211</v>
      </c>
      <c r="GD103" s="339" t="s">
        <v>11</v>
      </c>
      <c r="GE103" s="338" t="s">
        <v>106</v>
      </c>
      <c r="GF103" s="337" t="s">
        <v>196</v>
      </c>
      <c r="GG103" s="336" t="s">
        <v>566</v>
      </c>
      <c r="GH103" s="336"/>
      <c r="GI103" s="336"/>
      <c r="GJ103" s="336"/>
      <c r="GK103" s="335" t="s">
        <v>106</v>
      </c>
      <c r="GL103" s="334" t="s">
        <v>54</v>
      </c>
      <c r="HH103" s="170">
        <f t="shared" si="18"/>
        <v>2678</v>
      </c>
      <c r="HI103" s="252"/>
      <c r="HJ103" s="171" t="s">
        <v>1750</v>
      </c>
      <c r="HK103" s="171" t="s">
        <v>1751</v>
      </c>
      <c r="HL103" s="171" t="s">
        <v>1105</v>
      </c>
      <c r="HM103" s="251" t="s">
        <v>32</v>
      </c>
      <c r="HN103" s="237" t="s">
        <v>494</v>
      </c>
      <c r="HO103" s="238" t="s">
        <v>194</v>
      </c>
      <c r="HP103" s="238" t="s">
        <v>470</v>
      </c>
      <c r="HQ103" s="237" t="s">
        <v>650</v>
      </c>
      <c r="HR103" s="236" t="s">
        <v>107</v>
      </c>
      <c r="HS103" s="250" t="s">
        <v>557</v>
      </c>
      <c r="HT103" s="238" t="s">
        <v>8</v>
      </c>
      <c r="HU103" s="236" t="s">
        <v>53</v>
      </c>
      <c r="HV103" s="237" t="s">
        <v>101</v>
      </c>
      <c r="HW103" s="236" t="s">
        <v>16</v>
      </c>
      <c r="JB103" s="7"/>
    </row>
    <row r="104" spans="5:262" x14ac:dyDescent="0.2"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AF104" s="171">
        <v>4</v>
      </c>
      <c r="AG104" s="225" t="s">
        <v>316</v>
      </c>
      <c r="AH104" s="225" t="s">
        <v>1741</v>
      </c>
      <c r="AI104" s="225" t="s">
        <v>316</v>
      </c>
      <c r="AJ104" s="225" t="s">
        <v>1742</v>
      </c>
      <c r="AL104" s="7"/>
      <c r="AQ104" s="7" t="s">
        <v>1752</v>
      </c>
      <c r="AR104" s="7" t="s">
        <v>10</v>
      </c>
      <c r="AS104" s="7" t="s">
        <v>1744</v>
      </c>
      <c r="AT104" s="7" t="s">
        <v>101</v>
      </c>
      <c r="AU104" s="233" t="s">
        <v>10</v>
      </c>
      <c r="AV104" s="352" t="s">
        <v>10</v>
      </c>
      <c r="AX104" s="235" t="s">
        <v>1753</v>
      </c>
      <c r="AY104" s="225" t="s">
        <v>56</v>
      </c>
      <c r="AZ104" s="225" t="s">
        <v>1634</v>
      </c>
      <c r="BA104" s="225" t="s">
        <v>1754</v>
      </c>
      <c r="BB104" s="225" t="s">
        <v>194</v>
      </c>
      <c r="BC104" s="225" t="s">
        <v>103</v>
      </c>
      <c r="BD104" s="241" t="s">
        <v>56</v>
      </c>
      <c r="BG104" s="235" t="s">
        <v>1755</v>
      </c>
      <c r="BH104" s="225" t="s">
        <v>10</v>
      </c>
      <c r="BI104" s="225" t="s">
        <v>572</v>
      </c>
      <c r="BJ104" s="225" t="s">
        <v>26</v>
      </c>
      <c r="BK104" s="225" t="s">
        <v>194</v>
      </c>
      <c r="BL104" s="225" t="s">
        <v>101</v>
      </c>
      <c r="BM104" s="241" t="s">
        <v>26</v>
      </c>
      <c r="BP104" s="235" t="str">
        <f t="shared" si="16"/>
        <v>PST 223 - COPERSUCAR0;</v>
      </c>
      <c r="BQ104" s="225" t="s">
        <v>127</v>
      </c>
      <c r="BR104" s="171" t="s">
        <v>824</v>
      </c>
      <c r="BS104" s="171" t="s">
        <v>25</v>
      </c>
      <c r="BT104" s="241" t="s">
        <v>25</v>
      </c>
      <c r="BU104" s="241" t="s">
        <v>485</v>
      </c>
      <c r="BV104" s="241" t="s">
        <v>107</v>
      </c>
      <c r="BW104" s="241" t="s">
        <v>127</v>
      </c>
      <c r="CJ104" s="267">
        <f t="shared" si="19"/>
        <v>45328</v>
      </c>
      <c r="CK104" s="268">
        <f t="shared" si="23"/>
        <v>4</v>
      </c>
      <c r="CL104" s="267">
        <f t="shared" si="21"/>
        <v>45328.083333333336</v>
      </c>
      <c r="CM104" s="265">
        <v>1</v>
      </c>
      <c r="CN104" s="265" t="str">
        <f t="shared" si="13"/>
        <v>D+3</v>
      </c>
      <c r="CO104" s="266" t="str">
        <f t="shared" si="14"/>
        <v>1D+3</v>
      </c>
      <c r="CP104" s="247" t="str">
        <f t="shared" si="20"/>
        <v>D+2</v>
      </c>
      <c r="CQ104" s="265" t="s">
        <v>5</v>
      </c>
      <c r="DR104" s="330">
        <v>101</v>
      </c>
      <c r="DS104" s="329" t="s">
        <v>1756</v>
      </c>
      <c r="DT104" s="328">
        <v>101</v>
      </c>
      <c r="EB104" s="225" t="s">
        <v>10</v>
      </c>
      <c r="EC104" s="225" t="s">
        <v>25</v>
      </c>
      <c r="ED104" s="225" t="s">
        <v>107</v>
      </c>
      <c r="EK104" s="315" t="str">
        <f t="shared" si="22"/>
        <v>RUMO Tiplam FLO BL</v>
      </c>
      <c r="EL104" s="313" t="s">
        <v>8</v>
      </c>
      <c r="EM104" s="314" t="s">
        <v>78</v>
      </c>
      <c r="EN104" s="313" t="s">
        <v>475</v>
      </c>
      <c r="EO104" s="313" t="s">
        <v>194</v>
      </c>
      <c r="EP104" s="314" t="s">
        <v>78</v>
      </c>
      <c r="EQ104" s="314" t="s">
        <v>78</v>
      </c>
      <c r="ER104" s="313" t="s">
        <v>1748</v>
      </c>
      <c r="GA104" s="360" t="s">
        <v>1757</v>
      </c>
      <c r="GB104" s="360" t="s">
        <v>269</v>
      </c>
      <c r="GC104" s="359">
        <v>231</v>
      </c>
      <c r="GD104" s="358" t="s">
        <v>11</v>
      </c>
      <c r="GE104" s="357" t="s">
        <v>20</v>
      </c>
      <c r="GF104" s="356" t="s">
        <v>193</v>
      </c>
      <c r="GG104" s="355" t="s">
        <v>566</v>
      </c>
      <c r="GH104" s="355"/>
      <c r="GI104" s="355"/>
      <c r="GJ104" s="355"/>
      <c r="GK104" s="354" t="s">
        <v>20</v>
      </c>
      <c r="GL104" s="353" t="s">
        <v>20</v>
      </c>
      <c r="HH104" s="170">
        <f t="shared" si="18"/>
        <v>2696</v>
      </c>
      <c r="HI104" s="252"/>
      <c r="HJ104" s="171" t="s">
        <v>1758</v>
      </c>
      <c r="HK104" s="171" t="s">
        <v>1759</v>
      </c>
      <c r="HL104" s="171" t="s">
        <v>1601</v>
      </c>
      <c r="HM104" s="251" t="s">
        <v>32</v>
      </c>
      <c r="HN104" s="237" t="s">
        <v>494</v>
      </c>
      <c r="HO104" s="238" t="s">
        <v>194</v>
      </c>
      <c r="HP104" s="238" t="s">
        <v>470</v>
      </c>
      <c r="HQ104" s="237" t="s">
        <v>332</v>
      </c>
      <c r="HR104" s="236" t="s">
        <v>107</v>
      </c>
      <c r="HS104" s="250" t="s">
        <v>53</v>
      </c>
      <c r="HT104" s="238" t="s">
        <v>8</v>
      </c>
      <c r="HU104" s="236" t="s">
        <v>8</v>
      </c>
      <c r="HV104" s="237" t="s">
        <v>101</v>
      </c>
      <c r="HW104" s="236" t="s">
        <v>14</v>
      </c>
      <c r="JB104" s="7"/>
    </row>
    <row r="105" spans="5:262" x14ac:dyDescent="0.2"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AF105" s="171">
        <v>5</v>
      </c>
      <c r="AG105" s="225" t="s">
        <v>316</v>
      </c>
      <c r="AH105" s="225" t="s">
        <v>1741</v>
      </c>
      <c r="AI105" s="225" t="s">
        <v>316</v>
      </c>
      <c r="AJ105" s="225" t="s">
        <v>1742</v>
      </c>
      <c r="AL105" s="7"/>
      <c r="AQ105" s="7" t="s">
        <v>1760</v>
      </c>
      <c r="AR105" s="7" t="s">
        <v>10</v>
      </c>
      <c r="AS105" s="7" t="s">
        <v>1744</v>
      </c>
      <c r="AT105" s="7" t="s">
        <v>315</v>
      </c>
      <c r="AU105" s="233" t="s">
        <v>10</v>
      </c>
      <c r="AV105" s="352" t="s">
        <v>10</v>
      </c>
      <c r="AX105" s="235" t="s">
        <v>1761</v>
      </c>
      <c r="AY105" s="225" t="s">
        <v>56</v>
      </c>
      <c r="AZ105" s="225" t="s">
        <v>746</v>
      </c>
      <c r="BA105" s="225" t="s">
        <v>12</v>
      </c>
      <c r="BB105" s="225" t="s">
        <v>194</v>
      </c>
      <c r="BC105" s="225" t="s">
        <v>105</v>
      </c>
      <c r="BD105" s="241" t="s">
        <v>56</v>
      </c>
      <c r="BG105" s="235" t="s">
        <v>1762</v>
      </c>
      <c r="BH105" s="225" t="s">
        <v>56</v>
      </c>
      <c r="BI105" s="225" t="s">
        <v>610</v>
      </c>
      <c r="BJ105" s="225" t="s">
        <v>28</v>
      </c>
      <c r="BK105" s="225" t="s">
        <v>194</v>
      </c>
      <c r="BL105" s="225" t="s">
        <v>101</v>
      </c>
      <c r="BM105" s="241" t="s">
        <v>124</v>
      </c>
      <c r="BP105" s="235" t="str">
        <f t="shared" si="16"/>
        <v>PMC 300 - VCP;</v>
      </c>
      <c r="BQ105" s="225" t="s">
        <v>126</v>
      </c>
      <c r="BR105" s="171" t="s">
        <v>894</v>
      </c>
      <c r="BS105" s="171" t="s">
        <v>57</v>
      </c>
      <c r="BT105" s="241" t="s">
        <v>129</v>
      </c>
      <c r="BU105" s="241" t="s">
        <v>129</v>
      </c>
      <c r="BV105" s="241" t="s">
        <v>107</v>
      </c>
      <c r="BW105" s="241" t="s">
        <v>126</v>
      </c>
      <c r="CJ105" s="267">
        <f t="shared" si="19"/>
        <v>45328</v>
      </c>
      <c r="CK105" s="268">
        <f t="shared" si="23"/>
        <v>4</v>
      </c>
      <c r="CL105" s="267">
        <f t="shared" si="21"/>
        <v>45328.125</v>
      </c>
      <c r="CM105" s="265">
        <v>1</v>
      </c>
      <c r="CN105" s="265" t="str">
        <f t="shared" si="13"/>
        <v>D+3</v>
      </c>
      <c r="CO105" s="266" t="str">
        <f t="shared" si="14"/>
        <v>1D+3</v>
      </c>
      <c r="CP105" s="247" t="str">
        <f t="shared" si="20"/>
        <v>D+2</v>
      </c>
      <c r="CQ105" s="265" t="s">
        <v>5</v>
      </c>
      <c r="DR105" s="330">
        <v>102</v>
      </c>
      <c r="DS105" s="329" t="s">
        <v>1763</v>
      </c>
      <c r="DT105" s="328">
        <v>102</v>
      </c>
      <c r="EB105" s="225" t="s">
        <v>56</v>
      </c>
      <c r="EC105" s="225" t="s">
        <v>25</v>
      </c>
      <c r="ED105" s="225" t="s">
        <v>107</v>
      </c>
      <c r="EK105" s="312" t="str">
        <f t="shared" si="22"/>
        <v>VLI Tiplam FLO BE</v>
      </c>
      <c r="EL105" s="310" t="s">
        <v>11</v>
      </c>
      <c r="EM105" s="311" t="s">
        <v>78</v>
      </c>
      <c r="EN105" s="310" t="s">
        <v>475</v>
      </c>
      <c r="EO105" s="310" t="s">
        <v>195</v>
      </c>
      <c r="EP105" s="311" t="s">
        <v>78</v>
      </c>
      <c r="EQ105" s="311" t="s">
        <v>78</v>
      </c>
      <c r="ER105" s="310" t="s">
        <v>1748</v>
      </c>
      <c r="GA105" s="351" t="s">
        <v>1764</v>
      </c>
      <c r="GB105" s="351" t="s">
        <v>271</v>
      </c>
      <c r="GC105" s="350">
        <v>240</v>
      </c>
      <c r="GD105" s="349" t="s">
        <v>11</v>
      </c>
      <c r="GE105" s="348" t="s">
        <v>20</v>
      </c>
      <c r="GF105" s="347" t="s">
        <v>198</v>
      </c>
      <c r="GG105" s="346" t="s">
        <v>490</v>
      </c>
      <c r="GH105" s="346"/>
      <c r="GI105" s="346"/>
      <c r="GJ105" s="346"/>
      <c r="GK105" s="345" t="s">
        <v>20</v>
      </c>
      <c r="GL105" s="344" t="s">
        <v>20</v>
      </c>
      <c r="HH105" s="170">
        <f t="shared" si="18"/>
        <v>2342</v>
      </c>
      <c r="HI105" s="252"/>
      <c r="HJ105" s="171" t="s">
        <v>1765</v>
      </c>
      <c r="HK105" s="171" t="s">
        <v>1766</v>
      </c>
      <c r="HL105" s="171" t="s">
        <v>1601</v>
      </c>
      <c r="HM105" s="251" t="s">
        <v>32</v>
      </c>
      <c r="HN105" s="237" t="s">
        <v>494</v>
      </c>
      <c r="HO105" s="238" t="s">
        <v>194</v>
      </c>
      <c r="HP105" s="238" t="s">
        <v>470</v>
      </c>
      <c r="HQ105" s="237" t="s">
        <v>332</v>
      </c>
      <c r="HR105" s="236" t="s">
        <v>107</v>
      </c>
      <c r="HS105" s="250" t="s">
        <v>1767</v>
      </c>
      <c r="HT105" s="238" t="s">
        <v>8</v>
      </c>
      <c r="HU105" s="236" t="s">
        <v>8</v>
      </c>
      <c r="HV105" s="237" t="s">
        <v>101</v>
      </c>
      <c r="HW105" s="236" t="s">
        <v>14</v>
      </c>
      <c r="JB105" s="7"/>
    </row>
    <row r="106" spans="5:262" x14ac:dyDescent="0.2"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AF106" s="171">
        <v>9</v>
      </c>
      <c r="AG106" s="225" t="s">
        <v>316</v>
      </c>
      <c r="AH106" s="225" t="s">
        <v>1741</v>
      </c>
      <c r="AI106" s="225" t="s">
        <v>316</v>
      </c>
      <c r="AJ106" s="225" t="s">
        <v>1742</v>
      </c>
      <c r="AL106" s="7"/>
      <c r="AQ106" s="7" t="s">
        <v>1768</v>
      </c>
      <c r="AR106" s="7" t="s">
        <v>56</v>
      </c>
      <c r="AS106" s="7" t="s">
        <v>1744</v>
      </c>
      <c r="AT106" s="7" t="s">
        <v>103</v>
      </c>
      <c r="AU106" s="7" t="s">
        <v>56</v>
      </c>
      <c r="AV106" s="352" t="s">
        <v>56</v>
      </c>
      <c r="AX106" s="235" t="s">
        <v>1769</v>
      </c>
      <c r="AY106" s="225" t="s">
        <v>56</v>
      </c>
      <c r="AZ106" s="225" t="s">
        <v>631</v>
      </c>
      <c r="BA106" s="225" t="s">
        <v>12</v>
      </c>
      <c r="BB106" s="225" t="s">
        <v>195</v>
      </c>
      <c r="BC106" s="225" t="s">
        <v>105</v>
      </c>
      <c r="BD106" s="241" t="s">
        <v>56</v>
      </c>
      <c r="BG106" s="235" t="s">
        <v>1770</v>
      </c>
      <c r="BH106" s="225" t="s">
        <v>10</v>
      </c>
      <c r="BI106" s="225" t="s">
        <v>107</v>
      </c>
      <c r="BJ106" s="225" t="s">
        <v>26</v>
      </c>
      <c r="BK106" s="225" t="s">
        <v>194</v>
      </c>
      <c r="BL106" s="225" t="s">
        <v>101</v>
      </c>
      <c r="BM106" s="241" t="s">
        <v>26</v>
      </c>
      <c r="BP106" s="235" t="str">
        <f t="shared" si="16"/>
        <v>PMC 304 - CBA;</v>
      </c>
      <c r="BQ106" s="225" t="s">
        <v>126</v>
      </c>
      <c r="BR106" s="171" t="s">
        <v>910</v>
      </c>
      <c r="BS106" s="171" t="s">
        <v>57</v>
      </c>
      <c r="BT106" s="241" t="s">
        <v>112</v>
      </c>
      <c r="BU106" s="241" t="s">
        <v>112</v>
      </c>
      <c r="BV106" s="241" t="s">
        <v>107</v>
      </c>
      <c r="BW106" s="241" t="s">
        <v>126</v>
      </c>
      <c r="CJ106" s="267">
        <f t="shared" si="19"/>
        <v>45328</v>
      </c>
      <c r="CK106" s="268">
        <f t="shared" si="23"/>
        <v>4</v>
      </c>
      <c r="CL106" s="267">
        <f t="shared" si="21"/>
        <v>45328.166666666664</v>
      </c>
      <c r="CM106" s="265">
        <v>1</v>
      </c>
      <c r="CN106" s="265" t="str">
        <f t="shared" si="13"/>
        <v>D+3</v>
      </c>
      <c r="CO106" s="266" t="str">
        <f t="shared" si="14"/>
        <v>1D+3</v>
      </c>
      <c r="CP106" s="247" t="str">
        <f t="shared" si="20"/>
        <v>D+2</v>
      </c>
      <c r="CQ106" s="265" t="s">
        <v>5</v>
      </c>
      <c r="DR106" s="330">
        <v>103</v>
      </c>
      <c r="DS106" s="329" t="s">
        <v>1771</v>
      </c>
      <c r="DT106" s="328">
        <v>103</v>
      </c>
      <c r="EB106" s="225" t="s">
        <v>11</v>
      </c>
      <c r="EC106" s="225" t="s">
        <v>25</v>
      </c>
      <c r="ED106" s="225" t="s">
        <v>107</v>
      </c>
      <c r="EK106" s="309" t="str">
        <f t="shared" si="22"/>
        <v>MRS Tiplam MIL BL</v>
      </c>
      <c r="EL106" s="307" t="s">
        <v>10</v>
      </c>
      <c r="EM106" s="308" t="s">
        <v>78</v>
      </c>
      <c r="EN106" s="307" t="s">
        <v>563</v>
      </c>
      <c r="EO106" s="307" t="s">
        <v>194</v>
      </c>
      <c r="EP106" s="308" t="s">
        <v>78</v>
      </c>
      <c r="EQ106" s="308" t="s">
        <v>78</v>
      </c>
      <c r="ER106" s="307" t="s">
        <v>1748</v>
      </c>
      <c r="GA106" s="341" t="s">
        <v>1772</v>
      </c>
      <c r="GB106" s="341" t="s">
        <v>273</v>
      </c>
      <c r="GC106" s="340">
        <v>249</v>
      </c>
      <c r="GD106" s="339" t="s">
        <v>11</v>
      </c>
      <c r="GE106" s="338" t="s">
        <v>20</v>
      </c>
      <c r="GF106" s="337" t="s">
        <v>196</v>
      </c>
      <c r="GG106" s="336" t="s">
        <v>490</v>
      </c>
      <c r="GH106" s="336"/>
      <c r="GI106" s="336"/>
      <c r="GJ106" s="336"/>
      <c r="GK106" s="335" t="s">
        <v>20</v>
      </c>
      <c r="GL106" s="334" t="s">
        <v>20</v>
      </c>
      <c r="HH106" s="170">
        <f t="shared" si="18"/>
        <v>2439</v>
      </c>
      <c r="HI106" s="252"/>
      <c r="HJ106" s="171" t="s">
        <v>1773</v>
      </c>
      <c r="HK106" s="171" t="s">
        <v>1667</v>
      </c>
      <c r="HL106" s="171" t="s">
        <v>1668</v>
      </c>
      <c r="HM106" s="251" t="s">
        <v>32</v>
      </c>
      <c r="HN106" s="237" t="s">
        <v>494</v>
      </c>
      <c r="HO106" s="238" t="s">
        <v>194</v>
      </c>
      <c r="HP106" s="238" t="s">
        <v>470</v>
      </c>
      <c r="HQ106" s="237" t="s">
        <v>332</v>
      </c>
      <c r="HR106" s="236" t="s">
        <v>107</v>
      </c>
      <c r="HS106" s="250" t="s">
        <v>743</v>
      </c>
      <c r="HT106" s="238" t="s">
        <v>8</v>
      </c>
      <c r="HU106" s="236" t="s">
        <v>26</v>
      </c>
      <c r="HV106" s="237" t="s">
        <v>101</v>
      </c>
      <c r="HW106" s="236" t="s">
        <v>14</v>
      </c>
      <c r="JB106" s="7"/>
    </row>
    <row r="107" spans="5:262" x14ac:dyDescent="0.2"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AF107" s="171">
        <v>10</v>
      </c>
      <c r="AG107" s="225" t="s">
        <v>316</v>
      </c>
      <c r="AH107" s="225" t="s">
        <v>1741</v>
      </c>
      <c r="AI107" s="225" t="s">
        <v>316</v>
      </c>
      <c r="AJ107" s="225" t="s">
        <v>1742</v>
      </c>
      <c r="AL107" s="7"/>
      <c r="AQ107" s="7" t="s">
        <v>1774</v>
      </c>
      <c r="AR107" s="7" t="s">
        <v>10</v>
      </c>
      <c r="AS107" s="7" t="s">
        <v>1744</v>
      </c>
      <c r="AT107" s="7" t="s">
        <v>105</v>
      </c>
      <c r="AU107" s="233" t="s">
        <v>10</v>
      </c>
      <c r="AV107" s="352" t="s">
        <v>10</v>
      </c>
      <c r="AX107" s="235" t="s">
        <v>1775</v>
      </c>
      <c r="AY107" s="225" t="s">
        <v>56</v>
      </c>
      <c r="AZ107" s="225" t="s">
        <v>344</v>
      </c>
      <c r="BA107" s="225" t="s">
        <v>1776</v>
      </c>
      <c r="BB107" s="225" t="s">
        <v>194</v>
      </c>
      <c r="BC107" s="225" t="s">
        <v>101</v>
      </c>
      <c r="BD107" s="241" t="s">
        <v>56</v>
      </c>
      <c r="BG107" s="235" t="s">
        <v>1777</v>
      </c>
      <c r="BH107" s="225" t="s">
        <v>56</v>
      </c>
      <c r="BI107" s="225" t="s">
        <v>199</v>
      </c>
      <c r="BJ107" s="225" t="s">
        <v>202</v>
      </c>
      <c r="BK107" s="225" t="s">
        <v>194</v>
      </c>
      <c r="BL107" s="225" t="s">
        <v>315</v>
      </c>
      <c r="BM107" s="241" t="s">
        <v>314</v>
      </c>
      <c r="BP107" s="235" t="str">
        <f t="shared" si="16"/>
        <v>PMC CBA</v>
      </c>
      <c r="BQ107" s="225" t="s">
        <v>126</v>
      </c>
      <c r="BR107" s="171" t="s">
        <v>713</v>
      </c>
      <c r="BS107" s="171" t="s">
        <v>57</v>
      </c>
      <c r="BT107" s="241" t="s">
        <v>112</v>
      </c>
      <c r="BU107" s="241" t="s">
        <v>112</v>
      </c>
      <c r="BV107" s="241" t="s">
        <v>107</v>
      </c>
      <c r="BW107" s="241" t="s">
        <v>126</v>
      </c>
      <c r="CJ107" s="267">
        <f t="shared" si="19"/>
        <v>45328</v>
      </c>
      <c r="CK107" s="268">
        <f t="shared" si="23"/>
        <v>4</v>
      </c>
      <c r="CL107" s="267">
        <f t="shared" si="21"/>
        <v>45328.208333333336</v>
      </c>
      <c r="CM107" s="265">
        <v>1</v>
      </c>
      <c r="CN107" s="265" t="str">
        <f t="shared" si="13"/>
        <v>D+3</v>
      </c>
      <c r="CO107" s="266" t="str">
        <f t="shared" si="14"/>
        <v>1D+3</v>
      </c>
      <c r="CP107" s="247" t="str">
        <f t="shared" si="20"/>
        <v>D+2</v>
      </c>
      <c r="CQ107" s="265" t="s">
        <v>5</v>
      </c>
      <c r="DR107" s="330">
        <v>104</v>
      </c>
      <c r="DS107" s="329" t="s">
        <v>1778</v>
      </c>
      <c r="DT107" s="328">
        <v>104</v>
      </c>
      <c r="EB107" s="225" t="s">
        <v>11</v>
      </c>
      <c r="EC107" s="225" t="s">
        <v>124</v>
      </c>
      <c r="ED107" s="225" t="s">
        <v>100</v>
      </c>
      <c r="EK107" s="306" t="str">
        <f t="shared" si="22"/>
        <v>RUMO Tiplam MIL BL</v>
      </c>
      <c r="EL107" s="304" t="s">
        <v>8</v>
      </c>
      <c r="EM107" s="305" t="s">
        <v>78</v>
      </c>
      <c r="EN107" s="304" t="s">
        <v>563</v>
      </c>
      <c r="EO107" s="304" t="s">
        <v>194</v>
      </c>
      <c r="EP107" s="305" t="s">
        <v>78</v>
      </c>
      <c r="EQ107" s="305" t="s">
        <v>78</v>
      </c>
      <c r="ER107" s="304" t="s">
        <v>1748</v>
      </c>
      <c r="GA107" s="360" t="s">
        <v>1779</v>
      </c>
      <c r="GB107" s="360" t="s">
        <v>1780</v>
      </c>
      <c r="GC107" s="359">
        <v>269</v>
      </c>
      <c r="GD107" s="358" t="s">
        <v>11</v>
      </c>
      <c r="GE107" s="357" t="s">
        <v>108</v>
      </c>
      <c r="GF107" s="356" t="s">
        <v>193</v>
      </c>
      <c r="GG107" s="355" t="s">
        <v>566</v>
      </c>
      <c r="GH107" s="355"/>
      <c r="GI107" s="355"/>
      <c r="GJ107" s="355"/>
      <c r="GK107" s="354" t="s">
        <v>108</v>
      </c>
      <c r="GL107" s="353" t="s">
        <v>831</v>
      </c>
      <c r="HH107" s="170">
        <f t="shared" si="18"/>
        <v>2707</v>
      </c>
      <c r="HI107" s="252"/>
      <c r="HJ107" s="171" t="s">
        <v>1781</v>
      </c>
      <c r="HK107" s="171" t="s">
        <v>1642</v>
      </c>
      <c r="HL107" s="171" t="s">
        <v>1601</v>
      </c>
      <c r="HM107" s="251" t="s">
        <v>32</v>
      </c>
      <c r="HN107" s="237" t="s">
        <v>494</v>
      </c>
      <c r="HO107" s="238" t="s">
        <v>194</v>
      </c>
      <c r="HP107" s="238" t="s">
        <v>470</v>
      </c>
      <c r="HQ107" s="237" t="s">
        <v>332</v>
      </c>
      <c r="HR107" s="236" t="s">
        <v>107</v>
      </c>
      <c r="HS107" s="250" t="s">
        <v>548</v>
      </c>
      <c r="HT107" s="238" t="s">
        <v>8</v>
      </c>
      <c r="HU107" s="236" t="s">
        <v>8</v>
      </c>
      <c r="HV107" s="237" t="s">
        <v>101</v>
      </c>
      <c r="HW107" s="236" t="s">
        <v>14</v>
      </c>
      <c r="JB107" s="7"/>
    </row>
    <row r="108" spans="5:262" x14ac:dyDescent="0.2"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AF108" s="171">
        <v>24</v>
      </c>
      <c r="AG108" s="225" t="s">
        <v>316</v>
      </c>
      <c r="AH108" s="225" t="s">
        <v>1741</v>
      </c>
      <c r="AI108" s="225" t="s">
        <v>316</v>
      </c>
      <c r="AJ108" s="225" t="s">
        <v>1742</v>
      </c>
      <c r="AL108" s="7"/>
      <c r="AQ108" s="7" t="s">
        <v>1782</v>
      </c>
      <c r="AR108" s="7" t="s">
        <v>56</v>
      </c>
      <c r="AS108" s="7" t="s">
        <v>1783</v>
      </c>
      <c r="AT108" s="7" t="s">
        <v>101</v>
      </c>
      <c r="AU108" s="7" t="s">
        <v>56</v>
      </c>
      <c r="AV108" s="352" t="s">
        <v>56</v>
      </c>
      <c r="AX108" s="375" t="s">
        <v>1784</v>
      </c>
      <c r="AY108" s="7" t="s">
        <v>56</v>
      </c>
      <c r="AZ108" s="7" t="s">
        <v>600</v>
      </c>
      <c r="BA108" s="7" t="s">
        <v>495</v>
      </c>
      <c r="BB108" s="7" t="s">
        <v>194</v>
      </c>
      <c r="BC108" s="7" t="s">
        <v>101</v>
      </c>
      <c r="BD108" s="241" t="s">
        <v>56</v>
      </c>
      <c r="BG108" s="235" t="s">
        <v>1785</v>
      </c>
      <c r="BH108" s="225" t="s">
        <v>56</v>
      </c>
      <c r="BI108" s="225" t="s">
        <v>572</v>
      </c>
      <c r="BJ108" s="225" t="s">
        <v>990</v>
      </c>
      <c r="BK108" s="225" t="s">
        <v>194</v>
      </c>
      <c r="BL108" s="225" t="s">
        <v>101</v>
      </c>
      <c r="BM108" s="241" t="s">
        <v>54</v>
      </c>
      <c r="BP108" s="235" t="str">
        <f t="shared" si="16"/>
        <v>PST COPERSUCAR</v>
      </c>
      <c r="BQ108" s="225" t="s">
        <v>127</v>
      </c>
      <c r="BR108" s="171" t="s">
        <v>615</v>
      </c>
      <c r="BS108" s="171" t="s">
        <v>25</v>
      </c>
      <c r="BT108" s="241" t="s">
        <v>25</v>
      </c>
      <c r="BU108" s="241" t="s">
        <v>517</v>
      </c>
      <c r="BV108" s="241" t="s">
        <v>107</v>
      </c>
      <c r="BW108" s="241" t="s">
        <v>127</v>
      </c>
      <c r="CJ108" s="263">
        <f t="shared" si="19"/>
        <v>45328</v>
      </c>
      <c r="CK108" s="264">
        <f t="shared" si="23"/>
        <v>4</v>
      </c>
      <c r="CL108" s="263">
        <f t="shared" si="21"/>
        <v>45328.25</v>
      </c>
      <c r="CM108" s="262">
        <v>1</v>
      </c>
      <c r="CN108" s="262" t="str">
        <f t="shared" si="13"/>
        <v>D+3</v>
      </c>
      <c r="CO108" s="261" t="str">
        <f t="shared" si="14"/>
        <v>1D+3</v>
      </c>
      <c r="CP108" s="247" t="str">
        <f t="shared" si="20"/>
        <v>D+2</v>
      </c>
      <c r="CQ108" s="262" t="s">
        <v>5</v>
      </c>
      <c r="DR108" s="330">
        <v>105</v>
      </c>
      <c r="DS108" s="329" t="s">
        <v>1786</v>
      </c>
      <c r="DT108" s="328">
        <v>105</v>
      </c>
      <c r="EB108" s="225" t="s">
        <v>10</v>
      </c>
      <c r="EC108" s="225" t="s">
        <v>27</v>
      </c>
      <c r="ED108" s="225" t="s">
        <v>100</v>
      </c>
      <c r="EK108" s="303" t="str">
        <f t="shared" si="22"/>
        <v>VLI Tiplam MIL BE</v>
      </c>
      <c r="EL108" s="301" t="s">
        <v>11</v>
      </c>
      <c r="EM108" s="302" t="s">
        <v>78</v>
      </c>
      <c r="EN108" s="301" t="s">
        <v>563</v>
      </c>
      <c r="EO108" s="301" t="s">
        <v>195</v>
      </c>
      <c r="EP108" s="302" t="s">
        <v>78</v>
      </c>
      <c r="EQ108" s="302" t="s">
        <v>78</v>
      </c>
      <c r="ER108" s="301" t="s">
        <v>1748</v>
      </c>
      <c r="GA108" s="351" t="s">
        <v>1787</v>
      </c>
      <c r="GB108" s="351" t="s">
        <v>1788</v>
      </c>
      <c r="GC108" s="350">
        <v>278</v>
      </c>
      <c r="GD108" s="349" t="s">
        <v>11</v>
      </c>
      <c r="GE108" s="348" t="s">
        <v>108</v>
      </c>
      <c r="GF108" s="347" t="s">
        <v>198</v>
      </c>
      <c r="GG108" s="346" t="s">
        <v>566</v>
      </c>
      <c r="GH108" s="346"/>
      <c r="GI108" s="346"/>
      <c r="GJ108" s="346"/>
      <c r="GK108" s="345" t="s">
        <v>108</v>
      </c>
      <c r="GL108" s="344" t="s">
        <v>831</v>
      </c>
      <c r="HH108" s="170">
        <f t="shared" si="18"/>
        <v>2666</v>
      </c>
      <c r="HI108" s="252"/>
      <c r="HJ108" s="171" t="s">
        <v>1789</v>
      </c>
      <c r="HK108" s="171" t="s">
        <v>1117</v>
      </c>
      <c r="HL108" s="171" t="s">
        <v>1118</v>
      </c>
      <c r="HM108" s="251" t="s">
        <v>32</v>
      </c>
      <c r="HN108" s="237" t="s">
        <v>494</v>
      </c>
      <c r="HO108" s="238" t="s">
        <v>194</v>
      </c>
      <c r="HP108" s="238" t="s">
        <v>470</v>
      </c>
      <c r="HQ108" s="237" t="s">
        <v>650</v>
      </c>
      <c r="HR108" s="236" t="s">
        <v>100</v>
      </c>
      <c r="HS108" s="250" t="s">
        <v>525</v>
      </c>
      <c r="HT108" s="238" t="s">
        <v>8</v>
      </c>
      <c r="HU108" s="236" t="s">
        <v>29</v>
      </c>
      <c r="HV108" s="237" t="s">
        <v>101</v>
      </c>
      <c r="HW108" s="236" t="s">
        <v>16</v>
      </c>
      <c r="JB108" s="7"/>
    </row>
    <row r="109" spans="5:262" x14ac:dyDescent="0.2"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AF109" s="171">
        <v>25</v>
      </c>
      <c r="AG109" s="225" t="s">
        <v>316</v>
      </c>
      <c r="AH109" s="225" t="s">
        <v>1741</v>
      </c>
      <c r="AI109" s="225" t="s">
        <v>316</v>
      </c>
      <c r="AJ109" s="225" t="s">
        <v>1742</v>
      </c>
      <c r="AL109" s="7"/>
      <c r="AQ109" s="7" t="s">
        <v>1790</v>
      </c>
      <c r="AR109" s="7" t="s">
        <v>56</v>
      </c>
      <c r="AS109" s="7" t="s">
        <v>1744</v>
      </c>
      <c r="AT109" s="7" t="s">
        <v>101</v>
      </c>
      <c r="AU109" s="7" t="s">
        <v>56</v>
      </c>
      <c r="AV109" s="352" t="s">
        <v>56</v>
      </c>
      <c r="AX109" s="7" t="s">
        <v>1791</v>
      </c>
      <c r="AY109" s="7" t="s">
        <v>56</v>
      </c>
      <c r="AZ109" s="7" t="s">
        <v>125</v>
      </c>
      <c r="BA109" s="7" t="s">
        <v>10</v>
      </c>
      <c r="BB109" s="7" t="s">
        <v>194</v>
      </c>
      <c r="BC109" s="7" t="s">
        <v>101</v>
      </c>
      <c r="BD109" s="241" t="s">
        <v>10</v>
      </c>
      <c r="BG109" s="7" t="s">
        <v>1792</v>
      </c>
      <c r="BH109" s="7" t="s">
        <v>56</v>
      </c>
      <c r="BI109" s="7" t="s">
        <v>100</v>
      </c>
      <c r="BJ109" s="7" t="s">
        <v>28</v>
      </c>
      <c r="BK109" s="7" t="s">
        <v>195</v>
      </c>
      <c r="BL109" s="7" t="s">
        <v>103</v>
      </c>
      <c r="BM109" s="241" t="s">
        <v>124</v>
      </c>
      <c r="BP109" s="235" t="str">
        <f t="shared" si="16"/>
        <v>PST COPERSUCAR0</v>
      </c>
      <c r="BQ109" s="225" t="s">
        <v>127</v>
      </c>
      <c r="BR109" s="171" t="s">
        <v>1793</v>
      </c>
      <c r="BS109" s="171" t="s">
        <v>25</v>
      </c>
      <c r="BT109" s="241" t="s">
        <v>25</v>
      </c>
      <c r="BU109" s="241" t="s">
        <v>485</v>
      </c>
      <c r="BV109" s="241" t="s">
        <v>107</v>
      </c>
      <c r="BW109" s="241" t="s">
        <v>127</v>
      </c>
      <c r="CJ109" s="271">
        <f t="shared" si="19"/>
        <v>45328</v>
      </c>
      <c r="CK109" s="272">
        <f t="shared" si="23"/>
        <v>4</v>
      </c>
      <c r="CL109" s="271">
        <f t="shared" si="21"/>
        <v>45328.291666666664</v>
      </c>
      <c r="CM109" s="269">
        <v>2</v>
      </c>
      <c r="CN109" s="269" t="str">
        <f t="shared" si="13"/>
        <v>D+3</v>
      </c>
      <c r="CO109" s="270" t="str">
        <f t="shared" si="14"/>
        <v>2D+3</v>
      </c>
      <c r="CP109" s="247" t="str">
        <f t="shared" si="20"/>
        <v>D+2</v>
      </c>
      <c r="CQ109" s="269" t="s">
        <v>5</v>
      </c>
      <c r="DR109" s="330">
        <v>106</v>
      </c>
      <c r="DS109" s="329" t="s">
        <v>1794</v>
      </c>
      <c r="DT109" s="328">
        <v>106</v>
      </c>
      <c r="EB109" s="225" t="s">
        <v>56</v>
      </c>
      <c r="EC109" s="225" t="s">
        <v>27</v>
      </c>
      <c r="ED109" s="225" t="s">
        <v>100</v>
      </c>
      <c r="EK109" s="300" t="str">
        <f t="shared" si="22"/>
        <v>MRS Tiplam SJ BL</v>
      </c>
      <c r="EL109" s="298" t="s">
        <v>10</v>
      </c>
      <c r="EM109" s="299" t="s">
        <v>78</v>
      </c>
      <c r="EN109" s="298" t="s">
        <v>621</v>
      </c>
      <c r="EO109" s="298" t="s">
        <v>194</v>
      </c>
      <c r="EP109" s="299" t="s">
        <v>78</v>
      </c>
      <c r="EQ109" s="299" t="s">
        <v>78</v>
      </c>
      <c r="ER109" s="298" t="s">
        <v>1748</v>
      </c>
      <c r="GA109" s="374" t="s">
        <v>1795</v>
      </c>
      <c r="GB109" s="374" t="s">
        <v>1796</v>
      </c>
      <c r="GC109" s="373">
        <v>287</v>
      </c>
      <c r="GD109" s="372" t="s">
        <v>11</v>
      </c>
      <c r="GE109" s="371" t="s">
        <v>108</v>
      </c>
      <c r="GF109" s="370" t="s">
        <v>196</v>
      </c>
      <c r="GG109" s="336" t="s">
        <v>566</v>
      </c>
      <c r="GH109" s="369"/>
      <c r="GI109" s="369"/>
      <c r="GJ109" s="369"/>
      <c r="GK109" s="368" t="s">
        <v>108</v>
      </c>
      <c r="GL109" s="367" t="s">
        <v>831</v>
      </c>
      <c r="HH109" s="170">
        <f t="shared" si="18"/>
        <v>2541</v>
      </c>
      <c r="HI109" s="252"/>
      <c r="HJ109" s="171" t="s">
        <v>1797</v>
      </c>
      <c r="HK109" s="171" t="s">
        <v>1308</v>
      </c>
      <c r="HL109" s="171" t="s">
        <v>1309</v>
      </c>
      <c r="HM109" s="251" t="s">
        <v>32</v>
      </c>
      <c r="HN109" s="237" t="s">
        <v>494</v>
      </c>
      <c r="HO109" s="238" t="s">
        <v>194</v>
      </c>
      <c r="HP109" s="238" t="s">
        <v>470</v>
      </c>
      <c r="HQ109" s="237" t="s">
        <v>332</v>
      </c>
      <c r="HR109" s="236" t="s">
        <v>107</v>
      </c>
      <c r="HS109" s="250" t="s">
        <v>557</v>
      </c>
      <c r="HT109" s="238" t="s">
        <v>8</v>
      </c>
      <c r="HU109" s="236" t="s">
        <v>20</v>
      </c>
      <c r="HV109" s="237" t="s">
        <v>101</v>
      </c>
      <c r="HW109" s="236" t="s">
        <v>16</v>
      </c>
      <c r="JB109" s="7"/>
    </row>
    <row r="110" spans="5:262" x14ac:dyDescent="0.2"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AF110" s="171">
        <v>26</v>
      </c>
      <c r="AG110" s="225" t="s">
        <v>316</v>
      </c>
      <c r="AH110" s="225" t="s">
        <v>1741</v>
      </c>
      <c r="AI110" s="225" t="s">
        <v>316</v>
      </c>
      <c r="AJ110" s="225" t="s">
        <v>1742</v>
      </c>
      <c r="AL110" s="7"/>
      <c r="AQ110" s="7" t="s">
        <v>1798</v>
      </c>
      <c r="AR110" s="7" t="s">
        <v>10</v>
      </c>
      <c r="AS110" s="7" t="s">
        <v>1744</v>
      </c>
      <c r="AT110" s="7" t="s">
        <v>316</v>
      </c>
      <c r="AU110" s="233" t="s">
        <v>10</v>
      </c>
      <c r="AV110" s="352" t="s">
        <v>10</v>
      </c>
      <c r="AX110" s="7" t="s">
        <v>1799</v>
      </c>
      <c r="AY110" s="7" t="s">
        <v>56</v>
      </c>
      <c r="AZ110" s="7" t="s">
        <v>100</v>
      </c>
      <c r="BA110" s="7" t="s">
        <v>10</v>
      </c>
      <c r="BB110" s="7" t="s">
        <v>194</v>
      </c>
      <c r="BC110" s="7" t="s">
        <v>101</v>
      </c>
      <c r="BD110" s="241" t="s">
        <v>10</v>
      </c>
      <c r="BG110" s="7" t="s">
        <v>1800</v>
      </c>
      <c r="BH110" s="7" t="s">
        <v>56</v>
      </c>
      <c r="BI110" s="7" t="s">
        <v>572</v>
      </c>
      <c r="BJ110" s="7" t="s">
        <v>8</v>
      </c>
      <c r="BK110" s="7" t="s">
        <v>194</v>
      </c>
      <c r="BL110" s="7" t="s">
        <v>103</v>
      </c>
      <c r="BM110" s="241" t="s">
        <v>56</v>
      </c>
      <c r="BP110" s="235" t="str">
        <f t="shared" si="16"/>
        <v>PST COPERSUCAR1</v>
      </c>
      <c r="BQ110" s="225" t="s">
        <v>127</v>
      </c>
      <c r="BR110" s="171" t="s">
        <v>842</v>
      </c>
      <c r="BS110" s="171" t="s">
        <v>25</v>
      </c>
      <c r="BT110" s="241" t="s">
        <v>25</v>
      </c>
      <c r="BU110" s="241" t="s">
        <v>517</v>
      </c>
      <c r="BV110" s="241" t="s">
        <v>107</v>
      </c>
      <c r="BW110" s="241" t="s">
        <v>127</v>
      </c>
      <c r="CJ110" s="267">
        <f t="shared" si="19"/>
        <v>45328</v>
      </c>
      <c r="CK110" s="268">
        <f t="shared" si="23"/>
        <v>4</v>
      </c>
      <c r="CL110" s="267">
        <f t="shared" si="21"/>
        <v>45328.333333333336</v>
      </c>
      <c r="CM110" s="265">
        <v>2</v>
      </c>
      <c r="CN110" s="265" t="str">
        <f t="shared" si="13"/>
        <v>D+3</v>
      </c>
      <c r="CO110" s="266" t="str">
        <f t="shared" si="14"/>
        <v>2D+3</v>
      </c>
      <c r="CP110" s="243" t="str">
        <f t="shared" si="20"/>
        <v>D+2</v>
      </c>
      <c r="CQ110" s="265" t="s">
        <v>5</v>
      </c>
      <c r="DR110" s="330">
        <v>107</v>
      </c>
      <c r="DS110" s="329" t="s">
        <v>1801</v>
      </c>
      <c r="DT110" s="328">
        <v>107</v>
      </c>
      <c r="EB110" s="225" t="s">
        <v>11</v>
      </c>
      <c r="EC110" s="225" t="s">
        <v>27</v>
      </c>
      <c r="ED110" s="225" t="s">
        <v>100</v>
      </c>
      <c r="EK110" s="297" t="str">
        <f t="shared" si="22"/>
        <v>RUMO Tiplam SJ BL</v>
      </c>
      <c r="EL110" s="295" t="s">
        <v>8</v>
      </c>
      <c r="EM110" s="296" t="s">
        <v>78</v>
      </c>
      <c r="EN110" s="295" t="s">
        <v>621</v>
      </c>
      <c r="EO110" s="295" t="s">
        <v>194</v>
      </c>
      <c r="EP110" s="296" t="s">
        <v>78</v>
      </c>
      <c r="EQ110" s="296" t="s">
        <v>78</v>
      </c>
      <c r="ER110" s="295" t="s">
        <v>1748</v>
      </c>
      <c r="GA110" s="360" t="s">
        <v>1802</v>
      </c>
      <c r="GB110" s="360" t="s">
        <v>275</v>
      </c>
      <c r="GC110" s="359">
        <v>307</v>
      </c>
      <c r="GD110" s="358" t="s">
        <v>11</v>
      </c>
      <c r="GE110" s="357" t="s">
        <v>102</v>
      </c>
      <c r="GF110" s="356" t="s">
        <v>193</v>
      </c>
      <c r="GG110" s="355" t="s">
        <v>566</v>
      </c>
      <c r="GH110" s="355"/>
      <c r="GI110" s="355"/>
      <c r="GJ110" s="355"/>
      <c r="GK110" s="354" t="s">
        <v>102</v>
      </c>
      <c r="GL110" s="353" t="s">
        <v>883</v>
      </c>
      <c r="HH110" s="170">
        <f t="shared" si="18"/>
        <v>2590</v>
      </c>
      <c r="HI110" s="252"/>
      <c r="HJ110" s="171" t="s">
        <v>1803</v>
      </c>
      <c r="HK110" s="171" t="s">
        <v>1509</v>
      </c>
      <c r="HL110" s="171" t="s">
        <v>1510</v>
      </c>
      <c r="HM110" s="251" t="s">
        <v>32</v>
      </c>
      <c r="HN110" s="237" t="s">
        <v>494</v>
      </c>
      <c r="HO110" s="238" t="s">
        <v>194</v>
      </c>
      <c r="HP110" s="238" t="s">
        <v>470</v>
      </c>
      <c r="HQ110" s="237" t="s">
        <v>332</v>
      </c>
      <c r="HR110" s="236" t="s">
        <v>107</v>
      </c>
      <c r="HS110" s="250" t="s">
        <v>53</v>
      </c>
      <c r="HT110" s="238" t="s">
        <v>8</v>
      </c>
      <c r="HU110" s="236" t="s">
        <v>53</v>
      </c>
      <c r="HV110" s="237" t="s">
        <v>101</v>
      </c>
      <c r="HW110" s="236" t="s">
        <v>14</v>
      </c>
      <c r="JB110" s="7"/>
    </row>
    <row r="111" spans="5:262" x14ac:dyDescent="0.2"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AF111" s="171">
        <v>27</v>
      </c>
      <c r="AG111" s="225" t="s">
        <v>316</v>
      </c>
      <c r="AH111" s="225" t="s">
        <v>1741</v>
      </c>
      <c r="AI111" s="225" t="s">
        <v>316</v>
      </c>
      <c r="AJ111" s="225" t="s">
        <v>1742</v>
      </c>
      <c r="AL111" s="7"/>
      <c r="AQ111" s="7" t="s">
        <v>1804</v>
      </c>
      <c r="AR111" s="7" t="s">
        <v>56</v>
      </c>
      <c r="AS111" s="7" t="s">
        <v>1805</v>
      </c>
      <c r="AT111" s="7" t="s">
        <v>101</v>
      </c>
      <c r="AU111" s="7" t="s">
        <v>56</v>
      </c>
      <c r="AV111" s="352" t="s">
        <v>56</v>
      </c>
      <c r="AX111" s="7" t="s">
        <v>1806</v>
      </c>
      <c r="AY111" s="7" t="s">
        <v>56</v>
      </c>
      <c r="AZ111" s="7" t="s">
        <v>127</v>
      </c>
      <c r="BA111" s="7" t="s">
        <v>594</v>
      </c>
      <c r="BB111" s="7" t="s">
        <v>194</v>
      </c>
      <c r="BC111" s="7" t="s">
        <v>103</v>
      </c>
      <c r="BD111" s="241" t="s">
        <v>56</v>
      </c>
      <c r="BG111" s="7" t="s">
        <v>1807</v>
      </c>
      <c r="BH111" s="7" t="s">
        <v>56</v>
      </c>
      <c r="BI111" s="7" t="s">
        <v>572</v>
      </c>
      <c r="BJ111" s="7" t="s">
        <v>615</v>
      </c>
      <c r="BK111" s="7" t="s">
        <v>194</v>
      </c>
      <c r="BL111" s="7" t="s">
        <v>103</v>
      </c>
      <c r="BM111" s="241" t="s">
        <v>25</v>
      </c>
      <c r="BP111" s="235" t="str">
        <f t="shared" si="16"/>
        <v>PST COPERSUCAR2</v>
      </c>
      <c r="BQ111" s="225" t="s">
        <v>127</v>
      </c>
      <c r="BR111" s="171" t="s">
        <v>860</v>
      </c>
      <c r="BS111" s="171" t="s">
        <v>25</v>
      </c>
      <c r="BT111" s="241" t="s">
        <v>25</v>
      </c>
      <c r="BU111" s="241" t="s">
        <v>517</v>
      </c>
      <c r="BV111" s="241" t="s">
        <v>107</v>
      </c>
      <c r="BW111" s="241" t="s">
        <v>127</v>
      </c>
      <c r="CJ111" s="267">
        <f t="shared" si="19"/>
        <v>45328</v>
      </c>
      <c r="CK111" s="268">
        <f t="shared" si="23"/>
        <v>4</v>
      </c>
      <c r="CL111" s="267">
        <f t="shared" si="21"/>
        <v>45328.375</v>
      </c>
      <c r="CM111" s="265">
        <v>2</v>
      </c>
      <c r="CN111" s="265" t="str">
        <f t="shared" si="13"/>
        <v>D+3</v>
      </c>
      <c r="CO111" s="266" t="str">
        <f t="shared" si="14"/>
        <v>2D+3</v>
      </c>
      <c r="CP111" s="273" t="str">
        <f>"D+"&amp;CK111-1</f>
        <v>D+3</v>
      </c>
      <c r="CQ111" s="265" t="s">
        <v>5</v>
      </c>
      <c r="DR111" s="330">
        <v>108</v>
      </c>
      <c r="DS111" s="329" t="s">
        <v>1808</v>
      </c>
      <c r="DT111" s="328">
        <v>108</v>
      </c>
      <c r="EB111" s="225" t="s">
        <v>56</v>
      </c>
      <c r="EC111" s="225" t="s">
        <v>314</v>
      </c>
      <c r="ED111" s="225" t="s">
        <v>473</v>
      </c>
      <c r="EK111" s="294" t="str">
        <f t="shared" si="22"/>
        <v>VLI Tiplam SJ BE</v>
      </c>
      <c r="EL111" s="292" t="s">
        <v>11</v>
      </c>
      <c r="EM111" s="293" t="s">
        <v>78</v>
      </c>
      <c r="EN111" s="292" t="s">
        <v>621</v>
      </c>
      <c r="EO111" s="292" t="s">
        <v>195</v>
      </c>
      <c r="EP111" s="293" t="s">
        <v>78</v>
      </c>
      <c r="EQ111" s="293" t="s">
        <v>78</v>
      </c>
      <c r="ER111" s="292" t="s">
        <v>1748</v>
      </c>
      <c r="GA111" s="351" t="s">
        <v>1809</v>
      </c>
      <c r="GB111" s="351" t="s">
        <v>277</v>
      </c>
      <c r="GC111" s="350">
        <v>316</v>
      </c>
      <c r="GD111" s="349" t="s">
        <v>11</v>
      </c>
      <c r="GE111" s="348" t="s">
        <v>102</v>
      </c>
      <c r="GF111" s="347" t="s">
        <v>198</v>
      </c>
      <c r="GG111" s="346" t="s">
        <v>566</v>
      </c>
      <c r="GH111" s="346"/>
      <c r="GI111" s="346"/>
      <c r="GJ111" s="346"/>
      <c r="GK111" s="345" t="s">
        <v>102</v>
      </c>
      <c r="GL111" s="344" t="s">
        <v>883</v>
      </c>
      <c r="HH111" s="170">
        <f t="shared" si="18"/>
        <v>2597</v>
      </c>
      <c r="HI111" s="252"/>
      <c r="HJ111" s="171" t="s">
        <v>1810</v>
      </c>
      <c r="HK111" s="171" t="s">
        <v>1544</v>
      </c>
      <c r="HL111" s="171" t="s">
        <v>1499</v>
      </c>
      <c r="HM111" s="251" t="s">
        <v>32</v>
      </c>
      <c r="HN111" s="237" t="s">
        <v>494</v>
      </c>
      <c r="HO111" s="238" t="s">
        <v>194</v>
      </c>
      <c r="HP111" s="238" t="s">
        <v>470</v>
      </c>
      <c r="HQ111" s="237" t="s">
        <v>332</v>
      </c>
      <c r="HR111" s="236" t="s">
        <v>100</v>
      </c>
      <c r="HS111" s="250" t="s">
        <v>557</v>
      </c>
      <c r="HT111" s="238" t="s">
        <v>8</v>
      </c>
      <c r="HU111" s="236" t="s">
        <v>27</v>
      </c>
      <c r="HV111" s="237" t="s">
        <v>101</v>
      </c>
      <c r="HW111" s="236" t="s">
        <v>14</v>
      </c>
      <c r="JB111" s="7"/>
    </row>
    <row r="112" spans="5:262" x14ac:dyDescent="0.2"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AF112" s="171">
        <v>28</v>
      </c>
      <c r="AG112" s="225" t="s">
        <v>316</v>
      </c>
      <c r="AH112" s="225" t="s">
        <v>1741</v>
      </c>
      <c r="AI112" s="225" t="s">
        <v>316</v>
      </c>
      <c r="AJ112" s="225" t="s">
        <v>1742</v>
      </c>
      <c r="AL112" s="7"/>
      <c r="AQ112" s="7" t="s">
        <v>1811</v>
      </c>
      <c r="AR112" s="7" t="s">
        <v>56</v>
      </c>
      <c r="AS112" s="7" t="s">
        <v>1812</v>
      </c>
      <c r="AT112" s="7" t="s">
        <v>101</v>
      </c>
      <c r="AU112" s="7" t="s">
        <v>56</v>
      </c>
      <c r="AV112" s="352" t="s">
        <v>56</v>
      </c>
      <c r="AX112" s="7" t="s">
        <v>1813</v>
      </c>
      <c r="AY112" s="7" t="s">
        <v>56</v>
      </c>
      <c r="AZ112" s="7" t="s">
        <v>100</v>
      </c>
      <c r="BA112" s="7" t="s">
        <v>472</v>
      </c>
      <c r="BB112" s="7" t="s">
        <v>195</v>
      </c>
      <c r="BC112" s="7" t="s">
        <v>103</v>
      </c>
      <c r="BD112" s="241" t="s">
        <v>11</v>
      </c>
      <c r="BG112" s="7" t="s">
        <v>1814</v>
      </c>
      <c r="BH112" s="7" t="s">
        <v>56</v>
      </c>
      <c r="BI112" s="7" t="s">
        <v>107</v>
      </c>
      <c r="BJ112" s="7" t="s">
        <v>615</v>
      </c>
      <c r="BK112" s="7" t="s">
        <v>195</v>
      </c>
      <c r="BL112" s="7" t="s">
        <v>103</v>
      </c>
      <c r="BM112" s="241" t="s">
        <v>25</v>
      </c>
      <c r="BP112" s="235" t="str">
        <f t="shared" si="16"/>
        <v>PST COPERSUCAR3</v>
      </c>
      <c r="BQ112" s="225" t="s">
        <v>127</v>
      </c>
      <c r="BR112" s="171" t="s">
        <v>1815</v>
      </c>
      <c r="BS112" s="171" t="s">
        <v>25</v>
      </c>
      <c r="BT112" s="241" t="s">
        <v>25</v>
      </c>
      <c r="BU112" s="241" t="s">
        <v>539</v>
      </c>
      <c r="BV112" s="241" t="s">
        <v>107</v>
      </c>
      <c r="BW112" s="241" t="s">
        <v>127</v>
      </c>
      <c r="CJ112" s="267">
        <f t="shared" si="19"/>
        <v>45328</v>
      </c>
      <c r="CK112" s="268">
        <f t="shared" si="23"/>
        <v>4</v>
      </c>
      <c r="CL112" s="267">
        <f t="shared" si="21"/>
        <v>45328.416666666664</v>
      </c>
      <c r="CM112" s="265">
        <v>2</v>
      </c>
      <c r="CN112" s="265" t="str">
        <f t="shared" si="13"/>
        <v>D+3</v>
      </c>
      <c r="CO112" s="266" t="str">
        <f t="shared" si="14"/>
        <v>2D+3</v>
      </c>
      <c r="CP112" s="260" t="str">
        <f t="shared" ref="CP112:CP134" si="24">CP111</f>
        <v>D+3</v>
      </c>
      <c r="CQ112" s="265" t="s">
        <v>5</v>
      </c>
      <c r="DR112" s="330">
        <v>109</v>
      </c>
      <c r="DS112" s="329" t="s">
        <v>1816</v>
      </c>
      <c r="DT112" s="328">
        <v>109</v>
      </c>
      <c r="EB112" s="225" t="s">
        <v>10</v>
      </c>
      <c r="EC112" s="225" t="s">
        <v>20</v>
      </c>
      <c r="ED112" s="225" t="s">
        <v>107</v>
      </c>
      <c r="EK112" s="291" t="str">
        <f t="shared" si="22"/>
        <v>RUMO Tiplam VHP BL</v>
      </c>
      <c r="EL112" s="289" t="s">
        <v>8</v>
      </c>
      <c r="EM112" s="290" t="s">
        <v>78</v>
      </c>
      <c r="EN112" s="289" t="s">
        <v>670</v>
      </c>
      <c r="EO112" s="289" t="s">
        <v>194</v>
      </c>
      <c r="EP112" s="290" t="s">
        <v>78</v>
      </c>
      <c r="EQ112" s="290" t="s">
        <v>78</v>
      </c>
      <c r="ER112" s="289" t="s">
        <v>1748</v>
      </c>
      <c r="GA112" s="341" t="s">
        <v>1817</v>
      </c>
      <c r="GB112" s="341" t="s">
        <v>279</v>
      </c>
      <c r="GC112" s="340">
        <v>325</v>
      </c>
      <c r="GD112" s="339" t="s">
        <v>11</v>
      </c>
      <c r="GE112" s="338" t="s">
        <v>102</v>
      </c>
      <c r="GF112" s="337" t="s">
        <v>196</v>
      </c>
      <c r="GG112" s="336" t="s">
        <v>566</v>
      </c>
      <c r="GH112" s="336"/>
      <c r="GI112" s="336"/>
      <c r="GJ112" s="336"/>
      <c r="GK112" s="335" t="s">
        <v>102</v>
      </c>
      <c r="GL112" s="334" t="s">
        <v>883</v>
      </c>
      <c r="HH112" s="170">
        <f t="shared" si="18"/>
        <v>2620</v>
      </c>
      <c r="HI112" s="252"/>
      <c r="HJ112" s="171" t="s">
        <v>1818</v>
      </c>
      <c r="HK112" s="171" t="s">
        <v>1642</v>
      </c>
      <c r="HL112" s="171" t="s">
        <v>1601</v>
      </c>
      <c r="HM112" s="251" t="s">
        <v>32</v>
      </c>
      <c r="HN112" s="237" t="s">
        <v>494</v>
      </c>
      <c r="HO112" s="238" t="s">
        <v>194</v>
      </c>
      <c r="HP112" s="238" t="s">
        <v>470</v>
      </c>
      <c r="HQ112" s="237" t="s">
        <v>332</v>
      </c>
      <c r="HR112" s="236" t="s">
        <v>107</v>
      </c>
      <c r="HS112" s="250" t="s">
        <v>548</v>
      </c>
      <c r="HT112" s="238" t="s">
        <v>8</v>
      </c>
      <c r="HU112" s="236" t="s">
        <v>8</v>
      </c>
      <c r="HV112" s="237" t="s">
        <v>101</v>
      </c>
      <c r="HW112" s="236" t="s">
        <v>14</v>
      </c>
      <c r="JB112" s="7"/>
    </row>
    <row r="113" spans="5:262" x14ac:dyDescent="0.2"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AF113" s="171">
        <v>29</v>
      </c>
      <c r="AG113" s="225" t="s">
        <v>316</v>
      </c>
      <c r="AH113" s="225" t="s">
        <v>1741</v>
      </c>
      <c r="AI113" s="225" t="s">
        <v>316</v>
      </c>
      <c r="AJ113" s="225" t="s">
        <v>1742</v>
      </c>
      <c r="AL113" s="7"/>
      <c r="AQ113" s="7" t="s">
        <v>1819</v>
      </c>
      <c r="AR113" s="7" t="s">
        <v>56</v>
      </c>
      <c r="AS113" s="7" t="s">
        <v>1820</v>
      </c>
      <c r="AT113" s="7" t="s">
        <v>101</v>
      </c>
      <c r="AU113" s="7" t="s">
        <v>56</v>
      </c>
      <c r="AV113" s="352" t="s">
        <v>56</v>
      </c>
      <c r="AX113" s="7" t="s">
        <v>1821</v>
      </c>
      <c r="AY113" s="7" t="s">
        <v>56</v>
      </c>
      <c r="AZ113" s="7" t="s">
        <v>127</v>
      </c>
      <c r="BA113" s="7" t="s">
        <v>10</v>
      </c>
      <c r="BB113" s="7" t="s">
        <v>194</v>
      </c>
      <c r="BC113" s="7" t="s">
        <v>103</v>
      </c>
      <c r="BD113" s="241" t="s">
        <v>10</v>
      </c>
      <c r="BG113" s="7" t="s">
        <v>1822</v>
      </c>
      <c r="BH113" s="7" t="s">
        <v>56</v>
      </c>
      <c r="BI113" s="7" t="s">
        <v>199</v>
      </c>
      <c r="BJ113" s="7" t="s">
        <v>137</v>
      </c>
      <c r="BK113" s="7" t="s">
        <v>195</v>
      </c>
      <c r="BL113" s="7" t="s">
        <v>101</v>
      </c>
      <c r="BM113" s="241" t="s">
        <v>78</v>
      </c>
      <c r="BP113" s="235" t="str">
        <f t="shared" si="16"/>
        <v>PST COSAN</v>
      </c>
      <c r="BQ113" s="225" t="s">
        <v>127</v>
      </c>
      <c r="BR113" s="171" t="s">
        <v>596</v>
      </c>
      <c r="BS113" s="171" t="s">
        <v>56</v>
      </c>
      <c r="BT113" s="241" t="s">
        <v>56</v>
      </c>
      <c r="BU113" s="241" t="s">
        <v>599</v>
      </c>
      <c r="BV113" s="241" t="s">
        <v>107</v>
      </c>
      <c r="BW113" s="241" t="s">
        <v>127</v>
      </c>
      <c r="CJ113" s="267">
        <f t="shared" si="19"/>
        <v>45328</v>
      </c>
      <c r="CK113" s="268">
        <f t="shared" si="23"/>
        <v>4</v>
      </c>
      <c r="CL113" s="267">
        <f t="shared" si="21"/>
        <v>45328.458333333336</v>
      </c>
      <c r="CM113" s="265">
        <v>2</v>
      </c>
      <c r="CN113" s="265" t="str">
        <f t="shared" si="13"/>
        <v>D+3</v>
      </c>
      <c r="CO113" s="266" t="str">
        <f t="shared" si="14"/>
        <v>2D+3</v>
      </c>
      <c r="CP113" s="260" t="str">
        <f t="shared" si="24"/>
        <v>D+3</v>
      </c>
      <c r="CQ113" s="265" t="s">
        <v>5</v>
      </c>
      <c r="DR113" s="330">
        <v>110</v>
      </c>
      <c r="DS113" s="329" t="s">
        <v>1823</v>
      </c>
      <c r="DT113" s="328">
        <v>110</v>
      </c>
      <c r="EB113" s="225" t="s">
        <v>56</v>
      </c>
      <c r="EC113" s="225" t="s">
        <v>20</v>
      </c>
      <c r="ED113" s="225" t="s">
        <v>107</v>
      </c>
      <c r="EK113" s="240" t="str">
        <f t="shared" si="22"/>
        <v>VLI Tiplam VHP BE</v>
      </c>
      <c r="EL113" s="220" t="s">
        <v>11</v>
      </c>
      <c r="EM113" s="239" t="s">
        <v>78</v>
      </c>
      <c r="EN113" s="220" t="s">
        <v>670</v>
      </c>
      <c r="EO113" s="220" t="s">
        <v>195</v>
      </c>
      <c r="EP113" s="239" t="s">
        <v>78</v>
      </c>
      <c r="EQ113" s="239" t="s">
        <v>78</v>
      </c>
      <c r="ER113" s="220" t="s">
        <v>1748</v>
      </c>
      <c r="GA113" s="360" t="s">
        <v>1824</v>
      </c>
      <c r="GB113" s="360" t="s">
        <v>281</v>
      </c>
      <c r="GC113" s="359">
        <v>345</v>
      </c>
      <c r="GD113" s="358" t="s">
        <v>11</v>
      </c>
      <c r="GE113" s="357" t="s">
        <v>104</v>
      </c>
      <c r="GF113" s="356" t="s">
        <v>193</v>
      </c>
      <c r="GG113" s="355" t="s">
        <v>566</v>
      </c>
      <c r="GH113" s="355"/>
      <c r="GI113" s="355"/>
      <c r="GJ113" s="355"/>
      <c r="GK113" s="354" t="s">
        <v>104</v>
      </c>
      <c r="GL113" s="353" t="s">
        <v>932</v>
      </c>
      <c r="HH113" s="170">
        <f t="shared" si="18"/>
        <v>2623</v>
      </c>
      <c r="HI113" s="252"/>
      <c r="HJ113" s="171" t="s">
        <v>1825</v>
      </c>
      <c r="HK113" s="171" t="s">
        <v>1650</v>
      </c>
      <c r="HL113" s="171" t="s">
        <v>1601</v>
      </c>
      <c r="HM113" s="251" t="s">
        <v>32</v>
      </c>
      <c r="HN113" s="237" t="s">
        <v>494</v>
      </c>
      <c r="HO113" s="238" t="s">
        <v>194</v>
      </c>
      <c r="HP113" s="238" t="s">
        <v>470</v>
      </c>
      <c r="HQ113" s="237" t="s">
        <v>332</v>
      </c>
      <c r="HR113" s="236" t="s">
        <v>107</v>
      </c>
      <c r="HS113" s="250" t="s">
        <v>741</v>
      </c>
      <c r="HT113" s="238" t="s">
        <v>8</v>
      </c>
      <c r="HU113" s="236" t="s">
        <v>8</v>
      </c>
      <c r="HV113" s="237" t="s">
        <v>101</v>
      </c>
      <c r="HW113" s="236" t="s">
        <v>14</v>
      </c>
      <c r="JB113" s="7"/>
    </row>
    <row r="114" spans="5:262" x14ac:dyDescent="0.2"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AF114" s="171">
        <v>30</v>
      </c>
      <c r="AG114" s="225" t="s">
        <v>316</v>
      </c>
      <c r="AH114" s="225" t="s">
        <v>1741</v>
      </c>
      <c r="AI114" s="225" t="s">
        <v>316</v>
      </c>
      <c r="AJ114" s="225" t="s">
        <v>1742</v>
      </c>
      <c r="AL114" s="7"/>
      <c r="AQ114" s="7" t="s">
        <v>1826</v>
      </c>
      <c r="AR114" s="7" t="s">
        <v>56</v>
      </c>
      <c r="AS114" s="7" t="s">
        <v>1744</v>
      </c>
      <c r="AT114" s="7" t="s">
        <v>316</v>
      </c>
      <c r="AU114" s="7" t="s">
        <v>56</v>
      </c>
      <c r="AV114" s="352" t="s">
        <v>56</v>
      </c>
      <c r="AX114" s="7" t="s">
        <v>1827</v>
      </c>
      <c r="AY114" s="7" t="s">
        <v>56</v>
      </c>
      <c r="AZ114" s="7" t="s">
        <v>127</v>
      </c>
      <c r="BA114" s="7" t="s">
        <v>472</v>
      </c>
      <c r="BB114" s="7" t="s">
        <v>195</v>
      </c>
      <c r="BC114" s="7" t="s">
        <v>103</v>
      </c>
      <c r="BD114" s="241" t="s">
        <v>11</v>
      </c>
      <c r="BG114" s="7" t="s">
        <v>1828</v>
      </c>
      <c r="BH114" s="7" t="s">
        <v>56</v>
      </c>
      <c r="BI114" s="7" t="s">
        <v>110</v>
      </c>
      <c r="BJ114" s="7">
        <v>0</v>
      </c>
      <c r="BK114" s="7" t="s">
        <v>194</v>
      </c>
      <c r="BL114" s="7" t="s">
        <v>105</v>
      </c>
      <c r="BM114" s="241" t="s">
        <v>1110</v>
      </c>
      <c r="BP114" s="235" t="str">
        <f t="shared" si="16"/>
        <v>PST COSAN XXII</v>
      </c>
      <c r="BQ114" s="225" t="s">
        <v>127</v>
      </c>
      <c r="BR114" s="171" t="s">
        <v>697</v>
      </c>
      <c r="BS114" s="171" t="s">
        <v>56</v>
      </c>
      <c r="BT114" s="241" t="s">
        <v>56</v>
      </c>
      <c r="BU114" s="241" t="s">
        <v>581</v>
      </c>
      <c r="BV114" s="241" t="s">
        <v>107</v>
      </c>
      <c r="BW114" s="241" t="s">
        <v>127</v>
      </c>
      <c r="CJ114" s="263">
        <f t="shared" si="19"/>
        <v>45328</v>
      </c>
      <c r="CK114" s="264">
        <f t="shared" si="23"/>
        <v>4</v>
      </c>
      <c r="CL114" s="263">
        <f t="shared" si="21"/>
        <v>45328.5</v>
      </c>
      <c r="CM114" s="262">
        <v>2</v>
      </c>
      <c r="CN114" s="262" t="str">
        <f t="shared" si="13"/>
        <v>D+3</v>
      </c>
      <c r="CO114" s="261" t="str">
        <f t="shared" si="14"/>
        <v>2D+3</v>
      </c>
      <c r="CP114" s="260" t="str">
        <f t="shared" si="24"/>
        <v>D+3</v>
      </c>
      <c r="CQ114" s="262" t="s">
        <v>5</v>
      </c>
      <c r="DR114" s="330">
        <v>111</v>
      </c>
      <c r="DS114" s="329" t="s">
        <v>1829</v>
      </c>
      <c r="DT114" s="328">
        <v>111</v>
      </c>
      <c r="EB114" s="225" t="s">
        <v>56</v>
      </c>
      <c r="EC114" s="225" t="s">
        <v>29</v>
      </c>
      <c r="ED114" s="225" t="s">
        <v>100</v>
      </c>
      <c r="EK114" s="288" t="str">
        <f t="shared" si="22"/>
        <v>MRS Tiplam VHP BL</v>
      </c>
      <c r="EL114" s="286" t="s">
        <v>10</v>
      </c>
      <c r="EM114" s="287" t="s">
        <v>78</v>
      </c>
      <c r="EN114" s="286" t="s">
        <v>670</v>
      </c>
      <c r="EO114" s="286" t="s">
        <v>194</v>
      </c>
      <c r="EP114" s="287" t="s">
        <v>78</v>
      </c>
      <c r="EQ114" s="287" t="s">
        <v>78</v>
      </c>
      <c r="ER114" s="286" t="s">
        <v>1748</v>
      </c>
      <c r="GA114" s="351" t="s">
        <v>1830</v>
      </c>
      <c r="GB114" s="351" t="s">
        <v>283</v>
      </c>
      <c r="GC114" s="350">
        <v>354</v>
      </c>
      <c r="GD114" s="349" t="s">
        <v>11</v>
      </c>
      <c r="GE114" s="348" t="s">
        <v>104</v>
      </c>
      <c r="GF114" s="347" t="s">
        <v>198</v>
      </c>
      <c r="GG114" s="346" t="s">
        <v>566</v>
      </c>
      <c r="GH114" s="346"/>
      <c r="GI114" s="346"/>
      <c r="GJ114" s="346"/>
      <c r="GK114" s="345" t="s">
        <v>104</v>
      </c>
      <c r="GL114" s="344" t="s">
        <v>932</v>
      </c>
      <c r="HH114" s="170">
        <f t="shared" si="18"/>
        <v>2696</v>
      </c>
      <c r="HI114" s="252"/>
      <c r="HJ114" s="171" t="s">
        <v>1831</v>
      </c>
      <c r="HK114" s="171" t="s">
        <v>1759</v>
      </c>
      <c r="HL114" s="171" t="s">
        <v>1601</v>
      </c>
      <c r="HM114" s="251" t="s">
        <v>32</v>
      </c>
      <c r="HN114" s="237" t="s">
        <v>494</v>
      </c>
      <c r="HO114" s="238" t="s">
        <v>194</v>
      </c>
      <c r="HP114" s="238" t="s">
        <v>470</v>
      </c>
      <c r="HQ114" s="237" t="s">
        <v>332</v>
      </c>
      <c r="HR114" s="236" t="s">
        <v>107</v>
      </c>
      <c r="HS114" s="250" t="s">
        <v>53</v>
      </c>
      <c r="HT114" s="238" t="s">
        <v>8</v>
      </c>
      <c r="HU114" s="236" t="s">
        <v>8</v>
      </c>
      <c r="HV114" s="237" t="s">
        <v>101</v>
      </c>
      <c r="HW114" s="236" t="s">
        <v>14</v>
      </c>
      <c r="JB114" s="7"/>
    </row>
    <row r="115" spans="5:262" x14ac:dyDescent="0.2"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AF115" s="171">
        <v>31</v>
      </c>
      <c r="AG115" s="225" t="s">
        <v>316</v>
      </c>
      <c r="AH115" s="225" t="s">
        <v>1741</v>
      </c>
      <c r="AI115" s="225" t="s">
        <v>316</v>
      </c>
      <c r="AJ115" s="225" t="s">
        <v>1742</v>
      </c>
      <c r="AL115" s="7"/>
      <c r="AQ115" s="7" t="s">
        <v>1832</v>
      </c>
      <c r="AR115" s="7" t="s">
        <v>56</v>
      </c>
      <c r="AS115" s="7" t="s">
        <v>1833</v>
      </c>
      <c r="AT115" s="7" t="s">
        <v>101</v>
      </c>
      <c r="AU115" s="7" t="s">
        <v>56</v>
      </c>
      <c r="AV115" s="352" t="s">
        <v>56</v>
      </c>
      <c r="AX115" s="7" t="s">
        <v>1834</v>
      </c>
      <c r="AY115" s="7" t="s">
        <v>56</v>
      </c>
      <c r="AZ115" s="7" t="s">
        <v>473</v>
      </c>
      <c r="BA115" s="7" t="s">
        <v>472</v>
      </c>
      <c r="BB115" s="7" t="s">
        <v>195</v>
      </c>
      <c r="BC115" s="7" t="s">
        <v>101</v>
      </c>
      <c r="BD115" s="241" t="s">
        <v>11</v>
      </c>
      <c r="BG115" s="7" t="s">
        <v>1835</v>
      </c>
      <c r="BH115" s="7" t="s">
        <v>10</v>
      </c>
      <c r="BI115" s="7" t="s">
        <v>107</v>
      </c>
      <c r="BJ115" s="7" t="s">
        <v>615</v>
      </c>
      <c r="BK115" s="7" t="s">
        <v>194</v>
      </c>
      <c r="BL115" s="7" t="s">
        <v>103</v>
      </c>
      <c r="BM115" s="241" t="s">
        <v>25</v>
      </c>
      <c r="BP115" s="235" t="str">
        <f t="shared" si="16"/>
        <v>PST COSAN2</v>
      </c>
      <c r="BQ115" s="225" t="s">
        <v>127</v>
      </c>
      <c r="BR115" s="171" t="s">
        <v>1836</v>
      </c>
      <c r="BS115" s="171" t="s">
        <v>56</v>
      </c>
      <c r="BT115" s="241" t="s">
        <v>56</v>
      </c>
      <c r="BU115" s="241" t="s">
        <v>599</v>
      </c>
      <c r="BV115" s="241" t="s">
        <v>107</v>
      </c>
      <c r="BW115" s="241" t="s">
        <v>127</v>
      </c>
      <c r="CJ115" s="271">
        <f t="shared" si="19"/>
        <v>45328</v>
      </c>
      <c r="CK115" s="272">
        <f t="shared" si="23"/>
        <v>4</v>
      </c>
      <c r="CL115" s="271">
        <f t="shared" si="21"/>
        <v>45328.541666666664</v>
      </c>
      <c r="CM115" s="269">
        <v>3</v>
      </c>
      <c r="CN115" s="269" t="str">
        <f t="shared" si="13"/>
        <v>D+3</v>
      </c>
      <c r="CO115" s="270" t="str">
        <f t="shared" si="14"/>
        <v>3D+3</v>
      </c>
      <c r="CP115" s="260" t="str">
        <f t="shared" si="24"/>
        <v>D+3</v>
      </c>
      <c r="CQ115" s="269" t="s">
        <v>5</v>
      </c>
      <c r="DR115" s="330">
        <v>112</v>
      </c>
      <c r="DS115" s="329" t="s">
        <v>1837</v>
      </c>
      <c r="DT115" s="328">
        <v>112</v>
      </c>
      <c r="EB115" s="225" t="s">
        <v>10</v>
      </c>
      <c r="EC115" s="225" t="s">
        <v>55</v>
      </c>
      <c r="ED115" s="225" t="s">
        <v>107</v>
      </c>
      <c r="EK115" s="366" t="str">
        <f t="shared" si="22"/>
        <v>RUMO Tiplam ADG BL</v>
      </c>
      <c r="EL115" s="364" t="s">
        <v>8</v>
      </c>
      <c r="EM115" s="365" t="s">
        <v>78</v>
      </c>
      <c r="EN115" s="364" t="s">
        <v>1742</v>
      </c>
      <c r="EO115" s="364" t="s">
        <v>194</v>
      </c>
      <c r="EP115" s="365" t="s">
        <v>78</v>
      </c>
      <c r="EQ115" s="365" t="s">
        <v>78</v>
      </c>
      <c r="ER115" s="364" t="s">
        <v>1748</v>
      </c>
      <c r="GA115" s="341" t="s">
        <v>1838</v>
      </c>
      <c r="GB115" s="341" t="s">
        <v>285</v>
      </c>
      <c r="GC115" s="340">
        <v>363</v>
      </c>
      <c r="GD115" s="339" t="s">
        <v>11</v>
      </c>
      <c r="GE115" s="338" t="s">
        <v>104</v>
      </c>
      <c r="GF115" s="337" t="s">
        <v>196</v>
      </c>
      <c r="GG115" s="336" t="s">
        <v>566</v>
      </c>
      <c r="GH115" s="336"/>
      <c r="GI115" s="336"/>
      <c r="GJ115" s="336"/>
      <c r="GK115" s="335" t="s">
        <v>104</v>
      </c>
      <c r="GL115" s="334" t="s">
        <v>932</v>
      </c>
      <c r="HH115" s="170">
        <f t="shared" si="18"/>
        <v>2710</v>
      </c>
      <c r="HI115" s="252"/>
      <c r="HJ115" s="171" t="s">
        <v>1839</v>
      </c>
      <c r="HK115" s="171" t="s">
        <v>1840</v>
      </c>
      <c r="HL115" s="171" t="s">
        <v>1601</v>
      </c>
      <c r="HM115" s="251" t="s">
        <v>32</v>
      </c>
      <c r="HN115" s="237" t="s">
        <v>494</v>
      </c>
      <c r="HO115" s="238" t="s">
        <v>194</v>
      </c>
      <c r="HP115" s="238" t="s">
        <v>470</v>
      </c>
      <c r="HQ115" s="237" t="s">
        <v>332</v>
      </c>
      <c r="HR115" s="236" t="s">
        <v>107</v>
      </c>
      <c r="HS115" s="250" t="s">
        <v>557</v>
      </c>
      <c r="HT115" s="238" t="s">
        <v>8</v>
      </c>
      <c r="HU115" s="236" t="s">
        <v>8</v>
      </c>
      <c r="HV115" s="237" t="s">
        <v>101</v>
      </c>
      <c r="HW115" s="236" t="s">
        <v>14</v>
      </c>
      <c r="JB115" s="7"/>
    </row>
    <row r="116" spans="5:262" ht="11.25" customHeight="1" x14ac:dyDescent="0.2"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AF116" s="171">
        <v>33</v>
      </c>
      <c r="AG116" s="225" t="s">
        <v>316</v>
      </c>
      <c r="AH116" s="225" t="s">
        <v>1741</v>
      </c>
      <c r="AI116" s="225" t="s">
        <v>316</v>
      </c>
      <c r="AJ116" s="225" t="s">
        <v>1742</v>
      </c>
      <c r="AL116" s="7"/>
      <c r="AQ116" s="7" t="s">
        <v>1841</v>
      </c>
      <c r="AR116" s="7" t="s">
        <v>56</v>
      </c>
      <c r="AS116" s="7" t="s">
        <v>1842</v>
      </c>
      <c r="AT116" s="7" t="s">
        <v>101</v>
      </c>
      <c r="AU116" s="7" t="s">
        <v>56</v>
      </c>
      <c r="AV116" s="352" t="s">
        <v>56</v>
      </c>
      <c r="AX116" s="7" t="s">
        <v>1843</v>
      </c>
      <c r="AY116" s="7" t="s">
        <v>56</v>
      </c>
      <c r="AZ116" s="7" t="s">
        <v>127</v>
      </c>
      <c r="BA116" s="7" t="s">
        <v>555</v>
      </c>
      <c r="BB116" s="7" t="s">
        <v>194</v>
      </c>
      <c r="BC116" s="7" t="s">
        <v>101</v>
      </c>
      <c r="BD116" s="241" t="s">
        <v>10</v>
      </c>
      <c r="BG116" s="7" t="s">
        <v>1844</v>
      </c>
      <c r="BH116" s="7" t="s">
        <v>56</v>
      </c>
      <c r="BI116" s="7" t="s">
        <v>199</v>
      </c>
      <c r="BJ116" s="7" t="s">
        <v>137</v>
      </c>
      <c r="BK116" s="7" t="s">
        <v>195</v>
      </c>
      <c r="BL116" s="7" t="s">
        <v>103</v>
      </c>
      <c r="BM116" s="241" t="s">
        <v>78</v>
      </c>
      <c r="BP116" s="235" t="str">
        <f t="shared" si="16"/>
        <v>PST COSAN5</v>
      </c>
      <c r="BQ116" s="225" t="s">
        <v>127</v>
      </c>
      <c r="BR116" s="171" t="s">
        <v>893</v>
      </c>
      <c r="BS116" s="171" t="s">
        <v>56</v>
      </c>
      <c r="BT116" s="241" t="s">
        <v>56</v>
      </c>
      <c r="BU116" s="241" t="s">
        <v>618</v>
      </c>
      <c r="BV116" s="241" t="s">
        <v>107</v>
      </c>
      <c r="BW116" s="241" t="s">
        <v>127</v>
      </c>
      <c r="CJ116" s="267">
        <f t="shared" si="19"/>
        <v>45328</v>
      </c>
      <c r="CK116" s="268">
        <f t="shared" si="23"/>
        <v>4</v>
      </c>
      <c r="CL116" s="267">
        <f t="shared" si="21"/>
        <v>45328.583333333336</v>
      </c>
      <c r="CM116" s="265">
        <v>3</v>
      </c>
      <c r="CN116" s="265" t="str">
        <f t="shared" si="13"/>
        <v>D+3</v>
      </c>
      <c r="CO116" s="266" t="str">
        <f t="shared" si="14"/>
        <v>3D+3</v>
      </c>
      <c r="CP116" s="260" t="str">
        <f t="shared" si="24"/>
        <v>D+3</v>
      </c>
      <c r="CQ116" s="265" t="s">
        <v>5</v>
      </c>
      <c r="DR116" s="330">
        <v>113</v>
      </c>
      <c r="DS116" s="329" t="s">
        <v>1845</v>
      </c>
      <c r="DT116" s="328">
        <v>113</v>
      </c>
      <c r="EB116" s="225" t="s">
        <v>11</v>
      </c>
      <c r="EC116" s="225" t="s">
        <v>55</v>
      </c>
      <c r="ED116" s="225" t="s">
        <v>107</v>
      </c>
      <c r="EK116" s="321" t="str">
        <f t="shared" si="22"/>
        <v>VLI Tiplam ADG BE</v>
      </c>
      <c r="EL116" s="319" t="s">
        <v>11</v>
      </c>
      <c r="EM116" s="320" t="s">
        <v>78</v>
      </c>
      <c r="EN116" s="319" t="s">
        <v>1742</v>
      </c>
      <c r="EO116" s="319" t="s">
        <v>195</v>
      </c>
      <c r="EP116" s="320" t="s">
        <v>78</v>
      </c>
      <c r="EQ116" s="320" t="s">
        <v>78</v>
      </c>
      <c r="ER116" s="319" t="s">
        <v>1748</v>
      </c>
      <c r="GA116" s="360" t="s">
        <v>1846</v>
      </c>
      <c r="GB116" s="360" t="s">
        <v>287</v>
      </c>
      <c r="GC116" s="359">
        <v>383</v>
      </c>
      <c r="GD116" s="358" t="s">
        <v>11</v>
      </c>
      <c r="GE116" s="357" t="s">
        <v>55</v>
      </c>
      <c r="GF116" s="356" t="s">
        <v>193</v>
      </c>
      <c r="GG116" s="355" t="s">
        <v>566</v>
      </c>
      <c r="GH116" s="355"/>
      <c r="GI116" s="355"/>
      <c r="GJ116" s="355"/>
      <c r="GK116" s="354" t="s">
        <v>55</v>
      </c>
      <c r="GL116" s="353" t="s">
        <v>681</v>
      </c>
      <c r="HH116" s="170">
        <f t="shared" si="18"/>
        <v>2716</v>
      </c>
      <c r="HI116" s="252"/>
      <c r="HJ116" s="171" t="s">
        <v>1847</v>
      </c>
      <c r="HK116" s="171" t="s">
        <v>1848</v>
      </c>
      <c r="HL116" s="171" t="s">
        <v>1601</v>
      </c>
      <c r="HM116" s="251" t="s">
        <v>32</v>
      </c>
      <c r="HN116" s="237" t="s">
        <v>494</v>
      </c>
      <c r="HO116" s="238" t="s">
        <v>194</v>
      </c>
      <c r="HP116" s="238" t="s">
        <v>470</v>
      </c>
      <c r="HQ116" s="237" t="s">
        <v>332</v>
      </c>
      <c r="HR116" s="236" t="s">
        <v>107</v>
      </c>
      <c r="HS116" s="250" t="s">
        <v>1849</v>
      </c>
      <c r="HT116" s="238" t="s">
        <v>8</v>
      </c>
      <c r="HU116" s="236" t="s">
        <v>8</v>
      </c>
      <c r="HV116" s="237" t="s">
        <v>101</v>
      </c>
      <c r="HW116" s="236" t="s">
        <v>14</v>
      </c>
      <c r="JB116" s="7"/>
    </row>
    <row r="117" spans="5:262" ht="11.25" customHeight="1" x14ac:dyDescent="0.2"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AF117" s="171">
        <v>34</v>
      </c>
      <c r="AG117" s="225" t="s">
        <v>316</v>
      </c>
      <c r="AH117" s="225" t="s">
        <v>1741</v>
      </c>
      <c r="AI117" s="225" t="s">
        <v>316</v>
      </c>
      <c r="AJ117" s="225" t="s">
        <v>1742</v>
      </c>
      <c r="AL117" s="7"/>
      <c r="AQ117" s="7" t="s">
        <v>1850</v>
      </c>
      <c r="AR117" s="7" t="s">
        <v>56</v>
      </c>
      <c r="AS117" s="7" t="s">
        <v>8</v>
      </c>
      <c r="AT117" s="7" t="s">
        <v>101</v>
      </c>
      <c r="AU117" s="7" t="s">
        <v>56</v>
      </c>
      <c r="AV117" s="352" t="s">
        <v>56</v>
      </c>
      <c r="AX117" s="7" t="s">
        <v>1851</v>
      </c>
      <c r="AY117" s="7" t="s">
        <v>56</v>
      </c>
      <c r="AZ117" s="7" t="s">
        <v>100</v>
      </c>
      <c r="BA117" s="7" t="s">
        <v>513</v>
      </c>
      <c r="BB117" s="7" t="s">
        <v>194</v>
      </c>
      <c r="BC117" s="7" t="s">
        <v>101</v>
      </c>
      <c r="BD117" s="241" t="s">
        <v>10</v>
      </c>
      <c r="BG117" s="7" t="s">
        <v>1852</v>
      </c>
      <c r="BH117" s="7" t="s">
        <v>11</v>
      </c>
      <c r="BI117" s="7" t="s">
        <v>107</v>
      </c>
      <c r="BJ117" s="7" t="s">
        <v>990</v>
      </c>
      <c r="BK117" s="7" t="s">
        <v>195</v>
      </c>
      <c r="BL117" s="7" t="s">
        <v>101</v>
      </c>
      <c r="BM117" s="241" t="s">
        <v>54</v>
      </c>
      <c r="BP117" s="235" t="str">
        <f t="shared" si="16"/>
        <v>PMC FIBRIA</v>
      </c>
      <c r="BQ117" s="225" t="s">
        <v>126</v>
      </c>
      <c r="BR117" s="171" t="s">
        <v>632</v>
      </c>
      <c r="BS117" s="171" t="s">
        <v>57</v>
      </c>
      <c r="BT117" s="241" t="s">
        <v>129</v>
      </c>
      <c r="BU117" s="241" t="s">
        <v>129</v>
      </c>
      <c r="BV117" s="241" t="s">
        <v>107</v>
      </c>
      <c r="BW117" s="241" t="s">
        <v>126</v>
      </c>
      <c r="CJ117" s="267">
        <f t="shared" si="19"/>
        <v>45328</v>
      </c>
      <c r="CK117" s="268">
        <f t="shared" si="23"/>
        <v>4</v>
      </c>
      <c r="CL117" s="267">
        <f t="shared" si="21"/>
        <v>45328.625</v>
      </c>
      <c r="CM117" s="265">
        <v>3</v>
      </c>
      <c r="CN117" s="265" t="str">
        <f t="shared" si="13"/>
        <v>D+3</v>
      </c>
      <c r="CO117" s="266" t="str">
        <f t="shared" si="14"/>
        <v>3D+3</v>
      </c>
      <c r="CP117" s="260" t="str">
        <f t="shared" si="24"/>
        <v>D+3</v>
      </c>
      <c r="CQ117" s="265" t="s">
        <v>5</v>
      </c>
      <c r="DR117" s="330">
        <v>114</v>
      </c>
      <c r="DS117" s="329" t="s">
        <v>1853</v>
      </c>
      <c r="DT117" s="328">
        <v>114</v>
      </c>
      <c r="EB117" s="225" t="s">
        <v>11</v>
      </c>
      <c r="EC117" s="225" t="s">
        <v>78</v>
      </c>
      <c r="ED117" s="225" t="s">
        <v>473</v>
      </c>
      <c r="EK117" s="363" t="str">
        <f t="shared" si="22"/>
        <v>MRS Tiplam ADG BL</v>
      </c>
      <c r="EL117" s="361" t="s">
        <v>10</v>
      </c>
      <c r="EM117" s="362" t="s">
        <v>78</v>
      </c>
      <c r="EN117" s="361" t="s">
        <v>1742</v>
      </c>
      <c r="EO117" s="361" t="s">
        <v>194</v>
      </c>
      <c r="EP117" s="362" t="s">
        <v>78</v>
      </c>
      <c r="EQ117" s="362" t="s">
        <v>78</v>
      </c>
      <c r="ER117" s="361" t="s">
        <v>1748</v>
      </c>
      <c r="GA117" s="351" t="s">
        <v>1854</v>
      </c>
      <c r="GB117" s="351" t="s">
        <v>289</v>
      </c>
      <c r="GC117" s="350">
        <v>392</v>
      </c>
      <c r="GD117" s="349" t="s">
        <v>11</v>
      </c>
      <c r="GE117" s="348" t="s">
        <v>55</v>
      </c>
      <c r="GF117" s="347" t="s">
        <v>198</v>
      </c>
      <c r="GG117" s="346" t="s">
        <v>566</v>
      </c>
      <c r="GH117" s="346"/>
      <c r="GI117" s="346"/>
      <c r="GJ117" s="346"/>
      <c r="GK117" s="345" t="s">
        <v>55</v>
      </c>
      <c r="GL117" s="344" t="s">
        <v>681</v>
      </c>
      <c r="HH117" s="170">
        <f t="shared" si="18"/>
        <v>2717</v>
      </c>
      <c r="HI117" s="252"/>
      <c r="HJ117" s="171" t="s">
        <v>1855</v>
      </c>
      <c r="HK117" s="171" t="s">
        <v>1856</v>
      </c>
      <c r="HL117" s="171" t="s">
        <v>1686</v>
      </c>
      <c r="HM117" s="251" t="s">
        <v>32</v>
      </c>
      <c r="HN117" s="237" t="s">
        <v>494</v>
      </c>
      <c r="HO117" s="238" t="s">
        <v>194</v>
      </c>
      <c r="HP117" s="238" t="s">
        <v>470</v>
      </c>
      <c r="HQ117" s="237" t="s">
        <v>332</v>
      </c>
      <c r="HR117" s="236" t="s">
        <v>107</v>
      </c>
      <c r="HS117" s="250" t="s">
        <v>1262</v>
      </c>
      <c r="HT117" s="238" t="s">
        <v>8</v>
      </c>
      <c r="HU117" s="236" t="s">
        <v>24</v>
      </c>
      <c r="HV117" s="237" t="s">
        <v>101</v>
      </c>
      <c r="HW117" s="236" t="s">
        <v>14</v>
      </c>
      <c r="JB117" s="7"/>
    </row>
    <row r="118" spans="5:262" ht="11.25" customHeight="1" x14ac:dyDescent="0.2"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AF118" s="171">
        <v>35</v>
      </c>
      <c r="AG118" s="225" t="s">
        <v>316</v>
      </c>
      <c r="AH118" s="225" t="s">
        <v>1741</v>
      </c>
      <c r="AI118" s="225" t="s">
        <v>316</v>
      </c>
      <c r="AJ118" s="225" t="s">
        <v>1742</v>
      </c>
      <c r="AL118" s="7"/>
      <c r="AQ118" s="7" t="s">
        <v>1857</v>
      </c>
      <c r="AR118" s="7" t="s">
        <v>56</v>
      </c>
      <c r="AS118" s="7" t="s">
        <v>525</v>
      </c>
      <c r="AT118" s="7" t="s">
        <v>103</v>
      </c>
      <c r="AU118" s="7" t="s">
        <v>56</v>
      </c>
      <c r="AV118" s="352" t="s">
        <v>56</v>
      </c>
      <c r="AX118" s="7" t="s">
        <v>1858</v>
      </c>
      <c r="AY118" s="7" t="s">
        <v>56</v>
      </c>
      <c r="AZ118" s="7" t="s">
        <v>473</v>
      </c>
      <c r="BA118" s="7" t="s">
        <v>472</v>
      </c>
      <c r="BB118" s="7" t="s">
        <v>195</v>
      </c>
      <c r="BC118" s="7" t="s">
        <v>103</v>
      </c>
      <c r="BD118" s="241" t="s">
        <v>11</v>
      </c>
      <c r="BG118" s="7" t="s">
        <v>1859</v>
      </c>
      <c r="BH118" s="7" t="s">
        <v>56</v>
      </c>
      <c r="BI118" s="7" t="s">
        <v>100</v>
      </c>
      <c r="BJ118" s="7" t="s">
        <v>557</v>
      </c>
      <c r="BK118" s="7" t="s">
        <v>195</v>
      </c>
      <c r="BL118" s="7" t="s">
        <v>101</v>
      </c>
      <c r="BM118" s="241" t="s">
        <v>27</v>
      </c>
      <c r="BP118" s="235" t="str">
        <f t="shared" si="16"/>
        <v>PMC NST</v>
      </c>
      <c r="BQ118" s="225" t="s">
        <v>126</v>
      </c>
      <c r="BR118" s="171" t="s">
        <v>960</v>
      </c>
      <c r="BS118" s="171" t="s">
        <v>57</v>
      </c>
      <c r="BT118" s="241" t="s">
        <v>129</v>
      </c>
      <c r="BU118" s="241" t="s">
        <v>129</v>
      </c>
      <c r="BV118" s="241" t="s">
        <v>107</v>
      </c>
      <c r="BW118" s="241" t="s">
        <v>126</v>
      </c>
      <c r="CJ118" s="267">
        <f t="shared" si="19"/>
        <v>45328</v>
      </c>
      <c r="CK118" s="268">
        <f t="shared" si="23"/>
        <v>4</v>
      </c>
      <c r="CL118" s="267">
        <f t="shared" si="21"/>
        <v>45328.666666666664</v>
      </c>
      <c r="CM118" s="265">
        <v>3</v>
      </c>
      <c r="CN118" s="265" t="str">
        <f t="shared" si="13"/>
        <v>D+3</v>
      </c>
      <c r="CO118" s="266" t="str">
        <f t="shared" si="14"/>
        <v>3D+3</v>
      </c>
      <c r="CP118" s="260" t="str">
        <f t="shared" si="24"/>
        <v>D+3</v>
      </c>
      <c r="CQ118" s="265" t="s">
        <v>5</v>
      </c>
      <c r="DR118" s="330">
        <v>115</v>
      </c>
      <c r="DS118" s="329" t="s">
        <v>110</v>
      </c>
      <c r="DT118" s="328">
        <v>115</v>
      </c>
      <c r="EK118" s="318" t="str">
        <f t="shared" si="22"/>
        <v>MRS Rumo FLO BL</v>
      </c>
      <c r="EL118" s="316" t="s">
        <v>10</v>
      </c>
      <c r="EM118" s="317" t="s">
        <v>56</v>
      </c>
      <c r="EN118" s="316" t="s">
        <v>475</v>
      </c>
      <c r="EO118" s="316" t="s">
        <v>194</v>
      </c>
      <c r="EP118" s="317" t="s">
        <v>56</v>
      </c>
      <c r="EQ118" s="317" t="s">
        <v>56</v>
      </c>
      <c r="ER118" s="316" t="s">
        <v>2</v>
      </c>
      <c r="GA118" s="341" t="s">
        <v>1860</v>
      </c>
      <c r="GB118" s="341" t="s">
        <v>291</v>
      </c>
      <c r="GC118" s="340">
        <v>401</v>
      </c>
      <c r="GD118" s="339" t="s">
        <v>11</v>
      </c>
      <c r="GE118" s="338" t="s">
        <v>55</v>
      </c>
      <c r="GF118" s="337" t="s">
        <v>196</v>
      </c>
      <c r="GG118" s="336" t="s">
        <v>566</v>
      </c>
      <c r="GH118" s="336"/>
      <c r="GI118" s="336"/>
      <c r="GJ118" s="336"/>
      <c r="GK118" s="335" t="s">
        <v>55</v>
      </c>
      <c r="GL118" s="334" t="s">
        <v>681</v>
      </c>
      <c r="HH118" s="170">
        <f t="shared" si="18"/>
        <v>2721</v>
      </c>
      <c r="HI118" s="252"/>
      <c r="HJ118" s="171" t="s">
        <v>1861</v>
      </c>
      <c r="HK118" s="171" t="s">
        <v>1862</v>
      </c>
      <c r="HL118" s="171" t="s">
        <v>1601</v>
      </c>
      <c r="HM118" s="251" t="s">
        <v>32</v>
      </c>
      <c r="HN118" s="237" t="s">
        <v>494</v>
      </c>
      <c r="HO118" s="238" t="s">
        <v>194</v>
      </c>
      <c r="HP118" s="238" t="s">
        <v>470</v>
      </c>
      <c r="HQ118" s="237" t="s">
        <v>332</v>
      </c>
      <c r="HR118" s="236" t="s">
        <v>107</v>
      </c>
      <c r="HS118" s="250" t="s">
        <v>1863</v>
      </c>
      <c r="HT118" s="238" t="s">
        <v>8</v>
      </c>
      <c r="HU118" s="236" t="s">
        <v>8</v>
      </c>
      <c r="HV118" s="237" t="s">
        <v>101</v>
      </c>
      <c r="HW118" s="236" t="s">
        <v>14</v>
      </c>
      <c r="JB118" s="7"/>
    </row>
    <row r="119" spans="5:262" x14ac:dyDescent="0.2"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AF119" s="171">
        <v>36</v>
      </c>
      <c r="AG119" s="225" t="s">
        <v>316</v>
      </c>
      <c r="AH119" s="225" t="s">
        <v>1741</v>
      </c>
      <c r="AI119" s="225" t="s">
        <v>316</v>
      </c>
      <c r="AJ119" s="225" t="s">
        <v>1742</v>
      </c>
      <c r="AL119" s="7"/>
      <c r="AQ119" s="7" t="s">
        <v>1864</v>
      </c>
      <c r="AR119" s="7" t="s">
        <v>56</v>
      </c>
      <c r="AS119" s="7" t="s">
        <v>495</v>
      </c>
      <c r="AT119" s="7" t="s">
        <v>103</v>
      </c>
      <c r="AU119" s="7" t="s">
        <v>56</v>
      </c>
      <c r="AV119" s="352" t="s">
        <v>56</v>
      </c>
      <c r="AX119" s="7" t="s">
        <v>1395</v>
      </c>
      <c r="AY119" s="7" t="s">
        <v>10</v>
      </c>
      <c r="AZ119" s="7" t="s">
        <v>107</v>
      </c>
      <c r="BA119" s="7" t="s">
        <v>10</v>
      </c>
      <c r="BB119" s="7" t="s">
        <v>194</v>
      </c>
      <c r="BC119" s="7" t="s">
        <v>105</v>
      </c>
      <c r="BD119" s="241" t="s">
        <v>10</v>
      </c>
      <c r="BG119" s="7" t="s">
        <v>1865</v>
      </c>
      <c r="BH119" s="7" t="s">
        <v>56</v>
      </c>
      <c r="BI119" s="7" t="s">
        <v>107</v>
      </c>
      <c r="BJ119" s="7" t="s">
        <v>53</v>
      </c>
      <c r="BK119" s="7" t="s">
        <v>195</v>
      </c>
      <c r="BL119" s="7" t="s">
        <v>101</v>
      </c>
      <c r="BM119" s="241" t="s">
        <v>478</v>
      </c>
      <c r="BP119" s="235" t="str">
        <f t="shared" si="16"/>
        <v>PMC VCP</v>
      </c>
      <c r="BQ119" s="225" t="s">
        <v>126</v>
      </c>
      <c r="BR119" s="171" t="s">
        <v>731</v>
      </c>
      <c r="BS119" s="171" t="s">
        <v>57</v>
      </c>
      <c r="BT119" s="241" t="s">
        <v>129</v>
      </c>
      <c r="BU119" s="241" t="s">
        <v>129</v>
      </c>
      <c r="BV119" s="241" t="s">
        <v>107</v>
      </c>
      <c r="BW119" s="241" t="s">
        <v>126</v>
      </c>
      <c r="CJ119" s="267">
        <f t="shared" si="19"/>
        <v>45328</v>
      </c>
      <c r="CK119" s="268">
        <f t="shared" si="23"/>
        <v>4</v>
      </c>
      <c r="CL119" s="267">
        <f t="shared" si="21"/>
        <v>45328.708333333336</v>
      </c>
      <c r="CM119" s="265">
        <v>3</v>
      </c>
      <c r="CN119" s="265" t="str">
        <f t="shared" ref="CN119:CN182" si="25">"D+"&amp;CK119-1</f>
        <v>D+3</v>
      </c>
      <c r="CO119" s="266" t="str">
        <f t="shared" ref="CO119:CO182" si="26">CM119&amp;CN119</f>
        <v>3D+3</v>
      </c>
      <c r="CP119" s="260" t="str">
        <f t="shared" si="24"/>
        <v>D+3</v>
      </c>
      <c r="CQ119" s="265" t="s">
        <v>5</v>
      </c>
      <c r="DR119" s="330">
        <v>116</v>
      </c>
      <c r="DS119" s="329" t="s">
        <v>1866</v>
      </c>
      <c r="DT119" s="328">
        <v>116</v>
      </c>
      <c r="EK119" s="315" t="str">
        <f t="shared" si="22"/>
        <v>RUMO Rumo FLO BL</v>
      </c>
      <c r="EL119" s="313" t="s">
        <v>8</v>
      </c>
      <c r="EM119" s="314" t="s">
        <v>56</v>
      </c>
      <c r="EN119" s="313" t="s">
        <v>475</v>
      </c>
      <c r="EO119" s="313" t="s">
        <v>194</v>
      </c>
      <c r="EP119" s="314" t="s">
        <v>56</v>
      </c>
      <c r="EQ119" s="314" t="s">
        <v>56</v>
      </c>
      <c r="ER119" s="313" t="s">
        <v>2</v>
      </c>
      <c r="GA119" s="360" t="s">
        <v>1867</v>
      </c>
      <c r="GB119" s="360" t="s">
        <v>309</v>
      </c>
      <c r="GC119" s="359">
        <v>421</v>
      </c>
      <c r="GD119" s="358" t="s">
        <v>11</v>
      </c>
      <c r="GE119" s="357" t="s">
        <v>26</v>
      </c>
      <c r="GF119" s="356" t="s">
        <v>193</v>
      </c>
      <c r="GG119" s="355" t="s">
        <v>566</v>
      </c>
      <c r="GH119" s="355"/>
      <c r="GI119" s="355"/>
      <c r="GJ119" s="355"/>
      <c r="GK119" s="354" t="s">
        <v>26</v>
      </c>
      <c r="GL119" s="353" t="s">
        <v>26</v>
      </c>
      <c r="HH119" s="170">
        <f t="shared" si="18"/>
        <v>2722</v>
      </c>
      <c r="HI119" s="252"/>
      <c r="HJ119" s="171" t="s">
        <v>1868</v>
      </c>
      <c r="HK119" s="171" t="s">
        <v>1869</v>
      </c>
      <c r="HL119" s="171" t="s">
        <v>1601</v>
      </c>
      <c r="HM119" s="251" t="s">
        <v>32</v>
      </c>
      <c r="HN119" s="237" t="s">
        <v>494</v>
      </c>
      <c r="HO119" s="238" t="s">
        <v>194</v>
      </c>
      <c r="HP119" s="238" t="s">
        <v>470</v>
      </c>
      <c r="HQ119" s="237" t="s">
        <v>332</v>
      </c>
      <c r="HR119" s="236" t="s">
        <v>107</v>
      </c>
      <c r="HS119" s="250" t="s">
        <v>1870</v>
      </c>
      <c r="HT119" s="238" t="s">
        <v>8</v>
      </c>
      <c r="HU119" s="236" t="s">
        <v>8</v>
      </c>
      <c r="HV119" s="237" t="s">
        <v>101</v>
      </c>
      <c r="HW119" s="236" t="s">
        <v>14</v>
      </c>
      <c r="JB119" s="7"/>
    </row>
    <row r="120" spans="5:262" x14ac:dyDescent="0.2"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AF120" s="171">
        <v>52</v>
      </c>
      <c r="AG120" s="225" t="s">
        <v>316</v>
      </c>
      <c r="AH120" s="225" t="s">
        <v>1741</v>
      </c>
      <c r="AI120" s="225" t="s">
        <v>316</v>
      </c>
      <c r="AJ120" s="225" t="s">
        <v>1742</v>
      </c>
      <c r="AL120" s="7"/>
      <c r="AQ120" s="7" t="s">
        <v>1871</v>
      </c>
      <c r="AR120" s="7" t="s">
        <v>56</v>
      </c>
      <c r="AS120" s="7" t="s">
        <v>513</v>
      </c>
      <c r="AT120" s="7" t="s">
        <v>103</v>
      </c>
      <c r="AU120" s="7" t="s">
        <v>56</v>
      </c>
      <c r="AV120" s="352" t="s">
        <v>56</v>
      </c>
      <c r="AX120" s="7" t="s">
        <v>1872</v>
      </c>
      <c r="AY120" s="7" t="s">
        <v>56</v>
      </c>
      <c r="AZ120" s="7" t="s">
        <v>100</v>
      </c>
      <c r="BA120" s="7" t="s">
        <v>472</v>
      </c>
      <c r="BB120" s="7" t="s">
        <v>195</v>
      </c>
      <c r="BC120" s="7" t="s">
        <v>101</v>
      </c>
      <c r="BD120" s="241" t="s">
        <v>11</v>
      </c>
      <c r="BG120" s="7" t="s">
        <v>1873</v>
      </c>
      <c r="BH120" s="7" t="s">
        <v>56</v>
      </c>
      <c r="BI120" s="7" t="s">
        <v>107</v>
      </c>
      <c r="BJ120" s="7" t="s">
        <v>404</v>
      </c>
      <c r="BK120" s="7" t="s">
        <v>194</v>
      </c>
      <c r="BL120" s="7" t="s">
        <v>101</v>
      </c>
      <c r="BM120" s="241" t="s">
        <v>56</v>
      </c>
      <c r="BP120" s="235" t="str">
        <f t="shared" si="16"/>
        <v>PSN 400</v>
      </c>
      <c r="BQ120" s="225" t="s">
        <v>107</v>
      </c>
      <c r="BR120" s="171">
        <v>400</v>
      </c>
      <c r="BS120" s="171" t="s">
        <v>53</v>
      </c>
      <c r="BT120" s="241" t="s">
        <v>102</v>
      </c>
      <c r="BU120" s="241" t="s">
        <v>102</v>
      </c>
      <c r="BV120" s="241" t="s">
        <v>107</v>
      </c>
      <c r="BW120" s="241" t="s">
        <v>125</v>
      </c>
      <c r="CJ120" s="263">
        <f t="shared" si="19"/>
        <v>45328</v>
      </c>
      <c r="CK120" s="264">
        <f t="shared" si="23"/>
        <v>4</v>
      </c>
      <c r="CL120" s="263">
        <f t="shared" si="21"/>
        <v>45328.75</v>
      </c>
      <c r="CM120" s="262">
        <v>3</v>
      </c>
      <c r="CN120" s="262" t="str">
        <f t="shared" si="25"/>
        <v>D+3</v>
      </c>
      <c r="CO120" s="261" t="str">
        <f t="shared" si="26"/>
        <v>3D+3</v>
      </c>
      <c r="CP120" s="260" t="str">
        <f t="shared" si="24"/>
        <v>D+3</v>
      </c>
      <c r="CQ120" s="262" t="s">
        <v>5</v>
      </c>
      <c r="DR120" s="330">
        <v>117</v>
      </c>
      <c r="DS120" s="329" t="s">
        <v>1874</v>
      </c>
      <c r="DT120" s="328">
        <v>117</v>
      </c>
      <c r="EK120" s="312" t="str">
        <f t="shared" si="22"/>
        <v>VLI Rumo FLO BE</v>
      </c>
      <c r="EL120" s="310" t="s">
        <v>11</v>
      </c>
      <c r="EM120" s="311" t="s">
        <v>56</v>
      </c>
      <c r="EN120" s="310" t="s">
        <v>475</v>
      </c>
      <c r="EO120" s="310" t="s">
        <v>195</v>
      </c>
      <c r="EP120" s="311" t="s">
        <v>56</v>
      </c>
      <c r="EQ120" s="311" t="s">
        <v>56</v>
      </c>
      <c r="ER120" s="310" t="s">
        <v>2</v>
      </c>
      <c r="GA120" s="351" t="s">
        <v>1875</v>
      </c>
      <c r="GB120" s="351" t="s">
        <v>311</v>
      </c>
      <c r="GC120" s="350">
        <v>430</v>
      </c>
      <c r="GD120" s="349" t="s">
        <v>11</v>
      </c>
      <c r="GE120" s="348" t="s">
        <v>26</v>
      </c>
      <c r="GF120" s="347" t="s">
        <v>198</v>
      </c>
      <c r="GG120" s="346" t="s">
        <v>566</v>
      </c>
      <c r="GH120" s="346"/>
      <c r="GI120" s="346"/>
      <c r="GJ120" s="346"/>
      <c r="GK120" s="345" t="s">
        <v>26</v>
      </c>
      <c r="GL120" s="344" t="s">
        <v>26</v>
      </c>
      <c r="HH120" s="170">
        <f t="shared" si="18"/>
        <v>2723</v>
      </c>
      <c r="HI120" s="252"/>
      <c r="HJ120" s="171" t="s">
        <v>1876</v>
      </c>
      <c r="HK120" s="171" t="s">
        <v>1877</v>
      </c>
      <c r="HL120" s="171" t="s">
        <v>1686</v>
      </c>
      <c r="HM120" s="251" t="s">
        <v>32</v>
      </c>
      <c r="HN120" s="237" t="s">
        <v>494</v>
      </c>
      <c r="HO120" s="238" t="s">
        <v>194</v>
      </c>
      <c r="HP120" s="238" t="s">
        <v>470</v>
      </c>
      <c r="HQ120" s="237" t="s">
        <v>332</v>
      </c>
      <c r="HR120" s="236" t="s">
        <v>107</v>
      </c>
      <c r="HS120" s="250" t="s">
        <v>743</v>
      </c>
      <c r="HT120" s="238" t="s">
        <v>8</v>
      </c>
      <c r="HU120" s="236" t="s">
        <v>24</v>
      </c>
      <c r="HV120" s="237" t="s">
        <v>101</v>
      </c>
      <c r="HW120" s="236" t="s">
        <v>14</v>
      </c>
      <c r="JB120" s="7"/>
    </row>
    <row r="121" spans="5:262" x14ac:dyDescent="0.2"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AF121" s="171">
        <v>54</v>
      </c>
      <c r="AG121" s="225" t="s">
        <v>316</v>
      </c>
      <c r="AH121" s="225" t="s">
        <v>1741</v>
      </c>
      <c r="AI121" s="225" t="s">
        <v>316</v>
      </c>
      <c r="AJ121" s="225" t="s">
        <v>1742</v>
      </c>
      <c r="AL121" s="7"/>
      <c r="AQ121" s="7" t="s">
        <v>1878</v>
      </c>
      <c r="AR121" s="7" t="s">
        <v>56</v>
      </c>
      <c r="AS121" s="7" t="s">
        <v>741</v>
      </c>
      <c r="AT121" s="7" t="s">
        <v>103</v>
      </c>
      <c r="AU121" s="7" t="s">
        <v>56</v>
      </c>
      <c r="AV121" s="352" t="s">
        <v>56</v>
      </c>
      <c r="AX121" s="7" t="s">
        <v>1859</v>
      </c>
      <c r="AY121" s="7" t="s">
        <v>56</v>
      </c>
      <c r="AZ121" s="7" t="s">
        <v>100</v>
      </c>
      <c r="BA121" s="7" t="s">
        <v>557</v>
      </c>
      <c r="BB121" s="7" t="s">
        <v>195</v>
      </c>
      <c r="BC121" s="7" t="s">
        <v>101</v>
      </c>
      <c r="BD121" s="241" t="s">
        <v>10</v>
      </c>
      <c r="BG121" s="7" t="s">
        <v>1879</v>
      </c>
      <c r="BH121" s="7" t="s">
        <v>56</v>
      </c>
      <c r="BI121" s="7" t="s">
        <v>100</v>
      </c>
      <c r="BJ121" s="7" t="s">
        <v>27</v>
      </c>
      <c r="BK121" s="7" t="s">
        <v>194</v>
      </c>
      <c r="BL121" s="7" t="s">
        <v>101</v>
      </c>
      <c r="BM121" s="241" t="s">
        <v>27</v>
      </c>
      <c r="BP121" s="235" t="str">
        <f t="shared" si="16"/>
        <v>PSN 486</v>
      </c>
      <c r="BQ121" s="225" t="s">
        <v>107</v>
      </c>
      <c r="BR121" s="171">
        <v>486</v>
      </c>
      <c r="BS121" s="171" t="s">
        <v>53</v>
      </c>
      <c r="BT121" s="241" t="s">
        <v>104</v>
      </c>
      <c r="BU121" s="241" t="s">
        <v>104</v>
      </c>
      <c r="BV121" s="241" t="s">
        <v>107</v>
      </c>
      <c r="BW121" s="241" t="s">
        <v>125</v>
      </c>
      <c r="CJ121" s="271">
        <f t="shared" si="19"/>
        <v>45328</v>
      </c>
      <c r="CK121" s="272">
        <f t="shared" si="23"/>
        <v>4</v>
      </c>
      <c r="CL121" s="271">
        <f t="shared" si="21"/>
        <v>45328.791666666664</v>
      </c>
      <c r="CM121" s="269">
        <v>4</v>
      </c>
      <c r="CN121" s="269" t="str">
        <f t="shared" si="25"/>
        <v>D+3</v>
      </c>
      <c r="CO121" s="270" t="str">
        <f t="shared" si="26"/>
        <v>4D+3</v>
      </c>
      <c r="CP121" s="260" t="str">
        <f t="shared" si="24"/>
        <v>D+3</v>
      </c>
      <c r="CQ121" s="269" t="s">
        <v>5</v>
      </c>
      <c r="DR121" s="330">
        <v>118</v>
      </c>
      <c r="DS121" s="329" t="s">
        <v>1880</v>
      </c>
      <c r="DT121" s="328">
        <v>118</v>
      </c>
      <c r="EK121" s="309" t="str">
        <f t="shared" si="22"/>
        <v>MRS Rumo MIL BL</v>
      </c>
      <c r="EL121" s="307" t="s">
        <v>10</v>
      </c>
      <c r="EM121" s="308" t="s">
        <v>56</v>
      </c>
      <c r="EN121" s="307" t="s">
        <v>563</v>
      </c>
      <c r="EO121" s="307" t="s">
        <v>194</v>
      </c>
      <c r="EP121" s="308" t="s">
        <v>56</v>
      </c>
      <c r="EQ121" s="308" t="s">
        <v>56</v>
      </c>
      <c r="ER121" s="307" t="s">
        <v>2</v>
      </c>
      <c r="GA121" s="341" t="s">
        <v>1881</v>
      </c>
      <c r="GB121" s="341" t="s">
        <v>313</v>
      </c>
      <c r="GC121" s="340">
        <v>439</v>
      </c>
      <c r="GD121" s="339" t="s">
        <v>11</v>
      </c>
      <c r="GE121" s="338" t="s">
        <v>26</v>
      </c>
      <c r="GF121" s="337" t="s">
        <v>196</v>
      </c>
      <c r="GG121" s="336" t="s">
        <v>566</v>
      </c>
      <c r="GH121" s="336"/>
      <c r="GI121" s="336"/>
      <c r="GJ121" s="336"/>
      <c r="GK121" s="335" t="s">
        <v>26</v>
      </c>
      <c r="GL121" s="334" t="s">
        <v>26</v>
      </c>
      <c r="HH121" s="170">
        <f t="shared" si="18"/>
        <v>2729</v>
      </c>
      <c r="HI121" s="252"/>
      <c r="HJ121" s="171" t="s">
        <v>1882</v>
      </c>
      <c r="HK121" s="171" t="s">
        <v>1883</v>
      </c>
      <c r="HL121" s="171" t="s">
        <v>1601</v>
      </c>
      <c r="HM121" s="251" t="s">
        <v>32</v>
      </c>
      <c r="HN121" s="237" t="s">
        <v>494</v>
      </c>
      <c r="HO121" s="238" t="s">
        <v>194</v>
      </c>
      <c r="HP121" s="238" t="s">
        <v>470</v>
      </c>
      <c r="HQ121" s="237" t="s">
        <v>332</v>
      </c>
      <c r="HR121" s="236" t="s">
        <v>107</v>
      </c>
      <c r="HS121" s="250" t="s">
        <v>743</v>
      </c>
      <c r="HT121" s="238" t="s">
        <v>8</v>
      </c>
      <c r="HU121" s="236" t="s">
        <v>8</v>
      </c>
      <c r="HV121" s="237" t="s">
        <v>101</v>
      </c>
      <c r="HW121" s="236" t="s">
        <v>14</v>
      </c>
      <c r="JB121" s="7"/>
    </row>
    <row r="122" spans="5:262" x14ac:dyDescent="0.2"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AF122" s="171">
        <v>67</v>
      </c>
      <c r="AG122" s="225" t="s">
        <v>316</v>
      </c>
      <c r="AH122" s="225" t="s">
        <v>1741</v>
      </c>
      <c r="AI122" s="225" t="s">
        <v>316</v>
      </c>
      <c r="AJ122" s="225" t="s">
        <v>1742</v>
      </c>
      <c r="AL122" s="7"/>
      <c r="AQ122" s="7" t="s">
        <v>1884</v>
      </c>
      <c r="AR122" s="7" t="s">
        <v>56</v>
      </c>
      <c r="AS122" s="7" t="s">
        <v>557</v>
      </c>
      <c r="AT122" s="7" t="s">
        <v>103</v>
      </c>
      <c r="AU122" s="7" t="s">
        <v>56</v>
      </c>
      <c r="AV122" s="352" t="s">
        <v>56</v>
      </c>
      <c r="AX122" s="7" t="s">
        <v>1885</v>
      </c>
      <c r="AY122" s="7" t="s">
        <v>56</v>
      </c>
      <c r="AZ122" s="7" t="s">
        <v>125</v>
      </c>
      <c r="BA122" s="7" t="s">
        <v>53</v>
      </c>
      <c r="BB122" s="7" t="s">
        <v>195</v>
      </c>
      <c r="BC122" s="7" t="s">
        <v>101</v>
      </c>
      <c r="BD122" s="241" t="s">
        <v>10</v>
      </c>
      <c r="BG122" s="7" t="s">
        <v>1886</v>
      </c>
      <c r="BH122" s="7" t="s">
        <v>10</v>
      </c>
      <c r="BI122" s="7" t="s">
        <v>627</v>
      </c>
      <c r="BJ122" s="7" t="s">
        <v>1431</v>
      </c>
      <c r="BK122" s="7" t="s">
        <v>194</v>
      </c>
      <c r="BL122" s="7" t="s">
        <v>316</v>
      </c>
      <c r="BM122" s="241" t="s">
        <v>1063</v>
      </c>
      <c r="BP122" s="235" t="str">
        <f t="shared" si="16"/>
        <v>PSN 400 - ADM.1 (PORTOFER) / MARCO 400 (;</v>
      </c>
      <c r="BQ122" s="225" t="s">
        <v>107</v>
      </c>
      <c r="BR122" s="171" t="s">
        <v>559</v>
      </c>
      <c r="BS122" s="171" t="s">
        <v>53</v>
      </c>
      <c r="BT122" s="241" t="s">
        <v>102</v>
      </c>
      <c r="BU122" s="241" t="s">
        <v>102</v>
      </c>
      <c r="BV122" s="241" t="s">
        <v>107</v>
      </c>
      <c r="BW122" s="241" t="s">
        <v>125</v>
      </c>
      <c r="CJ122" s="267">
        <f t="shared" si="19"/>
        <v>45328</v>
      </c>
      <c r="CK122" s="268">
        <f t="shared" si="23"/>
        <v>4</v>
      </c>
      <c r="CL122" s="267">
        <f t="shared" si="21"/>
        <v>45328.833333333336</v>
      </c>
      <c r="CM122" s="265">
        <v>4</v>
      </c>
      <c r="CN122" s="265" t="str">
        <f t="shared" si="25"/>
        <v>D+3</v>
      </c>
      <c r="CO122" s="266" t="str">
        <f t="shared" si="26"/>
        <v>4D+3</v>
      </c>
      <c r="CP122" s="260" t="str">
        <f t="shared" si="24"/>
        <v>D+3</v>
      </c>
      <c r="CQ122" s="265" t="s">
        <v>5</v>
      </c>
      <c r="DR122" s="330">
        <v>119</v>
      </c>
      <c r="DS122" s="329" t="s">
        <v>1887</v>
      </c>
      <c r="DT122" s="328">
        <v>119</v>
      </c>
      <c r="EK122" s="306" t="str">
        <f t="shared" si="22"/>
        <v>RUMO Rumo MIL BL</v>
      </c>
      <c r="EL122" s="304" t="s">
        <v>8</v>
      </c>
      <c r="EM122" s="305" t="s">
        <v>56</v>
      </c>
      <c r="EN122" s="304" t="s">
        <v>563</v>
      </c>
      <c r="EO122" s="304" t="s">
        <v>194</v>
      </c>
      <c r="EP122" s="305" t="s">
        <v>56</v>
      </c>
      <c r="EQ122" s="305" t="s">
        <v>56</v>
      </c>
      <c r="ER122" s="304" t="s">
        <v>2</v>
      </c>
      <c r="GA122" s="360" t="s">
        <v>1888</v>
      </c>
      <c r="GB122" s="360" t="s">
        <v>301</v>
      </c>
      <c r="GC122" s="359">
        <v>459</v>
      </c>
      <c r="GD122" s="358" t="s">
        <v>11</v>
      </c>
      <c r="GE122" s="357" t="s">
        <v>25</v>
      </c>
      <c r="GF122" s="356" t="s">
        <v>193</v>
      </c>
      <c r="GG122" s="355" t="s">
        <v>566</v>
      </c>
      <c r="GH122" s="355"/>
      <c r="GI122" s="355"/>
      <c r="GJ122" s="355"/>
      <c r="GK122" s="354" t="s">
        <v>25</v>
      </c>
      <c r="GL122" s="353" t="s">
        <v>25</v>
      </c>
      <c r="HH122" s="170">
        <f t="shared" si="18"/>
        <v>2742</v>
      </c>
      <c r="HI122" s="252"/>
      <c r="HJ122" s="171" t="s">
        <v>1889</v>
      </c>
      <c r="HK122" s="171" t="s">
        <v>1890</v>
      </c>
      <c r="HL122" s="171" t="s">
        <v>1601</v>
      </c>
      <c r="HM122" s="251" t="s">
        <v>32</v>
      </c>
      <c r="HN122" s="237" t="s">
        <v>494</v>
      </c>
      <c r="HO122" s="238" t="s">
        <v>194</v>
      </c>
      <c r="HP122" s="238" t="s">
        <v>470</v>
      </c>
      <c r="HQ122" s="237" t="s">
        <v>332</v>
      </c>
      <c r="HR122" s="236" t="s">
        <v>107</v>
      </c>
      <c r="HS122" s="250" t="s">
        <v>1891</v>
      </c>
      <c r="HT122" s="238" t="s">
        <v>8</v>
      </c>
      <c r="HU122" s="236" t="s">
        <v>8</v>
      </c>
      <c r="HV122" s="237" t="s">
        <v>101</v>
      </c>
      <c r="HW122" s="236" t="s">
        <v>14</v>
      </c>
      <c r="JB122" s="7"/>
    </row>
    <row r="123" spans="5:262" x14ac:dyDescent="0.2"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AF123" s="171">
        <v>68</v>
      </c>
      <c r="AG123" s="225" t="s">
        <v>316</v>
      </c>
      <c r="AH123" s="225" t="s">
        <v>1741</v>
      </c>
      <c r="AI123" s="225" t="s">
        <v>316</v>
      </c>
      <c r="AJ123" s="225" t="s">
        <v>1742</v>
      </c>
      <c r="AL123" s="7"/>
      <c r="AQ123" s="7" t="s">
        <v>1892</v>
      </c>
      <c r="AR123" s="7" t="s">
        <v>56</v>
      </c>
      <c r="AS123" s="7" t="s">
        <v>569</v>
      </c>
      <c r="AT123" s="7" t="s">
        <v>103</v>
      </c>
      <c r="AU123" s="7" t="s">
        <v>56</v>
      </c>
      <c r="AV123" s="352" t="s">
        <v>56</v>
      </c>
      <c r="AX123" s="7" t="s">
        <v>1893</v>
      </c>
      <c r="AY123" s="7" t="s">
        <v>56</v>
      </c>
      <c r="AZ123" s="7" t="s">
        <v>125</v>
      </c>
      <c r="BA123" s="7" t="s">
        <v>472</v>
      </c>
      <c r="BB123" s="7" t="s">
        <v>195</v>
      </c>
      <c r="BC123" s="7" t="s">
        <v>101</v>
      </c>
      <c r="BD123" s="241" t="s">
        <v>11</v>
      </c>
      <c r="BG123" s="7" t="s">
        <v>1894</v>
      </c>
      <c r="BH123" s="7" t="s">
        <v>56</v>
      </c>
      <c r="BI123" s="7" t="s">
        <v>199</v>
      </c>
      <c r="BJ123" s="7" t="s">
        <v>53</v>
      </c>
      <c r="BK123" s="7" t="s">
        <v>195</v>
      </c>
      <c r="BL123" s="7" t="s">
        <v>101</v>
      </c>
      <c r="BM123" s="241" t="s">
        <v>78</v>
      </c>
      <c r="BP123" s="235" t="str">
        <f t="shared" si="16"/>
        <v>PSN 486 - ADM.1;</v>
      </c>
      <c r="BQ123" s="225" t="s">
        <v>107</v>
      </c>
      <c r="BR123" s="171" t="s">
        <v>538</v>
      </c>
      <c r="BS123" s="171" t="s">
        <v>53</v>
      </c>
      <c r="BT123" s="241" t="s">
        <v>104</v>
      </c>
      <c r="BU123" s="241" t="s">
        <v>104</v>
      </c>
      <c r="BV123" s="241" t="s">
        <v>107</v>
      </c>
      <c r="BW123" s="241" t="s">
        <v>125</v>
      </c>
      <c r="CJ123" s="267">
        <f t="shared" si="19"/>
        <v>45328</v>
      </c>
      <c r="CK123" s="268">
        <f t="shared" si="23"/>
        <v>4</v>
      </c>
      <c r="CL123" s="267">
        <f t="shared" si="21"/>
        <v>45328.875</v>
      </c>
      <c r="CM123" s="265">
        <v>4</v>
      </c>
      <c r="CN123" s="265" t="str">
        <f t="shared" si="25"/>
        <v>D+3</v>
      </c>
      <c r="CO123" s="266" t="str">
        <f t="shared" si="26"/>
        <v>4D+3</v>
      </c>
      <c r="CP123" s="260" t="str">
        <f t="shared" si="24"/>
        <v>D+3</v>
      </c>
      <c r="CQ123" s="265" t="s">
        <v>5</v>
      </c>
      <c r="DR123" s="330">
        <v>120</v>
      </c>
      <c r="DS123" s="329" t="s">
        <v>585</v>
      </c>
      <c r="DT123" s="328">
        <v>120</v>
      </c>
      <c r="EK123" s="303" t="str">
        <f t="shared" si="22"/>
        <v>VLI Rumo MIL BE</v>
      </c>
      <c r="EL123" s="301" t="s">
        <v>11</v>
      </c>
      <c r="EM123" s="302" t="s">
        <v>56</v>
      </c>
      <c r="EN123" s="301" t="s">
        <v>563</v>
      </c>
      <c r="EO123" s="301" t="s">
        <v>195</v>
      </c>
      <c r="EP123" s="302" t="s">
        <v>56</v>
      </c>
      <c r="EQ123" s="302" t="s">
        <v>56</v>
      </c>
      <c r="ER123" s="301" t="s">
        <v>2</v>
      </c>
      <c r="GA123" s="351" t="s">
        <v>1895</v>
      </c>
      <c r="GB123" s="351" t="s">
        <v>303</v>
      </c>
      <c r="GC123" s="350">
        <v>468</v>
      </c>
      <c r="GD123" s="349" t="s">
        <v>11</v>
      </c>
      <c r="GE123" s="348" t="s">
        <v>25</v>
      </c>
      <c r="GF123" s="347" t="s">
        <v>198</v>
      </c>
      <c r="GG123" s="346" t="s">
        <v>566</v>
      </c>
      <c r="GH123" s="346"/>
      <c r="GI123" s="346"/>
      <c r="GJ123" s="346"/>
      <c r="GK123" s="345" t="s">
        <v>25</v>
      </c>
      <c r="GL123" s="344" t="s">
        <v>25</v>
      </c>
      <c r="HH123" s="170">
        <f t="shared" si="18"/>
        <v>2745</v>
      </c>
      <c r="HI123" s="252"/>
      <c r="HJ123" s="171" t="s">
        <v>1896</v>
      </c>
      <c r="HK123" s="171" t="s">
        <v>1877</v>
      </c>
      <c r="HL123" s="171" t="s">
        <v>1686</v>
      </c>
      <c r="HM123" s="251" t="s">
        <v>32</v>
      </c>
      <c r="HN123" s="237" t="s">
        <v>494</v>
      </c>
      <c r="HO123" s="238" t="s">
        <v>194</v>
      </c>
      <c r="HP123" s="238" t="s">
        <v>470</v>
      </c>
      <c r="HQ123" s="237" t="s">
        <v>332</v>
      </c>
      <c r="HR123" s="236" t="s">
        <v>107</v>
      </c>
      <c r="HS123" s="250" t="s">
        <v>743</v>
      </c>
      <c r="HT123" s="238" t="s">
        <v>8</v>
      </c>
      <c r="HU123" s="236" t="s">
        <v>24</v>
      </c>
      <c r="HV123" s="237" t="s">
        <v>101</v>
      </c>
      <c r="HW123" s="236" t="s">
        <v>14</v>
      </c>
      <c r="JB123" s="7"/>
    </row>
    <row r="124" spans="5:262" x14ac:dyDescent="0.2"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AF124" s="171">
        <v>69</v>
      </c>
      <c r="AG124" s="225" t="s">
        <v>316</v>
      </c>
      <c r="AH124" s="225" t="s">
        <v>1741</v>
      </c>
      <c r="AI124" s="225" t="s">
        <v>316</v>
      </c>
      <c r="AJ124" s="225" t="s">
        <v>1742</v>
      </c>
      <c r="AL124" s="7"/>
      <c r="AQ124" s="7" t="s">
        <v>1897</v>
      </c>
      <c r="AR124" s="7" t="s">
        <v>56</v>
      </c>
      <c r="AS124" s="7" t="s">
        <v>1744</v>
      </c>
      <c r="AT124" s="7" t="s">
        <v>315</v>
      </c>
      <c r="AU124" s="7" t="s">
        <v>56</v>
      </c>
      <c r="AV124" s="352" t="s">
        <v>56</v>
      </c>
      <c r="AX124" s="7" t="s">
        <v>1898</v>
      </c>
      <c r="AY124" s="7" t="s">
        <v>56</v>
      </c>
      <c r="AZ124" s="7" t="s">
        <v>334</v>
      </c>
      <c r="BA124" s="7" t="s">
        <v>615</v>
      </c>
      <c r="BB124" s="7" t="s">
        <v>194</v>
      </c>
      <c r="BC124" s="7" t="s">
        <v>103</v>
      </c>
      <c r="BD124" s="241" t="s">
        <v>56</v>
      </c>
      <c r="BG124" s="7" t="s">
        <v>1899</v>
      </c>
      <c r="BH124" s="7" t="s">
        <v>10</v>
      </c>
      <c r="BI124" s="7" t="s">
        <v>107</v>
      </c>
      <c r="BJ124" s="225" t="s">
        <v>202</v>
      </c>
      <c r="BK124" s="7" t="s">
        <v>194</v>
      </c>
      <c r="BL124" s="7" t="s">
        <v>315</v>
      </c>
      <c r="BM124" s="7" t="s">
        <v>10</v>
      </c>
      <c r="BP124" s="235" t="str">
        <f t="shared" si="16"/>
        <v>PSN ADM</v>
      </c>
      <c r="BQ124" s="225" t="s">
        <v>107</v>
      </c>
      <c r="BR124" s="171" t="s">
        <v>53</v>
      </c>
      <c r="BS124" s="171" t="s">
        <v>53</v>
      </c>
      <c r="BT124" s="241" t="s">
        <v>104</v>
      </c>
      <c r="BU124" s="241" t="s">
        <v>104</v>
      </c>
      <c r="BV124" s="241" t="s">
        <v>107</v>
      </c>
      <c r="BW124" s="241" t="s">
        <v>125</v>
      </c>
      <c r="CJ124" s="267">
        <f t="shared" si="19"/>
        <v>45328</v>
      </c>
      <c r="CK124" s="268">
        <f t="shared" si="23"/>
        <v>4</v>
      </c>
      <c r="CL124" s="267">
        <f t="shared" si="21"/>
        <v>45328.916666666664</v>
      </c>
      <c r="CM124" s="265">
        <v>4</v>
      </c>
      <c r="CN124" s="265" t="str">
        <f t="shared" si="25"/>
        <v>D+3</v>
      </c>
      <c r="CO124" s="266" t="str">
        <f t="shared" si="26"/>
        <v>4D+3</v>
      </c>
      <c r="CP124" s="260" t="str">
        <f t="shared" si="24"/>
        <v>D+3</v>
      </c>
      <c r="CQ124" s="265" t="s">
        <v>5</v>
      </c>
      <c r="DR124" s="330">
        <v>121</v>
      </c>
      <c r="DS124" s="329" t="s">
        <v>1900</v>
      </c>
      <c r="DT124" s="328">
        <v>121</v>
      </c>
      <c r="EK124" s="300" t="str">
        <f t="shared" si="22"/>
        <v>MRS Rumo SJ BL</v>
      </c>
      <c r="EL124" s="298" t="s">
        <v>10</v>
      </c>
      <c r="EM124" s="299" t="s">
        <v>56</v>
      </c>
      <c r="EN124" s="298" t="s">
        <v>621</v>
      </c>
      <c r="EO124" s="298" t="s">
        <v>194</v>
      </c>
      <c r="EP124" s="299" t="s">
        <v>56</v>
      </c>
      <c r="EQ124" s="299" t="s">
        <v>56</v>
      </c>
      <c r="ER124" s="298" t="s">
        <v>2</v>
      </c>
      <c r="GA124" s="351" t="s">
        <v>1901</v>
      </c>
      <c r="GB124" s="351" t="s">
        <v>305</v>
      </c>
      <c r="GC124" s="350">
        <v>477</v>
      </c>
      <c r="GD124" s="349" t="s">
        <v>11</v>
      </c>
      <c r="GE124" s="348" t="s">
        <v>25</v>
      </c>
      <c r="GF124" s="347" t="s">
        <v>196</v>
      </c>
      <c r="GG124" s="336" t="s">
        <v>566</v>
      </c>
      <c r="GH124" s="346"/>
      <c r="GI124" s="346"/>
      <c r="GJ124" s="346"/>
      <c r="GK124" s="345" t="s">
        <v>25</v>
      </c>
      <c r="GL124" s="344" t="s">
        <v>25</v>
      </c>
      <c r="HH124" s="170">
        <f t="shared" si="18"/>
        <v>2626</v>
      </c>
      <c r="HI124" s="252"/>
      <c r="HJ124" s="171" t="s">
        <v>1902</v>
      </c>
      <c r="HK124" s="171" t="s">
        <v>1685</v>
      </c>
      <c r="HL124" s="171" t="s">
        <v>1686</v>
      </c>
      <c r="HM124" s="251" t="s">
        <v>32</v>
      </c>
      <c r="HN124" s="237" t="s">
        <v>494</v>
      </c>
      <c r="HO124" s="238" t="s">
        <v>194</v>
      </c>
      <c r="HP124" s="238" t="s">
        <v>470</v>
      </c>
      <c r="HQ124" s="237" t="s">
        <v>332</v>
      </c>
      <c r="HR124" s="236" t="s">
        <v>107</v>
      </c>
      <c r="HS124" s="250" t="s">
        <v>741</v>
      </c>
      <c r="HT124" s="238" t="s">
        <v>8</v>
      </c>
      <c r="HU124" s="236" t="s">
        <v>24</v>
      </c>
      <c r="HV124" s="237" t="s">
        <v>101</v>
      </c>
      <c r="HW124" s="236" t="s">
        <v>14</v>
      </c>
      <c r="JB124" s="7"/>
    </row>
    <row r="125" spans="5:262" x14ac:dyDescent="0.2"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AF125" s="171">
        <v>166</v>
      </c>
      <c r="AG125" s="225" t="s">
        <v>316</v>
      </c>
      <c r="AH125" s="225" t="s">
        <v>1741</v>
      </c>
      <c r="AI125" s="225" t="s">
        <v>316</v>
      </c>
      <c r="AJ125" s="225" t="s">
        <v>1742</v>
      </c>
      <c r="AL125" s="7"/>
      <c r="AQ125" s="7" t="s">
        <v>1903</v>
      </c>
      <c r="AR125" s="7" t="s">
        <v>56</v>
      </c>
      <c r="AS125" s="7" t="s">
        <v>1490</v>
      </c>
      <c r="AT125" s="7" t="s">
        <v>101</v>
      </c>
      <c r="AU125" s="7" t="s">
        <v>56</v>
      </c>
      <c r="AV125" s="352" t="s">
        <v>56</v>
      </c>
      <c r="AX125" s="7" t="s">
        <v>1904</v>
      </c>
      <c r="AY125" s="7" t="s">
        <v>10</v>
      </c>
      <c r="AZ125" s="7" t="s">
        <v>1075</v>
      </c>
      <c r="BA125" s="7" t="s">
        <v>594</v>
      </c>
      <c r="BB125" s="7" t="s">
        <v>194</v>
      </c>
      <c r="BC125" s="7" t="s">
        <v>103</v>
      </c>
      <c r="BD125" s="7" t="s">
        <v>10</v>
      </c>
      <c r="BG125" s="7" t="s">
        <v>1905</v>
      </c>
      <c r="BH125" s="7" t="s">
        <v>10</v>
      </c>
      <c r="BI125" s="7" t="s">
        <v>107</v>
      </c>
      <c r="BJ125" s="225">
        <v>0</v>
      </c>
      <c r="BK125" s="7" t="s">
        <v>194</v>
      </c>
      <c r="BL125" s="7" t="s">
        <v>105</v>
      </c>
      <c r="BM125" s="7" t="s">
        <v>10</v>
      </c>
      <c r="BP125" s="235" t="str">
        <f t="shared" si="16"/>
        <v>PSN ADM.1</v>
      </c>
      <c r="BQ125" s="225" t="s">
        <v>107</v>
      </c>
      <c r="BR125" s="171" t="s">
        <v>558</v>
      </c>
      <c r="BS125" s="171" t="s">
        <v>53</v>
      </c>
      <c r="BT125" s="241" t="s">
        <v>104</v>
      </c>
      <c r="BU125" s="241" t="s">
        <v>104</v>
      </c>
      <c r="BV125" s="241" t="s">
        <v>107</v>
      </c>
      <c r="BW125" s="241" t="s">
        <v>125</v>
      </c>
      <c r="CJ125" s="267">
        <f t="shared" si="19"/>
        <v>45328</v>
      </c>
      <c r="CK125" s="268">
        <f t="shared" si="23"/>
        <v>4</v>
      </c>
      <c r="CL125" s="267">
        <f t="shared" si="21"/>
        <v>45328.958333333336</v>
      </c>
      <c r="CM125" s="265">
        <v>4</v>
      </c>
      <c r="CN125" s="265" t="str">
        <f t="shared" si="25"/>
        <v>D+3</v>
      </c>
      <c r="CO125" s="266" t="str">
        <f t="shared" si="26"/>
        <v>4D+3</v>
      </c>
      <c r="CP125" s="260" t="str">
        <f t="shared" si="24"/>
        <v>D+3</v>
      </c>
      <c r="CQ125" s="265" t="s">
        <v>5</v>
      </c>
      <c r="DR125" s="330">
        <v>122</v>
      </c>
      <c r="DS125" s="329" t="s">
        <v>1906</v>
      </c>
      <c r="DT125" s="328">
        <v>122</v>
      </c>
      <c r="EK125" s="297" t="str">
        <f t="shared" si="22"/>
        <v>RUMO Rumo SJ BL</v>
      </c>
      <c r="EL125" s="295" t="s">
        <v>8</v>
      </c>
      <c r="EM125" s="296" t="s">
        <v>56</v>
      </c>
      <c r="EN125" s="295" t="s">
        <v>621</v>
      </c>
      <c r="EO125" s="295" t="s">
        <v>194</v>
      </c>
      <c r="EP125" s="296" t="s">
        <v>56</v>
      </c>
      <c r="EQ125" s="296" t="s">
        <v>56</v>
      </c>
      <c r="ER125" s="295" t="s">
        <v>2</v>
      </c>
      <c r="GA125" s="341" t="s">
        <v>1907</v>
      </c>
      <c r="GB125" s="341" t="s">
        <v>307</v>
      </c>
      <c r="GC125" s="340">
        <v>497</v>
      </c>
      <c r="GD125" s="339" t="s">
        <v>11</v>
      </c>
      <c r="GE125" s="338" t="s">
        <v>25</v>
      </c>
      <c r="GF125" s="337" t="s">
        <v>103</v>
      </c>
      <c r="GG125" s="336" t="s">
        <v>490</v>
      </c>
      <c r="GH125" s="336"/>
      <c r="GI125" s="336"/>
      <c r="GJ125" s="336"/>
      <c r="GK125" s="335" t="s">
        <v>25</v>
      </c>
      <c r="GL125" s="334" t="s">
        <v>25</v>
      </c>
      <c r="HH125" s="170">
        <f t="shared" si="18"/>
        <v>2761</v>
      </c>
      <c r="HI125" s="252"/>
      <c r="HJ125" s="171" t="s">
        <v>1908</v>
      </c>
      <c r="HK125" s="171" t="s">
        <v>1565</v>
      </c>
      <c r="HL125" s="171" t="s">
        <v>1487</v>
      </c>
      <c r="HM125" s="251" t="s">
        <v>32</v>
      </c>
      <c r="HN125" s="237" t="s">
        <v>494</v>
      </c>
      <c r="HO125" s="238" t="s">
        <v>194</v>
      </c>
      <c r="HP125" s="238" t="s">
        <v>470</v>
      </c>
      <c r="HQ125" s="237" t="s">
        <v>332</v>
      </c>
      <c r="HR125" s="236" t="s">
        <v>100</v>
      </c>
      <c r="HS125" s="250" t="s">
        <v>525</v>
      </c>
      <c r="HT125" s="238" t="s">
        <v>8</v>
      </c>
      <c r="HU125" s="236" t="s">
        <v>29</v>
      </c>
      <c r="HV125" s="237" t="s">
        <v>101</v>
      </c>
      <c r="HW125" s="236" t="s">
        <v>14</v>
      </c>
      <c r="JB125" s="7"/>
    </row>
    <row r="126" spans="5:262" x14ac:dyDescent="0.2"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AF126" s="171">
        <v>167</v>
      </c>
      <c r="AG126" s="225" t="s">
        <v>316</v>
      </c>
      <c r="AH126" s="225" t="s">
        <v>1741</v>
      </c>
      <c r="AI126" s="225" t="s">
        <v>316</v>
      </c>
      <c r="AJ126" s="225" t="s">
        <v>1742</v>
      </c>
      <c r="AL126" s="7"/>
      <c r="AQ126" s="7" t="s">
        <v>1909</v>
      </c>
      <c r="AR126" s="7" t="s">
        <v>56</v>
      </c>
      <c r="AS126" s="7" t="s">
        <v>1490</v>
      </c>
      <c r="AT126" s="7" t="s">
        <v>103</v>
      </c>
      <c r="AU126" s="7" t="s">
        <v>56</v>
      </c>
      <c r="AV126" s="352" t="s">
        <v>56</v>
      </c>
      <c r="AX126" s="7" t="s">
        <v>1910</v>
      </c>
      <c r="AY126" s="7" t="s">
        <v>56</v>
      </c>
      <c r="AZ126" s="7" t="s">
        <v>125</v>
      </c>
      <c r="BA126" s="7" t="s">
        <v>555</v>
      </c>
      <c r="BB126" s="7" t="s">
        <v>194</v>
      </c>
      <c r="BC126" s="7" t="s">
        <v>101</v>
      </c>
      <c r="BD126" s="241" t="s">
        <v>56</v>
      </c>
      <c r="BG126" s="7" t="s">
        <v>1911</v>
      </c>
      <c r="BH126" s="7" t="s">
        <v>10</v>
      </c>
      <c r="BI126" s="7" t="s">
        <v>107</v>
      </c>
      <c r="BJ126" s="7" t="s">
        <v>1744</v>
      </c>
      <c r="BK126" s="7" t="s">
        <v>194</v>
      </c>
      <c r="BL126" s="7" t="s">
        <v>105</v>
      </c>
      <c r="BM126" s="7" t="s">
        <v>10</v>
      </c>
      <c r="BP126" s="235" t="str">
        <f t="shared" si="16"/>
        <v>PSN ADM.1 (PORTOFER) / MARCO 400 (</v>
      </c>
      <c r="BQ126" s="225" t="s">
        <v>107</v>
      </c>
      <c r="BR126" s="171" t="s">
        <v>578</v>
      </c>
      <c r="BS126" s="171" t="s">
        <v>53</v>
      </c>
      <c r="BT126" s="241" t="s">
        <v>102</v>
      </c>
      <c r="BU126" s="241" t="s">
        <v>102</v>
      </c>
      <c r="BV126" s="241" t="s">
        <v>107</v>
      </c>
      <c r="BW126" s="241" t="s">
        <v>125</v>
      </c>
      <c r="CJ126" s="263">
        <f t="shared" si="19"/>
        <v>45328</v>
      </c>
      <c r="CK126" s="264">
        <f t="shared" si="23"/>
        <v>4</v>
      </c>
      <c r="CL126" s="263">
        <f t="shared" si="21"/>
        <v>45329</v>
      </c>
      <c r="CM126" s="262">
        <v>4</v>
      </c>
      <c r="CN126" s="262" t="str">
        <f t="shared" si="25"/>
        <v>D+3</v>
      </c>
      <c r="CO126" s="261" t="str">
        <f t="shared" si="26"/>
        <v>4D+3</v>
      </c>
      <c r="CP126" s="260" t="str">
        <f t="shared" si="24"/>
        <v>D+3</v>
      </c>
      <c r="CQ126" s="254" t="s">
        <v>6</v>
      </c>
      <c r="DR126" s="330">
        <v>123</v>
      </c>
      <c r="DS126" s="329" t="s">
        <v>473</v>
      </c>
      <c r="DT126" s="328">
        <v>123</v>
      </c>
      <c r="EK126" s="294" t="str">
        <f t="shared" si="22"/>
        <v>VLI Rumo SJ BE</v>
      </c>
      <c r="EL126" s="292" t="s">
        <v>11</v>
      </c>
      <c r="EM126" s="293" t="s">
        <v>56</v>
      </c>
      <c r="EN126" s="292" t="s">
        <v>621</v>
      </c>
      <c r="EO126" s="292" t="s">
        <v>195</v>
      </c>
      <c r="EP126" s="293" t="s">
        <v>56</v>
      </c>
      <c r="EQ126" s="293" t="s">
        <v>56</v>
      </c>
      <c r="ER126" s="292" t="s">
        <v>2</v>
      </c>
      <c r="GA126" s="360" t="s">
        <v>1912</v>
      </c>
      <c r="GB126" s="360" t="s">
        <v>293</v>
      </c>
      <c r="GC126" s="359">
        <v>517</v>
      </c>
      <c r="GD126" s="358" t="s">
        <v>11</v>
      </c>
      <c r="GE126" s="357" t="s">
        <v>56</v>
      </c>
      <c r="GF126" s="356" t="s">
        <v>193</v>
      </c>
      <c r="GG126" s="355" t="s">
        <v>566</v>
      </c>
      <c r="GH126" s="355"/>
      <c r="GI126" s="355"/>
      <c r="GJ126" s="355"/>
      <c r="GK126" s="354" t="s">
        <v>56</v>
      </c>
      <c r="GL126" s="353" t="s">
        <v>56</v>
      </c>
      <c r="HH126" s="170">
        <f t="shared" si="18"/>
        <v>2716</v>
      </c>
      <c r="HI126" s="252"/>
      <c r="HJ126" s="171" t="s">
        <v>1913</v>
      </c>
      <c r="HK126" s="171" t="s">
        <v>1914</v>
      </c>
      <c r="HL126" s="171" t="s">
        <v>1601</v>
      </c>
      <c r="HM126" s="251" t="s">
        <v>32</v>
      </c>
      <c r="HN126" s="237" t="s">
        <v>494</v>
      </c>
      <c r="HO126" s="238" t="s">
        <v>194</v>
      </c>
      <c r="HP126" s="238" t="s">
        <v>470</v>
      </c>
      <c r="HQ126" s="237" t="s">
        <v>332</v>
      </c>
      <c r="HR126" s="236" t="s">
        <v>107</v>
      </c>
      <c r="HS126" s="250" t="s">
        <v>1915</v>
      </c>
      <c r="HT126" s="238" t="s">
        <v>8</v>
      </c>
      <c r="HU126" s="236" t="s">
        <v>8</v>
      </c>
      <c r="HV126" s="237" t="s">
        <v>101</v>
      </c>
      <c r="HW126" s="236" t="s">
        <v>14</v>
      </c>
      <c r="JB126" s="7"/>
    </row>
    <row r="127" spans="5:262" x14ac:dyDescent="0.2"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AF127" s="171">
        <v>769</v>
      </c>
      <c r="AG127" s="225" t="s">
        <v>316</v>
      </c>
      <c r="AH127" s="225" t="s">
        <v>1741</v>
      </c>
      <c r="AI127" s="225" t="s">
        <v>316</v>
      </c>
      <c r="AJ127" s="225" t="s">
        <v>1742</v>
      </c>
      <c r="AL127" s="7"/>
      <c r="AQ127" s="7" t="s">
        <v>1916</v>
      </c>
      <c r="AR127" s="7" t="s">
        <v>56</v>
      </c>
      <c r="AS127" s="7" t="s">
        <v>555</v>
      </c>
      <c r="AT127" s="7" t="s">
        <v>101</v>
      </c>
      <c r="AU127" s="7" t="s">
        <v>1636</v>
      </c>
      <c r="AV127" s="352" t="s">
        <v>56</v>
      </c>
      <c r="AX127" s="7" t="s">
        <v>1917</v>
      </c>
      <c r="AY127" s="7" t="s">
        <v>56</v>
      </c>
      <c r="AZ127" s="7" t="s">
        <v>127</v>
      </c>
      <c r="BA127" s="7" t="s">
        <v>1503</v>
      </c>
      <c r="BB127" s="7" t="s">
        <v>194</v>
      </c>
      <c r="BC127" s="7" t="s">
        <v>103</v>
      </c>
      <c r="BD127" s="241" t="s">
        <v>56</v>
      </c>
      <c r="BG127" s="7" t="s">
        <v>1918</v>
      </c>
      <c r="BH127" s="7" t="s">
        <v>56</v>
      </c>
      <c r="BI127" s="7" t="s">
        <v>100</v>
      </c>
      <c r="BJ127" s="7" t="s">
        <v>28</v>
      </c>
      <c r="BK127" s="7" t="s">
        <v>195</v>
      </c>
      <c r="BL127" s="7" t="s">
        <v>101</v>
      </c>
      <c r="BM127" s="7" t="s">
        <v>28</v>
      </c>
      <c r="BP127" s="235" t="str">
        <f t="shared" si="16"/>
        <v>PSN MOEGA II</v>
      </c>
      <c r="BQ127" s="225" t="s">
        <v>107</v>
      </c>
      <c r="BR127" s="171" t="s">
        <v>682</v>
      </c>
      <c r="BS127" s="171" t="s">
        <v>53</v>
      </c>
      <c r="BT127" s="241" t="s">
        <v>104</v>
      </c>
      <c r="BU127" s="241" t="s">
        <v>104</v>
      </c>
      <c r="BV127" s="241" t="s">
        <v>107</v>
      </c>
      <c r="BW127" s="241" t="s">
        <v>125</v>
      </c>
      <c r="CJ127" s="256">
        <f t="shared" si="19"/>
        <v>45329</v>
      </c>
      <c r="CK127" s="257">
        <f t="shared" si="23"/>
        <v>5</v>
      </c>
      <c r="CL127" s="256">
        <f t="shared" si="21"/>
        <v>45329.041666666664</v>
      </c>
      <c r="CM127" s="254">
        <v>1</v>
      </c>
      <c r="CN127" s="254" t="str">
        <f t="shared" si="25"/>
        <v>D+4</v>
      </c>
      <c r="CO127" s="255" t="str">
        <f t="shared" si="26"/>
        <v>1D+4</v>
      </c>
      <c r="CP127" s="260" t="str">
        <f t="shared" si="24"/>
        <v>D+3</v>
      </c>
      <c r="CQ127" s="254" t="s">
        <v>6</v>
      </c>
      <c r="DR127" s="330">
        <v>124</v>
      </c>
      <c r="DS127" s="329" t="s">
        <v>199</v>
      </c>
      <c r="DT127" s="328">
        <v>124</v>
      </c>
      <c r="EK127" s="291" t="str">
        <f t="shared" si="22"/>
        <v>RUMO Rumo VHP BL</v>
      </c>
      <c r="EL127" s="289" t="s">
        <v>8</v>
      </c>
      <c r="EM127" s="290" t="s">
        <v>56</v>
      </c>
      <c r="EN127" s="289" t="s">
        <v>670</v>
      </c>
      <c r="EO127" s="289" t="s">
        <v>194</v>
      </c>
      <c r="EP127" s="290" t="s">
        <v>56</v>
      </c>
      <c r="EQ127" s="290" t="s">
        <v>56</v>
      </c>
      <c r="ER127" s="289" t="s">
        <v>2</v>
      </c>
      <c r="GA127" s="351" t="s">
        <v>1919</v>
      </c>
      <c r="GB127" s="351" t="s">
        <v>295</v>
      </c>
      <c r="GC127" s="350">
        <v>526</v>
      </c>
      <c r="GD127" s="349" t="s">
        <v>11</v>
      </c>
      <c r="GE127" s="348" t="s">
        <v>56</v>
      </c>
      <c r="GF127" s="347" t="s">
        <v>198</v>
      </c>
      <c r="GG127" s="346" t="s">
        <v>566</v>
      </c>
      <c r="GH127" s="346"/>
      <c r="GI127" s="346"/>
      <c r="GJ127" s="346"/>
      <c r="GK127" s="345" t="s">
        <v>56</v>
      </c>
      <c r="GL127" s="344" t="s">
        <v>56</v>
      </c>
      <c r="HH127" s="170">
        <f t="shared" si="18"/>
        <v>2717</v>
      </c>
      <c r="HI127" s="252"/>
      <c r="HJ127" s="171" t="s">
        <v>1920</v>
      </c>
      <c r="HK127" s="171" t="s">
        <v>1856</v>
      </c>
      <c r="HL127" s="171" t="s">
        <v>1686</v>
      </c>
      <c r="HM127" s="251" t="s">
        <v>32</v>
      </c>
      <c r="HN127" s="237" t="s">
        <v>494</v>
      </c>
      <c r="HO127" s="238" t="s">
        <v>194</v>
      </c>
      <c r="HP127" s="238" t="s">
        <v>470</v>
      </c>
      <c r="HQ127" s="237" t="s">
        <v>332</v>
      </c>
      <c r="HR127" s="236" t="s">
        <v>107</v>
      </c>
      <c r="HS127" s="250" t="s">
        <v>1262</v>
      </c>
      <c r="HT127" s="238" t="s">
        <v>8</v>
      </c>
      <c r="HU127" s="236" t="s">
        <v>24</v>
      </c>
      <c r="HV127" s="237" t="s">
        <v>101</v>
      </c>
      <c r="HW127" s="236" t="s">
        <v>14</v>
      </c>
      <c r="JB127" s="7"/>
    </row>
    <row r="128" spans="5:262" x14ac:dyDescent="0.2"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AF128" s="171">
        <v>770</v>
      </c>
      <c r="AG128" s="225" t="s">
        <v>316</v>
      </c>
      <c r="AH128" s="225" t="s">
        <v>1741</v>
      </c>
      <c r="AI128" s="225" t="s">
        <v>316</v>
      </c>
      <c r="AJ128" s="225" t="s">
        <v>1742</v>
      </c>
      <c r="AL128" s="7"/>
      <c r="AQ128" s="7" t="s">
        <v>1921</v>
      </c>
      <c r="AR128" s="7" t="s">
        <v>56</v>
      </c>
      <c r="AS128" s="7">
        <v>0</v>
      </c>
      <c r="AT128" s="7" t="s">
        <v>101</v>
      </c>
      <c r="AU128" s="7" t="s">
        <v>1636</v>
      </c>
      <c r="AV128" s="241"/>
      <c r="AX128" s="7" t="s">
        <v>1922</v>
      </c>
      <c r="AY128" s="7" t="s">
        <v>10</v>
      </c>
      <c r="AZ128" s="7" t="s">
        <v>100</v>
      </c>
      <c r="BA128" s="7" t="s">
        <v>1431</v>
      </c>
      <c r="BB128" s="7" t="s">
        <v>194</v>
      </c>
      <c r="BC128" s="7" t="s">
        <v>316</v>
      </c>
      <c r="BD128" s="7" t="s">
        <v>10</v>
      </c>
      <c r="BG128" s="7" t="s">
        <v>1923</v>
      </c>
      <c r="BH128" s="7" t="s">
        <v>56</v>
      </c>
      <c r="BI128" s="7" t="s">
        <v>107</v>
      </c>
      <c r="BJ128" s="7" t="s">
        <v>990</v>
      </c>
      <c r="BK128" s="7" t="s">
        <v>195</v>
      </c>
      <c r="BL128" s="7" t="s">
        <v>101</v>
      </c>
      <c r="BM128" s="7" t="s">
        <v>54</v>
      </c>
      <c r="BP128" s="235" t="str">
        <f t="shared" si="16"/>
        <v>PSN MOEGA V</v>
      </c>
      <c r="BQ128" s="225" t="s">
        <v>107</v>
      </c>
      <c r="BR128" s="171" t="s">
        <v>21</v>
      </c>
      <c r="BS128" s="171" t="s">
        <v>53</v>
      </c>
      <c r="BT128" s="241" t="s">
        <v>102</v>
      </c>
      <c r="BU128" s="241" t="s">
        <v>102</v>
      </c>
      <c r="BV128" s="241" t="s">
        <v>107</v>
      </c>
      <c r="BW128" s="241" t="s">
        <v>125</v>
      </c>
      <c r="CJ128" s="248">
        <f t="shared" si="19"/>
        <v>45329</v>
      </c>
      <c r="CK128" s="249">
        <f t="shared" si="23"/>
        <v>5</v>
      </c>
      <c r="CL128" s="248">
        <f t="shared" si="21"/>
        <v>45329.083333333336</v>
      </c>
      <c r="CM128" s="215">
        <v>1</v>
      </c>
      <c r="CN128" s="215" t="str">
        <f t="shared" si="25"/>
        <v>D+4</v>
      </c>
      <c r="CO128" s="219" t="str">
        <f t="shared" si="26"/>
        <v>1D+4</v>
      </c>
      <c r="CP128" s="260" t="str">
        <f t="shared" si="24"/>
        <v>D+3</v>
      </c>
      <c r="CQ128" s="215" t="s">
        <v>6</v>
      </c>
      <c r="DR128" s="330">
        <v>125</v>
      </c>
      <c r="DS128" s="329" t="s">
        <v>572</v>
      </c>
      <c r="DT128" s="328">
        <v>125</v>
      </c>
      <c r="EK128" s="240" t="str">
        <f t="shared" si="22"/>
        <v>VLI Rumo VHP BE</v>
      </c>
      <c r="EL128" s="220" t="s">
        <v>11</v>
      </c>
      <c r="EM128" s="239" t="s">
        <v>56</v>
      </c>
      <c r="EN128" s="220" t="s">
        <v>670</v>
      </c>
      <c r="EO128" s="220" t="s">
        <v>195</v>
      </c>
      <c r="EP128" s="239" t="s">
        <v>56</v>
      </c>
      <c r="EQ128" s="239" t="s">
        <v>56</v>
      </c>
      <c r="ER128" s="220" t="s">
        <v>2</v>
      </c>
      <c r="GA128" s="351" t="s">
        <v>1924</v>
      </c>
      <c r="GB128" s="351" t="s">
        <v>297</v>
      </c>
      <c r="GC128" s="350">
        <v>535</v>
      </c>
      <c r="GD128" s="349" t="s">
        <v>11</v>
      </c>
      <c r="GE128" s="348" t="s">
        <v>56</v>
      </c>
      <c r="GF128" s="347" t="s">
        <v>196</v>
      </c>
      <c r="GG128" s="336" t="s">
        <v>566</v>
      </c>
      <c r="GH128" s="346"/>
      <c r="GI128" s="346"/>
      <c r="GJ128" s="346"/>
      <c r="GK128" s="345" t="s">
        <v>56</v>
      </c>
      <c r="GL128" s="344" t="s">
        <v>56</v>
      </c>
      <c r="HH128" s="170">
        <f t="shared" si="18"/>
        <v>2722</v>
      </c>
      <c r="HI128" s="252"/>
      <c r="HJ128" s="171" t="s">
        <v>1925</v>
      </c>
      <c r="HK128" s="171" t="s">
        <v>1926</v>
      </c>
      <c r="HL128" s="171" t="s">
        <v>1601</v>
      </c>
      <c r="HM128" s="251" t="s">
        <v>32</v>
      </c>
      <c r="HN128" s="237" t="s">
        <v>494</v>
      </c>
      <c r="HO128" s="238" t="s">
        <v>194</v>
      </c>
      <c r="HP128" s="238" t="s">
        <v>470</v>
      </c>
      <c r="HQ128" s="237" t="s">
        <v>332</v>
      </c>
      <c r="HR128" s="236" t="s">
        <v>107</v>
      </c>
      <c r="HS128" s="250" t="s">
        <v>1927</v>
      </c>
      <c r="HT128" s="238" t="s">
        <v>8</v>
      </c>
      <c r="HU128" s="236" t="s">
        <v>8</v>
      </c>
      <c r="HV128" s="237" t="s">
        <v>101</v>
      </c>
      <c r="HW128" s="236" t="s">
        <v>14</v>
      </c>
      <c r="JB128" s="7"/>
    </row>
    <row r="129" spans="5:262" x14ac:dyDescent="0.2"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AF129" s="171">
        <v>784</v>
      </c>
      <c r="AG129" s="225" t="s">
        <v>316</v>
      </c>
      <c r="AH129" s="225" t="s">
        <v>1741</v>
      </c>
      <c r="AI129" s="225" t="s">
        <v>316</v>
      </c>
      <c r="AJ129" s="225" t="s">
        <v>1742</v>
      </c>
      <c r="AL129" s="7"/>
      <c r="AQ129" s="7" t="s">
        <v>1928</v>
      </c>
      <c r="AR129" s="7" t="s">
        <v>56</v>
      </c>
      <c r="AS129" s="7" t="s">
        <v>1929</v>
      </c>
      <c r="AT129" s="7" t="s">
        <v>101</v>
      </c>
      <c r="AU129" s="7" t="s">
        <v>1636</v>
      </c>
      <c r="AV129" s="241"/>
      <c r="AX129" s="7" t="s">
        <v>1930</v>
      </c>
      <c r="AY129" s="7" t="s">
        <v>10</v>
      </c>
      <c r="AZ129" s="7" t="s">
        <v>344</v>
      </c>
      <c r="BA129" s="7" t="s">
        <v>594</v>
      </c>
      <c r="BB129" s="7" t="s">
        <v>194</v>
      </c>
      <c r="BC129" s="7" t="s">
        <v>103</v>
      </c>
      <c r="BD129" s="343" t="s">
        <v>10</v>
      </c>
      <c r="BG129" s="7" t="s">
        <v>1931</v>
      </c>
      <c r="BH129" s="7" t="s">
        <v>11</v>
      </c>
      <c r="BI129" s="7" t="s">
        <v>107</v>
      </c>
      <c r="BJ129" s="7" t="s">
        <v>990</v>
      </c>
      <c r="BK129" s="7" t="s">
        <v>195</v>
      </c>
      <c r="BL129" s="7" t="s">
        <v>103</v>
      </c>
      <c r="BM129" s="7" t="s">
        <v>54</v>
      </c>
      <c r="BP129" s="235" t="str">
        <f t="shared" si="16"/>
        <v>PSN 300</v>
      </c>
      <c r="BQ129" s="225" t="s">
        <v>107</v>
      </c>
      <c r="BR129" s="171">
        <v>300</v>
      </c>
      <c r="BS129" s="171" t="s">
        <v>57</v>
      </c>
      <c r="BT129" s="241" t="s">
        <v>129</v>
      </c>
      <c r="BU129" s="241" t="s">
        <v>129</v>
      </c>
      <c r="BV129" s="241" t="s">
        <v>107</v>
      </c>
      <c r="BW129" s="241" t="s">
        <v>126</v>
      </c>
      <c r="CJ129" s="248">
        <f t="shared" si="19"/>
        <v>45329</v>
      </c>
      <c r="CK129" s="249">
        <f t="shared" si="23"/>
        <v>5</v>
      </c>
      <c r="CL129" s="248">
        <f t="shared" si="21"/>
        <v>45329.125</v>
      </c>
      <c r="CM129" s="215">
        <v>1</v>
      </c>
      <c r="CN129" s="215" t="str">
        <f t="shared" si="25"/>
        <v>D+4</v>
      </c>
      <c r="CO129" s="219" t="str">
        <f t="shared" si="26"/>
        <v>1D+4</v>
      </c>
      <c r="CP129" s="260" t="str">
        <f t="shared" si="24"/>
        <v>D+3</v>
      </c>
      <c r="CQ129" s="215" t="s">
        <v>6</v>
      </c>
      <c r="DR129" s="330">
        <v>126</v>
      </c>
      <c r="DS129" s="342" t="s">
        <v>107</v>
      </c>
      <c r="DT129" s="328">
        <v>126</v>
      </c>
      <c r="EK129" s="288" t="str">
        <f t="shared" si="22"/>
        <v>MRS Rumo VHP BL</v>
      </c>
      <c r="EL129" s="286" t="s">
        <v>10</v>
      </c>
      <c r="EM129" s="287" t="s">
        <v>56</v>
      </c>
      <c r="EN129" s="286" t="s">
        <v>670</v>
      </c>
      <c r="EO129" s="286" t="s">
        <v>194</v>
      </c>
      <c r="EP129" s="287" t="s">
        <v>56</v>
      </c>
      <c r="EQ129" s="287" t="s">
        <v>56</v>
      </c>
      <c r="ER129" s="286" t="s">
        <v>2</v>
      </c>
      <c r="GA129" s="341" t="s">
        <v>1932</v>
      </c>
      <c r="GB129" s="341" t="s">
        <v>299</v>
      </c>
      <c r="GC129" s="340">
        <v>555</v>
      </c>
      <c r="GD129" s="339" t="s">
        <v>11</v>
      </c>
      <c r="GE129" s="338" t="s">
        <v>56</v>
      </c>
      <c r="GF129" s="337" t="s">
        <v>103</v>
      </c>
      <c r="GG129" s="336" t="s">
        <v>566</v>
      </c>
      <c r="GH129" s="336"/>
      <c r="GI129" s="336"/>
      <c r="GJ129" s="336"/>
      <c r="GK129" s="335" t="s">
        <v>56</v>
      </c>
      <c r="GL129" s="334" t="s">
        <v>56</v>
      </c>
      <c r="HH129" s="170">
        <f t="shared" si="18"/>
        <v>2765</v>
      </c>
      <c r="HI129" s="252"/>
      <c r="HJ129" s="171" t="s">
        <v>1933</v>
      </c>
      <c r="HK129" s="171" t="s">
        <v>1659</v>
      </c>
      <c r="HL129" s="171" t="s">
        <v>1601</v>
      </c>
      <c r="HM129" s="251" t="s">
        <v>32</v>
      </c>
      <c r="HN129" s="237" t="s">
        <v>494</v>
      </c>
      <c r="HO129" s="238" t="s">
        <v>194</v>
      </c>
      <c r="HP129" s="238" t="s">
        <v>470</v>
      </c>
      <c r="HQ129" s="237" t="s">
        <v>332</v>
      </c>
      <c r="HR129" s="236" t="s">
        <v>107</v>
      </c>
      <c r="HS129" s="250" t="s">
        <v>723</v>
      </c>
      <c r="HT129" s="238" t="s">
        <v>8</v>
      </c>
      <c r="HU129" s="236" t="s">
        <v>8</v>
      </c>
      <c r="HV129" s="237" t="s">
        <v>101</v>
      </c>
      <c r="HW129" s="236" t="s">
        <v>14</v>
      </c>
      <c r="JB129" s="7"/>
    </row>
    <row r="130" spans="5:262" x14ac:dyDescent="0.2"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AF130" s="171">
        <v>785</v>
      </c>
      <c r="AG130" s="225" t="s">
        <v>316</v>
      </c>
      <c r="AH130" s="225" t="s">
        <v>1741</v>
      </c>
      <c r="AI130" s="225" t="s">
        <v>316</v>
      </c>
      <c r="AJ130" s="225" t="s">
        <v>1742</v>
      </c>
      <c r="AL130" s="7"/>
      <c r="AQ130" s="7" t="s">
        <v>1934</v>
      </c>
      <c r="AR130" s="7" t="s">
        <v>56</v>
      </c>
      <c r="AS130" s="7" t="s">
        <v>1935</v>
      </c>
      <c r="AT130" s="7" t="s">
        <v>101</v>
      </c>
      <c r="AU130" s="7" t="s">
        <v>1636</v>
      </c>
      <c r="AV130" s="241"/>
      <c r="AX130" s="7" t="s">
        <v>1936</v>
      </c>
      <c r="AY130" s="7" t="s">
        <v>10</v>
      </c>
      <c r="AZ130" s="7" t="s">
        <v>337</v>
      </c>
      <c r="BA130" s="7" t="s">
        <v>594</v>
      </c>
      <c r="BB130" s="7" t="s">
        <v>194</v>
      </c>
      <c r="BC130" s="7" t="s">
        <v>103</v>
      </c>
      <c r="BD130" s="7" t="s">
        <v>10</v>
      </c>
      <c r="BG130" s="7" t="s">
        <v>1937</v>
      </c>
      <c r="BH130" s="7" t="s">
        <v>56</v>
      </c>
      <c r="BI130" s="7" t="s">
        <v>100</v>
      </c>
      <c r="BJ130" s="7">
        <v>0</v>
      </c>
      <c r="BK130" s="7" t="s">
        <v>194</v>
      </c>
      <c r="BL130" s="7" t="s">
        <v>101</v>
      </c>
      <c r="BM130" s="7" t="s">
        <v>29</v>
      </c>
      <c r="BP130" s="235" t="str">
        <f t="shared" si="16"/>
        <v>PSN 304</v>
      </c>
      <c r="BQ130" s="225" t="s">
        <v>107</v>
      </c>
      <c r="BR130" s="171">
        <v>304</v>
      </c>
      <c r="BS130" s="171" t="s">
        <v>57</v>
      </c>
      <c r="BT130" s="241" t="s">
        <v>112</v>
      </c>
      <c r="BU130" s="241" t="s">
        <v>112</v>
      </c>
      <c r="BV130" s="241" t="s">
        <v>107</v>
      </c>
      <c r="BW130" s="241" t="s">
        <v>126</v>
      </c>
      <c r="CJ130" s="248">
        <f t="shared" si="19"/>
        <v>45329</v>
      </c>
      <c r="CK130" s="249">
        <f t="shared" si="23"/>
        <v>5</v>
      </c>
      <c r="CL130" s="248">
        <f t="shared" si="21"/>
        <v>45329.166666666664</v>
      </c>
      <c r="CM130" s="215">
        <v>1</v>
      </c>
      <c r="CN130" s="215" t="str">
        <f t="shared" si="25"/>
        <v>D+4</v>
      </c>
      <c r="CO130" s="219" t="str">
        <f t="shared" si="26"/>
        <v>1D+4</v>
      </c>
      <c r="CP130" s="260" t="str">
        <f t="shared" si="24"/>
        <v>D+3</v>
      </c>
      <c r="CQ130" s="215" t="s">
        <v>6</v>
      </c>
      <c r="DR130" s="330">
        <v>127</v>
      </c>
      <c r="DS130" s="329" t="s">
        <v>1938</v>
      </c>
      <c r="DT130" s="328">
        <v>127</v>
      </c>
      <c r="EK130" s="333" t="str">
        <f t="shared" si="22"/>
        <v>MRS Terloc CEL BL</v>
      </c>
      <c r="EL130" s="331" t="s">
        <v>10</v>
      </c>
      <c r="EM130" s="332" t="s">
        <v>314</v>
      </c>
      <c r="EN130" s="331" t="s">
        <v>1939</v>
      </c>
      <c r="EO130" s="331" t="s">
        <v>194</v>
      </c>
      <c r="EP130" s="332" t="s">
        <v>314</v>
      </c>
      <c r="EQ130" s="332" t="s">
        <v>314</v>
      </c>
      <c r="ER130" s="331" t="s">
        <v>1748</v>
      </c>
      <c r="HH130" s="170">
        <f t="shared" si="18"/>
        <v>2782</v>
      </c>
      <c r="HI130" s="252"/>
      <c r="HJ130" s="171" t="s">
        <v>1940</v>
      </c>
      <c r="HK130" s="171" t="s">
        <v>1941</v>
      </c>
      <c r="HL130" s="171" t="s">
        <v>1686</v>
      </c>
      <c r="HM130" s="251" t="s">
        <v>32</v>
      </c>
      <c r="HN130" s="237" t="s">
        <v>494</v>
      </c>
      <c r="HO130" s="238" t="s">
        <v>194</v>
      </c>
      <c r="HP130" s="238" t="s">
        <v>470</v>
      </c>
      <c r="HQ130" s="237" t="s">
        <v>332</v>
      </c>
      <c r="HR130" s="236" t="s">
        <v>107</v>
      </c>
      <c r="HS130" s="250" t="s">
        <v>723</v>
      </c>
      <c r="HT130" s="238" t="s">
        <v>8</v>
      </c>
      <c r="HU130" s="236" t="s">
        <v>24</v>
      </c>
      <c r="HV130" s="237" t="s">
        <v>101</v>
      </c>
      <c r="HW130" s="236" t="s">
        <v>14</v>
      </c>
      <c r="JB130" s="7"/>
    </row>
    <row r="131" spans="5:262" x14ac:dyDescent="0.2"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AF131" s="171">
        <v>786</v>
      </c>
      <c r="AG131" s="225" t="s">
        <v>316</v>
      </c>
      <c r="AH131" s="225" t="s">
        <v>1741</v>
      </c>
      <c r="AI131" s="225" t="s">
        <v>316</v>
      </c>
      <c r="AJ131" s="225" t="s">
        <v>1742</v>
      </c>
      <c r="AL131" s="7"/>
      <c r="AQ131" s="7" t="e">
        <v>#N/A</v>
      </c>
      <c r="AR131" s="7" t="s">
        <v>56</v>
      </c>
      <c r="AS131" s="7" t="s">
        <v>1935</v>
      </c>
      <c r="AT131" s="7" t="e">
        <v>#N/A</v>
      </c>
      <c r="AU131" s="7" t="s">
        <v>1636</v>
      </c>
      <c r="AV131" s="241"/>
      <c r="AX131" s="7" t="s">
        <v>1942</v>
      </c>
      <c r="AY131" s="7" t="s">
        <v>56</v>
      </c>
      <c r="AZ131" s="7" t="s">
        <v>1230</v>
      </c>
      <c r="BA131" s="7" t="s">
        <v>1754</v>
      </c>
      <c r="BB131" s="7" t="s">
        <v>194</v>
      </c>
      <c r="BC131" s="7" t="s">
        <v>103</v>
      </c>
      <c r="BD131" s="233" t="s">
        <v>56</v>
      </c>
      <c r="BG131" s="7" t="s">
        <v>1943</v>
      </c>
      <c r="BH131" s="7" t="s">
        <v>56</v>
      </c>
      <c r="BI131" s="7" t="s">
        <v>107</v>
      </c>
      <c r="BJ131" s="7">
        <v>0</v>
      </c>
      <c r="BK131" s="7" t="s">
        <v>194</v>
      </c>
      <c r="BL131" s="7" t="s">
        <v>101</v>
      </c>
      <c r="BM131" s="7" t="s">
        <v>1636</v>
      </c>
      <c r="BP131" s="235" t="str">
        <f t="shared" si="16"/>
        <v>PSN 300 - VCP;</v>
      </c>
      <c r="BQ131" s="225" t="s">
        <v>107</v>
      </c>
      <c r="BR131" s="171" t="s">
        <v>894</v>
      </c>
      <c r="BS131" s="171" t="s">
        <v>57</v>
      </c>
      <c r="BT131" s="241" t="s">
        <v>129</v>
      </c>
      <c r="BU131" s="241" t="s">
        <v>129</v>
      </c>
      <c r="BV131" s="241" t="s">
        <v>107</v>
      </c>
      <c r="BW131" s="241" t="s">
        <v>126</v>
      </c>
      <c r="CJ131" s="248">
        <f t="shared" si="19"/>
        <v>45329</v>
      </c>
      <c r="CK131" s="249">
        <f t="shared" si="23"/>
        <v>5</v>
      </c>
      <c r="CL131" s="248">
        <f t="shared" si="21"/>
        <v>45329.208333333336</v>
      </c>
      <c r="CM131" s="215">
        <v>1</v>
      </c>
      <c r="CN131" s="215" t="str">
        <f t="shared" si="25"/>
        <v>D+4</v>
      </c>
      <c r="CO131" s="219" t="str">
        <f t="shared" si="26"/>
        <v>1D+4</v>
      </c>
      <c r="CP131" s="260" t="str">
        <f t="shared" si="24"/>
        <v>D+3</v>
      </c>
      <c r="CQ131" s="215" t="s">
        <v>6</v>
      </c>
      <c r="DR131" s="330">
        <v>128</v>
      </c>
      <c r="DS131" s="329" t="s">
        <v>1944</v>
      </c>
      <c r="DT131" s="328">
        <v>128</v>
      </c>
      <c r="EK131" s="285" t="str">
        <f t="shared" si="22"/>
        <v>RUMO Terloc CEL BL</v>
      </c>
      <c r="EL131" s="283" t="s">
        <v>8</v>
      </c>
      <c r="EM131" s="284" t="s">
        <v>314</v>
      </c>
      <c r="EN131" s="283" t="s">
        <v>1939</v>
      </c>
      <c r="EO131" s="283" t="s">
        <v>194</v>
      </c>
      <c r="EP131" s="284" t="s">
        <v>314</v>
      </c>
      <c r="EQ131" s="284" t="s">
        <v>314</v>
      </c>
      <c r="ER131" s="283" t="s">
        <v>1748</v>
      </c>
      <c r="HH131" s="170">
        <f t="shared" si="18"/>
        <v>2784</v>
      </c>
      <c r="HI131" s="252"/>
      <c r="HJ131" s="171" t="s">
        <v>1945</v>
      </c>
      <c r="HK131" s="171" t="s">
        <v>1883</v>
      </c>
      <c r="HL131" s="171" t="s">
        <v>1601</v>
      </c>
      <c r="HM131" s="251" t="s">
        <v>32</v>
      </c>
      <c r="HN131" s="237" t="s">
        <v>494</v>
      </c>
      <c r="HO131" s="238" t="s">
        <v>194</v>
      </c>
      <c r="HP131" s="238" t="s">
        <v>470</v>
      </c>
      <c r="HQ131" s="237" t="s">
        <v>332</v>
      </c>
      <c r="HR131" s="236" t="s">
        <v>107</v>
      </c>
      <c r="HS131" s="250" t="s">
        <v>743</v>
      </c>
      <c r="HT131" s="238" t="s">
        <v>8</v>
      </c>
      <c r="HU131" s="236" t="s">
        <v>8</v>
      </c>
      <c r="HV131" s="237" t="s">
        <v>101</v>
      </c>
      <c r="HW131" s="236" t="s">
        <v>14</v>
      </c>
      <c r="JB131" s="7"/>
    </row>
    <row r="132" spans="5:262" x14ac:dyDescent="0.2"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AF132" s="171">
        <v>787</v>
      </c>
      <c r="AG132" s="225" t="s">
        <v>316</v>
      </c>
      <c r="AH132" s="225" t="s">
        <v>1741</v>
      </c>
      <c r="AI132" s="225" t="s">
        <v>316</v>
      </c>
      <c r="AJ132" s="225" t="s">
        <v>1742</v>
      </c>
      <c r="AL132" s="7"/>
      <c r="AQ132" s="7" t="e">
        <v>#N/A</v>
      </c>
      <c r="AR132" s="7" t="s">
        <v>56</v>
      </c>
      <c r="AS132" s="7" t="s">
        <v>569</v>
      </c>
      <c r="AT132" s="7" t="e">
        <v>#N/A</v>
      </c>
      <c r="AU132" s="7" t="s">
        <v>1636</v>
      </c>
      <c r="AV132" s="241"/>
      <c r="AX132" s="7" t="s">
        <v>1946</v>
      </c>
      <c r="AY132" s="7" t="s">
        <v>56</v>
      </c>
      <c r="AZ132" s="7" t="s">
        <v>127</v>
      </c>
      <c r="BA132" s="7" t="s">
        <v>1754</v>
      </c>
      <c r="BB132" s="7" t="s">
        <v>194</v>
      </c>
      <c r="BC132" s="7" t="s">
        <v>103</v>
      </c>
      <c r="BD132" s="233" t="s">
        <v>56</v>
      </c>
      <c r="BG132" s="7" t="s">
        <v>1947</v>
      </c>
      <c r="BH132" s="7" t="s">
        <v>10</v>
      </c>
      <c r="BI132" s="7" t="s">
        <v>100</v>
      </c>
      <c r="BJ132" s="7" t="s">
        <v>28</v>
      </c>
      <c r="BK132" s="7" t="s">
        <v>194</v>
      </c>
      <c r="BL132" s="7" t="s">
        <v>101</v>
      </c>
      <c r="BM132" s="7" t="s">
        <v>28</v>
      </c>
      <c r="BP132" s="235" t="str">
        <f t="shared" ref="BP132:BP195" si="27">BQ132&amp;" "&amp;BR132</f>
        <v>PSN 304 - CBA;</v>
      </c>
      <c r="BQ132" s="225" t="s">
        <v>107</v>
      </c>
      <c r="BR132" s="171" t="s">
        <v>910</v>
      </c>
      <c r="BS132" s="171" t="s">
        <v>57</v>
      </c>
      <c r="BT132" s="241" t="s">
        <v>112</v>
      </c>
      <c r="BU132" s="241" t="s">
        <v>112</v>
      </c>
      <c r="BV132" s="241" t="s">
        <v>107</v>
      </c>
      <c r="BW132" s="241" t="s">
        <v>126</v>
      </c>
      <c r="CJ132" s="245">
        <f t="shared" si="19"/>
        <v>45329</v>
      </c>
      <c r="CK132" s="246">
        <f t="shared" si="23"/>
        <v>5</v>
      </c>
      <c r="CL132" s="245">
        <f t="shared" si="21"/>
        <v>45329.25</v>
      </c>
      <c r="CM132" s="242">
        <v>1</v>
      </c>
      <c r="CN132" s="242" t="str">
        <f t="shared" si="25"/>
        <v>D+4</v>
      </c>
      <c r="CO132" s="244" t="str">
        <f t="shared" si="26"/>
        <v>1D+4</v>
      </c>
      <c r="CP132" s="260" t="str">
        <f t="shared" si="24"/>
        <v>D+3</v>
      </c>
      <c r="CQ132" s="242" t="s">
        <v>6</v>
      </c>
      <c r="DR132" s="330">
        <v>129</v>
      </c>
      <c r="DS132" s="329" t="s">
        <v>627</v>
      </c>
      <c r="DT132" s="328">
        <v>129</v>
      </c>
      <c r="EK132" s="324" t="str">
        <f t="shared" ref="EK132:EK163" si="28">EL132&amp;" "&amp;EM132&amp;" "&amp;EN132&amp;" "&amp;EO132</f>
        <v>VLI Terloc CEL BE</v>
      </c>
      <c r="EL132" s="322" t="s">
        <v>11</v>
      </c>
      <c r="EM132" s="323" t="s">
        <v>314</v>
      </c>
      <c r="EN132" s="322" t="s">
        <v>1939</v>
      </c>
      <c r="EO132" s="322" t="s">
        <v>195</v>
      </c>
      <c r="EP132" s="323" t="s">
        <v>314</v>
      </c>
      <c r="EQ132" s="323" t="s">
        <v>314</v>
      </c>
      <c r="ER132" s="322" t="s">
        <v>1748</v>
      </c>
      <c r="HH132" s="170">
        <f t="shared" ref="HH132:HH195" si="29">VALUE(LEFT(HJ132,4))</f>
        <v>2792</v>
      </c>
      <c r="HI132" s="252"/>
      <c r="HJ132" s="171" t="s">
        <v>1948</v>
      </c>
      <c r="HK132" s="171" t="s">
        <v>1949</v>
      </c>
      <c r="HL132" s="171" t="s">
        <v>1601</v>
      </c>
      <c r="HM132" s="251" t="s">
        <v>32</v>
      </c>
      <c r="HN132" s="237" t="s">
        <v>494</v>
      </c>
      <c r="HO132" s="238" t="s">
        <v>194</v>
      </c>
      <c r="HP132" s="238" t="s">
        <v>470</v>
      </c>
      <c r="HQ132" s="237" t="s">
        <v>332</v>
      </c>
      <c r="HR132" s="236" t="s">
        <v>107</v>
      </c>
      <c r="HS132" s="250" t="s">
        <v>1950</v>
      </c>
      <c r="HT132" s="238" t="s">
        <v>8</v>
      </c>
      <c r="HU132" s="236" t="s">
        <v>8</v>
      </c>
      <c r="HV132" s="237" t="s">
        <v>101</v>
      </c>
      <c r="HW132" s="236" t="s">
        <v>14</v>
      </c>
      <c r="JB132" s="7"/>
    </row>
    <row r="133" spans="5:262" x14ac:dyDescent="0.2"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AF133" s="171">
        <v>788</v>
      </c>
      <c r="AG133" s="225" t="s">
        <v>316</v>
      </c>
      <c r="AH133" s="225" t="s">
        <v>1741</v>
      </c>
      <c r="AI133" s="225" t="s">
        <v>316</v>
      </c>
      <c r="AJ133" s="225" t="s">
        <v>1742</v>
      </c>
      <c r="AL133" s="7"/>
      <c r="AQ133" s="7" t="s">
        <v>1951</v>
      </c>
      <c r="AR133" s="7" t="s">
        <v>56</v>
      </c>
      <c r="AS133" s="7" t="s">
        <v>548</v>
      </c>
      <c r="AT133" s="7" t="s">
        <v>103</v>
      </c>
      <c r="AU133" s="7" t="s">
        <v>1636</v>
      </c>
      <c r="AV133" s="241"/>
      <c r="AX133" s="7" t="s">
        <v>1952</v>
      </c>
      <c r="AY133" s="7" t="s">
        <v>10</v>
      </c>
      <c r="AZ133" s="7" t="s">
        <v>344</v>
      </c>
      <c r="BA133" s="7" t="s">
        <v>1744</v>
      </c>
      <c r="BB133" s="7" t="s">
        <v>194</v>
      </c>
      <c r="BC133" s="7" t="s">
        <v>103</v>
      </c>
      <c r="BD133" s="7" t="s">
        <v>10</v>
      </c>
      <c r="BG133" s="7" t="s">
        <v>1953</v>
      </c>
      <c r="BH133" s="7" t="s">
        <v>56</v>
      </c>
      <c r="BI133" s="7" t="s">
        <v>107</v>
      </c>
      <c r="BJ133" s="7" t="s">
        <v>26</v>
      </c>
      <c r="BK133" s="7" t="s">
        <v>194</v>
      </c>
      <c r="BL133" s="7" t="s">
        <v>103</v>
      </c>
      <c r="BM133" s="7" t="s">
        <v>26</v>
      </c>
      <c r="BP133" s="235" t="str">
        <f t="shared" si="27"/>
        <v>PSN CBA</v>
      </c>
      <c r="BQ133" s="225" t="s">
        <v>107</v>
      </c>
      <c r="BR133" s="171" t="s">
        <v>713</v>
      </c>
      <c r="BS133" s="171" t="s">
        <v>57</v>
      </c>
      <c r="BT133" s="241" t="s">
        <v>112</v>
      </c>
      <c r="BU133" s="241" t="s">
        <v>112</v>
      </c>
      <c r="BV133" s="241" t="s">
        <v>107</v>
      </c>
      <c r="BW133" s="241" t="s">
        <v>126</v>
      </c>
      <c r="CJ133" s="256">
        <f t="shared" si="19"/>
        <v>45329</v>
      </c>
      <c r="CK133" s="257">
        <f t="shared" si="23"/>
        <v>5</v>
      </c>
      <c r="CL133" s="256">
        <f t="shared" si="21"/>
        <v>45329.291666666664</v>
      </c>
      <c r="CM133" s="254">
        <v>2</v>
      </c>
      <c r="CN133" s="254" t="str">
        <f t="shared" si="25"/>
        <v>D+4</v>
      </c>
      <c r="CO133" s="255" t="str">
        <f t="shared" si="26"/>
        <v>2D+4</v>
      </c>
      <c r="CP133" s="260" t="str">
        <f t="shared" si="24"/>
        <v>D+3</v>
      </c>
      <c r="CQ133" s="254" t="s">
        <v>6</v>
      </c>
      <c r="DR133" s="330">
        <v>130</v>
      </c>
      <c r="DS133" s="329" t="s">
        <v>114</v>
      </c>
      <c r="DT133" s="328">
        <v>130</v>
      </c>
      <c r="EK133" s="285" t="str">
        <f t="shared" si="28"/>
        <v>MRS Terloc CNT BL</v>
      </c>
      <c r="EL133" s="283" t="s">
        <v>10</v>
      </c>
      <c r="EM133" s="284" t="s">
        <v>314</v>
      </c>
      <c r="EN133" s="283" t="s">
        <v>1338</v>
      </c>
      <c r="EO133" s="283" t="s">
        <v>194</v>
      </c>
      <c r="EP133" s="284" t="s">
        <v>314</v>
      </c>
      <c r="EQ133" s="284" t="s">
        <v>314</v>
      </c>
      <c r="ER133" s="283" t="s">
        <v>1748</v>
      </c>
      <c r="HH133" s="170">
        <f t="shared" si="29"/>
        <v>2774</v>
      </c>
      <c r="HI133" s="252"/>
      <c r="HJ133" s="171" t="s">
        <v>1954</v>
      </c>
      <c r="HK133" s="171" t="s">
        <v>1955</v>
      </c>
      <c r="HL133" s="171" t="s">
        <v>1105</v>
      </c>
      <c r="HM133" s="251" t="s">
        <v>32</v>
      </c>
      <c r="HN133" s="237" t="s">
        <v>494</v>
      </c>
      <c r="HO133" s="238" t="s">
        <v>194</v>
      </c>
      <c r="HP133" s="238" t="s">
        <v>470</v>
      </c>
      <c r="HQ133" s="237" t="s">
        <v>650</v>
      </c>
      <c r="HR133" s="236" t="s">
        <v>107</v>
      </c>
      <c r="HS133" s="250" t="s">
        <v>743</v>
      </c>
      <c r="HT133" s="238" t="s">
        <v>8</v>
      </c>
      <c r="HU133" s="236" t="s">
        <v>53</v>
      </c>
      <c r="HV133" s="237" t="s">
        <v>101</v>
      </c>
      <c r="HW133" s="236" t="s">
        <v>16</v>
      </c>
      <c r="JB133" s="7"/>
    </row>
    <row r="134" spans="5:262" x14ac:dyDescent="0.2"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AF134" s="171">
        <v>790</v>
      </c>
      <c r="AG134" s="225" t="s">
        <v>316</v>
      </c>
      <c r="AH134" s="225" t="s">
        <v>1741</v>
      </c>
      <c r="AI134" s="225" t="s">
        <v>316</v>
      </c>
      <c r="AJ134" s="225" t="s">
        <v>1742</v>
      </c>
      <c r="AL134" s="7"/>
      <c r="AQ134" s="7" t="e">
        <v>#N/A</v>
      </c>
      <c r="AR134" s="7" t="s">
        <v>56</v>
      </c>
      <c r="AS134" s="7" t="s">
        <v>1929</v>
      </c>
      <c r="AT134" s="7" t="e">
        <v>#N/A</v>
      </c>
      <c r="AU134" s="7" t="s">
        <v>1636</v>
      </c>
      <c r="AV134" s="7"/>
      <c r="AX134" s="7" t="s">
        <v>1956</v>
      </c>
      <c r="AY134" s="7" t="s">
        <v>10</v>
      </c>
      <c r="AZ134" s="7" t="s">
        <v>337</v>
      </c>
      <c r="BA134" s="7" t="s">
        <v>1744</v>
      </c>
      <c r="BB134" s="7" t="s">
        <v>194</v>
      </c>
      <c r="BC134" s="7" t="s">
        <v>103</v>
      </c>
      <c r="BD134" s="7" t="s">
        <v>10</v>
      </c>
      <c r="BG134" s="7" t="s">
        <v>1957</v>
      </c>
      <c r="BH134" s="7" t="s">
        <v>11</v>
      </c>
      <c r="BI134" s="7" t="s">
        <v>508</v>
      </c>
      <c r="BJ134" s="7" t="s">
        <v>26</v>
      </c>
      <c r="BK134" s="7" t="s">
        <v>195</v>
      </c>
      <c r="BL134" s="7" t="s">
        <v>103</v>
      </c>
      <c r="BM134" s="241" t="s">
        <v>26</v>
      </c>
      <c r="BP134" s="235" t="str">
        <f t="shared" si="27"/>
        <v>PSN FIBRIA</v>
      </c>
      <c r="BQ134" s="225" t="s">
        <v>107</v>
      </c>
      <c r="BR134" s="171" t="s">
        <v>632</v>
      </c>
      <c r="BS134" s="171" t="s">
        <v>57</v>
      </c>
      <c r="BT134" s="241" t="s">
        <v>129</v>
      </c>
      <c r="BU134" s="241" t="s">
        <v>129</v>
      </c>
      <c r="BV134" s="253" t="s">
        <v>107</v>
      </c>
      <c r="BW134" s="253" t="s">
        <v>126</v>
      </c>
      <c r="CJ134" s="248">
        <f t="shared" ref="CJ134:CJ197" si="30">IF(CN134=CN133,CJ133,CJ133+1)</f>
        <v>45329</v>
      </c>
      <c r="CK134" s="249">
        <f t="shared" si="23"/>
        <v>5</v>
      </c>
      <c r="CL134" s="248">
        <f t="shared" si="21"/>
        <v>45329.333333333336</v>
      </c>
      <c r="CM134" s="215">
        <v>2</v>
      </c>
      <c r="CN134" s="215" t="str">
        <f t="shared" si="25"/>
        <v>D+4</v>
      </c>
      <c r="CO134" s="219" t="str">
        <f t="shared" si="26"/>
        <v>2D+4</v>
      </c>
      <c r="CP134" s="259" t="str">
        <f t="shared" si="24"/>
        <v>D+3</v>
      </c>
      <c r="CQ134" s="215" t="s">
        <v>6</v>
      </c>
      <c r="DR134" s="327">
        <v>131</v>
      </c>
      <c r="DS134" s="326" t="s">
        <v>100</v>
      </c>
      <c r="DT134" s="325">
        <v>131</v>
      </c>
      <c r="EK134" s="285" t="str">
        <f t="shared" si="28"/>
        <v>RUMO Terloc CNT BL</v>
      </c>
      <c r="EL134" s="283" t="s">
        <v>8</v>
      </c>
      <c r="EM134" s="284" t="s">
        <v>314</v>
      </c>
      <c r="EN134" s="283" t="s">
        <v>1338</v>
      </c>
      <c r="EO134" s="283" t="s">
        <v>194</v>
      </c>
      <c r="EP134" s="284" t="s">
        <v>314</v>
      </c>
      <c r="EQ134" s="284" t="s">
        <v>314</v>
      </c>
      <c r="ER134" s="283" t="s">
        <v>1748</v>
      </c>
      <c r="HH134" s="170">
        <f t="shared" si="29"/>
        <v>2787</v>
      </c>
      <c r="HI134" s="252"/>
      <c r="HJ134" s="171" t="s">
        <v>1958</v>
      </c>
      <c r="HK134" s="171" t="s">
        <v>1959</v>
      </c>
      <c r="HL134" s="171" t="s">
        <v>1118</v>
      </c>
      <c r="HM134" s="251" t="s">
        <v>32</v>
      </c>
      <c r="HN134" s="237" t="s">
        <v>494</v>
      </c>
      <c r="HO134" s="238" t="s">
        <v>194</v>
      </c>
      <c r="HP134" s="238" t="s">
        <v>470</v>
      </c>
      <c r="HQ134" s="237" t="s">
        <v>650</v>
      </c>
      <c r="HR134" s="236" t="s">
        <v>100</v>
      </c>
      <c r="HS134" s="250" t="s">
        <v>557</v>
      </c>
      <c r="HT134" s="238" t="s">
        <v>8</v>
      </c>
      <c r="HU134" s="236" t="s">
        <v>29</v>
      </c>
      <c r="HV134" s="237" t="s">
        <v>101</v>
      </c>
      <c r="HW134" s="236" t="s">
        <v>16</v>
      </c>
      <c r="JB134" s="7"/>
    </row>
    <row r="135" spans="5:262" x14ac:dyDescent="0.2"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AF135" s="171">
        <v>791</v>
      </c>
      <c r="AG135" s="225" t="s">
        <v>316</v>
      </c>
      <c r="AH135" s="225" t="s">
        <v>1741</v>
      </c>
      <c r="AI135" s="225" t="s">
        <v>316</v>
      </c>
      <c r="AJ135" s="225" t="s">
        <v>1742</v>
      </c>
      <c r="AL135" s="7"/>
      <c r="AQ135" s="7" t="s">
        <v>1960</v>
      </c>
      <c r="AR135" s="7" t="s">
        <v>56</v>
      </c>
      <c r="AS135" s="7" t="s">
        <v>1961</v>
      </c>
      <c r="AT135" s="7" t="s">
        <v>101</v>
      </c>
      <c r="AU135" s="7" t="s">
        <v>1636</v>
      </c>
      <c r="AV135" s="7"/>
      <c r="AX135" s="7" t="s">
        <v>1911</v>
      </c>
      <c r="AY135" s="7" t="s">
        <v>10</v>
      </c>
      <c r="AZ135" s="7" t="s">
        <v>107</v>
      </c>
      <c r="BA135" s="7" t="s">
        <v>1744</v>
      </c>
      <c r="BB135" s="7" t="s">
        <v>194</v>
      </c>
      <c r="BC135" s="7" t="s">
        <v>105</v>
      </c>
      <c r="BD135" s="7" t="s">
        <v>10</v>
      </c>
      <c r="BG135" s="7" t="s">
        <v>1962</v>
      </c>
      <c r="BH135" s="7" t="s">
        <v>10</v>
      </c>
      <c r="BI135" s="7" t="s">
        <v>107</v>
      </c>
      <c r="BJ135" s="7" t="s">
        <v>26</v>
      </c>
      <c r="BK135" s="7" t="s">
        <v>194</v>
      </c>
      <c r="BL135" s="7" t="s">
        <v>103</v>
      </c>
      <c r="BM135" s="241" t="s">
        <v>26</v>
      </c>
      <c r="BP135" s="235" t="str">
        <f t="shared" si="27"/>
        <v>PSN NST</v>
      </c>
      <c r="BQ135" s="225" t="s">
        <v>107</v>
      </c>
      <c r="BR135" s="171" t="s">
        <v>960</v>
      </c>
      <c r="BS135" s="171" t="s">
        <v>57</v>
      </c>
      <c r="BT135" s="241" t="s">
        <v>129</v>
      </c>
      <c r="BU135" s="241" t="s">
        <v>129</v>
      </c>
      <c r="BV135" s="253" t="s">
        <v>107</v>
      </c>
      <c r="BW135" s="253" t="s">
        <v>126</v>
      </c>
      <c r="CJ135" s="248">
        <f t="shared" si="30"/>
        <v>45329</v>
      </c>
      <c r="CK135" s="249">
        <f t="shared" ref="CK135:CK166" si="31">CK111+1</f>
        <v>5</v>
      </c>
      <c r="CL135" s="248">
        <f t="shared" si="21"/>
        <v>45329.375</v>
      </c>
      <c r="CM135" s="215">
        <v>2</v>
      </c>
      <c r="CN135" s="215" t="str">
        <f t="shared" si="25"/>
        <v>D+4</v>
      </c>
      <c r="CO135" s="219" t="str">
        <f t="shared" si="26"/>
        <v>2D+4</v>
      </c>
      <c r="CP135" s="258" t="str">
        <f>"D+"&amp;CK135-1</f>
        <v>D+4</v>
      </c>
      <c r="CQ135" s="215" t="s">
        <v>6</v>
      </c>
      <c r="DR135" s="222"/>
      <c r="DS135" s="222"/>
      <c r="DT135" s="222"/>
      <c r="EK135" s="324" t="str">
        <f t="shared" si="28"/>
        <v>VLI Terloc CNT BE</v>
      </c>
      <c r="EL135" s="322" t="s">
        <v>11</v>
      </c>
      <c r="EM135" s="323" t="s">
        <v>314</v>
      </c>
      <c r="EN135" s="322" t="s">
        <v>1338</v>
      </c>
      <c r="EO135" s="322" t="s">
        <v>195</v>
      </c>
      <c r="EP135" s="323" t="s">
        <v>314</v>
      </c>
      <c r="EQ135" s="323" t="s">
        <v>314</v>
      </c>
      <c r="ER135" s="322" t="s">
        <v>1748</v>
      </c>
      <c r="HH135" s="170">
        <f t="shared" si="29"/>
        <v>2799</v>
      </c>
      <c r="HI135" s="252"/>
      <c r="HJ135" s="171" t="s">
        <v>1963</v>
      </c>
      <c r="HK135" s="171" t="s">
        <v>1964</v>
      </c>
      <c r="HL135" s="171" t="s">
        <v>1601</v>
      </c>
      <c r="HM135" s="251" t="s">
        <v>32</v>
      </c>
      <c r="HN135" s="237" t="s">
        <v>494</v>
      </c>
      <c r="HO135" s="238" t="s">
        <v>194</v>
      </c>
      <c r="HP135" s="238" t="s">
        <v>470</v>
      </c>
      <c r="HQ135" s="237" t="s">
        <v>332</v>
      </c>
      <c r="HR135" s="236" t="s">
        <v>107</v>
      </c>
      <c r="HS135" s="250" t="s">
        <v>1965</v>
      </c>
      <c r="HT135" s="238" t="s">
        <v>8</v>
      </c>
      <c r="HU135" s="236" t="s">
        <v>8</v>
      </c>
      <c r="HV135" s="237" t="s">
        <v>101</v>
      </c>
      <c r="HW135" s="236" t="s">
        <v>14</v>
      </c>
      <c r="JB135" s="7"/>
    </row>
    <row r="136" spans="5:262" x14ac:dyDescent="0.2"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AF136" s="171">
        <v>793</v>
      </c>
      <c r="AG136" s="225" t="s">
        <v>316</v>
      </c>
      <c r="AH136" s="225" t="s">
        <v>1741</v>
      </c>
      <c r="AI136" s="225" t="s">
        <v>316</v>
      </c>
      <c r="AJ136" s="225" t="s">
        <v>1742</v>
      </c>
      <c r="AL136" s="7"/>
      <c r="AQ136" s="7" t="e">
        <v>#N/A</v>
      </c>
      <c r="AR136" s="7" t="s">
        <v>56</v>
      </c>
      <c r="AS136" s="7" t="s">
        <v>555</v>
      </c>
      <c r="AT136" s="7" t="e">
        <v>#N/A</v>
      </c>
      <c r="AU136" s="7" t="s">
        <v>1636</v>
      </c>
      <c r="AV136" s="7"/>
      <c r="AX136" s="7" t="s">
        <v>1966</v>
      </c>
      <c r="AY136" s="7" t="s">
        <v>56</v>
      </c>
      <c r="AZ136" s="7" t="s">
        <v>127</v>
      </c>
      <c r="BA136" s="7" t="s">
        <v>1744</v>
      </c>
      <c r="BB136" s="7" t="s">
        <v>194</v>
      </c>
      <c r="BC136" s="7" t="s">
        <v>103</v>
      </c>
      <c r="BD136" s="233" t="s">
        <v>56</v>
      </c>
      <c r="BG136" s="7" t="s">
        <v>1967</v>
      </c>
      <c r="BH136" s="7" t="s">
        <v>56</v>
      </c>
      <c r="BI136" s="7" t="s">
        <v>627</v>
      </c>
      <c r="BJ136" s="7" t="s">
        <v>1431</v>
      </c>
      <c r="BK136" s="7" t="s">
        <v>194</v>
      </c>
      <c r="BL136" s="7" t="s">
        <v>316</v>
      </c>
      <c r="BM136" s="241" t="s">
        <v>1063</v>
      </c>
      <c r="BP136" s="235" t="str">
        <f t="shared" si="27"/>
        <v>PSN VCP</v>
      </c>
      <c r="BQ136" s="225" t="s">
        <v>107</v>
      </c>
      <c r="BR136" s="171" t="s">
        <v>731</v>
      </c>
      <c r="BS136" s="171" t="s">
        <v>57</v>
      </c>
      <c r="BT136" s="241" t="s">
        <v>129</v>
      </c>
      <c r="BU136" s="241" t="s">
        <v>129</v>
      </c>
      <c r="BV136" s="253" t="s">
        <v>107</v>
      </c>
      <c r="BW136" s="253" t="s">
        <v>126</v>
      </c>
      <c r="CJ136" s="248">
        <f t="shared" si="30"/>
        <v>45329</v>
      </c>
      <c r="CK136" s="249">
        <f t="shared" si="31"/>
        <v>5</v>
      </c>
      <c r="CL136" s="248">
        <f t="shared" si="21"/>
        <v>45329.416666666664</v>
      </c>
      <c r="CM136" s="215">
        <v>2</v>
      </c>
      <c r="CN136" s="215" t="str">
        <f t="shared" si="25"/>
        <v>D+4</v>
      </c>
      <c r="CO136" s="219" t="str">
        <f t="shared" si="26"/>
        <v>2D+4</v>
      </c>
      <c r="CP136" s="247" t="str">
        <f t="shared" ref="CP136:CP158" si="32">CP135</f>
        <v>D+4</v>
      </c>
      <c r="CQ136" s="215" t="s">
        <v>6</v>
      </c>
      <c r="EK136" s="282" t="str">
        <f t="shared" si="28"/>
        <v>RUMO Terloc CEL BE</v>
      </c>
      <c r="EL136" s="280" t="s">
        <v>8</v>
      </c>
      <c r="EM136" s="281" t="s">
        <v>314</v>
      </c>
      <c r="EN136" s="280" t="s">
        <v>1939</v>
      </c>
      <c r="EO136" s="280" t="s">
        <v>195</v>
      </c>
      <c r="EP136" s="281" t="s">
        <v>314</v>
      </c>
      <c r="EQ136" s="281" t="s">
        <v>314</v>
      </c>
      <c r="ER136" s="280" t="s">
        <v>1748</v>
      </c>
      <c r="HH136" s="170">
        <f t="shared" si="29"/>
        <v>2800</v>
      </c>
      <c r="HI136" s="252"/>
      <c r="HJ136" s="171" t="s">
        <v>1968</v>
      </c>
      <c r="HK136" s="171" t="s">
        <v>1969</v>
      </c>
      <c r="HL136" s="171" t="s">
        <v>1601</v>
      </c>
      <c r="HM136" s="251" t="s">
        <v>32</v>
      </c>
      <c r="HN136" s="237" t="s">
        <v>494</v>
      </c>
      <c r="HO136" s="238" t="s">
        <v>194</v>
      </c>
      <c r="HP136" s="238" t="s">
        <v>470</v>
      </c>
      <c r="HQ136" s="237" t="s">
        <v>332</v>
      </c>
      <c r="HR136" s="236" t="s">
        <v>107</v>
      </c>
      <c r="HS136" s="250" t="s">
        <v>1970</v>
      </c>
      <c r="HT136" s="238" t="s">
        <v>8</v>
      </c>
      <c r="HU136" s="236" t="s">
        <v>8</v>
      </c>
      <c r="HV136" s="237" t="s">
        <v>101</v>
      </c>
      <c r="HW136" s="236" t="s">
        <v>14</v>
      </c>
      <c r="JB136" s="7"/>
    </row>
    <row r="137" spans="5:262" x14ac:dyDescent="0.2"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AF137" s="171">
        <v>794</v>
      </c>
      <c r="AG137" s="225" t="s">
        <v>316</v>
      </c>
      <c r="AH137" s="225" t="s">
        <v>1741</v>
      </c>
      <c r="AI137" s="225" t="s">
        <v>316</v>
      </c>
      <c r="AJ137" s="225" t="s">
        <v>1742</v>
      </c>
      <c r="AL137" s="7"/>
      <c r="AQ137" s="7" t="e">
        <v>#N/A</v>
      </c>
      <c r="AR137" s="7" t="s">
        <v>56</v>
      </c>
      <c r="AS137" s="7">
        <v>0</v>
      </c>
      <c r="AT137" s="7" t="e">
        <v>#N/A</v>
      </c>
      <c r="AU137" s="7" t="s">
        <v>1636</v>
      </c>
      <c r="AV137" s="7"/>
      <c r="AX137" s="7" t="s">
        <v>1971</v>
      </c>
      <c r="AY137" s="7" t="s">
        <v>56</v>
      </c>
      <c r="AZ137" s="7" t="s">
        <v>125</v>
      </c>
      <c r="BA137" s="7" t="s">
        <v>513</v>
      </c>
      <c r="BB137" s="7" t="s">
        <v>194</v>
      </c>
      <c r="BC137" s="7" t="s">
        <v>101</v>
      </c>
      <c r="BD137" s="233" t="s">
        <v>56</v>
      </c>
      <c r="BG137" s="7" t="s">
        <v>1972</v>
      </c>
      <c r="BH137" s="7" t="s">
        <v>56</v>
      </c>
      <c r="BI137" s="7" t="s">
        <v>473</v>
      </c>
      <c r="BJ137" s="7">
        <v>0</v>
      </c>
      <c r="BK137" s="7" t="s">
        <v>194</v>
      </c>
      <c r="BL137" s="7" t="s">
        <v>105</v>
      </c>
      <c r="BM137" s="7" t="s">
        <v>1636</v>
      </c>
      <c r="BP137" s="235" t="str">
        <f t="shared" si="27"/>
        <v>PSN 402</v>
      </c>
      <c r="BQ137" s="225" t="s">
        <v>107</v>
      </c>
      <c r="BR137" s="171">
        <v>402</v>
      </c>
      <c r="BS137" s="171" t="s">
        <v>696</v>
      </c>
      <c r="BT137" s="241" t="s">
        <v>696</v>
      </c>
      <c r="BU137" s="241" t="s">
        <v>696</v>
      </c>
      <c r="BV137" s="241" t="s">
        <v>107</v>
      </c>
      <c r="BW137" s="241" t="s">
        <v>125</v>
      </c>
      <c r="CJ137" s="248">
        <f t="shared" si="30"/>
        <v>45329</v>
      </c>
      <c r="CK137" s="249">
        <f t="shared" si="31"/>
        <v>5</v>
      </c>
      <c r="CL137" s="248">
        <f t="shared" si="21"/>
        <v>45329.458333333336</v>
      </c>
      <c r="CM137" s="215">
        <v>2</v>
      </c>
      <c r="CN137" s="215" t="str">
        <f t="shared" si="25"/>
        <v>D+4</v>
      </c>
      <c r="CO137" s="219" t="str">
        <f t="shared" si="26"/>
        <v>2D+4</v>
      </c>
      <c r="CP137" s="247" t="str">
        <f t="shared" si="32"/>
        <v>D+4</v>
      </c>
      <c r="CQ137" s="215" t="s">
        <v>6</v>
      </c>
      <c r="EK137" s="291" t="str">
        <f t="shared" si="28"/>
        <v>RUMO COPER VHP BL</v>
      </c>
      <c r="EL137" s="289" t="s">
        <v>8</v>
      </c>
      <c r="EM137" s="290" t="s">
        <v>1188</v>
      </c>
      <c r="EN137" s="289" t="s">
        <v>670</v>
      </c>
      <c r="EO137" s="289" t="s">
        <v>194</v>
      </c>
      <c r="EP137" s="290" t="s">
        <v>25</v>
      </c>
      <c r="EQ137" s="290" t="s">
        <v>25</v>
      </c>
      <c r="ER137" s="289" t="s">
        <v>2</v>
      </c>
      <c r="HH137" s="170">
        <f t="shared" si="29"/>
        <v>2614</v>
      </c>
      <c r="HI137" s="252"/>
      <c r="HJ137" s="171" t="s">
        <v>1973</v>
      </c>
      <c r="HK137" s="171" t="s">
        <v>1600</v>
      </c>
      <c r="HL137" s="171" t="s">
        <v>1601</v>
      </c>
      <c r="HM137" s="251" t="s">
        <v>32</v>
      </c>
      <c r="HN137" s="237" t="s">
        <v>494</v>
      </c>
      <c r="HO137" s="238" t="s">
        <v>194</v>
      </c>
      <c r="HP137" s="238" t="s">
        <v>470</v>
      </c>
      <c r="HQ137" s="237" t="s">
        <v>332</v>
      </c>
      <c r="HR137" s="236" t="s">
        <v>107</v>
      </c>
      <c r="HS137" s="250" t="s">
        <v>705</v>
      </c>
      <c r="HT137" s="238" t="s">
        <v>8</v>
      </c>
      <c r="HU137" s="236" t="s">
        <v>8</v>
      </c>
      <c r="HV137" s="237" t="s">
        <v>101</v>
      </c>
      <c r="HW137" s="236" t="s">
        <v>14</v>
      </c>
      <c r="JB137" s="7"/>
    </row>
    <row r="138" spans="5:262" x14ac:dyDescent="0.2"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AF138" s="171">
        <v>795</v>
      </c>
      <c r="AG138" s="225" t="s">
        <v>316</v>
      </c>
      <c r="AH138" s="225" t="s">
        <v>1741</v>
      </c>
      <c r="AI138" s="225" t="s">
        <v>316</v>
      </c>
      <c r="AJ138" s="225" t="s">
        <v>1742</v>
      </c>
      <c r="AL138" s="7"/>
      <c r="AQ138" s="7" t="e">
        <v>#N/A</v>
      </c>
      <c r="AR138" s="7" t="s">
        <v>56</v>
      </c>
      <c r="AS138" s="7" t="s">
        <v>8</v>
      </c>
      <c r="AT138" s="7" t="e">
        <v>#N/A</v>
      </c>
      <c r="AU138" s="7" t="s">
        <v>1636</v>
      </c>
      <c r="AV138" s="7"/>
      <c r="AX138" s="7" t="s">
        <v>1974</v>
      </c>
      <c r="AY138" s="7" t="s">
        <v>10</v>
      </c>
      <c r="AZ138" s="7" t="s">
        <v>127</v>
      </c>
      <c r="BA138" s="7" t="s">
        <v>1744</v>
      </c>
      <c r="BB138" s="7" t="s">
        <v>194</v>
      </c>
      <c r="BC138" s="7" t="s">
        <v>105</v>
      </c>
      <c r="BD138" s="7" t="s">
        <v>10</v>
      </c>
      <c r="BG138" s="7" t="s">
        <v>1975</v>
      </c>
      <c r="BH138" s="7" t="s">
        <v>56</v>
      </c>
      <c r="BI138" s="7" t="s">
        <v>107</v>
      </c>
      <c r="BJ138" s="7" t="s">
        <v>1744</v>
      </c>
      <c r="BK138" s="7" t="s">
        <v>194</v>
      </c>
      <c r="BL138" s="7" t="s">
        <v>101</v>
      </c>
      <c r="BM138" s="7" t="s">
        <v>1636</v>
      </c>
      <c r="BP138" s="235" t="str">
        <f t="shared" si="27"/>
        <v>PSN MOEGA III</v>
      </c>
      <c r="BQ138" s="225" t="s">
        <v>107</v>
      </c>
      <c r="BR138" s="171" t="s">
        <v>696</v>
      </c>
      <c r="BS138" s="171" t="s">
        <v>696</v>
      </c>
      <c r="BT138" s="241" t="s">
        <v>696</v>
      </c>
      <c r="BU138" s="241" t="s">
        <v>696</v>
      </c>
      <c r="BV138" s="241" t="s">
        <v>107</v>
      </c>
      <c r="BW138" s="241" t="s">
        <v>125</v>
      </c>
      <c r="CJ138" s="245">
        <f t="shared" si="30"/>
        <v>45329</v>
      </c>
      <c r="CK138" s="246">
        <f t="shared" si="31"/>
        <v>5</v>
      </c>
      <c r="CL138" s="245">
        <f t="shared" si="21"/>
        <v>45329.5</v>
      </c>
      <c r="CM138" s="242">
        <v>2</v>
      </c>
      <c r="CN138" s="242" t="str">
        <f t="shared" si="25"/>
        <v>D+4</v>
      </c>
      <c r="CO138" s="244" t="str">
        <f t="shared" si="26"/>
        <v>2D+4</v>
      </c>
      <c r="CP138" s="247" t="str">
        <f t="shared" si="32"/>
        <v>D+4</v>
      </c>
      <c r="CQ138" s="242" t="s">
        <v>6</v>
      </c>
      <c r="EK138" s="240" t="str">
        <f t="shared" si="28"/>
        <v>VLI COPER VHP BE</v>
      </c>
      <c r="EL138" s="220" t="s">
        <v>11</v>
      </c>
      <c r="EM138" s="239" t="s">
        <v>1188</v>
      </c>
      <c r="EN138" s="220" t="s">
        <v>670</v>
      </c>
      <c r="EO138" s="220" t="s">
        <v>195</v>
      </c>
      <c r="EP138" s="239" t="s">
        <v>25</v>
      </c>
      <c r="EQ138" s="239" t="s">
        <v>25</v>
      </c>
      <c r="ER138" s="220" t="s">
        <v>2</v>
      </c>
      <c r="HH138" s="170">
        <f t="shared" si="29"/>
        <v>2620</v>
      </c>
      <c r="HI138" s="252"/>
      <c r="HJ138" s="171" t="s">
        <v>1976</v>
      </c>
      <c r="HK138" s="171" t="s">
        <v>1642</v>
      </c>
      <c r="HL138" s="171" t="s">
        <v>1601</v>
      </c>
      <c r="HM138" s="251" t="s">
        <v>32</v>
      </c>
      <c r="HN138" s="237" t="s">
        <v>494</v>
      </c>
      <c r="HO138" s="238" t="s">
        <v>194</v>
      </c>
      <c r="HP138" s="238" t="s">
        <v>470</v>
      </c>
      <c r="HQ138" s="237" t="s">
        <v>332</v>
      </c>
      <c r="HR138" s="236" t="s">
        <v>107</v>
      </c>
      <c r="HS138" s="250" t="s">
        <v>548</v>
      </c>
      <c r="HT138" s="238" t="s">
        <v>8</v>
      </c>
      <c r="HU138" s="236" t="s">
        <v>8</v>
      </c>
      <c r="HV138" s="237" t="s">
        <v>101</v>
      </c>
      <c r="HW138" s="236" t="s">
        <v>14</v>
      </c>
      <c r="JB138" s="7"/>
    </row>
    <row r="139" spans="5:262" x14ac:dyDescent="0.2"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AF139" s="171">
        <v>797</v>
      </c>
      <c r="AG139" s="225" t="s">
        <v>316</v>
      </c>
      <c r="AH139" s="225" t="s">
        <v>1741</v>
      </c>
      <c r="AI139" s="225" t="s">
        <v>316</v>
      </c>
      <c r="AJ139" s="225" t="s">
        <v>1742</v>
      </c>
      <c r="AL139" s="7"/>
      <c r="AQ139" s="7" t="e">
        <v>#N/A</v>
      </c>
      <c r="AR139" s="7" t="s">
        <v>11</v>
      </c>
      <c r="AS139" s="7">
        <v>0</v>
      </c>
      <c r="AT139" s="7" t="e">
        <v>#N/A</v>
      </c>
      <c r="AU139" s="7" t="s">
        <v>1977</v>
      </c>
      <c r="AV139" s="7"/>
      <c r="AX139" s="7" t="s">
        <v>1978</v>
      </c>
      <c r="AY139" s="7" t="s">
        <v>10</v>
      </c>
      <c r="AZ139" s="7" t="s">
        <v>1230</v>
      </c>
      <c r="BA139" s="7" t="s">
        <v>1744</v>
      </c>
      <c r="BB139" s="7" t="s">
        <v>194</v>
      </c>
      <c r="BC139" s="7" t="s">
        <v>315</v>
      </c>
      <c r="BD139" s="7" t="s">
        <v>10</v>
      </c>
      <c r="BG139" s="7" t="s">
        <v>1979</v>
      </c>
      <c r="BH139" s="7" t="s">
        <v>56</v>
      </c>
      <c r="BI139" s="7" t="s">
        <v>200</v>
      </c>
      <c r="BJ139" s="7" t="s">
        <v>137</v>
      </c>
      <c r="BK139" s="7" t="s">
        <v>194</v>
      </c>
      <c r="BL139" s="7" t="s">
        <v>101</v>
      </c>
      <c r="BM139" s="7" t="s">
        <v>78</v>
      </c>
      <c r="BP139" s="235" t="str">
        <f t="shared" si="27"/>
        <v>PSN 229</v>
      </c>
      <c r="BQ139" s="225" t="s">
        <v>107</v>
      </c>
      <c r="BR139" s="171">
        <v>229</v>
      </c>
      <c r="BS139" s="171" t="s">
        <v>730</v>
      </c>
      <c r="BT139" s="241" t="s">
        <v>730</v>
      </c>
      <c r="BU139" s="241" t="s">
        <v>730</v>
      </c>
      <c r="BV139" s="241" t="s">
        <v>107</v>
      </c>
      <c r="BW139" s="241" t="s">
        <v>127</v>
      </c>
      <c r="CJ139" s="256">
        <f t="shared" si="30"/>
        <v>45329</v>
      </c>
      <c r="CK139" s="257">
        <f t="shared" si="31"/>
        <v>5</v>
      </c>
      <c r="CL139" s="256">
        <f t="shared" si="21"/>
        <v>45329.541666666664</v>
      </c>
      <c r="CM139" s="254">
        <v>3</v>
      </c>
      <c r="CN139" s="254" t="str">
        <f t="shared" si="25"/>
        <v>D+4</v>
      </c>
      <c r="CO139" s="255" t="str">
        <f t="shared" si="26"/>
        <v>3D+4</v>
      </c>
      <c r="CP139" s="247" t="str">
        <f t="shared" si="32"/>
        <v>D+4</v>
      </c>
      <c r="CQ139" s="254" t="s">
        <v>6</v>
      </c>
      <c r="EK139" s="288" t="str">
        <f t="shared" si="28"/>
        <v>MRS COPER VHP BL</v>
      </c>
      <c r="EL139" s="286" t="s">
        <v>10</v>
      </c>
      <c r="EM139" s="287" t="s">
        <v>1188</v>
      </c>
      <c r="EN139" s="286" t="s">
        <v>670</v>
      </c>
      <c r="EO139" s="286" t="s">
        <v>194</v>
      </c>
      <c r="EP139" s="287" t="s">
        <v>25</v>
      </c>
      <c r="EQ139" s="287" t="s">
        <v>25</v>
      </c>
      <c r="ER139" s="286" t="s">
        <v>2</v>
      </c>
      <c r="HH139" s="170">
        <f t="shared" si="29"/>
        <v>2623</v>
      </c>
      <c r="HI139" s="252"/>
      <c r="HJ139" s="171" t="s">
        <v>1980</v>
      </c>
      <c r="HK139" s="171" t="s">
        <v>1650</v>
      </c>
      <c r="HL139" s="171" t="s">
        <v>1601</v>
      </c>
      <c r="HM139" s="251" t="s">
        <v>32</v>
      </c>
      <c r="HN139" s="237" t="s">
        <v>494</v>
      </c>
      <c r="HO139" s="238" t="s">
        <v>194</v>
      </c>
      <c r="HP139" s="238" t="s">
        <v>470</v>
      </c>
      <c r="HQ139" s="237" t="s">
        <v>332</v>
      </c>
      <c r="HR139" s="236" t="s">
        <v>107</v>
      </c>
      <c r="HS139" s="250" t="s">
        <v>741</v>
      </c>
      <c r="HT139" s="238" t="s">
        <v>8</v>
      </c>
      <c r="HU139" s="236" t="s">
        <v>8</v>
      </c>
      <c r="HV139" s="237" t="s">
        <v>101</v>
      </c>
      <c r="HW139" s="236" t="s">
        <v>14</v>
      </c>
      <c r="JB139" s="7"/>
    </row>
    <row r="140" spans="5:262" x14ac:dyDescent="0.2"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AF140" s="171">
        <v>799</v>
      </c>
      <c r="AG140" s="225" t="s">
        <v>316</v>
      </c>
      <c r="AH140" s="225" t="s">
        <v>1741</v>
      </c>
      <c r="AI140" s="225" t="s">
        <v>316</v>
      </c>
      <c r="AJ140" s="225" t="s">
        <v>1742</v>
      </c>
      <c r="AL140" s="7"/>
      <c r="AQ140" s="7" t="s">
        <v>1981</v>
      </c>
      <c r="AR140" s="7" t="s">
        <v>56</v>
      </c>
      <c r="AS140" s="7" t="s">
        <v>1289</v>
      </c>
      <c r="AT140" s="7" t="s">
        <v>103</v>
      </c>
      <c r="AU140" s="7" t="s">
        <v>1636</v>
      </c>
      <c r="AV140" s="7"/>
      <c r="AX140" s="7" t="s">
        <v>1982</v>
      </c>
      <c r="AY140" s="7" t="s">
        <v>10</v>
      </c>
      <c r="AZ140" s="7" t="s">
        <v>338</v>
      </c>
      <c r="BA140" s="7" t="s">
        <v>1744</v>
      </c>
      <c r="BB140" s="7" t="s">
        <v>194</v>
      </c>
      <c r="BC140" s="7" t="s">
        <v>101</v>
      </c>
      <c r="BD140" s="7" t="s">
        <v>10</v>
      </c>
      <c r="BG140" s="7" t="s">
        <v>1983</v>
      </c>
      <c r="BH140" s="7" t="s">
        <v>56</v>
      </c>
      <c r="BI140" s="7" t="s">
        <v>107</v>
      </c>
      <c r="BJ140" s="7" t="s">
        <v>1432</v>
      </c>
      <c r="BK140" s="7" t="s">
        <v>194</v>
      </c>
      <c r="BL140" s="7" t="s">
        <v>101</v>
      </c>
      <c r="BM140" s="7" t="s">
        <v>1636</v>
      </c>
      <c r="BP140" s="235" t="str">
        <f t="shared" si="27"/>
        <v>PSN PEROLA</v>
      </c>
      <c r="BQ140" s="225" t="s">
        <v>107</v>
      </c>
      <c r="BR140" s="171" t="s">
        <v>730</v>
      </c>
      <c r="BS140" s="171" t="s">
        <v>730</v>
      </c>
      <c r="BT140" s="241" t="s">
        <v>730</v>
      </c>
      <c r="BU140" s="241" t="s">
        <v>730</v>
      </c>
      <c r="BV140" s="241" t="s">
        <v>107</v>
      </c>
      <c r="BW140" s="241" t="s">
        <v>127</v>
      </c>
      <c r="CJ140" s="248">
        <f t="shared" si="30"/>
        <v>45329</v>
      </c>
      <c r="CK140" s="249">
        <f t="shared" si="31"/>
        <v>5</v>
      </c>
      <c r="CL140" s="248">
        <f t="shared" si="21"/>
        <v>45329.583333333336</v>
      </c>
      <c r="CM140" s="215">
        <v>3</v>
      </c>
      <c r="CN140" s="215" t="str">
        <f t="shared" si="25"/>
        <v>D+4</v>
      </c>
      <c r="CO140" s="219" t="str">
        <f t="shared" si="26"/>
        <v>3D+4</v>
      </c>
      <c r="CP140" s="247" t="str">
        <f t="shared" si="32"/>
        <v>D+4</v>
      </c>
      <c r="CQ140" s="215" t="s">
        <v>6</v>
      </c>
      <c r="EK140" s="318" t="str">
        <f t="shared" si="28"/>
        <v>MRS COPER FLO BL</v>
      </c>
      <c r="EL140" s="316" t="s">
        <v>10</v>
      </c>
      <c r="EM140" s="317" t="s">
        <v>1188</v>
      </c>
      <c r="EN140" s="316" t="s">
        <v>475</v>
      </c>
      <c r="EO140" s="316" t="s">
        <v>194</v>
      </c>
      <c r="EP140" s="317" t="s">
        <v>25</v>
      </c>
      <c r="EQ140" s="317" t="s">
        <v>25</v>
      </c>
      <c r="ER140" s="316" t="s">
        <v>2</v>
      </c>
      <c r="HH140" s="170">
        <f t="shared" si="29"/>
        <v>2696</v>
      </c>
      <c r="HI140" s="252"/>
      <c r="HJ140" s="171" t="s">
        <v>1984</v>
      </c>
      <c r="HK140" s="171" t="s">
        <v>1759</v>
      </c>
      <c r="HL140" s="171" t="s">
        <v>1601</v>
      </c>
      <c r="HM140" s="251" t="s">
        <v>32</v>
      </c>
      <c r="HN140" s="237" t="s">
        <v>494</v>
      </c>
      <c r="HO140" s="238" t="s">
        <v>194</v>
      </c>
      <c r="HP140" s="238" t="s">
        <v>470</v>
      </c>
      <c r="HQ140" s="237" t="s">
        <v>332</v>
      </c>
      <c r="HR140" s="236" t="s">
        <v>107</v>
      </c>
      <c r="HS140" s="250" t="s">
        <v>53</v>
      </c>
      <c r="HT140" s="238" t="s">
        <v>8</v>
      </c>
      <c r="HU140" s="236" t="s">
        <v>8</v>
      </c>
      <c r="HV140" s="237" t="s">
        <v>101</v>
      </c>
      <c r="HW140" s="236" t="s">
        <v>14</v>
      </c>
      <c r="JB140" s="7"/>
    </row>
    <row r="141" spans="5:262" x14ac:dyDescent="0.2"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AF141" s="171">
        <v>800</v>
      </c>
      <c r="AG141" s="225" t="s">
        <v>316</v>
      </c>
      <c r="AH141" s="225" t="s">
        <v>1741</v>
      </c>
      <c r="AI141" s="225" t="s">
        <v>316</v>
      </c>
      <c r="AJ141" s="225" t="s">
        <v>1742</v>
      </c>
      <c r="AL141" s="7"/>
      <c r="AQ141" s="7" t="s">
        <v>1985</v>
      </c>
      <c r="AR141" s="7" t="s">
        <v>56</v>
      </c>
      <c r="AS141" s="7" t="s">
        <v>691</v>
      </c>
      <c r="AT141" s="7" t="s">
        <v>101</v>
      </c>
      <c r="AU141" s="7" t="s">
        <v>1636</v>
      </c>
      <c r="AV141" s="7"/>
      <c r="AX141" s="7" t="s">
        <v>1986</v>
      </c>
      <c r="AY141" s="7" t="s">
        <v>10</v>
      </c>
      <c r="AZ141" s="7" t="s">
        <v>344</v>
      </c>
      <c r="BA141" s="7" t="s">
        <v>8</v>
      </c>
      <c r="BB141" s="7" t="s">
        <v>194</v>
      </c>
      <c r="BC141" s="7" t="s">
        <v>103</v>
      </c>
      <c r="BD141" s="7" t="s">
        <v>10</v>
      </c>
      <c r="BG141" s="7" t="s">
        <v>1987</v>
      </c>
      <c r="BH141" s="7" t="s">
        <v>10</v>
      </c>
      <c r="BI141" s="7" t="s">
        <v>107</v>
      </c>
      <c r="BJ141" s="7" t="s">
        <v>1744</v>
      </c>
      <c r="BK141" s="7" t="s">
        <v>194</v>
      </c>
      <c r="BL141" s="7" t="s">
        <v>315</v>
      </c>
      <c r="BM141" s="7" t="s">
        <v>1988</v>
      </c>
      <c r="BP141" s="235" t="str">
        <f t="shared" si="27"/>
        <v>PSN 200</v>
      </c>
      <c r="BQ141" s="225" t="s">
        <v>107</v>
      </c>
      <c r="BR141" s="171">
        <v>200</v>
      </c>
      <c r="BS141" s="171" t="s">
        <v>56</v>
      </c>
      <c r="BT141" s="241" t="s">
        <v>56</v>
      </c>
      <c r="BU141" s="241" t="s">
        <v>599</v>
      </c>
      <c r="BV141" s="241" t="s">
        <v>107</v>
      </c>
      <c r="BW141" s="241" t="s">
        <v>127</v>
      </c>
      <c r="CJ141" s="248">
        <f t="shared" si="30"/>
        <v>45329</v>
      </c>
      <c r="CK141" s="249">
        <f t="shared" si="31"/>
        <v>5</v>
      </c>
      <c r="CL141" s="248">
        <f t="shared" si="21"/>
        <v>45329.625</v>
      </c>
      <c r="CM141" s="215">
        <v>3</v>
      </c>
      <c r="CN141" s="215" t="str">
        <f t="shared" si="25"/>
        <v>D+4</v>
      </c>
      <c r="CO141" s="219" t="str">
        <f t="shared" si="26"/>
        <v>3D+4</v>
      </c>
      <c r="CP141" s="247" t="str">
        <f t="shared" si="32"/>
        <v>D+4</v>
      </c>
      <c r="CQ141" s="215" t="s">
        <v>6</v>
      </c>
      <c r="EK141" s="315" t="str">
        <f t="shared" si="28"/>
        <v>RUMO COPER FLO BL</v>
      </c>
      <c r="EL141" s="313" t="s">
        <v>8</v>
      </c>
      <c r="EM141" s="314" t="s">
        <v>1188</v>
      </c>
      <c r="EN141" s="313" t="s">
        <v>475</v>
      </c>
      <c r="EO141" s="313" t="s">
        <v>194</v>
      </c>
      <c r="EP141" s="314" t="s">
        <v>25</v>
      </c>
      <c r="EQ141" s="314" t="s">
        <v>25</v>
      </c>
      <c r="ER141" s="313" t="s">
        <v>2</v>
      </c>
      <c r="HH141" s="170">
        <f t="shared" si="29"/>
        <v>2721</v>
      </c>
      <c r="HI141" s="252"/>
      <c r="HJ141" s="171" t="s">
        <v>1989</v>
      </c>
      <c r="HK141" s="171" t="s">
        <v>1990</v>
      </c>
      <c r="HL141" s="171" t="s">
        <v>1668</v>
      </c>
      <c r="HM141" s="251" t="s">
        <v>32</v>
      </c>
      <c r="HN141" s="237" t="s">
        <v>494</v>
      </c>
      <c r="HO141" s="238" t="s">
        <v>194</v>
      </c>
      <c r="HP141" s="238" t="s">
        <v>470</v>
      </c>
      <c r="HQ141" s="237" t="s">
        <v>332</v>
      </c>
      <c r="HR141" s="236" t="s">
        <v>107</v>
      </c>
      <c r="HS141" s="250" t="s">
        <v>1863</v>
      </c>
      <c r="HT141" s="238" t="s">
        <v>8</v>
      </c>
      <c r="HU141" s="236" t="s">
        <v>26</v>
      </c>
      <c r="HV141" s="237" t="s">
        <v>101</v>
      </c>
      <c r="HW141" s="236" t="s">
        <v>14</v>
      </c>
      <c r="JB141" s="7"/>
    </row>
    <row r="142" spans="5:262" x14ac:dyDescent="0.2"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AF142" s="171">
        <v>801</v>
      </c>
      <c r="AG142" s="225" t="s">
        <v>316</v>
      </c>
      <c r="AH142" s="225" t="s">
        <v>1741</v>
      </c>
      <c r="AI142" s="225" t="s">
        <v>316</v>
      </c>
      <c r="AJ142" s="225" t="s">
        <v>1742</v>
      </c>
      <c r="AL142" s="7"/>
      <c r="AQ142" s="7" t="s">
        <v>1991</v>
      </c>
      <c r="AR142" s="7" t="s">
        <v>56</v>
      </c>
      <c r="AS142" s="7" t="s">
        <v>1744</v>
      </c>
      <c r="AT142" s="7" t="s">
        <v>105</v>
      </c>
      <c r="AU142" s="7" t="s">
        <v>1636</v>
      </c>
      <c r="AV142" s="7"/>
      <c r="AX142" s="7" t="s">
        <v>1992</v>
      </c>
      <c r="AY142" s="7" t="s">
        <v>56</v>
      </c>
      <c r="AZ142" s="7" t="s">
        <v>125</v>
      </c>
      <c r="BA142" s="7" t="s">
        <v>1744</v>
      </c>
      <c r="BB142" s="7" t="s">
        <v>194</v>
      </c>
      <c r="BC142" s="7" t="s">
        <v>101</v>
      </c>
      <c r="BD142" s="233" t="s">
        <v>56</v>
      </c>
      <c r="BG142" s="7" t="s">
        <v>1993</v>
      </c>
      <c r="BH142" s="7" t="s">
        <v>56</v>
      </c>
      <c r="BI142" s="7" t="s">
        <v>110</v>
      </c>
      <c r="BJ142" s="7" t="s">
        <v>8</v>
      </c>
      <c r="BK142" s="7" t="s">
        <v>194</v>
      </c>
      <c r="BL142" s="7" t="s">
        <v>101</v>
      </c>
      <c r="BM142" s="241" t="s">
        <v>1110</v>
      </c>
      <c r="BP142" s="235" t="str">
        <f t="shared" si="27"/>
        <v>PSN 201</v>
      </c>
      <c r="BQ142" s="225" t="s">
        <v>107</v>
      </c>
      <c r="BR142" s="171">
        <v>201</v>
      </c>
      <c r="BS142" s="171" t="s">
        <v>56</v>
      </c>
      <c r="BT142" s="241" t="s">
        <v>56</v>
      </c>
      <c r="BU142" s="241" t="s">
        <v>599</v>
      </c>
      <c r="BV142" s="241" t="s">
        <v>107</v>
      </c>
      <c r="BW142" s="241" t="s">
        <v>127</v>
      </c>
      <c r="CJ142" s="248">
        <f t="shared" si="30"/>
        <v>45329</v>
      </c>
      <c r="CK142" s="249">
        <f t="shared" si="31"/>
        <v>5</v>
      </c>
      <c r="CL142" s="248">
        <f t="shared" si="21"/>
        <v>45329.666666666664</v>
      </c>
      <c r="CM142" s="215">
        <v>3</v>
      </c>
      <c r="CN142" s="215" t="str">
        <f t="shared" si="25"/>
        <v>D+4</v>
      </c>
      <c r="CO142" s="219" t="str">
        <f t="shared" si="26"/>
        <v>3D+4</v>
      </c>
      <c r="CP142" s="247" t="str">
        <f t="shared" si="32"/>
        <v>D+4</v>
      </c>
      <c r="CQ142" s="215" t="s">
        <v>6</v>
      </c>
      <c r="EK142" s="312" t="str">
        <f t="shared" si="28"/>
        <v>VLI COPER FLO BE</v>
      </c>
      <c r="EL142" s="310" t="s">
        <v>11</v>
      </c>
      <c r="EM142" s="311" t="s">
        <v>1188</v>
      </c>
      <c r="EN142" s="310" t="s">
        <v>475</v>
      </c>
      <c r="EO142" s="310" t="s">
        <v>195</v>
      </c>
      <c r="EP142" s="311" t="s">
        <v>25</v>
      </c>
      <c r="EQ142" s="311" t="s">
        <v>25</v>
      </c>
      <c r="ER142" s="310" t="s">
        <v>2</v>
      </c>
      <c r="HH142" s="170">
        <f t="shared" si="29"/>
        <v>2742</v>
      </c>
      <c r="HI142" s="252"/>
      <c r="HJ142" s="171" t="s">
        <v>1994</v>
      </c>
      <c r="HK142" s="171" t="s">
        <v>1890</v>
      </c>
      <c r="HL142" s="171" t="s">
        <v>1601</v>
      </c>
      <c r="HM142" s="251" t="s">
        <v>32</v>
      </c>
      <c r="HN142" s="237" t="s">
        <v>494</v>
      </c>
      <c r="HO142" s="238" t="s">
        <v>194</v>
      </c>
      <c r="HP142" s="238" t="s">
        <v>470</v>
      </c>
      <c r="HQ142" s="237" t="s">
        <v>332</v>
      </c>
      <c r="HR142" s="236" t="s">
        <v>107</v>
      </c>
      <c r="HS142" s="250" t="s">
        <v>1891</v>
      </c>
      <c r="HT142" s="238" t="s">
        <v>8</v>
      </c>
      <c r="HU142" s="236" t="s">
        <v>8</v>
      </c>
      <c r="HV142" s="237" t="s">
        <v>101</v>
      </c>
      <c r="HW142" s="236" t="s">
        <v>14</v>
      </c>
      <c r="JB142" s="7"/>
    </row>
    <row r="143" spans="5:262" x14ac:dyDescent="0.2"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AF143" s="171">
        <v>802</v>
      </c>
      <c r="AG143" s="225" t="s">
        <v>316</v>
      </c>
      <c r="AH143" s="225" t="s">
        <v>1741</v>
      </c>
      <c r="AI143" s="225" t="s">
        <v>316</v>
      </c>
      <c r="AJ143" s="225" t="s">
        <v>1742</v>
      </c>
      <c r="AL143" s="7"/>
      <c r="AQ143" s="7"/>
      <c r="AR143" s="7"/>
      <c r="AS143" s="7"/>
      <c r="AT143" s="7"/>
      <c r="AU143" s="7"/>
      <c r="AV143" s="7"/>
      <c r="AX143" s="7" t="s">
        <v>1995</v>
      </c>
      <c r="AY143" s="7" t="s">
        <v>56</v>
      </c>
      <c r="AZ143" s="7" t="s">
        <v>337</v>
      </c>
      <c r="BA143" s="7" t="s">
        <v>1744</v>
      </c>
      <c r="BB143" s="7" t="s">
        <v>194</v>
      </c>
      <c r="BC143" s="7" t="s">
        <v>103</v>
      </c>
      <c r="BD143" s="233" t="s">
        <v>56</v>
      </c>
      <c r="BG143" s="7" t="s">
        <v>1996</v>
      </c>
      <c r="BH143" s="7" t="s">
        <v>56</v>
      </c>
      <c r="BI143" s="7" t="s">
        <v>100</v>
      </c>
      <c r="BJ143" s="7" t="s">
        <v>29</v>
      </c>
      <c r="BK143" s="7" t="s">
        <v>194</v>
      </c>
      <c r="BL143" s="7" t="s">
        <v>103</v>
      </c>
      <c r="BM143" s="7" t="s">
        <v>29</v>
      </c>
      <c r="BP143" s="235" t="str">
        <f t="shared" si="27"/>
        <v>PSN 204</v>
      </c>
      <c r="BQ143" s="225" t="s">
        <v>107</v>
      </c>
      <c r="BR143" s="171">
        <v>204</v>
      </c>
      <c r="BS143" s="171" t="s">
        <v>56</v>
      </c>
      <c r="BT143" s="241" t="s">
        <v>56</v>
      </c>
      <c r="BU143" s="241" t="s">
        <v>618</v>
      </c>
      <c r="BV143" s="241" t="s">
        <v>107</v>
      </c>
      <c r="BW143" s="241" t="s">
        <v>127</v>
      </c>
      <c r="CJ143" s="248">
        <f t="shared" si="30"/>
        <v>45329</v>
      </c>
      <c r="CK143" s="249">
        <f t="shared" si="31"/>
        <v>5</v>
      </c>
      <c r="CL143" s="248">
        <f t="shared" si="21"/>
        <v>45329.708333333336</v>
      </c>
      <c r="CM143" s="215">
        <v>3</v>
      </c>
      <c r="CN143" s="215" t="str">
        <f t="shared" si="25"/>
        <v>D+4</v>
      </c>
      <c r="CO143" s="219" t="str">
        <f t="shared" si="26"/>
        <v>3D+4</v>
      </c>
      <c r="CP143" s="247" t="str">
        <f t="shared" si="32"/>
        <v>D+4</v>
      </c>
      <c r="CQ143" s="215" t="s">
        <v>6</v>
      </c>
      <c r="EK143" s="309" t="str">
        <f t="shared" si="28"/>
        <v>MRS COPER MIL BL</v>
      </c>
      <c r="EL143" s="307" t="s">
        <v>10</v>
      </c>
      <c r="EM143" s="308" t="s">
        <v>1188</v>
      </c>
      <c r="EN143" s="307" t="s">
        <v>563</v>
      </c>
      <c r="EO143" s="307" t="s">
        <v>194</v>
      </c>
      <c r="EP143" s="308" t="s">
        <v>25</v>
      </c>
      <c r="EQ143" s="308" t="s">
        <v>25</v>
      </c>
      <c r="ER143" s="307" t="s">
        <v>2</v>
      </c>
      <c r="HH143" s="170">
        <f t="shared" si="29"/>
        <v>2745</v>
      </c>
      <c r="HI143" s="252"/>
      <c r="HJ143" s="171" t="s">
        <v>1997</v>
      </c>
      <c r="HK143" s="171" t="s">
        <v>1877</v>
      </c>
      <c r="HL143" s="171" t="s">
        <v>1686</v>
      </c>
      <c r="HM143" s="251" t="s">
        <v>32</v>
      </c>
      <c r="HN143" s="237" t="s">
        <v>494</v>
      </c>
      <c r="HO143" s="238" t="s">
        <v>194</v>
      </c>
      <c r="HP143" s="238" t="s">
        <v>470</v>
      </c>
      <c r="HQ143" s="237" t="s">
        <v>332</v>
      </c>
      <c r="HR143" s="236" t="s">
        <v>107</v>
      </c>
      <c r="HS143" s="250" t="s">
        <v>743</v>
      </c>
      <c r="HT143" s="238" t="s">
        <v>8</v>
      </c>
      <c r="HU143" s="236" t="s">
        <v>24</v>
      </c>
      <c r="HV143" s="237" t="s">
        <v>101</v>
      </c>
      <c r="HW143" s="236" t="s">
        <v>14</v>
      </c>
      <c r="JB143" s="7"/>
    </row>
    <row r="144" spans="5:262" x14ac:dyDescent="0.2"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AF144" s="171">
        <v>805</v>
      </c>
      <c r="AG144" s="225" t="s">
        <v>316</v>
      </c>
      <c r="AH144" s="225" t="s">
        <v>1741</v>
      </c>
      <c r="AI144" s="225" t="s">
        <v>316</v>
      </c>
      <c r="AJ144" s="225" t="s">
        <v>1742</v>
      </c>
      <c r="AL144" s="7"/>
      <c r="AQ144" s="7"/>
      <c r="AR144" s="7"/>
      <c r="AS144" s="7"/>
      <c r="AT144" s="7"/>
      <c r="AU144" s="7"/>
      <c r="AV144" s="7"/>
      <c r="AX144" s="7" t="s">
        <v>1998</v>
      </c>
      <c r="AY144" s="7" t="s">
        <v>10</v>
      </c>
      <c r="AZ144" s="7" t="s">
        <v>576</v>
      </c>
      <c r="BA144" s="7" t="s">
        <v>1744</v>
      </c>
      <c r="BB144" s="7" t="s">
        <v>194</v>
      </c>
      <c r="BC144" s="7" t="s">
        <v>103</v>
      </c>
      <c r="BD144" s="7" t="s">
        <v>10</v>
      </c>
      <c r="BG144" s="7" t="s">
        <v>1999</v>
      </c>
      <c r="BH144" s="7" t="s">
        <v>56</v>
      </c>
      <c r="BI144" s="7" t="s">
        <v>100</v>
      </c>
      <c r="BJ144" s="7" t="s">
        <v>557</v>
      </c>
      <c r="BK144" s="7" t="s">
        <v>194</v>
      </c>
      <c r="BL144" s="7" t="s">
        <v>103</v>
      </c>
      <c r="BM144" s="7" t="s">
        <v>27</v>
      </c>
      <c r="BP144" s="235" t="str">
        <f t="shared" si="27"/>
        <v>PSN 217</v>
      </c>
      <c r="BQ144" s="225" t="s">
        <v>107</v>
      </c>
      <c r="BR144" s="171">
        <v>217</v>
      </c>
      <c r="BS144" s="171" t="s">
        <v>56</v>
      </c>
      <c r="BT144" s="241" t="s">
        <v>56</v>
      </c>
      <c r="BU144" s="241" t="s">
        <v>481</v>
      </c>
      <c r="BV144" s="241" t="s">
        <v>107</v>
      </c>
      <c r="BW144" s="241" t="s">
        <v>127</v>
      </c>
      <c r="CJ144" s="245">
        <f t="shared" si="30"/>
        <v>45329</v>
      </c>
      <c r="CK144" s="246">
        <f t="shared" si="31"/>
        <v>5</v>
      </c>
      <c r="CL144" s="245">
        <f t="shared" si="21"/>
        <v>45329.75</v>
      </c>
      <c r="CM144" s="242">
        <v>3</v>
      </c>
      <c r="CN144" s="242" t="str">
        <f t="shared" si="25"/>
        <v>D+4</v>
      </c>
      <c r="CO144" s="244" t="str">
        <f t="shared" si="26"/>
        <v>3D+4</v>
      </c>
      <c r="CP144" s="247" t="str">
        <f t="shared" si="32"/>
        <v>D+4</v>
      </c>
      <c r="CQ144" s="242" t="s">
        <v>6</v>
      </c>
      <c r="EK144" s="306" t="str">
        <f t="shared" si="28"/>
        <v>RUMO COPER MIL BL</v>
      </c>
      <c r="EL144" s="304" t="s">
        <v>8</v>
      </c>
      <c r="EM144" s="305" t="s">
        <v>1188</v>
      </c>
      <c r="EN144" s="304" t="s">
        <v>563</v>
      </c>
      <c r="EO144" s="304" t="s">
        <v>194</v>
      </c>
      <c r="EP144" s="305" t="s">
        <v>25</v>
      </c>
      <c r="EQ144" s="305" t="s">
        <v>25</v>
      </c>
      <c r="ER144" s="304" t="s">
        <v>2</v>
      </c>
      <c r="HH144" s="170">
        <f t="shared" si="29"/>
        <v>2782</v>
      </c>
      <c r="HI144" s="252"/>
      <c r="HJ144" s="171" t="s">
        <v>2000</v>
      </c>
      <c r="HK144" s="171" t="s">
        <v>1941</v>
      </c>
      <c r="HL144" s="171" t="s">
        <v>1686</v>
      </c>
      <c r="HM144" s="251" t="s">
        <v>32</v>
      </c>
      <c r="HN144" s="237" t="s">
        <v>494</v>
      </c>
      <c r="HO144" s="238" t="s">
        <v>194</v>
      </c>
      <c r="HP144" s="238" t="s">
        <v>470</v>
      </c>
      <c r="HQ144" s="237" t="s">
        <v>332</v>
      </c>
      <c r="HR144" s="236" t="s">
        <v>107</v>
      </c>
      <c r="HS144" s="250" t="s">
        <v>723</v>
      </c>
      <c r="HT144" s="238" t="s">
        <v>8</v>
      </c>
      <c r="HU144" s="236" t="s">
        <v>24</v>
      </c>
      <c r="HV144" s="237" t="s">
        <v>101</v>
      </c>
      <c r="HW144" s="236" t="s">
        <v>14</v>
      </c>
      <c r="JB144" s="7"/>
    </row>
    <row r="145" spans="5:262" x14ac:dyDescent="0.2"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AF145" s="171">
        <v>807</v>
      </c>
      <c r="AG145" s="225" t="s">
        <v>316</v>
      </c>
      <c r="AH145" s="225" t="s">
        <v>1741</v>
      </c>
      <c r="AI145" s="225" t="s">
        <v>316</v>
      </c>
      <c r="AJ145" s="225" t="s">
        <v>1742</v>
      </c>
      <c r="AL145" s="7"/>
      <c r="AQ145" s="7"/>
      <c r="AR145" s="7"/>
      <c r="AS145" s="7"/>
      <c r="AT145" s="7"/>
      <c r="AU145" s="7"/>
      <c r="AV145" s="7"/>
      <c r="AX145" s="7" t="s">
        <v>2001</v>
      </c>
      <c r="AY145" s="7" t="s">
        <v>10</v>
      </c>
      <c r="AZ145" s="7" t="s">
        <v>1230</v>
      </c>
      <c r="BA145" s="7" t="s">
        <v>1744</v>
      </c>
      <c r="BB145" s="7" t="s">
        <v>194</v>
      </c>
      <c r="BC145" s="7" t="s">
        <v>103</v>
      </c>
      <c r="BD145" s="7" t="s">
        <v>10</v>
      </c>
      <c r="BG145" s="7" t="s">
        <v>2002</v>
      </c>
      <c r="BH145" s="7" t="s">
        <v>56</v>
      </c>
      <c r="BI145" s="7" t="s">
        <v>107</v>
      </c>
      <c r="BJ145" s="7" t="s">
        <v>990</v>
      </c>
      <c r="BK145" s="7" t="s">
        <v>194</v>
      </c>
      <c r="BL145" s="7" t="s">
        <v>103</v>
      </c>
      <c r="BM145" s="7" t="s">
        <v>54</v>
      </c>
      <c r="BP145" s="235" t="str">
        <f t="shared" si="27"/>
        <v>PSN 218</v>
      </c>
      <c r="BQ145" s="225" t="s">
        <v>107</v>
      </c>
      <c r="BR145" s="171">
        <v>218</v>
      </c>
      <c r="BS145" s="171" t="s">
        <v>56</v>
      </c>
      <c r="BT145" s="241" t="s">
        <v>56</v>
      </c>
      <c r="BU145" s="241" t="s">
        <v>603</v>
      </c>
      <c r="BV145" s="241" t="s">
        <v>107</v>
      </c>
      <c r="BW145" s="241" t="s">
        <v>127</v>
      </c>
      <c r="CJ145" s="256">
        <f t="shared" si="30"/>
        <v>45329</v>
      </c>
      <c r="CK145" s="257">
        <f t="shared" si="31"/>
        <v>5</v>
      </c>
      <c r="CL145" s="256">
        <f t="shared" si="21"/>
        <v>45329.791666666664</v>
      </c>
      <c r="CM145" s="254">
        <v>4</v>
      </c>
      <c r="CN145" s="254" t="str">
        <f t="shared" si="25"/>
        <v>D+4</v>
      </c>
      <c r="CO145" s="255" t="str">
        <f t="shared" si="26"/>
        <v>4D+4</v>
      </c>
      <c r="CP145" s="247" t="str">
        <f t="shared" si="32"/>
        <v>D+4</v>
      </c>
      <c r="CQ145" s="254" t="s">
        <v>6</v>
      </c>
      <c r="EK145" s="303" t="str">
        <f t="shared" si="28"/>
        <v>VLI COPER MIL BE</v>
      </c>
      <c r="EL145" s="301" t="s">
        <v>11</v>
      </c>
      <c r="EM145" s="302" t="s">
        <v>1188</v>
      </c>
      <c r="EN145" s="301" t="s">
        <v>563</v>
      </c>
      <c r="EO145" s="301" t="s">
        <v>195</v>
      </c>
      <c r="EP145" s="302" t="s">
        <v>25</v>
      </c>
      <c r="EQ145" s="302" t="s">
        <v>25</v>
      </c>
      <c r="ER145" s="301" t="s">
        <v>2</v>
      </c>
      <c r="HH145" s="170">
        <f t="shared" si="29"/>
        <v>2784</v>
      </c>
      <c r="HI145" s="252"/>
      <c r="HJ145" s="171" t="s">
        <v>2003</v>
      </c>
      <c r="HK145" s="171" t="s">
        <v>1883</v>
      </c>
      <c r="HL145" s="171" t="s">
        <v>1601</v>
      </c>
      <c r="HM145" s="251" t="s">
        <v>32</v>
      </c>
      <c r="HN145" s="237" t="s">
        <v>494</v>
      </c>
      <c r="HO145" s="238" t="s">
        <v>194</v>
      </c>
      <c r="HP145" s="238" t="s">
        <v>470</v>
      </c>
      <c r="HQ145" s="237" t="s">
        <v>332</v>
      </c>
      <c r="HR145" s="236" t="s">
        <v>107</v>
      </c>
      <c r="HS145" s="250" t="s">
        <v>743</v>
      </c>
      <c r="HT145" s="238" t="s">
        <v>8</v>
      </c>
      <c r="HU145" s="236" t="s">
        <v>8</v>
      </c>
      <c r="HV145" s="237" t="s">
        <v>101</v>
      </c>
      <c r="HW145" s="236" t="s">
        <v>14</v>
      </c>
      <c r="JB145" s="7"/>
    </row>
    <row r="146" spans="5:262" x14ac:dyDescent="0.2"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AF146" s="171">
        <v>808</v>
      </c>
      <c r="AG146" s="225" t="s">
        <v>316</v>
      </c>
      <c r="AH146" s="225" t="s">
        <v>1741</v>
      </c>
      <c r="AI146" s="225" t="s">
        <v>316</v>
      </c>
      <c r="AJ146" s="225" t="s">
        <v>1742</v>
      </c>
      <c r="AL146" s="7"/>
      <c r="AQ146" s="7"/>
      <c r="AR146" s="7"/>
      <c r="AS146" s="7"/>
      <c r="AT146" s="7"/>
      <c r="AU146" s="7"/>
      <c r="AV146" s="7"/>
      <c r="AX146" s="7" t="s">
        <v>2004</v>
      </c>
      <c r="AY146" s="7" t="s">
        <v>56</v>
      </c>
      <c r="AZ146" s="7" t="s">
        <v>1230</v>
      </c>
      <c r="BA146" s="7" t="s">
        <v>1744</v>
      </c>
      <c r="BB146" s="7" t="s">
        <v>194</v>
      </c>
      <c r="BC146" s="7" t="s">
        <v>103</v>
      </c>
      <c r="BD146" s="233" t="s">
        <v>56</v>
      </c>
      <c r="BG146" s="7" t="s">
        <v>2005</v>
      </c>
      <c r="BH146" s="7" t="s">
        <v>56</v>
      </c>
      <c r="BI146" s="7" t="s">
        <v>114</v>
      </c>
      <c r="BJ146" s="7" t="s">
        <v>1549</v>
      </c>
      <c r="BK146" s="7" t="s">
        <v>194</v>
      </c>
      <c r="BL146" s="7" t="s">
        <v>105</v>
      </c>
      <c r="BM146" s="7" t="s">
        <v>113</v>
      </c>
      <c r="BP146" s="235" t="str">
        <f t="shared" si="27"/>
        <v>PSN 219</v>
      </c>
      <c r="BQ146" s="225" t="s">
        <v>107</v>
      </c>
      <c r="BR146" s="171">
        <v>219</v>
      </c>
      <c r="BS146" s="171" t="s">
        <v>56</v>
      </c>
      <c r="BT146" s="241" t="s">
        <v>56</v>
      </c>
      <c r="BU146" s="241" t="s">
        <v>603</v>
      </c>
      <c r="BV146" s="241" t="s">
        <v>107</v>
      </c>
      <c r="BW146" s="241" t="s">
        <v>127</v>
      </c>
      <c r="CJ146" s="248">
        <f t="shared" si="30"/>
        <v>45329</v>
      </c>
      <c r="CK146" s="249">
        <f t="shared" si="31"/>
        <v>5</v>
      </c>
      <c r="CL146" s="248">
        <f t="shared" si="21"/>
        <v>45329.833333333336</v>
      </c>
      <c r="CM146" s="215">
        <v>4</v>
      </c>
      <c r="CN146" s="215" t="str">
        <f t="shared" si="25"/>
        <v>D+4</v>
      </c>
      <c r="CO146" s="219" t="str">
        <f t="shared" si="26"/>
        <v>4D+4</v>
      </c>
      <c r="CP146" s="247" t="str">
        <f t="shared" si="32"/>
        <v>D+4</v>
      </c>
      <c r="CQ146" s="215" t="s">
        <v>6</v>
      </c>
      <c r="EK146" s="300" t="str">
        <f t="shared" si="28"/>
        <v>MRS COPER SJ BL</v>
      </c>
      <c r="EL146" s="298" t="s">
        <v>10</v>
      </c>
      <c r="EM146" s="299" t="s">
        <v>1188</v>
      </c>
      <c r="EN146" s="298" t="s">
        <v>621</v>
      </c>
      <c r="EO146" s="298" t="s">
        <v>194</v>
      </c>
      <c r="EP146" s="299" t="s">
        <v>25</v>
      </c>
      <c r="EQ146" s="299" t="s">
        <v>25</v>
      </c>
      <c r="ER146" s="298" t="s">
        <v>2</v>
      </c>
      <c r="HH146" s="170">
        <f t="shared" si="29"/>
        <v>2792</v>
      </c>
      <c r="HI146" s="252"/>
      <c r="HJ146" s="171" t="s">
        <v>2006</v>
      </c>
      <c r="HK146" s="171" t="s">
        <v>2007</v>
      </c>
      <c r="HL146" s="171" t="s">
        <v>1601</v>
      </c>
      <c r="HM146" s="251" t="s">
        <v>32</v>
      </c>
      <c r="HN146" s="237" t="s">
        <v>494</v>
      </c>
      <c r="HO146" s="238" t="s">
        <v>194</v>
      </c>
      <c r="HP146" s="238" t="s">
        <v>470</v>
      </c>
      <c r="HQ146" s="237" t="s">
        <v>332</v>
      </c>
      <c r="HR146" s="236" t="s">
        <v>107</v>
      </c>
      <c r="HS146" s="250" t="s">
        <v>2008</v>
      </c>
      <c r="HT146" s="238" t="s">
        <v>8</v>
      </c>
      <c r="HU146" s="236" t="s">
        <v>8</v>
      </c>
      <c r="HV146" s="237" t="s">
        <v>101</v>
      </c>
      <c r="HW146" s="236" t="s">
        <v>14</v>
      </c>
      <c r="JB146" s="7"/>
    </row>
    <row r="147" spans="5:262" x14ac:dyDescent="0.2"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AF147" s="171">
        <v>811</v>
      </c>
      <c r="AG147" s="225" t="s">
        <v>316</v>
      </c>
      <c r="AH147" s="225" t="s">
        <v>1741</v>
      </c>
      <c r="AI147" s="225" t="s">
        <v>316</v>
      </c>
      <c r="AJ147" s="225" t="s">
        <v>1742</v>
      </c>
      <c r="AL147" s="7"/>
      <c r="AQ147" s="7"/>
      <c r="AR147" s="7"/>
      <c r="AS147" s="7"/>
      <c r="AT147" s="7"/>
      <c r="AU147" s="7"/>
      <c r="AV147" s="7"/>
      <c r="AX147" s="7" t="s">
        <v>2009</v>
      </c>
      <c r="AY147" s="7" t="s">
        <v>56</v>
      </c>
      <c r="AZ147" s="7" t="s">
        <v>100</v>
      </c>
      <c r="BA147" s="7" t="s">
        <v>1744</v>
      </c>
      <c r="BB147" s="7" t="s">
        <v>194</v>
      </c>
      <c r="BC147" s="7" t="s">
        <v>101</v>
      </c>
      <c r="BD147" s="233" t="s">
        <v>56</v>
      </c>
      <c r="BG147" s="7" t="s">
        <v>2010</v>
      </c>
      <c r="BH147" s="7" t="s">
        <v>56</v>
      </c>
      <c r="BI147" s="7" t="s">
        <v>114</v>
      </c>
      <c r="BJ147" s="7" t="s">
        <v>1549</v>
      </c>
      <c r="BK147" s="7" t="s">
        <v>195</v>
      </c>
      <c r="BL147" s="7" t="s">
        <v>105</v>
      </c>
      <c r="BM147" s="7" t="s">
        <v>113</v>
      </c>
      <c r="BP147" s="235" t="str">
        <f t="shared" si="27"/>
        <v>PSN 222</v>
      </c>
      <c r="BQ147" s="225" t="s">
        <v>107</v>
      </c>
      <c r="BR147" s="171">
        <v>222</v>
      </c>
      <c r="BS147" s="171" t="s">
        <v>56</v>
      </c>
      <c r="BT147" s="241" t="s">
        <v>56</v>
      </c>
      <c r="BU147" s="241" t="s">
        <v>581</v>
      </c>
      <c r="BV147" s="241" t="s">
        <v>107</v>
      </c>
      <c r="BW147" s="241" t="s">
        <v>127</v>
      </c>
      <c r="CJ147" s="248">
        <f t="shared" si="30"/>
        <v>45329</v>
      </c>
      <c r="CK147" s="249">
        <f t="shared" si="31"/>
        <v>5</v>
      </c>
      <c r="CL147" s="248">
        <f t="shared" si="21"/>
        <v>45329.875</v>
      </c>
      <c r="CM147" s="215">
        <v>4</v>
      </c>
      <c r="CN147" s="215" t="str">
        <f t="shared" si="25"/>
        <v>D+4</v>
      </c>
      <c r="CO147" s="219" t="str">
        <f t="shared" si="26"/>
        <v>4D+4</v>
      </c>
      <c r="CP147" s="247" t="str">
        <f t="shared" si="32"/>
        <v>D+4</v>
      </c>
      <c r="CQ147" s="215" t="s">
        <v>6</v>
      </c>
      <c r="EK147" s="297" t="str">
        <f t="shared" si="28"/>
        <v>RUMO COPER SJ BL</v>
      </c>
      <c r="EL147" s="295" t="s">
        <v>8</v>
      </c>
      <c r="EM147" s="296" t="s">
        <v>1188</v>
      </c>
      <c r="EN147" s="295" t="s">
        <v>621</v>
      </c>
      <c r="EO147" s="295" t="s">
        <v>194</v>
      </c>
      <c r="EP147" s="296" t="s">
        <v>25</v>
      </c>
      <c r="EQ147" s="296" t="s">
        <v>25</v>
      </c>
      <c r="ER147" s="295" t="s">
        <v>2</v>
      </c>
      <c r="HH147" s="170">
        <f t="shared" si="29"/>
        <v>2799</v>
      </c>
      <c r="HI147" s="252"/>
      <c r="HJ147" s="171" t="s">
        <v>2011</v>
      </c>
      <c r="HK147" s="171" t="s">
        <v>1964</v>
      </c>
      <c r="HL147" s="171" t="s">
        <v>1601</v>
      </c>
      <c r="HM147" s="251" t="s">
        <v>32</v>
      </c>
      <c r="HN147" s="237" t="s">
        <v>494</v>
      </c>
      <c r="HO147" s="238" t="s">
        <v>194</v>
      </c>
      <c r="HP147" s="238" t="s">
        <v>470</v>
      </c>
      <c r="HQ147" s="237" t="s">
        <v>332</v>
      </c>
      <c r="HR147" s="236" t="s">
        <v>107</v>
      </c>
      <c r="HS147" s="250" t="s">
        <v>1965</v>
      </c>
      <c r="HT147" s="238" t="s">
        <v>8</v>
      </c>
      <c r="HU147" s="236" t="s">
        <v>8</v>
      </c>
      <c r="HV147" s="237" t="s">
        <v>101</v>
      </c>
      <c r="HW147" s="236" t="s">
        <v>14</v>
      </c>
      <c r="JB147" s="7"/>
    </row>
    <row r="148" spans="5:262" x14ac:dyDescent="0.2"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AF148" s="171">
        <v>815</v>
      </c>
      <c r="AG148" s="225" t="s">
        <v>316</v>
      </c>
      <c r="AH148" s="225" t="s">
        <v>1741</v>
      </c>
      <c r="AI148" s="225" t="s">
        <v>316</v>
      </c>
      <c r="AJ148" s="225" t="s">
        <v>1742</v>
      </c>
      <c r="AL148" s="7"/>
      <c r="AQ148" s="7"/>
      <c r="AR148" s="7"/>
      <c r="AS148" s="7"/>
      <c r="AT148" s="7"/>
      <c r="AU148" s="7"/>
      <c r="AV148" s="7"/>
      <c r="AX148" s="7" t="s">
        <v>2012</v>
      </c>
      <c r="AY148" s="7" t="s">
        <v>56</v>
      </c>
      <c r="AZ148" s="7" t="s">
        <v>344</v>
      </c>
      <c r="BA148" s="7" t="s">
        <v>1744</v>
      </c>
      <c r="BB148" s="7" t="s">
        <v>194</v>
      </c>
      <c r="BC148" s="7" t="s">
        <v>103</v>
      </c>
      <c r="BD148" s="233" t="s">
        <v>56</v>
      </c>
      <c r="BG148" s="7" t="s">
        <v>2013</v>
      </c>
      <c r="BH148" s="7" t="s">
        <v>56</v>
      </c>
      <c r="BI148" s="7" t="s">
        <v>107</v>
      </c>
      <c r="BJ148" s="7" t="s">
        <v>1744</v>
      </c>
      <c r="BK148" s="7" t="s">
        <v>194</v>
      </c>
      <c r="BL148" s="7" t="s">
        <v>315</v>
      </c>
      <c r="BM148" s="7" t="s">
        <v>1636</v>
      </c>
      <c r="BP148" s="235" t="str">
        <f t="shared" si="27"/>
        <v>PSN 200 - COSAN;</v>
      </c>
      <c r="BQ148" s="225" t="s">
        <v>107</v>
      </c>
      <c r="BR148" s="171" t="s">
        <v>764</v>
      </c>
      <c r="BS148" s="171" t="s">
        <v>56</v>
      </c>
      <c r="BT148" s="241" t="s">
        <v>56</v>
      </c>
      <c r="BU148" s="241" t="s">
        <v>599</v>
      </c>
      <c r="BV148" s="241" t="s">
        <v>107</v>
      </c>
      <c r="BW148" s="241" t="s">
        <v>127</v>
      </c>
      <c r="CJ148" s="248">
        <f t="shared" si="30"/>
        <v>45329</v>
      </c>
      <c r="CK148" s="249">
        <f t="shared" si="31"/>
        <v>5</v>
      </c>
      <c r="CL148" s="248">
        <f t="shared" si="21"/>
        <v>45329.916666666664</v>
      </c>
      <c r="CM148" s="215">
        <v>4</v>
      </c>
      <c r="CN148" s="215" t="str">
        <f t="shared" si="25"/>
        <v>D+4</v>
      </c>
      <c r="CO148" s="219" t="str">
        <f t="shared" si="26"/>
        <v>4D+4</v>
      </c>
      <c r="CP148" s="247" t="str">
        <f t="shared" si="32"/>
        <v>D+4</v>
      </c>
      <c r="CQ148" s="215" t="s">
        <v>6</v>
      </c>
      <c r="EK148" s="294" t="str">
        <f t="shared" si="28"/>
        <v>VLI COPER SJ BE</v>
      </c>
      <c r="EL148" s="292" t="s">
        <v>11</v>
      </c>
      <c r="EM148" s="293" t="s">
        <v>1188</v>
      </c>
      <c r="EN148" s="292" t="s">
        <v>621</v>
      </c>
      <c r="EO148" s="292" t="s">
        <v>195</v>
      </c>
      <c r="EP148" s="293" t="s">
        <v>25</v>
      </c>
      <c r="EQ148" s="293" t="s">
        <v>25</v>
      </c>
      <c r="ER148" s="292" t="s">
        <v>2</v>
      </c>
      <c r="HH148" s="170">
        <f t="shared" si="29"/>
        <v>2800</v>
      </c>
      <c r="HI148" s="252"/>
      <c r="HJ148" s="171" t="s">
        <v>2014</v>
      </c>
      <c r="HK148" s="171" t="s">
        <v>1969</v>
      </c>
      <c r="HL148" s="171" t="s">
        <v>1601</v>
      </c>
      <c r="HM148" s="251" t="s">
        <v>32</v>
      </c>
      <c r="HN148" s="237" t="s">
        <v>494</v>
      </c>
      <c r="HO148" s="238" t="s">
        <v>194</v>
      </c>
      <c r="HP148" s="238" t="s">
        <v>470</v>
      </c>
      <c r="HQ148" s="237" t="s">
        <v>332</v>
      </c>
      <c r="HR148" s="236" t="s">
        <v>107</v>
      </c>
      <c r="HS148" s="250" t="s">
        <v>1970</v>
      </c>
      <c r="HT148" s="238" t="s">
        <v>8</v>
      </c>
      <c r="HU148" s="236" t="s">
        <v>8</v>
      </c>
      <c r="HV148" s="237" t="s">
        <v>101</v>
      </c>
      <c r="HW148" s="236" t="s">
        <v>14</v>
      </c>
      <c r="JB148" s="7"/>
    </row>
    <row r="149" spans="5:262" x14ac:dyDescent="0.2"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AF149" s="171">
        <v>816</v>
      </c>
      <c r="AG149" s="225" t="s">
        <v>316</v>
      </c>
      <c r="AH149" s="225" t="s">
        <v>1741</v>
      </c>
      <c r="AI149" s="225" t="s">
        <v>316</v>
      </c>
      <c r="AJ149" s="225" t="s">
        <v>1742</v>
      </c>
      <c r="AL149" s="7"/>
      <c r="AQ149" s="7"/>
      <c r="AR149" s="7"/>
      <c r="AS149" s="7"/>
      <c r="AT149" s="7"/>
      <c r="AU149" s="7"/>
      <c r="AV149" s="7"/>
      <c r="AX149" s="7" t="s">
        <v>2015</v>
      </c>
      <c r="AY149" s="7" t="s">
        <v>56</v>
      </c>
      <c r="AZ149" s="7" t="s">
        <v>471</v>
      </c>
      <c r="BA149" s="7" t="s">
        <v>472</v>
      </c>
      <c r="BB149" s="7" t="s">
        <v>195</v>
      </c>
      <c r="BC149" s="7" t="s">
        <v>101</v>
      </c>
      <c r="BD149" s="233" t="s">
        <v>56</v>
      </c>
      <c r="BG149" s="7" t="s">
        <v>2016</v>
      </c>
      <c r="BH149" s="7" t="s">
        <v>56</v>
      </c>
      <c r="BI149" s="7" t="s">
        <v>107</v>
      </c>
      <c r="BJ149" s="7" t="s">
        <v>513</v>
      </c>
      <c r="BK149" s="7" t="s">
        <v>194</v>
      </c>
      <c r="BL149" s="7" t="s">
        <v>101</v>
      </c>
      <c r="BM149" s="241" t="s">
        <v>20</v>
      </c>
      <c r="BP149" s="235" t="str">
        <f t="shared" si="27"/>
        <v>PSN 201 - COSAN2;</v>
      </c>
      <c r="BQ149" s="225" t="s">
        <v>107</v>
      </c>
      <c r="BR149" s="171" t="s">
        <v>777</v>
      </c>
      <c r="BS149" s="171" t="s">
        <v>56</v>
      </c>
      <c r="BT149" s="241" t="s">
        <v>56</v>
      </c>
      <c r="BU149" s="241" t="s">
        <v>599</v>
      </c>
      <c r="BV149" s="241" t="s">
        <v>107</v>
      </c>
      <c r="BW149" s="241" t="s">
        <v>127</v>
      </c>
      <c r="CJ149" s="248">
        <f t="shared" si="30"/>
        <v>45329</v>
      </c>
      <c r="CK149" s="249">
        <f t="shared" si="31"/>
        <v>5</v>
      </c>
      <c r="CL149" s="248">
        <f t="shared" si="21"/>
        <v>45329.958333333336</v>
      </c>
      <c r="CM149" s="215">
        <v>4</v>
      </c>
      <c r="CN149" s="215" t="str">
        <f t="shared" si="25"/>
        <v>D+4</v>
      </c>
      <c r="CO149" s="219" t="str">
        <f t="shared" si="26"/>
        <v>4D+4</v>
      </c>
      <c r="CP149" s="247" t="str">
        <f t="shared" si="32"/>
        <v>D+4</v>
      </c>
      <c r="CQ149" s="215" t="s">
        <v>6</v>
      </c>
      <c r="EK149" s="318" t="str">
        <f t="shared" si="28"/>
        <v>MRS TGRAO FLO BL</v>
      </c>
      <c r="EL149" s="316" t="s">
        <v>10</v>
      </c>
      <c r="EM149" s="317" t="s">
        <v>681</v>
      </c>
      <c r="EN149" s="316" t="s">
        <v>475</v>
      </c>
      <c r="EO149" s="316" t="s">
        <v>194</v>
      </c>
      <c r="EP149" s="317" t="s">
        <v>55</v>
      </c>
      <c r="EQ149" s="317" t="s">
        <v>55</v>
      </c>
      <c r="ER149" s="316" t="s">
        <v>2</v>
      </c>
      <c r="HH149" s="170">
        <f t="shared" si="29"/>
        <v>2814</v>
      </c>
      <c r="HI149" s="252"/>
      <c r="HJ149" s="171" t="s">
        <v>2017</v>
      </c>
      <c r="HK149" s="171" t="s">
        <v>2018</v>
      </c>
      <c r="HL149" s="171" t="s">
        <v>2019</v>
      </c>
      <c r="HM149" s="251" t="s">
        <v>32</v>
      </c>
      <c r="HN149" s="237" t="s">
        <v>494</v>
      </c>
      <c r="HO149" s="238" t="s">
        <v>194</v>
      </c>
      <c r="HP149" s="238" t="s">
        <v>470</v>
      </c>
      <c r="HQ149" s="237" t="s">
        <v>332</v>
      </c>
      <c r="HR149" s="236" t="s">
        <v>107</v>
      </c>
      <c r="HS149" s="250" t="s">
        <v>2020</v>
      </c>
      <c r="HT149" s="238" t="s">
        <v>8</v>
      </c>
      <c r="HU149" s="236" t="s">
        <v>615</v>
      </c>
      <c r="HV149" s="237" t="s">
        <v>101</v>
      </c>
      <c r="HW149" s="236" t="s">
        <v>14</v>
      </c>
      <c r="JB149" s="7"/>
    </row>
    <row r="150" spans="5:262" x14ac:dyDescent="0.2"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AF150" s="171">
        <v>818</v>
      </c>
      <c r="AG150" s="225" t="s">
        <v>316</v>
      </c>
      <c r="AH150" s="225" t="s">
        <v>1741</v>
      </c>
      <c r="AI150" s="225" t="s">
        <v>316</v>
      </c>
      <c r="AJ150" s="225" t="s">
        <v>1742</v>
      </c>
      <c r="AL150" s="7"/>
      <c r="AQ150" s="7"/>
      <c r="AR150" s="7"/>
      <c r="AS150" s="7"/>
      <c r="AT150" s="7"/>
      <c r="AU150" s="7"/>
      <c r="AV150" s="7"/>
      <c r="AX150" s="7" t="s">
        <v>2021</v>
      </c>
      <c r="AY150" s="7" t="s">
        <v>56</v>
      </c>
      <c r="AZ150" s="7" t="s">
        <v>332</v>
      </c>
      <c r="BA150" s="7"/>
      <c r="BB150" s="7" t="s">
        <v>194</v>
      </c>
      <c r="BC150" s="7" t="s">
        <v>101</v>
      </c>
      <c r="BD150" s="233" t="s">
        <v>56</v>
      </c>
      <c r="BG150" s="7" t="s">
        <v>2022</v>
      </c>
      <c r="BH150" s="7" t="s">
        <v>56</v>
      </c>
      <c r="BI150" s="7" t="s">
        <v>508</v>
      </c>
      <c r="BJ150" s="7" t="s">
        <v>615</v>
      </c>
      <c r="BK150" s="7" t="s">
        <v>195</v>
      </c>
      <c r="BL150" s="7" t="s">
        <v>103</v>
      </c>
      <c r="BM150" s="241" t="s">
        <v>25</v>
      </c>
      <c r="BP150" s="235" t="str">
        <f t="shared" si="27"/>
        <v>PSN 204 - COSAN5;</v>
      </c>
      <c r="BQ150" s="225" t="s">
        <v>107</v>
      </c>
      <c r="BR150" s="171" t="s">
        <v>792</v>
      </c>
      <c r="BS150" s="171" t="s">
        <v>56</v>
      </c>
      <c r="BT150" s="241" t="s">
        <v>56</v>
      </c>
      <c r="BU150" s="241" t="s">
        <v>618</v>
      </c>
      <c r="BV150" s="241" t="s">
        <v>107</v>
      </c>
      <c r="BW150" s="241" t="s">
        <v>127</v>
      </c>
      <c r="CJ150" s="245">
        <f t="shared" si="30"/>
        <v>45329</v>
      </c>
      <c r="CK150" s="246">
        <f t="shared" si="31"/>
        <v>5</v>
      </c>
      <c r="CL150" s="245">
        <f t="shared" si="21"/>
        <v>45330</v>
      </c>
      <c r="CM150" s="242">
        <v>4</v>
      </c>
      <c r="CN150" s="242" t="str">
        <f t="shared" si="25"/>
        <v>D+4</v>
      </c>
      <c r="CO150" s="244" t="str">
        <f t="shared" si="26"/>
        <v>4D+4</v>
      </c>
      <c r="CP150" s="247" t="str">
        <f t="shared" si="32"/>
        <v>D+4</v>
      </c>
      <c r="CQ150" s="269" t="s">
        <v>31</v>
      </c>
      <c r="EK150" s="315" t="str">
        <f t="shared" si="28"/>
        <v>RUMO TGRAO FLO BL</v>
      </c>
      <c r="EL150" s="313" t="s">
        <v>8</v>
      </c>
      <c r="EM150" s="314" t="s">
        <v>681</v>
      </c>
      <c r="EN150" s="313" t="s">
        <v>475</v>
      </c>
      <c r="EO150" s="313" t="s">
        <v>194</v>
      </c>
      <c r="EP150" s="314" t="s">
        <v>55</v>
      </c>
      <c r="EQ150" s="314" t="s">
        <v>55</v>
      </c>
      <c r="ER150" s="313" t="s">
        <v>2</v>
      </c>
      <c r="HH150" s="170">
        <f t="shared" si="29"/>
        <v>2823</v>
      </c>
      <c r="HI150" s="252"/>
      <c r="HJ150" s="171" t="s">
        <v>2023</v>
      </c>
      <c r="HK150" s="171" t="s">
        <v>2024</v>
      </c>
      <c r="HL150" s="171" t="s">
        <v>1601</v>
      </c>
      <c r="HM150" s="251" t="s">
        <v>32</v>
      </c>
      <c r="HN150" s="237" t="s">
        <v>494</v>
      </c>
      <c r="HO150" s="238" t="s">
        <v>194</v>
      </c>
      <c r="HP150" s="238" t="s">
        <v>470</v>
      </c>
      <c r="HQ150" s="237" t="s">
        <v>332</v>
      </c>
      <c r="HR150" s="236" t="s">
        <v>107</v>
      </c>
      <c r="HS150" s="250" t="s">
        <v>2025</v>
      </c>
      <c r="HT150" s="238" t="s">
        <v>8</v>
      </c>
      <c r="HU150" s="236" t="s">
        <v>8</v>
      </c>
      <c r="HV150" s="237" t="s">
        <v>101</v>
      </c>
      <c r="HW150" s="236" t="s">
        <v>14</v>
      </c>
      <c r="JB150" s="7"/>
    </row>
    <row r="151" spans="5:262" x14ac:dyDescent="0.2"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AF151" s="171">
        <v>819</v>
      </c>
      <c r="AG151" s="225" t="s">
        <v>316</v>
      </c>
      <c r="AH151" s="225" t="s">
        <v>1741</v>
      </c>
      <c r="AI151" s="225" t="s">
        <v>316</v>
      </c>
      <c r="AJ151" s="225" t="s">
        <v>1742</v>
      </c>
      <c r="AL151" s="7"/>
      <c r="AQ151" s="7"/>
      <c r="AR151" s="7"/>
      <c r="AS151" s="7"/>
      <c r="AT151" s="7"/>
      <c r="AU151" s="7"/>
      <c r="AV151" s="7"/>
      <c r="AX151" s="7" t="s">
        <v>2026</v>
      </c>
      <c r="AY151" s="7" t="s">
        <v>10</v>
      </c>
      <c r="AZ151" s="7" t="s">
        <v>338</v>
      </c>
      <c r="BA151" s="7" t="s">
        <v>525</v>
      </c>
      <c r="BB151" s="7" t="s">
        <v>194</v>
      </c>
      <c r="BC151" s="7" t="s">
        <v>101</v>
      </c>
      <c r="BD151" s="7" t="s">
        <v>10</v>
      </c>
      <c r="BG151" s="7" t="s">
        <v>2027</v>
      </c>
      <c r="BH151" s="7" t="s">
        <v>56</v>
      </c>
      <c r="BI151" s="7" t="s">
        <v>508</v>
      </c>
      <c r="BJ151" s="7" t="s">
        <v>26</v>
      </c>
      <c r="BK151" s="7" t="s">
        <v>194</v>
      </c>
      <c r="BL151" s="7" t="s">
        <v>101</v>
      </c>
      <c r="BM151" s="241" t="s">
        <v>1636</v>
      </c>
      <c r="BP151" s="235" t="str">
        <f t="shared" si="27"/>
        <v>PSN 217 - C.LEITE;</v>
      </c>
      <c r="BQ151" s="225" t="s">
        <v>107</v>
      </c>
      <c r="BR151" s="171" t="s">
        <v>484</v>
      </c>
      <c r="BS151" s="171" t="s">
        <v>56</v>
      </c>
      <c r="BT151" s="241" t="s">
        <v>56</v>
      </c>
      <c r="BU151" s="241" t="s">
        <v>481</v>
      </c>
      <c r="BV151" s="241" t="s">
        <v>107</v>
      </c>
      <c r="BW151" s="241" t="s">
        <v>127</v>
      </c>
      <c r="CJ151" s="271">
        <f t="shared" si="30"/>
        <v>45330</v>
      </c>
      <c r="CK151" s="272">
        <f t="shared" si="31"/>
        <v>6</v>
      </c>
      <c r="CL151" s="271">
        <f t="shared" si="21"/>
        <v>45330.041666666664</v>
      </c>
      <c r="CM151" s="269">
        <v>1</v>
      </c>
      <c r="CN151" s="269" t="str">
        <f t="shared" si="25"/>
        <v>D+5</v>
      </c>
      <c r="CO151" s="270" t="str">
        <f t="shared" si="26"/>
        <v>1D+5</v>
      </c>
      <c r="CP151" s="247" t="str">
        <f t="shared" si="32"/>
        <v>D+4</v>
      </c>
      <c r="CQ151" s="269" t="s">
        <v>31</v>
      </c>
      <c r="EK151" s="312" t="str">
        <f t="shared" si="28"/>
        <v>VLI TGRAO FLO BE</v>
      </c>
      <c r="EL151" s="310" t="s">
        <v>11</v>
      </c>
      <c r="EM151" s="311" t="s">
        <v>681</v>
      </c>
      <c r="EN151" s="310" t="s">
        <v>475</v>
      </c>
      <c r="EO151" s="310" t="s">
        <v>195</v>
      </c>
      <c r="EP151" s="311" t="s">
        <v>55</v>
      </c>
      <c r="EQ151" s="311" t="s">
        <v>55</v>
      </c>
      <c r="ER151" s="310" t="s">
        <v>2</v>
      </c>
      <c r="HH151" s="170">
        <f t="shared" si="29"/>
        <v>2827</v>
      </c>
      <c r="HI151" s="252"/>
      <c r="HJ151" s="171" t="s">
        <v>2028</v>
      </c>
      <c r="HK151" s="171" t="s">
        <v>2029</v>
      </c>
      <c r="HL151" s="171" t="s">
        <v>1601</v>
      </c>
      <c r="HM151" s="251" t="s">
        <v>32</v>
      </c>
      <c r="HN151" s="237" t="s">
        <v>494</v>
      </c>
      <c r="HO151" s="238" t="s">
        <v>194</v>
      </c>
      <c r="HP151" s="238" t="s">
        <v>470</v>
      </c>
      <c r="HQ151" s="237" t="s">
        <v>332</v>
      </c>
      <c r="HR151" s="236" t="s">
        <v>107</v>
      </c>
      <c r="HS151" s="250" t="s">
        <v>2030</v>
      </c>
      <c r="HT151" s="238" t="s">
        <v>8</v>
      </c>
      <c r="HU151" s="236" t="s">
        <v>8</v>
      </c>
      <c r="HV151" s="237" t="s">
        <v>101</v>
      </c>
      <c r="HW151" s="236" t="s">
        <v>14</v>
      </c>
      <c r="JB151" s="7"/>
    </row>
    <row r="152" spans="5:262" x14ac:dyDescent="0.2"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AF152" s="171">
        <v>820</v>
      </c>
      <c r="AG152" s="225" t="s">
        <v>316</v>
      </c>
      <c r="AH152" s="225" t="s">
        <v>1741</v>
      </c>
      <c r="AI152" s="225" t="s">
        <v>316</v>
      </c>
      <c r="AJ152" s="225" t="s">
        <v>1742</v>
      </c>
      <c r="AL152" s="7"/>
      <c r="AQ152" s="7"/>
      <c r="AR152" s="7"/>
      <c r="AS152" s="7"/>
      <c r="AT152" s="7"/>
      <c r="AU152" s="7"/>
      <c r="AV152" s="7"/>
      <c r="AX152" s="7" t="s">
        <v>2031</v>
      </c>
      <c r="AY152" s="7" t="s">
        <v>10</v>
      </c>
      <c r="AZ152" s="7" t="s">
        <v>760</v>
      </c>
      <c r="BA152" s="7" t="s">
        <v>761</v>
      </c>
      <c r="BB152" s="7" t="s">
        <v>194</v>
      </c>
      <c r="BC152" s="7" t="s">
        <v>101</v>
      </c>
      <c r="BD152" s="241" t="s">
        <v>10</v>
      </c>
      <c r="BG152" s="7" t="s">
        <v>2032</v>
      </c>
      <c r="BH152" s="7" t="s">
        <v>56</v>
      </c>
      <c r="BI152" s="7" t="s">
        <v>627</v>
      </c>
      <c r="BJ152" s="7" t="s">
        <v>1431</v>
      </c>
      <c r="BK152" s="7" t="s">
        <v>194</v>
      </c>
      <c r="BL152" s="7" t="s">
        <v>315</v>
      </c>
      <c r="BM152" s="7" t="s">
        <v>1636</v>
      </c>
      <c r="BP152" s="235" t="str">
        <f t="shared" si="27"/>
        <v>PSN 218 - TEACU2;</v>
      </c>
      <c r="BQ152" s="225" t="s">
        <v>107</v>
      </c>
      <c r="BR152" s="171" t="s">
        <v>809</v>
      </c>
      <c r="BS152" s="171" t="s">
        <v>56</v>
      </c>
      <c r="BT152" s="241" t="s">
        <v>56</v>
      </c>
      <c r="BU152" s="241" t="s">
        <v>603</v>
      </c>
      <c r="BV152" s="241" t="s">
        <v>107</v>
      </c>
      <c r="BW152" s="241" t="s">
        <v>127</v>
      </c>
      <c r="CJ152" s="267">
        <f t="shared" si="30"/>
        <v>45330</v>
      </c>
      <c r="CK152" s="268">
        <f t="shared" si="31"/>
        <v>6</v>
      </c>
      <c r="CL152" s="267">
        <f t="shared" si="21"/>
        <v>45330.083333333336</v>
      </c>
      <c r="CM152" s="265">
        <v>1</v>
      </c>
      <c r="CN152" s="265" t="str">
        <f t="shared" si="25"/>
        <v>D+5</v>
      </c>
      <c r="CO152" s="266" t="str">
        <f t="shared" si="26"/>
        <v>1D+5</v>
      </c>
      <c r="CP152" s="247" t="str">
        <f t="shared" si="32"/>
        <v>D+4</v>
      </c>
      <c r="CQ152" s="265" t="s">
        <v>31</v>
      </c>
      <c r="EK152" s="309" t="str">
        <f t="shared" si="28"/>
        <v>MRS TGRAO MIL BL</v>
      </c>
      <c r="EL152" s="307" t="s">
        <v>10</v>
      </c>
      <c r="EM152" s="308" t="s">
        <v>681</v>
      </c>
      <c r="EN152" s="307" t="s">
        <v>563</v>
      </c>
      <c r="EO152" s="307" t="s">
        <v>194</v>
      </c>
      <c r="EP152" s="308" t="s">
        <v>55</v>
      </c>
      <c r="EQ152" s="308" t="s">
        <v>55</v>
      </c>
      <c r="ER152" s="307" t="s">
        <v>2</v>
      </c>
      <c r="HH152" s="170">
        <f t="shared" si="29"/>
        <v>2833</v>
      </c>
      <c r="HI152" s="252"/>
      <c r="HJ152" s="171" t="s">
        <v>2033</v>
      </c>
      <c r="HK152" s="171" t="s">
        <v>1081</v>
      </c>
      <c r="HL152" s="171" t="s">
        <v>1082</v>
      </c>
      <c r="HM152" s="251" t="s">
        <v>32</v>
      </c>
      <c r="HN152" s="237" t="s">
        <v>494</v>
      </c>
      <c r="HO152" s="238" t="s">
        <v>194</v>
      </c>
      <c r="HP152" s="238" t="s">
        <v>470</v>
      </c>
      <c r="HQ152" s="237" t="s">
        <v>650</v>
      </c>
      <c r="HR152" s="236" t="s">
        <v>107</v>
      </c>
      <c r="HS152" s="250" t="s">
        <v>557</v>
      </c>
      <c r="HT152" s="238" t="s">
        <v>8</v>
      </c>
      <c r="HU152" s="236" t="s">
        <v>54</v>
      </c>
      <c r="HV152" s="237" t="s">
        <v>101</v>
      </c>
      <c r="HW152" s="236" t="s">
        <v>16</v>
      </c>
      <c r="JB152" s="7"/>
    </row>
    <row r="153" spans="5:262" x14ac:dyDescent="0.2"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AF153" s="171">
        <v>821</v>
      </c>
      <c r="AG153" s="225" t="s">
        <v>316</v>
      </c>
      <c r="AH153" s="225" t="s">
        <v>1741</v>
      </c>
      <c r="AI153" s="225" t="s">
        <v>316</v>
      </c>
      <c r="AJ153" s="225" t="s">
        <v>1742</v>
      </c>
      <c r="AL153" s="7"/>
      <c r="AQ153" s="7"/>
      <c r="AR153" s="7"/>
      <c r="AS153" s="7"/>
      <c r="AT153" s="7"/>
      <c r="AU153" s="7"/>
      <c r="AV153" s="7"/>
      <c r="AX153" s="7" t="s">
        <v>2034</v>
      </c>
      <c r="AY153" s="7" t="s">
        <v>56</v>
      </c>
      <c r="AZ153" s="7" t="s">
        <v>100</v>
      </c>
      <c r="BA153" s="7" t="s">
        <v>1431</v>
      </c>
      <c r="BB153" s="7" t="s">
        <v>194</v>
      </c>
      <c r="BC153" s="7" t="s">
        <v>316</v>
      </c>
      <c r="BD153" s="241" t="s">
        <v>10</v>
      </c>
      <c r="BG153" s="7" t="e">
        <v>#N/A</v>
      </c>
      <c r="BH153" s="7" t="s">
        <v>56</v>
      </c>
      <c r="BI153" s="7" t="s">
        <v>107</v>
      </c>
      <c r="BJ153" s="7" t="s">
        <v>990</v>
      </c>
      <c r="BK153" s="7" t="s">
        <v>194</v>
      </c>
      <c r="BL153" s="7" t="e">
        <v>#N/A</v>
      </c>
      <c r="BM153" s="7" t="s">
        <v>1636</v>
      </c>
      <c r="BP153" s="235" t="str">
        <f t="shared" si="27"/>
        <v>PSN 219 - TEACU3;</v>
      </c>
      <c r="BQ153" s="225" t="s">
        <v>107</v>
      </c>
      <c r="BR153" s="171" t="s">
        <v>636</v>
      </c>
      <c r="BS153" s="171" t="s">
        <v>56</v>
      </c>
      <c r="BT153" s="241" t="s">
        <v>56</v>
      </c>
      <c r="BU153" s="241" t="s">
        <v>603</v>
      </c>
      <c r="BV153" s="241" t="s">
        <v>107</v>
      </c>
      <c r="BW153" s="241" t="s">
        <v>127</v>
      </c>
      <c r="CJ153" s="267">
        <f t="shared" si="30"/>
        <v>45330</v>
      </c>
      <c r="CK153" s="268">
        <f t="shared" si="31"/>
        <v>6</v>
      </c>
      <c r="CL153" s="267">
        <f t="shared" si="21"/>
        <v>45330.125</v>
      </c>
      <c r="CM153" s="265">
        <v>1</v>
      </c>
      <c r="CN153" s="265" t="str">
        <f t="shared" si="25"/>
        <v>D+5</v>
      </c>
      <c r="CO153" s="266" t="str">
        <f t="shared" si="26"/>
        <v>1D+5</v>
      </c>
      <c r="CP153" s="247" t="str">
        <f t="shared" si="32"/>
        <v>D+4</v>
      </c>
      <c r="CQ153" s="265" t="s">
        <v>31</v>
      </c>
      <c r="EK153" s="306" t="str">
        <f t="shared" si="28"/>
        <v>RUMO TGRAO MIL BL</v>
      </c>
      <c r="EL153" s="304" t="s">
        <v>8</v>
      </c>
      <c r="EM153" s="305" t="s">
        <v>681</v>
      </c>
      <c r="EN153" s="304" t="s">
        <v>563</v>
      </c>
      <c r="EO153" s="304" t="s">
        <v>194</v>
      </c>
      <c r="EP153" s="305" t="s">
        <v>55</v>
      </c>
      <c r="EQ153" s="305" t="s">
        <v>55</v>
      </c>
      <c r="ER153" s="304" t="s">
        <v>2</v>
      </c>
      <c r="HH153" s="170">
        <f t="shared" si="29"/>
        <v>2800</v>
      </c>
      <c r="HI153" s="252"/>
      <c r="HJ153" s="171" t="s">
        <v>2035</v>
      </c>
      <c r="HK153" s="171" t="s">
        <v>1969</v>
      </c>
      <c r="HL153" s="171" t="s">
        <v>1601</v>
      </c>
      <c r="HM153" s="251" t="s">
        <v>32</v>
      </c>
      <c r="HN153" s="237" t="s">
        <v>494</v>
      </c>
      <c r="HO153" s="238" t="s">
        <v>194</v>
      </c>
      <c r="HP153" s="238" t="s">
        <v>470</v>
      </c>
      <c r="HQ153" s="237" t="s">
        <v>332</v>
      </c>
      <c r="HR153" s="236" t="s">
        <v>107</v>
      </c>
      <c r="HS153" s="250" t="s">
        <v>1970</v>
      </c>
      <c r="HT153" s="238" t="s">
        <v>8</v>
      </c>
      <c r="HU153" s="236" t="s">
        <v>8</v>
      </c>
      <c r="HV153" s="237" t="s">
        <v>101</v>
      </c>
      <c r="HW153" s="236" t="s">
        <v>14</v>
      </c>
      <c r="JB153" s="7"/>
    </row>
    <row r="154" spans="5:262" x14ac:dyDescent="0.2"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AF154" s="171">
        <v>830</v>
      </c>
      <c r="AG154" s="225" t="s">
        <v>316</v>
      </c>
      <c r="AH154" s="225" t="s">
        <v>1741</v>
      </c>
      <c r="AI154" s="225" t="s">
        <v>316</v>
      </c>
      <c r="AJ154" s="225" t="s">
        <v>1742</v>
      </c>
      <c r="AL154" s="7"/>
      <c r="AQ154" s="7"/>
      <c r="AR154" s="7"/>
      <c r="AS154" s="7"/>
      <c r="AT154" s="7"/>
      <c r="AU154" s="7"/>
      <c r="AV154" s="7"/>
      <c r="AX154" s="7" t="s">
        <v>2036</v>
      </c>
      <c r="AY154" s="7" t="s">
        <v>56</v>
      </c>
      <c r="AZ154" s="7" t="s">
        <v>1230</v>
      </c>
      <c r="BA154" s="7" t="s">
        <v>1503</v>
      </c>
      <c r="BB154" s="7" t="s">
        <v>194</v>
      </c>
      <c r="BC154" s="7" t="s">
        <v>103</v>
      </c>
      <c r="BD154" s="233" t="s">
        <v>56</v>
      </c>
      <c r="BG154" s="7" t="e">
        <v>#N/A</v>
      </c>
      <c r="BH154" s="7" t="s">
        <v>56</v>
      </c>
      <c r="BI154" s="7" t="s">
        <v>110</v>
      </c>
      <c r="BJ154" s="7" t="s">
        <v>8</v>
      </c>
      <c r="BK154" s="7" t="s">
        <v>194</v>
      </c>
      <c r="BL154" s="7" t="e">
        <v>#N/A</v>
      </c>
      <c r="BM154" s="7" t="s">
        <v>1636</v>
      </c>
      <c r="BP154" s="235" t="str">
        <f t="shared" si="27"/>
        <v>PSN C.LEITE</v>
      </c>
      <c r="BQ154" s="225" t="s">
        <v>107</v>
      </c>
      <c r="BR154" s="171" t="s">
        <v>536</v>
      </c>
      <c r="BS154" s="171" t="s">
        <v>56</v>
      </c>
      <c r="BT154" s="241" t="s">
        <v>56</v>
      </c>
      <c r="BU154" s="241" t="s">
        <v>481</v>
      </c>
      <c r="BV154" s="241" t="s">
        <v>107</v>
      </c>
      <c r="BW154" s="241" t="s">
        <v>127</v>
      </c>
      <c r="CJ154" s="267">
        <f t="shared" si="30"/>
        <v>45330</v>
      </c>
      <c r="CK154" s="268">
        <f t="shared" si="31"/>
        <v>6</v>
      </c>
      <c r="CL154" s="267">
        <f t="shared" si="21"/>
        <v>45330.166666666664</v>
      </c>
      <c r="CM154" s="265">
        <v>1</v>
      </c>
      <c r="CN154" s="265" t="str">
        <f t="shared" si="25"/>
        <v>D+5</v>
      </c>
      <c r="CO154" s="266" t="str">
        <f t="shared" si="26"/>
        <v>1D+5</v>
      </c>
      <c r="CP154" s="247" t="str">
        <f t="shared" si="32"/>
        <v>D+4</v>
      </c>
      <c r="CQ154" s="265" t="s">
        <v>31</v>
      </c>
      <c r="EK154" s="303" t="str">
        <f t="shared" si="28"/>
        <v>VLI TGRAO MIL BE</v>
      </c>
      <c r="EL154" s="301" t="s">
        <v>11</v>
      </c>
      <c r="EM154" s="302" t="s">
        <v>681</v>
      </c>
      <c r="EN154" s="301" t="s">
        <v>563</v>
      </c>
      <c r="EO154" s="301" t="s">
        <v>195</v>
      </c>
      <c r="EP154" s="302" t="s">
        <v>55</v>
      </c>
      <c r="EQ154" s="302" t="s">
        <v>55</v>
      </c>
      <c r="ER154" s="301" t="s">
        <v>2</v>
      </c>
      <c r="HH154" s="170">
        <f t="shared" si="29"/>
        <v>2838</v>
      </c>
      <c r="HI154" s="252"/>
      <c r="HJ154" s="171" t="s">
        <v>2037</v>
      </c>
      <c r="HK154" s="171" t="s">
        <v>1667</v>
      </c>
      <c r="HL154" s="171" t="s">
        <v>1668</v>
      </c>
      <c r="HM154" s="251" t="s">
        <v>32</v>
      </c>
      <c r="HN154" s="237" t="s">
        <v>494</v>
      </c>
      <c r="HO154" s="238" t="s">
        <v>194</v>
      </c>
      <c r="HP154" s="238" t="s">
        <v>470</v>
      </c>
      <c r="HQ154" s="237" t="s">
        <v>332</v>
      </c>
      <c r="HR154" s="236" t="s">
        <v>107</v>
      </c>
      <c r="HS154" s="250" t="s">
        <v>743</v>
      </c>
      <c r="HT154" s="238" t="s">
        <v>8</v>
      </c>
      <c r="HU154" s="236" t="s">
        <v>26</v>
      </c>
      <c r="HV154" s="237" t="s">
        <v>101</v>
      </c>
      <c r="HW154" s="236" t="s">
        <v>14</v>
      </c>
      <c r="JB154" s="7"/>
    </row>
    <row r="155" spans="5:262" x14ac:dyDescent="0.2"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AF155" s="171">
        <v>831</v>
      </c>
      <c r="AG155" s="225" t="s">
        <v>316</v>
      </c>
      <c r="AH155" s="225" t="s">
        <v>1741</v>
      </c>
      <c r="AI155" s="225" t="s">
        <v>316</v>
      </c>
      <c r="AJ155" s="225" t="s">
        <v>1742</v>
      </c>
      <c r="AL155" s="7"/>
      <c r="AQ155" s="7"/>
      <c r="AR155" s="7"/>
      <c r="AS155" s="7"/>
      <c r="AT155" s="7"/>
      <c r="AU155" s="7"/>
      <c r="AV155" s="7"/>
      <c r="AX155" s="7" t="s">
        <v>1987</v>
      </c>
      <c r="AY155" s="7" t="s">
        <v>10</v>
      </c>
      <c r="AZ155" s="7" t="s">
        <v>107</v>
      </c>
      <c r="BA155" s="7" t="s">
        <v>1744</v>
      </c>
      <c r="BB155" s="7" t="s">
        <v>194</v>
      </c>
      <c r="BC155" s="7" t="s">
        <v>315</v>
      </c>
      <c r="BD155" s="241" t="s">
        <v>10</v>
      </c>
      <c r="BG155" s="7" t="s">
        <v>2038</v>
      </c>
      <c r="BH155" s="7" t="s">
        <v>56</v>
      </c>
      <c r="BI155" s="7" t="s">
        <v>627</v>
      </c>
      <c r="BJ155" s="7" t="s">
        <v>961</v>
      </c>
      <c r="BK155" s="7" t="s">
        <v>194</v>
      </c>
      <c r="BL155" s="7" t="s">
        <v>315</v>
      </c>
      <c r="BM155" s="7" t="s">
        <v>1636</v>
      </c>
      <c r="BP155" s="235" t="str">
        <f t="shared" si="27"/>
        <v>PSN COSAN</v>
      </c>
      <c r="BQ155" s="225" t="s">
        <v>107</v>
      </c>
      <c r="BR155" s="171" t="s">
        <v>596</v>
      </c>
      <c r="BS155" s="171" t="s">
        <v>56</v>
      </c>
      <c r="BT155" s="241" t="s">
        <v>56</v>
      </c>
      <c r="BU155" s="241" t="s">
        <v>599</v>
      </c>
      <c r="BV155" s="241" t="s">
        <v>107</v>
      </c>
      <c r="BW155" s="241" t="s">
        <v>127</v>
      </c>
      <c r="CJ155" s="267">
        <f t="shared" si="30"/>
        <v>45330</v>
      </c>
      <c r="CK155" s="268">
        <f t="shared" si="31"/>
        <v>6</v>
      </c>
      <c r="CL155" s="267">
        <f t="shared" si="21"/>
        <v>45330.208333333336</v>
      </c>
      <c r="CM155" s="265">
        <v>1</v>
      </c>
      <c r="CN155" s="265" t="str">
        <f t="shared" si="25"/>
        <v>D+5</v>
      </c>
      <c r="CO155" s="266" t="str">
        <f t="shared" si="26"/>
        <v>1D+5</v>
      </c>
      <c r="CP155" s="247" t="str">
        <f t="shared" si="32"/>
        <v>D+4</v>
      </c>
      <c r="CQ155" s="265" t="s">
        <v>31</v>
      </c>
      <c r="EK155" s="300" t="str">
        <f t="shared" si="28"/>
        <v>MRS TGRAO SJ BL</v>
      </c>
      <c r="EL155" s="298" t="s">
        <v>10</v>
      </c>
      <c r="EM155" s="299" t="s">
        <v>681</v>
      </c>
      <c r="EN155" s="298" t="s">
        <v>621</v>
      </c>
      <c r="EO155" s="298" t="s">
        <v>194</v>
      </c>
      <c r="EP155" s="299" t="s">
        <v>55</v>
      </c>
      <c r="EQ155" s="299" t="s">
        <v>55</v>
      </c>
      <c r="ER155" s="298" t="s">
        <v>2</v>
      </c>
      <c r="HH155" s="170">
        <f t="shared" si="29"/>
        <v>2840</v>
      </c>
      <c r="HI155" s="252"/>
      <c r="HJ155" s="171" t="s">
        <v>2039</v>
      </c>
      <c r="HK155" s="171" t="s">
        <v>2040</v>
      </c>
      <c r="HL155" s="171" t="s">
        <v>1601</v>
      </c>
      <c r="HM155" s="251" t="s">
        <v>32</v>
      </c>
      <c r="HN155" s="237" t="s">
        <v>494</v>
      </c>
      <c r="HO155" s="238" t="s">
        <v>194</v>
      </c>
      <c r="HP155" s="238" t="s">
        <v>470</v>
      </c>
      <c r="HQ155" s="237" t="s">
        <v>332</v>
      </c>
      <c r="HR155" s="236" t="s">
        <v>107</v>
      </c>
      <c r="HS155" s="250" t="s">
        <v>2041</v>
      </c>
      <c r="HT155" s="238" t="s">
        <v>8</v>
      </c>
      <c r="HU155" s="236" t="s">
        <v>8</v>
      </c>
      <c r="HV155" s="237" t="s">
        <v>101</v>
      </c>
      <c r="HW155" s="236" t="s">
        <v>14</v>
      </c>
      <c r="JB155" s="7"/>
    </row>
    <row r="156" spans="5:262" x14ac:dyDescent="0.2"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AF156" s="171">
        <v>832</v>
      </c>
      <c r="AG156" s="225" t="s">
        <v>316</v>
      </c>
      <c r="AH156" s="225" t="s">
        <v>1741</v>
      </c>
      <c r="AI156" s="225" t="s">
        <v>316</v>
      </c>
      <c r="AJ156" s="225" t="s">
        <v>1742</v>
      </c>
      <c r="AL156" s="7"/>
      <c r="AQ156" s="7"/>
      <c r="AR156" s="7"/>
      <c r="AS156" s="7"/>
      <c r="AT156" s="7"/>
      <c r="AU156" s="7"/>
      <c r="AV156" s="7"/>
      <c r="AX156" s="7" t="s">
        <v>2042</v>
      </c>
      <c r="AY156" s="7" t="s">
        <v>56</v>
      </c>
      <c r="AZ156" s="7" t="s">
        <v>760</v>
      </c>
      <c r="BA156" s="7" t="s">
        <v>761</v>
      </c>
      <c r="BB156" s="7" t="s">
        <v>194</v>
      </c>
      <c r="BC156" s="7" t="s">
        <v>103</v>
      </c>
      <c r="BD156" s="233" t="s">
        <v>56</v>
      </c>
      <c r="BG156" s="7" t="e">
        <v>#N/A</v>
      </c>
      <c r="BH156" s="7" t="s">
        <v>56</v>
      </c>
      <c r="BI156" s="7" t="s">
        <v>107</v>
      </c>
      <c r="BJ156" s="7" t="s">
        <v>53</v>
      </c>
      <c r="BK156" s="7" t="s">
        <v>194</v>
      </c>
      <c r="BL156" s="7" t="e">
        <v>#N/A</v>
      </c>
      <c r="BM156" s="7" t="s">
        <v>1636</v>
      </c>
      <c r="BP156" s="235" t="str">
        <f t="shared" si="27"/>
        <v>PSN COSAN XXII</v>
      </c>
      <c r="BQ156" s="225" t="s">
        <v>107</v>
      </c>
      <c r="BR156" s="171" t="s">
        <v>697</v>
      </c>
      <c r="BS156" s="171" t="s">
        <v>56</v>
      </c>
      <c r="BT156" s="241" t="s">
        <v>56</v>
      </c>
      <c r="BU156" s="241" t="s">
        <v>581</v>
      </c>
      <c r="BV156" s="241" t="s">
        <v>107</v>
      </c>
      <c r="BW156" s="241" t="s">
        <v>127</v>
      </c>
      <c r="CJ156" s="263">
        <f t="shared" si="30"/>
        <v>45330</v>
      </c>
      <c r="CK156" s="264">
        <f t="shared" si="31"/>
        <v>6</v>
      </c>
      <c r="CL156" s="263">
        <f t="shared" si="21"/>
        <v>45330.25</v>
      </c>
      <c r="CM156" s="262">
        <v>1</v>
      </c>
      <c r="CN156" s="262" t="str">
        <f t="shared" si="25"/>
        <v>D+5</v>
      </c>
      <c r="CO156" s="261" t="str">
        <f t="shared" si="26"/>
        <v>1D+5</v>
      </c>
      <c r="CP156" s="247" t="str">
        <f t="shared" si="32"/>
        <v>D+4</v>
      </c>
      <c r="CQ156" s="262" t="s">
        <v>31</v>
      </c>
      <c r="EK156" s="297" t="str">
        <f t="shared" si="28"/>
        <v>RUMO TGRAO SJ BL</v>
      </c>
      <c r="EL156" s="295" t="s">
        <v>8</v>
      </c>
      <c r="EM156" s="296" t="s">
        <v>681</v>
      </c>
      <c r="EN156" s="295" t="s">
        <v>621</v>
      </c>
      <c r="EO156" s="295" t="s">
        <v>194</v>
      </c>
      <c r="EP156" s="296" t="s">
        <v>55</v>
      </c>
      <c r="EQ156" s="296" t="s">
        <v>55</v>
      </c>
      <c r="ER156" s="295" t="s">
        <v>2</v>
      </c>
      <c r="HH156" s="170">
        <f t="shared" si="29"/>
        <v>2842</v>
      </c>
      <c r="HI156" s="252"/>
      <c r="HJ156" s="171" t="s">
        <v>2043</v>
      </c>
      <c r="HK156" s="171" t="s">
        <v>2044</v>
      </c>
      <c r="HL156" s="171" t="s">
        <v>1323</v>
      </c>
      <c r="HM156" s="251" t="s">
        <v>32</v>
      </c>
      <c r="HN156" s="237" t="s">
        <v>494</v>
      </c>
      <c r="HO156" s="238" t="s">
        <v>194</v>
      </c>
      <c r="HP156" s="238" t="s">
        <v>470</v>
      </c>
      <c r="HQ156" s="237" t="s">
        <v>332</v>
      </c>
      <c r="HR156" s="236" t="s">
        <v>100</v>
      </c>
      <c r="HS156" s="250" t="s">
        <v>525</v>
      </c>
      <c r="HT156" s="238" t="s">
        <v>8</v>
      </c>
      <c r="HU156" s="236" t="s">
        <v>29</v>
      </c>
      <c r="HV156" s="237" t="s">
        <v>101</v>
      </c>
      <c r="HW156" s="236" t="s">
        <v>16</v>
      </c>
      <c r="JB156" s="7"/>
    </row>
    <row r="157" spans="5:262" x14ac:dyDescent="0.2"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AF157" s="171">
        <v>837</v>
      </c>
      <c r="AG157" s="225" t="s">
        <v>316</v>
      </c>
      <c r="AH157" s="225" t="s">
        <v>1741</v>
      </c>
      <c r="AI157" s="225" t="s">
        <v>316</v>
      </c>
      <c r="AJ157" s="225" t="s">
        <v>1742</v>
      </c>
      <c r="AL157" s="7"/>
      <c r="AQ157" s="7"/>
      <c r="AR157" s="7"/>
      <c r="AS157" s="7"/>
      <c r="AT157" s="7"/>
      <c r="AU157" s="7"/>
      <c r="AV157" s="7"/>
      <c r="AX157" s="7" t="s">
        <v>2045</v>
      </c>
      <c r="AY157" s="7" t="s">
        <v>56</v>
      </c>
      <c r="AZ157" s="7" t="s">
        <v>760</v>
      </c>
      <c r="BA157" s="7" t="s">
        <v>728</v>
      </c>
      <c r="BB157" s="7" t="s">
        <v>194</v>
      </c>
      <c r="BC157" s="7" t="s">
        <v>101</v>
      </c>
      <c r="BD157" s="233" t="s">
        <v>56</v>
      </c>
      <c r="BG157" s="7" t="e">
        <v>#N/A</v>
      </c>
      <c r="BH157" s="7" t="s">
        <v>56</v>
      </c>
      <c r="BI157" s="7" t="s">
        <v>107</v>
      </c>
      <c r="BJ157" s="7" t="s">
        <v>8</v>
      </c>
      <c r="BK157" s="7" t="s">
        <v>194</v>
      </c>
      <c r="BL157" s="7" t="e">
        <v>#N/A</v>
      </c>
      <c r="BM157" s="7" t="s">
        <v>1636</v>
      </c>
      <c r="BP157" s="235" t="str">
        <f t="shared" si="27"/>
        <v>PSN COSAN2</v>
      </c>
      <c r="BQ157" s="225" t="s">
        <v>107</v>
      </c>
      <c r="BR157" s="171" t="s">
        <v>1836</v>
      </c>
      <c r="BS157" s="171" t="s">
        <v>56</v>
      </c>
      <c r="BT157" s="241" t="s">
        <v>56</v>
      </c>
      <c r="BU157" s="241" t="s">
        <v>599</v>
      </c>
      <c r="BV157" s="241" t="s">
        <v>107</v>
      </c>
      <c r="BW157" s="241" t="s">
        <v>127</v>
      </c>
      <c r="CJ157" s="271">
        <f t="shared" si="30"/>
        <v>45330</v>
      </c>
      <c r="CK157" s="272">
        <f t="shared" si="31"/>
        <v>6</v>
      </c>
      <c r="CL157" s="271">
        <f t="shared" si="21"/>
        <v>45330.291666666664</v>
      </c>
      <c r="CM157" s="269">
        <v>2</v>
      </c>
      <c r="CN157" s="269" t="str">
        <f t="shared" si="25"/>
        <v>D+5</v>
      </c>
      <c r="CO157" s="270" t="str">
        <f t="shared" si="26"/>
        <v>2D+5</v>
      </c>
      <c r="CP157" s="247" t="str">
        <f t="shared" si="32"/>
        <v>D+4</v>
      </c>
      <c r="CQ157" s="269" t="s">
        <v>31</v>
      </c>
      <c r="EK157" s="294" t="str">
        <f t="shared" si="28"/>
        <v>VLI TGRAO SJ BE</v>
      </c>
      <c r="EL157" s="292" t="s">
        <v>11</v>
      </c>
      <c r="EM157" s="293" t="s">
        <v>681</v>
      </c>
      <c r="EN157" s="292" t="s">
        <v>621</v>
      </c>
      <c r="EO157" s="292" t="s">
        <v>195</v>
      </c>
      <c r="EP157" s="293" t="s">
        <v>55</v>
      </c>
      <c r="EQ157" s="293" t="s">
        <v>55</v>
      </c>
      <c r="ER157" s="292" t="s">
        <v>2</v>
      </c>
      <c r="HH157" s="170">
        <f t="shared" si="29"/>
        <v>2844</v>
      </c>
      <c r="HI157" s="252"/>
      <c r="HJ157" s="171" t="s">
        <v>2046</v>
      </c>
      <c r="HK157" s="171" t="s">
        <v>1153</v>
      </c>
      <c r="HL157" s="171" t="s">
        <v>1154</v>
      </c>
      <c r="HM157" s="251" t="s">
        <v>32</v>
      </c>
      <c r="HN157" s="237" t="s">
        <v>494</v>
      </c>
      <c r="HO157" s="238" t="s">
        <v>194</v>
      </c>
      <c r="HP157" s="238" t="s">
        <v>470</v>
      </c>
      <c r="HQ157" s="237" t="s">
        <v>650</v>
      </c>
      <c r="HR157" s="236" t="s">
        <v>100</v>
      </c>
      <c r="HS157" s="250" t="s">
        <v>495</v>
      </c>
      <c r="HT157" s="238" t="s">
        <v>8</v>
      </c>
      <c r="HU157" s="236" t="s">
        <v>29</v>
      </c>
      <c r="HV157" s="237" t="s">
        <v>101</v>
      </c>
      <c r="HW157" s="236" t="s">
        <v>15</v>
      </c>
      <c r="JB157" s="7"/>
    </row>
    <row r="158" spans="5:262" x14ac:dyDescent="0.2"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AF158" s="171">
        <v>839</v>
      </c>
      <c r="AG158" s="225" t="s">
        <v>316</v>
      </c>
      <c r="AH158" s="225" t="s">
        <v>1741</v>
      </c>
      <c r="AI158" s="225" t="s">
        <v>316</v>
      </c>
      <c r="AJ158" s="225" t="s">
        <v>1742</v>
      </c>
      <c r="AL158" s="7"/>
      <c r="AQ158" s="7"/>
      <c r="AR158" s="7"/>
      <c r="AS158" s="7"/>
      <c r="AT158" s="7"/>
      <c r="AU158" s="7"/>
      <c r="AV158" s="7"/>
      <c r="AX158" s="7" t="s">
        <v>2047</v>
      </c>
      <c r="AY158" s="7" t="s">
        <v>10</v>
      </c>
      <c r="AZ158" s="7" t="s">
        <v>338</v>
      </c>
      <c r="BA158" s="7" t="s">
        <v>555</v>
      </c>
      <c r="BB158" s="7" t="s">
        <v>194</v>
      </c>
      <c r="BC158" s="7" t="s">
        <v>105</v>
      </c>
      <c r="BD158" s="241" t="s">
        <v>10</v>
      </c>
      <c r="BG158" s="7" t="e">
        <v>#N/A</v>
      </c>
      <c r="BH158" s="7" t="s">
        <v>56</v>
      </c>
      <c r="BI158" s="7" t="s">
        <v>107</v>
      </c>
      <c r="BJ158" s="7" t="s">
        <v>20</v>
      </c>
      <c r="BK158" s="7" t="s">
        <v>194</v>
      </c>
      <c r="BL158" s="7" t="e">
        <v>#N/A</v>
      </c>
      <c r="BM158" s="7" t="s">
        <v>1636</v>
      </c>
      <c r="BP158" s="235" t="str">
        <f t="shared" si="27"/>
        <v>PSN COSAN5</v>
      </c>
      <c r="BQ158" s="225" t="s">
        <v>107</v>
      </c>
      <c r="BR158" s="171" t="s">
        <v>893</v>
      </c>
      <c r="BS158" s="171" t="s">
        <v>56</v>
      </c>
      <c r="BT158" s="241" t="s">
        <v>56</v>
      </c>
      <c r="BU158" s="241" t="s">
        <v>618</v>
      </c>
      <c r="BV158" s="241" t="s">
        <v>107</v>
      </c>
      <c r="BW158" s="241" t="s">
        <v>127</v>
      </c>
      <c r="CJ158" s="267">
        <f t="shared" si="30"/>
        <v>45330</v>
      </c>
      <c r="CK158" s="268">
        <f t="shared" si="31"/>
        <v>6</v>
      </c>
      <c r="CL158" s="267">
        <f t="shared" si="21"/>
        <v>45330.333333333336</v>
      </c>
      <c r="CM158" s="265">
        <v>2</v>
      </c>
      <c r="CN158" s="265" t="str">
        <f t="shared" si="25"/>
        <v>D+5</v>
      </c>
      <c r="CO158" s="266" t="str">
        <f t="shared" si="26"/>
        <v>2D+5</v>
      </c>
      <c r="CP158" s="243" t="str">
        <f t="shared" si="32"/>
        <v>D+4</v>
      </c>
      <c r="CQ158" s="265" t="s">
        <v>31</v>
      </c>
      <c r="EK158" s="285" t="str">
        <f t="shared" si="28"/>
        <v>MRS Teval CNT BL</v>
      </c>
      <c r="EL158" s="283" t="s">
        <v>10</v>
      </c>
      <c r="EM158" s="284" t="s">
        <v>1493</v>
      </c>
      <c r="EN158" s="283" t="s">
        <v>1338</v>
      </c>
      <c r="EO158" s="283" t="s">
        <v>194</v>
      </c>
      <c r="EP158" s="284" t="s">
        <v>1063</v>
      </c>
      <c r="EQ158" s="284" t="s">
        <v>1063</v>
      </c>
      <c r="ER158" s="283" t="s">
        <v>1748</v>
      </c>
      <c r="HH158" s="170">
        <f t="shared" si="29"/>
        <v>2847</v>
      </c>
      <c r="HI158" s="252"/>
      <c r="HJ158" s="171" t="s">
        <v>2048</v>
      </c>
      <c r="HK158" s="171" t="s">
        <v>1143</v>
      </c>
      <c r="HL158" s="171" t="s">
        <v>1118</v>
      </c>
      <c r="HM158" s="251" t="s">
        <v>32</v>
      </c>
      <c r="HN158" s="237" t="s">
        <v>494</v>
      </c>
      <c r="HO158" s="238" t="s">
        <v>194</v>
      </c>
      <c r="HP158" s="238" t="s">
        <v>470</v>
      </c>
      <c r="HQ158" s="237" t="s">
        <v>650</v>
      </c>
      <c r="HR158" s="236" t="s">
        <v>100</v>
      </c>
      <c r="HS158" s="250" t="s">
        <v>495</v>
      </c>
      <c r="HT158" s="238" t="s">
        <v>8</v>
      </c>
      <c r="HU158" s="236" t="s">
        <v>29</v>
      </c>
      <c r="HV158" s="237" t="s">
        <v>101</v>
      </c>
      <c r="HW158" s="236" t="s">
        <v>16</v>
      </c>
      <c r="JB158" s="7"/>
    </row>
    <row r="159" spans="5:262" x14ac:dyDescent="0.2"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AF159" s="171">
        <v>840</v>
      </c>
      <c r="AG159" s="225" t="s">
        <v>316</v>
      </c>
      <c r="AH159" s="225" t="s">
        <v>1741</v>
      </c>
      <c r="AI159" s="225" t="s">
        <v>316</v>
      </c>
      <c r="AJ159" s="225" t="s">
        <v>1742</v>
      </c>
      <c r="AL159" s="7"/>
      <c r="AQ159" s="7"/>
      <c r="AR159" s="7"/>
      <c r="AS159" s="7"/>
      <c r="AT159" s="7"/>
      <c r="AU159" s="7"/>
      <c r="AV159" s="7"/>
      <c r="AX159" s="7" t="s">
        <v>2049</v>
      </c>
      <c r="AY159" s="7" t="s">
        <v>10</v>
      </c>
      <c r="AZ159" s="7" t="s">
        <v>334</v>
      </c>
      <c r="BA159" s="7" t="s">
        <v>615</v>
      </c>
      <c r="BB159" s="7" t="s">
        <v>194</v>
      </c>
      <c r="BC159" s="7" t="s">
        <v>103</v>
      </c>
      <c r="BD159" s="241" t="s">
        <v>10</v>
      </c>
      <c r="BG159" s="7" t="e">
        <v>#N/A</v>
      </c>
      <c r="BH159" s="7" t="s">
        <v>56</v>
      </c>
      <c r="BI159" s="7" t="s">
        <v>107</v>
      </c>
      <c r="BJ159" s="7" t="s">
        <v>681</v>
      </c>
      <c r="BK159" s="7" t="s">
        <v>194</v>
      </c>
      <c r="BL159" s="7" t="e">
        <v>#N/A</v>
      </c>
      <c r="BM159" s="7" t="s">
        <v>1636</v>
      </c>
      <c r="BP159" s="235" t="str">
        <f t="shared" si="27"/>
        <v>PSN RUMO</v>
      </c>
      <c r="BQ159" s="225" t="s">
        <v>107</v>
      </c>
      <c r="BR159" s="171" t="s">
        <v>8</v>
      </c>
      <c r="BS159" s="171" t="s">
        <v>56</v>
      </c>
      <c r="BT159" s="241" t="s">
        <v>56</v>
      </c>
      <c r="BU159" s="241" t="s">
        <v>603</v>
      </c>
      <c r="BV159" s="241" t="s">
        <v>107</v>
      </c>
      <c r="BW159" s="241" t="s">
        <v>127</v>
      </c>
      <c r="CJ159" s="267">
        <f t="shared" si="30"/>
        <v>45330</v>
      </c>
      <c r="CK159" s="268">
        <f t="shared" si="31"/>
        <v>6</v>
      </c>
      <c r="CL159" s="267">
        <f t="shared" ref="CL159:CL222" si="33">VALUE(TEXT(CL158+"1:00","DD/MM/AAAA HH:MM"))</f>
        <v>45330.375</v>
      </c>
      <c r="CM159" s="265">
        <v>2</v>
      </c>
      <c r="CN159" s="265" t="str">
        <f t="shared" si="25"/>
        <v>D+5</v>
      </c>
      <c r="CO159" s="266" t="str">
        <f t="shared" si="26"/>
        <v>2D+5</v>
      </c>
      <c r="CP159" s="273" t="str">
        <f>"D+"&amp;CK159-1</f>
        <v>D+5</v>
      </c>
      <c r="CQ159" s="265" t="s">
        <v>31</v>
      </c>
      <c r="EK159" s="321" t="str">
        <f t="shared" si="28"/>
        <v>VLI Outro ADG BE</v>
      </c>
      <c r="EL159" s="319" t="s">
        <v>11</v>
      </c>
      <c r="EM159" s="320" t="s">
        <v>1063</v>
      </c>
      <c r="EN159" s="319" t="s">
        <v>1742</v>
      </c>
      <c r="EO159" s="319" t="s">
        <v>195</v>
      </c>
      <c r="EP159" s="320" t="s">
        <v>1063</v>
      </c>
      <c r="EQ159" s="320" t="s">
        <v>1063</v>
      </c>
      <c r="ER159" s="319" t="s">
        <v>1748</v>
      </c>
      <c r="HH159" s="170">
        <f t="shared" si="29"/>
        <v>2848</v>
      </c>
      <c r="HI159" s="252"/>
      <c r="HJ159" s="171" t="s">
        <v>2050</v>
      </c>
      <c r="HK159" s="171" t="s">
        <v>1187</v>
      </c>
      <c r="HL159" s="171" t="s">
        <v>1164</v>
      </c>
      <c r="HM159" s="251" t="s">
        <v>32</v>
      </c>
      <c r="HN159" s="237" t="s">
        <v>494</v>
      </c>
      <c r="HO159" s="238" t="s">
        <v>194</v>
      </c>
      <c r="HP159" s="238" t="s">
        <v>470</v>
      </c>
      <c r="HQ159" s="237" t="s">
        <v>650</v>
      </c>
      <c r="HR159" s="236" t="s">
        <v>107</v>
      </c>
      <c r="HS159" s="250" t="s">
        <v>958</v>
      </c>
      <c r="HT159" s="238" t="s">
        <v>8</v>
      </c>
      <c r="HU159" s="236" t="s">
        <v>8</v>
      </c>
      <c r="HV159" s="237" t="s">
        <v>101</v>
      </c>
      <c r="HW159" s="236" t="s">
        <v>15</v>
      </c>
      <c r="JB159" s="7"/>
    </row>
    <row r="160" spans="5:262" x14ac:dyDescent="0.2"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AF160" s="171">
        <v>844</v>
      </c>
      <c r="AG160" s="225" t="s">
        <v>316</v>
      </c>
      <c r="AH160" s="225" t="s">
        <v>1741</v>
      </c>
      <c r="AI160" s="225" t="s">
        <v>316</v>
      </c>
      <c r="AJ160" s="225" t="s">
        <v>1742</v>
      </c>
      <c r="AL160" s="7"/>
      <c r="AQ160" s="7"/>
      <c r="AR160" s="7"/>
      <c r="AS160" s="7"/>
      <c r="AT160" s="7"/>
      <c r="AU160" s="7"/>
      <c r="AV160" s="7"/>
      <c r="AX160" s="7" t="s">
        <v>2051</v>
      </c>
      <c r="AY160" s="7" t="s">
        <v>56</v>
      </c>
      <c r="AZ160" s="7" t="s">
        <v>336</v>
      </c>
      <c r="BA160" s="7" t="s">
        <v>728</v>
      </c>
      <c r="BB160" s="7" t="s">
        <v>194</v>
      </c>
      <c r="BC160" s="7" t="s">
        <v>101</v>
      </c>
      <c r="BD160" s="233" t="s">
        <v>56</v>
      </c>
      <c r="BG160" s="7" t="s">
        <v>2052</v>
      </c>
      <c r="BH160" s="7" t="s">
        <v>56</v>
      </c>
      <c r="BI160" s="7" t="s">
        <v>107</v>
      </c>
      <c r="BJ160" s="7" t="s">
        <v>1744</v>
      </c>
      <c r="BK160" s="7" t="s">
        <v>194</v>
      </c>
      <c r="BL160" s="7" t="s">
        <v>105</v>
      </c>
      <c r="BM160" s="7" t="s">
        <v>1636</v>
      </c>
      <c r="BP160" s="235" t="str">
        <f t="shared" si="27"/>
        <v>PSN TEAÇÚ</v>
      </c>
      <c r="BQ160" s="225" t="s">
        <v>107</v>
      </c>
      <c r="BR160" s="171" t="s">
        <v>603</v>
      </c>
      <c r="BS160" s="171" t="s">
        <v>56</v>
      </c>
      <c r="BT160" s="241" t="s">
        <v>56</v>
      </c>
      <c r="BU160" s="241" t="s">
        <v>603</v>
      </c>
      <c r="BV160" s="241" t="s">
        <v>107</v>
      </c>
      <c r="BW160" s="241" t="s">
        <v>127</v>
      </c>
      <c r="CJ160" s="267">
        <f t="shared" si="30"/>
        <v>45330</v>
      </c>
      <c r="CK160" s="268">
        <f t="shared" si="31"/>
        <v>6</v>
      </c>
      <c r="CL160" s="267">
        <f t="shared" si="33"/>
        <v>45330.416666666664</v>
      </c>
      <c r="CM160" s="265">
        <v>2</v>
      </c>
      <c r="CN160" s="265" t="str">
        <f t="shared" si="25"/>
        <v>D+5</v>
      </c>
      <c r="CO160" s="266" t="str">
        <f t="shared" si="26"/>
        <v>2D+5</v>
      </c>
      <c r="CP160" s="260" t="str">
        <f t="shared" ref="CP160:CP182" si="34">CP159</f>
        <v>D+5</v>
      </c>
      <c r="CQ160" s="265" t="s">
        <v>31</v>
      </c>
      <c r="EK160" s="285" t="str">
        <f t="shared" si="28"/>
        <v>RUMO Outro CNT BL</v>
      </c>
      <c r="EL160" s="283" t="s">
        <v>8</v>
      </c>
      <c r="EM160" s="284" t="s">
        <v>1063</v>
      </c>
      <c r="EN160" s="283" t="s">
        <v>1338</v>
      </c>
      <c r="EO160" s="283" t="s">
        <v>194</v>
      </c>
      <c r="EP160" s="284" t="s">
        <v>1063</v>
      </c>
      <c r="EQ160" s="284" t="s">
        <v>1063</v>
      </c>
      <c r="ER160" s="283" t="s">
        <v>1748</v>
      </c>
      <c r="HH160" s="170">
        <f t="shared" si="29"/>
        <v>2851</v>
      </c>
      <c r="HI160" s="252"/>
      <c r="HJ160" s="171" t="s">
        <v>2053</v>
      </c>
      <c r="HK160" s="171" t="s">
        <v>2054</v>
      </c>
      <c r="HL160" s="171" t="s">
        <v>1164</v>
      </c>
      <c r="HM160" s="251" t="s">
        <v>32</v>
      </c>
      <c r="HN160" s="237" t="s">
        <v>494</v>
      </c>
      <c r="HO160" s="238" t="s">
        <v>194</v>
      </c>
      <c r="HP160" s="238" t="s">
        <v>470</v>
      </c>
      <c r="HQ160" s="237" t="s">
        <v>650</v>
      </c>
      <c r="HR160" s="236" t="s">
        <v>107</v>
      </c>
      <c r="HS160" s="250" t="s">
        <v>705</v>
      </c>
      <c r="HT160" s="238" t="s">
        <v>8</v>
      </c>
      <c r="HU160" s="236" t="s">
        <v>8</v>
      </c>
      <c r="HV160" s="237" t="s">
        <v>101</v>
      </c>
      <c r="HW160" s="236" t="s">
        <v>15</v>
      </c>
      <c r="JB160" s="7"/>
    </row>
    <row r="161" spans="5:262" x14ac:dyDescent="0.2"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AF161" s="171">
        <v>845</v>
      </c>
      <c r="AG161" s="225" t="s">
        <v>316</v>
      </c>
      <c r="AH161" s="225" t="s">
        <v>1741</v>
      </c>
      <c r="AI161" s="225" t="s">
        <v>316</v>
      </c>
      <c r="AJ161" s="225" t="s">
        <v>1742</v>
      </c>
      <c r="AL161" s="7"/>
      <c r="AQ161" s="7"/>
      <c r="AR161" s="7"/>
      <c r="AS161" s="7"/>
      <c r="AT161" s="7"/>
      <c r="AU161" s="7"/>
      <c r="AV161" s="7"/>
      <c r="AX161" s="7" t="s">
        <v>2055</v>
      </c>
      <c r="AY161" s="7" t="s">
        <v>10</v>
      </c>
      <c r="AZ161" s="7" t="s">
        <v>988</v>
      </c>
      <c r="BA161" s="7" t="s">
        <v>1744</v>
      </c>
      <c r="BB161" s="7" t="s">
        <v>194</v>
      </c>
      <c r="BC161" s="7" t="s">
        <v>103</v>
      </c>
      <c r="BD161" s="241" t="s">
        <v>10</v>
      </c>
      <c r="BG161" s="7" t="s">
        <v>2056</v>
      </c>
      <c r="BH161" s="7" t="s">
        <v>56</v>
      </c>
      <c r="BI161" s="7" t="s">
        <v>107</v>
      </c>
      <c r="BJ161" s="7" t="s">
        <v>2057</v>
      </c>
      <c r="BK161" s="7" t="s">
        <v>194</v>
      </c>
      <c r="BL161" s="7" t="s">
        <v>101</v>
      </c>
      <c r="BM161" s="7" t="s">
        <v>1636</v>
      </c>
      <c r="BP161" s="235" t="str">
        <f t="shared" si="27"/>
        <v>PSN TEACU2</v>
      </c>
      <c r="BQ161" s="225" t="s">
        <v>107</v>
      </c>
      <c r="BR161" s="171" t="s">
        <v>1182</v>
      </c>
      <c r="BS161" s="171" t="s">
        <v>56</v>
      </c>
      <c r="BT161" s="241" t="s">
        <v>56</v>
      </c>
      <c r="BU161" s="241" t="s">
        <v>603</v>
      </c>
      <c r="BV161" s="241" t="s">
        <v>107</v>
      </c>
      <c r="BW161" s="241" t="s">
        <v>127</v>
      </c>
      <c r="CJ161" s="267">
        <f t="shared" si="30"/>
        <v>45330</v>
      </c>
      <c r="CK161" s="268">
        <f t="shared" si="31"/>
        <v>6</v>
      </c>
      <c r="CL161" s="267">
        <f t="shared" si="33"/>
        <v>45330.458333333336</v>
      </c>
      <c r="CM161" s="265">
        <v>2</v>
      </c>
      <c r="CN161" s="265" t="str">
        <f t="shared" si="25"/>
        <v>D+5</v>
      </c>
      <c r="CO161" s="266" t="str">
        <f t="shared" si="26"/>
        <v>2D+5</v>
      </c>
      <c r="CP161" s="260" t="str">
        <f t="shared" si="34"/>
        <v>D+5</v>
      </c>
      <c r="CQ161" s="265" t="s">
        <v>31</v>
      </c>
      <c r="EK161" s="318" t="str">
        <f t="shared" si="28"/>
        <v>MRS ADM FLO BL</v>
      </c>
      <c r="EL161" s="316" t="s">
        <v>10</v>
      </c>
      <c r="EM161" s="317" t="s">
        <v>53</v>
      </c>
      <c r="EN161" s="316" t="s">
        <v>475</v>
      </c>
      <c r="EO161" s="316" t="s">
        <v>194</v>
      </c>
      <c r="EP161" s="317" t="s">
        <v>104</v>
      </c>
      <c r="EQ161" s="317" t="s">
        <v>53</v>
      </c>
      <c r="ER161" s="316" t="s">
        <v>2</v>
      </c>
      <c r="HH161" s="170">
        <f t="shared" si="29"/>
        <v>2854</v>
      </c>
      <c r="HI161" s="252"/>
      <c r="HJ161" s="171" t="s">
        <v>2058</v>
      </c>
      <c r="HK161" s="171" t="s">
        <v>2059</v>
      </c>
      <c r="HL161" s="171" t="s">
        <v>1164</v>
      </c>
      <c r="HM161" s="251" t="s">
        <v>32</v>
      </c>
      <c r="HN161" s="237" t="s">
        <v>494</v>
      </c>
      <c r="HO161" s="238" t="s">
        <v>194</v>
      </c>
      <c r="HP161" s="238" t="s">
        <v>470</v>
      </c>
      <c r="HQ161" s="237" t="s">
        <v>650</v>
      </c>
      <c r="HR161" s="236" t="s">
        <v>107</v>
      </c>
      <c r="HS161" s="250" t="s">
        <v>548</v>
      </c>
      <c r="HT161" s="238" t="s">
        <v>8</v>
      </c>
      <c r="HU161" s="236" t="s">
        <v>8</v>
      </c>
      <c r="HV161" s="237" t="s">
        <v>101</v>
      </c>
      <c r="HW161" s="236" t="s">
        <v>15</v>
      </c>
      <c r="JB161" s="7"/>
    </row>
    <row r="162" spans="5:262" x14ac:dyDescent="0.2"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AF162" s="171">
        <v>848</v>
      </c>
      <c r="AG162" s="225" t="s">
        <v>316</v>
      </c>
      <c r="AH162" s="225" t="s">
        <v>1741</v>
      </c>
      <c r="AI162" s="225" t="s">
        <v>316</v>
      </c>
      <c r="AJ162" s="225" t="s">
        <v>1742</v>
      </c>
      <c r="AL162" s="7"/>
      <c r="AQ162" s="7"/>
      <c r="AR162" s="7"/>
      <c r="AS162" s="7"/>
      <c r="AT162" s="7"/>
      <c r="AU162" s="7"/>
      <c r="AV162" s="7"/>
      <c r="AX162" s="7" t="s">
        <v>2060</v>
      </c>
      <c r="AY162" s="7" t="s">
        <v>10</v>
      </c>
      <c r="AZ162" s="7" t="s">
        <v>334</v>
      </c>
      <c r="BA162" s="7" t="s">
        <v>1744</v>
      </c>
      <c r="BB162" s="7" t="s">
        <v>194</v>
      </c>
      <c r="BC162" s="7" t="s">
        <v>103</v>
      </c>
      <c r="BD162" s="241" t="s">
        <v>10</v>
      </c>
      <c r="BG162" s="7" t="s">
        <v>2061</v>
      </c>
      <c r="BH162" s="7" t="s">
        <v>10</v>
      </c>
      <c r="BI162" s="7" t="s">
        <v>107</v>
      </c>
      <c r="BJ162" s="7" t="s">
        <v>2057</v>
      </c>
      <c r="BK162" s="7" t="s">
        <v>194</v>
      </c>
      <c r="BL162" s="7" t="s">
        <v>101</v>
      </c>
      <c r="BM162" s="7" t="s">
        <v>1988</v>
      </c>
      <c r="BP162" s="235" t="str">
        <f t="shared" si="27"/>
        <v>PSN TEACU3</v>
      </c>
      <c r="BQ162" s="225" t="s">
        <v>107</v>
      </c>
      <c r="BR162" s="171" t="s">
        <v>1193</v>
      </c>
      <c r="BS162" s="171" t="s">
        <v>56</v>
      </c>
      <c r="BT162" s="241" t="s">
        <v>56</v>
      </c>
      <c r="BU162" s="241" t="s">
        <v>603</v>
      </c>
      <c r="BV162" s="241" t="s">
        <v>107</v>
      </c>
      <c r="BW162" s="241" t="s">
        <v>127</v>
      </c>
      <c r="CJ162" s="263">
        <f t="shared" si="30"/>
        <v>45330</v>
      </c>
      <c r="CK162" s="264">
        <f t="shared" si="31"/>
        <v>6</v>
      </c>
      <c r="CL162" s="263">
        <f t="shared" si="33"/>
        <v>45330.5</v>
      </c>
      <c r="CM162" s="262">
        <v>2</v>
      </c>
      <c r="CN162" s="262" t="str">
        <f t="shared" si="25"/>
        <v>D+5</v>
      </c>
      <c r="CO162" s="261" t="str">
        <f t="shared" si="26"/>
        <v>2D+5</v>
      </c>
      <c r="CP162" s="260" t="str">
        <f t="shared" si="34"/>
        <v>D+5</v>
      </c>
      <c r="CQ162" s="262" t="s">
        <v>31</v>
      </c>
      <c r="EK162" s="315" t="str">
        <f t="shared" si="28"/>
        <v>RUMO ADM FLO BL</v>
      </c>
      <c r="EL162" s="313" t="s">
        <v>8</v>
      </c>
      <c r="EM162" s="314" t="s">
        <v>53</v>
      </c>
      <c r="EN162" s="313" t="s">
        <v>475</v>
      </c>
      <c r="EO162" s="313" t="s">
        <v>194</v>
      </c>
      <c r="EP162" s="314" t="s">
        <v>104</v>
      </c>
      <c r="EQ162" s="314" t="s">
        <v>53</v>
      </c>
      <c r="ER162" s="313" t="s">
        <v>2</v>
      </c>
      <c r="HH162" s="170">
        <f t="shared" si="29"/>
        <v>2858</v>
      </c>
      <c r="HI162" s="252"/>
      <c r="HJ162" s="171" t="s">
        <v>2062</v>
      </c>
      <c r="HK162" s="171" t="s">
        <v>1322</v>
      </c>
      <c r="HL162" s="171" t="s">
        <v>1323</v>
      </c>
      <c r="HM162" s="251" t="s">
        <v>32</v>
      </c>
      <c r="HN162" s="237" t="s">
        <v>494</v>
      </c>
      <c r="HO162" s="238" t="s">
        <v>194</v>
      </c>
      <c r="HP162" s="238" t="s">
        <v>470</v>
      </c>
      <c r="HQ162" s="237" t="s">
        <v>332</v>
      </c>
      <c r="HR162" s="236" t="s">
        <v>100</v>
      </c>
      <c r="HS162" s="250" t="s">
        <v>495</v>
      </c>
      <c r="HT162" s="238" t="s">
        <v>8</v>
      </c>
      <c r="HU162" s="236" t="s">
        <v>29</v>
      </c>
      <c r="HV162" s="237" t="s">
        <v>101</v>
      </c>
      <c r="HW162" s="236" t="s">
        <v>16</v>
      </c>
      <c r="JB162" s="7"/>
    </row>
    <row r="163" spans="5:262" x14ac:dyDescent="0.2"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AF163" s="171">
        <v>849</v>
      </c>
      <c r="AG163" s="225" t="s">
        <v>316</v>
      </c>
      <c r="AH163" s="225" t="s">
        <v>1741</v>
      </c>
      <c r="AI163" s="225" t="s">
        <v>316</v>
      </c>
      <c r="AJ163" s="225" t="s">
        <v>1742</v>
      </c>
      <c r="AL163" s="7"/>
      <c r="AQ163" s="7"/>
      <c r="AR163" s="7"/>
      <c r="AS163" s="7"/>
      <c r="AT163" s="7"/>
      <c r="AU163" s="7"/>
      <c r="AV163" s="7"/>
      <c r="AX163" s="7" t="s">
        <v>2063</v>
      </c>
      <c r="AY163" s="7" t="s">
        <v>56</v>
      </c>
      <c r="AZ163" s="7" t="s">
        <v>334</v>
      </c>
      <c r="BA163" s="7" t="s">
        <v>1744</v>
      </c>
      <c r="BB163" s="7" t="s">
        <v>194</v>
      </c>
      <c r="BC163" s="7" t="s">
        <v>103</v>
      </c>
      <c r="BD163" s="241" t="s">
        <v>10</v>
      </c>
      <c r="BG163" s="7" t="s">
        <v>2064</v>
      </c>
      <c r="BH163" s="7" t="s">
        <v>56</v>
      </c>
      <c r="BI163" s="7" t="s">
        <v>100</v>
      </c>
      <c r="BJ163" s="7" t="s">
        <v>28</v>
      </c>
      <c r="BK163" s="7" t="s">
        <v>194</v>
      </c>
      <c r="BL163" s="7" t="s">
        <v>103</v>
      </c>
      <c r="BM163" s="7" t="s">
        <v>1636</v>
      </c>
      <c r="BP163" s="235" t="str">
        <f t="shared" si="27"/>
        <v>PSN 215</v>
      </c>
      <c r="BQ163" s="225" t="s">
        <v>107</v>
      </c>
      <c r="BR163" s="171">
        <v>215</v>
      </c>
      <c r="BS163" s="171" t="s">
        <v>750</v>
      </c>
      <c r="BT163" s="241" t="s">
        <v>750</v>
      </c>
      <c r="BU163" s="241" t="s">
        <v>750</v>
      </c>
      <c r="BV163" s="241" t="s">
        <v>107</v>
      </c>
      <c r="BW163" s="241" t="s">
        <v>127</v>
      </c>
      <c r="CJ163" s="271">
        <f t="shared" si="30"/>
        <v>45330</v>
      </c>
      <c r="CK163" s="272">
        <f t="shared" si="31"/>
        <v>6</v>
      </c>
      <c r="CL163" s="271">
        <f t="shared" si="33"/>
        <v>45330.541666666664</v>
      </c>
      <c r="CM163" s="269">
        <v>3</v>
      </c>
      <c r="CN163" s="269" t="str">
        <f t="shared" si="25"/>
        <v>D+5</v>
      </c>
      <c r="CO163" s="270" t="str">
        <f t="shared" si="26"/>
        <v>3D+5</v>
      </c>
      <c r="CP163" s="260" t="str">
        <f t="shared" si="34"/>
        <v>D+5</v>
      </c>
      <c r="CQ163" s="269" t="s">
        <v>31</v>
      </c>
      <c r="EK163" s="312" t="str">
        <f t="shared" si="28"/>
        <v>VLI ADM FLO BE</v>
      </c>
      <c r="EL163" s="310" t="s">
        <v>11</v>
      </c>
      <c r="EM163" s="311" t="s">
        <v>53</v>
      </c>
      <c r="EN163" s="310" t="s">
        <v>475</v>
      </c>
      <c r="EO163" s="310" t="s">
        <v>195</v>
      </c>
      <c r="EP163" s="311" t="s">
        <v>104</v>
      </c>
      <c r="EQ163" s="311" t="s">
        <v>53</v>
      </c>
      <c r="ER163" s="310" t="s">
        <v>2</v>
      </c>
      <c r="HH163" s="170">
        <f t="shared" si="29"/>
        <v>2859</v>
      </c>
      <c r="HI163" s="252"/>
      <c r="HJ163" s="171" t="s">
        <v>2065</v>
      </c>
      <c r="HK163" s="171" t="s">
        <v>1334</v>
      </c>
      <c r="HL163" s="171" t="s">
        <v>1335</v>
      </c>
      <c r="HM163" s="251" t="s">
        <v>32</v>
      </c>
      <c r="HN163" s="237" t="s">
        <v>494</v>
      </c>
      <c r="HO163" s="238" t="s">
        <v>194</v>
      </c>
      <c r="HP163" s="238" t="s">
        <v>470</v>
      </c>
      <c r="HQ163" s="237" t="s">
        <v>332</v>
      </c>
      <c r="HR163" s="236" t="s">
        <v>107</v>
      </c>
      <c r="HS163" s="250" t="s">
        <v>557</v>
      </c>
      <c r="HT163" s="238" t="s">
        <v>8</v>
      </c>
      <c r="HU163" s="236" t="s">
        <v>54</v>
      </c>
      <c r="HV163" s="237" t="s">
        <v>101</v>
      </c>
      <c r="HW163" s="236" t="s">
        <v>16</v>
      </c>
      <c r="JB163" s="7"/>
    </row>
    <row r="164" spans="5:262" x14ac:dyDescent="0.2"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AF164" s="171">
        <v>852</v>
      </c>
      <c r="AG164" s="225" t="s">
        <v>316</v>
      </c>
      <c r="AH164" s="225" t="s">
        <v>1741</v>
      </c>
      <c r="AI164" s="225" t="s">
        <v>316</v>
      </c>
      <c r="AJ164" s="225" t="s">
        <v>1742</v>
      </c>
      <c r="AL164" s="7"/>
      <c r="AQ164" s="7"/>
      <c r="AR164" s="7"/>
      <c r="AS164" s="7"/>
      <c r="AT164" s="7"/>
      <c r="AU164" s="7"/>
      <c r="AV164" s="7"/>
      <c r="AX164" s="7" t="s">
        <v>2066</v>
      </c>
      <c r="AY164" s="7" t="s">
        <v>56</v>
      </c>
      <c r="AZ164" s="7" t="s">
        <v>2067</v>
      </c>
      <c r="BA164" s="7" t="s">
        <v>8</v>
      </c>
      <c r="BB164" s="7" t="s">
        <v>194</v>
      </c>
      <c r="BC164" s="7" t="s">
        <v>101</v>
      </c>
      <c r="BD164" s="233" t="s">
        <v>56</v>
      </c>
      <c r="BG164" s="7" t="s">
        <v>2068</v>
      </c>
      <c r="BH164" s="7" t="s">
        <v>11</v>
      </c>
      <c r="BI164" s="7" t="s">
        <v>107</v>
      </c>
      <c r="BJ164" s="7" t="s">
        <v>2057</v>
      </c>
      <c r="BK164" s="7" t="s">
        <v>195</v>
      </c>
      <c r="BL164" s="7" t="s">
        <v>101</v>
      </c>
      <c r="BM164" s="7" t="s">
        <v>1977</v>
      </c>
      <c r="BP164" s="235" t="str">
        <f t="shared" si="27"/>
        <v>PSN 215 - SALMAC1;</v>
      </c>
      <c r="BQ164" s="225" t="s">
        <v>107</v>
      </c>
      <c r="BR164" s="171" t="s">
        <v>749</v>
      </c>
      <c r="BS164" s="171" t="s">
        <v>750</v>
      </c>
      <c r="BT164" s="241" t="s">
        <v>750</v>
      </c>
      <c r="BU164" s="241" t="s">
        <v>750</v>
      </c>
      <c r="BV164" s="241" t="s">
        <v>107</v>
      </c>
      <c r="BW164" s="241" t="s">
        <v>127</v>
      </c>
      <c r="CJ164" s="267">
        <f t="shared" si="30"/>
        <v>45330</v>
      </c>
      <c r="CK164" s="268">
        <f t="shared" si="31"/>
        <v>6</v>
      </c>
      <c r="CL164" s="267">
        <f t="shared" si="33"/>
        <v>45330.583333333336</v>
      </c>
      <c r="CM164" s="265">
        <v>3</v>
      </c>
      <c r="CN164" s="265" t="str">
        <f t="shared" si="25"/>
        <v>D+5</v>
      </c>
      <c r="CO164" s="266" t="str">
        <f t="shared" si="26"/>
        <v>3D+5</v>
      </c>
      <c r="CP164" s="260" t="str">
        <f t="shared" si="34"/>
        <v>D+5</v>
      </c>
      <c r="CQ164" s="265" t="s">
        <v>31</v>
      </c>
      <c r="EK164" s="309" t="str">
        <f t="shared" ref="EK164:EK172" si="35">EL164&amp;" "&amp;EM164&amp;" "&amp;EN164&amp;" "&amp;EO164</f>
        <v>MRS ADM MIL BL</v>
      </c>
      <c r="EL164" s="307" t="s">
        <v>10</v>
      </c>
      <c r="EM164" s="308" t="s">
        <v>53</v>
      </c>
      <c r="EN164" s="307" t="s">
        <v>563</v>
      </c>
      <c r="EO164" s="307" t="s">
        <v>194</v>
      </c>
      <c r="EP164" s="308" t="s">
        <v>104</v>
      </c>
      <c r="EQ164" s="308" t="s">
        <v>53</v>
      </c>
      <c r="ER164" s="307" t="s">
        <v>2</v>
      </c>
      <c r="HH164" s="170">
        <f t="shared" si="29"/>
        <v>2861</v>
      </c>
      <c r="HI164" s="252"/>
      <c r="HJ164" s="171" t="s">
        <v>2069</v>
      </c>
      <c r="HK164" s="171" t="s">
        <v>1295</v>
      </c>
      <c r="HL164" s="171" t="s">
        <v>1296</v>
      </c>
      <c r="HM164" s="251" t="s">
        <v>32</v>
      </c>
      <c r="HN164" s="237" t="s">
        <v>494</v>
      </c>
      <c r="HO164" s="238" t="s">
        <v>194</v>
      </c>
      <c r="HP164" s="238" t="s">
        <v>470</v>
      </c>
      <c r="HQ164" s="237" t="s">
        <v>332</v>
      </c>
      <c r="HR164" s="236" t="s">
        <v>107</v>
      </c>
      <c r="HS164" s="250" t="s">
        <v>53</v>
      </c>
      <c r="HT164" s="238" t="s">
        <v>8</v>
      </c>
      <c r="HU164" s="236" t="s">
        <v>53</v>
      </c>
      <c r="HV164" s="237" t="s">
        <v>101</v>
      </c>
      <c r="HW164" s="236" t="s">
        <v>16</v>
      </c>
      <c r="JB164" s="7"/>
    </row>
    <row r="165" spans="5:262" x14ac:dyDescent="0.2"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AF165" s="171">
        <v>854</v>
      </c>
      <c r="AG165" s="225" t="s">
        <v>316</v>
      </c>
      <c r="AH165" s="225" t="s">
        <v>1741</v>
      </c>
      <c r="AI165" s="225" t="s">
        <v>316</v>
      </c>
      <c r="AJ165" s="225" t="s">
        <v>1742</v>
      </c>
      <c r="AL165" s="7"/>
      <c r="AQ165" s="7"/>
      <c r="AR165" s="7"/>
      <c r="AS165" s="7"/>
      <c r="AT165" s="7"/>
      <c r="AU165" s="7"/>
      <c r="AV165" s="7"/>
      <c r="AX165" s="7" t="s">
        <v>2070</v>
      </c>
      <c r="AY165" s="7" t="s">
        <v>56</v>
      </c>
      <c r="AZ165" s="7" t="s">
        <v>1123</v>
      </c>
      <c r="BA165" s="7" t="s">
        <v>513</v>
      </c>
      <c r="BB165" s="7" t="s">
        <v>195</v>
      </c>
      <c r="BC165" s="7" t="s">
        <v>101</v>
      </c>
      <c r="BD165" s="241" t="s">
        <v>11</v>
      </c>
      <c r="BG165" s="7" t="s">
        <v>2071</v>
      </c>
      <c r="BH165" s="7" t="s">
        <v>56</v>
      </c>
      <c r="BI165" s="7" t="s">
        <v>508</v>
      </c>
      <c r="BJ165" s="7">
        <v>0</v>
      </c>
      <c r="BK165" s="7" t="s">
        <v>194</v>
      </c>
      <c r="BL165" s="7" t="s">
        <v>105</v>
      </c>
      <c r="BM165" s="7" t="s">
        <v>1636</v>
      </c>
      <c r="BP165" s="235" t="str">
        <f t="shared" si="27"/>
        <v>PSN SALMAC1</v>
      </c>
      <c r="BQ165" s="225" t="s">
        <v>107</v>
      </c>
      <c r="BR165" s="171" t="s">
        <v>876</v>
      </c>
      <c r="BS165" s="171" t="s">
        <v>56</v>
      </c>
      <c r="BT165" s="253" t="s">
        <v>56</v>
      </c>
      <c r="BU165" s="253" t="s">
        <v>56</v>
      </c>
      <c r="BV165" s="241" t="s">
        <v>107</v>
      </c>
      <c r="BW165" s="241" t="s">
        <v>127</v>
      </c>
      <c r="CJ165" s="267">
        <f t="shared" si="30"/>
        <v>45330</v>
      </c>
      <c r="CK165" s="268">
        <f t="shared" si="31"/>
        <v>6</v>
      </c>
      <c r="CL165" s="267">
        <f t="shared" si="33"/>
        <v>45330.625</v>
      </c>
      <c r="CM165" s="265">
        <v>3</v>
      </c>
      <c r="CN165" s="265" t="str">
        <f t="shared" si="25"/>
        <v>D+5</v>
      </c>
      <c r="CO165" s="266" t="str">
        <f t="shared" si="26"/>
        <v>3D+5</v>
      </c>
      <c r="CP165" s="260" t="str">
        <f t="shared" si="34"/>
        <v>D+5</v>
      </c>
      <c r="CQ165" s="265" t="s">
        <v>31</v>
      </c>
      <c r="EK165" s="306" t="str">
        <f t="shared" si="35"/>
        <v>RUMO ADM MIL BL</v>
      </c>
      <c r="EL165" s="304" t="s">
        <v>8</v>
      </c>
      <c r="EM165" s="305" t="s">
        <v>53</v>
      </c>
      <c r="EN165" s="304" t="s">
        <v>563</v>
      </c>
      <c r="EO165" s="304" t="s">
        <v>194</v>
      </c>
      <c r="EP165" s="305" t="s">
        <v>104</v>
      </c>
      <c r="EQ165" s="305" t="s">
        <v>53</v>
      </c>
      <c r="ER165" s="304" t="s">
        <v>2</v>
      </c>
      <c r="HH165" s="170">
        <f t="shared" si="29"/>
        <v>2864</v>
      </c>
      <c r="HI165" s="252"/>
      <c r="HJ165" s="171" t="s">
        <v>2072</v>
      </c>
      <c r="HK165" s="171" t="s">
        <v>2073</v>
      </c>
      <c r="HL165" s="171" t="s">
        <v>1164</v>
      </c>
      <c r="HM165" s="251" t="s">
        <v>32</v>
      </c>
      <c r="HN165" s="237" t="s">
        <v>494</v>
      </c>
      <c r="HO165" s="238" t="s">
        <v>194</v>
      </c>
      <c r="HP165" s="238" t="s">
        <v>470</v>
      </c>
      <c r="HQ165" s="237" t="s">
        <v>650</v>
      </c>
      <c r="HR165" s="236" t="s">
        <v>107</v>
      </c>
      <c r="HS165" s="250" t="s">
        <v>741</v>
      </c>
      <c r="HT165" s="238" t="s">
        <v>8</v>
      </c>
      <c r="HU165" s="236" t="s">
        <v>8</v>
      </c>
      <c r="HV165" s="237" t="s">
        <v>101</v>
      </c>
      <c r="HW165" s="236" t="s">
        <v>15</v>
      </c>
      <c r="JB165" s="7"/>
    </row>
    <row r="166" spans="5:262" x14ac:dyDescent="0.2"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AF166" s="171">
        <v>856</v>
      </c>
      <c r="AG166" s="225" t="s">
        <v>316</v>
      </c>
      <c r="AH166" s="225" t="s">
        <v>1741</v>
      </c>
      <c r="AI166" s="225" t="s">
        <v>316</v>
      </c>
      <c r="AJ166" s="225" t="s">
        <v>1742</v>
      </c>
      <c r="AL166" s="7"/>
      <c r="AQ166" s="7"/>
      <c r="AR166" s="7"/>
      <c r="AS166" s="7"/>
      <c r="AT166" s="7"/>
      <c r="AU166" s="7"/>
      <c r="AV166" s="7"/>
      <c r="AX166" s="7" t="s">
        <v>2074</v>
      </c>
      <c r="AY166" s="7" t="s">
        <v>56</v>
      </c>
      <c r="AZ166" s="7" t="s">
        <v>1233</v>
      </c>
      <c r="BA166" s="7" t="s">
        <v>1242</v>
      </c>
      <c r="BB166" s="7" t="s">
        <v>195</v>
      </c>
      <c r="BC166" s="7" t="s">
        <v>103</v>
      </c>
      <c r="BD166" s="233" t="s">
        <v>56</v>
      </c>
      <c r="BG166" s="7" t="s">
        <v>2075</v>
      </c>
      <c r="BH166" s="7" t="s">
        <v>10</v>
      </c>
      <c r="BI166" s="7" t="s">
        <v>107</v>
      </c>
      <c r="BJ166" s="7" t="s">
        <v>109</v>
      </c>
      <c r="BK166" s="7" t="s">
        <v>194</v>
      </c>
      <c r="BL166" s="7" t="s">
        <v>105</v>
      </c>
      <c r="BM166" s="7" t="s">
        <v>1988</v>
      </c>
      <c r="BP166" s="235" t="str">
        <f t="shared" si="27"/>
        <v>PSN 100 - ARM.12-A;</v>
      </c>
      <c r="BQ166" s="225" t="s">
        <v>107</v>
      </c>
      <c r="BR166" s="171" t="s">
        <v>598</v>
      </c>
      <c r="BS166" s="171" t="s">
        <v>26</v>
      </c>
      <c r="BT166" s="241" t="s">
        <v>26</v>
      </c>
      <c r="BU166" s="241" t="s">
        <v>26</v>
      </c>
      <c r="BV166" s="241" t="s">
        <v>107</v>
      </c>
      <c r="BW166" s="241" t="s">
        <v>127</v>
      </c>
      <c r="CJ166" s="267">
        <f t="shared" si="30"/>
        <v>45330</v>
      </c>
      <c r="CK166" s="268">
        <f t="shared" si="31"/>
        <v>6</v>
      </c>
      <c r="CL166" s="267">
        <f t="shared" si="33"/>
        <v>45330.666666666664</v>
      </c>
      <c r="CM166" s="265">
        <v>3</v>
      </c>
      <c r="CN166" s="265" t="str">
        <f t="shared" si="25"/>
        <v>D+5</v>
      </c>
      <c r="CO166" s="266" t="str">
        <f t="shared" si="26"/>
        <v>3D+5</v>
      </c>
      <c r="CP166" s="260" t="str">
        <f t="shared" si="34"/>
        <v>D+5</v>
      </c>
      <c r="CQ166" s="265" t="s">
        <v>31</v>
      </c>
      <c r="EK166" s="303" t="str">
        <f t="shared" si="35"/>
        <v>VLI ADM MIL BE</v>
      </c>
      <c r="EL166" s="301" t="s">
        <v>11</v>
      </c>
      <c r="EM166" s="302" t="s">
        <v>53</v>
      </c>
      <c r="EN166" s="301" t="s">
        <v>563</v>
      </c>
      <c r="EO166" s="301" t="s">
        <v>195</v>
      </c>
      <c r="EP166" s="302" t="s">
        <v>104</v>
      </c>
      <c r="EQ166" s="302" t="s">
        <v>53</v>
      </c>
      <c r="ER166" s="301" t="s">
        <v>2</v>
      </c>
      <c r="HH166" s="170">
        <f t="shared" si="29"/>
        <v>2869</v>
      </c>
      <c r="HI166" s="252"/>
      <c r="HJ166" s="171" t="s">
        <v>2076</v>
      </c>
      <c r="HK166" s="171" t="s">
        <v>2077</v>
      </c>
      <c r="HL166" s="171" t="s">
        <v>1686</v>
      </c>
      <c r="HM166" s="251" t="s">
        <v>32</v>
      </c>
      <c r="HN166" s="237" t="s">
        <v>494</v>
      </c>
      <c r="HO166" s="238" t="s">
        <v>194</v>
      </c>
      <c r="HP166" s="238" t="s">
        <v>470</v>
      </c>
      <c r="HQ166" s="237" t="s">
        <v>332</v>
      </c>
      <c r="HR166" s="236" t="s">
        <v>107</v>
      </c>
      <c r="HS166" s="250" t="s">
        <v>2078</v>
      </c>
      <c r="HT166" s="238" t="s">
        <v>8</v>
      </c>
      <c r="HU166" s="236" t="s">
        <v>24</v>
      </c>
      <c r="HV166" s="237" t="s">
        <v>101</v>
      </c>
      <c r="HW166" s="236" t="s">
        <v>14</v>
      </c>
      <c r="JB166" s="7"/>
    </row>
    <row r="167" spans="5:262" x14ac:dyDescent="0.2"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AF167" s="171">
        <v>859</v>
      </c>
      <c r="AG167" s="225" t="s">
        <v>316</v>
      </c>
      <c r="AH167" s="225" t="s">
        <v>1741</v>
      </c>
      <c r="AI167" s="225" t="s">
        <v>316</v>
      </c>
      <c r="AJ167" s="225" t="s">
        <v>1742</v>
      </c>
      <c r="AL167" s="7"/>
      <c r="AQ167" s="7"/>
      <c r="AR167" s="7"/>
      <c r="AS167" s="7"/>
      <c r="AT167" s="7"/>
      <c r="AU167" s="7"/>
      <c r="AV167" s="7"/>
      <c r="AX167" s="7" t="s">
        <v>2079</v>
      </c>
      <c r="AY167" s="7" t="s">
        <v>56</v>
      </c>
      <c r="AZ167" s="7" t="s">
        <v>1288</v>
      </c>
      <c r="BA167" s="7" t="s">
        <v>1242</v>
      </c>
      <c r="BB167" s="7" t="s">
        <v>195</v>
      </c>
      <c r="BC167" s="7" t="s">
        <v>103</v>
      </c>
      <c r="BD167" s="233" t="s">
        <v>56</v>
      </c>
      <c r="BG167" s="7" t="s">
        <v>2080</v>
      </c>
      <c r="BH167" s="7" t="s">
        <v>56</v>
      </c>
      <c r="BI167" s="7" t="s">
        <v>107</v>
      </c>
      <c r="BJ167" s="7" t="s">
        <v>2081</v>
      </c>
      <c r="BK167" s="7" t="s">
        <v>194</v>
      </c>
      <c r="BL167" s="7" t="s">
        <v>105</v>
      </c>
      <c r="BM167" s="7" t="s">
        <v>1636</v>
      </c>
      <c r="BP167" s="235" t="str">
        <f t="shared" si="27"/>
        <v>PSN 406</v>
      </c>
      <c r="BQ167" s="225" t="s">
        <v>107</v>
      </c>
      <c r="BR167" s="171">
        <v>406</v>
      </c>
      <c r="BS167" s="171" t="s">
        <v>54</v>
      </c>
      <c r="BT167" s="241" t="s">
        <v>106</v>
      </c>
      <c r="BU167" s="241" t="s">
        <v>106</v>
      </c>
      <c r="BV167" s="241" t="s">
        <v>107</v>
      </c>
      <c r="BW167" s="241" t="s">
        <v>125</v>
      </c>
      <c r="CJ167" s="267">
        <f t="shared" si="30"/>
        <v>45330</v>
      </c>
      <c r="CK167" s="268">
        <f t="shared" ref="CK167:CK198" si="36">CK143+1</f>
        <v>6</v>
      </c>
      <c r="CL167" s="267">
        <f t="shared" si="33"/>
        <v>45330.708333333336</v>
      </c>
      <c r="CM167" s="265">
        <v>3</v>
      </c>
      <c r="CN167" s="265" t="str">
        <f t="shared" si="25"/>
        <v>D+5</v>
      </c>
      <c r="CO167" s="266" t="str">
        <f t="shared" si="26"/>
        <v>3D+5</v>
      </c>
      <c r="CP167" s="260" t="str">
        <f t="shared" si="34"/>
        <v>D+5</v>
      </c>
      <c r="CQ167" s="265" t="s">
        <v>31</v>
      </c>
      <c r="EK167" s="300" t="str">
        <f t="shared" si="35"/>
        <v>MRS ADM SJ BL</v>
      </c>
      <c r="EL167" s="298" t="s">
        <v>10</v>
      </c>
      <c r="EM167" s="299" t="s">
        <v>53</v>
      </c>
      <c r="EN167" s="298" t="s">
        <v>621</v>
      </c>
      <c r="EO167" s="298" t="s">
        <v>194</v>
      </c>
      <c r="EP167" s="299" t="s">
        <v>104</v>
      </c>
      <c r="EQ167" s="299" t="s">
        <v>53</v>
      </c>
      <c r="ER167" s="298" t="s">
        <v>2</v>
      </c>
      <c r="HH167" s="170">
        <f t="shared" si="29"/>
        <v>2868</v>
      </c>
      <c r="HI167" s="252"/>
      <c r="HJ167" s="171" t="s">
        <v>2082</v>
      </c>
      <c r="HK167" s="171" t="s">
        <v>2083</v>
      </c>
      <c r="HL167" s="171" t="s">
        <v>1154</v>
      </c>
      <c r="HM167" s="251" t="s">
        <v>32</v>
      </c>
      <c r="HN167" s="237" t="s">
        <v>494</v>
      </c>
      <c r="HO167" s="238" t="s">
        <v>194</v>
      </c>
      <c r="HP167" s="238" t="s">
        <v>470</v>
      </c>
      <c r="HQ167" s="237" t="s">
        <v>650</v>
      </c>
      <c r="HR167" s="236" t="s">
        <v>100</v>
      </c>
      <c r="HS167" s="250" t="s">
        <v>525</v>
      </c>
      <c r="HT167" s="238" t="s">
        <v>8</v>
      </c>
      <c r="HU167" s="236" t="s">
        <v>29</v>
      </c>
      <c r="HV167" s="237" t="s">
        <v>101</v>
      </c>
      <c r="HW167" s="236" t="s">
        <v>15</v>
      </c>
      <c r="JB167" s="7"/>
    </row>
    <row r="168" spans="5:262" x14ac:dyDescent="0.2"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AF168" s="171">
        <v>861</v>
      </c>
      <c r="AG168" s="225" t="s">
        <v>316</v>
      </c>
      <c r="AH168" s="225" t="s">
        <v>1741</v>
      </c>
      <c r="AI168" s="225" t="s">
        <v>316</v>
      </c>
      <c r="AJ168" s="225" t="s">
        <v>1742</v>
      </c>
      <c r="AL168" s="7"/>
      <c r="AQ168" s="7"/>
      <c r="AR168" s="7"/>
      <c r="AS168" s="7"/>
      <c r="AT168" s="7"/>
      <c r="AU168" s="7"/>
      <c r="AV168" s="7"/>
      <c r="AX168" s="7" t="s">
        <v>2084</v>
      </c>
      <c r="AY168" s="7" t="s">
        <v>56</v>
      </c>
      <c r="AZ168" s="7" t="s">
        <v>1123</v>
      </c>
      <c r="BA168" s="7" t="s">
        <v>557</v>
      </c>
      <c r="BB168" s="7" t="s">
        <v>195</v>
      </c>
      <c r="BC168" s="7" t="s">
        <v>101</v>
      </c>
      <c r="BD168" s="241" t="s">
        <v>11</v>
      </c>
      <c r="BG168" s="7" t="s">
        <v>2085</v>
      </c>
      <c r="BH168" s="7" t="s">
        <v>56</v>
      </c>
      <c r="BI168" s="7" t="s">
        <v>107</v>
      </c>
      <c r="BJ168" s="7" t="s">
        <v>109</v>
      </c>
      <c r="BK168" s="7" t="s">
        <v>194</v>
      </c>
      <c r="BL168" s="7" t="s">
        <v>105</v>
      </c>
      <c r="BM168" s="7" t="s">
        <v>1636</v>
      </c>
      <c r="BP168" s="235" t="str">
        <f t="shared" si="27"/>
        <v>PSN 406 - ARM.XXXIX;</v>
      </c>
      <c r="BQ168" s="225" t="s">
        <v>107</v>
      </c>
      <c r="BR168" s="171" t="s">
        <v>617</v>
      </c>
      <c r="BS168" s="171" t="s">
        <v>54</v>
      </c>
      <c r="BT168" s="241" t="s">
        <v>106</v>
      </c>
      <c r="BU168" s="241" t="s">
        <v>106</v>
      </c>
      <c r="BV168" s="241" t="s">
        <v>107</v>
      </c>
      <c r="BW168" s="241" t="s">
        <v>125</v>
      </c>
      <c r="CJ168" s="263">
        <f t="shared" si="30"/>
        <v>45330</v>
      </c>
      <c r="CK168" s="264">
        <f t="shared" si="36"/>
        <v>6</v>
      </c>
      <c r="CL168" s="263">
        <f t="shared" si="33"/>
        <v>45330.75</v>
      </c>
      <c r="CM168" s="262">
        <v>3</v>
      </c>
      <c r="CN168" s="262" t="str">
        <f t="shared" si="25"/>
        <v>D+5</v>
      </c>
      <c r="CO168" s="261" t="str">
        <f t="shared" si="26"/>
        <v>3D+5</v>
      </c>
      <c r="CP168" s="260" t="str">
        <f t="shared" si="34"/>
        <v>D+5</v>
      </c>
      <c r="CQ168" s="262" t="s">
        <v>31</v>
      </c>
      <c r="EK168" s="297" t="str">
        <f t="shared" si="35"/>
        <v>RUMO ADM SJ BL</v>
      </c>
      <c r="EL168" s="295" t="s">
        <v>8</v>
      </c>
      <c r="EM168" s="296" t="s">
        <v>53</v>
      </c>
      <c r="EN168" s="295" t="s">
        <v>621</v>
      </c>
      <c r="EO168" s="295" t="s">
        <v>194</v>
      </c>
      <c r="EP168" s="296" t="s">
        <v>104</v>
      </c>
      <c r="EQ168" s="296" t="s">
        <v>53</v>
      </c>
      <c r="ER168" s="295" t="s">
        <v>2</v>
      </c>
      <c r="HH168" s="170">
        <f t="shared" si="29"/>
        <v>2873</v>
      </c>
      <c r="HI168" s="252"/>
      <c r="HJ168" s="171" t="s">
        <v>2086</v>
      </c>
      <c r="HK168" s="171" t="s">
        <v>2087</v>
      </c>
      <c r="HL168" s="171" t="s">
        <v>2088</v>
      </c>
      <c r="HM168" s="251" t="s">
        <v>32</v>
      </c>
      <c r="HN168" s="237" t="s">
        <v>494</v>
      </c>
      <c r="HO168" s="238" t="s">
        <v>194</v>
      </c>
      <c r="HP168" s="238" t="s">
        <v>470</v>
      </c>
      <c r="HQ168" s="237" t="s">
        <v>650</v>
      </c>
      <c r="HR168" s="236" t="s">
        <v>100</v>
      </c>
      <c r="HS168" s="250" t="s">
        <v>557</v>
      </c>
      <c r="HT168" s="238" t="s">
        <v>8</v>
      </c>
      <c r="HU168" s="236" t="s">
        <v>27</v>
      </c>
      <c r="HV168" s="237" t="s">
        <v>101</v>
      </c>
      <c r="HW168" s="236" t="s">
        <v>15</v>
      </c>
      <c r="JB168" s="7"/>
    </row>
    <row r="169" spans="5:262" x14ac:dyDescent="0.2"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AF169" s="171">
        <v>871</v>
      </c>
      <c r="AG169" s="225" t="s">
        <v>316</v>
      </c>
      <c r="AH169" s="225" t="s">
        <v>1741</v>
      </c>
      <c r="AI169" s="225" t="s">
        <v>316</v>
      </c>
      <c r="AJ169" s="225" t="s">
        <v>1742</v>
      </c>
      <c r="AL169" s="7"/>
      <c r="AQ169" s="7"/>
      <c r="AR169" s="7"/>
      <c r="AS169" s="7"/>
      <c r="AT169" s="7"/>
      <c r="AU169" s="7"/>
      <c r="AV169" s="7"/>
      <c r="AX169" s="7" t="s">
        <v>2089</v>
      </c>
      <c r="AY169" s="7" t="s">
        <v>56</v>
      </c>
      <c r="AZ169" s="7" t="s">
        <v>338</v>
      </c>
      <c r="BA169" s="7" t="s">
        <v>1744</v>
      </c>
      <c r="BB169" s="7" t="s">
        <v>194</v>
      </c>
      <c r="BC169" s="7" t="s">
        <v>101</v>
      </c>
      <c r="BD169" s="241" t="s">
        <v>10</v>
      </c>
      <c r="BG169" s="7" t="s">
        <v>2090</v>
      </c>
      <c r="BH169" s="7" t="s">
        <v>10</v>
      </c>
      <c r="BI169" s="7" t="s">
        <v>107</v>
      </c>
      <c r="BJ169" s="7" t="s">
        <v>2081</v>
      </c>
      <c r="BK169" s="7" t="s">
        <v>194</v>
      </c>
      <c r="BL169" s="7" t="s">
        <v>105</v>
      </c>
      <c r="BM169" s="7" t="s">
        <v>1988</v>
      </c>
      <c r="BP169" s="235" t="str">
        <f t="shared" si="27"/>
        <v>PSN ARM.XXXIX</v>
      </c>
      <c r="BQ169" s="225" t="s">
        <v>107</v>
      </c>
      <c r="BR169" s="171" t="s">
        <v>597</v>
      </c>
      <c r="BS169" s="171" t="s">
        <v>54</v>
      </c>
      <c r="BT169" s="241" t="s">
        <v>106</v>
      </c>
      <c r="BU169" s="241" t="s">
        <v>106</v>
      </c>
      <c r="BV169" s="241" t="s">
        <v>107</v>
      </c>
      <c r="BW169" s="241" t="s">
        <v>125</v>
      </c>
      <c r="CJ169" s="271">
        <f t="shared" si="30"/>
        <v>45330</v>
      </c>
      <c r="CK169" s="272">
        <f t="shared" si="36"/>
        <v>6</v>
      </c>
      <c r="CL169" s="271">
        <f t="shared" si="33"/>
        <v>45330.791666666664</v>
      </c>
      <c r="CM169" s="269">
        <v>4</v>
      </c>
      <c r="CN169" s="269" t="str">
        <f t="shared" si="25"/>
        <v>D+5</v>
      </c>
      <c r="CO169" s="270" t="str">
        <f t="shared" si="26"/>
        <v>4D+5</v>
      </c>
      <c r="CP169" s="260" t="str">
        <f t="shared" si="34"/>
        <v>D+5</v>
      </c>
      <c r="CQ169" s="269" t="s">
        <v>31</v>
      </c>
      <c r="EK169" s="294" t="str">
        <f t="shared" si="35"/>
        <v>VLI ADM SJ BE</v>
      </c>
      <c r="EL169" s="292" t="s">
        <v>11</v>
      </c>
      <c r="EM169" s="293" t="s">
        <v>53</v>
      </c>
      <c r="EN169" s="292" t="s">
        <v>621</v>
      </c>
      <c r="EO169" s="292" t="s">
        <v>195</v>
      </c>
      <c r="EP169" s="293" t="s">
        <v>104</v>
      </c>
      <c r="EQ169" s="293" t="s">
        <v>53</v>
      </c>
      <c r="ER169" s="292" t="s">
        <v>2</v>
      </c>
      <c r="HH169" s="170">
        <f t="shared" si="29"/>
        <v>2879</v>
      </c>
      <c r="HI169" s="252"/>
      <c r="HJ169" s="171" t="s">
        <v>2091</v>
      </c>
      <c r="HK169" s="171" t="s">
        <v>1322</v>
      </c>
      <c r="HL169" s="171" t="s">
        <v>1323</v>
      </c>
      <c r="HM169" s="251" t="s">
        <v>32</v>
      </c>
      <c r="HN169" s="237" t="s">
        <v>494</v>
      </c>
      <c r="HO169" s="238" t="s">
        <v>194</v>
      </c>
      <c r="HP169" s="238" t="s">
        <v>470</v>
      </c>
      <c r="HQ169" s="237" t="s">
        <v>332</v>
      </c>
      <c r="HR169" s="236" t="s">
        <v>100</v>
      </c>
      <c r="HS169" s="250" t="s">
        <v>495</v>
      </c>
      <c r="HT169" s="238" t="s">
        <v>8</v>
      </c>
      <c r="HU169" s="236" t="s">
        <v>29</v>
      </c>
      <c r="HV169" s="237" t="s">
        <v>101</v>
      </c>
      <c r="HW169" s="236" t="s">
        <v>16</v>
      </c>
      <c r="JB169" s="7"/>
    </row>
    <row r="170" spans="5:262" x14ac:dyDescent="0.2"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AF170" s="171">
        <v>872</v>
      </c>
      <c r="AG170" s="225" t="s">
        <v>316</v>
      </c>
      <c r="AH170" s="225" t="s">
        <v>1741</v>
      </c>
      <c r="AI170" s="225" t="s">
        <v>316</v>
      </c>
      <c r="AJ170" s="225" t="s">
        <v>1742</v>
      </c>
      <c r="AL170" s="7"/>
      <c r="AQ170" s="7"/>
      <c r="AR170" s="7"/>
      <c r="AS170" s="7"/>
      <c r="AT170" s="7"/>
      <c r="AU170" s="7"/>
      <c r="AV170" s="7"/>
      <c r="AX170" s="7" t="s">
        <v>2013</v>
      </c>
      <c r="AY170" s="7" t="s">
        <v>56</v>
      </c>
      <c r="AZ170" s="7" t="s">
        <v>107</v>
      </c>
      <c r="BA170" s="7" t="s">
        <v>1744</v>
      </c>
      <c r="BB170" s="7" t="s">
        <v>194</v>
      </c>
      <c r="BC170" s="7" t="s">
        <v>315</v>
      </c>
      <c r="BD170" s="241" t="s">
        <v>10</v>
      </c>
      <c r="BG170" s="7" t="s">
        <v>2092</v>
      </c>
      <c r="BH170" s="7" t="s">
        <v>11</v>
      </c>
      <c r="BI170" s="7" t="s">
        <v>473</v>
      </c>
      <c r="BJ170" s="7">
        <v>0</v>
      </c>
      <c r="BK170" s="7" t="s">
        <v>195</v>
      </c>
      <c r="BL170" s="7" t="s">
        <v>103</v>
      </c>
      <c r="BM170" s="7" t="s">
        <v>1977</v>
      </c>
      <c r="BP170" s="235" t="str">
        <f t="shared" si="27"/>
        <v>PSN OR - T39</v>
      </c>
      <c r="BQ170" s="225" t="s">
        <v>107</v>
      </c>
      <c r="BR170" s="171" t="s">
        <v>990</v>
      </c>
      <c r="BS170" s="171" t="s">
        <v>54</v>
      </c>
      <c r="BT170" s="241" t="s">
        <v>106</v>
      </c>
      <c r="BU170" s="241" t="s">
        <v>106</v>
      </c>
      <c r="BV170" s="241" t="s">
        <v>107</v>
      </c>
      <c r="BW170" s="241" t="s">
        <v>125</v>
      </c>
      <c r="CJ170" s="267">
        <f t="shared" si="30"/>
        <v>45330</v>
      </c>
      <c r="CK170" s="268">
        <f t="shared" si="36"/>
        <v>6</v>
      </c>
      <c r="CL170" s="267">
        <f t="shared" si="33"/>
        <v>45330.833333333336</v>
      </c>
      <c r="CM170" s="265">
        <v>4</v>
      </c>
      <c r="CN170" s="265" t="str">
        <f t="shared" si="25"/>
        <v>D+5</v>
      </c>
      <c r="CO170" s="266" t="str">
        <f t="shared" si="26"/>
        <v>4D+5</v>
      </c>
      <c r="CP170" s="260" t="str">
        <f t="shared" si="34"/>
        <v>D+5</v>
      </c>
      <c r="CQ170" s="265" t="s">
        <v>31</v>
      </c>
      <c r="EK170" s="291" t="str">
        <f t="shared" si="35"/>
        <v>RUMO ADM VHP BL</v>
      </c>
      <c r="EL170" s="289" t="s">
        <v>8</v>
      </c>
      <c r="EM170" s="290" t="s">
        <v>53</v>
      </c>
      <c r="EN170" s="289" t="s">
        <v>670</v>
      </c>
      <c r="EO170" s="289" t="s">
        <v>194</v>
      </c>
      <c r="EP170" s="290" t="s">
        <v>104</v>
      </c>
      <c r="EQ170" s="290" t="s">
        <v>53</v>
      </c>
      <c r="ER170" s="289" t="s">
        <v>2</v>
      </c>
      <c r="HH170" s="170">
        <f t="shared" si="29"/>
        <v>2880</v>
      </c>
      <c r="HI170" s="252"/>
      <c r="HJ170" s="171" t="s">
        <v>2093</v>
      </c>
      <c r="HK170" s="171" t="s">
        <v>1667</v>
      </c>
      <c r="HL170" s="171" t="s">
        <v>1668</v>
      </c>
      <c r="HM170" s="251" t="s">
        <v>32</v>
      </c>
      <c r="HN170" s="237" t="s">
        <v>494</v>
      </c>
      <c r="HO170" s="238" t="s">
        <v>194</v>
      </c>
      <c r="HP170" s="238" t="s">
        <v>470</v>
      </c>
      <c r="HQ170" s="237" t="s">
        <v>332</v>
      </c>
      <c r="HR170" s="236" t="s">
        <v>107</v>
      </c>
      <c r="HS170" s="250" t="s">
        <v>743</v>
      </c>
      <c r="HT170" s="238" t="s">
        <v>8</v>
      </c>
      <c r="HU170" s="236" t="s">
        <v>26</v>
      </c>
      <c r="HV170" s="237" t="s">
        <v>101</v>
      </c>
      <c r="HW170" s="236" t="s">
        <v>14</v>
      </c>
      <c r="JB170" s="7"/>
    </row>
    <row r="171" spans="5:262" x14ac:dyDescent="0.2"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AF171" s="171">
        <v>873</v>
      </c>
      <c r="AG171" s="225" t="s">
        <v>316</v>
      </c>
      <c r="AH171" s="225" t="s">
        <v>1741</v>
      </c>
      <c r="AI171" s="225" t="s">
        <v>316</v>
      </c>
      <c r="AJ171" s="225" t="s">
        <v>1742</v>
      </c>
      <c r="AL171" s="7"/>
      <c r="AQ171" s="7"/>
      <c r="AR171" s="7"/>
      <c r="AS171" s="7"/>
      <c r="AT171" s="7"/>
      <c r="AU171" s="7"/>
      <c r="AV171" s="7"/>
      <c r="AX171" s="7" t="s">
        <v>2094</v>
      </c>
      <c r="AY171" s="7" t="s">
        <v>56</v>
      </c>
      <c r="AZ171" s="7" t="s">
        <v>1123</v>
      </c>
      <c r="BA171" s="7" t="s">
        <v>53</v>
      </c>
      <c r="BB171" s="7" t="s">
        <v>195</v>
      </c>
      <c r="BC171" s="7" t="s">
        <v>101</v>
      </c>
      <c r="BD171" s="241" t="s">
        <v>11</v>
      </c>
      <c r="BG171" s="7" t="s">
        <v>2095</v>
      </c>
      <c r="BH171" s="7" t="s">
        <v>56</v>
      </c>
      <c r="BI171" s="7" t="s">
        <v>107</v>
      </c>
      <c r="BJ171" s="7" t="s">
        <v>2057</v>
      </c>
      <c r="BK171" s="7" t="s">
        <v>195</v>
      </c>
      <c r="BL171" s="7" t="s">
        <v>101</v>
      </c>
      <c r="BM171" s="7" t="s">
        <v>1636</v>
      </c>
      <c r="BP171" s="235" t="str">
        <f t="shared" si="27"/>
        <v>PSN TXXXIX</v>
      </c>
      <c r="BQ171" s="225" t="s">
        <v>107</v>
      </c>
      <c r="BR171" s="171" t="s">
        <v>823</v>
      </c>
      <c r="BS171" s="171" t="s">
        <v>54</v>
      </c>
      <c r="BT171" s="241" t="s">
        <v>106</v>
      </c>
      <c r="BU171" s="241" t="s">
        <v>106</v>
      </c>
      <c r="BV171" s="241" t="s">
        <v>107</v>
      </c>
      <c r="BW171" s="241" t="s">
        <v>125</v>
      </c>
      <c r="CJ171" s="267">
        <f t="shared" si="30"/>
        <v>45330</v>
      </c>
      <c r="CK171" s="268">
        <f t="shared" si="36"/>
        <v>6</v>
      </c>
      <c r="CL171" s="267">
        <f t="shared" si="33"/>
        <v>45330.875</v>
      </c>
      <c r="CM171" s="265">
        <v>4</v>
      </c>
      <c r="CN171" s="265" t="str">
        <f t="shared" si="25"/>
        <v>D+5</v>
      </c>
      <c r="CO171" s="266" t="str">
        <f t="shared" si="26"/>
        <v>4D+5</v>
      </c>
      <c r="CP171" s="260" t="str">
        <f t="shared" si="34"/>
        <v>D+5</v>
      </c>
      <c r="CQ171" s="265" t="s">
        <v>31</v>
      </c>
      <c r="EK171" s="240" t="str">
        <f t="shared" si="35"/>
        <v>VLI ADM VHP BE</v>
      </c>
      <c r="EL171" s="220" t="s">
        <v>11</v>
      </c>
      <c r="EM171" s="239" t="s">
        <v>53</v>
      </c>
      <c r="EN171" s="220" t="s">
        <v>670</v>
      </c>
      <c r="EO171" s="220" t="s">
        <v>195</v>
      </c>
      <c r="EP171" s="239" t="s">
        <v>104</v>
      </c>
      <c r="EQ171" s="239" t="s">
        <v>53</v>
      </c>
      <c r="ER171" s="220" t="s">
        <v>2</v>
      </c>
      <c r="HH171" s="170">
        <f t="shared" si="29"/>
        <v>2883</v>
      </c>
      <c r="HI171" s="252"/>
      <c r="HJ171" s="171" t="s">
        <v>2096</v>
      </c>
      <c r="HK171" s="171" t="s">
        <v>492</v>
      </c>
      <c r="HL171" s="171" t="s">
        <v>493</v>
      </c>
      <c r="HM171" s="251" t="s">
        <v>32</v>
      </c>
      <c r="HN171" s="237" t="s">
        <v>494</v>
      </c>
      <c r="HO171" s="238" t="s">
        <v>194</v>
      </c>
      <c r="HP171" s="238" t="s">
        <v>470</v>
      </c>
      <c r="HQ171" s="237" t="s">
        <v>332</v>
      </c>
      <c r="HR171" s="236" t="s">
        <v>100</v>
      </c>
      <c r="HS171" s="250" t="s">
        <v>495</v>
      </c>
      <c r="HT171" s="238" t="s">
        <v>8</v>
      </c>
      <c r="HU171" s="236" t="s">
        <v>29</v>
      </c>
      <c r="HV171" s="237" t="s">
        <v>101</v>
      </c>
      <c r="HW171" s="236" t="s">
        <v>15</v>
      </c>
    </row>
    <row r="172" spans="5:262" x14ac:dyDescent="0.2"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AF172" s="171" t="s">
        <v>2097</v>
      </c>
      <c r="AG172" s="225" t="s">
        <v>316</v>
      </c>
      <c r="AH172" s="225" t="s">
        <v>1741</v>
      </c>
      <c r="AI172" s="225" t="s">
        <v>316</v>
      </c>
      <c r="AJ172" s="225" t="s">
        <v>1742</v>
      </c>
      <c r="AL172" s="7"/>
      <c r="AQ172" s="7"/>
      <c r="AR172" s="7"/>
      <c r="AS172" s="7"/>
      <c r="AT172" s="7"/>
      <c r="AU172" s="7"/>
      <c r="AV172" s="7"/>
      <c r="AX172" s="7" t="s">
        <v>2098</v>
      </c>
      <c r="AY172" s="7" t="s">
        <v>56</v>
      </c>
      <c r="AZ172" s="7" t="s">
        <v>1221</v>
      </c>
      <c r="BA172" s="7" t="s">
        <v>615</v>
      </c>
      <c r="BB172" s="7" t="s">
        <v>195</v>
      </c>
      <c r="BC172" s="7" t="s">
        <v>103</v>
      </c>
      <c r="BD172" s="233" t="s">
        <v>56</v>
      </c>
      <c r="BG172" s="7" t="e">
        <v>#N/A</v>
      </c>
      <c r="BH172" s="7" t="s">
        <v>56</v>
      </c>
      <c r="BI172" s="7" t="s">
        <v>473</v>
      </c>
      <c r="BJ172" s="7">
        <v>0</v>
      </c>
      <c r="BK172" s="7" t="s">
        <v>194</v>
      </c>
      <c r="BL172" s="7" t="e">
        <v>#N/A</v>
      </c>
      <c r="BM172" s="7" t="s">
        <v>1636</v>
      </c>
      <c r="BP172" s="235" t="str">
        <f t="shared" si="27"/>
        <v>PSN 205</v>
      </c>
      <c r="BQ172" s="225" t="s">
        <v>107</v>
      </c>
      <c r="BR172" s="171">
        <v>205</v>
      </c>
      <c r="BS172" s="171" t="s">
        <v>25</v>
      </c>
      <c r="BT172" s="253" t="s">
        <v>25</v>
      </c>
      <c r="BU172" s="241" t="s">
        <v>517</v>
      </c>
      <c r="BV172" s="241" t="s">
        <v>107</v>
      </c>
      <c r="BW172" s="241" t="s">
        <v>127</v>
      </c>
      <c r="CJ172" s="267">
        <f t="shared" si="30"/>
        <v>45330</v>
      </c>
      <c r="CK172" s="268">
        <f t="shared" si="36"/>
        <v>6</v>
      </c>
      <c r="CL172" s="267">
        <f t="shared" si="33"/>
        <v>45330.916666666664</v>
      </c>
      <c r="CM172" s="265">
        <v>4</v>
      </c>
      <c r="CN172" s="265" t="str">
        <f t="shared" si="25"/>
        <v>D+5</v>
      </c>
      <c r="CO172" s="266" t="str">
        <f t="shared" si="26"/>
        <v>4D+5</v>
      </c>
      <c r="CP172" s="260" t="str">
        <f t="shared" si="34"/>
        <v>D+5</v>
      </c>
      <c r="CQ172" s="265" t="s">
        <v>31</v>
      </c>
      <c r="EK172" s="288" t="str">
        <f t="shared" si="35"/>
        <v>MRS ADM VHP BL</v>
      </c>
      <c r="EL172" s="286" t="s">
        <v>10</v>
      </c>
      <c r="EM172" s="287" t="s">
        <v>53</v>
      </c>
      <c r="EN172" s="286" t="s">
        <v>670</v>
      </c>
      <c r="EO172" s="286" t="s">
        <v>194</v>
      </c>
      <c r="EP172" s="287" t="s">
        <v>104</v>
      </c>
      <c r="EQ172" s="287" t="s">
        <v>53</v>
      </c>
      <c r="ER172" s="286" t="s">
        <v>2</v>
      </c>
      <c r="HH172" s="170">
        <f t="shared" si="29"/>
        <v>2884</v>
      </c>
      <c r="HI172" s="252"/>
      <c r="HJ172" s="171" t="s">
        <v>2099</v>
      </c>
      <c r="HK172" s="171" t="s">
        <v>546</v>
      </c>
      <c r="HL172" s="171" t="s">
        <v>547</v>
      </c>
      <c r="HM172" s="251" t="s">
        <v>32</v>
      </c>
      <c r="HN172" s="237" t="s">
        <v>494</v>
      </c>
      <c r="HO172" s="238" t="s">
        <v>194</v>
      </c>
      <c r="HP172" s="238" t="s">
        <v>470</v>
      </c>
      <c r="HQ172" s="237" t="s">
        <v>332</v>
      </c>
      <c r="HR172" s="236" t="s">
        <v>107</v>
      </c>
      <c r="HS172" s="250" t="s">
        <v>548</v>
      </c>
      <c r="HT172" s="238" t="s">
        <v>8</v>
      </c>
      <c r="HU172" s="236" t="s">
        <v>8</v>
      </c>
      <c r="HV172" s="237" t="s">
        <v>101</v>
      </c>
      <c r="HW172" s="236" t="s">
        <v>15</v>
      </c>
    </row>
    <row r="173" spans="5:262" x14ac:dyDescent="0.2"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AF173" s="171" t="s">
        <v>2100</v>
      </c>
      <c r="AG173" s="225" t="s">
        <v>316</v>
      </c>
      <c r="AH173" s="225" t="s">
        <v>1741</v>
      </c>
      <c r="AI173" s="225" t="s">
        <v>316</v>
      </c>
      <c r="AJ173" s="225" t="s">
        <v>1742</v>
      </c>
      <c r="AL173" s="7"/>
      <c r="AQ173" s="7"/>
      <c r="AR173" s="7"/>
      <c r="AS173" s="7"/>
      <c r="AT173" s="7"/>
      <c r="AU173" s="7"/>
      <c r="AV173" s="7"/>
      <c r="AX173" s="7" t="s">
        <v>2101</v>
      </c>
      <c r="AY173" s="7" t="s">
        <v>56</v>
      </c>
      <c r="AZ173" s="7" t="s">
        <v>1288</v>
      </c>
      <c r="BA173" s="7" t="s">
        <v>1315</v>
      </c>
      <c r="BB173" s="7" t="s">
        <v>195</v>
      </c>
      <c r="BC173" s="7" t="s">
        <v>103</v>
      </c>
      <c r="BD173" s="233" t="s">
        <v>56</v>
      </c>
      <c r="BG173" s="7" t="e">
        <v>#N/A</v>
      </c>
      <c r="BH173" s="7" t="s">
        <v>56</v>
      </c>
      <c r="BI173" s="7" t="s">
        <v>107</v>
      </c>
      <c r="BJ173" s="7">
        <v>0</v>
      </c>
      <c r="BK173" s="7" t="s">
        <v>194</v>
      </c>
      <c r="BL173" s="7" t="e">
        <v>#N/A</v>
      </c>
      <c r="BM173" s="7" t="s">
        <v>1636</v>
      </c>
      <c r="BP173" s="235" t="str">
        <f t="shared" si="27"/>
        <v>PSN 206</v>
      </c>
      <c r="BQ173" s="225" t="s">
        <v>107</v>
      </c>
      <c r="BR173" s="171">
        <v>206</v>
      </c>
      <c r="BS173" s="171" t="s">
        <v>25</v>
      </c>
      <c r="BT173" s="253" t="s">
        <v>25</v>
      </c>
      <c r="BU173" s="241" t="s">
        <v>517</v>
      </c>
      <c r="BV173" s="241" t="s">
        <v>107</v>
      </c>
      <c r="BW173" s="241" t="s">
        <v>127</v>
      </c>
      <c r="CJ173" s="267">
        <f t="shared" si="30"/>
        <v>45330</v>
      </c>
      <c r="CK173" s="268">
        <f t="shared" si="36"/>
        <v>6</v>
      </c>
      <c r="CL173" s="267">
        <f t="shared" si="33"/>
        <v>45330.958333333336</v>
      </c>
      <c r="CM173" s="265">
        <v>4</v>
      </c>
      <c r="CN173" s="265" t="str">
        <f t="shared" si="25"/>
        <v>D+5</v>
      </c>
      <c r="CO173" s="266" t="str">
        <f t="shared" si="26"/>
        <v>4D+5</v>
      </c>
      <c r="CP173" s="260" t="str">
        <f t="shared" si="34"/>
        <v>D+5</v>
      </c>
      <c r="CQ173" s="265" t="s">
        <v>31</v>
      </c>
      <c r="EK173" s="285" t="s">
        <v>2102</v>
      </c>
      <c r="EL173" s="283" t="s">
        <v>8</v>
      </c>
      <c r="EM173" s="284" t="s">
        <v>57</v>
      </c>
      <c r="EN173" s="283" t="s">
        <v>1939</v>
      </c>
      <c r="EO173" s="283" t="s">
        <v>194</v>
      </c>
      <c r="EP173" s="284" t="s">
        <v>112</v>
      </c>
      <c r="EQ173" s="284" t="s">
        <v>57</v>
      </c>
      <c r="ER173" s="283" t="s">
        <v>1748</v>
      </c>
      <c r="HH173" s="170">
        <f t="shared" si="29"/>
        <v>2885</v>
      </c>
      <c r="HI173" s="252"/>
      <c r="HJ173" s="171" t="s">
        <v>2103</v>
      </c>
      <c r="HK173" s="171" t="s">
        <v>2104</v>
      </c>
      <c r="HL173" s="171" t="s">
        <v>1601</v>
      </c>
      <c r="HM173" s="251" t="s">
        <v>32</v>
      </c>
      <c r="HN173" s="237" t="s">
        <v>494</v>
      </c>
      <c r="HO173" s="238" t="s">
        <v>194</v>
      </c>
      <c r="HP173" s="238" t="s">
        <v>470</v>
      </c>
      <c r="HQ173" s="237" t="s">
        <v>332</v>
      </c>
      <c r="HR173" s="236" t="s">
        <v>107</v>
      </c>
      <c r="HS173" s="250" t="s">
        <v>958</v>
      </c>
      <c r="HT173" s="238" t="s">
        <v>8</v>
      </c>
      <c r="HU173" s="236" t="s">
        <v>8</v>
      </c>
      <c r="HV173" s="237" t="s">
        <v>101</v>
      </c>
      <c r="HW173" s="236" t="s">
        <v>14</v>
      </c>
    </row>
    <row r="174" spans="5:262" x14ac:dyDescent="0.2"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AF174" s="171" t="s">
        <v>2105</v>
      </c>
      <c r="AG174" s="225" t="s">
        <v>316</v>
      </c>
      <c r="AH174" s="225" t="s">
        <v>1741</v>
      </c>
      <c r="AI174" s="225" t="s">
        <v>316</v>
      </c>
      <c r="AJ174" s="225" t="s">
        <v>1742</v>
      </c>
      <c r="AL174" s="7"/>
      <c r="AQ174" s="7"/>
      <c r="AR174" s="7"/>
      <c r="AS174" s="7"/>
      <c r="AT174" s="7"/>
      <c r="AU174" s="7"/>
      <c r="AV174" s="7"/>
      <c r="AX174" s="7" t="s">
        <v>2106</v>
      </c>
      <c r="AY174" s="7" t="s">
        <v>56</v>
      </c>
      <c r="AZ174" s="7" t="s">
        <v>100</v>
      </c>
      <c r="BA174" s="7" t="s">
        <v>1431</v>
      </c>
      <c r="BB174" s="7" t="s">
        <v>194</v>
      </c>
      <c r="BC174" s="7" t="s">
        <v>315</v>
      </c>
      <c r="BD174" s="7" t="s">
        <v>1636</v>
      </c>
      <c r="BG174" s="7" t="e">
        <v>#N/A</v>
      </c>
      <c r="BH174" s="7" t="s">
        <v>11</v>
      </c>
      <c r="BI174" s="7" t="s">
        <v>473</v>
      </c>
      <c r="BJ174" s="7">
        <v>0</v>
      </c>
      <c r="BK174" s="7" t="s">
        <v>195</v>
      </c>
      <c r="BL174" s="7" t="e">
        <v>#N/A</v>
      </c>
      <c r="BM174" s="7" t="s">
        <v>1977</v>
      </c>
      <c r="BP174" s="235" t="str">
        <f t="shared" si="27"/>
        <v>PSN 207</v>
      </c>
      <c r="BQ174" s="225" t="s">
        <v>107</v>
      </c>
      <c r="BR174" s="171">
        <v>207</v>
      </c>
      <c r="BS174" s="171" t="s">
        <v>25</v>
      </c>
      <c r="BT174" s="253" t="s">
        <v>25</v>
      </c>
      <c r="BU174" s="241" t="s">
        <v>539</v>
      </c>
      <c r="BV174" s="241" t="s">
        <v>107</v>
      </c>
      <c r="BW174" s="241" t="s">
        <v>127</v>
      </c>
      <c r="CJ174" s="263">
        <f t="shared" si="30"/>
        <v>45330</v>
      </c>
      <c r="CK174" s="264">
        <f t="shared" si="36"/>
        <v>6</v>
      </c>
      <c r="CL174" s="263">
        <f t="shared" si="33"/>
        <v>45331</v>
      </c>
      <c r="CM174" s="262">
        <v>4</v>
      </c>
      <c r="CN174" s="262" t="str">
        <f t="shared" si="25"/>
        <v>D+5</v>
      </c>
      <c r="CO174" s="261" t="str">
        <f t="shared" si="26"/>
        <v>4D+5</v>
      </c>
      <c r="CP174" s="260" t="str">
        <f t="shared" si="34"/>
        <v>D+5</v>
      </c>
      <c r="CQ174" s="254" t="s">
        <v>2107</v>
      </c>
      <c r="EK174" s="282" t="s">
        <v>2108</v>
      </c>
      <c r="EL174" s="280" t="s">
        <v>8</v>
      </c>
      <c r="EM174" s="281" t="s">
        <v>57</v>
      </c>
      <c r="EN174" s="280" t="s">
        <v>1939</v>
      </c>
      <c r="EO174" s="280" t="s">
        <v>195</v>
      </c>
      <c r="EP174" s="281" t="s">
        <v>112</v>
      </c>
      <c r="EQ174" s="281" t="s">
        <v>57</v>
      </c>
      <c r="ER174" s="280" t="s">
        <v>1748</v>
      </c>
      <c r="HH174" s="170">
        <f t="shared" si="29"/>
        <v>2878</v>
      </c>
      <c r="HI174" s="252"/>
      <c r="HJ174" s="171" t="s">
        <v>2109</v>
      </c>
      <c r="HK174" s="171" t="s">
        <v>2110</v>
      </c>
      <c r="HL174" s="171" t="s">
        <v>1164</v>
      </c>
      <c r="HM174" s="251" t="s">
        <v>32</v>
      </c>
      <c r="HN174" s="237" t="s">
        <v>494</v>
      </c>
      <c r="HO174" s="238" t="s">
        <v>194</v>
      </c>
      <c r="HP174" s="238" t="s">
        <v>470</v>
      </c>
      <c r="HQ174" s="237" t="s">
        <v>650</v>
      </c>
      <c r="HR174" s="236" t="s">
        <v>107</v>
      </c>
      <c r="HS174" s="250" t="s">
        <v>723</v>
      </c>
      <c r="HT174" s="238" t="s">
        <v>8</v>
      </c>
      <c r="HU174" s="236" t="s">
        <v>8</v>
      </c>
      <c r="HV174" s="237" t="s">
        <v>101</v>
      </c>
      <c r="HW174" s="236" t="s">
        <v>15</v>
      </c>
    </row>
    <row r="175" spans="5:262" x14ac:dyDescent="0.2"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AF175" s="171" t="s">
        <v>2111</v>
      </c>
      <c r="AG175" s="225" t="s">
        <v>316</v>
      </c>
      <c r="AH175" s="225" t="s">
        <v>1741</v>
      </c>
      <c r="AI175" s="225" t="s">
        <v>316</v>
      </c>
      <c r="AJ175" s="225" t="s">
        <v>1742</v>
      </c>
      <c r="AL175" s="7"/>
      <c r="AQ175" s="7"/>
      <c r="AR175" s="7"/>
      <c r="AS175" s="7"/>
      <c r="AT175" s="7"/>
      <c r="AU175" s="7"/>
      <c r="AV175" s="7"/>
      <c r="AX175" s="7" t="s">
        <v>2112</v>
      </c>
      <c r="AY175" s="7" t="s">
        <v>56</v>
      </c>
      <c r="AZ175" s="7" t="s">
        <v>471</v>
      </c>
      <c r="BA175" s="7" t="s">
        <v>472</v>
      </c>
      <c r="BB175" s="7" t="s">
        <v>195</v>
      </c>
      <c r="BC175" s="7" t="s">
        <v>103</v>
      </c>
      <c r="BD175" s="7" t="s">
        <v>1636</v>
      </c>
      <c r="BG175" s="7" t="e">
        <v>#N/A</v>
      </c>
      <c r="BH175" s="7" t="s">
        <v>56</v>
      </c>
      <c r="BI175" s="7" t="s">
        <v>110</v>
      </c>
      <c r="BJ175" s="7">
        <v>0</v>
      </c>
      <c r="BK175" s="7" t="s">
        <v>194</v>
      </c>
      <c r="BL175" s="7" t="e">
        <v>#N/A</v>
      </c>
      <c r="BM175" s="7" t="s">
        <v>1636</v>
      </c>
      <c r="BP175" s="235" t="str">
        <f t="shared" si="27"/>
        <v>PSN 223</v>
      </c>
      <c r="BQ175" s="225" t="s">
        <v>107</v>
      </c>
      <c r="BR175" s="171">
        <v>223</v>
      </c>
      <c r="BS175" s="171" t="s">
        <v>25</v>
      </c>
      <c r="BT175" s="253" t="s">
        <v>25</v>
      </c>
      <c r="BU175" s="241" t="s">
        <v>485</v>
      </c>
      <c r="BV175" s="241" t="s">
        <v>107</v>
      </c>
      <c r="BW175" s="241" t="s">
        <v>127</v>
      </c>
      <c r="CJ175" s="256">
        <f t="shared" si="30"/>
        <v>45331</v>
      </c>
      <c r="CK175" s="257">
        <f t="shared" si="36"/>
        <v>7</v>
      </c>
      <c r="CL175" s="256">
        <f t="shared" si="33"/>
        <v>45331.041666666664</v>
      </c>
      <c r="CM175" s="254">
        <v>1</v>
      </c>
      <c r="CN175" s="254" t="str">
        <f t="shared" si="25"/>
        <v>D+6</v>
      </c>
      <c r="CO175" s="255" t="str">
        <f t="shared" si="26"/>
        <v>1D+6</v>
      </c>
      <c r="CP175" s="260" t="str">
        <f t="shared" si="34"/>
        <v>D+5</v>
      </c>
      <c r="CQ175" s="254" t="s">
        <v>2107</v>
      </c>
      <c r="EK175" s="282" t="s">
        <v>2113</v>
      </c>
      <c r="EL175" s="280" t="s">
        <v>8</v>
      </c>
      <c r="EM175" s="281" t="s">
        <v>113</v>
      </c>
      <c r="EN175" s="280" t="s">
        <v>1939</v>
      </c>
      <c r="EO175" s="280" t="s">
        <v>195</v>
      </c>
      <c r="EP175" s="281" t="s">
        <v>113</v>
      </c>
      <c r="EQ175" s="281" t="s">
        <v>57</v>
      </c>
      <c r="ER175" s="280" t="s">
        <v>1748</v>
      </c>
      <c r="HH175" s="170">
        <f t="shared" si="29"/>
        <v>2881</v>
      </c>
      <c r="HI175" s="252"/>
      <c r="HJ175" s="171" t="s">
        <v>2114</v>
      </c>
      <c r="HK175" s="171" t="s">
        <v>2115</v>
      </c>
      <c r="HL175" s="171" t="s">
        <v>1164</v>
      </c>
      <c r="HM175" s="251" t="s">
        <v>32</v>
      </c>
      <c r="HN175" s="237" t="s">
        <v>494</v>
      </c>
      <c r="HO175" s="238" t="s">
        <v>194</v>
      </c>
      <c r="HP175" s="238" t="s">
        <v>470</v>
      </c>
      <c r="HQ175" s="237" t="s">
        <v>650</v>
      </c>
      <c r="HR175" s="236" t="s">
        <v>107</v>
      </c>
      <c r="HS175" s="250" t="s">
        <v>53</v>
      </c>
      <c r="HT175" s="238" t="s">
        <v>8</v>
      </c>
      <c r="HU175" s="236" t="s">
        <v>8</v>
      </c>
      <c r="HV175" s="237" t="s">
        <v>101</v>
      </c>
      <c r="HW175" s="236" t="s">
        <v>15</v>
      </c>
    </row>
    <row r="176" spans="5:262" x14ac:dyDescent="0.2"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AF176" s="171" t="s">
        <v>2116</v>
      </c>
      <c r="AG176" s="225" t="s">
        <v>316</v>
      </c>
      <c r="AH176" s="225" t="s">
        <v>1741</v>
      </c>
      <c r="AI176" s="225" t="s">
        <v>316</v>
      </c>
      <c r="AJ176" s="225" t="s">
        <v>1742</v>
      </c>
      <c r="AL176" s="7"/>
      <c r="AQ176" s="7"/>
      <c r="AR176" s="7"/>
      <c r="AS176" s="7"/>
      <c r="AT176" s="7"/>
      <c r="AU176" s="7"/>
      <c r="AV176" s="7"/>
      <c r="AX176" s="7" t="s">
        <v>2117</v>
      </c>
      <c r="AY176" s="7" t="s">
        <v>56</v>
      </c>
      <c r="AZ176" s="7" t="s">
        <v>1098</v>
      </c>
      <c r="BA176" s="7" t="s">
        <v>472</v>
      </c>
      <c r="BB176" s="7" t="s">
        <v>195</v>
      </c>
      <c r="BC176" s="7" t="s">
        <v>103</v>
      </c>
      <c r="BD176" s="7" t="s">
        <v>1636</v>
      </c>
      <c r="BG176" s="7" t="e">
        <v>#N/A</v>
      </c>
      <c r="BH176" s="7" t="s">
        <v>56</v>
      </c>
      <c r="BI176" s="7" t="s">
        <v>100</v>
      </c>
      <c r="BJ176" s="7">
        <v>0</v>
      </c>
      <c r="BK176" s="7" t="s">
        <v>195</v>
      </c>
      <c r="BL176" s="7" t="e">
        <v>#N/A</v>
      </c>
      <c r="BM176" s="7" t="s">
        <v>1636</v>
      </c>
      <c r="BP176" s="235" t="str">
        <f t="shared" si="27"/>
        <v>PSN 205 - COPERSUCAR1;</v>
      </c>
      <c r="BQ176" s="225" t="s">
        <v>107</v>
      </c>
      <c r="BR176" s="171" t="s">
        <v>843</v>
      </c>
      <c r="BS176" s="171" t="s">
        <v>25</v>
      </c>
      <c r="BT176" s="253" t="s">
        <v>25</v>
      </c>
      <c r="BU176" s="241" t="s">
        <v>517</v>
      </c>
      <c r="BV176" s="241" t="s">
        <v>107</v>
      </c>
      <c r="BW176" s="241" t="s">
        <v>127</v>
      </c>
      <c r="CJ176" s="248">
        <f t="shared" si="30"/>
        <v>45331</v>
      </c>
      <c r="CK176" s="249">
        <f t="shared" si="36"/>
        <v>7</v>
      </c>
      <c r="CL176" s="248">
        <f t="shared" si="33"/>
        <v>45331.083333333336</v>
      </c>
      <c r="CM176" s="215">
        <v>1</v>
      </c>
      <c r="CN176" s="215" t="str">
        <f t="shared" si="25"/>
        <v>D+6</v>
      </c>
      <c r="CO176" s="219" t="str">
        <f t="shared" si="26"/>
        <v>1D+6</v>
      </c>
      <c r="CP176" s="260" t="str">
        <f t="shared" si="34"/>
        <v>D+5</v>
      </c>
      <c r="CQ176" s="215" t="s">
        <v>2107</v>
      </c>
      <c r="EK176" s="282" t="s">
        <v>2118</v>
      </c>
      <c r="EL176" s="280" t="s">
        <v>8</v>
      </c>
      <c r="EM176" s="281" t="s">
        <v>113</v>
      </c>
      <c r="EN176" s="280" t="s">
        <v>1939</v>
      </c>
      <c r="EO176" s="280" t="s">
        <v>194</v>
      </c>
      <c r="EP176" s="281" t="s">
        <v>113</v>
      </c>
      <c r="EQ176" s="281" t="s">
        <v>57</v>
      </c>
      <c r="ER176" s="280" t="s">
        <v>1748</v>
      </c>
      <c r="HH176" s="170">
        <f t="shared" si="29"/>
        <v>2887</v>
      </c>
      <c r="HI176" s="252"/>
      <c r="HJ176" s="171" t="s">
        <v>2119</v>
      </c>
      <c r="HK176" s="171" t="s">
        <v>524</v>
      </c>
      <c r="HL176" s="171" t="s">
        <v>493</v>
      </c>
      <c r="HM176" s="251" t="s">
        <v>32</v>
      </c>
      <c r="HN176" s="237" t="s">
        <v>494</v>
      </c>
      <c r="HO176" s="238" t="s">
        <v>194</v>
      </c>
      <c r="HP176" s="238" t="s">
        <v>470</v>
      </c>
      <c r="HQ176" s="237" t="s">
        <v>332</v>
      </c>
      <c r="HR176" s="236" t="s">
        <v>100</v>
      </c>
      <c r="HS176" s="250" t="s">
        <v>525</v>
      </c>
      <c r="HT176" s="238" t="s">
        <v>8</v>
      </c>
      <c r="HU176" s="236" t="s">
        <v>29</v>
      </c>
      <c r="HV176" s="237" t="s">
        <v>101</v>
      </c>
      <c r="HW176" s="236" t="s">
        <v>15</v>
      </c>
    </row>
    <row r="177" spans="5:231" x14ac:dyDescent="0.2"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AF177" s="171" t="s">
        <v>2120</v>
      </c>
      <c r="AG177" s="225" t="s">
        <v>2120</v>
      </c>
      <c r="AH177" s="225" t="s">
        <v>1741</v>
      </c>
      <c r="AI177" s="225" t="s">
        <v>316</v>
      </c>
      <c r="AJ177" s="225" t="s">
        <v>1742</v>
      </c>
      <c r="AL177" s="7"/>
      <c r="AQ177" s="7"/>
      <c r="AR177" s="7"/>
      <c r="AS177" s="7"/>
      <c r="AT177" s="7"/>
      <c r="AU177" s="7"/>
      <c r="AV177" s="7"/>
      <c r="AX177" s="7" t="s">
        <v>2121</v>
      </c>
      <c r="AY177" s="7" t="s">
        <v>56</v>
      </c>
      <c r="AZ177" s="7" t="s">
        <v>1098</v>
      </c>
      <c r="BA177" s="7" t="s">
        <v>472</v>
      </c>
      <c r="BB177" s="7" t="s">
        <v>195</v>
      </c>
      <c r="BC177" s="7" t="s">
        <v>101</v>
      </c>
      <c r="BD177" s="7" t="s">
        <v>1636</v>
      </c>
      <c r="BG177" s="7" t="s">
        <v>2122</v>
      </c>
      <c r="BH177" s="7" t="s">
        <v>56</v>
      </c>
      <c r="BI177" s="7" t="s">
        <v>100</v>
      </c>
      <c r="BJ177" s="7" t="s">
        <v>557</v>
      </c>
      <c r="BK177" s="7" t="s">
        <v>195</v>
      </c>
      <c r="BL177" s="7" t="s">
        <v>103</v>
      </c>
      <c r="BM177" s="7" t="s">
        <v>1636</v>
      </c>
      <c r="BP177" s="235" t="str">
        <f t="shared" si="27"/>
        <v>PSN 206 - COPERSUCAR2;</v>
      </c>
      <c r="BQ177" s="225" t="s">
        <v>107</v>
      </c>
      <c r="BR177" s="171" t="s">
        <v>861</v>
      </c>
      <c r="BS177" s="171" t="s">
        <v>25</v>
      </c>
      <c r="BT177" s="253" t="s">
        <v>25</v>
      </c>
      <c r="BU177" s="241" t="s">
        <v>517</v>
      </c>
      <c r="BV177" s="241" t="s">
        <v>107</v>
      </c>
      <c r="BW177" s="241" t="s">
        <v>127</v>
      </c>
      <c r="CJ177" s="248">
        <f t="shared" si="30"/>
        <v>45331</v>
      </c>
      <c r="CK177" s="249">
        <f t="shared" si="36"/>
        <v>7</v>
      </c>
      <c r="CL177" s="248">
        <f t="shared" si="33"/>
        <v>45331.125</v>
      </c>
      <c r="CM177" s="215">
        <v>1</v>
      </c>
      <c r="CN177" s="215" t="str">
        <f t="shared" si="25"/>
        <v>D+6</v>
      </c>
      <c r="CO177" s="219" t="str">
        <f t="shared" si="26"/>
        <v>1D+6</v>
      </c>
      <c r="CP177" s="260" t="str">
        <f t="shared" si="34"/>
        <v>D+5</v>
      </c>
      <c r="CQ177" s="215" t="s">
        <v>2107</v>
      </c>
      <c r="EK177" s="282" t="s">
        <v>2118</v>
      </c>
      <c r="EL177" s="280" t="s">
        <v>8</v>
      </c>
      <c r="EM177" s="281" t="s">
        <v>113</v>
      </c>
      <c r="EN177" s="280" t="s">
        <v>1939</v>
      </c>
      <c r="EO177" s="280" t="s">
        <v>194</v>
      </c>
      <c r="EP177" s="281" t="s">
        <v>113</v>
      </c>
      <c r="EQ177" s="281" t="s">
        <v>57</v>
      </c>
      <c r="ER177" s="280" t="s">
        <v>1748</v>
      </c>
      <c r="HH177" s="170">
        <f t="shared" si="29"/>
        <v>2889</v>
      </c>
      <c r="HI177" s="252"/>
      <c r="HJ177" s="171" t="s">
        <v>2123</v>
      </c>
      <c r="HK177" s="171" t="s">
        <v>660</v>
      </c>
      <c r="HL177" s="171" t="s">
        <v>661</v>
      </c>
      <c r="HM177" s="251" t="s">
        <v>32</v>
      </c>
      <c r="HN177" s="237" t="s">
        <v>494</v>
      </c>
      <c r="HO177" s="238" t="s">
        <v>194</v>
      </c>
      <c r="HP177" s="238" t="s">
        <v>470</v>
      </c>
      <c r="HQ177" s="237" t="s">
        <v>332</v>
      </c>
      <c r="HR177" s="236" t="s">
        <v>100</v>
      </c>
      <c r="HS177" s="250" t="s">
        <v>557</v>
      </c>
      <c r="HT177" s="238" t="s">
        <v>8</v>
      </c>
      <c r="HU177" s="236" t="s">
        <v>27</v>
      </c>
      <c r="HV177" s="237" t="s">
        <v>101</v>
      </c>
      <c r="HW177" s="236" t="s">
        <v>15</v>
      </c>
    </row>
    <row r="178" spans="5:231" x14ac:dyDescent="0.2"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AF178" s="171" t="s">
        <v>2124</v>
      </c>
      <c r="AG178" s="225" t="s">
        <v>2120</v>
      </c>
      <c r="AH178" s="225" t="s">
        <v>1741</v>
      </c>
      <c r="AI178" s="225" t="s">
        <v>316</v>
      </c>
      <c r="AJ178" s="225" t="s">
        <v>1742</v>
      </c>
      <c r="AL178" s="7"/>
      <c r="AQ178" s="7"/>
      <c r="AR178" s="7"/>
      <c r="AS178" s="7"/>
      <c r="AT178" s="7"/>
      <c r="AU178" s="7"/>
      <c r="AV178" s="7"/>
      <c r="AX178" s="7" t="s">
        <v>2125</v>
      </c>
      <c r="AY178" s="7" t="s">
        <v>56</v>
      </c>
      <c r="AZ178" s="7" t="s">
        <v>2126</v>
      </c>
      <c r="BA178" s="7"/>
      <c r="BB178" s="7" t="s">
        <v>194</v>
      </c>
      <c r="BC178" s="7" t="s">
        <v>101</v>
      </c>
      <c r="BD178" s="7" t="s">
        <v>1636</v>
      </c>
      <c r="BG178" s="7" t="e">
        <v>#N/A</v>
      </c>
      <c r="BH178" s="7" t="s">
        <v>56</v>
      </c>
      <c r="BI178" s="7" t="s">
        <v>100</v>
      </c>
      <c r="BJ178" s="7">
        <v>0</v>
      </c>
      <c r="BK178" s="7" t="s">
        <v>194</v>
      </c>
      <c r="BL178" s="7" t="e">
        <v>#N/A</v>
      </c>
      <c r="BM178" s="7" t="s">
        <v>1636</v>
      </c>
      <c r="BP178" s="235" t="str">
        <f t="shared" si="27"/>
        <v>PSN 207 - COPERSUCAR3;</v>
      </c>
      <c r="BQ178" s="225" t="s">
        <v>107</v>
      </c>
      <c r="BR178" s="171" t="s">
        <v>878</v>
      </c>
      <c r="BS178" s="171" t="s">
        <v>25</v>
      </c>
      <c r="BT178" s="253" t="s">
        <v>25</v>
      </c>
      <c r="BU178" s="241" t="s">
        <v>539</v>
      </c>
      <c r="BV178" s="241" t="s">
        <v>107</v>
      </c>
      <c r="BW178" s="241" t="s">
        <v>127</v>
      </c>
      <c r="CJ178" s="248">
        <f t="shared" si="30"/>
        <v>45331</v>
      </c>
      <c r="CK178" s="249">
        <f t="shared" si="36"/>
        <v>7</v>
      </c>
      <c r="CL178" s="248">
        <f t="shared" si="33"/>
        <v>45331.166666666664</v>
      </c>
      <c r="CM178" s="215">
        <v>1</v>
      </c>
      <c r="CN178" s="215" t="str">
        <f t="shared" si="25"/>
        <v>D+6</v>
      </c>
      <c r="CO178" s="219" t="str">
        <f t="shared" si="26"/>
        <v>1D+6</v>
      </c>
      <c r="CP178" s="260" t="str">
        <f t="shared" si="34"/>
        <v>D+5</v>
      </c>
      <c r="CQ178" s="215" t="s">
        <v>2107</v>
      </c>
      <c r="EK178" s="240"/>
      <c r="EL178" s="220"/>
      <c r="EM178" s="239"/>
      <c r="EN178" s="220"/>
      <c r="EO178" s="220"/>
      <c r="EP178" s="239"/>
      <c r="EQ178" s="239"/>
      <c r="ER178" s="220"/>
      <c r="HH178" s="170">
        <f t="shared" si="29"/>
        <v>2890</v>
      </c>
      <c r="HI178" s="252"/>
      <c r="HJ178" s="171" t="s">
        <v>2127</v>
      </c>
      <c r="HK178" s="171" t="s">
        <v>722</v>
      </c>
      <c r="HL178" s="171" t="s">
        <v>547</v>
      </c>
      <c r="HM178" s="251" t="s">
        <v>32</v>
      </c>
      <c r="HN178" s="237" t="s">
        <v>494</v>
      </c>
      <c r="HO178" s="238" t="s">
        <v>194</v>
      </c>
      <c r="HP178" s="238" t="s">
        <v>470</v>
      </c>
      <c r="HQ178" s="237" t="s">
        <v>332</v>
      </c>
      <c r="HR178" s="236" t="s">
        <v>107</v>
      </c>
      <c r="HS178" s="250" t="s">
        <v>723</v>
      </c>
      <c r="HT178" s="238" t="s">
        <v>8</v>
      </c>
      <c r="HU178" s="236" t="s">
        <v>8</v>
      </c>
      <c r="HV178" s="237" t="s">
        <v>101</v>
      </c>
      <c r="HW178" s="236" t="s">
        <v>15</v>
      </c>
    </row>
    <row r="179" spans="5:231" x14ac:dyDescent="0.2"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AF179" s="171" t="s">
        <v>2128</v>
      </c>
      <c r="AG179" s="225" t="s">
        <v>2120</v>
      </c>
      <c r="AH179" s="225" t="s">
        <v>1741</v>
      </c>
      <c r="AI179" s="225" t="s">
        <v>316</v>
      </c>
      <c r="AJ179" s="225" t="s">
        <v>1742</v>
      </c>
      <c r="AL179" s="7"/>
      <c r="AQ179" s="7"/>
      <c r="AR179" s="7"/>
      <c r="AS179" s="7"/>
      <c r="AT179" s="7"/>
      <c r="AU179" s="7"/>
      <c r="AV179" s="7"/>
      <c r="AX179" s="7" t="s">
        <v>2129</v>
      </c>
      <c r="AY179" s="7" t="s">
        <v>56</v>
      </c>
      <c r="AZ179" s="7" t="s">
        <v>1711</v>
      </c>
      <c r="BA179" s="7"/>
      <c r="BB179" s="7" t="s">
        <v>194</v>
      </c>
      <c r="BC179" s="7" t="s">
        <v>101</v>
      </c>
      <c r="BD179" s="7" t="s">
        <v>1636</v>
      </c>
      <c r="BG179" s="7" t="s">
        <v>2130</v>
      </c>
      <c r="BH179" s="7" t="s">
        <v>56</v>
      </c>
      <c r="BI179" s="7" t="s">
        <v>107</v>
      </c>
      <c r="BJ179" s="7" t="s">
        <v>681</v>
      </c>
      <c r="BK179" s="7" t="s">
        <v>195</v>
      </c>
      <c r="BL179" s="7" t="s">
        <v>101</v>
      </c>
      <c r="BM179" s="7" t="s">
        <v>1636</v>
      </c>
      <c r="BP179" s="235" t="str">
        <f t="shared" si="27"/>
        <v>PSN 223 - COPERSUCAR0;</v>
      </c>
      <c r="BQ179" s="225" t="s">
        <v>107</v>
      </c>
      <c r="BR179" s="171" t="s">
        <v>824</v>
      </c>
      <c r="BS179" s="171" t="s">
        <v>25</v>
      </c>
      <c r="BT179" s="253" t="s">
        <v>25</v>
      </c>
      <c r="BU179" s="241" t="s">
        <v>485</v>
      </c>
      <c r="BV179" s="241" t="s">
        <v>107</v>
      </c>
      <c r="BW179" s="241" t="s">
        <v>127</v>
      </c>
      <c r="CJ179" s="248">
        <f t="shared" si="30"/>
        <v>45331</v>
      </c>
      <c r="CK179" s="249">
        <f t="shared" si="36"/>
        <v>7</v>
      </c>
      <c r="CL179" s="248">
        <f t="shared" si="33"/>
        <v>45331.208333333336</v>
      </c>
      <c r="CM179" s="215">
        <v>1</v>
      </c>
      <c r="CN179" s="215" t="str">
        <f t="shared" si="25"/>
        <v>D+6</v>
      </c>
      <c r="CO179" s="219" t="str">
        <f t="shared" si="26"/>
        <v>1D+6</v>
      </c>
      <c r="CP179" s="260" t="str">
        <f t="shared" si="34"/>
        <v>D+5</v>
      </c>
      <c r="CQ179" s="215" t="s">
        <v>2107</v>
      </c>
      <c r="EK179" s="240"/>
      <c r="EL179" s="220"/>
      <c r="EM179" s="239"/>
      <c r="EN179" s="220"/>
      <c r="EO179" s="220"/>
      <c r="EP179" s="239"/>
      <c r="EQ179" s="239"/>
      <c r="ER179" s="220"/>
      <c r="HH179" s="170">
        <f t="shared" si="29"/>
        <v>2891</v>
      </c>
      <c r="HI179" s="252"/>
      <c r="HJ179" s="171" t="s">
        <v>2131</v>
      </c>
      <c r="HK179" s="171" t="s">
        <v>740</v>
      </c>
      <c r="HL179" s="171" t="s">
        <v>547</v>
      </c>
      <c r="HM179" s="251" t="s">
        <v>32</v>
      </c>
      <c r="HN179" s="237" t="s">
        <v>494</v>
      </c>
      <c r="HO179" s="238" t="s">
        <v>194</v>
      </c>
      <c r="HP179" s="238" t="s">
        <v>470</v>
      </c>
      <c r="HQ179" s="237" t="s">
        <v>332</v>
      </c>
      <c r="HR179" s="236" t="s">
        <v>107</v>
      </c>
      <c r="HS179" s="250" t="s">
        <v>741</v>
      </c>
      <c r="HT179" s="238" t="s">
        <v>8</v>
      </c>
      <c r="HU179" s="236" t="s">
        <v>8</v>
      </c>
      <c r="HV179" s="237" t="s">
        <v>101</v>
      </c>
      <c r="HW179" s="236" t="s">
        <v>15</v>
      </c>
    </row>
    <row r="180" spans="5:231" x14ac:dyDescent="0.2"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AF180" s="171" t="s">
        <v>2132</v>
      </c>
      <c r="AG180" s="225" t="s">
        <v>2133</v>
      </c>
      <c r="AH180" s="225" t="s">
        <v>1741</v>
      </c>
      <c r="AI180" s="225" t="s">
        <v>316</v>
      </c>
      <c r="AJ180" s="225" t="s">
        <v>1742</v>
      </c>
      <c r="AL180" s="7"/>
      <c r="AQ180" s="7"/>
      <c r="AR180" s="7"/>
      <c r="AS180" s="7"/>
      <c r="AT180" s="7"/>
      <c r="AU180" s="7"/>
      <c r="AV180" s="7"/>
      <c r="AX180" s="7" t="s">
        <v>2134</v>
      </c>
      <c r="AY180" s="7" t="s">
        <v>56</v>
      </c>
      <c r="AZ180" s="7" t="s">
        <v>1252</v>
      </c>
      <c r="BA180" s="7" t="s">
        <v>472</v>
      </c>
      <c r="BB180" s="7" t="s">
        <v>195</v>
      </c>
      <c r="BC180" s="7" t="s">
        <v>103</v>
      </c>
      <c r="BD180" s="7" t="s">
        <v>1636</v>
      </c>
      <c r="BG180" s="7" t="e">
        <v>#N/A</v>
      </c>
      <c r="BH180" s="7" t="s">
        <v>56</v>
      </c>
      <c r="BI180" s="7" t="s">
        <v>107</v>
      </c>
      <c r="BJ180" s="7">
        <v>0</v>
      </c>
      <c r="BK180" s="7" t="s">
        <v>195</v>
      </c>
      <c r="BL180" s="7" t="e">
        <v>#N/A</v>
      </c>
      <c r="BM180" s="7" t="s">
        <v>1636</v>
      </c>
      <c r="BP180" s="235" t="str">
        <f t="shared" si="27"/>
        <v>PSN COPERSUCAR</v>
      </c>
      <c r="BQ180" s="225" t="s">
        <v>107</v>
      </c>
      <c r="BR180" s="171" t="s">
        <v>615</v>
      </c>
      <c r="BS180" s="171" t="s">
        <v>25</v>
      </c>
      <c r="BT180" s="253" t="s">
        <v>25</v>
      </c>
      <c r="BU180" s="241" t="s">
        <v>517</v>
      </c>
      <c r="BV180" s="241" t="s">
        <v>107</v>
      </c>
      <c r="BW180" s="241" t="s">
        <v>127</v>
      </c>
      <c r="CJ180" s="245">
        <f t="shared" si="30"/>
        <v>45331</v>
      </c>
      <c r="CK180" s="246">
        <f t="shared" si="36"/>
        <v>7</v>
      </c>
      <c r="CL180" s="245">
        <f t="shared" si="33"/>
        <v>45331.25</v>
      </c>
      <c r="CM180" s="242">
        <v>1</v>
      </c>
      <c r="CN180" s="242" t="str">
        <f t="shared" si="25"/>
        <v>D+6</v>
      </c>
      <c r="CO180" s="244" t="str">
        <f t="shared" si="26"/>
        <v>1D+6</v>
      </c>
      <c r="CP180" s="260" t="str">
        <f t="shared" si="34"/>
        <v>D+5</v>
      </c>
      <c r="CQ180" s="242" t="s">
        <v>2107</v>
      </c>
      <c r="EK180" s="240"/>
      <c r="EL180" s="220"/>
      <c r="EM180" s="239"/>
      <c r="EN180" s="220"/>
      <c r="EO180" s="220"/>
      <c r="EP180" s="239"/>
      <c r="EQ180" s="239"/>
      <c r="ER180" s="220"/>
      <c r="HH180" s="170">
        <f t="shared" si="29"/>
        <v>2892</v>
      </c>
      <c r="HI180" s="252"/>
      <c r="HJ180" s="171" t="s">
        <v>2135</v>
      </c>
      <c r="HK180" s="171" t="s">
        <v>2054</v>
      </c>
      <c r="HL180" s="171" t="s">
        <v>1164</v>
      </c>
      <c r="HM180" s="251" t="s">
        <v>32</v>
      </c>
      <c r="HN180" s="237" t="s">
        <v>494</v>
      </c>
      <c r="HO180" s="238" t="s">
        <v>194</v>
      </c>
      <c r="HP180" s="238" t="s">
        <v>470</v>
      </c>
      <c r="HQ180" s="237" t="s">
        <v>650</v>
      </c>
      <c r="HR180" s="236" t="s">
        <v>107</v>
      </c>
      <c r="HS180" s="250" t="s">
        <v>705</v>
      </c>
      <c r="HT180" s="238" t="s">
        <v>8</v>
      </c>
      <c r="HU180" s="236" t="s">
        <v>8</v>
      </c>
      <c r="HV180" s="237" t="s">
        <v>101</v>
      </c>
      <c r="HW180" s="236" t="s">
        <v>15</v>
      </c>
    </row>
    <row r="181" spans="5:231" x14ac:dyDescent="0.2"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AF181" s="171" t="s">
        <v>2133</v>
      </c>
      <c r="AG181" s="225" t="s">
        <v>2133</v>
      </c>
      <c r="AH181" s="225" t="s">
        <v>1741</v>
      </c>
      <c r="AI181" s="225" t="s">
        <v>316</v>
      </c>
      <c r="AJ181" s="225" t="s">
        <v>1742</v>
      </c>
      <c r="AL181" s="7"/>
      <c r="AQ181" s="7"/>
      <c r="AR181" s="7"/>
      <c r="AS181" s="7"/>
      <c r="AT181" s="7"/>
      <c r="AU181" s="7"/>
      <c r="AV181" s="7"/>
      <c r="AX181" s="7" t="e">
        <v>#N/A</v>
      </c>
      <c r="AY181" s="7" t="s">
        <v>56</v>
      </c>
      <c r="AZ181" s="7" t="s">
        <v>2067</v>
      </c>
      <c r="BA181" s="7" t="s">
        <v>8</v>
      </c>
      <c r="BB181" s="7" t="s">
        <v>194</v>
      </c>
      <c r="BC181" s="7" t="e">
        <v>#N/A</v>
      </c>
      <c r="BD181" s="7" t="s">
        <v>1636</v>
      </c>
      <c r="BG181" s="7" t="e">
        <v>#N/A</v>
      </c>
      <c r="BH181" s="7" t="s">
        <v>56</v>
      </c>
      <c r="BI181" s="7" t="s">
        <v>110</v>
      </c>
      <c r="BJ181" s="7">
        <v>0</v>
      </c>
      <c r="BK181" s="7" t="s">
        <v>195</v>
      </c>
      <c r="BL181" s="7" t="e">
        <v>#N/A</v>
      </c>
      <c r="BM181" s="7" t="s">
        <v>1636</v>
      </c>
      <c r="BP181" s="235" t="str">
        <f t="shared" si="27"/>
        <v>PSN COPERSUCAR0</v>
      </c>
      <c r="BQ181" s="225" t="s">
        <v>107</v>
      </c>
      <c r="BR181" s="171" t="s">
        <v>1793</v>
      </c>
      <c r="BS181" s="171" t="s">
        <v>25</v>
      </c>
      <c r="BT181" s="253" t="s">
        <v>25</v>
      </c>
      <c r="BU181" s="241" t="s">
        <v>485</v>
      </c>
      <c r="BV181" s="241" t="s">
        <v>107</v>
      </c>
      <c r="BW181" s="241" t="s">
        <v>127</v>
      </c>
      <c r="CJ181" s="256">
        <f t="shared" si="30"/>
        <v>45331</v>
      </c>
      <c r="CK181" s="257">
        <f t="shared" si="36"/>
        <v>7</v>
      </c>
      <c r="CL181" s="256">
        <f t="shared" si="33"/>
        <v>45331.291666666664</v>
      </c>
      <c r="CM181" s="254">
        <v>2</v>
      </c>
      <c r="CN181" s="254" t="str">
        <f t="shared" si="25"/>
        <v>D+6</v>
      </c>
      <c r="CO181" s="255" t="str">
        <f t="shared" si="26"/>
        <v>2D+6</v>
      </c>
      <c r="CP181" s="260" t="str">
        <f t="shared" si="34"/>
        <v>D+5</v>
      </c>
      <c r="CQ181" s="254" t="s">
        <v>2107</v>
      </c>
      <c r="EK181" s="240"/>
      <c r="EL181" s="220"/>
      <c r="EM181" s="239"/>
      <c r="EN181" s="220"/>
      <c r="EO181" s="220"/>
      <c r="EP181" s="239"/>
      <c r="EQ181" s="239"/>
      <c r="ER181" s="220"/>
      <c r="HH181" s="170">
        <f t="shared" si="29"/>
        <v>2894</v>
      </c>
      <c r="HI181" s="252"/>
      <c r="HJ181" s="171" t="s">
        <v>2136</v>
      </c>
      <c r="HK181" s="171" t="s">
        <v>885</v>
      </c>
      <c r="HL181" s="171" t="s">
        <v>886</v>
      </c>
      <c r="HM181" s="251" t="s">
        <v>32</v>
      </c>
      <c r="HN181" s="237" t="s">
        <v>494</v>
      </c>
      <c r="HO181" s="238" t="s">
        <v>194</v>
      </c>
      <c r="HP181" s="238" t="s">
        <v>470</v>
      </c>
      <c r="HQ181" s="237" t="s">
        <v>332</v>
      </c>
      <c r="HR181" s="236" t="s">
        <v>107</v>
      </c>
      <c r="HS181" s="250" t="s">
        <v>741</v>
      </c>
      <c r="HT181" s="238" t="s">
        <v>8</v>
      </c>
      <c r="HU181" s="236" t="s">
        <v>24</v>
      </c>
      <c r="HV181" s="237" t="s">
        <v>101</v>
      </c>
      <c r="HW181" s="236" t="s">
        <v>15</v>
      </c>
    </row>
    <row r="182" spans="5:231" x14ac:dyDescent="0.2"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AF182" s="171" t="s">
        <v>2137</v>
      </c>
      <c r="AG182" s="225" t="s">
        <v>2133</v>
      </c>
      <c r="AH182" s="225" t="s">
        <v>1741</v>
      </c>
      <c r="AI182" s="225" t="s">
        <v>316</v>
      </c>
      <c r="AJ182" s="225" t="s">
        <v>1742</v>
      </c>
      <c r="AL182" s="7"/>
      <c r="AQ182" s="7"/>
      <c r="AR182" s="7"/>
      <c r="AS182" s="7"/>
      <c r="AT182" s="7"/>
      <c r="AU182" s="7"/>
      <c r="AV182" s="7"/>
      <c r="AX182" s="7" t="s">
        <v>2138</v>
      </c>
      <c r="AY182" s="7" t="s">
        <v>56</v>
      </c>
      <c r="AZ182" s="7" t="s">
        <v>100</v>
      </c>
      <c r="BA182" s="7" t="s">
        <v>961</v>
      </c>
      <c r="BB182" s="7" t="s">
        <v>194</v>
      </c>
      <c r="BC182" s="7" t="s">
        <v>315</v>
      </c>
      <c r="BD182" s="7" t="s">
        <v>1636</v>
      </c>
      <c r="BG182" s="7" t="e">
        <v>#N/A</v>
      </c>
      <c r="BH182" s="7" t="s">
        <v>56</v>
      </c>
      <c r="BI182" s="7" t="s">
        <v>473</v>
      </c>
      <c r="BJ182" s="7">
        <v>0</v>
      </c>
      <c r="BK182" s="7" t="s">
        <v>195</v>
      </c>
      <c r="BL182" s="7" t="e">
        <v>#N/A</v>
      </c>
      <c r="BM182" s="7" t="s">
        <v>1636</v>
      </c>
      <c r="BP182" s="235" t="str">
        <f t="shared" si="27"/>
        <v>PSN COPERSUCAR1</v>
      </c>
      <c r="BQ182" s="225" t="s">
        <v>107</v>
      </c>
      <c r="BR182" s="171" t="s">
        <v>842</v>
      </c>
      <c r="BS182" s="171" t="s">
        <v>25</v>
      </c>
      <c r="BT182" s="253" t="s">
        <v>25</v>
      </c>
      <c r="BU182" s="241" t="s">
        <v>517</v>
      </c>
      <c r="BV182" s="241" t="s">
        <v>107</v>
      </c>
      <c r="BW182" s="241" t="s">
        <v>127</v>
      </c>
      <c r="CJ182" s="248">
        <f t="shared" si="30"/>
        <v>45331</v>
      </c>
      <c r="CK182" s="249">
        <f t="shared" si="36"/>
        <v>7</v>
      </c>
      <c r="CL182" s="248">
        <f t="shared" si="33"/>
        <v>45331.333333333336</v>
      </c>
      <c r="CM182" s="215">
        <v>2</v>
      </c>
      <c r="CN182" s="215" t="str">
        <f t="shared" si="25"/>
        <v>D+6</v>
      </c>
      <c r="CO182" s="219" t="str">
        <f t="shared" si="26"/>
        <v>2D+6</v>
      </c>
      <c r="CP182" s="259" t="str">
        <f t="shared" si="34"/>
        <v>D+5</v>
      </c>
      <c r="CQ182" s="215" t="s">
        <v>2107</v>
      </c>
      <c r="EK182" s="240"/>
      <c r="EL182" s="220"/>
      <c r="EM182" s="239"/>
      <c r="EN182" s="220"/>
      <c r="EO182" s="220"/>
      <c r="EP182" s="239"/>
      <c r="EQ182" s="239"/>
      <c r="ER182" s="220"/>
      <c r="HH182" s="170">
        <f t="shared" si="29"/>
        <v>2902</v>
      </c>
      <c r="HI182" s="252"/>
      <c r="HJ182" s="171" t="s">
        <v>2139</v>
      </c>
      <c r="HK182" s="171" t="s">
        <v>675</v>
      </c>
      <c r="HL182" s="171" t="s">
        <v>661</v>
      </c>
      <c r="HM182" s="251" t="s">
        <v>32</v>
      </c>
      <c r="HN182" s="237" t="s">
        <v>494</v>
      </c>
      <c r="HO182" s="238" t="s">
        <v>194</v>
      </c>
      <c r="HP182" s="238" t="s">
        <v>470</v>
      </c>
      <c r="HQ182" s="237" t="s">
        <v>332</v>
      </c>
      <c r="HR182" s="236" t="s">
        <v>100</v>
      </c>
      <c r="HS182" s="250" t="s">
        <v>608</v>
      </c>
      <c r="HT182" s="238" t="s">
        <v>8</v>
      </c>
      <c r="HU182" s="236" t="s">
        <v>27</v>
      </c>
      <c r="HV182" s="237" t="s">
        <v>101</v>
      </c>
      <c r="HW182" s="236" t="s">
        <v>15</v>
      </c>
    </row>
    <row r="183" spans="5:231" x14ac:dyDescent="0.2"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AF183" s="171" t="s">
        <v>2140</v>
      </c>
      <c r="AG183" s="225" t="s">
        <v>316</v>
      </c>
      <c r="AH183" s="225" t="s">
        <v>1741</v>
      </c>
      <c r="AI183" s="225" t="s">
        <v>316</v>
      </c>
      <c r="AJ183" s="225" t="s">
        <v>1742</v>
      </c>
      <c r="AL183" s="7"/>
      <c r="AQ183" s="7"/>
      <c r="AR183" s="7"/>
      <c r="AS183" s="7"/>
      <c r="AT183" s="7"/>
      <c r="AU183" s="7"/>
      <c r="AV183" s="7"/>
      <c r="AX183" s="7" t="s">
        <v>2141</v>
      </c>
      <c r="AY183" s="7" t="s">
        <v>56</v>
      </c>
      <c r="AZ183" s="7" t="s">
        <v>1201</v>
      </c>
      <c r="BA183" s="7" t="s">
        <v>472</v>
      </c>
      <c r="BB183" s="7" t="s">
        <v>195</v>
      </c>
      <c r="BC183" s="7" t="s">
        <v>101</v>
      </c>
      <c r="BD183" s="7" t="s">
        <v>1636</v>
      </c>
      <c r="BG183" s="7"/>
      <c r="BH183" s="7"/>
      <c r="BI183" s="7"/>
      <c r="BJ183" s="7"/>
      <c r="BK183" s="7"/>
      <c r="BL183" s="7"/>
      <c r="BM183" s="7"/>
      <c r="BP183" s="235" t="str">
        <f t="shared" si="27"/>
        <v>PSN COPERSUCAR2</v>
      </c>
      <c r="BQ183" s="225" t="s">
        <v>107</v>
      </c>
      <c r="BR183" s="171" t="s">
        <v>860</v>
      </c>
      <c r="BS183" s="171" t="s">
        <v>25</v>
      </c>
      <c r="BT183" s="253" t="s">
        <v>25</v>
      </c>
      <c r="BU183" s="241" t="s">
        <v>517</v>
      </c>
      <c r="BV183" s="241" t="s">
        <v>107</v>
      </c>
      <c r="BW183" s="241" t="s">
        <v>127</v>
      </c>
      <c r="CJ183" s="248">
        <f t="shared" si="30"/>
        <v>45331</v>
      </c>
      <c r="CK183" s="249">
        <f t="shared" si="36"/>
        <v>7</v>
      </c>
      <c r="CL183" s="248">
        <f t="shared" si="33"/>
        <v>45331.375</v>
      </c>
      <c r="CM183" s="215">
        <v>2</v>
      </c>
      <c r="CN183" s="215" t="str">
        <f t="shared" ref="CN183:CN246" si="37">"D+"&amp;CK183-1</f>
        <v>D+6</v>
      </c>
      <c r="CO183" s="219" t="str">
        <f t="shared" ref="CO183:CO246" si="38">CM183&amp;CN183</f>
        <v>2D+6</v>
      </c>
      <c r="CP183" s="258" t="str">
        <f>"D+"&amp;CK183-1</f>
        <v>D+6</v>
      </c>
      <c r="CQ183" s="215" t="s">
        <v>2107</v>
      </c>
      <c r="EK183" s="240"/>
      <c r="EL183" s="220"/>
      <c r="EM183" s="239"/>
      <c r="EN183" s="220"/>
      <c r="EO183" s="220"/>
      <c r="EP183" s="239"/>
      <c r="EQ183" s="239"/>
      <c r="ER183" s="220"/>
      <c r="HH183" s="170">
        <f t="shared" si="29"/>
        <v>2903</v>
      </c>
      <c r="HI183" s="252"/>
      <c r="HJ183" s="171" t="s">
        <v>2142</v>
      </c>
      <c r="HK183" s="171" t="s">
        <v>626</v>
      </c>
      <c r="HL183" s="171" t="s">
        <v>547</v>
      </c>
      <c r="HM183" s="251" t="s">
        <v>32</v>
      </c>
      <c r="HN183" s="237" t="s">
        <v>494</v>
      </c>
      <c r="HO183" s="238" t="s">
        <v>194</v>
      </c>
      <c r="HP183" s="238" t="s">
        <v>470</v>
      </c>
      <c r="HQ183" s="237" t="s">
        <v>332</v>
      </c>
      <c r="HR183" s="236" t="s">
        <v>107</v>
      </c>
      <c r="HS183" s="250" t="s">
        <v>53</v>
      </c>
      <c r="HT183" s="238" t="s">
        <v>8</v>
      </c>
      <c r="HU183" s="236" t="s">
        <v>8</v>
      </c>
      <c r="HV183" s="237" t="s">
        <v>101</v>
      </c>
      <c r="HW183" s="236" t="s">
        <v>15</v>
      </c>
    </row>
    <row r="184" spans="5:231" x14ac:dyDescent="0.2"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AF184" s="171" t="s">
        <v>2143</v>
      </c>
      <c r="AG184" s="225" t="s">
        <v>316</v>
      </c>
      <c r="AH184" s="225" t="s">
        <v>1741</v>
      </c>
      <c r="AI184" s="225" t="s">
        <v>316</v>
      </c>
      <c r="AJ184" s="225" t="s">
        <v>1742</v>
      </c>
      <c r="AL184" s="7"/>
      <c r="AQ184" s="7"/>
      <c r="AR184" s="7"/>
      <c r="AS184" s="7"/>
      <c r="AT184" s="7"/>
      <c r="AU184" s="7"/>
      <c r="AV184" s="7"/>
      <c r="AX184" s="7" t="s">
        <v>2052</v>
      </c>
      <c r="AY184" s="7" t="s">
        <v>56</v>
      </c>
      <c r="AZ184" s="7" t="s">
        <v>107</v>
      </c>
      <c r="BA184" s="7" t="s">
        <v>1744</v>
      </c>
      <c r="BB184" s="7" t="s">
        <v>194</v>
      </c>
      <c r="BC184" s="7" t="s">
        <v>105</v>
      </c>
      <c r="BD184" s="7" t="s">
        <v>1636</v>
      </c>
      <c r="BG184" s="7"/>
      <c r="BH184" s="7"/>
      <c r="BI184" s="7"/>
      <c r="BJ184" s="7"/>
      <c r="BK184" s="7"/>
      <c r="BL184" s="7"/>
      <c r="BM184" s="7"/>
      <c r="BP184" s="235" t="str">
        <f t="shared" si="27"/>
        <v>PSN COPERSUCAR3</v>
      </c>
      <c r="BQ184" s="225" t="s">
        <v>107</v>
      </c>
      <c r="BR184" s="171" t="s">
        <v>1815</v>
      </c>
      <c r="BS184" s="171" t="s">
        <v>25</v>
      </c>
      <c r="BT184" s="253" t="s">
        <v>25</v>
      </c>
      <c r="BU184" s="241" t="s">
        <v>539</v>
      </c>
      <c r="BV184" s="241" t="s">
        <v>107</v>
      </c>
      <c r="BW184" s="241" t="s">
        <v>127</v>
      </c>
      <c r="CJ184" s="248">
        <f t="shared" si="30"/>
        <v>45331</v>
      </c>
      <c r="CK184" s="249">
        <f t="shared" si="36"/>
        <v>7</v>
      </c>
      <c r="CL184" s="248">
        <f t="shared" si="33"/>
        <v>45331.416666666664</v>
      </c>
      <c r="CM184" s="215">
        <v>2</v>
      </c>
      <c r="CN184" s="215" t="str">
        <f t="shared" si="37"/>
        <v>D+6</v>
      </c>
      <c r="CO184" s="219" t="str">
        <f t="shared" si="38"/>
        <v>2D+6</v>
      </c>
      <c r="CP184" s="247" t="str">
        <f t="shared" ref="CP184:CP206" si="39">CP183</f>
        <v>D+6</v>
      </c>
      <c r="CQ184" s="215" t="s">
        <v>2107</v>
      </c>
      <c r="EK184" s="240"/>
      <c r="EL184" s="220"/>
      <c r="EM184" s="239"/>
      <c r="EN184" s="220"/>
      <c r="EO184" s="220"/>
      <c r="EP184" s="239"/>
      <c r="EQ184" s="239"/>
      <c r="ER184" s="220"/>
      <c r="HH184" s="170">
        <f t="shared" si="29"/>
        <v>2909</v>
      </c>
      <c r="HI184" s="252"/>
      <c r="HJ184" s="171" t="s">
        <v>2144</v>
      </c>
      <c r="HK184" s="171" t="s">
        <v>590</v>
      </c>
      <c r="HL184" s="171" t="s">
        <v>547</v>
      </c>
      <c r="HM184" s="251" t="s">
        <v>32</v>
      </c>
      <c r="HN184" s="237" t="s">
        <v>494</v>
      </c>
      <c r="HO184" s="238" t="s">
        <v>194</v>
      </c>
      <c r="HP184" s="238" t="s">
        <v>470</v>
      </c>
      <c r="HQ184" s="237" t="s">
        <v>332</v>
      </c>
      <c r="HR184" s="236" t="s">
        <v>107</v>
      </c>
      <c r="HS184" s="250" t="s">
        <v>557</v>
      </c>
      <c r="HT184" s="238" t="s">
        <v>8</v>
      </c>
      <c r="HU184" s="236" t="s">
        <v>8</v>
      </c>
      <c r="HV184" s="237" t="s">
        <v>101</v>
      </c>
      <c r="HW184" s="236" t="s">
        <v>15</v>
      </c>
    </row>
    <row r="185" spans="5:231" x14ac:dyDescent="0.2"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AF185" s="171" t="s">
        <v>2145</v>
      </c>
      <c r="AG185" s="225" t="s">
        <v>316</v>
      </c>
      <c r="AH185" s="225" t="s">
        <v>1741</v>
      </c>
      <c r="AI185" s="225" t="s">
        <v>316</v>
      </c>
      <c r="AJ185" s="225" t="s">
        <v>1742</v>
      </c>
      <c r="AL185" s="7"/>
      <c r="AQ185" s="7"/>
      <c r="AR185" s="7"/>
      <c r="AS185" s="7"/>
      <c r="AT185" s="7"/>
      <c r="AU185" s="7"/>
      <c r="AV185" s="7"/>
      <c r="AX185" s="7" t="s">
        <v>2146</v>
      </c>
      <c r="AY185" s="7" t="s">
        <v>56</v>
      </c>
      <c r="AZ185" s="7" t="s">
        <v>1123</v>
      </c>
      <c r="BA185" s="7" t="s">
        <v>472</v>
      </c>
      <c r="BB185" s="7" t="s">
        <v>195</v>
      </c>
      <c r="BC185" s="7" t="s">
        <v>101</v>
      </c>
      <c r="BD185" s="7" t="s">
        <v>1636</v>
      </c>
      <c r="BG185" s="7"/>
      <c r="BH185" s="7"/>
      <c r="BI185" s="7"/>
      <c r="BJ185" s="7"/>
      <c r="BK185" s="7"/>
      <c r="BL185" s="7"/>
      <c r="BM185" s="7"/>
      <c r="BP185" s="235" t="str">
        <f t="shared" si="27"/>
        <v>PSN 403</v>
      </c>
      <c r="BQ185" s="225" t="s">
        <v>107</v>
      </c>
      <c r="BR185" s="171">
        <v>403</v>
      </c>
      <c r="BS185" s="171" t="s">
        <v>20</v>
      </c>
      <c r="BT185" s="241" t="s">
        <v>20</v>
      </c>
      <c r="BU185" s="241" t="s">
        <v>20</v>
      </c>
      <c r="BV185" s="241" t="s">
        <v>107</v>
      </c>
      <c r="BW185" s="241" t="s">
        <v>125</v>
      </c>
      <c r="CJ185" s="248">
        <f t="shared" si="30"/>
        <v>45331</v>
      </c>
      <c r="CK185" s="249">
        <f t="shared" si="36"/>
        <v>7</v>
      </c>
      <c r="CL185" s="248">
        <f t="shared" si="33"/>
        <v>45331.458333333336</v>
      </c>
      <c r="CM185" s="215">
        <v>2</v>
      </c>
      <c r="CN185" s="215" t="str">
        <f t="shared" si="37"/>
        <v>D+6</v>
      </c>
      <c r="CO185" s="219" t="str">
        <f t="shared" si="38"/>
        <v>2D+6</v>
      </c>
      <c r="CP185" s="247" t="str">
        <f t="shared" si="39"/>
        <v>D+6</v>
      </c>
      <c r="CQ185" s="215" t="s">
        <v>2107</v>
      </c>
      <c r="EK185" s="240"/>
      <c r="EL185" s="220"/>
      <c r="EM185" s="239"/>
      <c r="EN185" s="220"/>
      <c r="EO185" s="220"/>
      <c r="EP185" s="239"/>
      <c r="EQ185" s="239"/>
      <c r="ER185" s="220"/>
      <c r="HH185" s="170">
        <f t="shared" si="29"/>
        <v>2899</v>
      </c>
      <c r="HI185" s="252"/>
      <c r="HJ185" s="171" t="s">
        <v>2147</v>
      </c>
      <c r="HK185" s="171" t="s">
        <v>2148</v>
      </c>
      <c r="HL185" s="171" t="s">
        <v>2149</v>
      </c>
      <c r="HM185" s="251" t="s">
        <v>32</v>
      </c>
      <c r="HN185" s="237" t="s">
        <v>494</v>
      </c>
      <c r="HO185" s="238" t="s">
        <v>194</v>
      </c>
      <c r="HP185" s="238" t="s">
        <v>470</v>
      </c>
      <c r="HQ185" s="237" t="s">
        <v>650</v>
      </c>
      <c r="HR185" s="236" t="s">
        <v>107</v>
      </c>
      <c r="HS185" s="250" t="s">
        <v>2078</v>
      </c>
      <c r="HT185" s="238" t="s">
        <v>8</v>
      </c>
      <c r="HU185" s="236" t="s">
        <v>24</v>
      </c>
      <c r="HV185" s="237" t="s">
        <v>101</v>
      </c>
      <c r="HW185" s="236" t="s">
        <v>14</v>
      </c>
    </row>
    <row r="186" spans="5:231" x14ac:dyDescent="0.2"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AF186" s="171" t="s">
        <v>2150</v>
      </c>
      <c r="AG186" s="225" t="s">
        <v>316</v>
      </c>
      <c r="AH186" s="225" t="s">
        <v>1741</v>
      </c>
      <c r="AI186" s="225" t="s">
        <v>316</v>
      </c>
      <c r="AJ186" s="225" t="s">
        <v>1742</v>
      </c>
      <c r="AL186" s="7"/>
      <c r="AQ186" s="7"/>
      <c r="AR186" s="7"/>
      <c r="AS186" s="7"/>
      <c r="AT186" s="7"/>
      <c r="AU186" s="7"/>
      <c r="AV186" s="7"/>
      <c r="AX186" s="7" t="s">
        <v>2151</v>
      </c>
      <c r="AY186" s="7" t="s">
        <v>56</v>
      </c>
      <c r="AZ186" s="7" t="s">
        <v>576</v>
      </c>
      <c r="BA186" s="7" t="s">
        <v>1744</v>
      </c>
      <c r="BB186" s="7" t="s">
        <v>194</v>
      </c>
      <c r="BC186" s="7" t="s">
        <v>103</v>
      </c>
      <c r="BD186" s="7" t="s">
        <v>1636</v>
      </c>
      <c r="BG186" s="7"/>
      <c r="BH186" s="7"/>
      <c r="BI186" s="7"/>
      <c r="BJ186" s="7"/>
      <c r="BK186" s="7"/>
      <c r="BL186" s="7"/>
      <c r="BM186" s="7"/>
      <c r="BP186" s="235" t="str">
        <f t="shared" si="27"/>
        <v>PSN 404</v>
      </c>
      <c r="BQ186" s="225" t="s">
        <v>107</v>
      </c>
      <c r="BR186" s="171">
        <v>404</v>
      </c>
      <c r="BS186" s="171" t="s">
        <v>20</v>
      </c>
      <c r="BT186" s="241" t="s">
        <v>20</v>
      </c>
      <c r="BU186" s="241" t="s">
        <v>20</v>
      </c>
      <c r="BV186" s="241" t="s">
        <v>107</v>
      </c>
      <c r="BW186" s="241" t="s">
        <v>125</v>
      </c>
      <c r="CJ186" s="245">
        <f t="shared" si="30"/>
        <v>45331</v>
      </c>
      <c r="CK186" s="246">
        <f t="shared" si="36"/>
        <v>7</v>
      </c>
      <c r="CL186" s="245">
        <f t="shared" si="33"/>
        <v>45331.5</v>
      </c>
      <c r="CM186" s="242">
        <v>2</v>
      </c>
      <c r="CN186" s="242" t="str">
        <f t="shared" si="37"/>
        <v>D+6</v>
      </c>
      <c r="CO186" s="244" t="str">
        <f t="shared" si="38"/>
        <v>2D+6</v>
      </c>
      <c r="CP186" s="247" t="str">
        <f t="shared" si="39"/>
        <v>D+6</v>
      </c>
      <c r="CQ186" s="242" t="s">
        <v>2107</v>
      </c>
      <c r="EK186" s="240"/>
      <c r="EL186" s="220"/>
      <c r="EM186" s="239"/>
      <c r="EN186" s="220"/>
      <c r="EO186" s="220"/>
      <c r="EP186" s="239"/>
      <c r="EQ186" s="239"/>
      <c r="ER186" s="220"/>
      <c r="HH186" s="170">
        <f t="shared" si="29"/>
        <v>2905</v>
      </c>
      <c r="HI186" s="252"/>
      <c r="HJ186" s="279" t="s">
        <v>2152</v>
      </c>
      <c r="HK186" s="279" t="s">
        <v>1104</v>
      </c>
      <c r="HL186" s="279" t="s">
        <v>1105</v>
      </c>
      <c r="HM186" s="278" t="s">
        <v>32</v>
      </c>
      <c r="HN186" s="275" t="s">
        <v>494</v>
      </c>
      <c r="HO186" s="276" t="s">
        <v>194</v>
      </c>
      <c r="HP186" s="276" t="s">
        <v>470</v>
      </c>
      <c r="HQ186" s="275" t="s">
        <v>650</v>
      </c>
      <c r="HR186" s="274" t="s">
        <v>107</v>
      </c>
      <c r="HS186" s="277" t="s">
        <v>53</v>
      </c>
      <c r="HT186" s="276" t="s">
        <v>8</v>
      </c>
      <c r="HU186" s="274" t="s">
        <v>53</v>
      </c>
      <c r="HV186" s="275" t="s">
        <v>101</v>
      </c>
      <c r="HW186" s="274" t="s">
        <v>16</v>
      </c>
    </row>
    <row r="187" spans="5:231" x14ac:dyDescent="0.2"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AF187" s="171" t="s">
        <v>2153</v>
      </c>
      <c r="AG187" s="225" t="s">
        <v>316</v>
      </c>
      <c r="AH187" s="225" t="s">
        <v>1741</v>
      </c>
      <c r="AI187" s="225" t="s">
        <v>316</v>
      </c>
      <c r="AJ187" s="225" t="s">
        <v>1742</v>
      </c>
      <c r="AL187" s="7"/>
      <c r="AQ187" s="7"/>
      <c r="AR187" s="7"/>
      <c r="AS187" s="7"/>
      <c r="AT187" s="7"/>
      <c r="AU187" s="7"/>
      <c r="AV187" s="7"/>
      <c r="AX187" s="7" t="s">
        <v>2154</v>
      </c>
      <c r="AY187" s="7" t="s">
        <v>10</v>
      </c>
      <c r="AZ187" s="7" t="s">
        <v>338</v>
      </c>
      <c r="BA187" s="7" t="s">
        <v>109</v>
      </c>
      <c r="BB187" s="7" t="s">
        <v>194</v>
      </c>
      <c r="BC187" s="7" t="s">
        <v>105</v>
      </c>
      <c r="BD187" s="7" t="s">
        <v>1988</v>
      </c>
      <c r="BG187" s="7"/>
      <c r="BH187" s="7"/>
      <c r="BI187" s="7"/>
      <c r="BJ187" s="7"/>
      <c r="BK187" s="7"/>
      <c r="BL187" s="7"/>
      <c r="BM187" s="7"/>
      <c r="BP187" s="235" t="str">
        <f t="shared" si="27"/>
        <v>PSN 404 - COINBRA;</v>
      </c>
      <c r="BQ187" s="225" t="s">
        <v>107</v>
      </c>
      <c r="BR187" s="171" t="s">
        <v>683</v>
      </c>
      <c r="BS187" s="171" t="s">
        <v>20</v>
      </c>
      <c r="BT187" s="241" t="s">
        <v>20</v>
      </c>
      <c r="BU187" s="241" t="s">
        <v>20</v>
      </c>
      <c r="BV187" s="241" t="s">
        <v>107</v>
      </c>
      <c r="BW187" s="241" t="s">
        <v>125</v>
      </c>
      <c r="CJ187" s="256">
        <f t="shared" si="30"/>
        <v>45331</v>
      </c>
      <c r="CK187" s="257">
        <f t="shared" si="36"/>
        <v>7</v>
      </c>
      <c r="CL187" s="256">
        <f t="shared" si="33"/>
        <v>45331.541666666664</v>
      </c>
      <c r="CM187" s="254">
        <v>3</v>
      </c>
      <c r="CN187" s="254" t="str">
        <f t="shared" si="37"/>
        <v>D+6</v>
      </c>
      <c r="CO187" s="255" t="str">
        <f t="shared" si="38"/>
        <v>3D+6</v>
      </c>
      <c r="CP187" s="247" t="str">
        <f t="shared" si="39"/>
        <v>D+6</v>
      </c>
      <c r="CQ187" s="254" t="s">
        <v>2107</v>
      </c>
      <c r="EK187" s="240"/>
      <c r="EL187" s="220"/>
      <c r="EM187" s="239"/>
      <c r="EN187" s="220"/>
      <c r="EO187" s="220"/>
      <c r="EP187" s="239"/>
      <c r="EQ187" s="239"/>
      <c r="ER187" s="220"/>
      <c r="HH187" s="170">
        <f t="shared" si="29"/>
        <v>2910</v>
      </c>
      <c r="HI187" s="252"/>
      <c r="HJ187" s="279" t="s">
        <v>2155</v>
      </c>
      <c r="HK187" s="279" t="s">
        <v>1104</v>
      </c>
      <c r="HL187" s="279" t="s">
        <v>1105</v>
      </c>
      <c r="HM187" s="278" t="s">
        <v>32</v>
      </c>
      <c r="HN187" s="275" t="s">
        <v>494</v>
      </c>
      <c r="HO187" s="276" t="s">
        <v>194</v>
      </c>
      <c r="HP187" s="276" t="s">
        <v>470</v>
      </c>
      <c r="HQ187" s="275" t="s">
        <v>650</v>
      </c>
      <c r="HR187" s="274" t="s">
        <v>107</v>
      </c>
      <c r="HS187" s="277" t="s">
        <v>53</v>
      </c>
      <c r="HT187" s="276" t="s">
        <v>8</v>
      </c>
      <c r="HU187" s="274" t="s">
        <v>53</v>
      </c>
      <c r="HV187" s="275" t="s">
        <v>101</v>
      </c>
      <c r="HW187" s="274" t="s">
        <v>16</v>
      </c>
    </row>
    <row r="188" spans="5:231" x14ac:dyDescent="0.2"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AF188" s="171" t="s">
        <v>2156</v>
      </c>
      <c r="AG188" s="225" t="s">
        <v>316</v>
      </c>
      <c r="AH188" s="225" t="s">
        <v>1741</v>
      </c>
      <c r="AI188" s="225" t="s">
        <v>316</v>
      </c>
      <c r="AJ188" s="225" t="s">
        <v>1742</v>
      </c>
      <c r="AL188" s="7"/>
      <c r="AQ188" s="7"/>
      <c r="AR188" s="7"/>
      <c r="AS188" s="7"/>
      <c r="AT188" s="7"/>
      <c r="AU188" s="7"/>
      <c r="AV188" s="7"/>
      <c r="AX188" s="7" t="s">
        <v>2157</v>
      </c>
      <c r="AY188" s="7" t="s">
        <v>56</v>
      </c>
      <c r="AZ188" s="7" t="s">
        <v>338</v>
      </c>
      <c r="BA188" s="7" t="s">
        <v>109</v>
      </c>
      <c r="BB188" s="7" t="s">
        <v>194</v>
      </c>
      <c r="BC188" s="7" t="s">
        <v>105</v>
      </c>
      <c r="BD188" s="7" t="s">
        <v>1636</v>
      </c>
      <c r="BG188" s="7"/>
      <c r="BH188" s="7"/>
      <c r="BI188" s="7"/>
      <c r="BJ188" s="7"/>
      <c r="BK188" s="7"/>
      <c r="BL188" s="7"/>
      <c r="BM188" s="7"/>
      <c r="BP188" s="235" t="str">
        <f t="shared" si="27"/>
        <v>PSN COINBRA</v>
      </c>
      <c r="BQ188" s="225" t="s">
        <v>107</v>
      </c>
      <c r="BR188" s="171" t="s">
        <v>616</v>
      </c>
      <c r="BS188" s="171" t="s">
        <v>20</v>
      </c>
      <c r="BT188" s="241" t="s">
        <v>20</v>
      </c>
      <c r="BU188" s="241" t="s">
        <v>20</v>
      </c>
      <c r="BV188" s="241" t="s">
        <v>107</v>
      </c>
      <c r="BW188" s="241" t="s">
        <v>125</v>
      </c>
      <c r="CJ188" s="248">
        <f t="shared" si="30"/>
        <v>45331</v>
      </c>
      <c r="CK188" s="249">
        <f t="shared" si="36"/>
        <v>7</v>
      </c>
      <c r="CL188" s="248">
        <f t="shared" si="33"/>
        <v>45331.583333333336</v>
      </c>
      <c r="CM188" s="215">
        <v>3</v>
      </c>
      <c r="CN188" s="215" t="str">
        <f t="shared" si="37"/>
        <v>D+6</v>
      </c>
      <c r="CO188" s="219" t="str">
        <f t="shared" si="38"/>
        <v>3D+6</v>
      </c>
      <c r="CP188" s="247" t="str">
        <f t="shared" si="39"/>
        <v>D+6</v>
      </c>
      <c r="CQ188" s="215" t="s">
        <v>2107</v>
      </c>
      <c r="EK188" s="240"/>
      <c r="EL188" s="220"/>
      <c r="EM188" s="239"/>
      <c r="EN188" s="220"/>
      <c r="EO188" s="220"/>
      <c r="EP188" s="239"/>
      <c r="EQ188" s="239"/>
      <c r="ER188" s="220"/>
      <c r="HH188" s="170">
        <f t="shared" si="29"/>
        <v>2911</v>
      </c>
      <c r="HI188" s="252"/>
      <c r="HJ188" s="279" t="s">
        <v>2158</v>
      </c>
      <c r="HK188" s="279" t="s">
        <v>568</v>
      </c>
      <c r="HL188" s="279" t="s">
        <v>547</v>
      </c>
      <c r="HM188" s="278" t="s">
        <v>32</v>
      </c>
      <c r="HN188" s="275" t="s">
        <v>494</v>
      </c>
      <c r="HO188" s="276" t="s">
        <v>194</v>
      </c>
      <c r="HP188" s="276" t="s">
        <v>470</v>
      </c>
      <c r="HQ188" s="275" t="s">
        <v>332</v>
      </c>
      <c r="HR188" s="274" t="s">
        <v>107</v>
      </c>
      <c r="HS188" s="277" t="s">
        <v>569</v>
      </c>
      <c r="HT188" s="276" t="s">
        <v>8</v>
      </c>
      <c r="HU188" s="274" t="s">
        <v>8</v>
      </c>
      <c r="HV188" s="275" t="s">
        <v>101</v>
      </c>
      <c r="HW188" s="274" t="s">
        <v>15</v>
      </c>
    </row>
    <row r="189" spans="5:231" x14ac:dyDescent="0.2"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AF189" s="171" t="s">
        <v>1741</v>
      </c>
      <c r="AG189" s="225" t="s">
        <v>316</v>
      </c>
      <c r="AH189" s="225" t="s">
        <v>1741</v>
      </c>
      <c r="AI189" s="225" t="s">
        <v>316</v>
      </c>
      <c r="AJ189" s="225" t="s">
        <v>1742</v>
      </c>
      <c r="AL189" s="7"/>
      <c r="AQ189" s="7"/>
      <c r="AR189" s="7"/>
      <c r="AS189" s="7"/>
      <c r="AT189" s="7"/>
      <c r="AU189" s="7"/>
      <c r="AV189" s="7"/>
      <c r="AX189" s="7" t="s">
        <v>2159</v>
      </c>
      <c r="AY189" s="7" t="s">
        <v>56</v>
      </c>
      <c r="AZ189" s="7" t="s">
        <v>1233</v>
      </c>
      <c r="BA189" s="7" t="s">
        <v>472</v>
      </c>
      <c r="BB189" s="7" t="s">
        <v>195</v>
      </c>
      <c r="BC189" s="7" t="s">
        <v>103</v>
      </c>
      <c r="BD189" s="7" t="s">
        <v>1636</v>
      </c>
      <c r="BG189" s="7"/>
      <c r="BH189" s="7"/>
      <c r="BI189" s="7"/>
      <c r="BJ189" s="7"/>
      <c r="BK189" s="7"/>
      <c r="BL189" s="7"/>
      <c r="BM189" s="7"/>
      <c r="BP189" s="235" t="str">
        <f t="shared" si="27"/>
        <v>PSN FISCHER</v>
      </c>
      <c r="BQ189" s="225" t="s">
        <v>107</v>
      </c>
      <c r="BR189" s="171" t="s">
        <v>1382</v>
      </c>
      <c r="BS189" s="171" t="s">
        <v>20</v>
      </c>
      <c r="BT189" s="241" t="s">
        <v>20</v>
      </c>
      <c r="BU189" s="241" t="s">
        <v>20</v>
      </c>
      <c r="BV189" s="241" t="s">
        <v>107</v>
      </c>
      <c r="BW189" s="241" t="s">
        <v>125</v>
      </c>
      <c r="CJ189" s="248">
        <f t="shared" si="30"/>
        <v>45331</v>
      </c>
      <c r="CK189" s="249">
        <f t="shared" si="36"/>
        <v>7</v>
      </c>
      <c r="CL189" s="248">
        <f t="shared" si="33"/>
        <v>45331.625</v>
      </c>
      <c r="CM189" s="215">
        <v>3</v>
      </c>
      <c r="CN189" s="215" t="str">
        <f t="shared" si="37"/>
        <v>D+6</v>
      </c>
      <c r="CO189" s="219" t="str">
        <f t="shared" si="38"/>
        <v>3D+6</v>
      </c>
      <c r="CP189" s="247" t="str">
        <f t="shared" si="39"/>
        <v>D+6</v>
      </c>
      <c r="CQ189" s="215" t="s">
        <v>2107</v>
      </c>
      <c r="EK189" s="240"/>
      <c r="EL189" s="220"/>
      <c r="EM189" s="239"/>
      <c r="EN189" s="220"/>
      <c r="EO189" s="220"/>
      <c r="EP189" s="239"/>
      <c r="EQ189" s="239"/>
      <c r="ER189" s="220"/>
      <c r="HH189" s="170">
        <f t="shared" si="29"/>
        <v>2919</v>
      </c>
      <c r="HI189" s="252"/>
      <c r="HJ189" s="279" t="s">
        <v>2160</v>
      </c>
      <c r="HK189" s="279" t="s">
        <v>2161</v>
      </c>
      <c r="HL189" s="279" t="s">
        <v>2149</v>
      </c>
      <c r="HM189" s="278" t="s">
        <v>32</v>
      </c>
      <c r="HN189" s="275" t="s">
        <v>494</v>
      </c>
      <c r="HO189" s="276" t="s">
        <v>194</v>
      </c>
      <c r="HP189" s="276" t="s">
        <v>470</v>
      </c>
      <c r="HQ189" s="275" t="s">
        <v>650</v>
      </c>
      <c r="HR189" s="274" t="s">
        <v>107</v>
      </c>
      <c r="HS189" s="277" t="s">
        <v>1262</v>
      </c>
      <c r="HT189" s="276" t="s">
        <v>8</v>
      </c>
      <c r="HU189" s="274" t="s">
        <v>24</v>
      </c>
      <c r="HV189" s="275" t="s">
        <v>101</v>
      </c>
      <c r="HW189" s="274" t="s">
        <v>14</v>
      </c>
    </row>
    <row r="190" spans="5:231" x14ac:dyDescent="0.2"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AF190" s="171" t="s">
        <v>2162</v>
      </c>
      <c r="AG190" s="225" t="s">
        <v>316</v>
      </c>
      <c r="AH190" s="225" t="s">
        <v>1741</v>
      </c>
      <c r="AI190" s="225" t="s">
        <v>316</v>
      </c>
      <c r="AJ190" s="225" t="s">
        <v>1742</v>
      </c>
      <c r="AL190" s="7"/>
      <c r="AQ190" s="7"/>
      <c r="AR190" s="7"/>
      <c r="AS190" s="7"/>
      <c r="AT190" s="7"/>
      <c r="AU190" s="7"/>
      <c r="AV190" s="7"/>
      <c r="AX190" s="7" t="s">
        <v>2163</v>
      </c>
      <c r="AY190" s="7" t="s">
        <v>11</v>
      </c>
      <c r="AZ190" s="7" t="s">
        <v>342</v>
      </c>
      <c r="BA190" s="7"/>
      <c r="BB190" s="7" t="s">
        <v>195</v>
      </c>
      <c r="BC190" s="7" t="s">
        <v>103</v>
      </c>
      <c r="BD190" s="7" t="s">
        <v>1977</v>
      </c>
      <c r="BG190" s="7"/>
      <c r="BH190" s="7"/>
      <c r="BI190" s="7"/>
      <c r="BJ190" s="7"/>
      <c r="BK190" s="7"/>
      <c r="BL190" s="7"/>
      <c r="BM190" s="7"/>
      <c r="BP190" s="235" t="str">
        <f t="shared" si="27"/>
        <v>PSN MOEGA I</v>
      </c>
      <c r="BQ190" s="225" t="s">
        <v>107</v>
      </c>
      <c r="BR190" s="171" t="s">
        <v>808</v>
      </c>
      <c r="BS190" s="171" t="s">
        <v>20</v>
      </c>
      <c r="BT190" s="241" t="s">
        <v>20</v>
      </c>
      <c r="BU190" s="241" t="s">
        <v>20</v>
      </c>
      <c r="BV190" s="241" t="s">
        <v>107</v>
      </c>
      <c r="BW190" s="241" t="s">
        <v>125</v>
      </c>
      <c r="CJ190" s="248">
        <f t="shared" si="30"/>
        <v>45331</v>
      </c>
      <c r="CK190" s="249">
        <f t="shared" si="36"/>
        <v>7</v>
      </c>
      <c r="CL190" s="248">
        <f t="shared" si="33"/>
        <v>45331.666666666664</v>
      </c>
      <c r="CM190" s="215">
        <v>3</v>
      </c>
      <c r="CN190" s="215" t="str">
        <f t="shared" si="37"/>
        <v>D+6</v>
      </c>
      <c r="CO190" s="219" t="str">
        <f t="shared" si="38"/>
        <v>3D+6</v>
      </c>
      <c r="CP190" s="247" t="str">
        <f t="shared" si="39"/>
        <v>D+6</v>
      </c>
      <c r="CQ190" s="215" t="s">
        <v>2107</v>
      </c>
      <c r="EK190" s="240"/>
      <c r="EL190" s="220"/>
      <c r="EM190" s="239"/>
      <c r="EN190" s="220"/>
      <c r="EO190" s="220"/>
      <c r="EP190" s="239"/>
      <c r="EQ190" s="239"/>
      <c r="ER190" s="220"/>
      <c r="HH190" s="170">
        <f t="shared" si="29"/>
        <v>2921</v>
      </c>
      <c r="HI190" s="252"/>
      <c r="HJ190" s="279" t="s">
        <v>2164</v>
      </c>
      <c r="HK190" s="279" t="s">
        <v>2165</v>
      </c>
      <c r="HL190" s="279" t="s">
        <v>547</v>
      </c>
      <c r="HM190" s="278" t="s">
        <v>32</v>
      </c>
      <c r="HN190" s="275" t="s">
        <v>494</v>
      </c>
      <c r="HO190" s="276" t="s">
        <v>194</v>
      </c>
      <c r="HP190" s="276" t="s">
        <v>470</v>
      </c>
      <c r="HQ190" s="275" t="s">
        <v>332</v>
      </c>
      <c r="HR190" s="274" t="s">
        <v>107</v>
      </c>
      <c r="HS190" s="277" t="s">
        <v>2166</v>
      </c>
      <c r="HT190" s="276" t="s">
        <v>8</v>
      </c>
      <c r="HU190" s="274" t="s">
        <v>8</v>
      </c>
      <c r="HV190" s="275" t="s">
        <v>101</v>
      </c>
      <c r="HW190" s="274" t="s">
        <v>15</v>
      </c>
    </row>
    <row r="191" spans="5:231" x14ac:dyDescent="0.2"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AF191" s="171" t="s">
        <v>2167</v>
      </c>
      <c r="AG191" s="225" t="s">
        <v>316</v>
      </c>
      <c r="AH191" s="225" t="s">
        <v>1741</v>
      </c>
      <c r="AI191" s="225" t="s">
        <v>316</v>
      </c>
      <c r="AJ191" s="225" t="s">
        <v>1742</v>
      </c>
      <c r="AL191" s="7"/>
      <c r="AQ191" s="7"/>
      <c r="AR191" s="7"/>
      <c r="AS191" s="7"/>
      <c r="AT191" s="7"/>
      <c r="AU191" s="7"/>
      <c r="AV191" s="7"/>
      <c r="AX191" s="7" t="s">
        <v>2168</v>
      </c>
      <c r="AY191" s="7" t="s">
        <v>56</v>
      </c>
      <c r="AZ191" s="7" t="s">
        <v>342</v>
      </c>
      <c r="BA191" s="7" t="s">
        <v>2169</v>
      </c>
      <c r="BB191" s="7" t="s">
        <v>194</v>
      </c>
      <c r="BC191" s="7" t="s">
        <v>315</v>
      </c>
      <c r="BD191" s="7" t="s">
        <v>1636</v>
      </c>
      <c r="BG191" s="7"/>
      <c r="BH191" s="7"/>
      <c r="BI191" s="7"/>
      <c r="BJ191" s="7"/>
      <c r="BK191" s="7"/>
      <c r="BL191" s="7"/>
      <c r="BM191" s="7"/>
      <c r="BP191" s="235" t="str">
        <f t="shared" si="27"/>
        <v>PSN MOEGA I CARAMURU</v>
      </c>
      <c r="BQ191" s="225" t="s">
        <v>107</v>
      </c>
      <c r="BR191" s="171" t="s">
        <v>791</v>
      </c>
      <c r="BS191" s="171" t="s">
        <v>20</v>
      </c>
      <c r="BT191" s="241" t="s">
        <v>20</v>
      </c>
      <c r="BU191" s="241" t="s">
        <v>20</v>
      </c>
      <c r="BV191" s="241" t="s">
        <v>107</v>
      </c>
      <c r="BW191" s="241" t="s">
        <v>125</v>
      </c>
      <c r="CJ191" s="248">
        <f t="shared" si="30"/>
        <v>45331</v>
      </c>
      <c r="CK191" s="249">
        <f t="shared" si="36"/>
        <v>7</v>
      </c>
      <c r="CL191" s="248">
        <f t="shared" si="33"/>
        <v>45331.708333333336</v>
      </c>
      <c r="CM191" s="215">
        <v>3</v>
      </c>
      <c r="CN191" s="215" t="str">
        <f t="shared" si="37"/>
        <v>D+6</v>
      </c>
      <c r="CO191" s="219" t="str">
        <f t="shared" si="38"/>
        <v>3D+6</v>
      </c>
      <c r="CP191" s="247" t="str">
        <f t="shared" si="39"/>
        <v>D+6</v>
      </c>
      <c r="CQ191" s="215" t="s">
        <v>2107</v>
      </c>
      <c r="EK191" s="240"/>
      <c r="EL191" s="220"/>
      <c r="EM191" s="239"/>
      <c r="EN191" s="220"/>
      <c r="EO191" s="220"/>
      <c r="EP191" s="239"/>
      <c r="EQ191" s="239"/>
      <c r="ER191" s="220"/>
      <c r="HH191" s="170">
        <f t="shared" si="29"/>
        <v>2923</v>
      </c>
      <c r="HI191" s="252"/>
      <c r="HJ191" s="279" t="s">
        <v>2170</v>
      </c>
      <c r="HK191" s="279" t="s">
        <v>2171</v>
      </c>
      <c r="HL191" s="279" t="s">
        <v>2172</v>
      </c>
      <c r="HM191" s="278" t="s">
        <v>32</v>
      </c>
      <c r="HN191" s="275" t="s">
        <v>494</v>
      </c>
      <c r="HO191" s="276" t="s">
        <v>194</v>
      </c>
      <c r="HP191" s="276" t="s">
        <v>470</v>
      </c>
      <c r="HQ191" s="275" t="s">
        <v>650</v>
      </c>
      <c r="HR191" s="274" t="s">
        <v>107</v>
      </c>
      <c r="HS191" s="277" t="s">
        <v>723</v>
      </c>
      <c r="HT191" s="276" t="s">
        <v>8</v>
      </c>
      <c r="HU191" s="274" t="s">
        <v>8</v>
      </c>
      <c r="HV191" s="275" t="s">
        <v>101</v>
      </c>
      <c r="HW191" s="274" t="s">
        <v>14</v>
      </c>
    </row>
    <row r="192" spans="5:231" x14ac:dyDescent="0.2"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AF192" s="171" t="s">
        <v>2173</v>
      </c>
      <c r="AG192" s="225" t="s">
        <v>316</v>
      </c>
      <c r="AH192" s="225" t="s">
        <v>1741</v>
      </c>
      <c r="AI192" s="225" t="s">
        <v>316</v>
      </c>
      <c r="AJ192" s="225" t="s">
        <v>1742</v>
      </c>
      <c r="AL192" s="7"/>
      <c r="AQ192" s="7"/>
      <c r="AR192" s="7"/>
      <c r="AS192" s="7"/>
      <c r="AT192" s="7"/>
      <c r="AU192" s="7"/>
      <c r="AV192" s="7"/>
      <c r="AX192" s="7" t="e">
        <v>#N/A</v>
      </c>
      <c r="AY192" s="7" t="s">
        <v>56</v>
      </c>
      <c r="AZ192" s="7" t="s">
        <v>336</v>
      </c>
      <c r="BA192" s="7" t="s">
        <v>728</v>
      </c>
      <c r="BB192" s="7" t="s">
        <v>194</v>
      </c>
      <c r="BC192" s="7" t="e">
        <v>#N/A</v>
      </c>
      <c r="BD192" s="7" t="s">
        <v>1636</v>
      </c>
      <c r="BG192" s="7"/>
      <c r="BH192" s="7"/>
      <c r="BI192" s="7"/>
      <c r="BJ192" s="7"/>
      <c r="BK192" s="7"/>
      <c r="BL192" s="7"/>
      <c r="BM192" s="7"/>
      <c r="BP192" s="235" t="str">
        <f t="shared" si="27"/>
        <v>PSN TES</v>
      </c>
      <c r="BQ192" s="225" t="s">
        <v>107</v>
      </c>
      <c r="BR192" s="171" t="s">
        <v>20</v>
      </c>
      <c r="BS192" s="171" t="s">
        <v>20</v>
      </c>
      <c r="BT192" s="241" t="s">
        <v>20</v>
      </c>
      <c r="BU192" s="241" t="s">
        <v>20</v>
      </c>
      <c r="BV192" s="241" t="s">
        <v>107</v>
      </c>
      <c r="BW192" s="241" t="s">
        <v>125</v>
      </c>
      <c r="CJ192" s="245">
        <f t="shared" si="30"/>
        <v>45331</v>
      </c>
      <c r="CK192" s="246">
        <f t="shared" si="36"/>
        <v>7</v>
      </c>
      <c r="CL192" s="245">
        <f t="shared" si="33"/>
        <v>45331.75</v>
      </c>
      <c r="CM192" s="242">
        <v>3</v>
      </c>
      <c r="CN192" s="242" t="str">
        <f t="shared" si="37"/>
        <v>D+6</v>
      </c>
      <c r="CO192" s="244" t="str">
        <f t="shared" si="38"/>
        <v>3D+6</v>
      </c>
      <c r="CP192" s="247" t="str">
        <f t="shared" si="39"/>
        <v>D+6</v>
      </c>
      <c r="CQ192" s="242" t="s">
        <v>2107</v>
      </c>
      <c r="EK192" s="240"/>
      <c r="EL192" s="220"/>
      <c r="EM192" s="239"/>
      <c r="EN192" s="220"/>
      <c r="EO192" s="220"/>
      <c r="EP192" s="239"/>
      <c r="EQ192" s="239"/>
      <c r="ER192" s="220"/>
      <c r="HH192" s="170">
        <f t="shared" si="29"/>
        <v>2926</v>
      </c>
      <c r="HI192" s="252"/>
      <c r="HJ192" s="279" t="s">
        <v>2174</v>
      </c>
      <c r="HK192" s="279" t="s">
        <v>2175</v>
      </c>
      <c r="HL192" s="279" t="s">
        <v>2176</v>
      </c>
      <c r="HM192" s="278" t="s">
        <v>32</v>
      </c>
      <c r="HN192" s="275" t="s">
        <v>494</v>
      </c>
      <c r="HO192" s="276" t="s">
        <v>194</v>
      </c>
      <c r="HP192" s="276" t="s">
        <v>470</v>
      </c>
      <c r="HQ192" s="275" t="s">
        <v>650</v>
      </c>
      <c r="HR192" s="274" t="s">
        <v>100</v>
      </c>
      <c r="HS192" s="277" t="s">
        <v>30</v>
      </c>
      <c r="HT192" s="276" t="s">
        <v>8</v>
      </c>
      <c r="HU192" s="274" t="s">
        <v>30</v>
      </c>
      <c r="HV192" s="275" t="s">
        <v>101</v>
      </c>
      <c r="HW192" s="274" t="s">
        <v>14</v>
      </c>
    </row>
    <row r="193" spans="5:231" ht="11.25" customHeight="1" x14ac:dyDescent="0.2"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AF193" s="171" t="s">
        <v>2177</v>
      </c>
      <c r="AG193" s="225" t="s">
        <v>316</v>
      </c>
      <c r="AH193" s="225" t="s">
        <v>1741</v>
      </c>
      <c r="AI193" s="225" t="s">
        <v>316</v>
      </c>
      <c r="AJ193" s="225" t="s">
        <v>1742</v>
      </c>
      <c r="AL193" s="7"/>
      <c r="AQ193" s="7"/>
      <c r="AR193" s="7"/>
      <c r="AS193" s="7"/>
      <c r="AT193" s="7"/>
      <c r="AU193" s="7"/>
      <c r="AV193" s="7"/>
      <c r="AX193" s="7" t="e">
        <v>#N/A</v>
      </c>
      <c r="AY193" s="7" t="s">
        <v>56</v>
      </c>
      <c r="AZ193" s="7" t="s">
        <v>334</v>
      </c>
      <c r="BA193" s="7"/>
      <c r="BB193" s="7" t="s">
        <v>194</v>
      </c>
      <c r="BC193" s="7" t="e">
        <v>#N/A</v>
      </c>
      <c r="BD193" s="7" t="s">
        <v>1636</v>
      </c>
      <c r="BG193" s="7"/>
      <c r="BH193" s="7"/>
      <c r="BI193" s="7"/>
      <c r="BJ193" s="7"/>
      <c r="BK193" s="7"/>
      <c r="BL193" s="7"/>
      <c r="BM193" s="7"/>
      <c r="BP193" s="235" t="str">
        <f t="shared" si="27"/>
        <v>PSN 212</v>
      </c>
      <c r="BQ193" s="225" t="s">
        <v>107</v>
      </c>
      <c r="BR193" s="171">
        <v>212</v>
      </c>
      <c r="BS193" s="171" t="s">
        <v>55</v>
      </c>
      <c r="BT193" s="253" t="s">
        <v>55</v>
      </c>
      <c r="BU193" s="253" t="s">
        <v>55</v>
      </c>
      <c r="BV193" s="241" t="s">
        <v>107</v>
      </c>
      <c r="BW193" s="241" t="s">
        <v>127</v>
      </c>
      <c r="CJ193" s="256">
        <f t="shared" si="30"/>
        <v>45331</v>
      </c>
      <c r="CK193" s="257">
        <f t="shared" si="36"/>
        <v>7</v>
      </c>
      <c r="CL193" s="256">
        <f t="shared" si="33"/>
        <v>45331.791666666664</v>
      </c>
      <c r="CM193" s="254">
        <v>4</v>
      </c>
      <c r="CN193" s="254" t="str">
        <f t="shared" si="37"/>
        <v>D+6</v>
      </c>
      <c r="CO193" s="255" t="str">
        <f t="shared" si="38"/>
        <v>4D+6</v>
      </c>
      <c r="CP193" s="247" t="str">
        <f t="shared" si="39"/>
        <v>D+6</v>
      </c>
      <c r="CQ193" s="254" t="s">
        <v>2107</v>
      </c>
      <c r="EK193" s="240"/>
      <c r="EL193" s="220"/>
      <c r="EM193" s="239"/>
      <c r="EN193" s="220"/>
      <c r="EO193" s="220"/>
      <c r="EP193" s="239"/>
      <c r="EQ193" s="239"/>
      <c r="ER193" s="220"/>
      <c r="HH193" s="170">
        <f t="shared" si="29"/>
        <v>2927</v>
      </c>
      <c r="HI193" s="252"/>
      <c r="HJ193" s="279" t="s">
        <v>2178</v>
      </c>
      <c r="HK193" s="279" t="s">
        <v>2179</v>
      </c>
      <c r="HL193" s="279" t="s">
        <v>2149</v>
      </c>
      <c r="HM193" s="278" t="s">
        <v>32</v>
      </c>
      <c r="HN193" s="275" t="s">
        <v>494</v>
      </c>
      <c r="HO193" s="276" t="s">
        <v>194</v>
      </c>
      <c r="HP193" s="276" t="s">
        <v>470</v>
      </c>
      <c r="HQ193" s="275" t="s">
        <v>650</v>
      </c>
      <c r="HR193" s="274" t="s">
        <v>107</v>
      </c>
      <c r="HS193" s="277" t="s">
        <v>709</v>
      </c>
      <c r="HT193" s="276" t="s">
        <v>8</v>
      </c>
      <c r="HU193" s="274" t="s">
        <v>24</v>
      </c>
      <c r="HV193" s="275" t="s">
        <v>101</v>
      </c>
      <c r="HW193" s="274" t="s">
        <v>14</v>
      </c>
    </row>
    <row r="194" spans="5:231" ht="11.25" customHeight="1" x14ac:dyDescent="0.2"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AF194" s="171" t="s">
        <v>2180</v>
      </c>
      <c r="AG194" s="225" t="s">
        <v>316</v>
      </c>
      <c r="AH194" s="225" t="s">
        <v>1741</v>
      </c>
      <c r="AI194" s="225" t="s">
        <v>316</v>
      </c>
      <c r="AJ194" s="225" t="s">
        <v>1742</v>
      </c>
      <c r="AL194" s="7"/>
      <c r="AQ194" s="7"/>
      <c r="AR194" s="7"/>
      <c r="AS194" s="7"/>
      <c r="AT194" s="7"/>
      <c r="AU194" s="7"/>
      <c r="AV194" s="7"/>
      <c r="AX194" s="7" t="e">
        <v>#N/A</v>
      </c>
      <c r="AY194" s="7" t="s">
        <v>56</v>
      </c>
      <c r="AZ194" s="7" t="s">
        <v>1711</v>
      </c>
      <c r="BA194" s="7"/>
      <c r="BB194" s="7" t="s">
        <v>194</v>
      </c>
      <c r="BC194" s="7" t="e">
        <v>#N/A</v>
      </c>
      <c r="BD194" s="7" t="s">
        <v>1636</v>
      </c>
      <c r="BG194" s="7"/>
      <c r="BH194" s="7"/>
      <c r="BI194" s="7"/>
      <c r="BJ194" s="7"/>
      <c r="BK194" s="7"/>
      <c r="BL194" s="7"/>
      <c r="BM194" s="7"/>
      <c r="BP194" s="235" t="str">
        <f t="shared" si="27"/>
        <v>PSN 288</v>
      </c>
      <c r="BQ194" s="225" t="s">
        <v>107</v>
      </c>
      <c r="BR194" s="171">
        <v>288</v>
      </c>
      <c r="BS194" s="171" t="s">
        <v>55</v>
      </c>
      <c r="BT194" s="253" t="s">
        <v>55</v>
      </c>
      <c r="BU194" s="253" t="s">
        <v>55</v>
      </c>
      <c r="BV194" s="241" t="s">
        <v>107</v>
      </c>
      <c r="BW194" s="241" t="s">
        <v>127</v>
      </c>
      <c r="CJ194" s="248">
        <f t="shared" si="30"/>
        <v>45331</v>
      </c>
      <c r="CK194" s="249">
        <f t="shared" si="36"/>
        <v>7</v>
      </c>
      <c r="CL194" s="248">
        <f t="shared" si="33"/>
        <v>45331.833333333336</v>
      </c>
      <c r="CM194" s="215">
        <v>4</v>
      </c>
      <c r="CN194" s="215" t="str">
        <f t="shared" si="37"/>
        <v>D+6</v>
      </c>
      <c r="CO194" s="219" t="str">
        <f t="shared" si="38"/>
        <v>4D+6</v>
      </c>
      <c r="CP194" s="247" t="str">
        <f t="shared" si="39"/>
        <v>D+6</v>
      </c>
      <c r="CQ194" s="215" t="s">
        <v>2107</v>
      </c>
      <c r="EK194" s="240"/>
      <c r="EL194" s="220"/>
      <c r="EM194" s="239"/>
      <c r="EN194" s="220"/>
      <c r="EO194" s="220"/>
      <c r="EP194" s="239"/>
      <c r="EQ194" s="239"/>
      <c r="ER194" s="220"/>
      <c r="HH194" s="170">
        <f t="shared" si="29"/>
        <v>2928</v>
      </c>
      <c r="HI194" s="252"/>
      <c r="HJ194" s="279" t="s">
        <v>2181</v>
      </c>
      <c r="HK194" s="279" t="s">
        <v>833</v>
      </c>
      <c r="HL194" s="279" t="s">
        <v>547</v>
      </c>
      <c r="HM194" s="278" t="s">
        <v>32</v>
      </c>
      <c r="HN194" s="275" t="s">
        <v>494</v>
      </c>
      <c r="HO194" s="276" t="s">
        <v>194</v>
      </c>
      <c r="HP194" s="276" t="s">
        <v>470</v>
      </c>
      <c r="HQ194" s="275" t="s">
        <v>332</v>
      </c>
      <c r="HR194" s="274" t="s">
        <v>107</v>
      </c>
      <c r="HS194" s="277" t="s">
        <v>743</v>
      </c>
      <c r="HT194" s="276" t="s">
        <v>8</v>
      </c>
      <c r="HU194" s="274" t="s">
        <v>8</v>
      </c>
      <c r="HV194" s="275" t="s">
        <v>101</v>
      </c>
      <c r="HW194" s="274" t="s">
        <v>15</v>
      </c>
    </row>
    <row r="195" spans="5:231" ht="11.25" customHeight="1" x14ac:dyDescent="0.2"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AF195" s="171" t="s">
        <v>2182</v>
      </c>
      <c r="AG195" s="225" t="s">
        <v>316</v>
      </c>
      <c r="AH195" s="225" t="s">
        <v>1741</v>
      </c>
      <c r="AI195" s="225" t="s">
        <v>316</v>
      </c>
      <c r="AJ195" s="225" t="s">
        <v>1742</v>
      </c>
      <c r="AL195" s="7"/>
      <c r="AQ195" s="7"/>
      <c r="AR195" s="7"/>
      <c r="AS195" s="7"/>
      <c r="AT195" s="7"/>
      <c r="AU195" s="7"/>
      <c r="AV195" s="7"/>
      <c r="AX195" s="7" t="e">
        <v>#N/A</v>
      </c>
      <c r="AY195" s="7" t="s">
        <v>56</v>
      </c>
      <c r="AZ195" s="7" t="s">
        <v>585</v>
      </c>
      <c r="BA195" s="7"/>
      <c r="BB195" s="7" t="s">
        <v>194</v>
      </c>
      <c r="BC195" s="7" t="e">
        <v>#N/A</v>
      </c>
      <c r="BD195" s="7" t="s">
        <v>1636</v>
      </c>
      <c r="BG195" s="7"/>
      <c r="BH195" s="7"/>
      <c r="BI195" s="7"/>
      <c r="BJ195" s="7"/>
      <c r="BK195" s="7"/>
      <c r="BL195" s="7"/>
      <c r="BM195" s="7"/>
      <c r="BP195" s="235" t="str">
        <f t="shared" si="27"/>
        <v>PSN 212 - MULTICARGO;</v>
      </c>
      <c r="BQ195" s="225" t="s">
        <v>107</v>
      </c>
      <c r="BR195" s="171" t="s">
        <v>714</v>
      </c>
      <c r="BS195" s="171" t="s">
        <v>55</v>
      </c>
      <c r="BT195" s="253" t="s">
        <v>55</v>
      </c>
      <c r="BU195" s="253" t="s">
        <v>55</v>
      </c>
      <c r="BV195" s="241" t="s">
        <v>107</v>
      </c>
      <c r="BW195" s="241" t="s">
        <v>127</v>
      </c>
      <c r="CJ195" s="248">
        <f t="shared" si="30"/>
        <v>45331</v>
      </c>
      <c r="CK195" s="249">
        <f t="shared" si="36"/>
        <v>7</v>
      </c>
      <c r="CL195" s="248">
        <f t="shared" si="33"/>
        <v>45331.875</v>
      </c>
      <c r="CM195" s="215">
        <v>4</v>
      </c>
      <c r="CN195" s="215" t="str">
        <f t="shared" si="37"/>
        <v>D+6</v>
      </c>
      <c r="CO195" s="219" t="str">
        <f t="shared" si="38"/>
        <v>4D+6</v>
      </c>
      <c r="CP195" s="247" t="str">
        <f t="shared" si="39"/>
        <v>D+6</v>
      </c>
      <c r="CQ195" s="215" t="s">
        <v>2107</v>
      </c>
      <c r="EK195" s="240"/>
      <c r="EL195" s="220"/>
      <c r="EM195" s="239"/>
      <c r="EN195" s="220"/>
      <c r="EO195" s="220"/>
      <c r="EP195" s="239"/>
      <c r="EQ195" s="239"/>
      <c r="ER195" s="220"/>
      <c r="HH195" s="170">
        <f t="shared" si="29"/>
        <v>2937</v>
      </c>
      <c r="HI195" s="252"/>
      <c r="HJ195" s="279" t="s">
        <v>2183</v>
      </c>
      <c r="HK195" s="279" t="s">
        <v>815</v>
      </c>
      <c r="HL195" s="279" t="s">
        <v>816</v>
      </c>
      <c r="HM195" s="278" t="s">
        <v>32</v>
      </c>
      <c r="HN195" s="275" t="s">
        <v>494</v>
      </c>
      <c r="HO195" s="276" t="s">
        <v>194</v>
      </c>
      <c r="HP195" s="276" t="s">
        <v>470</v>
      </c>
      <c r="HQ195" s="275" t="s">
        <v>332</v>
      </c>
      <c r="HR195" s="274" t="s">
        <v>100</v>
      </c>
      <c r="HS195" s="277" t="s">
        <v>30</v>
      </c>
      <c r="HT195" s="276" t="s">
        <v>8</v>
      </c>
      <c r="HU195" s="274" t="s">
        <v>30</v>
      </c>
      <c r="HV195" s="275" t="s">
        <v>101</v>
      </c>
      <c r="HW195" s="274" t="s">
        <v>15</v>
      </c>
    </row>
    <row r="196" spans="5:231" x14ac:dyDescent="0.2"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AF196" s="171" t="s">
        <v>2184</v>
      </c>
      <c r="AG196" s="225" t="s">
        <v>316</v>
      </c>
      <c r="AH196" s="225" t="s">
        <v>1741</v>
      </c>
      <c r="AI196" s="225" t="s">
        <v>316</v>
      </c>
      <c r="AJ196" s="225" t="s">
        <v>1742</v>
      </c>
      <c r="AL196" s="7"/>
      <c r="AQ196" s="7"/>
      <c r="AR196" s="7"/>
      <c r="AS196" s="7"/>
      <c r="AT196" s="7"/>
      <c r="AU196" s="7"/>
      <c r="AV196" s="7"/>
      <c r="AX196" s="7" t="e">
        <v>#N/A</v>
      </c>
      <c r="AY196" s="7" t="s">
        <v>56</v>
      </c>
      <c r="AZ196" s="7" t="s">
        <v>2126</v>
      </c>
      <c r="BA196" s="7"/>
      <c r="BB196" s="7" t="s">
        <v>194</v>
      </c>
      <c r="BC196" s="7" t="e">
        <v>#N/A</v>
      </c>
      <c r="BD196" s="7" t="s">
        <v>1636</v>
      </c>
      <c r="BG196" s="7"/>
      <c r="BH196" s="7"/>
      <c r="BI196" s="7"/>
      <c r="BJ196" s="7"/>
      <c r="BK196" s="7"/>
      <c r="BL196" s="7"/>
      <c r="BM196" s="7"/>
      <c r="BP196" s="235" t="str">
        <f t="shared" ref="BP196:BP259" si="40">BQ196&amp;" "&amp;BR196</f>
        <v>PSN MULTICARGO</v>
      </c>
      <c r="BQ196" s="225" t="s">
        <v>107</v>
      </c>
      <c r="BR196" s="171" t="s">
        <v>909</v>
      </c>
      <c r="BS196" s="171" t="s">
        <v>55</v>
      </c>
      <c r="BT196" s="253" t="s">
        <v>55</v>
      </c>
      <c r="BU196" s="253" t="s">
        <v>55</v>
      </c>
      <c r="BV196" s="241" t="s">
        <v>107</v>
      </c>
      <c r="BW196" s="241" t="s">
        <v>127</v>
      </c>
      <c r="CJ196" s="248">
        <f t="shared" si="30"/>
        <v>45331</v>
      </c>
      <c r="CK196" s="249">
        <f t="shared" si="36"/>
        <v>7</v>
      </c>
      <c r="CL196" s="248">
        <f t="shared" si="33"/>
        <v>45331.916666666664</v>
      </c>
      <c r="CM196" s="215">
        <v>4</v>
      </c>
      <c r="CN196" s="215" t="str">
        <f t="shared" si="37"/>
        <v>D+6</v>
      </c>
      <c r="CO196" s="219" t="str">
        <f t="shared" si="38"/>
        <v>4D+6</v>
      </c>
      <c r="CP196" s="247" t="str">
        <f t="shared" si="39"/>
        <v>D+6</v>
      </c>
      <c r="CQ196" s="215" t="s">
        <v>2107</v>
      </c>
      <c r="EK196" s="240"/>
      <c r="EL196" s="220"/>
      <c r="EM196" s="239"/>
      <c r="EN196" s="220"/>
      <c r="EO196" s="220"/>
      <c r="EP196" s="239"/>
      <c r="EQ196" s="239"/>
      <c r="ER196" s="220"/>
      <c r="HH196" s="170">
        <f t="shared" ref="HH196:HH259" si="41">VALUE(LEFT(HJ196,4))</f>
        <v>2940</v>
      </c>
      <c r="HI196" s="252"/>
      <c r="HJ196" s="279" t="s">
        <v>2185</v>
      </c>
      <c r="HK196" s="279" t="s">
        <v>643</v>
      </c>
      <c r="HL196" s="279" t="s">
        <v>644</v>
      </c>
      <c r="HM196" s="278" t="s">
        <v>32</v>
      </c>
      <c r="HN196" s="275" t="s">
        <v>494</v>
      </c>
      <c r="HO196" s="276" t="s">
        <v>194</v>
      </c>
      <c r="HP196" s="276" t="s">
        <v>470</v>
      </c>
      <c r="HQ196" s="275" t="s">
        <v>332</v>
      </c>
      <c r="HR196" s="274" t="s">
        <v>107</v>
      </c>
      <c r="HS196" s="277" t="s">
        <v>53</v>
      </c>
      <c r="HT196" s="276" t="s">
        <v>8</v>
      </c>
      <c r="HU196" s="274" t="s">
        <v>53</v>
      </c>
      <c r="HV196" s="275" t="s">
        <v>101</v>
      </c>
      <c r="HW196" s="274" t="s">
        <v>15</v>
      </c>
    </row>
    <row r="197" spans="5:231" x14ac:dyDescent="0.2"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AF197" s="171" t="s">
        <v>2186</v>
      </c>
      <c r="AG197" s="225" t="s">
        <v>316</v>
      </c>
      <c r="AH197" s="225" t="s">
        <v>1741</v>
      </c>
      <c r="AI197" s="225" t="s">
        <v>316</v>
      </c>
      <c r="AJ197" s="225" t="s">
        <v>1742</v>
      </c>
      <c r="AL197" s="7"/>
      <c r="AQ197" s="7"/>
      <c r="AR197" s="7"/>
      <c r="AS197" s="7"/>
      <c r="AT197" s="7"/>
      <c r="AU197" s="7"/>
      <c r="AV197" s="7"/>
      <c r="AX197" s="7" t="e">
        <v>#N/A</v>
      </c>
      <c r="AY197" s="7" t="s">
        <v>56</v>
      </c>
      <c r="AZ197" s="7" t="s">
        <v>1230</v>
      </c>
      <c r="BA197" s="7"/>
      <c r="BB197" s="7" t="s">
        <v>194</v>
      </c>
      <c r="BC197" s="7" t="e">
        <v>#N/A</v>
      </c>
      <c r="BD197" s="7" t="s">
        <v>1636</v>
      </c>
      <c r="BG197" s="7"/>
      <c r="BH197" s="7"/>
      <c r="BI197" s="7"/>
      <c r="BJ197" s="7"/>
      <c r="BK197" s="7"/>
      <c r="BL197" s="7"/>
      <c r="BM197" s="7"/>
      <c r="BP197" s="235" t="str">
        <f t="shared" si="40"/>
        <v>PSN TGRAO</v>
      </c>
      <c r="BQ197" s="225" t="s">
        <v>107</v>
      </c>
      <c r="BR197" s="171" t="s">
        <v>681</v>
      </c>
      <c r="BS197" s="171" t="s">
        <v>55</v>
      </c>
      <c r="BT197" s="253" t="s">
        <v>55</v>
      </c>
      <c r="BU197" s="253" t="s">
        <v>55</v>
      </c>
      <c r="BV197" s="241" t="s">
        <v>107</v>
      </c>
      <c r="BW197" s="241" t="s">
        <v>127</v>
      </c>
      <c r="CJ197" s="248">
        <f t="shared" si="30"/>
        <v>45331</v>
      </c>
      <c r="CK197" s="249">
        <f t="shared" si="36"/>
        <v>7</v>
      </c>
      <c r="CL197" s="248">
        <f t="shared" si="33"/>
        <v>45331.958333333336</v>
      </c>
      <c r="CM197" s="215">
        <v>4</v>
      </c>
      <c r="CN197" s="215" t="str">
        <f t="shared" si="37"/>
        <v>D+6</v>
      </c>
      <c r="CO197" s="219" t="str">
        <f t="shared" si="38"/>
        <v>4D+6</v>
      </c>
      <c r="CP197" s="247" t="str">
        <f t="shared" si="39"/>
        <v>D+6</v>
      </c>
      <c r="CQ197" s="215" t="s">
        <v>2107</v>
      </c>
      <c r="EK197" s="240"/>
      <c r="EL197" s="220"/>
      <c r="EM197" s="239"/>
      <c r="EN197" s="220"/>
      <c r="EO197" s="220"/>
      <c r="EP197" s="239"/>
      <c r="EQ197" s="239"/>
      <c r="ER197" s="220"/>
      <c r="HH197" s="170">
        <f t="shared" si="41"/>
        <v>2944</v>
      </c>
      <c r="HI197" s="252"/>
      <c r="HJ197" s="279" t="s">
        <v>2187</v>
      </c>
      <c r="HK197" s="279" t="s">
        <v>2188</v>
      </c>
      <c r="HL197" s="279" t="s">
        <v>886</v>
      </c>
      <c r="HM197" s="278" t="s">
        <v>32</v>
      </c>
      <c r="HN197" s="275" t="s">
        <v>494</v>
      </c>
      <c r="HO197" s="276" t="s">
        <v>194</v>
      </c>
      <c r="HP197" s="276" t="s">
        <v>470</v>
      </c>
      <c r="HQ197" s="275" t="s">
        <v>332</v>
      </c>
      <c r="HR197" s="274" t="s">
        <v>107</v>
      </c>
      <c r="HS197" s="277" t="s">
        <v>1262</v>
      </c>
      <c r="HT197" s="276" t="s">
        <v>8</v>
      </c>
      <c r="HU197" s="274" t="s">
        <v>24</v>
      </c>
      <c r="HV197" s="275" t="s">
        <v>101</v>
      </c>
      <c r="HW197" s="274" t="s">
        <v>15</v>
      </c>
    </row>
    <row r="198" spans="5:231" x14ac:dyDescent="0.2"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AF198" s="171" t="s">
        <v>2189</v>
      </c>
      <c r="AG198" s="225" t="s">
        <v>316</v>
      </c>
      <c r="AH198" s="225" t="s">
        <v>1741</v>
      </c>
      <c r="AI198" s="225" t="s">
        <v>316</v>
      </c>
      <c r="AJ198" s="225" t="s">
        <v>1742</v>
      </c>
      <c r="AL198" s="7"/>
      <c r="AQ198" s="7"/>
      <c r="AR198" s="7"/>
      <c r="AS198" s="7"/>
      <c r="AT198" s="7"/>
      <c r="AU198" s="7"/>
      <c r="AV198" s="7"/>
      <c r="AX198" s="7" t="e">
        <v>#N/A</v>
      </c>
      <c r="AY198" s="7" t="s">
        <v>56</v>
      </c>
      <c r="AZ198" s="7" t="s">
        <v>110</v>
      </c>
      <c r="BA198" s="7"/>
      <c r="BB198" s="7" t="s">
        <v>194</v>
      </c>
      <c r="BC198" s="7" t="e">
        <v>#N/A</v>
      </c>
      <c r="BD198" s="7" t="s">
        <v>1636</v>
      </c>
      <c r="BG198" s="7"/>
      <c r="BH198" s="7"/>
      <c r="BI198" s="7"/>
      <c r="BJ198" s="7"/>
      <c r="BK198" s="7"/>
      <c r="BL198" s="7"/>
      <c r="BM198" s="7"/>
      <c r="BP198" s="235" t="str">
        <f t="shared" si="40"/>
        <v>PSN T-GRÃO</v>
      </c>
      <c r="BQ198" s="225" t="s">
        <v>107</v>
      </c>
      <c r="BR198" s="171" t="s">
        <v>635</v>
      </c>
      <c r="BS198" s="171" t="s">
        <v>55</v>
      </c>
      <c r="BT198" s="253" t="s">
        <v>55</v>
      </c>
      <c r="BU198" s="253" t="s">
        <v>55</v>
      </c>
      <c r="BV198" s="241" t="s">
        <v>107</v>
      </c>
      <c r="BW198" s="241" t="s">
        <v>127</v>
      </c>
      <c r="CJ198" s="245">
        <f t="shared" ref="CJ198:CJ261" si="42">IF(CN198=CN197,CJ197,CJ197+1)</f>
        <v>45331</v>
      </c>
      <c r="CK198" s="246">
        <f t="shared" si="36"/>
        <v>7</v>
      </c>
      <c r="CL198" s="245">
        <f t="shared" si="33"/>
        <v>45332</v>
      </c>
      <c r="CM198" s="242">
        <v>4</v>
      </c>
      <c r="CN198" s="242" t="str">
        <f t="shared" si="37"/>
        <v>D+6</v>
      </c>
      <c r="CO198" s="244" t="str">
        <f t="shared" si="38"/>
        <v>4D+6</v>
      </c>
      <c r="CP198" s="247" t="str">
        <f t="shared" si="39"/>
        <v>D+6</v>
      </c>
      <c r="CQ198" s="269" t="s">
        <v>2190</v>
      </c>
      <c r="EK198" s="240"/>
      <c r="EL198" s="220"/>
      <c r="EM198" s="239"/>
      <c r="EN198" s="220"/>
      <c r="EO198" s="220"/>
      <c r="EP198" s="239"/>
      <c r="EQ198" s="239"/>
      <c r="ER198" s="220"/>
      <c r="HH198" s="170">
        <f t="shared" si="41"/>
        <v>2928</v>
      </c>
      <c r="HI198" s="252"/>
      <c r="HJ198" s="279" t="s">
        <v>2191</v>
      </c>
      <c r="HK198" s="279" t="s">
        <v>833</v>
      </c>
      <c r="HL198" s="279" t="s">
        <v>547</v>
      </c>
      <c r="HM198" s="278" t="s">
        <v>32</v>
      </c>
      <c r="HN198" s="275" t="s">
        <v>494</v>
      </c>
      <c r="HO198" s="276" t="s">
        <v>194</v>
      </c>
      <c r="HP198" s="276" t="s">
        <v>470</v>
      </c>
      <c r="HQ198" s="275" t="s">
        <v>332</v>
      </c>
      <c r="HR198" s="274" t="s">
        <v>107</v>
      </c>
      <c r="HS198" s="277" t="s">
        <v>743</v>
      </c>
      <c r="HT198" s="276" t="s">
        <v>8</v>
      </c>
      <c r="HU198" s="274" t="s">
        <v>8</v>
      </c>
      <c r="HV198" s="275" t="s">
        <v>101</v>
      </c>
      <c r="HW198" s="274" t="s">
        <v>15</v>
      </c>
    </row>
    <row r="199" spans="5:231" x14ac:dyDescent="0.2"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AF199" s="171" t="s">
        <v>2192</v>
      </c>
      <c r="AG199" s="225" t="s">
        <v>316</v>
      </c>
      <c r="AH199" s="225" t="s">
        <v>1741</v>
      </c>
      <c r="AI199" s="225" t="s">
        <v>316</v>
      </c>
      <c r="AJ199" s="225" t="s">
        <v>1742</v>
      </c>
      <c r="AL199" s="7"/>
      <c r="AQ199" s="7"/>
      <c r="AR199" s="7"/>
      <c r="AS199" s="7"/>
      <c r="AT199" s="7"/>
      <c r="AU199" s="7"/>
      <c r="AV199" s="7"/>
      <c r="AX199" s="7" t="e">
        <v>#N/A</v>
      </c>
      <c r="AY199" s="7" t="s">
        <v>56</v>
      </c>
      <c r="AZ199" s="7" t="s">
        <v>107</v>
      </c>
      <c r="BA199" s="7"/>
      <c r="BB199" s="7" t="s">
        <v>194</v>
      </c>
      <c r="BC199" s="7" t="e">
        <v>#N/A</v>
      </c>
      <c r="BD199" s="7" t="s">
        <v>1636</v>
      </c>
      <c r="BG199" s="7"/>
      <c r="BH199" s="7"/>
      <c r="BI199" s="7"/>
      <c r="BJ199" s="7"/>
      <c r="BK199" s="7"/>
      <c r="BL199" s="7"/>
      <c r="BM199" s="7"/>
      <c r="BP199" s="235" t="str">
        <f t="shared" si="40"/>
        <v>ICZ 6</v>
      </c>
      <c r="BQ199" s="225" t="s">
        <v>610</v>
      </c>
      <c r="BR199" s="171">
        <v>6</v>
      </c>
      <c r="BS199" s="171" t="s">
        <v>51</v>
      </c>
      <c r="BT199" s="241" t="s">
        <v>51</v>
      </c>
      <c r="BU199" s="241" t="s">
        <v>51</v>
      </c>
      <c r="BV199" s="241" t="s">
        <v>100</v>
      </c>
      <c r="BW199" s="241" t="s">
        <v>100</v>
      </c>
      <c r="CJ199" s="271">
        <f t="shared" si="42"/>
        <v>45332</v>
      </c>
      <c r="CK199" s="272">
        <f t="shared" ref="CK199:CK230" si="43">CK175+1</f>
        <v>8</v>
      </c>
      <c r="CL199" s="271">
        <f t="shared" si="33"/>
        <v>45332.041666666664</v>
      </c>
      <c r="CM199" s="269">
        <v>1</v>
      </c>
      <c r="CN199" s="269" t="str">
        <f t="shared" si="37"/>
        <v>D+7</v>
      </c>
      <c r="CO199" s="270" t="str">
        <f t="shared" si="38"/>
        <v>1D+7</v>
      </c>
      <c r="CP199" s="247" t="str">
        <f t="shared" si="39"/>
        <v>D+6</v>
      </c>
      <c r="CQ199" s="269" t="s">
        <v>2190</v>
      </c>
      <c r="EK199" s="240"/>
      <c r="EL199" s="220"/>
      <c r="EM199" s="239"/>
      <c r="EN199" s="220"/>
      <c r="EO199" s="220"/>
      <c r="EP199" s="239"/>
      <c r="EQ199" s="239"/>
      <c r="ER199" s="220"/>
      <c r="HH199" s="170">
        <f t="shared" si="41"/>
        <v>2946</v>
      </c>
      <c r="HI199" s="252"/>
      <c r="HJ199" s="279" t="s">
        <v>2193</v>
      </c>
      <c r="HK199" s="279" t="s">
        <v>1058</v>
      </c>
      <c r="HL199" s="279" t="s">
        <v>886</v>
      </c>
      <c r="HM199" s="278" t="s">
        <v>32</v>
      </c>
      <c r="HN199" s="275" t="s">
        <v>494</v>
      </c>
      <c r="HO199" s="276" t="s">
        <v>194</v>
      </c>
      <c r="HP199" s="276" t="s">
        <v>470</v>
      </c>
      <c r="HQ199" s="275" t="s">
        <v>332</v>
      </c>
      <c r="HR199" s="274" t="s">
        <v>107</v>
      </c>
      <c r="HS199" s="277" t="s">
        <v>723</v>
      </c>
      <c r="HT199" s="276" t="s">
        <v>8</v>
      </c>
      <c r="HU199" s="274" t="s">
        <v>24</v>
      </c>
      <c r="HV199" s="275" t="s">
        <v>101</v>
      </c>
      <c r="HW199" s="274" t="s">
        <v>15</v>
      </c>
    </row>
    <row r="200" spans="5:231" x14ac:dyDescent="0.2"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AF200" s="171" t="s">
        <v>2194</v>
      </c>
      <c r="AG200" s="225" t="s">
        <v>316</v>
      </c>
      <c r="AH200" s="225" t="s">
        <v>1741</v>
      </c>
      <c r="AI200" s="225" t="s">
        <v>316</v>
      </c>
      <c r="AJ200" s="225" t="s">
        <v>1742</v>
      </c>
      <c r="AL200" s="7"/>
      <c r="AQ200" s="7"/>
      <c r="AR200" s="7"/>
      <c r="AS200" s="7"/>
      <c r="AT200" s="7"/>
      <c r="AU200" s="7"/>
      <c r="AV200" s="7"/>
      <c r="AX200" s="7" t="e">
        <v>#N/A</v>
      </c>
      <c r="AY200" s="7" t="s">
        <v>56</v>
      </c>
      <c r="AZ200" s="7" t="s">
        <v>2195</v>
      </c>
      <c r="BA200" s="7"/>
      <c r="BB200" s="7" t="s">
        <v>194</v>
      </c>
      <c r="BC200" s="7" t="e">
        <v>#N/A</v>
      </c>
      <c r="BD200" s="7" t="s">
        <v>1636</v>
      </c>
      <c r="BG200" s="7"/>
      <c r="BH200" s="7"/>
      <c r="BI200" s="7"/>
      <c r="BJ200" s="7"/>
      <c r="BK200" s="7"/>
      <c r="BL200" s="7"/>
      <c r="BM200" s="7"/>
      <c r="BP200" s="235" t="str">
        <f t="shared" si="40"/>
        <v>ICZ 006 - CUTRALE;</v>
      </c>
      <c r="BQ200" s="225" t="s">
        <v>610</v>
      </c>
      <c r="BR200" s="171" t="s">
        <v>516</v>
      </c>
      <c r="BS200" s="171" t="s">
        <v>51</v>
      </c>
      <c r="BT200" s="241" t="s">
        <v>51</v>
      </c>
      <c r="BU200" s="241" t="s">
        <v>51</v>
      </c>
      <c r="BV200" s="241" t="s">
        <v>100</v>
      </c>
      <c r="BW200" s="241" t="s">
        <v>100</v>
      </c>
      <c r="CJ200" s="267">
        <f t="shared" si="42"/>
        <v>45332</v>
      </c>
      <c r="CK200" s="268">
        <f t="shared" si="43"/>
        <v>8</v>
      </c>
      <c r="CL200" s="267">
        <f t="shared" si="33"/>
        <v>45332.083333333336</v>
      </c>
      <c r="CM200" s="265">
        <v>1</v>
      </c>
      <c r="CN200" s="265" t="str">
        <f t="shared" si="37"/>
        <v>D+7</v>
      </c>
      <c r="CO200" s="266" t="str">
        <f t="shared" si="38"/>
        <v>1D+7</v>
      </c>
      <c r="CP200" s="247" t="str">
        <f t="shared" si="39"/>
        <v>D+6</v>
      </c>
      <c r="CQ200" s="265" t="s">
        <v>2190</v>
      </c>
      <c r="EK200" s="240"/>
      <c r="EL200" s="220"/>
      <c r="EM200" s="239"/>
      <c r="EN200" s="220"/>
      <c r="EO200" s="220"/>
      <c r="EP200" s="239"/>
      <c r="EQ200" s="239"/>
      <c r="ER200" s="220"/>
      <c r="HH200" s="170">
        <f t="shared" si="41"/>
        <v>2949</v>
      </c>
      <c r="HI200" s="252"/>
      <c r="HJ200" s="279" t="s">
        <v>2196</v>
      </c>
      <c r="HK200" s="279" t="s">
        <v>833</v>
      </c>
      <c r="HL200" s="279" t="s">
        <v>547</v>
      </c>
      <c r="HM200" s="278" t="s">
        <v>32</v>
      </c>
      <c r="HN200" s="275" t="s">
        <v>494</v>
      </c>
      <c r="HO200" s="276" t="s">
        <v>194</v>
      </c>
      <c r="HP200" s="276" t="s">
        <v>470</v>
      </c>
      <c r="HQ200" s="275" t="s">
        <v>332</v>
      </c>
      <c r="HR200" s="274" t="s">
        <v>107</v>
      </c>
      <c r="HS200" s="277" t="s">
        <v>743</v>
      </c>
      <c r="HT200" s="276" t="s">
        <v>8</v>
      </c>
      <c r="HU200" s="274" t="s">
        <v>8</v>
      </c>
      <c r="HV200" s="275" t="s">
        <v>101</v>
      </c>
      <c r="HW200" s="274" t="s">
        <v>15</v>
      </c>
    </row>
    <row r="201" spans="5:231" x14ac:dyDescent="0.2"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AF201" s="171" t="s">
        <v>2197</v>
      </c>
      <c r="AG201" s="225" t="s">
        <v>316</v>
      </c>
      <c r="AH201" s="225" t="s">
        <v>1741</v>
      </c>
      <c r="AI201" s="225" t="s">
        <v>316</v>
      </c>
      <c r="AJ201" s="225" t="s">
        <v>1742</v>
      </c>
      <c r="AL201" s="7"/>
      <c r="AQ201" s="7"/>
      <c r="AR201" s="7"/>
      <c r="AS201" s="7"/>
      <c r="AT201" s="7"/>
      <c r="AU201" s="7"/>
      <c r="AV201" s="7"/>
      <c r="AX201" s="7" t="e">
        <v>#N/A</v>
      </c>
      <c r="AY201" s="7" t="s">
        <v>56</v>
      </c>
      <c r="AZ201" s="7" t="s">
        <v>1786</v>
      </c>
      <c r="BA201" s="7"/>
      <c r="BB201" s="7" t="s">
        <v>194</v>
      </c>
      <c r="BC201" s="7" t="e">
        <v>#N/A</v>
      </c>
      <c r="BD201" s="7" t="s">
        <v>1636</v>
      </c>
      <c r="BG201" s="7"/>
      <c r="BH201" s="7"/>
      <c r="BI201" s="7"/>
      <c r="BJ201" s="7"/>
      <c r="BK201" s="7"/>
      <c r="BL201" s="7"/>
      <c r="BM201" s="7"/>
      <c r="BP201" s="235" t="str">
        <f t="shared" si="40"/>
        <v>ICZ CUTRALE</v>
      </c>
      <c r="BQ201" s="225" t="s">
        <v>610</v>
      </c>
      <c r="BR201" s="171" t="s">
        <v>30</v>
      </c>
      <c r="BS201" s="171" t="s">
        <v>51</v>
      </c>
      <c r="BT201" s="241" t="s">
        <v>51</v>
      </c>
      <c r="BU201" s="241" t="s">
        <v>51</v>
      </c>
      <c r="BV201" s="241" t="s">
        <v>100</v>
      </c>
      <c r="BW201" s="241" t="s">
        <v>100</v>
      </c>
      <c r="CJ201" s="267">
        <f t="shared" si="42"/>
        <v>45332</v>
      </c>
      <c r="CK201" s="268">
        <f t="shared" si="43"/>
        <v>8</v>
      </c>
      <c r="CL201" s="267">
        <f t="shared" si="33"/>
        <v>45332.125</v>
      </c>
      <c r="CM201" s="265">
        <v>1</v>
      </c>
      <c r="CN201" s="265" t="str">
        <f t="shared" si="37"/>
        <v>D+7</v>
      </c>
      <c r="CO201" s="266" t="str">
        <f t="shared" si="38"/>
        <v>1D+7</v>
      </c>
      <c r="CP201" s="247" t="str">
        <f t="shared" si="39"/>
        <v>D+6</v>
      </c>
      <c r="CQ201" s="265" t="s">
        <v>2190</v>
      </c>
      <c r="EK201" s="240"/>
      <c r="EL201" s="220"/>
      <c r="EM201" s="239"/>
      <c r="EN201" s="220"/>
      <c r="EO201" s="220"/>
      <c r="EP201" s="239"/>
      <c r="EQ201" s="239"/>
      <c r="ER201" s="220"/>
      <c r="HH201" s="170">
        <f t="shared" si="41"/>
        <v>2946</v>
      </c>
      <c r="HI201" s="252"/>
      <c r="HJ201" s="279" t="s">
        <v>2198</v>
      </c>
      <c r="HK201" s="279" t="s">
        <v>1058</v>
      </c>
      <c r="HL201" s="279" t="s">
        <v>886</v>
      </c>
      <c r="HM201" s="278" t="s">
        <v>32</v>
      </c>
      <c r="HN201" s="275" t="s">
        <v>494</v>
      </c>
      <c r="HO201" s="276" t="s">
        <v>194</v>
      </c>
      <c r="HP201" s="276" t="s">
        <v>470</v>
      </c>
      <c r="HQ201" s="275" t="s">
        <v>332</v>
      </c>
      <c r="HR201" s="274" t="s">
        <v>107</v>
      </c>
      <c r="HS201" s="277" t="s">
        <v>723</v>
      </c>
      <c r="HT201" s="276" t="s">
        <v>8</v>
      </c>
      <c r="HU201" s="274" t="s">
        <v>24</v>
      </c>
      <c r="HV201" s="275" t="s">
        <v>101</v>
      </c>
      <c r="HW201" s="274" t="s">
        <v>15</v>
      </c>
    </row>
    <row r="202" spans="5:231" x14ac:dyDescent="0.2"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AF202" s="171" t="s">
        <v>2199</v>
      </c>
      <c r="AG202" s="225" t="s">
        <v>316</v>
      </c>
      <c r="AH202" s="225" t="s">
        <v>1741</v>
      </c>
      <c r="AI202" s="225" t="s">
        <v>316</v>
      </c>
      <c r="AJ202" s="225" t="s">
        <v>1742</v>
      </c>
      <c r="AL202" s="7"/>
      <c r="AQ202" s="7"/>
      <c r="AR202" s="7"/>
      <c r="AS202" s="7"/>
      <c r="AT202" s="7"/>
      <c r="AU202" s="7"/>
      <c r="AV202" s="7"/>
      <c r="AX202" s="7" t="e">
        <v>#N/A</v>
      </c>
      <c r="AY202" s="7" t="s">
        <v>56</v>
      </c>
      <c r="AZ202" s="7" t="s">
        <v>1560</v>
      </c>
      <c r="BA202" s="7"/>
      <c r="BB202" s="7" t="s">
        <v>194</v>
      </c>
      <c r="BC202" s="7" t="e">
        <v>#N/A</v>
      </c>
      <c r="BD202" s="7" t="s">
        <v>1636</v>
      </c>
      <c r="BG202" s="7"/>
      <c r="BH202" s="7"/>
      <c r="BI202" s="7"/>
      <c r="BJ202" s="7"/>
      <c r="BK202" s="7"/>
      <c r="BL202" s="7"/>
      <c r="BM202" s="7"/>
      <c r="BP202" s="235" t="str">
        <f t="shared" si="40"/>
        <v>ICZ 1</v>
      </c>
      <c r="BQ202" s="225" t="s">
        <v>610</v>
      </c>
      <c r="BR202" s="171">
        <v>1</v>
      </c>
      <c r="BS202" s="171" t="s">
        <v>580</v>
      </c>
      <c r="BT202" s="241" t="s">
        <v>580</v>
      </c>
      <c r="BU202" s="241" t="s">
        <v>580</v>
      </c>
      <c r="BV202" s="241" t="s">
        <v>100</v>
      </c>
      <c r="BW202" s="241" t="s">
        <v>100</v>
      </c>
      <c r="CJ202" s="267">
        <f t="shared" si="42"/>
        <v>45332</v>
      </c>
      <c r="CK202" s="268">
        <f t="shared" si="43"/>
        <v>8</v>
      </c>
      <c r="CL202" s="267">
        <f t="shared" si="33"/>
        <v>45332.166666666664</v>
      </c>
      <c r="CM202" s="265">
        <v>1</v>
      </c>
      <c r="CN202" s="265" t="str">
        <f t="shared" si="37"/>
        <v>D+7</v>
      </c>
      <c r="CO202" s="266" t="str">
        <f t="shared" si="38"/>
        <v>1D+7</v>
      </c>
      <c r="CP202" s="247" t="str">
        <f t="shared" si="39"/>
        <v>D+6</v>
      </c>
      <c r="CQ202" s="265" t="s">
        <v>2190</v>
      </c>
      <c r="EK202" s="240"/>
      <c r="EL202" s="220"/>
      <c r="EM202" s="239"/>
      <c r="EN202" s="220"/>
      <c r="EO202" s="220"/>
      <c r="EP202" s="239"/>
      <c r="EQ202" s="239"/>
      <c r="ER202" s="220"/>
      <c r="HH202" s="170">
        <f t="shared" si="41"/>
        <v>2951</v>
      </c>
      <c r="HI202" s="252"/>
      <c r="HJ202" s="279" t="s">
        <v>2200</v>
      </c>
      <c r="HK202" s="279" t="s">
        <v>2201</v>
      </c>
      <c r="HL202" s="279" t="s">
        <v>886</v>
      </c>
      <c r="HM202" s="278" t="s">
        <v>32</v>
      </c>
      <c r="HN202" s="275" t="s">
        <v>494</v>
      </c>
      <c r="HO202" s="276" t="s">
        <v>194</v>
      </c>
      <c r="HP202" s="276" t="s">
        <v>470</v>
      </c>
      <c r="HQ202" s="275" t="s">
        <v>332</v>
      </c>
      <c r="HR202" s="274" t="s">
        <v>107</v>
      </c>
      <c r="HS202" s="277" t="s">
        <v>2202</v>
      </c>
      <c r="HT202" s="276" t="s">
        <v>8</v>
      </c>
      <c r="HU202" s="274" t="s">
        <v>24</v>
      </c>
      <c r="HV202" s="275" t="s">
        <v>101</v>
      </c>
      <c r="HW202" s="274" t="s">
        <v>15</v>
      </c>
    </row>
    <row r="203" spans="5:231" x14ac:dyDescent="0.2"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AF203" s="171" t="s">
        <v>2203</v>
      </c>
      <c r="AG203" s="225" t="s">
        <v>316</v>
      </c>
      <c r="AH203" s="225" t="s">
        <v>1741</v>
      </c>
      <c r="AI203" s="225" t="s">
        <v>316</v>
      </c>
      <c r="AJ203" s="225" t="s">
        <v>1742</v>
      </c>
      <c r="AL203" s="7"/>
      <c r="AQ203" s="7"/>
      <c r="AR203" s="7"/>
      <c r="AS203" s="7"/>
      <c r="AT203" s="7"/>
      <c r="AU203" s="7"/>
      <c r="AV203" s="7"/>
      <c r="AX203" s="7" t="e">
        <v>#N/A</v>
      </c>
      <c r="AY203" s="7" t="s">
        <v>56</v>
      </c>
      <c r="AZ203" s="7" t="s">
        <v>1525</v>
      </c>
      <c r="BA203" s="7"/>
      <c r="BB203" s="7" t="s">
        <v>194</v>
      </c>
      <c r="BC203" s="7" t="e">
        <v>#N/A</v>
      </c>
      <c r="BD203" s="7" t="s">
        <v>1636</v>
      </c>
      <c r="BG203" s="7"/>
      <c r="BH203" s="7"/>
      <c r="BI203" s="7"/>
      <c r="BJ203" s="7"/>
      <c r="BK203" s="7"/>
      <c r="BL203" s="7"/>
      <c r="BM203" s="7"/>
      <c r="BP203" s="235" t="str">
        <f t="shared" si="40"/>
        <v>ICZ 11</v>
      </c>
      <c r="BQ203" s="225" t="s">
        <v>610</v>
      </c>
      <c r="BR203" s="171">
        <v>11</v>
      </c>
      <c r="BS203" s="171" t="s">
        <v>580</v>
      </c>
      <c r="BT203" s="241" t="s">
        <v>580</v>
      </c>
      <c r="BU203" s="241" t="s">
        <v>580</v>
      </c>
      <c r="BV203" s="241" t="s">
        <v>100</v>
      </c>
      <c r="BW203" s="241" t="s">
        <v>100</v>
      </c>
      <c r="CJ203" s="267">
        <f t="shared" si="42"/>
        <v>45332</v>
      </c>
      <c r="CK203" s="268">
        <f t="shared" si="43"/>
        <v>8</v>
      </c>
      <c r="CL203" s="267">
        <f t="shared" si="33"/>
        <v>45332.208333333336</v>
      </c>
      <c r="CM203" s="265">
        <v>1</v>
      </c>
      <c r="CN203" s="265" t="str">
        <f t="shared" si="37"/>
        <v>D+7</v>
      </c>
      <c r="CO203" s="266" t="str">
        <f t="shared" si="38"/>
        <v>1D+7</v>
      </c>
      <c r="CP203" s="247" t="str">
        <f t="shared" si="39"/>
        <v>D+6</v>
      </c>
      <c r="CQ203" s="265" t="s">
        <v>2190</v>
      </c>
      <c r="EK203" s="240"/>
      <c r="EL203" s="220"/>
      <c r="EM203" s="239"/>
      <c r="EN203" s="220"/>
      <c r="EO203" s="220"/>
      <c r="EP203" s="239"/>
      <c r="EQ203" s="239"/>
      <c r="ER203" s="220"/>
      <c r="HH203" s="170">
        <f t="shared" si="41"/>
        <v>2953</v>
      </c>
      <c r="HI203" s="252"/>
      <c r="HJ203" s="279" t="s">
        <v>2204</v>
      </c>
      <c r="HK203" s="279" t="s">
        <v>2201</v>
      </c>
      <c r="HL203" s="279" t="s">
        <v>886</v>
      </c>
      <c r="HM203" s="278" t="s">
        <v>32</v>
      </c>
      <c r="HN203" s="275" t="s">
        <v>494</v>
      </c>
      <c r="HO203" s="276" t="s">
        <v>194</v>
      </c>
      <c r="HP203" s="276" t="s">
        <v>470</v>
      </c>
      <c r="HQ203" s="275" t="s">
        <v>332</v>
      </c>
      <c r="HR203" s="274" t="s">
        <v>107</v>
      </c>
      <c r="HS203" s="277" t="s">
        <v>2202</v>
      </c>
      <c r="HT203" s="276" t="s">
        <v>8</v>
      </c>
      <c r="HU203" s="274" t="s">
        <v>24</v>
      </c>
      <c r="HV203" s="275" t="s">
        <v>101</v>
      </c>
      <c r="HW203" s="274" t="s">
        <v>15</v>
      </c>
    </row>
    <row r="204" spans="5:231" x14ac:dyDescent="0.2"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AF204" s="171" t="s">
        <v>2205</v>
      </c>
      <c r="AG204" s="225" t="s">
        <v>316</v>
      </c>
      <c r="AH204" s="225" t="s">
        <v>1741</v>
      </c>
      <c r="AI204" s="225" t="s">
        <v>316</v>
      </c>
      <c r="AJ204" s="225" t="s">
        <v>1742</v>
      </c>
      <c r="AL204" s="7"/>
      <c r="AQ204" s="7"/>
      <c r="AR204" s="7"/>
      <c r="AS204" s="7"/>
      <c r="AT204" s="7"/>
      <c r="AU204" s="7"/>
      <c r="AV204" s="7"/>
      <c r="AX204" s="7" t="e">
        <v>#N/A</v>
      </c>
      <c r="AY204" s="7" t="s">
        <v>56</v>
      </c>
      <c r="AZ204" s="7" t="s">
        <v>1829</v>
      </c>
      <c r="BA204" s="7"/>
      <c r="BB204" s="7" t="s">
        <v>194</v>
      </c>
      <c r="BC204" s="7" t="e">
        <v>#N/A</v>
      </c>
      <c r="BD204" s="7" t="s">
        <v>1636</v>
      </c>
      <c r="BG204" s="7"/>
      <c r="BH204" s="7"/>
      <c r="BI204" s="7"/>
      <c r="BJ204" s="7"/>
      <c r="BK204" s="7"/>
      <c r="BL204" s="7"/>
      <c r="BM204" s="7"/>
      <c r="BP204" s="235" t="str">
        <f t="shared" si="40"/>
        <v>ICZ 011 - SANTOS BRASIL;</v>
      </c>
      <c r="BQ204" s="225" t="s">
        <v>610</v>
      </c>
      <c r="BR204" s="171" t="s">
        <v>579</v>
      </c>
      <c r="BS204" s="171" t="s">
        <v>580</v>
      </c>
      <c r="BT204" s="241" t="s">
        <v>580</v>
      </c>
      <c r="BU204" s="241" t="s">
        <v>580</v>
      </c>
      <c r="BV204" s="241" t="s">
        <v>100</v>
      </c>
      <c r="BW204" s="241" t="s">
        <v>100</v>
      </c>
      <c r="CJ204" s="263">
        <f t="shared" si="42"/>
        <v>45332</v>
      </c>
      <c r="CK204" s="264">
        <f t="shared" si="43"/>
        <v>8</v>
      </c>
      <c r="CL204" s="263">
        <f t="shared" si="33"/>
        <v>45332.25</v>
      </c>
      <c r="CM204" s="262">
        <v>1</v>
      </c>
      <c r="CN204" s="262" t="str">
        <f t="shared" si="37"/>
        <v>D+7</v>
      </c>
      <c r="CO204" s="261" t="str">
        <f t="shared" si="38"/>
        <v>1D+7</v>
      </c>
      <c r="CP204" s="247" t="str">
        <f t="shared" si="39"/>
        <v>D+6</v>
      </c>
      <c r="CQ204" s="262" t="s">
        <v>2190</v>
      </c>
      <c r="EK204" s="240"/>
      <c r="EL204" s="220"/>
      <c r="EM204" s="239"/>
      <c r="EN204" s="220"/>
      <c r="EO204" s="220"/>
      <c r="EP204" s="239"/>
      <c r="EQ204" s="239"/>
      <c r="ER204" s="220"/>
      <c r="HH204" s="170">
        <f t="shared" si="41"/>
        <v>2955</v>
      </c>
      <c r="HI204" s="252"/>
      <c r="HJ204" s="279" t="s">
        <v>2206</v>
      </c>
      <c r="HK204" s="279" t="s">
        <v>851</v>
      </c>
      <c r="HL204" s="279" t="s">
        <v>786</v>
      </c>
      <c r="HM204" s="278" t="s">
        <v>32</v>
      </c>
      <c r="HN204" s="275" t="s">
        <v>494</v>
      </c>
      <c r="HO204" s="276" t="s">
        <v>194</v>
      </c>
      <c r="HP204" s="276" t="s">
        <v>470</v>
      </c>
      <c r="HQ204" s="275" t="s">
        <v>332</v>
      </c>
      <c r="HR204" s="274" t="s">
        <v>107</v>
      </c>
      <c r="HS204" s="277" t="s">
        <v>608</v>
      </c>
      <c r="HT204" s="276" t="s">
        <v>8</v>
      </c>
      <c r="HU204" s="274" t="s">
        <v>20</v>
      </c>
      <c r="HV204" s="275" t="s">
        <v>101</v>
      </c>
      <c r="HW204" s="274" t="s">
        <v>15</v>
      </c>
    </row>
    <row r="205" spans="5:231" x14ac:dyDescent="0.2"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AF205" s="171" t="s">
        <v>2207</v>
      </c>
      <c r="AG205" s="225" t="s">
        <v>316</v>
      </c>
      <c r="AH205" s="225" t="s">
        <v>1741</v>
      </c>
      <c r="AI205" s="225" t="s">
        <v>316</v>
      </c>
      <c r="AJ205" s="225" t="s">
        <v>1742</v>
      </c>
      <c r="AL205" s="7"/>
      <c r="AQ205" s="7"/>
      <c r="AR205" s="7"/>
      <c r="AS205" s="7"/>
      <c r="AT205" s="7"/>
      <c r="AU205" s="7"/>
      <c r="AV205" s="7"/>
      <c r="AX205" s="7" t="e">
        <v>#N/A</v>
      </c>
      <c r="AY205" s="7" t="s">
        <v>56</v>
      </c>
      <c r="AZ205" s="7" t="s">
        <v>1801</v>
      </c>
      <c r="BA205" s="7"/>
      <c r="BB205" s="7" t="s">
        <v>194</v>
      </c>
      <c r="BC205" s="7" t="e">
        <v>#N/A</v>
      </c>
      <c r="BD205" s="7" t="s">
        <v>1636</v>
      </c>
      <c r="BG205" s="7"/>
      <c r="BH205" s="7"/>
      <c r="BI205" s="7"/>
      <c r="BJ205" s="7"/>
      <c r="BK205" s="7"/>
      <c r="BL205" s="7"/>
      <c r="BM205" s="7"/>
      <c r="BP205" s="235" t="str">
        <f t="shared" si="40"/>
        <v>ICZ BASF</v>
      </c>
      <c r="BQ205" s="225" t="s">
        <v>610</v>
      </c>
      <c r="BR205" s="171" t="s">
        <v>961</v>
      </c>
      <c r="BS205" s="171" t="s">
        <v>580</v>
      </c>
      <c r="BT205" s="241" t="s">
        <v>580</v>
      </c>
      <c r="BU205" s="241" t="s">
        <v>580</v>
      </c>
      <c r="BV205" s="241" t="s">
        <v>100</v>
      </c>
      <c r="BW205" s="241" t="s">
        <v>100</v>
      </c>
      <c r="CJ205" s="271">
        <f t="shared" si="42"/>
        <v>45332</v>
      </c>
      <c r="CK205" s="272">
        <f t="shared" si="43"/>
        <v>8</v>
      </c>
      <c r="CL205" s="271">
        <f t="shared" si="33"/>
        <v>45332.291666666664</v>
      </c>
      <c r="CM205" s="269">
        <v>2</v>
      </c>
      <c r="CN205" s="269" t="str">
        <f t="shared" si="37"/>
        <v>D+7</v>
      </c>
      <c r="CO205" s="270" t="str">
        <f t="shared" si="38"/>
        <v>2D+7</v>
      </c>
      <c r="CP205" s="247" t="str">
        <f t="shared" si="39"/>
        <v>D+6</v>
      </c>
      <c r="CQ205" s="269" t="s">
        <v>2190</v>
      </c>
      <c r="EK205" s="240"/>
      <c r="EL205" s="220"/>
      <c r="EM205" s="239"/>
      <c r="EN205" s="220"/>
      <c r="EO205" s="220"/>
      <c r="EP205" s="239"/>
      <c r="EQ205" s="239"/>
      <c r="ER205" s="220"/>
      <c r="HH205" s="170">
        <f t="shared" si="41"/>
        <v>2956</v>
      </c>
      <c r="HI205" s="252"/>
      <c r="HJ205" s="279" t="s">
        <v>2208</v>
      </c>
      <c r="HK205" s="279" t="s">
        <v>785</v>
      </c>
      <c r="HL205" s="279" t="s">
        <v>786</v>
      </c>
      <c r="HM205" s="278" t="s">
        <v>32</v>
      </c>
      <c r="HN205" s="275" t="s">
        <v>494</v>
      </c>
      <c r="HO205" s="276" t="s">
        <v>194</v>
      </c>
      <c r="HP205" s="276" t="s">
        <v>470</v>
      </c>
      <c r="HQ205" s="275" t="s">
        <v>332</v>
      </c>
      <c r="HR205" s="274" t="s">
        <v>107</v>
      </c>
      <c r="HS205" s="277" t="s">
        <v>557</v>
      </c>
      <c r="HT205" s="276" t="s">
        <v>8</v>
      </c>
      <c r="HU205" s="274" t="s">
        <v>20</v>
      </c>
      <c r="HV205" s="275" t="s">
        <v>101</v>
      </c>
      <c r="HW205" s="274" t="s">
        <v>15</v>
      </c>
    </row>
    <row r="206" spans="5:231" x14ac:dyDescent="0.2"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AF206" s="171" t="s">
        <v>2209</v>
      </c>
      <c r="AG206" s="225" t="s">
        <v>316</v>
      </c>
      <c r="AH206" s="225" t="s">
        <v>1741</v>
      </c>
      <c r="AI206" s="225" t="s">
        <v>316</v>
      </c>
      <c r="AJ206" s="225" t="s">
        <v>1742</v>
      </c>
      <c r="AL206" s="7"/>
      <c r="AQ206" s="7"/>
      <c r="AR206" s="7"/>
      <c r="AS206" s="7"/>
      <c r="AT206" s="7"/>
      <c r="AU206" s="7"/>
      <c r="AV206" s="7"/>
      <c r="AX206" s="7" t="e">
        <v>#N/A</v>
      </c>
      <c r="AY206" s="7" t="s">
        <v>56</v>
      </c>
      <c r="AZ206" s="7" t="s">
        <v>342</v>
      </c>
      <c r="BA206" s="7"/>
      <c r="BB206" s="7" t="s">
        <v>194</v>
      </c>
      <c r="BC206" s="7" t="e">
        <v>#N/A</v>
      </c>
      <c r="BD206" s="7" t="s">
        <v>1636</v>
      </c>
      <c r="BG206" s="7"/>
      <c r="BH206" s="7"/>
      <c r="BI206" s="7"/>
      <c r="BJ206" s="7"/>
      <c r="BK206" s="7"/>
      <c r="BL206" s="7"/>
      <c r="BM206" s="7"/>
      <c r="BP206" s="235" t="str">
        <f t="shared" si="40"/>
        <v>ICZ SANTOS BRASIL</v>
      </c>
      <c r="BQ206" s="225" t="s">
        <v>610</v>
      </c>
      <c r="BR206" s="171" t="s">
        <v>483</v>
      </c>
      <c r="BS206" s="171" t="s">
        <v>580</v>
      </c>
      <c r="BT206" s="241" t="s">
        <v>580</v>
      </c>
      <c r="BU206" s="241" t="s">
        <v>580</v>
      </c>
      <c r="BV206" s="241" t="s">
        <v>100</v>
      </c>
      <c r="BW206" s="241" t="s">
        <v>100</v>
      </c>
      <c r="CJ206" s="267">
        <f t="shared" si="42"/>
        <v>45332</v>
      </c>
      <c r="CK206" s="268">
        <f t="shared" si="43"/>
        <v>8</v>
      </c>
      <c r="CL206" s="267">
        <f t="shared" si="33"/>
        <v>45332.333333333336</v>
      </c>
      <c r="CM206" s="265">
        <v>2</v>
      </c>
      <c r="CN206" s="265" t="str">
        <f t="shared" si="37"/>
        <v>D+7</v>
      </c>
      <c r="CO206" s="266" t="str">
        <f t="shared" si="38"/>
        <v>2D+7</v>
      </c>
      <c r="CP206" s="243" t="str">
        <f t="shared" si="39"/>
        <v>D+6</v>
      </c>
      <c r="CQ206" s="265" t="s">
        <v>2190</v>
      </c>
      <c r="EK206" s="240"/>
      <c r="EL206" s="220"/>
      <c r="EM206" s="239"/>
      <c r="EN206" s="220"/>
      <c r="EO206" s="220"/>
      <c r="EP206" s="239"/>
      <c r="EQ206" s="239"/>
      <c r="ER206" s="220"/>
      <c r="HH206" s="170">
        <f t="shared" si="41"/>
        <v>2959</v>
      </c>
      <c r="HI206" s="252"/>
      <c r="HJ206" s="279" t="s">
        <v>2210</v>
      </c>
      <c r="HK206" s="279" t="s">
        <v>2211</v>
      </c>
      <c r="HL206" s="279" t="s">
        <v>886</v>
      </c>
      <c r="HM206" s="278" t="s">
        <v>32</v>
      </c>
      <c r="HN206" s="275" t="s">
        <v>494</v>
      </c>
      <c r="HO206" s="276" t="s">
        <v>194</v>
      </c>
      <c r="HP206" s="276" t="s">
        <v>470</v>
      </c>
      <c r="HQ206" s="275" t="s">
        <v>332</v>
      </c>
      <c r="HR206" s="274" t="s">
        <v>107</v>
      </c>
      <c r="HS206" s="277" t="s">
        <v>569</v>
      </c>
      <c r="HT206" s="276" t="s">
        <v>8</v>
      </c>
      <c r="HU206" s="274" t="s">
        <v>24</v>
      </c>
      <c r="HV206" s="275" t="s">
        <v>101</v>
      </c>
      <c r="HW206" s="274" t="s">
        <v>15</v>
      </c>
    </row>
    <row r="207" spans="5:231" x14ac:dyDescent="0.2"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AF207" s="171" t="s">
        <v>2212</v>
      </c>
      <c r="AG207" s="225" t="s">
        <v>316</v>
      </c>
      <c r="AH207" s="225" t="s">
        <v>1741</v>
      </c>
      <c r="AI207" s="225" t="s">
        <v>316</v>
      </c>
      <c r="AJ207" s="225" t="s">
        <v>1742</v>
      </c>
      <c r="AL207" s="7"/>
      <c r="AQ207" s="7"/>
      <c r="AR207" s="7"/>
      <c r="AS207" s="7"/>
      <c r="AT207" s="7"/>
      <c r="AU207" s="7"/>
      <c r="AV207" s="7"/>
      <c r="AX207" s="7" t="e">
        <v>#N/A</v>
      </c>
      <c r="AY207" s="7" t="s">
        <v>56</v>
      </c>
      <c r="AZ207" s="7" t="s">
        <v>988</v>
      </c>
      <c r="BA207" s="7"/>
      <c r="BB207" s="7" t="s">
        <v>194</v>
      </c>
      <c r="BC207" s="7" t="e">
        <v>#N/A</v>
      </c>
      <c r="BD207" s="7" t="s">
        <v>1636</v>
      </c>
      <c r="BG207" s="7"/>
      <c r="BH207" s="7"/>
      <c r="BI207" s="7"/>
      <c r="BJ207" s="7"/>
      <c r="BK207" s="7"/>
      <c r="BL207" s="7"/>
      <c r="BM207" s="7"/>
      <c r="BP207" s="235" t="str">
        <f t="shared" si="40"/>
        <v>ICZ 605</v>
      </c>
      <c r="BQ207" s="225" t="s">
        <v>610</v>
      </c>
      <c r="BR207" s="171">
        <v>605</v>
      </c>
      <c r="BS207" s="171" t="s">
        <v>28</v>
      </c>
      <c r="BT207" s="253" t="s">
        <v>28</v>
      </c>
      <c r="BU207" s="253" t="s">
        <v>28</v>
      </c>
      <c r="BV207" s="241" t="s">
        <v>100</v>
      </c>
      <c r="BW207" s="241" t="s">
        <v>100</v>
      </c>
      <c r="CJ207" s="267">
        <f t="shared" si="42"/>
        <v>45332</v>
      </c>
      <c r="CK207" s="268">
        <f t="shared" si="43"/>
        <v>8</v>
      </c>
      <c r="CL207" s="267">
        <f t="shared" si="33"/>
        <v>45332.375</v>
      </c>
      <c r="CM207" s="265">
        <v>2</v>
      </c>
      <c r="CN207" s="265" t="str">
        <f t="shared" si="37"/>
        <v>D+7</v>
      </c>
      <c r="CO207" s="266" t="str">
        <f t="shared" si="38"/>
        <v>2D+7</v>
      </c>
      <c r="CP207" s="273" t="str">
        <f>"D+"&amp;CK207-1</f>
        <v>D+7</v>
      </c>
      <c r="CQ207" s="265" t="s">
        <v>2190</v>
      </c>
      <c r="EK207" s="240"/>
      <c r="EL207" s="220"/>
      <c r="EM207" s="239"/>
      <c r="EN207" s="220"/>
      <c r="EO207" s="220"/>
      <c r="EP207" s="239"/>
      <c r="EQ207" s="239"/>
      <c r="ER207" s="220"/>
      <c r="HH207" s="170">
        <f t="shared" si="41"/>
        <v>2962</v>
      </c>
      <c r="HI207" s="252"/>
      <c r="HJ207" s="279" t="s">
        <v>2213</v>
      </c>
      <c r="HK207" s="279" t="s">
        <v>2201</v>
      </c>
      <c r="HL207" s="279" t="s">
        <v>886</v>
      </c>
      <c r="HM207" s="278" t="s">
        <v>32</v>
      </c>
      <c r="HN207" s="275" t="s">
        <v>494</v>
      </c>
      <c r="HO207" s="276" t="s">
        <v>194</v>
      </c>
      <c r="HP207" s="276" t="s">
        <v>470</v>
      </c>
      <c r="HQ207" s="275" t="s">
        <v>332</v>
      </c>
      <c r="HR207" s="274" t="s">
        <v>107</v>
      </c>
      <c r="HS207" s="277" t="s">
        <v>2202</v>
      </c>
      <c r="HT207" s="276" t="s">
        <v>8</v>
      </c>
      <c r="HU207" s="274" t="s">
        <v>24</v>
      </c>
      <c r="HV207" s="275" t="s">
        <v>101</v>
      </c>
      <c r="HW207" s="274" t="s">
        <v>15</v>
      </c>
    </row>
    <row r="208" spans="5:231" x14ac:dyDescent="0.2"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AF208" s="171" t="s">
        <v>2214</v>
      </c>
      <c r="AG208" s="225" t="s">
        <v>316</v>
      </c>
      <c r="AH208" s="225" t="s">
        <v>1741</v>
      </c>
      <c r="AI208" s="225" t="s">
        <v>316</v>
      </c>
      <c r="AJ208" s="225" t="s">
        <v>1742</v>
      </c>
      <c r="AL208" s="7"/>
      <c r="AQ208" s="7"/>
      <c r="AR208" s="7"/>
      <c r="AS208" s="7"/>
      <c r="AT208" s="7"/>
      <c r="AU208" s="7"/>
      <c r="AV208" s="7"/>
      <c r="AX208" s="7" t="e">
        <v>#N/A</v>
      </c>
      <c r="AY208" s="7" t="s">
        <v>56</v>
      </c>
      <c r="AZ208" s="7" t="s">
        <v>600</v>
      </c>
      <c r="BA208" s="7"/>
      <c r="BB208" s="7" t="s">
        <v>194</v>
      </c>
      <c r="BC208" s="7" t="e">
        <v>#N/A</v>
      </c>
      <c r="BD208" s="7" t="s">
        <v>1636</v>
      </c>
      <c r="BG208" s="7"/>
      <c r="BH208" s="7"/>
      <c r="BI208" s="7"/>
      <c r="BJ208" s="7"/>
      <c r="BK208" s="7"/>
      <c r="BL208" s="7"/>
      <c r="BM208" s="7"/>
      <c r="BP208" s="235" t="str">
        <f t="shared" si="40"/>
        <v>ICZ 605 - TEAG;</v>
      </c>
      <c r="BQ208" s="225" t="s">
        <v>610</v>
      </c>
      <c r="BR208" s="171" t="s">
        <v>653</v>
      </c>
      <c r="BS208" s="171" t="s">
        <v>28</v>
      </c>
      <c r="BT208" s="253" t="s">
        <v>28</v>
      </c>
      <c r="BU208" s="253" t="s">
        <v>28</v>
      </c>
      <c r="BV208" s="241" t="s">
        <v>100</v>
      </c>
      <c r="BW208" s="241" t="s">
        <v>100</v>
      </c>
      <c r="CJ208" s="267">
        <f t="shared" si="42"/>
        <v>45332</v>
      </c>
      <c r="CK208" s="268">
        <f t="shared" si="43"/>
        <v>8</v>
      </c>
      <c r="CL208" s="267">
        <f t="shared" si="33"/>
        <v>45332.416666666664</v>
      </c>
      <c r="CM208" s="265">
        <v>2</v>
      </c>
      <c r="CN208" s="265" t="str">
        <f t="shared" si="37"/>
        <v>D+7</v>
      </c>
      <c r="CO208" s="266" t="str">
        <f t="shared" si="38"/>
        <v>2D+7</v>
      </c>
      <c r="CP208" s="260" t="str">
        <f t="shared" ref="CP208:CP230" si="44">CP207</f>
        <v>D+7</v>
      </c>
      <c r="CQ208" s="265" t="s">
        <v>2190</v>
      </c>
      <c r="EK208" s="240"/>
      <c r="EL208" s="220"/>
      <c r="EM208" s="239"/>
      <c r="EN208" s="220"/>
      <c r="EO208" s="220"/>
      <c r="EP208" s="239"/>
      <c r="EQ208" s="239"/>
      <c r="ER208" s="220"/>
      <c r="HH208" s="170">
        <f t="shared" si="41"/>
        <v>2964</v>
      </c>
      <c r="HI208" s="252"/>
      <c r="HJ208" s="279" t="s">
        <v>2215</v>
      </c>
      <c r="HK208" s="279" t="s">
        <v>2201</v>
      </c>
      <c r="HL208" s="279" t="s">
        <v>886</v>
      </c>
      <c r="HM208" s="278" t="s">
        <v>32</v>
      </c>
      <c r="HN208" s="275" t="s">
        <v>494</v>
      </c>
      <c r="HO208" s="276" t="s">
        <v>194</v>
      </c>
      <c r="HP208" s="276" t="s">
        <v>470</v>
      </c>
      <c r="HQ208" s="275" t="s">
        <v>332</v>
      </c>
      <c r="HR208" s="274" t="s">
        <v>107</v>
      </c>
      <c r="HS208" s="277" t="s">
        <v>2202</v>
      </c>
      <c r="HT208" s="276" t="s">
        <v>8</v>
      </c>
      <c r="HU208" s="274" t="s">
        <v>24</v>
      </c>
      <c r="HV208" s="275" t="s">
        <v>101</v>
      </c>
      <c r="HW208" s="274" t="s">
        <v>15</v>
      </c>
    </row>
    <row r="209" spans="5:231" x14ac:dyDescent="0.2"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AF209" s="171" t="s">
        <v>2216</v>
      </c>
      <c r="AG209" s="225" t="s">
        <v>316</v>
      </c>
      <c r="AH209" s="225" t="s">
        <v>1741</v>
      </c>
      <c r="AI209" s="225" t="s">
        <v>316</v>
      </c>
      <c r="AJ209" s="225" t="s">
        <v>1742</v>
      </c>
      <c r="AL209" s="7"/>
      <c r="AQ209" s="7"/>
      <c r="AR209" s="7"/>
      <c r="AS209" s="7"/>
      <c r="AT209" s="7"/>
      <c r="AU209" s="7"/>
      <c r="AV209" s="7"/>
      <c r="AX209" s="7" t="e">
        <v>#N/A</v>
      </c>
      <c r="AY209" s="7" t="s">
        <v>56</v>
      </c>
      <c r="AZ209" s="7" t="s">
        <v>1362</v>
      </c>
      <c r="BA209" s="7"/>
      <c r="BB209" s="7" t="s">
        <v>194</v>
      </c>
      <c r="BC209" s="7" t="e">
        <v>#N/A</v>
      </c>
      <c r="BD209" s="7" t="s">
        <v>1636</v>
      </c>
      <c r="BG209" s="7"/>
      <c r="BH209" s="7"/>
      <c r="BI209" s="7"/>
      <c r="BJ209" s="7"/>
      <c r="BK209" s="7"/>
      <c r="BL209" s="7"/>
      <c r="BM209" s="7"/>
      <c r="BP209" s="235" t="str">
        <f t="shared" si="40"/>
        <v>ICZ TEAG</v>
      </c>
      <c r="BQ209" s="225" t="s">
        <v>610</v>
      </c>
      <c r="BR209" s="171" t="s">
        <v>28</v>
      </c>
      <c r="BS209" s="171" t="s">
        <v>28</v>
      </c>
      <c r="BT209" s="253" t="s">
        <v>28</v>
      </c>
      <c r="BU209" s="253" t="s">
        <v>28</v>
      </c>
      <c r="BV209" s="241" t="s">
        <v>100</v>
      </c>
      <c r="BW209" s="241" t="s">
        <v>100</v>
      </c>
      <c r="CJ209" s="267">
        <f t="shared" si="42"/>
        <v>45332</v>
      </c>
      <c r="CK209" s="268">
        <f t="shared" si="43"/>
        <v>8</v>
      </c>
      <c r="CL209" s="267">
        <f t="shared" si="33"/>
        <v>45332.458333333336</v>
      </c>
      <c r="CM209" s="265">
        <v>2</v>
      </c>
      <c r="CN209" s="265" t="str">
        <f t="shared" si="37"/>
        <v>D+7</v>
      </c>
      <c r="CO209" s="266" t="str">
        <f t="shared" si="38"/>
        <v>2D+7</v>
      </c>
      <c r="CP209" s="260" t="str">
        <f t="shared" si="44"/>
        <v>D+7</v>
      </c>
      <c r="CQ209" s="265" t="s">
        <v>2190</v>
      </c>
      <c r="EK209" s="240"/>
      <c r="EL209" s="220"/>
      <c r="EM209" s="239"/>
      <c r="EN209" s="220"/>
      <c r="EO209" s="220"/>
      <c r="EP209" s="239"/>
      <c r="EQ209" s="239"/>
      <c r="ER209" s="220"/>
      <c r="HH209" s="170">
        <f t="shared" si="41"/>
        <v>2969</v>
      </c>
      <c r="HI209" s="252"/>
      <c r="HJ209" s="279" t="s">
        <v>2217</v>
      </c>
      <c r="HK209" s="279" t="s">
        <v>2201</v>
      </c>
      <c r="HL209" s="279" t="s">
        <v>886</v>
      </c>
      <c r="HM209" s="278" t="s">
        <v>32</v>
      </c>
      <c r="HN209" s="275" t="s">
        <v>494</v>
      </c>
      <c r="HO209" s="276" t="s">
        <v>194</v>
      </c>
      <c r="HP209" s="276" t="s">
        <v>470</v>
      </c>
      <c r="HQ209" s="275" t="s">
        <v>332</v>
      </c>
      <c r="HR209" s="274" t="s">
        <v>107</v>
      </c>
      <c r="HS209" s="277" t="s">
        <v>2202</v>
      </c>
      <c r="HT209" s="276" t="s">
        <v>8</v>
      </c>
      <c r="HU209" s="274" t="s">
        <v>24</v>
      </c>
      <c r="HV209" s="275" t="s">
        <v>101</v>
      </c>
      <c r="HW209" s="274" t="s">
        <v>15</v>
      </c>
    </row>
    <row r="210" spans="5:231" x14ac:dyDescent="0.2"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AF210" s="171" t="s">
        <v>2218</v>
      </c>
      <c r="AG210" s="225" t="s">
        <v>316</v>
      </c>
      <c r="AH210" s="225" t="s">
        <v>1741</v>
      </c>
      <c r="AI210" s="225" t="s">
        <v>316</v>
      </c>
      <c r="AJ210" s="225" t="s">
        <v>1742</v>
      </c>
      <c r="AL210" s="7"/>
      <c r="AQ210" s="7"/>
      <c r="AR210" s="7"/>
      <c r="AS210" s="7"/>
      <c r="AT210" s="7"/>
      <c r="AU210" s="7"/>
      <c r="AV210" s="7"/>
      <c r="AX210" s="7" t="e">
        <v>#N/A</v>
      </c>
      <c r="AY210" s="7" t="s">
        <v>56</v>
      </c>
      <c r="AZ210" s="7" t="s">
        <v>751</v>
      </c>
      <c r="BA210" s="7"/>
      <c r="BB210" s="7" t="s">
        <v>194</v>
      </c>
      <c r="BC210" s="7" t="e">
        <v>#N/A</v>
      </c>
      <c r="BD210" s="7" t="s">
        <v>1636</v>
      </c>
      <c r="BG210" s="7"/>
      <c r="BH210" s="7"/>
      <c r="BI210" s="7"/>
      <c r="BJ210" s="7"/>
      <c r="BK210" s="7"/>
      <c r="BL210" s="7"/>
      <c r="BM210" s="7"/>
      <c r="BP210" s="235" t="str">
        <f t="shared" si="40"/>
        <v>ICZ 5</v>
      </c>
      <c r="BQ210" s="225" t="s">
        <v>610</v>
      </c>
      <c r="BR210" s="171">
        <v>5</v>
      </c>
      <c r="BS210" s="171" t="s">
        <v>27</v>
      </c>
      <c r="BT210" s="241" t="s">
        <v>27</v>
      </c>
      <c r="BU210" s="241" t="s">
        <v>27</v>
      </c>
      <c r="BV210" s="241" t="s">
        <v>100</v>
      </c>
      <c r="BW210" s="241" t="s">
        <v>100</v>
      </c>
      <c r="CJ210" s="263">
        <f t="shared" si="42"/>
        <v>45332</v>
      </c>
      <c r="CK210" s="264">
        <f t="shared" si="43"/>
        <v>8</v>
      </c>
      <c r="CL210" s="263">
        <f t="shared" si="33"/>
        <v>45332.5</v>
      </c>
      <c r="CM210" s="262">
        <v>2</v>
      </c>
      <c r="CN210" s="262" t="str">
        <f t="shared" si="37"/>
        <v>D+7</v>
      </c>
      <c r="CO210" s="261" t="str">
        <f t="shared" si="38"/>
        <v>2D+7</v>
      </c>
      <c r="CP210" s="260" t="str">
        <f t="shared" si="44"/>
        <v>D+7</v>
      </c>
      <c r="CQ210" s="262" t="s">
        <v>2190</v>
      </c>
      <c r="EK210" s="240"/>
      <c r="EL210" s="220"/>
      <c r="EM210" s="239"/>
      <c r="EN210" s="220"/>
      <c r="EO210" s="220"/>
      <c r="EP210" s="239"/>
      <c r="EQ210" s="239"/>
      <c r="ER210" s="220"/>
      <c r="HH210" s="170">
        <f t="shared" si="41"/>
        <v>2983</v>
      </c>
      <c r="HI210" s="252"/>
      <c r="HJ210" s="279" t="s">
        <v>2219</v>
      </c>
      <c r="HK210" s="279" t="s">
        <v>2201</v>
      </c>
      <c r="HL210" s="279" t="s">
        <v>886</v>
      </c>
      <c r="HM210" s="278" t="s">
        <v>32</v>
      </c>
      <c r="HN210" s="275" t="s">
        <v>494</v>
      </c>
      <c r="HO210" s="276" t="s">
        <v>194</v>
      </c>
      <c r="HP210" s="276" t="s">
        <v>470</v>
      </c>
      <c r="HQ210" s="275" t="s">
        <v>332</v>
      </c>
      <c r="HR210" s="274" t="s">
        <v>107</v>
      </c>
      <c r="HS210" s="277" t="s">
        <v>2202</v>
      </c>
      <c r="HT210" s="276" t="s">
        <v>8</v>
      </c>
      <c r="HU210" s="274" t="s">
        <v>24</v>
      </c>
      <c r="HV210" s="275" t="s">
        <v>101</v>
      </c>
      <c r="HW210" s="274" t="s">
        <v>15</v>
      </c>
    </row>
    <row r="211" spans="5:231" x14ac:dyDescent="0.2"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AF211" s="171" t="s">
        <v>506</v>
      </c>
      <c r="AG211" s="225" t="s">
        <v>316</v>
      </c>
      <c r="AH211" s="225" t="s">
        <v>1741</v>
      </c>
      <c r="AI211" s="225" t="s">
        <v>316</v>
      </c>
      <c r="AJ211" s="225" t="s">
        <v>1742</v>
      </c>
      <c r="AL211" s="7"/>
      <c r="AQ211" s="7"/>
      <c r="AR211" s="7"/>
      <c r="AS211" s="7"/>
      <c r="AT211" s="7"/>
      <c r="AU211" s="7"/>
      <c r="AV211" s="7"/>
      <c r="AX211" s="7" t="e">
        <v>#N/A</v>
      </c>
      <c r="AY211" s="7" t="s">
        <v>56</v>
      </c>
      <c r="AZ211" s="7" t="s">
        <v>760</v>
      </c>
      <c r="BA211" s="7"/>
      <c r="BB211" s="7" t="s">
        <v>194</v>
      </c>
      <c r="BC211" s="7" t="e">
        <v>#N/A</v>
      </c>
      <c r="BD211" s="7" t="s">
        <v>1636</v>
      </c>
      <c r="BG211" s="7"/>
      <c r="BH211" s="7"/>
      <c r="BI211" s="7"/>
      <c r="BJ211" s="7"/>
      <c r="BK211" s="7"/>
      <c r="BL211" s="7"/>
      <c r="BM211" s="7"/>
      <c r="BP211" s="235" t="str">
        <f t="shared" si="40"/>
        <v>ICZ 005 - TEG;</v>
      </c>
      <c r="BQ211" s="225" t="s">
        <v>610</v>
      </c>
      <c r="BR211" s="171" t="s">
        <v>667</v>
      </c>
      <c r="BS211" s="171" t="s">
        <v>27</v>
      </c>
      <c r="BT211" s="241" t="s">
        <v>27</v>
      </c>
      <c r="BU211" s="241" t="s">
        <v>27</v>
      </c>
      <c r="BV211" s="241" t="s">
        <v>100</v>
      </c>
      <c r="BW211" s="241" t="s">
        <v>100</v>
      </c>
      <c r="CJ211" s="271">
        <f t="shared" si="42"/>
        <v>45332</v>
      </c>
      <c r="CK211" s="272">
        <f t="shared" si="43"/>
        <v>8</v>
      </c>
      <c r="CL211" s="271">
        <f t="shared" si="33"/>
        <v>45332.541666666664</v>
      </c>
      <c r="CM211" s="269">
        <v>3</v>
      </c>
      <c r="CN211" s="269" t="str">
        <f t="shared" si="37"/>
        <v>D+7</v>
      </c>
      <c r="CO211" s="270" t="str">
        <f t="shared" si="38"/>
        <v>3D+7</v>
      </c>
      <c r="CP211" s="260" t="str">
        <f t="shared" si="44"/>
        <v>D+7</v>
      </c>
      <c r="CQ211" s="269" t="s">
        <v>2190</v>
      </c>
      <c r="EK211" s="240"/>
      <c r="EL211" s="220"/>
      <c r="EM211" s="239"/>
      <c r="EN211" s="220"/>
      <c r="EO211" s="220"/>
      <c r="EP211" s="239"/>
      <c r="EQ211" s="239"/>
      <c r="ER211" s="220"/>
      <c r="HH211" s="170">
        <f t="shared" si="41"/>
        <v>2984</v>
      </c>
      <c r="HI211" s="252"/>
      <c r="HJ211" s="279" t="s">
        <v>2220</v>
      </c>
      <c r="HK211" s="279" t="s">
        <v>800</v>
      </c>
      <c r="HL211" s="279" t="s">
        <v>801</v>
      </c>
      <c r="HM211" s="278" t="s">
        <v>32</v>
      </c>
      <c r="HN211" s="275" t="s">
        <v>494</v>
      </c>
      <c r="HO211" s="276" t="s">
        <v>194</v>
      </c>
      <c r="HP211" s="276" t="s">
        <v>470</v>
      </c>
      <c r="HQ211" s="275" t="s">
        <v>332</v>
      </c>
      <c r="HR211" s="274" t="s">
        <v>107</v>
      </c>
      <c r="HS211" s="277" t="s">
        <v>743</v>
      </c>
      <c r="HT211" s="276" t="s">
        <v>8</v>
      </c>
      <c r="HU211" s="274" t="s">
        <v>26</v>
      </c>
      <c r="HV211" s="275" t="s">
        <v>101</v>
      </c>
      <c r="HW211" s="274" t="s">
        <v>15</v>
      </c>
    </row>
    <row r="212" spans="5:231" ht="11.25" customHeight="1" x14ac:dyDescent="0.2"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AF212" s="171" t="s">
        <v>2221</v>
      </c>
      <c r="AG212" s="225" t="s">
        <v>316</v>
      </c>
      <c r="AH212" s="225" t="s">
        <v>1741</v>
      </c>
      <c r="AI212" s="225" t="s">
        <v>316</v>
      </c>
      <c r="AJ212" s="225" t="s">
        <v>1742</v>
      </c>
      <c r="AL212" s="7"/>
      <c r="AQ212" s="7"/>
      <c r="AR212" s="7"/>
      <c r="AS212" s="7"/>
      <c r="AT212" s="7"/>
      <c r="AU212" s="7"/>
      <c r="AV212" s="7"/>
      <c r="AX212" s="7" t="e">
        <v>#N/A</v>
      </c>
      <c r="AY212" s="7" t="s">
        <v>11</v>
      </c>
      <c r="AZ212" s="7" t="s">
        <v>342</v>
      </c>
      <c r="BA212" s="7"/>
      <c r="BB212" s="7" t="s">
        <v>195</v>
      </c>
      <c r="BC212" s="7" t="e">
        <v>#N/A</v>
      </c>
      <c r="BD212" s="7" t="s">
        <v>1977</v>
      </c>
      <c r="BG212" s="7"/>
      <c r="BH212" s="7"/>
      <c r="BI212" s="7"/>
      <c r="BJ212" s="7"/>
      <c r="BK212" s="7"/>
      <c r="BL212" s="7"/>
      <c r="BM212" s="7"/>
      <c r="BP212" s="235" t="str">
        <f t="shared" si="40"/>
        <v>ICZ CARGILL</v>
      </c>
      <c r="BQ212" s="225" t="s">
        <v>610</v>
      </c>
      <c r="BR212" s="171" t="s">
        <v>557</v>
      </c>
      <c r="BS212" s="171" t="s">
        <v>27</v>
      </c>
      <c r="BT212" s="241" t="s">
        <v>27</v>
      </c>
      <c r="BU212" s="241" t="s">
        <v>27</v>
      </c>
      <c r="BV212" s="241" t="s">
        <v>100</v>
      </c>
      <c r="BW212" s="241" t="s">
        <v>100</v>
      </c>
      <c r="CJ212" s="267">
        <f t="shared" si="42"/>
        <v>45332</v>
      </c>
      <c r="CK212" s="268">
        <f t="shared" si="43"/>
        <v>8</v>
      </c>
      <c r="CL212" s="267">
        <f t="shared" si="33"/>
        <v>45332.583333333336</v>
      </c>
      <c r="CM212" s="265">
        <v>3</v>
      </c>
      <c r="CN212" s="265" t="str">
        <f t="shared" si="37"/>
        <v>D+7</v>
      </c>
      <c r="CO212" s="266" t="str">
        <f t="shared" si="38"/>
        <v>3D+7</v>
      </c>
      <c r="CP212" s="260" t="str">
        <f t="shared" si="44"/>
        <v>D+7</v>
      </c>
      <c r="CQ212" s="265" t="s">
        <v>2190</v>
      </c>
      <c r="EK212" s="240"/>
      <c r="EL212" s="220"/>
      <c r="EM212" s="239"/>
      <c r="EN212" s="220"/>
      <c r="EO212" s="220"/>
      <c r="EP212" s="239"/>
      <c r="EQ212" s="239"/>
      <c r="ER212" s="220"/>
      <c r="HH212" s="170">
        <f t="shared" si="41"/>
        <v>2986</v>
      </c>
      <c r="HI212" s="252"/>
      <c r="HJ212" s="279" t="s">
        <v>2222</v>
      </c>
      <c r="HK212" s="279" t="s">
        <v>2223</v>
      </c>
      <c r="HL212" s="279" t="s">
        <v>801</v>
      </c>
      <c r="HM212" s="278" t="s">
        <v>32</v>
      </c>
      <c r="HN212" s="275" t="s">
        <v>494</v>
      </c>
      <c r="HO212" s="276" t="s">
        <v>194</v>
      </c>
      <c r="HP212" s="276" t="s">
        <v>470</v>
      </c>
      <c r="HQ212" s="275" t="s">
        <v>332</v>
      </c>
      <c r="HR212" s="274" t="s">
        <v>107</v>
      </c>
      <c r="HS212" s="277" t="s">
        <v>723</v>
      </c>
      <c r="HT212" s="276" t="s">
        <v>8</v>
      </c>
      <c r="HU212" s="274" t="s">
        <v>26</v>
      </c>
      <c r="HV212" s="275" t="s">
        <v>101</v>
      </c>
      <c r="HW212" s="274" t="s">
        <v>15</v>
      </c>
    </row>
    <row r="213" spans="5:231" ht="11.25" customHeight="1" x14ac:dyDescent="0.2"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AF213" s="171" t="s">
        <v>2224</v>
      </c>
      <c r="AG213" s="225" t="s">
        <v>316</v>
      </c>
      <c r="AH213" s="225" t="s">
        <v>1741</v>
      </c>
      <c r="AI213" s="225" t="s">
        <v>316</v>
      </c>
      <c r="AJ213" s="225" t="s">
        <v>1742</v>
      </c>
      <c r="AL213" s="7"/>
      <c r="AQ213" s="7"/>
      <c r="AR213" s="7"/>
      <c r="AS213" s="7"/>
      <c r="AT213" s="7"/>
      <c r="AU213" s="7"/>
      <c r="AV213" s="7"/>
      <c r="AX213" s="7" t="e">
        <v>#N/A</v>
      </c>
      <c r="AY213" s="7" t="s">
        <v>56</v>
      </c>
      <c r="AZ213" s="7" t="s">
        <v>332</v>
      </c>
      <c r="BA213" s="7"/>
      <c r="BB213" s="7" t="s">
        <v>194</v>
      </c>
      <c r="BC213" s="7" t="e">
        <v>#N/A</v>
      </c>
      <c r="BD213" s="7" t="s">
        <v>1636</v>
      </c>
      <c r="BG213" s="7"/>
      <c r="BH213" s="7"/>
      <c r="BI213" s="7"/>
      <c r="BJ213" s="7"/>
      <c r="BK213" s="7"/>
      <c r="BL213" s="7"/>
      <c r="BM213" s="7"/>
      <c r="BP213" s="235" t="str">
        <f t="shared" si="40"/>
        <v>ICZ TEG</v>
      </c>
      <c r="BQ213" s="225" t="s">
        <v>610</v>
      </c>
      <c r="BR213" s="171" t="s">
        <v>27</v>
      </c>
      <c r="BS213" s="171" t="s">
        <v>27</v>
      </c>
      <c r="BT213" s="241" t="s">
        <v>27</v>
      </c>
      <c r="BU213" s="241" t="s">
        <v>27</v>
      </c>
      <c r="BV213" s="241" t="s">
        <v>100</v>
      </c>
      <c r="BW213" s="241" t="s">
        <v>100</v>
      </c>
      <c r="CJ213" s="267">
        <f t="shared" si="42"/>
        <v>45332</v>
      </c>
      <c r="CK213" s="268">
        <f t="shared" si="43"/>
        <v>8</v>
      </c>
      <c r="CL213" s="267">
        <f t="shared" si="33"/>
        <v>45332.625</v>
      </c>
      <c r="CM213" s="265">
        <v>3</v>
      </c>
      <c r="CN213" s="265" t="str">
        <f t="shared" si="37"/>
        <v>D+7</v>
      </c>
      <c r="CO213" s="266" t="str">
        <f t="shared" si="38"/>
        <v>3D+7</v>
      </c>
      <c r="CP213" s="260" t="str">
        <f t="shared" si="44"/>
        <v>D+7</v>
      </c>
      <c r="CQ213" s="265" t="s">
        <v>2190</v>
      </c>
      <c r="EK213" s="240"/>
      <c r="EL213" s="220"/>
      <c r="EM213" s="239"/>
      <c r="EN213" s="220"/>
      <c r="EO213" s="220"/>
      <c r="EP213" s="239"/>
      <c r="EQ213" s="239"/>
      <c r="ER213" s="220"/>
      <c r="HH213" s="170">
        <f t="shared" si="41"/>
        <v>2987</v>
      </c>
      <c r="HI213" s="252"/>
      <c r="HJ213" s="279" t="s">
        <v>2225</v>
      </c>
      <c r="HK213" s="279" t="s">
        <v>800</v>
      </c>
      <c r="HL213" s="279" t="s">
        <v>801</v>
      </c>
      <c r="HM213" s="278" t="s">
        <v>32</v>
      </c>
      <c r="HN213" s="275" t="s">
        <v>494</v>
      </c>
      <c r="HO213" s="276" t="s">
        <v>194</v>
      </c>
      <c r="HP213" s="276" t="s">
        <v>470</v>
      </c>
      <c r="HQ213" s="275" t="s">
        <v>332</v>
      </c>
      <c r="HR213" s="274" t="s">
        <v>107</v>
      </c>
      <c r="HS213" s="277" t="s">
        <v>743</v>
      </c>
      <c r="HT213" s="276" t="s">
        <v>8</v>
      </c>
      <c r="HU213" s="274" t="s">
        <v>26</v>
      </c>
      <c r="HV213" s="275" t="s">
        <v>101</v>
      </c>
      <c r="HW213" s="274" t="s">
        <v>15</v>
      </c>
    </row>
    <row r="214" spans="5:231" ht="11.25" customHeight="1" x14ac:dyDescent="0.2"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AF214" s="171" t="s">
        <v>2226</v>
      </c>
      <c r="AG214" s="225" t="s">
        <v>316</v>
      </c>
      <c r="AH214" s="225" t="s">
        <v>1741</v>
      </c>
      <c r="AI214" s="225" t="s">
        <v>316</v>
      </c>
      <c r="AJ214" s="225" t="s">
        <v>1742</v>
      </c>
      <c r="AL214" s="7"/>
      <c r="AQ214" s="7"/>
      <c r="AR214" s="7"/>
      <c r="AS214" s="7"/>
      <c r="AT214" s="7"/>
      <c r="AU214" s="7"/>
      <c r="AV214" s="7"/>
      <c r="AX214" s="7" t="e">
        <v>#N/A</v>
      </c>
      <c r="AY214" s="7" t="s">
        <v>56</v>
      </c>
      <c r="AZ214" s="7" t="s">
        <v>342</v>
      </c>
      <c r="BA214" s="7"/>
      <c r="BB214" s="7" t="s">
        <v>195</v>
      </c>
      <c r="BC214" s="7" t="e">
        <v>#N/A</v>
      </c>
      <c r="BD214" s="7" t="s">
        <v>1636</v>
      </c>
      <c r="BG214" s="7"/>
      <c r="BH214" s="7"/>
      <c r="BI214" s="7"/>
      <c r="BJ214" s="7"/>
      <c r="BK214" s="7"/>
      <c r="BL214" s="7"/>
      <c r="BM214" s="7"/>
      <c r="BP214" s="235" t="str">
        <f t="shared" si="40"/>
        <v>ICZ 4</v>
      </c>
      <c r="BQ214" s="225" t="s">
        <v>610</v>
      </c>
      <c r="BR214" s="171">
        <v>4</v>
      </c>
      <c r="BS214" s="171" t="s">
        <v>537</v>
      </c>
      <c r="BT214" s="241" t="s">
        <v>537</v>
      </c>
      <c r="BU214" s="241" t="s">
        <v>537</v>
      </c>
      <c r="BV214" s="241" t="s">
        <v>100</v>
      </c>
      <c r="BW214" s="241" t="s">
        <v>100</v>
      </c>
      <c r="CJ214" s="267">
        <f t="shared" si="42"/>
        <v>45332</v>
      </c>
      <c r="CK214" s="268">
        <f t="shared" si="43"/>
        <v>8</v>
      </c>
      <c r="CL214" s="267">
        <f t="shared" si="33"/>
        <v>45332.666666666664</v>
      </c>
      <c r="CM214" s="265">
        <v>3</v>
      </c>
      <c r="CN214" s="265" t="str">
        <f t="shared" si="37"/>
        <v>D+7</v>
      </c>
      <c r="CO214" s="266" t="str">
        <f t="shared" si="38"/>
        <v>3D+7</v>
      </c>
      <c r="CP214" s="260" t="str">
        <f t="shared" si="44"/>
        <v>D+7</v>
      </c>
      <c r="CQ214" s="265" t="s">
        <v>2190</v>
      </c>
      <c r="EK214" s="240"/>
      <c r="EL214" s="220"/>
      <c r="EM214" s="239"/>
      <c r="EN214" s="220"/>
      <c r="EO214" s="220"/>
      <c r="EP214" s="239"/>
      <c r="EQ214" s="239"/>
      <c r="ER214" s="220"/>
      <c r="HH214" s="170">
        <f t="shared" si="41"/>
        <v>2990</v>
      </c>
      <c r="HI214" s="252"/>
      <c r="HJ214" s="279" t="s">
        <v>2227</v>
      </c>
      <c r="HK214" s="279" t="s">
        <v>2201</v>
      </c>
      <c r="HL214" s="279" t="s">
        <v>886</v>
      </c>
      <c r="HM214" s="278" t="s">
        <v>32</v>
      </c>
      <c r="HN214" s="275" t="s">
        <v>494</v>
      </c>
      <c r="HO214" s="276" t="s">
        <v>194</v>
      </c>
      <c r="HP214" s="276" t="s">
        <v>470</v>
      </c>
      <c r="HQ214" s="275" t="s">
        <v>332</v>
      </c>
      <c r="HR214" s="274" t="s">
        <v>107</v>
      </c>
      <c r="HS214" s="277" t="s">
        <v>2202</v>
      </c>
      <c r="HT214" s="276" t="s">
        <v>8</v>
      </c>
      <c r="HU214" s="274" t="s">
        <v>24</v>
      </c>
      <c r="HV214" s="275" t="s">
        <v>101</v>
      </c>
      <c r="HW214" s="274" t="s">
        <v>15</v>
      </c>
    </row>
    <row r="215" spans="5:231" x14ac:dyDescent="0.2"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AF215" s="171" t="s">
        <v>2228</v>
      </c>
      <c r="AG215" s="225" t="s">
        <v>316</v>
      </c>
      <c r="AH215" s="225" t="s">
        <v>1741</v>
      </c>
      <c r="AI215" s="225" t="s">
        <v>316</v>
      </c>
      <c r="AJ215" s="225" t="s">
        <v>1742</v>
      </c>
      <c r="AL215" s="7"/>
      <c r="AQ215" s="7"/>
      <c r="AR215" s="7"/>
      <c r="AS215" s="7"/>
      <c r="AT215" s="7"/>
      <c r="AU215" s="7"/>
      <c r="AV215" s="7"/>
      <c r="AX215" s="7" t="s">
        <v>2229</v>
      </c>
      <c r="AY215" s="7" t="s">
        <v>56</v>
      </c>
      <c r="AZ215" s="7" t="s">
        <v>1288</v>
      </c>
      <c r="BA215" s="7" t="s">
        <v>1289</v>
      </c>
      <c r="BB215" s="7" t="s">
        <v>195</v>
      </c>
      <c r="BC215" s="7" t="s">
        <v>103</v>
      </c>
      <c r="BD215" s="7" t="s">
        <v>1636</v>
      </c>
      <c r="BG215" s="7"/>
      <c r="BH215" s="7"/>
      <c r="BI215" s="7"/>
      <c r="BJ215" s="7"/>
      <c r="BK215" s="7"/>
      <c r="BL215" s="7"/>
      <c r="BM215" s="7"/>
      <c r="BP215" s="235" t="str">
        <f t="shared" si="40"/>
        <v>ICZ 830</v>
      </c>
      <c r="BQ215" s="225" t="s">
        <v>610</v>
      </c>
      <c r="BR215" s="171">
        <v>830</v>
      </c>
      <c r="BS215" s="171" t="s">
        <v>537</v>
      </c>
      <c r="BT215" s="241" t="s">
        <v>537</v>
      </c>
      <c r="BU215" s="241" t="s">
        <v>537</v>
      </c>
      <c r="BV215" s="241" t="s">
        <v>100</v>
      </c>
      <c r="BW215" s="241" t="s">
        <v>100</v>
      </c>
      <c r="CJ215" s="267">
        <f t="shared" si="42"/>
        <v>45332</v>
      </c>
      <c r="CK215" s="268">
        <f t="shared" si="43"/>
        <v>8</v>
      </c>
      <c r="CL215" s="267">
        <f t="shared" si="33"/>
        <v>45332.708333333336</v>
      </c>
      <c r="CM215" s="265">
        <v>3</v>
      </c>
      <c r="CN215" s="265" t="str">
        <f t="shared" si="37"/>
        <v>D+7</v>
      </c>
      <c r="CO215" s="266" t="str">
        <f t="shared" si="38"/>
        <v>3D+7</v>
      </c>
      <c r="CP215" s="260" t="str">
        <f t="shared" si="44"/>
        <v>D+7</v>
      </c>
      <c r="CQ215" s="265" t="s">
        <v>2190</v>
      </c>
      <c r="EK215" s="240"/>
      <c r="EL215" s="220"/>
      <c r="EM215" s="239"/>
      <c r="EN215" s="220"/>
      <c r="EO215" s="220"/>
      <c r="EP215" s="239"/>
      <c r="EQ215" s="239"/>
      <c r="ER215" s="220"/>
      <c r="HH215" s="170">
        <f t="shared" si="41"/>
        <v>2991</v>
      </c>
      <c r="HI215" s="252"/>
      <c r="HJ215" s="279" t="s">
        <v>2230</v>
      </c>
      <c r="HK215" s="279" t="s">
        <v>1058</v>
      </c>
      <c r="HL215" s="279" t="s">
        <v>886</v>
      </c>
      <c r="HM215" s="278" t="s">
        <v>32</v>
      </c>
      <c r="HN215" s="275" t="s">
        <v>494</v>
      </c>
      <c r="HO215" s="276" t="s">
        <v>194</v>
      </c>
      <c r="HP215" s="276" t="s">
        <v>470</v>
      </c>
      <c r="HQ215" s="275" t="s">
        <v>332</v>
      </c>
      <c r="HR215" s="274" t="s">
        <v>107</v>
      </c>
      <c r="HS215" s="277" t="s">
        <v>723</v>
      </c>
      <c r="HT215" s="276" t="s">
        <v>8</v>
      </c>
      <c r="HU215" s="274" t="s">
        <v>24</v>
      </c>
      <c r="HV215" s="275" t="s">
        <v>101</v>
      </c>
      <c r="HW215" s="274" t="s">
        <v>15</v>
      </c>
    </row>
    <row r="216" spans="5:231" x14ac:dyDescent="0.2"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AF216" s="171" t="s">
        <v>2231</v>
      </c>
      <c r="AG216" s="225" t="s">
        <v>316</v>
      </c>
      <c r="AH216" s="225" t="s">
        <v>1741</v>
      </c>
      <c r="AI216" s="225" t="s">
        <v>316</v>
      </c>
      <c r="AJ216" s="225" t="s">
        <v>1742</v>
      </c>
      <c r="AL216" s="7"/>
      <c r="AQ216" s="7"/>
      <c r="AR216" s="7"/>
      <c r="AS216" s="7"/>
      <c r="AT216" s="7"/>
      <c r="AU216" s="7"/>
      <c r="AV216" s="7"/>
      <c r="AX216" s="7" t="s">
        <v>2232</v>
      </c>
      <c r="AY216" s="7" t="s">
        <v>56</v>
      </c>
      <c r="AZ216" s="7" t="s">
        <v>1123</v>
      </c>
      <c r="BA216" s="7" t="s">
        <v>691</v>
      </c>
      <c r="BB216" s="7" t="s">
        <v>195</v>
      </c>
      <c r="BC216" s="7" t="s">
        <v>101</v>
      </c>
      <c r="BD216" s="7" t="s">
        <v>1636</v>
      </c>
      <c r="BG216" s="7"/>
      <c r="BH216" s="7"/>
      <c r="BI216" s="7"/>
      <c r="BJ216" s="7"/>
      <c r="BK216" s="7"/>
      <c r="BL216" s="7"/>
      <c r="BM216" s="7"/>
      <c r="BP216" s="235" t="str">
        <f t="shared" si="40"/>
        <v>ICZ TERMAG</v>
      </c>
      <c r="BQ216" s="225" t="s">
        <v>610</v>
      </c>
      <c r="BR216" s="171" t="s">
        <v>537</v>
      </c>
      <c r="BS216" s="171" t="s">
        <v>537</v>
      </c>
      <c r="BT216" s="241" t="s">
        <v>537</v>
      </c>
      <c r="BU216" s="241" t="s">
        <v>537</v>
      </c>
      <c r="BV216" s="241" t="s">
        <v>100</v>
      </c>
      <c r="BW216" s="241" t="s">
        <v>100</v>
      </c>
      <c r="CJ216" s="263">
        <f t="shared" si="42"/>
        <v>45332</v>
      </c>
      <c r="CK216" s="264">
        <f t="shared" si="43"/>
        <v>8</v>
      </c>
      <c r="CL216" s="263">
        <f t="shared" si="33"/>
        <v>45332.75</v>
      </c>
      <c r="CM216" s="262">
        <v>3</v>
      </c>
      <c r="CN216" s="262" t="str">
        <f t="shared" si="37"/>
        <v>D+7</v>
      </c>
      <c r="CO216" s="261" t="str">
        <f t="shared" si="38"/>
        <v>3D+7</v>
      </c>
      <c r="CP216" s="260" t="str">
        <f t="shared" si="44"/>
        <v>D+7</v>
      </c>
      <c r="CQ216" s="262" t="s">
        <v>2190</v>
      </c>
      <c r="EK216" s="240"/>
      <c r="EL216" s="220"/>
      <c r="EM216" s="239"/>
      <c r="EN216" s="220"/>
      <c r="EO216" s="220"/>
      <c r="EP216" s="239"/>
      <c r="EQ216" s="239"/>
      <c r="ER216" s="220"/>
      <c r="HH216" s="170">
        <f t="shared" si="41"/>
        <v>2993</v>
      </c>
      <c r="HI216" s="252"/>
      <c r="HJ216" s="279" t="s">
        <v>2233</v>
      </c>
      <c r="HK216" s="279" t="s">
        <v>2201</v>
      </c>
      <c r="HL216" s="279" t="s">
        <v>886</v>
      </c>
      <c r="HM216" s="278" t="s">
        <v>32</v>
      </c>
      <c r="HN216" s="275" t="s">
        <v>494</v>
      </c>
      <c r="HO216" s="276" t="s">
        <v>194</v>
      </c>
      <c r="HP216" s="276" t="s">
        <v>470</v>
      </c>
      <c r="HQ216" s="275" t="s">
        <v>332</v>
      </c>
      <c r="HR216" s="274" t="s">
        <v>107</v>
      </c>
      <c r="HS216" s="277" t="s">
        <v>2202</v>
      </c>
      <c r="HT216" s="276" t="s">
        <v>8</v>
      </c>
      <c r="HU216" s="274" t="s">
        <v>24</v>
      </c>
      <c r="HV216" s="275" t="s">
        <v>101</v>
      </c>
      <c r="HW216" s="274" t="s">
        <v>15</v>
      </c>
    </row>
    <row r="217" spans="5:231" x14ac:dyDescent="0.2"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AF217" s="171" t="s">
        <v>2234</v>
      </c>
      <c r="AG217" s="225" t="s">
        <v>316</v>
      </c>
      <c r="AH217" s="225" t="s">
        <v>1741</v>
      </c>
      <c r="AI217" s="225" t="s">
        <v>316</v>
      </c>
      <c r="AJ217" s="225" t="s">
        <v>1742</v>
      </c>
      <c r="AL217" s="7"/>
      <c r="AQ217" s="7"/>
      <c r="AR217" s="7"/>
      <c r="AS217" s="7"/>
      <c r="AT217" s="7"/>
      <c r="AU217" s="7"/>
      <c r="AV217" s="7"/>
      <c r="AX217" s="7" t="e">
        <v>#N/A</v>
      </c>
      <c r="AY217" s="7" t="s">
        <v>56</v>
      </c>
      <c r="AZ217" s="7" t="s">
        <v>518</v>
      </c>
      <c r="BA217" s="7"/>
      <c r="BB217" s="7" t="s">
        <v>194</v>
      </c>
      <c r="BC217" s="7" t="e">
        <v>#N/A</v>
      </c>
      <c r="BD217" s="7" t="s">
        <v>1636</v>
      </c>
      <c r="BG217" s="7"/>
      <c r="BH217" s="7"/>
      <c r="BI217" s="7"/>
      <c r="BJ217" s="7"/>
      <c r="BK217" s="7"/>
      <c r="BL217" s="7"/>
      <c r="BM217" s="7"/>
      <c r="BP217" s="235" t="str">
        <f t="shared" si="40"/>
        <v>ICZ TERMAG FERT</v>
      </c>
      <c r="BQ217" s="225" t="s">
        <v>610</v>
      </c>
      <c r="BR217" s="171" t="s">
        <v>877</v>
      </c>
      <c r="BS217" s="171" t="s">
        <v>537</v>
      </c>
      <c r="BT217" s="241" t="s">
        <v>537</v>
      </c>
      <c r="BU217" s="241" t="s">
        <v>537</v>
      </c>
      <c r="BV217" s="241" t="s">
        <v>100</v>
      </c>
      <c r="BW217" s="241" t="s">
        <v>100</v>
      </c>
      <c r="CJ217" s="271">
        <f t="shared" si="42"/>
        <v>45332</v>
      </c>
      <c r="CK217" s="272">
        <f t="shared" si="43"/>
        <v>8</v>
      </c>
      <c r="CL217" s="271">
        <f t="shared" si="33"/>
        <v>45332.791666666664</v>
      </c>
      <c r="CM217" s="269">
        <v>4</v>
      </c>
      <c r="CN217" s="269" t="str">
        <f t="shared" si="37"/>
        <v>D+7</v>
      </c>
      <c r="CO217" s="270" t="str">
        <f t="shared" si="38"/>
        <v>4D+7</v>
      </c>
      <c r="CP217" s="260" t="str">
        <f t="shared" si="44"/>
        <v>D+7</v>
      </c>
      <c r="CQ217" s="269" t="s">
        <v>2190</v>
      </c>
      <c r="EK217" s="240"/>
      <c r="EL217" s="220"/>
      <c r="EM217" s="239"/>
      <c r="EN217" s="220"/>
      <c r="EO217" s="220"/>
      <c r="EP217" s="239"/>
      <c r="EQ217" s="239"/>
      <c r="ER217" s="220"/>
      <c r="HH217" s="170">
        <f t="shared" si="41"/>
        <v>2996</v>
      </c>
      <c r="HI217" s="252"/>
      <c r="HJ217" s="279" t="s">
        <v>2235</v>
      </c>
      <c r="HK217" s="279" t="s">
        <v>722</v>
      </c>
      <c r="HL217" s="279" t="s">
        <v>547</v>
      </c>
      <c r="HM217" s="278" t="s">
        <v>32</v>
      </c>
      <c r="HN217" s="275" t="s">
        <v>494</v>
      </c>
      <c r="HO217" s="276" t="s">
        <v>194</v>
      </c>
      <c r="HP217" s="276" t="s">
        <v>470</v>
      </c>
      <c r="HQ217" s="275" t="s">
        <v>332</v>
      </c>
      <c r="HR217" s="274" t="s">
        <v>107</v>
      </c>
      <c r="HS217" s="277" t="s">
        <v>723</v>
      </c>
      <c r="HT217" s="276" t="s">
        <v>8</v>
      </c>
      <c r="HU217" s="274" t="s">
        <v>8</v>
      </c>
      <c r="HV217" s="275" t="s">
        <v>101</v>
      </c>
      <c r="HW217" s="274" t="s">
        <v>15</v>
      </c>
    </row>
    <row r="218" spans="5:231" x14ac:dyDescent="0.2"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AF218" s="171" t="s">
        <v>2236</v>
      </c>
      <c r="AG218" s="225" t="s">
        <v>316</v>
      </c>
      <c r="AH218" s="225" t="s">
        <v>1741</v>
      </c>
      <c r="AI218" s="225" t="s">
        <v>316</v>
      </c>
      <c r="AJ218" s="225" t="s">
        <v>1742</v>
      </c>
      <c r="AL218" s="7"/>
      <c r="AQ218" s="7"/>
      <c r="AR218" s="7"/>
      <c r="AS218" s="7"/>
      <c r="AT218" s="7"/>
      <c r="AU218" s="7"/>
      <c r="AV218" s="7"/>
      <c r="AX218" s="7" t="e">
        <v>#N/A</v>
      </c>
      <c r="AY218" s="7" t="s">
        <v>56</v>
      </c>
      <c r="AZ218" s="7" t="s">
        <v>2237</v>
      </c>
      <c r="BA218" s="7"/>
      <c r="BB218" s="7" t="s">
        <v>195</v>
      </c>
      <c r="BC218" s="7" t="e">
        <v>#N/A</v>
      </c>
      <c r="BD218" s="7" t="s">
        <v>1636</v>
      </c>
      <c r="BG218" s="7"/>
      <c r="BH218" s="7"/>
      <c r="BI218" s="7"/>
      <c r="BJ218" s="7"/>
      <c r="BK218" s="7"/>
      <c r="BL218" s="7"/>
      <c r="BM218" s="7"/>
      <c r="BP218" s="235" t="str">
        <f t="shared" si="40"/>
        <v>ICZ ITRI RODOF</v>
      </c>
      <c r="BQ218" s="225" t="s">
        <v>610</v>
      </c>
      <c r="BR218" s="171" t="s">
        <v>1431</v>
      </c>
      <c r="BS218" s="171" t="s">
        <v>1432</v>
      </c>
      <c r="BT218" s="241" t="s">
        <v>1432</v>
      </c>
      <c r="BU218" s="241" t="s">
        <v>1432</v>
      </c>
      <c r="BV218" s="241" t="s">
        <v>107</v>
      </c>
      <c r="BW218" s="241" t="s">
        <v>107</v>
      </c>
      <c r="CJ218" s="267">
        <f t="shared" si="42"/>
        <v>45332</v>
      </c>
      <c r="CK218" s="268">
        <f t="shared" si="43"/>
        <v>8</v>
      </c>
      <c r="CL218" s="267">
        <f t="shared" si="33"/>
        <v>45332.833333333336</v>
      </c>
      <c r="CM218" s="265">
        <v>4</v>
      </c>
      <c r="CN218" s="265" t="str">
        <f t="shared" si="37"/>
        <v>D+7</v>
      </c>
      <c r="CO218" s="266" t="str">
        <f t="shared" si="38"/>
        <v>4D+7</v>
      </c>
      <c r="CP218" s="260" t="str">
        <f t="shared" si="44"/>
        <v>D+7</v>
      </c>
      <c r="CQ218" s="265" t="s">
        <v>2190</v>
      </c>
      <c r="EK218" s="240"/>
      <c r="EL218" s="220"/>
      <c r="EM218" s="239"/>
      <c r="EN218" s="220"/>
      <c r="EO218" s="220"/>
      <c r="EP218" s="239"/>
      <c r="EQ218" s="239"/>
      <c r="ER218" s="220"/>
      <c r="HH218" s="170">
        <f t="shared" si="41"/>
        <v>2997</v>
      </c>
      <c r="HI218" s="252"/>
      <c r="HJ218" s="279" t="s">
        <v>2238</v>
      </c>
      <c r="HK218" s="279" t="s">
        <v>2239</v>
      </c>
      <c r="HL218" s="279" t="s">
        <v>644</v>
      </c>
      <c r="HM218" s="278" t="s">
        <v>32</v>
      </c>
      <c r="HN218" s="275" t="s">
        <v>494</v>
      </c>
      <c r="HO218" s="276" t="s">
        <v>194</v>
      </c>
      <c r="HP218" s="276" t="s">
        <v>470</v>
      </c>
      <c r="HQ218" s="275" t="s">
        <v>332</v>
      </c>
      <c r="HR218" s="274" t="s">
        <v>107</v>
      </c>
      <c r="HS218" s="277" t="s">
        <v>569</v>
      </c>
      <c r="HT218" s="276" t="s">
        <v>8</v>
      </c>
      <c r="HU218" s="274" t="s">
        <v>53</v>
      </c>
      <c r="HV218" s="275" t="s">
        <v>101</v>
      </c>
      <c r="HW218" s="274" t="s">
        <v>15</v>
      </c>
    </row>
    <row r="219" spans="5:231" x14ac:dyDescent="0.2"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AF219" s="171" t="s">
        <v>2240</v>
      </c>
      <c r="AG219" s="225" t="s">
        <v>2241</v>
      </c>
      <c r="AH219" s="225" t="s">
        <v>1741</v>
      </c>
      <c r="AI219" s="225" t="s">
        <v>316</v>
      </c>
      <c r="AJ219" s="225" t="s">
        <v>1742</v>
      </c>
      <c r="AL219" s="7"/>
      <c r="AQ219" s="7"/>
      <c r="AR219" s="7"/>
      <c r="AS219" s="7"/>
      <c r="AT219" s="7"/>
      <c r="AU219" s="7"/>
      <c r="AV219" s="7"/>
      <c r="AX219" s="7" t="e">
        <v>#N/A</v>
      </c>
      <c r="AY219" s="7" t="s">
        <v>56</v>
      </c>
      <c r="AZ219" s="7" t="s">
        <v>2242</v>
      </c>
      <c r="BA219" s="7"/>
      <c r="BB219" s="7" t="s">
        <v>195</v>
      </c>
      <c r="BC219" s="7" t="e">
        <v>#N/A</v>
      </c>
      <c r="BD219" s="7" t="s">
        <v>1636</v>
      </c>
      <c r="BG219" s="7"/>
      <c r="BH219" s="7"/>
      <c r="BI219" s="7"/>
      <c r="BJ219" s="7"/>
      <c r="BK219" s="7"/>
      <c r="BL219" s="7"/>
      <c r="BM219" s="7"/>
      <c r="BP219" s="235" t="str">
        <f t="shared" si="40"/>
        <v>ICZ 3</v>
      </c>
      <c r="BQ219" s="225" t="s">
        <v>610</v>
      </c>
      <c r="BR219" s="171">
        <v>3</v>
      </c>
      <c r="BS219" s="171" t="s">
        <v>29</v>
      </c>
      <c r="BT219" s="241" t="s">
        <v>29</v>
      </c>
      <c r="BU219" s="241" t="s">
        <v>29</v>
      </c>
      <c r="BV219" s="241" t="s">
        <v>100</v>
      </c>
      <c r="BW219" s="241" t="s">
        <v>100</v>
      </c>
      <c r="CJ219" s="267">
        <f t="shared" si="42"/>
        <v>45332</v>
      </c>
      <c r="CK219" s="268">
        <f t="shared" si="43"/>
        <v>8</v>
      </c>
      <c r="CL219" s="267">
        <f t="shared" si="33"/>
        <v>45332.875</v>
      </c>
      <c r="CM219" s="265">
        <v>4</v>
      </c>
      <c r="CN219" s="265" t="str">
        <f t="shared" si="37"/>
        <v>D+7</v>
      </c>
      <c r="CO219" s="266" t="str">
        <f t="shared" si="38"/>
        <v>4D+7</v>
      </c>
      <c r="CP219" s="260" t="str">
        <f t="shared" si="44"/>
        <v>D+7</v>
      </c>
      <c r="CQ219" s="265" t="s">
        <v>2190</v>
      </c>
      <c r="EK219" s="240"/>
      <c r="EL219" s="220"/>
      <c r="EM219" s="239"/>
      <c r="EN219" s="220"/>
      <c r="EO219" s="220"/>
      <c r="EP219" s="239"/>
      <c r="EQ219" s="239"/>
      <c r="ER219" s="220"/>
      <c r="HH219" s="170">
        <f t="shared" si="41"/>
        <v>2999</v>
      </c>
      <c r="HI219" s="252"/>
      <c r="HJ219" s="279" t="s">
        <v>2243</v>
      </c>
      <c r="HK219" s="279" t="s">
        <v>2244</v>
      </c>
      <c r="HL219" s="279" t="s">
        <v>661</v>
      </c>
      <c r="HM219" s="278" t="s">
        <v>32</v>
      </c>
      <c r="HN219" s="275" t="s">
        <v>494</v>
      </c>
      <c r="HO219" s="276" t="s">
        <v>194</v>
      </c>
      <c r="HP219" s="276" t="s">
        <v>470</v>
      </c>
      <c r="HQ219" s="275" t="s">
        <v>332</v>
      </c>
      <c r="HR219" s="274" t="s">
        <v>100</v>
      </c>
      <c r="HS219" s="277" t="s">
        <v>705</v>
      </c>
      <c r="HT219" s="276" t="s">
        <v>8</v>
      </c>
      <c r="HU219" s="274" t="s">
        <v>27</v>
      </c>
      <c r="HV219" s="275" t="s">
        <v>101</v>
      </c>
      <c r="HW219" s="274" t="s">
        <v>15</v>
      </c>
    </row>
    <row r="220" spans="5:231" x14ac:dyDescent="0.2"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AF220" s="171" t="s">
        <v>2245</v>
      </c>
      <c r="AG220" s="225" t="s">
        <v>316</v>
      </c>
      <c r="AH220" s="225" t="s">
        <v>1741</v>
      </c>
      <c r="AI220" s="225" t="s">
        <v>316</v>
      </c>
      <c r="AJ220" s="225" t="s">
        <v>1742</v>
      </c>
      <c r="AL220" s="7"/>
      <c r="AQ220" s="7"/>
      <c r="AR220" s="7"/>
      <c r="AS220" s="7"/>
      <c r="AT220" s="7"/>
      <c r="AU220" s="7"/>
      <c r="AV220" s="7"/>
      <c r="AX220" s="7" t="e">
        <v>#N/A</v>
      </c>
      <c r="AY220" s="7" t="s">
        <v>56</v>
      </c>
      <c r="AZ220" s="7" t="s">
        <v>585</v>
      </c>
      <c r="BA220" s="7"/>
      <c r="BB220" s="7" t="s">
        <v>195</v>
      </c>
      <c r="BC220" s="7" t="e">
        <v>#N/A</v>
      </c>
      <c r="BD220" s="7" t="s">
        <v>1636</v>
      </c>
      <c r="BG220" s="7"/>
      <c r="BH220" s="7"/>
      <c r="BI220" s="7"/>
      <c r="BJ220" s="7"/>
      <c r="BK220" s="7"/>
      <c r="BL220" s="7"/>
      <c r="BM220" s="7"/>
      <c r="BP220" s="235" t="str">
        <f t="shared" si="40"/>
        <v>ICZ 003 - TGG;</v>
      </c>
      <c r="BQ220" s="225" t="s">
        <v>610</v>
      </c>
      <c r="BR220" s="171" t="s">
        <v>698</v>
      </c>
      <c r="BS220" s="171" t="s">
        <v>29</v>
      </c>
      <c r="BT220" s="241" t="s">
        <v>29</v>
      </c>
      <c r="BU220" s="241" t="s">
        <v>29</v>
      </c>
      <c r="BV220" s="241" t="s">
        <v>100</v>
      </c>
      <c r="BW220" s="241" t="s">
        <v>100</v>
      </c>
      <c r="CJ220" s="267">
        <f t="shared" si="42"/>
        <v>45332</v>
      </c>
      <c r="CK220" s="268">
        <f t="shared" si="43"/>
        <v>8</v>
      </c>
      <c r="CL220" s="267">
        <f t="shared" si="33"/>
        <v>45332.916666666664</v>
      </c>
      <c r="CM220" s="265">
        <v>4</v>
      </c>
      <c r="CN220" s="265" t="str">
        <f t="shared" si="37"/>
        <v>D+7</v>
      </c>
      <c r="CO220" s="266" t="str">
        <f t="shared" si="38"/>
        <v>4D+7</v>
      </c>
      <c r="CP220" s="260" t="str">
        <f t="shared" si="44"/>
        <v>D+7</v>
      </c>
      <c r="CQ220" s="265" t="s">
        <v>2190</v>
      </c>
      <c r="EK220" s="240"/>
      <c r="EL220" s="220"/>
      <c r="EM220" s="239"/>
      <c r="EN220" s="220"/>
      <c r="EO220" s="220"/>
      <c r="EP220" s="239"/>
      <c r="EQ220" s="239"/>
      <c r="ER220" s="220"/>
      <c r="HH220" s="170">
        <f t="shared" si="41"/>
        <v>3000</v>
      </c>
      <c r="HI220" s="252"/>
      <c r="HJ220" s="279" t="s">
        <v>2246</v>
      </c>
      <c r="HK220" s="279" t="s">
        <v>524</v>
      </c>
      <c r="HL220" s="279" t="s">
        <v>493</v>
      </c>
      <c r="HM220" s="278" t="s">
        <v>32</v>
      </c>
      <c r="HN220" s="275" t="s">
        <v>494</v>
      </c>
      <c r="HO220" s="276" t="s">
        <v>194</v>
      </c>
      <c r="HP220" s="276" t="s">
        <v>470</v>
      </c>
      <c r="HQ220" s="275" t="s">
        <v>332</v>
      </c>
      <c r="HR220" s="274" t="s">
        <v>100</v>
      </c>
      <c r="HS220" s="277" t="s">
        <v>525</v>
      </c>
      <c r="HT220" s="276" t="s">
        <v>8</v>
      </c>
      <c r="HU220" s="274" t="s">
        <v>29</v>
      </c>
      <c r="HV220" s="275" t="s">
        <v>101</v>
      </c>
      <c r="HW220" s="274" t="s">
        <v>15</v>
      </c>
    </row>
    <row r="221" spans="5:231" x14ac:dyDescent="0.2"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AF221" s="171" t="s">
        <v>2247</v>
      </c>
      <c r="AG221" s="225" t="s">
        <v>316</v>
      </c>
      <c r="AH221" s="225" t="s">
        <v>1741</v>
      </c>
      <c r="AI221" s="225" t="s">
        <v>316</v>
      </c>
      <c r="AJ221" s="225" t="s">
        <v>1742</v>
      </c>
      <c r="AL221" s="7"/>
      <c r="AQ221" s="7"/>
      <c r="AR221" s="7"/>
      <c r="AS221" s="7"/>
      <c r="AT221" s="7"/>
      <c r="AU221" s="7"/>
      <c r="AV221" s="7"/>
      <c r="AX221" s="7" t="e">
        <v>#N/A</v>
      </c>
      <c r="AY221" s="7" t="s">
        <v>56</v>
      </c>
      <c r="AZ221" s="7" t="s">
        <v>2248</v>
      </c>
      <c r="BA221" s="7"/>
      <c r="BB221" s="7" t="s">
        <v>195</v>
      </c>
      <c r="BC221" s="7" t="e">
        <v>#N/A</v>
      </c>
      <c r="BD221" s="7" t="s">
        <v>1636</v>
      </c>
      <c r="BG221" s="7"/>
      <c r="BH221" s="7"/>
      <c r="BI221" s="7"/>
      <c r="BJ221" s="7"/>
      <c r="BK221" s="7"/>
      <c r="BL221" s="7"/>
      <c r="BM221" s="7"/>
      <c r="BP221" s="235" t="str">
        <f t="shared" si="40"/>
        <v>ICZ TGG</v>
      </c>
      <c r="BQ221" s="225" t="s">
        <v>610</v>
      </c>
      <c r="BR221" s="171" t="s">
        <v>29</v>
      </c>
      <c r="BS221" s="171" t="s">
        <v>29</v>
      </c>
      <c r="BT221" s="241" t="s">
        <v>29</v>
      </c>
      <c r="BU221" s="241" t="s">
        <v>29</v>
      </c>
      <c r="BV221" s="241" t="s">
        <v>100</v>
      </c>
      <c r="BW221" s="241" t="s">
        <v>100</v>
      </c>
      <c r="CJ221" s="267">
        <f t="shared" si="42"/>
        <v>45332</v>
      </c>
      <c r="CK221" s="268">
        <f t="shared" si="43"/>
        <v>8</v>
      </c>
      <c r="CL221" s="267">
        <f t="shared" si="33"/>
        <v>45332.958333333336</v>
      </c>
      <c r="CM221" s="265">
        <v>4</v>
      </c>
      <c r="CN221" s="265" t="str">
        <f t="shared" si="37"/>
        <v>D+7</v>
      </c>
      <c r="CO221" s="266" t="str">
        <f t="shared" si="38"/>
        <v>4D+7</v>
      </c>
      <c r="CP221" s="260" t="str">
        <f t="shared" si="44"/>
        <v>D+7</v>
      </c>
      <c r="CQ221" s="265" t="s">
        <v>2190</v>
      </c>
      <c r="EK221" s="240"/>
      <c r="EL221" s="220"/>
      <c r="EM221" s="239"/>
      <c r="EN221" s="220"/>
      <c r="EO221" s="220"/>
      <c r="EP221" s="239"/>
      <c r="EQ221" s="239"/>
      <c r="ER221" s="220"/>
      <c r="HH221" s="170">
        <f t="shared" si="41"/>
        <v>3001</v>
      </c>
      <c r="HI221" s="252"/>
      <c r="HJ221" s="279" t="s">
        <v>2249</v>
      </c>
      <c r="HK221" s="279" t="s">
        <v>568</v>
      </c>
      <c r="HL221" s="279" t="s">
        <v>547</v>
      </c>
      <c r="HM221" s="278" t="s">
        <v>32</v>
      </c>
      <c r="HN221" s="275" t="s">
        <v>494</v>
      </c>
      <c r="HO221" s="276" t="s">
        <v>194</v>
      </c>
      <c r="HP221" s="276" t="s">
        <v>470</v>
      </c>
      <c r="HQ221" s="275" t="s">
        <v>332</v>
      </c>
      <c r="HR221" s="274" t="s">
        <v>107</v>
      </c>
      <c r="HS221" s="277" t="s">
        <v>569</v>
      </c>
      <c r="HT221" s="276" t="s">
        <v>8</v>
      </c>
      <c r="HU221" s="274" t="s">
        <v>8</v>
      </c>
      <c r="HV221" s="275" t="s">
        <v>101</v>
      </c>
      <c r="HW221" s="274" t="s">
        <v>15</v>
      </c>
    </row>
    <row r="222" spans="5:231" x14ac:dyDescent="0.2"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AF222" s="171">
        <v>1</v>
      </c>
      <c r="AG222" s="225" t="s">
        <v>2250</v>
      </c>
      <c r="AH222" s="225" t="s">
        <v>197</v>
      </c>
      <c r="AI222" s="225" t="s">
        <v>101</v>
      </c>
      <c r="AJ222" s="225" t="s">
        <v>2250</v>
      </c>
      <c r="AL222" s="7"/>
      <c r="AQ222" s="7"/>
      <c r="AR222" s="7"/>
      <c r="AS222" s="7"/>
      <c r="AT222" s="7"/>
      <c r="AU222" s="7"/>
      <c r="AV222" s="7"/>
      <c r="AX222" s="7" t="e">
        <v>#N/A</v>
      </c>
      <c r="AY222" s="7" t="s">
        <v>56</v>
      </c>
      <c r="AZ222" s="7" t="s">
        <v>1874</v>
      </c>
      <c r="BA222" s="7"/>
      <c r="BB222" s="7" t="s">
        <v>194</v>
      </c>
      <c r="BC222" s="7" t="e">
        <v>#N/A</v>
      </c>
      <c r="BD222" s="7" t="s">
        <v>1636</v>
      </c>
      <c r="BG222" s="7"/>
      <c r="BH222" s="7"/>
      <c r="BI222" s="7"/>
      <c r="BJ222" s="7"/>
      <c r="BK222" s="7"/>
      <c r="BL222" s="7"/>
      <c r="BM222" s="7"/>
      <c r="BP222" s="235" t="str">
        <f t="shared" si="40"/>
        <v>ISN 400</v>
      </c>
      <c r="BQ222" s="225" t="s">
        <v>572</v>
      </c>
      <c r="BR222" s="171">
        <v>400</v>
      </c>
      <c r="BS222" s="171" t="s">
        <v>53</v>
      </c>
      <c r="BT222" s="241" t="s">
        <v>102</v>
      </c>
      <c r="BU222" s="241" t="s">
        <v>102</v>
      </c>
      <c r="BV222" s="241" t="s">
        <v>107</v>
      </c>
      <c r="BW222" s="241" t="s">
        <v>125</v>
      </c>
      <c r="CJ222" s="263">
        <f t="shared" si="42"/>
        <v>45332</v>
      </c>
      <c r="CK222" s="264">
        <f t="shared" si="43"/>
        <v>8</v>
      </c>
      <c r="CL222" s="263">
        <f t="shared" si="33"/>
        <v>45333</v>
      </c>
      <c r="CM222" s="262">
        <v>4</v>
      </c>
      <c r="CN222" s="262" t="str">
        <f t="shared" si="37"/>
        <v>D+7</v>
      </c>
      <c r="CO222" s="261" t="str">
        <f t="shared" si="38"/>
        <v>4D+7</v>
      </c>
      <c r="CP222" s="260" t="str">
        <f t="shared" si="44"/>
        <v>D+7</v>
      </c>
      <c r="CQ222" s="254" t="s">
        <v>395</v>
      </c>
      <c r="EK222" s="240"/>
      <c r="EL222" s="220"/>
      <c r="EM222" s="239"/>
      <c r="EN222" s="220"/>
      <c r="EO222" s="220"/>
      <c r="EP222" s="239"/>
      <c r="EQ222" s="239"/>
      <c r="ER222" s="220"/>
      <c r="HH222" s="170">
        <f t="shared" si="41"/>
        <v>3002</v>
      </c>
      <c r="HI222" s="252"/>
      <c r="HJ222" s="279" t="s">
        <v>2251</v>
      </c>
      <c r="HK222" s="279" t="s">
        <v>568</v>
      </c>
      <c r="HL222" s="279" t="s">
        <v>547</v>
      </c>
      <c r="HM222" s="278" t="s">
        <v>32</v>
      </c>
      <c r="HN222" s="275" t="s">
        <v>494</v>
      </c>
      <c r="HO222" s="276" t="s">
        <v>194</v>
      </c>
      <c r="HP222" s="276" t="s">
        <v>470</v>
      </c>
      <c r="HQ222" s="275" t="s">
        <v>332</v>
      </c>
      <c r="HR222" s="274" t="s">
        <v>107</v>
      </c>
      <c r="HS222" s="277" t="s">
        <v>569</v>
      </c>
      <c r="HT222" s="276" t="s">
        <v>8</v>
      </c>
      <c r="HU222" s="274" t="s">
        <v>8</v>
      </c>
      <c r="HV222" s="275" t="s">
        <v>101</v>
      </c>
      <c r="HW222" s="274" t="s">
        <v>15</v>
      </c>
    </row>
    <row r="223" spans="5:231" x14ac:dyDescent="0.2"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AF223" s="171">
        <v>66</v>
      </c>
      <c r="AG223" s="225" t="s">
        <v>2250</v>
      </c>
      <c r="AH223" s="225" t="s">
        <v>197</v>
      </c>
      <c r="AI223" s="225" t="s">
        <v>101</v>
      </c>
      <c r="AJ223" s="225" t="s">
        <v>2250</v>
      </c>
      <c r="AL223" s="7"/>
      <c r="AQ223" s="7"/>
      <c r="AR223" s="7"/>
      <c r="AS223" s="7"/>
      <c r="AT223" s="7"/>
      <c r="AU223" s="7"/>
      <c r="AV223" s="7"/>
      <c r="AX223" s="7" t="e">
        <v>#N/A</v>
      </c>
      <c r="AY223" s="7" t="s">
        <v>56</v>
      </c>
      <c r="AZ223" s="7" t="s">
        <v>2248</v>
      </c>
      <c r="BA223" s="7"/>
      <c r="BB223" s="7" t="s">
        <v>194</v>
      </c>
      <c r="BC223" s="7" t="e">
        <v>#N/A</v>
      </c>
      <c r="BD223" s="7" t="s">
        <v>1636</v>
      </c>
      <c r="BG223" s="7"/>
      <c r="BH223" s="7"/>
      <c r="BI223" s="7"/>
      <c r="BJ223" s="7"/>
      <c r="BK223" s="7"/>
      <c r="BL223" s="7"/>
      <c r="BM223" s="7"/>
      <c r="BP223" s="235" t="str">
        <f t="shared" si="40"/>
        <v>ISN 486</v>
      </c>
      <c r="BQ223" s="225" t="s">
        <v>572</v>
      </c>
      <c r="BR223" s="171">
        <v>486</v>
      </c>
      <c r="BS223" s="171" t="s">
        <v>53</v>
      </c>
      <c r="BT223" s="241" t="s">
        <v>104</v>
      </c>
      <c r="BU223" s="241" t="s">
        <v>104</v>
      </c>
      <c r="BV223" s="241" t="s">
        <v>107</v>
      </c>
      <c r="BW223" s="241" t="s">
        <v>125</v>
      </c>
      <c r="CJ223" s="256">
        <f t="shared" si="42"/>
        <v>45333</v>
      </c>
      <c r="CK223" s="257">
        <f t="shared" si="43"/>
        <v>9</v>
      </c>
      <c r="CL223" s="256">
        <f t="shared" ref="CL223:CL286" si="45">VALUE(TEXT(CL222+"1:00","DD/MM/AAAA HH:MM"))</f>
        <v>45333.041666666664</v>
      </c>
      <c r="CM223" s="254">
        <v>1</v>
      </c>
      <c r="CN223" s="254" t="str">
        <f t="shared" si="37"/>
        <v>D+8</v>
      </c>
      <c r="CO223" s="255" t="str">
        <f t="shared" si="38"/>
        <v>1D+8</v>
      </c>
      <c r="CP223" s="260" t="str">
        <f t="shared" si="44"/>
        <v>D+7</v>
      </c>
      <c r="CQ223" s="254" t="s">
        <v>395</v>
      </c>
      <c r="EK223" s="240"/>
      <c r="EL223" s="220"/>
      <c r="EM223" s="239"/>
      <c r="EN223" s="220"/>
      <c r="EO223" s="220"/>
      <c r="EP223" s="239"/>
      <c r="EQ223" s="239"/>
      <c r="ER223" s="220"/>
      <c r="HH223" s="170">
        <f t="shared" si="41"/>
        <v>3004</v>
      </c>
      <c r="HI223" s="252"/>
      <c r="HJ223" s="279" t="s">
        <v>2252</v>
      </c>
      <c r="HK223" s="279" t="s">
        <v>568</v>
      </c>
      <c r="HL223" s="279" t="s">
        <v>547</v>
      </c>
      <c r="HM223" s="278" t="s">
        <v>32</v>
      </c>
      <c r="HN223" s="275" t="s">
        <v>494</v>
      </c>
      <c r="HO223" s="276" t="s">
        <v>194</v>
      </c>
      <c r="HP223" s="276" t="s">
        <v>470</v>
      </c>
      <c r="HQ223" s="275" t="s">
        <v>332</v>
      </c>
      <c r="HR223" s="274" t="s">
        <v>107</v>
      </c>
      <c r="HS223" s="277" t="s">
        <v>569</v>
      </c>
      <c r="HT223" s="276" t="s">
        <v>8</v>
      </c>
      <c r="HU223" s="274" t="s">
        <v>8</v>
      </c>
      <c r="HV223" s="275" t="s">
        <v>101</v>
      </c>
      <c r="HW223" s="274" t="s">
        <v>15</v>
      </c>
    </row>
    <row r="224" spans="5:231" x14ac:dyDescent="0.2"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AF224" s="171">
        <v>143</v>
      </c>
      <c r="AG224" s="225" t="s">
        <v>2253</v>
      </c>
      <c r="AH224" s="225" t="s">
        <v>197</v>
      </c>
      <c r="AI224" s="225" t="s">
        <v>101</v>
      </c>
      <c r="AJ224" s="225" t="s">
        <v>2253</v>
      </c>
      <c r="AL224" s="7"/>
      <c r="AQ224" s="7"/>
      <c r="AR224" s="7"/>
      <c r="AS224" s="7"/>
      <c r="AT224" s="7"/>
      <c r="AU224" s="7"/>
      <c r="AV224" s="7"/>
      <c r="AX224" s="7" t="e">
        <v>#N/A</v>
      </c>
      <c r="AY224" s="7" t="s">
        <v>56</v>
      </c>
      <c r="AZ224" s="7" t="s">
        <v>2254</v>
      </c>
      <c r="BA224" s="7"/>
      <c r="BB224" s="7" t="s">
        <v>195</v>
      </c>
      <c r="BC224" s="7" t="e">
        <v>#N/A</v>
      </c>
      <c r="BD224" s="7" t="s">
        <v>1636</v>
      </c>
      <c r="BG224" s="7"/>
      <c r="BH224" s="7"/>
      <c r="BI224" s="7"/>
      <c r="BJ224" s="7"/>
      <c r="BK224" s="7"/>
      <c r="BL224" s="7"/>
      <c r="BM224" s="7"/>
      <c r="BP224" s="235" t="str">
        <f t="shared" si="40"/>
        <v>ISN 400 - ADM.1 (PORTOFER) / MARCO 400 (;</v>
      </c>
      <c r="BQ224" s="225" t="s">
        <v>572</v>
      </c>
      <c r="BR224" s="171" t="s">
        <v>559</v>
      </c>
      <c r="BS224" s="171" t="s">
        <v>53</v>
      </c>
      <c r="BT224" s="241" t="s">
        <v>102</v>
      </c>
      <c r="BU224" s="241" t="s">
        <v>102</v>
      </c>
      <c r="BV224" s="241" t="s">
        <v>107</v>
      </c>
      <c r="BW224" s="241" t="s">
        <v>125</v>
      </c>
      <c r="CJ224" s="248">
        <f t="shared" si="42"/>
        <v>45333</v>
      </c>
      <c r="CK224" s="249">
        <f t="shared" si="43"/>
        <v>9</v>
      </c>
      <c r="CL224" s="248">
        <f t="shared" si="45"/>
        <v>45333.083333333336</v>
      </c>
      <c r="CM224" s="215">
        <v>1</v>
      </c>
      <c r="CN224" s="215" t="str">
        <f t="shared" si="37"/>
        <v>D+8</v>
      </c>
      <c r="CO224" s="219" t="str">
        <f t="shared" si="38"/>
        <v>1D+8</v>
      </c>
      <c r="CP224" s="260" t="str">
        <f t="shared" si="44"/>
        <v>D+7</v>
      </c>
      <c r="CQ224" s="215" t="s">
        <v>395</v>
      </c>
      <c r="EK224" s="240"/>
      <c r="EL224" s="220"/>
      <c r="EM224" s="239"/>
      <c r="EN224" s="220"/>
      <c r="EO224" s="220"/>
      <c r="EP224" s="239"/>
      <c r="EQ224" s="239"/>
      <c r="ER224" s="220"/>
      <c r="HH224" s="170">
        <f t="shared" si="41"/>
        <v>3005</v>
      </c>
      <c r="HI224" s="252"/>
      <c r="HJ224" s="279" t="s">
        <v>2255</v>
      </c>
      <c r="HK224" s="279" t="s">
        <v>722</v>
      </c>
      <c r="HL224" s="279" t="s">
        <v>547</v>
      </c>
      <c r="HM224" s="278" t="s">
        <v>32</v>
      </c>
      <c r="HN224" s="275" t="s">
        <v>494</v>
      </c>
      <c r="HO224" s="276" t="s">
        <v>194</v>
      </c>
      <c r="HP224" s="276" t="s">
        <v>470</v>
      </c>
      <c r="HQ224" s="275" t="s">
        <v>332</v>
      </c>
      <c r="HR224" s="274" t="s">
        <v>107</v>
      </c>
      <c r="HS224" s="277" t="s">
        <v>723</v>
      </c>
      <c r="HT224" s="276" t="s">
        <v>8</v>
      </c>
      <c r="HU224" s="274" t="s">
        <v>8</v>
      </c>
      <c r="HV224" s="275" t="s">
        <v>101</v>
      </c>
      <c r="HW224" s="274" t="s">
        <v>15</v>
      </c>
    </row>
    <row r="225" spans="5:231" x14ac:dyDescent="0.2"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AF225" s="171">
        <v>144</v>
      </c>
      <c r="AG225" s="225" t="s">
        <v>2253</v>
      </c>
      <c r="AH225" s="225" t="s">
        <v>197</v>
      </c>
      <c r="AI225" s="225" t="s">
        <v>101</v>
      </c>
      <c r="AJ225" s="225" t="s">
        <v>2253</v>
      </c>
      <c r="AL225" s="7"/>
      <c r="AQ225" s="7"/>
      <c r="AR225" s="7"/>
      <c r="AS225" s="7"/>
      <c r="AT225" s="7"/>
      <c r="AU225" s="7"/>
      <c r="AV225" s="7"/>
      <c r="AX225" s="7" t="e">
        <v>#N/A</v>
      </c>
      <c r="AY225" s="7" t="s">
        <v>56</v>
      </c>
      <c r="AZ225" s="7" t="s">
        <v>2256</v>
      </c>
      <c r="BA225" s="7"/>
      <c r="BB225" s="7" t="s">
        <v>194</v>
      </c>
      <c r="BC225" s="7" t="e">
        <v>#N/A</v>
      </c>
      <c r="BD225" s="7" t="s">
        <v>1636</v>
      </c>
      <c r="BG225" s="7"/>
      <c r="BH225" s="7"/>
      <c r="BI225" s="7"/>
      <c r="BJ225" s="7"/>
      <c r="BK225" s="7"/>
      <c r="BL225" s="7"/>
      <c r="BM225" s="7"/>
      <c r="BP225" s="235" t="str">
        <f t="shared" si="40"/>
        <v>ISN 486 - ADM.1;</v>
      </c>
      <c r="BQ225" s="225" t="s">
        <v>572</v>
      </c>
      <c r="BR225" s="171" t="s">
        <v>538</v>
      </c>
      <c r="BS225" s="171" t="s">
        <v>53</v>
      </c>
      <c r="BT225" s="241" t="s">
        <v>104</v>
      </c>
      <c r="BU225" s="241" t="s">
        <v>104</v>
      </c>
      <c r="BV225" s="241" t="s">
        <v>107</v>
      </c>
      <c r="BW225" s="241" t="s">
        <v>125</v>
      </c>
      <c r="CJ225" s="248">
        <f t="shared" si="42"/>
        <v>45333</v>
      </c>
      <c r="CK225" s="249">
        <f t="shared" si="43"/>
        <v>9</v>
      </c>
      <c r="CL225" s="248">
        <f t="shared" si="45"/>
        <v>45333.125</v>
      </c>
      <c r="CM225" s="215">
        <v>1</v>
      </c>
      <c r="CN225" s="215" t="str">
        <f t="shared" si="37"/>
        <v>D+8</v>
      </c>
      <c r="CO225" s="219" t="str">
        <f t="shared" si="38"/>
        <v>1D+8</v>
      </c>
      <c r="CP225" s="260" t="str">
        <f t="shared" si="44"/>
        <v>D+7</v>
      </c>
      <c r="CQ225" s="215" t="s">
        <v>395</v>
      </c>
      <c r="EK225" s="240"/>
      <c r="EL225" s="220"/>
      <c r="EM225" s="239"/>
      <c r="EN225" s="220"/>
      <c r="EO225" s="220"/>
      <c r="EP225" s="239"/>
      <c r="EQ225" s="239"/>
      <c r="ER225" s="220"/>
      <c r="HH225" s="170">
        <f t="shared" si="41"/>
        <v>3006</v>
      </c>
      <c r="HI225" s="252"/>
      <c r="HJ225" s="279" t="s">
        <v>2257</v>
      </c>
      <c r="HK225" s="279" t="s">
        <v>568</v>
      </c>
      <c r="HL225" s="279" t="s">
        <v>547</v>
      </c>
      <c r="HM225" s="278" t="s">
        <v>32</v>
      </c>
      <c r="HN225" s="275" t="s">
        <v>494</v>
      </c>
      <c r="HO225" s="276" t="s">
        <v>194</v>
      </c>
      <c r="HP225" s="276" t="s">
        <v>470</v>
      </c>
      <c r="HQ225" s="275" t="s">
        <v>332</v>
      </c>
      <c r="HR225" s="274" t="s">
        <v>107</v>
      </c>
      <c r="HS225" s="277" t="s">
        <v>569</v>
      </c>
      <c r="HT225" s="276" t="s">
        <v>8</v>
      </c>
      <c r="HU225" s="274" t="s">
        <v>8</v>
      </c>
      <c r="HV225" s="275" t="s">
        <v>101</v>
      </c>
      <c r="HW225" s="274" t="s">
        <v>15</v>
      </c>
    </row>
    <row r="226" spans="5:231" x14ac:dyDescent="0.2"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AF226" s="171">
        <v>147</v>
      </c>
      <c r="AG226" s="225" t="s">
        <v>2253</v>
      </c>
      <c r="AH226" s="225" t="s">
        <v>197</v>
      </c>
      <c r="AI226" s="225" t="s">
        <v>101</v>
      </c>
      <c r="AJ226" s="225" t="s">
        <v>2253</v>
      </c>
      <c r="AL226" s="7"/>
      <c r="AQ226" s="7"/>
      <c r="AR226" s="7"/>
      <c r="AS226" s="7"/>
      <c r="AT226" s="7"/>
      <c r="AU226" s="7"/>
      <c r="AV226" s="7"/>
      <c r="AX226" s="7" t="e">
        <v>#N/A</v>
      </c>
      <c r="AY226" s="7" t="s">
        <v>56</v>
      </c>
      <c r="AZ226" s="7" t="s">
        <v>100</v>
      </c>
      <c r="BA226" s="7"/>
      <c r="BB226" s="7" t="s">
        <v>194</v>
      </c>
      <c r="BC226" s="7" t="e">
        <v>#N/A</v>
      </c>
      <c r="BD226" s="7" t="s">
        <v>1636</v>
      </c>
      <c r="BG226" s="7"/>
      <c r="BH226" s="7"/>
      <c r="BI226" s="7"/>
      <c r="BJ226" s="7"/>
      <c r="BK226" s="7"/>
      <c r="BL226" s="7"/>
      <c r="BM226" s="7"/>
      <c r="BP226" s="235" t="str">
        <f t="shared" si="40"/>
        <v>ISN ADM</v>
      </c>
      <c r="BQ226" s="225" t="s">
        <v>572</v>
      </c>
      <c r="BR226" s="171" t="s">
        <v>53</v>
      </c>
      <c r="BS226" s="171" t="s">
        <v>53</v>
      </c>
      <c r="BT226" s="241" t="s">
        <v>104</v>
      </c>
      <c r="BU226" s="241" t="s">
        <v>104</v>
      </c>
      <c r="BV226" s="241" t="s">
        <v>107</v>
      </c>
      <c r="BW226" s="241" t="s">
        <v>125</v>
      </c>
      <c r="CJ226" s="248">
        <f t="shared" si="42"/>
        <v>45333</v>
      </c>
      <c r="CK226" s="249">
        <f t="shared" si="43"/>
        <v>9</v>
      </c>
      <c r="CL226" s="248">
        <f t="shared" si="45"/>
        <v>45333.166666666664</v>
      </c>
      <c r="CM226" s="215">
        <v>1</v>
      </c>
      <c r="CN226" s="215" t="str">
        <f t="shared" si="37"/>
        <v>D+8</v>
      </c>
      <c r="CO226" s="219" t="str">
        <f t="shared" si="38"/>
        <v>1D+8</v>
      </c>
      <c r="CP226" s="260" t="str">
        <f t="shared" si="44"/>
        <v>D+7</v>
      </c>
      <c r="CQ226" s="215" t="s">
        <v>395</v>
      </c>
      <c r="EK226" s="240"/>
      <c r="EL226" s="220"/>
      <c r="EM226" s="239"/>
      <c r="EN226" s="220"/>
      <c r="EO226" s="220"/>
      <c r="EP226" s="239"/>
      <c r="EQ226" s="239"/>
      <c r="ER226" s="220"/>
      <c r="HH226" s="170">
        <f t="shared" si="41"/>
        <v>2842</v>
      </c>
      <c r="HI226" s="252"/>
      <c r="HJ226" s="279" t="s">
        <v>2258</v>
      </c>
      <c r="HK226" s="279" t="s">
        <v>2044</v>
      </c>
      <c r="HL226" s="279" t="s">
        <v>1323</v>
      </c>
      <c r="HM226" s="278" t="s">
        <v>32</v>
      </c>
      <c r="HN226" s="275" t="s">
        <v>494</v>
      </c>
      <c r="HO226" s="276" t="s">
        <v>194</v>
      </c>
      <c r="HP226" s="276" t="s">
        <v>470</v>
      </c>
      <c r="HQ226" s="275" t="s">
        <v>332</v>
      </c>
      <c r="HR226" s="274" t="s">
        <v>100</v>
      </c>
      <c r="HS226" s="277" t="s">
        <v>525</v>
      </c>
      <c r="HT226" s="276" t="s">
        <v>8</v>
      </c>
      <c r="HU226" s="274" t="s">
        <v>29</v>
      </c>
      <c r="HV226" s="275" t="s">
        <v>101</v>
      </c>
      <c r="HW226" s="274" t="s">
        <v>16</v>
      </c>
    </row>
    <row r="227" spans="5:231" x14ac:dyDescent="0.2"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AF227" s="171">
        <v>148</v>
      </c>
      <c r="AG227" s="225" t="s">
        <v>2253</v>
      </c>
      <c r="AH227" s="225" t="s">
        <v>197</v>
      </c>
      <c r="AI227" s="225" t="s">
        <v>101</v>
      </c>
      <c r="AJ227" s="225" t="s">
        <v>2253</v>
      </c>
      <c r="AL227" s="7"/>
      <c r="AQ227" s="7"/>
      <c r="AR227" s="7"/>
      <c r="AS227" s="7"/>
      <c r="AT227" s="7"/>
      <c r="AU227" s="7"/>
      <c r="AV227" s="7"/>
      <c r="AX227" s="7" t="e">
        <v>#N/A</v>
      </c>
      <c r="AY227" s="7" t="s">
        <v>56</v>
      </c>
      <c r="AZ227" s="7" t="s">
        <v>1075</v>
      </c>
      <c r="BA227" s="7"/>
      <c r="BB227" s="7" t="s">
        <v>194</v>
      </c>
      <c r="BC227" s="7" t="e">
        <v>#N/A</v>
      </c>
      <c r="BD227" s="7" t="s">
        <v>1636</v>
      </c>
      <c r="BG227" s="7"/>
      <c r="BH227" s="7"/>
      <c r="BI227" s="7"/>
      <c r="BJ227" s="7"/>
      <c r="BK227" s="7"/>
      <c r="BL227" s="7"/>
      <c r="BM227" s="7"/>
      <c r="BP227" s="235" t="str">
        <f t="shared" si="40"/>
        <v>ISN ADM.1</v>
      </c>
      <c r="BQ227" s="225" t="s">
        <v>572</v>
      </c>
      <c r="BR227" s="171" t="s">
        <v>558</v>
      </c>
      <c r="BS227" s="171" t="s">
        <v>53</v>
      </c>
      <c r="BT227" s="241" t="s">
        <v>104</v>
      </c>
      <c r="BU227" s="241" t="s">
        <v>104</v>
      </c>
      <c r="BV227" s="241" t="s">
        <v>107</v>
      </c>
      <c r="BW227" s="241" t="s">
        <v>125</v>
      </c>
      <c r="CJ227" s="248">
        <f t="shared" si="42"/>
        <v>45333</v>
      </c>
      <c r="CK227" s="249">
        <f t="shared" si="43"/>
        <v>9</v>
      </c>
      <c r="CL227" s="248">
        <f t="shared" si="45"/>
        <v>45333.208333333336</v>
      </c>
      <c r="CM227" s="215">
        <v>1</v>
      </c>
      <c r="CN227" s="215" t="str">
        <f t="shared" si="37"/>
        <v>D+8</v>
      </c>
      <c r="CO227" s="219" t="str">
        <f t="shared" si="38"/>
        <v>1D+8</v>
      </c>
      <c r="CP227" s="260" t="str">
        <f t="shared" si="44"/>
        <v>D+7</v>
      </c>
      <c r="CQ227" s="215" t="s">
        <v>395</v>
      </c>
      <c r="EK227" s="240"/>
      <c r="EL227" s="220"/>
      <c r="EM227" s="239"/>
      <c r="EN227" s="220"/>
      <c r="EO227" s="220"/>
      <c r="EP227" s="239"/>
      <c r="EQ227" s="239"/>
      <c r="ER227" s="220"/>
      <c r="HH227" s="170">
        <f t="shared" si="41"/>
        <v>2858</v>
      </c>
      <c r="HI227" s="252"/>
      <c r="HJ227" s="279" t="s">
        <v>2259</v>
      </c>
      <c r="HK227" s="279" t="s">
        <v>1322</v>
      </c>
      <c r="HL227" s="279" t="s">
        <v>1323</v>
      </c>
      <c r="HM227" s="278" t="s">
        <v>32</v>
      </c>
      <c r="HN227" s="275" t="s">
        <v>494</v>
      </c>
      <c r="HO227" s="276" t="s">
        <v>194</v>
      </c>
      <c r="HP227" s="276" t="s">
        <v>470</v>
      </c>
      <c r="HQ227" s="275" t="s">
        <v>332</v>
      </c>
      <c r="HR227" s="274" t="s">
        <v>100</v>
      </c>
      <c r="HS227" s="277" t="s">
        <v>495</v>
      </c>
      <c r="HT227" s="276" t="s">
        <v>8</v>
      </c>
      <c r="HU227" s="274" t="s">
        <v>29</v>
      </c>
      <c r="HV227" s="275" t="s">
        <v>101</v>
      </c>
      <c r="HW227" s="274" t="s">
        <v>16</v>
      </c>
    </row>
    <row r="228" spans="5:231" x14ac:dyDescent="0.2"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AF228" s="171">
        <v>218</v>
      </c>
      <c r="AG228" s="225" t="s">
        <v>2260</v>
      </c>
      <c r="AH228" s="225" t="s">
        <v>197</v>
      </c>
      <c r="AI228" s="225" t="s">
        <v>101</v>
      </c>
      <c r="AJ228" s="225" t="s">
        <v>2260</v>
      </c>
      <c r="AL228" s="7"/>
      <c r="AQ228" s="7"/>
      <c r="AR228" s="7"/>
      <c r="AS228" s="7"/>
      <c r="AT228" s="7"/>
      <c r="AU228" s="7"/>
      <c r="AV228" s="7"/>
      <c r="AX228" s="7" t="e">
        <v>#N/A</v>
      </c>
      <c r="AY228" s="7" t="s">
        <v>56</v>
      </c>
      <c r="AZ228" s="7" t="s">
        <v>2261</v>
      </c>
      <c r="BA228" s="7"/>
      <c r="BB228" s="7" t="s">
        <v>195</v>
      </c>
      <c r="BC228" s="7" t="e">
        <v>#N/A</v>
      </c>
      <c r="BD228" s="7" t="s">
        <v>1636</v>
      </c>
      <c r="BG228" s="7"/>
      <c r="BH228" s="7"/>
      <c r="BI228" s="7"/>
      <c r="BJ228" s="7"/>
      <c r="BK228" s="7"/>
      <c r="BL228" s="7"/>
      <c r="BM228" s="7"/>
      <c r="BP228" s="235" t="str">
        <f t="shared" si="40"/>
        <v>ISN ADM.1 (PORTOFER) / MARCO 400 (</v>
      </c>
      <c r="BQ228" s="225" t="s">
        <v>572</v>
      </c>
      <c r="BR228" s="171" t="s">
        <v>578</v>
      </c>
      <c r="BS228" s="171" t="s">
        <v>53</v>
      </c>
      <c r="BT228" s="241" t="s">
        <v>102</v>
      </c>
      <c r="BU228" s="241" t="s">
        <v>102</v>
      </c>
      <c r="BV228" s="241" t="s">
        <v>107</v>
      </c>
      <c r="BW228" s="241" t="s">
        <v>125</v>
      </c>
      <c r="CJ228" s="245">
        <f t="shared" si="42"/>
        <v>45333</v>
      </c>
      <c r="CK228" s="246">
        <f t="shared" si="43"/>
        <v>9</v>
      </c>
      <c r="CL228" s="245">
        <f t="shared" si="45"/>
        <v>45333.25</v>
      </c>
      <c r="CM228" s="242">
        <v>1</v>
      </c>
      <c r="CN228" s="242" t="str">
        <f t="shared" si="37"/>
        <v>D+8</v>
      </c>
      <c r="CO228" s="244" t="str">
        <f t="shared" si="38"/>
        <v>1D+8</v>
      </c>
      <c r="CP228" s="260" t="str">
        <f t="shared" si="44"/>
        <v>D+7</v>
      </c>
      <c r="CQ228" s="242" t="s">
        <v>395</v>
      </c>
      <c r="EK228" s="240"/>
      <c r="EL228" s="220"/>
      <c r="EM228" s="239"/>
      <c r="EN228" s="220"/>
      <c r="EO228" s="220"/>
      <c r="EP228" s="239"/>
      <c r="EQ228" s="239"/>
      <c r="ER228" s="220"/>
      <c r="HH228" s="170">
        <f t="shared" si="41"/>
        <v>2859</v>
      </c>
      <c r="HI228" s="252"/>
      <c r="HJ228" s="279" t="s">
        <v>2262</v>
      </c>
      <c r="HK228" s="279" t="s">
        <v>1334</v>
      </c>
      <c r="HL228" s="279" t="s">
        <v>1335</v>
      </c>
      <c r="HM228" s="278" t="s">
        <v>32</v>
      </c>
      <c r="HN228" s="275" t="s">
        <v>494</v>
      </c>
      <c r="HO228" s="276" t="s">
        <v>194</v>
      </c>
      <c r="HP228" s="276" t="s">
        <v>470</v>
      </c>
      <c r="HQ228" s="275" t="s">
        <v>332</v>
      </c>
      <c r="HR228" s="274" t="s">
        <v>107</v>
      </c>
      <c r="HS228" s="277" t="s">
        <v>557</v>
      </c>
      <c r="HT228" s="276" t="s">
        <v>8</v>
      </c>
      <c r="HU228" s="274" t="s">
        <v>54</v>
      </c>
      <c r="HV228" s="275" t="s">
        <v>101</v>
      </c>
      <c r="HW228" s="274" t="s">
        <v>16</v>
      </c>
    </row>
    <row r="229" spans="5:231" x14ac:dyDescent="0.2"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AF229" s="171">
        <v>219</v>
      </c>
      <c r="AG229" s="225" t="s">
        <v>2260</v>
      </c>
      <c r="AH229" s="225" t="s">
        <v>197</v>
      </c>
      <c r="AI229" s="225" t="s">
        <v>101</v>
      </c>
      <c r="AJ229" s="225" t="s">
        <v>2260</v>
      </c>
      <c r="AL229" s="7"/>
      <c r="AQ229" s="7"/>
      <c r="AR229" s="7"/>
      <c r="AS229" s="7"/>
      <c r="AT229" s="7"/>
      <c r="AU229" s="7"/>
      <c r="AV229" s="7"/>
      <c r="AX229" s="7" t="e">
        <v>#N/A</v>
      </c>
      <c r="AY229" s="7" t="s">
        <v>56</v>
      </c>
      <c r="AZ229" s="7" t="s">
        <v>1407</v>
      </c>
      <c r="BA229" s="7"/>
      <c r="BB229" s="7" t="s">
        <v>194</v>
      </c>
      <c r="BC229" s="7" t="e">
        <v>#N/A</v>
      </c>
      <c r="BD229" s="7" t="s">
        <v>1636</v>
      </c>
      <c r="BG229" s="7"/>
      <c r="BH229" s="7"/>
      <c r="BI229" s="7"/>
      <c r="BJ229" s="7"/>
      <c r="BK229" s="7"/>
      <c r="BL229" s="7"/>
      <c r="BM229" s="7"/>
      <c r="BP229" s="235" t="str">
        <f t="shared" si="40"/>
        <v>ISN MOEGA II</v>
      </c>
      <c r="BQ229" s="225" t="s">
        <v>572</v>
      </c>
      <c r="BR229" s="171" t="s">
        <v>682</v>
      </c>
      <c r="BS229" s="171" t="s">
        <v>53</v>
      </c>
      <c r="BT229" s="241" t="s">
        <v>104</v>
      </c>
      <c r="BU229" s="241" t="s">
        <v>104</v>
      </c>
      <c r="BV229" s="241" t="s">
        <v>107</v>
      </c>
      <c r="BW229" s="241" t="s">
        <v>125</v>
      </c>
      <c r="CJ229" s="256">
        <f t="shared" si="42"/>
        <v>45333</v>
      </c>
      <c r="CK229" s="257">
        <f t="shared" si="43"/>
        <v>9</v>
      </c>
      <c r="CL229" s="256">
        <f t="shared" si="45"/>
        <v>45333.291666666664</v>
      </c>
      <c r="CM229" s="254">
        <v>2</v>
      </c>
      <c r="CN229" s="254" t="str">
        <f t="shared" si="37"/>
        <v>D+8</v>
      </c>
      <c r="CO229" s="255" t="str">
        <f t="shared" si="38"/>
        <v>2D+8</v>
      </c>
      <c r="CP229" s="260" t="str">
        <f t="shared" si="44"/>
        <v>D+7</v>
      </c>
      <c r="CQ229" s="254" t="s">
        <v>395</v>
      </c>
      <c r="EK229" s="240"/>
      <c r="EL229" s="220"/>
      <c r="EM229" s="239"/>
      <c r="EN229" s="220"/>
      <c r="EO229" s="220"/>
      <c r="EP229" s="239"/>
      <c r="EQ229" s="239"/>
      <c r="ER229" s="220"/>
      <c r="HH229" s="170">
        <f t="shared" si="41"/>
        <v>2861</v>
      </c>
      <c r="HI229" s="252"/>
      <c r="HJ229" s="279" t="s">
        <v>2263</v>
      </c>
      <c r="HK229" s="279" t="s">
        <v>1295</v>
      </c>
      <c r="HL229" s="279" t="s">
        <v>1296</v>
      </c>
      <c r="HM229" s="278" t="s">
        <v>32</v>
      </c>
      <c r="HN229" s="275" t="s">
        <v>494</v>
      </c>
      <c r="HO229" s="276" t="s">
        <v>194</v>
      </c>
      <c r="HP229" s="276" t="s">
        <v>470</v>
      </c>
      <c r="HQ229" s="275" t="s">
        <v>332</v>
      </c>
      <c r="HR229" s="274" t="s">
        <v>107</v>
      </c>
      <c r="HS229" s="277" t="s">
        <v>53</v>
      </c>
      <c r="HT229" s="276" t="s">
        <v>8</v>
      </c>
      <c r="HU229" s="274" t="s">
        <v>53</v>
      </c>
      <c r="HV229" s="275" t="s">
        <v>101</v>
      </c>
      <c r="HW229" s="274" t="s">
        <v>16</v>
      </c>
    </row>
    <row r="230" spans="5:231" x14ac:dyDescent="0.2"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AF230" s="171">
        <v>231</v>
      </c>
      <c r="AG230" s="225" t="s">
        <v>193</v>
      </c>
      <c r="AH230" s="225" t="s">
        <v>197</v>
      </c>
      <c r="AI230" s="225" t="s">
        <v>101</v>
      </c>
      <c r="AJ230" s="225" t="s">
        <v>475</v>
      </c>
      <c r="AL230" s="7"/>
      <c r="AQ230" s="7"/>
      <c r="AR230" s="7"/>
      <c r="AS230" s="7"/>
      <c r="AT230" s="7"/>
      <c r="AU230" s="7"/>
      <c r="AV230" s="7"/>
      <c r="AX230" s="7" t="e">
        <v>#N/A</v>
      </c>
      <c r="AY230" s="7" t="s">
        <v>56</v>
      </c>
      <c r="AZ230" s="7" t="s">
        <v>1276</v>
      </c>
      <c r="BA230" s="7"/>
      <c r="BB230" s="7" t="s">
        <v>194</v>
      </c>
      <c r="BC230" s="7" t="e">
        <v>#N/A</v>
      </c>
      <c r="BD230" s="7" t="s">
        <v>1636</v>
      </c>
      <c r="BG230" s="7"/>
      <c r="BH230" s="7"/>
      <c r="BI230" s="7"/>
      <c r="BJ230" s="7"/>
      <c r="BK230" s="7"/>
      <c r="BL230" s="7"/>
      <c r="BM230" s="7"/>
      <c r="BP230" s="235" t="str">
        <f t="shared" si="40"/>
        <v>ISN MOEGA V</v>
      </c>
      <c r="BQ230" s="225" t="s">
        <v>572</v>
      </c>
      <c r="BR230" s="171" t="s">
        <v>21</v>
      </c>
      <c r="BS230" s="171" t="s">
        <v>53</v>
      </c>
      <c r="BT230" s="241" t="s">
        <v>102</v>
      </c>
      <c r="BU230" s="241" t="s">
        <v>102</v>
      </c>
      <c r="BV230" s="241" t="s">
        <v>107</v>
      </c>
      <c r="BW230" s="241" t="s">
        <v>125</v>
      </c>
      <c r="CJ230" s="248">
        <f t="shared" si="42"/>
        <v>45333</v>
      </c>
      <c r="CK230" s="249">
        <f t="shared" si="43"/>
        <v>9</v>
      </c>
      <c r="CL230" s="248">
        <f t="shared" si="45"/>
        <v>45333.333333333336</v>
      </c>
      <c r="CM230" s="215">
        <v>2</v>
      </c>
      <c r="CN230" s="215" t="str">
        <f t="shared" si="37"/>
        <v>D+8</v>
      </c>
      <c r="CO230" s="219" t="str">
        <f t="shared" si="38"/>
        <v>2D+8</v>
      </c>
      <c r="CP230" s="259" t="str">
        <f t="shared" si="44"/>
        <v>D+7</v>
      </c>
      <c r="CQ230" s="215" t="s">
        <v>395</v>
      </c>
      <c r="EK230" s="240"/>
      <c r="EL230" s="220"/>
      <c r="EM230" s="239"/>
      <c r="EN230" s="220"/>
      <c r="EO230" s="220"/>
      <c r="EP230" s="239"/>
      <c r="EQ230" s="239"/>
      <c r="ER230" s="220"/>
      <c r="HH230" s="170">
        <f t="shared" si="41"/>
        <v>2879</v>
      </c>
      <c r="HI230" s="252"/>
      <c r="HJ230" s="279" t="s">
        <v>2264</v>
      </c>
      <c r="HK230" s="279" t="s">
        <v>1322</v>
      </c>
      <c r="HL230" s="279" t="s">
        <v>1323</v>
      </c>
      <c r="HM230" s="278" t="s">
        <v>32</v>
      </c>
      <c r="HN230" s="275" t="s">
        <v>494</v>
      </c>
      <c r="HO230" s="276" t="s">
        <v>194</v>
      </c>
      <c r="HP230" s="276" t="s">
        <v>470</v>
      </c>
      <c r="HQ230" s="275" t="s">
        <v>332</v>
      </c>
      <c r="HR230" s="274" t="s">
        <v>100</v>
      </c>
      <c r="HS230" s="277" t="s">
        <v>495</v>
      </c>
      <c r="HT230" s="276" t="s">
        <v>8</v>
      </c>
      <c r="HU230" s="274" t="s">
        <v>29</v>
      </c>
      <c r="HV230" s="275" t="s">
        <v>101</v>
      </c>
      <c r="HW230" s="274" t="s">
        <v>16</v>
      </c>
    </row>
    <row r="231" spans="5:231" ht="11.25" customHeight="1" x14ac:dyDescent="0.2"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AF231" s="171">
        <v>236</v>
      </c>
      <c r="AG231" s="225" t="s">
        <v>2265</v>
      </c>
      <c r="AH231" s="225" t="s">
        <v>197</v>
      </c>
      <c r="AI231" s="225" t="s">
        <v>101</v>
      </c>
      <c r="AJ231" s="225" t="s">
        <v>2265</v>
      </c>
      <c r="AL231" s="7"/>
      <c r="AQ231" s="7"/>
      <c r="AR231" s="7"/>
      <c r="AS231" s="7"/>
      <c r="AT231" s="7"/>
      <c r="AU231" s="7"/>
      <c r="AV231" s="7"/>
      <c r="AX231" s="7" t="e">
        <v>#N/A</v>
      </c>
      <c r="AY231" s="7" t="s">
        <v>56</v>
      </c>
      <c r="AZ231" s="7" t="s">
        <v>107</v>
      </c>
      <c r="BA231" s="7"/>
      <c r="BB231" s="7" t="s">
        <v>195</v>
      </c>
      <c r="BC231" s="7" t="e">
        <v>#N/A</v>
      </c>
      <c r="BD231" s="7" t="s">
        <v>1636</v>
      </c>
      <c r="BG231" s="7"/>
      <c r="BH231" s="7"/>
      <c r="BI231" s="7"/>
      <c r="BJ231" s="7"/>
      <c r="BK231" s="7"/>
      <c r="BL231" s="7"/>
      <c r="BM231" s="7"/>
      <c r="BP231" s="235" t="str">
        <f t="shared" si="40"/>
        <v>ISN 300</v>
      </c>
      <c r="BQ231" s="225" t="s">
        <v>572</v>
      </c>
      <c r="BR231" s="171">
        <v>300</v>
      </c>
      <c r="BS231" s="171" t="s">
        <v>129</v>
      </c>
      <c r="BT231" s="241" t="s">
        <v>129</v>
      </c>
      <c r="BU231" s="241" t="s">
        <v>129</v>
      </c>
      <c r="BV231" s="253" t="s">
        <v>107</v>
      </c>
      <c r="BW231" s="253" t="s">
        <v>126</v>
      </c>
      <c r="CJ231" s="248">
        <f t="shared" si="42"/>
        <v>45333</v>
      </c>
      <c r="CK231" s="249">
        <f t="shared" ref="CK231:CK262" si="46">CK207+1</f>
        <v>9</v>
      </c>
      <c r="CL231" s="248">
        <f t="shared" si="45"/>
        <v>45333.375</v>
      </c>
      <c r="CM231" s="215">
        <v>2</v>
      </c>
      <c r="CN231" s="215" t="str">
        <f t="shared" si="37"/>
        <v>D+8</v>
      </c>
      <c r="CO231" s="219" t="str">
        <f t="shared" si="38"/>
        <v>2D+8</v>
      </c>
      <c r="CP231" s="258" t="str">
        <f>"D+"&amp;CK231-1</f>
        <v>D+8</v>
      </c>
      <c r="CQ231" s="215" t="s">
        <v>395</v>
      </c>
      <c r="EK231" s="240"/>
      <c r="EL231" s="220"/>
      <c r="EM231" s="239"/>
      <c r="EN231" s="220"/>
      <c r="EO231" s="220"/>
      <c r="EP231" s="239"/>
      <c r="EQ231" s="239"/>
      <c r="ER231" s="220"/>
      <c r="HH231" s="170">
        <f t="shared" si="41"/>
        <v>2883</v>
      </c>
      <c r="HI231" s="252"/>
      <c r="HJ231" s="279" t="s">
        <v>2266</v>
      </c>
      <c r="HK231" s="279" t="s">
        <v>492</v>
      </c>
      <c r="HL231" s="279" t="s">
        <v>493</v>
      </c>
      <c r="HM231" s="278" t="s">
        <v>32</v>
      </c>
      <c r="HN231" s="275" t="s">
        <v>494</v>
      </c>
      <c r="HO231" s="276" t="s">
        <v>194</v>
      </c>
      <c r="HP231" s="276" t="s">
        <v>470</v>
      </c>
      <c r="HQ231" s="275" t="s">
        <v>332</v>
      </c>
      <c r="HR231" s="274" t="s">
        <v>100</v>
      </c>
      <c r="HS231" s="277" t="s">
        <v>495</v>
      </c>
      <c r="HT231" s="276" t="s">
        <v>8</v>
      </c>
      <c r="HU231" s="274" t="s">
        <v>29</v>
      </c>
      <c r="HV231" s="275" t="s">
        <v>101</v>
      </c>
      <c r="HW231" s="274" t="s">
        <v>15</v>
      </c>
    </row>
    <row r="232" spans="5:231" ht="11.25" customHeight="1" x14ac:dyDescent="0.2"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AF232" s="171">
        <v>261</v>
      </c>
      <c r="AG232" s="225" t="s">
        <v>196</v>
      </c>
      <c r="AH232" s="225" t="s">
        <v>197</v>
      </c>
      <c r="AI232" s="225" t="s">
        <v>101</v>
      </c>
      <c r="AJ232" s="225" t="s">
        <v>563</v>
      </c>
      <c r="AL232" s="7"/>
      <c r="AQ232" s="7"/>
      <c r="AR232" s="7"/>
      <c r="AS232" s="7"/>
      <c r="AT232" s="7"/>
      <c r="AU232" s="7"/>
      <c r="AV232" s="7"/>
      <c r="AX232" s="7" t="e">
        <v>#N/A</v>
      </c>
      <c r="AY232" s="7" t="s">
        <v>56</v>
      </c>
      <c r="AZ232" s="7" t="s">
        <v>1015</v>
      </c>
      <c r="BA232" s="7"/>
      <c r="BB232" s="7" t="s">
        <v>194</v>
      </c>
      <c r="BC232" s="7" t="e">
        <v>#N/A</v>
      </c>
      <c r="BD232" s="7" t="s">
        <v>1636</v>
      </c>
      <c r="BG232" s="7"/>
      <c r="BH232" s="7"/>
      <c r="BI232" s="7"/>
      <c r="BJ232" s="7"/>
      <c r="BK232" s="7"/>
      <c r="BL232" s="7"/>
      <c r="BM232" s="7"/>
      <c r="BP232" s="235" t="str">
        <f t="shared" si="40"/>
        <v>ISN 304</v>
      </c>
      <c r="BQ232" s="225" t="s">
        <v>572</v>
      </c>
      <c r="BR232" s="171">
        <v>304</v>
      </c>
      <c r="BS232" s="171" t="s">
        <v>112</v>
      </c>
      <c r="BT232" s="241" t="s">
        <v>112</v>
      </c>
      <c r="BU232" s="241" t="s">
        <v>112</v>
      </c>
      <c r="BV232" s="253" t="s">
        <v>107</v>
      </c>
      <c r="BW232" s="253" t="s">
        <v>126</v>
      </c>
      <c r="CJ232" s="248">
        <f t="shared" si="42"/>
        <v>45333</v>
      </c>
      <c r="CK232" s="249">
        <f t="shared" si="46"/>
        <v>9</v>
      </c>
      <c r="CL232" s="248">
        <f t="shared" si="45"/>
        <v>45333.416666666664</v>
      </c>
      <c r="CM232" s="215">
        <v>2</v>
      </c>
      <c r="CN232" s="215" t="str">
        <f t="shared" si="37"/>
        <v>D+8</v>
      </c>
      <c r="CO232" s="219" t="str">
        <f t="shared" si="38"/>
        <v>2D+8</v>
      </c>
      <c r="CP232" s="247" t="str">
        <f t="shared" ref="CP232:CP254" si="47">CP231</f>
        <v>D+8</v>
      </c>
      <c r="CQ232" s="215" t="s">
        <v>395</v>
      </c>
      <c r="EK232" s="240"/>
      <c r="EL232" s="220"/>
      <c r="EM232" s="239"/>
      <c r="EN232" s="220"/>
      <c r="EO232" s="220"/>
      <c r="EP232" s="239"/>
      <c r="EQ232" s="239"/>
      <c r="ER232" s="220"/>
      <c r="HH232" s="170">
        <f t="shared" si="41"/>
        <v>2884</v>
      </c>
      <c r="HI232" s="252"/>
      <c r="HJ232" s="279" t="s">
        <v>2267</v>
      </c>
      <c r="HK232" s="279" t="s">
        <v>546</v>
      </c>
      <c r="HL232" s="279" t="s">
        <v>547</v>
      </c>
      <c r="HM232" s="278" t="s">
        <v>32</v>
      </c>
      <c r="HN232" s="275" t="s">
        <v>494</v>
      </c>
      <c r="HO232" s="276" t="s">
        <v>194</v>
      </c>
      <c r="HP232" s="276" t="s">
        <v>470</v>
      </c>
      <c r="HQ232" s="275" t="s">
        <v>332</v>
      </c>
      <c r="HR232" s="274" t="s">
        <v>107</v>
      </c>
      <c r="HS232" s="277" t="s">
        <v>548</v>
      </c>
      <c r="HT232" s="276" t="s">
        <v>8</v>
      </c>
      <c r="HU232" s="274" t="s">
        <v>8</v>
      </c>
      <c r="HV232" s="275" t="s">
        <v>101</v>
      </c>
      <c r="HW232" s="274" t="s">
        <v>15</v>
      </c>
    </row>
    <row r="233" spans="5:231" ht="11.25" customHeight="1" x14ac:dyDescent="0.2"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AF233" s="171">
        <v>265</v>
      </c>
      <c r="AG233" s="225" t="s">
        <v>196</v>
      </c>
      <c r="AH233" s="225" t="s">
        <v>197</v>
      </c>
      <c r="AI233" s="225" t="s">
        <v>101</v>
      </c>
      <c r="AJ233" s="225" t="s">
        <v>563</v>
      </c>
      <c r="AL233" s="7"/>
      <c r="AQ233" s="7"/>
      <c r="AR233" s="7"/>
      <c r="AS233" s="7"/>
      <c r="AT233" s="7"/>
      <c r="AU233" s="7"/>
      <c r="AV233" s="7"/>
      <c r="AX233" s="7" t="e">
        <v>#N/A</v>
      </c>
      <c r="AY233" s="7" t="s">
        <v>56</v>
      </c>
      <c r="AZ233" s="7" t="s">
        <v>473</v>
      </c>
      <c r="BA233" s="7"/>
      <c r="BB233" s="7" t="s">
        <v>194</v>
      </c>
      <c r="BC233" s="7" t="e">
        <v>#N/A</v>
      </c>
      <c r="BD233" s="7" t="s">
        <v>1636</v>
      </c>
      <c r="BG233" s="7"/>
      <c r="BH233" s="7"/>
      <c r="BI233" s="7"/>
      <c r="BJ233" s="7"/>
      <c r="BK233" s="7"/>
      <c r="BL233" s="7"/>
      <c r="BM233" s="7"/>
      <c r="BP233" s="235" t="str">
        <f t="shared" si="40"/>
        <v>ISN 300 - VCP;</v>
      </c>
      <c r="BQ233" s="225" t="s">
        <v>572</v>
      </c>
      <c r="BR233" s="171" t="s">
        <v>894</v>
      </c>
      <c r="BS233" s="171" t="s">
        <v>129</v>
      </c>
      <c r="BT233" s="241" t="s">
        <v>129</v>
      </c>
      <c r="BU233" s="241" t="s">
        <v>129</v>
      </c>
      <c r="BV233" s="253" t="s">
        <v>107</v>
      </c>
      <c r="BW233" s="253" t="s">
        <v>126</v>
      </c>
      <c r="CJ233" s="248">
        <f t="shared" si="42"/>
        <v>45333</v>
      </c>
      <c r="CK233" s="249">
        <f t="shared" si="46"/>
        <v>9</v>
      </c>
      <c r="CL233" s="248">
        <f t="shared" si="45"/>
        <v>45333.458333333336</v>
      </c>
      <c r="CM233" s="215">
        <v>2</v>
      </c>
      <c r="CN233" s="215" t="str">
        <f t="shared" si="37"/>
        <v>D+8</v>
      </c>
      <c r="CO233" s="219" t="str">
        <f t="shared" si="38"/>
        <v>2D+8</v>
      </c>
      <c r="CP233" s="247" t="str">
        <f t="shared" si="47"/>
        <v>D+8</v>
      </c>
      <c r="CQ233" s="215" t="s">
        <v>395</v>
      </c>
      <c r="EK233" s="240"/>
      <c r="EL233" s="220"/>
      <c r="EM233" s="239"/>
      <c r="EN233" s="220"/>
      <c r="EO233" s="220"/>
      <c r="EP233" s="239"/>
      <c r="EQ233" s="239"/>
      <c r="ER233" s="220"/>
      <c r="HH233" s="170">
        <f t="shared" si="41"/>
        <v>2885</v>
      </c>
      <c r="HI233" s="252"/>
      <c r="HJ233" s="279" t="s">
        <v>2268</v>
      </c>
      <c r="HK233" s="279" t="s">
        <v>982</v>
      </c>
      <c r="HL233" s="279" t="s">
        <v>547</v>
      </c>
      <c r="HM233" s="278" t="s">
        <v>32</v>
      </c>
      <c r="HN233" s="275" t="s">
        <v>494</v>
      </c>
      <c r="HO233" s="276" t="s">
        <v>194</v>
      </c>
      <c r="HP233" s="276" t="s">
        <v>470</v>
      </c>
      <c r="HQ233" s="275" t="s">
        <v>332</v>
      </c>
      <c r="HR233" s="274" t="s">
        <v>107</v>
      </c>
      <c r="HS233" s="277" t="s">
        <v>958</v>
      </c>
      <c r="HT233" s="276" t="s">
        <v>8</v>
      </c>
      <c r="HU233" s="274" t="s">
        <v>8</v>
      </c>
      <c r="HV233" s="275" t="s">
        <v>101</v>
      </c>
      <c r="HW233" s="274" t="s">
        <v>15</v>
      </c>
    </row>
    <row r="234" spans="5:231" x14ac:dyDescent="0.2"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AF234" s="171">
        <v>268</v>
      </c>
      <c r="AG234" s="225" t="s">
        <v>196</v>
      </c>
      <c r="AH234" s="225" t="s">
        <v>197</v>
      </c>
      <c r="AI234" s="225" t="s">
        <v>101</v>
      </c>
      <c r="AJ234" s="225" t="s">
        <v>563</v>
      </c>
      <c r="AL234" s="7"/>
      <c r="AQ234" s="7"/>
      <c r="AR234" s="7"/>
      <c r="AS234" s="7"/>
      <c r="AT234" s="7"/>
      <c r="AU234" s="7"/>
      <c r="AV234" s="7"/>
      <c r="AX234" s="7" t="e">
        <v>#N/A</v>
      </c>
      <c r="AY234" s="7" t="s">
        <v>56</v>
      </c>
      <c r="AZ234" s="7" t="s">
        <v>1786</v>
      </c>
      <c r="BA234" s="7"/>
      <c r="BB234" s="7" t="s">
        <v>195</v>
      </c>
      <c r="BC234" s="7" t="e">
        <v>#N/A</v>
      </c>
      <c r="BD234" s="7" t="s">
        <v>1636</v>
      </c>
      <c r="BG234" s="7"/>
      <c r="BH234" s="7"/>
      <c r="BI234" s="7"/>
      <c r="BJ234" s="7"/>
      <c r="BK234" s="7"/>
      <c r="BL234" s="7"/>
      <c r="BM234" s="7"/>
      <c r="BP234" s="235" t="str">
        <f t="shared" si="40"/>
        <v>ISN 304 - CBA;</v>
      </c>
      <c r="BQ234" s="225" t="s">
        <v>572</v>
      </c>
      <c r="BR234" s="171" t="s">
        <v>910</v>
      </c>
      <c r="BS234" s="171" t="s">
        <v>112</v>
      </c>
      <c r="BT234" s="241" t="s">
        <v>112</v>
      </c>
      <c r="BU234" s="241" t="s">
        <v>112</v>
      </c>
      <c r="BV234" s="253" t="s">
        <v>107</v>
      </c>
      <c r="BW234" s="253" t="s">
        <v>126</v>
      </c>
      <c r="CJ234" s="245">
        <f t="shared" si="42"/>
        <v>45333</v>
      </c>
      <c r="CK234" s="246">
        <f t="shared" si="46"/>
        <v>9</v>
      </c>
      <c r="CL234" s="245">
        <f t="shared" si="45"/>
        <v>45333.5</v>
      </c>
      <c r="CM234" s="242">
        <v>2</v>
      </c>
      <c r="CN234" s="242" t="str">
        <f t="shared" si="37"/>
        <v>D+8</v>
      </c>
      <c r="CO234" s="244" t="str">
        <f t="shared" si="38"/>
        <v>2D+8</v>
      </c>
      <c r="CP234" s="247" t="str">
        <f t="shared" si="47"/>
        <v>D+8</v>
      </c>
      <c r="CQ234" s="242" t="s">
        <v>395</v>
      </c>
      <c r="EK234" s="240"/>
      <c r="EL234" s="220"/>
      <c r="EM234" s="239"/>
      <c r="EN234" s="220"/>
      <c r="EO234" s="220"/>
      <c r="EP234" s="239"/>
      <c r="EQ234" s="239"/>
      <c r="ER234" s="220"/>
      <c r="HH234" s="170">
        <f t="shared" si="41"/>
        <v>2887</v>
      </c>
      <c r="HI234" s="252"/>
      <c r="HJ234" s="279" t="s">
        <v>2269</v>
      </c>
      <c r="HK234" s="279" t="s">
        <v>524</v>
      </c>
      <c r="HL234" s="279" t="s">
        <v>493</v>
      </c>
      <c r="HM234" s="278" t="s">
        <v>32</v>
      </c>
      <c r="HN234" s="275" t="s">
        <v>494</v>
      </c>
      <c r="HO234" s="276" t="s">
        <v>194</v>
      </c>
      <c r="HP234" s="276" t="s">
        <v>470</v>
      </c>
      <c r="HQ234" s="275" t="s">
        <v>332</v>
      </c>
      <c r="HR234" s="274" t="s">
        <v>100</v>
      </c>
      <c r="HS234" s="277" t="s">
        <v>525</v>
      </c>
      <c r="HT234" s="276" t="s">
        <v>8</v>
      </c>
      <c r="HU234" s="274" t="s">
        <v>29</v>
      </c>
      <c r="HV234" s="275" t="s">
        <v>101</v>
      </c>
      <c r="HW234" s="274" t="s">
        <v>15</v>
      </c>
    </row>
    <row r="235" spans="5:231" x14ac:dyDescent="0.2"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AF235" s="171">
        <v>271</v>
      </c>
      <c r="AG235" s="225" t="s">
        <v>196</v>
      </c>
      <c r="AH235" s="225" t="s">
        <v>197</v>
      </c>
      <c r="AI235" s="225" t="s">
        <v>101</v>
      </c>
      <c r="AJ235" s="225" t="s">
        <v>563</v>
      </c>
      <c r="AL235" s="7"/>
      <c r="AQ235" s="7"/>
      <c r="AR235" s="7"/>
      <c r="AS235" s="7"/>
      <c r="AT235" s="7"/>
      <c r="AU235" s="7"/>
      <c r="AV235" s="7"/>
      <c r="AX235" s="7"/>
      <c r="AY235" s="7"/>
      <c r="AZ235" s="7"/>
      <c r="BA235" s="7"/>
      <c r="BB235" s="7"/>
      <c r="BC235" s="7"/>
      <c r="BD235" s="7"/>
      <c r="BG235" s="7"/>
      <c r="BH235" s="7"/>
      <c r="BI235" s="7"/>
      <c r="BJ235" s="7"/>
      <c r="BK235" s="7"/>
      <c r="BL235" s="7"/>
      <c r="BM235" s="7"/>
      <c r="BP235" s="235" t="str">
        <f t="shared" si="40"/>
        <v>ISN CBA</v>
      </c>
      <c r="BQ235" s="225" t="s">
        <v>572</v>
      </c>
      <c r="BR235" s="171" t="s">
        <v>713</v>
      </c>
      <c r="BS235" s="171" t="s">
        <v>112</v>
      </c>
      <c r="BT235" s="241" t="s">
        <v>112</v>
      </c>
      <c r="BU235" s="241" t="s">
        <v>112</v>
      </c>
      <c r="BV235" s="253" t="s">
        <v>107</v>
      </c>
      <c r="BW235" s="253" t="s">
        <v>126</v>
      </c>
      <c r="CJ235" s="256">
        <f t="shared" si="42"/>
        <v>45333</v>
      </c>
      <c r="CK235" s="257">
        <f t="shared" si="46"/>
        <v>9</v>
      </c>
      <c r="CL235" s="256">
        <f t="shared" si="45"/>
        <v>45333.541666666664</v>
      </c>
      <c r="CM235" s="254">
        <v>3</v>
      </c>
      <c r="CN235" s="254" t="str">
        <f t="shared" si="37"/>
        <v>D+8</v>
      </c>
      <c r="CO235" s="255" t="str">
        <f t="shared" si="38"/>
        <v>3D+8</v>
      </c>
      <c r="CP235" s="247" t="str">
        <f t="shared" si="47"/>
        <v>D+8</v>
      </c>
      <c r="CQ235" s="254" t="s">
        <v>395</v>
      </c>
      <c r="EK235" s="240"/>
      <c r="EL235" s="220"/>
      <c r="EM235" s="239"/>
      <c r="EN235" s="220"/>
      <c r="EO235" s="220"/>
      <c r="EP235" s="239"/>
      <c r="EQ235" s="239"/>
      <c r="ER235" s="220"/>
      <c r="HH235" s="170">
        <f t="shared" si="41"/>
        <v>2889</v>
      </c>
      <c r="HI235" s="252"/>
      <c r="HJ235" s="279" t="s">
        <v>2270</v>
      </c>
      <c r="HK235" s="279" t="s">
        <v>660</v>
      </c>
      <c r="HL235" s="279" t="s">
        <v>661</v>
      </c>
      <c r="HM235" s="278" t="s">
        <v>32</v>
      </c>
      <c r="HN235" s="275" t="s">
        <v>494</v>
      </c>
      <c r="HO235" s="276" t="s">
        <v>194</v>
      </c>
      <c r="HP235" s="276" t="s">
        <v>470</v>
      </c>
      <c r="HQ235" s="275" t="s">
        <v>332</v>
      </c>
      <c r="HR235" s="274" t="s">
        <v>100</v>
      </c>
      <c r="HS235" s="277" t="s">
        <v>557</v>
      </c>
      <c r="HT235" s="276" t="s">
        <v>8</v>
      </c>
      <c r="HU235" s="274" t="s">
        <v>27</v>
      </c>
      <c r="HV235" s="275" t="s">
        <v>101</v>
      </c>
      <c r="HW235" s="274" t="s">
        <v>15</v>
      </c>
    </row>
    <row r="236" spans="5:231" x14ac:dyDescent="0.2"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AF236" s="171">
        <v>272</v>
      </c>
      <c r="AG236" s="225" t="s">
        <v>196</v>
      </c>
      <c r="AH236" s="225" t="s">
        <v>197</v>
      </c>
      <c r="AI236" s="225" t="s">
        <v>101</v>
      </c>
      <c r="AJ236" s="225" t="s">
        <v>563</v>
      </c>
      <c r="AL236" s="7"/>
      <c r="AQ236" s="7"/>
      <c r="AR236" s="7"/>
      <c r="AS236" s="7"/>
      <c r="AT236" s="7"/>
      <c r="AU236" s="7"/>
      <c r="AV236" s="7"/>
      <c r="AX236" s="7"/>
      <c r="AY236" s="7"/>
      <c r="AZ236" s="7"/>
      <c r="BA236" s="7"/>
      <c r="BB236" s="7"/>
      <c r="BC236" s="7"/>
      <c r="BD236" s="7"/>
      <c r="BG236" s="7"/>
      <c r="BH236" s="7"/>
      <c r="BI236" s="7"/>
      <c r="BJ236" s="7"/>
      <c r="BK236" s="7"/>
      <c r="BL236" s="7"/>
      <c r="BM236" s="7"/>
      <c r="BP236" s="235" t="str">
        <f t="shared" si="40"/>
        <v>ISN FIBRIA</v>
      </c>
      <c r="BQ236" s="225" t="s">
        <v>572</v>
      </c>
      <c r="BR236" s="171" t="s">
        <v>632</v>
      </c>
      <c r="BS236" s="171" t="s">
        <v>129</v>
      </c>
      <c r="BT236" s="241" t="s">
        <v>129</v>
      </c>
      <c r="BU236" s="241" t="s">
        <v>129</v>
      </c>
      <c r="BV236" s="253" t="s">
        <v>107</v>
      </c>
      <c r="BW236" s="253" t="s">
        <v>126</v>
      </c>
      <c r="CJ236" s="248">
        <f t="shared" si="42"/>
        <v>45333</v>
      </c>
      <c r="CK236" s="249">
        <f t="shared" si="46"/>
        <v>9</v>
      </c>
      <c r="CL236" s="248">
        <f t="shared" si="45"/>
        <v>45333.583333333336</v>
      </c>
      <c r="CM236" s="215">
        <v>3</v>
      </c>
      <c r="CN236" s="215" t="str">
        <f t="shared" si="37"/>
        <v>D+8</v>
      </c>
      <c r="CO236" s="219" t="str">
        <f t="shared" si="38"/>
        <v>3D+8</v>
      </c>
      <c r="CP236" s="247" t="str">
        <f t="shared" si="47"/>
        <v>D+8</v>
      </c>
      <c r="CQ236" s="215" t="s">
        <v>395</v>
      </c>
      <c r="EK236" s="240"/>
      <c r="EL236" s="220"/>
      <c r="EM236" s="239"/>
      <c r="EN236" s="220"/>
      <c r="EO236" s="220"/>
      <c r="EP236" s="239"/>
      <c r="EQ236" s="239"/>
      <c r="ER236" s="220"/>
      <c r="HH236" s="170">
        <f t="shared" si="41"/>
        <v>2890</v>
      </c>
      <c r="HI236" s="252"/>
      <c r="HJ236" s="279" t="s">
        <v>2271</v>
      </c>
      <c r="HK236" s="279" t="s">
        <v>722</v>
      </c>
      <c r="HL236" s="279" t="s">
        <v>547</v>
      </c>
      <c r="HM236" s="278" t="s">
        <v>32</v>
      </c>
      <c r="HN236" s="275" t="s">
        <v>494</v>
      </c>
      <c r="HO236" s="276" t="s">
        <v>194</v>
      </c>
      <c r="HP236" s="276" t="s">
        <v>470</v>
      </c>
      <c r="HQ236" s="275" t="s">
        <v>332</v>
      </c>
      <c r="HR236" s="274" t="s">
        <v>107</v>
      </c>
      <c r="HS236" s="277" t="s">
        <v>723</v>
      </c>
      <c r="HT236" s="276" t="s">
        <v>8</v>
      </c>
      <c r="HU236" s="274" t="s">
        <v>8</v>
      </c>
      <c r="HV236" s="275" t="s">
        <v>101</v>
      </c>
      <c r="HW236" s="274" t="s">
        <v>15</v>
      </c>
    </row>
    <row r="237" spans="5:231" x14ac:dyDescent="0.2"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AF237" s="171">
        <v>273</v>
      </c>
      <c r="AG237" s="225" t="s">
        <v>196</v>
      </c>
      <c r="AH237" s="225" t="s">
        <v>197</v>
      </c>
      <c r="AI237" s="225" t="s">
        <v>101</v>
      </c>
      <c r="AJ237" s="225" t="s">
        <v>563</v>
      </c>
      <c r="AL237" s="7"/>
      <c r="AQ237" s="7"/>
      <c r="AR237" s="7"/>
      <c r="AS237" s="7"/>
      <c r="AT237" s="7"/>
      <c r="AU237" s="7"/>
      <c r="AV237" s="7"/>
      <c r="AX237" s="7"/>
      <c r="AY237" s="7"/>
      <c r="AZ237" s="7"/>
      <c r="BA237" s="7"/>
      <c r="BB237" s="7"/>
      <c r="BC237" s="7"/>
      <c r="BD237" s="7"/>
      <c r="BG237" s="7"/>
      <c r="BH237" s="7"/>
      <c r="BI237" s="7"/>
      <c r="BJ237" s="7"/>
      <c r="BK237" s="7"/>
      <c r="BL237" s="7"/>
      <c r="BM237" s="7"/>
      <c r="BP237" s="235" t="str">
        <f t="shared" si="40"/>
        <v>ISN NST</v>
      </c>
      <c r="BQ237" s="225" t="s">
        <v>572</v>
      </c>
      <c r="BR237" s="171" t="s">
        <v>960</v>
      </c>
      <c r="BS237" s="171" t="s">
        <v>129</v>
      </c>
      <c r="BT237" s="241" t="s">
        <v>129</v>
      </c>
      <c r="BU237" s="241" t="s">
        <v>129</v>
      </c>
      <c r="BV237" s="253" t="s">
        <v>107</v>
      </c>
      <c r="BW237" s="253" t="s">
        <v>126</v>
      </c>
      <c r="CJ237" s="248">
        <f t="shared" si="42"/>
        <v>45333</v>
      </c>
      <c r="CK237" s="249">
        <f t="shared" si="46"/>
        <v>9</v>
      </c>
      <c r="CL237" s="248">
        <f t="shared" si="45"/>
        <v>45333.625</v>
      </c>
      <c r="CM237" s="215">
        <v>3</v>
      </c>
      <c r="CN237" s="215" t="str">
        <f t="shared" si="37"/>
        <v>D+8</v>
      </c>
      <c r="CO237" s="219" t="str">
        <f t="shared" si="38"/>
        <v>3D+8</v>
      </c>
      <c r="CP237" s="247" t="str">
        <f t="shared" si="47"/>
        <v>D+8</v>
      </c>
      <c r="CQ237" s="215" t="s">
        <v>395</v>
      </c>
      <c r="EK237" s="240"/>
      <c r="EL237" s="220"/>
      <c r="EM237" s="239"/>
      <c r="EN237" s="220"/>
      <c r="EO237" s="220"/>
      <c r="EP237" s="239"/>
      <c r="EQ237" s="239"/>
      <c r="ER237" s="220"/>
      <c r="HH237" s="170">
        <f t="shared" si="41"/>
        <v>2891</v>
      </c>
      <c r="HI237" s="252"/>
      <c r="HJ237" s="279" t="s">
        <v>2272</v>
      </c>
      <c r="HK237" s="279" t="s">
        <v>740</v>
      </c>
      <c r="HL237" s="279" t="s">
        <v>547</v>
      </c>
      <c r="HM237" s="278" t="s">
        <v>32</v>
      </c>
      <c r="HN237" s="275" t="s">
        <v>494</v>
      </c>
      <c r="HO237" s="276" t="s">
        <v>194</v>
      </c>
      <c r="HP237" s="276" t="s">
        <v>470</v>
      </c>
      <c r="HQ237" s="275" t="s">
        <v>332</v>
      </c>
      <c r="HR237" s="274" t="s">
        <v>107</v>
      </c>
      <c r="HS237" s="277" t="s">
        <v>741</v>
      </c>
      <c r="HT237" s="276" t="s">
        <v>8</v>
      </c>
      <c r="HU237" s="274" t="s">
        <v>8</v>
      </c>
      <c r="HV237" s="275" t="s">
        <v>101</v>
      </c>
      <c r="HW237" s="274" t="s">
        <v>15</v>
      </c>
    </row>
    <row r="238" spans="5:231" x14ac:dyDescent="0.2"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AF238" s="171">
        <v>274</v>
      </c>
      <c r="AG238" s="225" t="s">
        <v>196</v>
      </c>
      <c r="AH238" s="225" t="s">
        <v>197</v>
      </c>
      <c r="AI238" s="225" t="s">
        <v>101</v>
      </c>
      <c r="AJ238" s="225" t="s">
        <v>563</v>
      </c>
      <c r="AL238" s="7"/>
      <c r="AQ238" s="7"/>
      <c r="AR238" s="7"/>
      <c r="AS238" s="7"/>
      <c r="AT238" s="7"/>
      <c r="AU238" s="7"/>
      <c r="AV238" s="7"/>
      <c r="AX238" s="7"/>
      <c r="AY238" s="7"/>
      <c r="AZ238" s="7"/>
      <c r="BA238" s="7"/>
      <c r="BB238" s="7"/>
      <c r="BC238" s="7"/>
      <c r="BD238" s="7"/>
      <c r="BG238" s="7"/>
      <c r="BH238" s="7"/>
      <c r="BI238" s="7"/>
      <c r="BJ238" s="7"/>
      <c r="BK238" s="7"/>
      <c r="BL238" s="7"/>
      <c r="BM238" s="7"/>
      <c r="BP238" s="235" t="str">
        <f t="shared" si="40"/>
        <v>ISN VCP</v>
      </c>
      <c r="BQ238" s="225" t="s">
        <v>572</v>
      </c>
      <c r="BR238" s="171" t="s">
        <v>731</v>
      </c>
      <c r="BS238" s="171" t="s">
        <v>129</v>
      </c>
      <c r="BT238" s="241" t="s">
        <v>129</v>
      </c>
      <c r="BU238" s="241" t="s">
        <v>129</v>
      </c>
      <c r="BV238" s="253" t="s">
        <v>107</v>
      </c>
      <c r="BW238" s="253" t="s">
        <v>126</v>
      </c>
      <c r="CJ238" s="248">
        <f t="shared" si="42"/>
        <v>45333</v>
      </c>
      <c r="CK238" s="249">
        <f t="shared" si="46"/>
        <v>9</v>
      </c>
      <c r="CL238" s="248">
        <f t="shared" si="45"/>
        <v>45333.666666666664</v>
      </c>
      <c r="CM238" s="215">
        <v>3</v>
      </c>
      <c r="CN238" s="215" t="str">
        <f t="shared" si="37"/>
        <v>D+8</v>
      </c>
      <c r="CO238" s="219" t="str">
        <f t="shared" si="38"/>
        <v>3D+8</v>
      </c>
      <c r="CP238" s="247" t="str">
        <f t="shared" si="47"/>
        <v>D+8</v>
      </c>
      <c r="CQ238" s="215" t="s">
        <v>395</v>
      </c>
      <c r="EK238" s="240"/>
      <c r="EL238" s="220"/>
      <c r="EM238" s="239"/>
      <c r="EN238" s="220"/>
      <c r="EO238" s="220"/>
      <c r="EP238" s="239"/>
      <c r="EQ238" s="239"/>
      <c r="ER238" s="220"/>
      <c r="HH238" s="170">
        <f t="shared" si="41"/>
        <v>2892</v>
      </c>
      <c r="HI238" s="252"/>
      <c r="HJ238" s="171" t="s">
        <v>2273</v>
      </c>
      <c r="HK238" s="171" t="s">
        <v>704</v>
      </c>
      <c r="HL238" s="171" t="s">
        <v>547</v>
      </c>
      <c r="HM238" s="251" t="s">
        <v>32</v>
      </c>
      <c r="HN238" s="237" t="s">
        <v>494</v>
      </c>
      <c r="HO238" s="238" t="s">
        <v>194</v>
      </c>
      <c r="HP238" s="238" t="s">
        <v>470</v>
      </c>
      <c r="HQ238" s="237" t="s">
        <v>332</v>
      </c>
      <c r="HR238" s="236" t="s">
        <v>107</v>
      </c>
      <c r="HS238" s="250" t="s">
        <v>705</v>
      </c>
      <c r="HT238" s="238" t="s">
        <v>8</v>
      </c>
      <c r="HU238" s="236" t="s">
        <v>8</v>
      </c>
      <c r="HV238" s="237" t="s">
        <v>101</v>
      </c>
      <c r="HW238" s="236" t="s">
        <v>15</v>
      </c>
    </row>
    <row r="239" spans="5:231" x14ac:dyDescent="0.2"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AF239" s="171">
        <v>277</v>
      </c>
      <c r="AG239" s="225" t="s">
        <v>198</v>
      </c>
      <c r="AH239" s="225" t="s">
        <v>197</v>
      </c>
      <c r="AI239" s="225" t="s">
        <v>101</v>
      </c>
      <c r="AJ239" s="225" t="s">
        <v>621</v>
      </c>
      <c r="AL239" s="7"/>
      <c r="AQ239" s="7"/>
      <c r="AR239" s="7"/>
      <c r="AS239" s="7"/>
      <c r="AT239" s="7"/>
      <c r="AU239" s="7"/>
      <c r="AV239" s="7"/>
      <c r="AX239" s="7"/>
      <c r="AY239" s="7"/>
      <c r="AZ239" s="7"/>
      <c r="BA239" s="7"/>
      <c r="BB239" s="7"/>
      <c r="BC239" s="7"/>
      <c r="BD239" s="7"/>
      <c r="BG239" s="7"/>
      <c r="BH239" s="7"/>
      <c r="BI239" s="7"/>
      <c r="BJ239" s="7"/>
      <c r="BK239" s="7"/>
      <c r="BL239" s="7"/>
      <c r="BM239" s="7"/>
      <c r="BP239" s="235" t="str">
        <f t="shared" si="40"/>
        <v>ISN 402</v>
      </c>
      <c r="BQ239" s="225" t="s">
        <v>572</v>
      </c>
      <c r="BR239" s="171">
        <v>402</v>
      </c>
      <c r="BS239" s="171" t="s">
        <v>696</v>
      </c>
      <c r="BT239" s="241" t="s">
        <v>696</v>
      </c>
      <c r="BU239" s="241" t="s">
        <v>696</v>
      </c>
      <c r="BV239" s="241" t="s">
        <v>107</v>
      </c>
      <c r="BW239" s="241" t="s">
        <v>125</v>
      </c>
      <c r="CJ239" s="248">
        <f t="shared" si="42"/>
        <v>45333</v>
      </c>
      <c r="CK239" s="249">
        <f t="shared" si="46"/>
        <v>9</v>
      </c>
      <c r="CL239" s="248">
        <f t="shared" si="45"/>
        <v>45333.708333333336</v>
      </c>
      <c r="CM239" s="215">
        <v>3</v>
      </c>
      <c r="CN239" s="215" t="str">
        <f t="shared" si="37"/>
        <v>D+8</v>
      </c>
      <c r="CO239" s="219" t="str">
        <f t="shared" si="38"/>
        <v>3D+8</v>
      </c>
      <c r="CP239" s="247" t="str">
        <f t="shared" si="47"/>
        <v>D+8</v>
      </c>
      <c r="CQ239" s="215" t="s">
        <v>395</v>
      </c>
      <c r="EK239" s="240"/>
      <c r="EL239" s="220"/>
      <c r="EM239" s="239"/>
      <c r="EN239" s="220"/>
      <c r="EO239" s="220"/>
      <c r="EP239" s="239"/>
      <c r="EQ239" s="239"/>
      <c r="ER239" s="220"/>
      <c r="HH239" s="170">
        <f t="shared" si="41"/>
        <v>2894</v>
      </c>
      <c r="HI239" s="252"/>
      <c r="HJ239" s="171" t="s">
        <v>2274</v>
      </c>
      <c r="HK239" s="171" t="s">
        <v>885</v>
      </c>
      <c r="HL239" s="171" t="s">
        <v>886</v>
      </c>
      <c r="HM239" s="251" t="s">
        <v>32</v>
      </c>
      <c r="HN239" s="237" t="s">
        <v>494</v>
      </c>
      <c r="HO239" s="238" t="s">
        <v>194</v>
      </c>
      <c r="HP239" s="238" t="s">
        <v>470</v>
      </c>
      <c r="HQ239" s="237" t="s">
        <v>332</v>
      </c>
      <c r="HR239" s="236" t="s">
        <v>107</v>
      </c>
      <c r="HS239" s="250" t="s">
        <v>741</v>
      </c>
      <c r="HT239" s="238" t="s">
        <v>8</v>
      </c>
      <c r="HU239" s="236" t="s">
        <v>24</v>
      </c>
      <c r="HV239" s="237" t="s">
        <v>101</v>
      </c>
      <c r="HW239" s="236" t="s">
        <v>15</v>
      </c>
    </row>
    <row r="240" spans="5:231" x14ac:dyDescent="0.2"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AF240" s="171">
        <v>278</v>
      </c>
      <c r="AG240" s="225" t="s">
        <v>198</v>
      </c>
      <c r="AH240" s="225" t="s">
        <v>197</v>
      </c>
      <c r="AI240" s="225" t="s">
        <v>101</v>
      </c>
      <c r="AJ240" s="225" t="s">
        <v>621</v>
      </c>
      <c r="AL240" s="7"/>
      <c r="AQ240" s="7"/>
      <c r="AR240" s="7"/>
      <c r="AS240" s="7"/>
      <c r="AT240" s="7"/>
      <c r="AU240" s="7"/>
      <c r="AV240" s="7"/>
      <c r="AX240" s="7"/>
      <c r="AY240" s="7"/>
      <c r="AZ240" s="7"/>
      <c r="BA240" s="7"/>
      <c r="BB240" s="7"/>
      <c r="BC240" s="7"/>
      <c r="BD240" s="7"/>
      <c r="BG240" s="7"/>
      <c r="BH240" s="7"/>
      <c r="BI240" s="7"/>
      <c r="BJ240" s="7"/>
      <c r="BK240" s="7"/>
      <c r="BL240" s="7"/>
      <c r="BM240" s="7"/>
      <c r="BP240" s="235" t="str">
        <f t="shared" si="40"/>
        <v>ISN MOEGA III</v>
      </c>
      <c r="BQ240" s="225" t="s">
        <v>572</v>
      </c>
      <c r="BR240" s="171" t="s">
        <v>696</v>
      </c>
      <c r="BS240" s="171" t="s">
        <v>696</v>
      </c>
      <c r="BT240" s="241" t="s">
        <v>696</v>
      </c>
      <c r="BU240" s="241" t="s">
        <v>696</v>
      </c>
      <c r="BV240" s="241" t="s">
        <v>107</v>
      </c>
      <c r="BW240" s="241" t="s">
        <v>125</v>
      </c>
      <c r="CJ240" s="245">
        <f t="shared" si="42"/>
        <v>45333</v>
      </c>
      <c r="CK240" s="246">
        <f t="shared" si="46"/>
        <v>9</v>
      </c>
      <c r="CL240" s="245">
        <f t="shared" si="45"/>
        <v>45333.75</v>
      </c>
      <c r="CM240" s="242">
        <v>3</v>
      </c>
      <c r="CN240" s="242" t="str">
        <f t="shared" si="37"/>
        <v>D+8</v>
      </c>
      <c r="CO240" s="244" t="str">
        <f t="shared" si="38"/>
        <v>3D+8</v>
      </c>
      <c r="CP240" s="247" t="str">
        <f t="shared" si="47"/>
        <v>D+8</v>
      </c>
      <c r="CQ240" s="242" t="s">
        <v>395</v>
      </c>
      <c r="EK240" s="240"/>
      <c r="EL240" s="220"/>
      <c r="EM240" s="239"/>
      <c r="EN240" s="220"/>
      <c r="EO240" s="220"/>
      <c r="EP240" s="239"/>
      <c r="EQ240" s="239"/>
      <c r="ER240" s="220"/>
      <c r="HH240" s="170">
        <f t="shared" si="41"/>
        <v>2902</v>
      </c>
      <c r="HI240" s="252"/>
      <c r="HJ240" s="171" t="s">
        <v>2275</v>
      </c>
      <c r="HK240" s="171" t="s">
        <v>675</v>
      </c>
      <c r="HL240" s="171" t="s">
        <v>661</v>
      </c>
      <c r="HM240" s="251" t="s">
        <v>32</v>
      </c>
      <c r="HN240" s="237" t="s">
        <v>494</v>
      </c>
      <c r="HO240" s="238" t="s">
        <v>194</v>
      </c>
      <c r="HP240" s="238" t="s">
        <v>470</v>
      </c>
      <c r="HQ240" s="237" t="s">
        <v>332</v>
      </c>
      <c r="HR240" s="236" t="s">
        <v>100</v>
      </c>
      <c r="HS240" s="250" t="s">
        <v>608</v>
      </c>
      <c r="HT240" s="238" t="s">
        <v>8</v>
      </c>
      <c r="HU240" s="236" t="s">
        <v>27</v>
      </c>
      <c r="HV240" s="237" t="s">
        <v>101</v>
      </c>
      <c r="HW240" s="236" t="s">
        <v>15</v>
      </c>
    </row>
    <row r="241" spans="5:231" x14ac:dyDescent="0.2"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AF241" s="171">
        <v>279</v>
      </c>
      <c r="AG241" s="225" t="s">
        <v>198</v>
      </c>
      <c r="AH241" s="225" t="s">
        <v>197</v>
      </c>
      <c r="AI241" s="225" t="s">
        <v>101</v>
      </c>
      <c r="AJ241" s="225" t="s">
        <v>621</v>
      </c>
      <c r="AL241" s="7"/>
      <c r="AQ241" s="7"/>
      <c r="AR241" s="7"/>
      <c r="AS241" s="7"/>
      <c r="AT241" s="7"/>
      <c r="AU241" s="7"/>
      <c r="AV241" s="7"/>
      <c r="AX241" s="7"/>
      <c r="AY241" s="7"/>
      <c r="AZ241" s="7"/>
      <c r="BA241" s="7"/>
      <c r="BB241" s="7"/>
      <c r="BC241" s="7"/>
      <c r="BD241" s="7"/>
      <c r="BG241" s="7"/>
      <c r="BH241" s="7"/>
      <c r="BI241" s="7"/>
      <c r="BJ241" s="7"/>
      <c r="BK241" s="7"/>
      <c r="BL241" s="7"/>
      <c r="BM241" s="7"/>
      <c r="BP241" s="235" t="str">
        <f t="shared" si="40"/>
        <v>ISN MRS</v>
      </c>
      <c r="BQ241" s="225" t="s">
        <v>572</v>
      </c>
      <c r="BR241" s="171" t="s">
        <v>10</v>
      </c>
      <c r="BS241" s="171" t="s">
        <v>10</v>
      </c>
      <c r="BT241" s="241" t="s">
        <v>10</v>
      </c>
      <c r="BU241" s="241" t="s">
        <v>10</v>
      </c>
      <c r="BV241" s="241" t="s">
        <v>107</v>
      </c>
      <c r="BW241" s="241" t="s">
        <v>107</v>
      </c>
      <c r="CJ241" s="256">
        <f t="shared" si="42"/>
        <v>45333</v>
      </c>
      <c r="CK241" s="257">
        <f t="shared" si="46"/>
        <v>9</v>
      </c>
      <c r="CL241" s="256">
        <f t="shared" si="45"/>
        <v>45333.791666666664</v>
      </c>
      <c r="CM241" s="254">
        <v>4</v>
      </c>
      <c r="CN241" s="254" t="str">
        <f t="shared" si="37"/>
        <v>D+8</v>
      </c>
      <c r="CO241" s="255" t="str">
        <f t="shared" si="38"/>
        <v>4D+8</v>
      </c>
      <c r="CP241" s="247" t="str">
        <f t="shared" si="47"/>
        <v>D+8</v>
      </c>
      <c r="CQ241" s="254" t="s">
        <v>395</v>
      </c>
      <c r="EK241" s="240"/>
      <c r="EL241" s="220"/>
      <c r="EM241" s="239"/>
      <c r="EN241" s="220"/>
      <c r="EO241" s="220"/>
      <c r="EP241" s="239"/>
      <c r="EQ241" s="239"/>
      <c r="ER241" s="220"/>
      <c r="HH241" s="170">
        <f t="shared" si="41"/>
        <v>2903</v>
      </c>
      <c r="HI241" s="252"/>
      <c r="HJ241" s="171" t="s">
        <v>2276</v>
      </c>
      <c r="HK241" s="171" t="s">
        <v>626</v>
      </c>
      <c r="HL241" s="171" t="s">
        <v>547</v>
      </c>
      <c r="HM241" s="251" t="s">
        <v>32</v>
      </c>
      <c r="HN241" s="237" t="s">
        <v>494</v>
      </c>
      <c r="HO241" s="238" t="s">
        <v>194</v>
      </c>
      <c r="HP241" s="238" t="s">
        <v>470</v>
      </c>
      <c r="HQ241" s="237" t="s">
        <v>332</v>
      </c>
      <c r="HR241" s="236" t="s">
        <v>107</v>
      </c>
      <c r="HS241" s="250" t="s">
        <v>53</v>
      </c>
      <c r="HT241" s="238" t="s">
        <v>8</v>
      </c>
      <c r="HU241" s="236" t="s">
        <v>8</v>
      </c>
      <c r="HV241" s="237" t="s">
        <v>101</v>
      </c>
      <c r="HW241" s="236" t="s">
        <v>15</v>
      </c>
    </row>
    <row r="242" spans="5:231" x14ac:dyDescent="0.2"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AF242" s="171">
        <v>282</v>
      </c>
      <c r="AG242" s="225" t="s">
        <v>198</v>
      </c>
      <c r="AH242" s="225" t="s">
        <v>197</v>
      </c>
      <c r="AI242" s="225" t="s">
        <v>101</v>
      </c>
      <c r="AJ242" s="225" t="s">
        <v>621</v>
      </c>
      <c r="AL242" s="7"/>
      <c r="AQ242" s="7"/>
      <c r="AR242" s="7"/>
      <c r="AS242" s="7"/>
      <c r="AT242" s="7"/>
      <c r="AU242" s="7"/>
      <c r="AV242" s="7"/>
      <c r="AX242" s="7"/>
      <c r="AY242" s="7"/>
      <c r="AZ242" s="7"/>
      <c r="BA242" s="7"/>
      <c r="BB242" s="7"/>
      <c r="BC242" s="7"/>
      <c r="BD242" s="7"/>
      <c r="BG242" s="7"/>
      <c r="BH242" s="7"/>
      <c r="BI242" s="7"/>
      <c r="BJ242" s="7"/>
      <c r="BK242" s="7"/>
      <c r="BL242" s="7"/>
      <c r="BM242" s="7"/>
      <c r="BP242" s="235" t="str">
        <f t="shared" si="40"/>
        <v>ISN 229</v>
      </c>
      <c r="BQ242" s="225" t="s">
        <v>572</v>
      </c>
      <c r="BR242" s="171">
        <v>229</v>
      </c>
      <c r="BS242" s="171" t="s">
        <v>730</v>
      </c>
      <c r="BT242" s="241" t="s">
        <v>730</v>
      </c>
      <c r="BU242" s="241" t="s">
        <v>730</v>
      </c>
      <c r="BV242" s="241" t="s">
        <v>107</v>
      </c>
      <c r="BW242" s="241" t="s">
        <v>127</v>
      </c>
      <c r="CJ242" s="248">
        <f t="shared" si="42"/>
        <v>45333</v>
      </c>
      <c r="CK242" s="249">
        <f t="shared" si="46"/>
        <v>9</v>
      </c>
      <c r="CL242" s="248">
        <f t="shared" si="45"/>
        <v>45333.833333333336</v>
      </c>
      <c r="CM242" s="215">
        <v>4</v>
      </c>
      <c r="CN242" s="215" t="str">
        <f t="shared" si="37"/>
        <v>D+8</v>
      </c>
      <c r="CO242" s="219" t="str">
        <f t="shared" si="38"/>
        <v>4D+8</v>
      </c>
      <c r="CP242" s="247" t="str">
        <f t="shared" si="47"/>
        <v>D+8</v>
      </c>
      <c r="CQ242" s="215" t="s">
        <v>395</v>
      </c>
      <c r="EK242" s="240"/>
      <c r="EL242" s="220"/>
      <c r="EM242" s="239"/>
      <c r="EN242" s="220"/>
      <c r="EO242" s="220"/>
      <c r="EP242" s="239"/>
      <c r="EQ242" s="239"/>
      <c r="ER242" s="220"/>
      <c r="HH242" s="170">
        <f t="shared" si="41"/>
        <v>2909</v>
      </c>
      <c r="HI242" s="252"/>
      <c r="HJ242" s="171" t="s">
        <v>2277</v>
      </c>
      <c r="HK242" s="171" t="s">
        <v>590</v>
      </c>
      <c r="HL242" s="171" t="s">
        <v>547</v>
      </c>
      <c r="HM242" s="251" t="s">
        <v>32</v>
      </c>
      <c r="HN242" s="237" t="s">
        <v>494</v>
      </c>
      <c r="HO242" s="238" t="s">
        <v>194</v>
      </c>
      <c r="HP242" s="238" t="s">
        <v>470</v>
      </c>
      <c r="HQ242" s="237" t="s">
        <v>332</v>
      </c>
      <c r="HR242" s="236" t="s">
        <v>107</v>
      </c>
      <c r="HS242" s="250" t="s">
        <v>557</v>
      </c>
      <c r="HT242" s="238" t="s">
        <v>8</v>
      </c>
      <c r="HU242" s="236" t="s">
        <v>8</v>
      </c>
      <c r="HV242" s="237" t="s">
        <v>101</v>
      </c>
      <c r="HW242" s="236" t="s">
        <v>15</v>
      </c>
    </row>
    <row r="243" spans="5:231" x14ac:dyDescent="0.2"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AF243" s="171">
        <v>283</v>
      </c>
      <c r="AG243" s="225" t="s">
        <v>198</v>
      </c>
      <c r="AH243" s="225" t="s">
        <v>197</v>
      </c>
      <c r="AI243" s="225" t="s">
        <v>101</v>
      </c>
      <c r="AJ243" s="225" t="s">
        <v>621</v>
      </c>
      <c r="AL243" s="7"/>
      <c r="AQ243" s="7"/>
      <c r="AR243" s="7"/>
      <c r="AS243" s="7"/>
      <c r="AT243" s="7"/>
      <c r="AU243" s="7"/>
      <c r="AV243" s="7"/>
      <c r="AX243" s="7"/>
      <c r="AY243" s="7"/>
      <c r="AZ243" s="7"/>
      <c r="BA243" s="7"/>
      <c r="BB243" s="7"/>
      <c r="BC243" s="7"/>
      <c r="BD243" s="7"/>
      <c r="BG243" s="7"/>
      <c r="BH243" s="7"/>
      <c r="BI243" s="7"/>
      <c r="BJ243" s="7"/>
      <c r="BK243" s="7"/>
      <c r="BL243" s="7"/>
      <c r="BM243" s="7"/>
      <c r="BP243" s="235" t="str">
        <f t="shared" si="40"/>
        <v>ISN PEROLA</v>
      </c>
      <c r="BQ243" s="225" t="s">
        <v>572</v>
      </c>
      <c r="BR243" s="171" t="s">
        <v>730</v>
      </c>
      <c r="BS243" s="171" t="s">
        <v>730</v>
      </c>
      <c r="BT243" s="241" t="s">
        <v>730</v>
      </c>
      <c r="BU243" s="241" t="s">
        <v>730</v>
      </c>
      <c r="BV243" s="241" t="s">
        <v>107</v>
      </c>
      <c r="BW243" s="241" t="s">
        <v>127</v>
      </c>
      <c r="CJ243" s="248">
        <f t="shared" si="42"/>
        <v>45333</v>
      </c>
      <c r="CK243" s="249">
        <f t="shared" si="46"/>
        <v>9</v>
      </c>
      <c r="CL243" s="248">
        <f t="shared" si="45"/>
        <v>45333.875</v>
      </c>
      <c r="CM243" s="215">
        <v>4</v>
      </c>
      <c r="CN243" s="215" t="str">
        <f t="shared" si="37"/>
        <v>D+8</v>
      </c>
      <c r="CO243" s="219" t="str">
        <f t="shared" si="38"/>
        <v>4D+8</v>
      </c>
      <c r="CP243" s="247" t="str">
        <f t="shared" si="47"/>
        <v>D+8</v>
      </c>
      <c r="CQ243" s="215" t="s">
        <v>395</v>
      </c>
      <c r="EK243" s="240"/>
      <c r="EL243" s="220"/>
      <c r="EM243" s="239"/>
      <c r="EN243" s="220"/>
      <c r="EO243" s="220"/>
      <c r="EP243" s="239"/>
      <c r="EQ243" s="239"/>
      <c r="ER243" s="220"/>
      <c r="HH243" s="170">
        <f t="shared" si="41"/>
        <v>2911</v>
      </c>
      <c r="HI243" s="252"/>
      <c r="HJ243" s="171" t="s">
        <v>2278</v>
      </c>
      <c r="HK243" s="171" t="s">
        <v>568</v>
      </c>
      <c r="HL243" s="171" t="s">
        <v>547</v>
      </c>
      <c r="HM243" s="251" t="s">
        <v>32</v>
      </c>
      <c r="HN243" s="237" t="s">
        <v>494</v>
      </c>
      <c r="HO243" s="238" t="s">
        <v>194</v>
      </c>
      <c r="HP243" s="238" t="s">
        <v>470</v>
      </c>
      <c r="HQ243" s="237" t="s">
        <v>332</v>
      </c>
      <c r="HR243" s="236" t="s">
        <v>107</v>
      </c>
      <c r="HS243" s="250" t="s">
        <v>569</v>
      </c>
      <c r="HT243" s="238" t="s">
        <v>8</v>
      </c>
      <c r="HU243" s="236" t="s">
        <v>8</v>
      </c>
      <c r="HV243" s="237" t="s">
        <v>101</v>
      </c>
      <c r="HW243" s="236" t="s">
        <v>15</v>
      </c>
    </row>
    <row r="244" spans="5:231" x14ac:dyDescent="0.2"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AF244" s="171">
        <v>285</v>
      </c>
      <c r="AG244" s="225" t="s">
        <v>198</v>
      </c>
      <c r="AH244" s="225" t="s">
        <v>197</v>
      </c>
      <c r="AI244" s="225" t="s">
        <v>101</v>
      </c>
      <c r="AJ244" s="225" t="s">
        <v>621</v>
      </c>
      <c r="AL244" s="7"/>
      <c r="AQ244" s="7"/>
      <c r="AR244" s="7"/>
      <c r="AS244" s="7"/>
      <c r="AT244" s="7"/>
      <c r="AU244" s="7"/>
      <c r="AV244" s="7"/>
      <c r="AX244" s="7"/>
      <c r="AY244" s="7"/>
      <c r="AZ244" s="7"/>
      <c r="BA244" s="7"/>
      <c r="BB244" s="7"/>
      <c r="BC244" s="7"/>
      <c r="BD244" s="7"/>
      <c r="BG244" s="7"/>
      <c r="BH244" s="7"/>
      <c r="BI244" s="7"/>
      <c r="BJ244" s="7"/>
      <c r="BK244" s="7"/>
      <c r="BL244" s="7"/>
      <c r="BM244" s="7"/>
      <c r="BP244" s="235" t="str">
        <f t="shared" si="40"/>
        <v>ISN 200</v>
      </c>
      <c r="BQ244" s="225" t="s">
        <v>572</v>
      </c>
      <c r="BR244" s="171">
        <v>200</v>
      </c>
      <c r="BS244" s="171" t="s">
        <v>56</v>
      </c>
      <c r="BT244" s="241" t="s">
        <v>56</v>
      </c>
      <c r="BU244" s="241" t="s">
        <v>599</v>
      </c>
      <c r="BV244" s="241" t="s">
        <v>107</v>
      </c>
      <c r="BW244" s="241" t="s">
        <v>127</v>
      </c>
      <c r="CJ244" s="248">
        <f t="shared" si="42"/>
        <v>45333</v>
      </c>
      <c r="CK244" s="249">
        <f t="shared" si="46"/>
        <v>9</v>
      </c>
      <c r="CL244" s="248">
        <f t="shared" si="45"/>
        <v>45333.916666666664</v>
      </c>
      <c r="CM244" s="215">
        <v>4</v>
      </c>
      <c r="CN244" s="215" t="str">
        <f t="shared" si="37"/>
        <v>D+8</v>
      </c>
      <c r="CO244" s="219" t="str">
        <f t="shared" si="38"/>
        <v>4D+8</v>
      </c>
      <c r="CP244" s="247" t="str">
        <f t="shared" si="47"/>
        <v>D+8</v>
      </c>
      <c r="CQ244" s="215" t="s">
        <v>395</v>
      </c>
      <c r="EK244" s="240"/>
      <c r="EL244" s="220"/>
      <c r="EM244" s="239"/>
      <c r="EN244" s="220"/>
      <c r="EO244" s="220"/>
      <c r="EP244" s="239"/>
      <c r="EQ244" s="239"/>
      <c r="ER244" s="220"/>
      <c r="HH244" s="170">
        <f t="shared" si="41"/>
        <v>2921</v>
      </c>
      <c r="HI244" s="252"/>
      <c r="HJ244" s="171" t="s">
        <v>2279</v>
      </c>
      <c r="HK244" s="171" t="s">
        <v>568</v>
      </c>
      <c r="HL244" s="171" t="s">
        <v>547</v>
      </c>
      <c r="HM244" s="251" t="s">
        <v>32</v>
      </c>
      <c r="HN244" s="237" t="s">
        <v>494</v>
      </c>
      <c r="HO244" s="238" t="s">
        <v>194</v>
      </c>
      <c r="HP244" s="238" t="s">
        <v>470</v>
      </c>
      <c r="HQ244" s="237" t="s">
        <v>332</v>
      </c>
      <c r="HR244" s="236" t="s">
        <v>107</v>
      </c>
      <c r="HS244" s="250" t="s">
        <v>569</v>
      </c>
      <c r="HT244" s="238" t="s">
        <v>8</v>
      </c>
      <c r="HU244" s="236" t="s">
        <v>8</v>
      </c>
      <c r="HV244" s="237" t="s">
        <v>101</v>
      </c>
      <c r="HW244" s="236" t="s">
        <v>15</v>
      </c>
    </row>
    <row r="245" spans="5:231" x14ac:dyDescent="0.2"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AF245" s="171">
        <v>286</v>
      </c>
      <c r="AG245" s="225" t="s">
        <v>2250</v>
      </c>
      <c r="AH245" s="225" t="s">
        <v>197</v>
      </c>
      <c r="AI245" s="225" t="s">
        <v>101</v>
      </c>
      <c r="AJ245" s="225" t="s">
        <v>2250</v>
      </c>
      <c r="AL245" s="7"/>
      <c r="AQ245" s="7"/>
      <c r="AR245" s="7"/>
      <c r="AS245" s="7"/>
      <c r="AT245" s="7"/>
      <c r="AU245" s="7"/>
      <c r="AV245" s="7"/>
      <c r="AX245" s="7"/>
      <c r="AY245" s="7"/>
      <c r="AZ245" s="7"/>
      <c r="BA245" s="7"/>
      <c r="BB245" s="7"/>
      <c r="BC245" s="7"/>
      <c r="BD245" s="7"/>
      <c r="BG245" s="7"/>
      <c r="BH245" s="7"/>
      <c r="BI245" s="7"/>
      <c r="BJ245" s="7"/>
      <c r="BK245" s="7"/>
      <c r="BL245" s="7"/>
      <c r="BM245" s="7"/>
      <c r="BP245" s="235" t="str">
        <f t="shared" si="40"/>
        <v>ISN 201</v>
      </c>
      <c r="BQ245" s="225" t="s">
        <v>572</v>
      </c>
      <c r="BR245" s="171">
        <v>201</v>
      </c>
      <c r="BS245" s="171" t="s">
        <v>56</v>
      </c>
      <c r="BT245" s="241" t="s">
        <v>56</v>
      </c>
      <c r="BU245" s="241" t="s">
        <v>599</v>
      </c>
      <c r="BV245" s="241" t="s">
        <v>107</v>
      </c>
      <c r="BW245" s="241" t="s">
        <v>127</v>
      </c>
      <c r="CJ245" s="248">
        <f t="shared" si="42"/>
        <v>45333</v>
      </c>
      <c r="CK245" s="249">
        <f t="shared" si="46"/>
        <v>9</v>
      </c>
      <c r="CL245" s="248">
        <f t="shared" si="45"/>
        <v>45333.958333333336</v>
      </c>
      <c r="CM245" s="215">
        <v>4</v>
      </c>
      <c r="CN245" s="215" t="str">
        <f t="shared" si="37"/>
        <v>D+8</v>
      </c>
      <c r="CO245" s="219" t="str">
        <f t="shared" si="38"/>
        <v>4D+8</v>
      </c>
      <c r="CP245" s="247" t="str">
        <f t="shared" si="47"/>
        <v>D+8</v>
      </c>
      <c r="CQ245" s="215" t="s">
        <v>395</v>
      </c>
      <c r="EK245" s="240"/>
      <c r="EL245" s="220"/>
      <c r="EM245" s="239"/>
      <c r="EN245" s="220"/>
      <c r="EO245" s="220"/>
      <c r="EP245" s="239"/>
      <c r="EQ245" s="239"/>
      <c r="ER245" s="220"/>
      <c r="HH245" s="170">
        <f t="shared" si="41"/>
        <v>2928</v>
      </c>
      <c r="HI245" s="252"/>
      <c r="HJ245" s="171" t="s">
        <v>2280</v>
      </c>
      <c r="HK245" s="171" t="s">
        <v>833</v>
      </c>
      <c r="HL245" s="171" t="s">
        <v>547</v>
      </c>
      <c r="HM245" s="251" t="s">
        <v>32</v>
      </c>
      <c r="HN245" s="237" t="s">
        <v>494</v>
      </c>
      <c r="HO245" s="238" t="s">
        <v>194</v>
      </c>
      <c r="HP245" s="238" t="s">
        <v>470</v>
      </c>
      <c r="HQ245" s="237" t="s">
        <v>332</v>
      </c>
      <c r="HR245" s="236" t="s">
        <v>107</v>
      </c>
      <c r="HS245" s="250" t="s">
        <v>743</v>
      </c>
      <c r="HT245" s="238" t="s">
        <v>8</v>
      </c>
      <c r="HU245" s="236" t="s">
        <v>8</v>
      </c>
      <c r="HV245" s="237" t="s">
        <v>101</v>
      </c>
      <c r="HW245" s="236" t="s">
        <v>15</v>
      </c>
    </row>
    <row r="246" spans="5:231" x14ac:dyDescent="0.2"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AF246" s="171">
        <v>288</v>
      </c>
      <c r="AG246" s="225" t="s">
        <v>2250</v>
      </c>
      <c r="AH246" s="225" t="s">
        <v>197</v>
      </c>
      <c r="AI246" s="225" t="s">
        <v>101</v>
      </c>
      <c r="AJ246" s="225" t="s">
        <v>2250</v>
      </c>
      <c r="AL246" s="7"/>
      <c r="AQ246" s="7"/>
      <c r="AR246" s="7"/>
      <c r="AS246" s="7"/>
      <c r="AT246" s="7"/>
      <c r="AU246" s="7"/>
      <c r="AV246" s="7"/>
      <c r="AX246" s="7"/>
      <c r="AY246" s="7"/>
      <c r="AZ246" s="7"/>
      <c r="BA246" s="7"/>
      <c r="BB246" s="7"/>
      <c r="BC246" s="7"/>
      <c r="BD246" s="7"/>
      <c r="BG246" s="7"/>
      <c r="BH246" s="7"/>
      <c r="BI246" s="7"/>
      <c r="BJ246" s="7"/>
      <c r="BK246" s="7"/>
      <c r="BL246" s="7"/>
      <c r="BM246" s="7"/>
      <c r="BP246" s="235" t="str">
        <f t="shared" si="40"/>
        <v>ISN 204</v>
      </c>
      <c r="BQ246" s="225" t="s">
        <v>572</v>
      </c>
      <c r="BR246" s="171">
        <v>204</v>
      </c>
      <c r="BS246" s="171" t="s">
        <v>56</v>
      </c>
      <c r="BT246" s="241" t="s">
        <v>56</v>
      </c>
      <c r="BU246" s="241" t="s">
        <v>618</v>
      </c>
      <c r="BV246" s="241" t="s">
        <v>107</v>
      </c>
      <c r="BW246" s="241" t="s">
        <v>127</v>
      </c>
      <c r="CJ246" s="245">
        <f t="shared" si="42"/>
        <v>45333</v>
      </c>
      <c r="CK246" s="246">
        <f t="shared" si="46"/>
        <v>9</v>
      </c>
      <c r="CL246" s="245">
        <f t="shared" si="45"/>
        <v>45334</v>
      </c>
      <c r="CM246" s="242">
        <v>4</v>
      </c>
      <c r="CN246" s="242" t="str">
        <f t="shared" si="37"/>
        <v>D+8</v>
      </c>
      <c r="CO246" s="244" t="str">
        <f t="shared" si="38"/>
        <v>4D+8</v>
      </c>
      <c r="CP246" s="247" t="str">
        <f t="shared" si="47"/>
        <v>D+8</v>
      </c>
      <c r="CQ246" s="269" t="s">
        <v>2281</v>
      </c>
      <c r="EK246" s="240"/>
      <c r="EL246" s="220"/>
      <c r="EM246" s="239"/>
      <c r="EN246" s="220"/>
      <c r="EO246" s="220"/>
      <c r="EP246" s="239"/>
      <c r="EQ246" s="239"/>
      <c r="ER246" s="220"/>
      <c r="HH246" s="170">
        <f t="shared" si="41"/>
        <v>2937</v>
      </c>
      <c r="HI246" s="252"/>
      <c r="HJ246" s="171" t="s">
        <v>2282</v>
      </c>
      <c r="HK246" s="171" t="s">
        <v>815</v>
      </c>
      <c r="HL246" s="171" t="s">
        <v>816</v>
      </c>
      <c r="HM246" s="251" t="s">
        <v>32</v>
      </c>
      <c r="HN246" s="237" t="s">
        <v>494</v>
      </c>
      <c r="HO246" s="238" t="s">
        <v>194</v>
      </c>
      <c r="HP246" s="238" t="s">
        <v>470</v>
      </c>
      <c r="HQ246" s="237" t="s">
        <v>332</v>
      </c>
      <c r="HR246" s="236" t="s">
        <v>100</v>
      </c>
      <c r="HS246" s="250" t="s">
        <v>30</v>
      </c>
      <c r="HT246" s="238" t="s">
        <v>8</v>
      </c>
      <c r="HU246" s="236" t="s">
        <v>30</v>
      </c>
      <c r="HV246" s="237" t="s">
        <v>101</v>
      </c>
      <c r="HW246" s="236" t="s">
        <v>15</v>
      </c>
    </row>
    <row r="247" spans="5:231" x14ac:dyDescent="0.2"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AF247" s="171">
        <v>289</v>
      </c>
      <c r="AG247" s="225" t="s">
        <v>198</v>
      </c>
      <c r="AH247" s="225" t="s">
        <v>197</v>
      </c>
      <c r="AI247" s="225" t="s">
        <v>101</v>
      </c>
      <c r="AJ247" s="225" t="s">
        <v>621</v>
      </c>
      <c r="AL247" s="7"/>
      <c r="AQ247" s="7"/>
      <c r="AR247" s="7"/>
      <c r="AS247" s="7"/>
      <c r="AT247" s="7"/>
      <c r="AU247" s="7"/>
      <c r="AV247" s="7"/>
      <c r="AX247" s="7"/>
      <c r="AY247" s="7"/>
      <c r="AZ247" s="7"/>
      <c r="BA247" s="7"/>
      <c r="BB247" s="7"/>
      <c r="BC247" s="7"/>
      <c r="BD247" s="7"/>
      <c r="BG247" s="7"/>
      <c r="BH247" s="7"/>
      <c r="BI247" s="7"/>
      <c r="BJ247" s="7"/>
      <c r="BK247" s="7"/>
      <c r="BL247" s="7"/>
      <c r="BM247" s="7"/>
      <c r="BP247" s="235" t="str">
        <f t="shared" si="40"/>
        <v>ISN 217</v>
      </c>
      <c r="BQ247" s="225" t="s">
        <v>572</v>
      </c>
      <c r="BR247" s="171">
        <v>217</v>
      </c>
      <c r="BS247" s="171" t="s">
        <v>56</v>
      </c>
      <c r="BT247" s="241" t="s">
        <v>56</v>
      </c>
      <c r="BU247" s="241" t="s">
        <v>481</v>
      </c>
      <c r="BV247" s="241" t="s">
        <v>107</v>
      </c>
      <c r="BW247" s="241" t="s">
        <v>127</v>
      </c>
      <c r="CJ247" s="271">
        <f t="shared" si="42"/>
        <v>45334</v>
      </c>
      <c r="CK247" s="272">
        <f t="shared" si="46"/>
        <v>10</v>
      </c>
      <c r="CL247" s="271">
        <f t="shared" si="45"/>
        <v>45334.041666666664</v>
      </c>
      <c r="CM247" s="269">
        <v>1</v>
      </c>
      <c r="CN247" s="269" t="str">
        <f t="shared" ref="CN247:CN294" si="48">"D+"&amp;CK247-1</f>
        <v>D+9</v>
      </c>
      <c r="CO247" s="270" t="str">
        <f t="shared" ref="CO247:CO294" si="49">CM247&amp;CN247</f>
        <v>1D+9</v>
      </c>
      <c r="CP247" s="247" t="str">
        <f t="shared" si="47"/>
        <v>D+8</v>
      </c>
      <c r="CQ247" s="269" t="s">
        <v>2281</v>
      </c>
      <c r="EK247" s="240"/>
      <c r="EL247" s="220"/>
      <c r="EM247" s="239"/>
      <c r="EN247" s="220"/>
      <c r="EO247" s="220"/>
      <c r="EP247" s="239"/>
      <c r="EQ247" s="239"/>
      <c r="ER247" s="220"/>
      <c r="HH247" s="170">
        <f t="shared" si="41"/>
        <v>2940</v>
      </c>
      <c r="HI247" s="252"/>
      <c r="HJ247" s="171" t="s">
        <v>2283</v>
      </c>
      <c r="HK247" s="171" t="s">
        <v>643</v>
      </c>
      <c r="HL247" s="171" t="s">
        <v>644</v>
      </c>
      <c r="HM247" s="251" t="s">
        <v>32</v>
      </c>
      <c r="HN247" s="237" t="s">
        <v>494</v>
      </c>
      <c r="HO247" s="238" t="s">
        <v>194</v>
      </c>
      <c r="HP247" s="238" t="s">
        <v>470</v>
      </c>
      <c r="HQ247" s="237" t="s">
        <v>332</v>
      </c>
      <c r="HR247" s="236" t="s">
        <v>107</v>
      </c>
      <c r="HS247" s="250" t="s">
        <v>53</v>
      </c>
      <c r="HT247" s="238" t="s">
        <v>8</v>
      </c>
      <c r="HU247" s="236" t="s">
        <v>53</v>
      </c>
      <c r="HV247" s="237" t="s">
        <v>101</v>
      </c>
      <c r="HW247" s="236" t="s">
        <v>15</v>
      </c>
    </row>
    <row r="248" spans="5:231" x14ac:dyDescent="0.2"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AF248" s="171">
        <v>291</v>
      </c>
      <c r="AG248" s="225" t="s">
        <v>198</v>
      </c>
      <c r="AH248" s="225" t="s">
        <v>197</v>
      </c>
      <c r="AI248" s="225" t="s">
        <v>101</v>
      </c>
      <c r="AJ248" s="225" t="s">
        <v>621</v>
      </c>
      <c r="AL248" s="7"/>
      <c r="AQ248" s="7"/>
      <c r="AR248" s="7"/>
      <c r="AS248" s="7"/>
      <c r="AT248" s="7"/>
      <c r="AU248" s="7"/>
      <c r="AV248" s="7"/>
      <c r="AX248" s="7"/>
      <c r="AY248" s="7"/>
      <c r="AZ248" s="7"/>
      <c r="BA248" s="7"/>
      <c r="BB248" s="7"/>
      <c r="BC248" s="7"/>
      <c r="BD248" s="7"/>
      <c r="BG248" s="7"/>
      <c r="BH248" s="7"/>
      <c r="BI248" s="7"/>
      <c r="BJ248" s="7"/>
      <c r="BK248" s="7"/>
      <c r="BL248" s="7"/>
      <c r="BM248" s="7"/>
      <c r="BP248" s="235" t="str">
        <f t="shared" si="40"/>
        <v>ISN 218</v>
      </c>
      <c r="BQ248" s="225" t="s">
        <v>572</v>
      </c>
      <c r="BR248" s="171">
        <v>218</v>
      </c>
      <c r="BS248" s="171" t="s">
        <v>56</v>
      </c>
      <c r="BT248" s="241" t="s">
        <v>56</v>
      </c>
      <c r="BU248" s="241" t="s">
        <v>603</v>
      </c>
      <c r="BV248" s="241" t="s">
        <v>107</v>
      </c>
      <c r="BW248" s="241" t="s">
        <v>127</v>
      </c>
      <c r="CJ248" s="267">
        <f t="shared" si="42"/>
        <v>45334</v>
      </c>
      <c r="CK248" s="268">
        <f t="shared" si="46"/>
        <v>10</v>
      </c>
      <c r="CL248" s="267">
        <f t="shared" si="45"/>
        <v>45334.083333333336</v>
      </c>
      <c r="CM248" s="265">
        <v>1</v>
      </c>
      <c r="CN248" s="265" t="str">
        <f t="shared" si="48"/>
        <v>D+9</v>
      </c>
      <c r="CO248" s="266" t="str">
        <f t="shared" si="49"/>
        <v>1D+9</v>
      </c>
      <c r="CP248" s="247" t="str">
        <f t="shared" si="47"/>
        <v>D+8</v>
      </c>
      <c r="CQ248" s="265" t="s">
        <v>2281</v>
      </c>
      <c r="EK248" s="240"/>
      <c r="EL248" s="220"/>
      <c r="EM248" s="239"/>
      <c r="EN248" s="220"/>
      <c r="EO248" s="220"/>
      <c r="EP248" s="239"/>
      <c r="EQ248" s="239"/>
      <c r="ER248" s="220"/>
      <c r="HH248" s="170">
        <f t="shared" si="41"/>
        <v>2944</v>
      </c>
      <c r="HI248" s="252"/>
      <c r="HJ248" s="171" t="s">
        <v>2284</v>
      </c>
      <c r="HK248" s="171" t="s">
        <v>2201</v>
      </c>
      <c r="HL248" s="171" t="s">
        <v>886</v>
      </c>
      <c r="HM248" s="251" t="s">
        <v>32</v>
      </c>
      <c r="HN248" s="237" t="s">
        <v>494</v>
      </c>
      <c r="HO248" s="238" t="s">
        <v>194</v>
      </c>
      <c r="HP248" s="238" t="s">
        <v>470</v>
      </c>
      <c r="HQ248" s="237" t="s">
        <v>332</v>
      </c>
      <c r="HR248" s="236" t="s">
        <v>107</v>
      </c>
      <c r="HS248" s="250" t="s">
        <v>2202</v>
      </c>
      <c r="HT248" s="238" t="s">
        <v>8</v>
      </c>
      <c r="HU248" s="236" t="s">
        <v>24</v>
      </c>
      <c r="HV248" s="237" t="s">
        <v>101</v>
      </c>
      <c r="HW248" s="236" t="s">
        <v>15</v>
      </c>
    </row>
    <row r="249" spans="5:231" x14ac:dyDescent="0.2"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AF249" s="171">
        <v>292</v>
      </c>
      <c r="AG249" s="225" t="s">
        <v>198</v>
      </c>
      <c r="AH249" s="225" t="s">
        <v>197</v>
      </c>
      <c r="AI249" s="225" t="s">
        <v>101</v>
      </c>
      <c r="AJ249" s="225" t="s">
        <v>621</v>
      </c>
      <c r="AL249" s="7"/>
      <c r="AQ249" s="7"/>
      <c r="AR249" s="7"/>
      <c r="AS249" s="7"/>
      <c r="AT249" s="7"/>
      <c r="AU249" s="7"/>
      <c r="AV249" s="7"/>
      <c r="AX249" s="7"/>
      <c r="AY249" s="7"/>
      <c r="AZ249" s="7"/>
      <c r="BA249" s="7"/>
      <c r="BB249" s="7"/>
      <c r="BC249" s="7"/>
      <c r="BD249" s="7"/>
      <c r="BG249" s="7"/>
      <c r="BH249" s="7"/>
      <c r="BI249" s="7"/>
      <c r="BJ249" s="7"/>
      <c r="BK249" s="7"/>
      <c r="BL249" s="7"/>
      <c r="BM249" s="7"/>
      <c r="BP249" s="235" t="str">
        <f t="shared" si="40"/>
        <v>ISN 219</v>
      </c>
      <c r="BQ249" s="225" t="s">
        <v>572</v>
      </c>
      <c r="BR249" s="171">
        <v>219</v>
      </c>
      <c r="BS249" s="171" t="s">
        <v>56</v>
      </c>
      <c r="BT249" s="241" t="s">
        <v>56</v>
      </c>
      <c r="BU249" s="241" t="s">
        <v>603</v>
      </c>
      <c r="BV249" s="241" t="s">
        <v>107</v>
      </c>
      <c r="BW249" s="241" t="s">
        <v>127</v>
      </c>
      <c r="CJ249" s="267">
        <f t="shared" si="42"/>
        <v>45334</v>
      </c>
      <c r="CK249" s="268">
        <f t="shared" si="46"/>
        <v>10</v>
      </c>
      <c r="CL249" s="267">
        <f t="shared" si="45"/>
        <v>45334.125</v>
      </c>
      <c r="CM249" s="265">
        <v>1</v>
      </c>
      <c r="CN249" s="265" t="str">
        <f t="shared" si="48"/>
        <v>D+9</v>
      </c>
      <c r="CO249" s="266" t="str">
        <f t="shared" si="49"/>
        <v>1D+9</v>
      </c>
      <c r="CP249" s="247" t="str">
        <f t="shared" si="47"/>
        <v>D+8</v>
      </c>
      <c r="CQ249" s="265" t="s">
        <v>2281</v>
      </c>
      <c r="EK249" s="240"/>
      <c r="EL249" s="220"/>
      <c r="EM249" s="239"/>
      <c r="EN249" s="220"/>
      <c r="EO249" s="220"/>
      <c r="EP249" s="239"/>
      <c r="EQ249" s="239"/>
      <c r="ER249" s="220"/>
      <c r="HH249" s="170">
        <f t="shared" si="41"/>
        <v>2946</v>
      </c>
      <c r="HI249" s="252"/>
      <c r="HJ249" s="171" t="s">
        <v>2285</v>
      </c>
      <c r="HK249" s="171" t="s">
        <v>2211</v>
      </c>
      <c r="HL249" s="171" t="s">
        <v>886</v>
      </c>
      <c r="HM249" s="251" t="s">
        <v>32</v>
      </c>
      <c r="HN249" s="237" t="s">
        <v>494</v>
      </c>
      <c r="HO249" s="238" t="s">
        <v>194</v>
      </c>
      <c r="HP249" s="238" t="s">
        <v>470</v>
      </c>
      <c r="HQ249" s="237" t="s">
        <v>332</v>
      </c>
      <c r="HR249" s="236" t="s">
        <v>107</v>
      </c>
      <c r="HS249" s="250" t="s">
        <v>569</v>
      </c>
      <c r="HT249" s="238" t="s">
        <v>8</v>
      </c>
      <c r="HU249" s="236" t="s">
        <v>24</v>
      </c>
      <c r="HV249" s="237" t="s">
        <v>101</v>
      </c>
      <c r="HW249" s="236" t="s">
        <v>15</v>
      </c>
    </row>
    <row r="250" spans="5:231" x14ac:dyDescent="0.2"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AF250" s="171">
        <v>294</v>
      </c>
      <c r="AG250" s="225" t="s">
        <v>196</v>
      </c>
      <c r="AH250" s="225" t="s">
        <v>197</v>
      </c>
      <c r="AI250" s="225" t="s">
        <v>101</v>
      </c>
      <c r="AJ250" s="225" t="s">
        <v>563</v>
      </c>
      <c r="AL250" s="7"/>
      <c r="AQ250" s="7"/>
      <c r="AR250" s="7"/>
      <c r="AS250" s="7"/>
      <c r="AT250" s="7"/>
      <c r="AU250" s="7"/>
      <c r="AV250" s="7"/>
      <c r="AX250" s="7"/>
      <c r="AY250" s="7"/>
      <c r="AZ250" s="7"/>
      <c r="BA250" s="7"/>
      <c r="BB250" s="7"/>
      <c r="BC250" s="7"/>
      <c r="BD250" s="7"/>
      <c r="BG250" s="7"/>
      <c r="BH250" s="7"/>
      <c r="BI250" s="7"/>
      <c r="BJ250" s="7"/>
      <c r="BK250" s="7"/>
      <c r="BL250" s="7"/>
      <c r="BM250" s="7"/>
      <c r="BP250" s="235" t="str">
        <f t="shared" si="40"/>
        <v>ISN 222</v>
      </c>
      <c r="BQ250" s="225" t="s">
        <v>572</v>
      </c>
      <c r="BR250" s="171">
        <v>222</v>
      </c>
      <c r="BS250" s="171" t="s">
        <v>56</v>
      </c>
      <c r="BT250" s="241" t="s">
        <v>56</v>
      </c>
      <c r="BU250" s="241" t="s">
        <v>581</v>
      </c>
      <c r="BV250" s="241" t="s">
        <v>107</v>
      </c>
      <c r="BW250" s="241" t="s">
        <v>127</v>
      </c>
      <c r="CJ250" s="267">
        <f t="shared" si="42"/>
        <v>45334</v>
      </c>
      <c r="CK250" s="268">
        <f t="shared" si="46"/>
        <v>10</v>
      </c>
      <c r="CL250" s="267">
        <f t="shared" si="45"/>
        <v>45334.166666666664</v>
      </c>
      <c r="CM250" s="265">
        <v>1</v>
      </c>
      <c r="CN250" s="265" t="str">
        <f t="shared" si="48"/>
        <v>D+9</v>
      </c>
      <c r="CO250" s="266" t="str">
        <f t="shared" si="49"/>
        <v>1D+9</v>
      </c>
      <c r="CP250" s="247" t="str">
        <f t="shared" si="47"/>
        <v>D+8</v>
      </c>
      <c r="CQ250" s="265" t="s">
        <v>2281</v>
      </c>
      <c r="EK250" s="240"/>
      <c r="EL250" s="220"/>
      <c r="EM250" s="239"/>
      <c r="EN250" s="220"/>
      <c r="EO250" s="220"/>
      <c r="EP250" s="239"/>
      <c r="EQ250" s="239"/>
      <c r="ER250" s="220"/>
      <c r="HH250" s="170">
        <f t="shared" si="41"/>
        <v>2949</v>
      </c>
      <c r="HI250" s="252"/>
      <c r="HJ250" s="171" t="s">
        <v>2286</v>
      </c>
      <c r="HK250" s="171" t="s">
        <v>833</v>
      </c>
      <c r="HL250" s="171" t="s">
        <v>547</v>
      </c>
      <c r="HM250" s="251" t="s">
        <v>32</v>
      </c>
      <c r="HN250" s="237" t="s">
        <v>494</v>
      </c>
      <c r="HO250" s="238" t="s">
        <v>194</v>
      </c>
      <c r="HP250" s="238" t="s">
        <v>470</v>
      </c>
      <c r="HQ250" s="237" t="s">
        <v>332</v>
      </c>
      <c r="HR250" s="236" t="s">
        <v>107</v>
      </c>
      <c r="HS250" s="250" t="s">
        <v>743</v>
      </c>
      <c r="HT250" s="238" t="s">
        <v>8</v>
      </c>
      <c r="HU250" s="236" t="s">
        <v>8</v>
      </c>
      <c r="HV250" s="237" t="s">
        <v>101</v>
      </c>
      <c r="HW250" s="236" t="s">
        <v>15</v>
      </c>
    </row>
    <row r="251" spans="5:231" ht="11.25" customHeight="1" x14ac:dyDescent="0.2"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AF251" s="171">
        <v>295</v>
      </c>
      <c r="AG251" s="225" t="s">
        <v>198</v>
      </c>
      <c r="AH251" s="225" t="s">
        <v>197</v>
      </c>
      <c r="AI251" s="225" t="s">
        <v>101</v>
      </c>
      <c r="AJ251" s="225" t="s">
        <v>621</v>
      </c>
      <c r="AL251" s="7"/>
      <c r="AQ251" s="7"/>
      <c r="AR251" s="7"/>
      <c r="AS251" s="7"/>
      <c r="AT251" s="7"/>
      <c r="AU251" s="7"/>
      <c r="AV251" s="7"/>
      <c r="AX251" s="7"/>
      <c r="AY251" s="7"/>
      <c r="AZ251" s="7"/>
      <c r="BA251" s="7"/>
      <c r="BB251" s="7"/>
      <c r="BC251" s="7"/>
      <c r="BD251" s="7"/>
      <c r="BG251" s="7"/>
      <c r="BH251" s="7"/>
      <c r="BI251" s="7"/>
      <c r="BJ251" s="7"/>
      <c r="BK251" s="7"/>
      <c r="BL251" s="7"/>
      <c r="BM251" s="7"/>
      <c r="BP251" s="235" t="str">
        <f t="shared" si="40"/>
        <v>ISN 200 - COSAN;</v>
      </c>
      <c r="BQ251" s="225" t="s">
        <v>572</v>
      </c>
      <c r="BR251" s="171" t="s">
        <v>764</v>
      </c>
      <c r="BS251" s="171" t="s">
        <v>56</v>
      </c>
      <c r="BT251" s="241" t="s">
        <v>56</v>
      </c>
      <c r="BU251" s="241" t="s">
        <v>599</v>
      </c>
      <c r="BV251" s="241" t="s">
        <v>107</v>
      </c>
      <c r="BW251" s="241" t="s">
        <v>127</v>
      </c>
      <c r="CJ251" s="267">
        <f t="shared" si="42"/>
        <v>45334</v>
      </c>
      <c r="CK251" s="268">
        <f t="shared" si="46"/>
        <v>10</v>
      </c>
      <c r="CL251" s="267">
        <f t="shared" si="45"/>
        <v>45334.208333333336</v>
      </c>
      <c r="CM251" s="265">
        <v>1</v>
      </c>
      <c r="CN251" s="265" t="str">
        <f t="shared" si="48"/>
        <v>D+9</v>
      </c>
      <c r="CO251" s="266" t="str">
        <f t="shared" si="49"/>
        <v>1D+9</v>
      </c>
      <c r="CP251" s="247" t="str">
        <f t="shared" si="47"/>
        <v>D+8</v>
      </c>
      <c r="CQ251" s="265" t="s">
        <v>2281</v>
      </c>
      <c r="EK251" s="240"/>
      <c r="EL251" s="220"/>
      <c r="EM251" s="239"/>
      <c r="EN251" s="220"/>
      <c r="EO251" s="220"/>
      <c r="EP251" s="239"/>
      <c r="EQ251" s="239"/>
      <c r="ER251" s="220"/>
      <c r="HH251" s="170">
        <f t="shared" si="41"/>
        <v>2951</v>
      </c>
      <c r="HI251" s="252"/>
      <c r="HJ251" s="171" t="s">
        <v>2287</v>
      </c>
      <c r="HK251" s="171" t="s">
        <v>2201</v>
      </c>
      <c r="HL251" s="171" t="s">
        <v>886</v>
      </c>
      <c r="HM251" s="251" t="s">
        <v>32</v>
      </c>
      <c r="HN251" s="237" t="s">
        <v>494</v>
      </c>
      <c r="HO251" s="238" t="s">
        <v>194</v>
      </c>
      <c r="HP251" s="238" t="s">
        <v>470</v>
      </c>
      <c r="HQ251" s="237" t="s">
        <v>332</v>
      </c>
      <c r="HR251" s="236" t="s">
        <v>107</v>
      </c>
      <c r="HS251" s="250" t="s">
        <v>2202</v>
      </c>
      <c r="HT251" s="238" t="s">
        <v>8</v>
      </c>
      <c r="HU251" s="236" t="s">
        <v>24</v>
      </c>
      <c r="HV251" s="237" t="s">
        <v>101</v>
      </c>
      <c r="HW251" s="236" t="s">
        <v>15</v>
      </c>
    </row>
    <row r="252" spans="5:231" ht="11.25" customHeight="1" x14ac:dyDescent="0.2"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AF252" s="171">
        <v>296</v>
      </c>
      <c r="AG252" s="225" t="s">
        <v>193</v>
      </c>
      <c r="AH252" s="225" t="s">
        <v>197</v>
      </c>
      <c r="AI252" s="225" t="s">
        <v>101</v>
      </c>
      <c r="AJ252" s="225" t="s">
        <v>475</v>
      </c>
      <c r="AL252" s="7"/>
      <c r="AQ252" s="7"/>
      <c r="AR252" s="7"/>
      <c r="AS252" s="7"/>
      <c r="AT252" s="7"/>
      <c r="AU252" s="7"/>
      <c r="AV252" s="7"/>
      <c r="AX252" s="7"/>
      <c r="AY252" s="7"/>
      <c r="AZ252" s="7"/>
      <c r="BA252" s="7"/>
      <c r="BB252" s="7"/>
      <c r="BC252" s="7"/>
      <c r="BD252" s="7"/>
      <c r="BG252" s="7"/>
      <c r="BH252" s="7"/>
      <c r="BI252" s="7"/>
      <c r="BJ252" s="7"/>
      <c r="BK252" s="7"/>
      <c r="BL252" s="7"/>
      <c r="BM252" s="7"/>
      <c r="BP252" s="235" t="str">
        <f t="shared" si="40"/>
        <v>ISN 201 - COSAN2;</v>
      </c>
      <c r="BQ252" s="225" t="s">
        <v>572</v>
      </c>
      <c r="BR252" s="171" t="s">
        <v>777</v>
      </c>
      <c r="BS252" s="171" t="s">
        <v>56</v>
      </c>
      <c r="BT252" s="241" t="s">
        <v>56</v>
      </c>
      <c r="BU252" s="241" t="s">
        <v>599</v>
      </c>
      <c r="BV252" s="241" t="s">
        <v>107</v>
      </c>
      <c r="BW252" s="241" t="s">
        <v>127</v>
      </c>
      <c r="CJ252" s="263">
        <f t="shared" si="42"/>
        <v>45334</v>
      </c>
      <c r="CK252" s="264">
        <f t="shared" si="46"/>
        <v>10</v>
      </c>
      <c r="CL252" s="263">
        <f t="shared" si="45"/>
        <v>45334.25</v>
      </c>
      <c r="CM252" s="262">
        <v>1</v>
      </c>
      <c r="CN252" s="262" t="str">
        <f t="shared" si="48"/>
        <v>D+9</v>
      </c>
      <c r="CO252" s="261" t="str">
        <f t="shared" si="49"/>
        <v>1D+9</v>
      </c>
      <c r="CP252" s="247" t="str">
        <f t="shared" si="47"/>
        <v>D+8</v>
      </c>
      <c r="CQ252" s="262" t="s">
        <v>2281</v>
      </c>
      <c r="EK252" s="240"/>
      <c r="EL252" s="220"/>
      <c r="EM252" s="239"/>
      <c r="EN252" s="220"/>
      <c r="EO252" s="220"/>
      <c r="EP252" s="239"/>
      <c r="EQ252" s="239"/>
      <c r="ER252" s="220"/>
      <c r="HH252" s="170">
        <f t="shared" si="41"/>
        <v>2953</v>
      </c>
      <c r="HI252" s="252"/>
      <c r="HJ252" s="171" t="s">
        <v>2288</v>
      </c>
      <c r="HK252" s="171" t="s">
        <v>2201</v>
      </c>
      <c r="HL252" s="171" t="s">
        <v>886</v>
      </c>
      <c r="HM252" s="251" t="s">
        <v>32</v>
      </c>
      <c r="HN252" s="237" t="s">
        <v>494</v>
      </c>
      <c r="HO252" s="238" t="s">
        <v>194</v>
      </c>
      <c r="HP252" s="238" t="s">
        <v>470</v>
      </c>
      <c r="HQ252" s="237" t="s">
        <v>332</v>
      </c>
      <c r="HR252" s="236" t="s">
        <v>107</v>
      </c>
      <c r="HS252" s="250" t="s">
        <v>2202</v>
      </c>
      <c r="HT252" s="238" t="s">
        <v>8</v>
      </c>
      <c r="HU252" s="236" t="s">
        <v>24</v>
      </c>
      <c r="HV252" s="237" t="s">
        <v>101</v>
      </c>
      <c r="HW252" s="236" t="s">
        <v>15</v>
      </c>
    </row>
    <row r="253" spans="5:231" x14ac:dyDescent="0.2"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AF253" s="171">
        <v>297</v>
      </c>
      <c r="AG253" s="225" t="s">
        <v>193</v>
      </c>
      <c r="AH253" s="225" t="s">
        <v>197</v>
      </c>
      <c r="AI253" s="225" t="s">
        <v>101</v>
      </c>
      <c r="AJ253" s="225" t="s">
        <v>475</v>
      </c>
      <c r="AL253" s="7"/>
      <c r="AQ253" s="7"/>
      <c r="AR253" s="7"/>
      <c r="AS253" s="7"/>
      <c r="AT253" s="7"/>
      <c r="AU253" s="7"/>
      <c r="AV253" s="7"/>
      <c r="AX253" s="7"/>
      <c r="AY253" s="7"/>
      <c r="AZ253" s="7"/>
      <c r="BA253" s="7"/>
      <c r="BB253" s="7"/>
      <c r="BC253" s="7"/>
      <c r="BD253" s="7"/>
      <c r="BG253" s="7"/>
      <c r="BH253" s="7"/>
      <c r="BI253" s="7"/>
      <c r="BJ253" s="7"/>
      <c r="BK253" s="7"/>
      <c r="BL253" s="7"/>
      <c r="BM253" s="7"/>
      <c r="BP253" s="235" t="str">
        <f t="shared" si="40"/>
        <v>ISN 204 - COSAN5;</v>
      </c>
      <c r="BQ253" s="225" t="s">
        <v>572</v>
      </c>
      <c r="BR253" s="171" t="s">
        <v>792</v>
      </c>
      <c r="BS253" s="171" t="s">
        <v>56</v>
      </c>
      <c r="BT253" s="241" t="s">
        <v>56</v>
      </c>
      <c r="BU253" s="241" t="s">
        <v>618</v>
      </c>
      <c r="BV253" s="241" t="s">
        <v>107</v>
      </c>
      <c r="BW253" s="241" t="s">
        <v>127</v>
      </c>
      <c r="CJ253" s="271">
        <f t="shared" si="42"/>
        <v>45334</v>
      </c>
      <c r="CK253" s="272">
        <f t="shared" si="46"/>
        <v>10</v>
      </c>
      <c r="CL253" s="271">
        <f t="shared" si="45"/>
        <v>45334.291666666664</v>
      </c>
      <c r="CM253" s="269">
        <v>2</v>
      </c>
      <c r="CN253" s="269" t="str">
        <f t="shared" si="48"/>
        <v>D+9</v>
      </c>
      <c r="CO253" s="270" t="str">
        <f t="shared" si="49"/>
        <v>2D+9</v>
      </c>
      <c r="CP253" s="247" t="str">
        <f t="shared" si="47"/>
        <v>D+8</v>
      </c>
      <c r="CQ253" s="269" t="s">
        <v>2281</v>
      </c>
      <c r="EK253" s="240"/>
      <c r="EL253" s="220"/>
      <c r="EM253" s="239"/>
      <c r="EN253" s="220"/>
      <c r="EO253" s="220"/>
      <c r="EP253" s="239"/>
      <c r="EQ253" s="239"/>
      <c r="ER253" s="220"/>
      <c r="HH253" s="170">
        <f t="shared" si="41"/>
        <v>2955</v>
      </c>
      <c r="HI253" s="252"/>
      <c r="HJ253" s="171" t="s">
        <v>2289</v>
      </c>
      <c r="HK253" s="171" t="s">
        <v>851</v>
      </c>
      <c r="HL253" s="171" t="s">
        <v>786</v>
      </c>
      <c r="HM253" s="251" t="s">
        <v>32</v>
      </c>
      <c r="HN253" s="237" t="s">
        <v>494</v>
      </c>
      <c r="HO253" s="238" t="s">
        <v>194</v>
      </c>
      <c r="HP253" s="238" t="s">
        <v>470</v>
      </c>
      <c r="HQ253" s="237" t="s">
        <v>332</v>
      </c>
      <c r="HR253" s="236" t="s">
        <v>107</v>
      </c>
      <c r="HS253" s="250" t="s">
        <v>608</v>
      </c>
      <c r="HT253" s="238" t="s">
        <v>8</v>
      </c>
      <c r="HU253" s="236" t="s">
        <v>20</v>
      </c>
      <c r="HV253" s="237" t="s">
        <v>101</v>
      </c>
      <c r="HW253" s="236" t="s">
        <v>15</v>
      </c>
    </row>
    <row r="254" spans="5:231" x14ac:dyDescent="0.2"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AF254" s="171">
        <v>299</v>
      </c>
      <c r="AG254" s="225" t="s">
        <v>193</v>
      </c>
      <c r="AH254" s="225" t="s">
        <v>197</v>
      </c>
      <c r="AI254" s="225" t="s">
        <v>101</v>
      </c>
      <c r="AJ254" s="225" t="s">
        <v>475</v>
      </c>
      <c r="AL254" s="7"/>
      <c r="AQ254" s="7"/>
      <c r="AR254" s="7"/>
      <c r="AS254" s="7"/>
      <c r="AT254" s="7"/>
      <c r="AU254" s="7"/>
      <c r="AV254" s="7"/>
      <c r="AX254" s="7"/>
      <c r="AY254" s="7"/>
      <c r="AZ254" s="7"/>
      <c r="BA254" s="7"/>
      <c r="BB254" s="7"/>
      <c r="BC254" s="7"/>
      <c r="BD254" s="7"/>
      <c r="BG254" s="7"/>
      <c r="BH254" s="7"/>
      <c r="BI254" s="7"/>
      <c r="BJ254" s="7"/>
      <c r="BK254" s="7"/>
      <c r="BL254" s="7"/>
      <c r="BM254" s="7"/>
      <c r="BP254" s="235" t="str">
        <f t="shared" si="40"/>
        <v>ISN 217 - C.LEITE;</v>
      </c>
      <c r="BQ254" s="225" t="s">
        <v>572</v>
      </c>
      <c r="BR254" s="171" t="s">
        <v>484</v>
      </c>
      <c r="BS254" s="171" t="s">
        <v>56</v>
      </c>
      <c r="BT254" s="241" t="s">
        <v>56</v>
      </c>
      <c r="BU254" s="241" t="s">
        <v>481</v>
      </c>
      <c r="BV254" s="241" t="s">
        <v>107</v>
      </c>
      <c r="BW254" s="241" t="s">
        <v>127</v>
      </c>
      <c r="CJ254" s="267">
        <f t="shared" si="42"/>
        <v>45334</v>
      </c>
      <c r="CK254" s="268">
        <f t="shared" si="46"/>
        <v>10</v>
      </c>
      <c r="CL254" s="267">
        <f t="shared" si="45"/>
        <v>45334.333333333336</v>
      </c>
      <c r="CM254" s="265">
        <v>2</v>
      </c>
      <c r="CN254" s="265" t="str">
        <f t="shared" si="48"/>
        <v>D+9</v>
      </c>
      <c r="CO254" s="266" t="str">
        <f t="shared" si="49"/>
        <v>2D+9</v>
      </c>
      <c r="CP254" s="243" t="str">
        <f t="shared" si="47"/>
        <v>D+8</v>
      </c>
      <c r="CQ254" s="265" t="s">
        <v>2281</v>
      </c>
      <c r="EK254" s="240"/>
      <c r="EL254" s="220"/>
      <c r="EM254" s="239"/>
      <c r="EN254" s="220"/>
      <c r="EO254" s="220"/>
      <c r="EP254" s="239"/>
      <c r="EQ254" s="239"/>
      <c r="ER254" s="220"/>
      <c r="HH254" s="170">
        <f t="shared" si="41"/>
        <v>2956</v>
      </c>
      <c r="HI254" s="252"/>
      <c r="HJ254" s="171" t="s">
        <v>2290</v>
      </c>
      <c r="HK254" s="171" t="s">
        <v>785</v>
      </c>
      <c r="HL254" s="171" t="s">
        <v>786</v>
      </c>
      <c r="HM254" s="251" t="s">
        <v>32</v>
      </c>
      <c r="HN254" s="237" t="s">
        <v>494</v>
      </c>
      <c r="HO254" s="238" t="s">
        <v>194</v>
      </c>
      <c r="HP254" s="238" t="s">
        <v>470</v>
      </c>
      <c r="HQ254" s="237" t="s">
        <v>332</v>
      </c>
      <c r="HR254" s="236" t="s">
        <v>107</v>
      </c>
      <c r="HS254" s="250" t="s">
        <v>557</v>
      </c>
      <c r="HT254" s="238" t="s">
        <v>8</v>
      </c>
      <c r="HU254" s="236" t="s">
        <v>20</v>
      </c>
      <c r="HV254" s="237" t="s">
        <v>101</v>
      </c>
      <c r="HW254" s="236" t="s">
        <v>15</v>
      </c>
    </row>
    <row r="255" spans="5:231" x14ac:dyDescent="0.2"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AF255" s="171" t="s">
        <v>2291</v>
      </c>
      <c r="AG255" s="225" t="s">
        <v>2292</v>
      </c>
      <c r="AH255" s="225" t="s">
        <v>197</v>
      </c>
      <c r="AI255" s="225" t="s">
        <v>101</v>
      </c>
      <c r="AJ255" s="225" t="s">
        <v>2292</v>
      </c>
      <c r="AL255" s="7"/>
      <c r="AQ255" s="7"/>
      <c r="AR255" s="7"/>
      <c r="AS255" s="7"/>
      <c r="AT255" s="7"/>
      <c r="AU255" s="7"/>
      <c r="AV255" s="7"/>
      <c r="AX255" s="7"/>
      <c r="AY255" s="7"/>
      <c r="AZ255" s="7"/>
      <c r="BA255" s="7"/>
      <c r="BB255" s="7"/>
      <c r="BC255" s="7"/>
      <c r="BD255" s="7"/>
      <c r="BG255" s="7"/>
      <c r="BH255" s="7"/>
      <c r="BI255" s="7"/>
      <c r="BJ255" s="7"/>
      <c r="BK255" s="7"/>
      <c r="BL255" s="7"/>
      <c r="BM255" s="7"/>
      <c r="BP255" s="235" t="str">
        <f t="shared" si="40"/>
        <v>ISN 218 - TEACU2;</v>
      </c>
      <c r="BQ255" s="225" t="s">
        <v>572</v>
      </c>
      <c r="BR255" s="171" t="s">
        <v>809</v>
      </c>
      <c r="BS255" s="171" t="s">
        <v>56</v>
      </c>
      <c r="BT255" s="241" t="s">
        <v>56</v>
      </c>
      <c r="BU255" s="241" t="s">
        <v>603</v>
      </c>
      <c r="BV255" s="241" t="s">
        <v>107</v>
      </c>
      <c r="BW255" s="241" t="s">
        <v>127</v>
      </c>
      <c r="CJ255" s="267">
        <f t="shared" si="42"/>
        <v>45334</v>
      </c>
      <c r="CK255" s="268">
        <f t="shared" si="46"/>
        <v>10</v>
      </c>
      <c r="CL255" s="267">
        <f t="shared" si="45"/>
        <v>45334.375</v>
      </c>
      <c r="CM255" s="265">
        <v>2</v>
      </c>
      <c r="CN255" s="265" t="str">
        <f t="shared" si="48"/>
        <v>D+9</v>
      </c>
      <c r="CO255" s="266" t="str">
        <f t="shared" si="49"/>
        <v>2D+9</v>
      </c>
      <c r="CP255" s="273" t="str">
        <f>"D+"&amp;CK255-1</f>
        <v>D+9</v>
      </c>
      <c r="CQ255" s="265" t="s">
        <v>2281</v>
      </c>
      <c r="EK255" s="240"/>
      <c r="EL255" s="220"/>
      <c r="EM255" s="239"/>
      <c r="EN255" s="220"/>
      <c r="EO255" s="220"/>
      <c r="EP255" s="239"/>
      <c r="EQ255" s="239"/>
      <c r="ER255" s="220"/>
      <c r="HH255" s="170">
        <f t="shared" si="41"/>
        <v>2959</v>
      </c>
      <c r="HI255" s="252"/>
      <c r="HJ255" s="171" t="s">
        <v>2293</v>
      </c>
      <c r="HK255" s="171" t="s">
        <v>2211</v>
      </c>
      <c r="HL255" s="171" t="s">
        <v>886</v>
      </c>
      <c r="HM255" s="251" t="s">
        <v>32</v>
      </c>
      <c r="HN255" s="237" t="s">
        <v>494</v>
      </c>
      <c r="HO255" s="238" t="s">
        <v>194</v>
      </c>
      <c r="HP255" s="238" t="s">
        <v>470</v>
      </c>
      <c r="HQ255" s="237" t="s">
        <v>332</v>
      </c>
      <c r="HR255" s="236" t="s">
        <v>107</v>
      </c>
      <c r="HS255" s="250" t="s">
        <v>569</v>
      </c>
      <c r="HT255" s="238" t="s">
        <v>8</v>
      </c>
      <c r="HU255" s="236" t="s">
        <v>24</v>
      </c>
      <c r="HV255" s="237" t="s">
        <v>101</v>
      </c>
      <c r="HW255" s="236" t="s">
        <v>15</v>
      </c>
    </row>
    <row r="256" spans="5:231" x14ac:dyDescent="0.2"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AF256" s="171" t="s">
        <v>817</v>
      </c>
      <c r="AG256" s="225" t="s">
        <v>193</v>
      </c>
      <c r="AH256" s="225" t="s">
        <v>197</v>
      </c>
      <c r="AI256" s="225" t="s">
        <v>101</v>
      </c>
      <c r="AJ256" s="225" t="s">
        <v>475</v>
      </c>
      <c r="AL256" s="7"/>
      <c r="AQ256" s="7"/>
      <c r="AR256" s="7"/>
      <c r="AS256" s="7"/>
      <c r="AT256" s="7"/>
      <c r="AU256" s="7"/>
      <c r="AV256" s="7"/>
      <c r="AX256" s="7"/>
      <c r="AY256" s="7"/>
      <c r="AZ256" s="7"/>
      <c r="BA256" s="7"/>
      <c r="BB256" s="7"/>
      <c r="BC256" s="7"/>
      <c r="BD256" s="7"/>
      <c r="BG256" s="7"/>
      <c r="BH256" s="7"/>
      <c r="BI256" s="7"/>
      <c r="BJ256" s="7"/>
      <c r="BK256" s="7"/>
      <c r="BL256" s="7"/>
      <c r="BM256" s="7"/>
      <c r="BP256" s="235" t="str">
        <f t="shared" si="40"/>
        <v>ISN 219 - TEACU3;</v>
      </c>
      <c r="BQ256" s="225" t="s">
        <v>572</v>
      </c>
      <c r="BR256" s="171" t="s">
        <v>636</v>
      </c>
      <c r="BS256" s="171" t="s">
        <v>56</v>
      </c>
      <c r="BT256" s="241" t="s">
        <v>56</v>
      </c>
      <c r="BU256" s="241" t="s">
        <v>603</v>
      </c>
      <c r="BV256" s="241" t="s">
        <v>107</v>
      </c>
      <c r="BW256" s="241" t="s">
        <v>127</v>
      </c>
      <c r="CJ256" s="267">
        <f t="shared" si="42"/>
        <v>45334</v>
      </c>
      <c r="CK256" s="268">
        <f t="shared" si="46"/>
        <v>10</v>
      </c>
      <c r="CL256" s="267">
        <f t="shared" si="45"/>
        <v>45334.416666666664</v>
      </c>
      <c r="CM256" s="265">
        <v>2</v>
      </c>
      <c r="CN256" s="265" t="str">
        <f t="shared" si="48"/>
        <v>D+9</v>
      </c>
      <c r="CO256" s="266" t="str">
        <f t="shared" si="49"/>
        <v>2D+9</v>
      </c>
      <c r="CP256" s="260" t="str">
        <f t="shared" ref="CP256:CP278" si="50">CP255</f>
        <v>D+9</v>
      </c>
      <c r="CQ256" s="265" t="s">
        <v>2281</v>
      </c>
      <c r="EK256" s="240"/>
      <c r="EL256" s="220"/>
      <c r="EM256" s="239"/>
      <c r="EN256" s="220"/>
      <c r="EO256" s="220"/>
      <c r="EP256" s="239"/>
      <c r="EQ256" s="239"/>
      <c r="ER256" s="220"/>
      <c r="HH256" s="170">
        <f t="shared" si="41"/>
        <v>2962</v>
      </c>
      <c r="HI256" s="252"/>
      <c r="HJ256" s="171" t="s">
        <v>2294</v>
      </c>
      <c r="HK256" s="171" t="s">
        <v>2211</v>
      </c>
      <c r="HL256" s="171" t="s">
        <v>886</v>
      </c>
      <c r="HM256" s="251" t="s">
        <v>32</v>
      </c>
      <c r="HN256" s="237" t="s">
        <v>494</v>
      </c>
      <c r="HO256" s="238" t="s">
        <v>194</v>
      </c>
      <c r="HP256" s="238" t="s">
        <v>470</v>
      </c>
      <c r="HQ256" s="237" t="s">
        <v>332</v>
      </c>
      <c r="HR256" s="236" t="s">
        <v>107</v>
      </c>
      <c r="HS256" s="250" t="s">
        <v>569</v>
      </c>
      <c r="HT256" s="238" t="s">
        <v>8</v>
      </c>
      <c r="HU256" s="236" t="s">
        <v>24</v>
      </c>
      <c r="HV256" s="237" t="s">
        <v>101</v>
      </c>
      <c r="HW256" s="236" t="s">
        <v>15</v>
      </c>
    </row>
    <row r="257" spans="5:231" x14ac:dyDescent="0.2"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AF257" s="171" t="s">
        <v>854</v>
      </c>
      <c r="AG257" s="225" t="s">
        <v>193</v>
      </c>
      <c r="AH257" s="225" t="s">
        <v>197</v>
      </c>
      <c r="AI257" s="225" t="s">
        <v>101</v>
      </c>
      <c r="AJ257" s="225" t="s">
        <v>475</v>
      </c>
      <c r="AL257" s="7"/>
      <c r="AQ257" s="7"/>
      <c r="AR257" s="7"/>
      <c r="AS257" s="7"/>
      <c r="AT257" s="7"/>
      <c r="AU257" s="7"/>
      <c r="AV257" s="7"/>
      <c r="AX257" s="7"/>
      <c r="AY257" s="7"/>
      <c r="AZ257" s="7"/>
      <c r="BA257" s="7"/>
      <c r="BB257" s="7"/>
      <c r="BC257" s="7"/>
      <c r="BD257" s="7"/>
      <c r="BG257" s="7"/>
      <c r="BH257" s="7"/>
      <c r="BI257" s="7"/>
      <c r="BJ257" s="7"/>
      <c r="BK257" s="7"/>
      <c r="BL257" s="7"/>
      <c r="BM257" s="7"/>
      <c r="BP257" s="235" t="str">
        <f t="shared" si="40"/>
        <v>ISN C.LEITE</v>
      </c>
      <c r="BQ257" s="225" t="s">
        <v>572</v>
      </c>
      <c r="BR257" s="171" t="s">
        <v>536</v>
      </c>
      <c r="BS257" s="171" t="s">
        <v>56</v>
      </c>
      <c r="BT257" s="241" t="s">
        <v>56</v>
      </c>
      <c r="BU257" s="241" t="s">
        <v>481</v>
      </c>
      <c r="BV257" s="241" t="s">
        <v>107</v>
      </c>
      <c r="BW257" s="241" t="s">
        <v>127</v>
      </c>
      <c r="CJ257" s="267">
        <f t="shared" si="42"/>
        <v>45334</v>
      </c>
      <c r="CK257" s="268">
        <f t="shared" si="46"/>
        <v>10</v>
      </c>
      <c r="CL257" s="267">
        <f t="shared" si="45"/>
        <v>45334.458333333336</v>
      </c>
      <c r="CM257" s="265">
        <v>2</v>
      </c>
      <c r="CN257" s="265" t="str">
        <f t="shared" si="48"/>
        <v>D+9</v>
      </c>
      <c r="CO257" s="266" t="str">
        <f t="shared" si="49"/>
        <v>2D+9</v>
      </c>
      <c r="CP257" s="260" t="str">
        <f t="shared" si="50"/>
        <v>D+9</v>
      </c>
      <c r="CQ257" s="265" t="s">
        <v>2281</v>
      </c>
      <c r="EK257" s="240"/>
      <c r="EL257" s="220"/>
      <c r="EM257" s="239"/>
      <c r="EN257" s="220"/>
      <c r="EO257" s="220"/>
      <c r="EP257" s="239"/>
      <c r="EQ257" s="239"/>
      <c r="ER257" s="220"/>
      <c r="HH257" s="170">
        <f t="shared" si="41"/>
        <v>2964</v>
      </c>
      <c r="HI257" s="252"/>
      <c r="HJ257" s="171" t="s">
        <v>2295</v>
      </c>
      <c r="HK257" s="171" t="s">
        <v>2201</v>
      </c>
      <c r="HL257" s="171" t="s">
        <v>886</v>
      </c>
      <c r="HM257" s="251" t="s">
        <v>32</v>
      </c>
      <c r="HN257" s="237" t="s">
        <v>494</v>
      </c>
      <c r="HO257" s="238" t="s">
        <v>194</v>
      </c>
      <c r="HP257" s="238" t="s">
        <v>470</v>
      </c>
      <c r="HQ257" s="237" t="s">
        <v>332</v>
      </c>
      <c r="HR257" s="236" t="s">
        <v>107</v>
      </c>
      <c r="HS257" s="250" t="s">
        <v>2202</v>
      </c>
      <c r="HT257" s="238" t="s">
        <v>8</v>
      </c>
      <c r="HU257" s="236" t="s">
        <v>24</v>
      </c>
      <c r="HV257" s="237" t="s">
        <v>101</v>
      </c>
      <c r="HW257" s="236" t="s">
        <v>15</v>
      </c>
    </row>
    <row r="258" spans="5:231" x14ac:dyDescent="0.2"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AF258" s="171" t="s">
        <v>872</v>
      </c>
      <c r="AG258" s="225" t="s">
        <v>193</v>
      </c>
      <c r="AH258" s="225" t="s">
        <v>197</v>
      </c>
      <c r="AI258" s="225" t="s">
        <v>101</v>
      </c>
      <c r="AJ258" s="225" t="s">
        <v>475</v>
      </c>
      <c r="AL258" s="7"/>
      <c r="AQ258" s="7"/>
      <c r="AR258" s="7"/>
      <c r="AS258" s="7"/>
      <c r="AT258" s="7"/>
      <c r="AU258" s="7"/>
      <c r="AV258" s="7"/>
      <c r="AX258" s="7"/>
      <c r="AY258" s="7"/>
      <c r="AZ258" s="7"/>
      <c r="BA258" s="7"/>
      <c r="BB258" s="7"/>
      <c r="BC258" s="7"/>
      <c r="BD258" s="7"/>
      <c r="BG258" s="7"/>
      <c r="BH258" s="7"/>
      <c r="BI258" s="7"/>
      <c r="BJ258" s="7"/>
      <c r="BK258" s="7"/>
      <c r="BL258" s="7"/>
      <c r="BM258" s="7"/>
      <c r="BP258" s="235" t="str">
        <f t="shared" si="40"/>
        <v>ISN COSAN</v>
      </c>
      <c r="BQ258" s="225" t="s">
        <v>572</v>
      </c>
      <c r="BR258" s="171" t="s">
        <v>596</v>
      </c>
      <c r="BS258" s="171" t="s">
        <v>56</v>
      </c>
      <c r="BT258" s="241" t="s">
        <v>56</v>
      </c>
      <c r="BU258" s="241" t="s">
        <v>599</v>
      </c>
      <c r="BV258" s="241" t="s">
        <v>107</v>
      </c>
      <c r="BW258" s="241" t="s">
        <v>127</v>
      </c>
      <c r="CJ258" s="263">
        <f t="shared" si="42"/>
        <v>45334</v>
      </c>
      <c r="CK258" s="264">
        <f t="shared" si="46"/>
        <v>10</v>
      </c>
      <c r="CL258" s="263">
        <f t="shared" si="45"/>
        <v>45334.5</v>
      </c>
      <c r="CM258" s="262">
        <v>2</v>
      </c>
      <c r="CN258" s="262" t="str">
        <f t="shared" si="48"/>
        <v>D+9</v>
      </c>
      <c r="CO258" s="261" t="str">
        <f t="shared" si="49"/>
        <v>2D+9</v>
      </c>
      <c r="CP258" s="260" t="str">
        <f t="shared" si="50"/>
        <v>D+9</v>
      </c>
      <c r="CQ258" s="262" t="s">
        <v>2281</v>
      </c>
      <c r="EK258" s="240"/>
      <c r="EL258" s="220"/>
      <c r="EM258" s="239"/>
      <c r="EN258" s="220"/>
      <c r="EO258" s="220"/>
      <c r="EP258" s="239"/>
      <c r="EQ258" s="239"/>
      <c r="ER258" s="220"/>
      <c r="HH258" s="170">
        <f t="shared" si="41"/>
        <v>2969</v>
      </c>
      <c r="HI258" s="252"/>
      <c r="HJ258" s="171" t="s">
        <v>2296</v>
      </c>
      <c r="HK258" s="171" t="s">
        <v>2201</v>
      </c>
      <c r="HL258" s="171" t="s">
        <v>886</v>
      </c>
      <c r="HM258" s="251" t="s">
        <v>32</v>
      </c>
      <c r="HN258" s="237" t="s">
        <v>494</v>
      </c>
      <c r="HO258" s="238" t="s">
        <v>194</v>
      </c>
      <c r="HP258" s="238" t="s">
        <v>470</v>
      </c>
      <c r="HQ258" s="237" t="s">
        <v>332</v>
      </c>
      <c r="HR258" s="236" t="s">
        <v>107</v>
      </c>
      <c r="HS258" s="250" t="s">
        <v>2202</v>
      </c>
      <c r="HT258" s="238" t="s">
        <v>8</v>
      </c>
      <c r="HU258" s="236" t="s">
        <v>24</v>
      </c>
      <c r="HV258" s="237" t="s">
        <v>101</v>
      </c>
      <c r="HW258" s="236" t="s">
        <v>15</v>
      </c>
    </row>
    <row r="259" spans="5:231" x14ac:dyDescent="0.2"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AF259" s="171" t="s">
        <v>1022</v>
      </c>
      <c r="AG259" s="225" t="s">
        <v>193</v>
      </c>
      <c r="AH259" s="225" t="s">
        <v>197</v>
      </c>
      <c r="AI259" s="225" t="s">
        <v>101</v>
      </c>
      <c r="AJ259" s="225" t="s">
        <v>475</v>
      </c>
      <c r="AL259" s="7"/>
      <c r="AQ259" s="7"/>
      <c r="AR259" s="7"/>
      <c r="AS259" s="7"/>
      <c r="AT259" s="7"/>
      <c r="AU259" s="7"/>
      <c r="AV259" s="7"/>
      <c r="AX259" s="7"/>
      <c r="AY259" s="7"/>
      <c r="AZ259" s="7"/>
      <c r="BA259" s="7"/>
      <c r="BB259" s="7"/>
      <c r="BC259" s="7"/>
      <c r="BD259" s="7"/>
      <c r="BG259" s="7"/>
      <c r="BH259" s="7"/>
      <c r="BI259" s="7"/>
      <c r="BJ259" s="7"/>
      <c r="BK259" s="7"/>
      <c r="BL259" s="7"/>
      <c r="BM259" s="7"/>
      <c r="BP259" s="235" t="str">
        <f t="shared" si="40"/>
        <v>ISN COSAN XXII</v>
      </c>
      <c r="BQ259" s="225" t="s">
        <v>572</v>
      </c>
      <c r="BR259" s="171" t="s">
        <v>697</v>
      </c>
      <c r="BS259" s="171" t="s">
        <v>56</v>
      </c>
      <c r="BT259" s="241" t="s">
        <v>56</v>
      </c>
      <c r="BU259" s="241" t="s">
        <v>581</v>
      </c>
      <c r="BV259" s="241" t="s">
        <v>107</v>
      </c>
      <c r="BW259" s="241" t="s">
        <v>127</v>
      </c>
      <c r="CJ259" s="271">
        <f t="shared" si="42"/>
        <v>45334</v>
      </c>
      <c r="CK259" s="272">
        <f t="shared" si="46"/>
        <v>10</v>
      </c>
      <c r="CL259" s="271">
        <f t="shared" si="45"/>
        <v>45334.541666666664</v>
      </c>
      <c r="CM259" s="269">
        <v>3</v>
      </c>
      <c r="CN259" s="269" t="str">
        <f t="shared" si="48"/>
        <v>D+9</v>
      </c>
      <c r="CO259" s="270" t="str">
        <f t="shared" si="49"/>
        <v>3D+9</v>
      </c>
      <c r="CP259" s="260" t="str">
        <f t="shared" si="50"/>
        <v>D+9</v>
      </c>
      <c r="CQ259" s="269" t="s">
        <v>2281</v>
      </c>
      <c r="EK259" s="240"/>
      <c r="EL259" s="220"/>
      <c r="EM259" s="239"/>
      <c r="EN259" s="220"/>
      <c r="EO259" s="220"/>
      <c r="EP259" s="239"/>
      <c r="EQ259" s="239"/>
      <c r="ER259" s="220"/>
      <c r="HH259" s="170">
        <f t="shared" si="41"/>
        <v>2983</v>
      </c>
      <c r="HI259" s="252"/>
      <c r="HJ259" s="171" t="s">
        <v>2297</v>
      </c>
      <c r="HK259" s="171" t="s">
        <v>2201</v>
      </c>
      <c r="HL259" s="171" t="s">
        <v>886</v>
      </c>
      <c r="HM259" s="251" t="s">
        <v>32</v>
      </c>
      <c r="HN259" s="237" t="s">
        <v>494</v>
      </c>
      <c r="HO259" s="238" t="s">
        <v>194</v>
      </c>
      <c r="HP259" s="238" t="s">
        <v>470</v>
      </c>
      <c r="HQ259" s="237" t="s">
        <v>332</v>
      </c>
      <c r="HR259" s="236" t="s">
        <v>107</v>
      </c>
      <c r="HS259" s="250" t="s">
        <v>2202</v>
      </c>
      <c r="HT259" s="238" t="s">
        <v>8</v>
      </c>
      <c r="HU259" s="236" t="s">
        <v>24</v>
      </c>
      <c r="HV259" s="237" t="s">
        <v>101</v>
      </c>
      <c r="HW259" s="236" t="s">
        <v>15</v>
      </c>
    </row>
    <row r="260" spans="5:231" x14ac:dyDescent="0.2"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AF260" s="171" t="s">
        <v>197</v>
      </c>
      <c r="AG260" s="225" t="s">
        <v>2298</v>
      </c>
      <c r="AH260" s="225" t="s">
        <v>197</v>
      </c>
      <c r="AI260" s="225" t="s">
        <v>101</v>
      </c>
      <c r="AJ260" s="225" t="s">
        <v>2298</v>
      </c>
      <c r="AL260" s="7"/>
      <c r="AQ260" s="7"/>
      <c r="AR260" s="7"/>
      <c r="AS260" s="7"/>
      <c r="AT260" s="7"/>
      <c r="AU260" s="7"/>
      <c r="AV260" s="7"/>
      <c r="AX260" s="7"/>
      <c r="AY260" s="7"/>
      <c r="AZ260" s="7"/>
      <c r="BA260" s="7"/>
      <c r="BB260" s="7"/>
      <c r="BC260" s="7"/>
      <c r="BD260" s="7"/>
      <c r="BG260" s="7"/>
      <c r="BH260" s="7"/>
      <c r="BI260" s="7"/>
      <c r="BJ260" s="7"/>
      <c r="BK260" s="7"/>
      <c r="BL260" s="7"/>
      <c r="BM260" s="7"/>
      <c r="BP260" s="235" t="str">
        <f t="shared" ref="BP260:BP323" si="51">BQ260&amp;" "&amp;BR260</f>
        <v>ISN COSAN2</v>
      </c>
      <c r="BQ260" s="225" t="s">
        <v>572</v>
      </c>
      <c r="BR260" s="171" t="s">
        <v>1836</v>
      </c>
      <c r="BS260" s="171" t="s">
        <v>56</v>
      </c>
      <c r="BT260" s="241" t="s">
        <v>56</v>
      </c>
      <c r="BU260" s="241" t="s">
        <v>599</v>
      </c>
      <c r="BV260" s="241" t="s">
        <v>107</v>
      </c>
      <c r="BW260" s="241" t="s">
        <v>127</v>
      </c>
      <c r="CJ260" s="267">
        <f t="shared" si="42"/>
        <v>45334</v>
      </c>
      <c r="CK260" s="268">
        <f t="shared" si="46"/>
        <v>10</v>
      </c>
      <c r="CL260" s="267">
        <f t="shared" si="45"/>
        <v>45334.583333333336</v>
      </c>
      <c r="CM260" s="265">
        <v>3</v>
      </c>
      <c r="CN260" s="265" t="str">
        <f t="shared" si="48"/>
        <v>D+9</v>
      </c>
      <c r="CO260" s="266" t="str">
        <f t="shared" si="49"/>
        <v>3D+9</v>
      </c>
      <c r="CP260" s="260" t="str">
        <f t="shared" si="50"/>
        <v>D+9</v>
      </c>
      <c r="CQ260" s="265" t="s">
        <v>2281</v>
      </c>
      <c r="EK260" s="240"/>
      <c r="EL260" s="220"/>
      <c r="EM260" s="239"/>
      <c r="EN260" s="220"/>
      <c r="EO260" s="220"/>
      <c r="EP260" s="239"/>
      <c r="EQ260" s="239"/>
      <c r="ER260" s="220"/>
      <c r="HH260" s="170">
        <f t="shared" ref="HH260:HH292" si="52">VALUE(LEFT(HJ260,4))</f>
        <v>2984</v>
      </c>
      <c r="HI260" s="252"/>
      <c r="HJ260" s="171" t="s">
        <v>2299</v>
      </c>
      <c r="HK260" s="171" t="s">
        <v>800</v>
      </c>
      <c r="HL260" s="171" t="s">
        <v>801</v>
      </c>
      <c r="HM260" s="251" t="s">
        <v>32</v>
      </c>
      <c r="HN260" s="237" t="s">
        <v>494</v>
      </c>
      <c r="HO260" s="238" t="s">
        <v>194</v>
      </c>
      <c r="HP260" s="238" t="s">
        <v>470</v>
      </c>
      <c r="HQ260" s="237" t="s">
        <v>332</v>
      </c>
      <c r="HR260" s="236" t="s">
        <v>107</v>
      </c>
      <c r="HS260" s="250" t="s">
        <v>743</v>
      </c>
      <c r="HT260" s="238" t="s">
        <v>8</v>
      </c>
      <c r="HU260" s="236" t="s">
        <v>26</v>
      </c>
      <c r="HV260" s="237" t="s">
        <v>101</v>
      </c>
      <c r="HW260" s="236" t="s">
        <v>15</v>
      </c>
    </row>
    <row r="261" spans="5:231" x14ac:dyDescent="0.2"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AF261" s="171" t="s">
        <v>101</v>
      </c>
      <c r="AG261" s="225" t="s">
        <v>2298</v>
      </c>
      <c r="AH261" s="225" t="s">
        <v>197</v>
      </c>
      <c r="AI261" s="225" t="s">
        <v>101</v>
      </c>
      <c r="AJ261" s="225" t="s">
        <v>2298</v>
      </c>
      <c r="AL261" s="7"/>
      <c r="AQ261" s="7"/>
      <c r="AR261" s="7"/>
      <c r="AS261" s="7"/>
      <c r="AT261" s="7"/>
      <c r="AU261" s="7"/>
      <c r="AV261" s="7"/>
      <c r="AX261" s="7"/>
      <c r="AY261" s="7"/>
      <c r="AZ261" s="7"/>
      <c r="BA261" s="7"/>
      <c r="BB261" s="7"/>
      <c r="BC261" s="7"/>
      <c r="BD261" s="7"/>
      <c r="BG261" s="7"/>
      <c r="BH261" s="7"/>
      <c r="BI261" s="7"/>
      <c r="BJ261" s="7"/>
      <c r="BK261" s="7"/>
      <c r="BL261" s="7"/>
      <c r="BM261" s="7"/>
      <c r="BP261" s="235" t="str">
        <f t="shared" si="51"/>
        <v>ISN COSAN5</v>
      </c>
      <c r="BQ261" s="225" t="s">
        <v>572</v>
      </c>
      <c r="BR261" s="171" t="s">
        <v>893</v>
      </c>
      <c r="BS261" s="171" t="s">
        <v>56</v>
      </c>
      <c r="BT261" s="241" t="s">
        <v>56</v>
      </c>
      <c r="BU261" s="241" t="s">
        <v>618</v>
      </c>
      <c r="BV261" s="241" t="s">
        <v>107</v>
      </c>
      <c r="BW261" s="241" t="s">
        <v>127</v>
      </c>
      <c r="CJ261" s="267">
        <f t="shared" si="42"/>
        <v>45334</v>
      </c>
      <c r="CK261" s="268">
        <f t="shared" si="46"/>
        <v>10</v>
      </c>
      <c r="CL261" s="267">
        <f t="shared" si="45"/>
        <v>45334.625</v>
      </c>
      <c r="CM261" s="265">
        <v>3</v>
      </c>
      <c r="CN261" s="265" t="str">
        <f t="shared" si="48"/>
        <v>D+9</v>
      </c>
      <c r="CO261" s="266" t="str">
        <f t="shared" si="49"/>
        <v>3D+9</v>
      </c>
      <c r="CP261" s="260" t="str">
        <f t="shared" si="50"/>
        <v>D+9</v>
      </c>
      <c r="CQ261" s="265" t="s">
        <v>2281</v>
      </c>
      <c r="EK261" s="240"/>
      <c r="EL261" s="220"/>
      <c r="EM261" s="239"/>
      <c r="EN261" s="220"/>
      <c r="EO261" s="220"/>
      <c r="EP261" s="239"/>
      <c r="EQ261" s="239"/>
      <c r="ER261" s="220"/>
      <c r="HH261" s="170">
        <f t="shared" si="52"/>
        <v>2986</v>
      </c>
      <c r="HI261" s="252"/>
      <c r="HJ261" s="171" t="s">
        <v>2300</v>
      </c>
      <c r="HK261" s="171" t="s">
        <v>2223</v>
      </c>
      <c r="HL261" s="171" t="s">
        <v>801</v>
      </c>
      <c r="HM261" s="251" t="s">
        <v>32</v>
      </c>
      <c r="HN261" s="237" t="s">
        <v>494</v>
      </c>
      <c r="HO261" s="238" t="s">
        <v>194</v>
      </c>
      <c r="HP261" s="238" t="s">
        <v>470</v>
      </c>
      <c r="HQ261" s="237" t="s">
        <v>332</v>
      </c>
      <c r="HR261" s="236" t="s">
        <v>107</v>
      </c>
      <c r="HS261" s="250" t="s">
        <v>723</v>
      </c>
      <c r="HT261" s="238" t="s">
        <v>8</v>
      </c>
      <c r="HU261" s="236" t="s">
        <v>26</v>
      </c>
      <c r="HV261" s="237" t="s">
        <v>101</v>
      </c>
      <c r="HW261" s="236" t="s">
        <v>15</v>
      </c>
    </row>
    <row r="262" spans="5:231" x14ac:dyDescent="0.2"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AF262" s="171" t="s">
        <v>2298</v>
      </c>
      <c r="AG262" s="225" t="s">
        <v>2298</v>
      </c>
      <c r="AH262" s="225" t="s">
        <v>197</v>
      </c>
      <c r="AI262" s="225" t="s">
        <v>101</v>
      </c>
      <c r="AJ262" s="225" t="s">
        <v>2298</v>
      </c>
      <c r="AL262" s="7"/>
      <c r="AQ262" s="7"/>
      <c r="AR262" s="7"/>
      <c r="AS262" s="7"/>
      <c r="AT262" s="7"/>
      <c r="AU262" s="7"/>
      <c r="AV262" s="7"/>
      <c r="AX262" s="7"/>
      <c r="AY262" s="7"/>
      <c r="AZ262" s="7"/>
      <c r="BA262" s="7"/>
      <c r="BB262" s="7"/>
      <c r="BC262" s="7"/>
      <c r="BD262" s="7"/>
      <c r="BG262" s="7"/>
      <c r="BH262" s="7"/>
      <c r="BI262" s="7"/>
      <c r="BJ262" s="7"/>
      <c r="BK262" s="7"/>
      <c r="BL262" s="7"/>
      <c r="BM262" s="7"/>
      <c r="BP262" s="235" t="str">
        <f t="shared" si="51"/>
        <v>ISN RUMO</v>
      </c>
      <c r="BQ262" s="225" t="s">
        <v>572</v>
      </c>
      <c r="BR262" s="171" t="s">
        <v>8</v>
      </c>
      <c r="BS262" s="171" t="s">
        <v>56</v>
      </c>
      <c r="BT262" s="241" t="s">
        <v>56</v>
      </c>
      <c r="BU262" s="241" t="s">
        <v>603</v>
      </c>
      <c r="BV262" s="241" t="s">
        <v>107</v>
      </c>
      <c r="BW262" s="241" t="s">
        <v>127</v>
      </c>
      <c r="CJ262" s="267">
        <f t="shared" ref="CJ262:CJ294" si="53">IF(CN262=CN261,CJ261,CJ261+1)</f>
        <v>45334</v>
      </c>
      <c r="CK262" s="268">
        <f t="shared" si="46"/>
        <v>10</v>
      </c>
      <c r="CL262" s="267">
        <f t="shared" si="45"/>
        <v>45334.666666666664</v>
      </c>
      <c r="CM262" s="265">
        <v>3</v>
      </c>
      <c r="CN262" s="265" t="str">
        <f t="shared" si="48"/>
        <v>D+9</v>
      </c>
      <c r="CO262" s="266" t="str">
        <f t="shared" si="49"/>
        <v>3D+9</v>
      </c>
      <c r="CP262" s="260" t="str">
        <f t="shared" si="50"/>
        <v>D+9</v>
      </c>
      <c r="CQ262" s="265" t="s">
        <v>2281</v>
      </c>
      <c r="EK262" s="240"/>
      <c r="EL262" s="220"/>
      <c r="EM262" s="239"/>
      <c r="EN262" s="220"/>
      <c r="EO262" s="220"/>
      <c r="EP262" s="239"/>
      <c r="EQ262" s="239"/>
      <c r="ER262" s="220"/>
      <c r="HH262" s="170">
        <f t="shared" si="52"/>
        <v>2987</v>
      </c>
      <c r="HI262" s="252"/>
      <c r="HJ262" s="171" t="s">
        <v>2301</v>
      </c>
      <c r="HK262" s="171" t="s">
        <v>800</v>
      </c>
      <c r="HL262" s="171" t="s">
        <v>801</v>
      </c>
      <c r="HM262" s="251" t="s">
        <v>32</v>
      </c>
      <c r="HN262" s="237" t="s">
        <v>494</v>
      </c>
      <c r="HO262" s="238" t="s">
        <v>194</v>
      </c>
      <c r="HP262" s="238" t="s">
        <v>470</v>
      </c>
      <c r="HQ262" s="237" t="s">
        <v>332</v>
      </c>
      <c r="HR262" s="236" t="s">
        <v>107</v>
      </c>
      <c r="HS262" s="250" t="s">
        <v>743</v>
      </c>
      <c r="HT262" s="238" t="s">
        <v>8</v>
      </c>
      <c r="HU262" s="236" t="s">
        <v>26</v>
      </c>
      <c r="HV262" s="237" t="s">
        <v>101</v>
      </c>
      <c r="HW262" s="236" t="s">
        <v>15</v>
      </c>
    </row>
    <row r="263" spans="5:231" x14ac:dyDescent="0.2"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AF263" s="171" t="s">
        <v>2302</v>
      </c>
      <c r="AG263" s="225" t="s">
        <v>2265</v>
      </c>
      <c r="AH263" s="225" t="s">
        <v>197</v>
      </c>
      <c r="AI263" s="225" t="s">
        <v>101</v>
      </c>
      <c r="AJ263" s="225" t="s">
        <v>2265</v>
      </c>
      <c r="AL263" s="7"/>
      <c r="AQ263" s="7"/>
      <c r="AR263" s="7"/>
      <c r="AS263" s="7"/>
      <c r="AT263" s="7"/>
      <c r="AU263" s="7"/>
      <c r="AV263" s="7"/>
      <c r="AX263" s="7"/>
      <c r="AY263" s="7"/>
      <c r="AZ263" s="7"/>
      <c r="BA263" s="7"/>
      <c r="BB263" s="7"/>
      <c r="BC263" s="7"/>
      <c r="BD263" s="7"/>
      <c r="BG263" s="7"/>
      <c r="BH263" s="7"/>
      <c r="BI263" s="7"/>
      <c r="BJ263" s="7"/>
      <c r="BK263" s="7"/>
      <c r="BL263" s="7"/>
      <c r="BM263" s="7"/>
      <c r="BP263" s="235" t="str">
        <f t="shared" si="51"/>
        <v>ISN TEAÇÚ</v>
      </c>
      <c r="BQ263" s="225" t="s">
        <v>572</v>
      </c>
      <c r="BR263" s="171" t="s">
        <v>603</v>
      </c>
      <c r="BS263" s="171" t="s">
        <v>56</v>
      </c>
      <c r="BT263" s="241" t="s">
        <v>56</v>
      </c>
      <c r="BU263" s="241" t="s">
        <v>603</v>
      </c>
      <c r="BV263" s="241" t="s">
        <v>107</v>
      </c>
      <c r="BW263" s="241" t="s">
        <v>127</v>
      </c>
      <c r="CJ263" s="267">
        <f t="shared" si="53"/>
        <v>45334</v>
      </c>
      <c r="CK263" s="268">
        <f t="shared" ref="CK263:CK294" si="54">CK239+1</f>
        <v>10</v>
      </c>
      <c r="CL263" s="267">
        <f t="shared" si="45"/>
        <v>45334.708333333336</v>
      </c>
      <c r="CM263" s="265">
        <v>3</v>
      </c>
      <c r="CN263" s="265" t="str">
        <f t="shared" si="48"/>
        <v>D+9</v>
      </c>
      <c r="CO263" s="266" t="str">
        <f t="shared" si="49"/>
        <v>3D+9</v>
      </c>
      <c r="CP263" s="260" t="str">
        <f t="shared" si="50"/>
        <v>D+9</v>
      </c>
      <c r="CQ263" s="265" t="s">
        <v>2281</v>
      </c>
      <c r="EK263" s="240"/>
      <c r="EL263" s="220"/>
      <c r="EM263" s="239"/>
      <c r="EN263" s="220"/>
      <c r="EO263" s="220"/>
      <c r="EP263" s="239"/>
      <c r="EQ263" s="239"/>
      <c r="ER263" s="220"/>
      <c r="HH263" s="170">
        <f t="shared" si="52"/>
        <v>2990</v>
      </c>
      <c r="HI263" s="252"/>
      <c r="HJ263" s="171" t="s">
        <v>2303</v>
      </c>
      <c r="HK263" s="171" t="s">
        <v>2201</v>
      </c>
      <c r="HL263" s="171" t="s">
        <v>886</v>
      </c>
      <c r="HM263" s="251" t="s">
        <v>32</v>
      </c>
      <c r="HN263" s="237" t="s">
        <v>494</v>
      </c>
      <c r="HO263" s="238" t="s">
        <v>194</v>
      </c>
      <c r="HP263" s="238" t="s">
        <v>470</v>
      </c>
      <c r="HQ263" s="237" t="s">
        <v>332</v>
      </c>
      <c r="HR263" s="236" t="s">
        <v>107</v>
      </c>
      <c r="HS263" s="250" t="s">
        <v>2202</v>
      </c>
      <c r="HT263" s="238" t="s">
        <v>8</v>
      </c>
      <c r="HU263" s="236" t="s">
        <v>24</v>
      </c>
      <c r="HV263" s="237" t="s">
        <v>101</v>
      </c>
      <c r="HW263" s="236" t="s">
        <v>15</v>
      </c>
    </row>
    <row r="264" spans="5:231" x14ac:dyDescent="0.2"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AF264" s="171" t="s">
        <v>196</v>
      </c>
      <c r="AG264" s="225" t="s">
        <v>196</v>
      </c>
      <c r="AH264" s="225" t="s">
        <v>197</v>
      </c>
      <c r="AI264" s="225" t="s">
        <v>101</v>
      </c>
      <c r="AJ264" s="225" t="s">
        <v>563</v>
      </c>
      <c r="AL264" s="7"/>
      <c r="AQ264" s="7"/>
      <c r="AR264" s="7"/>
      <c r="AS264" s="7"/>
      <c r="AT264" s="7"/>
      <c r="AU264" s="7"/>
      <c r="AV264" s="7"/>
      <c r="AX264" s="7"/>
      <c r="AY264" s="7"/>
      <c r="AZ264" s="7"/>
      <c r="BA264" s="7"/>
      <c r="BB264" s="7"/>
      <c r="BC264" s="7"/>
      <c r="BD264" s="7"/>
      <c r="BG264" s="7"/>
      <c r="BH264" s="7"/>
      <c r="BI264" s="7"/>
      <c r="BJ264" s="7"/>
      <c r="BK264" s="7"/>
      <c r="BL264" s="7"/>
      <c r="BM264" s="7"/>
      <c r="BP264" s="235" t="str">
        <f t="shared" si="51"/>
        <v>ISN TEACU2</v>
      </c>
      <c r="BQ264" s="225" t="s">
        <v>572</v>
      </c>
      <c r="BR264" s="171" t="s">
        <v>1182</v>
      </c>
      <c r="BS264" s="171" t="s">
        <v>56</v>
      </c>
      <c r="BT264" s="241" t="s">
        <v>56</v>
      </c>
      <c r="BU264" s="241" t="s">
        <v>603</v>
      </c>
      <c r="BV264" s="241" t="s">
        <v>107</v>
      </c>
      <c r="BW264" s="241" t="s">
        <v>127</v>
      </c>
      <c r="CJ264" s="263">
        <f t="shared" si="53"/>
        <v>45334</v>
      </c>
      <c r="CK264" s="264">
        <f t="shared" si="54"/>
        <v>10</v>
      </c>
      <c r="CL264" s="263">
        <f t="shared" si="45"/>
        <v>45334.75</v>
      </c>
      <c r="CM264" s="262">
        <v>3</v>
      </c>
      <c r="CN264" s="262" t="str">
        <f t="shared" si="48"/>
        <v>D+9</v>
      </c>
      <c r="CO264" s="261" t="str">
        <f t="shared" si="49"/>
        <v>3D+9</v>
      </c>
      <c r="CP264" s="260" t="str">
        <f t="shared" si="50"/>
        <v>D+9</v>
      </c>
      <c r="CQ264" s="262" t="s">
        <v>2281</v>
      </c>
      <c r="EK264" s="240"/>
      <c r="EL264" s="220"/>
      <c r="EM264" s="239"/>
      <c r="EN264" s="220"/>
      <c r="EO264" s="220"/>
      <c r="EP264" s="239"/>
      <c r="EQ264" s="239"/>
      <c r="ER264" s="220"/>
      <c r="HH264" s="170">
        <f t="shared" si="52"/>
        <v>2993</v>
      </c>
      <c r="HI264" s="252"/>
      <c r="HJ264" s="171" t="s">
        <v>2304</v>
      </c>
      <c r="HK264" s="171" t="s">
        <v>2201</v>
      </c>
      <c r="HL264" s="171" t="s">
        <v>886</v>
      </c>
      <c r="HM264" s="251" t="s">
        <v>32</v>
      </c>
      <c r="HN264" s="237" t="s">
        <v>494</v>
      </c>
      <c r="HO264" s="238" t="s">
        <v>194</v>
      </c>
      <c r="HP264" s="238" t="s">
        <v>470</v>
      </c>
      <c r="HQ264" s="237" t="s">
        <v>332</v>
      </c>
      <c r="HR264" s="236" t="s">
        <v>107</v>
      </c>
      <c r="HS264" s="250" t="s">
        <v>2202</v>
      </c>
      <c r="HT264" s="238" t="s">
        <v>8</v>
      </c>
      <c r="HU264" s="236" t="s">
        <v>24</v>
      </c>
      <c r="HV264" s="237" t="s">
        <v>101</v>
      </c>
      <c r="HW264" s="236" t="s">
        <v>15</v>
      </c>
    </row>
    <row r="265" spans="5:231" x14ac:dyDescent="0.2"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AF265" s="171" t="s">
        <v>2305</v>
      </c>
      <c r="AG265" s="225" t="s">
        <v>196</v>
      </c>
      <c r="AH265" s="225" t="s">
        <v>197</v>
      </c>
      <c r="AI265" s="225" t="s">
        <v>101</v>
      </c>
      <c r="AJ265" s="225" t="s">
        <v>563</v>
      </c>
      <c r="AL265" s="7"/>
      <c r="AQ265" s="7"/>
      <c r="AR265" s="7"/>
      <c r="AS265" s="7"/>
      <c r="AT265" s="7"/>
      <c r="AU265" s="7"/>
      <c r="AV265" s="7"/>
      <c r="AX265" s="7"/>
      <c r="AY265" s="7"/>
      <c r="AZ265" s="7"/>
      <c r="BA265" s="7"/>
      <c r="BB265" s="7"/>
      <c r="BC265" s="7"/>
      <c r="BD265" s="7"/>
      <c r="BG265" s="7"/>
      <c r="BH265" s="7"/>
      <c r="BI265" s="7"/>
      <c r="BJ265" s="7"/>
      <c r="BK265" s="7"/>
      <c r="BL265" s="7"/>
      <c r="BM265" s="7"/>
      <c r="BP265" s="235" t="str">
        <f t="shared" si="51"/>
        <v>ISN TEACU3</v>
      </c>
      <c r="BQ265" s="225" t="s">
        <v>572</v>
      </c>
      <c r="BR265" s="171" t="s">
        <v>1193</v>
      </c>
      <c r="BS265" s="171" t="s">
        <v>56</v>
      </c>
      <c r="BT265" s="241" t="s">
        <v>56</v>
      </c>
      <c r="BU265" s="241" t="s">
        <v>603</v>
      </c>
      <c r="BV265" s="241" t="s">
        <v>107</v>
      </c>
      <c r="BW265" s="241" t="s">
        <v>127</v>
      </c>
      <c r="CJ265" s="271">
        <f t="shared" si="53"/>
        <v>45334</v>
      </c>
      <c r="CK265" s="272">
        <f t="shared" si="54"/>
        <v>10</v>
      </c>
      <c r="CL265" s="271">
        <f t="shared" si="45"/>
        <v>45334.791666666664</v>
      </c>
      <c r="CM265" s="269">
        <v>4</v>
      </c>
      <c r="CN265" s="269" t="str">
        <f t="shared" si="48"/>
        <v>D+9</v>
      </c>
      <c r="CO265" s="270" t="str">
        <f t="shared" si="49"/>
        <v>4D+9</v>
      </c>
      <c r="CP265" s="260" t="str">
        <f t="shared" si="50"/>
        <v>D+9</v>
      </c>
      <c r="CQ265" s="269" t="s">
        <v>2281</v>
      </c>
      <c r="EK265" s="240"/>
      <c r="EL265" s="220"/>
      <c r="EM265" s="239"/>
      <c r="EN265" s="220"/>
      <c r="EO265" s="220"/>
      <c r="EP265" s="239"/>
      <c r="EQ265" s="239"/>
      <c r="ER265" s="220"/>
      <c r="HH265" s="170">
        <f t="shared" si="52"/>
        <v>2996</v>
      </c>
      <c r="HI265" s="252"/>
      <c r="HJ265" s="171" t="s">
        <v>2306</v>
      </c>
      <c r="HK265" s="171" t="s">
        <v>2307</v>
      </c>
      <c r="HL265" s="171" t="s">
        <v>547</v>
      </c>
      <c r="HM265" s="251" t="s">
        <v>32</v>
      </c>
      <c r="HN265" s="237" t="s">
        <v>494</v>
      </c>
      <c r="HO265" s="238" t="s">
        <v>194</v>
      </c>
      <c r="HP265" s="238" t="s">
        <v>470</v>
      </c>
      <c r="HQ265" s="237" t="s">
        <v>332</v>
      </c>
      <c r="HR265" s="236" t="s">
        <v>107</v>
      </c>
      <c r="HS265" s="250" t="s">
        <v>2202</v>
      </c>
      <c r="HT265" s="238" t="s">
        <v>8</v>
      </c>
      <c r="HU265" s="236" t="s">
        <v>8</v>
      </c>
      <c r="HV265" s="237" t="s">
        <v>101</v>
      </c>
      <c r="HW265" s="236" t="s">
        <v>15</v>
      </c>
    </row>
    <row r="266" spans="5:231" x14ac:dyDescent="0.2"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AF266" s="171" t="s">
        <v>2308</v>
      </c>
      <c r="AG266" s="225" t="s">
        <v>196</v>
      </c>
      <c r="AH266" s="225" t="s">
        <v>197</v>
      </c>
      <c r="AI266" s="225" t="s">
        <v>101</v>
      </c>
      <c r="AJ266" s="225" t="s">
        <v>563</v>
      </c>
      <c r="AL266" s="7"/>
      <c r="AQ266" s="7"/>
      <c r="AR266" s="7"/>
      <c r="AS266" s="7"/>
      <c r="AT266" s="7"/>
      <c r="AU266" s="7"/>
      <c r="AV266" s="7"/>
      <c r="AX266" s="7"/>
      <c r="AY266" s="7"/>
      <c r="AZ266" s="7"/>
      <c r="BA266" s="7"/>
      <c r="BB266" s="7"/>
      <c r="BC266" s="7"/>
      <c r="BD266" s="7"/>
      <c r="BG266" s="7"/>
      <c r="BH266" s="7"/>
      <c r="BI266" s="7"/>
      <c r="BJ266" s="7"/>
      <c r="BK266" s="7"/>
      <c r="BL266" s="7"/>
      <c r="BM266" s="7"/>
      <c r="BP266" s="235" t="str">
        <f t="shared" si="51"/>
        <v>ISN 215</v>
      </c>
      <c r="BQ266" s="225" t="s">
        <v>572</v>
      </c>
      <c r="BR266" s="171">
        <v>215</v>
      </c>
      <c r="BS266" s="171" t="s">
        <v>750</v>
      </c>
      <c r="BT266" s="241" t="s">
        <v>750</v>
      </c>
      <c r="BU266" s="241" t="s">
        <v>750</v>
      </c>
      <c r="BV266" s="241" t="s">
        <v>107</v>
      </c>
      <c r="BW266" s="241" t="s">
        <v>127</v>
      </c>
      <c r="CJ266" s="267">
        <f t="shared" si="53"/>
        <v>45334</v>
      </c>
      <c r="CK266" s="268">
        <f t="shared" si="54"/>
        <v>10</v>
      </c>
      <c r="CL266" s="267">
        <f t="shared" si="45"/>
        <v>45334.833333333336</v>
      </c>
      <c r="CM266" s="265">
        <v>4</v>
      </c>
      <c r="CN266" s="265" t="str">
        <f t="shared" si="48"/>
        <v>D+9</v>
      </c>
      <c r="CO266" s="266" t="str">
        <f t="shared" si="49"/>
        <v>4D+9</v>
      </c>
      <c r="CP266" s="260" t="str">
        <f t="shared" si="50"/>
        <v>D+9</v>
      </c>
      <c r="CQ266" s="265" t="s">
        <v>2281</v>
      </c>
      <c r="EK266" s="240"/>
      <c r="EL266" s="220"/>
      <c r="EM266" s="239"/>
      <c r="EN266" s="220"/>
      <c r="EO266" s="220"/>
      <c r="EP266" s="239"/>
      <c r="EQ266" s="239"/>
      <c r="ER266" s="220"/>
      <c r="HH266" s="170">
        <f t="shared" si="52"/>
        <v>2999</v>
      </c>
      <c r="HI266" s="252"/>
      <c r="HJ266" s="171" t="s">
        <v>2309</v>
      </c>
      <c r="HK266" s="171" t="s">
        <v>2244</v>
      </c>
      <c r="HL266" s="171" t="s">
        <v>661</v>
      </c>
      <c r="HM266" s="251" t="s">
        <v>32</v>
      </c>
      <c r="HN266" s="237" t="s">
        <v>494</v>
      </c>
      <c r="HO266" s="238" t="s">
        <v>194</v>
      </c>
      <c r="HP266" s="238" t="s">
        <v>470</v>
      </c>
      <c r="HQ266" s="237" t="s">
        <v>332</v>
      </c>
      <c r="HR266" s="236" t="s">
        <v>100</v>
      </c>
      <c r="HS266" s="250" t="s">
        <v>705</v>
      </c>
      <c r="HT266" s="238" t="s">
        <v>8</v>
      </c>
      <c r="HU266" s="236" t="s">
        <v>27</v>
      </c>
      <c r="HV266" s="237" t="s">
        <v>101</v>
      </c>
      <c r="HW266" s="236" t="s">
        <v>15</v>
      </c>
    </row>
    <row r="267" spans="5:231" x14ac:dyDescent="0.2"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AF267" s="171" t="s">
        <v>2310</v>
      </c>
      <c r="AG267" s="225" t="s">
        <v>196</v>
      </c>
      <c r="AH267" s="225" t="s">
        <v>197</v>
      </c>
      <c r="AI267" s="225" t="s">
        <v>101</v>
      </c>
      <c r="AJ267" s="225" t="s">
        <v>563</v>
      </c>
      <c r="AL267" s="7"/>
      <c r="AQ267" s="7"/>
      <c r="AR267" s="7"/>
      <c r="AS267" s="7"/>
      <c r="AT267" s="7"/>
      <c r="AU267" s="7"/>
      <c r="AV267" s="7"/>
      <c r="AX267" s="7"/>
      <c r="AY267" s="7"/>
      <c r="AZ267" s="7"/>
      <c r="BA267" s="7"/>
      <c r="BB267" s="7"/>
      <c r="BC267" s="7"/>
      <c r="BD267" s="7"/>
      <c r="BG267" s="7"/>
      <c r="BH267" s="7"/>
      <c r="BI267" s="7"/>
      <c r="BJ267" s="7"/>
      <c r="BK267" s="7"/>
      <c r="BL267" s="7"/>
      <c r="BM267" s="7"/>
      <c r="BP267" s="235" t="str">
        <f t="shared" si="51"/>
        <v>ISN 215 - SALMAC1;</v>
      </c>
      <c r="BQ267" s="225" t="s">
        <v>572</v>
      </c>
      <c r="BR267" s="171" t="s">
        <v>749</v>
      </c>
      <c r="BS267" s="171" t="s">
        <v>750</v>
      </c>
      <c r="BT267" s="241" t="s">
        <v>750</v>
      </c>
      <c r="BU267" s="241" t="s">
        <v>750</v>
      </c>
      <c r="BV267" s="241" t="s">
        <v>107</v>
      </c>
      <c r="BW267" s="241" t="s">
        <v>127</v>
      </c>
      <c r="CJ267" s="267">
        <f t="shared" si="53"/>
        <v>45334</v>
      </c>
      <c r="CK267" s="268">
        <f t="shared" si="54"/>
        <v>10</v>
      </c>
      <c r="CL267" s="267">
        <f t="shared" si="45"/>
        <v>45334.875</v>
      </c>
      <c r="CM267" s="265">
        <v>4</v>
      </c>
      <c r="CN267" s="265" t="str">
        <f t="shared" si="48"/>
        <v>D+9</v>
      </c>
      <c r="CO267" s="266" t="str">
        <f t="shared" si="49"/>
        <v>4D+9</v>
      </c>
      <c r="CP267" s="260" t="str">
        <f t="shared" si="50"/>
        <v>D+9</v>
      </c>
      <c r="CQ267" s="265" t="s">
        <v>2281</v>
      </c>
      <c r="EK267" s="240"/>
      <c r="EL267" s="220"/>
      <c r="EM267" s="239"/>
      <c r="EN267" s="220"/>
      <c r="EO267" s="220"/>
      <c r="EP267" s="239"/>
      <c r="EQ267" s="239"/>
      <c r="ER267" s="220"/>
      <c r="HH267" s="170">
        <f t="shared" si="52"/>
        <v>3000</v>
      </c>
      <c r="HI267" s="252"/>
      <c r="HJ267" s="171" t="s">
        <v>2311</v>
      </c>
      <c r="HK267" s="171" t="s">
        <v>524</v>
      </c>
      <c r="HL267" s="171" t="s">
        <v>493</v>
      </c>
      <c r="HM267" s="251" t="s">
        <v>32</v>
      </c>
      <c r="HN267" s="237" t="s">
        <v>494</v>
      </c>
      <c r="HO267" s="238" t="s">
        <v>194</v>
      </c>
      <c r="HP267" s="238" t="s">
        <v>470</v>
      </c>
      <c r="HQ267" s="237" t="s">
        <v>332</v>
      </c>
      <c r="HR267" s="236" t="s">
        <v>100</v>
      </c>
      <c r="HS267" s="250" t="s">
        <v>525</v>
      </c>
      <c r="HT267" s="238" t="s">
        <v>8</v>
      </c>
      <c r="HU267" s="236" t="s">
        <v>29</v>
      </c>
      <c r="HV267" s="237" t="s">
        <v>101</v>
      </c>
      <c r="HW267" s="236" t="s">
        <v>15</v>
      </c>
    </row>
    <row r="268" spans="5:231" x14ac:dyDescent="0.2"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AF268" s="171" t="s">
        <v>2312</v>
      </c>
      <c r="AG268" s="225" t="s">
        <v>196</v>
      </c>
      <c r="AH268" s="225" t="s">
        <v>197</v>
      </c>
      <c r="AI268" s="225" t="s">
        <v>101</v>
      </c>
      <c r="AJ268" s="225" t="s">
        <v>563</v>
      </c>
      <c r="AL268" s="7"/>
      <c r="AQ268" s="7"/>
      <c r="AR268" s="7"/>
      <c r="AS268" s="7"/>
      <c r="AT268" s="7"/>
      <c r="AU268" s="7"/>
      <c r="AV268" s="7"/>
      <c r="AX268" s="7"/>
      <c r="AY268" s="7"/>
      <c r="AZ268" s="7"/>
      <c r="BA268" s="7"/>
      <c r="BB268" s="7"/>
      <c r="BC268" s="7"/>
      <c r="BD268" s="7"/>
      <c r="BG268" s="7"/>
      <c r="BH268" s="7"/>
      <c r="BI268" s="7"/>
      <c r="BJ268" s="7"/>
      <c r="BK268" s="7"/>
      <c r="BL268" s="7"/>
      <c r="BM268" s="7"/>
      <c r="BP268" s="235" t="str">
        <f t="shared" si="51"/>
        <v>ISN SALMAC1</v>
      </c>
      <c r="BQ268" s="225" t="s">
        <v>572</v>
      </c>
      <c r="BR268" s="171" t="s">
        <v>876</v>
      </c>
      <c r="BS268" s="171" t="s">
        <v>56</v>
      </c>
      <c r="BT268" s="253" t="s">
        <v>56</v>
      </c>
      <c r="BU268" s="253" t="s">
        <v>56</v>
      </c>
      <c r="BV268" s="241" t="s">
        <v>107</v>
      </c>
      <c r="BW268" s="241" t="s">
        <v>127</v>
      </c>
      <c r="CJ268" s="267">
        <f t="shared" si="53"/>
        <v>45334</v>
      </c>
      <c r="CK268" s="268">
        <f t="shared" si="54"/>
        <v>10</v>
      </c>
      <c r="CL268" s="267">
        <f t="shared" si="45"/>
        <v>45334.916666666664</v>
      </c>
      <c r="CM268" s="265">
        <v>4</v>
      </c>
      <c r="CN268" s="265" t="str">
        <f t="shared" si="48"/>
        <v>D+9</v>
      </c>
      <c r="CO268" s="266" t="str">
        <f t="shared" si="49"/>
        <v>4D+9</v>
      </c>
      <c r="CP268" s="260" t="str">
        <f t="shared" si="50"/>
        <v>D+9</v>
      </c>
      <c r="CQ268" s="265" t="s">
        <v>2281</v>
      </c>
      <c r="EK268" s="240"/>
      <c r="EL268" s="220"/>
      <c r="EM268" s="239"/>
      <c r="EN268" s="220"/>
      <c r="EO268" s="220"/>
      <c r="EP268" s="239"/>
      <c r="EQ268" s="239"/>
      <c r="ER268" s="220"/>
      <c r="HH268" s="170">
        <f t="shared" si="52"/>
        <v>3001</v>
      </c>
      <c r="HI268" s="252"/>
      <c r="HJ268" s="171" t="s">
        <v>2313</v>
      </c>
      <c r="HK268" s="171" t="s">
        <v>2307</v>
      </c>
      <c r="HL268" s="171" t="s">
        <v>547</v>
      </c>
      <c r="HM268" s="251" t="s">
        <v>32</v>
      </c>
      <c r="HN268" s="237" t="s">
        <v>494</v>
      </c>
      <c r="HO268" s="238" t="s">
        <v>194</v>
      </c>
      <c r="HP268" s="238" t="s">
        <v>470</v>
      </c>
      <c r="HQ268" s="237" t="s">
        <v>332</v>
      </c>
      <c r="HR268" s="236" t="s">
        <v>107</v>
      </c>
      <c r="HS268" s="250" t="s">
        <v>2202</v>
      </c>
      <c r="HT268" s="238" t="s">
        <v>8</v>
      </c>
      <c r="HU268" s="236" t="s">
        <v>8</v>
      </c>
      <c r="HV268" s="237" t="s">
        <v>101</v>
      </c>
      <c r="HW268" s="236" t="s">
        <v>15</v>
      </c>
    </row>
    <row r="269" spans="5:231" x14ac:dyDescent="0.2"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AF269" s="171" t="s">
        <v>2314</v>
      </c>
      <c r="AG269" s="225" t="s">
        <v>196</v>
      </c>
      <c r="AH269" s="225" t="s">
        <v>197</v>
      </c>
      <c r="AI269" s="225" t="s">
        <v>101</v>
      </c>
      <c r="AJ269" s="225" t="s">
        <v>563</v>
      </c>
      <c r="AL269" s="7"/>
      <c r="AQ269" s="7"/>
      <c r="AR269" s="7"/>
      <c r="AS269" s="7"/>
      <c r="AT269" s="7"/>
      <c r="AU269" s="7"/>
      <c r="AV269" s="7"/>
      <c r="AX269" s="7"/>
      <c r="AY269" s="7"/>
      <c r="AZ269" s="7"/>
      <c r="BA269" s="7"/>
      <c r="BB269" s="7"/>
      <c r="BC269" s="7"/>
      <c r="BD269" s="7"/>
      <c r="BG269" s="7"/>
      <c r="BH269" s="7"/>
      <c r="BI269" s="7"/>
      <c r="BJ269" s="7"/>
      <c r="BK269" s="7"/>
      <c r="BL269" s="7"/>
      <c r="BM269" s="7"/>
      <c r="BP269" s="235" t="str">
        <f t="shared" si="51"/>
        <v>ISN 11</v>
      </c>
      <c r="BQ269" s="225" t="s">
        <v>572</v>
      </c>
      <c r="BR269" s="171">
        <v>11</v>
      </c>
      <c r="BS269" s="171" t="s">
        <v>580</v>
      </c>
      <c r="BT269" s="241" t="s">
        <v>580</v>
      </c>
      <c r="BU269" s="241" t="s">
        <v>580</v>
      </c>
      <c r="BV269" s="241" t="s">
        <v>100</v>
      </c>
      <c r="BW269" s="241" t="s">
        <v>100</v>
      </c>
      <c r="CJ269" s="267">
        <f t="shared" si="53"/>
        <v>45334</v>
      </c>
      <c r="CK269" s="268">
        <f t="shared" si="54"/>
        <v>10</v>
      </c>
      <c r="CL269" s="267">
        <f t="shared" si="45"/>
        <v>45334.958333333336</v>
      </c>
      <c r="CM269" s="265">
        <v>4</v>
      </c>
      <c r="CN269" s="265" t="str">
        <f t="shared" si="48"/>
        <v>D+9</v>
      </c>
      <c r="CO269" s="266" t="str">
        <f t="shared" si="49"/>
        <v>4D+9</v>
      </c>
      <c r="CP269" s="260" t="str">
        <f t="shared" si="50"/>
        <v>D+9</v>
      </c>
      <c r="CQ269" s="265" t="s">
        <v>2281</v>
      </c>
      <c r="EK269" s="240"/>
      <c r="EL269" s="220"/>
      <c r="EM269" s="239"/>
      <c r="EN269" s="220"/>
      <c r="EO269" s="220"/>
      <c r="EP269" s="239"/>
      <c r="EQ269" s="239"/>
      <c r="ER269" s="220"/>
      <c r="HH269" s="170">
        <f t="shared" si="52"/>
        <v>3002</v>
      </c>
      <c r="HI269" s="252"/>
      <c r="HJ269" s="171" t="s">
        <v>2315</v>
      </c>
      <c r="HK269" s="171" t="s">
        <v>2307</v>
      </c>
      <c r="HL269" s="171" t="s">
        <v>547</v>
      </c>
      <c r="HM269" s="251" t="s">
        <v>32</v>
      </c>
      <c r="HN269" s="237" t="s">
        <v>494</v>
      </c>
      <c r="HO269" s="238" t="s">
        <v>194</v>
      </c>
      <c r="HP269" s="238" t="s">
        <v>470</v>
      </c>
      <c r="HQ269" s="237" t="s">
        <v>332</v>
      </c>
      <c r="HR269" s="236" t="s">
        <v>107</v>
      </c>
      <c r="HS269" s="250" t="s">
        <v>2202</v>
      </c>
      <c r="HT269" s="238" t="s">
        <v>8</v>
      </c>
      <c r="HU269" s="236" t="s">
        <v>8</v>
      </c>
      <c r="HV269" s="237" t="s">
        <v>101</v>
      </c>
      <c r="HW269" s="236" t="s">
        <v>15</v>
      </c>
    </row>
    <row r="270" spans="5:231" ht="11.25" customHeight="1" x14ac:dyDescent="0.2"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AF270" s="171" t="s">
        <v>2316</v>
      </c>
      <c r="AG270" s="225" t="s">
        <v>196</v>
      </c>
      <c r="AH270" s="225" t="s">
        <v>197</v>
      </c>
      <c r="AI270" s="225" t="s">
        <v>101</v>
      </c>
      <c r="AJ270" s="225" t="s">
        <v>563</v>
      </c>
      <c r="AL270" s="7"/>
      <c r="AQ270" s="7"/>
      <c r="AR270" s="7"/>
      <c r="AS270" s="7"/>
      <c r="AT270" s="7"/>
      <c r="AU270" s="7"/>
      <c r="AV270" s="7"/>
      <c r="AX270" s="7"/>
      <c r="AY270" s="7"/>
      <c r="AZ270" s="7"/>
      <c r="BA270" s="7"/>
      <c r="BB270" s="7"/>
      <c r="BC270" s="7"/>
      <c r="BD270" s="7"/>
      <c r="BG270" s="7"/>
      <c r="BH270" s="7"/>
      <c r="BI270" s="7"/>
      <c r="BJ270" s="7"/>
      <c r="BK270" s="7"/>
      <c r="BL270" s="7"/>
      <c r="BM270" s="7"/>
      <c r="BP270" s="235" t="str">
        <f t="shared" si="51"/>
        <v>ISN 100</v>
      </c>
      <c r="BQ270" s="225" t="s">
        <v>572</v>
      </c>
      <c r="BR270" s="171">
        <v>100</v>
      </c>
      <c r="BS270" s="171" t="s">
        <v>26</v>
      </c>
      <c r="BT270" s="241" t="s">
        <v>26</v>
      </c>
      <c r="BU270" s="241" t="s">
        <v>26</v>
      </c>
      <c r="BV270" s="241" t="s">
        <v>107</v>
      </c>
      <c r="BW270" s="241" t="s">
        <v>127</v>
      </c>
      <c r="CJ270" s="263">
        <f t="shared" si="53"/>
        <v>45334</v>
      </c>
      <c r="CK270" s="264">
        <f t="shared" si="54"/>
        <v>10</v>
      </c>
      <c r="CL270" s="263">
        <f t="shared" si="45"/>
        <v>45335</v>
      </c>
      <c r="CM270" s="262">
        <v>4</v>
      </c>
      <c r="CN270" s="262" t="str">
        <f t="shared" si="48"/>
        <v>D+9</v>
      </c>
      <c r="CO270" s="261" t="str">
        <f t="shared" si="49"/>
        <v>4D+9</v>
      </c>
      <c r="CP270" s="260" t="str">
        <f t="shared" si="50"/>
        <v>D+9</v>
      </c>
      <c r="CQ270" s="254" t="s">
        <v>2317</v>
      </c>
      <c r="EK270" s="240"/>
      <c r="EL270" s="220"/>
      <c r="EM270" s="239"/>
      <c r="EN270" s="220"/>
      <c r="EO270" s="220"/>
      <c r="EP270" s="239"/>
      <c r="EQ270" s="239"/>
      <c r="ER270" s="220"/>
      <c r="HH270" s="170">
        <f t="shared" si="52"/>
        <v>3004</v>
      </c>
      <c r="HI270" s="252"/>
      <c r="HJ270" s="171" t="s">
        <v>2318</v>
      </c>
      <c r="HK270" s="171" t="s">
        <v>2307</v>
      </c>
      <c r="HL270" s="171" t="s">
        <v>547</v>
      </c>
      <c r="HM270" s="251" t="s">
        <v>32</v>
      </c>
      <c r="HN270" s="237" t="s">
        <v>494</v>
      </c>
      <c r="HO270" s="238" t="s">
        <v>194</v>
      </c>
      <c r="HP270" s="238" t="s">
        <v>470</v>
      </c>
      <c r="HQ270" s="237" t="s">
        <v>332</v>
      </c>
      <c r="HR270" s="236" t="s">
        <v>107</v>
      </c>
      <c r="HS270" s="250" t="s">
        <v>2202</v>
      </c>
      <c r="HT270" s="238" t="s">
        <v>8</v>
      </c>
      <c r="HU270" s="236" t="s">
        <v>8</v>
      </c>
      <c r="HV270" s="237" t="s">
        <v>101</v>
      </c>
      <c r="HW270" s="236" t="s">
        <v>15</v>
      </c>
    </row>
    <row r="271" spans="5:231" ht="11.25" customHeight="1" x14ac:dyDescent="0.2"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AF271" s="171" t="s">
        <v>2319</v>
      </c>
      <c r="AG271" s="225" t="s">
        <v>196</v>
      </c>
      <c r="AH271" s="225" t="s">
        <v>197</v>
      </c>
      <c r="AI271" s="225" t="s">
        <v>101</v>
      </c>
      <c r="AJ271" s="225" t="s">
        <v>563</v>
      </c>
      <c r="AL271" s="7"/>
      <c r="AQ271" s="7"/>
      <c r="AR271" s="7"/>
      <c r="AS271" s="7"/>
      <c r="AT271" s="7"/>
      <c r="AU271" s="7"/>
      <c r="AV271" s="7"/>
      <c r="AX271" s="7"/>
      <c r="AY271" s="7"/>
      <c r="AZ271" s="7"/>
      <c r="BA271" s="7"/>
      <c r="BB271" s="7"/>
      <c r="BC271" s="7"/>
      <c r="BD271" s="7"/>
      <c r="BG271" s="7"/>
      <c r="BH271" s="7"/>
      <c r="BI271" s="7"/>
      <c r="BJ271" s="7"/>
      <c r="BK271" s="7"/>
      <c r="BL271" s="7"/>
      <c r="BM271" s="7"/>
      <c r="BP271" s="235" t="str">
        <f t="shared" si="51"/>
        <v>ISN 100 - ARM.12-A;</v>
      </c>
      <c r="BQ271" s="225" t="s">
        <v>572</v>
      </c>
      <c r="BR271" s="171" t="s">
        <v>598</v>
      </c>
      <c r="BS271" s="171" t="s">
        <v>26</v>
      </c>
      <c r="BT271" s="241" t="s">
        <v>26</v>
      </c>
      <c r="BU271" s="241" t="s">
        <v>26</v>
      </c>
      <c r="BV271" s="241" t="s">
        <v>107</v>
      </c>
      <c r="BW271" s="241" t="s">
        <v>127</v>
      </c>
      <c r="CJ271" s="256">
        <f t="shared" si="53"/>
        <v>45335</v>
      </c>
      <c r="CK271" s="257">
        <f t="shared" si="54"/>
        <v>11</v>
      </c>
      <c r="CL271" s="256">
        <f t="shared" si="45"/>
        <v>45335.041666666664</v>
      </c>
      <c r="CM271" s="254">
        <v>1</v>
      </c>
      <c r="CN271" s="254" t="str">
        <f t="shared" si="48"/>
        <v>D+10</v>
      </c>
      <c r="CO271" s="255" t="str">
        <f t="shared" si="49"/>
        <v>1D+10</v>
      </c>
      <c r="CP271" s="260" t="str">
        <f t="shared" si="50"/>
        <v>D+9</v>
      </c>
      <c r="CQ271" s="254" t="s">
        <v>2317</v>
      </c>
      <c r="EK271" s="240"/>
      <c r="EL271" s="220"/>
      <c r="EM271" s="239"/>
      <c r="EN271" s="220"/>
      <c r="EO271" s="220"/>
      <c r="EP271" s="239"/>
      <c r="EQ271" s="239"/>
      <c r="ER271" s="220"/>
      <c r="HH271" s="170">
        <f t="shared" si="52"/>
        <v>3005</v>
      </c>
      <c r="HI271" s="252"/>
      <c r="HJ271" s="171" t="s">
        <v>2320</v>
      </c>
      <c r="HK271" s="171" t="s">
        <v>722</v>
      </c>
      <c r="HL271" s="171" t="s">
        <v>547</v>
      </c>
      <c r="HM271" s="251" t="s">
        <v>32</v>
      </c>
      <c r="HN271" s="237" t="s">
        <v>494</v>
      </c>
      <c r="HO271" s="238" t="s">
        <v>194</v>
      </c>
      <c r="HP271" s="238" t="s">
        <v>470</v>
      </c>
      <c r="HQ271" s="237" t="s">
        <v>332</v>
      </c>
      <c r="HR271" s="236" t="s">
        <v>107</v>
      </c>
      <c r="HS271" s="250" t="s">
        <v>723</v>
      </c>
      <c r="HT271" s="238" t="s">
        <v>8</v>
      </c>
      <c r="HU271" s="236" t="s">
        <v>8</v>
      </c>
      <c r="HV271" s="237" t="s">
        <v>101</v>
      </c>
      <c r="HW271" s="236" t="s">
        <v>15</v>
      </c>
    </row>
    <row r="272" spans="5:231" x14ac:dyDescent="0.2"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AF272" s="171" t="s">
        <v>2321</v>
      </c>
      <c r="AG272" s="225" t="s">
        <v>2253</v>
      </c>
      <c r="AH272" s="225" t="s">
        <v>197</v>
      </c>
      <c r="AI272" s="225" t="s">
        <v>101</v>
      </c>
      <c r="AJ272" s="225" t="s">
        <v>2253</v>
      </c>
      <c r="AL272" s="7"/>
      <c r="AQ272" s="7"/>
      <c r="AR272" s="7"/>
      <c r="AS272" s="7"/>
      <c r="AT272" s="7"/>
      <c r="AU272" s="7"/>
      <c r="AV272" s="7"/>
      <c r="AX272" s="7"/>
      <c r="AY272" s="7"/>
      <c r="AZ272" s="7"/>
      <c r="BA272" s="7"/>
      <c r="BB272" s="7"/>
      <c r="BC272" s="7"/>
      <c r="BD272" s="7"/>
      <c r="BG272" s="7"/>
      <c r="BH272" s="7"/>
      <c r="BI272" s="7"/>
      <c r="BJ272" s="7"/>
      <c r="BK272" s="7"/>
      <c r="BL272" s="7"/>
      <c r="BM272" s="7"/>
      <c r="BP272" s="235" t="str">
        <f t="shared" si="51"/>
        <v>ISN ARM.12-A</v>
      </c>
      <c r="BQ272" s="225" t="s">
        <v>572</v>
      </c>
      <c r="BR272" s="171" t="s">
        <v>892</v>
      </c>
      <c r="BS272" s="171" t="s">
        <v>26</v>
      </c>
      <c r="BT272" s="241" t="s">
        <v>26</v>
      </c>
      <c r="BU272" s="241" t="s">
        <v>26</v>
      </c>
      <c r="BV272" s="241" t="s">
        <v>107</v>
      </c>
      <c r="BW272" s="241" t="s">
        <v>127</v>
      </c>
      <c r="CJ272" s="248">
        <f t="shared" si="53"/>
        <v>45335</v>
      </c>
      <c r="CK272" s="249">
        <f t="shared" si="54"/>
        <v>11</v>
      </c>
      <c r="CL272" s="248">
        <f t="shared" si="45"/>
        <v>45335.083333333336</v>
      </c>
      <c r="CM272" s="215">
        <v>1</v>
      </c>
      <c r="CN272" s="215" t="str">
        <f t="shared" si="48"/>
        <v>D+10</v>
      </c>
      <c r="CO272" s="219" t="str">
        <f t="shared" si="49"/>
        <v>1D+10</v>
      </c>
      <c r="CP272" s="260" t="str">
        <f t="shared" si="50"/>
        <v>D+9</v>
      </c>
      <c r="CQ272" s="215" t="s">
        <v>2317</v>
      </c>
      <c r="EK272" s="240"/>
      <c r="EL272" s="220"/>
      <c r="EM272" s="239"/>
      <c r="EN272" s="220"/>
      <c r="EO272" s="220"/>
      <c r="EP272" s="239"/>
      <c r="EQ272" s="239"/>
      <c r="ER272" s="220"/>
      <c r="HH272" s="170">
        <f t="shared" si="52"/>
        <v>3006</v>
      </c>
      <c r="HI272" s="252"/>
      <c r="HJ272" s="171" t="s">
        <v>2322</v>
      </c>
      <c r="HK272" s="171" t="s">
        <v>722</v>
      </c>
      <c r="HL272" s="171" t="s">
        <v>547</v>
      </c>
      <c r="HM272" s="251" t="s">
        <v>32</v>
      </c>
      <c r="HN272" s="237" t="s">
        <v>494</v>
      </c>
      <c r="HO272" s="238" t="s">
        <v>194</v>
      </c>
      <c r="HP272" s="238" t="s">
        <v>470</v>
      </c>
      <c r="HQ272" s="237" t="s">
        <v>332</v>
      </c>
      <c r="HR272" s="236" t="s">
        <v>107</v>
      </c>
      <c r="HS272" s="250" t="s">
        <v>723</v>
      </c>
      <c r="HT272" s="238" t="s">
        <v>8</v>
      </c>
      <c r="HU272" s="236" t="s">
        <v>8</v>
      </c>
      <c r="HV272" s="237" t="s">
        <v>101</v>
      </c>
      <c r="HW272" s="236" t="s">
        <v>15</v>
      </c>
    </row>
    <row r="273" spans="5:231" x14ac:dyDescent="0.2"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AF273" s="171" t="s">
        <v>2323</v>
      </c>
      <c r="AG273" s="225" t="s">
        <v>2253</v>
      </c>
      <c r="AH273" s="225" t="s">
        <v>197</v>
      </c>
      <c r="AI273" s="225" t="s">
        <v>101</v>
      </c>
      <c r="AJ273" s="225" t="s">
        <v>2253</v>
      </c>
      <c r="AL273" s="7"/>
      <c r="AQ273" s="7"/>
      <c r="AR273" s="7"/>
      <c r="AS273" s="7"/>
      <c r="AT273" s="7"/>
      <c r="AU273" s="7"/>
      <c r="AV273" s="7"/>
      <c r="AX273" s="7"/>
      <c r="AY273" s="7"/>
      <c r="AZ273" s="7"/>
      <c r="BA273" s="7"/>
      <c r="BB273" s="7"/>
      <c r="BC273" s="7"/>
      <c r="BD273" s="7"/>
      <c r="BG273" s="7"/>
      <c r="BH273" s="7"/>
      <c r="BI273" s="7"/>
      <c r="BJ273" s="7"/>
      <c r="BK273" s="7"/>
      <c r="BL273" s="7"/>
      <c r="BM273" s="7"/>
      <c r="BP273" s="235" t="str">
        <f t="shared" si="51"/>
        <v>ISN T12A</v>
      </c>
      <c r="BQ273" s="225" t="s">
        <v>572</v>
      </c>
      <c r="BR273" s="171" t="s">
        <v>26</v>
      </c>
      <c r="BS273" s="171" t="s">
        <v>26</v>
      </c>
      <c r="BT273" s="241" t="s">
        <v>26</v>
      </c>
      <c r="BU273" s="241" t="s">
        <v>26</v>
      </c>
      <c r="BV273" s="241" t="s">
        <v>107</v>
      </c>
      <c r="BW273" s="241" t="s">
        <v>127</v>
      </c>
      <c r="CJ273" s="248">
        <f t="shared" si="53"/>
        <v>45335</v>
      </c>
      <c r="CK273" s="249">
        <f t="shared" si="54"/>
        <v>11</v>
      </c>
      <c r="CL273" s="248">
        <f t="shared" si="45"/>
        <v>45335.125</v>
      </c>
      <c r="CM273" s="215">
        <v>1</v>
      </c>
      <c r="CN273" s="215" t="str">
        <f t="shared" si="48"/>
        <v>D+10</v>
      </c>
      <c r="CO273" s="219" t="str">
        <f t="shared" si="49"/>
        <v>1D+10</v>
      </c>
      <c r="CP273" s="260" t="str">
        <f t="shared" si="50"/>
        <v>D+9</v>
      </c>
      <c r="CQ273" s="215" t="s">
        <v>2317</v>
      </c>
      <c r="EK273" s="240"/>
      <c r="EL273" s="220"/>
      <c r="EM273" s="239"/>
      <c r="EN273" s="220"/>
      <c r="EO273" s="220"/>
      <c r="EP273" s="239"/>
      <c r="EQ273" s="239"/>
      <c r="ER273" s="220"/>
      <c r="HH273" s="170">
        <f t="shared" si="52"/>
        <v>2503</v>
      </c>
      <c r="HI273" s="252"/>
      <c r="HJ273" s="171" t="s">
        <v>2324</v>
      </c>
      <c r="HK273" s="171" t="s">
        <v>1143</v>
      </c>
      <c r="HL273" s="171" t="s">
        <v>1118</v>
      </c>
      <c r="HM273" s="251" t="s">
        <v>32</v>
      </c>
      <c r="HN273" s="237" t="s">
        <v>494</v>
      </c>
      <c r="HO273" s="238" t="s">
        <v>194</v>
      </c>
      <c r="HP273" s="238" t="s">
        <v>470</v>
      </c>
      <c r="HQ273" s="237" t="s">
        <v>650</v>
      </c>
      <c r="HR273" s="236" t="s">
        <v>100</v>
      </c>
      <c r="HS273" s="250" t="s">
        <v>495</v>
      </c>
      <c r="HT273" s="238" t="s">
        <v>8</v>
      </c>
      <c r="HU273" s="236" t="s">
        <v>29</v>
      </c>
      <c r="HV273" s="237" t="s">
        <v>101</v>
      </c>
      <c r="HW273" s="236" t="s">
        <v>16</v>
      </c>
    </row>
    <row r="274" spans="5:231" x14ac:dyDescent="0.2"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AF274" s="171" t="s">
        <v>2325</v>
      </c>
      <c r="AG274" s="225" t="s">
        <v>2253</v>
      </c>
      <c r="AH274" s="225" t="s">
        <v>197</v>
      </c>
      <c r="AI274" s="225" t="s">
        <v>101</v>
      </c>
      <c r="AJ274" s="225" t="s">
        <v>2253</v>
      </c>
      <c r="AL274" s="7"/>
      <c r="AQ274" s="7"/>
      <c r="AR274" s="7"/>
      <c r="AS274" s="7"/>
      <c r="AT274" s="7"/>
      <c r="AU274" s="7"/>
      <c r="AV274" s="7"/>
      <c r="AX274" s="7"/>
      <c r="AY274" s="7"/>
      <c r="AZ274" s="7"/>
      <c r="BA274" s="7"/>
      <c r="BB274" s="7"/>
      <c r="BC274" s="7"/>
      <c r="BD274" s="7"/>
      <c r="BG274" s="7"/>
      <c r="BH274" s="7"/>
      <c r="BI274" s="7"/>
      <c r="BJ274" s="7"/>
      <c r="BK274" s="7"/>
      <c r="BL274" s="7"/>
      <c r="BM274" s="7"/>
      <c r="BP274" s="235" t="str">
        <f t="shared" si="51"/>
        <v>ISN 406</v>
      </c>
      <c r="BQ274" s="225" t="s">
        <v>572</v>
      </c>
      <c r="BR274" s="171">
        <v>406</v>
      </c>
      <c r="BS274" s="171" t="s">
        <v>54</v>
      </c>
      <c r="BT274" s="241" t="s">
        <v>106</v>
      </c>
      <c r="BU274" s="241" t="s">
        <v>106</v>
      </c>
      <c r="BV274" s="241" t="s">
        <v>107</v>
      </c>
      <c r="BW274" s="241" t="s">
        <v>125</v>
      </c>
      <c r="CJ274" s="248">
        <f t="shared" si="53"/>
        <v>45335</v>
      </c>
      <c r="CK274" s="249">
        <f t="shared" si="54"/>
        <v>11</v>
      </c>
      <c r="CL274" s="248">
        <f t="shared" si="45"/>
        <v>45335.166666666664</v>
      </c>
      <c r="CM274" s="215">
        <v>1</v>
      </c>
      <c r="CN274" s="215" t="str">
        <f t="shared" si="48"/>
        <v>D+10</v>
      </c>
      <c r="CO274" s="219" t="str">
        <f t="shared" si="49"/>
        <v>1D+10</v>
      </c>
      <c r="CP274" s="260" t="str">
        <f t="shared" si="50"/>
        <v>D+9</v>
      </c>
      <c r="CQ274" s="215" t="s">
        <v>2317</v>
      </c>
      <c r="EK274" s="240"/>
      <c r="EL274" s="220"/>
      <c r="EM274" s="239"/>
      <c r="EN274" s="220"/>
      <c r="EO274" s="220"/>
      <c r="EP274" s="239"/>
      <c r="EQ274" s="239"/>
      <c r="ER274" s="220"/>
      <c r="HH274" s="170">
        <f t="shared" si="52"/>
        <v>2666</v>
      </c>
      <c r="HI274" s="252"/>
      <c r="HJ274" s="171" t="s">
        <v>2326</v>
      </c>
      <c r="HK274" s="171" t="s">
        <v>1117</v>
      </c>
      <c r="HL274" s="171" t="s">
        <v>1118</v>
      </c>
      <c r="HM274" s="251" t="s">
        <v>32</v>
      </c>
      <c r="HN274" s="237" t="s">
        <v>494</v>
      </c>
      <c r="HO274" s="238" t="s">
        <v>194</v>
      </c>
      <c r="HP274" s="238" t="s">
        <v>470</v>
      </c>
      <c r="HQ274" s="237" t="s">
        <v>650</v>
      </c>
      <c r="HR274" s="236" t="s">
        <v>100</v>
      </c>
      <c r="HS274" s="250" t="s">
        <v>525</v>
      </c>
      <c r="HT274" s="238" t="s">
        <v>8</v>
      </c>
      <c r="HU274" s="236" t="s">
        <v>29</v>
      </c>
      <c r="HV274" s="237" t="s">
        <v>101</v>
      </c>
      <c r="HW274" s="236" t="s">
        <v>16</v>
      </c>
    </row>
    <row r="275" spans="5:231" x14ac:dyDescent="0.2"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AF275" s="171" t="s">
        <v>2327</v>
      </c>
      <c r="AG275" s="225" t="s">
        <v>2253</v>
      </c>
      <c r="AH275" s="225" t="s">
        <v>197</v>
      </c>
      <c r="AI275" s="225" t="s">
        <v>101</v>
      </c>
      <c r="AJ275" s="225" t="s">
        <v>2253</v>
      </c>
      <c r="AL275" s="7"/>
      <c r="AQ275" s="7"/>
      <c r="AR275" s="7"/>
      <c r="AS275" s="7"/>
      <c r="AT275" s="7"/>
      <c r="AU275" s="7"/>
      <c r="AV275" s="7"/>
      <c r="AX275" s="7"/>
      <c r="AY275" s="7"/>
      <c r="AZ275" s="7"/>
      <c r="BA275" s="7"/>
      <c r="BB275" s="7"/>
      <c r="BC275" s="7"/>
      <c r="BD275" s="7"/>
      <c r="BG275" s="7"/>
      <c r="BH275" s="7"/>
      <c r="BI275" s="7"/>
      <c r="BJ275" s="7"/>
      <c r="BK275" s="7"/>
      <c r="BL275" s="7"/>
      <c r="BM275" s="7"/>
      <c r="BP275" s="235" t="str">
        <f t="shared" si="51"/>
        <v>ISN 406 - ARM.XXXIX;</v>
      </c>
      <c r="BQ275" s="225" t="s">
        <v>572</v>
      </c>
      <c r="BR275" s="171" t="s">
        <v>617</v>
      </c>
      <c r="BS275" s="171" t="s">
        <v>54</v>
      </c>
      <c r="BT275" s="241" t="s">
        <v>106</v>
      </c>
      <c r="BU275" s="241" t="s">
        <v>106</v>
      </c>
      <c r="BV275" s="241" t="s">
        <v>107</v>
      </c>
      <c r="BW275" s="241" t="s">
        <v>125</v>
      </c>
      <c r="CJ275" s="248">
        <f t="shared" si="53"/>
        <v>45335</v>
      </c>
      <c r="CK275" s="249">
        <f t="shared" si="54"/>
        <v>11</v>
      </c>
      <c r="CL275" s="248">
        <f t="shared" si="45"/>
        <v>45335.208333333336</v>
      </c>
      <c r="CM275" s="215">
        <v>1</v>
      </c>
      <c r="CN275" s="215" t="str">
        <f t="shared" si="48"/>
        <v>D+10</v>
      </c>
      <c r="CO275" s="219" t="str">
        <f t="shared" si="49"/>
        <v>1D+10</v>
      </c>
      <c r="CP275" s="260" t="str">
        <f t="shared" si="50"/>
        <v>D+9</v>
      </c>
      <c r="CQ275" s="215" t="s">
        <v>2317</v>
      </c>
      <c r="EK275" s="240"/>
      <c r="EL275" s="220"/>
      <c r="EM275" s="239"/>
      <c r="EN275" s="220"/>
      <c r="EO275" s="220"/>
      <c r="EP275" s="239"/>
      <c r="EQ275" s="239"/>
      <c r="ER275" s="220"/>
      <c r="HH275" s="170">
        <f t="shared" si="52"/>
        <v>2678</v>
      </c>
      <c r="HI275" s="252" t="s">
        <v>2328</v>
      </c>
      <c r="HJ275" s="171" t="s">
        <v>2329</v>
      </c>
      <c r="HK275" s="171" t="s">
        <v>1751</v>
      </c>
      <c r="HL275" s="171" t="s">
        <v>1105</v>
      </c>
      <c r="HM275" s="251" t="s">
        <v>167</v>
      </c>
      <c r="HN275" s="237" t="s">
        <v>494</v>
      </c>
      <c r="HO275" s="238" t="s">
        <v>194</v>
      </c>
      <c r="HP275" s="238" t="s">
        <v>470</v>
      </c>
      <c r="HQ275" s="237" t="s">
        <v>650</v>
      </c>
      <c r="HR275" s="236" t="s">
        <v>107</v>
      </c>
      <c r="HS275" s="250" t="s">
        <v>557</v>
      </c>
      <c r="HT275" s="238" t="s">
        <v>8</v>
      </c>
      <c r="HU275" s="236" t="s">
        <v>53</v>
      </c>
      <c r="HV275" s="237" t="s">
        <v>101</v>
      </c>
      <c r="HW275" s="236" t="s">
        <v>16</v>
      </c>
    </row>
    <row r="276" spans="5:231" x14ac:dyDescent="0.2"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AF276" s="171" t="s">
        <v>2330</v>
      </c>
      <c r="AG276" s="225" t="s">
        <v>2253</v>
      </c>
      <c r="AH276" s="225" t="s">
        <v>197</v>
      </c>
      <c r="AI276" s="225" t="s">
        <v>101</v>
      </c>
      <c r="AJ276" s="225" t="s">
        <v>2253</v>
      </c>
      <c r="AL276" s="7"/>
      <c r="AQ276" s="7"/>
      <c r="AR276" s="7"/>
      <c r="AS276" s="7"/>
      <c r="AT276" s="7"/>
      <c r="AU276" s="7"/>
      <c r="AV276" s="7"/>
      <c r="AX276" s="7"/>
      <c r="AY276" s="7"/>
      <c r="AZ276" s="7"/>
      <c r="BA276" s="7"/>
      <c r="BB276" s="7"/>
      <c r="BC276" s="7"/>
      <c r="BD276" s="7"/>
      <c r="BG276" s="7"/>
      <c r="BH276" s="7"/>
      <c r="BI276" s="7"/>
      <c r="BJ276" s="7"/>
      <c r="BK276" s="7"/>
      <c r="BL276" s="7"/>
      <c r="BM276" s="7"/>
      <c r="BP276" s="235" t="str">
        <f t="shared" si="51"/>
        <v>ISN ARM.XXXIX</v>
      </c>
      <c r="BQ276" s="225" t="s">
        <v>572</v>
      </c>
      <c r="BR276" s="171" t="s">
        <v>597</v>
      </c>
      <c r="BS276" s="171" t="s">
        <v>54</v>
      </c>
      <c r="BT276" s="241" t="s">
        <v>106</v>
      </c>
      <c r="BU276" s="241" t="s">
        <v>106</v>
      </c>
      <c r="BV276" s="241" t="s">
        <v>107</v>
      </c>
      <c r="BW276" s="241" t="s">
        <v>125</v>
      </c>
      <c r="CJ276" s="245">
        <f t="shared" si="53"/>
        <v>45335</v>
      </c>
      <c r="CK276" s="246">
        <f t="shared" si="54"/>
        <v>11</v>
      </c>
      <c r="CL276" s="245">
        <f t="shared" si="45"/>
        <v>45335.25</v>
      </c>
      <c r="CM276" s="242">
        <v>1</v>
      </c>
      <c r="CN276" s="242" t="str">
        <f t="shared" si="48"/>
        <v>D+10</v>
      </c>
      <c r="CO276" s="244" t="str">
        <f t="shared" si="49"/>
        <v>1D+10</v>
      </c>
      <c r="CP276" s="260" t="str">
        <f t="shared" si="50"/>
        <v>D+9</v>
      </c>
      <c r="CQ276" s="242" t="s">
        <v>2317</v>
      </c>
      <c r="EK276" s="240"/>
      <c r="EL276" s="220"/>
      <c r="EM276" s="239"/>
      <c r="EN276" s="220"/>
      <c r="EO276" s="220"/>
      <c r="EP276" s="239"/>
      <c r="EQ276" s="239"/>
      <c r="ER276" s="220"/>
      <c r="HH276" s="170">
        <f t="shared" si="52"/>
        <v>2774</v>
      </c>
      <c r="HI276" s="252"/>
      <c r="HJ276" s="171" t="s">
        <v>2331</v>
      </c>
      <c r="HK276" s="171" t="s">
        <v>2332</v>
      </c>
      <c r="HL276" s="171" t="s">
        <v>2333</v>
      </c>
      <c r="HM276" s="251" t="s">
        <v>32</v>
      </c>
      <c r="HN276" s="237" t="s">
        <v>494</v>
      </c>
      <c r="HO276" s="238" t="s">
        <v>194</v>
      </c>
      <c r="HP276" s="238" t="s">
        <v>470</v>
      </c>
      <c r="HQ276" s="237" t="s">
        <v>650</v>
      </c>
      <c r="HR276" s="236" t="s">
        <v>107</v>
      </c>
      <c r="HS276" s="250" t="s">
        <v>743</v>
      </c>
      <c r="HT276" s="238" t="s">
        <v>8</v>
      </c>
      <c r="HU276" s="236" t="s">
        <v>8</v>
      </c>
      <c r="HV276" s="237" t="s">
        <v>101</v>
      </c>
      <c r="HW276" s="236" t="s">
        <v>16</v>
      </c>
    </row>
    <row r="277" spans="5:231" x14ac:dyDescent="0.2"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AF277" s="171" t="s">
        <v>198</v>
      </c>
      <c r="AG277" s="225" t="s">
        <v>198</v>
      </c>
      <c r="AH277" s="225" t="s">
        <v>197</v>
      </c>
      <c r="AI277" s="225" t="s">
        <v>101</v>
      </c>
      <c r="AJ277" s="225" t="s">
        <v>621</v>
      </c>
      <c r="AL277" s="7"/>
      <c r="AQ277" s="7"/>
      <c r="AR277" s="7"/>
      <c r="AS277" s="7"/>
      <c r="AT277" s="7"/>
      <c r="AU277" s="7"/>
      <c r="AV277" s="7"/>
      <c r="AX277" s="7"/>
      <c r="AY277" s="7"/>
      <c r="AZ277" s="7"/>
      <c r="BA277" s="7"/>
      <c r="BB277" s="7"/>
      <c r="BC277" s="7"/>
      <c r="BD277" s="7"/>
      <c r="BG277" s="7"/>
      <c r="BH277" s="7"/>
      <c r="BI277" s="7"/>
      <c r="BJ277" s="7"/>
      <c r="BK277" s="7"/>
      <c r="BL277" s="7"/>
      <c r="BM277" s="7"/>
      <c r="BP277" s="235" t="str">
        <f t="shared" si="51"/>
        <v>ISN OR - T39</v>
      </c>
      <c r="BQ277" s="225" t="s">
        <v>572</v>
      </c>
      <c r="BR277" s="171" t="s">
        <v>990</v>
      </c>
      <c r="BS277" s="171" t="s">
        <v>54</v>
      </c>
      <c r="BT277" s="241" t="s">
        <v>106</v>
      </c>
      <c r="BU277" s="241" t="s">
        <v>106</v>
      </c>
      <c r="BV277" s="241" t="s">
        <v>107</v>
      </c>
      <c r="BW277" s="241" t="s">
        <v>125</v>
      </c>
      <c r="CJ277" s="256">
        <f t="shared" si="53"/>
        <v>45335</v>
      </c>
      <c r="CK277" s="257">
        <f t="shared" si="54"/>
        <v>11</v>
      </c>
      <c r="CL277" s="256">
        <f t="shared" si="45"/>
        <v>45335.291666666664</v>
      </c>
      <c r="CM277" s="254">
        <v>2</v>
      </c>
      <c r="CN277" s="254" t="str">
        <f t="shared" si="48"/>
        <v>D+10</v>
      </c>
      <c r="CO277" s="255" t="str">
        <f t="shared" si="49"/>
        <v>2D+10</v>
      </c>
      <c r="CP277" s="260" t="str">
        <f t="shared" si="50"/>
        <v>D+9</v>
      </c>
      <c r="CQ277" s="254" t="s">
        <v>2317</v>
      </c>
      <c r="EK277" s="240"/>
      <c r="EL277" s="220"/>
      <c r="EM277" s="239"/>
      <c r="EN277" s="220"/>
      <c r="EO277" s="220"/>
      <c r="EP277" s="239"/>
      <c r="EQ277" s="239"/>
      <c r="ER277" s="220"/>
      <c r="HH277" s="170">
        <f t="shared" si="52"/>
        <v>2787</v>
      </c>
      <c r="HI277" s="252" t="s">
        <v>2328</v>
      </c>
      <c r="HJ277" s="171" t="s">
        <v>2334</v>
      </c>
      <c r="HK277" s="171" t="s">
        <v>1959</v>
      </c>
      <c r="HL277" s="171" t="s">
        <v>1118</v>
      </c>
      <c r="HM277" s="251" t="s">
        <v>167</v>
      </c>
      <c r="HN277" s="237" t="s">
        <v>494</v>
      </c>
      <c r="HO277" s="238" t="s">
        <v>194</v>
      </c>
      <c r="HP277" s="238" t="s">
        <v>470</v>
      </c>
      <c r="HQ277" s="237" t="s">
        <v>650</v>
      </c>
      <c r="HR277" s="236" t="s">
        <v>100</v>
      </c>
      <c r="HS277" s="250" t="s">
        <v>557</v>
      </c>
      <c r="HT277" s="238" t="s">
        <v>8</v>
      </c>
      <c r="HU277" s="236" t="s">
        <v>29</v>
      </c>
      <c r="HV277" s="237" t="s">
        <v>101</v>
      </c>
      <c r="HW277" s="236" t="s">
        <v>16</v>
      </c>
    </row>
    <row r="278" spans="5:231" x14ac:dyDescent="0.2"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AF278" s="171" t="s">
        <v>2335</v>
      </c>
      <c r="AG278" s="225" t="s">
        <v>198</v>
      </c>
      <c r="AH278" s="225" t="s">
        <v>197</v>
      </c>
      <c r="AI278" s="225" t="s">
        <v>101</v>
      </c>
      <c r="AJ278" s="225" t="s">
        <v>621</v>
      </c>
      <c r="AL278" s="7"/>
      <c r="AQ278" s="7"/>
      <c r="AR278" s="7"/>
      <c r="AS278" s="7"/>
      <c r="AT278" s="7"/>
      <c r="AU278" s="7"/>
      <c r="AV278" s="7"/>
      <c r="AX278" s="7"/>
      <c r="AY278" s="7"/>
      <c r="AZ278" s="7"/>
      <c r="BA278" s="7"/>
      <c r="BB278" s="7"/>
      <c r="BC278" s="7"/>
      <c r="BD278" s="7"/>
      <c r="BG278" s="7"/>
      <c r="BH278" s="7"/>
      <c r="BI278" s="7"/>
      <c r="BJ278" s="7"/>
      <c r="BK278" s="7"/>
      <c r="BL278" s="7"/>
      <c r="BM278" s="7"/>
      <c r="BP278" s="235" t="str">
        <f t="shared" si="51"/>
        <v>ISN TXXXIX</v>
      </c>
      <c r="BQ278" s="225" t="s">
        <v>572</v>
      </c>
      <c r="BR278" s="171" t="s">
        <v>823</v>
      </c>
      <c r="BS278" s="171" t="s">
        <v>54</v>
      </c>
      <c r="BT278" s="241" t="s">
        <v>106</v>
      </c>
      <c r="BU278" s="241" t="s">
        <v>106</v>
      </c>
      <c r="BV278" s="241" t="s">
        <v>107</v>
      </c>
      <c r="BW278" s="241" t="s">
        <v>125</v>
      </c>
      <c r="CJ278" s="248">
        <f t="shared" si="53"/>
        <v>45335</v>
      </c>
      <c r="CK278" s="249">
        <f t="shared" si="54"/>
        <v>11</v>
      </c>
      <c r="CL278" s="248">
        <f t="shared" si="45"/>
        <v>45335.333333333336</v>
      </c>
      <c r="CM278" s="215">
        <v>2</v>
      </c>
      <c r="CN278" s="215" t="str">
        <f t="shared" si="48"/>
        <v>D+10</v>
      </c>
      <c r="CO278" s="219" t="str">
        <f t="shared" si="49"/>
        <v>2D+10</v>
      </c>
      <c r="CP278" s="259" t="str">
        <f t="shared" si="50"/>
        <v>D+9</v>
      </c>
      <c r="CQ278" s="215" t="s">
        <v>2317</v>
      </c>
      <c r="EK278" s="240"/>
      <c r="EL278" s="220"/>
      <c r="EM278" s="239"/>
      <c r="EN278" s="220"/>
      <c r="EO278" s="220"/>
      <c r="EP278" s="239"/>
      <c r="EQ278" s="239"/>
      <c r="ER278" s="220"/>
      <c r="HH278" s="170">
        <f t="shared" si="52"/>
        <v>2833</v>
      </c>
      <c r="HI278" s="252" t="s">
        <v>2328</v>
      </c>
      <c r="HJ278" s="171" t="s">
        <v>2336</v>
      </c>
      <c r="HK278" s="171" t="s">
        <v>1081</v>
      </c>
      <c r="HL278" s="171" t="s">
        <v>1082</v>
      </c>
      <c r="HM278" s="251" t="s">
        <v>167</v>
      </c>
      <c r="HN278" s="237" t="s">
        <v>494</v>
      </c>
      <c r="HO278" s="238" t="s">
        <v>194</v>
      </c>
      <c r="HP278" s="238" t="s">
        <v>470</v>
      </c>
      <c r="HQ278" s="237" t="s">
        <v>650</v>
      </c>
      <c r="HR278" s="236" t="s">
        <v>107</v>
      </c>
      <c r="HS278" s="250" t="s">
        <v>557</v>
      </c>
      <c r="HT278" s="238" t="s">
        <v>8</v>
      </c>
      <c r="HU278" s="236" t="s">
        <v>54</v>
      </c>
      <c r="HV278" s="237" t="s">
        <v>101</v>
      </c>
      <c r="HW278" s="236" t="s">
        <v>16</v>
      </c>
    </row>
    <row r="279" spans="5:231" x14ac:dyDescent="0.2"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AF279" s="171" t="s">
        <v>2337</v>
      </c>
      <c r="AG279" s="225" t="s">
        <v>198</v>
      </c>
      <c r="AH279" s="225" t="s">
        <v>197</v>
      </c>
      <c r="AI279" s="225" t="s">
        <v>101</v>
      </c>
      <c r="AJ279" s="225" t="s">
        <v>621</v>
      </c>
      <c r="AL279" s="7"/>
      <c r="AQ279" s="7"/>
      <c r="AR279" s="7"/>
      <c r="AS279" s="7"/>
      <c r="AT279" s="7"/>
      <c r="AU279" s="7"/>
      <c r="AV279" s="7"/>
      <c r="AX279" s="7"/>
      <c r="AY279" s="7"/>
      <c r="AZ279" s="7"/>
      <c r="BA279" s="7"/>
      <c r="BB279" s="7"/>
      <c r="BC279" s="7"/>
      <c r="BD279" s="7"/>
      <c r="BG279" s="7"/>
      <c r="BH279" s="7"/>
      <c r="BI279" s="7"/>
      <c r="BJ279" s="7"/>
      <c r="BK279" s="7"/>
      <c r="BL279" s="7"/>
      <c r="BM279" s="7"/>
      <c r="BP279" s="235" t="str">
        <f t="shared" si="51"/>
        <v>ISN 205</v>
      </c>
      <c r="BQ279" s="225" t="s">
        <v>572</v>
      </c>
      <c r="BR279" s="171">
        <v>205</v>
      </c>
      <c r="BS279" s="171" t="s">
        <v>25</v>
      </c>
      <c r="BT279" s="253" t="s">
        <v>25</v>
      </c>
      <c r="BU279" s="241" t="s">
        <v>517</v>
      </c>
      <c r="BV279" s="241" t="s">
        <v>107</v>
      </c>
      <c r="BW279" s="241" t="s">
        <v>127</v>
      </c>
      <c r="CJ279" s="248">
        <f t="shared" si="53"/>
        <v>45335</v>
      </c>
      <c r="CK279" s="249">
        <f t="shared" si="54"/>
        <v>11</v>
      </c>
      <c r="CL279" s="248">
        <f t="shared" si="45"/>
        <v>45335.375</v>
      </c>
      <c r="CM279" s="215">
        <v>2</v>
      </c>
      <c r="CN279" s="215" t="str">
        <f t="shared" si="48"/>
        <v>D+10</v>
      </c>
      <c r="CO279" s="219" t="str">
        <f t="shared" si="49"/>
        <v>2D+10</v>
      </c>
      <c r="CP279" s="258" t="str">
        <f>"D+"&amp;CK279-1</f>
        <v>D+10</v>
      </c>
      <c r="CQ279" s="215" t="s">
        <v>2317</v>
      </c>
      <c r="EK279" s="240"/>
      <c r="EL279" s="220"/>
      <c r="EM279" s="239"/>
      <c r="EN279" s="220"/>
      <c r="EO279" s="220"/>
      <c r="EP279" s="239"/>
      <c r="EQ279" s="239"/>
      <c r="ER279" s="220"/>
      <c r="HH279" s="170">
        <f t="shared" si="52"/>
        <v>2844</v>
      </c>
      <c r="HI279" s="252"/>
      <c r="HJ279" s="171" t="s">
        <v>2338</v>
      </c>
      <c r="HK279" s="171" t="s">
        <v>1153</v>
      </c>
      <c r="HL279" s="171" t="s">
        <v>1154</v>
      </c>
      <c r="HM279" s="251" t="s">
        <v>32</v>
      </c>
      <c r="HN279" s="237" t="s">
        <v>494</v>
      </c>
      <c r="HO279" s="238" t="s">
        <v>194</v>
      </c>
      <c r="HP279" s="238" t="s">
        <v>470</v>
      </c>
      <c r="HQ279" s="237" t="s">
        <v>650</v>
      </c>
      <c r="HR279" s="236" t="s">
        <v>100</v>
      </c>
      <c r="HS279" s="250" t="s">
        <v>495</v>
      </c>
      <c r="HT279" s="238" t="s">
        <v>8</v>
      </c>
      <c r="HU279" s="236" t="s">
        <v>29</v>
      </c>
      <c r="HV279" s="237" t="s">
        <v>101</v>
      </c>
      <c r="HW279" s="236" t="s">
        <v>15</v>
      </c>
    </row>
    <row r="280" spans="5:231" x14ac:dyDescent="0.2"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AF280" s="171" t="s">
        <v>2339</v>
      </c>
      <c r="AG280" s="225" t="s">
        <v>198</v>
      </c>
      <c r="AH280" s="225" t="s">
        <v>197</v>
      </c>
      <c r="AI280" s="225" t="s">
        <v>101</v>
      </c>
      <c r="AJ280" s="225" t="s">
        <v>621</v>
      </c>
      <c r="AL280" s="7"/>
      <c r="AQ280" s="7"/>
      <c r="AR280" s="7"/>
      <c r="AS280" s="7"/>
      <c r="AT280" s="7"/>
      <c r="AU280" s="7"/>
      <c r="AV280" s="7"/>
      <c r="AX280" s="7"/>
      <c r="AY280" s="7"/>
      <c r="AZ280" s="7"/>
      <c r="BA280" s="7"/>
      <c r="BB280" s="7"/>
      <c r="BC280" s="7"/>
      <c r="BD280" s="7"/>
      <c r="BG280" s="7"/>
      <c r="BH280" s="7"/>
      <c r="BI280" s="7"/>
      <c r="BJ280" s="7"/>
      <c r="BK280" s="7"/>
      <c r="BL280" s="7"/>
      <c r="BM280" s="7"/>
      <c r="BP280" s="235" t="str">
        <f t="shared" si="51"/>
        <v>ISN 206</v>
      </c>
      <c r="BQ280" s="225" t="s">
        <v>572</v>
      </c>
      <c r="BR280" s="171">
        <v>206</v>
      </c>
      <c r="BS280" s="171" t="s">
        <v>25</v>
      </c>
      <c r="BT280" s="253" t="s">
        <v>25</v>
      </c>
      <c r="BU280" s="241" t="s">
        <v>517</v>
      </c>
      <c r="BV280" s="241" t="s">
        <v>107</v>
      </c>
      <c r="BW280" s="241" t="s">
        <v>127</v>
      </c>
      <c r="CJ280" s="248">
        <f t="shared" si="53"/>
        <v>45335</v>
      </c>
      <c r="CK280" s="249">
        <f t="shared" si="54"/>
        <v>11</v>
      </c>
      <c r="CL280" s="248">
        <f t="shared" si="45"/>
        <v>45335.416666666664</v>
      </c>
      <c r="CM280" s="215">
        <v>2</v>
      </c>
      <c r="CN280" s="215" t="str">
        <f t="shared" si="48"/>
        <v>D+10</v>
      </c>
      <c r="CO280" s="219" t="str">
        <f t="shared" si="49"/>
        <v>2D+10</v>
      </c>
      <c r="CP280" s="247" t="str">
        <f t="shared" ref="CP280:CP294" si="55">CP279</f>
        <v>D+10</v>
      </c>
      <c r="CQ280" s="215" t="s">
        <v>2317</v>
      </c>
      <c r="EK280" s="240"/>
      <c r="EL280" s="220"/>
      <c r="EM280" s="239"/>
      <c r="EN280" s="220"/>
      <c r="EO280" s="220"/>
      <c r="EP280" s="239"/>
      <c r="EQ280" s="239"/>
      <c r="ER280" s="220"/>
      <c r="HH280" s="170">
        <f t="shared" si="52"/>
        <v>2847</v>
      </c>
      <c r="HI280" s="252" t="s">
        <v>2328</v>
      </c>
      <c r="HJ280" s="171" t="s">
        <v>2340</v>
      </c>
      <c r="HK280" s="171" t="s">
        <v>1143</v>
      </c>
      <c r="HL280" s="171" t="s">
        <v>1118</v>
      </c>
      <c r="HM280" s="251" t="s">
        <v>167</v>
      </c>
      <c r="HN280" s="237" t="s">
        <v>494</v>
      </c>
      <c r="HO280" s="238" t="s">
        <v>194</v>
      </c>
      <c r="HP280" s="238" t="s">
        <v>470</v>
      </c>
      <c r="HQ280" s="237" t="s">
        <v>650</v>
      </c>
      <c r="HR280" s="236" t="s">
        <v>100</v>
      </c>
      <c r="HS280" s="250" t="s">
        <v>495</v>
      </c>
      <c r="HT280" s="238" t="s">
        <v>8</v>
      </c>
      <c r="HU280" s="236" t="s">
        <v>29</v>
      </c>
      <c r="HV280" s="237" t="s">
        <v>101</v>
      </c>
      <c r="HW280" s="236" t="s">
        <v>16</v>
      </c>
    </row>
    <row r="281" spans="5:231" x14ac:dyDescent="0.2"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AF281" s="171" t="s">
        <v>2341</v>
      </c>
      <c r="AG281" s="225" t="s">
        <v>198</v>
      </c>
      <c r="AH281" s="225" t="s">
        <v>197</v>
      </c>
      <c r="AI281" s="225" t="s">
        <v>101</v>
      </c>
      <c r="AJ281" s="225" t="s">
        <v>621</v>
      </c>
      <c r="AL281" s="7"/>
      <c r="AQ281" s="7"/>
      <c r="AR281" s="7"/>
      <c r="AS281" s="7"/>
      <c r="AT281" s="7"/>
      <c r="AU281" s="7"/>
      <c r="AV281" s="7"/>
      <c r="AX281" s="7"/>
      <c r="AY281" s="7"/>
      <c r="AZ281" s="7"/>
      <c r="BA281" s="7"/>
      <c r="BB281" s="7"/>
      <c r="BC281" s="7"/>
      <c r="BD281" s="7"/>
      <c r="BG281" s="7"/>
      <c r="BH281" s="7"/>
      <c r="BI281" s="7"/>
      <c r="BJ281" s="7"/>
      <c r="BK281" s="7"/>
      <c r="BL281" s="7"/>
      <c r="BM281" s="7"/>
      <c r="BP281" s="235" t="str">
        <f t="shared" si="51"/>
        <v>ISN 207</v>
      </c>
      <c r="BQ281" s="225" t="s">
        <v>572</v>
      </c>
      <c r="BR281" s="171">
        <v>207</v>
      </c>
      <c r="BS281" s="171" t="s">
        <v>25</v>
      </c>
      <c r="BT281" s="253" t="s">
        <v>25</v>
      </c>
      <c r="BU281" s="241" t="s">
        <v>539</v>
      </c>
      <c r="BV281" s="241" t="s">
        <v>107</v>
      </c>
      <c r="BW281" s="241" t="s">
        <v>127</v>
      </c>
      <c r="CJ281" s="248">
        <f t="shared" si="53"/>
        <v>45335</v>
      </c>
      <c r="CK281" s="249">
        <f t="shared" si="54"/>
        <v>11</v>
      </c>
      <c r="CL281" s="248">
        <f t="shared" si="45"/>
        <v>45335.458333333336</v>
      </c>
      <c r="CM281" s="215">
        <v>2</v>
      </c>
      <c r="CN281" s="215" t="str">
        <f t="shared" si="48"/>
        <v>D+10</v>
      </c>
      <c r="CO281" s="219" t="str">
        <f t="shared" si="49"/>
        <v>2D+10</v>
      </c>
      <c r="CP281" s="247" t="str">
        <f t="shared" si="55"/>
        <v>D+10</v>
      </c>
      <c r="CQ281" s="215" t="s">
        <v>2317</v>
      </c>
      <c r="EK281" s="240"/>
      <c r="EL281" s="220"/>
      <c r="EM281" s="239"/>
      <c r="EN281" s="220"/>
      <c r="EO281" s="220"/>
      <c r="EP281" s="239"/>
      <c r="EQ281" s="239"/>
      <c r="ER281" s="220"/>
      <c r="HH281" s="170">
        <f t="shared" si="52"/>
        <v>2848</v>
      </c>
      <c r="HI281" s="252"/>
      <c r="HJ281" s="171" t="s">
        <v>2342</v>
      </c>
      <c r="HK281" s="171" t="s">
        <v>1187</v>
      </c>
      <c r="HL281" s="171" t="s">
        <v>1164</v>
      </c>
      <c r="HM281" s="251" t="s">
        <v>32</v>
      </c>
      <c r="HN281" s="237" t="s">
        <v>494</v>
      </c>
      <c r="HO281" s="238" t="s">
        <v>194</v>
      </c>
      <c r="HP281" s="238" t="s">
        <v>470</v>
      </c>
      <c r="HQ281" s="237" t="s">
        <v>650</v>
      </c>
      <c r="HR281" s="236" t="s">
        <v>107</v>
      </c>
      <c r="HS281" s="250" t="s">
        <v>958</v>
      </c>
      <c r="HT281" s="238" t="s">
        <v>8</v>
      </c>
      <c r="HU281" s="236" t="s">
        <v>8</v>
      </c>
      <c r="HV281" s="237" t="s">
        <v>101</v>
      </c>
      <c r="HW281" s="236" t="s">
        <v>15</v>
      </c>
    </row>
    <row r="282" spans="5:231" x14ac:dyDescent="0.2"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AF282" s="171" t="s">
        <v>2343</v>
      </c>
      <c r="AG282" s="225" t="s">
        <v>198</v>
      </c>
      <c r="AH282" s="225" t="s">
        <v>197</v>
      </c>
      <c r="AI282" s="225" t="s">
        <v>101</v>
      </c>
      <c r="AJ282" s="225" t="s">
        <v>621</v>
      </c>
      <c r="AL282" s="7"/>
      <c r="AQ282" s="7"/>
      <c r="AR282" s="7"/>
      <c r="AS282" s="7"/>
      <c r="AT282" s="7"/>
      <c r="AU282" s="7"/>
      <c r="AV282" s="7"/>
      <c r="AX282" s="7"/>
      <c r="AY282" s="7"/>
      <c r="AZ282" s="7"/>
      <c r="BA282" s="7"/>
      <c r="BB282" s="7"/>
      <c r="BC282" s="7"/>
      <c r="BD282" s="7"/>
      <c r="BG282" s="7"/>
      <c r="BH282" s="7"/>
      <c r="BI282" s="7"/>
      <c r="BJ282" s="7"/>
      <c r="BK282" s="7"/>
      <c r="BL282" s="7"/>
      <c r="BM282" s="7"/>
      <c r="BP282" s="235" t="str">
        <f t="shared" si="51"/>
        <v>ISN 223</v>
      </c>
      <c r="BQ282" s="225" t="s">
        <v>572</v>
      </c>
      <c r="BR282" s="171">
        <v>223</v>
      </c>
      <c r="BS282" s="171" t="s">
        <v>25</v>
      </c>
      <c r="BT282" s="253" t="s">
        <v>25</v>
      </c>
      <c r="BU282" s="241" t="s">
        <v>485</v>
      </c>
      <c r="BV282" s="241" t="s">
        <v>107</v>
      </c>
      <c r="BW282" s="241" t="s">
        <v>127</v>
      </c>
      <c r="CJ282" s="245">
        <f t="shared" si="53"/>
        <v>45335</v>
      </c>
      <c r="CK282" s="246">
        <f t="shared" si="54"/>
        <v>11</v>
      </c>
      <c r="CL282" s="245">
        <f t="shared" si="45"/>
        <v>45335.5</v>
      </c>
      <c r="CM282" s="242">
        <v>2</v>
      </c>
      <c r="CN282" s="242" t="str">
        <f t="shared" si="48"/>
        <v>D+10</v>
      </c>
      <c r="CO282" s="244" t="str">
        <f t="shared" si="49"/>
        <v>2D+10</v>
      </c>
      <c r="CP282" s="247" t="str">
        <f t="shared" si="55"/>
        <v>D+10</v>
      </c>
      <c r="CQ282" s="242" t="s">
        <v>2317</v>
      </c>
      <c r="EK282" s="240"/>
      <c r="EL282" s="220"/>
      <c r="EM282" s="239"/>
      <c r="EN282" s="220"/>
      <c r="EO282" s="220"/>
      <c r="EP282" s="239"/>
      <c r="EQ282" s="239"/>
      <c r="ER282" s="220"/>
      <c r="HH282" s="170">
        <f t="shared" si="52"/>
        <v>2851</v>
      </c>
      <c r="HI282" s="252"/>
      <c r="HJ282" s="171" t="s">
        <v>2344</v>
      </c>
      <c r="HK282" s="171" t="s">
        <v>2054</v>
      </c>
      <c r="HL282" s="171" t="s">
        <v>1164</v>
      </c>
      <c r="HM282" s="251" t="s">
        <v>32</v>
      </c>
      <c r="HN282" s="237" t="s">
        <v>494</v>
      </c>
      <c r="HO282" s="238" t="s">
        <v>194</v>
      </c>
      <c r="HP282" s="238" t="s">
        <v>470</v>
      </c>
      <c r="HQ282" s="237" t="s">
        <v>650</v>
      </c>
      <c r="HR282" s="236" t="s">
        <v>107</v>
      </c>
      <c r="HS282" s="250" t="s">
        <v>705</v>
      </c>
      <c r="HT282" s="238" t="s">
        <v>8</v>
      </c>
      <c r="HU282" s="236" t="s">
        <v>8</v>
      </c>
      <c r="HV282" s="237" t="s">
        <v>101</v>
      </c>
      <c r="HW282" s="236" t="s">
        <v>15</v>
      </c>
    </row>
    <row r="283" spans="5:231" x14ac:dyDescent="0.2"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AF283" s="171" t="s">
        <v>2345</v>
      </c>
      <c r="AG283" s="225" t="s">
        <v>198</v>
      </c>
      <c r="AH283" s="225" t="s">
        <v>197</v>
      </c>
      <c r="AI283" s="225" t="s">
        <v>101</v>
      </c>
      <c r="AJ283" s="225" t="s">
        <v>621</v>
      </c>
      <c r="AL283" s="7"/>
      <c r="AQ283" s="7"/>
      <c r="AR283" s="7"/>
      <c r="AS283" s="7"/>
      <c r="AT283" s="7"/>
      <c r="AU283" s="7"/>
      <c r="AV283" s="7"/>
      <c r="AX283" s="7"/>
      <c r="AY283" s="7"/>
      <c r="AZ283" s="7"/>
      <c r="BA283" s="7"/>
      <c r="BB283" s="7"/>
      <c r="BC283" s="7"/>
      <c r="BD283" s="7"/>
      <c r="BG283" s="7"/>
      <c r="BH283" s="7"/>
      <c r="BI283" s="7"/>
      <c r="BJ283" s="7"/>
      <c r="BK283" s="7"/>
      <c r="BL283" s="7"/>
      <c r="BM283" s="7"/>
      <c r="BP283" s="235" t="str">
        <f t="shared" si="51"/>
        <v>ISN 205 - COPERSUCAR1;</v>
      </c>
      <c r="BQ283" s="225" t="s">
        <v>572</v>
      </c>
      <c r="BR283" s="171" t="s">
        <v>843</v>
      </c>
      <c r="BS283" s="171" t="s">
        <v>25</v>
      </c>
      <c r="BT283" s="253" t="s">
        <v>25</v>
      </c>
      <c r="BU283" s="241" t="s">
        <v>517</v>
      </c>
      <c r="BV283" s="241" t="s">
        <v>107</v>
      </c>
      <c r="BW283" s="241" t="s">
        <v>127</v>
      </c>
      <c r="CJ283" s="256">
        <f t="shared" si="53"/>
        <v>45335</v>
      </c>
      <c r="CK283" s="257">
        <f t="shared" si="54"/>
        <v>11</v>
      </c>
      <c r="CL283" s="256">
        <f t="shared" si="45"/>
        <v>45335.541666666664</v>
      </c>
      <c r="CM283" s="254">
        <v>3</v>
      </c>
      <c r="CN283" s="254" t="str">
        <f t="shared" si="48"/>
        <v>D+10</v>
      </c>
      <c r="CO283" s="255" t="str">
        <f t="shared" si="49"/>
        <v>3D+10</v>
      </c>
      <c r="CP283" s="247" t="str">
        <f t="shared" si="55"/>
        <v>D+10</v>
      </c>
      <c r="CQ283" s="254" t="s">
        <v>2317</v>
      </c>
      <c r="EK283" s="240"/>
      <c r="EL283" s="220"/>
      <c r="EM283" s="239"/>
      <c r="EN283" s="220"/>
      <c r="EO283" s="220"/>
      <c r="EP283" s="239"/>
      <c r="EQ283" s="239"/>
      <c r="ER283" s="220"/>
      <c r="HH283" s="170">
        <f t="shared" si="52"/>
        <v>2854</v>
      </c>
      <c r="HI283" s="252"/>
      <c r="HJ283" s="171" t="s">
        <v>2346</v>
      </c>
      <c r="HK283" s="171" t="s">
        <v>2347</v>
      </c>
      <c r="HL283" s="171" t="s">
        <v>1164</v>
      </c>
      <c r="HM283" s="251" t="s">
        <v>32</v>
      </c>
      <c r="HN283" s="237" t="s">
        <v>494</v>
      </c>
      <c r="HO283" s="238" t="s">
        <v>194</v>
      </c>
      <c r="HP283" s="238" t="s">
        <v>470</v>
      </c>
      <c r="HQ283" s="237" t="s">
        <v>650</v>
      </c>
      <c r="HR283" s="236" t="s">
        <v>107</v>
      </c>
      <c r="HS283" s="250" t="s">
        <v>2202</v>
      </c>
      <c r="HT283" s="238" t="s">
        <v>8</v>
      </c>
      <c r="HU283" s="236" t="s">
        <v>8</v>
      </c>
      <c r="HV283" s="237" t="s">
        <v>101</v>
      </c>
      <c r="HW283" s="236" t="s">
        <v>15</v>
      </c>
    </row>
    <row r="284" spans="5:231" x14ac:dyDescent="0.2"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AF284" s="171" t="s">
        <v>2348</v>
      </c>
      <c r="AG284" s="225" t="s">
        <v>198</v>
      </c>
      <c r="AH284" s="225" t="s">
        <v>197</v>
      </c>
      <c r="AI284" s="225" t="s">
        <v>101</v>
      </c>
      <c r="AJ284" s="225" t="s">
        <v>621</v>
      </c>
      <c r="AL284" s="7"/>
      <c r="AQ284" s="7"/>
      <c r="AR284" s="7"/>
      <c r="AS284" s="7"/>
      <c r="AT284" s="7"/>
      <c r="AU284" s="7"/>
      <c r="AV284" s="7"/>
      <c r="AX284" s="7"/>
      <c r="AY284" s="7"/>
      <c r="AZ284" s="7"/>
      <c r="BA284" s="7"/>
      <c r="BB284" s="7"/>
      <c r="BC284" s="7"/>
      <c r="BD284" s="7"/>
      <c r="BG284" s="7"/>
      <c r="BH284" s="7"/>
      <c r="BI284" s="7"/>
      <c r="BJ284" s="7"/>
      <c r="BK284" s="7"/>
      <c r="BL284" s="7"/>
      <c r="BM284" s="7"/>
      <c r="BP284" s="235" t="str">
        <f t="shared" si="51"/>
        <v>ISN 206 - COPERSUCAR2;</v>
      </c>
      <c r="BQ284" s="225" t="s">
        <v>572</v>
      </c>
      <c r="BR284" s="171" t="s">
        <v>861</v>
      </c>
      <c r="BS284" s="171" t="s">
        <v>25</v>
      </c>
      <c r="BT284" s="253" t="s">
        <v>25</v>
      </c>
      <c r="BU284" s="241" t="s">
        <v>517</v>
      </c>
      <c r="BV284" s="241" t="s">
        <v>107</v>
      </c>
      <c r="BW284" s="241" t="s">
        <v>127</v>
      </c>
      <c r="CJ284" s="248">
        <f t="shared" si="53"/>
        <v>45335</v>
      </c>
      <c r="CK284" s="249">
        <f t="shared" si="54"/>
        <v>11</v>
      </c>
      <c r="CL284" s="248">
        <f t="shared" si="45"/>
        <v>45335.583333333336</v>
      </c>
      <c r="CM284" s="215">
        <v>3</v>
      </c>
      <c r="CN284" s="215" t="str">
        <f t="shared" si="48"/>
        <v>D+10</v>
      </c>
      <c r="CO284" s="219" t="str">
        <f t="shared" si="49"/>
        <v>3D+10</v>
      </c>
      <c r="CP284" s="247" t="str">
        <f t="shared" si="55"/>
        <v>D+10</v>
      </c>
      <c r="CQ284" s="215" t="s">
        <v>2317</v>
      </c>
      <c r="EK284" s="240"/>
      <c r="EL284" s="220"/>
      <c r="EM284" s="239"/>
      <c r="EN284" s="220"/>
      <c r="EO284" s="220"/>
      <c r="EP284" s="239"/>
      <c r="EQ284" s="239"/>
      <c r="ER284" s="220"/>
      <c r="HH284" s="170">
        <f t="shared" si="52"/>
        <v>2864</v>
      </c>
      <c r="HI284" s="252"/>
      <c r="HJ284" s="171" t="s">
        <v>2349</v>
      </c>
      <c r="HK284" s="171" t="s">
        <v>2073</v>
      </c>
      <c r="HL284" s="171" t="s">
        <v>1164</v>
      </c>
      <c r="HM284" s="251" t="s">
        <v>32</v>
      </c>
      <c r="HN284" s="237" t="s">
        <v>494</v>
      </c>
      <c r="HO284" s="238" t="s">
        <v>194</v>
      </c>
      <c r="HP284" s="238" t="s">
        <v>470</v>
      </c>
      <c r="HQ284" s="237" t="s">
        <v>650</v>
      </c>
      <c r="HR284" s="236" t="s">
        <v>107</v>
      </c>
      <c r="HS284" s="250" t="s">
        <v>741</v>
      </c>
      <c r="HT284" s="238" t="s">
        <v>8</v>
      </c>
      <c r="HU284" s="236" t="s">
        <v>8</v>
      </c>
      <c r="HV284" s="237" t="s">
        <v>101</v>
      </c>
      <c r="HW284" s="236" t="s">
        <v>15</v>
      </c>
    </row>
    <row r="285" spans="5:231" x14ac:dyDescent="0.2"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AF285" s="171" t="s">
        <v>2350</v>
      </c>
      <c r="AG285" s="225" t="s">
        <v>198</v>
      </c>
      <c r="AH285" s="225" t="s">
        <v>197</v>
      </c>
      <c r="AI285" s="225" t="s">
        <v>101</v>
      </c>
      <c r="AJ285" s="225" t="s">
        <v>621</v>
      </c>
      <c r="AL285" s="7"/>
      <c r="AQ285" s="7"/>
      <c r="AR285" s="7"/>
      <c r="AS285" s="7"/>
      <c r="AT285" s="7"/>
      <c r="AU285" s="7"/>
      <c r="AV285" s="7"/>
      <c r="AX285" s="7"/>
      <c r="AY285" s="7"/>
      <c r="AZ285" s="7"/>
      <c r="BA285" s="7"/>
      <c r="BB285" s="7"/>
      <c r="BC285" s="7"/>
      <c r="BD285" s="7"/>
      <c r="BG285" s="7"/>
      <c r="BH285" s="7"/>
      <c r="BI285" s="7"/>
      <c r="BJ285" s="7"/>
      <c r="BK285" s="7"/>
      <c r="BL285" s="7"/>
      <c r="BM285" s="7"/>
      <c r="BP285" s="235" t="str">
        <f t="shared" si="51"/>
        <v>ISN 207 - COPERSUCAR3;</v>
      </c>
      <c r="BQ285" s="225" t="s">
        <v>572</v>
      </c>
      <c r="BR285" s="171" t="s">
        <v>878</v>
      </c>
      <c r="BS285" s="171" t="s">
        <v>25</v>
      </c>
      <c r="BT285" s="253" t="s">
        <v>25</v>
      </c>
      <c r="BU285" s="241" t="s">
        <v>539</v>
      </c>
      <c r="BV285" s="241" t="s">
        <v>107</v>
      </c>
      <c r="BW285" s="241" t="s">
        <v>127</v>
      </c>
      <c r="CJ285" s="248">
        <f t="shared" si="53"/>
        <v>45335</v>
      </c>
      <c r="CK285" s="249">
        <f t="shared" si="54"/>
        <v>11</v>
      </c>
      <c r="CL285" s="248">
        <f t="shared" si="45"/>
        <v>45335.625</v>
      </c>
      <c r="CM285" s="215">
        <v>3</v>
      </c>
      <c r="CN285" s="215" t="str">
        <f t="shared" si="48"/>
        <v>D+10</v>
      </c>
      <c r="CO285" s="219" t="str">
        <f t="shared" si="49"/>
        <v>3D+10</v>
      </c>
      <c r="CP285" s="247" t="str">
        <f t="shared" si="55"/>
        <v>D+10</v>
      </c>
      <c r="CQ285" s="215" t="s">
        <v>2317</v>
      </c>
      <c r="EK285" s="240"/>
      <c r="EL285" s="220"/>
      <c r="EM285" s="239"/>
      <c r="EN285" s="220"/>
      <c r="EO285" s="220"/>
      <c r="EP285" s="239"/>
      <c r="EQ285" s="239"/>
      <c r="ER285" s="220"/>
      <c r="HH285" s="170">
        <f t="shared" si="52"/>
        <v>2868</v>
      </c>
      <c r="HI285" s="252"/>
      <c r="HJ285" s="171" t="s">
        <v>2351</v>
      </c>
      <c r="HK285" s="171" t="s">
        <v>2083</v>
      </c>
      <c r="HL285" s="171" t="s">
        <v>1154</v>
      </c>
      <c r="HM285" s="251" t="s">
        <v>32</v>
      </c>
      <c r="HN285" s="237" t="s">
        <v>494</v>
      </c>
      <c r="HO285" s="238" t="s">
        <v>194</v>
      </c>
      <c r="HP285" s="238" t="s">
        <v>470</v>
      </c>
      <c r="HQ285" s="237" t="s">
        <v>650</v>
      </c>
      <c r="HR285" s="236" t="s">
        <v>100</v>
      </c>
      <c r="HS285" s="250" t="s">
        <v>525</v>
      </c>
      <c r="HT285" s="238" t="s">
        <v>8</v>
      </c>
      <c r="HU285" s="236" t="s">
        <v>29</v>
      </c>
      <c r="HV285" s="237" t="s">
        <v>101</v>
      </c>
      <c r="HW285" s="236" t="s">
        <v>15</v>
      </c>
    </row>
    <row r="286" spans="5:231" x14ac:dyDescent="0.2"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AF286" s="171" t="s">
        <v>2352</v>
      </c>
      <c r="AG286" s="225" t="s">
        <v>198</v>
      </c>
      <c r="AH286" s="225" t="s">
        <v>197</v>
      </c>
      <c r="AI286" s="225" t="s">
        <v>101</v>
      </c>
      <c r="AJ286" s="225" t="s">
        <v>621</v>
      </c>
      <c r="AL286" s="7"/>
      <c r="AQ286" s="7"/>
      <c r="AR286" s="7"/>
      <c r="AS286" s="7"/>
      <c r="AT286" s="7"/>
      <c r="AU286" s="7"/>
      <c r="AV286" s="7"/>
      <c r="AX286" s="7"/>
      <c r="AY286" s="7"/>
      <c r="AZ286" s="7"/>
      <c r="BA286" s="7"/>
      <c r="BB286" s="7"/>
      <c r="BC286" s="7"/>
      <c r="BD286" s="7"/>
      <c r="BG286" s="7"/>
      <c r="BH286" s="7"/>
      <c r="BI286" s="7"/>
      <c r="BJ286" s="7"/>
      <c r="BK286" s="7"/>
      <c r="BL286" s="7"/>
      <c r="BM286" s="7"/>
      <c r="BP286" s="235" t="str">
        <f t="shared" si="51"/>
        <v>ISN 223 - COPERSUCAR0;</v>
      </c>
      <c r="BQ286" s="225" t="s">
        <v>572</v>
      </c>
      <c r="BR286" s="171" t="s">
        <v>824</v>
      </c>
      <c r="BS286" s="171" t="s">
        <v>25</v>
      </c>
      <c r="BT286" s="253" t="s">
        <v>25</v>
      </c>
      <c r="BU286" s="241" t="s">
        <v>485</v>
      </c>
      <c r="BV286" s="241" t="s">
        <v>107</v>
      </c>
      <c r="BW286" s="241" t="s">
        <v>127</v>
      </c>
      <c r="CJ286" s="248">
        <f t="shared" si="53"/>
        <v>45335</v>
      </c>
      <c r="CK286" s="249">
        <f t="shared" si="54"/>
        <v>11</v>
      </c>
      <c r="CL286" s="248">
        <f t="shared" si="45"/>
        <v>45335.666666666664</v>
      </c>
      <c r="CM286" s="215">
        <v>3</v>
      </c>
      <c r="CN286" s="215" t="str">
        <f t="shared" si="48"/>
        <v>D+10</v>
      </c>
      <c r="CO286" s="219" t="str">
        <f t="shared" si="49"/>
        <v>3D+10</v>
      </c>
      <c r="CP286" s="247" t="str">
        <f t="shared" si="55"/>
        <v>D+10</v>
      </c>
      <c r="CQ286" s="215" t="s">
        <v>2317</v>
      </c>
      <c r="EK286" s="240"/>
      <c r="EL286" s="220"/>
      <c r="EM286" s="239"/>
      <c r="EN286" s="220"/>
      <c r="EO286" s="220"/>
      <c r="EP286" s="239"/>
      <c r="EQ286" s="239"/>
      <c r="ER286" s="220"/>
      <c r="HH286" s="170">
        <f t="shared" si="52"/>
        <v>2873</v>
      </c>
      <c r="HI286" s="252"/>
      <c r="HJ286" s="171" t="s">
        <v>2353</v>
      </c>
      <c r="HK286" s="171" t="s">
        <v>2087</v>
      </c>
      <c r="HL286" s="171" t="s">
        <v>2088</v>
      </c>
      <c r="HM286" s="251" t="s">
        <v>32</v>
      </c>
      <c r="HN286" s="237" t="s">
        <v>494</v>
      </c>
      <c r="HO286" s="238" t="s">
        <v>194</v>
      </c>
      <c r="HP286" s="238" t="s">
        <v>470</v>
      </c>
      <c r="HQ286" s="237" t="s">
        <v>650</v>
      </c>
      <c r="HR286" s="236" t="s">
        <v>100</v>
      </c>
      <c r="HS286" s="250" t="s">
        <v>557</v>
      </c>
      <c r="HT286" s="238" t="s">
        <v>8</v>
      </c>
      <c r="HU286" s="236" t="s">
        <v>27</v>
      </c>
      <c r="HV286" s="237" t="s">
        <v>101</v>
      </c>
      <c r="HW286" s="236" t="s">
        <v>15</v>
      </c>
    </row>
    <row r="287" spans="5:231" x14ac:dyDescent="0.2"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AF287" s="171" t="s">
        <v>2354</v>
      </c>
      <c r="AG287" s="225" t="s">
        <v>198</v>
      </c>
      <c r="AH287" s="225" t="s">
        <v>197</v>
      </c>
      <c r="AI287" s="225" t="s">
        <v>101</v>
      </c>
      <c r="AJ287" s="225" t="s">
        <v>621</v>
      </c>
      <c r="AL287" s="7"/>
      <c r="AQ287" s="7"/>
      <c r="AR287" s="7"/>
      <c r="AS287" s="7"/>
      <c r="AT287" s="7"/>
      <c r="AU287" s="7"/>
      <c r="AV287" s="7"/>
      <c r="AX287" s="7"/>
      <c r="AY287" s="7"/>
      <c r="AZ287" s="7"/>
      <c r="BA287" s="7"/>
      <c r="BB287" s="7"/>
      <c r="BC287" s="7"/>
      <c r="BD287" s="7"/>
      <c r="BG287" s="7"/>
      <c r="BH287" s="7"/>
      <c r="BI287" s="7"/>
      <c r="BJ287" s="7"/>
      <c r="BK287" s="7"/>
      <c r="BL287" s="7"/>
      <c r="BM287" s="7"/>
      <c r="BP287" s="235" t="str">
        <f t="shared" si="51"/>
        <v>ISN COPERSUCAR</v>
      </c>
      <c r="BQ287" s="225" t="s">
        <v>572</v>
      </c>
      <c r="BR287" s="171" t="s">
        <v>615</v>
      </c>
      <c r="BS287" s="171" t="s">
        <v>25</v>
      </c>
      <c r="BT287" s="253" t="s">
        <v>25</v>
      </c>
      <c r="BU287" s="241" t="s">
        <v>517</v>
      </c>
      <c r="BV287" s="241" t="s">
        <v>107</v>
      </c>
      <c r="BW287" s="241" t="s">
        <v>127</v>
      </c>
      <c r="CJ287" s="248">
        <f t="shared" si="53"/>
        <v>45335</v>
      </c>
      <c r="CK287" s="249">
        <f t="shared" si="54"/>
        <v>11</v>
      </c>
      <c r="CL287" s="248">
        <f t="shared" ref="CL287:CL294" si="56">VALUE(TEXT(CL286+"1:00","DD/MM/AAAA HH:MM"))</f>
        <v>45335.708333333336</v>
      </c>
      <c r="CM287" s="215">
        <v>3</v>
      </c>
      <c r="CN287" s="215" t="str">
        <f t="shared" si="48"/>
        <v>D+10</v>
      </c>
      <c r="CO287" s="219" t="str">
        <f t="shared" si="49"/>
        <v>3D+10</v>
      </c>
      <c r="CP287" s="247" t="str">
        <f t="shared" si="55"/>
        <v>D+10</v>
      </c>
      <c r="CQ287" s="215" t="s">
        <v>2317</v>
      </c>
      <c r="EK287" s="240"/>
      <c r="EL287" s="220"/>
      <c r="EM287" s="239"/>
      <c r="EN287" s="220"/>
      <c r="EO287" s="220"/>
      <c r="EP287" s="239"/>
      <c r="EQ287" s="239"/>
      <c r="ER287" s="220"/>
      <c r="HH287" s="170">
        <f t="shared" si="52"/>
        <v>2878</v>
      </c>
      <c r="HI287" s="252"/>
      <c r="HJ287" s="171" t="s">
        <v>2355</v>
      </c>
      <c r="HK287" s="171" t="s">
        <v>2110</v>
      </c>
      <c r="HL287" s="171" t="s">
        <v>1164</v>
      </c>
      <c r="HM287" s="251" t="s">
        <v>32</v>
      </c>
      <c r="HN287" s="237" t="s">
        <v>494</v>
      </c>
      <c r="HO287" s="238" t="s">
        <v>194</v>
      </c>
      <c r="HP287" s="238" t="s">
        <v>470</v>
      </c>
      <c r="HQ287" s="237" t="s">
        <v>650</v>
      </c>
      <c r="HR287" s="236" t="s">
        <v>107</v>
      </c>
      <c r="HS287" s="250" t="s">
        <v>723</v>
      </c>
      <c r="HT287" s="238" t="s">
        <v>8</v>
      </c>
      <c r="HU287" s="236" t="s">
        <v>8</v>
      </c>
      <c r="HV287" s="237" t="s">
        <v>101</v>
      </c>
      <c r="HW287" s="236" t="s">
        <v>15</v>
      </c>
    </row>
    <row r="288" spans="5:231" ht="11.25" customHeight="1" x14ac:dyDescent="0.2"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AF288" s="171" t="s">
        <v>2356</v>
      </c>
      <c r="AG288" s="225" t="s">
        <v>2250</v>
      </c>
      <c r="AH288" s="225" t="s">
        <v>197</v>
      </c>
      <c r="AI288" s="225" t="s">
        <v>101</v>
      </c>
      <c r="AJ288" s="225" t="s">
        <v>2250</v>
      </c>
      <c r="AL288" s="7"/>
      <c r="AQ288" s="7"/>
      <c r="AR288" s="7"/>
      <c r="AS288" s="7"/>
      <c r="AT288" s="7"/>
      <c r="AU288" s="7"/>
      <c r="AV288" s="7"/>
      <c r="AX288" s="7"/>
      <c r="AY288" s="7"/>
      <c r="AZ288" s="7"/>
      <c r="BA288" s="7"/>
      <c r="BB288" s="7"/>
      <c r="BC288" s="7"/>
      <c r="BD288" s="7"/>
      <c r="BG288" s="7"/>
      <c r="BH288" s="7"/>
      <c r="BI288" s="7"/>
      <c r="BJ288" s="7"/>
      <c r="BK288" s="7"/>
      <c r="BL288" s="7"/>
      <c r="BM288" s="7"/>
      <c r="BP288" s="235" t="str">
        <f t="shared" si="51"/>
        <v>ISN COPERSUCAR0</v>
      </c>
      <c r="BQ288" s="225" t="s">
        <v>572</v>
      </c>
      <c r="BR288" s="171" t="s">
        <v>1793</v>
      </c>
      <c r="BS288" s="171" t="s">
        <v>25</v>
      </c>
      <c r="BT288" s="253" t="s">
        <v>25</v>
      </c>
      <c r="BU288" s="241" t="s">
        <v>485</v>
      </c>
      <c r="BV288" s="241" t="s">
        <v>107</v>
      </c>
      <c r="BW288" s="241" t="s">
        <v>127</v>
      </c>
      <c r="CJ288" s="245">
        <f t="shared" si="53"/>
        <v>45335</v>
      </c>
      <c r="CK288" s="246">
        <f t="shared" si="54"/>
        <v>11</v>
      </c>
      <c r="CL288" s="245">
        <f t="shared" si="56"/>
        <v>45335.75</v>
      </c>
      <c r="CM288" s="242">
        <v>3</v>
      </c>
      <c r="CN288" s="242" t="str">
        <f t="shared" si="48"/>
        <v>D+10</v>
      </c>
      <c r="CO288" s="244" t="str">
        <f t="shared" si="49"/>
        <v>3D+10</v>
      </c>
      <c r="CP288" s="247" t="str">
        <f t="shared" si="55"/>
        <v>D+10</v>
      </c>
      <c r="CQ288" s="242" t="s">
        <v>2317</v>
      </c>
      <c r="EK288" s="240"/>
      <c r="EL288" s="220"/>
      <c r="EM288" s="239"/>
      <c r="EN288" s="220"/>
      <c r="EO288" s="220"/>
      <c r="EP288" s="239"/>
      <c r="EQ288" s="239"/>
      <c r="ER288" s="220"/>
      <c r="HH288" s="170">
        <f t="shared" si="52"/>
        <v>2881</v>
      </c>
      <c r="HI288" s="252"/>
      <c r="HJ288" s="171" t="s">
        <v>2357</v>
      </c>
      <c r="HK288" s="171" t="s">
        <v>2115</v>
      </c>
      <c r="HL288" s="171" t="s">
        <v>1164</v>
      </c>
      <c r="HM288" s="251" t="s">
        <v>32</v>
      </c>
      <c r="HN288" s="237" t="s">
        <v>494</v>
      </c>
      <c r="HO288" s="238" t="s">
        <v>194</v>
      </c>
      <c r="HP288" s="238" t="s">
        <v>470</v>
      </c>
      <c r="HQ288" s="237" t="s">
        <v>650</v>
      </c>
      <c r="HR288" s="236" t="s">
        <v>107</v>
      </c>
      <c r="HS288" s="250" t="s">
        <v>53</v>
      </c>
      <c r="HT288" s="238" t="s">
        <v>8</v>
      </c>
      <c r="HU288" s="236" t="s">
        <v>8</v>
      </c>
      <c r="HV288" s="237" t="s">
        <v>101</v>
      </c>
      <c r="HW288" s="236" t="s">
        <v>15</v>
      </c>
    </row>
    <row r="289" spans="5:231" ht="11.25" customHeight="1" x14ac:dyDescent="0.2"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AF289" s="171" t="s">
        <v>2358</v>
      </c>
      <c r="AG289" s="225" t="s">
        <v>2250</v>
      </c>
      <c r="AH289" s="225" t="s">
        <v>197</v>
      </c>
      <c r="AI289" s="225" t="s">
        <v>101</v>
      </c>
      <c r="AJ289" s="225" t="s">
        <v>2250</v>
      </c>
      <c r="AL289" s="7"/>
      <c r="AQ289" s="7"/>
      <c r="AR289" s="7"/>
      <c r="AS289" s="7"/>
      <c r="AT289" s="7"/>
      <c r="AU289" s="7"/>
      <c r="AV289" s="7"/>
      <c r="AX289" s="7"/>
      <c r="AY289" s="7"/>
      <c r="AZ289" s="7"/>
      <c r="BA289" s="7"/>
      <c r="BB289" s="7"/>
      <c r="BC289" s="7"/>
      <c r="BD289" s="7"/>
      <c r="BG289" s="7"/>
      <c r="BH289" s="7"/>
      <c r="BI289" s="7"/>
      <c r="BJ289" s="7"/>
      <c r="BK289" s="7"/>
      <c r="BL289" s="7"/>
      <c r="BM289" s="7"/>
      <c r="BP289" s="235" t="str">
        <f t="shared" si="51"/>
        <v>ISN COPERSUCAR1</v>
      </c>
      <c r="BQ289" s="225" t="s">
        <v>572</v>
      </c>
      <c r="BR289" s="171" t="s">
        <v>842</v>
      </c>
      <c r="BS289" s="171" t="s">
        <v>25</v>
      </c>
      <c r="BT289" s="253" t="s">
        <v>25</v>
      </c>
      <c r="BU289" s="241" t="s">
        <v>517</v>
      </c>
      <c r="BV289" s="241" t="s">
        <v>107</v>
      </c>
      <c r="BW289" s="241" t="s">
        <v>127</v>
      </c>
      <c r="CJ289" s="256">
        <f t="shared" si="53"/>
        <v>45335</v>
      </c>
      <c r="CK289" s="257">
        <f t="shared" si="54"/>
        <v>11</v>
      </c>
      <c r="CL289" s="256">
        <f t="shared" si="56"/>
        <v>45335.791666666664</v>
      </c>
      <c r="CM289" s="254">
        <v>4</v>
      </c>
      <c r="CN289" s="254" t="str">
        <f t="shared" si="48"/>
        <v>D+10</v>
      </c>
      <c r="CO289" s="255" t="str">
        <f t="shared" si="49"/>
        <v>4D+10</v>
      </c>
      <c r="CP289" s="247" t="str">
        <f t="shared" si="55"/>
        <v>D+10</v>
      </c>
      <c r="CQ289" s="254" t="s">
        <v>2317</v>
      </c>
      <c r="EK289" s="240"/>
      <c r="EL289" s="220"/>
      <c r="EM289" s="239"/>
      <c r="EN289" s="220"/>
      <c r="EO289" s="220"/>
      <c r="EP289" s="239"/>
      <c r="EQ289" s="239"/>
      <c r="ER289" s="220"/>
      <c r="HH289" s="170">
        <f t="shared" si="52"/>
        <v>2905</v>
      </c>
      <c r="HI289" s="252" t="s">
        <v>2328</v>
      </c>
      <c r="HJ289" s="171" t="s">
        <v>2359</v>
      </c>
      <c r="HK289" s="171" t="s">
        <v>1104</v>
      </c>
      <c r="HL289" s="171" t="s">
        <v>1105</v>
      </c>
      <c r="HM289" s="251" t="s">
        <v>167</v>
      </c>
      <c r="HN289" s="237" t="s">
        <v>494</v>
      </c>
      <c r="HO289" s="238" t="s">
        <v>194</v>
      </c>
      <c r="HP289" s="238" t="s">
        <v>470</v>
      </c>
      <c r="HQ289" s="237" t="s">
        <v>650</v>
      </c>
      <c r="HR289" s="236" t="s">
        <v>107</v>
      </c>
      <c r="HS289" s="250" t="s">
        <v>53</v>
      </c>
      <c r="HT289" s="238" t="s">
        <v>8</v>
      </c>
      <c r="HU289" s="236" t="s">
        <v>53</v>
      </c>
      <c r="HV289" s="237" t="s">
        <v>101</v>
      </c>
      <c r="HW289" s="236" t="s">
        <v>16</v>
      </c>
    </row>
    <row r="290" spans="5:231" ht="11.25" customHeight="1" x14ac:dyDescent="0.2"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AF290" s="171">
        <v>620</v>
      </c>
      <c r="AG290" s="225" t="s">
        <v>2360</v>
      </c>
      <c r="AH290" s="225" t="s">
        <v>2361</v>
      </c>
      <c r="AI290" s="225" t="s">
        <v>105</v>
      </c>
      <c r="AJ290" s="225" t="s">
        <v>2362</v>
      </c>
      <c r="AL290" s="7"/>
      <c r="AQ290" s="7"/>
      <c r="AR290" s="7"/>
      <c r="AS290" s="7"/>
      <c r="AT290" s="7"/>
      <c r="AU290" s="7"/>
      <c r="AV290" s="7"/>
      <c r="AX290" s="7"/>
      <c r="AY290" s="7"/>
      <c r="AZ290" s="7"/>
      <c r="BA290" s="7"/>
      <c r="BB290" s="7"/>
      <c r="BC290" s="7"/>
      <c r="BD290" s="7"/>
      <c r="BG290" s="7"/>
      <c r="BH290" s="7"/>
      <c r="BI290" s="7"/>
      <c r="BJ290" s="7"/>
      <c r="BK290" s="7"/>
      <c r="BL290" s="7"/>
      <c r="BM290" s="7"/>
      <c r="BP290" s="235" t="str">
        <f t="shared" si="51"/>
        <v>ISN COPERSUCAR2</v>
      </c>
      <c r="BQ290" s="225" t="s">
        <v>572</v>
      </c>
      <c r="BR290" s="171" t="s">
        <v>860</v>
      </c>
      <c r="BS290" s="171" t="s">
        <v>25</v>
      </c>
      <c r="BT290" s="253" t="s">
        <v>25</v>
      </c>
      <c r="BU290" s="241" t="s">
        <v>517</v>
      </c>
      <c r="BV290" s="241" t="s">
        <v>107</v>
      </c>
      <c r="BW290" s="241" t="s">
        <v>127</v>
      </c>
      <c r="CJ290" s="248">
        <f t="shared" si="53"/>
        <v>45335</v>
      </c>
      <c r="CK290" s="249">
        <f t="shared" si="54"/>
        <v>11</v>
      </c>
      <c r="CL290" s="248">
        <f t="shared" si="56"/>
        <v>45335.833333333336</v>
      </c>
      <c r="CM290" s="215">
        <v>4</v>
      </c>
      <c r="CN290" s="215" t="str">
        <f t="shared" si="48"/>
        <v>D+10</v>
      </c>
      <c r="CO290" s="219" t="str">
        <f t="shared" si="49"/>
        <v>4D+10</v>
      </c>
      <c r="CP290" s="247" t="str">
        <f t="shared" si="55"/>
        <v>D+10</v>
      </c>
      <c r="CQ290" s="215" t="s">
        <v>2317</v>
      </c>
      <c r="EK290" s="240"/>
      <c r="EL290" s="220"/>
      <c r="EM290" s="239"/>
      <c r="EN290" s="220"/>
      <c r="EO290" s="220"/>
      <c r="EP290" s="239"/>
      <c r="EQ290" s="239"/>
      <c r="ER290" s="220"/>
      <c r="HH290" s="170">
        <f t="shared" si="52"/>
        <v>2910</v>
      </c>
      <c r="HI290" s="252" t="s">
        <v>2328</v>
      </c>
      <c r="HJ290" s="171" t="s">
        <v>2363</v>
      </c>
      <c r="HK290" s="171" t="s">
        <v>1104</v>
      </c>
      <c r="HL290" s="171" t="s">
        <v>1105</v>
      </c>
      <c r="HM290" s="251" t="s">
        <v>167</v>
      </c>
      <c r="HN290" s="237" t="s">
        <v>494</v>
      </c>
      <c r="HO290" s="238" t="s">
        <v>194</v>
      </c>
      <c r="HP290" s="238" t="s">
        <v>470</v>
      </c>
      <c r="HQ290" s="237" t="s">
        <v>650</v>
      </c>
      <c r="HR290" s="236" t="s">
        <v>107</v>
      </c>
      <c r="HS290" s="250" t="s">
        <v>53</v>
      </c>
      <c r="HT290" s="238" t="s">
        <v>8</v>
      </c>
      <c r="HU290" s="236" t="s">
        <v>53</v>
      </c>
      <c r="HV290" s="237" t="s">
        <v>101</v>
      </c>
      <c r="HW290" s="236" t="s">
        <v>16</v>
      </c>
    </row>
    <row r="291" spans="5:231" x14ac:dyDescent="0.2"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AF291" s="171">
        <v>625</v>
      </c>
      <c r="AG291" s="225" t="s">
        <v>2364</v>
      </c>
      <c r="AH291" s="225" t="s">
        <v>2361</v>
      </c>
      <c r="AI291" s="225" t="s">
        <v>105</v>
      </c>
      <c r="AJ291" s="225" t="s">
        <v>2362</v>
      </c>
      <c r="AL291" s="7"/>
      <c r="AQ291" s="7"/>
      <c r="AR291" s="7"/>
      <c r="AS291" s="7"/>
      <c r="AT291" s="7"/>
      <c r="AU291" s="7"/>
      <c r="AV291" s="7"/>
      <c r="AX291" s="7"/>
      <c r="AY291" s="7"/>
      <c r="AZ291" s="7"/>
      <c r="BA291" s="7"/>
      <c r="BB291" s="7"/>
      <c r="BC291" s="7"/>
      <c r="BD291" s="7"/>
      <c r="BG291" s="7"/>
      <c r="BH291" s="7"/>
      <c r="BI291" s="7"/>
      <c r="BJ291" s="7"/>
      <c r="BK291" s="7"/>
      <c r="BL291" s="7"/>
      <c r="BM291" s="7"/>
      <c r="BP291" s="235" t="str">
        <f t="shared" si="51"/>
        <v>ISN COPERSUCAR3</v>
      </c>
      <c r="BQ291" s="225" t="s">
        <v>572</v>
      </c>
      <c r="BR291" s="171" t="s">
        <v>1815</v>
      </c>
      <c r="BS291" s="171" t="s">
        <v>25</v>
      </c>
      <c r="BT291" s="253" t="s">
        <v>25</v>
      </c>
      <c r="BU291" s="241" t="s">
        <v>539</v>
      </c>
      <c r="BV291" s="241" t="s">
        <v>107</v>
      </c>
      <c r="BW291" s="241" t="s">
        <v>127</v>
      </c>
      <c r="CJ291" s="248">
        <f t="shared" si="53"/>
        <v>45335</v>
      </c>
      <c r="CK291" s="249">
        <f t="shared" si="54"/>
        <v>11</v>
      </c>
      <c r="CL291" s="248">
        <f t="shared" si="56"/>
        <v>45335.875</v>
      </c>
      <c r="CM291" s="215">
        <v>4</v>
      </c>
      <c r="CN291" s="215" t="str">
        <f t="shared" si="48"/>
        <v>D+10</v>
      </c>
      <c r="CO291" s="219" t="str">
        <f t="shared" si="49"/>
        <v>4D+10</v>
      </c>
      <c r="CP291" s="247" t="str">
        <f t="shared" si="55"/>
        <v>D+10</v>
      </c>
      <c r="CQ291" s="215" t="s">
        <v>2317</v>
      </c>
      <c r="EK291" s="240"/>
      <c r="EL291" s="220"/>
      <c r="EM291" s="239"/>
      <c r="EN291" s="220"/>
      <c r="EO291" s="220"/>
      <c r="EP291" s="239"/>
      <c r="EQ291" s="239"/>
      <c r="ER291" s="220"/>
      <c r="HH291" s="170">
        <f t="shared" si="52"/>
        <v>2926</v>
      </c>
      <c r="HI291" s="252" t="s">
        <v>2365</v>
      </c>
      <c r="HJ291" s="171" t="s">
        <v>2366</v>
      </c>
      <c r="HK291" s="171" t="s">
        <v>2367</v>
      </c>
      <c r="HL291" s="171" t="s">
        <v>2176</v>
      </c>
      <c r="HM291" s="251" t="s">
        <v>167</v>
      </c>
      <c r="HN291" s="237" t="s">
        <v>494</v>
      </c>
      <c r="HO291" s="238" t="s">
        <v>194</v>
      </c>
      <c r="HP291" s="238" t="s">
        <v>470</v>
      </c>
      <c r="HQ291" s="237" t="s">
        <v>650</v>
      </c>
      <c r="HR291" s="236" t="s">
        <v>100</v>
      </c>
      <c r="HS291" s="250" t="s">
        <v>2202</v>
      </c>
      <c r="HT291" s="238" t="s">
        <v>8</v>
      </c>
      <c r="HU291" s="236" t="s">
        <v>30</v>
      </c>
      <c r="HV291" s="237" t="s">
        <v>101</v>
      </c>
      <c r="HW291" s="236" t="s">
        <v>14</v>
      </c>
    </row>
    <row r="292" spans="5:231" x14ac:dyDescent="0.2"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AF292" s="171">
        <v>627</v>
      </c>
      <c r="AG292" s="225" t="s">
        <v>2368</v>
      </c>
      <c r="AH292" s="225" t="s">
        <v>2361</v>
      </c>
      <c r="AI292" s="225" t="s">
        <v>105</v>
      </c>
      <c r="AJ292" s="225" t="s">
        <v>2362</v>
      </c>
      <c r="AL292" s="7"/>
      <c r="AQ292" s="7"/>
      <c r="AR292" s="7"/>
      <c r="AS292" s="7"/>
      <c r="AT292" s="7"/>
      <c r="AU292" s="7"/>
      <c r="AV292" s="7"/>
      <c r="AX292" s="7"/>
      <c r="AY292" s="7"/>
      <c r="AZ292" s="7"/>
      <c r="BA292" s="7"/>
      <c r="BB292" s="7"/>
      <c r="BC292" s="7"/>
      <c r="BD292" s="7"/>
      <c r="BG292" s="7"/>
      <c r="BH292" s="7"/>
      <c r="BI292" s="7"/>
      <c r="BJ292" s="7"/>
      <c r="BK292" s="7"/>
      <c r="BL292" s="7"/>
      <c r="BM292" s="7"/>
      <c r="BP292" s="235" t="str">
        <f t="shared" si="51"/>
        <v>ISN 403</v>
      </c>
      <c r="BQ292" s="225" t="s">
        <v>572</v>
      </c>
      <c r="BR292" s="171">
        <v>403</v>
      </c>
      <c r="BS292" s="171" t="s">
        <v>20</v>
      </c>
      <c r="BT292" s="241" t="s">
        <v>20</v>
      </c>
      <c r="BU292" s="241" t="s">
        <v>20</v>
      </c>
      <c r="BV292" s="241" t="s">
        <v>107</v>
      </c>
      <c r="BW292" s="241" t="s">
        <v>125</v>
      </c>
      <c r="CJ292" s="248">
        <f t="shared" si="53"/>
        <v>45335</v>
      </c>
      <c r="CK292" s="249">
        <f t="shared" si="54"/>
        <v>11</v>
      </c>
      <c r="CL292" s="248">
        <f t="shared" si="56"/>
        <v>45335.916666666664</v>
      </c>
      <c r="CM292" s="215">
        <v>4</v>
      </c>
      <c r="CN292" s="215" t="str">
        <f t="shared" si="48"/>
        <v>D+10</v>
      </c>
      <c r="CO292" s="219" t="str">
        <f t="shared" si="49"/>
        <v>4D+10</v>
      </c>
      <c r="CP292" s="247" t="str">
        <f t="shared" si="55"/>
        <v>D+10</v>
      </c>
      <c r="CQ292" s="215" t="s">
        <v>2317</v>
      </c>
      <c r="EK292" s="240"/>
      <c r="EL292" s="220"/>
      <c r="EM292" s="239"/>
      <c r="EN292" s="220"/>
      <c r="EO292" s="220"/>
      <c r="EP292" s="239"/>
      <c r="EQ292" s="239"/>
      <c r="ER292" s="220"/>
      <c r="HH292" s="170">
        <f t="shared" si="52"/>
        <v>3041</v>
      </c>
      <c r="HI292" s="252"/>
      <c r="HJ292" s="171" t="s">
        <v>2369</v>
      </c>
      <c r="HK292" s="171" t="s">
        <v>704</v>
      </c>
      <c r="HL292" s="171" t="s">
        <v>547</v>
      </c>
      <c r="HM292" s="251" t="s">
        <v>32</v>
      </c>
      <c r="HN292" s="237" t="s">
        <v>494</v>
      </c>
      <c r="HO292" s="238" t="s">
        <v>194</v>
      </c>
      <c r="HP292" s="238" t="s">
        <v>470</v>
      </c>
      <c r="HQ292" s="237" t="s">
        <v>332</v>
      </c>
      <c r="HR292" s="236" t="s">
        <v>107</v>
      </c>
      <c r="HS292" s="250" t="s">
        <v>705</v>
      </c>
      <c r="HT292" s="238" t="s">
        <v>8</v>
      </c>
      <c r="HU292" s="236" t="s">
        <v>8</v>
      </c>
      <c r="HV292" s="237" t="s">
        <v>101</v>
      </c>
      <c r="HW292" s="236" t="s">
        <v>15</v>
      </c>
    </row>
    <row r="293" spans="5:231" x14ac:dyDescent="0.2"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AF293" s="171">
        <v>633</v>
      </c>
      <c r="AG293" s="225" t="s">
        <v>2364</v>
      </c>
      <c r="AH293" s="225" t="s">
        <v>2361</v>
      </c>
      <c r="AI293" s="225" t="s">
        <v>105</v>
      </c>
      <c r="AJ293" s="225" t="s">
        <v>2362</v>
      </c>
      <c r="AL293" s="7"/>
      <c r="AQ293" s="7"/>
      <c r="AR293" s="7"/>
      <c r="AS293" s="7"/>
      <c r="AT293" s="7"/>
      <c r="AU293" s="7"/>
      <c r="AV293" s="7"/>
      <c r="AX293" s="7"/>
      <c r="AY293" s="7"/>
      <c r="AZ293" s="7"/>
      <c r="BA293" s="7"/>
      <c r="BB293" s="7"/>
      <c r="BC293" s="7"/>
      <c r="BD293" s="7"/>
      <c r="BG293" s="7"/>
      <c r="BH293" s="7"/>
      <c r="BI293" s="7"/>
      <c r="BJ293" s="7"/>
      <c r="BK293" s="7"/>
      <c r="BL293" s="7"/>
      <c r="BM293" s="7"/>
      <c r="BP293" s="235" t="str">
        <f t="shared" si="51"/>
        <v>ISN 404</v>
      </c>
      <c r="BQ293" s="225" t="s">
        <v>572</v>
      </c>
      <c r="BR293" s="171">
        <v>404</v>
      </c>
      <c r="BS293" s="171" t="s">
        <v>20</v>
      </c>
      <c r="BT293" s="241" t="s">
        <v>20</v>
      </c>
      <c r="BU293" s="241" t="s">
        <v>20</v>
      </c>
      <c r="BV293" s="241" t="s">
        <v>107</v>
      </c>
      <c r="BW293" s="241" t="s">
        <v>125</v>
      </c>
      <c r="CJ293" s="248">
        <f t="shared" si="53"/>
        <v>45335</v>
      </c>
      <c r="CK293" s="249">
        <f t="shared" si="54"/>
        <v>11</v>
      </c>
      <c r="CL293" s="248">
        <f t="shared" si="56"/>
        <v>45335.958333333336</v>
      </c>
      <c r="CM293" s="215">
        <v>4</v>
      </c>
      <c r="CN293" s="215" t="str">
        <f t="shared" si="48"/>
        <v>D+10</v>
      </c>
      <c r="CO293" s="219" t="str">
        <f t="shared" si="49"/>
        <v>4D+10</v>
      </c>
      <c r="CP293" s="247" t="str">
        <f t="shared" si="55"/>
        <v>D+10</v>
      </c>
      <c r="CQ293" s="215" t="s">
        <v>2317</v>
      </c>
      <c r="EK293" s="240"/>
      <c r="EL293" s="220"/>
      <c r="EM293" s="239"/>
      <c r="EN293" s="220"/>
      <c r="EO293" s="220"/>
      <c r="EP293" s="239"/>
      <c r="EQ293" s="239"/>
      <c r="ER293" s="220"/>
      <c r="HH293" s="170">
        <v>3077</v>
      </c>
      <c r="HJ293" s="225" t="s">
        <v>2370</v>
      </c>
      <c r="HN293" s="237" t="s">
        <v>494</v>
      </c>
      <c r="HO293" s="238" t="s">
        <v>194</v>
      </c>
      <c r="HP293" s="238" t="s">
        <v>470</v>
      </c>
      <c r="HQ293" s="237" t="s">
        <v>650</v>
      </c>
      <c r="HR293" s="236" t="s">
        <v>107</v>
      </c>
      <c r="HS293" s="236" t="s">
        <v>53</v>
      </c>
      <c r="HT293" s="238" t="s">
        <v>8</v>
      </c>
      <c r="HU293" s="236" t="s">
        <v>54</v>
      </c>
      <c r="HV293" s="237" t="s">
        <v>101</v>
      </c>
      <c r="HW293" s="236" t="s">
        <v>16</v>
      </c>
    </row>
    <row r="294" spans="5:231" x14ac:dyDescent="0.2"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AF294" s="171">
        <v>639</v>
      </c>
      <c r="AG294" s="225" t="s">
        <v>2360</v>
      </c>
      <c r="AH294" s="225" t="s">
        <v>2361</v>
      </c>
      <c r="AI294" s="225" t="s">
        <v>105</v>
      </c>
      <c r="AJ294" s="225" t="s">
        <v>2362</v>
      </c>
      <c r="AL294" s="7"/>
      <c r="AQ294" s="7"/>
      <c r="AR294" s="7"/>
      <c r="AS294" s="7"/>
      <c r="AT294" s="7"/>
      <c r="AU294" s="7"/>
      <c r="AV294" s="7"/>
      <c r="AX294" s="7"/>
      <c r="AY294" s="7"/>
      <c r="AZ294" s="7"/>
      <c r="BA294" s="7"/>
      <c r="BB294" s="7"/>
      <c r="BC294" s="7"/>
      <c r="BD294" s="7"/>
      <c r="BG294" s="7"/>
      <c r="BH294" s="7"/>
      <c r="BI294" s="7"/>
      <c r="BJ294" s="7"/>
      <c r="BK294" s="7"/>
      <c r="BL294" s="7"/>
      <c r="BM294" s="7"/>
      <c r="BP294" s="235" t="str">
        <f t="shared" si="51"/>
        <v>ISN 404 - COINBRA;</v>
      </c>
      <c r="BQ294" s="225" t="s">
        <v>572</v>
      </c>
      <c r="BR294" s="171" t="s">
        <v>683</v>
      </c>
      <c r="BS294" s="171" t="s">
        <v>20</v>
      </c>
      <c r="BT294" s="241" t="s">
        <v>20</v>
      </c>
      <c r="BU294" s="241" t="s">
        <v>20</v>
      </c>
      <c r="BV294" s="241" t="s">
        <v>107</v>
      </c>
      <c r="BW294" s="241" t="s">
        <v>125</v>
      </c>
      <c r="CJ294" s="245">
        <f t="shared" si="53"/>
        <v>45335</v>
      </c>
      <c r="CK294" s="246">
        <f t="shared" si="54"/>
        <v>11</v>
      </c>
      <c r="CL294" s="245">
        <f t="shared" si="56"/>
        <v>45336</v>
      </c>
      <c r="CM294" s="242">
        <v>4</v>
      </c>
      <c r="CN294" s="242" t="str">
        <f t="shared" si="48"/>
        <v>D+10</v>
      </c>
      <c r="CO294" s="244" t="str">
        <f t="shared" si="49"/>
        <v>4D+10</v>
      </c>
      <c r="CP294" s="243" t="str">
        <f t="shared" si="55"/>
        <v>D+10</v>
      </c>
      <c r="CQ294" s="242" t="s">
        <v>2371</v>
      </c>
      <c r="EK294" s="240"/>
      <c r="EL294" s="220"/>
      <c r="EM294" s="239"/>
      <c r="EN294" s="220"/>
      <c r="EO294" s="220"/>
      <c r="EP294" s="239"/>
      <c r="EQ294" s="239"/>
      <c r="ER294" s="220"/>
      <c r="HH294" s="170">
        <v>3406</v>
      </c>
      <c r="HJ294" s="225" t="s">
        <v>2372</v>
      </c>
      <c r="HN294" s="237" t="s">
        <v>494</v>
      </c>
      <c r="HO294" s="238" t="s">
        <v>194</v>
      </c>
      <c r="HP294" s="238" t="s">
        <v>470</v>
      </c>
      <c r="HQ294" s="237" t="s">
        <v>650</v>
      </c>
      <c r="HR294" s="236" t="s">
        <v>100</v>
      </c>
      <c r="HS294" s="236" t="s">
        <v>525</v>
      </c>
      <c r="HT294" s="238" t="s">
        <v>8</v>
      </c>
      <c r="HU294" s="236" t="s">
        <v>29</v>
      </c>
      <c r="HV294" s="237" t="s">
        <v>101</v>
      </c>
      <c r="HW294" s="236" t="s">
        <v>16</v>
      </c>
    </row>
    <row r="295" spans="5:231" x14ac:dyDescent="0.2"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AF295" s="171">
        <v>643</v>
      </c>
      <c r="AG295" s="225" t="s">
        <v>2360</v>
      </c>
      <c r="AH295" s="225" t="s">
        <v>2361</v>
      </c>
      <c r="AI295" s="225" t="s">
        <v>105</v>
      </c>
      <c r="AJ295" s="225" t="s">
        <v>2362</v>
      </c>
      <c r="AL295" s="7"/>
      <c r="AQ295" s="7"/>
      <c r="AR295" s="7"/>
      <c r="AS295" s="7"/>
      <c r="AT295" s="7"/>
      <c r="AU295" s="7"/>
      <c r="AV295" s="7"/>
      <c r="AX295" s="7"/>
      <c r="AY295" s="7"/>
      <c r="AZ295" s="7"/>
      <c r="BA295" s="7"/>
      <c r="BB295" s="7"/>
      <c r="BC295" s="7"/>
      <c r="BD295" s="7"/>
      <c r="BG295" s="7"/>
      <c r="BH295" s="7"/>
      <c r="BI295" s="7"/>
      <c r="BJ295" s="7"/>
      <c r="BK295" s="7"/>
      <c r="BL295" s="7"/>
      <c r="BM295" s="7"/>
      <c r="BP295" s="235" t="str">
        <f t="shared" si="51"/>
        <v>ISN COINBRA</v>
      </c>
      <c r="BQ295" s="225" t="s">
        <v>572</v>
      </c>
      <c r="BR295" s="171" t="s">
        <v>616</v>
      </c>
      <c r="BS295" s="171" t="s">
        <v>20</v>
      </c>
      <c r="BT295" s="241" t="s">
        <v>20</v>
      </c>
      <c r="BU295" s="241" t="s">
        <v>20</v>
      </c>
      <c r="BV295" s="241" t="s">
        <v>107</v>
      </c>
      <c r="BW295" s="241" t="s">
        <v>125</v>
      </c>
      <c r="CM295" s="225"/>
      <c r="CN295" s="225"/>
      <c r="CO295" s="225"/>
      <c r="CP295" s="225"/>
      <c r="CQ295" s="225"/>
      <c r="EK295" s="240"/>
      <c r="EL295" s="220"/>
      <c r="EM295" s="239"/>
      <c r="EN295" s="220"/>
      <c r="EO295" s="220"/>
      <c r="EP295" s="239"/>
      <c r="EQ295" s="239"/>
      <c r="ER295" s="220"/>
      <c r="HH295" s="170">
        <v>3407</v>
      </c>
      <c r="HJ295" s="225" t="s">
        <v>2373</v>
      </c>
      <c r="HN295" s="237" t="s">
        <v>494</v>
      </c>
      <c r="HO295" s="238" t="s">
        <v>194</v>
      </c>
      <c r="HP295" s="238" t="s">
        <v>470</v>
      </c>
      <c r="HQ295" s="237" t="s">
        <v>650</v>
      </c>
      <c r="HR295" s="236" t="s">
        <v>107</v>
      </c>
      <c r="HS295" s="236" t="s">
        <v>743</v>
      </c>
      <c r="HT295" s="238" t="s">
        <v>8</v>
      </c>
      <c r="HU295" s="236" t="s">
        <v>8</v>
      </c>
      <c r="HV295" s="237" t="s">
        <v>101</v>
      </c>
      <c r="HW295" s="236" t="s">
        <v>15</v>
      </c>
    </row>
    <row r="296" spans="5:231" x14ac:dyDescent="0.2"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AF296" s="171">
        <v>644</v>
      </c>
      <c r="AG296" s="225" t="s">
        <v>2360</v>
      </c>
      <c r="AH296" s="225" t="s">
        <v>2361</v>
      </c>
      <c r="AI296" s="225" t="s">
        <v>105</v>
      </c>
      <c r="AJ296" s="225" t="s">
        <v>2362</v>
      </c>
      <c r="AL296" s="7"/>
      <c r="AQ296" s="7"/>
      <c r="AR296" s="7"/>
      <c r="AS296" s="7"/>
      <c r="AT296" s="7"/>
      <c r="AU296" s="7"/>
      <c r="AV296" s="7"/>
      <c r="AX296" s="7"/>
      <c r="AY296" s="7"/>
      <c r="AZ296" s="7"/>
      <c r="BA296" s="7"/>
      <c r="BB296" s="7"/>
      <c r="BC296" s="7"/>
      <c r="BD296" s="7"/>
      <c r="BG296" s="7"/>
      <c r="BH296" s="7"/>
      <c r="BI296" s="7"/>
      <c r="BJ296" s="7"/>
      <c r="BK296" s="7"/>
      <c r="BL296" s="7"/>
      <c r="BM296" s="7"/>
      <c r="BP296" s="235" t="str">
        <f t="shared" si="51"/>
        <v>ISN FISCHER</v>
      </c>
      <c r="BQ296" s="225" t="s">
        <v>572</v>
      </c>
      <c r="BR296" s="171" t="s">
        <v>1382</v>
      </c>
      <c r="BS296" s="171" t="s">
        <v>20</v>
      </c>
      <c r="BT296" s="241" t="s">
        <v>20</v>
      </c>
      <c r="BU296" s="241" t="s">
        <v>20</v>
      </c>
      <c r="BV296" s="241" t="s">
        <v>107</v>
      </c>
      <c r="BW296" s="241" t="s">
        <v>125</v>
      </c>
      <c r="CM296" s="225"/>
      <c r="CN296" s="225"/>
      <c r="CO296" s="225"/>
      <c r="CP296" s="225"/>
      <c r="CQ296" s="225"/>
      <c r="EK296" s="240"/>
      <c r="EL296" s="220"/>
      <c r="EM296" s="239"/>
      <c r="EN296" s="220"/>
      <c r="EO296" s="220"/>
      <c r="EP296" s="239"/>
      <c r="EQ296" s="239"/>
      <c r="ER296" s="220"/>
      <c r="HH296" s="170">
        <v>3424</v>
      </c>
      <c r="HJ296" s="225" t="s">
        <v>2374</v>
      </c>
      <c r="HN296" s="237" t="s">
        <v>494</v>
      </c>
      <c r="HO296" s="238" t="s">
        <v>194</v>
      </c>
      <c r="HP296" s="238" t="s">
        <v>470</v>
      </c>
      <c r="HQ296" s="237" t="s">
        <v>650</v>
      </c>
      <c r="HR296" s="236" t="s">
        <v>107</v>
      </c>
      <c r="HS296" s="236" t="s">
        <v>53</v>
      </c>
      <c r="HT296" s="238" t="s">
        <v>8</v>
      </c>
      <c r="HU296" s="236" t="s">
        <v>53</v>
      </c>
      <c r="HV296" s="237" t="s">
        <v>101</v>
      </c>
      <c r="HW296" s="236" t="s">
        <v>15</v>
      </c>
    </row>
    <row r="297" spans="5:231" x14ac:dyDescent="0.2"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AF297" s="171" t="s">
        <v>2375</v>
      </c>
      <c r="AG297" s="225" t="s">
        <v>2360</v>
      </c>
      <c r="AH297" s="225" t="s">
        <v>2361</v>
      </c>
      <c r="AI297" s="225" t="s">
        <v>105</v>
      </c>
      <c r="AJ297" s="225" t="s">
        <v>2362</v>
      </c>
      <c r="AL297" s="7"/>
      <c r="AQ297" s="7"/>
      <c r="AR297" s="7"/>
      <c r="AS297" s="7"/>
      <c r="AT297" s="7"/>
      <c r="AU297" s="7"/>
      <c r="AV297" s="7"/>
      <c r="AX297" s="7"/>
      <c r="AY297" s="7"/>
      <c r="AZ297" s="7"/>
      <c r="BA297" s="7"/>
      <c r="BB297" s="7"/>
      <c r="BC297" s="7"/>
      <c r="BD297" s="7"/>
      <c r="BG297" s="7"/>
      <c r="BH297" s="7"/>
      <c r="BI297" s="7"/>
      <c r="BJ297" s="7"/>
      <c r="BK297" s="7"/>
      <c r="BL297" s="7"/>
      <c r="BM297" s="7"/>
      <c r="BP297" s="235" t="str">
        <f t="shared" si="51"/>
        <v>ISN MOEGA I</v>
      </c>
      <c r="BQ297" s="225" t="s">
        <v>572</v>
      </c>
      <c r="BR297" s="171" t="s">
        <v>808</v>
      </c>
      <c r="BS297" s="171" t="s">
        <v>20</v>
      </c>
      <c r="BT297" s="241" t="s">
        <v>20</v>
      </c>
      <c r="BU297" s="241" t="s">
        <v>20</v>
      </c>
      <c r="BV297" s="241" t="s">
        <v>107</v>
      </c>
      <c r="BW297" s="241" t="s">
        <v>125</v>
      </c>
      <c r="CM297" s="225"/>
      <c r="CN297" s="225"/>
      <c r="CO297" s="225"/>
      <c r="CP297" s="225"/>
      <c r="CQ297" s="225"/>
      <c r="EK297" s="240"/>
      <c r="EL297" s="220"/>
      <c r="EM297" s="239"/>
      <c r="EN297" s="220"/>
      <c r="EO297" s="220"/>
      <c r="EP297" s="239"/>
      <c r="EQ297" s="239"/>
      <c r="ER297" s="220"/>
      <c r="HH297" s="170">
        <v>3425</v>
      </c>
      <c r="HJ297" s="225" t="s">
        <v>2376</v>
      </c>
      <c r="HN297" s="237" t="s">
        <v>494</v>
      </c>
      <c r="HO297" s="238" t="s">
        <v>194</v>
      </c>
      <c r="HP297" s="238" t="s">
        <v>470</v>
      </c>
      <c r="HQ297" s="237" t="s">
        <v>650</v>
      </c>
      <c r="HR297" s="236" t="s">
        <v>107</v>
      </c>
      <c r="HS297" s="236" t="s">
        <v>2166</v>
      </c>
      <c r="HT297" s="238" t="s">
        <v>8</v>
      </c>
      <c r="HU297" s="236" t="s">
        <v>8</v>
      </c>
      <c r="HV297" s="237" t="s">
        <v>101</v>
      </c>
      <c r="HW297" s="236" t="s">
        <v>15</v>
      </c>
    </row>
    <row r="298" spans="5:231" x14ac:dyDescent="0.2"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AF298" s="171" t="s">
        <v>2377</v>
      </c>
      <c r="AG298" s="225" t="s">
        <v>2360</v>
      </c>
      <c r="AH298" s="225" t="s">
        <v>2361</v>
      </c>
      <c r="AI298" s="225" t="s">
        <v>105</v>
      </c>
      <c r="AJ298" s="225" t="s">
        <v>2362</v>
      </c>
      <c r="AL298" s="7"/>
      <c r="AQ298" s="7"/>
      <c r="AR298" s="7"/>
      <c r="AS298" s="7"/>
      <c r="AT298" s="7"/>
      <c r="AU298" s="7"/>
      <c r="AV298" s="7"/>
      <c r="AX298" s="7"/>
      <c r="AY298" s="7"/>
      <c r="AZ298" s="7"/>
      <c r="BA298" s="7"/>
      <c r="BB298" s="7"/>
      <c r="BC298" s="7"/>
      <c r="BD298" s="7"/>
      <c r="BG298" s="7"/>
      <c r="BH298" s="7"/>
      <c r="BI298" s="7"/>
      <c r="BJ298" s="7"/>
      <c r="BK298" s="7"/>
      <c r="BL298" s="7"/>
      <c r="BM298" s="7"/>
      <c r="BP298" s="235" t="str">
        <f t="shared" si="51"/>
        <v>ISN MOEGA I CARAMURU</v>
      </c>
      <c r="BQ298" s="225" t="s">
        <v>572</v>
      </c>
      <c r="BR298" s="171" t="s">
        <v>791</v>
      </c>
      <c r="BS298" s="171" t="s">
        <v>20</v>
      </c>
      <c r="BT298" s="241" t="s">
        <v>20</v>
      </c>
      <c r="BU298" s="241" t="s">
        <v>20</v>
      </c>
      <c r="BV298" s="241" t="s">
        <v>107</v>
      </c>
      <c r="BW298" s="241" t="s">
        <v>125</v>
      </c>
      <c r="CM298" s="225"/>
      <c r="CN298" s="225"/>
      <c r="CO298" s="225"/>
      <c r="CP298" s="225"/>
      <c r="CQ298" s="225"/>
      <c r="EK298" s="240"/>
      <c r="EL298" s="220"/>
      <c r="EM298" s="239"/>
      <c r="EN298" s="220"/>
      <c r="EO298" s="220"/>
      <c r="EP298" s="239"/>
      <c r="EQ298" s="239"/>
      <c r="ER298" s="220"/>
      <c r="HH298" s="170">
        <v>3470</v>
      </c>
      <c r="HJ298" s="225" t="s">
        <v>2378</v>
      </c>
      <c r="HN298" s="237" t="s">
        <v>494</v>
      </c>
      <c r="HO298" s="238" t="s">
        <v>194</v>
      </c>
      <c r="HP298" s="238" t="s">
        <v>470</v>
      </c>
      <c r="HQ298" s="237" t="s">
        <v>650</v>
      </c>
      <c r="HR298" s="236" t="s">
        <v>100</v>
      </c>
      <c r="HS298" s="236" t="s">
        <v>495</v>
      </c>
      <c r="HT298" s="238" t="s">
        <v>8</v>
      </c>
      <c r="HU298" s="236" t="s">
        <v>29</v>
      </c>
      <c r="HV298" s="237" t="s">
        <v>101</v>
      </c>
      <c r="HW298" s="236" t="s">
        <v>14</v>
      </c>
    </row>
    <row r="299" spans="5:231" x14ac:dyDescent="0.2"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AF299" s="171" t="s">
        <v>2364</v>
      </c>
      <c r="AG299" s="225" t="s">
        <v>2364</v>
      </c>
      <c r="AH299" s="225" t="s">
        <v>2361</v>
      </c>
      <c r="AI299" s="225" t="s">
        <v>105</v>
      </c>
      <c r="AJ299" s="225" t="s">
        <v>2362</v>
      </c>
      <c r="AL299" s="7"/>
      <c r="AQ299" s="7"/>
      <c r="AR299" s="7"/>
      <c r="AS299" s="7"/>
      <c r="AT299" s="7"/>
      <c r="AU299" s="7"/>
      <c r="AV299" s="7"/>
      <c r="AX299" s="7"/>
      <c r="AY299" s="7"/>
      <c r="AZ299" s="7"/>
      <c r="BA299" s="7"/>
      <c r="BB299" s="7"/>
      <c r="BC299" s="7"/>
      <c r="BD299" s="7"/>
      <c r="BG299" s="7"/>
      <c r="BH299" s="7"/>
      <c r="BI299" s="7"/>
      <c r="BJ299" s="7"/>
      <c r="BK299" s="7"/>
      <c r="BL299" s="7"/>
      <c r="BM299" s="7"/>
      <c r="BP299" s="235" t="str">
        <f t="shared" si="51"/>
        <v>ISN TES</v>
      </c>
      <c r="BQ299" s="225" t="s">
        <v>572</v>
      </c>
      <c r="BR299" s="171" t="s">
        <v>20</v>
      </c>
      <c r="BS299" s="171" t="s">
        <v>20</v>
      </c>
      <c r="BT299" s="241" t="s">
        <v>20</v>
      </c>
      <c r="BU299" s="241" t="s">
        <v>20</v>
      </c>
      <c r="BV299" s="241" t="s">
        <v>107</v>
      </c>
      <c r="BW299" s="241" t="s">
        <v>125</v>
      </c>
      <c r="CM299" s="225"/>
      <c r="CN299" s="225"/>
      <c r="CO299" s="225"/>
      <c r="CP299" s="225"/>
      <c r="CQ299" s="225"/>
      <c r="EK299" s="240"/>
      <c r="EL299" s="220"/>
      <c r="EM299" s="239"/>
      <c r="EN299" s="220"/>
      <c r="EO299" s="220"/>
      <c r="EP299" s="239"/>
      <c r="EQ299" s="239"/>
      <c r="ER299" s="220"/>
      <c r="HH299" s="170">
        <v>3042</v>
      </c>
      <c r="HJ299" s="225" t="s">
        <v>2379</v>
      </c>
      <c r="HN299" s="237" t="s">
        <v>494</v>
      </c>
      <c r="HO299" s="238" t="s">
        <v>194</v>
      </c>
      <c r="HP299" s="238" t="s">
        <v>470</v>
      </c>
      <c r="HQ299" s="237" t="s">
        <v>332</v>
      </c>
      <c r="HR299" s="236" t="s">
        <v>1230</v>
      </c>
      <c r="HS299" s="236" t="s">
        <v>2166</v>
      </c>
      <c r="HT299" s="238" t="s">
        <v>8</v>
      </c>
      <c r="HU299" s="236" t="s">
        <v>2380</v>
      </c>
      <c r="HV299" s="237" t="s">
        <v>101</v>
      </c>
      <c r="HW299" s="236" t="s">
        <v>15</v>
      </c>
    </row>
    <row r="300" spans="5:231" x14ac:dyDescent="0.2"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AF300" s="171" t="s">
        <v>2381</v>
      </c>
      <c r="AG300" s="225" t="s">
        <v>2364</v>
      </c>
      <c r="AH300" s="225" t="s">
        <v>2361</v>
      </c>
      <c r="AI300" s="225" t="s">
        <v>105</v>
      </c>
      <c r="AJ300" s="225" t="s">
        <v>2362</v>
      </c>
      <c r="AL300" s="7"/>
      <c r="AQ300" s="7"/>
      <c r="AR300" s="7"/>
      <c r="AS300" s="7"/>
      <c r="AT300" s="7"/>
      <c r="AU300" s="7"/>
      <c r="AV300" s="7"/>
      <c r="AX300" s="7"/>
      <c r="AY300" s="7"/>
      <c r="AZ300" s="7"/>
      <c r="BA300" s="7"/>
      <c r="BB300" s="7"/>
      <c r="BC300" s="7"/>
      <c r="BD300" s="7"/>
      <c r="BG300" s="7"/>
      <c r="BH300" s="7"/>
      <c r="BI300" s="7"/>
      <c r="BJ300" s="7"/>
      <c r="BK300" s="7"/>
      <c r="BL300" s="7"/>
      <c r="BM300" s="7"/>
      <c r="BP300" s="235" t="str">
        <f t="shared" si="51"/>
        <v>ISN 212</v>
      </c>
      <c r="BQ300" s="225" t="s">
        <v>572</v>
      </c>
      <c r="BR300" s="171">
        <v>212</v>
      </c>
      <c r="BS300" s="171" t="s">
        <v>55</v>
      </c>
      <c r="BT300" s="241" t="s">
        <v>55</v>
      </c>
      <c r="BU300" s="241" t="s">
        <v>55</v>
      </c>
      <c r="BV300" s="241" t="s">
        <v>107</v>
      </c>
      <c r="BW300" s="241" t="s">
        <v>127</v>
      </c>
      <c r="CM300" s="225"/>
      <c r="CN300" s="225"/>
      <c r="CO300" s="225"/>
      <c r="CP300" s="225"/>
      <c r="CQ300" s="225"/>
      <c r="EK300" s="240"/>
      <c r="EL300" s="220"/>
      <c r="EM300" s="239"/>
      <c r="EN300" s="220"/>
      <c r="EO300" s="220"/>
      <c r="EP300" s="239"/>
      <c r="EQ300" s="239"/>
      <c r="ER300" s="220"/>
      <c r="HH300" s="170">
        <v>3069</v>
      </c>
      <c r="HJ300" s="225" t="s">
        <v>2382</v>
      </c>
      <c r="HN300" s="237" t="s">
        <v>494</v>
      </c>
      <c r="HO300" s="238" t="s">
        <v>194</v>
      </c>
      <c r="HP300" s="238" t="s">
        <v>470</v>
      </c>
      <c r="HQ300" s="237" t="s">
        <v>332</v>
      </c>
      <c r="HR300" s="236" t="s">
        <v>107</v>
      </c>
      <c r="HS300" s="236" t="s">
        <v>548</v>
      </c>
      <c r="HT300" s="238" t="s">
        <v>8</v>
      </c>
      <c r="HU300" s="236" t="s">
        <v>24</v>
      </c>
      <c r="HV300" s="237" t="s">
        <v>101</v>
      </c>
      <c r="HW300" s="236" t="s">
        <v>15</v>
      </c>
    </row>
    <row r="301" spans="5:231" x14ac:dyDescent="0.2"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AF301" s="171" t="s">
        <v>2368</v>
      </c>
      <c r="AG301" s="225" t="s">
        <v>2368</v>
      </c>
      <c r="AH301" s="225" t="s">
        <v>2361</v>
      </c>
      <c r="AI301" s="225" t="s">
        <v>105</v>
      </c>
      <c r="AJ301" s="225" t="s">
        <v>2362</v>
      </c>
      <c r="AL301" s="7"/>
      <c r="AQ301" s="7"/>
      <c r="AR301" s="7"/>
      <c r="AS301" s="7"/>
      <c r="AT301" s="7"/>
      <c r="AU301" s="7"/>
      <c r="AV301" s="7"/>
      <c r="AX301" s="7"/>
      <c r="AY301" s="7"/>
      <c r="AZ301" s="7"/>
      <c r="BA301" s="7"/>
      <c r="BB301" s="7"/>
      <c r="BC301" s="7"/>
      <c r="BD301" s="7"/>
      <c r="BG301" s="7"/>
      <c r="BH301" s="7"/>
      <c r="BI301" s="7"/>
      <c r="BJ301" s="7"/>
      <c r="BK301" s="7"/>
      <c r="BL301" s="7"/>
      <c r="BM301" s="7"/>
      <c r="BP301" s="235" t="str">
        <f t="shared" si="51"/>
        <v>ISN 288</v>
      </c>
      <c r="BQ301" s="225" t="s">
        <v>572</v>
      </c>
      <c r="BR301" s="171">
        <v>288</v>
      </c>
      <c r="BS301" s="171" t="s">
        <v>55</v>
      </c>
      <c r="BT301" s="241" t="s">
        <v>55</v>
      </c>
      <c r="BU301" s="241" t="s">
        <v>55</v>
      </c>
      <c r="BV301" s="241" t="s">
        <v>107</v>
      </c>
      <c r="BW301" s="241" t="s">
        <v>127</v>
      </c>
      <c r="CM301" s="225"/>
      <c r="CN301" s="225"/>
      <c r="CO301" s="225"/>
      <c r="CP301" s="225"/>
      <c r="CQ301" s="225"/>
      <c r="EK301" s="240"/>
      <c r="EL301" s="220"/>
      <c r="EM301" s="239"/>
      <c r="EN301" s="220"/>
      <c r="EO301" s="220"/>
      <c r="EP301" s="239"/>
      <c r="EQ301" s="239"/>
      <c r="ER301" s="220"/>
      <c r="HH301" s="170">
        <v>3072</v>
      </c>
      <c r="HJ301" s="225" t="s">
        <v>2383</v>
      </c>
      <c r="HN301" s="237" t="s">
        <v>494</v>
      </c>
      <c r="HO301" s="238" t="s">
        <v>194</v>
      </c>
      <c r="HP301" s="238" t="s">
        <v>470</v>
      </c>
      <c r="HQ301" s="237" t="s">
        <v>332</v>
      </c>
      <c r="HR301" s="236" t="s">
        <v>107</v>
      </c>
      <c r="HS301" s="236" t="s">
        <v>2384</v>
      </c>
      <c r="HT301" s="238" t="s">
        <v>8</v>
      </c>
      <c r="HU301" s="236" t="s">
        <v>8</v>
      </c>
      <c r="HV301" s="237" t="s">
        <v>101</v>
      </c>
      <c r="HW301" s="236" t="s">
        <v>2385</v>
      </c>
    </row>
    <row r="302" spans="5:231" x14ac:dyDescent="0.2"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AF302" s="171" t="s">
        <v>2386</v>
      </c>
      <c r="AG302" s="225" t="s">
        <v>2360</v>
      </c>
      <c r="AH302" s="225" t="s">
        <v>2361</v>
      </c>
      <c r="AI302" s="225" t="s">
        <v>105</v>
      </c>
      <c r="AJ302" s="225" t="s">
        <v>2362</v>
      </c>
      <c r="AL302" s="7"/>
      <c r="AQ302" s="7"/>
      <c r="AR302" s="7"/>
      <c r="AS302" s="7"/>
      <c r="AT302" s="7"/>
      <c r="AU302" s="7"/>
      <c r="AV302" s="7"/>
      <c r="AX302" s="7"/>
      <c r="AY302" s="7"/>
      <c r="AZ302" s="7"/>
      <c r="BA302" s="7"/>
      <c r="BB302" s="7"/>
      <c r="BC302" s="7"/>
      <c r="BD302" s="7"/>
      <c r="BG302" s="7"/>
      <c r="BH302" s="7"/>
      <c r="BI302" s="7"/>
      <c r="BJ302" s="7"/>
      <c r="BK302" s="7"/>
      <c r="BL302" s="7"/>
      <c r="BM302" s="7"/>
      <c r="BP302" s="235" t="str">
        <f t="shared" si="51"/>
        <v>ISN 212 - MULTICARGO;</v>
      </c>
      <c r="BQ302" s="225" t="s">
        <v>572</v>
      </c>
      <c r="BR302" s="171" t="s">
        <v>714</v>
      </c>
      <c r="BS302" s="171" t="s">
        <v>55</v>
      </c>
      <c r="BT302" s="241" t="s">
        <v>55</v>
      </c>
      <c r="BU302" s="241" t="s">
        <v>55</v>
      </c>
      <c r="BV302" s="241" t="s">
        <v>107</v>
      </c>
      <c r="BW302" s="241" t="s">
        <v>127</v>
      </c>
      <c r="CM302" s="225"/>
      <c r="CN302" s="225"/>
      <c r="CO302" s="225"/>
      <c r="CP302" s="225"/>
      <c r="CQ302" s="225"/>
      <c r="EK302" s="240"/>
      <c r="EL302" s="220"/>
      <c r="EM302" s="239"/>
      <c r="EN302" s="220"/>
      <c r="EO302" s="220"/>
      <c r="EP302" s="239"/>
      <c r="EQ302" s="239"/>
      <c r="ER302" s="220"/>
      <c r="HH302" s="170">
        <v>3081</v>
      </c>
      <c r="HJ302" s="225" t="s">
        <v>2387</v>
      </c>
      <c r="HN302" s="237" t="s">
        <v>494</v>
      </c>
      <c r="HO302" s="238" t="s">
        <v>194</v>
      </c>
      <c r="HP302" s="238" t="s">
        <v>470</v>
      </c>
      <c r="HQ302" s="237" t="s">
        <v>332</v>
      </c>
      <c r="HR302" s="236" t="s">
        <v>107</v>
      </c>
      <c r="HS302" s="236" t="s">
        <v>1842</v>
      </c>
      <c r="HT302" s="238" t="s">
        <v>8</v>
      </c>
      <c r="HU302" s="236" t="s">
        <v>8</v>
      </c>
      <c r="HV302" s="237" t="s">
        <v>101</v>
      </c>
      <c r="HW302" s="236" t="s">
        <v>15</v>
      </c>
    </row>
    <row r="303" spans="5:231" x14ac:dyDescent="0.2"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AF303" s="171" t="s">
        <v>2388</v>
      </c>
      <c r="AG303" s="225" t="s">
        <v>2360</v>
      </c>
      <c r="AH303" s="225" t="s">
        <v>2361</v>
      </c>
      <c r="AI303" s="225" t="s">
        <v>105</v>
      </c>
      <c r="AJ303" s="225" t="s">
        <v>2362</v>
      </c>
      <c r="AL303" s="7"/>
      <c r="AQ303" s="7"/>
      <c r="AR303" s="7"/>
      <c r="AS303" s="7"/>
      <c r="AT303" s="7"/>
      <c r="AU303" s="7"/>
      <c r="AV303" s="7"/>
      <c r="AX303" s="7"/>
      <c r="AY303" s="7"/>
      <c r="AZ303" s="7"/>
      <c r="BA303" s="7"/>
      <c r="BB303" s="7"/>
      <c r="BC303" s="7"/>
      <c r="BD303" s="7"/>
      <c r="BG303" s="7"/>
      <c r="BH303" s="7"/>
      <c r="BI303" s="7"/>
      <c r="BJ303" s="7"/>
      <c r="BK303" s="7"/>
      <c r="BL303" s="7"/>
      <c r="BM303" s="7"/>
      <c r="BP303" s="235" t="str">
        <f t="shared" si="51"/>
        <v>ISN MULTICARGO</v>
      </c>
      <c r="BQ303" s="225" t="s">
        <v>572</v>
      </c>
      <c r="BR303" s="171" t="s">
        <v>909</v>
      </c>
      <c r="BS303" s="171" t="s">
        <v>55</v>
      </c>
      <c r="BT303" s="241" t="s">
        <v>55</v>
      </c>
      <c r="BU303" s="241" t="s">
        <v>55</v>
      </c>
      <c r="BV303" s="241" t="s">
        <v>107</v>
      </c>
      <c r="BW303" s="241" t="s">
        <v>127</v>
      </c>
      <c r="CM303" s="225"/>
      <c r="CN303" s="225"/>
      <c r="CO303" s="225"/>
      <c r="CP303" s="225"/>
      <c r="CQ303" s="225"/>
      <c r="EK303" s="240"/>
      <c r="EL303" s="220"/>
      <c r="EM303" s="239"/>
      <c r="EN303" s="220"/>
      <c r="EO303" s="220"/>
      <c r="EP303" s="239"/>
      <c r="EQ303" s="239"/>
      <c r="ER303" s="220"/>
      <c r="HH303" s="170">
        <v>3086</v>
      </c>
      <c r="HJ303" s="225" t="s">
        <v>2389</v>
      </c>
      <c r="HN303" s="237" t="s">
        <v>494</v>
      </c>
      <c r="HO303" s="238" t="s">
        <v>194</v>
      </c>
      <c r="HP303" s="238" t="s">
        <v>470</v>
      </c>
      <c r="HQ303" s="237" t="s">
        <v>332</v>
      </c>
      <c r="HR303" s="236" t="s">
        <v>107</v>
      </c>
      <c r="HS303" s="236" t="s">
        <v>2390</v>
      </c>
      <c r="HT303" s="238" t="s">
        <v>8</v>
      </c>
      <c r="HU303" s="236" t="s">
        <v>8</v>
      </c>
      <c r="HV303" s="237" t="s">
        <v>101</v>
      </c>
      <c r="HW303" s="236" t="s">
        <v>2385</v>
      </c>
    </row>
    <row r="304" spans="5:231" x14ac:dyDescent="0.2"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AF304" s="171" t="s">
        <v>2391</v>
      </c>
      <c r="AG304" s="225" t="s">
        <v>2360</v>
      </c>
      <c r="AH304" s="225" t="s">
        <v>2361</v>
      </c>
      <c r="AI304" s="225" t="s">
        <v>105</v>
      </c>
      <c r="AJ304" s="225" t="s">
        <v>2362</v>
      </c>
      <c r="AL304" s="7"/>
      <c r="AQ304" s="7"/>
      <c r="AR304" s="7"/>
      <c r="AS304" s="7"/>
      <c r="AT304" s="7"/>
      <c r="AU304" s="7"/>
      <c r="AV304" s="7"/>
      <c r="AX304" s="7"/>
      <c r="AY304" s="7"/>
      <c r="AZ304" s="7"/>
      <c r="BA304" s="7"/>
      <c r="BB304" s="7"/>
      <c r="BC304" s="7"/>
      <c r="BD304" s="7"/>
      <c r="BG304" s="7"/>
      <c r="BH304" s="7"/>
      <c r="BI304" s="7"/>
      <c r="BJ304" s="7"/>
      <c r="BK304" s="7"/>
      <c r="BL304" s="7"/>
      <c r="BM304" s="7"/>
      <c r="BP304" s="235" t="str">
        <f t="shared" si="51"/>
        <v>ISN TGRAO</v>
      </c>
      <c r="BQ304" s="225" t="s">
        <v>572</v>
      </c>
      <c r="BR304" s="171" t="s">
        <v>681</v>
      </c>
      <c r="BS304" s="171" t="s">
        <v>55</v>
      </c>
      <c r="BT304" s="241" t="s">
        <v>55</v>
      </c>
      <c r="BU304" s="241" t="s">
        <v>55</v>
      </c>
      <c r="BV304" s="241" t="s">
        <v>107</v>
      </c>
      <c r="BW304" s="241" t="s">
        <v>127</v>
      </c>
      <c r="CM304" s="225"/>
      <c r="CN304" s="225"/>
      <c r="CO304" s="225"/>
      <c r="CP304" s="225"/>
      <c r="CQ304" s="225"/>
      <c r="EK304" s="240"/>
      <c r="EL304" s="220"/>
      <c r="EM304" s="239"/>
      <c r="EN304" s="220"/>
      <c r="EO304" s="220"/>
      <c r="EP304" s="239"/>
      <c r="EQ304" s="239"/>
      <c r="ER304" s="220"/>
      <c r="HH304" s="170">
        <v>3103</v>
      </c>
      <c r="HJ304" s="225" t="s">
        <v>2392</v>
      </c>
      <c r="HN304" s="237" t="s">
        <v>494</v>
      </c>
      <c r="HO304" s="238" t="s">
        <v>194</v>
      </c>
      <c r="HP304" s="238" t="s">
        <v>470</v>
      </c>
      <c r="HQ304" s="237" t="s">
        <v>332</v>
      </c>
      <c r="HR304" s="236" t="s">
        <v>107</v>
      </c>
      <c r="HS304" s="236" t="s">
        <v>2393</v>
      </c>
      <c r="HT304" s="238" t="s">
        <v>8</v>
      </c>
      <c r="HU304" s="236" t="s">
        <v>8</v>
      </c>
      <c r="HV304" s="237" t="s">
        <v>101</v>
      </c>
      <c r="HW304" s="236" t="s">
        <v>15</v>
      </c>
    </row>
    <row r="305" spans="5:231" x14ac:dyDescent="0.2"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AF305" s="171">
        <v>208</v>
      </c>
      <c r="AG305" s="225" t="s">
        <v>2394</v>
      </c>
      <c r="AH305" s="225" t="s">
        <v>2361</v>
      </c>
      <c r="AI305" s="225" t="s">
        <v>105</v>
      </c>
      <c r="AJ305" s="225" t="s">
        <v>2362</v>
      </c>
      <c r="AL305" s="7"/>
      <c r="AQ305" s="7"/>
      <c r="AR305" s="7"/>
      <c r="AS305" s="7"/>
      <c r="AT305" s="7"/>
      <c r="AU305" s="7"/>
      <c r="AV305" s="7"/>
      <c r="AX305" s="7"/>
      <c r="AY305" s="7"/>
      <c r="AZ305" s="7"/>
      <c r="BA305" s="7"/>
      <c r="BB305" s="7"/>
      <c r="BC305" s="7"/>
      <c r="BD305" s="7"/>
      <c r="BG305" s="7"/>
      <c r="BH305" s="7"/>
      <c r="BI305" s="7"/>
      <c r="BJ305" s="7"/>
      <c r="BK305" s="7"/>
      <c r="BL305" s="7"/>
      <c r="BM305" s="7"/>
      <c r="BP305" s="235" t="str">
        <f t="shared" si="51"/>
        <v>ISN T-GRÃO</v>
      </c>
      <c r="BQ305" s="225" t="s">
        <v>572</v>
      </c>
      <c r="BR305" s="171" t="s">
        <v>635</v>
      </c>
      <c r="BS305" s="171" t="s">
        <v>55</v>
      </c>
      <c r="BT305" s="241" t="s">
        <v>55</v>
      </c>
      <c r="BU305" s="241" t="s">
        <v>55</v>
      </c>
      <c r="BV305" s="241" t="s">
        <v>107</v>
      </c>
      <c r="BW305" s="241" t="s">
        <v>127</v>
      </c>
      <c r="CM305" s="225"/>
      <c r="CN305" s="225"/>
      <c r="CO305" s="225"/>
      <c r="CP305" s="225"/>
      <c r="CQ305" s="225"/>
      <c r="EK305" s="240"/>
      <c r="EL305" s="220"/>
      <c r="EM305" s="239"/>
      <c r="EN305" s="220"/>
      <c r="EO305" s="220"/>
      <c r="EP305" s="239"/>
      <c r="EQ305" s="239"/>
      <c r="ER305" s="220"/>
      <c r="HH305" s="170">
        <v>3159</v>
      </c>
      <c r="HJ305" s="225" t="s">
        <v>2395</v>
      </c>
      <c r="HN305" s="237" t="s">
        <v>494</v>
      </c>
      <c r="HO305" s="238" t="s">
        <v>194</v>
      </c>
      <c r="HP305" s="238" t="s">
        <v>470</v>
      </c>
      <c r="HQ305" s="237" t="s">
        <v>332</v>
      </c>
      <c r="HR305" s="236" t="s">
        <v>107</v>
      </c>
      <c r="HS305" s="236" t="s">
        <v>2396</v>
      </c>
      <c r="HT305" s="238" t="s">
        <v>8</v>
      </c>
      <c r="HU305" s="236" t="s">
        <v>8</v>
      </c>
      <c r="HV305" s="237" t="s">
        <v>101</v>
      </c>
      <c r="HW305" s="236" t="s">
        <v>15</v>
      </c>
    </row>
    <row r="306" spans="5:231" x14ac:dyDescent="0.2"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AF306" s="171">
        <v>209</v>
      </c>
      <c r="AG306" s="225" t="s">
        <v>2394</v>
      </c>
      <c r="AH306" s="225" t="s">
        <v>2361</v>
      </c>
      <c r="AI306" s="225" t="s">
        <v>105</v>
      </c>
      <c r="AJ306" s="225" t="s">
        <v>2362</v>
      </c>
      <c r="AL306" s="7"/>
      <c r="AQ306" s="7"/>
      <c r="AR306" s="7"/>
      <c r="AS306" s="7"/>
      <c r="AT306" s="7"/>
      <c r="AU306" s="7"/>
      <c r="AV306" s="7"/>
      <c r="AX306" s="7"/>
      <c r="AY306" s="7"/>
      <c r="AZ306" s="7"/>
      <c r="BA306" s="7"/>
      <c r="BB306" s="7"/>
      <c r="BC306" s="7"/>
      <c r="BD306" s="7"/>
      <c r="BG306" s="7"/>
      <c r="BH306" s="7"/>
      <c r="BI306" s="7"/>
      <c r="BJ306" s="7"/>
      <c r="BK306" s="7"/>
      <c r="BL306" s="7"/>
      <c r="BM306" s="7"/>
      <c r="BP306" s="235" t="str">
        <f t="shared" si="51"/>
        <v>PSN FIBRIA</v>
      </c>
      <c r="BQ306" s="225" t="s">
        <v>107</v>
      </c>
      <c r="BR306" s="171" t="s">
        <v>632</v>
      </c>
      <c r="BS306" s="171" t="s">
        <v>57</v>
      </c>
      <c r="BT306" s="241" t="s">
        <v>129</v>
      </c>
      <c r="BU306" s="241" t="s">
        <v>129</v>
      </c>
      <c r="BV306" s="241" t="s">
        <v>107</v>
      </c>
      <c r="BW306" s="241" t="s">
        <v>126</v>
      </c>
      <c r="CM306" s="225"/>
      <c r="CN306" s="225"/>
      <c r="CO306" s="225"/>
      <c r="CP306" s="225"/>
      <c r="CQ306" s="225"/>
      <c r="EK306" s="240"/>
      <c r="EL306" s="220"/>
      <c r="EM306" s="239"/>
      <c r="EN306" s="220"/>
      <c r="EO306" s="220"/>
      <c r="EP306" s="239"/>
      <c r="EQ306" s="239"/>
      <c r="ER306" s="220"/>
      <c r="HH306" s="170">
        <v>3203</v>
      </c>
      <c r="HJ306" s="225" t="s">
        <v>2397</v>
      </c>
      <c r="HN306" s="237" t="s">
        <v>494</v>
      </c>
      <c r="HO306" s="238" t="s">
        <v>194</v>
      </c>
      <c r="HP306" s="238" t="s">
        <v>470</v>
      </c>
      <c r="HQ306" s="237" t="s">
        <v>332</v>
      </c>
      <c r="HR306" s="236" t="s">
        <v>107</v>
      </c>
      <c r="HS306" s="236" t="s">
        <v>608</v>
      </c>
      <c r="HT306" s="238" t="s">
        <v>8</v>
      </c>
      <c r="HU306" s="236" t="s">
        <v>8</v>
      </c>
      <c r="HV306" s="237" t="s">
        <v>101</v>
      </c>
      <c r="HW306" s="236" t="s">
        <v>15</v>
      </c>
    </row>
    <row r="307" spans="5:231" ht="11.25" customHeight="1" x14ac:dyDescent="0.2"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AF307" s="171">
        <v>217</v>
      </c>
      <c r="AG307" s="225" t="s">
        <v>2394</v>
      </c>
      <c r="AH307" s="225" t="s">
        <v>2361</v>
      </c>
      <c r="AI307" s="225" t="s">
        <v>105</v>
      </c>
      <c r="AJ307" s="225" t="s">
        <v>2362</v>
      </c>
      <c r="AL307" s="7"/>
      <c r="AQ307" s="7"/>
      <c r="AR307" s="7"/>
      <c r="AS307" s="7"/>
      <c r="AT307" s="7"/>
      <c r="AU307" s="7"/>
      <c r="AV307" s="7"/>
      <c r="AX307" s="7"/>
      <c r="AY307" s="7"/>
      <c r="AZ307" s="7"/>
      <c r="BA307" s="7"/>
      <c r="BB307" s="7"/>
      <c r="BC307" s="7"/>
      <c r="BD307" s="7"/>
      <c r="BG307" s="7"/>
      <c r="BH307" s="7"/>
      <c r="BI307" s="7"/>
      <c r="BJ307" s="7"/>
      <c r="BK307" s="7"/>
      <c r="BL307" s="7"/>
      <c r="BM307" s="7"/>
      <c r="BP307" s="235" t="str">
        <f t="shared" si="51"/>
        <v>PSN NST</v>
      </c>
      <c r="BQ307" s="225" t="s">
        <v>107</v>
      </c>
      <c r="BR307" s="171" t="s">
        <v>960</v>
      </c>
      <c r="BS307" s="171" t="s">
        <v>57</v>
      </c>
      <c r="BT307" s="241" t="s">
        <v>129</v>
      </c>
      <c r="BU307" s="241" t="s">
        <v>129</v>
      </c>
      <c r="BV307" s="241" t="s">
        <v>107</v>
      </c>
      <c r="BW307" s="241" t="s">
        <v>126</v>
      </c>
      <c r="CM307" s="225"/>
      <c r="CN307" s="225"/>
      <c r="CO307" s="225"/>
      <c r="CP307" s="225"/>
      <c r="CQ307" s="225"/>
      <c r="EK307" s="240"/>
      <c r="EL307" s="220"/>
      <c r="EM307" s="239"/>
      <c r="EN307" s="220"/>
      <c r="EO307" s="220"/>
      <c r="EP307" s="239"/>
      <c r="EQ307" s="239"/>
      <c r="ER307" s="220"/>
      <c r="HH307" s="170">
        <v>3223</v>
      </c>
      <c r="HJ307" s="225" t="s">
        <v>2398</v>
      </c>
      <c r="HN307" s="237" t="s">
        <v>494</v>
      </c>
      <c r="HO307" s="238" t="s">
        <v>194</v>
      </c>
      <c r="HP307" s="238" t="s">
        <v>470</v>
      </c>
      <c r="HQ307" s="237" t="s">
        <v>332</v>
      </c>
      <c r="HR307" s="236" t="s">
        <v>107</v>
      </c>
      <c r="HS307" s="236" t="s">
        <v>2399</v>
      </c>
      <c r="HT307" s="238" t="s">
        <v>8</v>
      </c>
      <c r="HU307" s="236" t="s">
        <v>24</v>
      </c>
      <c r="HV307" s="237" t="s">
        <v>101</v>
      </c>
      <c r="HW307" s="236" t="s">
        <v>14</v>
      </c>
    </row>
    <row r="308" spans="5:231" ht="11.25" customHeight="1" x14ac:dyDescent="0.2"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AF308" s="171" t="s">
        <v>2292</v>
      </c>
      <c r="AG308" s="225" t="s">
        <v>2292</v>
      </c>
      <c r="AH308" s="225" t="s">
        <v>2361</v>
      </c>
      <c r="AI308" s="225" t="s">
        <v>105</v>
      </c>
      <c r="AJ308" s="225" t="s">
        <v>2362</v>
      </c>
      <c r="AL308" s="7"/>
      <c r="AQ308" s="7"/>
      <c r="AR308" s="7"/>
      <c r="AS308" s="7"/>
      <c r="AT308" s="7"/>
      <c r="AU308" s="7"/>
      <c r="AV308" s="7"/>
      <c r="AX308" s="7"/>
      <c r="AY308" s="7"/>
      <c r="AZ308" s="7"/>
      <c r="BA308" s="7"/>
      <c r="BB308" s="7"/>
      <c r="BC308" s="7"/>
      <c r="BD308" s="7"/>
      <c r="BG308" s="7"/>
      <c r="BH308" s="7"/>
      <c r="BI308" s="7"/>
      <c r="BJ308" s="7"/>
      <c r="BK308" s="7"/>
      <c r="BL308" s="7"/>
      <c r="BM308" s="7"/>
      <c r="BP308" s="235" t="str">
        <f t="shared" si="51"/>
        <v>ICB TIPLAM</v>
      </c>
      <c r="BQ308" s="225" t="s">
        <v>199</v>
      </c>
      <c r="BR308" s="171" t="s">
        <v>137</v>
      </c>
      <c r="BS308" s="171" t="s">
        <v>78</v>
      </c>
      <c r="BT308" s="241" t="s">
        <v>78</v>
      </c>
      <c r="BU308" s="241" t="s">
        <v>78</v>
      </c>
      <c r="BV308" s="241" t="s">
        <v>473</v>
      </c>
      <c r="BW308" s="241" t="s">
        <v>473</v>
      </c>
      <c r="CM308" s="225"/>
      <c r="CN308" s="225"/>
      <c r="CO308" s="225"/>
      <c r="CP308" s="225"/>
      <c r="CQ308" s="225"/>
      <c r="EK308" s="240"/>
      <c r="EL308" s="220"/>
      <c r="EM308" s="239"/>
      <c r="EN308" s="220"/>
      <c r="EO308" s="220"/>
      <c r="EP308" s="239"/>
      <c r="EQ308" s="239"/>
      <c r="ER308" s="220"/>
      <c r="HH308" s="170">
        <v>3245</v>
      </c>
      <c r="HJ308" s="225" t="s">
        <v>2400</v>
      </c>
      <c r="HN308" s="237" t="s">
        <v>494</v>
      </c>
      <c r="HO308" s="238" t="s">
        <v>194</v>
      </c>
      <c r="HP308" s="238" t="s">
        <v>470</v>
      </c>
      <c r="HQ308" s="237" t="s">
        <v>332</v>
      </c>
      <c r="HR308" s="236" t="s">
        <v>107</v>
      </c>
      <c r="HS308" s="236" t="s">
        <v>2399</v>
      </c>
      <c r="HT308" s="238" t="s">
        <v>8</v>
      </c>
      <c r="HU308" s="236" t="s">
        <v>24</v>
      </c>
      <c r="HV308" s="237" t="s">
        <v>101</v>
      </c>
      <c r="HW308" s="236" t="s">
        <v>15</v>
      </c>
    </row>
    <row r="309" spans="5:231" ht="11.25" customHeight="1" x14ac:dyDescent="0.2"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AF309" s="171" t="s">
        <v>2401</v>
      </c>
      <c r="AG309" s="225" t="s">
        <v>2394</v>
      </c>
      <c r="AH309" s="225" t="s">
        <v>2361</v>
      </c>
      <c r="AI309" s="225" t="s">
        <v>105</v>
      </c>
      <c r="AJ309" s="225" t="s">
        <v>2362</v>
      </c>
      <c r="AL309" s="7"/>
      <c r="AQ309" s="7"/>
      <c r="AR309" s="7"/>
      <c r="AS309" s="7"/>
      <c r="AT309" s="7"/>
      <c r="AU309" s="7"/>
      <c r="AV309" s="7"/>
      <c r="AX309" s="7"/>
      <c r="AY309" s="7"/>
      <c r="AZ309" s="7"/>
      <c r="BA309" s="7"/>
      <c r="BB309" s="7"/>
      <c r="BC309" s="7"/>
      <c r="BD309" s="7"/>
      <c r="BG309" s="7"/>
      <c r="BH309" s="7"/>
      <c r="BI309" s="7"/>
      <c r="BJ309" s="7"/>
      <c r="BK309" s="7"/>
      <c r="BL309" s="7"/>
      <c r="BM309" s="7"/>
      <c r="BP309" s="235" t="str">
        <f t="shared" si="51"/>
        <v>IPG ITRI RODOF</v>
      </c>
      <c r="BQ309" s="225" t="s">
        <v>627</v>
      </c>
      <c r="BR309" s="171" t="s">
        <v>1431</v>
      </c>
      <c r="BS309" s="171" t="s">
        <v>2402</v>
      </c>
      <c r="BT309" s="241" t="s">
        <v>2402</v>
      </c>
      <c r="BU309" s="241" t="s">
        <v>2402</v>
      </c>
      <c r="BV309" s="241" t="s">
        <v>100</v>
      </c>
      <c r="BW309" s="241" t="s">
        <v>100</v>
      </c>
      <c r="CM309" s="225"/>
      <c r="CN309" s="225"/>
      <c r="CO309" s="225"/>
      <c r="CP309" s="225"/>
      <c r="CQ309" s="225"/>
      <c r="EK309" s="240"/>
      <c r="EL309" s="220"/>
      <c r="EM309" s="239"/>
      <c r="EN309" s="220"/>
      <c r="EO309" s="220"/>
      <c r="EP309" s="239"/>
      <c r="EQ309" s="239"/>
      <c r="ER309" s="220"/>
      <c r="HH309" s="170">
        <v>3283</v>
      </c>
      <c r="HJ309" s="225" t="s">
        <v>2403</v>
      </c>
      <c r="HN309" s="237" t="s">
        <v>494</v>
      </c>
      <c r="HO309" s="238" t="s">
        <v>194</v>
      </c>
      <c r="HP309" s="238" t="s">
        <v>470</v>
      </c>
      <c r="HQ309" s="237" t="s">
        <v>332</v>
      </c>
      <c r="HR309" s="236" t="s">
        <v>107</v>
      </c>
      <c r="HS309" s="236" t="s">
        <v>2404</v>
      </c>
      <c r="HT309" s="238" t="s">
        <v>8</v>
      </c>
      <c r="HU309" s="236" t="s">
        <v>8</v>
      </c>
      <c r="HV309" s="237" t="s">
        <v>101</v>
      </c>
      <c r="HW309" s="236" t="s">
        <v>15</v>
      </c>
    </row>
    <row r="310" spans="5:231" x14ac:dyDescent="0.2"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AF310" s="171" t="s">
        <v>2405</v>
      </c>
      <c r="AG310" s="225" t="s">
        <v>2394</v>
      </c>
      <c r="AH310" s="225" t="s">
        <v>2361</v>
      </c>
      <c r="AI310" s="225" t="s">
        <v>105</v>
      </c>
      <c r="AJ310" s="225" t="s">
        <v>2362</v>
      </c>
      <c r="AL310" s="7"/>
      <c r="AQ310" s="7"/>
      <c r="AR310" s="7"/>
      <c r="AS310" s="7"/>
      <c r="AT310" s="7"/>
      <c r="AU310" s="7"/>
      <c r="AV310" s="7"/>
      <c r="AX310" s="7"/>
      <c r="AY310" s="7"/>
      <c r="AZ310" s="7"/>
      <c r="BA310" s="7"/>
      <c r="BB310" s="7"/>
      <c r="BC310" s="7"/>
      <c r="BD310" s="7"/>
      <c r="BG310" s="7"/>
      <c r="BH310" s="7"/>
      <c r="BI310" s="7"/>
      <c r="BJ310" s="7"/>
      <c r="BK310" s="7"/>
      <c r="BL310" s="7"/>
      <c r="BM310" s="7"/>
      <c r="BP310" s="235" t="str">
        <f t="shared" si="51"/>
        <v>IPG BASF</v>
      </c>
      <c r="BQ310" s="225" t="s">
        <v>627</v>
      </c>
      <c r="BR310" s="171" t="s">
        <v>961</v>
      </c>
      <c r="BS310" s="171" t="s">
        <v>580</v>
      </c>
      <c r="BT310" s="241" t="s">
        <v>580</v>
      </c>
      <c r="BU310" s="241" t="s">
        <v>580</v>
      </c>
      <c r="BV310" s="241" t="s">
        <v>100</v>
      </c>
      <c r="BW310" s="241" t="s">
        <v>100</v>
      </c>
      <c r="CM310" s="225"/>
      <c r="CN310" s="225"/>
      <c r="CO310" s="225"/>
      <c r="CP310" s="225"/>
      <c r="CQ310" s="225"/>
      <c r="EK310" s="240"/>
      <c r="EL310" s="220"/>
      <c r="EM310" s="239"/>
      <c r="EN310" s="220"/>
      <c r="EO310" s="220"/>
      <c r="EP310" s="239"/>
      <c r="EQ310" s="239"/>
      <c r="ER310" s="220"/>
      <c r="HH310" s="170">
        <v>3285</v>
      </c>
      <c r="HJ310" s="225" t="s">
        <v>2378</v>
      </c>
      <c r="HN310" s="237" t="s">
        <v>494</v>
      </c>
      <c r="HO310" s="238" t="s">
        <v>194</v>
      </c>
      <c r="HP310" s="238" t="s">
        <v>470</v>
      </c>
      <c r="HQ310" s="237" t="s">
        <v>332</v>
      </c>
      <c r="HR310" s="236" t="s">
        <v>107</v>
      </c>
      <c r="HS310" s="236" t="s">
        <v>525</v>
      </c>
      <c r="HT310" s="238" t="s">
        <v>8</v>
      </c>
      <c r="HU310" s="236" t="s">
        <v>20</v>
      </c>
      <c r="HV310" s="237" t="s">
        <v>101</v>
      </c>
      <c r="HW310" s="236" t="s">
        <v>15</v>
      </c>
    </row>
    <row r="311" spans="5:231" x14ac:dyDescent="0.2"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AF311" s="171" t="s">
        <v>2406</v>
      </c>
      <c r="AG311" s="225" t="s">
        <v>2406</v>
      </c>
      <c r="AH311" s="225" t="s">
        <v>2361</v>
      </c>
      <c r="AI311" s="225" t="s">
        <v>105</v>
      </c>
      <c r="AJ311" s="225" t="s">
        <v>2362</v>
      </c>
      <c r="AL311" s="7"/>
      <c r="AQ311" s="7"/>
      <c r="AR311" s="7"/>
      <c r="AS311" s="7"/>
      <c r="AT311" s="7"/>
      <c r="AU311" s="7"/>
      <c r="AV311" s="7"/>
      <c r="AX311" s="7"/>
      <c r="AY311" s="7"/>
      <c r="AZ311" s="7"/>
      <c r="BA311" s="7"/>
      <c r="BB311" s="7"/>
      <c r="BC311" s="7"/>
      <c r="BD311" s="7"/>
      <c r="BG311" s="7"/>
      <c r="BH311" s="7"/>
      <c r="BI311" s="7"/>
      <c r="BJ311" s="7"/>
      <c r="BK311" s="7"/>
      <c r="BL311" s="7"/>
      <c r="BM311" s="7"/>
      <c r="BP311" s="235" t="str">
        <f t="shared" si="51"/>
        <v>PSN MRS</v>
      </c>
      <c r="BQ311" s="225" t="s">
        <v>107</v>
      </c>
      <c r="BR311" s="171" t="s">
        <v>10</v>
      </c>
      <c r="BS311" s="171" t="s">
        <v>57</v>
      </c>
      <c r="BT311" s="241" t="s">
        <v>129</v>
      </c>
      <c r="BU311" s="241" t="s">
        <v>129</v>
      </c>
      <c r="BV311" s="241" t="s">
        <v>107</v>
      </c>
      <c r="BW311" s="241" t="s">
        <v>126</v>
      </c>
      <c r="CM311" s="225"/>
      <c r="CN311" s="225"/>
      <c r="CO311" s="225"/>
      <c r="CP311" s="225"/>
      <c r="CQ311" s="225"/>
      <c r="EK311" s="240"/>
      <c r="EL311" s="220"/>
      <c r="EM311" s="239"/>
      <c r="EN311" s="220"/>
      <c r="EO311" s="220"/>
      <c r="EP311" s="239"/>
      <c r="EQ311" s="239"/>
      <c r="ER311" s="220"/>
      <c r="HH311" s="170">
        <v>3288</v>
      </c>
      <c r="HJ311" s="225" t="s">
        <v>2407</v>
      </c>
      <c r="HN311" s="237" t="s">
        <v>494</v>
      </c>
      <c r="HO311" s="238" t="s">
        <v>194</v>
      </c>
      <c r="HP311" s="238" t="s">
        <v>470</v>
      </c>
      <c r="HQ311" s="237" t="s">
        <v>332</v>
      </c>
      <c r="HR311" s="236" t="s">
        <v>100</v>
      </c>
      <c r="HS311" s="236" t="s">
        <v>495</v>
      </c>
      <c r="HT311" s="238" t="s">
        <v>8</v>
      </c>
      <c r="HU311" s="236" t="s">
        <v>29</v>
      </c>
      <c r="HV311" s="237" t="s">
        <v>101</v>
      </c>
      <c r="HW311" s="236" t="s">
        <v>14</v>
      </c>
    </row>
    <row r="312" spans="5:231" x14ac:dyDescent="0.2"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AF312" s="171" t="s">
        <v>2361</v>
      </c>
      <c r="AG312" s="225" t="s">
        <v>2292</v>
      </c>
      <c r="AH312" s="225" t="s">
        <v>2361</v>
      </c>
      <c r="AI312" s="225" t="s">
        <v>105</v>
      </c>
      <c r="AJ312" s="225" t="s">
        <v>2362</v>
      </c>
      <c r="AL312" s="7"/>
      <c r="AQ312" s="7"/>
      <c r="AR312" s="7"/>
      <c r="AS312" s="7"/>
      <c r="AT312" s="7"/>
      <c r="AU312" s="7"/>
      <c r="AV312" s="7"/>
      <c r="AX312" s="7"/>
      <c r="AY312" s="7"/>
      <c r="AZ312" s="7"/>
      <c r="BA312" s="7"/>
      <c r="BB312" s="7"/>
      <c r="BC312" s="7"/>
      <c r="BD312" s="7"/>
      <c r="BG312" s="7"/>
      <c r="BH312" s="7"/>
      <c r="BI312" s="7"/>
      <c r="BJ312" s="7"/>
      <c r="BK312" s="7"/>
      <c r="BL312" s="7"/>
      <c r="BM312" s="7"/>
      <c r="BP312" s="235" t="str">
        <f t="shared" si="51"/>
        <v>ICB ANGLO</v>
      </c>
      <c r="BQ312" s="225" t="s">
        <v>199</v>
      </c>
      <c r="BR312" s="171" t="s">
        <v>507</v>
      </c>
      <c r="BS312" s="171" t="s">
        <v>78</v>
      </c>
      <c r="BT312" s="241" t="s">
        <v>78</v>
      </c>
      <c r="BU312" s="241" t="s">
        <v>78</v>
      </c>
      <c r="BV312" s="241" t="s">
        <v>473</v>
      </c>
      <c r="BW312" s="241" t="s">
        <v>473</v>
      </c>
      <c r="CM312" s="225"/>
      <c r="CN312" s="225"/>
      <c r="CO312" s="225"/>
      <c r="CP312" s="225"/>
      <c r="CQ312" s="225"/>
      <c r="EK312" s="240"/>
      <c r="EL312" s="220"/>
      <c r="EM312" s="239"/>
      <c r="EN312" s="220"/>
      <c r="EO312" s="220"/>
      <c r="EP312" s="239"/>
      <c r="EQ312" s="239"/>
      <c r="ER312" s="220"/>
      <c r="HH312" s="170">
        <v>3290</v>
      </c>
      <c r="HJ312" s="225" t="s">
        <v>2408</v>
      </c>
      <c r="HN312" s="237" t="s">
        <v>494</v>
      </c>
      <c r="HO312" s="238" t="s">
        <v>194</v>
      </c>
      <c r="HP312" s="238" t="s">
        <v>470</v>
      </c>
      <c r="HQ312" s="237" t="s">
        <v>332</v>
      </c>
      <c r="HR312" s="236" t="s">
        <v>100</v>
      </c>
      <c r="HS312" s="236" t="s">
        <v>525</v>
      </c>
      <c r="HT312" s="238" t="s">
        <v>8</v>
      </c>
      <c r="HU312" s="236" t="s">
        <v>29</v>
      </c>
      <c r="HV312" s="237" t="s">
        <v>101</v>
      </c>
      <c r="HW312" s="236" t="s">
        <v>14</v>
      </c>
    </row>
    <row r="313" spans="5:231" x14ac:dyDescent="0.2"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AF313" s="171">
        <v>303</v>
      </c>
      <c r="AG313" s="225" t="s">
        <v>201</v>
      </c>
      <c r="AH313" s="225" t="s">
        <v>2361</v>
      </c>
      <c r="AI313" s="225" t="s">
        <v>105</v>
      </c>
      <c r="AJ313" s="225" t="s">
        <v>1939</v>
      </c>
      <c r="AL313" s="7"/>
      <c r="AQ313" s="7"/>
      <c r="AR313" s="7"/>
      <c r="AS313" s="7"/>
      <c r="AT313" s="7"/>
      <c r="AU313" s="7"/>
      <c r="AV313" s="7"/>
      <c r="AX313" s="7"/>
      <c r="AY313" s="7"/>
      <c r="AZ313" s="7"/>
      <c r="BA313" s="7"/>
      <c r="BB313" s="7"/>
      <c r="BC313" s="7"/>
      <c r="BD313" s="7"/>
      <c r="BG313" s="7"/>
      <c r="BH313" s="7"/>
      <c r="BI313" s="7"/>
      <c r="BJ313" s="7"/>
      <c r="BK313" s="7"/>
      <c r="BL313" s="7"/>
      <c r="BM313" s="7"/>
      <c r="BP313" s="235" t="str">
        <f t="shared" si="51"/>
        <v>ICB TERLOC</v>
      </c>
      <c r="BQ313" s="225" t="s">
        <v>199</v>
      </c>
      <c r="BR313" s="171" t="s">
        <v>130</v>
      </c>
      <c r="BS313" s="171" t="s">
        <v>314</v>
      </c>
      <c r="BT313" s="241" t="s">
        <v>314</v>
      </c>
      <c r="BU313" s="241" t="s">
        <v>314</v>
      </c>
      <c r="BV313" s="241" t="s">
        <v>473</v>
      </c>
      <c r="BW313" s="241" t="s">
        <v>473</v>
      </c>
      <c r="CM313" s="225"/>
      <c r="CN313" s="225"/>
      <c r="CO313" s="225"/>
      <c r="CP313" s="225"/>
      <c r="CQ313" s="225"/>
      <c r="EK313" s="240"/>
      <c r="EL313" s="220"/>
      <c r="EM313" s="239"/>
      <c r="EN313" s="220"/>
      <c r="EO313" s="220"/>
      <c r="EP313" s="239"/>
      <c r="EQ313" s="239"/>
      <c r="ER313" s="220"/>
      <c r="HH313" s="170">
        <v>3292</v>
      </c>
      <c r="HJ313" s="225" t="s">
        <v>2409</v>
      </c>
      <c r="HN313" s="237" t="s">
        <v>494</v>
      </c>
      <c r="HO313" s="238" t="s">
        <v>194</v>
      </c>
      <c r="HP313" s="238" t="s">
        <v>470</v>
      </c>
      <c r="HQ313" s="237" t="s">
        <v>332</v>
      </c>
      <c r="HR313" s="236" t="s">
        <v>100</v>
      </c>
      <c r="HS313" s="236" t="s">
        <v>608</v>
      </c>
      <c r="HT313" s="238" t="s">
        <v>8</v>
      </c>
      <c r="HU313" s="236" t="s">
        <v>27</v>
      </c>
      <c r="HV313" s="237" t="s">
        <v>101</v>
      </c>
      <c r="HW313" s="236" t="s">
        <v>14</v>
      </c>
    </row>
    <row r="314" spans="5:231" x14ac:dyDescent="0.2"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AF314" s="171">
        <v>306</v>
      </c>
      <c r="AG314" s="225" t="s">
        <v>2410</v>
      </c>
      <c r="AH314" s="225" t="s">
        <v>2361</v>
      </c>
      <c r="AI314" s="225" t="s">
        <v>105</v>
      </c>
      <c r="AJ314" s="225" t="s">
        <v>2362</v>
      </c>
      <c r="AL314" s="7"/>
      <c r="AQ314" s="7"/>
      <c r="AR314" s="7"/>
      <c r="AS314" s="7"/>
      <c r="AT314" s="7"/>
      <c r="AU314" s="7"/>
      <c r="AV314" s="7"/>
      <c r="AX314" s="7"/>
      <c r="AY314" s="7"/>
      <c r="AZ314" s="7"/>
      <c r="BA314" s="7"/>
      <c r="BB314" s="7"/>
      <c r="BC314" s="7"/>
      <c r="BD314" s="7"/>
      <c r="BG314" s="7"/>
      <c r="BH314" s="7"/>
      <c r="BI314" s="7"/>
      <c r="BJ314" s="7"/>
      <c r="BK314" s="7"/>
      <c r="BL314" s="7"/>
      <c r="BM314" s="7"/>
      <c r="BP314" s="235" t="str">
        <f t="shared" si="51"/>
        <v>ICB ADM</v>
      </c>
      <c r="BQ314" s="225" t="s">
        <v>199</v>
      </c>
      <c r="BR314" s="171" t="s">
        <v>53</v>
      </c>
      <c r="BS314" s="171" t="s">
        <v>78</v>
      </c>
      <c r="BT314" s="241" t="s">
        <v>78</v>
      </c>
      <c r="BU314" s="241" t="s">
        <v>78</v>
      </c>
      <c r="BV314" s="241" t="s">
        <v>473</v>
      </c>
      <c r="BW314" s="241" t="s">
        <v>473</v>
      </c>
      <c r="CM314" s="225"/>
      <c r="CN314" s="225"/>
      <c r="CO314" s="225"/>
      <c r="CP314" s="225"/>
      <c r="CQ314" s="225"/>
      <c r="EK314" s="240"/>
      <c r="EL314" s="220"/>
      <c r="EM314" s="239"/>
      <c r="EN314" s="220"/>
      <c r="EO314" s="220"/>
      <c r="EP314" s="239"/>
      <c r="EQ314" s="239"/>
      <c r="ER314" s="220"/>
      <c r="HH314" s="170">
        <v>3303</v>
      </c>
      <c r="HJ314" s="225" t="s">
        <v>2411</v>
      </c>
      <c r="HN314" s="237" t="s">
        <v>494</v>
      </c>
      <c r="HO314" s="238" t="s">
        <v>194</v>
      </c>
      <c r="HP314" s="238" t="s">
        <v>470</v>
      </c>
      <c r="HQ314" s="237" t="s">
        <v>332</v>
      </c>
      <c r="HR314" s="236" t="s">
        <v>107</v>
      </c>
      <c r="HS314" s="236" t="s">
        <v>705</v>
      </c>
      <c r="HT314" s="238" t="s">
        <v>8</v>
      </c>
      <c r="HU314" s="236" t="s">
        <v>615</v>
      </c>
      <c r="HV314" s="237" t="s">
        <v>101</v>
      </c>
      <c r="HW314" s="236" t="s">
        <v>14</v>
      </c>
    </row>
    <row r="315" spans="5:231" x14ac:dyDescent="0.2"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AF315" s="171">
        <v>313</v>
      </c>
      <c r="AG315" s="225" t="s">
        <v>201</v>
      </c>
      <c r="AH315" s="225" t="s">
        <v>2361</v>
      </c>
      <c r="AI315" s="225" t="s">
        <v>105</v>
      </c>
      <c r="AJ315" s="225" t="s">
        <v>1939</v>
      </c>
      <c r="AL315" s="7"/>
      <c r="AQ315" s="7"/>
      <c r="AR315" s="7"/>
      <c r="AS315" s="7"/>
      <c r="AT315" s="7"/>
      <c r="AU315" s="7"/>
      <c r="AV315" s="7"/>
      <c r="AX315" s="7"/>
      <c r="AY315" s="7"/>
      <c r="AZ315" s="7"/>
      <c r="BA315" s="7"/>
      <c r="BB315" s="7"/>
      <c r="BC315" s="7"/>
      <c r="BD315" s="7"/>
      <c r="BG315" s="7"/>
      <c r="BH315" s="7"/>
      <c r="BI315" s="7"/>
      <c r="BJ315" s="7"/>
      <c r="BK315" s="7"/>
      <c r="BL315" s="7"/>
      <c r="BM315" s="7"/>
      <c r="BP315" s="235" t="str">
        <f t="shared" si="51"/>
        <v>PCZ SANTOS</v>
      </c>
      <c r="BQ315" s="225" t="s">
        <v>100</v>
      </c>
      <c r="BR315" s="171" t="s">
        <v>1303</v>
      </c>
      <c r="BS315" s="171" t="s">
        <v>580</v>
      </c>
      <c r="BT315" s="241" t="s">
        <v>580</v>
      </c>
      <c r="BU315" s="241" t="s">
        <v>580</v>
      </c>
      <c r="BV315" s="241" t="s">
        <v>100</v>
      </c>
      <c r="BW315" s="241" t="s">
        <v>100</v>
      </c>
      <c r="CM315" s="225"/>
      <c r="CN315" s="225"/>
      <c r="CO315" s="225"/>
      <c r="CP315" s="225"/>
      <c r="CQ315" s="225"/>
      <c r="EK315" s="240"/>
      <c r="EL315" s="220"/>
      <c r="EM315" s="239"/>
      <c r="EN315" s="220"/>
      <c r="EO315" s="220"/>
      <c r="EP315" s="239"/>
      <c r="EQ315" s="239"/>
      <c r="ER315" s="220"/>
      <c r="HH315" s="170">
        <v>3305</v>
      </c>
      <c r="HJ315" s="225" t="s">
        <v>2412</v>
      </c>
      <c r="HN315" s="237" t="s">
        <v>494</v>
      </c>
      <c r="HO315" s="238" t="s">
        <v>194</v>
      </c>
      <c r="HP315" s="238" t="s">
        <v>470</v>
      </c>
      <c r="HQ315" s="237" t="s">
        <v>332</v>
      </c>
      <c r="HR315" s="236" t="s">
        <v>107</v>
      </c>
      <c r="HS315" s="236" t="s">
        <v>741</v>
      </c>
      <c r="HT315" s="238" t="s">
        <v>8</v>
      </c>
      <c r="HU315" s="236" t="s">
        <v>24</v>
      </c>
      <c r="HV315" s="237" t="s">
        <v>101</v>
      </c>
      <c r="HW315" s="236" t="s">
        <v>14</v>
      </c>
    </row>
    <row r="316" spans="5:231" x14ac:dyDescent="0.2"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AF316" s="171">
        <v>314</v>
      </c>
      <c r="AG316" s="225" t="s">
        <v>201</v>
      </c>
      <c r="AH316" s="225" t="s">
        <v>2361</v>
      </c>
      <c r="AI316" s="225" t="s">
        <v>105</v>
      </c>
      <c r="AJ316" s="225" t="s">
        <v>1939</v>
      </c>
      <c r="AL316" s="7"/>
      <c r="AQ316" s="7"/>
      <c r="AR316" s="7"/>
      <c r="AS316" s="7"/>
      <c r="AT316" s="7"/>
      <c r="AU316" s="7"/>
      <c r="AV316" s="7"/>
      <c r="AX316" s="7"/>
      <c r="AY316" s="7"/>
      <c r="AZ316" s="7"/>
      <c r="BA316" s="7"/>
      <c r="BB316" s="7"/>
      <c r="BC316" s="7"/>
      <c r="BD316" s="7"/>
      <c r="BG316" s="7"/>
      <c r="BH316" s="7"/>
      <c r="BI316" s="7"/>
      <c r="BJ316" s="7"/>
      <c r="BK316" s="7"/>
      <c r="BL316" s="7"/>
      <c r="BM316" s="7"/>
      <c r="BP316" s="235" t="str">
        <f t="shared" si="51"/>
        <v>PSN SANTA-PT</v>
      </c>
      <c r="BQ316" s="225" t="s">
        <v>107</v>
      </c>
      <c r="BR316" s="171" t="s">
        <v>2413</v>
      </c>
      <c r="BS316" s="171" t="s">
        <v>56</v>
      </c>
      <c r="BT316" s="241" t="s">
        <v>56</v>
      </c>
      <c r="BU316" s="241" t="s">
        <v>599</v>
      </c>
      <c r="BV316" s="241" t="s">
        <v>107</v>
      </c>
      <c r="BW316" s="241" t="s">
        <v>127</v>
      </c>
      <c r="CM316" s="225"/>
      <c r="CN316" s="225"/>
      <c r="CO316" s="225"/>
      <c r="CP316" s="225"/>
      <c r="CQ316" s="225"/>
      <c r="EK316" s="240"/>
      <c r="EL316" s="220"/>
      <c r="EM316" s="239"/>
      <c r="EN316" s="220"/>
      <c r="EO316" s="220"/>
      <c r="EP316" s="239"/>
      <c r="EQ316" s="239"/>
      <c r="ER316" s="220"/>
      <c r="HH316" s="170">
        <v>3323</v>
      </c>
      <c r="HJ316" s="225" t="s">
        <v>2414</v>
      </c>
      <c r="HN316" s="237" t="s">
        <v>494</v>
      </c>
      <c r="HO316" s="238" t="s">
        <v>194</v>
      </c>
      <c r="HP316" s="238" t="s">
        <v>470</v>
      </c>
      <c r="HQ316" s="237" t="s">
        <v>332</v>
      </c>
      <c r="HR316" s="236" t="s">
        <v>100</v>
      </c>
      <c r="HS316" s="236" t="s">
        <v>30</v>
      </c>
      <c r="HT316" s="238" t="s">
        <v>8</v>
      </c>
      <c r="HU316" s="236" t="s">
        <v>30</v>
      </c>
      <c r="HV316" s="237" t="s">
        <v>101</v>
      </c>
      <c r="HW316" s="236" t="s">
        <v>14</v>
      </c>
    </row>
    <row r="317" spans="5:231" x14ac:dyDescent="0.2"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AF317" s="171">
        <v>318</v>
      </c>
      <c r="AG317" s="225" t="s">
        <v>201</v>
      </c>
      <c r="AH317" s="225" t="s">
        <v>2361</v>
      </c>
      <c r="AI317" s="225" t="s">
        <v>105</v>
      </c>
      <c r="AJ317" s="225" t="s">
        <v>1939</v>
      </c>
      <c r="AL317" s="7"/>
      <c r="AQ317" s="7"/>
      <c r="AR317" s="7"/>
      <c r="AS317" s="7"/>
      <c r="AT317" s="7"/>
      <c r="AU317" s="7"/>
      <c r="AV317" s="7"/>
      <c r="AX317" s="7"/>
      <c r="AY317" s="7"/>
      <c r="AZ317" s="7"/>
      <c r="BA317" s="7"/>
      <c r="BB317" s="7"/>
      <c r="BC317" s="7"/>
      <c r="BD317" s="7"/>
      <c r="BG317" s="7"/>
      <c r="BH317" s="7"/>
      <c r="BI317" s="7"/>
      <c r="BJ317" s="7"/>
      <c r="BK317" s="7"/>
      <c r="BL317" s="7"/>
      <c r="BM317" s="7"/>
      <c r="BP317" s="235" t="str">
        <f t="shared" si="51"/>
        <v>PST SANTA-PT</v>
      </c>
      <c r="BQ317" s="225" t="s">
        <v>127</v>
      </c>
      <c r="BR317" s="171" t="s">
        <v>2413</v>
      </c>
      <c r="BS317" s="171" t="s">
        <v>56</v>
      </c>
      <c r="BT317" s="241" t="s">
        <v>56</v>
      </c>
      <c r="BU317" s="241" t="s">
        <v>599</v>
      </c>
      <c r="BV317" s="241" t="s">
        <v>107</v>
      </c>
      <c r="BW317" s="241" t="s">
        <v>127</v>
      </c>
      <c r="CM317" s="225"/>
      <c r="CN317" s="225"/>
      <c r="CO317" s="225"/>
      <c r="CP317" s="225"/>
      <c r="CQ317" s="225"/>
      <c r="EK317" s="240"/>
      <c r="EL317" s="220"/>
      <c r="EM317" s="239"/>
      <c r="EN317" s="220"/>
      <c r="EO317" s="220"/>
      <c r="EP317" s="239"/>
      <c r="EQ317" s="239"/>
      <c r="ER317" s="220"/>
      <c r="HH317" s="170">
        <v>3343</v>
      </c>
      <c r="HJ317" s="225" t="s">
        <v>2415</v>
      </c>
      <c r="HN317" s="237" t="s">
        <v>494</v>
      </c>
      <c r="HO317" s="238" t="s">
        <v>194</v>
      </c>
      <c r="HP317" s="238" t="s">
        <v>470</v>
      </c>
      <c r="HQ317" s="237" t="s">
        <v>332</v>
      </c>
      <c r="HR317" s="236" t="s">
        <v>107</v>
      </c>
      <c r="HS317" s="236" t="s">
        <v>743</v>
      </c>
      <c r="HT317" s="238" t="s">
        <v>8</v>
      </c>
      <c r="HU317" s="236" t="s">
        <v>8</v>
      </c>
      <c r="HV317" s="237" t="s">
        <v>101</v>
      </c>
      <c r="HW317" s="236" t="s">
        <v>2385</v>
      </c>
    </row>
    <row r="318" spans="5:231" x14ac:dyDescent="0.2"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AF318" s="171">
        <v>322</v>
      </c>
      <c r="AG318" s="225" t="s">
        <v>2410</v>
      </c>
      <c r="AH318" s="225" t="s">
        <v>2361</v>
      </c>
      <c r="AI318" s="225" t="s">
        <v>105</v>
      </c>
      <c r="AJ318" s="225" t="s">
        <v>2362</v>
      </c>
      <c r="AL318" s="7"/>
      <c r="AQ318" s="7"/>
      <c r="AR318" s="7"/>
      <c r="AS318" s="7"/>
      <c r="AT318" s="7"/>
      <c r="AU318" s="7"/>
      <c r="AV318" s="7"/>
      <c r="AX318" s="7"/>
      <c r="AY318" s="7"/>
      <c r="AZ318" s="7"/>
      <c r="BA318" s="7"/>
      <c r="BB318" s="7"/>
      <c r="BC318" s="7"/>
      <c r="BD318" s="7"/>
      <c r="BG318" s="7"/>
      <c r="BH318" s="7"/>
      <c r="BI318" s="7"/>
      <c r="BJ318" s="7"/>
      <c r="BK318" s="7"/>
      <c r="BL318" s="7"/>
      <c r="BM318" s="7"/>
      <c r="BP318" s="235" t="str">
        <f t="shared" si="51"/>
        <v xml:space="preserve"> </v>
      </c>
      <c r="BT318" s="241"/>
      <c r="BU318" s="241"/>
      <c r="BV318" s="241"/>
      <c r="BW318" s="241"/>
      <c r="CM318" s="225"/>
      <c r="CN318" s="225"/>
      <c r="CO318" s="225"/>
      <c r="CP318" s="225"/>
      <c r="CQ318" s="225"/>
      <c r="EK318" s="240"/>
      <c r="EL318" s="220"/>
      <c r="EM318" s="239"/>
      <c r="EN318" s="220"/>
      <c r="EO318" s="220"/>
      <c r="EP318" s="239"/>
      <c r="EQ318" s="239"/>
      <c r="ER318" s="220"/>
      <c r="HH318" s="170">
        <v>3363</v>
      </c>
      <c r="HJ318" s="225" t="s">
        <v>2416</v>
      </c>
      <c r="HN318" s="237" t="s">
        <v>494</v>
      </c>
      <c r="HO318" s="238" t="s">
        <v>194</v>
      </c>
      <c r="HP318" s="238" t="s">
        <v>470</v>
      </c>
      <c r="HQ318" s="237" t="s">
        <v>332</v>
      </c>
      <c r="HR318" s="236" t="s">
        <v>107</v>
      </c>
      <c r="HS318" s="236" t="s">
        <v>2417</v>
      </c>
      <c r="HT318" s="238" t="s">
        <v>8</v>
      </c>
      <c r="HU318" s="236" t="s">
        <v>8</v>
      </c>
      <c r="HV318" s="237" t="s">
        <v>101</v>
      </c>
      <c r="HW318" s="236" t="s">
        <v>14</v>
      </c>
    </row>
    <row r="319" spans="5:231" x14ac:dyDescent="0.2"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AF319" s="171">
        <v>325</v>
      </c>
      <c r="AG319" s="225" t="s">
        <v>2410</v>
      </c>
      <c r="AH319" s="225" t="s">
        <v>2361</v>
      </c>
      <c r="AI319" s="225" t="s">
        <v>105</v>
      </c>
      <c r="AJ319" s="225" t="s">
        <v>2362</v>
      </c>
      <c r="AL319" s="7"/>
      <c r="AQ319" s="7"/>
      <c r="AR319" s="7"/>
      <c r="AS319" s="7"/>
      <c r="AT319" s="7"/>
      <c r="AU319" s="7"/>
      <c r="AV319" s="7"/>
      <c r="AX319" s="7"/>
      <c r="AY319" s="7"/>
      <c r="AZ319" s="7"/>
      <c r="BA319" s="7"/>
      <c r="BB319" s="7"/>
      <c r="BC319" s="7"/>
      <c r="BD319" s="7"/>
      <c r="BG319" s="7"/>
      <c r="BH319" s="7"/>
      <c r="BI319" s="7"/>
      <c r="BJ319" s="7"/>
      <c r="BK319" s="7"/>
      <c r="BL319" s="7"/>
      <c r="BM319" s="7"/>
      <c r="BP319" s="235" t="str">
        <f t="shared" si="51"/>
        <v xml:space="preserve"> </v>
      </c>
      <c r="BT319" s="241"/>
      <c r="BU319" s="241"/>
      <c r="BV319" s="241"/>
      <c r="BW319" s="241"/>
      <c r="CM319" s="225"/>
      <c r="CN319" s="225"/>
      <c r="CO319" s="225"/>
      <c r="CP319" s="225"/>
      <c r="CQ319" s="225"/>
      <c r="EK319" s="240"/>
      <c r="EL319" s="220"/>
      <c r="EM319" s="239"/>
      <c r="EN319" s="220"/>
      <c r="EO319" s="220"/>
      <c r="EP319" s="239"/>
      <c r="EQ319" s="239"/>
      <c r="ER319" s="220"/>
      <c r="HH319" s="170">
        <v>3364</v>
      </c>
      <c r="HJ319" s="225" t="s">
        <v>2418</v>
      </c>
      <c r="HN319" s="237" t="s">
        <v>494</v>
      </c>
      <c r="HO319" s="238" t="s">
        <v>194</v>
      </c>
      <c r="HP319" s="238" t="s">
        <v>470</v>
      </c>
      <c r="HQ319" s="237" t="s">
        <v>332</v>
      </c>
      <c r="HR319" s="236" t="s">
        <v>107</v>
      </c>
      <c r="HS319" s="236" t="s">
        <v>53</v>
      </c>
      <c r="HT319" s="238" t="s">
        <v>8</v>
      </c>
      <c r="HU319" s="236" t="s">
        <v>53</v>
      </c>
      <c r="HV319" s="237" t="s">
        <v>101</v>
      </c>
      <c r="HW319" s="236" t="s">
        <v>14</v>
      </c>
    </row>
    <row r="320" spans="5:231" x14ac:dyDescent="0.2"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AF320" s="171">
        <v>327</v>
      </c>
      <c r="AG320" s="225" t="s">
        <v>2419</v>
      </c>
      <c r="AH320" s="225" t="s">
        <v>2361</v>
      </c>
      <c r="AI320" s="225" t="s">
        <v>105</v>
      </c>
      <c r="AJ320" s="225" t="s">
        <v>1939</v>
      </c>
      <c r="AL320" s="7"/>
      <c r="AQ320" s="7"/>
      <c r="AR320" s="7"/>
      <c r="AS320" s="7"/>
      <c r="AT320" s="7"/>
      <c r="AU320" s="7"/>
      <c r="AV320" s="7"/>
      <c r="AX320" s="7"/>
      <c r="AY320" s="7"/>
      <c r="AZ320" s="7"/>
      <c r="BA320" s="7"/>
      <c r="BB320" s="7"/>
      <c r="BC320" s="7"/>
      <c r="BD320" s="7"/>
      <c r="BG320" s="7"/>
      <c r="BH320" s="7"/>
      <c r="BI320" s="7"/>
      <c r="BJ320" s="7"/>
      <c r="BK320" s="7"/>
      <c r="BL320" s="7"/>
      <c r="BM320" s="7"/>
      <c r="BP320" s="235" t="str">
        <f t="shared" si="51"/>
        <v xml:space="preserve"> </v>
      </c>
      <c r="BT320" s="241"/>
      <c r="BU320" s="241"/>
      <c r="BV320" s="241"/>
      <c r="BW320" s="241"/>
      <c r="CM320" s="225"/>
      <c r="CN320" s="225"/>
      <c r="CO320" s="225"/>
      <c r="CP320" s="225"/>
      <c r="CQ320" s="225"/>
      <c r="EK320" s="240"/>
      <c r="EL320" s="220"/>
      <c r="EM320" s="239"/>
      <c r="EN320" s="220"/>
      <c r="EO320" s="220"/>
      <c r="EP320" s="239"/>
      <c r="EQ320" s="239"/>
      <c r="ER320" s="220"/>
      <c r="HH320" s="170">
        <v>3365</v>
      </c>
      <c r="HJ320" s="225" t="s">
        <v>2420</v>
      </c>
      <c r="HN320" s="237" t="s">
        <v>494</v>
      </c>
      <c r="HO320" s="238" t="s">
        <v>194</v>
      </c>
      <c r="HP320" s="238" t="s">
        <v>470</v>
      </c>
      <c r="HQ320" s="237" t="s">
        <v>332</v>
      </c>
      <c r="HR320" s="236" t="s">
        <v>100</v>
      </c>
      <c r="HS320" s="236" t="s">
        <v>557</v>
      </c>
      <c r="HT320" s="238" t="s">
        <v>8</v>
      </c>
      <c r="HU320" s="236" t="s">
        <v>27</v>
      </c>
      <c r="HV320" s="237" t="s">
        <v>101</v>
      </c>
      <c r="HW320" s="236" t="s">
        <v>14</v>
      </c>
    </row>
    <row r="321" spans="5:231" x14ac:dyDescent="0.2"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AF321" s="171" t="s">
        <v>201</v>
      </c>
      <c r="AG321" s="225" t="s">
        <v>201</v>
      </c>
      <c r="AH321" s="225" t="s">
        <v>2361</v>
      </c>
      <c r="AI321" s="225" t="s">
        <v>105</v>
      </c>
      <c r="AJ321" s="225" t="s">
        <v>1939</v>
      </c>
      <c r="AL321" s="7"/>
      <c r="AQ321" s="7"/>
      <c r="AR321" s="7"/>
      <c r="AS321" s="7"/>
      <c r="AT321" s="7"/>
      <c r="AU321" s="7"/>
      <c r="AV321" s="7"/>
      <c r="AX321" s="7"/>
      <c r="AY321" s="7"/>
      <c r="AZ321" s="7"/>
      <c r="BA321" s="7"/>
      <c r="BB321" s="7"/>
      <c r="BC321" s="7"/>
      <c r="BD321" s="7"/>
      <c r="BG321" s="7"/>
      <c r="BH321" s="7"/>
      <c r="BI321" s="7"/>
      <c r="BJ321" s="7"/>
      <c r="BK321" s="7"/>
      <c r="BL321" s="7"/>
      <c r="BM321" s="7"/>
      <c r="BP321" s="235" t="str">
        <f t="shared" si="51"/>
        <v xml:space="preserve"> </v>
      </c>
      <c r="BT321" s="241"/>
      <c r="BU321" s="241"/>
      <c r="BV321" s="241"/>
      <c r="BW321" s="241"/>
      <c r="CM321" s="225"/>
      <c r="CN321" s="225"/>
      <c r="CO321" s="225"/>
      <c r="CP321" s="225"/>
      <c r="CQ321" s="225"/>
      <c r="EK321" s="240"/>
      <c r="EL321" s="220"/>
      <c r="EM321" s="239"/>
      <c r="EN321" s="220"/>
      <c r="EO321" s="220"/>
      <c r="EP321" s="239"/>
      <c r="EQ321" s="239"/>
      <c r="ER321" s="220"/>
      <c r="HH321" s="170">
        <v>3366</v>
      </c>
      <c r="HJ321" s="225" t="s">
        <v>2421</v>
      </c>
      <c r="HN321" s="237" t="s">
        <v>494</v>
      </c>
      <c r="HO321" s="238" t="s">
        <v>194</v>
      </c>
      <c r="HP321" s="238" t="s">
        <v>470</v>
      </c>
      <c r="HQ321" s="237" t="s">
        <v>332</v>
      </c>
      <c r="HR321" s="236" t="s">
        <v>107</v>
      </c>
      <c r="HS321" s="236" t="s">
        <v>569</v>
      </c>
      <c r="HT321" s="238" t="s">
        <v>8</v>
      </c>
      <c r="HU321" s="236" t="s">
        <v>8</v>
      </c>
      <c r="HV321" s="237" t="s">
        <v>101</v>
      </c>
      <c r="HW321" s="236" t="s">
        <v>14</v>
      </c>
    </row>
    <row r="322" spans="5:231" x14ac:dyDescent="0.2"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AF322" s="171" t="s">
        <v>2422</v>
      </c>
      <c r="AG322" s="225" t="s">
        <v>2410</v>
      </c>
      <c r="AH322" s="225" t="s">
        <v>2361</v>
      </c>
      <c r="AI322" s="225" t="s">
        <v>105</v>
      </c>
      <c r="AJ322" s="225" t="s">
        <v>2362</v>
      </c>
      <c r="AL322" s="7"/>
      <c r="AQ322" s="7"/>
      <c r="AR322" s="7"/>
      <c r="AS322" s="7"/>
      <c r="AT322" s="7"/>
      <c r="AU322" s="7"/>
      <c r="AV322" s="7"/>
      <c r="AX322" s="7"/>
      <c r="AY322" s="7"/>
      <c r="AZ322" s="7"/>
      <c r="BA322" s="7"/>
      <c r="BB322" s="7"/>
      <c r="BC322" s="7"/>
      <c r="BD322" s="7"/>
      <c r="BG322" s="7"/>
      <c r="BH322" s="7"/>
      <c r="BI322" s="7"/>
      <c r="BJ322" s="7"/>
      <c r="BK322" s="7"/>
      <c r="BL322" s="7"/>
      <c r="BM322" s="7"/>
      <c r="BP322" s="235" t="str">
        <f t="shared" si="51"/>
        <v xml:space="preserve"> </v>
      </c>
      <c r="BT322" s="241"/>
      <c r="BU322" s="241"/>
      <c r="BV322" s="241"/>
      <c r="BW322" s="241"/>
      <c r="CM322" s="225"/>
      <c r="CN322" s="225"/>
      <c r="CO322" s="225"/>
      <c r="CP322" s="225"/>
      <c r="CQ322" s="225"/>
      <c r="EK322" s="240"/>
      <c r="EL322" s="220"/>
      <c r="EM322" s="239"/>
      <c r="EN322" s="220"/>
      <c r="EO322" s="220"/>
      <c r="EP322" s="239"/>
      <c r="EQ322" s="239"/>
      <c r="ER322" s="220"/>
      <c r="HH322" s="170">
        <v>3431</v>
      </c>
      <c r="HJ322" s="225" t="s">
        <v>2423</v>
      </c>
      <c r="HN322" s="237" t="s">
        <v>494</v>
      </c>
      <c r="HO322" s="238" t="s">
        <v>194</v>
      </c>
      <c r="HP322" s="238" t="s">
        <v>470</v>
      </c>
      <c r="HQ322" s="237" t="s">
        <v>332</v>
      </c>
      <c r="HR322" s="236" t="s">
        <v>107</v>
      </c>
      <c r="HS322" s="236" t="s">
        <v>548</v>
      </c>
      <c r="HT322" s="238" t="s">
        <v>8</v>
      </c>
      <c r="HU322" s="236" t="s">
        <v>8</v>
      </c>
      <c r="HV322" s="237" t="s">
        <v>101</v>
      </c>
      <c r="HW322" s="236" t="s">
        <v>14</v>
      </c>
    </row>
    <row r="323" spans="5:231" x14ac:dyDescent="0.2"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AF323" s="171" t="s">
        <v>2424</v>
      </c>
      <c r="AG323" s="225" t="s">
        <v>2410</v>
      </c>
      <c r="AH323" s="225" t="s">
        <v>2361</v>
      </c>
      <c r="AI323" s="225" t="s">
        <v>105</v>
      </c>
      <c r="AJ323" s="225" t="s">
        <v>2362</v>
      </c>
      <c r="AL323" s="7"/>
      <c r="AQ323" s="7"/>
      <c r="AR323" s="7"/>
      <c r="AS323" s="7"/>
      <c r="AT323" s="7"/>
      <c r="AU323" s="7"/>
      <c r="AV323" s="7"/>
      <c r="AX323" s="7"/>
      <c r="AY323" s="7"/>
      <c r="AZ323" s="7"/>
      <c r="BA323" s="7"/>
      <c r="BB323" s="7"/>
      <c r="BC323" s="7"/>
      <c r="BD323" s="7"/>
      <c r="BG323" s="7"/>
      <c r="BH323" s="7"/>
      <c r="BI323" s="7"/>
      <c r="BJ323" s="7"/>
      <c r="BK323" s="7"/>
      <c r="BL323" s="7"/>
      <c r="BM323" s="7"/>
      <c r="BP323" s="235" t="str">
        <f t="shared" si="51"/>
        <v xml:space="preserve"> </v>
      </c>
      <c r="BT323" s="241"/>
      <c r="BU323" s="241"/>
      <c r="BV323" s="241"/>
      <c r="BW323" s="241"/>
      <c r="CM323" s="225"/>
      <c r="CN323" s="225"/>
      <c r="CO323" s="225"/>
      <c r="CP323" s="225"/>
      <c r="CQ323" s="225"/>
      <c r="EK323" s="240"/>
      <c r="EL323" s="220"/>
      <c r="EM323" s="239"/>
      <c r="EN323" s="220"/>
      <c r="EO323" s="220"/>
      <c r="EP323" s="239"/>
      <c r="EQ323" s="239"/>
      <c r="ER323" s="220"/>
      <c r="HH323" s="170">
        <v>3484</v>
      </c>
      <c r="HJ323" s="225" t="s">
        <v>2425</v>
      </c>
      <c r="HN323" s="237" t="s">
        <v>494</v>
      </c>
      <c r="HO323" s="238" t="s">
        <v>194</v>
      </c>
      <c r="HP323" s="238" t="s">
        <v>470</v>
      </c>
      <c r="HQ323" s="237" t="s">
        <v>332</v>
      </c>
      <c r="HR323" s="236" t="s">
        <v>100</v>
      </c>
      <c r="HS323" s="236" t="s">
        <v>608</v>
      </c>
      <c r="HT323" s="238" t="s">
        <v>8</v>
      </c>
      <c r="HU323" s="236" t="s">
        <v>28</v>
      </c>
      <c r="HV323" s="237" t="s">
        <v>101</v>
      </c>
      <c r="HW323" s="236" t="s">
        <v>14</v>
      </c>
    </row>
    <row r="324" spans="5:231" x14ac:dyDescent="0.2"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AF324" s="171" t="s">
        <v>2426</v>
      </c>
      <c r="AG324" s="225" t="s">
        <v>2410</v>
      </c>
      <c r="AH324" s="225" t="s">
        <v>2361</v>
      </c>
      <c r="AI324" s="225" t="s">
        <v>105</v>
      </c>
      <c r="AJ324" s="225" t="s">
        <v>2362</v>
      </c>
      <c r="AL324" s="7"/>
      <c r="AQ324" s="7"/>
      <c r="AR324" s="7"/>
      <c r="AS324" s="7"/>
      <c r="AT324" s="7"/>
      <c r="AU324" s="7"/>
      <c r="AV324" s="7"/>
      <c r="AX324" s="7"/>
      <c r="AY324" s="7"/>
      <c r="AZ324" s="7"/>
      <c r="BA324" s="7"/>
      <c r="BB324" s="7"/>
      <c r="BC324" s="7"/>
      <c r="BD324" s="7"/>
      <c r="BG324" s="7"/>
      <c r="BH324" s="7"/>
      <c r="BI324" s="7"/>
      <c r="BJ324" s="7"/>
      <c r="BK324" s="7"/>
      <c r="BL324" s="7"/>
      <c r="BM324" s="7"/>
      <c r="BP324" s="235" t="str">
        <f t="shared" ref="BP324:BP360" si="57">BQ324&amp;" "&amp;BR324</f>
        <v xml:space="preserve"> </v>
      </c>
      <c r="BQ324" s="7"/>
      <c r="BR324" s="7"/>
      <c r="BS324" s="7"/>
      <c r="BT324" s="7"/>
      <c r="BU324" s="7"/>
      <c r="BV324" s="7"/>
      <c r="BW324" s="7"/>
      <c r="CM324" s="225"/>
      <c r="CN324" s="225"/>
      <c r="CO324" s="225"/>
      <c r="CP324" s="225"/>
      <c r="CQ324" s="225"/>
      <c r="HH324" s="170">
        <v>3523</v>
      </c>
      <c r="HJ324" s="225" t="s">
        <v>2427</v>
      </c>
      <c r="HN324" s="237" t="s">
        <v>494</v>
      </c>
      <c r="HO324" s="238" t="s">
        <v>194</v>
      </c>
      <c r="HP324" s="238" t="s">
        <v>470</v>
      </c>
      <c r="HQ324" s="237" t="s">
        <v>332</v>
      </c>
      <c r="HR324" s="236" t="s">
        <v>107</v>
      </c>
      <c r="HS324" s="236" t="s">
        <v>557</v>
      </c>
      <c r="HT324" s="238" t="s">
        <v>8</v>
      </c>
      <c r="HU324" s="236" t="s">
        <v>8</v>
      </c>
      <c r="HV324" s="237" t="s">
        <v>101</v>
      </c>
      <c r="HW324" s="236" t="s">
        <v>14</v>
      </c>
    </row>
    <row r="325" spans="5:231" x14ac:dyDescent="0.2"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AF325" s="171" t="s">
        <v>2428</v>
      </c>
      <c r="AG325" s="225" t="s">
        <v>201</v>
      </c>
      <c r="AH325" s="225" t="s">
        <v>2361</v>
      </c>
      <c r="AI325" s="225" t="s">
        <v>105</v>
      </c>
      <c r="AJ325" s="225" t="s">
        <v>1939</v>
      </c>
      <c r="AL325" s="7"/>
      <c r="AQ325" s="7"/>
      <c r="AR325" s="7"/>
      <c r="AS325" s="7"/>
      <c r="AT325" s="7"/>
      <c r="AU325" s="7"/>
      <c r="AV325" s="7"/>
      <c r="AX325" s="7"/>
      <c r="AY325" s="7"/>
      <c r="AZ325" s="7"/>
      <c r="BA325" s="7"/>
      <c r="BB325" s="7"/>
      <c r="BC325" s="7"/>
      <c r="BD325" s="7"/>
      <c r="BG325" s="7"/>
      <c r="BH325" s="7"/>
      <c r="BI325" s="7"/>
      <c r="BJ325" s="7"/>
      <c r="BK325" s="7"/>
      <c r="BL325" s="7"/>
      <c r="BM325" s="7"/>
      <c r="BP325" s="235" t="str">
        <f t="shared" si="57"/>
        <v xml:space="preserve"> </v>
      </c>
      <c r="BQ325" s="7"/>
      <c r="BR325" s="7"/>
      <c r="BS325" s="7"/>
      <c r="BT325" s="7"/>
      <c r="BU325" s="7"/>
      <c r="BV325" s="7"/>
      <c r="BW325" s="7"/>
      <c r="CM325" s="225"/>
      <c r="CN325" s="225"/>
      <c r="CO325" s="225"/>
      <c r="CP325" s="225"/>
      <c r="CQ325" s="225"/>
      <c r="HH325" s="170">
        <v>3543</v>
      </c>
      <c r="HJ325" s="225" t="s">
        <v>2429</v>
      </c>
      <c r="HN325" s="237" t="s">
        <v>494</v>
      </c>
      <c r="HO325" s="238" t="s">
        <v>194</v>
      </c>
      <c r="HP325" s="238" t="s">
        <v>470</v>
      </c>
      <c r="HQ325" s="237" t="s">
        <v>332</v>
      </c>
      <c r="HR325" s="236" t="s">
        <v>107</v>
      </c>
      <c r="HS325" s="236" t="s">
        <v>743</v>
      </c>
      <c r="HT325" s="238" t="s">
        <v>8</v>
      </c>
      <c r="HU325" s="236" t="s">
        <v>26</v>
      </c>
      <c r="HV325" s="237" t="s">
        <v>101</v>
      </c>
      <c r="HW325" s="236" t="s">
        <v>14</v>
      </c>
    </row>
    <row r="326" spans="5:231" x14ac:dyDescent="0.2"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AF326" s="171">
        <v>46</v>
      </c>
      <c r="AG326" s="225" t="s">
        <v>2430</v>
      </c>
      <c r="AH326" s="225" t="s">
        <v>2361</v>
      </c>
      <c r="AI326" s="225" t="s">
        <v>105</v>
      </c>
      <c r="AJ326" s="225" t="s">
        <v>2362</v>
      </c>
      <c r="AL326" s="7"/>
      <c r="AQ326" s="7"/>
      <c r="AR326" s="7"/>
      <c r="AS326" s="7"/>
      <c r="AT326" s="7"/>
      <c r="AU326" s="7"/>
      <c r="AV326" s="7"/>
      <c r="AX326" s="7"/>
      <c r="AY326" s="7"/>
      <c r="AZ326" s="7"/>
      <c r="BA326" s="7"/>
      <c r="BB326" s="7"/>
      <c r="BC326" s="7"/>
      <c r="BD326" s="7"/>
      <c r="BG326" s="7"/>
      <c r="BH326" s="7"/>
      <c r="BI326" s="7"/>
      <c r="BJ326" s="7"/>
      <c r="BK326" s="7"/>
      <c r="BL326" s="7"/>
      <c r="BM326" s="7"/>
      <c r="BP326" s="235" t="str">
        <f t="shared" si="57"/>
        <v xml:space="preserve"> </v>
      </c>
      <c r="BQ326" s="7"/>
      <c r="BR326" s="7"/>
      <c r="BS326" s="7"/>
      <c r="BT326" s="7"/>
      <c r="BU326" s="7"/>
      <c r="BV326" s="7"/>
      <c r="BW326" s="7"/>
      <c r="CM326" s="225"/>
      <c r="CN326" s="225"/>
      <c r="CO326" s="225"/>
      <c r="CP326" s="225"/>
      <c r="CQ326" s="225"/>
      <c r="HH326" s="170">
        <v>3565</v>
      </c>
      <c r="HJ326" s="225" t="s">
        <v>2431</v>
      </c>
      <c r="HN326" s="237" t="s">
        <v>494</v>
      </c>
      <c r="HO326" s="238" t="s">
        <v>194</v>
      </c>
      <c r="HP326" s="238" t="s">
        <v>470</v>
      </c>
      <c r="HQ326" s="237" t="s">
        <v>332</v>
      </c>
      <c r="HR326" s="236" t="s">
        <v>107</v>
      </c>
      <c r="HS326" s="236" t="s">
        <v>557</v>
      </c>
      <c r="HT326" s="238" t="s">
        <v>8</v>
      </c>
      <c r="HU326" s="236" t="s">
        <v>20</v>
      </c>
      <c r="HV326" s="237" t="s">
        <v>101</v>
      </c>
      <c r="HW326" s="236" t="s">
        <v>14</v>
      </c>
    </row>
    <row r="327" spans="5:231" x14ac:dyDescent="0.2"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AF327" s="171">
        <v>406</v>
      </c>
      <c r="AG327" s="225" t="s">
        <v>2430</v>
      </c>
      <c r="AH327" s="225" t="s">
        <v>2361</v>
      </c>
      <c r="AI327" s="225" t="s">
        <v>105</v>
      </c>
      <c r="AJ327" s="225" t="s">
        <v>2362</v>
      </c>
      <c r="AL327" s="7"/>
      <c r="AQ327" s="7"/>
      <c r="AR327" s="7"/>
      <c r="AS327" s="7"/>
      <c r="AT327" s="7"/>
      <c r="AU327" s="7"/>
      <c r="AV327" s="7"/>
      <c r="AX327" s="7"/>
      <c r="AY327" s="7"/>
      <c r="AZ327" s="7"/>
      <c r="BA327" s="7"/>
      <c r="BB327" s="7"/>
      <c r="BC327" s="7"/>
      <c r="BD327" s="7"/>
      <c r="BG327" s="7"/>
      <c r="BH327" s="7"/>
      <c r="BI327" s="7"/>
      <c r="BJ327" s="7"/>
      <c r="BK327" s="7"/>
      <c r="BL327" s="7"/>
      <c r="BM327" s="7"/>
      <c r="BP327" s="235" t="str">
        <f t="shared" si="57"/>
        <v xml:space="preserve"> </v>
      </c>
      <c r="BQ327" s="7"/>
      <c r="BR327" s="7"/>
      <c r="BS327" s="7"/>
      <c r="BT327" s="7"/>
      <c r="BU327" s="7"/>
      <c r="BV327" s="7"/>
      <c r="BW327" s="7"/>
      <c r="CM327" s="225"/>
      <c r="CN327" s="225"/>
      <c r="CO327" s="225"/>
      <c r="CP327" s="225"/>
      <c r="CQ327" s="225"/>
      <c r="HH327" s="170">
        <v>3566</v>
      </c>
      <c r="HJ327" s="225" t="s">
        <v>2432</v>
      </c>
      <c r="HN327" s="237" t="s">
        <v>494</v>
      </c>
      <c r="HO327" s="238" t="s">
        <v>194</v>
      </c>
      <c r="HP327" s="238" t="s">
        <v>470</v>
      </c>
      <c r="HQ327" s="237" t="s">
        <v>332</v>
      </c>
      <c r="HR327" s="236" t="s">
        <v>100</v>
      </c>
      <c r="HS327" s="236" t="s">
        <v>557</v>
      </c>
      <c r="HT327" s="238" t="s">
        <v>8</v>
      </c>
      <c r="HU327" s="236" t="s">
        <v>28</v>
      </c>
      <c r="HV327" s="237" t="s">
        <v>101</v>
      </c>
      <c r="HW327" s="236" t="s">
        <v>14</v>
      </c>
    </row>
    <row r="328" spans="5:231" x14ac:dyDescent="0.2"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AF328" s="171">
        <v>407</v>
      </c>
      <c r="AG328" s="225" t="s">
        <v>2430</v>
      </c>
      <c r="AH328" s="225" t="s">
        <v>2361</v>
      </c>
      <c r="AI328" s="225" t="s">
        <v>105</v>
      </c>
      <c r="AJ328" s="225" t="s">
        <v>2362</v>
      </c>
      <c r="AL328" s="7"/>
      <c r="AQ328" s="7"/>
      <c r="AR328" s="7"/>
      <c r="AS328" s="7"/>
      <c r="AT328" s="7"/>
      <c r="AU328" s="7"/>
      <c r="AV328" s="7"/>
      <c r="AX328" s="7"/>
      <c r="AY328" s="7"/>
      <c r="AZ328" s="7"/>
      <c r="BA328" s="7"/>
      <c r="BB328" s="7"/>
      <c r="BC328" s="7"/>
      <c r="BD328" s="7"/>
      <c r="BG328" s="7"/>
      <c r="BH328" s="7"/>
      <c r="BI328" s="7"/>
      <c r="BJ328" s="7"/>
      <c r="BK328" s="7"/>
      <c r="BL328" s="7"/>
      <c r="BM328" s="7"/>
      <c r="BP328" s="235" t="str">
        <f t="shared" si="57"/>
        <v xml:space="preserve"> </v>
      </c>
      <c r="BQ328" s="7"/>
      <c r="BR328" s="7"/>
      <c r="BS328" s="7"/>
      <c r="BT328" s="7"/>
      <c r="BU328" s="7"/>
      <c r="BV328" s="7"/>
      <c r="BW328" s="7"/>
      <c r="CM328" s="225"/>
      <c r="CN328" s="225"/>
      <c r="CO328" s="225"/>
      <c r="CP328" s="225"/>
      <c r="CQ328" s="225"/>
      <c r="HH328" s="170">
        <v>3567</v>
      </c>
      <c r="HJ328" s="225" t="s">
        <v>2433</v>
      </c>
      <c r="HN328" s="237" t="s">
        <v>494</v>
      </c>
      <c r="HO328" s="238" t="s">
        <v>194</v>
      </c>
      <c r="HP328" s="238" t="s">
        <v>470</v>
      </c>
      <c r="HQ328" s="237" t="s">
        <v>332</v>
      </c>
      <c r="HR328" s="236" t="s">
        <v>107</v>
      </c>
      <c r="HS328" s="236" t="s">
        <v>741</v>
      </c>
      <c r="HT328" s="238" t="s">
        <v>8</v>
      </c>
      <c r="HU328" s="236" t="s">
        <v>8</v>
      </c>
      <c r="HV328" s="237" t="s">
        <v>101</v>
      </c>
      <c r="HW328" s="236" t="s">
        <v>14</v>
      </c>
    </row>
    <row r="329" spans="5:231" x14ac:dyDescent="0.2"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AF329" s="171">
        <v>604</v>
      </c>
      <c r="AG329" s="225" t="s">
        <v>2430</v>
      </c>
      <c r="AH329" s="225" t="s">
        <v>2361</v>
      </c>
      <c r="AI329" s="225" t="s">
        <v>105</v>
      </c>
      <c r="AJ329" s="225" t="s">
        <v>2362</v>
      </c>
      <c r="AL329" s="7"/>
      <c r="AQ329" s="7"/>
      <c r="AR329" s="7"/>
      <c r="AS329" s="7"/>
      <c r="AT329" s="7"/>
      <c r="AU329" s="7"/>
      <c r="AV329" s="7"/>
      <c r="AX329" s="7"/>
      <c r="AY329" s="7"/>
      <c r="AZ329" s="7"/>
      <c r="BA329" s="7"/>
      <c r="BB329" s="7"/>
      <c r="BC329" s="7"/>
      <c r="BD329" s="7"/>
      <c r="BG329" s="7"/>
      <c r="BH329" s="7"/>
      <c r="BI329" s="7"/>
      <c r="BJ329" s="7"/>
      <c r="BK329" s="7"/>
      <c r="BL329" s="7"/>
      <c r="BM329" s="7"/>
      <c r="BP329" s="235" t="str">
        <f t="shared" si="57"/>
        <v xml:space="preserve"> </v>
      </c>
      <c r="BQ329" s="7"/>
      <c r="BR329" s="7"/>
      <c r="BS329" s="7"/>
      <c r="BT329" s="7"/>
      <c r="BU329" s="7"/>
      <c r="BV329" s="7"/>
      <c r="BW329" s="7"/>
      <c r="CM329" s="225"/>
      <c r="CN329" s="225"/>
      <c r="CO329" s="225"/>
      <c r="CP329" s="225"/>
      <c r="CQ329" s="225"/>
      <c r="HH329" s="170">
        <v>3585</v>
      </c>
      <c r="HJ329" s="225" t="s">
        <v>2434</v>
      </c>
      <c r="HN329" s="237" t="s">
        <v>494</v>
      </c>
      <c r="HO329" s="238" t="s">
        <v>194</v>
      </c>
      <c r="HP329" s="238" t="s">
        <v>470</v>
      </c>
      <c r="HQ329" s="237" t="s">
        <v>332</v>
      </c>
      <c r="HR329" s="236" t="s">
        <v>107</v>
      </c>
      <c r="HS329" s="236" t="s">
        <v>743</v>
      </c>
      <c r="HT329" s="238" t="s">
        <v>8</v>
      </c>
      <c r="HU329" s="236" t="s">
        <v>26</v>
      </c>
      <c r="HV329" s="237" t="s">
        <v>101</v>
      </c>
      <c r="HW329" s="236" t="s">
        <v>14</v>
      </c>
    </row>
    <row r="330" spans="5:231" ht="11.25" customHeight="1" x14ac:dyDescent="0.2"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AF330" s="171">
        <v>631</v>
      </c>
      <c r="AG330" s="225" t="s">
        <v>2430</v>
      </c>
      <c r="AH330" s="225" t="s">
        <v>2361</v>
      </c>
      <c r="AI330" s="225" t="s">
        <v>105</v>
      </c>
      <c r="AJ330" s="225" t="s">
        <v>2362</v>
      </c>
      <c r="AL330" s="7"/>
      <c r="AQ330" s="7"/>
      <c r="AR330" s="7"/>
      <c r="AS330" s="7"/>
      <c r="AT330" s="7"/>
      <c r="AU330" s="7"/>
      <c r="AV330" s="7"/>
      <c r="AX330" s="7"/>
      <c r="AY330" s="7"/>
      <c r="AZ330" s="7"/>
      <c r="BA330" s="7"/>
      <c r="BB330" s="7"/>
      <c r="BC330" s="7"/>
      <c r="BD330" s="7"/>
      <c r="BG330" s="7"/>
      <c r="BH330" s="7"/>
      <c r="BI330" s="7"/>
      <c r="BJ330" s="7"/>
      <c r="BK330" s="7"/>
      <c r="BL330" s="7"/>
      <c r="BM330" s="7"/>
      <c r="BP330" s="235" t="str">
        <f t="shared" si="57"/>
        <v xml:space="preserve"> </v>
      </c>
      <c r="BQ330" s="7"/>
      <c r="BR330" s="7"/>
      <c r="BS330" s="7"/>
      <c r="BT330" s="7"/>
      <c r="BU330" s="7"/>
      <c r="BV330" s="7"/>
      <c r="BW330" s="7"/>
      <c r="CM330" s="225"/>
      <c r="CN330" s="225"/>
      <c r="CO330" s="225"/>
      <c r="CP330" s="225"/>
      <c r="CQ330" s="225"/>
      <c r="HH330" s="170">
        <v>3645</v>
      </c>
      <c r="HJ330" s="225" t="s">
        <v>2435</v>
      </c>
      <c r="HN330" s="237" t="s">
        <v>494</v>
      </c>
      <c r="HO330" s="238" t="s">
        <v>194</v>
      </c>
      <c r="HP330" s="238" t="s">
        <v>470</v>
      </c>
      <c r="HQ330" s="237" t="s">
        <v>332</v>
      </c>
      <c r="HR330" s="236" t="s">
        <v>107</v>
      </c>
      <c r="HS330" s="236" t="s">
        <v>608</v>
      </c>
      <c r="HT330" s="238" t="s">
        <v>8</v>
      </c>
      <c r="HU330" s="236" t="s">
        <v>20</v>
      </c>
      <c r="HV330" s="237" t="s">
        <v>101</v>
      </c>
      <c r="HW330" s="236" t="s">
        <v>14</v>
      </c>
    </row>
    <row r="331" spans="5:231" ht="11.25" customHeight="1" x14ac:dyDescent="0.2"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AF331" s="171">
        <v>647</v>
      </c>
      <c r="AG331" s="225" t="s">
        <v>2430</v>
      </c>
      <c r="AH331" s="225" t="s">
        <v>2361</v>
      </c>
      <c r="AI331" s="225" t="s">
        <v>105</v>
      </c>
      <c r="AJ331" s="225" t="s">
        <v>2362</v>
      </c>
      <c r="AL331" s="7"/>
      <c r="AQ331" s="7"/>
      <c r="AR331" s="7"/>
      <c r="AS331" s="7"/>
      <c r="AT331" s="7"/>
      <c r="AU331" s="7"/>
      <c r="AV331" s="7"/>
      <c r="AX331" s="7"/>
      <c r="AY331" s="7"/>
      <c r="AZ331" s="7"/>
      <c r="BA331" s="7"/>
      <c r="BB331" s="7"/>
      <c r="BC331" s="7"/>
      <c r="BD331" s="7"/>
      <c r="BG331" s="7"/>
      <c r="BH331" s="7"/>
      <c r="BI331" s="7"/>
      <c r="BJ331" s="7"/>
      <c r="BK331" s="7"/>
      <c r="BL331" s="7"/>
      <c r="BM331" s="7"/>
      <c r="BP331" s="235" t="str">
        <f t="shared" si="57"/>
        <v xml:space="preserve"> </v>
      </c>
      <c r="BQ331" s="7"/>
      <c r="BR331" s="7"/>
      <c r="BS331" s="7"/>
      <c r="BT331" s="7"/>
      <c r="BU331" s="7"/>
      <c r="BV331" s="7"/>
      <c r="BW331" s="7"/>
      <c r="CM331" s="225"/>
      <c r="CN331" s="225"/>
      <c r="CO331" s="225"/>
      <c r="CP331" s="225"/>
      <c r="CQ331" s="225"/>
      <c r="HH331" s="170">
        <v>5563</v>
      </c>
      <c r="HJ331" s="225" t="s">
        <v>2436</v>
      </c>
      <c r="HN331" s="237" t="s">
        <v>494</v>
      </c>
      <c r="HO331" s="238" t="s">
        <v>194</v>
      </c>
      <c r="HP331" s="238" t="s">
        <v>470</v>
      </c>
      <c r="HQ331" s="237" t="s">
        <v>332</v>
      </c>
      <c r="HR331" s="236" t="s">
        <v>107</v>
      </c>
      <c r="HS331" s="236" t="s">
        <v>1262</v>
      </c>
      <c r="HT331" s="238" t="s">
        <v>8</v>
      </c>
      <c r="HU331" s="236" t="s">
        <v>24</v>
      </c>
      <c r="HV331" s="237" t="s">
        <v>101</v>
      </c>
      <c r="HW331" s="236" t="s">
        <v>14</v>
      </c>
    </row>
    <row r="332" spans="5:231" ht="11.25" customHeight="1" x14ac:dyDescent="0.2"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AF332" s="171">
        <v>746</v>
      </c>
      <c r="AG332" s="225" t="s">
        <v>2430</v>
      </c>
      <c r="AH332" s="225" t="s">
        <v>2361</v>
      </c>
      <c r="AI332" s="225" t="s">
        <v>105</v>
      </c>
      <c r="AJ332" s="225" t="s">
        <v>2362</v>
      </c>
      <c r="AL332" s="7"/>
      <c r="AQ332" s="7"/>
      <c r="AR332" s="7"/>
      <c r="AS332" s="7"/>
      <c r="AT332" s="7"/>
      <c r="AU332" s="7"/>
      <c r="AV332" s="7"/>
      <c r="AX332" s="7"/>
      <c r="AY332" s="7"/>
      <c r="AZ332" s="7"/>
      <c r="BA332" s="7"/>
      <c r="BB332" s="7"/>
      <c r="BC332" s="7"/>
      <c r="BD332" s="7"/>
      <c r="BG332" s="7"/>
      <c r="BH332" s="7"/>
      <c r="BI332" s="7"/>
      <c r="BJ332" s="7"/>
      <c r="BK332" s="7"/>
      <c r="BL332" s="7"/>
      <c r="BM332" s="7"/>
      <c r="BP332" s="235" t="str">
        <f t="shared" si="57"/>
        <v xml:space="preserve"> </v>
      </c>
      <c r="BQ332" s="7"/>
      <c r="BR332" s="7"/>
      <c r="BS332" s="7"/>
      <c r="BT332" s="7"/>
      <c r="BU332" s="7"/>
      <c r="BV332" s="7"/>
      <c r="BW332" s="7"/>
      <c r="CM332" s="225"/>
      <c r="CN332" s="225"/>
      <c r="CO332" s="225"/>
      <c r="CP332" s="225"/>
      <c r="CQ332" s="225"/>
      <c r="HN332" s="237" t="s">
        <v>494</v>
      </c>
      <c r="HO332" s="238" t="s">
        <v>194</v>
      </c>
      <c r="HP332" s="238" t="s">
        <v>470</v>
      </c>
      <c r="HQ332" s="237" t="s">
        <v>650</v>
      </c>
      <c r="HR332" s="236" t="s">
        <v>107</v>
      </c>
      <c r="HS332" s="236" t="s">
        <v>741</v>
      </c>
      <c r="HT332" s="238" t="s">
        <v>8</v>
      </c>
      <c r="HU332" s="236" t="s">
        <v>8</v>
      </c>
      <c r="HV332" s="237" t="s">
        <v>101</v>
      </c>
      <c r="HW332" s="236" t="s">
        <v>16</v>
      </c>
    </row>
    <row r="333" spans="5:231" x14ac:dyDescent="0.2"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AF333" s="171">
        <v>748</v>
      </c>
      <c r="AG333" s="225" t="s">
        <v>551</v>
      </c>
      <c r="AH333" s="225" t="s">
        <v>2361</v>
      </c>
      <c r="AI333" s="225" t="s">
        <v>105</v>
      </c>
      <c r="AJ333" s="225" t="s">
        <v>2362</v>
      </c>
      <c r="AL333" s="7"/>
      <c r="AQ333" s="7"/>
      <c r="AR333" s="7"/>
      <c r="AS333" s="7"/>
      <c r="AT333" s="7"/>
      <c r="AU333" s="7"/>
      <c r="AV333" s="7"/>
      <c r="AX333" s="7"/>
      <c r="AY333" s="7"/>
      <c r="AZ333" s="7"/>
      <c r="BA333" s="7"/>
      <c r="BB333" s="7"/>
      <c r="BC333" s="7"/>
      <c r="BD333" s="7"/>
      <c r="BG333" s="7"/>
      <c r="BH333" s="7"/>
      <c r="BI333" s="7"/>
      <c r="BJ333" s="7"/>
      <c r="BK333" s="7"/>
      <c r="BL333" s="7"/>
      <c r="BM333" s="7"/>
      <c r="BP333" s="235" t="str">
        <f t="shared" si="57"/>
        <v xml:space="preserve"> </v>
      </c>
      <c r="BQ333" s="7"/>
      <c r="BR333" s="7"/>
      <c r="BS333" s="7"/>
      <c r="BT333" s="7"/>
      <c r="BU333" s="7"/>
      <c r="BV333" s="7"/>
      <c r="BW333" s="7"/>
      <c r="CM333" s="225"/>
      <c r="CN333" s="225"/>
      <c r="CO333" s="225"/>
      <c r="CP333" s="225"/>
      <c r="CQ333" s="225"/>
      <c r="HN333" s="237" t="s">
        <v>494</v>
      </c>
      <c r="HO333" s="238" t="s">
        <v>194</v>
      </c>
      <c r="HP333" s="238" t="s">
        <v>470</v>
      </c>
      <c r="HQ333" s="237" t="s">
        <v>332</v>
      </c>
      <c r="HR333" s="236" t="s">
        <v>107</v>
      </c>
      <c r="HS333" s="236" t="s">
        <v>1820</v>
      </c>
      <c r="HT333" s="238" t="s">
        <v>8</v>
      </c>
      <c r="HU333" s="236" t="s">
        <v>8</v>
      </c>
      <c r="HV333" s="237" t="s">
        <v>101</v>
      </c>
      <c r="HW333" s="236" t="s">
        <v>15</v>
      </c>
    </row>
    <row r="334" spans="5:231" x14ac:dyDescent="0.2"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AF334" s="171">
        <v>767</v>
      </c>
      <c r="AG334" s="225" t="s">
        <v>2430</v>
      </c>
      <c r="AH334" s="225" t="s">
        <v>2361</v>
      </c>
      <c r="AI334" s="225" t="s">
        <v>105</v>
      </c>
      <c r="AJ334" s="225" t="s">
        <v>2362</v>
      </c>
      <c r="AL334" s="7"/>
      <c r="AQ334" s="7"/>
      <c r="AR334" s="7"/>
      <c r="AS334" s="7"/>
      <c r="AT334" s="7"/>
      <c r="AU334" s="7"/>
      <c r="AV334" s="7"/>
      <c r="AX334" s="7"/>
      <c r="AY334" s="7"/>
      <c r="AZ334" s="7"/>
      <c r="BA334" s="7"/>
      <c r="BB334" s="7"/>
      <c r="BC334" s="7"/>
      <c r="BD334" s="7"/>
      <c r="BG334" s="7"/>
      <c r="BH334" s="7"/>
      <c r="BI334" s="7"/>
      <c r="BJ334" s="7"/>
      <c r="BK334" s="7"/>
      <c r="BL334" s="7"/>
      <c r="BM334" s="7"/>
      <c r="BP334" s="235" t="str">
        <f t="shared" si="57"/>
        <v xml:space="preserve"> </v>
      </c>
      <c r="BQ334" s="7"/>
      <c r="BR334" s="7"/>
      <c r="BS334" s="7"/>
      <c r="BT334" s="7"/>
      <c r="BU334" s="7"/>
      <c r="BV334" s="7"/>
      <c r="BW334" s="7"/>
      <c r="CM334" s="225"/>
      <c r="CN334" s="225"/>
      <c r="CO334" s="225"/>
      <c r="CP334" s="225"/>
      <c r="CQ334" s="225"/>
      <c r="HN334" s="237" t="s">
        <v>494</v>
      </c>
      <c r="HO334" s="238" t="s">
        <v>194</v>
      </c>
      <c r="HP334" s="238" t="s">
        <v>470</v>
      </c>
      <c r="HQ334" s="237" t="s">
        <v>332</v>
      </c>
      <c r="HR334" s="236" t="s">
        <v>107</v>
      </c>
      <c r="HS334" s="236" t="s">
        <v>958</v>
      </c>
      <c r="HT334" s="238" t="s">
        <v>8</v>
      </c>
      <c r="HU334" s="236" t="s">
        <v>8</v>
      </c>
      <c r="HV334" s="237" t="s">
        <v>101</v>
      </c>
      <c r="HW334" s="236" t="s">
        <v>15</v>
      </c>
    </row>
    <row r="335" spans="5:231" x14ac:dyDescent="0.2"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AF335" s="171">
        <v>783</v>
      </c>
      <c r="AG335" s="225" t="s">
        <v>2430</v>
      </c>
      <c r="AH335" s="225" t="s">
        <v>2361</v>
      </c>
      <c r="AI335" s="225" t="s">
        <v>105</v>
      </c>
      <c r="AJ335" s="225" t="s">
        <v>2362</v>
      </c>
      <c r="AL335" s="7"/>
      <c r="AQ335" s="7"/>
      <c r="AR335" s="7"/>
      <c r="AS335" s="7"/>
      <c r="AT335" s="7"/>
      <c r="AU335" s="7"/>
      <c r="AV335" s="7"/>
      <c r="AX335" s="7"/>
      <c r="AY335" s="7"/>
      <c r="AZ335" s="7"/>
      <c r="BA335" s="7"/>
      <c r="BB335" s="7"/>
      <c r="BC335" s="7"/>
      <c r="BD335" s="7"/>
      <c r="BG335" s="7"/>
      <c r="BH335" s="7"/>
      <c r="BI335" s="7"/>
      <c r="BJ335" s="7"/>
      <c r="BK335" s="7"/>
      <c r="BL335" s="7"/>
      <c r="BM335" s="7"/>
      <c r="BP335" s="235" t="str">
        <f t="shared" si="57"/>
        <v xml:space="preserve"> </v>
      </c>
      <c r="BQ335" s="7"/>
      <c r="BR335" s="7"/>
      <c r="BS335" s="7"/>
      <c r="BT335" s="7"/>
      <c r="BU335" s="7"/>
      <c r="BV335" s="7"/>
      <c r="BW335" s="7"/>
      <c r="CM335" s="225"/>
      <c r="CN335" s="225"/>
      <c r="CO335" s="225"/>
      <c r="CP335" s="225"/>
      <c r="CQ335" s="225"/>
    </row>
    <row r="336" spans="5:231" x14ac:dyDescent="0.2"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AF336" s="171">
        <v>827</v>
      </c>
      <c r="AG336" s="225" t="s">
        <v>2430</v>
      </c>
      <c r="AH336" s="225" t="s">
        <v>2361</v>
      </c>
      <c r="AI336" s="225" t="s">
        <v>105</v>
      </c>
      <c r="AJ336" s="225" t="s">
        <v>2362</v>
      </c>
      <c r="AL336" s="7"/>
      <c r="AQ336" s="7"/>
      <c r="AR336" s="7"/>
      <c r="AS336" s="7"/>
      <c r="AT336" s="7"/>
      <c r="AU336" s="7"/>
      <c r="AV336" s="7"/>
      <c r="AX336" s="7"/>
      <c r="AY336" s="7"/>
      <c r="AZ336" s="7"/>
      <c r="BA336" s="7"/>
      <c r="BB336" s="7"/>
      <c r="BC336" s="7"/>
      <c r="BD336" s="7"/>
      <c r="BG336" s="7"/>
      <c r="BH336" s="7"/>
      <c r="BI336" s="7"/>
      <c r="BJ336" s="7"/>
      <c r="BK336" s="7"/>
      <c r="BL336" s="7"/>
      <c r="BM336" s="7"/>
      <c r="BP336" s="235" t="str">
        <f t="shared" si="57"/>
        <v xml:space="preserve"> </v>
      </c>
      <c r="BQ336" s="7"/>
      <c r="BR336" s="7"/>
      <c r="BS336" s="7"/>
      <c r="BT336" s="7"/>
      <c r="BU336" s="7"/>
      <c r="BV336" s="7"/>
      <c r="BW336" s="7"/>
      <c r="CM336" s="225"/>
      <c r="CN336" s="225"/>
      <c r="CO336" s="225"/>
      <c r="CP336" s="225"/>
      <c r="CQ336" s="225"/>
    </row>
    <row r="337" spans="5:95" x14ac:dyDescent="0.2"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AF337" s="171">
        <v>828</v>
      </c>
      <c r="AG337" s="225" t="s">
        <v>105</v>
      </c>
      <c r="AH337" s="225" t="s">
        <v>2361</v>
      </c>
      <c r="AI337" s="225" t="s">
        <v>105</v>
      </c>
      <c r="AJ337" s="225" t="s">
        <v>2362</v>
      </c>
      <c r="AL337" s="7"/>
      <c r="AQ337" s="7"/>
      <c r="AR337" s="7"/>
      <c r="AS337" s="7"/>
      <c r="AT337" s="7"/>
      <c r="AU337" s="7"/>
      <c r="AV337" s="7"/>
      <c r="AX337" s="7"/>
      <c r="AY337" s="7"/>
      <c r="AZ337" s="7"/>
      <c r="BA337" s="7"/>
      <c r="BB337" s="7"/>
      <c r="BC337" s="7"/>
      <c r="BD337" s="7"/>
      <c r="BG337" s="7"/>
      <c r="BH337" s="7"/>
      <c r="BI337" s="7"/>
      <c r="BJ337" s="7"/>
      <c r="BK337" s="7"/>
      <c r="BL337" s="7"/>
      <c r="BM337" s="7"/>
      <c r="BP337" s="235" t="str">
        <f t="shared" si="57"/>
        <v xml:space="preserve"> </v>
      </c>
      <c r="BQ337" s="7"/>
      <c r="BR337" s="7"/>
      <c r="BS337" s="7"/>
      <c r="BT337" s="7"/>
      <c r="BU337" s="7"/>
      <c r="BV337" s="7"/>
      <c r="BW337" s="7"/>
      <c r="CM337" s="225"/>
      <c r="CN337" s="225"/>
      <c r="CO337" s="225"/>
      <c r="CP337" s="225"/>
      <c r="CQ337" s="225"/>
    </row>
    <row r="338" spans="5:95" x14ac:dyDescent="0.2"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AF338" s="171">
        <v>999</v>
      </c>
      <c r="AG338" s="225" t="s">
        <v>58</v>
      </c>
      <c r="AH338" s="225" t="s">
        <v>2437</v>
      </c>
      <c r="AI338" s="225" t="s">
        <v>105</v>
      </c>
      <c r="AJ338" s="225" t="s">
        <v>2362</v>
      </c>
      <c r="AL338" s="7"/>
      <c r="AQ338" s="7"/>
      <c r="AR338" s="7"/>
      <c r="AS338" s="7"/>
      <c r="AT338" s="7"/>
      <c r="AU338" s="7"/>
      <c r="AV338" s="7"/>
      <c r="AX338" s="7"/>
      <c r="AY338" s="7"/>
      <c r="AZ338" s="7"/>
      <c r="BA338" s="7"/>
      <c r="BB338" s="7"/>
      <c r="BC338" s="7"/>
      <c r="BD338" s="7"/>
      <c r="BG338" s="7"/>
      <c r="BH338" s="7"/>
      <c r="BI338" s="7"/>
      <c r="BJ338" s="7"/>
      <c r="BK338" s="7"/>
      <c r="BL338" s="7"/>
      <c r="BM338" s="7"/>
      <c r="BP338" s="235" t="str">
        <f t="shared" si="57"/>
        <v xml:space="preserve"> </v>
      </c>
      <c r="BQ338" s="7"/>
      <c r="BR338" s="7"/>
      <c r="BS338" s="7"/>
      <c r="BT338" s="7"/>
      <c r="BU338" s="7"/>
      <c r="BV338" s="7"/>
      <c r="BW338" s="7"/>
      <c r="CM338" s="225"/>
      <c r="CN338" s="225"/>
      <c r="CO338" s="225"/>
      <c r="CP338" s="225"/>
      <c r="CQ338" s="225"/>
    </row>
    <row r="339" spans="5:95" x14ac:dyDescent="0.2"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AF339" s="171" t="s">
        <v>105</v>
      </c>
      <c r="AG339" s="225" t="s">
        <v>105</v>
      </c>
      <c r="AH339" s="225" t="s">
        <v>2361</v>
      </c>
      <c r="AI339" s="225" t="s">
        <v>105</v>
      </c>
      <c r="AJ339" s="225" t="s">
        <v>2362</v>
      </c>
      <c r="AL339" s="7"/>
      <c r="AQ339" s="7"/>
      <c r="AR339" s="7"/>
      <c r="AS339" s="7"/>
      <c r="AT339" s="7"/>
      <c r="AU339" s="7"/>
      <c r="AV339" s="7"/>
      <c r="AX339" s="7"/>
      <c r="AY339" s="7"/>
      <c r="AZ339" s="7"/>
      <c r="BA339" s="7"/>
      <c r="BB339" s="7"/>
      <c r="BC339" s="7"/>
      <c r="BD339" s="7"/>
      <c r="BG339" s="7"/>
      <c r="BH339" s="7"/>
      <c r="BI339" s="7"/>
      <c r="BJ339" s="7"/>
      <c r="BK339" s="7"/>
      <c r="BL339" s="7"/>
      <c r="BM339" s="7"/>
      <c r="BP339" s="235" t="str">
        <f t="shared" si="57"/>
        <v xml:space="preserve"> </v>
      </c>
      <c r="BQ339" s="7"/>
      <c r="BR339" s="7"/>
      <c r="BS339" s="7"/>
      <c r="BT339" s="7"/>
      <c r="BU339" s="7"/>
      <c r="BV339" s="7"/>
      <c r="BW339" s="7"/>
      <c r="CM339" s="225"/>
      <c r="CN339" s="225"/>
      <c r="CO339" s="225"/>
      <c r="CP339" s="225"/>
      <c r="CQ339" s="225"/>
    </row>
    <row r="340" spans="5:95" x14ac:dyDescent="0.2"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AF340" s="171" t="s">
        <v>2438</v>
      </c>
      <c r="AG340" s="225" t="s">
        <v>551</v>
      </c>
      <c r="AH340" s="225" t="s">
        <v>2361</v>
      </c>
      <c r="AI340" s="225" t="s">
        <v>105</v>
      </c>
      <c r="AJ340" s="225" t="s">
        <v>2362</v>
      </c>
      <c r="AL340" s="7"/>
      <c r="AQ340" s="7"/>
      <c r="AR340" s="7"/>
      <c r="AS340" s="7"/>
      <c r="AT340" s="7"/>
      <c r="AU340" s="7"/>
      <c r="AV340" s="7"/>
      <c r="AX340" s="7"/>
      <c r="AY340" s="7"/>
      <c r="AZ340" s="7"/>
      <c r="BA340" s="7"/>
      <c r="BB340" s="7"/>
      <c r="BC340" s="7"/>
      <c r="BD340" s="7"/>
      <c r="BG340" s="7"/>
      <c r="BH340" s="7"/>
      <c r="BI340" s="7"/>
      <c r="BJ340" s="7"/>
      <c r="BK340" s="7"/>
      <c r="BL340" s="7"/>
      <c r="BM340" s="7"/>
      <c r="BP340" s="235" t="str">
        <f t="shared" si="57"/>
        <v xml:space="preserve"> </v>
      </c>
      <c r="BQ340" s="7"/>
      <c r="BR340" s="7"/>
      <c r="BS340" s="7"/>
      <c r="BT340" s="7"/>
      <c r="BU340" s="7"/>
      <c r="BV340" s="7"/>
      <c r="BW340" s="7"/>
      <c r="CM340" s="225"/>
      <c r="CN340" s="225"/>
      <c r="CO340" s="225"/>
      <c r="CP340" s="225"/>
      <c r="CQ340" s="225"/>
    </row>
    <row r="341" spans="5:95" x14ac:dyDescent="0.2"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AF341" s="171" t="s">
        <v>2439</v>
      </c>
      <c r="AG341" s="225" t="s">
        <v>551</v>
      </c>
      <c r="AH341" s="225" t="s">
        <v>2361</v>
      </c>
      <c r="AI341" s="225" t="s">
        <v>105</v>
      </c>
      <c r="AJ341" s="225" t="s">
        <v>2362</v>
      </c>
      <c r="AL341" s="7"/>
      <c r="AQ341" s="7"/>
      <c r="AR341" s="7"/>
      <c r="AS341" s="7"/>
      <c r="AT341" s="7"/>
      <c r="AU341" s="7"/>
      <c r="AV341" s="7"/>
      <c r="AX341" s="7"/>
      <c r="AY341" s="7"/>
      <c r="AZ341" s="7"/>
      <c r="BA341" s="7"/>
      <c r="BB341" s="7"/>
      <c r="BC341" s="7"/>
      <c r="BD341" s="7"/>
      <c r="BG341" s="7"/>
      <c r="BH341" s="7"/>
      <c r="BI341" s="7"/>
      <c r="BJ341" s="7"/>
      <c r="BK341" s="7"/>
      <c r="BL341" s="7"/>
      <c r="BM341" s="7"/>
      <c r="BP341" s="235" t="str">
        <f t="shared" si="57"/>
        <v xml:space="preserve"> </v>
      </c>
      <c r="BQ341" s="7"/>
      <c r="BR341" s="7"/>
      <c r="BS341" s="7"/>
      <c r="BT341" s="7"/>
      <c r="BU341" s="7"/>
      <c r="BV341" s="7"/>
      <c r="BW341" s="7"/>
      <c r="CM341" s="225"/>
      <c r="CN341" s="225"/>
      <c r="CO341" s="225"/>
      <c r="CP341" s="225"/>
      <c r="CQ341" s="225"/>
    </row>
    <row r="342" spans="5:95" x14ac:dyDescent="0.2"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AF342" s="171" t="s">
        <v>2440</v>
      </c>
      <c r="AG342" s="225" t="s">
        <v>58</v>
      </c>
      <c r="AH342" s="225" t="s">
        <v>2437</v>
      </c>
      <c r="AI342" s="225" t="s">
        <v>105</v>
      </c>
      <c r="AJ342" s="225" t="s">
        <v>2362</v>
      </c>
      <c r="AL342" s="7"/>
      <c r="AQ342" s="7"/>
      <c r="AR342" s="7"/>
      <c r="AS342" s="7"/>
      <c r="AT342" s="7"/>
      <c r="AU342" s="7"/>
      <c r="AV342" s="7"/>
      <c r="AX342" s="7"/>
      <c r="AY342" s="7"/>
      <c r="AZ342" s="7"/>
      <c r="BA342" s="7"/>
      <c r="BB342" s="7"/>
      <c r="BC342" s="7"/>
      <c r="BD342" s="7"/>
      <c r="BG342" s="7"/>
      <c r="BH342" s="7"/>
      <c r="BI342" s="7"/>
      <c r="BJ342" s="7"/>
      <c r="BK342" s="7"/>
      <c r="BL342" s="7"/>
      <c r="BM342" s="7"/>
      <c r="BP342" s="235" t="str">
        <f t="shared" si="57"/>
        <v xml:space="preserve"> </v>
      </c>
      <c r="BQ342" s="7"/>
      <c r="BR342" s="7"/>
      <c r="BS342" s="7"/>
      <c r="BT342" s="7"/>
      <c r="BU342" s="7"/>
      <c r="BV342" s="7"/>
      <c r="BW342" s="7"/>
      <c r="CM342" s="225"/>
      <c r="CN342" s="225"/>
      <c r="CO342" s="225"/>
      <c r="CP342" s="225"/>
      <c r="CQ342" s="225"/>
    </row>
    <row r="343" spans="5:95" x14ac:dyDescent="0.2"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AF343" s="171" t="s">
        <v>2441</v>
      </c>
      <c r="AG343" s="225" t="s">
        <v>2430</v>
      </c>
      <c r="AH343" s="225" t="s">
        <v>2361</v>
      </c>
      <c r="AI343" s="225" t="s">
        <v>105</v>
      </c>
      <c r="AJ343" s="225" t="s">
        <v>2362</v>
      </c>
      <c r="AL343" s="7"/>
      <c r="AQ343" s="7"/>
      <c r="AR343" s="7"/>
      <c r="AS343" s="7"/>
      <c r="AT343" s="7"/>
      <c r="AU343" s="7"/>
      <c r="AV343" s="7"/>
      <c r="AX343" s="7"/>
      <c r="AY343" s="7"/>
      <c r="AZ343" s="7"/>
      <c r="BA343" s="7"/>
      <c r="BB343" s="7"/>
      <c r="BC343" s="7"/>
      <c r="BD343" s="7"/>
      <c r="BG343" s="7"/>
      <c r="BH343" s="7"/>
      <c r="BI343" s="7"/>
      <c r="BJ343" s="7"/>
      <c r="BK343" s="7"/>
      <c r="BL343" s="7"/>
      <c r="BM343" s="7"/>
      <c r="BP343" s="235" t="str">
        <f t="shared" si="57"/>
        <v xml:space="preserve"> </v>
      </c>
      <c r="BQ343" s="7"/>
      <c r="BR343" s="7"/>
      <c r="BS343" s="7"/>
      <c r="BT343" s="7"/>
      <c r="BU343" s="7"/>
      <c r="BV343" s="7"/>
      <c r="BW343" s="7"/>
      <c r="CM343" s="225"/>
      <c r="CN343" s="225"/>
      <c r="CO343" s="225"/>
      <c r="CP343" s="225"/>
      <c r="CQ343" s="225"/>
    </row>
    <row r="344" spans="5:95" x14ac:dyDescent="0.2"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AF344" s="171" t="s">
        <v>2442</v>
      </c>
      <c r="AG344" s="225" t="s">
        <v>105</v>
      </c>
      <c r="AH344" s="225" t="s">
        <v>2361</v>
      </c>
      <c r="AI344" s="225" t="s">
        <v>105</v>
      </c>
      <c r="AJ344" s="225" t="s">
        <v>2362</v>
      </c>
      <c r="AL344" s="7"/>
      <c r="AQ344" s="7"/>
      <c r="AR344" s="7"/>
      <c r="AS344" s="7"/>
      <c r="AT344" s="7"/>
      <c r="AU344" s="7"/>
      <c r="AV344" s="7"/>
      <c r="AX344" s="7"/>
      <c r="AY344" s="7"/>
      <c r="AZ344" s="7"/>
      <c r="BA344" s="7"/>
      <c r="BB344" s="7"/>
      <c r="BC344" s="7"/>
      <c r="BD344" s="7"/>
      <c r="BG344" s="7"/>
      <c r="BH344" s="7"/>
      <c r="BI344" s="7"/>
      <c r="BJ344" s="7"/>
      <c r="BK344" s="7"/>
      <c r="BL344" s="7"/>
      <c r="BM344" s="7"/>
      <c r="BP344" s="235" t="str">
        <f t="shared" si="57"/>
        <v xml:space="preserve"> </v>
      </c>
      <c r="BQ344" s="7"/>
      <c r="BR344" s="7"/>
      <c r="BS344" s="7"/>
      <c r="BT344" s="7"/>
      <c r="BU344" s="7"/>
      <c r="BV344" s="7"/>
      <c r="BW344" s="7"/>
      <c r="CM344" s="225"/>
      <c r="CN344" s="225"/>
      <c r="CO344" s="225"/>
      <c r="CP344" s="225"/>
      <c r="CQ344" s="225"/>
    </row>
    <row r="345" spans="5:95" x14ac:dyDescent="0.2"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AF345" s="171" t="s">
        <v>2443</v>
      </c>
      <c r="AG345" s="225" t="s">
        <v>551</v>
      </c>
      <c r="AH345" s="225" t="s">
        <v>2361</v>
      </c>
      <c r="AI345" s="225" t="s">
        <v>105</v>
      </c>
      <c r="AJ345" s="225" t="s">
        <v>2362</v>
      </c>
      <c r="AL345" s="7"/>
      <c r="AQ345" s="7"/>
      <c r="AR345" s="7"/>
      <c r="AS345" s="7"/>
      <c r="AT345" s="7"/>
      <c r="AU345" s="7"/>
      <c r="AV345" s="7"/>
      <c r="AX345" s="7"/>
      <c r="AY345" s="7"/>
      <c r="AZ345" s="7"/>
      <c r="BA345" s="7"/>
      <c r="BB345" s="7"/>
      <c r="BC345" s="7"/>
      <c r="BD345" s="7"/>
      <c r="BG345" s="7"/>
      <c r="BH345" s="7"/>
      <c r="BI345" s="7"/>
      <c r="BJ345" s="7"/>
      <c r="BK345" s="7"/>
      <c r="BL345" s="7"/>
      <c r="BM345" s="7"/>
      <c r="BP345" s="235" t="str">
        <f t="shared" si="57"/>
        <v xml:space="preserve"> </v>
      </c>
      <c r="BQ345" s="7"/>
      <c r="BR345" s="7"/>
      <c r="BS345" s="7"/>
      <c r="BT345" s="7"/>
      <c r="BU345" s="7"/>
      <c r="BV345" s="7"/>
      <c r="BW345" s="7"/>
      <c r="CM345" s="225"/>
      <c r="CN345" s="225"/>
      <c r="CO345" s="225"/>
      <c r="CP345" s="225"/>
      <c r="CQ345" s="225"/>
    </row>
    <row r="346" spans="5:95" x14ac:dyDescent="0.2"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AF346" s="171" t="s">
        <v>551</v>
      </c>
      <c r="AG346" s="225" t="s">
        <v>551</v>
      </c>
      <c r="AH346" s="225" t="s">
        <v>2361</v>
      </c>
      <c r="AI346" s="225" t="s">
        <v>105</v>
      </c>
      <c r="AJ346" s="225" t="s">
        <v>2362</v>
      </c>
      <c r="AL346" s="7"/>
      <c r="AQ346" s="7"/>
      <c r="AR346" s="7"/>
      <c r="AS346" s="7"/>
      <c r="AT346" s="7"/>
      <c r="AU346" s="7"/>
      <c r="AV346" s="7"/>
      <c r="AX346" s="7"/>
      <c r="AY346" s="7"/>
      <c r="AZ346" s="7"/>
      <c r="BA346" s="7"/>
      <c r="BB346" s="7"/>
      <c r="BC346" s="7"/>
      <c r="BD346" s="7"/>
      <c r="BG346" s="7"/>
      <c r="BH346" s="7"/>
      <c r="BI346" s="7"/>
      <c r="BJ346" s="7"/>
      <c r="BK346" s="7"/>
      <c r="BL346" s="7"/>
      <c r="BM346" s="7"/>
      <c r="BP346" s="235" t="str">
        <f t="shared" si="57"/>
        <v xml:space="preserve"> </v>
      </c>
      <c r="BQ346" s="7"/>
      <c r="BR346" s="7"/>
      <c r="BS346" s="7"/>
      <c r="BT346" s="7"/>
      <c r="BU346" s="7"/>
      <c r="BV346" s="7"/>
      <c r="BW346" s="7"/>
      <c r="CM346" s="225"/>
      <c r="CN346" s="225"/>
      <c r="CO346" s="225"/>
      <c r="CP346" s="225"/>
      <c r="CQ346" s="225"/>
    </row>
    <row r="347" spans="5:95" x14ac:dyDescent="0.2"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AF347" s="171" t="s">
        <v>2444</v>
      </c>
      <c r="AG347" s="225" t="s">
        <v>2430</v>
      </c>
      <c r="AH347" s="225" t="s">
        <v>2361</v>
      </c>
      <c r="AI347" s="225" t="s">
        <v>105</v>
      </c>
      <c r="AJ347" s="225" t="s">
        <v>2362</v>
      </c>
      <c r="AL347" s="7"/>
      <c r="AQ347" s="7"/>
      <c r="AR347" s="7"/>
      <c r="AS347" s="7"/>
      <c r="AT347" s="7"/>
      <c r="AU347" s="7"/>
      <c r="AV347" s="7"/>
      <c r="AX347" s="7"/>
      <c r="AY347" s="7"/>
      <c r="AZ347" s="7"/>
      <c r="BA347" s="7"/>
      <c r="BB347" s="7"/>
      <c r="BC347" s="7"/>
      <c r="BD347" s="7"/>
      <c r="BG347" s="7"/>
      <c r="BH347" s="7"/>
      <c r="BI347" s="7"/>
      <c r="BJ347" s="7"/>
      <c r="BK347" s="7"/>
      <c r="BL347" s="7"/>
      <c r="BM347" s="7"/>
      <c r="BP347" s="235" t="str">
        <f t="shared" si="57"/>
        <v xml:space="preserve"> </v>
      </c>
      <c r="BQ347" s="7"/>
      <c r="BR347" s="7"/>
      <c r="BS347" s="7"/>
      <c r="BT347" s="7"/>
      <c r="BU347" s="7"/>
      <c r="BV347" s="7"/>
      <c r="BW347" s="7"/>
      <c r="CM347" s="225"/>
      <c r="CN347" s="225"/>
      <c r="CO347" s="225"/>
      <c r="CP347" s="225"/>
      <c r="CQ347" s="225"/>
    </row>
    <row r="348" spans="5:95" x14ac:dyDescent="0.2"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AF348" s="171">
        <v>500</v>
      </c>
      <c r="AG348" s="225" t="s">
        <v>2445</v>
      </c>
      <c r="AH348" s="225" t="s">
        <v>2361</v>
      </c>
      <c r="AI348" s="225" t="s">
        <v>105</v>
      </c>
      <c r="AJ348" s="225" t="s">
        <v>2362</v>
      </c>
      <c r="AL348" s="7"/>
      <c r="AQ348" s="7"/>
      <c r="AR348" s="7"/>
      <c r="AS348" s="7"/>
      <c r="AT348" s="7"/>
      <c r="AU348" s="7"/>
      <c r="AV348" s="7"/>
      <c r="AX348" s="7"/>
      <c r="AY348" s="7"/>
      <c r="AZ348" s="7"/>
      <c r="BA348" s="7"/>
      <c r="BB348" s="7"/>
      <c r="BC348" s="7"/>
      <c r="BD348" s="7"/>
      <c r="BG348" s="7"/>
      <c r="BH348" s="7"/>
      <c r="BI348" s="7"/>
      <c r="BJ348" s="7"/>
      <c r="BK348" s="7"/>
      <c r="BL348" s="7"/>
      <c r="BM348" s="7"/>
      <c r="BP348" s="235" t="str">
        <f t="shared" si="57"/>
        <v xml:space="preserve"> </v>
      </c>
      <c r="BQ348" s="7"/>
      <c r="BR348" s="7"/>
      <c r="BS348" s="7"/>
      <c r="BT348" s="7"/>
      <c r="BU348" s="7"/>
      <c r="BV348" s="7"/>
      <c r="BW348" s="7"/>
      <c r="CM348" s="225"/>
      <c r="CN348" s="225"/>
      <c r="CO348" s="225"/>
      <c r="CP348" s="225"/>
      <c r="CQ348" s="225"/>
    </row>
    <row r="349" spans="5:95" x14ac:dyDescent="0.2"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AF349" s="171">
        <v>503</v>
      </c>
      <c r="AG349" s="225" t="s">
        <v>2445</v>
      </c>
      <c r="AH349" s="225" t="s">
        <v>2361</v>
      </c>
      <c r="AI349" s="225" t="s">
        <v>105</v>
      </c>
      <c r="AJ349" s="225" t="s">
        <v>2362</v>
      </c>
      <c r="AL349" s="7"/>
      <c r="AQ349" s="7"/>
      <c r="AR349" s="7"/>
      <c r="AS349" s="7"/>
      <c r="AT349" s="7"/>
      <c r="AU349" s="7"/>
      <c r="AV349" s="7"/>
      <c r="AX349" s="7"/>
      <c r="AY349" s="7"/>
      <c r="AZ349" s="7"/>
      <c r="BA349" s="7"/>
      <c r="BB349" s="7"/>
      <c r="BC349" s="7"/>
      <c r="BD349" s="7"/>
      <c r="BG349" s="7"/>
      <c r="BH349" s="7"/>
      <c r="BI349" s="7"/>
      <c r="BJ349" s="7"/>
      <c r="BK349" s="7"/>
      <c r="BL349" s="7"/>
      <c r="BM349" s="7"/>
      <c r="BP349" s="235" t="str">
        <f t="shared" si="57"/>
        <v xml:space="preserve"> </v>
      </c>
      <c r="BQ349" s="7"/>
      <c r="BR349" s="7"/>
      <c r="BS349" s="7"/>
      <c r="BT349" s="7"/>
      <c r="BU349" s="7"/>
      <c r="BV349" s="7"/>
      <c r="BW349" s="7"/>
      <c r="CM349" s="225"/>
      <c r="CN349" s="225"/>
      <c r="CO349" s="225"/>
      <c r="CP349" s="225"/>
      <c r="CQ349" s="225"/>
    </row>
    <row r="350" spans="5:95" x14ac:dyDescent="0.2"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AF350" s="171">
        <v>504</v>
      </c>
      <c r="AG350" s="225" t="s">
        <v>2445</v>
      </c>
      <c r="AH350" s="225" t="s">
        <v>2361</v>
      </c>
      <c r="AI350" s="225" t="s">
        <v>105</v>
      </c>
      <c r="AJ350" s="225" t="s">
        <v>2362</v>
      </c>
      <c r="AL350" s="7"/>
      <c r="AQ350" s="7"/>
      <c r="AR350" s="7"/>
      <c r="AS350" s="7"/>
      <c r="AT350" s="7"/>
      <c r="AU350" s="7"/>
      <c r="AV350" s="7"/>
      <c r="AX350" s="7"/>
      <c r="AY350" s="7"/>
      <c r="AZ350" s="7"/>
      <c r="BA350" s="7"/>
      <c r="BB350" s="7"/>
      <c r="BC350" s="7"/>
      <c r="BD350" s="7"/>
      <c r="BG350" s="7"/>
      <c r="BH350" s="7"/>
      <c r="BI350" s="7"/>
      <c r="BJ350" s="7"/>
      <c r="BK350" s="7"/>
      <c r="BL350" s="7"/>
      <c r="BM350" s="7"/>
      <c r="BP350" s="235" t="str">
        <f t="shared" si="57"/>
        <v xml:space="preserve"> </v>
      </c>
      <c r="BQ350" s="7"/>
      <c r="BR350" s="7"/>
      <c r="BS350" s="7"/>
      <c r="BT350" s="7"/>
      <c r="BU350" s="7"/>
      <c r="BV350" s="7"/>
      <c r="BW350" s="7"/>
      <c r="CM350" s="225"/>
      <c r="CN350" s="225"/>
      <c r="CO350" s="225"/>
      <c r="CP350" s="225"/>
      <c r="CQ350" s="225"/>
    </row>
    <row r="351" spans="5:95" x14ac:dyDescent="0.2"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AF351" s="171">
        <v>509</v>
      </c>
      <c r="AG351" s="225" t="s">
        <v>2445</v>
      </c>
      <c r="AH351" s="225" t="s">
        <v>2361</v>
      </c>
      <c r="AI351" s="225" t="s">
        <v>105</v>
      </c>
      <c r="AJ351" s="225" t="s">
        <v>2362</v>
      </c>
      <c r="AL351" s="7"/>
      <c r="AQ351" s="7"/>
      <c r="AR351" s="7"/>
      <c r="AS351" s="7"/>
      <c r="AT351" s="7"/>
      <c r="AU351" s="7"/>
      <c r="AV351" s="7"/>
      <c r="AX351" s="7"/>
      <c r="AY351" s="7"/>
      <c r="AZ351" s="7"/>
      <c r="BA351" s="7"/>
      <c r="BB351" s="7"/>
      <c r="BC351" s="7"/>
      <c r="BD351" s="7"/>
      <c r="BG351" s="7"/>
      <c r="BH351" s="7"/>
      <c r="BI351" s="7"/>
      <c r="BJ351" s="7"/>
      <c r="BK351" s="7"/>
      <c r="BL351" s="7"/>
      <c r="BM351" s="7"/>
      <c r="BP351" s="235" t="str">
        <f t="shared" si="57"/>
        <v xml:space="preserve"> </v>
      </c>
      <c r="BQ351" s="7"/>
      <c r="BR351" s="7"/>
      <c r="BS351" s="7"/>
      <c r="BT351" s="7"/>
      <c r="BU351" s="7"/>
      <c r="BV351" s="7"/>
      <c r="BW351" s="7"/>
      <c r="CM351" s="225"/>
      <c r="CN351" s="225"/>
      <c r="CO351" s="225"/>
      <c r="CP351" s="225"/>
      <c r="CQ351" s="225"/>
    </row>
    <row r="352" spans="5:95" x14ac:dyDescent="0.2"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AF352" s="171" t="s">
        <v>2446</v>
      </c>
      <c r="AG352" s="225" t="s">
        <v>2445</v>
      </c>
      <c r="AH352" s="225" t="s">
        <v>2361</v>
      </c>
      <c r="AI352" s="225" t="s">
        <v>105</v>
      </c>
      <c r="AJ352" s="225" t="s">
        <v>2362</v>
      </c>
      <c r="AL352" s="7"/>
      <c r="AQ352" s="7"/>
      <c r="AR352" s="7"/>
      <c r="AS352" s="7"/>
      <c r="AT352" s="7"/>
      <c r="AU352" s="7"/>
      <c r="AV352" s="7"/>
      <c r="AX352" s="7"/>
      <c r="AY352" s="7"/>
      <c r="AZ352" s="7"/>
      <c r="BA352" s="7"/>
      <c r="BB352" s="7"/>
      <c r="BC352" s="7"/>
      <c r="BD352" s="7"/>
      <c r="BG352" s="7"/>
      <c r="BH352" s="7"/>
      <c r="BI352" s="7"/>
      <c r="BJ352" s="7"/>
      <c r="BK352" s="7"/>
      <c r="BL352" s="7"/>
      <c r="BM352" s="7"/>
      <c r="BP352" s="235" t="str">
        <f t="shared" si="57"/>
        <v xml:space="preserve"> </v>
      </c>
      <c r="BQ352" s="7"/>
      <c r="BR352" s="7"/>
      <c r="BS352" s="7"/>
      <c r="BT352" s="7"/>
      <c r="BU352" s="7"/>
      <c r="BV352" s="7"/>
      <c r="BW352" s="7"/>
      <c r="CM352" s="225"/>
      <c r="CN352" s="225"/>
      <c r="CO352" s="225"/>
      <c r="CP352" s="225"/>
      <c r="CQ352" s="225"/>
    </row>
    <row r="353" spans="5:95" x14ac:dyDescent="0.2"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AF353" s="171" t="s">
        <v>2447</v>
      </c>
      <c r="AG353" s="225" t="s">
        <v>2445</v>
      </c>
      <c r="AH353" s="225" t="s">
        <v>2361</v>
      </c>
      <c r="AI353" s="225" t="s">
        <v>105</v>
      </c>
      <c r="AJ353" s="225" t="s">
        <v>2362</v>
      </c>
      <c r="AL353" s="7"/>
      <c r="AQ353" s="7"/>
      <c r="AR353" s="7"/>
      <c r="AS353" s="7"/>
      <c r="AT353" s="7"/>
      <c r="AU353" s="7"/>
      <c r="AV353" s="7"/>
      <c r="AX353" s="7"/>
      <c r="AY353" s="7"/>
      <c r="AZ353" s="7"/>
      <c r="BA353" s="7"/>
      <c r="BB353" s="7"/>
      <c r="BC353" s="7"/>
      <c r="BD353" s="7"/>
      <c r="BG353" s="7"/>
      <c r="BH353" s="7"/>
      <c r="BI353" s="7"/>
      <c r="BJ353" s="7"/>
      <c r="BK353" s="7"/>
      <c r="BL353" s="7"/>
      <c r="BM353" s="7"/>
      <c r="BP353" s="235" t="str">
        <f t="shared" si="57"/>
        <v xml:space="preserve"> </v>
      </c>
      <c r="BQ353" s="7"/>
      <c r="BR353" s="7"/>
      <c r="BS353" s="7"/>
      <c r="BT353" s="7"/>
      <c r="BU353" s="7"/>
      <c r="BV353" s="7"/>
      <c r="BW353" s="7"/>
      <c r="CM353" s="225"/>
      <c r="CN353" s="225"/>
      <c r="CO353" s="225"/>
      <c r="CP353" s="225"/>
      <c r="CQ353" s="225"/>
    </row>
    <row r="354" spans="5:95" ht="11.25" customHeight="1" x14ac:dyDescent="0.2"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AF354" s="171" t="s">
        <v>2448</v>
      </c>
      <c r="AG354" s="225" t="s">
        <v>2445</v>
      </c>
      <c r="AH354" s="225" t="s">
        <v>2361</v>
      </c>
      <c r="AI354" s="225" t="s">
        <v>105</v>
      </c>
      <c r="AJ354" s="225" t="s">
        <v>2362</v>
      </c>
      <c r="AL354" s="7"/>
      <c r="AQ354" s="7"/>
      <c r="AR354" s="7"/>
      <c r="AS354" s="7"/>
      <c r="AT354" s="7"/>
      <c r="AU354" s="7"/>
      <c r="AV354" s="7"/>
      <c r="AX354" s="7"/>
      <c r="AY354" s="7"/>
      <c r="AZ354" s="7"/>
      <c r="BA354" s="7"/>
      <c r="BB354" s="7"/>
      <c r="BC354" s="7"/>
      <c r="BD354" s="7"/>
      <c r="BG354" s="7"/>
      <c r="BH354" s="7"/>
      <c r="BI354" s="7"/>
      <c r="BJ354" s="7"/>
      <c r="BK354" s="7"/>
      <c r="BL354" s="7"/>
      <c r="BM354" s="7"/>
      <c r="BP354" s="235" t="str">
        <f t="shared" si="57"/>
        <v xml:space="preserve"> </v>
      </c>
      <c r="BQ354" s="7"/>
      <c r="BR354" s="7"/>
      <c r="BS354" s="7"/>
      <c r="BT354" s="7"/>
      <c r="BU354" s="7"/>
      <c r="BV354" s="7"/>
      <c r="BW354" s="7"/>
      <c r="CM354" s="225"/>
      <c r="CN354" s="225"/>
      <c r="CO354" s="225"/>
      <c r="CP354" s="225"/>
      <c r="CQ354" s="225"/>
    </row>
    <row r="355" spans="5:95" ht="11.25" customHeight="1" x14ac:dyDescent="0.2"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AF355" s="171" t="s">
        <v>2449</v>
      </c>
      <c r="AG355" s="225" t="s">
        <v>2445</v>
      </c>
      <c r="AH355" s="225" t="s">
        <v>2361</v>
      </c>
      <c r="AI355" s="225" t="s">
        <v>105</v>
      </c>
      <c r="AJ355" s="225" t="s">
        <v>2362</v>
      </c>
      <c r="AL355" s="7"/>
      <c r="AQ355" s="7"/>
      <c r="AR355" s="7"/>
      <c r="AS355" s="7"/>
      <c r="AT355" s="7"/>
      <c r="AU355" s="7"/>
      <c r="AV355" s="7"/>
      <c r="AX355" s="7"/>
      <c r="AY355" s="7"/>
      <c r="AZ355" s="7"/>
      <c r="BA355" s="7"/>
      <c r="BB355" s="7"/>
      <c r="BC355" s="7"/>
      <c r="BD355" s="7"/>
      <c r="BG355" s="7"/>
      <c r="BH355" s="7"/>
      <c r="BI355" s="7"/>
      <c r="BJ355" s="7"/>
      <c r="BK355" s="7"/>
      <c r="BL355" s="7"/>
      <c r="BM355" s="7"/>
      <c r="BP355" s="235" t="str">
        <f t="shared" si="57"/>
        <v xml:space="preserve"> </v>
      </c>
      <c r="BQ355" s="7"/>
      <c r="BR355" s="7"/>
      <c r="BS355" s="7"/>
      <c r="BT355" s="7"/>
      <c r="BU355" s="7"/>
      <c r="BV355" s="7"/>
      <c r="BW355" s="7"/>
      <c r="CM355" s="225"/>
      <c r="CN355" s="225"/>
      <c r="CO355" s="225"/>
      <c r="CP355" s="225"/>
      <c r="CQ355" s="225"/>
    </row>
    <row r="356" spans="5:95" x14ac:dyDescent="0.2"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AF356" s="171">
        <v>713</v>
      </c>
      <c r="AG356" s="225" t="s">
        <v>2450</v>
      </c>
      <c r="AH356" s="225" t="s">
        <v>2361</v>
      </c>
      <c r="AI356" s="225" t="s">
        <v>105</v>
      </c>
      <c r="AJ356" s="225" t="s">
        <v>2362</v>
      </c>
      <c r="AL356" s="7"/>
      <c r="AQ356" s="7"/>
      <c r="AR356" s="7"/>
      <c r="AS356" s="7"/>
      <c r="AT356" s="7"/>
      <c r="AU356" s="7"/>
      <c r="AV356" s="7"/>
      <c r="AX356" s="7"/>
      <c r="AY356" s="7"/>
      <c r="AZ356" s="7"/>
      <c r="BA356" s="7"/>
      <c r="BB356" s="7"/>
      <c r="BC356" s="7"/>
      <c r="BD356" s="7"/>
      <c r="BG356" s="7"/>
      <c r="BH356" s="7"/>
      <c r="BI356" s="7"/>
      <c r="BJ356" s="7"/>
      <c r="BK356" s="7"/>
      <c r="BL356" s="7"/>
      <c r="BM356" s="7"/>
      <c r="BP356" s="235" t="str">
        <f t="shared" si="57"/>
        <v xml:space="preserve"> </v>
      </c>
      <c r="BQ356" s="7"/>
      <c r="BR356" s="7"/>
      <c r="BS356" s="7"/>
      <c r="BT356" s="7"/>
      <c r="BU356" s="7"/>
      <c r="BV356" s="7"/>
      <c r="BW356" s="7"/>
      <c r="CM356" s="225"/>
      <c r="CN356" s="225"/>
      <c r="CO356" s="225"/>
      <c r="CP356" s="225"/>
      <c r="CQ356" s="225"/>
    </row>
    <row r="357" spans="5:95" x14ac:dyDescent="0.2"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AF357" s="171">
        <v>753</v>
      </c>
      <c r="AG357" s="225" t="s">
        <v>2450</v>
      </c>
      <c r="AH357" s="225" t="s">
        <v>2361</v>
      </c>
      <c r="AI357" s="225" t="s">
        <v>105</v>
      </c>
      <c r="AJ357" s="225" t="s">
        <v>2362</v>
      </c>
      <c r="AL357" s="7"/>
      <c r="AQ357" s="7"/>
      <c r="AR357" s="7"/>
      <c r="AS357" s="7"/>
      <c r="AT357" s="7"/>
      <c r="AU357" s="7"/>
      <c r="AV357" s="7"/>
      <c r="AX357" s="7"/>
      <c r="AY357" s="7"/>
      <c r="AZ357" s="7"/>
      <c r="BA357" s="7"/>
      <c r="BB357" s="7"/>
      <c r="BC357" s="7"/>
      <c r="BD357" s="7"/>
      <c r="BG357" s="7"/>
      <c r="BH357" s="7"/>
      <c r="BI357" s="7"/>
      <c r="BJ357" s="7"/>
      <c r="BK357" s="7"/>
      <c r="BL357" s="7"/>
      <c r="BM357" s="7"/>
      <c r="BP357" s="235" t="str">
        <f t="shared" si="57"/>
        <v xml:space="preserve"> </v>
      </c>
      <c r="BQ357" s="7"/>
      <c r="BR357" s="7"/>
      <c r="BS357" s="7"/>
      <c r="BT357" s="7"/>
      <c r="BU357" s="7"/>
      <c r="BV357" s="7"/>
      <c r="BW357" s="7"/>
      <c r="CM357" s="225"/>
      <c r="CN357" s="225"/>
      <c r="CO357" s="225"/>
      <c r="CP357" s="225"/>
      <c r="CQ357" s="225"/>
    </row>
    <row r="358" spans="5:95" x14ac:dyDescent="0.2"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AF358" s="171">
        <v>774</v>
      </c>
      <c r="AG358" s="225" t="s">
        <v>2450</v>
      </c>
      <c r="AH358" s="225" t="s">
        <v>2361</v>
      </c>
      <c r="AI358" s="225" t="s">
        <v>105</v>
      </c>
      <c r="AJ358" s="225" t="s">
        <v>2362</v>
      </c>
      <c r="AL358" s="7"/>
      <c r="AQ358" s="7"/>
      <c r="AR358" s="7"/>
      <c r="AS358" s="7"/>
      <c r="AT358" s="7"/>
      <c r="AU358" s="7"/>
      <c r="AV358" s="7"/>
      <c r="AX358" s="7"/>
      <c r="AY358" s="7"/>
      <c r="AZ358" s="7"/>
      <c r="BA358" s="7"/>
      <c r="BB358" s="7"/>
      <c r="BC358" s="7"/>
      <c r="BD358" s="7"/>
      <c r="BG358" s="7"/>
      <c r="BH358" s="7"/>
      <c r="BI358" s="7"/>
      <c r="BJ358" s="7"/>
      <c r="BK358" s="7"/>
      <c r="BL358" s="7"/>
      <c r="BM358" s="7"/>
      <c r="BP358" s="235" t="str">
        <f t="shared" si="57"/>
        <v xml:space="preserve"> </v>
      </c>
      <c r="BQ358" s="7"/>
      <c r="BR358" s="7"/>
      <c r="BS358" s="7"/>
      <c r="BT358" s="7"/>
      <c r="BU358" s="7"/>
      <c r="BV358" s="7"/>
      <c r="BW358" s="7"/>
      <c r="CM358" s="225"/>
      <c r="CN358" s="225"/>
      <c r="CO358" s="225"/>
      <c r="CP358" s="225"/>
      <c r="CQ358" s="225"/>
    </row>
    <row r="359" spans="5:95" x14ac:dyDescent="0.2"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AF359" s="171">
        <v>780</v>
      </c>
      <c r="AG359" s="225" t="s">
        <v>2450</v>
      </c>
      <c r="AH359" s="225" t="s">
        <v>2361</v>
      </c>
      <c r="AI359" s="225" t="s">
        <v>105</v>
      </c>
      <c r="AJ359" s="225" t="s">
        <v>2362</v>
      </c>
      <c r="AL359" s="7"/>
      <c r="AQ359" s="7"/>
      <c r="AR359" s="7"/>
      <c r="AS359" s="7"/>
      <c r="AT359" s="7"/>
      <c r="AU359" s="7"/>
      <c r="AV359" s="7"/>
      <c r="AX359" s="7"/>
      <c r="AY359" s="7"/>
      <c r="AZ359" s="7"/>
      <c r="BA359" s="7"/>
      <c r="BB359" s="7"/>
      <c r="BC359" s="7"/>
      <c r="BD359" s="7"/>
      <c r="BG359" s="7"/>
      <c r="BH359" s="7"/>
      <c r="BI359" s="7"/>
      <c r="BJ359" s="7"/>
      <c r="BK359" s="7"/>
      <c r="BL359" s="7"/>
      <c r="BM359" s="7"/>
      <c r="BP359" s="235" t="str">
        <f t="shared" si="57"/>
        <v xml:space="preserve"> </v>
      </c>
      <c r="BQ359" s="7"/>
      <c r="BR359" s="7"/>
      <c r="BS359" s="7"/>
      <c r="BT359" s="7"/>
      <c r="BU359" s="7"/>
      <c r="BV359" s="7"/>
      <c r="BW359" s="7"/>
      <c r="CM359" s="225"/>
      <c r="CN359" s="225"/>
      <c r="CO359" s="225"/>
      <c r="CP359" s="225"/>
      <c r="CQ359" s="225"/>
    </row>
    <row r="360" spans="5:95" x14ac:dyDescent="0.2"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AF360" s="171">
        <v>798</v>
      </c>
      <c r="AG360" s="225" t="s">
        <v>2450</v>
      </c>
      <c r="AH360" s="225" t="s">
        <v>2361</v>
      </c>
      <c r="AI360" s="225" t="s">
        <v>105</v>
      </c>
      <c r="AJ360" s="225" t="s">
        <v>2362</v>
      </c>
      <c r="AL360" s="7"/>
      <c r="AQ360" s="7"/>
      <c r="AR360" s="7"/>
      <c r="AS360" s="7"/>
      <c r="AT360" s="7"/>
      <c r="AU360" s="7"/>
      <c r="AV360" s="7"/>
      <c r="AX360" s="7"/>
      <c r="AY360" s="7"/>
      <c r="AZ360" s="7"/>
      <c r="BA360" s="7"/>
      <c r="BB360" s="7"/>
      <c r="BC360" s="7"/>
      <c r="BD360" s="7"/>
      <c r="BG360" s="7"/>
      <c r="BH360" s="7"/>
      <c r="BI360" s="7"/>
      <c r="BJ360" s="7"/>
      <c r="BK360" s="7"/>
      <c r="BL360" s="7"/>
      <c r="BM360" s="7"/>
      <c r="BP360" s="235" t="str">
        <f t="shared" si="57"/>
        <v xml:space="preserve"> </v>
      </c>
      <c r="BQ360" s="7"/>
      <c r="BR360" s="7"/>
      <c r="BS360" s="7"/>
      <c r="BT360" s="7"/>
      <c r="BU360" s="7"/>
      <c r="BV360" s="7"/>
      <c r="BW360" s="7"/>
      <c r="CM360" s="225"/>
      <c r="CN360" s="225"/>
      <c r="CO360" s="225"/>
      <c r="CP360" s="225"/>
      <c r="CQ360" s="225"/>
    </row>
    <row r="361" spans="5:95" x14ac:dyDescent="0.2"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AF361" s="171">
        <v>996</v>
      </c>
      <c r="AG361" s="225" t="s">
        <v>2450</v>
      </c>
      <c r="AH361" s="225" t="s">
        <v>2361</v>
      </c>
      <c r="AI361" s="225" t="s">
        <v>105</v>
      </c>
      <c r="AJ361" s="225" t="s">
        <v>2362</v>
      </c>
      <c r="AL361" s="7"/>
      <c r="AQ361" s="7"/>
      <c r="AR361" s="7"/>
      <c r="AS361" s="7"/>
      <c r="AT361" s="7"/>
      <c r="AU361" s="7"/>
      <c r="AV361" s="7"/>
      <c r="AX361" s="7"/>
      <c r="AY361" s="7"/>
      <c r="AZ361" s="7"/>
      <c r="BA361" s="7"/>
      <c r="BB361" s="7"/>
      <c r="BC361" s="7"/>
      <c r="BD361" s="7"/>
      <c r="BG361" s="7"/>
      <c r="BH361" s="7"/>
      <c r="BI361" s="7"/>
      <c r="BJ361" s="7"/>
      <c r="BK361" s="7"/>
      <c r="BL361" s="7"/>
      <c r="BM361" s="7"/>
      <c r="BP361" s="7"/>
      <c r="BQ361" s="7"/>
      <c r="BR361" s="7"/>
      <c r="BS361" s="7"/>
      <c r="BT361" s="7"/>
      <c r="BU361" s="7"/>
      <c r="BV361" s="7"/>
      <c r="BW361" s="7"/>
      <c r="CM361" s="225"/>
      <c r="CN361" s="225"/>
      <c r="CO361" s="225"/>
      <c r="CP361" s="225"/>
      <c r="CQ361" s="225"/>
    </row>
    <row r="362" spans="5:95" x14ac:dyDescent="0.2"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AF362" s="171" t="s">
        <v>2451</v>
      </c>
      <c r="AG362" s="225" t="s">
        <v>2450</v>
      </c>
      <c r="AH362" s="225" t="s">
        <v>2361</v>
      </c>
      <c r="AI362" s="225" t="s">
        <v>105</v>
      </c>
      <c r="AJ362" s="225" t="s">
        <v>2362</v>
      </c>
      <c r="AL362" s="7"/>
      <c r="AQ362" s="7"/>
      <c r="AR362" s="7"/>
      <c r="AS362" s="7"/>
      <c r="AT362" s="7"/>
      <c r="AU362" s="7"/>
      <c r="AV362" s="7"/>
      <c r="AX362" s="7"/>
      <c r="AY362" s="7"/>
      <c r="AZ362" s="7"/>
      <c r="BA362" s="7"/>
      <c r="BB362" s="7"/>
      <c r="BC362" s="7"/>
      <c r="BD362" s="7"/>
      <c r="BG362" s="7"/>
      <c r="BH362" s="7"/>
      <c r="BI362" s="7"/>
      <c r="BJ362" s="7"/>
      <c r="BK362" s="7"/>
      <c r="BL362" s="7"/>
      <c r="BM362" s="7"/>
      <c r="BP362" s="7"/>
      <c r="BQ362" s="7"/>
      <c r="BR362" s="7"/>
      <c r="BS362" s="7"/>
      <c r="BT362" s="7"/>
      <c r="BU362" s="7"/>
      <c r="BV362" s="7"/>
      <c r="BW362" s="7"/>
      <c r="CM362" s="225"/>
      <c r="CN362" s="225"/>
      <c r="CO362" s="225"/>
      <c r="CP362" s="225"/>
      <c r="CQ362" s="225"/>
    </row>
    <row r="363" spans="5:95" x14ac:dyDescent="0.2"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AF363" s="171" t="s">
        <v>2452</v>
      </c>
      <c r="AG363" s="225" t="s">
        <v>2450</v>
      </c>
      <c r="AH363" s="225" t="s">
        <v>2361</v>
      </c>
      <c r="AI363" s="225" t="s">
        <v>105</v>
      </c>
      <c r="AJ363" s="225" t="s">
        <v>2362</v>
      </c>
      <c r="AL363" s="7"/>
      <c r="AQ363" s="7"/>
      <c r="AR363" s="7"/>
      <c r="AS363" s="7"/>
      <c r="AT363" s="7"/>
      <c r="AU363" s="7"/>
      <c r="AV363" s="7"/>
      <c r="AX363" s="7"/>
      <c r="AY363" s="7"/>
      <c r="AZ363" s="7"/>
      <c r="BA363" s="7"/>
      <c r="BB363" s="7"/>
      <c r="BC363" s="7"/>
      <c r="BD363" s="7"/>
      <c r="BG363" s="7"/>
      <c r="BH363" s="7"/>
      <c r="BI363" s="7"/>
      <c r="BJ363" s="7"/>
      <c r="BK363" s="7"/>
      <c r="BL363" s="7"/>
      <c r="BM363" s="7"/>
      <c r="BP363" s="7"/>
      <c r="BQ363" s="7"/>
      <c r="BR363" s="7"/>
      <c r="BS363" s="7"/>
      <c r="BT363" s="7"/>
      <c r="BU363" s="7"/>
      <c r="BV363" s="7"/>
      <c r="BW363" s="7"/>
      <c r="CM363" s="225"/>
      <c r="CN363" s="225"/>
      <c r="CO363" s="225"/>
      <c r="CP363" s="225"/>
      <c r="CQ363" s="225"/>
    </row>
    <row r="364" spans="5:95" x14ac:dyDescent="0.2"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AF364" s="171" t="s">
        <v>2453</v>
      </c>
      <c r="AG364" s="225" t="s">
        <v>2450</v>
      </c>
      <c r="AH364" s="225" t="s">
        <v>2361</v>
      </c>
      <c r="AI364" s="225" t="s">
        <v>105</v>
      </c>
      <c r="AJ364" s="225" t="s">
        <v>2362</v>
      </c>
      <c r="AL364" s="7"/>
      <c r="AQ364" s="7"/>
      <c r="AR364" s="7"/>
      <c r="AS364" s="7"/>
      <c r="AT364" s="7"/>
      <c r="AU364" s="7"/>
      <c r="AV364" s="7"/>
      <c r="AX364" s="7"/>
      <c r="AY364" s="7"/>
      <c r="AZ364" s="7"/>
      <c r="BA364" s="7"/>
      <c r="BB364" s="7"/>
      <c r="BC364" s="7"/>
      <c r="BD364" s="7"/>
      <c r="BG364" s="7"/>
      <c r="BH364" s="7"/>
      <c r="BI364" s="7"/>
      <c r="BJ364" s="7"/>
      <c r="BK364" s="7"/>
      <c r="BL364" s="7"/>
      <c r="BM364" s="7"/>
      <c r="BP364" s="7"/>
      <c r="BQ364" s="7"/>
      <c r="BR364" s="7"/>
      <c r="BS364" s="7"/>
      <c r="BT364" s="7"/>
      <c r="BU364" s="7"/>
      <c r="BV364" s="7"/>
      <c r="BW364" s="7"/>
      <c r="CM364" s="225"/>
      <c r="CN364" s="225"/>
      <c r="CO364" s="225"/>
      <c r="CP364" s="225"/>
      <c r="CQ364" s="225"/>
    </row>
    <row r="365" spans="5:95" x14ac:dyDescent="0.2"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AF365" s="171" t="s">
        <v>2454</v>
      </c>
      <c r="AG365" s="225" t="s">
        <v>2450</v>
      </c>
      <c r="AH365" s="225" t="s">
        <v>2361</v>
      </c>
      <c r="AI365" s="225" t="s">
        <v>105</v>
      </c>
      <c r="AJ365" s="225" t="s">
        <v>2362</v>
      </c>
      <c r="AL365" s="7"/>
      <c r="AQ365" s="7"/>
      <c r="AR365" s="7"/>
      <c r="AS365" s="7"/>
      <c r="AT365" s="7"/>
      <c r="AU365" s="7"/>
      <c r="AV365" s="7"/>
      <c r="AX365" s="7"/>
      <c r="AY365" s="7"/>
      <c r="AZ365" s="7"/>
      <c r="BA365" s="7"/>
      <c r="BB365" s="7"/>
      <c r="BC365" s="7"/>
      <c r="BD365" s="7"/>
      <c r="BG365" s="7"/>
      <c r="BH365" s="7"/>
      <c r="BI365" s="7"/>
      <c r="BJ365" s="7"/>
      <c r="BK365" s="7"/>
      <c r="BL365" s="7"/>
      <c r="BM365" s="7"/>
      <c r="BP365" s="7"/>
      <c r="BQ365" s="7"/>
      <c r="BR365" s="7"/>
      <c r="BS365" s="7"/>
      <c r="BT365" s="7"/>
      <c r="BU365" s="7"/>
      <c r="BV365" s="7"/>
      <c r="BW365" s="7"/>
      <c r="CM365" s="225"/>
      <c r="CN365" s="225"/>
      <c r="CO365" s="225"/>
      <c r="CP365" s="225"/>
      <c r="CQ365" s="225"/>
    </row>
    <row r="366" spans="5:95" x14ac:dyDescent="0.2"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AF366" s="171" t="s">
        <v>2455</v>
      </c>
      <c r="AG366" s="225" t="s">
        <v>2450</v>
      </c>
      <c r="AH366" s="225" t="s">
        <v>2361</v>
      </c>
      <c r="AI366" s="225" t="s">
        <v>105</v>
      </c>
      <c r="AJ366" s="225" t="s">
        <v>2362</v>
      </c>
      <c r="AL366" s="7"/>
      <c r="AQ366" s="7"/>
      <c r="AR366" s="7"/>
      <c r="AS366" s="7"/>
      <c r="AT366" s="7"/>
      <c r="AU366" s="7"/>
      <c r="AV366" s="7"/>
      <c r="AX366" s="7"/>
      <c r="AY366" s="7"/>
      <c r="AZ366" s="7"/>
      <c r="BA366" s="7"/>
      <c r="BB366" s="7"/>
      <c r="BC366" s="7"/>
      <c r="BD366" s="7"/>
      <c r="BG366" s="7"/>
      <c r="BH366" s="7"/>
      <c r="BI366" s="7"/>
      <c r="BJ366" s="7"/>
      <c r="BK366" s="7"/>
      <c r="BL366" s="7"/>
      <c r="BM366" s="7"/>
      <c r="BP366" s="7"/>
      <c r="BQ366" s="7"/>
      <c r="BR366" s="7"/>
      <c r="BS366" s="7"/>
      <c r="BT366" s="7"/>
      <c r="BU366" s="7"/>
      <c r="BV366" s="7"/>
      <c r="BW366" s="7"/>
      <c r="CM366" s="225"/>
      <c r="CN366" s="225"/>
      <c r="CO366" s="225"/>
      <c r="CP366" s="225"/>
      <c r="CQ366" s="225"/>
    </row>
    <row r="367" spans="5:95" x14ac:dyDescent="0.2"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AF367" s="171" t="s">
        <v>2456</v>
      </c>
      <c r="AG367" s="225" t="s">
        <v>2450</v>
      </c>
      <c r="AH367" s="225" t="s">
        <v>2361</v>
      </c>
      <c r="AI367" s="225" t="s">
        <v>105</v>
      </c>
      <c r="AJ367" s="225" t="s">
        <v>2362</v>
      </c>
      <c r="AL367" s="7"/>
      <c r="AQ367" s="7"/>
      <c r="AR367" s="7"/>
      <c r="AS367" s="7"/>
      <c r="AT367" s="7"/>
      <c r="AU367" s="7"/>
      <c r="AV367" s="7"/>
      <c r="AX367" s="7"/>
      <c r="AY367" s="7"/>
      <c r="AZ367" s="7"/>
      <c r="BA367" s="7"/>
      <c r="BB367" s="7"/>
      <c r="BC367" s="7"/>
      <c r="BD367" s="7"/>
      <c r="BG367" s="7"/>
      <c r="BH367" s="7"/>
      <c r="BI367" s="7"/>
      <c r="BJ367" s="7"/>
      <c r="BK367" s="7"/>
      <c r="BL367" s="7"/>
      <c r="BM367" s="7"/>
      <c r="BP367" s="7"/>
      <c r="BQ367" s="7"/>
      <c r="BR367" s="7"/>
      <c r="BS367" s="7"/>
      <c r="BT367" s="7"/>
      <c r="BU367" s="7"/>
      <c r="BV367" s="7"/>
      <c r="BW367" s="7"/>
      <c r="CM367" s="225"/>
      <c r="CN367" s="225"/>
      <c r="CO367" s="225"/>
      <c r="CP367" s="225"/>
      <c r="CQ367" s="225"/>
    </row>
    <row r="368" spans="5:95" x14ac:dyDescent="0.2"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AF368" s="171" t="s">
        <v>2457</v>
      </c>
      <c r="AG368" s="225" t="s">
        <v>2457</v>
      </c>
      <c r="AH368" s="225" t="s">
        <v>2361</v>
      </c>
      <c r="AI368" s="225" t="s">
        <v>105</v>
      </c>
      <c r="AJ368" s="225" t="s">
        <v>2362</v>
      </c>
      <c r="AL368" s="7"/>
      <c r="AQ368" s="7"/>
      <c r="AR368" s="7"/>
      <c r="AS368" s="7"/>
      <c r="AT368" s="7"/>
      <c r="AU368" s="7"/>
      <c r="AV368" s="7"/>
      <c r="AX368" s="7"/>
      <c r="AY368" s="7"/>
      <c r="AZ368" s="7"/>
      <c r="BA368" s="7"/>
      <c r="BB368" s="7"/>
      <c r="BC368" s="7"/>
      <c r="BD368" s="7"/>
      <c r="BG368" s="7"/>
      <c r="BH368" s="7"/>
      <c r="BI368" s="7"/>
      <c r="BJ368" s="7"/>
      <c r="BK368" s="7"/>
      <c r="BL368" s="7"/>
      <c r="BM368" s="7"/>
      <c r="BP368" s="7"/>
      <c r="BQ368" s="7"/>
      <c r="BR368" s="7"/>
      <c r="BS368" s="7"/>
      <c r="BT368" s="7"/>
      <c r="BU368" s="7"/>
      <c r="BV368" s="7"/>
      <c r="BW368" s="7"/>
      <c r="CM368" s="225"/>
      <c r="CN368" s="225"/>
      <c r="CO368" s="225"/>
      <c r="CP368" s="225"/>
      <c r="CQ368" s="225"/>
    </row>
    <row r="369" spans="5:95" x14ac:dyDescent="0.2"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AF369" s="171" t="s">
        <v>2458</v>
      </c>
      <c r="AG369" s="225" t="s">
        <v>2450</v>
      </c>
      <c r="AH369" s="225" t="s">
        <v>2361</v>
      </c>
      <c r="AI369" s="225" t="s">
        <v>105</v>
      </c>
      <c r="AJ369" s="225" t="s">
        <v>2362</v>
      </c>
      <c r="AL369" s="7"/>
      <c r="AQ369" s="7"/>
      <c r="AR369" s="7"/>
      <c r="AS369" s="7"/>
      <c r="AT369" s="7"/>
      <c r="AU369" s="7"/>
      <c r="AV369" s="7"/>
      <c r="AX369" s="7"/>
      <c r="AY369" s="7"/>
      <c r="AZ369" s="7"/>
      <c r="BA369" s="7"/>
      <c r="BB369" s="7"/>
      <c r="BC369" s="7"/>
      <c r="BD369" s="7"/>
      <c r="BG369" s="7"/>
      <c r="BH369" s="7"/>
      <c r="BI369" s="7"/>
      <c r="BJ369" s="7"/>
      <c r="BK369" s="7"/>
      <c r="BL369" s="7"/>
      <c r="BM369" s="7"/>
      <c r="BP369" s="7"/>
      <c r="BQ369" s="7"/>
      <c r="BR369" s="7"/>
      <c r="BS369" s="7"/>
      <c r="BT369" s="7"/>
      <c r="BU369" s="7"/>
      <c r="BV369" s="7"/>
      <c r="BW369" s="7"/>
      <c r="CM369" s="225"/>
      <c r="CN369" s="225"/>
      <c r="CO369" s="225"/>
      <c r="CP369" s="225"/>
      <c r="CQ369" s="225"/>
    </row>
    <row r="370" spans="5:95" x14ac:dyDescent="0.2"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AF370" s="171" t="s">
        <v>2459</v>
      </c>
      <c r="AG370" s="225" t="s">
        <v>2450</v>
      </c>
      <c r="AH370" s="225" t="s">
        <v>2361</v>
      </c>
      <c r="AI370" s="225" t="s">
        <v>105</v>
      </c>
      <c r="AJ370" s="225" t="s">
        <v>2362</v>
      </c>
      <c r="AL370" s="7"/>
      <c r="AQ370" s="7"/>
      <c r="AR370" s="7"/>
      <c r="AS370" s="7"/>
      <c r="AT370" s="7"/>
      <c r="AU370" s="7"/>
      <c r="AV370" s="7"/>
      <c r="AX370" s="7"/>
      <c r="AY370" s="7"/>
      <c r="AZ370" s="7"/>
      <c r="BA370" s="7"/>
      <c r="BB370" s="7"/>
      <c r="BC370" s="7"/>
      <c r="BD370" s="7"/>
      <c r="BG370" s="7"/>
      <c r="BH370" s="7"/>
      <c r="BI370" s="7"/>
      <c r="BJ370" s="7"/>
      <c r="BK370" s="7"/>
      <c r="BL370" s="7"/>
      <c r="BM370" s="7"/>
      <c r="BP370" s="7"/>
      <c r="BQ370" s="7"/>
      <c r="BR370" s="7"/>
      <c r="BS370" s="7"/>
      <c r="BT370" s="7"/>
      <c r="BU370" s="7"/>
      <c r="BV370" s="7"/>
      <c r="BW370" s="7"/>
      <c r="CM370" s="225"/>
      <c r="CN370" s="225"/>
      <c r="CO370" s="225"/>
      <c r="CP370" s="225"/>
      <c r="CQ370" s="225"/>
    </row>
    <row r="371" spans="5:95" x14ac:dyDescent="0.2"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AF371" s="171">
        <v>15</v>
      </c>
      <c r="AG371" s="225" t="s">
        <v>2460</v>
      </c>
      <c r="AH371" s="225" t="s">
        <v>2461</v>
      </c>
      <c r="AI371" s="225" t="s">
        <v>2462</v>
      </c>
      <c r="AJ371" s="225" t="s">
        <v>2460</v>
      </c>
      <c r="AL371" s="7"/>
      <c r="AQ371" s="7"/>
      <c r="AR371" s="7"/>
      <c r="AS371" s="7"/>
      <c r="AT371" s="7"/>
      <c r="AU371" s="7"/>
      <c r="AV371" s="7"/>
      <c r="AX371" s="7"/>
      <c r="AY371" s="7"/>
      <c r="AZ371" s="7"/>
      <c r="BA371" s="7"/>
      <c r="BB371" s="7"/>
      <c r="BC371" s="7"/>
      <c r="BD371" s="7"/>
      <c r="BG371" s="7"/>
      <c r="BH371" s="7"/>
      <c r="BI371" s="7"/>
      <c r="BJ371" s="7"/>
      <c r="BK371" s="7"/>
      <c r="BL371" s="7"/>
      <c r="BM371" s="7"/>
      <c r="BP371" s="7"/>
      <c r="BQ371" s="7"/>
      <c r="BR371" s="7"/>
      <c r="BS371" s="7"/>
      <c r="BT371" s="7"/>
      <c r="BU371" s="7"/>
      <c r="BV371" s="7"/>
      <c r="BW371" s="7"/>
      <c r="CM371" s="225"/>
      <c r="CN371" s="225"/>
      <c r="CO371" s="225"/>
      <c r="CP371" s="225"/>
      <c r="CQ371" s="225"/>
    </row>
    <row r="372" spans="5:95" x14ac:dyDescent="0.2"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AF372" s="171">
        <v>49</v>
      </c>
      <c r="AG372" s="225" t="s">
        <v>2463</v>
      </c>
      <c r="AH372" s="225" t="s">
        <v>2461</v>
      </c>
      <c r="AI372" s="225" t="s">
        <v>2462</v>
      </c>
      <c r="AJ372" s="225" t="s">
        <v>2463</v>
      </c>
      <c r="AL372" s="7"/>
      <c r="AQ372" s="7"/>
      <c r="AR372" s="7"/>
      <c r="AS372" s="7"/>
      <c r="AT372" s="7"/>
      <c r="AU372" s="7"/>
      <c r="AV372" s="7"/>
      <c r="AX372" s="7"/>
      <c r="AY372" s="7"/>
      <c r="AZ372" s="7"/>
      <c r="BA372" s="7"/>
      <c r="BB372" s="7"/>
      <c r="BC372" s="7"/>
      <c r="BD372" s="7"/>
      <c r="BG372" s="7"/>
      <c r="BH372" s="7"/>
      <c r="BI372" s="7"/>
      <c r="BJ372" s="7"/>
      <c r="BK372" s="7"/>
      <c r="BL372" s="7"/>
      <c r="BM372" s="7"/>
      <c r="BP372" s="7"/>
      <c r="BQ372" s="7"/>
      <c r="BR372" s="7"/>
      <c r="BS372" s="7"/>
      <c r="BT372" s="7"/>
      <c r="BU372" s="7"/>
      <c r="BV372" s="7"/>
      <c r="BW372" s="7"/>
      <c r="CM372" s="225"/>
      <c r="CN372" s="225"/>
      <c r="CO372" s="225"/>
      <c r="CP372" s="225"/>
      <c r="CQ372" s="225"/>
    </row>
    <row r="373" spans="5:95" x14ac:dyDescent="0.2"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AF373" s="171">
        <v>71</v>
      </c>
      <c r="AG373" s="225" t="s">
        <v>2464</v>
      </c>
      <c r="AH373" s="225" t="s">
        <v>2461</v>
      </c>
      <c r="AI373" s="225" t="s">
        <v>2462</v>
      </c>
      <c r="AJ373" s="225" t="s">
        <v>2464</v>
      </c>
      <c r="AL373" s="7"/>
      <c r="AQ373" s="7"/>
      <c r="AR373" s="7"/>
      <c r="AS373" s="7"/>
      <c r="AT373" s="7"/>
      <c r="AU373" s="7"/>
      <c r="AV373" s="7"/>
      <c r="AX373" s="7"/>
      <c r="AY373" s="7"/>
      <c r="AZ373" s="7"/>
      <c r="BA373" s="7"/>
      <c r="BB373" s="7"/>
      <c r="BC373" s="7"/>
      <c r="BD373" s="7"/>
      <c r="BG373" s="7"/>
      <c r="BH373" s="7"/>
      <c r="BI373" s="7"/>
      <c r="BJ373" s="7"/>
      <c r="BK373" s="7"/>
      <c r="BL373" s="7"/>
      <c r="BM373" s="7"/>
      <c r="BP373" s="7"/>
      <c r="BQ373" s="7"/>
      <c r="BR373" s="7"/>
      <c r="BS373" s="7"/>
      <c r="BT373" s="7"/>
      <c r="BU373" s="7"/>
      <c r="BV373" s="7"/>
      <c r="BW373" s="7"/>
      <c r="CM373" s="225"/>
      <c r="CN373" s="225"/>
      <c r="CO373" s="225"/>
      <c r="CP373" s="225"/>
      <c r="CQ373" s="225"/>
    </row>
    <row r="374" spans="5:95" x14ac:dyDescent="0.2"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AF374" s="171">
        <v>412</v>
      </c>
      <c r="AG374" s="225" t="s">
        <v>2465</v>
      </c>
      <c r="AH374" s="225" t="s">
        <v>2461</v>
      </c>
      <c r="AI374" s="225" t="s">
        <v>2462</v>
      </c>
      <c r="AJ374" s="225" t="s">
        <v>2465</v>
      </c>
      <c r="AL374" s="7"/>
      <c r="AQ374" s="7"/>
      <c r="AR374" s="7"/>
      <c r="AS374" s="7"/>
      <c r="AT374" s="7"/>
      <c r="AU374" s="7"/>
      <c r="AV374" s="7"/>
      <c r="AX374" s="7"/>
      <c r="AY374" s="7"/>
      <c r="AZ374" s="7"/>
      <c r="BA374" s="7"/>
      <c r="BB374" s="7"/>
      <c r="BC374" s="7"/>
      <c r="BD374" s="7"/>
      <c r="BG374" s="7"/>
      <c r="BH374" s="7"/>
      <c r="BI374" s="7"/>
      <c r="BJ374" s="7"/>
      <c r="BK374" s="7"/>
      <c r="BL374" s="7"/>
      <c r="BM374" s="7"/>
      <c r="BP374" s="7"/>
      <c r="BQ374" s="7"/>
      <c r="BR374" s="7"/>
      <c r="BS374" s="7"/>
      <c r="BT374" s="7"/>
      <c r="BU374" s="7"/>
      <c r="BV374" s="7"/>
      <c r="BW374" s="7"/>
      <c r="CM374" s="225"/>
      <c r="CN374" s="225"/>
      <c r="CO374" s="225"/>
      <c r="CP374" s="225"/>
      <c r="CQ374" s="225"/>
    </row>
    <row r="375" spans="5:95" x14ac:dyDescent="0.2"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AF375" s="171">
        <v>414</v>
      </c>
      <c r="AG375" s="225" t="s">
        <v>2466</v>
      </c>
      <c r="AH375" s="225" t="s">
        <v>2461</v>
      </c>
      <c r="AI375" s="225" t="s">
        <v>2462</v>
      </c>
      <c r="AJ375" s="225" t="s">
        <v>2466</v>
      </c>
      <c r="AL375" s="7"/>
      <c r="AQ375" s="7"/>
      <c r="AR375" s="7"/>
      <c r="AS375" s="7"/>
      <c r="AT375" s="7"/>
      <c r="AU375" s="7"/>
      <c r="AV375" s="7"/>
      <c r="AX375" s="7"/>
      <c r="AY375" s="7"/>
      <c r="AZ375" s="7"/>
      <c r="BA375" s="7"/>
      <c r="BB375" s="7"/>
      <c r="BC375" s="7"/>
      <c r="BD375" s="7"/>
      <c r="BG375" s="7"/>
      <c r="BH375" s="7"/>
      <c r="BI375" s="7"/>
      <c r="BJ375" s="7"/>
      <c r="BK375" s="7"/>
      <c r="BL375" s="7"/>
      <c r="BM375" s="7"/>
      <c r="BP375" s="7"/>
      <c r="BQ375" s="7"/>
      <c r="BR375" s="7"/>
      <c r="BS375" s="7"/>
      <c r="BT375" s="7"/>
      <c r="BU375" s="7"/>
      <c r="BV375" s="7"/>
      <c r="BW375" s="7"/>
      <c r="CM375" s="225"/>
      <c r="CN375" s="225"/>
      <c r="CO375" s="225"/>
      <c r="CP375" s="225"/>
      <c r="CQ375" s="225"/>
    </row>
    <row r="376" spans="5:95" x14ac:dyDescent="0.2"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AF376" s="171">
        <v>416</v>
      </c>
      <c r="AG376" s="225" t="s">
        <v>2465</v>
      </c>
      <c r="AH376" s="225" t="s">
        <v>2461</v>
      </c>
      <c r="AI376" s="225" t="s">
        <v>2462</v>
      </c>
      <c r="AJ376" s="225" t="s">
        <v>2465</v>
      </c>
      <c r="AL376" s="7"/>
      <c r="AQ376" s="7"/>
      <c r="AR376" s="7"/>
      <c r="AS376" s="7"/>
      <c r="AT376" s="7"/>
      <c r="AU376" s="7"/>
      <c r="AV376" s="7"/>
      <c r="AX376" s="7"/>
      <c r="AY376" s="7"/>
      <c r="AZ376" s="7"/>
      <c r="BA376" s="7"/>
      <c r="BB376" s="7"/>
      <c r="BC376" s="7"/>
      <c r="BD376" s="7"/>
      <c r="BG376" s="7"/>
      <c r="BH376" s="7"/>
      <c r="BI376" s="7"/>
      <c r="BJ376" s="7"/>
      <c r="BK376" s="7"/>
      <c r="BL376" s="7"/>
      <c r="BM376" s="7"/>
      <c r="BP376" s="7"/>
      <c r="BQ376" s="7"/>
      <c r="BR376" s="7"/>
      <c r="BS376" s="7"/>
      <c r="BT376" s="7"/>
      <c r="BU376" s="7"/>
      <c r="BV376" s="7"/>
      <c r="BW376" s="7"/>
      <c r="CM376" s="225"/>
      <c r="CN376" s="225"/>
      <c r="CO376" s="225"/>
      <c r="CP376" s="225"/>
      <c r="CQ376" s="225"/>
    </row>
    <row r="377" spans="5:95" ht="11.25" customHeight="1" x14ac:dyDescent="0.2"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AF377" s="171">
        <v>417</v>
      </c>
      <c r="AG377" s="225" t="s">
        <v>2465</v>
      </c>
      <c r="AH377" s="225" t="s">
        <v>2461</v>
      </c>
      <c r="AI377" s="225" t="s">
        <v>2462</v>
      </c>
      <c r="AJ377" s="225" t="s">
        <v>2465</v>
      </c>
      <c r="AL377" s="7"/>
      <c r="AQ377" s="7"/>
      <c r="AR377" s="7"/>
      <c r="AS377" s="7"/>
      <c r="AT377" s="7"/>
      <c r="AU377" s="7"/>
      <c r="AV377" s="7"/>
      <c r="AX377" s="7"/>
      <c r="AY377" s="7"/>
      <c r="AZ377" s="7"/>
      <c r="BA377" s="7"/>
      <c r="BB377" s="7"/>
      <c r="BC377" s="7"/>
      <c r="BD377" s="7"/>
      <c r="BG377" s="7"/>
      <c r="BH377" s="7"/>
      <c r="BI377" s="7"/>
      <c r="BJ377" s="7"/>
      <c r="BK377" s="7"/>
      <c r="BL377" s="7"/>
      <c r="BM377" s="7"/>
      <c r="BP377" s="7"/>
      <c r="BQ377" s="7"/>
      <c r="BR377" s="7"/>
      <c r="BS377" s="7"/>
      <c r="BT377" s="7"/>
      <c r="BU377" s="7"/>
      <c r="BV377" s="7"/>
      <c r="BW377" s="7"/>
      <c r="CM377" s="225"/>
      <c r="CN377" s="225"/>
      <c r="CO377" s="225"/>
      <c r="CP377" s="225"/>
      <c r="CQ377" s="225"/>
    </row>
    <row r="378" spans="5:95" ht="11.25" customHeight="1" x14ac:dyDescent="0.2"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AF378" s="171">
        <v>420</v>
      </c>
      <c r="AG378" s="225" t="s">
        <v>2467</v>
      </c>
      <c r="AH378" s="225" t="s">
        <v>2461</v>
      </c>
      <c r="AI378" s="225" t="s">
        <v>2462</v>
      </c>
      <c r="AJ378" s="225" t="s">
        <v>2467</v>
      </c>
      <c r="AL378" s="7"/>
      <c r="AQ378" s="7"/>
      <c r="AR378" s="7"/>
      <c r="AS378" s="7"/>
      <c r="AT378" s="7"/>
      <c r="AU378" s="7"/>
      <c r="AV378" s="7"/>
      <c r="AX378" s="7"/>
      <c r="AY378" s="7"/>
      <c r="AZ378" s="7"/>
      <c r="BA378" s="7"/>
      <c r="BB378" s="7"/>
      <c r="BC378" s="7"/>
      <c r="BD378" s="7"/>
      <c r="BG378" s="7"/>
      <c r="BH378" s="7"/>
      <c r="BI378" s="7"/>
      <c r="BJ378" s="7"/>
      <c r="BK378" s="7"/>
      <c r="BL378" s="7"/>
      <c r="BM378" s="7"/>
      <c r="BP378" s="7"/>
      <c r="BQ378" s="7"/>
      <c r="BR378" s="7"/>
      <c r="BS378" s="7"/>
      <c r="BT378" s="7"/>
      <c r="BU378" s="7"/>
      <c r="BV378" s="7"/>
      <c r="BW378" s="7"/>
      <c r="CM378" s="225"/>
      <c r="CN378" s="225"/>
      <c r="CO378" s="225"/>
      <c r="CP378" s="225"/>
      <c r="CQ378" s="225"/>
    </row>
    <row r="379" spans="5:95" x14ac:dyDescent="0.2"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AF379" s="171">
        <v>425</v>
      </c>
      <c r="AG379" s="225" t="s">
        <v>2468</v>
      </c>
      <c r="AH379" s="225" t="s">
        <v>2461</v>
      </c>
      <c r="AI379" s="225" t="s">
        <v>2462</v>
      </c>
      <c r="AJ379" s="225" t="s">
        <v>2468</v>
      </c>
      <c r="AL379" s="7"/>
      <c r="AQ379" s="7"/>
      <c r="AR379" s="7"/>
      <c r="AS379" s="7"/>
      <c r="AT379" s="7"/>
      <c r="AU379" s="7"/>
      <c r="AV379" s="7"/>
      <c r="AX379" s="7"/>
      <c r="AY379" s="7"/>
      <c r="AZ379" s="7"/>
      <c r="BA379" s="7"/>
      <c r="BB379" s="7"/>
      <c r="BC379" s="7"/>
      <c r="BD379" s="7"/>
      <c r="BG379" s="7"/>
      <c r="BH379" s="7"/>
      <c r="BI379" s="7"/>
      <c r="BJ379" s="7"/>
      <c r="BK379" s="7"/>
      <c r="BL379" s="7"/>
      <c r="BM379" s="7"/>
      <c r="BP379" s="7"/>
      <c r="BQ379" s="7"/>
      <c r="BR379" s="7"/>
      <c r="BS379" s="7"/>
      <c r="BT379" s="7"/>
      <c r="BU379" s="7"/>
      <c r="BV379" s="7"/>
      <c r="BW379" s="7"/>
      <c r="CM379" s="225"/>
      <c r="CN379" s="225"/>
      <c r="CO379" s="225"/>
      <c r="CP379" s="225"/>
      <c r="CQ379" s="225"/>
    </row>
    <row r="380" spans="5:95" x14ac:dyDescent="0.2"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AF380" s="171">
        <v>862</v>
      </c>
      <c r="AG380" s="225" t="s">
        <v>2460</v>
      </c>
      <c r="AH380" s="225" t="s">
        <v>2461</v>
      </c>
      <c r="AI380" s="225" t="s">
        <v>2462</v>
      </c>
      <c r="AJ380" s="225" t="s">
        <v>2460</v>
      </c>
      <c r="AL380" s="7"/>
      <c r="AQ380" s="7"/>
      <c r="AR380" s="7"/>
      <c r="AS380" s="7"/>
      <c r="AT380" s="7"/>
      <c r="AU380" s="7"/>
      <c r="AV380" s="7"/>
      <c r="AX380" s="7"/>
      <c r="AY380" s="7"/>
      <c r="AZ380" s="7"/>
      <c r="BA380" s="7"/>
      <c r="BB380" s="7"/>
      <c r="BC380" s="7"/>
      <c r="BD380" s="7"/>
      <c r="BG380" s="7"/>
      <c r="BH380" s="7"/>
      <c r="BI380" s="7"/>
      <c r="BJ380" s="7"/>
      <c r="BK380" s="7"/>
      <c r="BL380" s="7"/>
      <c r="BM380" s="7"/>
      <c r="BP380" s="7"/>
      <c r="BQ380" s="7"/>
      <c r="BR380" s="7"/>
      <c r="BS380" s="7"/>
      <c r="BT380" s="7"/>
      <c r="BU380" s="7"/>
      <c r="BV380" s="7"/>
      <c r="BW380" s="7"/>
      <c r="CM380" s="225"/>
      <c r="CN380" s="225"/>
      <c r="CO380" s="225"/>
      <c r="CP380" s="225"/>
      <c r="CQ380" s="225"/>
    </row>
    <row r="381" spans="5:95" x14ac:dyDescent="0.2"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AF381" s="171" t="s">
        <v>2469</v>
      </c>
      <c r="AG381" s="225" t="s">
        <v>2465</v>
      </c>
      <c r="AH381" s="225" t="s">
        <v>2461</v>
      </c>
      <c r="AI381" s="225" t="s">
        <v>2462</v>
      </c>
      <c r="AJ381" s="225" t="s">
        <v>2465</v>
      </c>
      <c r="AL381" s="7"/>
      <c r="AQ381" s="7"/>
      <c r="AR381" s="7"/>
      <c r="AS381" s="7"/>
      <c r="AT381" s="7"/>
      <c r="AU381" s="7"/>
      <c r="AV381" s="7"/>
      <c r="AX381" s="7"/>
      <c r="AY381" s="7"/>
      <c r="AZ381" s="7"/>
      <c r="BA381" s="7"/>
      <c r="BB381" s="7"/>
      <c r="BC381" s="7"/>
      <c r="BD381" s="7"/>
      <c r="BG381" s="7"/>
      <c r="BH381" s="7"/>
      <c r="BI381" s="7"/>
      <c r="BJ381" s="7"/>
      <c r="BK381" s="7"/>
      <c r="BL381" s="7"/>
      <c r="BM381" s="7"/>
      <c r="BP381" s="7"/>
      <c r="BQ381" s="7"/>
      <c r="BR381" s="7"/>
      <c r="BS381" s="7"/>
      <c r="BT381" s="7"/>
      <c r="BU381" s="7"/>
      <c r="BV381" s="7"/>
      <c r="BW381" s="7"/>
      <c r="CM381" s="225"/>
      <c r="CN381" s="225"/>
      <c r="CO381" s="225"/>
      <c r="CP381" s="225"/>
      <c r="CQ381" s="225"/>
    </row>
    <row r="382" spans="5:95" x14ac:dyDescent="0.2"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AF382" s="171" t="s">
        <v>2470</v>
      </c>
      <c r="AG382" s="225" t="s">
        <v>2466</v>
      </c>
      <c r="AH382" s="225" t="s">
        <v>2461</v>
      </c>
      <c r="AI382" s="225" t="s">
        <v>2462</v>
      </c>
      <c r="AJ382" s="225" t="s">
        <v>2466</v>
      </c>
      <c r="AL382" s="7"/>
      <c r="AQ382" s="7"/>
      <c r="AR382" s="7"/>
      <c r="AS382" s="7"/>
      <c r="AT382" s="7"/>
      <c r="AU382" s="7"/>
      <c r="AV382" s="7"/>
      <c r="AX382" s="7"/>
      <c r="AY382" s="7"/>
      <c r="AZ382" s="7"/>
      <c r="BA382" s="7"/>
      <c r="BB382" s="7"/>
      <c r="BC382" s="7"/>
      <c r="BD382" s="7"/>
      <c r="BG382" s="7"/>
      <c r="BH382" s="7"/>
      <c r="BI382" s="7"/>
      <c r="BJ382" s="7"/>
      <c r="BK382" s="7"/>
      <c r="BL382" s="7"/>
      <c r="BM382" s="7"/>
      <c r="BP382" s="7"/>
      <c r="BQ382" s="7"/>
      <c r="BR382" s="7"/>
      <c r="BS382" s="7"/>
      <c r="BT382" s="7"/>
      <c r="BU382" s="7"/>
      <c r="BV382" s="7"/>
      <c r="BW382" s="7"/>
      <c r="CM382" s="225"/>
      <c r="CN382" s="225"/>
      <c r="CO382" s="225"/>
      <c r="CP382" s="225"/>
      <c r="CQ382" s="225"/>
    </row>
    <row r="383" spans="5:95" x14ac:dyDescent="0.2"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AF383" s="171" t="s">
        <v>2471</v>
      </c>
      <c r="AG383" s="225" t="s">
        <v>2465</v>
      </c>
      <c r="AH383" s="225" t="s">
        <v>2461</v>
      </c>
      <c r="AI383" s="225" t="s">
        <v>2462</v>
      </c>
      <c r="AJ383" s="225" t="s">
        <v>2465</v>
      </c>
      <c r="AL383" s="7"/>
      <c r="AQ383" s="7"/>
      <c r="AR383" s="7"/>
      <c r="AS383" s="7"/>
      <c r="AT383" s="7"/>
      <c r="AU383" s="7"/>
      <c r="AV383" s="7"/>
      <c r="AX383" s="7"/>
      <c r="AY383" s="7"/>
      <c r="AZ383" s="7"/>
      <c r="BA383" s="7"/>
      <c r="BB383" s="7"/>
      <c r="BC383" s="7"/>
      <c r="BD383" s="7"/>
      <c r="BG383" s="7"/>
      <c r="BH383" s="7"/>
      <c r="BI383" s="7"/>
      <c r="BJ383" s="7"/>
      <c r="BK383" s="7"/>
      <c r="BL383" s="7"/>
      <c r="BM383" s="7"/>
      <c r="BP383" s="7"/>
      <c r="BQ383" s="7"/>
      <c r="BR383" s="7"/>
      <c r="BS383" s="7"/>
      <c r="BT383" s="7"/>
      <c r="BU383" s="7"/>
      <c r="BV383" s="7"/>
      <c r="BW383" s="7"/>
      <c r="CM383" s="225"/>
      <c r="CN383" s="225"/>
      <c r="CO383" s="225"/>
      <c r="CP383" s="225"/>
      <c r="CQ383" s="225"/>
    </row>
    <row r="384" spans="5:95" x14ac:dyDescent="0.2"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AF384" s="171" t="s">
        <v>2472</v>
      </c>
      <c r="AG384" s="225" t="s">
        <v>2463</v>
      </c>
      <c r="AH384" s="225" t="s">
        <v>2461</v>
      </c>
      <c r="AI384" s="225" t="s">
        <v>2462</v>
      </c>
      <c r="AJ384" s="225" t="s">
        <v>2463</v>
      </c>
      <c r="AL384" s="7"/>
      <c r="AQ384" s="7"/>
      <c r="AR384" s="7"/>
      <c r="AS384" s="7"/>
      <c r="AT384" s="7"/>
      <c r="AU384" s="7"/>
      <c r="AV384" s="7"/>
      <c r="AX384" s="7"/>
      <c r="AY384" s="7"/>
      <c r="AZ384" s="7"/>
      <c r="BA384" s="7"/>
      <c r="BB384" s="7"/>
      <c r="BC384" s="7"/>
      <c r="BD384" s="7"/>
      <c r="BG384" s="7"/>
      <c r="BH384" s="7"/>
      <c r="BI384" s="7"/>
      <c r="BJ384" s="7"/>
      <c r="BK384" s="7"/>
      <c r="BL384" s="7"/>
      <c r="BM384" s="7"/>
      <c r="BP384" s="7"/>
      <c r="BQ384" s="7"/>
      <c r="BR384" s="7"/>
      <c r="BS384" s="7"/>
      <c r="BT384" s="7"/>
      <c r="BU384" s="7"/>
      <c r="BV384" s="7"/>
      <c r="BW384" s="7"/>
      <c r="CM384" s="225"/>
      <c r="CN384" s="225"/>
      <c r="CO384" s="225"/>
      <c r="CP384" s="225"/>
      <c r="CQ384" s="225"/>
    </row>
    <row r="385" spans="5:95" x14ac:dyDescent="0.2"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AF385" s="171" t="s">
        <v>2473</v>
      </c>
      <c r="AG385" s="225" t="s">
        <v>2474</v>
      </c>
      <c r="AH385" s="225" t="s">
        <v>2461</v>
      </c>
      <c r="AI385" s="225" t="s">
        <v>2462</v>
      </c>
      <c r="AJ385" s="225" t="s">
        <v>2474</v>
      </c>
      <c r="AL385" s="7"/>
      <c r="AQ385" s="7"/>
      <c r="AR385" s="7"/>
      <c r="AS385" s="7"/>
      <c r="AT385" s="7"/>
      <c r="AU385" s="7"/>
      <c r="AV385" s="7"/>
      <c r="AX385" s="7"/>
      <c r="AY385" s="7"/>
      <c r="AZ385" s="7"/>
      <c r="BA385" s="7"/>
      <c r="BB385" s="7"/>
      <c r="BC385" s="7"/>
      <c r="BD385" s="7"/>
      <c r="BG385" s="7"/>
      <c r="BH385" s="7"/>
      <c r="BI385" s="7"/>
      <c r="BJ385" s="7"/>
      <c r="BK385" s="7"/>
      <c r="BL385" s="7"/>
      <c r="BM385" s="7"/>
      <c r="BP385" s="7"/>
      <c r="BQ385" s="7"/>
      <c r="BR385" s="7"/>
      <c r="BS385" s="7"/>
      <c r="BT385" s="7"/>
      <c r="BU385" s="7"/>
      <c r="BV385" s="7"/>
      <c r="BW385" s="7"/>
      <c r="CM385" s="225"/>
      <c r="CN385" s="225"/>
      <c r="CO385" s="225"/>
      <c r="CP385" s="225"/>
      <c r="CQ385" s="225"/>
    </row>
    <row r="386" spans="5:95" x14ac:dyDescent="0.2"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AF386" s="171" t="s">
        <v>2475</v>
      </c>
      <c r="AG386" s="225" t="s">
        <v>2474</v>
      </c>
      <c r="AH386" s="225" t="s">
        <v>2461</v>
      </c>
      <c r="AI386" s="225" t="s">
        <v>2462</v>
      </c>
      <c r="AJ386" s="225" t="s">
        <v>2474</v>
      </c>
      <c r="AL386" s="7"/>
      <c r="AQ386" s="7"/>
      <c r="AR386" s="7"/>
      <c r="AS386" s="7"/>
      <c r="AT386" s="7"/>
      <c r="AU386" s="7"/>
      <c r="AV386" s="7"/>
      <c r="AX386" s="7"/>
      <c r="AY386" s="7"/>
      <c r="AZ386" s="7"/>
      <c r="BA386" s="7"/>
      <c r="BB386" s="7"/>
      <c r="BC386" s="7"/>
      <c r="BD386" s="7"/>
      <c r="BG386" s="7"/>
      <c r="BH386" s="7"/>
      <c r="BI386" s="7"/>
      <c r="BJ386" s="7"/>
      <c r="BK386" s="7"/>
      <c r="BL386" s="7"/>
      <c r="BM386" s="7"/>
      <c r="BP386" s="7"/>
      <c r="BQ386" s="7"/>
      <c r="BR386" s="7"/>
      <c r="BS386" s="7"/>
      <c r="BT386" s="7"/>
      <c r="BU386" s="7"/>
      <c r="BV386" s="7"/>
      <c r="BW386" s="7"/>
      <c r="CM386" s="225"/>
      <c r="CN386" s="225"/>
      <c r="CO386" s="225"/>
      <c r="CP386" s="225"/>
      <c r="CQ386" s="225"/>
    </row>
    <row r="387" spans="5:95" x14ac:dyDescent="0.2"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AF387" s="171" t="s">
        <v>2476</v>
      </c>
      <c r="AG387" s="225" t="s">
        <v>2467</v>
      </c>
      <c r="AH387" s="225" t="s">
        <v>2461</v>
      </c>
      <c r="AI387" s="225" t="s">
        <v>2462</v>
      </c>
      <c r="AJ387" s="225" t="s">
        <v>2467</v>
      </c>
      <c r="AL387" s="7"/>
      <c r="AQ387" s="7"/>
      <c r="AR387" s="7"/>
      <c r="AS387" s="7"/>
      <c r="AT387" s="7"/>
      <c r="AU387" s="7"/>
      <c r="AV387" s="7"/>
      <c r="AX387" s="7"/>
      <c r="AY387" s="7"/>
      <c r="AZ387" s="7"/>
      <c r="BA387" s="7"/>
      <c r="BB387" s="7"/>
      <c r="BC387" s="7"/>
      <c r="BD387" s="7"/>
      <c r="BG387" s="7"/>
      <c r="BH387" s="7"/>
      <c r="BI387" s="7"/>
      <c r="BJ387" s="7"/>
      <c r="BK387" s="7"/>
      <c r="BL387" s="7"/>
      <c r="BM387" s="7"/>
      <c r="BP387" s="7"/>
      <c r="BQ387" s="7"/>
      <c r="BR387" s="7"/>
      <c r="BS387" s="7"/>
      <c r="BT387" s="7"/>
      <c r="BU387" s="7"/>
      <c r="BV387" s="7"/>
      <c r="BW387" s="7"/>
      <c r="CM387" s="225"/>
      <c r="CN387" s="225"/>
      <c r="CO387" s="225"/>
      <c r="CP387" s="225"/>
      <c r="CQ387" s="225"/>
    </row>
    <row r="388" spans="5:95" x14ac:dyDescent="0.2"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AF388" s="171" t="s">
        <v>2477</v>
      </c>
      <c r="AG388" s="225" t="s">
        <v>2460</v>
      </c>
      <c r="AH388" s="225" t="s">
        <v>2461</v>
      </c>
      <c r="AI388" s="225" t="s">
        <v>2462</v>
      </c>
      <c r="AJ388" s="225" t="s">
        <v>2460</v>
      </c>
      <c r="AL388" s="7"/>
      <c r="AQ388" s="7"/>
      <c r="AR388" s="7"/>
      <c r="AS388" s="7"/>
      <c r="AT388" s="7"/>
      <c r="AU388" s="7"/>
      <c r="AV388" s="7"/>
      <c r="AX388" s="7"/>
      <c r="AY388" s="7"/>
      <c r="AZ388" s="7"/>
      <c r="BA388" s="7"/>
      <c r="BB388" s="7"/>
      <c r="BC388" s="7"/>
      <c r="BD388" s="7"/>
      <c r="BG388" s="7"/>
      <c r="BH388" s="7"/>
      <c r="BI388" s="7"/>
      <c r="BJ388" s="7"/>
      <c r="BK388" s="7"/>
      <c r="BL388" s="7"/>
      <c r="BM388" s="7"/>
      <c r="BP388" s="7"/>
      <c r="BQ388" s="7"/>
      <c r="BR388" s="7"/>
      <c r="BS388" s="7"/>
      <c r="BT388" s="7"/>
      <c r="BU388" s="7"/>
      <c r="BV388" s="7"/>
      <c r="BW388" s="7"/>
      <c r="CM388" s="225"/>
      <c r="CN388" s="225"/>
      <c r="CO388" s="225"/>
      <c r="CP388" s="225"/>
      <c r="CQ388" s="225"/>
    </row>
    <row r="389" spans="5:95" x14ac:dyDescent="0.2"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AF389" s="171" t="s">
        <v>2478</v>
      </c>
      <c r="AG389" s="225" t="s">
        <v>2460</v>
      </c>
      <c r="AH389" s="225" t="s">
        <v>2461</v>
      </c>
      <c r="AI389" s="225" t="s">
        <v>2462</v>
      </c>
      <c r="AJ389" s="225" t="s">
        <v>2460</v>
      </c>
      <c r="AL389" s="7"/>
      <c r="AQ389" s="7"/>
      <c r="AR389" s="7"/>
      <c r="AS389" s="7"/>
      <c r="AT389" s="7"/>
      <c r="AU389" s="7"/>
      <c r="AV389" s="7"/>
      <c r="AX389" s="7"/>
      <c r="AY389" s="7"/>
      <c r="AZ389" s="7"/>
      <c r="BA389" s="7"/>
      <c r="BB389" s="7"/>
      <c r="BC389" s="7"/>
      <c r="BD389" s="7"/>
      <c r="BG389" s="7"/>
      <c r="BH389" s="7"/>
      <c r="BI389" s="7"/>
      <c r="BJ389" s="7"/>
      <c r="BK389" s="7"/>
      <c r="BL389" s="7"/>
      <c r="BM389" s="7"/>
      <c r="BP389" s="7"/>
      <c r="BQ389" s="7"/>
      <c r="BR389" s="7"/>
      <c r="BS389" s="7"/>
      <c r="BT389" s="7"/>
      <c r="BU389" s="7"/>
      <c r="BV389" s="7"/>
      <c r="BW389" s="7"/>
      <c r="CM389" s="225"/>
      <c r="CN389" s="225"/>
      <c r="CO389" s="225"/>
      <c r="CP389" s="225"/>
      <c r="CQ389" s="225"/>
    </row>
    <row r="390" spans="5:95" x14ac:dyDescent="0.2"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AF390" s="171" t="s">
        <v>2479</v>
      </c>
      <c r="AG390" s="225" t="s">
        <v>2467</v>
      </c>
      <c r="AH390" s="225" t="s">
        <v>2461</v>
      </c>
      <c r="AI390" s="225" t="s">
        <v>2462</v>
      </c>
      <c r="AJ390" s="225" t="s">
        <v>2467</v>
      </c>
      <c r="AL390" s="7"/>
      <c r="AQ390" s="7"/>
      <c r="AR390" s="7"/>
      <c r="AS390" s="7"/>
      <c r="AT390" s="7"/>
      <c r="AU390" s="7"/>
      <c r="AV390" s="7"/>
      <c r="AX390" s="7"/>
      <c r="AY390" s="7"/>
      <c r="AZ390" s="7"/>
      <c r="BA390" s="7"/>
      <c r="BB390" s="7"/>
      <c r="BC390" s="7"/>
      <c r="BD390" s="7"/>
      <c r="BG390" s="7"/>
      <c r="BH390" s="7"/>
      <c r="BI390" s="7"/>
      <c r="BJ390" s="7"/>
      <c r="BK390" s="7"/>
      <c r="BL390" s="7"/>
      <c r="BM390" s="7"/>
      <c r="BP390" s="7"/>
      <c r="BQ390" s="7"/>
      <c r="BR390" s="7"/>
      <c r="BS390" s="7"/>
      <c r="BT390" s="7"/>
      <c r="BU390" s="7"/>
      <c r="BV390" s="7"/>
      <c r="BW390" s="7"/>
      <c r="CM390" s="225"/>
      <c r="CN390" s="225"/>
      <c r="CO390" s="225"/>
      <c r="CP390" s="225"/>
      <c r="CQ390" s="225"/>
    </row>
    <row r="391" spans="5:95" x14ac:dyDescent="0.2"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AF391" s="171" t="s">
        <v>2461</v>
      </c>
      <c r="AG391" s="225" t="s">
        <v>2465</v>
      </c>
      <c r="AH391" s="225" t="s">
        <v>2461</v>
      </c>
      <c r="AI391" s="225" t="s">
        <v>2462</v>
      </c>
      <c r="AJ391" s="225" t="s">
        <v>2465</v>
      </c>
      <c r="AL391" s="7"/>
      <c r="AQ391" s="7"/>
      <c r="AR391" s="7"/>
      <c r="AS391" s="7"/>
      <c r="AT391" s="7"/>
      <c r="AU391" s="7"/>
      <c r="AV391" s="7"/>
      <c r="AX391" s="7"/>
      <c r="AY391" s="7"/>
      <c r="AZ391" s="7"/>
      <c r="BA391" s="7"/>
      <c r="BB391" s="7"/>
      <c r="BC391" s="7"/>
      <c r="BD391" s="7"/>
      <c r="BG391" s="7"/>
      <c r="BH391" s="7"/>
      <c r="BI391" s="7"/>
      <c r="BJ391" s="7"/>
      <c r="BK391" s="7"/>
      <c r="BL391" s="7"/>
      <c r="BM391" s="7"/>
      <c r="BP391" s="7"/>
      <c r="BQ391" s="7"/>
      <c r="BR391" s="7"/>
      <c r="BS391" s="7"/>
      <c r="BT391" s="7"/>
      <c r="BU391" s="7"/>
      <c r="BV391" s="7"/>
      <c r="BW391" s="7"/>
      <c r="CM391" s="225"/>
      <c r="CN391" s="225"/>
      <c r="CO391" s="225"/>
      <c r="CP391" s="225"/>
      <c r="CQ391" s="225"/>
    </row>
    <row r="392" spans="5:95" x14ac:dyDescent="0.2"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AF392" s="171" t="s">
        <v>2480</v>
      </c>
      <c r="AG392" s="225" t="s">
        <v>2465</v>
      </c>
      <c r="AH392" s="225" t="s">
        <v>2461</v>
      </c>
      <c r="AI392" s="225" t="s">
        <v>2462</v>
      </c>
      <c r="AJ392" s="225" t="s">
        <v>2465</v>
      </c>
      <c r="AL392" s="7"/>
      <c r="AQ392" s="7"/>
      <c r="AR392" s="7"/>
      <c r="AS392" s="7"/>
      <c r="AT392" s="7"/>
      <c r="AU392" s="7"/>
      <c r="AV392" s="7"/>
      <c r="AX392" s="7"/>
      <c r="AY392" s="7"/>
      <c r="AZ392" s="7"/>
      <c r="BA392" s="7"/>
      <c r="BB392" s="7"/>
      <c r="BC392" s="7"/>
      <c r="BD392" s="7"/>
      <c r="BG392" s="7"/>
      <c r="BH392" s="7"/>
      <c r="BI392" s="7"/>
      <c r="BJ392" s="7"/>
      <c r="BK392" s="7"/>
      <c r="BL392" s="7"/>
      <c r="BM392" s="7"/>
      <c r="BP392" s="7"/>
      <c r="BQ392" s="7"/>
      <c r="BR392" s="7"/>
      <c r="BS392" s="7"/>
      <c r="BT392" s="7"/>
      <c r="BU392" s="7"/>
      <c r="BV392" s="7"/>
      <c r="BW392" s="7"/>
      <c r="CM392" s="225"/>
      <c r="CN392" s="225"/>
      <c r="CO392" s="225"/>
      <c r="CP392" s="225"/>
      <c r="CQ392" s="225"/>
    </row>
    <row r="393" spans="5:95" x14ac:dyDescent="0.2"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AF393" s="171" t="s">
        <v>2462</v>
      </c>
      <c r="AG393" s="225" t="s">
        <v>2465</v>
      </c>
      <c r="AH393" s="225" t="s">
        <v>2461</v>
      </c>
      <c r="AI393" s="225" t="s">
        <v>2462</v>
      </c>
      <c r="AJ393" s="225" t="s">
        <v>2465</v>
      </c>
      <c r="AL393" s="7"/>
      <c r="AQ393" s="7"/>
      <c r="AR393" s="7"/>
      <c r="AS393" s="7"/>
      <c r="AT393" s="7"/>
      <c r="AU393" s="7"/>
      <c r="AV393" s="7"/>
      <c r="AX393" s="7"/>
      <c r="AY393" s="7"/>
      <c r="AZ393" s="7"/>
      <c r="BA393" s="7"/>
      <c r="BB393" s="7"/>
      <c r="BC393" s="7"/>
      <c r="BD393" s="7"/>
      <c r="BG393" s="7"/>
      <c r="BH393" s="7"/>
      <c r="BI393" s="7"/>
      <c r="BJ393" s="7"/>
      <c r="BK393" s="7"/>
      <c r="BL393" s="7"/>
      <c r="BM393" s="7"/>
      <c r="BP393" s="7"/>
      <c r="BQ393" s="7"/>
      <c r="BR393" s="7"/>
      <c r="BS393" s="7"/>
      <c r="BT393" s="7"/>
      <c r="BU393" s="7"/>
      <c r="BV393" s="7"/>
      <c r="BW393" s="7"/>
      <c r="CM393" s="225"/>
      <c r="CN393" s="225"/>
      <c r="CO393" s="225"/>
      <c r="CP393" s="225"/>
      <c r="CQ393" s="225"/>
    </row>
    <row r="394" spans="5:95" x14ac:dyDescent="0.2"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AF394" s="171" t="s">
        <v>2481</v>
      </c>
      <c r="AG394" s="225" t="s">
        <v>2468</v>
      </c>
      <c r="AH394" s="225" t="s">
        <v>2461</v>
      </c>
      <c r="AI394" s="225" t="s">
        <v>2462</v>
      </c>
      <c r="AJ394" s="225" t="s">
        <v>2468</v>
      </c>
      <c r="AL394" s="7"/>
      <c r="AQ394" s="7"/>
      <c r="AR394" s="7"/>
      <c r="AS394" s="7"/>
      <c r="AT394" s="7"/>
      <c r="AU394" s="7"/>
      <c r="AV394" s="7"/>
      <c r="AX394" s="7"/>
      <c r="AY394" s="7"/>
      <c r="AZ394" s="7"/>
      <c r="BA394" s="7"/>
      <c r="BB394" s="7"/>
      <c r="BC394" s="7"/>
      <c r="BD394" s="7"/>
      <c r="BG394" s="7"/>
      <c r="BH394" s="7"/>
      <c r="BI394" s="7"/>
      <c r="BJ394" s="7"/>
      <c r="BK394" s="7"/>
      <c r="BL394" s="7"/>
      <c r="BM394" s="7"/>
      <c r="BP394" s="7"/>
      <c r="BQ394" s="7"/>
      <c r="BR394" s="7"/>
      <c r="BS394" s="7"/>
      <c r="BT394" s="7"/>
      <c r="BU394" s="7"/>
      <c r="BV394" s="7"/>
      <c r="BW394" s="7"/>
      <c r="CM394" s="225"/>
      <c r="CN394" s="225"/>
      <c r="CO394" s="225"/>
      <c r="CP394" s="225"/>
      <c r="CQ394" s="225"/>
    </row>
    <row r="395" spans="5:95" x14ac:dyDescent="0.2"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AF395" s="171" t="s">
        <v>2482</v>
      </c>
      <c r="AG395" s="225" t="s">
        <v>2460</v>
      </c>
      <c r="AH395" s="225" t="s">
        <v>2461</v>
      </c>
      <c r="AI395" s="225" t="s">
        <v>2462</v>
      </c>
      <c r="AJ395" s="225" t="s">
        <v>2460</v>
      </c>
      <c r="AL395" s="7"/>
      <c r="AQ395" s="7"/>
      <c r="AR395" s="7"/>
      <c r="AS395" s="7"/>
      <c r="AT395" s="7"/>
      <c r="AU395" s="7"/>
      <c r="AV395" s="7"/>
      <c r="AX395" s="7"/>
      <c r="AY395" s="7"/>
      <c r="AZ395" s="7"/>
      <c r="BA395" s="7"/>
      <c r="BB395" s="7"/>
      <c r="BC395" s="7"/>
      <c r="BD395" s="7"/>
      <c r="BG395" s="7"/>
      <c r="BH395" s="7"/>
      <c r="BI395" s="7"/>
      <c r="BJ395" s="7"/>
      <c r="BK395" s="7"/>
      <c r="BL395" s="7"/>
      <c r="BM395" s="7"/>
      <c r="BP395" s="7"/>
      <c r="BQ395" s="7"/>
      <c r="BR395" s="7"/>
      <c r="BS395" s="7"/>
      <c r="BT395" s="7"/>
      <c r="BU395" s="7"/>
      <c r="BV395" s="7"/>
      <c r="BW395" s="7"/>
      <c r="CM395" s="225"/>
      <c r="CN395" s="225"/>
      <c r="CO395" s="225"/>
      <c r="CP395" s="225"/>
      <c r="CQ395" s="225"/>
    </row>
    <row r="396" spans="5:95" x14ac:dyDescent="0.2"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AF396" s="171" t="s">
        <v>2483</v>
      </c>
      <c r="AG396" s="225" t="s">
        <v>2474</v>
      </c>
      <c r="AH396" s="225" t="s">
        <v>2461</v>
      </c>
      <c r="AI396" s="225" t="s">
        <v>2462</v>
      </c>
      <c r="AJ396" s="225" t="s">
        <v>2474</v>
      </c>
      <c r="AL396" s="7"/>
      <c r="AQ396" s="7"/>
      <c r="AR396" s="7"/>
      <c r="AS396" s="7"/>
      <c r="AT396" s="7"/>
      <c r="AU396" s="7"/>
      <c r="AV396" s="7"/>
      <c r="AX396" s="7"/>
      <c r="AY396" s="7"/>
      <c r="AZ396" s="7"/>
      <c r="BA396" s="7"/>
      <c r="BB396" s="7"/>
      <c r="BC396" s="7"/>
      <c r="BD396" s="7"/>
      <c r="BG396" s="7"/>
      <c r="BH396" s="7"/>
      <c r="BI396" s="7"/>
      <c r="BJ396" s="7"/>
      <c r="BK396" s="7"/>
      <c r="BL396" s="7"/>
      <c r="BM396" s="7"/>
      <c r="BP396" s="7"/>
      <c r="BQ396" s="7"/>
      <c r="BR396" s="7"/>
      <c r="BS396" s="7"/>
      <c r="BT396" s="7"/>
      <c r="BU396" s="7"/>
      <c r="BV396" s="7"/>
      <c r="BW396" s="7"/>
      <c r="CM396" s="225"/>
      <c r="CN396" s="225"/>
      <c r="CO396" s="225"/>
      <c r="CP396" s="225"/>
      <c r="CQ396" s="225"/>
    </row>
    <row r="397" spans="5:95" x14ac:dyDescent="0.2"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AF397" s="171" t="s">
        <v>2484</v>
      </c>
      <c r="AG397" s="225" t="s">
        <v>2464</v>
      </c>
      <c r="AH397" s="225" t="s">
        <v>2461</v>
      </c>
      <c r="AI397" s="225" t="s">
        <v>2462</v>
      </c>
      <c r="AJ397" s="225" t="s">
        <v>2464</v>
      </c>
      <c r="AL397" s="7"/>
      <c r="AQ397" s="7"/>
      <c r="AR397" s="7"/>
      <c r="AS397" s="7"/>
      <c r="AT397" s="7"/>
      <c r="AU397" s="7"/>
      <c r="AV397" s="7"/>
      <c r="AX397" s="7"/>
      <c r="AY397" s="7"/>
      <c r="AZ397" s="7"/>
      <c r="BA397" s="7"/>
      <c r="BB397" s="7"/>
      <c r="BC397" s="7"/>
      <c r="BD397" s="7"/>
      <c r="BG397" s="7"/>
      <c r="BH397" s="7"/>
      <c r="BI397" s="7"/>
      <c r="BJ397" s="7"/>
      <c r="BK397" s="7"/>
      <c r="BL397" s="7"/>
      <c r="BM397" s="7"/>
      <c r="BP397" s="7"/>
      <c r="BQ397" s="7"/>
      <c r="BR397" s="7"/>
      <c r="BS397" s="7"/>
      <c r="BT397" s="7"/>
      <c r="BU397" s="7"/>
      <c r="BV397" s="7"/>
      <c r="BW397" s="7"/>
      <c r="CM397" s="225"/>
      <c r="CN397" s="225"/>
      <c r="CO397" s="225"/>
      <c r="CP397" s="225"/>
      <c r="CQ397" s="225"/>
    </row>
    <row r="398" spans="5:95" x14ac:dyDescent="0.2"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AF398" s="171">
        <v>714</v>
      </c>
      <c r="AG398" s="225" t="s">
        <v>58</v>
      </c>
      <c r="AH398" s="225" t="s">
        <v>2437</v>
      </c>
      <c r="AI398" s="225" t="s">
        <v>58</v>
      </c>
      <c r="AJ398" s="225" t="s">
        <v>58</v>
      </c>
      <c r="AL398" s="7"/>
      <c r="AQ398" s="7"/>
      <c r="AR398" s="7"/>
      <c r="AS398" s="7"/>
      <c r="AT398" s="7"/>
      <c r="AU398" s="7"/>
      <c r="AV398" s="7"/>
      <c r="AX398" s="7"/>
      <c r="AY398" s="7"/>
      <c r="AZ398" s="7"/>
      <c r="BA398" s="7"/>
      <c r="BB398" s="7"/>
      <c r="BC398" s="7"/>
      <c r="BD398" s="7"/>
      <c r="BG398" s="7"/>
      <c r="BH398" s="7"/>
      <c r="BI398" s="7"/>
      <c r="BJ398" s="7"/>
      <c r="BK398" s="7"/>
      <c r="BL398" s="7"/>
      <c r="BM398" s="7"/>
      <c r="BP398" s="7"/>
      <c r="BQ398" s="7"/>
      <c r="BR398" s="7"/>
      <c r="BS398" s="7"/>
      <c r="BT398" s="7"/>
      <c r="BU398" s="7"/>
      <c r="BV398" s="7"/>
      <c r="BW398" s="7"/>
      <c r="CM398" s="225"/>
      <c r="CN398" s="225"/>
      <c r="CO398" s="225"/>
      <c r="CP398" s="225"/>
      <c r="CQ398" s="225"/>
    </row>
    <row r="399" spans="5:95" x14ac:dyDescent="0.2"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AF399" s="171" t="s">
        <v>2485</v>
      </c>
      <c r="AG399" s="225" t="s">
        <v>58</v>
      </c>
      <c r="AH399" s="225" t="s">
        <v>2437</v>
      </c>
      <c r="AI399" s="225" t="s">
        <v>58</v>
      </c>
      <c r="AJ399" s="225" t="s">
        <v>58</v>
      </c>
      <c r="AL399" s="7"/>
      <c r="AQ399" s="7"/>
      <c r="AR399" s="7"/>
      <c r="AS399" s="7"/>
      <c r="AT399" s="7"/>
      <c r="AU399" s="7"/>
      <c r="AV399" s="7"/>
      <c r="AX399" s="7"/>
      <c r="AY399" s="7"/>
      <c r="AZ399" s="7"/>
      <c r="BA399" s="7"/>
      <c r="BB399" s="7"/>
      <c r="BC399" s="7"/>
      <c r="BD399" s="7"/>
      <c r="BG399" s="7"/>
      <c r="BH399" s="7"/>
      <c r="BI399" s="7"/>
      <c r="BJ399" s="7"/>
      <c r="BK399" s="7"/>
      <c r="BL399" s="7"/>
      <c r="BM399" s="7"/>
      <c r="BP399" s="7"/>
      <c r="BQ399" s="7"/>
      <c r="BR399" s="7"/>
      <c r="BS399" s="7"/>
      <c r="BT399" s="7"/>
      <c r="BU399" s="7"/>
      <c r="BV399" s="7"/>
      <c r="BW399" s="7"/>
      <c r="CM399" s="225"/>
      <c r="CN399" s="225"/>
      <c r="CO399" s="225"/>
      <c r="CP399" s="225"/>
      <c r="CQ399" s="225"/>
    </row>
    <row r="400" spans="5:95" ht="11.25" customHeight="1" x14ac:dyDescent="0.2"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AF400" s="171" t="s">
        <v>2486</v>
      </c>
      <c r="AG400" s="225" t="s">
        <v>58</v>
      </c>
      <c r="AH400" s="225" t="s">
        <v>2437</v>
      </c>
      <c r="AI400" s="225" t="s">
        <v>58</v>
      </c>
      <c r="AJ400" s="225" t="s">
        <v>58</v>
      </c>
      <c r="AL400" s="7"/>
      <c r="AQ400" s="7"/>
      <c r="AR400" s="7"/>
      <c r="AS400" s="7"/>
      <c r="AT400" s="7"/>
      <c r="AU400" s="7"/>
      <c r="AV400" s="7"/>
      <c r="AX400" s="7"/>
      <c r="AY400" s="7"/>
      <c r="AZ400" s="7"/>
      <c r="BA400" s="7"/>
      <c r="BB400" s="7"/>
      <c r="BC400" s="7"/>
      <c r="BD400" s="7"/>
      <c r="BG400" s="7"/>
      <c r="BH400" s="7"/>
      <c r="BI400" s="7"/>
      <c r="BJ400" s="7"/>
      <c r="BK400" s="7"/>
      <c r="BL400" s="7"/>
      <c r="BM400" s="7"/>
      <c r="BP400" s="7"/>
      <c r="BQ400" s="7"/>
      <c r="BR400" s="7"/>
      <c r="BS400" s="7"/>
      <c r="BT400" s="7"/>
      <c r="BU400" s="7"/>
      <c r="BV400" s="7"/>
      <c r="BW400" s="7"/>
      <c r="CM400" s="225"/>
      <c r="CN400" s="225"/>
      <c r="CO400" s="225"/>
      <c r="CP400" s="225"/>
      <c r="CQ400" s="225"/>
    </row>
    <row r="401" spans="5:95" ht="11.25" customHeight="1" x14ac:dyDescent="0.2"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AF401" s="171" t="s">
        <v>2437</v>
      </c>
      <c r="AG401" s="225" t="s">
        <v>58</v>
      </c>
      <c r="AH401" s="225" t="s">
        <v>2437</v>
      </c>
      <c r="AI401" s="225" t="s">
        <v>58</v>
      </c>
      <c r="AJ401" s="225" t="s">
        <v>58</v>
      </c>
      <c r="AL401" s="7"/>
      <c r="AQ401" s="7"/>
      <c r="AR401" s="7"/>
      <c r="AS401" s="7"/>
      <c r="AT401" s="7"/>
      <c r="AU401" s="7"/>
      <c r="AV401" s="7"/>
      <c r="AX401" s="7"/>
      <c r="AY401" s="7"/>
      <c r="AZ401" s="7"/>
      <c r="BA401" s="7"/>
      <c r="BB401" s="7"/>
      <c r="BC401" s="7"/>
      <c r="BD401" s="7"/>
      <c r="BG401" s="7"/>
      <c r="BH401" s="7"/>
      <c r="BI401" s="7"/>
      <c r="BJ401" s="7"/>
      <c r="BK401" s="7"/>
      <c r="BL401" s="7"/>
      <c r="BM401" s="7"/>
      <c r="BP401" s="7"/>
      <c r="BQ401" s="7"/>
      <c r="BR401" s="7"/>
      <c r="BS401" s="7"/>
      <c r="BT401" s="7"/>
      <c r="BU401" s="7"/>
      <c r="BV401" s="7"/>
      <c r="BW401" s="7"/>
      <c r="CM401" s="225"/>
      <c r="CN401" s="225"/>
      <c r="CO401" s="225"/>
      <c r="CP401" s="225"/>
      <c r="CQ401" s="225"/>
    </row>
    <row r="402" spans="5:95" x14ac:dyDescent="0.2"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AF402" s="171" t="s">
        <v>2487</v>
      </c>
      <c r="AG402" s="225" t="s">
        <v>58</v>
      </c>
      <c r="AH402" s="225" t="s">
        <v>2437</v>
      </c>
      <c r="AI402" s="225" t="s">
        <v>58</v>
      </c>
      <c r="AJ402" s="225" t="s">
        <v>58</v>
      </c>
      <c r="AL402" s="7"/>
      <c r="AQ402" s="7"/>
      <c r="AR402" s="7"/>
      <c r="AS402" s="7"/>
      <c r="AT402" s="7"/>
      <c r="AU402" s="7"/>
      <c r="AV402" s="7"/>
      <c r="AX402" s="7"/>
      <c r="AY402" s="7"/>
      <c r="AZ402" s="7"/>
      <c r="BA402" s="7"/>
      <c r="BB402" s="7"/>
      <c r="BC402" s="7"/>
      <c r="BD402" s="7"/>
      <c r="BG402" s="7"/>
      <c r="BH402" s="7"/>
      <c r="BI402" s="7"/>
      <c r="BJ402" s="7"/>
      <c r="BK402" s="7"/>
      <c r="BL402" s="7"/>
      <c r="BM402" s="7"/>
      <c r="BP402" s="7"/>
      <c r="BQ402" s="7"/>
      <c r="BR402" s="7"/>
      <c r="BS402" s="7"/>
      <c r="BT402" s="7"/>
      <c r="BU402" s="7"/>
      <c r="BV402" s="7"/>
      <c r="BW402" s="7"/>
      <c r="CM402" s="225"/>
      <c r="CN402" s="225"/>
      <c r="CO402" s="225"/>
      <c r="CP402" s="225"/>
      <c r="CQ402" s="225"/>
    </row>
    <row r="403" spans="5:95" x14ac:dyDescent="0.2"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AF403" s="171" t="s">
        <v>2488</v>
      </c>
      <c r="AG403" s="225" t="s">
        <v>58</v>
      </c>
      <c r="AH403" s="225" t="s">
        <v>2437</v>
      </c>
      <c r="AI403" s="225" t="s">
        <v>58</v>
      </c>
      <c r="AJ403" s="225" t="s">
        <v>58</v>
      </c>
      <c r="AL403" s="7"/>
      <c r="AQ403" s="7"/>
      <c r="AR403" s="7"/>
      <c r="AS403" s="7"/>
      <c r="AT403" s="7"/>
      <c r="AU403" s="7"/>
      <c r="AV403" s="7"/>
      <c r="AX403" s="7"/>
      <c r="AY403" s="7"/>
      <c r="AZ403" s="7"/>
      <c r="BA403" s="7"/>
      <c r="BB403" s="7"/>
      <c r="BC403" s="7"/>
      <c r="BD403" s="7"/>
      <c r="BG403" s="7"/>
      <c r="BH403" s="7"/>
      <c r="BI403" s="7"/>
      <c r="BJ403" s="7"/>
      <c r="BK403" s="7"/>
      <c r="BL403" s="7"/>
      <c r="BM403" s="7"/>
      <c r="BP403" s="7"/>
      <c r="BQ403" s="7"/>
      <c r="BR403" s="7"/>
      <c r="BS403" s="7"/>
      <c r="BT403" s="7"/>
      <c r="BU403" s="7"/>
      <c r="BV403" s="7"/>
      <c r="BW403" s="7"/>
      <c r="CM403" s="225"/>
      <c r="CN403" s="225"/>
      <c r="CO403" s="225"/>
      <c r="CP403" s="225"/>
      <c r="CQ403" s="225"/>
    </row>
    <row r="404" spans="5:95" x14ac:dyDescent="0.2"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AF404" s="171" t="s">
        <v>2489</v>
      </c>
      <c r="AG404" s="225" t="s">
        <v>58</v>
      </c>
      <c r="AH404" s="225" t="s">
        <v>2437</v>
      </c>
      <c r="AI404" s="225" t="s">
        <v>58</v>
      </c>
      <c r="AJ404" s="225" t="s">
        <v>58</v>
      </c>
      <c r="AL404" s="7"/>
      <c r="AQ404" s="7"/>
      <c r="AR404" s="7"/>
      <c r="AS404" s="7"/>
      <c r="AT404" s="7"/>
      <c r="AU404" s="7"/>
      <c r="AV404" s="7"/>
      <c r="AX404" s="7"/>
      <c r="AY404" s="7"/>
      <c r="AZ404" s="7"/>
      <c r="BA404" s="7"/>
      <c r="BB404" s="7"/>
      <c r="BC404" s="7"/>
      <c r="BD404" s="7"/>
      <c r="BG404" s="7"/>
      <c r="BH404" s="7"/>
      <c r="BI404" s="7"/>
      <c r="BJ404" s="7"/>
      <c r="BK404" s="7"/>
      <c r="BL404" s="7"/>
      <c r="BM404" s="7"/>
      <c r="BP404" s="7"/>
      <c r="BQ404" s="7"/>
      <c r="BR404" s="7"/>
      <c r="BS404" s="7"/>
      <c r="BT404" s="7"/>
      <c r="BU404" s="7"/>
      <c r="BV404" s="7"/>
      <c r="BW404" s="7"/>
      <c r="CM404" s="225"/>
      <c r="CN404" s="225"/>
      <c r="CO404" s="225"/>
      <c r="CP404" s="225"/>
      <c r="CQ404" s="225"/>
    </row>
    <row r="405" spans="5:95" x14ac:dyDescent="0.2"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AF405" s="171" t="s">
        <v>2490</v>
      </c>
      <c r="AG405" s="225" t="s">
        <v>316</v>
      </c>
      <c r="AH405" s="225" t="s">
        <v>1741</v>
      </c>
      <c r="AI405" s="225" t="s">
        <v>316</v>
      </c>
      <c r="AJ405" s="225" t="s">
        <v>1742</v>
      </c>
      <c r="AL405" s="7"/>
      <c r="AQ405" s="7"/>
      <c r="AR405" s="7"/>
      <c r="AS405" s="7"/>
      <c r="AT405" s="7"/>
      <c r="AU405" s="7"/>
      <c r="AV405" s="7"/>
      <c r="AX405" s="7"/>
      <c r="AY405" s="7"/>
      <c r="AZ405" s="7"/>
      <c r="BA405" s="7"/>
      <c r="BB405" s="7"/>
      <c r="BC405" s="7"/>
      <c r="BD405" s="7"/>
      <c r="BG405" s="7"/>
      <c r="BH405" s="7"/>
      <c r="BI405" s="7"/>
      <c r="BJ405" s="7"/>
      <c r="BK405" s="7"/>
      <c r="BL405" s="7"/>
      <c r="BM405" s="7"/>
      <c r="BP405" s="7"/>
      <c r="BQ405" s="7"/>
      <c r="BR405" s="7"/>
      <c r="BS405" s="7"/>
      <c r="BT405" s="7"/>
      <c r="BU405" s="7"/>
      <c r="BV405" s="7"/>
      <c r="BW405" s="7"/>
      <c r="CM405" s="225"/>
      <c r="CN405" s="225"/>
      <c r="CO405" s="225"/>
      <c r="CP405" s="225"/>
      <c r="CQ405" s="225"/>
    </row>
    <row r="406" spans="5:95" x14ac:dyDescent="0.2"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AF406" s="171" t="s">
        <v>2491</v>
      </c>
      <c r="AG406" s="225" t="s">
        <v>316</v>
      </c>
      <c r="AH406" s="225" t="s">
        <v>1741</v>
      </c>
      <c r="AI406" s="225" t="s">
        <v>316</v>
      </c>
      <c r="AJ406" s="225" t="s">
        <v>1742</v>
      </c>
      <c r="AL406" s="7"/>
      <c r="AQ406" s="7"/>
      <c r="AR406" s="7"/>
      <c r="AS406" s="7"/>
      <c r="AT406" s="7"/>
      <c r="AU406" s="7"/>
      <c r="AV406" s="7"/>
      <c r="AX406" s="7"/>
      <c r="AY406" s="7"/>
      <c r="AZ406" s="7"/>
      <c r="BA406" s="7"/>
      <c r="BB406" s="7"/>
      <c r="BC406" s="7"/>
      <c r="BD406" s="7"/>
      <c r="BG406" s="7"/>
      <c r="BH406" s="7"/>
      <c r="BI406" s="7"/>
      <c r="BJ406" s="7"/>
      <c r="BK406" s="7"/>
      <c r="BL406" s="7"/>
      <c r="BM406" s="7"/>
      <c r="BP406" s="7"/>
      <c r="BQ406" s="7"/>
      <c r="BR406" s="7"/>
      <c r="BS406" s="7"/>
      <c r="BT406" s="7"/>
      <c r="BU406" s="7"/>
      <c r="BV406" s="7"/>
      <c r="BW406" s="7"/>
      <c r="CM406" s="225"/>
      <c r="CN406" s="225"/>
      <c r="CO406" s="225"/>
      <c r="CP406" s="225"/>
      <c r="CQ406" s="225"/>
    </row>
    <row r="407" spans="5:95" x14ac:dyDescent="0.2"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AF407" s="171" t="s">
        <v>2492</v>
      </c>
      <c r="AG407" s="225" t="s">
        <v>1426</v>
      </c>
      <c r="AH407" s="225" t="s">
        <v>202</v>
      </c>
      <c r="AI407" s="225" t="s">
        <v>315</v>
      </c>
      <c r="AJ407" s="225" t="s">
        <v>1338</v>
      </c>
      <c r="AL407" s="7"/>
      <c r="AQ407" s="7"/>
      <c r="AR407" s="7"/>
      <c r="AS407" s="7"/>
      <c r="AT407" s="7"/>
      <c r="AU407" s="7"/>
      <c r="AV407" s="7"/>
      <c r="AX407" s="7"/>
      <c r="AY407" s="7"/>
      <c r="AZ407" s="7"/>
      <c r="BA407" s="7"/>
      <c r="BB407" s="7"/>
      <c r="BC407" s="7"/>
      <c r="BD407" s="7"/>
      <c r="BG407" s="7"/>
      <c r="BH407" s="7"/>
      <c r="BI407" s="7"/>
      <c r="BJ407" s="7"/>
      <c r="BK407" s="7"/>
      <c r="BL407" s="7"/>
      <c r="BM407" s="7"/>
      <c r="BP407" s="7"/>
      <c r="BQ407" s="7"/>
      <c r="BR407" s="7"/>
      <c r="BS407" s="7"/>
      <c r="BT407" s="7"/>
      <c r="BU407" s="7"/>
      <c r="BV407" s="7"/>
      <c r="BW407" s="7"/>
      <c r="CM407" s="225"/>
      <c r="CN407" s="225"/>
      <c r="CO407" s="225"/>
      <c r="CP407" s="225"/>
      <c r="CQ407" s="225"/>
    </row>
    <row r="408" spans="5:95" x14ac:dyDescent="0.2"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AF408" s="171" t="s">
        <v>2493</v>
      </c>
      <c r="AG408" s="225" t="s">
        <v>2445</v>
      </c>
      <c r="AH408" s="225" t="s">
        <v>2361</v>
      </c>
      <c r="AI408" s="225" t="s">
        <v>105</v>
      </c>
      <c r="AJ408" s="225" t="s">
        <v>2362</v>
      </c>
      <c r="AL408" s="7"/>
      <c r="AQ408" s="7"/>
      <c r="AR408" s="7"/>
      <c r="AS408" s="7"/>
      <c r="AT408" s="7"/>
      <c r="AU408" s="7"/>
      <c r="AV408" s="7"/>
      <c r="AX408" s="7"/>
      <c r="AY408" s="7"/>
      <c r="AZ408" s="7"/>
      <c r="BA408" s="7"/>
      <c r="BB408" s="7"/>
      <c r="BC408" s="7"/>
      <c r="BD408" s="7"/>
      <c r="BG408" s="7"/>
      <c r="BH408" s="7"/>
      <c r="BI408" s="7"/>
      <c r="BJ408" s="7"/>
      <c r="BK408" s="7"/>
      <c r="BL408" s="7"/>
      <c r="BM408" s="7"/>
      <c r="BP408" s="7"/>
      <c r="BQ408" s="7"/>
      <c r="BR408" s="7"/>
      <c r="BS408" s="7"/>
      <c r="BT408" s="7"/>
      <c r="BU408" s="7"/>
      <c r="BV408" s="7"/>
      <c r="BW408" s="7"/>
      <c r="CM408" s="225"/>
      <c r="CN408" s="225"/>
      <c r="CO408" s="225"/>
      <c r="CP408" s="225"/>
      <c r="CQ408" s="225"/>
    </row>
    <row r="409" spans="5:95" x14ac:dyDescent="0.2"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AF409" s="171" t="s">
        <v>2494</v>
      </c>
      <c r="AG409" s="225" t="s">
        <v>2466</v>
      </c>
      <c r="AH409" s="225" t="s">
        <v>2461</v>
      </c>
      <c r="AI409" s="225" t="s">
        <v>2462</v>
      </c>
      <c r="AJ409" s="225" t="s">
        <v>2466</v>
      </c>
      <c r="AL409" s="7"/>
      <c r="AQ409" s="7"/>
      <c r="AR409" s="7"/>
      <c r="AS409" s="7"/>
      <c r="AT409" s="7"/>
      <c r="AU409" s="7"/>
      <c r="AV409" s="7"/>
      <c r="AX409" s="7"/>
      <c r="AY409" s="7"/>
      <c r="AZ409" s="7"/>
      <c r="BA409" s="7"/>
      <c r="BB409" s="7"/>
      <c r="BC409" s="7"/>
      <c r="BD409" s="7"/>
      <c r="BG409" s="7"/>
      <c r="BH409" s="7"/>
      <c r="BI409" s="7"/>
      <c r="BJ409" s="7"/>
      <c r="BK409" s="7"/>
      <c r="BL409" s="7"/>
      <c r="BM409" s="7"/>
      <c r="BP409" s="7"/>
      <c r="BQ409" s="7"/>
      <c r="BR409" s="7"/>
      <c r="BS409" s="7"/>
      <c r="BT409" s="7"/>
      <c r="BU409" s="7"/>
      <c r="BV409" s="7"/>
      <c r="BW409" s="7"/>
      <c r="CM409" s="225"/>
      <c r="CN409" s="225"/>
      <c r="CO409" s="225"/>
      <c r="CP409" s="225"/>
      <c r="CQ409" s="225"/>
    </row>
    <row r="410" spans="5:95" x14ac:dyDescent="0.2"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AF410" s="171" t="s">
        <v>2495</v>
      </c>
      <c r="AG410" s="225" t="s">
        <v>2467</v>
      </c>
      <c r="AH410" s="225" t="s">
        <v>2461</v>
      </c>
      <c r="AI410" s="225" t="s">
        <v>2462</v>
      </c>
      <c r="AJ410" s="225" t="s">
        <v>2467</v>
      </c>
      <c r="AL410" s="7"/>
      <c r="AQ410" s="7"/>
      <c r="AR410" s="7"/>
      <c r="AS410" s="7"/>
      <c r="AT410" s="7"/>
      <c r="AU410" s="7"/>
      <c r="AV410" s="7"/>
      <c r="AX410" s="7"/>
      <c r="AY410" s="7"/>
      <c r="AZ410" s="7"/>
      <c r="BA410" s="7"/>
      <c r="BB410" s="7"/>
      <c r="BC410" s="7"/>
      <c r="BD410" s="7"/>
      <c r="BG410" s="7"/>
      <c r="BH410" s="7"/>
      <c r="BI410" s="7"/>
      <c r="BJ410" s="7"/>
      <c r="BK410" s="7"/>
      <c r="BL410" s="7"/>
      <c r="BM410" s="7"/>
      <c r="BP410" s="7"/>
      <c r="BQ410" s="7"/>
      <c r="BR410" s="7"/>
      <c r="BS410" s="7"/>
      <c r="BT410" s="7"/>
      <c r="BU410" s="7"/>
      <c r="BV410" s="7"/>
      <c r="BW410" s="7"/>
      <c r="CM410" s="225"/>
      <c r="CN410" s="225"/>
      <c r="CO410" s="225"/>
      <c r="CP410" s="225"/>
      <c r="CQ410" s="225"/>
    </row>
    <row r="411" spans="5:95" x14ac:dyDescent="0.2"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AF411" s="171" t="s">
        <v>2496</v>
      </c>
      <c r="AG411" s="225" t="s">
        <v>2468</v>
      </c>
      <c r="AH411" s="225" t="s">
        <v>2461</v>
      </c>
      <c r="AI411" s="225" t="s">
        <v>2462</v>
      </c>
      <c r="AJ411" s="225" t="s">
        <v>2468</v>
      </c>
      <c r="AL411" s="7"/>
      <c r="AQ411" s="7"/>
      <c r="AR411" s="7"/>
      <c r="AS411" s="7"/>
      <c r="AT411" s="7"/>
      <c r="AU411" s="7"/>
      <c r="AV411" s="7"/>
      <c r="AX411" s="7"/>
      <c r="AY411" s="7"/>
      <c r="AZ411" s="7"/>
      <c r="BA411" s="7"/>
      <c r="BB411" s="7"/>
      <c r="BC411" s="7"/>
      <c r="BD411" s="7"/>
      <c r="BG411" s="7"/>
      <c r="BH411" s="7"/>
      <c r="BI411" s="7"/>
      <c r="BJ411" s="7"/>
      <c r="BK411" s="7"/>
      <c r="BL411" s="7"/>
      <c r="BM411" s="7"/>
      <c r="BP411" s="7"/>
      <c r="BQ411" s="7"/>
      <c r="BR411" s="7"/>
      <c r="BS411" s="7"/>
      <c r="BT411" s="7"/>
      <c r="BU411" s="7"/>
      <c r="BV411" s="7"/>
      <c r="BW411" s="7"/>
      <c r="CM411" s="225"/>
      <c r="CN411" s="225"/>
      <c r="CO411" s="225"/>
      <c r="CP411" s="225"/>
      <c r="CQ411" s="225"/>
    </row>
    <row r="412" spans="5:95" x14ac:dyDescent="0.2"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AF412" s="171" t="s">
        <v>2497</v>
      </c>
      <c r="AG412" s="225" t="s">
        <v>2364</v>
      </c>
      <c r="AH412" s="225" t="s">
        <v>2361</v>
      </c>
      <c r="AI412" s="225" t="s">
        <v>105</v>
      </c>
      <c r="AJ412" s="225" t="s">
        <v>2362</v>
      </c>
      <c r="AL412" s="7"/>
      <c r="AQ412" s="7"/>
      <c r="AR412" s="7"/>
      <c r="AS412" s="7"/>
      <c r="AT412" s="7"/>
      <c r="AU412" s="7"/>
      <c r="AV412" s="7"/>
      <c r="AX412" s="7"/>
      <c r="AY412" s="7"/>
      <c r="AZ412" s="7"/>
      <c r="BA412" s="7"/>
      <c r="BB412" s="7"/>
      <c r="BC412" s="7"/>
      <c r="BD412" s="7"/>
      <c r="BG412" s="7"/>
      <c r="BH412" s="7"/>
      <c r="BI412" s="7"/>
      <c r="BJ412" s="7"/>
      <c r="BK412" s="7"/>
      <c r="BL412" s="7"/>
      <c r="BM412" s="7"/>
      <c r="BP412" s="7"/>
      <c r="BQ412" s="7"/>
      <c r="BR412" s="7"/>
      <c r="BS412" s="7"/>
      <c r="BT412" s="7"/>
      <c r="BU412" s="7"/>
      <c r="BV412" s="7"/>
      <c r="BW412" s="7"/>
      <c r="CM412" s="225"/>
      <c r="CN412" s="225"/>
      <c r="CO412" s="225"/>
      <c r="CP412" s="225"/>
      <c r="CQ412" s="225"/>
    </row>
    <row r="413" spans="5:95" x14ac:dyDescent="0.2"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AF413" s="171" t="s">
        <v>1072</v>
      </c>
      <c r="AG413" s="225" t="s">
        <v>193</v>
      </c>
      <c r="AH413" s="225" t="s">
        <v>197</v>
      </c>
      <c r="AI413" s="225" t="s">
        <v>101</v>
      </c>
      <c r="AJ413" s="225" t="s">
        <v>475</v>
      </c>
      <c r="AL413" s="7"/>
      <c r="AQ413" s="7"/>
      <c r="AR413" s="7"/>
      <c r="AS413" s="7"/>
      <c r="AT413" s="7"/>
      <c r="AU413" s="7"/>
      <c r="AV413" s="7"/>
      <c r="AX413" s="7"/>
      <c r="AY413" s="7"/>
      <c r="AZ413" s="7"/>
      <c r="BA413" s="7"/>
      <c r="BB413" s="7"/>
      <c r="BC413" s="7"/>
      <c r="BD413" s="7"/>
      <c r="BG413" s="7"/>
      <c r="BH413" s="7"/>
      <c r="BI413" s="7"/>
      <c r="BJ413" s="7"/>
      <c r="BK413" s="7"/>
      <c r="BL413" s="7"/>
      <c r="BM413" s="7"/>
      <c r="BP413" s="7"/>
      <c r="BQ413" s="7"/>
      <c r="BR413" s="7"/>
      <c r="BS413" s="7"/>
      <c r="BT413" s="7"/>
      <c r="BU413" s="7"/>
      <c r="BV413" s="7"/>
      <c r="BW413" s="7"/>
      <c r="CM413" s="225"/>
      <c r="CN413" s="225"/>
      <c r="CO413" s="225"/>
      <c r="CP413" s="225"/>
      <c r="CQ413" s="225"/>
    </row>
    <row r="414" spans="5:95" x14ac:dyDescent="0.2"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AF414" s="171" t="s">
        <v>2498</v>
      </c>
      <c r="AG414" s="225" t="s">
        <v>1426</v>
      </c>
      <c r="AH414" s="225" t="s">
        <v>202</v>
      </c>
      <c r="AI414" s="225" t="s">
        <v>315</v>
      </c>
      <c r="AJ414" s="225" t="s">
        <v>1338</v>
      </c>
      <c r="AL414" s="7"/>
      <c r="AQ414" s="7"/>
      <c r="AR414" s="7"/>
      <c r="AS414" s="7"/>
      <c r="AT414" s="7"/>
      <c r="AU414" s="7"/>
      <c r="AV414" s="7"/>
      <c r="AX414" s="7"/>
      <c r="AY414" s="7"/>
      <c r="AZ414" s="7"/>
      <c r="BA414" s="7"/>
      <c r="BB414" s="7"/>
      <c r="BC414" s="7"/>
      <c r="BD414" s="7"/>
      <c r="BG414" s="7"/>
      <c r="BH414" s="7"/>
      <c r="BI414" s="7"/>
      <c r="BJ414" s="7"/>
      <c r="BK414" s="7"/>
      <c r="BL414" s="7"/>
      <c r="BM414" s="7"/>
      <c r="BP414" s="7"/>
      <c r="BQ414" s="7"/>
      <c r="BR414" s="7"/>
      <c r="BS414" s="7"/>
      <c r="BT414" s="7"/>
      <c r="BU414" s="7"/>
      <c r="BV414" s="7"/>
      <c r="BW414" s="7"/>
      <c r="CM414" s="225"/>
      <c r="CN414" s="225"/>
      <c r="CO414" s="225"/>
      <c r="CP414" s="225"/>
      <c r="CQ414" s="225"/>
    </row>
    <row r="415" spans="5:95" x14ac:dyDescent="0.2"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AF415" s="171" t="s">
        <v>2499</v>
      </c>
      <c r="AG415" s="225" t="s">
        <v>103</v>
      </c>
      <c r="AH415" s="225" t="s">
        <v>17</v>
      </c>
      <c r="AI415" s="225" t="s">
        <v>103</v>
      </c>
      <c r="AJ415" s="225" t="s">
        <v>670</v>
      </c>
      <c r="AL415" s="7"/>
      <c r="AQ415" s="7"/>
      <c r="AR415" s="7"/>
      <c r="AS415" s="7"/>
      <c r="AT415" s="7"/>
      <c r="AU415" s="7"/>
      <c r="AV415" s="7"/>
      <c r="AX415" s="7"/>
      <c r="AY415" s="7"/>
      <c r="AZ415" s="7"/>
      <c r="BA415" s="7"/>
      <c r="BB415" s="7"/>
      <c r="BC415" s="7"/>
      <c r="BD415" s="7"/>
      <c r="BG415" s="7"/>
      <c r="BH415" s="7"/>
      <c r="BI415" s="7"/>
      <c r="BJ415" s="7"/>
      <c r="BK415" s="7"/>
      <c r="BL415" s="7"/>
      <c r="BM415" s="7"/>
      <c r="BP415" s="7"/>
      <c r="BQ415" s="7"/>
      <c r="BR415" s="7"/>
      <c r="BS415" s="7"/>
      <c r="BT415" s="7"/>
      <c r="BU415" s="7"/>
      <c r="BV415" s="7"/>
      <c r="BW415" s="7"/>
      <c r="CM415" s="225"/>
      <c r="CN415" s="225"/>
      <c r="CO415" s="225"/>
      <c r="CP415" s="225"/>
      <c r="CQ415" s="225"/>
    </row>
    <row r="416" spans="5:95" x14ac:dyDescent="0.2"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AF416" s="171" t="s">
        <v>2500</v>
      </c>
      <c r="AG416" s="225" t="s">
        <v>198</v>
      </c>
      <c r="AH416" s="225" t="s">
        <v>197</v>
      </c>
      <c r="AI416" s="225" t="s">
        <v>101</v>
      </c>
      <c r="AJ416" s="225" t="s">
        <v>621</v>
      </c>
      <c r="AL416" s="7"/>
      <c r="AQ416" s="7"/>
      <c r="AR416" s="7"/>
      <c r="AS416" s="7"/>
      <c r="AT416" s="7"/>
      <c r="AU416" s="7"/>
      <c r="AV416" s="7"/>
      <c r="AX416" s="7"/>
      <c r="AY416" s="7"/>
      <c r="AZ416" s="7"/>
      <c r="BA416" s="7"/>
      <c r="BB416" s="7"/>
      <c r="BC416" s="7"/>
      <c r="BD416" s="7"/>
      <c r="BG416" s="7"/>
      <c r="BH416" s="7"/>
      <c r="BI416" s="7"/>
      <c r="BJ416" s="7"/>
      <c r="BK416" s="7"/>
      <c r="BL416" s="7"/>
      <c r="BM416" s="7"/>
      <c r="BP416" s="7"/>
      <c r="BQ416" s="7"/>
      <c r="BR416" s="7"/>
      <c r="BS416" s="7"/>
      <c r="BT416" s="7"/>
      <c r="BU416" s="7"/>
      <c r="BV416" s="7"/>
      <c r="BW416" s="7"/>
      <c r="CM416" s="225"/>
      <c r="CN416" s="225"/>
      <c r="CO416" s="225"/>
      <c r="CP416" s="225"/>
      <c r="CQ416" s="225"/>
    </row>
    <row r="417" spans="5:95" x14ac:dyDescent="0.2"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AF417" s="171" t="s">
        <v>2501</v>
      </c>
      <c r="AG417" s="225" t="s">
        <v>1521</v>
      </c>
      <c r="AH417" s="225" t="s">
        <v>202</v>
      </c>
      <c r="AI417" s="225" t="s">
        <v>315</v>
      </c>
      <c r="AJ417" s="225" t="s">
        <v>1338</v>
      </c>
      <c r="AL417" s="7"/>
      <c r="AQ417" s="7"/>
      <c r="AR417" s="7"/>
      <c r="AS417" s="7"/>
      <c r="AT417" s="7"/>
      <c r="AU417" s="7"/>
      <c r="AV417" s="7"/>
      <c r="AX417" s="7"/>
      <c r="AY417" s="7"/>
      <c r="AZ417" s="7"/>
      <c r="BA417" s="7"/>
      <c r="BB417" s="7"/>
      <c r="BC417" s="7"/>
      <c r="BD417" s="7"/>
      <c r="BG417" s="7"/>
      <c r="BH417" s="7"/>
      <c r="BI417" s="7"/>
      <c r="BJ417" s="7"/>
      <c r="BK417" s="7"/>
      <c r="BL417" s="7"/>
      <c r="BM417" s="7"/>
      <c r="BP417" s="7"/>
      <c r="BQ417" s="7"/>
      <c r="BR417" s="7"/>
      <c r="BS417" s="7"/>
      <c r="BT417" s="7"/>
      <c r="BU417" s="7"/>
      <c r="BV417" s="7"/>
      <c r="BW417" s="7"/>
      <c r="CM417" s="225"/>
      <c r="CN417" s="225"/>
      <c r="CO417" s="225"/>
      <c r="CP417" s="225"/>
      <c r="CQ417" s="225"/>
    </row>
    <row r="418" spans="5:95" x14ac:dyDescent="0.2"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AF418" s="171" t="s">
        <v>2502</v>
      </c>
      <c r="AG418" s="225" t="s">
        <v>1400</v>
      </c>
      <c r="AH418" s="225" t="s">
        <v>202</v>
      </c>
      <c r="AI418" s="225" t="s">
        <v>315</v>
      </c>
      <c r="AJ418" s="225" t="s">
        <v>1338</v>
      </c>
      <c r="AL418" s="7"/>
      <c r="AQ418" s="7"/>
      <c r="AR418" s="7"/>
      <c r="AS418" s="7"/>
      <c r="AT418" s="7"/>
      <c r="AU418" s="7"/>
      <c r="AV418" s="7"/>
      <c r="AX418" s="7"/>
      <c r="AY418" s="7"/>
      <c r="AZ418" s="7"/>
      <c r="BA418" s="7"/>
      <c r="BB418" s="7"/>
      <c r="BC418" s="7"/>
      <c r="BD418" s="7"/>
      <c r="BG418" s="7"/>
      <c r="BH418" s="7"/>
      <c r="BI418" s="7"/>
      <c r="BJ418" s="7"/>
      <c r="BK418" s="7"/>
      <c r="BL418" s="7"/>
      <c r="BM418" s="7"/>
      <c r="BP418" s="7"/>
      <c r="BQ418" s="7"/>
      <c r="BR418" s="7"/>
      <c r="BS418" s="7"/>
      <c r="BT418" s="7"/>
      <c r="BU418" s="7"/>
      <c r="BV418" s="7"/>
      <c r="BW418" s="7"/>
      <c r="CM418" s="225"/>
      <c r="CN418" s="225"/>
      <c r="CO418" s="225"/>
      <c r="CP418" s="225"/>
      <c r="CQ418" s="225"/>
    </row>
    <row r="419" spans="5:95" x14ac:dyDescent="0.2"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AF419" s="171" t="s">
        <v>2503</v>
      </c>
      <c r="AG419" s="225" t="s">
        <v>2465</v>
      </c>
      <c r="AH419" s="225" t="s">
        <v>2461</v>
      </c>
      <c r="AI419" s="225" t="s">
        <v>2462</v>
      </c>
      <c r="AJ419" s="225" t="s">
        <v>2465</v>
      </c>
      <c r="AL419" s="7"/>
      <c r="AQ419" s="7"/>
      <c r="AR419" s="7"/>
      <c r="AS419" s="7"/>
      <c r="AT419" s="7"/>
      <c r="AU419" s="7"/>
      <c r="AV419" s="7"/>
      <c r="AX419" s="7"/>
      <c r="AY419" s="7"/>
      <c r="AZ419" s="7"/>
      <c r="BA419" s="7"/>
      <c r="BB419" s="7"/>
      <c r="BC419" s="7"/>
      <c r="BD419" s="7"/>
      <c r="BG419" s="7"/>
      <c r="BH419" s="7"/>
      <c r="BI419" s="7"/>
      <c r="BJ419" s="7"/>
      <c r="BK419" s="7"/>
      <c r="BL419" s="7"/>
      <c r="BM419" s="7"/>
      <c r="BP419" s="7"/>
      <c r="BQ419" s="7"/>
      <c r="BR419" s="7"/>
      <c r="BS419" s="7"/>
      <c r="BT419" s="7"/>
      <c r="BU419" s="7"/>
      <c r="BV419" s="7"/>
      <c r="BW419" s="7"/>
      <c r="CM419" s="225"/>
      <c r="CN419" s="225"/>
      <c r="CO419" s="225"/>
      <c r="CP419" s="225"/>
      <c r="CQ419" s="225"/>
    </row>
    <row r="420" spans="5:95" x14ac:dyDescent="0.2"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AF420" s="171" t="s">
        <v>2504</v>
      </c>
      <c r="AG420" s="225" t="s">
        <v>2463</v>
      </c>
      <c r="AH420" s="225" t="s">
        <v>2461</v>
      </c>
      <c r="AI420" s="225" t="s">
        <v>2462</v>
      </c>
      <c r="AJ420" s="225" t="s">
        <v>2463</v>
      </c>
      <c r="AL420" s="7"/>
      <c r="AQ420" s="7"/>
      <c r="AR420" s="7"/>
      <c r="AS420" s="7"/>
      <c r="AT420" s="7"/>
      <c r="AU420" s="7"/>
      <c r="AV420" s="7"/>
      <c r="AX420" s="7"/>
      <c r="AY420" s="7"/>
      <c r="AZ420" s="7"/>
      <c r="BA420" s="7"/>
      <c r="BB420" s="7"/>
      <c r="BC420" s="7"/>
      <c r="BD420" s="7"/>
      <c r="BG420" s="7"/>
      <c r="BH420" s="7"/>
      <c r="BI420" s="7"/>
      <c r="BJ420" s="7"/>
      <c r="BK420" s="7"/>
      <c r="BL420" s="7"/>
      <c r="BM420" s="7"/>
      <c r="BP420" s="7"/>
      <c r="BQ420" s="7"/>
      <c r="BR420" s="7"/>
      <c r="BS420" s="7"/>
      <c r="BT420" s="7"/>
      <c r="BU420" s="7"/>
      <c r="BV420" s="7"/>
      <c r="BW420" s="7"/>
      <c r="CM420" s="225"/>
      <c r="CN420" s="225"/>
      <c r="CO420" s="225"/>
      <c r="CP420" s="225"/>
      <c r="CQ420" s="225"/>
    </row>
    <row r="421" spans="5:95" x14ac:dyDescent="0.2"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AF421" s="171" t="s">
        <v>2505</v>
      </c>
      <c r="AG421" s="225" t="s">
        <v>2464</v>
      </c>
      <c r="AH421" s="225" t="s">
        <v>2461</v>
      </c>
      <c r="AI421" s="225" t="s">
        <v>2462</v>
      </c>
      <c r="AJ421" s="225" t="s">
        <v>2464</v>
      </c>
      <c r="AL421" s="7"/>
      <c r="AQ421" s="7"/>
      <c r="AR421" s="7"/>
      <c r="AS421" s="7"/>
      <c r="AT421" s="7"/>
      <c r="AU421" s="7"/>
      <c r="AV421" s="7"/>
      <c r="AX421" s="7"/>
      <c r="AY421" s="7"/>
      <c r="AZ421" s="7"/>
      <c r="BA421" s="7"/>
      <c r="BB421" s="7"/>
      <c r="BC421" s="7"/>
      <c r="BD421" s="7"/>
      <c r="BG421" s="7"/>
      <c r="BH421" s="7"/>
      <c r="BI421" s="7"/>
      <c r="BJ421" s="7"/>
      <c r="BK421" s="7"/>
      <c r="BL421" s="7"/>
      <c r="BM421" s="7"/>
      <c r="BP421" s="7"/>
      <c r="BQ421" s="7"/>
      <c r="BR421" s="7"/>
      <c r="BS421" s="7"/>
      <c r="BT421" s="7"/>
      <c r="BU421" s="7"/>
      <c r="BV421" s="7"/>
      <c r="BW421" s="7"/>
      <c r="CM421" s="225"/>
      <c r="CN421" s="225"/>
      <c r="CO421" s="225"/>
      <c r="CP421" s="225"/>
      <c r="CQ421" s="225"/>
    </row>
    <row r="422" spans="5:95" ht="11.25" customHeight="1" x14ac:dyDescent="0.2"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AF422" s="171" t="s">
        <v>2506</v>
      </c>
      <c r="AG422" s="225" t="s">
        <v>316</v>
      </c>
      <c r="AH422" s="225" t="s">
        <v>1741</v>
      </c>
      <c r="AI422" s="225" t="s">
        <v>316</v>
      </c>
      <c r="AJ422" s="225" t="s">
        <v>1742</v>
      </c>
      <c r="AL422" s="7"/>
      <c r="AQ422" s="7"/>
      <c r="AR422" s="7"/>
      <c r="AS422" s="7"/>
      <c r="AT422" s="7"/>
      <c r="AU422" s="7"/>
      <c r="AV422" s="7"/>
      <c r="AX422" s="7"/>
      <c r="AY422" s="7"/>
      <c r="AZ422" s="7"/>
      <c r="BA422" s="7"/>
      <c r="BB422" s="7"/>
      <c r="BC422" s="7"/>
      <c r="BD422" s="7"/>
      <c r="BG422" s="7"/>
      <c r="BH422" s="7"/>
      <c r="BI422" s="7"/>
      <c r="BJ422" s="7"/>
      <c r="BK422" s="7"/>
      <c r="BL422" s="7"/>
      <c r="BM422" s="7"/>
      <c r="BP422" s="7"/>
      <c r="BQ422" s="7"/>
      <c r="BR422" s="7"/>
      <c r="BS422" s="7"/>
      <c r="BT422" s="7"/>
      <c r="BU422" s="7"/>
      <c r="BV422" s="7"/>
      <c r="BW422" s="7"/>
      <c r="CM422" s="225"/>
      <c r="CN422" s="225"/>
      <c r="CO422" s="225"/>
      <c r="CP422" s="225"/>
      <c r="CQ422" s="225"/>
    </row>
    <row r="423" spans="5:95" ht="11.25" customHeight="1" x14ac:dyDescent="0.2"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AF423" s="171" t="s">
        <v>2507</v>
      </c>
      <c r="AG423" s="225" t="s">
        <v>198</v>
      </c>
      <c r="AH423" s="225" t="s">
        <v>197</v>
      </c>
      <c r="AI423" s="225" t="s">
        <v>101</v>
      </c>
      <c r="AJ423" s="225" t="s">
        <v>621</v>
      </c>
      <c r="AL423" s="7"/>
      <c r="AQ423" s="7"/>
      <c r="AR423" s="7"/>
      <c r="AS423" s="7"/>
      <c r="AT423" s="7"/>
      <c r="AU423" s="7"/>
      <c r="AV423" s="7"/>
      <c r="AX423" s="7"/>
      <c r="AY423" s="7"/>
      <c r="AZ423" s="7"/>
      <c r="BA423" s="7"/>
      <c r="BB423" s="7"/>
      <c r="BC423" s="7"/>
      <c r="BD423" s="7"/>
      <c r="BG423" s="7"/>
      <c r="BH423" s="7"/>
      <c r="BI423" s="7"/>
      <c r="BJ423" s="7"/>
      <c r="BK423" s="7"/>
      <c r="BL423" s="7"/>
      <c r="BM423" s="7"/>
      <c r="BP423" s="7"/>
      <c r="BQ423" s="7"/>
      <c r="BR423" s="7"/>
      <c r="BS423" s="7"/>
      <c r="BT423" s="7"/>
      <c r="BU423" s="7"/>
      <c r="BV423" s="7"/>
      <c r="BW423" s="7"/>
      <c r="CM423" s="225"/>
      <c r="CN423" s="225"/>
      <c r="CO423" s="225"/>
      <c r="CP423" s="225"/>
      <c r="CQ423" s="225"/>
    </row>
    <row r="424" spans="5:95" ht="11.25" customHeight="1" x14ac:dyDescent="0.2"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AF424" s="171" t="s">
        <v>2508</v>
      </c>
      <c r="AG424" s="225" t="s">
        <v>103</v>
      </c>
      <c r="AH424" s="225" t="s">
        <v>17</v>
      </c>
      <c r="AI424" s="225" t="s">
        <v>103</v>
      </c>
      <c r="AJ424" s="225" t="s">
        <v>670</v>
      </c>
      <c r="AL424" s="7"/>
      <c r="AQ424" s="7"/>
      <c r="AR424" s="7"/>
      <c r="AS424" s="7"/>
      <c r="AT424" s="7"/>
      <c r="AU424" s="7"/>
      <c r="AV424" s="7"/>
      <c r="AX424" s="7"/>
      <c r="AY424" s="7"/>
      <c r="AZ424" s="7"/>
      <c r="BA424" s="7"/>
      <c r="BB424" s="7"/>
      <c r="BC424" s="7"/>
      <c r="BD424" s="7"/>
      <c r="BG424" s="7"/>
      <c r="BH424" s="7"/>
      <c r="BI424" s="7"/>
      <c r="BJ424" s="7"/>
      <c r="BK424" s="7"/>
      <c r="BL424" s="7"/>
      <c r="BM424" s="7"/>
      <c r="BP424" s="7"/>
      <c r="BQ424" s="7"/>
      <c r="BR424" s="7"/>
      <c r="BS424" s="7"/>
      <c r="BT424" s="7"/>
      <c r="BU424" s="7"/>
      <c r="BV424" s="7"/>
      <c r="BW424" s="7"/>
      <c r="CM424" s="225"/>
      <c r="CN424" s="225"/>
      <c r="CO424" s="225"/>
      <c r="CP424" s="225"/>
      <c r="CQ424" s="225"/>
    </row>
    <row r="425" spans="5:95" x14ac:dyDescent="0.2"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AF425" s="171" t="s">
        <v>2509</v>
      </c>
      <c r="AG425" s="225" t="s">
        <v>316</v>
      </c>
      <c r="AH425" s="225" t="s">
        <v>1741</v>
      </c>
      <c r="AI425" s="225" t="s">
        <v>316</v>
      </c>
      <c r="AJ425" s="225" t="s">
        <v>1742</v>
      </c>
      <c r="AL425" s="7"/>
      <c r="AQ425" s="7"/>
      <c r="AR425" s="7"/>
      <c r="AS425" s="7"/>
      <c r="AT425" s="7"/>
      <c r="AU425" s="7"/>
      <c r="AV425" s="7"/>
      <c r="AX425" s="7"/>
      <c r="AY425" s="7"/>
      <c r="AZ425" s="7"/>
      <c r="BA425" s="7"/>
      <c r="BB425" s="7"/>
      <c r="BC425" s="7"/>
      <c r="BD425" s="7"/>
      <c r="BG425" s="7"/>
      <c r="BH425" s="7"/>
      <c r="BI425" s="7"/>
      <c r="BJ425" s="7"/>
      <c r="BK425" s="7"/>
      <c r="BL425" s="7"/>
      <c r="BM425" s="7"/>
      <c r="BP425" s="7"/>
      <c r="BQ425" s="7"/>
      <c r="BR425" s="7"/>
      <c r="BS425" s="7"/>
      <c r="BT425" s="7"/>
      <c r="BU425" s="7"/>
      <c r="BV425" s="7"/>
      <c r="BW425" s="7"/>
      <c r="CM425" s="225"/>
      <c r="CN425" s="225"/>
      <c r="CO425" s="225"/>
      <c r="CP425" s="225"/>
      <c r="CQ425" s="225"/>
    </row>
    <row r="426" spans="5:95" x14ac:dyDescent="0.2"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AF426" s="171" t="s">
        <v>2510</v>
      </c>
      <c r="AG426" s="225" t="s">
        <v>198</v>
      </c>
      <c r="AH426" s="225" t="s">
        <v>197</v>
      </c>
      <c r="AI426" s="225" t="s">
        <v>101</v>
      </c>
      <c r="AJ426" s="225" t="s">
        <v>621</v>
      </c>
      <c r="AL426" s="7"/>
      <c r="AQ426" s="7"/>
      <c r="AR426" s="7"/>
      <c r="AS426" s="7"/>
      <c r="AT426" s="7"/>
      <c r="AU426" s="7"/>
      <c r="AV426" s="7"/>
      <c r="AX426" s="7"/>
      <c r="AY426" s="7"/>
      <c r="AZ426" s="7"/>
      <c r="BA426" s="7"/>
      <c r="BB426" s="7"/>
      <c r="BC426" s="7"/>
      <c r="BD426" s="7"/>
      <c r="BG426" s="7"/>
      <c r="BH426" s="7"/>
      <c r="BI426" s="7"/>
      <c r="BJ426" s="7"/>
      <c r="BK426" s="7"/>
      <c r="BL426" s="7"/>
      <c r="BM426" s="7"/>
      <c r="BP426" s="7"/>
      <c r="BQ426" s="7"/>
      <c r="BR426" s="7"/>
      <c r="BS426" s="7"/>
      <c r="BT426" s="7"/>
      <c r="BU426" s="7"/>
      <c r="BV426" s="7"/>
      <c r="BW426" s="7"/>
      <c r="CM426" s="225"/>
      <c r="CN426" s="225"/>
      <c r="CO426" s="225"/>
      <c r="CP426" s="225"/>
      <c r="CQ426" s="225"/>
    </row>
    <row r="427" spans="5:95" x14ac:dyDescent="0.2"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AF427" s="171" t="s">
        <v>2511</v>
      </c>
      <c r="AG427" s="225" t="s">
        <v>316</v>
      </c>
      <c r="AH427" s="225" t="s">
        <v>1741</v>
      </c>
      <c r="AI427" s="225" t="s">
        <v>316</v>
      </c>
      <c r="AJ427" s="225" t="s">
        <v>1742</v>
      </c>
      <c r="AL427" s="7"/>
      <c r="AQ427" s="7"/>
      <c r="AR427" s="7"/>
      <c r="AS427" s="7"/>
      <c r="AT427" s="7"/>
      <c r="AU427" s="7"/>
      <c r="AV427" s="7"/>
      <c r="AX427" s="7"/>
      <c r="AY427" s="7"/>
      <c r="AZ427" s="7"/>
      <c r="BA427" s="7"/>
      <c r="BB427" s="7"/>
      <c r="BC427" s="7"/>
      <c r="BD427" s="7"/>
      <c r="BG427" s="7"/>
      <c r="BH427" s="7"/>
      <c r="BI427" s="7"/>
      <c r="BJ427" s="7"/>
      <c r="BK427" s="7"/>
      <c r="BL427" s="7"/>
      <c r="BM427" s="7"/>
      <c r="BP427" s="7"/>
      <c r="BQ427" s="7"/>
      <c r="BR427" s="7"/>
      <c r="BS427" s="7"/>
      <c r="BT427" s="7"/>
      <c r="BU427" s="7"/>
      <c r="BV427" s="7"/>
      <c r="BW427" s="7"/>
      <c r="CM427" s="225"/>
      <c r="CN427" s="225"/>
      <c r="CO427" s="225"/>
      <c r="CP427" s="225"/>
      <c r="CQ427" s="225"/>
    </row>
    <row r="428" spans="5:95" x14ac:dyDescent="0.2"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AF428" s="171" t="s">
        <v>2512</v>
      </c>
      <c r="AG428" s="225" t="s">
        <v>2253</v>
      </c>
      <c r="AH428" s="225" t="s">
        <v>197</v>
      </c>
      <c r="AI428" s="225" t="s">
        <v>101</v>
      </c>
      <c r="AJ428" s="225" t="s">
        <v>2253</v>
      </c>
      <c r="AL428" s="7"/>
      <c r="AQ428" s="7"/>
      <c r="AR428" s="7"/>
      <c r="AS428" s="7"/>
      <c r="AT428" s="7"/>
      <c r="AU428" s="7"/>
      <c r="AV428" s="7"/>
      <c r="AX428" s="7"/>
      <c r="AY428" s="7"/>
      <c r="AZ428" s="7"/>
      <c r="BA428" s="7"/>
      <c r="BB428" s="7"/>
      <c r="BC428" s="7"/>
      <c r="BD428" s="7"/>
      <c r="BG428" s="7"/>
      <c r="BH428" s="7"/>
      <c r="BI428" s="7"/>
      <c r="BJ428" s="7"/>
      <c r="BK428" s="7"/>
      <c r="BL428" s="7"/>
      <c r="BM428" s="7"/>
      <c r="BP428" s="7"/>
      <c r="BQ428" s="7"/>
      <c r="BR428" s="7"/>
      <c r="BS428" s="7"/>
      <c r="BT428" s="7"/>
      <c r="BU428" s="7"/>
      <c r="BV428" s="7"/>
      <c r="BW428" s="7"/>
      <c r="CM428" s="225"/>
      <c r="CN428" s="225"/>
      <c r="CO428" s="225"/>
      <c r="CP428" s="225"/>
      <c r="CQ428" s="225"/>
    </row>
    <row r="429" spans="5:95" x14ac:dyDescent="0.2"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AF429" s="171" t="s">
        <v>2513</v>
      </c>
      <c r="AG429" s="225" t="s">
        <v>103</v>
      </c>
      <c r="AH429" s="225" t="s">
        <v>17</v>
      </c>
      <c r="AI429" s="225" t="s">
        <v>103</v>
      </c>
      <c r="AJ429" s="225" t="s">
        <v>670</v>
      </c>
      <c r="AL429" s="7"/>
      <c r="AQ429" s="7"/>
      <c r="AR429" s="7"/>
      <c r="AS429" s="7"/>
      <c r="AT429" s="7"/>
      <c r="AU429" s="7"/>
      <c r="AV429" s="7"/>
      <c r="AX429" s="7"/>
      <c r="AY429" s="7"/>
      <c r="AZ429" s="7"/>
      <c r="BA429" s="7"/>
      <c r="BB429" s="7"/>
      <c r="BC429" s="7"/>
      <c r="BD429" s="7"/>
      <c r="BG429" s="7"/>
      <c r="BH429" s="7"/>
      <c r="BI429" s="7"/>
      <c r="BJ429" s="7"/>
      <c r="BK429" s="7"/>
      <c r="BL429" s="7"/>
      <c r="BM429" s="7"/>
      <c r="BP429" s="7"/>
      <c r="BQ429" s="7"/>
      <c r="BR429" s="7"/>
      <c r="BS429" s="7"/>
      <c r="BT429" s="7"/>
      <c r="BU429" s="7"/>
      <c r="BV429" s="7"/>
      <c r="BW429" s="7"/>
      <c r="CM429" s="225"/>
      <c r="CN429" s="225"/>
      <c r="CO429" s="225"/>
      <c r="CP429" s="225"/>
      <c r="CQ429" s="225"/>
    </row>
    <row r="430" spans="5:95" x14ac:dyDescent="0.2"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AF430" s="171" t="s">
        <v>2514</v>
      </c>
      <c r="AG430" s="225" t="s">
        <v>316</v>
      </c>
      <c r="AH430" s="225" t="s">
        <v>1741</v>
      </c>
      <c r="AI430" s="225" t="s">
        <v>316</v>
      </c>
      <c r="AJ430" s="225" t="s">
        <v>1742</v>
      </c>
      <c r="AL430" s="7"/>
      <c r="AQ430" s="7"/>
      <c r="AR430" s="7"/>
      <c r="AS430" s="7"/>
      <c r="AT430" s="7"/>
      <c r="AU430" s="7"/>
      <c r="AV430" s="7"/>
      <c r="AX430" s="7"/>
      <c r="AY430" s="7"/>
      <c r="AZ430" s="7"/>
      <c r="BA430" s="7"/>
      <c r="BB430" s="7"/>
      <c r="BC430" s="7"/>
      <c r="BD430" s="7"/>
      <c r="BG430" s="7"/>
      <c r="BH430" s="7"/>
      <c r="BI430" s="7"/>
      <c r="BJ430" s="7"/>
      <c r="BK430" s="7"/>
      <c r="BL430" s="7"/>
      <c r="BM430" s="7"/>
      <c r="BP430" s="7"/>
      <c r="BQ430" s="7"/>
      <c r="BR430" s="7"/>
      <c r="BS430" s="7"/>
      <c r="BT430" s="7"/>
      <c r="BU430" s="7"/>
      <c r="BV430" s="7"/>
      <c r="BW430" s="7"/>
      <c r="CM430" s="225"/>
      <c r="CN430" s="225"/>
      <c r="CO430" s="225"/>
      <c r="CP430" s="225"/>
      <c r="CQ430" s="225"/>
    </row>
    <row r="431" spans="5:95" x14ac:dyDescent="0.2"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AF431" s="171" t="s">
        <v>2515</v>
      </c>
      <c r="AG431" s="225" t="s">
        <v>2360</v>
      </c>
      <c r="AH431" s="225" t="s">
        <v>2361</v>
      </c>
      <c r="AI431" s="225" t="s">
        <v>105</v>
      </c>
      <c r="AJ431" s="225" t="s">
        <v>2362</v>
      </c>
      <c r="AL431" s="7"/>
      <c r="AQ431" s="7"/>
      <c r="AR431" s="7"/>
      <c r="AS431" s="7"/>
      <c r="AT431" s="7"/>
      <c r="AU431" s="7"/>
      <c r="AV431" s="7"/>
      <c r="AX431" s="7"/>
      <c r="AY431" s="7"/>
      <c r="AZ431" s="7"/>
      <c r="BA431" s="7"/>
      <c r="BB431" s="7"/>
      <c r="BC431" s="7"/>
      <c r="BD431" s="7"/>
      <c r="BG431" s="7"/>
      <c r="BH431" s="7"/>
      <c r="BI431" s="7"/>
      <c r="BJ431" s="7"/>
      <c r="BK431" s="7"/>
      <c r="BL431" s="7"/>
      <c r="BM431" s="7"/>
      <c r="BP431" s="7"/>
      <c r="BQ431" s="7"/>
      <c r="BR431" s="7"/>
      <c r="BS431" s="7"/>
      <c r="BT431" s="7"/>
      <c r="BU431" s="7"/>
      <c r="BV431" s="7"/>
      <c r="BW431" s="7"/>
      <c r="CM431" s="225"/>
      <c r="CN431" s="225"/>
      <c r="CO431" s="225"/>
      <c r="CP431" s="225"/>
      <c r="CQ431" s="225"/>
    </row>
    <row r="432" spans="5:95" x14ac:dyDescent="0.2"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AF432" s="171" t="s">
        <v>2516</v>
      </c>
      <c r="AG432" s="225" t="s">
        <v>2450</v>
      </c>
      <c r="AH432" s="225" t="s">
        <v>2361</v>
      </c>
      <c r="AI432" s="225" t="s">
        <v>105</v>
      </c>
      <c r="AJ432" s="225" t="s">
        <v>2362</v>
      </c>
      <c r="AL432" s="7"/>
      <c r="AQ432" s="7"/>
      <c r="AR432" s="7"/>
      <c r="AS432" s="7"/>
      <c r="AT432" s="7"/>
      <c r="AU432" s="7"/>
      <c r="AV432" s="7"/>
      <c r="AX432" s="7"/>
      <c r="AY432" s="7"/>
      <c r="AZ432" s="7"/>
      <c r="BA432" s="7"/>
      <c r="BB432" s="7"/>
      <c r="BC432" s="7"/>
      <c r="BD432" s="7"/>
      <c r="BG432" s="7"/>
      <c r="BH432" s="7"/>
      <c r="BI432" s="7"/>
      <c r="BJ432" s="7"/>
      <c r="BK432" s="7"/>
      <c r="BL432" s="7"/>
      <c r="BM432" s="7"/>
      <c r="BP432" s="7"/>
      <c r="BQ432" s="7"/>
      <c r="BR432" s="7"/>
      <c r="BS432" s="7"/>
      <c r="BT432" s="7"/>
      <c r="BU432" s="7"/>
      <c r="BV432" s="7"/>
      <c r="BW432" s="7"/>
      <c r="CM432" s="225"/>
      <c r="CN432" s="225"/>
      <c r="CO432" s="225"/>
      <c r="CP432" s="225"/>
      <c r="CQ432" s="225"/>
    </row>
    <row r="433" spans="5:95" x14ac:dyDescent="0.2"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AF433" s="171" t="s">
        <v>2517</v>
      </c>
      <c r="AG433" s="225" t="s">
        <v>316</v>
      </c>
      <c r="AH433" s="225" t="s">
        <v>1741</v>
      </c>
      <c r="AI433" s="225" t="s">
        <v>316</v>
      </c>
      <c r="AJ433" s="225" t="s">
        <v>1742</v>
      </c>
      <c r="AL433" s="7"/>
      <c r="AQ433" s="7"/>
      <c r="AR433" s="7"/>
      <c r="AS433" s="7"/>
      <c r="AT433" s="7"/>
      <c r="AU433" s="7"/>
      <c r="AV433" s="7"/>
      <c r="AX433" s="7"/>
      <c r="AY433" s="7"/>
      <c r="AZ433" s="7"/>
      <c r="BA433" s="7"/>
      <c r="BB433" s="7"/>
      <c r="BC433" s="7"/>
      <c r="BD433" s="7"/>
      <c r="BG433" s="7"/>
      <c r="BH433" s="7"/>
      <c r="BI433" s="7"/>
      <c r="BJ433" s="7"/>
      <c r="BK433" s="7"/>
      <c r="BL433" s="7"/>
      <c r="BM433" s="7"/>
      <c r="BP433" s="7"/>
      <c r="BQ433" s="7"/>
      <c r="BR433" s="7"/>
      <c r="BS433" s="7"/>
      <c r="BT433" s="7"/>
      <c r="BU433" s="7"/>
      <c r="BV433" s="7"/>
      <c r="BW433" s="7"/>
      <c r="CM433" s="225"/>
      <c r="CN433" s="225"/>
      <c r="CO433" s="225"/>
      <c r="CP433" s="225"/>
      <c r="CQ433" s="225"/>
    </row>
    <row r="434" spans="5:95" x14ac:dyDescent="0.2"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AF434" s="171" t="s">
        <v>2518</v>
      </c>
      <c r="AG434" s="225" t="s">
        <v>316</v>
      </c>
      <c r="AH434" s="225" t="s">
        <v>1741</v>
      </c>
      <c r="AI434" s="225" t="s">
        <v>316</v>
      </c>
      <c r="AJ434" s="225" t="s">
        <v>1742</v>
      </c>
      <c r="AL434" s="7"/>
      <c r="AQ434" s="7"/>
      <c r="AR434" s="7"/>
      <c r="AS434" s="7"/>
      <c r="AT434" s="7"/>
      <c r="AU434" s="7"/>
      <c r="AV434" s="7"/>
      <c r="AX434" s="7"/>
      <c r="AY434" s="7"/>
      <c r="AZ434" s="7"/>
      <c r="BA434" s="7"/>
      <c r="BB434" s="7"/>
      <c r="BC434" s="7"/>
      <c r="BD434" s="7"/>
      <c r="BG434" s="7"/>
      <c r="BH434" s="7"/>
      <c r="BI434" s="7"/>
      <c r="BJ434" s="7"/>
      <c r="BK434" s="7"/>
      <c r="BL434" s="7"/>
      <c r="BM434" s="7"/>
      <c r="BP434" s="7"/>
      <c r="BQ434" s="7"/>
      <c r="BR434" s="7"/>
      <c r="BS434" s="7"/>
      <c r="BT434" s="7"/>
      <c r="BU434" s="7"/>
      <c r="BV434" s="7"/>
      <c r="BW434" s="7"/>
      <c r="CM434" s="225"/>
      <c r="CN434" s="225"/>
      <c r="CO434" s="225"/>
      <c r="CP434" s="225"/>
      <c r="CQ434" s="225"/>
    </row>
    <row r="435" spans="5:95" x14ac:dyDescent="0.2"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AF435" s="171" t="s">
        <v>2519</v>
      </c>
      <c r="AG435" s="225" t="s">
        <v>316</v>
      </c>
      <c r="AH435" s="225" t="s">
        <v>1741</v>
      </c>
      <c r="AI435" s="225" t="s">
        <v>316</v>
      </c>
      <c r="AJ435" s="225" t="s">
        <v>1742</v>
      </c>
      <c r="AL435" s="7"/>
      <c r="AQ435" s="7"/>
      <c r="AR435" s="7"/>
      <c r="AS435" s="7"/>
      <c r="AT435" s="7"/>
      <c r="AU435" s="7"/>
      <c r="AV435" s="7"/>
      <c r="AX435" s="7"/>
      <c r="AY435" s="7"/>
      <c r="AZ435" s="7"/>
      <c r="BA435" s="7"/>
      <c r="BB435" s="7"/>
      <c r="BC435" s="7"/>
      <c r="BD435" s="7"/>
      <c r="BG435" s="7"/>
      <c r="BH435" s="7"/>
      <c r="BI435" s="7"/>
      <c r="BJ435" s="7"/>
      <c r="BK435" s="7"/>
      <c r="BL435" s="7"/>
      <c r="BM435" s="7"/>
      <c r="BP435" s="7"/>
      <c r="BQ435" s="7"/>
      <c r="BR435" s="7"/>
      <c r="BS435" s="7"/>
      <c r="BT435" s="7"/>
      <c r="BU435" s="7"/>
      <c r="BV435" s="7"/>
      <c r="BW435" s="7"/>
      <c r="CM435" s="225"/>
      <c r="CN435" s="225"/>
      <c r="CO435" s="225"/>
      <c r="CP435" s="225"/>
      <c r="CQ435" s="225"/>
    </row>
    <row r="436" spans="5:95" x14ac:dyDescent="0.2"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AF436" s="171" t="s">
        <v>2520</v>
      </c>
      <c r="AG436" s="225" t="s">
        <v>2253</v>
      </c>
      <c r="AH436" s="225" t="s">
        <v>197</v>
      </c>
      <c r="AI436" s="225" t="s">
        <v>101</v>
      </c>
      <c r="AJ436" s="225" t="s">
        <v>2253</v>
      </c>
      <c r="AL436" s="7"/>
      <c r="AQ436" s="7"/>
      <c r="AR436" s="7"/>
      <c r="AS436" s="7"/>
      <c r="AT436" s="7"/>
      <c r="AU436" s="7"/>
      <c r="AV436" s="7"/>
      <c r="AX436" s="7"/>
      <c r="AY436" s="7"/>
      <c r="AZ436" s="7"/>
      <c r="BA436" s="7"/>
      <c r="BB436" s="7"/>
      <c r="BC436" s="7"/>
      <c r="BD436" s="7"/>
      <c r="BG436" s="7"/>
      <c r="BH436" s="7"/>
      <c r="BI436" s="7"/>
      <c r="BJ436" s="7"/>
      <c r="BK436" s="7"/>
      <c r="BL436" s="7"/>
      <c r="BM436" s="7"/>
      <c r="BP436" s="7"/>
      <c r="BQ436" s="7"/>
      <c r="BR436" s="7"/>
      <c r="BS436" s="7"/>
      <c r="BT436" s="7"/>
      <c r="BU436" s="7"/>
      <c r="BV436" s="7"/>
      <c r="BW436" s="7"/>
      <c r="CM436" s="225"/>
      <c r="CN436" s="225"/>
      <c r="CO436" s="225"/>
      <c r="CP436" s="225"/>
      <c r="CQ436" s="225"/>
    </row>
    <row r="437" spans="5:95" x14ac:dyDescent="0.2"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AF437" s="171" t="s">
        <v>2521</v>
      </c>
      <c r="AG437" s="225" t="s">
        <v>316</v>
      </c>
      <c r="AH437" s="225" t="s">
        <v>1741</v>
      </c>
      <c r="AI437" s="225" t="s">
        <v>316</v>
      </c>
      <c r="AJ437" s="225" t="s">
        <v>1742</v>
      </c>
      <c r="AL437" s="7"/>
      <c r="AQ437" s="7"/>
      <c r="AR437" s="7"/>
      <c r="AS437" s="7"/>
      <c r="AT437" s="7"/>
      <c r="AU437" s="7"/>
      <c r="AV437" s="7"/>
      <c r="AX437" s="7"/>
      <c r="AY437" s="7"/>
      <c r="AZ437" s="7"/>
      <c r="BA437" s="7"/>
      <c r="BB437" s="7"/>
      <c r="BC437" s="7"/>
      <c r="BD437" s="7"/>
      <c r="BG437" s="7"/>
      <c r="BH437" s="7"/>
      <c r="BI437" s="7"/>
      <c r="BJ437" s="7"/>
      <c r="BK437" s="7"/>
      <c r="BL437" s="7"/>
      <c r="BM437" s="7"/>
      <c r="BP437" s="7"/>
      <c r="BQ437" s="7"/>
      <c r="BR437" s="7"/>
      <c r="BS437" s="7"/>
      <c r="BT437" s="7"/>
      <c r="BU437" s="7"/>
      <c r="BV437" s="7"/>
      <c r="BW437" s="7"/>
      <c r="CM437" s="225"/>
      <c r="CN437" s="225"/>
      <c r="CO437" s="225"/>
      <c r="CP437" s="225"/>
      <c r="CQ437" s="225"/>
    </row>
    <row r="438" spans="5:95" x14ac:dyDescent="0.2"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AF438" s="171" t="s">
        <v>2522</v>
      </c>
      <c r="AG438" s="225" t="s">
        <v>316</v>
      </c>
      <c r="AH438" s="225" t="s">
        <v>1741</v>
      </c>
      <c r="AI438" s="225" t="s">
        <v>316</v>
      </c>
      <c r="AJ438" s="225" t="s">
        <v>1742</v>
      </c>
      <c r="AL438" s="7"/>
      <c r="AQ438" s="7"/>
      <c r="AR438" s="7"/>
      <c r="AS438" s="7"/>
      <c r="AT438" s="7"/>
      <c r="AU438" s="7"/>
      <c r="AV438" s="7"/>
      <c r="AX438" s="7"/>
      <c r="AY438" s="7"/>
      <c r="AZ438" s="7"/>
      <c r="BA438" s="7"/>
      <c r="BB438" s="7"/>
      <c r="BC438" s="7"/>
      <c r="BD438" s="7"/>
      <c r="BG438" s="7"/>
      <c r="BH438" s="7"/>
      <c r="BI438" s="7"/>
      <c r="BJ438" s="7"/>
      <c r="BK438" s="7"/>
      <c r="BL438" s="7"/>
      <c r="BM438" s="7"/>
      <c r="BP438" s="7"/>
      <c r="BQ438" s="7"/>
      <c r="BR438" s="7"/>
      <c r="BS438" s="7"/>
      <c r="BT438" s="7"/>
      <c r="BU438" s="7"/>
      <c r="BV438" s="7"/>
      <c r="BW438" s="7"/>
      <c r="CM438" s="225"/>
      <c r="CN438" s="225"/>
      <c r="CO438" s="225"/>
      <c r="CP438" s="225"/>
      <c r="CQ438" s="225"/>
    </row>
    <row r="439" spans="5:95" x14ac:dyDescent="0.2"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AF439" s="171" t="s">
        <v>2523</v>
      </c>
      <c r="AG439" s="225" t="s">
        <v>196</v>
      </c>
      <c r="AH439" s="225" t="s">
        <v>197</v>
      </c>
      <c r="AI439" s="225" t="s">
        <v>101</v>
      </c>
      <c r="AJ439" s="225" t="s">
        <v>563</v>
      </c>
      <c r="AL439" s="7"/>
      <c r="AQ439" s="7"/>
      <c r="AR439" s="7"/>
      <c r="AS439" s="7"/>
      <c r="AT439" s="7"/>
      <c r="AU439" s="7"/>
      <c r="AV439" s="7"/>
      <c r="AX439" s="7"/>
      <c r="AY439" s="7"/>
      <c r="AZ439" s="7"/>
      <c r="BA439" s="7"/>
      <c r="BB439" s="7"/>
      <c r="BC439" s="7"/>
      <c r="BD439" s="7"/>
      <c r="BG439" s="7"/>
      <c r="BH439" s="7"/>
      <c r="BI439" s="7"/>
      <c r="BJ439" s="7"/>
      <c r="BK439" s="7"/>
      <c r="BL439" s="7"/>
      <c r="BM439" s="7"/>
      <c r="BP439" s="7"/>
      <c r="BQ439" s="7"/>
      <c r="BR439" s="7"/>
      <c r="BS439" s="7"/>
      <c r="BT439" s="7"/>
      <c r="BU439" s="7"/>
      <c r="BV439" s="7"/>
      <c r="BW439" s="7"/>
      <c r="CM439" s="225"/>
      <c r="CN439" s="225"/>
      <c r="CO439" s="225"/>
      <c r="CP439" s="225"/>
      <c r="CQ439" s="225"/>
    </row>
    <row r="440" spans="5:95" x14ac:dyDescent="0.2"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AF440" s="171" t="s">
        <v>2524</v>
      </c>
      <c r="AG440" s="225" t="s">
        <v>2162</v>
      </c>
      <c r="AH440" s="225" t="s">
        <v>1741</v>
      </c>
      <c r="AI440" s="225" t="s">
        <v>316</v>
      </c>
      <c r="AJ440" s="225" t="s">
        <v>1742</v>
      </c>
      <c r="AL440" s="7"/>
      <c r="AQ440" s="7"/>
      <c r="AR440" s="7"/>
      <c r="AS440" s="7"/>
      <c r="AT440" s="7"/>
      <c r="AU440" s="7"/>
      <c r="AV440" s="7"/>
      <c r="AX440" s="7"/>
      <c r="AY440" s="7"/>
      <c r="AZ440" s="7"/>
      <c r="BA440" s="7"/>
      <c r="BB440" s="7"/>
      <c r="BC440" s="7"/>
      <c r="BD440" s="7"/>
      <c r="BG440" s="7"/>
      <c r="BH440" s="7"/>
      <c r="BI440" s="7"/>
      <c r="BJ440" s="7"/>
      <c r="BK440" s="7"/>
      <c r="BL440" s="7"/>
      <c r="BM440" s="7"/>
      <c r="BP440" s="7"/>
      <c r="BQ440" s="7"/>
      <c r="BR440" s="7"/>
      <c r="BS440" s="7"/>
      <c r="BT440" s="7"/>
      <c r="BU440" s="7"/>
      <c r="BV440" s="7"/>
      <c r="BW440" s="7"/>
      <c r="CM440" s="225"/>
      <c r="CN440" s="225"/>
      <c r="CO440" s="225"/>
      <c r="CP440" s="225"/>
      <c r="CQ440" s="225"/>
    </row>
    <row r="441" spans="5:95" x14ac:dyDescent="0.2"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AF441" s="171" t="s">
        <v>2525</v>
      </c>
      <c r="AG441" s="225" t="s">
        <v>103</v>
      </c>
      <c r="AH441" s="225" t="s">
        <v>17</v>
      </c>
      <c r="AI441" s="225" t="s">
        <v>103</v>
      </c>
      <c r="AJ441" s="225" t="s">
        <v>670</v>
      </c>
      <c r="AL441" s="7"/>
      <c r="AQ441" s="7"/>
      <c r="AR441" s="7"/>
      <c r="AS441" s="7"/>
      <c r="AT441" s="7"/>
      <c r="AU441" s="7"/>
      <c r="AV441" s="7"/>
      <c r="AX441" s="7"/>
      <c r="AY441" s="7"/>
      <c r="AZ441" s="7"/>
      <c r="BA441" s="7"/>
      <c r="BB441" s="7"/>
      <c r="BC441" s="7"/>
      <c r="BD441" s="7"/>
      <c r="BG441" s="7"/>
      <c r="BH441" s="7"/>
      <c r="BI441" s="7"/>
      <c r="BJ441" s="7"/>
      <c r="BK441" s="7"/>
      <c r="BL441" s="7"/>
      <c r="BM441" s="7"/>
      <c r="BP441" s="7"/>
      <c r="BQ441" s="7"/>
      <c r="BR441" s="7"/>
      <c r="BS441" s="7"/>
      <c r="BT441" s="7"/>
      <c r="BU441" s="7"/>
      <c r="BV441" s="7"/>
      <c r="BW441" s="7"/>
      <c r="CM441" s="225"/>
      <c r="CN441" s="225"/>
      <c r="CO441" s="225"/>
      <c r="CP441" s="225"/>
      <c r="CQ441" s="225"/>
    </row>
    <row r="442" spans="5:95" x14ac:dyDescent="0.2"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AF442" s="171" t="s">
        <v>2526</v>
      </c>
      <c r="AG442" s="225" t="s">
        <v>15</v>
      </c>
      <c r="AH442" s="225" t="s">
        <v>197</v>
      </c>
      <c r="AI442" s="225" t="s">
        <v>101</v>
      </c>
      <c r="AJ442" s="225" t="s">
        <v>563</v>
      </c>
      <c r="AL442" s="7"/>
      <c r="AQ442" s="7"/>
      <c r="AR442" s="7"/>
      <c r="AS442" s="7"/>
      <c r="AT442" s="7"/>
      <c r="AU442" s="7"/>
      <c r="AV442" s="7"/>
      <c r="AX442" s="7"/>
      <c r="AY442" s="7"/>
      <c r="AZ442" s="7"/>
      <c r="BA442" s="7"/>
      <c r="BB442" s="7"/>
      <c r="BC442" s="7"/>
      <c r="BD442" s="7"/>
      <c r="BG442" s="7"/>
      <c r="BH442" s="7"/>
      <c r="BI442" s="7"/>
      <c r="BJ442" s="7"/>
      <c r="BK442" s="7"/>
      <c r="BL442" s="7"/>
      <c r="BM442" s="7"/>
      <c r="BP442" s="7"/>
      <c r="BQ442" s="7"/>
      <c r="BR442" s="7"/>
      <c r="BS442" s="7"/>
      <c r="BT442" s="7"/>
      <c r="BU442" s="7"/>
      <c r="BV442" s="7"/>
      <c r="BW442" s="7"/>
      <c r="CM442" s="225"/>
      <c r="CN442" s="225"/>
      <c r="CO442" s="225"/>
      <c r="CP442" s="225"/>
      <c r="CQ442" s="225"/>
    </row>
    <row r="443" spans="5:95" x14ac:dyDescent="0.2"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AF443" s="171" t="s">
        <v>2527</v>
      </c>
      <c r="AG443" s="225" t="s">
        <v>15</v>
      </c>
      <c r="AH443" s="225" t="s">
        <v>197</v>
      </c>
      <c r="AI443" s="225" t="s">
        <v>101</v>
      </c>
      <c r="AJ443" s="225" t="s">
        <v>563</v>
      </c>
      <c r="AL443" s="7"/>
      <c r="AQ443" s="7"/>
      <c r="AR443" s="7"/>
      <c r="AS443" s="7"/>
      <c r="AT443" s="7"/>
      <c r="AU443" s="7"/>
      <c r="AV443" s="7"/>
      <c r="AX443" s="7"/>
      <c r="AY443" s="7"/>
      <c r="AZ443" s="7"/>
      <c r="BA443" s="7"/>
      <c r="BB443" s="7"/>
      <c r="BC443" s="7"/>
      <c r="BD443" s="7"/>
      <c r="BG443" s="7"/>
      <c r="BH443" s="7"/>
      <c r="BI443" s="7"/>
      <c r="BJ443" s="7"/>
      <c r="BK443" s="7"/>
      <c r="BL443" s="7"/>
      <c r="BM443" s="7"/>
      <c r="BP443" s="7"/>
      <c r="BQ443" s="7"/>
      <c r="BR443" s="7"/>
      <c r="BS443" s="7"/>
      <c r="BT443" s="7"/>
      <c r="BU443" s="7"/>
      <c r="BV443" s="7"/>
      <c r="BW443" s="7"/>
      <c r="CM443" s="225"/>
      <c r="CN443" s="225"/>
      <c r="CO443" s="225"/>
      <c r="CP443" s="225"/>
      <c r="CQ443" s="225"/>
    </row>
    <row r="444" spans="5:95" x14ac:dyDescent="0.2"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AF444" s="171" t="s">
        <v>2528</v>
      </c>
      <c r="AG444" s="225" t="s">
        <v>316</v>
      </c>
      <c r="AH444" s="225" t="s">
        <v>1741</v>
      </c>
      <c r="AI444" s="225" t="s">
        <v>316</v>
      </c>
      <c r="AJ444" s="225" t="s">
        <v>1742</v>
      </c>
      <c r="AL444" s="7"/>
      <c r="AQ444" s="7"/>
      <c r="AR444" s="7"/>
      <c r="AS444" s="7"/>
      <c r="AT444" s="7"/>
      <c r="AU444" s="7"/>
      <c r="AV444" s="7"/>
      <c r="AX444" s="7"/>
      <c r="AY444" s="7"/>
      <c r="AZ444" s="7"/>
      <c r="BA444" s="7"/>
      <c r="BB444" s="7"/>
      <c r="BC444" s="7"/>
      <c r="BD444" s="7"/>
      <c r="BG444" s="7"/>
      <c r="BH444" s="7"/>
      <c r="BI444" s="7"/>
      <c r="BJ444" s="7"/>
      <c r="BK444" s="7"/>
      <c r="BL444" s="7"/>
      <c r="BM444" s="7"/>
      <c r="BP444" s="7"/>
      <c r="BQ444" s="7"/>
      <c r="BR444" s="7"/>
      <c r="BS444" s="7"/>
      <c r="BT444" s="7"/>
      <c r="BU444" s="7"/>
      <c r="BV444" s="7"/>
      <c r="BW444" s="7"/>
      <c r="CM444" s="225"/>
      <c r="CN444" s="225"/>
      <c r="CO444" s="225"/>
      <c r="CP444" s="225"/>
      <c r="CQ444" s="225"/>
    </row>
    <row r="445" spans="5:95" x14ac:dyDescent="0.2"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AF445" s="171" t="s">
        <v>2468</v>
      </c>
      <c r="AG445" s="225" t="s">
        <v>2468</v>
      </c>
      <c r="AH445" s="225" t="s">
        <v>2461</v>
      </c>
      <c r="AI445" s="225" t="s">
        <v>2462</v>
      </c>
      <c r="AJ445" s="225" t="s">
        <v>2468</v>
      </c>
      <c r="AL445" s="7"/>
      <c r="AQ445" s="7"/>
      <c r="AR445" s="7"/>
      <c r="AS445" s="7"/>
      <c r="AT445" s="7"/>
      <c r="AU445" s="7"/>
      <c r="AV445" s="7"/>
      <c r="AX445" s="7"/>
      <c r="AY445" s="7"/>
      <c r="AZ445" s="7"/>
      <c r="BA445" s="7"/>
      <c r="BB445" s="7"/>
      <c r="BC445" s="7"/>
      <c r="BD445" s="7"/>
      <c r="BG445" s="7"/>
      <c r="BH445" s="7"/>
      <c r="BI445" s="7"/>
      <c r="BJ445" s="7"/>
      <c r="BK445" s="7"/>
      <c r="BL445" s="7"/>
      <c r="BM445" s="7"/>
      <c r="BP445" s="7"/>
      <c r="BQ445" s="7"/>
      <c r="BR445" s="7"/>
      <c r="BS445" s="7"/>
      <c r="BT445" s="7"/>
      <c r="BU445" s="7"/>
      <c r="BV445" s="7"/>
      <c r="BW445" s="7"/>
      <c r="CM445" s="225"/>
      <c r="CN445" s="225"/>
      <c r="CO445" s="225"/>
      <c r="CP445" s="225"/>
      <c r="CQ445" s="225"/>
    </row>
    <row r="446" spans="5:95" ht="11.25" customHeight="1" x14ac:dyDescent="0.2"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AF446" s="171" t="s">
        <v>2463</v>
      </c>
      <c r="AG446" s="225" t="s">
        <v>2463</v>
      </c>
      <c r="AH446" s="225" t="s">
        <v>2461</v>
      </c>
      <c r="AI446" s="225" t="s">
        <v>2462</v>
      </c>
      <c r="AJ446" s="225" t="s">
        <v>2463</v>
      </c>
      <c r="AL446" s="7"/>
      <c r="AQ446" s="7"/>
      <c r="AR446" s="7"/>
      <c r="AS446" s="7"/>
      <c r="AT446" s="7"/>
      <c r="AU446" s="7"/>
      <c r="AV446" s="7"/>
      <c r="AX446" s="7"/>
      <c r="AY446" s="7"/>
      <c r="AZ446" s="7"/>
      <c r="BA446" s="7"/>
      <c r="BB446" s="7"/>
      <c r="BC446" s="7"/>
      <c r="BD446" s="7"/>
      <c r="BG446" s="7"/>
      <c r="BH446" s="7"/>
      <c r="BI446" s="7"/>
      <c r="BJ446" s="7"/>
      <c r="BK446" s="7"/>
      <c r="BL446" s="7"/>
      <c r="BM446" s="7"/>
      <c r="BP446" s="7"/>
      <c r="BQ446" s="7"/>
      <c r="BR446" s="7"/>
      <c r="BS446" s="7"/>
      <c r="BT446" s="7"/>
      <c r="BU446" s="7"/>
      <c r="BV446" s="7"/>
      <c r="BW446" s="7"/>
      <c r="CM446" s="225"/>
      <c r="CN446" s="225"/>
      <c r="CO446" s="225"/>
      <c r="CP446" s="225"/>
      <c r="CQ446" s="225"/>
    </row>
    <row r="447" spans="5:95" ht="11.25" customHeight="1" x14ac:dyDescent="0.2"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AF447" s="171" t="s">
        <v>2464</v>
      </c>
      <c r="AG447" s="225" t="s">
        <v>2464</v>
      </c>
      <c r="AH447" s="225" t="s">
        <v>2461</v>
      </c>
      <c r="AI447" s="225" t="s">
        <v>2462</v>
      </c>
      <c r="AJ447" s="225" t="s">
        <v>2464</v>
      </c>
      <c r="AL447" s="7"/>
      <c r="AQ447" s="7"/>
      <c r="AR447" s="7"/>
      <c r="AS447" s="7"/>
      <c r="AT447" s="7"/>
      <c r="AU447" s="7"/>
      <c r="AV447" s="7"/>
      <c r="AX447" s="7"/>
      <c r="AY447" s="7"/>
      <c r="AZ447" s="7"/>
      <c r="BA447" s="7"/>
      <c r="BB447" s="7"/>
      <c r="BC447" s="7"/>
      <c r="BD447" s="7"/>
      <c r="BG447" s="7"/>
      <c r="BH447" s="7"/>
      <c r="BI447" s="7"/>
      <c r="BJ447" s="7"/>
      <c r="BK447" s="7"/>
      <c r="BL447" s="7"/>
      <c r="BM447" s="7"/>
      <c r="BP447" s="7"/>
      <c r="BQ447" s="7"/>
      <c r="BR447" s="7"/>
      <c r="BS447" s="7"/>
      <c r="BT447" s="7"/>
      <c r="BU447" s="7"/>
      <c r="BV447" s="7"/>
      <c r="BW447" s="7"/>
      <c r="CM447" s="225"/>
      <c r="CN447" s="225"/>
      <c r="CO447" s="225"/>
      <c r="CP447" s="225"/>
      <c r="CQ447" s="225"/>
    </row>
    <row r="448" spans="5:95" x14ac:dyDescent="0.2"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AF448" s="171" t="s">
        <v>2529</v>
      </c>
      <c r="AG448" s="225" t="s">
        <v>2465</v>
      </c>
      <c r="AH448" s="225" t="s">
        <v>2461</v>
      </c>
      <c r="AI448" s="225" t="s">
        <v>2462</v>
      </c>
      <c r="AJ448" s="225" t="s">
        <v>2465</v>
      </c>
      <c r="AL448" s="7"/>
      <c r="AQ448" s="7"/>
      <c r="AR448" s="7"/>
      <c r="AS448" s="7"/>
      <c r="AT448" s="7"/>
      <c r="AU448" s="7"/>
      <c r="AV448" s="7"/>
      <c r="AX448" s="7"/>
      <c r="AY448" s="7"/>
      <c r="AZ448" s="7"/>
      <c r="BA448" s="7"/>
      <c r="BB448" s="7"/>
      <c r="BC448" s="7"/>
      <c r="BD448" s="7"/>
      <c r="BG448" s="7"/>
      <c r="BH448" s="7"/>
      <c r="BI448" s="7"/>
      <c r="BJ448" s="7"/>
      <c r="BK448" s="7"/>
      <c r="BL448" s="7"/>
      <c r="BM448" s="7"/>
      <c r="BP448" s="7"/>
      <c r="BQ448" s="7"/>
      <c r="BR448" s="7"/>
      <c r="BS448" s="7"/>
      <c r="BT448" s="7"/>
      <c r="BU448" s="7"/>
      <c r="BV448" s="7"/>
      <c r="BW448" s="7"/>
      <c r="CM448" s="225"/>
      <c r="CN448" s="225"/>
      <c r="CO448" s="225"/>
      <c r="CP448" s="225"/>
      <c r="CQ448" s="225"/>
    </row>
    <row r="449" spans="5:95" x14ac:dyDescent="0.2"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AF449" s="171" t="s">
        <v>2530</v>
      </c>
      <c r="AG449" s="225" t="s">
        <v>2466</v>
      </c>
      <c r="AH449" s="225" t="s">
        <v>2461</v>
      </c>
      <c r="AI449" s="225" t="s">
        <v>2462</v>
      </c>
      <c r="AJ449" s="225" t="s">
        <v>2466</v>
      </c>
      <c r="AL449" s="7"/>
      <c r="AQ449" s="7"/>
      <c r="AR449" s="7"/>
      <c r="AS449" s="7"/>
      <c r="AT449" s="7"/>
      <c r="AU449" s="7"/>
      <c r="AV449" s="7"/>
      <c r="AX449" s="7"/>
      <c r="AY449" s="7"/>
      <c r="AZ449" s="7"/>
      <c r="BA449" s="7"/>
      <c r="BB449" s="7"/>
      <c r="BC449" s="7"/>
      <c r="BD449" s="7"/>
      <c r="BG449" s="7"/>
      <c r="BH449" s="7"/>
      <c r="BI449" s="7"/>
      <c r="BJ449" s="7"/>
      <c r="BK449" s="7"/>
      <c r="BL449" s="7"/>
      <c r="BM449" s="7"/>
      <c r="BP449" s="7"/>
      <c r="BQ449" s="7"/>
      <c r="BR449" s="7"/>
      <c r="BS449" s="7"/>
      <c r="BT449" s="7"/>
      <c r="BU449" s="7"/>
      <c r="BV449" s="7"/>
      <c r="BW449" s="7"/>
      <c r="CM449" s="225"/>
      <c r="CN449" s="225"/>
      <c r="CO449" s="225"/>
      <c r="CP449" s="225"/>
      <c r="CQ449" s="225"/>
    </row>
    <row r="450" spans="5:95" x14ac:dyDescent="0.2"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AF450" s="171" t="s">
        <v>2531</v>
      </c>
      <c r="AG450" s="225" t="s">
        <v>2463</v>
      </c>
      <c r="AH450" s="225" t="s">
        <v>2461</v>
      </c>
      <c r="AI450" s="225" t="s">
        <v>2462</v>
      </c>
      <c r="AJ450" s="225" t="s">
        <v>2463</v>
      </c>
      <c r="AL450" s="7"/>
      <c r="AQ450" s="7"/>
      <c r="AR450" s="7"/>
      <c r="AS450" s="7"/>
      <c r="AT450" s="7"/>
      <c r="AU450" s="7"/>
      <c r="AV450" s="7"/>
      <c r="AX450" s="7"/>
      <c r="AY450" s="7"/>
      <c r="AZ450" s="7"/>
      <c r="BA450" s="7"/>
      <c r="BB450" s="7"/>
      <c r="BC450" s="7"/>
      <c r="BD450" s="7"/>
      <c r="BG450" s="7"/>
      <c r="BH450" s="7"/>
      <c r="BI450" s="7"/>
      <c r="BJ450" s="7"/>
      <c r="BK450" s="7"/>
      <c r="BL450" s="7"/>
      <c r="BM450" s="7"/>
      <c r="BP450" s="7"/>
      <c r="BQ450" s="7"/>
      <c r="BR450" s="7"/>
      <c r="BS450" s="7"/>
      <c r="BT450" s="7"/>
      <c r="BU450" s="7"/>
      <c r="BV450" s="7"/>
      <c r="BW450" s="7"/>
    </row>
    <row r="451" spans="5:95" x14ac:dyDescent="0.2"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AF451" s="171" t="s">
        <v>2532</v>
      </c>
      <c r="AG451" s="225" t="s">
        <v>2468</v>
      </c>
      <c r="AH451" s="225" t="s">
        <v>2461</v>
      </c>
      <c r="AI451" s="225" t="s">
        <v>2462</v>
      </c>
      <c r="AJ451" s="225" t="s">
        <v>2468</v>
      </c>
      <c r="AL451" s="7"/>
      <c r="AQ451" s="7"/>
      <c r="AR451" s="7"/>
      <c r="AS451" s="7"/>
      <c r="AT451" s="7"/>
      <c r="AU451" s="7"/>
      <c r="AV451" s="7"/>
      <c r="AX451" s="7"/>
      <c r="AY451" s="7"/>
      <c r="AZ451" s="7"/>
      <c r="BA451" s="7"/>
      <c r="BB451" s="7"/>
      <c r="BC451" s="7"/>
      <c r="BD451" s="7"/>
      <c r="BG451" s="7"/>
      <c r="BH451" s="7"/>
      <c r="BI451" s="7"/>
      <c r="BJ451" s="7"/>
      <c r="BK451" s="7"/>
      <c r="BL451" s="7"/>
      <c r="BM451" s="7"/>
      <c r="BP451" s="7"/>
      <c r="BQ451" s="7"/>
      <c r="BR451" s="7"/>
      <c r="BS451" s="7"/>
      <c r="BT451" s="7"/>
      <c r="BU451" s="7"/>
      <c r="BV451" s="7"/>
      <c r="BW451" s="7"/>
    </row>
    <row r="452" spans="5:95" x14ac:dyDescent="0.2"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AF452" s="171" t="s">
        <v>2533</v>
      </c>
      <c r="AG452" s="225" t="s">
        <v>2467</v>
      </c>
      <c r="AH452" s="225" t="s">
        <v>2461</v>
      </c>
      <c r="AI452" s="225" t="s">
        <v>2462</v>
      </c>
      <c r="AJ452" s="225" t="s">
        <v>2467</v>
      </c>
      <c r="AL452" s="7"/>
      <c r="AQ452" s="7"/>
      <c r="AR452" s="7"/>
      <c r="AS452" s="7"/>
      <c r="AT452" s="7"/>
      <c r="AU452" s="7"/>
      <c r="AV452" s="7"/>
      <c r="AX452" s="7"/>
      <c r="AY452" s="7"/>
      <c r="AZ452" s="7"/>
      <c r="BA452" s="7"/>
      <c r="BB452" s="7"/>
      <c r="BC452" s="7"/>
      <c r="BD452" s="7"/>
      <c r="BG452" s="7"/>
      <c r="BH452" s="7"/>
      <c r="BI452" s="7"/>
      <c r="BJ452" s="7"/>
      <c r="BK452" s="7"/>
      <c r="BL452" s="7"/>
      <c r="BM452" s="7"/>
      <c r="BP452" s="7"/>
      <c r="BQ452" s="7"/>
      <c r="BR452" s="7"/>
      <c r="BS452" s="7"/>
      <c r="BT452" s="7"/>
      <c r="BU452" s="7"/>
      <c r="BV452" s="7"/>
      <c r="BW452" s="7"/>
    </row>
    <row r="453" spans="5:95" x14ac:dyDescent="0.2"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AF453" s="171" t="s">
        <v>2534</v>
      </c>
      <c r="AG453" s="225" t="s">
        <v>2466</v>
      </c>
      <c r="AH453" s="225" t="s">
        <v>2461</v>
      </c>
      <c r="AI453" s="225" t="s">
        <v>2462</v>
      </c>
      <c r="AJ453" s="225" t="s">
        <v>2466</v>
      </c>
      <c r="AL453" s="7"/>
      <c r="AQ453" s="7"/>
      <c r="AR453" s="7"/>
      <c r="AS453" s="7"/>
      <c r="AT453" s="7"/>
      <c r="AU453" s="7"/>
      <c r="AV453" s="7"/>
      <c r="AX453" s="7"/>
      <c r="AY453" s="7"/>
      <c r="AZ453" s="7"/>
      <c r="BA453" s="7"/>
      <c r="BB453" s="7"/>
      <c r="BC453" s="7"/>
      <c r="BD453" s="7"/>
      <c r="BG453" s="7"/>
      <c r="BH453" s="7"/>
      <c r="BI453" s="7"/>
      <c r="BJ453" s="7"/>
      <c r="BK453" s="7"/>
      <c r="BL453" s="7"/>
      <c r="BM453" s="7"/>
      <c r="BP453" s="7"/>
      <c r="BQ453" s="7"/>
      <c r="BR453" s="7"/>
      <c r="BS453" s="7"/>
      <c r="BT453" s="7"/>
      <c r="BU453" s="7"/>
      <c r="BV453" s="7"/>
      <c r="BW453" s="7"/>
    </row>
    <row r="454" spans="5:95" x14ac:dyDescent="0.2"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AF454" s="171" t="s">
        <v>2535</v>
      </c>
      <c r="AG454" s="225" t="s">
        <v>2465</v>
      </c>
      <c r="AH454" s="225" t="s">
        <v>2461</v>
      </c>
      <c r="AI454" s="225" t="s">
        <v>2462</v>
      </c>
      <c r="AJ454" s="225" t="s">
        <v>2465</v>
      </c>
      <c r="AL454" s="7"/>
      <c r="AQ454" s="7"/>
      <c r="AR454" s="7"/>
      <c r="AS454" s="7"/>
      <c r="AT454" s="7"/>
      <c r="AU454" s="7"/>
      <c r="AV454" s="7"/>
      <c r="AX454" s="7"/>
      <c r="AY454" s="7"/>
      <c r="AZ454" s="7"/>
      <c r="BA454" s="7"/>
      <c r="BB454" s="7"/>
      <c r="BC454" s="7"/>
      <c r="BD454" s="7"/>
      <c r="BG454" s="7"/>
      <c r="BH454" s="7"/>
      <c r="BI454" s="7"/>
      <c r="BJ454" s="7"/>
      <c r="BK454" s="7"/>
      <c r="BL454" s="7"/>
      <c r="BM454" s="7"/>
      <c r="BP454" s="7"/>
      <c r="BQ454" s="7"/>
      <c r="BR454" s="7"/>
      <c r="BS454" s="7"/>
      <c r="BT454" s="7"/>
      <c r="BU454" s="7"/>
      <c r="BV454" s="7"/>
      <c r="BW454" s="7"/>
    </row>
    <row r="455" spans="5:95" x14ac:dyDescent="0.2"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AF455" s="171" t="s">
        <v>2536</v>
      </c>
      <c r="AG455" s="225" t="s">
        <v>2466</v>
      </c>
      <c r="AH455" s="225" t="s">
        <v>2461</v>
      </c>
      <c r="AI455" s="225" t="s">
        <v>2462</v>
      </c>
      <c r="AJ455" s="225" t="s">
        <v>2466</v>
      </c>
      <c r="AL455" s="7"/>
      <c r="AQ455" s="7"/>
      <c r="AR455" s="7"/>
      <c r="AS455" s="7"/>
      <c r="AT455" s="7"/>
      <c r="AU455" s="7"/>
      <c r="AV455" s="7"/>
      <c r="AX455" s="7"/>
      <c r="AY455" s="7"/>
      <c r="AZ455" s="7"/>
      <c r="BA455" s="7"/>
      <c r="BB455" s="7"/>
      <c r="BC455" s="7"/>
      <c r="BD455" s="7"/>
      <c r="BG455" s="7"/>
      <c r="BH455" s="7"/>
      <c r="BI455" s="7"/>
      <c r="BJ455" s="7"/>
      <c r="BK455" s="7"/>
      <c r="BL455" s="7"/>
      <c r="BM455" s="7"/>
      <c r="BP455" s="7"/>
      <c r="BQ455" s="7"/>
      <c r="BR455" s="7"/>
      <c r="BS455" s="7"/>
      <c r="BT455" s="7"/>
      <c r="BU455" s="7"/>
      <c r="BV455" s="7"/>
      <c r="BW455" s="7"/>
    </row>
    <row r="456" spans="5:95" x14ac:dyDescent="0.2"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AF456" s="171" t="s">
        <v>2537</v>
      </c>
      <c r="AG456" s="225" t="s">
        <v>2468</v>
      </c>
      <c r="AH456" s="225" t="s">
        <v>2461</v>
      </c>
      <c r="AI456" s="225" t="s">
        <v>2462</v>
      </c>
      <c r="AJ456" s="225" t="s">
        <v>2468</v>
      </c>
      <c r="AL456" s="7"/>
      <c r="AQ456" s="7"/>
      <c r="AR456" s="7"/>
      <c r="AS456" s="7"/>
      <c r="AT456" s="7"/>
      <c r="AU456" s="7"/>
      <c r="AV456" s="7"/>
      <c r="AX456" s="7"/>
      <c r="AY456" s="7"/>
      <c r="AZ456" s="7"/>
      <c r="BA456" s="7"/>
      <c r="BB456" s="7"/>
      <c r="BC456" s="7"/>
      <c r="BD456" s="7"/>
      <c r="BG456" s="7"/>
      <c r="BH456" s="7"/>
      <c r="BI456" s="7"/>
      <c r="BJ456" s="7"/>
      <c r="BK456" s="7"/>
      <c r="BL456" s="7"/>
      <c r="BM456" s="7"/>
      <c r="BP456" s="7"/>
      <c r="BQ456" s="7"/>
      <c r="BR456" s="7"/>
      <c r="BS456" s="7"/>
      <c r="BT456" s="7"/>
      <c r="BU456" s="7"/>
      <c r="BV456" s="7"/>
      <c r="BW456" s="7"/>
    </row>
    <row r="457" spans="5:95" x14ac:dyDescent="0.2"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AF457" s="171" t="s">
        <v>2538</v>
      </c>
      <c r="AG457" s="225" t="s">
        <v>2464</v>
      </c>
      <c r="AH457" s="225" t="s">
        <v>2461</v>
      </c>
      <c r="AI457" s="225" t="s">
        <v>2462</v>
      </c>
      <c r="AJ457" s="225" t="s">
        <v>2464</v>
      </c>
      <c r="AL457" s="7"/>
      <c r="AQ457" s="7"/>
      <c r="AR457" s="7"/>
      <c r="AS457" s="7"/>
      <c r="AT457" s="7"/>
      <c r="AU457" s="7"/>
      <c r="AV457" s="7"/>
      <c r="AX457" s="7"/>
      <c r="AY457" s="7"/>
      <c r="AZ457" s="7"/>
      <c r="BA457" s="7"/>
      <c r="BB457" s="7"/>
      <c r="BC457" s="7"/>
      <c r="BD457" s="7"/>
      <c r="BG457" s="7"/>
      <c r="BH457" s="7"/>
      <c r="BI457" s="7"/>
      <c r="BJ457" s="7"/>
      <c r="BK457" s="7"/>
      <c r="BL457" s="7"/>
      <c r="BM457" s="7"/>
      <c r="BP457" s="7"/>
      <c r="BQ457" s="7"/>
      <c r="BR457" s="7"/>
      <c r="BS457" s="7"/>
      <c r="BT457" s="7"/>
      <c r="BU457" s="7"/>
      <c r="BV457" s="7"/>
      <c r="BW457" s="7"/>
    </row>
    <row r="458" spans="5:95" x14ac:dyDescent="0.2"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AF458" s="171" t="s">
        <v>2539</v>
      </c>
      <c r="AG458" s="225" t="s">
        <v>2162</v>
      </c>
      <c r="AH458" s="225" t="s">
        <v>1741</v>
      </c>
      <c r="AI458" s="225" t="s">
        <v>316</v>
      </c>
      <c r="AJ458" s="225" t="s">
        <v>1742</v>
      </c>
      <c r="AL458" s="7"/>
      <c r="AQ458" s="7"/>
      <c r="AR458" s="7"/>
      <c r="AS458" s="7"/>
      <c r="AT458" s="7"/>
      <c r="AU458" s="7"/>
      <c r="AV458" s="7"/>
      <c r="AX458" s="7"/>
      <c r="AY458" s="7"/>
      <c r="AZ458" s="7"/>
      <c r="BA458" s="7"/>
      <c r="BB458" s="7"/>
      <c r="BC458" s="7"/>
      <c r="BD458" s="7"/>
      <c r="BG458" s="7"/>
      <c r="BH458" s="7"/>
      <c r="BI458" s="7"/>
      <c r="BJ458" s="7"/>
      <c r="BK458" s="7"/>
      <c r="BL458" s="7"/>
      <c r="BM458" s="7"/>
      <c r="BP458" s="7"/>
      <c r="BQ458" s="7"/>
      <c r="BR458" s="7"/>
      <c r="BS458" s="7"/>
      <c r="BT458" s="7"/>
      <c r="BU458" s="7"/>
      <c r="BV458" s="7"/>
      <c r="BW458" s="7"/>
    </row>
    <row r="459" spans="5:95" x14ac:dyDescent="0.2"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AF459" s="171" t="s">
        <v>2540</v>
      </c>
      <c r="AG459" s="225" t="s">
        <v>2162</v>
      </c>
      <c r="AH459" s="225" t="s">
        <v>1741</v>
      </c>
      <c r="AI459" s="225" t="s">
        <v>316</v>
      </c>
      <c r="AJ459" s="225" t="s">
        <v>1742</v>
      </c>
      <c r="AL459" s="7"/>
      <c r="AQ459" s="7"/>
      <c r="AR459" s="7"/>
      <c r="AS459" s="7"/>
      <c r="AT459" s="7"/>
      <c r="AU459" s="7"/>
      <c r="AV459" s="7"/>
      <c r="AX459" s="7"/>
      <c r="AY459" s="7"/>
      <c r="AZ459" s="7"/>
      <c r="BA459" s="7"/>
      <c r="BB459" s="7"/>
      <c r="BC459" s="7"/>
      <c r="BD459" s="7"/>
      <c r="BG459" s="7"/>
      <c r="BH459" s="7"/>
      <c r="BI459" s="7"/>
      <c r="BJ459" s="7"/>
      <c r="BK459" s="7"/>
      <c r="BL459" s="7"/>
      <c r="BM459" s="7"/>
      <c r="BP459" s="7"/>
      <c r="BQ459" s="7"/>
      <c r="BR459" s="7"/>
      <c r="BS459" s="7"/>
      <c r="BT459" s="7"/>
      <c r="BU459" s="7"/>
      <c r="BV459" s="7"/>
      <c r="BW459" s="7"/>
    </row>
    <row r="460" spans="5:95" x14ac:dyDescent="0.2"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AF460" s="171" t="s">
        <v>2541</v>
      </c>
      <c r="AG460" s="225" t="s">
        <v>2162</v>
      </c>
      <c r="AH460" s="225" t="s">
        <v>1741</v>
      </c>
      <c r="AI460" s="225" t="s">
        <v>316</v>
      </c>
      <c r="AJ460" s="225" t="s">
        <v>1742</v>
      </c>
      <c r="AL460" s="7"/>
      <c r="AQ460" s="7"/>
      <c r="AR460" s="7"/>
      <c r="AS460" s="7"/>
      <c r="AT460" s="7"/>
      <c r="AU460" s="7"/>
      <c r="AV460" s="7"/>
      <c r="AX460" s="7"/>
      <c r="AY460" s="7"/>
      <c r="AZ460" s="7"/>
      <c r="BA460" s="7"/>
      <c r="BB460" s="7"/>
      <c r="BC460" s="7"/>
      <c r="BD460" s="7"/>
      <c r="BG460" s="7"/>
      <c r="BH460" s="7"/>
      <c r="BI460" s="7"/>
      <c r="BJ460" s="7"/>
      <c r="BK460" s="7"/>
      <c r="BL460" s="7"/>
      <c r="BM460" s="7"/>
      <c r="BP460" s="7"/>
      <c r="BQ460" s="7"/>
      <c r="BR460" s="7"/>
      <c r="BS460" s="7"/>
      <c r="BT460" s="7"/>
      <c r="BU460" s="7"/>
      <c r="BV460" s="7"/>
      <c r="BW460" s="7"/>
    </row>
    <row r="461" spans="5:95" x14ac:dyDescent="0.2"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AF461" s="171" t="s">
        <v>2542</v>
      </c>
      <c r="AG461" s="225" t="s">
        <v>316</v>
      </c>
      <c r="AH461" s="225" t="s">
        <v>1741</v>
      </c>
      <c r="AI461" s="225" t="s">
        <v>316</v>
      </c>
      <c r="AJ461" s="225" t="s">
        <v>1742</v>
      </c>
      <c r="AL461" s="7"/>
      <c r="AQ461" s="7"/>
      <c r="AR461" s="7"/>
      <c r="AS461" s="7"/>
      <c r="AT461" s="7"/>
      <c r="AU461" s="7"/>
      <c r="AV461" s="7"/>
      <c r="AX461" s="7"/>
      <c r="AY461" s="7"/>
      <c r="AZ461" s="7"/>
      <c r="BA461" s="7"/>
      <c r="BB461" s="7"/>
      <c r="BC461" s="7"/>
      <c r="BD461" s="7"/>
      <c r="BG461" s="7"/>
      <c r="BH461" s="7"/>
      <c r="BI461" s="7"/>
      <c r="BJ461" s="7"/>
      <c r="BK461" s="7"/>
      <c r="BL461" s="7"/>
      <c r="BM461" s="7"/>
      <c r="BP461" s="7"/>
      <c r="BQ461" s="7"/>
      <c r="BR461" s="7"/>
      <c r="BS461" s="7"/>
      <c r="BT461" s="7"/>
      <c r="BU461" s="7"/>
      <c r="BV461" s="7"/>
      <c r="BW461" s="7"/>
    </row>
    <row r="462" spans="5:95" x14ac:dyDescent="0.2"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AF462" s="171" t="s">
        <v>2543</v>
      </c>
      <c r="AG462" s="225" t="s">
        <v>316</v>
      </c>
      <c r="AH462" s="225" t="s">
        <v>1741</v>
      </c>
      <c r="AI462" s="225" t="s">
        <v>316</v>
      </c>
      <c r="AJ462" s="225" t="s">
        <v>1742</v>
      </c>
      <c r="AL462" s="7"/>
      <c r="AQ462" s="7"/>
      <c r="AR462" s="7"/>
      <c r="AS462" s="7"/>
      <c r="AT462" s="7"/>
      <c r="AU462" s="7"/>
      <c r="AV462" s="7"/>
      <c r="AX462" s="7"/>
      <c r="AY462" s="7"/>
      <c r="AZ462" s="7"/>
      <c r="BA462" s="7"/>
      <c r="BB462" s="7"/>
      <c r="BC462" s="7"/>
      <c r="BD462" s="7"/>
      <c r="BG462" s="7"/>
      <c r="BH462" s="7"/>
      <c r="BI462" s="7"/>
      <c r="BJ462" s="7"/>
      <c r="BK462" s="7"/>
      <c r="BL462" s="7"/>
      <c r="BM462" s="7"/>
      <c r="BP462" s="7"/>
      <c r="BQ462" s="7"/>
      <c r="BR462" s="7"/>
      <c r="BS462" s="7"/>
      <c r="BT462" s="7"/>
      <c r="BU462" s="7"/>
      <c r="BV462" s="7"/>
      <c r="BW462" s="7"/>
    </row>
    <row r="463" spans="5:95" x14ac:dyDescent="0.2"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AF463" s="171" t="s">
        <v>2544</v>
      </c>
      <c r="AG463" s="225" t="s">
        <v>2162</v>
      </c>
      <c r="AH463" s="225" t="s">
        <v>1741</v>
      </c>
      <c r="AI463" s="225" t="s">
        <v>316</v>
      </c>
      <c r="AJ463" s="225" t="s">
        <v>1742</v>
      </c>
      <c r="AL463" s="7"/>
      <c r="AQ463" s="7"/>
      <c r="AR463" s="7"/>
      <c r="AS463" s="7"/>
      <c r="AT463" s="7"/>
      <c r="AU463" s="7"/>
      <c r="AV463" s="7"/>
      <c r="AX463" s="7"/>
      <c r="AY463" s="7"/>
      <c r="AZ463" s="7"/>
      <c r="BA463" s="7"/>
      <c r="BB463" s="7"/>
      <c r="BC463" s="7"/>
      <c r="BD463" s="7"/>
      <c r="BG463" s="7"/>
      <c r="BH463" s="7"/>
      <c r="BI463" s="7"/>
      <c r="BJ463" s="7"/>
      <c r="BK463" s="7"/>
      <c r="BL463" s="7"/>
      <c r="BM463" s="7"/>
      <c r="BP463" s="7"/>
      <c r="BQ463" s="7"/>
      <c r="BR463" s="7"/>
      <c r="BS463" s="7"/>
      <c r="BT463" s="7"/>
      <c r="BU463" s="7"/>
      <c r="BV463" s="7"/>
      <c r="BW463" s="7"/>
    </row>
    <row r="464" spans="5:95" x14ac:dyDescent="0.2"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AF464" s="171" t="s">
        <v>2545</v>
      </c>
      <c r="AG464" s="225" t="s">
        <v>2358</v>
      </c>
      <c r="AH464" s="225" t="s">
        <v>197</v>
      </c>
      <c r="AI464" s="225" t="s">
        <v>101</v>
      </c>
      <c r="AJ464" s="225" t="s">
        <v>2358</v>
      </c>
      <c r="AL464" s="7"/>
      <c r="AQ464" s="7"/>
      <c r="AR464" s="7"/>
      <c r="AS464" s="7"/>
      <c r="AT464" s="7"/>
      <c r="AU464" s="7"/>
      <c r="AV464" s="7"/>
      <c r="AX464" s="7"/>
      <c r="AY464" s="7"/>
      <c r="AZ464" s="7"/>
      <c r="BA464" s="7"/>
      <c r="BB464" s="7"/>
      <c r="BC464" s="7"/>
      <c r="BD464" s="7"/>
      <c r="BG464" s="7"/>
      <c r="BH464" s="7"/>
      <c r="BI464" s="7"/>
      <c r="BJ464" s="7"/>
      <c r="BK464" s="7"/>
      <c r="BL464" s="7"/>
      <c r="BM464" s="7"/>
      <c r="BP464" s="7"/>
      <c r="BQ464" s="7"/>
      <c r="BR464" s="7"/>
      <c r="BS464" s="7"/>
      <c r="BT464" s="7"/>
      <c r="BU464" s="7"/>
      <c r="BV464" s="7"/>
      <c r="BW464" s="7"/>
    </row>
    <row r="465" spans="5:75" x14ac:dyDescent="0.2"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AF465" s="171" t="s">
        <v>2546</v>
      </c>
      <c r="AG465" s="225" t="s">
        <v>316</v>
      </c>
      <c r="AH465" s="225" t="s">
        <v>1741</v>
      </c>
      <c r="AI465" s="225" t="s">
        <v>316</v>
      </c>
      <c r="AJ465" s="225" t="s">
        <v>1742</v>
      </c>
      <c r="AL465" s="7"/>
      <c r="AQ465" s="7"/>
      <c r="AR465" s="7"/>
      <c r="AS465" s="7"/>
      <c r="AT465" s="7"/>
      <c r="AU465" s="7"/>
      <c r="AV465" s="7"/>
      <c r="AX465" s="7"/>
      <c r="AY465" s="7"/>
      <c r="AZ465" s="7"/>
      <c r="BA465" s="7"/>
      <c r="BB465" s="7"/>
      <c r="BC465" s="7"/>
      <c r="BD465" s="7"/>
      <c r="BG465" s="7"/>
      <c r="BH465" s="7"/>
      <c r="BI465" s="7"/>
      <c r="BJ465" s="7"/>
      <c r="BK465" s="7"/>
      <c r="BL465" s="7"/>
      <c r="BM465" s="7"/>
      <c r="BP465" s="7"/>
      <c r="BQ465" s="7"/>
      <c r="BR465" s="7"/>
      <c r="BS465" s="7"/>
      <c r="BT465" s="7"/>
      <c r="BU465" s="7"/>
      <c r="BV465" s="7"/>
      <c r="BW465" s="7"/>
    </row>
    <row r="466" spans="5:75" x14ac:dyDescent="0.2"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AF466" s="171" t="s">
        <v>2547</v>
      </c>
      <c r="AG466" s="225" t="s">
        <v>316</v>
      </c>
      <c r="AH466" s="225" t="s">
        <v>1741</v>
      </c>
      <c r="AI466" s="225" t="s">
        <v>316</v>
      </c>
      <c r="AJ466" s="225" t="s">
        <v>1742</v>
      </c>
      <c r="AL466" s="7"/>
      <c r="AQ466" s="7"/>
      <c r="AR466" s="7"/>
      <c r="AS466" s="7"/>
      <c r="AT466" s="7"/>
      <c r="AU466" s="7"/>
      <c r="AV466" s="7"/>
      <c r="AX466" s="7"/>
      <c r="AY466" s="7"/>
      <c r="AZ466" s="7"/>
      <c r="BA466" s="7"/>
      <c r="BB466" s="7"/>
      <c r="BC466" s="7"/>
      <c r="BD466" s="7"/>
      <c r="BG466" s="7"/>
      <c r="BH466" s="7"/>
      <c r="BI466" s="7"/>
      <c r="BJ466" s="7"/>
      <c r="BK466" s="7"/>
      <c r="BL466" s="7"/>
      <c r="BM466" s="7"/>
      <c r="BP466" s="7"/>
      <c r="BQ466" s="7"/>
      <c r="BR466" s="7"/>
      <c r="BS466" s="7"/>
      <c r="BT466" s="7"/>
      <c r="BU466" s="7"/>
      <c r="BV466" s="7"/>
      <c r="BW466" s="7"/>
    </row>
    <row r="467" spans="5:75" x14ac:dyDescent="0.2"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AF467" s="171" t="s">
        <v>2548</v>
      </c>
      <c r="AG467" s="225" t="s">
        <v>316</v>
      </c>
      <c r="AH467" s="225" t="s">
        <v>1741</v>
      </c>
      <c r="AI467" s="225" t="s">
        <v>316</v>
      </c>
      <c r="AJ467" s="225" t="s">
        <v>1742</v>
      </c>
      <c r="AL467" s="7"/>
      <c r="AQ467" s="7"/>
      <c r="AR467" s="7"/>
      <c r="AS467" s="7"/>
      <c r="AT467" s="7"/>
      <c r="AU467" s="7"/>
      <c r="AV467" s="7"/>
      <c r="AX467" s="7"/>
      <c r="AY467" s="7"/>
      <c r="AZ467" s="7"/>
      <c r="BA467" s="7"/>
      <c r="BB467" s="7"/>
      <c r="BC467" s="7"/>
      <c r="BD467" s="7"/>
      <c r="BG467" s="7"/>
      <c r="BH467" s="7"/>
      <c r="BI467" s="7"/>
      <c r="BJ467" s="7"/>
      <c r="BK467" s="7"/>
      <c r="BL467" s="7"/>
      <c r="BM467" s="7"/>
      <c r="BP467" s="7"/>
      <c r="BQ467" s="7"/>
      <c r="BR467" s="7"/>
      <c r="BS467" s="7"/>
      <c r="BT467" s="7"/>
      <c r="BU467" s="7"/>
      <c r="BV467" s="7"/>
      <c r="BW467" s="7"/>
    </row>
    <row r="468" spans="5:75" x14ac:dyDescent="0.2"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AF468" s="171" t="s">
        <v>2549</v>
      </c>
      <c r="AG468" s="225" t="s">
        <v>316</v>
      </c>
      <c r="AH468" s="225" t="s">
        <v>1741</v>
      </c>
      <c r="AI468" s="225" t="s">
        <v>316</v>
      </c>
      <c r="AJ468" s="225" t="s">
        <v>1742</v>
      </c>
      <c r="AL468" s="7"/>
      <c r="AQ468" s="7"/>
      <c r="AR468" s="7"/>
      <c r="AS468" s="7"/>
      <c r="AT468" s="7"/>
      <c r="AU468" s="7"/>
      <c r="AV468" s="7"/>
      <c r="AX468" s="7"/>
      <c r="AY468" s="7"/>
      <c r="AZ468" s="7"/>
      <c r="BA468" s="7"/>
      <c r="BB468" s="7"/>
      <c r="BC468" s="7"/>
      <c r="BD468" s="7"/>
      <c r="BG468" s="7"/>
      <c r="BH468" s="7"/>
      <c r="BI468" s="7"/>
      <c r="BJ468" s="7"/>
      <c r="BK468" s="7"/>
      <c r="BL468" s="7"/>
      <c r="BM468" s="7"/>
      <c r="BP468" s="7"/>
      <c r="BQ468" s="7"/>
      <c r="BR468" s="7"/>
      <c r="BS468" s="7"/>
      <c r="BT468" s="7"/>
      <c r="BU468" s="7"/>
      <c r="BV468" s="7"/>
      <c r="BW468" s="7"/>
    </row>
    <row r="469" spans="5:75" ht="11.25" customHeight="1" x14ac:dyDescent="0.2"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AF469" s="171" t="s">
        <v>2550</v>
      </c>
      <c r="AG469" s="225" t="s">
        <v>316</v>
      </c>
      <c r="AH469" s="225" t="s">
        <v>1741</v>
      </c>
      <c r="AI469" s="225" t="s">
        <v>316</v>
      </c>
      <c r="AJ469" s="225" t="s">
        <v>1742</v>
      </c>
      <c r="AL469" s="7"/>
      <c r="AQ469" s="7"/>
      <c r="AR469" s="7"/>
      <c r="AS469" s="7"/>
      <c r="AT469" s="7"/>
      <c r="AU469" s="7"/>
      <c r="AV469" s="7"/>
      <c r="AX469" s="7"/>
      <c r="AY469" s="7"/>
      <c r="AZ469" s="7"/>
      <c r="BA469" s="7"/>
      <c r="BB469" s="7"/>
      <c r="BC469" s="7"/>
      <c r="BD469" s="7"/>
      <c r="BG469" s="7"/>
      <c r="BH469" s="7"/>
      <c r="BI469" s="7"/>
      <c r="BJ469" s="7"/>
      <c r="BK469" s="7"/>
      <c r="BL469" s="7"/>
      <c r="BM469" s="7"/>
      <c r="BP469" s="7"/>
      <c r="BQ469" s="7"/>
      <c r="BR469" s="7"/>
      <c r="BS469" s="7"/>
      <c r="BT469" s="7"/>
      <c r="BU469" s="7"/>
      <c r="BV469" s="7"/>
      <c r="BW469" s="7"/>
    </row>
    <row r="470" spans="5:75" ht="11.25" customHeight="1" x14ac:dyDescent="0.2"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AF470" s="171" t="s">
        <v>2551</v>
      </c>
      <c r="AG470" s="225" t="s">
        <v>2162</v>
      </c>
      <c r="AH470" s="225" t="s">
        <v>1741</v>
      </c>
      <c r="AI470" s="225" t="s">
        <v>316</v>
      </c>
      <c r="AJ470" s="225" t="s">
        <v>1742</v>
      </c>
      <c r="AL470" s="7"/>
      <c r="AQ470" s="7"/>
      <c r="AR470" s="7"/>
      <c r="AS470" s="7"/>
      <c r="AT470" s="7"/>
      <c r="AU470" s="7"/>
      <c r="AV470" s="7"/>
      <c r="AX470" s="7"/>
      <c r="AY470" s="7"/>
      <c r="AZ470" s="7"/>
      <c r="BA470" s="7"/>
      <c r="BB470" s="7"/>
      <c r="BC470" s="7"/>
      <c r="BD470" s="7"/>
      <c r="BG470" s="7"/>
      <c r="BH470" s="7"/>
      <c r="BI470" s="7"/>
      <c r="BJ470" s="7"/>
      <c r="BK470" s="7"/>
      <c r="BL470" s="7"/>
      <c r="BM470" s="7"/>
      <c r="BP470" s="7"/>
      <c r="BQ470" s="7"/>
      <c r="BR470" s="7"/>
      <c r="BS470" s="7"/>
      <c r="BT470" s="7"/>
      <c r="BU470" s="7"/>
      <c r="BV470" s="7"/>
      <c r="BW470" s="7"/>
    </row>
    <row r="471" spans="5:75" x14ac:dyDescent="0.2"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AF471" s="171" t="s">
        <v>2552</v>
      </c>
      <c r="AG471" s="225" t="s">
        <v>2162</v>
      </c>
      <c r="AH471" s="225" t="s">
        <v>1741</v>
      </c>
      <c r="AI471" s="225" t="s">
        <v>316</v>
      </c>
      <c r="AJ471" s="225" t="s">
        <v>1742</v>
      </c>
      <c r="AL471" s="7"/>
      <c r="AQ471" s="7"/>
      <c r="AR471" s="7"/>
      <c r="AS471" s="7"/>
      <c r="AT471" s="7"/>
      <c r="AU471" s="7"/>
      <c r="AV471" s="7"/>
      <c r="AX471" s="7"/>
      <c r="AY471" s="7"/>
      <c r="AZ471" s="7"/>
      <c r="BA471" s="7"/>
      <c r="BB471" s="7"/>
      <c r="BC471" s="7"/>
      <c r="BD471" s="7"/>
      <c r="BG471" s="7"/>
      <c r="BH471" s="7"/>
      <c r="BI471" s="7"/>
      <c r="BJ471" s="7"/>
      <c r="BK471" s="7"/>
      <c r="BL471" s="7"/>
      <c r="BM471" s="7"/>
      <c r="BP471" s="7"/>
      <c r="BQ471" s="7"/>
      <c r="BR471" s="7"/>
      <c r="BS471" s="7"/>
      <c r="BT471" s="7"/>
      <c r="BU471" s="7"/>
      <c r="BV471" s="7"/>
      <c r="BW471" s="7"/>
    </row>
    <row r="472" spans="5:75" x14ac:dyDescent="0.2"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AF472" s="171" t="s">
        <v>2553</v>
      </c>
      <c r="AG472" s="225" t="s">
        <v>316</v>
      </c>
      <c r="AH472" s="225" t="s">
        <v>1741</v>
      </c>
      <c r="AI472" s="225" t="s">
        <v>316</v>
      </c>
      <c r="AJ472" s="225" t="s">
        <v>1742</v>
      </c>
      <c r="AL472" s="7"/>
      <c r="AQ472" s="7"/>
      <c r="AR472" s="7"/>
      <c r="AS472" s="7"/>
      <c r="AT472" s="7"/>
      <c r="AU472" s="7"/>
      <c r="AV472" s="7"/>
      <c r="AX472" s="7"/>
      <c r="AY472" s="7"/>
      <c r="AZ472" s="7"/>
      <c r="BA472" s="7"/>
      <c r="BB472" s="7"/>
      <c r="BC472" s="7"/>
      <c r="BD472" s="7"/>
      <c r="BG472" s="7"/>
      <c r="BH472" s="7"/>
      <c r="BI472" s="7"/>
      <c r="BJ472" s="7"/>
      <c r="BK472" s="7"/>
      <c r="BL472" s="7"/>
      <c r="BM472" s="7"/>
      <c r="BP472" s="7"/>
      <c r="BQ472" s="7"/>
      <c r="BR472" s="7"/>
      <c r="BS472" s="7"/>
      <c r="BT472" s="7"/>
      <c r="BU472" s="7"/>
      <c r="BV472" s="7"/>
      <c r="BW472" s="7"/>
    </row>
    <row r="473" spans="5:75" x14ac:dyDescent="0.2"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AF473" s="171" t="s">
        <v>0</v>
      </c>
      <c r="AG473" s="225" t="s">
        <v>2554</v>
      </c>
      <c r="AH473" s="225" t="s">
        <v>1741</v>
      </c>
      <c r="AI473" s="225" t="s">
        <v>316</v>
      </c>
      <c r="AJ473" s="225" t="s">
        <v>1742</v>
      </c>
      <c r="AL473" s="7"/>
      <c r="AQ473" s="7"/>
      <c r="AR473" s="7"/>
      <c r="AS473" s="7"/>
      <c r="AT473" s="7"/>
      <c r="AU473" s="7"/>
      <c r="AV473" s="7"/>
      <c r="AX473" s="7"/>
      <c r="AY473" s="7"/>
      <c r="AZ473" s="7"/>
      <c r="BA473" s="7"/>
      <c r="BB473" s="7"/>
      <c r="BC473" s="7"/>
      <c r="BD473" s="7"/>
      <c r="BG473" s="7"/>
      <c r="BH473" s="7"/>
      <c r="BI473" s="7"/>
      <c r="BJ473" s="7"/>
      <c r="BK473" s="7"/>
      <c r="BL473" s="7"/>
      <c r="BM473" s="7"/>
      <c r="BP473" s="7"/>
      <c r="BQ473" s="7"/>
      <c r="BR473" s="7"/>
      <c r="BS473" s="7"/>
      <c r="BT473" s="7"/>
      <c r="BU473" s="7"/>
      <c r="BV473" s="7"/>
      <c r="BW473" s="7"/>
    </row>
    <row r="474" spans="5:75" x14ac:dyDescent="0.2"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AF474" s="171" t="s">
        <v>2555</v>
      </c>
      <c r="AG474" s="225" t="s">
        <v>2554</v>
      </c>
      <c r="AH474" s="225" t="s">
        <v>1741</v>
      </c>
      <c r="AI474" s="225" t="s">
        <v>316</v>
      </c>
      <c r="AJ474" s="225" t="s">
        <v>1742</v>
      </c>
      <c r="AL474" s="7"/>
      <c r="AQ474" s="7"/>
      <c r="AR474" s="7"/>
      <c r="AS474" s="7"/>
      <c r="AT474" s="7"/>
      <c r="AU474" s="7"/>
      <c r="AV474" s="7"/>
      <c r="AX474" s="7"/>
      <c r="AY474" s="7"/>
      <c r="AZ474" s="7"/>
      <c r="BA474" s="7"/>
      <c r="BB474" s="7"/>
      <c r="BC474" s="7"/>
      <c r="BD474" s="7"/>
      <c r="BG474" s="7"/>
      <c r="BH474" s="7"/>
      <c r="BI474" s="7"/>
      <c r="BJ474" s="7"/>
      <c r="BK474" s="7"/>
      <c r="BL474" s="7"/>
      <c r="BM474" s="7"/>
      <c r="BP474" s="7"/>
      <c r="BQ474" s="7"/>
      <c r="BR474" s="7"/>
      <c r="BS474" s="7"/>
      <c r="BT474" s="7"/>
      <c r="BU474" s="7"/>
      <c r="BV474" s="7"/>
      <c r="BW474" s="7"/>
    </row>
    <row r="475" spans="5:75" x14ac:dyDescent="0.2"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AF475" s="171" t="s">
        <v>2556</v>
      </c>
      <c r="AG475" s="225" t="s">
        <v>316</v>
      </c>
      <c r="AH475" s="225" t="s">
        <v>1741</v>
      </c>
      <c r="AI475" s="225" t="s">
        <v>316</v>
      </c>
      <c r="AJ475" s="225" t="s">
        <v>1742</v>
      </c>
      <c r="AL475" s="7"/>
      <c r="AQ475" s="7"/>
      <c r="AR475" s="7"/>
      <c r="AS475" s="7"/>
      <c r="AT475" s="7"/>
      <c r="AU475" s="7"/>
      <c r="AV475" s="7"/>
      <c r="AX475" s="7"/>
      <c r="AY475" s="7"/>
      <c r="AZ475" s="7"/>
      <c r="BA475" s="7"/>
      <c r="BB475" s="7"/>
      <c r="BC475" s="7"/>
      <c r="BD475" s="7"/>
      <c r="BG475" s="7"/>
      <c r="BH475" s="7"/>
      <c r="BI475" s="7"/>
      <c r="BJ475" s="7"/>
      <c r="BK475" s="7"/>
      <c r="BL475" s="7"/>
      <c r="BM475" s="7"/>
      <c r="BP475" s="7"/>
      <c r="BQ475" s="7"/>
      <c r="BR475" s="7"/>
      <c r="BS475" s="7"/>
      <c r="BT475" s="7"/>
      <c r="BU475" s="7"/>
      <c r="BV475" s="7"/>
      <c r="BW475" s="7"/>
    </row>
    <row r="476" spans="5:75" x14ac:dyDescent="0.2"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AF476" s="171" t="s">
        <v>2557</v>
      </c>
      <c r="AG476" s="225" t="s">
        <v>316</v>
      </c>
      <c r="AH476" s="225" t="s">
        <v>1741</v>
      </c>
      <c r="AI476" s="225" t="s">
        <v>316</v>
      </c>
      <c r="AJ476" s="225" t="s">
        <v>1742</v>
      </c>
      <c r="AL476" s="7"/>
      <c r="AQ476" s="7"/>
      <c r="AR476" s="7"/>
      <c r="AS476" s="7"/>
      <c r="AT476" s="7"/>
      <c r="AU476" s="7"/>
      <c r="AV476" s="7"/>
      <c r="AX476" s="7"/>
      <c r="AY476" s="7"/>
      <c r="AZ476" s="7"/>
      <c r="BA476" s="7"/>
      <c r="BB476" s="7"/>
      <c r="BC476" s="7"/>
      <c r="BD476" s="7"/>
      <c r="BG476" s="7"/>
      <c r="BH476" s="7"/>
      <c r="BI476" s="7"/>
      <c r="BJ476" s="7"/>
      <c r="BK476" s="7"/>
      <c r="BL476" s="7"/>
      <c r="BM476" s="7"/>
      <c r="BP476" s="7"/>
      <c r="BQ476" s="7"/>
      <c r="BR476" s="7"/>
      <c r="BS476" s="7"/>
      <c r="BT476" s="7"/>
      <c r="BU476" s="7"/>
      <c r="BV476" s="7"/>
      <c r="BW476" s="7"/>
    </row>
    <row r="477" spans="5:75" x14ac:dyDescent="0.2"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AF477" s="171" t="s">
        <v>2558</v>
      </c>
      <c r="AG477" s="225" t="s">
        <v>316</v>
      </c>
      <c r="AH477" s="225" t="s">
        <v>1741</v>
      </c>
      <c r="AI477" s="225" t="s">
        <v>316</v>
      </c>
      <c r="AJ477" s="225" t="s">
        <v>1742</v>
      </c>
      <c r="AL477" s="7"/>
      <c r="AQ477" s="7"/>
      <c r="AR477" s="7"/>
      <c r="AS477" s="7"/>
      <c r="AT477" s="7"/>
      <c r="AU477" s="7"/>
      <c r="AV477" s="7"/>
      <c r="AX477" s="7"/>
      <c r="AY477" s="7"/>
      <c r="AZ477" s="7"/>
      <c r="BA477" s="7"/>
      <c r="BB477" s="7"/>
      <c r="BC477" s="7"/>
      <c r="BD477" s="7"/>
      <c r="BG477" s="7"/>
      <c r="BH477" s="7"/>
      <c r="BI477" s="7"/>
      <c r="BJ477" s="7"/>
      <c r="BK477" s="7"/>
      <c r="BL477" s="7"/>
      <c r="BM477" s="7"/>
      <c r="BP477" s="7"/>
      <c r="BQ477" s="7"/>
      <c r="BR477" s="7"/>
      <c r="BS477" s="7"/>
      <c r="BT477" s="7"/>
      <c r="BU477" s="7"/>
      <c r="BV477" s="7"/>
      <c r="BW477" s="7"/>
    </row>
    <row r="478" spans="5:75" x14ac:dyDescent="0.2"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AF478" s="171" t="s">
        <v>2559</v>
      </c>
      <c r="AG478" s="225" t="s">
        <v>316</v>
      </c>
      <c r="AH478" s="225" t="s">
        <v>1741</v>
      </c>
      <c r="AI478" s="225" t="s">
        <v>316</v>
      </c>
      <c r="AJ478" s="225" t="s">
        <v>1742</v>
      </c>
      <c r="AL478" s="7"/>
      <c r="AQ478" s="7"/>
      <c r="AR478" s="7"/>
      <c r="AS478" s="7"/>
      <c r="AT478" s="7"/>
      <c r="AU478" s="7"/>
      <c r="AV478" s="7"/>
      <c r="AX478" s="7"/>
      <c r="AY478" s="7"/>
      <c r="AZ478" s="7"/>
      <c r="BA478" s="7"/>
      <c r="BB478" s="7"/>
      <c r="BC478" s="7"/>
      <c r="BD478" s="7"/>
      <c r="BG478" s="7"/>
      <c r="BH478" s="7"/>
      <c r="BI478" s="7"/>
      <c r="BJ478" s="7"/>
      <c r="BK478" s="7"/>
      <c r="BL478" s="7"/>
      <c r="BM478" s="7"/>
      <c r="BP478" s="7"/>
      <c r="BQ478" s="7"/>
      <c r="BR478" s="7"/>
      <c r="BS478" s="7"/>
      <c r="BT478" s="7"/>
      <c r="BU478" s="7"/>
      <c r="BV478" s="7"/>
      <c r="BW478" s="7"/>
    </row>
    <row r="479" spans="5:75" x14ac:dyDescent="0.2"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AF479" s="171" t="s">
        <v>2560</v>
      </c>
      <c r="AG479" s="225" t="s">
        <v>316</v>
      </c>
      <c r="AH479" s="225" t="s">
        <v>1741</v>
      </c>
      <c r="AI479" s="225" t="s">
        <v>316</v>
      </c>
      <c r="AJ479" s="225" t="s">
        <v>1742</v>
      </c>
      <c r="AL479" s="7"/>
      <c r="AQ479" s="7"/>
      <c r="AR479" s="7"/>
      <c r="AS479" s="7"/>
      <c r="AT479" s="7"/>
      <c r="AU479" s="7"/>
      <c r="AV479" s="7"/>
      <c r="AX479" s="7"/>
      <c r="AY479" s="7"/>
      <c r="AZ479" s="7"/>
      <c r="BA479" s="7"/>
      <c r="BB479" s="7"/>
      <c r="BC479" s="7"/>
      <c r="BD479" s="7"/>
      <c r="BG479" s="7"/>
      <c r="BH479" s="7"/>
      <c r="BI479" s="7"/>
      <c r="BJ479" s="7"/>
      <c r="BK479" s="7"/>
      <c r="BL479" s="7"/>
      <c r="BM479" s="7"/>
      <c r="BP479" s="7"/>
      <c r="BQ479" s="7"/>
      <c r="BR479" s="7"/>
      <c r="BS479" s="7"/>
      <c r="BT479" s="7"/>
      <c r="BU479" s="7"/>
      <c r="BV479" s="7"/>
      <c r="BW479" s="7"/>
    </row>
    <row r="480" spans="5:75" x14ac:dyDescent="0.2"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AF480" s="171" t="s">
        <v>2561</v>
      </c>
      <c r="AG480" s="225" t="s">
        <v>2162</v>
      </c>
      <c r="AH480" s="225" t="s">
        <v>1741</v>
      </c>
      <c r="AI480" s="225" t="s">
        <v>316</v>
      </c>
      <c r="AJ480" s="225" t="s">
        <v>1742</v>
      </c>
      <c r="AL480" s="7"/>
      <c r="AQ480" s="7"/>
      <c r="AR480" s="7"/>
      <c r="AS480" s="7"/>
      <c r="AT480" s="7"/>
      <c r="AU480" s="7"/>
      <c r="AV480" s="7"/>
      <c r="AX480" s="7"/>
      <c r="AY480" s="7"/>
      <c r="AZ480" s="7"/>
      <c r="BA480" s="7"/>
      <c r="BB480" s="7"/>
      <c r="BC480" s="7"/>
      <c r="BD480" s="7"/>
      <c r="BG480" s="7"/>
      <c r="BH480" s="7"/>
      <c r="BI480" s="7"/>
      <c r="BJ480" s="7"/>
      <c r="BK480" s="7"/>
      <c r="BL480" s="7"/>
      <c r="BM480" s="7"/>
      <c r="BP480" s="7"/>
      <c r="BQ480" s="7"/>
      <c r="BR480" s="7"/>
      <c r="BS480" s="7"/>
      <c r="BT480" s="7"/>
      <c r="BU480" s="7"/>
      <c r="BV480" s="7"/>
      <c r="BW480" s="7"/>
    </row>
    <row r="481" spans="5:75" x14ac:dyDescent="0.2"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AF481" s="171" t="s">
        <v>2562</v>
      </c>
      <c r="AG481" s="225" t="s">
        <v>2444</v>
      </c>
      <c r="AH481" s="225" t="s">
        <v>2361</v>
      </c>
      <c r="AI481" s="225" t="s">
        <v>105</v>
      </c>
      <c r="AJ481" s="225" t="s">
        <v>2362</v>
      </c>
      <c r="AL481" s="7"/>
      <c r="AQ481" s="7"/>
      <c r="AR481" s="7"/>
      <c r="AS481" s="7"/>
      <c r="AT481" s="7"/>
      <c r="AU481" s="7"/>
      <c r="AV481" s="7"/>
      <c r="AX481" s="7"/>
      <c r="AY481" s="7"/>
      <c r="AZ481" s="7"/>
      <c r="BA481" s="7"/>
      <c r="BB481" s="7"/>
      <c r="BC481" s="7"/>
      <c r="BD481" s="7"/>
      <c r="BG481" s="7"/>
      <c r="BH481" s="7"/>
      <c r="BI481" s="7"/>
      <c r="BJ481" s="7"/>
      <c r="BK481" s="7"/>
      <c r="BL481" s="7"/>
      <c r="BM481" s="7"/>
      <c r="BP481" s="7"/>
      <c r="BQ481" s="7"/>
      <c r="BR481" s="7"/>
      <c r="BS481" s="7"/>
      <c r="BT481" s="7"/>
      <c r="BU481" s="7"/>
      <c r="BV481" s="7"/>
      <c r="BW481" s="7"/>
    </row>
    <row r="482" spans="5:75" x14ac:dyDescent="0.2"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AF482" s="171" t="s">
        <v>2563</v>
      </c>
      <c r="AG482" s="225" t="s">
        <v>2430</v>
      </c>
      <c r="AH482" s="225" t="s">
        <v>2361</v>
      </c>
      <c r="AI482" s="225" t="s">
        <v>105</v>
      </c>
      <c r="AJ482" s="225" t="s">
        <v>2362</v>
      </c>
      <c r="AL482" s="7"/>
      <c r="AQ482" s="7"/>
      <c r="AR482" s="7"/>
      <c r="AS482" s="7"/>
      <c r="AT482" s="7"/>
      <c r="AU482" s="7"/>
      <c r="AV482" s="7"/>
      <c r="AX482" s="7"/>
      <c r="AY482" s="7"/>
      <c r="AZ482" s="7"/>
      <c r="BA482" s="7"/>
      <c r="BB482" s="7"/>
      <c r="BC482" s="7"/>
      <c r="BD482" s="7"/>
      <c r="BG482" s="7"/>
      <c r="BH482" s="7"/>
      <c r="BI482" s="7"/>
      <c r="BJ482" s="7"/>
      <c r="BK482" s="7"/>
      <c r="BL482" s="7"/>
      <c r="BM482" s="7"/>
      <c r="BP482" s="7"/>
      <c r="BQ482" s="7"/>
      <c r="BR482" s="7"/>
      <c r="BS482" s="7"/>
      <c r="BT482" s="7"/>
      <c r="BU482" s="7"/>
      <c r="BV482" s="7"/>
      <c r="BW482" s="7"/>
    </row>
    <row r="483" spans="5:75" x14ac:dyDescent="0.2"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AF483" s="171" t="s">
        <v>2564</v>
      </c>
      <c r="AG483" s="225" t="s">
        <v>2430</v>
      </c>
      <c r="AH483" s="225" t="s">
        <v>2361</v>
      </c>
      <c r="AI483" s="225" t="s">
        <v>105</v>
      </c>
      <c r="AJ483" s="225" t="s">
        <v>2362</v>
      </c>
      <c r="AL483" s="7"/>
      <c r="AQ483" s="7"/>
      <c r="AR483" s="7"/>
      <c r="AS483" s="7"/>
      <c r="AT483" s="7"/>
      <c r="AU483" s="7"/>
      <c r="AV483" s="7"/>
      <c r="AX483" s="7"/>
      <c r="AY483" s="7"/>
      <c r="AZ483" s="7"/>
      <c r="BA483" s="7"/>
      <c r="BB483" s="7"/>
      <c r="BC483" s="7"/>
      <c r="BD483" s="7"/>
      <c r="BG483" s="7"/>
      <c r="BH483" s="7"/>
      <c r="BI483" s="7"/>
      <c r="BJ483" s="7"/>
      <c r="BK483" s="7"/>
      <c r="BL483" s="7"/>
      <c r="BM483" s="7"/>
      <c r="BP483" s="7"/>
      <c r="BQ483" s="7"/>
      <c r="BR483" s="7"/>
      <c r="BS483" s="7"/>
      <c r="BT483" s="7"/>
      <c r="BU483" s="7"/>
      <c r="BV483" s="7"/>
      <c r="BW483" s="7"/>
    </row>
    <row r="484" spans="5:75" x14ac:dyDescent="0.2"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AF484" s="171" t="s">
        <v>2565</v>
      </c>
      <c r="AG484" s="225" t="s">
        <v>2162</v>
      </c>
      <c r="AH484" s="225" t="s">
        <v>1741</v>
      </c>
      <c r="AI484" s="225" t="s">
        <v>316</v>
      </c>
      <c r="AJ484" s="225" t="s">
        <v>1742</v>
      </c>
      <c r="AL484" s="7"/>
      <c r="AQ484" s="7"/>
      <c r="AR484" s="7"/>
      <c r="AS484" s="7"/>
      <c r="AT484" s="7"/>
      <c r="AU484" s="7"/>
      <c r="AV484" s="7"/>
      <c r="AX484" s="7"/>
      <c r="AY484" s="7"/>
      <c r="AZ484" s="7"/>
      <c r="BA484" s="7"/>
      <c r="BB484" s="7"/>
      <c r="BC484" s="7"/>
      <c r="BD484" s="7"/>
      <c r="BG484" s="7"/>
      <c r="BH484" s="7"/>
      <c r="BI484" s="7"/>
      <c r="BJ484" s="7"/>
      <c r="BK484" s="7"/>
      <c r="BL484" s="7"/>
      <c r="BM484" s="7"/>
      <c r="BP484" s="7"/>
      <c r="BQ484" s="7"/>
      <c r="BR484" s="7"/>
      <c r="BS484" s="7"/>
      <c r="BT484" s="7"/>
      <c r="BU484" s="7"/>
      <c r="BV484" s="7"/>
      <c r="BW484" s="7"/>
    </row>
    <row r="485" spans="5:75" x14ac:dyDescent="0.2"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AF485" s="171" t="s">
        <v>2566</v>
      </c>
      <c r="AG485" s="225" t="s">
        <v>2162</v>
      </c>
      <c r="AH485" s="225" t="s">
        <v>1741</v>
      </c>
      <c r="AI485" s="225" t="s">
        <v>316</v>
      </c>
      <c r="AJ485" s="225" t="s">
        <v>1742</v>
      </c>
      <c r="AL485" s="7"/>
      <c r="AQ485" s="7"/>
      <c r="AR485" s="7"/>
      <c r="AS485" s="7"/>
      <c r="AT485" s="7"/>
      <c r="AU485" s="7"/>
      <c r="AV485" s="7"/>
      <c r="AX485" s="7"/>
      <c r="AY485" s="7"/>
      <c r="AZ485" s="7"/>
      <c r="BA485" s="7"/>
      <c r="BB485" s="7"/>
      <c r="BC485" s="7"/>
      <c r="BD485" s="7"/>
      <c r="BG485" s="7"/>
      <c r="BH485" s="7"/>
      <c r="BI485" s="7"/>
      <c r="BJ485" s="7"/>
      <c r="BK485" s="7"/>
      <c r="BL485" s="7"/>
      <c r="BM485" s="7"/>
      <c r="BP485" s="7"/>
      <c r="BQ485" s="7"/>
      <c r="BR485" s="7"/>
      <c r="BS485" s="7"/>
      <c r="BT485" s="7"/>
      <c r="BU485" s="7"/>
      <c r="BV485" s="7"/>
      <c r="BW485" s="7"/>
    </row>
    <row r="486" spans="5:75" x14ac:dyDescent="0.2"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AF486" s="171" t="s">
        <v>2567</v>
      </c>
      <c r="AG486" s="225" t="s">
        <v>2162</v>
      </c>
      <c r="AH486" s="225" t="s">
        <v>1741</v>
      </c>
      <c r="AI486" s="225" t="s">
        <v>316</v>
      </c>
      <c r="AJ486" s="225" t="s">
        <v>1742</v>
      </c>
      <c r="AL486" s="7"/>
      <c r="AQ486" s="7"/>
      <c r="AR486" s="7"/>
      <c r="AS486" s="7"/>
      <c r="AT486" s="7"/>
      <c r="AU486" s="7"/>
      <c r="AV486" s="7"/>
      <c r="AX486" s="7"/>
      <c r="AY486" s="7"/>
      <c r="AZ486" s="7"/>
      <c r="BA486" s="7"/>
      <c r="BB486" s="7"/>
      <c r="BC486" s="7"/>
      <c r="BD486" s="7"/>
      <c r="BG486" s="7"/>
      <c r="BH486" s="7"/>
      <c r="BI486" s="7"/>
      <c r="BJ486" s="7"/>
      <c r="BK486" s="7"/>
      <c r="BL486" s="7"/>
      <c r="BM486" s="7"/>
      <c r="BP486" s="7"/>
      <c r="BQ486" s="7"/>
      <c r="BR486" s="7"/>
      <c r="BS486" s="7"/>
      <c r="BT486" s="7"/>
      <c r="BU486" s="7"/>
      <c r="BV486" s="7"/>
      <c r="BW486" s="7"/>
    </row>
    <row r="487" spans="5:75" x14ac:dyDescent="0.2"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AF487" s="171" t="s">
        <v>2568</v>
      </c>
      <c r="AG487" s="225" t="s">
        <v>2162</v>
      </c>
      <c r="AH487" s="225" t="s">
        <v>1741</v>
      </c>
      <c r="AI487" s="225" t="s">
        <v>316</v>
      </c>
      <c r="AJ487" s="225" t="s">
        <v>1742</v>
      </c>
      <c r="AL487" s="7"/>
      <c r="AQ487" s="7"/>
      <c r="AR487" s="7"/>
      <c r="AS487" s="7"/>
      <c r="AT487" s="7"/>
      <c r="AU487" s="7"/>
      <c r="AV487" s="7"/>
      <c r="AX487" s="7"/>
      <c r="AY487" s="7"/>
      <c r="AZ487" s="7"/>
      <c r="BA487" s="7"/>
      <c r="BB487" s="7"/>
      <c r="BC487" s="7"/>
      <c r="BD487" s="7"/>
      <c r="BG487" s="7"/>
      <c r="BH487" s="7"/>
      <c r="BI487" s="7"/>
      <c r="BJ487" s="7"/>
      <c r="BK487" s="7"/>
      <c r="BL487" s="7"/>
      <c r="BM487" s="7"/>
      <c r="BP487" s="7"/>
      <c r="BQ487" s="7"/>
      <c r="BR487" s="7"/>
      <c r="BS487" s="7"/>
      <c r="BT487" s="7"/>
      <c r="BU487" s="7"/>
      <c r="BV487" s="7"/>
      <c r="BW487" s="7"/>
    </row>
    <row r="488" spans="5:75" x14ac:dyDescent="0.2"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AF488" s="171" t="s">
        <v>2569</v>
      </c>
      <c r="AG488" s="225" t="s">
        <v>2162</v>
      </c>
      <c r="AH488" s="225" t="s">
        <v>1741</v>
      </c>
      <c r="AI488" s="225" t="s">
        <v>316</v>
      </c>
      <c r="AJ488" s="225" t="s">
        <v>1742</v>
      </c>
      <c r="AL488" s="7"/>
      <c r="AQ488" s="7"/>
      <c r="AR488" s="7"/>
      <c r="AS488" s="7"/>
      <c r="AT488" s="7"/>
      <c r="AU488" s="7"/>
      <c r="AV488" s="7"/>
      <c r="AX488" s="7"/>
      <c r="AY488" s="7"/>
      <c r="AZ488" s="7"/>
      <c r="BA488" s="7"/>
      <c r="BB488" s="7"/>
      <c r="BC488" s="7"/>
      <c r="BD488" s="7"/>
      <c r="BG488" s="7"/>
      <c r="BH488" s="7"/>
      <c r="BI488" s="7"/>
      <c r="BJ488" s="7"/>
      <c r="BK488" s="7"/>
      <c r="BL488" s="7"/>
      <c r="BM488" s="7"/>
      <c r="BP488" s="7"/>
      <c r="BQ488" s="7"/>
      <c r="BR488" s="7"/>
      <c r="BS488" s="7"/>
      <c r="BT488" s="7"/>
      <c r="BU488" s="7"/>
      <c r="BV488" s="7"/>
      <c r="BW488" s="7"/>
    </row>
    <row r="489" spans="5:75" x14ac:dyDescent="0.2"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AF489" s="171" t="s">
        <v>2570</v>
      </c>
      <c r="AG489" s="225" t="s">
        <v>2571</v>
      </c>
      <c r="AH489" s="225" t="s">
        <v>1741</v>
      </c>
      <c r="AI489" s="225" t="s">
        <v>316</v>
      </c>
      <c r="AJ489" s="225" t="s">
        <v>1742</v>
      </c>
      <c r="AL489" s="7"/>
      <c r="AQ489" s="7"/>
      <c r="AR489" s="7"/>
      <c r="AS489" s="7"/>
      <c r="AT489" s="7"/>
      <c r="AU489" s="7"/>
      <c r="AV489" s="7"/>
      <c r="AX489" s="7"/>
      <c r="AY489" s="7"/>
      <c r="AZ489" s="7"/>
      <c r="BA489" s="7"/>
      <c r="BB489" s="7"/>
      <c r="BC489" s="7"/>
      <c r="BD489" s="7"/>
      <c r="BG489" s="7"/>
      <c r="BH489" s="7"/>
      <c r="BI489" s="7"/>
      <c r="BJ489" s="7"/>
      <c r="BK489" s="7"/>
      <c r="BL489" s="7"/>
      <c r="BM489" s="7"/>
      <c r="BP489" s="7"/>
      <c r="BQ489" s="7"/>
      <c r="BR489" s="7"/>
      <c r="BS489" s="7"/>
      <c r="BT489" s="7"/>
      <c r="BU489" s="7"/>
      <c r="BV489" s="7"/>
      <c r="BW489" s="7"/>
    </row>
    <row r="490" spans="5:75" x14ac:dyDescent="0.2"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AF490" s="171" t="s">
        <v>2572</v>
      </c>
      <c r="AG490" s="225" t="s">
        <v>316</v>
      </c>
      <c r="AH490" s="225" t="s">
        <v>1741</v>
      </c>
      <c r="AI490" s="225" t="s">
        <v>316</v>
      </c>
      <c r="AJ490" s="225" t="s">
        <v>1742</v>
      </c>
      <c r="AL490" s="7"/>
      <c r="AQ490" s="7"/>
      <c r="AR490" s="7"/>
      <c r="AS490" s="7"/>
      <c r="AT490" s="7"/>
      <c r="AU490" s="7"/>
      <c r="AV490" s="7"/>
      <c r="AX490" s="7"/>
      <c r="AY490" s="7"/>
      <c r="AZ490" s="7"/>
      <c r="BA490" s="7"/>
      <c r="BB490" s="7"/>
      <c r="BC490" s="7"/>
      <c r="BD490" s="7"/>
      <c r="BG490" s="7"/>
      <c r="BH490" s="7"/>
      <c r="BI490" s="7"/>
      <c r="BJ490" s="7"/>
      <c r="BK490" s="7"/>
      <c r="BL490" s="7"/>
      <c r="BM490" s="7"/>
      <c r="BP490" s="7"/>
      <c r="BQ490" s="7"/>
      <c r="BR490" s="7"/>
      <c r="BS490" s="7"/>
      <c r="BT490" s="7"/>
      <c r="BU490" s="7"/>
      <c r="BV490" s="7"/>
      <c r="BW490" s="7"/>
    </row>
    <row r="491" spans="5:75" x14ac:dyDescent="0.2"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AF491" s="171" t="s">
        <v>2573</v>
      </c>
      <c r="AG491" s="225" t="s">
        <v>316</v>
      </c>
      <c r="AH491" s="225" t="s">
        <v>1741</v>
      </c>
      <c r="AI491" s="225" t="s">
        <v>316</v>
      </c>
      <c r="AJ491" s="225" t="s">
        <v>1742</v>
      </c>
      <c r="AL491" s="7"/>
      <c r="AQ491" s="7"/>
      <c r="AR491" s="7"/>
      <c r="AS491" s="7"/>
      <c r="AT491" s="7"/>
      <c r="AU491" s="7"/>
      <c r="AV491" s="7"/>
      <c r="AX491" s="7"/>
      <c r="AY491" s="7"/>
      <c r="AZ491" s="7"/>
      <c r="BA491" s="7"/>
      <c r="BB491" s="7"/>
      <c r="BC491" s="7"/>
      <c r="BD491" s="7"/>
      <c r="BG491" s="7"/>
      <c r="BH491" s="7"/>
      <c r="BI491" s="7"/>
      <c r="BJ491" s="7"/>
      <c r="BK491" s="7"/>
      <c r="BL491" s="7"/>
      <c r="BM491" s="7"/>
      <c r="BP491" s="7"/>
      <c r="BQ491" s="7"/>
      <c r="BR491" s="7"/>
      <c r="BS491" s="7"/>
      <c r="BT491" s="7"/>
      <c r="BU491" s="7"/>
      <c r="BV491" s="7"/>
      <c r="BW491" s="7"/>
    </row>
    <row r="492" spans="5:75" ht="11.25" customHeight="1" x14ac:dyDescent="0.2"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AF492" s="171" t="s">
        <v>2574</v>
      </c>
      <c r="AG492" s="225" t="s">
        <v>316</v>
      </c>
      <c r="AH492" s="225" t="s">
        <v>1741</v>
      </c>
      <c r="AI492" s="225" t="s">
        <v>316</v>
      </c>
      <c r="AJ492" s="225" t="s">
        <v>1742</v>
      </c>
      <c r="AL492" s="7"/>
      <c r="AQ492" s="7"/>
      <c r="AR492" s="7"/>
      <c r="AS492" s="7"/>
      <c r="AT492" s="7"/>
      <c r="AU492" s="7"/>
      <c r="AV492" s="7"/>
      <c r="AX492" s="7"/>
      <c r="AY492" s="7"/>
      <c r="AZ492" s="7"/>
      <c r="BA492" s="7"/>
      <c r="BB492" s="7"/>
      <c r="BC492" s="7"/>
      <c r="BD492" s="7"/>
      <c r="BG492" s="7"/>
      <c r="BH492" s="7"/>
      <c r="BI492" s="7"/>
      <c r="BJ492" s="7"/>
      <c r="BK492" s="7"/>
      <c r="BL492" s="7"/>
      <c r="BM492" s="7"/>
      <c r="BP492" s="7"/>
      <c r="BQ492" s="7"/>
      <c r="BR492" s="7"/>
      <c r="BS492" s="7"/>
      <c r="BT492" s="7"/>
      <c r="BU492" s="7"/>
      <c r="BV492" s="7"/>
      <c r="BW492" s="7"/>
    </row>
    <row r="493" spans="5:75" ht="11.25" customHeight="1" x14ac:dyDescent="0.2"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AF493" s="171" t="s">
        <v>2575</v>
      </c>
      <c r="AG493" s="225" t="s">
        <v>316</v>
      </c>
      <c r="AH493" s="225" t="s">
        <v>1741</v>
      </c>
      <c r="AI493" s="225" t="s">
        <v>316</v>
      </c>
      <c r="AJ493" s="225" t="s">
        <v>1742</v>
      </c>
      <c r="AL493" s="7"/>
      <c r="AQ493" s="7"/>
      <c r="AR493" s="7"/>
      <c r="AS493" s="7"/>
      <c r="AT493" s="7"/>
      <c r="AU493" s="7"/>
      <c r="AV493" s="7"/>
      <c r="AX493" s="7"/>
      <c r="AY493" s="7"/>
      <c r="AZ493" s="7"/>
      <c r="BA493" s="7"/>
      <c r="BB493" s="7"/>
      <c r="BC493" s="7"/>
      <c r="BD493" s="7"/>
      <c r="BG493" s="7"/>
      <c r="BH493" s="7"/>
      <c r="BI493" s="7"/>
      <c r="BJ493" s="7"/>
      <c r="BK493" s="7"/>
      <c r="BL493" s="7"/>
      <c r="BM493" s="7"/>
      <c r="BP493" s="7"/>
      <c r="BQ493" s="7"/>
      <c r="BR493" s="7"/>
      <c r="BS493" s="7"/>
      <c r="BT493" s="7"/>
      <c r="BU493" s="7"/>
      <c r="BV493" s="7"/>
      <c r="BW493" s="7"/>
    </row>
    <row r="494" spans="5:75" x14ac:dyDescent="0.2"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AF494" s="171" t="s">
        <v>2576</v>
      </c>
      <c r="AG494" s="225" t="s">
        <v>316</v>
      </c>
      <c r="AH494" s="225" t="s">
        <v>1741</v>
      </c>
      <c r="AI494" s="225" t="s">
        <v>316</v>
      </c>
      <c r="AJ494" s="225" t="s">
        <v>1742</v>
      </c>
      <c r="AL494" s="7"/>
      <c r="AQ494" s="7"/>
      <c r="AR494" s="7"/>
      <c r="AS494" s="7"/>
      <c r="AT494" s="7"/>
      <c r="AU494" s="7"/>
      <c r="AV494" s="7"/>
      <c r="AX494" s="7"/>
      <c r="AY494" s="7"/>
      <c r="AZ494" s="7"/>
      <c r="BA494" s="7"/>
      <c r="BB494" s="7"/>
      <c r="BC494" s="7"/>
      <c r="BD494" s="7"/>
      <c r="BG494" s="7"/>
      <c r="BH494" s="7"/>
      <c r="BI494" s="7"/>
      <c r="BJ494" s="7"/>
      <c r="BK494" s="7"/>
      <c r="BL494" s="7"/>
      <c r="BM494" s="7"/>
      <c r="BP494" s="7"/>
      <c r="BQ494" s="7"/>
      <c r="BR494" s="7"/>
      <c r="BS494" s="7"/>
      <c r="BT494" s="7"/>
      <c r="BU494" s="7"/>
      <c r="BV494" s="7"/>
      <c r="BW494" s="7"/>
    </row>
    <row r="495" spans="5:75" x14ac:dyDescent="0.2"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AF495" s="171" t="s">
        <v>2577</v>
      </c>
      <c r="AG495" s="225" t="s">
        <v>1426</v>
      </c>
      <c r="AH495" s="225" t="s">
        <v>202</v>
      </c>
      <c r="AI495" s="225" t="s">
        <v>315</v>
      </c>
      <c r="AJ495" s="225" t="s">
        <v>1338</v>
      </c>
      <c r="AL495" s="7"/>
      <c r="AQ495" s="7"/>
      <c r="AR495" s="7"/>
      <c r="AS495" s="7"/>
      <c r="AT495" s="7"/>
      <c r="AU495" s="7"/>
      <c r="AV495" s="7"/>
      <c r="AX495" s="7"/>
      <c r="AY495" s="7"/>
      <c r="AZ495" s="7"/>
      <c r="BA495" s="7"/>
      <c r="BB495" s="7"/>
      <c r="BC495" s="7"/>
      <c r="BD495" s="7"/>
      <c r="BG495" s="7"/>
      <c r="BH495" s="7"/>
      <c r="BI495" s="7"/>
      <c r="BJ495" s="7"/>
      <c r="BK495" s="7"/>
      <c r="BL495" s="7"/>
      <c r="BM495" s="7"/>
      <c r="BP495" s="7"/>
      <c r="BQ495" s="7"/>
      <c r="BR495" s="7"/>
      <c r="BS495" s="7"/>
      <c r="BT495" s="7"/>
      <c r="BU495" s="7"/>
      <c r="BV495" s="7"/>
      <c r="BW495" s="7"/>
    </row>
    <row r="496" spans="5:75" x14ac:dyDescent="0.2"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AF496" s="171" t="s">
        <v>2578</v>
      </c>
      <c r="AG496" s="225" t="s">
        <v>316</v>
      </c>
      <c r="AH496" s="225" t="s">
        <v>1741</v>
      </c>
      <c r="AI496" s="225" t="s">
        <v>316</v>
      </c>
      <c r="AJ496" s="225" t="s">
        <v>1742</v>
      </c>
      <c r="AL496" s="7"/>
      <c r="AQ496" s="7"/>
      <c r="AR496" s="7"/>
      <c r="AS496" s="7"/>
      <c r="AT496" s="7"/>
      <c r="AU496" s="7"/>
      <c r="AV496" s="7"/>
      <c r="AX496" s="7"/>
      <c r="AY496" s="7"/>
      <c r="AZ496" s="7"/>
      <c r="BA496" s="7"/>
      <c r="BB496" s="7"/>
      <c r="BC496" s="7"/>
      <c r="BD496" s="7"/>
      <c r="BG496" s="7"/>
      <c r="BH496" s="7"/>
      <c r="BI496" s="7"/>
      <c r="BJ496" s="7"/>
      <c r="BK496" s="7"/>
      <c r="BL496" s="7"/>
      <c r="BM496" s="7"/>
      <c r="BP496" s="7"/>
      <c r="BQ496" s="7"/>
      <c r="BR496" s="7"/>
      <c r="BS496" s="7"/>
      <c r="BT496" s="7"/>
      <c r="BU496" s="7"/>
      <c r="BV496" s="7"/>
      <c r="BW496" s="7"/>
    </row>
    <row r="497" spans="5:75" x14ac:dyDescent="0.2"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AF497" s="171" t="s">
        <v>2579</v>
      </c>
      <c r="AG497" s="225" t="s">
        <v>316</v>
      </c>
      <c r="AH497" s="225" t="s">
        <v>1741</v>
      </c>
      <c r="AI497" s="225" t="s">
        <v>316</v>
      </c>
      <c r="AJ497" s="225" t="s">
        <v>1742</v>
      </c>
      <c r="AL497" s="7"/>
      <c r="AQ497" s="7"/>
      <c r="AR497" s="7"/>
      <c r="AS497" s="7"/>
      <c r="AT497" s="7"/>
      <c r="AU497" s="7"/>
      <c r="AV497" s="7"/>
      <c r="AX497" s="7"/>
      <c r="AY497" s="7"/>
      <c r="AZ497" s="7"/>
      <c r="BA497" s="7"/>
      <c r="BB497" s="7"/>
      <c r="BC497" s="7"/>
      <c r="BD497" s="7"/>
      <c r="BG497" s="7"/>
      <c r="BH497" s="7"/>
      <c r="BI497" s="7"/>
      <c r="BJ497" s="7"/>
      <c r="BK497" s="7"/>
      <c r="BL497" s="7"/>
      <c r="BM497" s="7"/>
      <c r="BP497" s="7"/>
      <c r="BQ497" s="7"/>
      <c r="BR497" s="7"/>
      <c r="BS497" s="7"/>
      <c r="BT497" s="7"/>
      <c r="BU497" s="7"/>
      <c r="BV497" s="7"/>
      <c r="BW497" s="7"/>
    </row>
    <row r="498" spans="5:75" x14ac:dyDescent="0.2"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AF498" s="171" t="s">
        <v>2580</v>
      </c>
      <c r="AG498" s="225" t="s">
        <v>316</v>
      </c>
      <c r="AH498" s="225" t="s">
        <v>1741</v>
      </c>
      <c r="AI498" s="225" t="s">
        <v>316</v>
      </c>
      <c r="AJ498" s="225" t="s">
        <v>1742</v>
      </c>
      <c r="AL498" s="7"/>
      <c r="AQ498" s="7"/>
      <c r="AR498" s="7"/>
      <c r="AS498" s="7"/>
      <c r="AT498" s="7"/>
      <c r="AU498" s="7"/>
      <c r="AV498" s="7"/>
      <c r="AX498" s="7"/>
      <c r="AY498" s="7"/>
      <c r="AZ498" s="7"/>
      <c r="BA498" s="7"/>
      <c r="BB498" s="7"/>
      <c r="BC498" s="7"/>
      <c r="BD498" s="7"/>
      <c r="BG498" s="7"/>
      <c r="BH498" s="7"/>
      <c r="BI498" s="7"/>
      <c r="BJ498" s="7"/>
      <c r="BK498" s="7"/>
      <c r="BL498" s="7"/>
      <c r="BM498" s="7"/>
      <c r="BP498" s="7"/>
      <c r="BQ498" s="7"/>
      <c r="BR498" s="7"/>
      <c r="BS498" s="7"/>
      <c r="BT498" s="7"/>
      <c r="BU498" s="7"/>
      <c r="BV498" s="7"/>
      <c r="BW498" s="7"/>
    </row>
    <row r="499" spans="5:75" x14ac:dyDescent="0.2"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AF499" s="7" t="s">
        <v>2581</v>
      </c>
      <c r="AG499" s="7" t="s">
        <v>193</v>
      </c>
      <c r="AH499" s="7" t="s">
        <v>197</v>
      </c>
      <c r="AI499" s="7" t="s">
        <v>101</v>
      </c>
      <c r="AJ499" s="225" t="s">
        <v>475</v>
      </c>
      <c r="AL499" s="7"/>
      <c r="AQ499" s="7"/>
      <c r="AR499" s="7"/>
      <c r="AS499" s="7"/>
      <c r="AT499" s="7"/>
      <c r="AU499" s="7"/>
      <c r="AV499" s="7"/>
      <c r="AX499" s="7"/>
      <c r="AY499" s="7"/>
      <c r="AZ499" s="7"/>
      <c r="BA499" s="7"/>
      <c r="BB499" s="7"/>
      <c r="BC499" s="7"/>
      <c r="BD499" s="7"/>
      <c r="BG499" s="7"/>
      <c r="BH499" s="7"/>
      <c r="BI499" s="7"/>
      <c r="BJ499" s="7"/>
      <c r="BK499" s="7"/>
      <c r="BL499" s="7"/>
      <c r="BM499" s="7"/>
      <c r="BP499" s="7"/>
      <c r="BQ499" s="7"/>
      <c r="BR499" s="7"/>
      <c r="BS499" s="7"/>
      <c r="BT499" s="7"/>
      <c r="BU499" s="7"/>
      <c r="BV499" s="7"/>
      <c r="BW499" s="7"/>
    </row>
    <row r="500" spans="5:75" x14ac:dyDescent="0.2"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AF500" s="7"/>
      <c r="AG500" s="7"/>
      <c r="AH500" s="7"/>
      <c r="AI500" s="7"/>
      <c r="AL500" s="7"/>
      <c r="AQ500" s="7"/>
      <c r="AR500" s="7"/>
      <c r="AS500" s="7"/>
      <c r="AT500" s="7"/>
      <c r="AU500" s="7"/>
      <c r="AV500" s="7"/>
      <c r="AX500" s="7"/>
      <c r="AY500" s="7"/>
      <c r="AZ500" s="7"/>
      <c r="BA500" s="7"/>
      <c r="BB500" s="7"/>
      <c r="BC500" s="7"/>
      <c r="BD500" s="7"/>
      <c r="BG500" s="7"/>
      <c r="BH500" s="7"/>
      <c r="BI500" s="7"/>
      <c r="BJ500" s="7"/>
      <c r="BK500" s="7"/>
      <c r="BL500" s="7"/>
      <c r="BM500" s="7"/>
      <c r="BP500" s="7"/>
      <c r="BQ500" s="7"/>
      <c r="BR500" s="7"/>
      <c r="BS500" s="7"/>
      <c r="BT500" s="7"/>
      <c r="BU500" s="7"/>
      <c r="BV500" s="7"/>
      <c r="BW500" s="7"/>
    </row>
    <row r="501" spans="5:75" x14ac:dyDescent="0.2"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AF501" s="7"/>
      <c r="AG501" s="7"/>
      <c r="AH501" s="7"/>
      <c r="AI501" s="7"/>
      <c r="AL501" s="7"/>
      <c r="AQ501" s="7"/>
      <c r="AR501" s="7"/>
      <c r="AS501" s="7"/>
      <c r="AT501" s="7"/>
      <c r="AU501" s="7"/>
      <c r="AV501" s="7"/>
      <c r="AX501" s="7"/>
      <c r="AY501" s="7"/>
      <c r="AZ501" s="7"/>
      <c r="BA501" s="7"/>
      <c r="BB501" s="7"/>
      <c r="BC501" s="7"/>
      <c r="BD501" s="7"/>
      <c r="BG501" s="7"/>
      <c r="BH501" s="7"/>
      <c r="BI501" s="7"/>
      <c r="BJ501" s="7"/>
      <c r="BK501" s="7"/>
      <c r="BL501" s="7"/>
      <c r="BM501" s="7"/>
      <c r="BP501" s="7"/>
      <c r="BQ501" s="7"/>
      <c r="BR501" s="7"/>
      <c r="BS501" s="7"/>
      <c r="BT501" s="7"/>
      <c r="BU501" s="7"/>
      <c r="BV501" s="7"/>
      <c r="BW501" s="7"/>
    </row>
    <row r="502" spans="5:75" x14ac:dyDescent="0.2"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AF502" s="7"/>
      <c r="AG502" s="7"/>
      <c r="AH502" s="7"/>
      <c r="AI502" s="7"/>
      <c r="AL502" s="7"/>
      <c r="AQ502" s="7"/>
      <c r="AR502" s="7"/>
      <c r="AS502" s="7"/>
      <c r="AT502" s="7"/>
      <c r="AU502" s="7"/>
      <c r="AV502" s="7"/>
      <c r="AX502" s="7"/>
      <c r="AY502" s="7"/>
      <c r="AZ502" s="7"/>
      <c r="BA502" s="7"/>
      <c r="BB502" s="7"/>
      <c r="BC502" s="7"/>
      <c r="BD502" s="7"/>
      <c r="BG502" s="7"/>
      <c r="BH502" s="7"/>
      <c r="BI502" s="7"/>
      <c r="BJ502" s="7"/>
      <c r="BK502" s="7"/>
      <c r="BL502" s="7"/>
      <c r="BM502" s="7"/>
      <c r="BP502" s="7"/>
      <c r="BQ502" s="7"/>
      <c r="BR502" s="7"/>
      <c r="BS502" s="7"/>
      <c r="BT502" s="7"/>
      <c r="BU502" s="7"/>
      <c r="BV502" s="7"/>
      <c r="BW502" s="7"/>
    </row>
    <row r="503" spans="5:75" x14ac:dyDescent="0.2"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AF503" s="7"/>
      <c r="AG503" s="7"/>
      <c r="AH503" s="7"/>
      <c r="AI503" s="7"/>
      <c r="AL503" s="7"/>
      <c r="AQ503" s="7"/>
      <c r="AR503" s="7"/>
      <c r="AS503" s="7"/>
      <c r="AT503" s="7"/>
      <c r="AU503" s="7"/>
      <c r="AV503" s="7"/>
      <c r="AX503" s="7"/>
      <c r="AY503" s="7"/>
      <c r="AZ503" s="7"/>
      <c r="BA503" s="7"/>
      <c r="BB503" s="7"/>
      <c r="BC503" s="7"/>
      <c r="BD503" s="7"/>
      <c r="BG503" s="7"/>
      <c r="BH503" s="7"/>
      <c r="BI503" s="7"/>
      <c r="BJ503" s="7"/>
      <c r="BK503" s="7"/>
      <c r="BL503" s="7"/>
      <c r="BM503" s="7"/>
      <c r="BP503" s="7"/>
      <c r="BQ503" s="7"/>
      <c r="BR503" s="7"/>
      <c r="BS503" s="7"/>
      <c r="BT503" s="7"/>
      <c r="BU503" s="7"/>
      <c r="BV503" s="7"/>
      <c r="BW503" s="7"/>
    </row>
    <row r="504" spans="5:75" x14ac:dyDescent="0.2"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AF504" s="7"/>
      <c r="AG504" s="7"/>
      <c r="AH504" s="7"/>
      <c r="AI504" s="7"/>
      <c r="AL504" s="7"/>
      <c r="AQ504" s="7"/>
      <c r="AR504" s="7"/>
      <c r="AS504" s="7"/>
      <c r="AT504" s="7"/>
      <c r="AU504" s="7"/>
      <c r="AV504" s="7"/>
      <c r="AX504" s="7"/>
      <c r="AY504" s="7"/>
      <c r="AZ504" s="7"/>
      <c r="BA504" s="7"/>
      <c r="BB504" s="7"/>
      <c r="BC504" s="7"/>
      <c r="BD504" s="7"/>
      <c r="BG504" s="7"/>
      <c r="BH504" s="7"/>
      <c r="BI504" s="7"/>
      <c r="BJ504" s="7"/>
      <c r="BK504" s="7"/>
      <c r="BL504" s="7"/>
      <c r="BM504" s="7"/>
      <c r="BP504" s="7"/>
      <c r="BQ504" s="7"/>
      <c r="BR504" s="7"/>
      <c r="BS504" s="7"/>
      <c r="BT504" s="7"/>
      <c r="BU504" s="7"/>
      <c r="BV504" s="7"/>
      <c r="BW504" s="7"/>
    </row>
    <row r="505" spans="5:75" x14ac:dyDescent="0.2"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AF505" s="7"/>
      <c r="AG505" s="7"/>
      <c r="AH505" s="7"/>
      <c r="AI505" s="7"/>
      <c r="AL505" s="7"/>
      <c r="AQ505" s="7"/>
      <c r="AR505" s="7"/>
      <c r="AS505" s="7"/>
      <c r="AT505" s="7"/>
      <c r="AU505" s="7"/>
      <c r="AV505" s="7"/>
      <c r="AX505" s="7"/>
      <c r="AY505" s="7"/>
      <c r="AZ505" s="7"/>
      <c r="BA505" s="7"/>
      <c r="BB505" s="7"/>
      <c r="BC505" s="7"/>
      <c r="BD505" s="7"/>
      <c r="BG505" s="7"/>
      <c r="BH505" s="7"/>
      <c r="BI505" s="7"/>
      <c r="BJ505" s="7"/>
      <c r="BK505" s="7"/>
      <c r="BL505" s="7"/>
      <c r="BM505" s="7"/>
      <c r="BP505" s="7"/>
      <c r="BQ505" s="7"/>
      <c r="BR505" s="7"/>
      <c r="BS505" s="7"/>
      <c r="BT505" s="7"/>
      <c r="BU505" s="7"/>
      <c r="BV505" s="7"/>
      <c r="BW505" s="7"/>
    </row>
    <row r="506" spans="5:75" x14ac:dyDescent="0.2"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AF506" s="7"/>
      <c r="AG506" s="7"/>
      <c r="AH506" s="7"/>
      <c r="AI506" s="7"/>
      <c r="AL506" s="7"/>
      <c r="AQ506" s="7"/>
      <c r="AR506" s="7"/>
      <c r="AS506" s="7"/>
      <c r="AT506" s="7"/>
      <c r="AU506" s="7"/>
      <c r="AV506" s="7"/>
      <c r="AX506" s="7"/>
      <c r="AY506" s="7"/>
      <c r="AZ506" s="7"/>
      <c r="BA506" s="7"/>
      <c r="BB506" s="7"/>
      <c r="BC506" s="7"/>
      <c r="BD506" s="7"/>
      <c r="BG506" s="7"/>
      <c r="BH506" s="7"/>
      <c r="BI506" s="7"/>
      <c r="BJ506" s="7"/>
      <c r="BK506" s="7"/>
      <c r="BL506" s="7"/>
      <c r="BM506" s="7"/>
      <c r="BP506" s="7"/>
      <c r="BQ506" s="7"/>
      <c r="BR506" s="7"/>
      <c r="BS506" s="7"/>
      <c r="BT506" s="7"/>
      <c r="BU506" s="7"/>
      <c r="BV506" s="7"/>
      <c r="BW506" s="7"/>
    </row>
    <row r="507" spans="5:75" x14ac:dyDescent="0.2"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AF507" s="7"/>
      <c r="AG507" s="7"/>
      <c r="AH507" s="7"/>
      <c r="AI507" s="7"/>
      <c r="AL507" s="7"/>
      <c r="AQ507" s="7"/>
      <c r="AR507" s="7"/>
      <c r="AS507" s="7"/>
      <c r="AT507" s="7"/>
      <c r="AU507" s="7"/>
      <c r="AV507" s="7"/>
      <c r="AX507" s="7"/>
      <c r="AY507" s="7"/>
      <c r="AZ507" s="7"/>
      <c r="BA507" s="7"/>
      <c r="BB507" s="7"/>
      <c r="BC507" s="7"/>
      <c r="BD507" s="7"/>
      <c r="BG507" s="7"/>
      <c r="BH507" s="7"/>
      <c r="BI507" s="7"/>
      <c r="BJ507" s="7"/>
      <c r="BK507" s="7"/>
      <c r="BL507" s="7"/>
      <c r="BM507" s="7"/>
      <c r="BP507" s="7"/>
      <c r="BQ507" s="7"/>
      <c r="BR507" s="7"/>
      <c r="BS507" s="7"/>
      <c r="BT507" s="7"/>
      <c r="BU507" s="7"/>
      <c r="BV507" s="7"/>
      <c r="BW507" s="7"/>
    </row>
    <row r="508" spans="5:75" x14ac:dyDescent="0.2"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AF508" s="7"/>
      <c r="AG508" s="7"/>
      <c r="AH508" s="7"/>
      <c r="AI508" s="7"/>
      <c r="AL508" s="7"/>
      <c r="AQ508" s="7"/>
      <c r="AR508" s="7"/>
      <c r="AS508" s="7"/>
      <c r="AT508" s="7"/>
      <c r="AU508" s="7"/>
      <c r="AV508" s="7"/>
      <c r="AX508" s="7"/>
      <c r="AY508" s="7"/>
      <c r="AZ508" s="7"/>
      <c r="BA508" s="7"/>
      <c r="BB508" s="7"/>
      <c r="BC508" s="7"/>
      <c r="BD508" s="7"/>
      <c r="BG508" s="7"/>
      <c r="BH508" s="7"/>
      <c r="BI508" s="7"/>
      <c r="BJ508" s="7"/>
      <c r="BK508" s="7"/>
      <c r="BL508" s="7"/>
      <c r="BM508" s="7"/>
      <c r="BP508" s="7"/>
      <c r="BQ508" s="7"/>
      <c r="BR508" s="7"/>
      <c r="BS508" s="7"/>
      <c r="BT508" s="7"/>
      <c r="BU508" s="7"/>
      <c r="BV508" s="7"/>
      <c r="BW508" s="7"/>
    </row>
    <row r="509" spans="5:75" x14ac:dyDescent="0.2"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AF509" s="7"/>
      <c r="AG509" s="7"/>
      <c r="AH509" s="7"/>
      <c r="AI509" s="7"/>
      <c r="AL509" s="7"/>
      <c r="AQ509" s="7"/>
      <c r="AR509" s="7"/>
      <c r="AS509" s="7"/>
      <c r="AT509" s="7"/>
      <c r="AU509" s="7"/>
      <c r="AV509" s="7"/>
      <c r="AX509" s="7"/>
      <c r="AY509" s="7"/>
      <c r="AZ509" s="7"/>
      <c r="BA509" s="7"/>
      <c r="BB509" s="7"/>
      <c r="BC509" s="7"/>
      <c r="BD509" s="7"/>
      <c r="BG509" s="7"/>
      <c r="BH509" s="7"/>
      <c r="BI509" s="7"/>
      <c r="BJ509" s="7"/>
      <c r="BK509" s="7"/>
      <c r="BL509" s="7"/>
      <c r="BM509" s="7"/>
      <c r="BP509" s="7"/>
      <c r="BQ509" s="7"/>
      <c r="BR509" s="7"/>
      <c r="BS509" s="7"/>
      <c r="BT509" s="7"/>
      <c r="BU509" s="7"/>
      <c r="BV509" s="7"/>
      <c r="BW509" s="7"/>
    </row>
    <row r="510" spans="5:75" x14ac:dyDescent="0.2"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AF510" s="7"/>
      <c r="AG510" s="7"/>
      <c r="AH510" s="7"/>
      <c r="AI510" s="7"/>
      <c r="AL510" s="7"/>
      <c r="AQ510" s="7"/>
      <c r="AR510" s="7"/>
      <c r="AS510" s="7"/>
      <c r="AT510" s="7"/>
      <c r="AU510" s="7"/>
      <c r="AV510" s="7"/>
      <c r="AX510" s="7"/>
      <c r="AY510" s="7"/>
      <c r="AZ510" s="7"/>
      <c r="BA510" s="7"/>
      <c r="BB510" s="7"/>
      <c r="BC510" s="7"/>
      <c r="BD510" s="7"/>
      <c r="BG510" s="7"/>
      <c r="BH510" s="7"/>
      <c r="BI510" s="7"/>
      <c r="BJ510" s="7"/>
      <c r="BK510" s="7"/>
      <c r="BL510" s="7"/>
      <c r="BM510" s="7"/>
      <c r="BP510" s="7"/>
      <c r="BQ510" s="7"/>
      <c r="BR510" s="7"/>
      <c r="BS510" s="7"/>
      <c r="BT510" s="7"/>
      <c r="BU510" s="7"/>
      <c r="BV510" s="7"/>
      <c r="BW510" s="7"/>
    </row>
    <row r="511" spans="5:75" x14ac:dyDescent="0.2"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AF511" s="7"/>
      <c r="AG511" s="7"/>
      <c r="AH511" s="7"/>
      <c r="AI511" s="7"/>
      <c r="AL511" s="7"/>
      <c r="AQ511" s="7"/>
      <c r="AR511" s="7"/>
      <c r="AS511" s="7"/>
      <c r="AT511" s="7"/>
      <c r="AU511" s="7"/>
      <c r="AV511" s="7"/>
      <c r="AX511" s="7"/>
      <c r="AY511" s="7"/>
      <c r="AZ511" s="7"/>
      <c r="BA511" s="7"/>
      <c r="BB511" s="7"/>
      <c r="BC511" s="7"/>
      <c r="BD511" s="7"/>
      <c r="BG511" s="7"/>
      <c r="BH511" s="7"/>
      <c r="BI511" s="7"/>
      <c r="BJ511" s="7"/>
      <c r="BK511" s="7"/>
      <c r="BL511" s="7"/>
      <c r="BM511" s="7"/>
      <c r="BP511" s="7"/>
      <c r="BQ511" s="7"/>
      <c r="BR511" s="7"/>
      <c r="BS511" s="7"/>
      <c r="BT511" s="7"/>
      <c r="BU511" s="7"/>
      <c r="BV511" s="7"/>
      <c r="BW511" s="7"/>
    </row>
    <row r="512" spans="5:75" x14ac:dyDescent="0.2"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AF512" s="7"/>
      <c r="AG512" s="7"/>
      <c r="AH512" s="7"/>
      <c r="AI512" s="7"/>
      <c r="AL512" s="7"/>
      <c r="AQ512" s="7"/>
      <c r="AR512" s="7"/>
      <c r="AS512" s="7"/>
      <c r="AT512" s="7"/>
      <c r="AU512" s="7"/>
      <c r="AV512" s="7"/>
      <c r="AX512" s="7"/>
      <c r="AY512" s="7"/>
      <c r="AZ512" s="7"/>
      <c r="BA512" s="7"/>
      <c r="BB512" s="7"/>
      <c r="BC512" s="7"/>
      <c r="BD512" s="7"/>
      <c r="BG512" s="7"/>
      <c r="BH512" s="7"/>
      <c r="BI512" s="7"/>
      <c r="BJ512" s="7"/>
      <c r="BK512" s="7"/>
      <c r="BL512" s="7"/>
      <c r="BM512" s="7"/>
      <c r="BP512" s="7"/>
      <c r="BQ512" s="7"/>
      <c r="BR512" s="7"/>
      <c r="BS512" s="7"/>
      <c r="BT512" s="7"/>
      <c r="BU512" s="7"/>
      <c r="BV512" s="7"/>
      <c r="BW512" s="7"/>
    </row>
    <row r="513" spans="5:75" x14ac:dyDescent="0.2"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AF513" s="7"/>
      <c r="AG513" s="7"/>
      <c r="AH513" s="7"/>
      <c r="AI513" s="7"/>
      <c r="AL513" s="7"/>
      <c r="AQ513" s="7"/>
      <c r="AR513" s="7"/>
      <c r="AS513" s="7"/>
      <c r="AT513" s="7"/>
      <c r="AU513" s="7"/>
      <c r="AV513" s="7"/>
      <c r="AX513" s="7"/>
      <c r="AY513" s="7"/>
      <c r="AZ513" s="7"/>
      <c r="BA513" s="7"/>
      <c r="BB513" s="7"/>
      <c r="BC513" s="7"/>
      <c r="BD513" s="7"/>
      <c r="BG513" s="7"/>
      <c r="BH513" s="7"/>
      <c r="BI513" s="7"/>
      <c r="BJ513" s="7"/>
      <c r="BK513" s="7"/>
      <c r="BL513" s="7"/>
      <c r="BM513" s="7"/>
      <c r="BP513" s="7"/>
      <c r="BQ513" s="7"/>
      <c r="BR513" s="7"/>
      <c r="BS513" s="7"/>
      <c r="BT513" s="7"/>
      <c r="BU513" s="7"/>
      <c r="BV513" s="7"/>
      <c r="BW513" s="7"/>
    </row>
    <row r="514" spans="5:75" x14ac:dyDescent="0.2"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AF514" s="7"/>
      <c r="AG514" s="7"/>
      <c r="AH514" s="7"/>
      <c r="AI514" s="7"/>
      <c r="AL514" s="7"/>
      <c r="AQ514" s="7"/>
      <c r="AR514" s="7"/>
      <c r="AS514" s="7"/>
      <c r="AT514" s="7"/>
      <c r="AU514" s="7"/>
      <c r="AV514" s="7"/>
      <c r="AX514" s="7"/>
      <c r="AY514" s="7"/>
      <c r="AZ514" s="7"/>
      <c r="BA514" s="7"/>
      <c r="BB514" s="7"/>
      <c r="BC514" s="7"/>
      <c r="BD514" s="7"/>
      <c r="BG514" s="7"/>
      <c r="BH514" s="7"/>
      <c r="BI514" s="7"/>
      <c r="BJ514" s="7"/>
      <c r="BK514" s="7"/>
      <c r="BL514" s="7"/>
      <c r="BM514" s="7"/>
      <c r="BP514" s="7"/>
      <c r="BQ514" s="7"/>
      <c r="BR514" s="7"/>
      <c r="BS514" s="7"/>
      <c r="BT514" s="7"/>
      <c r="BU514" s="7"/>
      <c r="BV514" s="7"/>
      <c r="BW514" s="7"/>
    </row>
    <row r="515" spans="5:75" ht="11.25" customHeight="1" x14ac:dyDescent="0.2"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AF515" s="7"/>
      <c r="AG515" s="7"/>
      <c r="AH515" s="7"/>
      <c r="AI515" s="7"/>
      <c r="AL515" s="7"/>
      <c r="AQ515" s="7"/>
      <c r="AR515" s="7"/>
      <c r="AS515" s="7"/>
      <c r="AT515" s="7"/>
      <c r="AU515" s="7"/>
      <c r="AV515" s="7"/>
      <c r="AX515" s="7"/>
      <c r="AY515" s="7"/>
      <c r="AZ515" s="7"/>
      <c r="BA515" s="7"/>
      <c r="BB515" s="7"/>
      <c r="BC515" s="7"/>
      <c r="BD515" s="7"/>
      <c r="BG515" s="7"/>
      <c r="BH515" s="7"/>
      <c r="BI515" s="7"/>
      <c r="BJ515" s="7"/>
      <c r="BK515" s="7"/>
      <c r="BL515" s="7"/>
      <c r="BM515" s="7"/>
      <c r="BP515" s="7"/>
      <c r="BQ515" s="7"/>
      <c r="BR515" s="7"/>
      <c r="BS515" s="7"/>
      <c r="BT515" s="7"/>
      <c r="BU515" s="7"/>
      <c r="BV515" s="7"/>
      <c r="BW515" s="7"/>
    </row>
    <row r="516" spans="5:75" ht="11.25" customHeight="1" x14ac:dyDescent="0.2"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AF516" s="7"/>
      <c r="AG516" s="7"/>
      <c r="AH516" s="7"/>
      <c r="AI516" s="7"/>
      <c r="AL516" s="7"/>
      <c r="AQ516" s="7"/>
      <c r="AR516" s="7"/>
      <c r="AS516" s="7"/>
      <c r="AT516" s="7"/>
      <c r="AU516" s="7"/>
      <c r="AV516" s="7"/>
      <c r="AX516" s="7"/>
      <c r="AY516" s="7"/>
      <c r="AZ516" s="7"/>
      <c r="BA516" s="7"/>
      <c r="BB516" s="7"/>
      <c r="BC516" s="7"/>
      <c r="BD516" s="7"/>
      <c r="BG516" s="7"/>
      <c r="BH516" s="7"/>
      <c r="BI516" s="7"/>
      <c r="BJ516" s="7"/>
      <c r="BK516" s="7"/>
      <c r="BL516" s="7"/>
      <c r="BM516" s="7"/>
      <c r="BP516" s="7"/>
      <c r="BQ516" s="7"/>
      <c r="BR516" s="7"/>
      <c r="BS516" s="7"/>
      <c r="BT516" s="7"/>
      <c r="BU516" s="7"/>
      <c r="BV516" s="7"/>
      <c r="BW516" s="7"/>
    </row>
    <row r="517" spans="5:75" x14ac:dyDescent="0.2"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AF517" s="7"/>
      <c r="AG517" s="7"/>
      <c r="AH517" s="7"/>
      <c r="AI517" s="7"/>
      <c r="AL517" s="7"/>
      <c r="AQ517" s="7"/>
      <c r="AR517" s="7"/>
      <c r="AS517" s="7"/>
      <c r="AT517" s="7"/>
      <c r="AU517" s="7"/>
      <c r="AV517" s="7"/>
      <c r="AX517" s="7"/>
      <c r="AY517" s="7"/>
      <c r="AZ517" s="7"/>
      <c r="BA517" s="7"/>
      <c r="BB517" s="7"/>
      <c r="BC517" s="7"/>
      <c r="BD517" s="7"/>
      <c r="BG517" s="7"/>
      <c r="BH517" s="7"/>
      <c r="BI517" s="7"/>
      <c r="BJ517" s="7"/>
      <c r="BK517" s="7"/>
      <c r="BL517" s="7"/>
      <c r="BM517" s="7"/>
      <c r="BP517" s="7"/>
      <c r="BQ517" s="7"/>
      <c r="BR517" s="7"/>
      <c r="BS517" s="7"/>
      <c r="BT517" s="7"/>
      <c r="BU517" s="7"/>
      <c r="BV517" s="7"/>
      <c r="BW517" s="7"/>
    </row>
    <row r="518" spans="5:75" x14ac:dyDescent="0.2"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AF518" s="7"/>
      <c r="AG518" s="7"/>
      <c r="AH518" s="7"/>
      <c r="AI518" s="7"/>
      <c r="AL518" s="7"/>
      <c r="AQ518" s="7"/>
      <c r="AR518" s="7"/>
      <c r="AS518" s="7"/>
      <c r="AT518" s="7"/>
      <c r="AU518" s="7"/>
      <c r="AV518" s="7"/>
      <c r="AX518" s="7"/>
      <c r="AY518" s="7"/>
      <c r="AZ518" s="7"/>
      <c r="BA518" s="7"/>
      <c r="BB518" s="7"/>
      <c r="BC518" s="7"/>
      <c r="BD518" s="7"/>
      <c r="BG518" s="7"/>
      <c r="BH518" s="7"/>
      <c r="BI518" s="7"/>
      <c r="BJ518" s="7"/>
      <c r="BK518" s="7"/>
      <c r="BL518" s="7"/>
      <c r="BM518" s="7"/>
      <c r="BP518" s="7"/>
      <c r="BQ518" s="7"/>
      <c r="BR518" s="7"/>
      <c r="BS518" s="7"/>
      <c r="BT518" s="7"/>
      <c r="BU518" s="7"/>
      <c r="BV518" s="7"/>
      <c r="BW518" s="7"/>
    </row>
    <row r="519" spans="5:75" x14ac:dyDescent="0.2"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AF519" s="7"/>
      <c r="AG519" s="7"/>
      <c r="AH519" s="7"/>
      <c r="AI519" s="7"/>
      <c r="AL519" s="7"/>
      <c r="AQ519" s="7"/>
      <c r="AR519" s="7"/>
      <c r="AS519" s="7"/>
      <c r="AT519" s="7"/>
      <c r="AU519" s="7"/>
      <c r="AV519" s="7"/>
      <c r="AX519" s="7"/>
      <c r="AY519" s="7"/>
      <c r="AZ519" s="7"/>
      <c r="BA519" s="7"/>
      <c r="BB519" s="7"/>
      <c r="BC519" s="7"/>
      <c r="BD519" s="7"/>
      <c r="BG519" s="7"/>
      <c r="BH519" s="7"/>
      <c r="BI519" s="7"/>
      <c r="BJ519" s="7"/>
      <c r="BK519" s="7"/>
      <c r="BL519" s="7"/>
      <c r="BM519" s="7"/>
      <c r="BP519" s="7"/>
      <c r="BQ519" s="7"/>
      <c r="BR519" s="7"/>
      <c r="BS519" s="7"/>
      <c r="BT519" s="7"/>
      <c r="BU519" s="7"/>
      <c r="BV519" s="7"/>
      <c r="BW519" s="7"/>
    </row>
    <row r="520" spans="5:75" x14ac:dyDescent="0.2"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AF520" s="7"/>
      <c r="AG520" s="7"/>
      <c r="AH520" s="7"/>
      <c r="AI520" s="7"/>
      <c r="AL520" s="7"/>
      <c r="AQ520" s="7"/>
      <c r="AR520" s="7"/>
      <c r="AS520" s="7"/>
      <c r="AT520" s="7"/>
      <c r="AU520" s="7"/>
      <c r="AV520" s="7"/>
      <c r="AX520" s="7"/>
      <c r="AY520" s="7"/>
      <c r="AZ520" s="7"/>
      <c r="BA520" s="7"/>
      <c r="BB520" s="7"/>
      <c r="BC520" s="7"/>
      <c r="BD520" s="7"/>
      <c r="BG520" s="7"/>
      <c r="BH520" s="7"/>
      <c r="BI520" s="7"/>
      <c r="BJ520" s="7"/>
      <c r="BK520" s="7"/>
      <c r="BL520" s="7"/>
      <c r="BM520" s="7"/>
      <c r="BP520" s="7"/>
      <c r="BQ520" s="7"/>
      <c r="BR520" s="7"/>
      <c r="BS520" s="7"/>
      <c r="BT520" s="7"/>
      <c r="BU520" s="7"/>
      <c r="BV520" s="7"/>
      <c r="BW520" s="7"/>
    </row>
    <row r="521" spans="5:75" x14ac:dyDescent="0.2"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AF521" s="7"/>
      <c r="AG521" s="7"/>
      <c r="AH521" s="7"/>
      <c r="AI521" s="7"/>
      <c r="AL521" s="7"/>
      <c r="AQ521" s="7"/>
      <c r="AR521" s="7"/>
      <c r="AS521" s="7"/>
      <c r="AT521" s="7"/>
      <c r="AU521" s="7"/>
      <c r="AV521" s="7"/>
      <c r="AX521" s="7"/>
      <c r="AY521" s="7"/>
      <c r="AZ521" s="7"/>
      <c r="BA521" s="7"/>
      <c r="BB521" s="7"/>
      <c r="BC521" s="7"/>
      <c r="BD521" s="7"/>
      <c r="BG521" s="7"/>
      <c r="BH521" s="7"/>
      <c r="BI521" s="7"/>
      <c r="BJ521" s="7"/>
      <c r="BK521" s="7"/>
      <c r="BL521" s="7"/>
      <c r="BM521" s="7"/>
      <c r="BP521" s="7"/>
      <c r="BQ521" s="7"/>
      <c r="BR521" s="7"/>
      <c r="BS521" s="7"/>
      <c r="BT521" s="7"/>
      <c r="BU521" s="7"/>
      <c r="BV521" s="7"/>
      <c r="BW521" s="7"/>
    </row>
    <row r="522" spans="5:75" x14ac:dyDescent="0.2"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AF522" s="7"/>
      <c r="AG522" s="7"/>
      <c r="AH522" s="7"/>
      <c r="AI522" s="7"/>
      <c r="AL522" s="7"/>
      <c r="AQ522" s="7"/>
      <c r="AR522" s="7"/>
      <c r="AS522" s="7"/>
      <c r="AT522" s="7"/>
      <c r="AU522" s="7"/>
      <c r="AV522" s="7"/>
      <c r="AX522" s="7"/>
      <c r="AY522" s="7"/>
      <c r="AZ522" s="7"/>
      <c r="BA522" s="7"/>
      <c r="BB522" s="7"/>
      <c r="BC522" s="7"/>
      <c r="BD522" s="7"/>
      <c r="BG522" s="7"/>
      <c r="BH522" s="7"/>
      <c r="BI522" s="7"/>
      <c r="BJ522" s="7"/>
      <c r="BK522" s="7"/>
      <c r="BL522" s="7"/>
      <c r="BM522" s="7"/>
      <c r="BP522" s="7"/>
      <c r="BQ522" s="7"/>
      <c r="BR522" s="7"/>
      <c r="BS522" s="7"/>
      <c r="BT522" s="7"/>
      <c r="BU522" s="7"/>
      <c r="BV522" s="7"/>
      <c r="BW522" s="7"/>
    </row>
    <row r="523" spans="5:75" x14ac:dyDescent="0.2"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AF523" s="7"/>
      <c r="AG523" s="7"/>
      <c r="AH523" s="7"/>
      <c r="AI523" s="7"/>
      <c r="AL523" s="7"/>
      <c r="AQ523" s="7"/>
      <c r="AR523" s="7"/>
      <c r="AS523" s="7"/>
      <c r="AT523" s="7"/>
      <c r="AU523" s="7"/>
      <c r="AV523" s="7"/>
      <c r="AX523" s="7"/>
      <c r="AY523" s="7"/>
      <c r="AZ523" s="7"/>
      <c r="BA523" s="7"/>
      <c r="BB523" s="7"/>
      <c r="BC523" s="7"/>
      <c r="BD523" s="7"/>
      <c r="BG523" s="7"/>
      <c r="BH523" s="7"/>
      <c r="BI523" s="7"/>
      <c r="BJ523" s="7"/>
      <c r="BK523" s="7"/>
      <c r="BL523" s="7"/>
      <c r="BM523" s="7"/>
      <c r="BP523" s="7"/>
      <c r="BQ523" s="7"/>
      <c r="BR523" s="7"/>
      <c r="BS523" s="7"/>
      <c r="BT523" s="7"/>
      <c r="BU523" s="7"/>
      <c r="BV523" s="7"/>
      <c r="BW523" s="7"/>
    </row>
    <row r="524" spans="5:75" x14ac:dyDescent="0.2"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AF524" s="7"/>
      <c r="AG524" s="7"/>
      <c r="AH524" s="7"/>
      <c r="AI524" s="7"/>
      <c r="AL524" s="7"/>
      <c r="AQ524" s="7"/>
      <c r="AR524" s="7"/>
      <c r="AS524" s="7"/>
      <c r="AT524" s="7"/>
      <c r="AU524" s="7"/>
      <c r="AV524" s="7"/>
      <c r="AX524" s="7"/>
      <c r="AY524" s="7"/>
      <c r="AZ524" s="7"/>
      <c r="BA524" s="7"/>
      <c r="BB524" s="7"/>
      <c r="BC524" s="7"/>
      <c r="BD524" s="7"/>
      <c r="BG524" s="7"/>
      <c r="BH524" s="7"/>
      <c r="BI524" s="7"/>
      <c r="BJ524" s="7"/>
      <c r="BK524" s="7"/>
      <c r="BL524" s="7"/>
      <c r="BM524" s="7"/>
      <c r="BP524" s="7"/>
      <c r="BQ524" s="7"/>
      <c r="BR524" s="7"/>
      <c r="BS524" s="7"/>
      <c r="BT524" s="7"/>
      <c r="BU524" s="7"/>
      <c r="BV524" s="7"/>
      <c r="BW524" s="7"/>
    </row>
    <row r="525" spans="5:75" x14ac:dyDescent="0.2"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AF525" s="7"/>
      <c r="AG525" s="7"/>
      <c r="AH525" s="7"/>
      <c r="AI525" s="7"/>
      <c r="AL525" s="7"/>
      <c r="AQ525" s="7"/>
      <c r="AR525" s="7"/>
      <c r="AS525" s="7"/>
      <c r="AT525" s="7"/>
      <c r="AU525" s="7"/>
      <c r="AV525" s="7"/>
      <c r="AX525" s="7"/>
      <c r="AY525" s="7"/>
      <c r="AZ525" s="7"/>
      <c r="BA525" s="7"/>
      <c r="BB525" s="7"/>
      <c r="BC525" s="7"/>
      <c r="BD525" s="7"/>
      <c r="BG525" s="7"/>
      <c r="BH525" s="7"/>
      <c r="BI525" s="7"/>
      <c r="BJ525" s="7"/>
      <c r="BK525" s="7"/>
      <c r="BL525" s="7"/>
      <c r="BM525" s="7"/>
      <c r="BP525" s="7"/>
      <c r="BQ525" s="7"/>
      <c r="BR525" s="7"/>
      <c r="BS525" s="7"/>
      <c r="BT525" s="7"/>
      <c r="BU525" s="7"/>
      <c r="BV525" s="7"/>
      <c r="BW525" s="7"/>
    </row>
    <row r="526" spans="5:75" x14ac:dyDescent="0.2"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AF526" s="7"/>
      <c r="AG526" s="7"/>
      <c r="AH526" s="7"/>
      <c r="AI526" s="7"/>
      <c r="AL526" s="7"/>
      <c r="AQ526" s="7"/>
      <c r="AR526" s="7"/>
      <c r="AS526" s="7"/>
      <c r="AT526" s="7"/>
      <c r="AU526" s="7"/>
      <c r="AV526" s="7"/>
      <c r="AX526" s="7"/>
      <c r="AY526" s="7"/>
      <c r="AZ526" s="7"/>
      <c r="BA526" s="7"/>
      <c r="BB526" s="7"/>
      <c r="BC526" s="7"/>
      <c r="BD526" s="7"/>
      <c r="BG526" s="7"/>
      <c r="BH526" s="7"/>
      <c r="BI526" s="7"/>
      <c r="BJ526" s="7"/>
      <c r="BK526" s="7"/>
      <c r="BL526" s="7"/>
      <c r="BM526" s="7"/>
      <c r="BP526" s="7"/>
      <c r="BQ526" s="7"/>
      <c r="BR526" s="7"/>
      <c r="BS526" s="7"/>
      <c r="BT526" s="7"/>
      <c r="BU526" s="7"/>
      <c r="BV526" s="7"/>
      <c r="BW526" s="7"/>
    </row>
    <row r="527" spans="5:75" x14ac:dyDescent="0.2"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AF527" s="7"/>
      <c r="AG527" s="7"/>
      <c r="AH527" s="7"/>
      <c r="AI527" s="7"/>
      <c r="AL527" s="7"/>
      <c r="AQ527" s="7"/>
      <c r="AR527" s="7"/>
      <c r="AS527" s="7"/>
      <c r="AT527" s="7"/>
      <c r="AU527" s="7"/>
      <c r="AV527" s="7"/>
      <c r="AX527" s="7"/>
      <c r="AY527" s="7"/>
      <c r="AZ527" s="7"/>
      <c r="BA527" s="7"/>
      <c r="BB527" s="7"/>
      <c r="BC527" s="7"/>
      <c r="BD527" s="7"/>
      <c r="BG527" s="7"/>
      <c r="BH527" s="7"/>
      <c r="BI527" s="7"/>
      <c r="BJ527" s="7"/>
      <c r="BK527" s="7"/>
      <c r="BL527" s="7"/>
      <c r="BM527" s="7"/>
      <c r="BP527" s="7"/>
      <c r="BQ527" s="7"/>
      <c r="BR527" s="7"/>
      <c r="BS527" s="7"/>
      <c r="BT527" s="7"/>
      <c r="BU527" s="7"/>
      <c r="BV527" s="7"/>
      <c r="BW527" s="7"/>
    </row>
    <row r="528" spans="5:75" x14ac:dyDescent="0.2"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AF528" s="7"/>
      <c r="AG528" s="7"/>
      <c r="AH528" s="7"/>
      <c r="AI528" s="7"/>
      <c r="AL528" s="7"/>
      <c r="AQ528" s="7"/>
      <c r="AR528" s="7"/>
      <c r="AS528" s="7"/>
      <c r="AT528" s="7"/>
      <c r="AU528" s="7"/>
      <c r="AV528" s="7"/>
      <c r="AX528" s="7"/>
      <c r="AY528" s="7"/>
      <c r="AZ528" s="7"/>
      <c r="BA528" s="7"/>
      <c r="BB528" s="7"/>
      <c r="BC528" s="7"/>
      <c r="BD528" s="7"/>
      <c r="BG528" s="7"/>
      <c r="BH528" s="7"/>
      <c r="BI528" s="7"/>
      <c r="BJ528" s="7"/>
      <c r="BK528" s="7"/>
      <c r="BL528" s="7"/>
      <c r="BM528" s="7"/>
      <c r="BP528" s="7"/>
      <c r="BQ528" s="7"/>
      <c r="BR528" s="7"/>
      <c r="BS528" s="7"/>
      <c r="BT528" s="7"/>
      <c r="BU528" s="7"/>
      <c r="BV528" s="7"/>
      <c r="BW528" s="7"/>
    </row>
    <row r="529" spans="5:75" x14ac:dyDescent="0.2"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AF529" s="7"/>
      <c r="AG529" s="7"/>
      <c r="AH529" s="7"/>
      <c r="AI529" s="7"/>
      <c r="AL529" s="7"/>
      <c r="AQ529" s="7"/>
      <c r="AR529" s="7"/>
      <c r="AS529" s="7"/>
      <c r="AT529" s="7"/>
      <c r="AU529" s="7"/>
      <c r="AV529" s="7"/>
      <c r="AX529" s="7"/>
      <c r="AY529" s="7"/>
      <c r="AZ529" s="7"/>
      <c r="BA529" s="7"/>
      <c r="BB529" s="7"/>
      <c r="BC529" s="7"/>
      <c r="BD529" s="7"/>
      <c r="BG529" s="7"/>
      <c r="BH529" s="7"/>
      <c r="BI529" s="7"/>
      <c r="BJ529" s="7"/>
      <c r="BK529" s="7"/>
      <c r="BL529" s="7"/>
      <c r="BM529" s="7"/>
      <c r="BP529" s="7"/>
      <c r="BQ529" s="7"/>
      <c r="BR529" s="7"/>
      <c r="BS529" s="7"/>
      <c r="BT529" s="7"/>
      <c r="BU529" s="7"/>
      <c r="BV529" s="7"/>
      <c r="BW529" s="7"/>
    </row>
    <row r="530" spans="5:75" x14ac:dyDescent="0.2"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AF530" s="7"/>
      <c r="AG530" s="7"/>
      <c r="AH530" s="7"/>
      <c r="AI530" s="7"/>
      <c r="AL530" s="7"/>
      <c r="AQ530" s="7"/>
      <c r="AR530" s="7"/>
      <c r="AS530" s="7"/>
      <c r="AT530" s="7"/>
      <c r="AU530" s="7"/>
      <c r="AV530" s="7"/>
      <c r="AX530" s="7"/>
      <c r="AY530" s="7"/>
      <c r="AZ530" s="7"/>
      <c r="BA530" s="7"/>
      <c r="BB530" s="7"/>
      <c r="BC530" s="7"/>
      <c r="BD530" s="7"/>
      <c r="BG530" s="7"/>
      <c r="BH530" s="7"/>
      <c r="BI530" s="7"/>
      <c r="BJ530" s="7"/>
      <c r="BK530" s="7"/>
      <c r="BL530" s="7"/>
      <c r="BM530" s="7"/>
      <c r="BP530" s="7"/>
      <c r="BQ530" s="7"/>
      <c r="BR530" s="7"/>
      <c r="BS530" s="7"/>
      <c r="BT530" s="7"/>
      <c r="BU530" s="7"/>
      <c r="BV530" s="7"/>
      <c r="BW530" s="7"/>
    </row>
    <row r="531" spans="5:75" x14ac:dyDescent="0.2"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AF531" s="7"/>
      <c r="AG531" s="7"/>
      <c r="AH531" s="7"/>
      <c r="AI531" s="7"/>
      <c r="AL531" s="7"/>
      <c r="AQ531" s="7"/>
      <c r="AR531" s="7"/>
      <c r="AS531" s="7"/>
      <c r="AT531" s="7"/>
      <c r="AU531" s="7"/>
      <c r="AV531" s="7"/>
      <c r="AX531" s="7"/>
      <c r="AY531" s="7"/>
      <c r="AZ531" s="7"/>
      <c r="BA531" s="7"/>
      <c r="BB531" s="7"/>
      <c r="BC531" s="7"/>
      <c r="BD531" s="7"/>
      <c r="BG531" s="7"/>
      <c r="BH531" s="7"/>
      <c r="BI531" s="7"/>
      <c r="BJ531" s="7"/>
      <c r="BK531" s="7"/>
      <c r="BL531" s="7"/>
      <c r="BM531" s="7"/>
      <c r="BP531" s="7"/>
      <c r="BQ531" s="7"/>
      <c r="BR531" s="7"/>
      <c r="BS531" s="7"/>
      <c r="BT531" s="7"/>
      <c r="BU531" s="7"/>
      <c r="BV531" s="7"/>
      <c r="BW531" s="7"/>
    </row>
    <row r="532" spans="5:75" x14ac:dyDescent="0.2"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AF532" s="7"/>
      <c r="AG532" s="7"/>
      <c r="AH532" s="7"/>
      <c r="AI532" s="7"/>
      <c r="AL532" s="7"/>
      <c r="AQ532" s="7"/>
      <c r="AR532" s="7"/>
      <c r="AS532" s="7"/>
      <c r="AT532" s="7"/>
      <c r="AU532" s="7"/>
      <c r="AV532" s="7"/>
      <c r="AX532" s="7"/>
      <c r="AY532" s="7"/>
      <c r="AZ532" s="7"/>
      <c r="BA532" s="7"/>
      <c r="BB532" s="7"/>
      <c r="BC532" s="7"/>
      <c r="BD532" s="7"/>
      <c r="BG532" s="7"/>
      <c r="BH532" s="7"/>
      <c r="BI532" s="7"/>
      <c r="BJ532" s="7"/>
      <c r="BK532" s="7"/>
      <c r="BL532" s="7"/>
      <c r="BM532" s="7"/>
      <c r="BP532" s="7"/>
      <c r="BQ532" s="7"/>
      <c r="BR532" s="7"/>
      <c r="BS532" s="7"/>
      <c r="BT532" s="7"/>
      <c r="BU532" s="7"/>
      <c r="BV532" s="7"/>
      <c r="BW532" s="7"/>
    </row>
    <row r="533" spans="5:75" x14ac:dyDescent="0.2"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AF533" s="7"/>
      <c r="AG533" s="7"/>
      <c r="AH533" s="7"/>
      <c r="AI533" s="7"/>
      <c r="AL533" s="7"/>
      <c r="AQ533" s="7"/>
      <c r="AR533" s="7"/>
      <c r="AS533" s="7"/>
      <c r="AT533" s="7"/>
      <c r="AU533" s="7"/>
      <c r="AV533" s="7"/>
      <c r="AX533" s="7"/>
      <c r="AY533" s="7"/>
      <c r="AZ533" s="7"/>
      <c r="BA533" s="7"/>
      <c r="BB533" s="7"/>
      <c r="BC533" s="7"/>
      <c r="BD533" s="7"/>
      <c r="BG533" s="7"/>
      <c r="BH533" s="7"/>
      <c r="BI533" s="7"/>
      <c r="BJ533" s="7"/>
      <c r="BK533" s="7"/>
      <c r="BL533" s="7"/>
      <c r="BM533" s="7"/>
      <c r="BP533" s="7"/>
      <c r="BQ533" s="7"/>
      <c r="BR533" s="7"/>
      <c r="BS533" s="7"/>
      <c r="BT533" s="7"/>
      <c r="BU533" s="7"/>
      <c r="BV533" s="7"/>
      <c r="BW533" s="7"/>
    </row>
    <row r="534" spans="5:75" x14ac:dyDescent="0.2"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AF534" s="7"/>
      <c r="AG534" s="7"/>
      <c r="AH534" s="7"/>
      <c r="AI534" s="7"/>
      <c r="AL534" s="7"/>
      <c r="AQ534" s="7"/>
      <c r="AR534" s="7"/>
      <c r="AS534" s="7"/>
      <c r="AT534" s="7"/>
      <c r="AU534" s="7"/>
      <c r="AV534" s="7"/>
      <c r="AX534" s="7"/>
      <c r="AY534" s="7"/>
      <c r="AZ534" s="7"/>
      <c r="BA534" s="7"/>
      <c r="BB534" s="7"/>
      <c r="BC534" s="7"/>
      <c r="BD534" s="7"/>
      <c r="BG534" s="7"/>
      <c r="BH534" s="7"/>
      <c r="BI534" s="7"/>
      <c r="BJ534" s="7"/>
      <c r="BK534" s="7"/>
      <c r="BL534" s="7"/>
      <c r="BM534" s="7"/>
      <c r="BP534" s="7"/>
      <c r="BQ534" s="7"/>
      <c r="BR534" s="7"/>
      <c r="BS534" s="7"/>
      <c r="BT534" s="7"/>
      <c r="BU534" s="7"/>
      <c r="BV534" s="7"/>
      <c r="BW534" s="7"/>
    </row>
    <row r="535" spans="5:75" x14ac:dyDescent="0.2"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AF535" s="7"/>
      <c r="AG535" s="7"/>
      <c r="AH535" s="7"/>
      <c r="AI535" s="7"/>
      <c r="AL535" s="7"/>
      <c r="AQ535" s="7"/>
      <c r="AR535" s="7"/>
      <c r="AS535" s="7"/>
      <c r="AT535" s="7"/>
      <c r="AU535" s="7"/>
      <c r="AV535" s="7"/>
      <c r="AX535" s="7"/>
      <c r="AY535" s="7"/>
      <c r="AZ535" s="7"/>
      <c r="BA535" s="7"/>
      <c r="BB535" s="7"/>
      <c r="BC535" s="7"/>
      <c r="BD535" s="7"/>
      <c r="BG535" s="7"/>
      <c r="BH535" s="7"/>
      <c r="BI535" s="7"/>
      <c r="BJ535" s="7"/>
      <c r="BK535" s="7"/>
      <c r="BL535" s="7"/>
      <c r="BM535" s="7"/>
      <c r="BP535" s="7"/>
      <c r="BQ535" s="7"/>
      <c r="BR535" s="7"/>
      <c r="BS535" s="7"/>
      <c r="BT535" s="7"/>
      <c r="BU535" s="7"/>
      <c r="BV535" s="7"/>
      <c r="BW535" s="7"/>
    </row>
    <row r="536" spans="5:75" x14ac:dyDescent="0.2"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AF536" s="7"/>
      <c r="AG536" s="7"/>
      <c r="AH536" s="7"/>
      <c r="AI536" s="7"/>
      <c r="AL536" s="7"/>
      <c r="AQ536" s="7"/>
      <c r="AR536" s="7"/>
      <c r="AS536" s="7"/>
      <c r="AT536" s="7"/>
      <c r="AU536" s="7"/>
      <c r="AV536" s="7"/>
      <c r="AX536" s="7"/>
      <c r="AY536" s="7"/>
      <c r="AZ536" s="7"/>
      <c r="BA536" s="7"/>
      <c r="BB536" s="7"/>
      <c r="BC536" s="7"/>
      <c r="BD536" s="7"/>
      <c r="BG536" s="7"/>
      <c r="BH536" s="7"/>
      <c r="BI536" s="7"/>
      <c r="BJ536" s="7"/>
      <c r="BK536" s="7"/>
      <c r="BL536" s="7"/>
      <c r="BM536" s="7"/>
      <c r="BP536" s="7"/>
      <c r="BQ536" s="7"/>
      <c r="BR536" s="7"/>
      <c r="BS536" s="7"/>
      <c r="BT536" s="7"/>
      <c r="BU536" s="7"/>
      <c r="BV536" s="7"/>
      <c r="BW536" s="7"/>
    </row>
    <row r="537" spans="5:75" x14ac:dyDescent="0.2"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AF537" s="7"/>
      <c r="AG537" s="7"/>
      <c r="AH537" s="7"/>
      <c r="AI537" s="7"/>
      <c r="AL537" s="7"/>
      <c r="AQ537" s="7"/>
      <c r="AR537" s="7"/>
      <c r="AS537" s="7"/>
      <c r="AT537" s="7"/>
      <c r="AU537" s="7"/>
      <c r="AV537" s="7"/>
      <c r="AX537" s="7"/>
      <c r="AY537" s="7"/>
      <c r="AZ537" s="7"/>
      <c r="BA537" s="7"/>
      <c r="BB537" s="7"/>
      <c r="BC537" s="7"/>
      <c r="BD537" s="7"/>
      <c r="BG537" s="7"/>
      <c r="BH537" s="7"/>
      <c r="BI537" s="7"/>
      <c r="BJ537" s="7"/>
      <c r="BK537" s="7"/>
      <c r="BL537" s="7"/>
      <c r="BM537" s="7"/>
      <c r="BP537" s="7"/>
      <c r="BQ537" s="7"/>
      <c r="BR537" s="7"/>
      <c r="BS537" s="7"/>
      <c r="BT537" s="7"/>
      <c r="BU537" s="7"/>
      <c r="BV537" s="7"/>
      <c r="BW537" s="7"/>
    </row>
    <row r="538" spans="5:75" ht="11.25" customHeight="1" x14ac:dyDescent="0.2"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AF538" s="7"/>
      <c r="AG538" s="7"/>
      <c r="AH538" s="7"/>
      <c r="AI538" s="7"/>
      <c r="AL538" s="7"/>
      <c r="AQ538" s="7"/>
      <c r="AR538" s="7"/>
      <c r="AS538" s="7"/>
      <c r="AT538" s="7"/>
      <c r="AU538" s="7"/>
      <c r="AV538" s="7"/>
      <c r="AX538" s="7"/>
      <c r="AY538" s="7"/>
      <c r="AZ538" s="7"/>
      <c r="BA538" s="7"/>
      <c r="BB538" s="7"/>
      <c r="BC538" s="7"/>
      <c r="BD538" s="7"/>
      <c r="BG538" s="7"/>
      <c r="BH538" s="7"/>
      <c r="BI538" s="7"/>
      <c r="BJ538" s="7"/>
      <c r="BK538" s="7"/>
      <c r="BL538" s="7"/>
      <c r="BM538" s="7"/>
      <c r="BP538" s="7"/>
      <c r="BQ538" s="7"/>
      <c r="BR538" s="7"/>
      <c r="BS538" s="7"/>
      <c r="BT538" s="7"/>
      <c r="BU538" s="7"/>
      <c r="BV538" s="7"/>
      <c r="BW538" s="7"/>
    </row>
    <row r="539" spans="5:75" ht="11.25" customHeight="1" x14ac:dyDescent="0.2"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AF539" s="7"/>
      <c r="AG539" s="7"/>
      <c r="AH539" s="7"/>
      <c r="AI539" s="7"/>
      <c r="AL539" s="7"/>
      <c r="AQ539" s="7"/>
      <c r="AR539" s="7"/>
      <c r="AS539" s="7"/>
      <c r="AT539" s="7"/>
      <c r="AU539" s="7"/>
      <c r="AV539" s="7"/>
      <c r="AX539" s="7"/>
      <c r="AY539" s="7"/>
      <c r="AZ539" s="7"/>
      <c r="BA539" s="7"/>
      <c r="BB539" s="7"/>
      <c r="BC539" s="7"/>
      <c r="BD539" s="7"/>
      <c r="BG539" s="7"/>
      <c r="BH539" s="7"/>
      <c r="BI539" s="7"/>
      <c r="BJ539" s="7"/>
      <c r="BK539" s="7"/>
      <c r="BL539" s="7"/>
      <c r="BM539" s="7"/>
      <c r="BP539" s="7"/>
      <c r="BQ539" s="7"/>
      <c r="BR539" s="7"/>
      <c r="BS539" s="7"/>
      <c r="BT539" s="7"/>
      <c r="BU539" s="7"/>
      <c r="BV539" s="7"/>
      <c r="BW539" s="7"/>
    </row>
    <row r="540" spans="5:75" x14ac:dyDescent="0.2"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AF540" s="7"/>
      <c r="AG540" s="7"/>
      <c r="AH540" s="7"/>
      <c r="AI540" s="7"/>
      <c r="AL540" s="7"/>
      <c r="AQ540" s="7"/>
      <c r="AR540" s="7"/>
      <c r="AS540" s="7"/>
      <c r="AT540" s="7"/>
      <c r="AU540" s="7"/>
      <c r="AV540" s="7"/>
      <c r="AX540" s="7"/>
      <c r="AY540" s="7"/>
      <c r="AZ540" s="7"/>
      <c r="BA540" s="7"/>
      <c r="BB540" s="7"/>
      <c r="BC540" s="7"/>
      <c r="BD540" s="7"/>
      <c r="BG540" s="7"/>
      <c r="BH540" s="7"/>
      <c r="BI540" s="7"/>
      <c r="BJ540" s="7"/>
      <c r="BK540" s="7"/>
      <c r="BL540" s="7"/>
      <c r="BM540" s="7"/>
      <c r="BP540" s="7"/>
      <c r="BQ540" s="7"/>
      <c r="BR540" s="7"/>
      <c r="BS540" s="7"/>
      <c r="BT540" s="7"/>
      <c r="BU540" s="7"/>
      <c r="BV540" s="7"/>
      <c r="BW540" s="7"/>
    </row>
    <row r="541" spans="5:75" x14ac:dyDescent="0.2"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AF541" s="7"/>
      <c r="AG541" s="7"/>
      <c r="AH541" s="7"/>
      <c r="AI541" s="7"/>
      <c r="AL541" s="7"/>
      <c r="AQ541" s="7"/>
      <c r="AR541" s="7"/>
      <c r="AS541" s="7"/>
      <c r="AT541" s="7"/>
      <c r="AU541" s="7"/>
      <c r="AV541" s="7"/>
      <c r="AX541" s="7"/>
      <c r="AY541" s="7"/>
      <c r="AZ541" s="7"/>
      <c r="BA541" s="7"/>
      <c r="BB541" s="7"/>
      <c r="BC541" s="7"/>
      <c r="BD541" s="7"/>
      <c r="BG541" s="7"/>
      <c r="BH541" s="7"/>
      <c r="BI541" s="7"/>
      <c r="BJ541" s="7"/>
      <c r="BK541" s="7"/>
      <c r="BL541" s="7"/>
      <c r="BM541" s="7"/>
      <c r="BP541" s="7"/>
      <c r="BQ541" s="7"/>
      <c r="BR541" s="7"/>
      <c r="BS541" s="7"/>
      <c r="BT541" s="7"/>
      <c r="BU541" s="7"/>
      <c r="BV541" s="7"/>
      <c r="BW541" s="7"/>
    </row>
    <row r="542" spans="5:75" x14ac:dyDescent="0.2"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AF542" s="7"/>
      <c r="AG542" s="7"/>
      <c r="AH542" s="7"/>
      <c r="AI542" s="7"/>
      <c r="AL542" s="7"/>
      <c r="AQ542" s="7"/>
      <c r="AR542" s="7"/>
      <c r="AS542" s="7"/>
      <c r="AT542" s="7"/>
      <c r="AU542" s="7"/>
      <c r="AV542" s="7"/>
      <c r="AX542" s="7"/>
      <c r="AY542" s="7"/>
      <c r="AZ542" s="7"/>
      <c r="BA542" s="7"/>
      <c r="BB542" s="7"/>
      <c r="BC542" s="7"/>
      <c r="BD542" s="7"/>
      <c r="BG542" s="7"/>
      <c r="BH542" s="7"/>
      <c r="BI542" s="7"/>
      <c r="BJ542" s="7"/>
      <c r="BK542" s="7"/>
      <c r="BL542" s="7"/>
      <c r="BM542" s="7"/>
      <c r="BP542" s="7"/>
      <c r="BQ542" s="7"/>
      <c r="BR542" s="7"/>
      <c r="BS542" s="7"/>
      <c r="BT542" s="7"/>
      <c r="BU542" s="7"/>
      <c r="BV542" s="7"/>
      <c r="BW542" s="7"/>
    </row>
    <row r="543" spans="5:75" x14ac:dyDescent="0.2"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AF543" s="7"/>
      <c r="AG543" s="7"/>
      <c r="AH543" s="7"/>
      <c r="AI543" s="7"/>
      <c r="AL543" s="7"/>
      <c r="AQ543" s="7"/>
      <c r="AR543" s="7"/>
      <c r="AS543" s="7"/>
      <c r="AT543" s="7"/>
      <c r="AU543" s="7"/>
      <c r="AV543" s="7"/>
      <c r="AX543" s="7"/>
      <c r="AY543" s="7"/>
      <c r="AZ543" s="7"/>
      <c r="BA543" s="7"/>
      <c r="BB543" s="7"/>
      <c r="BC543" s="7"/>
      <c r="BD543" s="7"/>
      <c r="BG543" s="7"/>
      <c r="BH543" s="7"/>
      <c r="BI543" s="7"/>
      <c r="BJ543" s="7"/>
      <c r="BK543" s="7"/>
      <c r="BL543" s="7"/>
      <c r="BM543" s="7"/>
      <c r="BP543" s="7"/>
      <c r="BQ543" s="7"/>
      <c r="BR543" s="7"/>
      <c r="BS543" s="7"/>
      <c r="BT543" s="7"/>
      <c r="BU543" s="7"/>
      <c r="BV543" s="7"/>
      <c r="BW543" s="7"/>
    </row>
    <row r="544" spans="5:75" x14ac:dyDescent="0.2"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AF544" s="7"/>
      <c r="AG544" s="7"/>
      <c r="AH544" s="7"/>
      <c r="AI544" s="7"/>
      <c r="AL544" s="7"/>
      <c r="AQ544" s="7"/>
      <c r="AR544" s="7"/>
      <c r="AS544" s="7"/>
      <c r="AT544" s="7"/>
      <c r="AU544" s="7"/>
      <c r="AV544" s="7"/>
      <c r="AX544" s="7"/>
      <c r="AY544" s="7"/>
      <c r="AZ544" s="7"/>
      <c r="BA544" s="7"/>
      <c r="BB544" s="7"/>
      <c r="BC544" s="7"/>
      <c r="BD544" s="7"/>
      <c r="BG544" s="7"/>
      <c r="BH544" s="7"/>
      <c r="BI544" s="7"/>
      <c r="BJ544" s="7"/>
      <c r="BK544" s="7"/>
      <c r="BL544" s="7"/>
      <c r="BM544" s="7"/>
      <c r="BP544" s="7"/>
      <c r="BQ544" s="7"/>
      <c r="BR544" s="7"/>
      <c r="BS544" s="7"/>
      <c r="BT544" s="7"/>
      <c r="BU544" s="7"/>
      <c r="BV544" s="7"/>
      <c r="BW544" s="7"/>
    </row>
    <row r="545" spans="5:75" x14ac:dyDescent="0.2"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AF545" s="7"/>
      <c r="AG545" s="7"/>
      <c r="AH545" s="7"/>
      <c r="AI545" s="7"/>
      <c r="AL545" s="7"/>
      <c r="AQ545" s="7"/>
      <c r="AR545" s="7"/>
      <c r="AS545" s="7"/>
      <c r="AT545" s="7"/>
      <c r="AU545" s="7"/>
      <c r="AV545" s="7"/>
      <c r="AX545" s="7"/>
      <c r="AY545" s="7"/>
      <c r="AZ545" s="7"/>
      <c r="BA545" s="7"/>
      <c r="BB545" s="7"/>
      <c r="BC545" s="7"/>
      <c r="BD545" s="7"/>
      <c r="BG545" s="7"/>
      <c r="BH545" s="7"/>
      <c r="BI545" s="7"/>
      <c r="BJ545" s="7"/>
      <c r="BK545" s="7"/>
      <c r="BL545" s="7"/>
      <c r="BM545" s="7"/>
      <c r="BP545" s="7"/>
      <c r="BQ545" s="7"/>
      <c r="BR545" s="7"/>
      <c r="BS545" s="7"/>
      <c r="BT545" s="7"/>
      <c r="BU545" s="7"/>
      <c r="BV545" s="7"/>
      <c r="BW545" s="7"/>
    </row>
    <row r="546" spans="5:75" x14ac:dyDescent="0.2"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AF546" s="7"/>
      <c r="AG546" s="7"/>
      <c r="AH546" s="7"/>
      <c r="AI546" s="7"/>
      <c r="AL546" s="7"/>
      <c r="AQ546" s="7"/>
      <c r="AR546" s="7"/>
      <c r="AS546" s="7"/>
      <c r="AT546" s="7"/>
      <c r="AU546" s="7"/>
      <c r="AV546" s="7"/>
      <c r="AX546" s="7"/>
      <c r="AY546" s="7"/>
      <c r="AZ546" s="7"/>
      <c r="BA546" s="7"/>
      <c r="BB546" s="7"/>
      <c r="BC546" s="7"/>
      <c r="BD546" s="7"/>
      <c r="BG546" s="7"/>
      <c r="BH546" s="7"/>
      <c r="BI546" s="7"/>
      <c r="BJ546" s="7"/>
      <c r="BK546" s="7"/>
      <c r="BL546" s="7"/>
      <c r="BM546" s="7"/>
      <c r="BP546" s="7"/>
      <c r="BQ546" s="7"/>
      <c r="BR546" s="7"/>
      <c r="BS546" s="7"/>
      <c r="BT546" s="7"/>
      <c r="BU546" s="7"/>
      <c r="BV546" s="7"/>
      <c r="BW546" s="7"/>
    </row>
    <row r="547" spans="5:75" x14ac:dyDescent="0.2"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AF547" s="7"/>
      <c r="AG547" s="7"/>
      <c r="AH547" s="7"/>
      <c r="AI547" s="7"/>
      <c r="AL547" s="7"/>
      <c r="AQ547" s="7"/>
      <c r="AR547" s="7"/>
      <c r="AS547" s="7"/>
      <c r="AT547" s="7"/>
      <c r="AU547" s="7"/>
      <c r="AV547" s="7"/>
      <c r="AX547" s="7"/>
      <c r="AY547" s="7"/>
      <c r="AZ547" s="7"/>
      <c r="BA547" s="7"/>
      <c r="BB547" s="7"/>
      <c r="BC547" s="7"/>
      <c r="BD547" s="7"/>
      <c r="BG547" s="7"/>
      <c r="BH547" s="7"/>
      <c r="BI547" s="7"/>
      <c r="BJ547" s="7"/>
      <c r="BK547" s="7"/>
      <c r="BL547" s="7"/>
      <c r="BM547" s="7"/>
      <c r="BP547" s="7"/>
      <c r="BQ547" s="7"/>
      <c r="BR547" s="7"/>
      <c r="BS547" s="7"/>
      <c r="BT547" s="7"/>
      <c r="BU547" s="7"/>
      <c r="BV547" s="7"/>
      <c r="BW547" s="7"/>
    </row>
    <row r="548" spans="5:75" x14ac:dyDescent="0.2"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AF548" s="7"/>
      <c r="AG548" s="7"/>
      <c r="AH548" s="7"/>
      <c r="AI548" s="7"/>
      <c r="AL548" s="7"/>
      <c r="AQ548" s="7"/>
      <c r="AR548" s="7"/>
      <c r="AS548" s="7"/>
      <c r="AT548" s="7"/>
      <c r="AU548" s="7"/>
      <c r="AV548" s="7"/>
      <c r="AX548" s="7"/>
      <c r="AY548" s="7"/>
      <c r="AZ548" s="7"/>
      <c r="BA548" s="7"/>
      <c r="BB548" s="7"/>
      <c r="BC548" s="7"/>
      <c r="BD548" s="7"/>
      <c r="BG548" s="7"/>
      <c r="BH548" s="7"/>
      <c r="BI548" s="7"/>
      <c r="BJ548" s="7"/>
      <c r="BK548" s="7"/>
      <c r="BL548" s="7"/>
      <c r="BM548" s="7"/>
      <c r="BP548" s="7"/>
      <c r="BQ548" s="7"/>
      <c r="BR548" s="7"/>
      <c r="BS548" s="7"/>
      <c r="BT548" s="7"/>
      <c r="BU548" s="7"/>
      <c r="BV548" s="7"/>
      <c r="BW548" s="7"/>
    </row>
    <row r="549" spans="5:75" x14ac:dyDescent="0.2"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AF549" s="7"/>
      <c r="AG549" s="7"/>
      <c r="AH549" s="7"/>
      <c r="AI549" s="7"/>
      <c r="AL549" s="7"/>
      <c r="AQ549" s="7"/>
      <c r="AR549" s="7"/>
      <c r="AS549" s="7"/>
      <c r="AT549" s="7"/>
      <c r="AU549" s="7"/>
      <c r="AV549" s="7"/>
      <c r="AX549" s="7"/>
      <c r="AY549" s="7"/>
      <c r="AZ549" s="7"/>
      <c r="BA549" s="7"/>
      <c r="BB549" s="7"/>
      <c r="BC549" s="7"/>
      <c r="BD549" s="7"/>
      <c r="BG549" s="7"/>
      <c r="BH549" s="7"/>
      <c r="BI549" s="7"/>
      <c r="BJ549" s="7"/>
      <c r="BK549" s="7"/>
      <c r="BL549" s="7"/>
      <c r="BM549" s="7"/>
      <c r="BP549" s="7"/>
      <c r="BQ549" s="7"/>
      <c r="BR549" s="7"/>
      <c r="BS549" s="7"/>
      <c r="BT549" s="7"/>
      <c r="BU549" s="7"/>
      <c r="BV549" s="7"/>
      <c r="BW549" s="7"/>
    </row>
    <row r="550" spans="5:75" x14ac:dyDescent="0.2"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AF550" s="7"/>
      <c r="AG550" s="7"/>
      <c r="AH550" s="7"/>
      <c r="AI550" s="7"/>
      <c r="AL550" s="7"/>
      <c r="AQ550" s="7"/>
      <c r="AR550" s="7"/>
      <c r="AS550" s="7"/>
      <c r="AT550" s="7"/>
      <c r="AU550" s="7"/>
      <c r="AV550" s="7"/>
      <c r="AX550" s="7"/>
      <c r="AY550" s="7"/>
      <c r="AZ550" s="7"/>
      <c r="BA550" s="7"/>
      <c r="BB550" s="7"/>
      <c r="BC550" s="7"/>
      <c r="BD550" s="7"/>
      <c r="BG550" s="7"/>
      <c r="BH550" s="7"/>
      <c r="BI550" s="7"/>
      <c r="BJ550" s="7"/>
      <c r="BK550" s="7"/>
      <c r="BL550" s="7"/>
      <c r="BM550" s="7"/>
      <c r="BP550" s="7"/>
      <c r="BQ550" s="7"/>
      <c r="BR550" s="7"/>
      <c r="BS550" s="7"/>
      <c r="BT550" s="7"/>
      <c r="BU550" s="7"/>
      <c r="BV550" s="7"/>
      <c r="BW550" s="7"/>
    </row>
    <row r="551" spans="5:75" x14ac:dyDescent="0.2"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AF551" s="7"/>
      <c r="AG551" s="7"/>
      <c r="AH551" s="7"/>
      <c r="AI551" s="7"/>
      <c r="AL551" s="7"/>
      <c r="AQ551" s="7"/>
      <c r="AR551" s="7"/>
      <c r="AS551" s="7"/>
      <c r="AT551" s="7"/>
      <c r="AU551" s="7"/>
      <c r="AV551" s="7"/>
      <c r="AX551" s="7"/>
      <c r="AY551" s="7"/>
      <c r="AZ551" s="7"/>
      <c r="BA551" s="7"/>
      <c r="BB551" s="7"/>
      <c r="BC551" s="7"/>
      <c r="BD551" s="7"/>
      <c r="BG551" s="7"/>
      <c r="BH551" s="7"/>
      <c r="BI551" s="7"/>
      <c r="BJ551" s="7"/>
      <c r="BK551" s="7"/>
      <c r="BL551" s="7"/>
      <c r="BM551" s="7"/>
      <c r="BP551" s="7"/>
      <c r="BQ551" s="7"/>
      <c r="BR551" s="7"/>
      <c r="BS551" s="7"/>
      <c r="BT551" s="7"/>
      <c r="BU551" s="7"/>
      <c r="BV551" s="7"/>
      <c r="BW551" s="7"/>
    </row>
    <row r="552" spans="5:75" x14ac:dyDescent="0.2"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AF552" s="7"/>
      <c r="AG552" s="7"/>
      <c r="AH552" s="7"/>
      <c r="AI552" s="7"/>
      <c r="AL552" s="7"/>
      <c r="AQ552" s="7"/>
      <c r="AR552" s="7"/>
      <c r="AS552" s="7"/>
      <c r="AT552" s="7"/>
      <c r="AU552" s="7"/>
      <c r="AV552" s="7"/>
      <c r="AX552" s="7"/>
      <c r="AY552" s="7"/>
      <c r="AZ552" s="7"/>
      <c r="BA552" s="7"/>
      <c r="BB552" s="7"/>
      <c r="BC552" s="7"/>
      <c r="BD552" s="7"/>
      <c r="BG552" s="7"/>
      <c r="BH552" s="7"/>
      <c r="BI552" s="7"/>
      <c r="BJ552" s="7"/>
      <c r="BK552" s="7"/>
      <c r="BL552" s="7"/>
      <c r="BM552" s="7"/>
      <c r="BP552" s="7"/>
      <c r="BQ552" s="7"/>
      <c r="BR552" s="7"/>
      <c r="BS552" s="7"/>
      <c r="BT552" s="7"/>
      <c r="BU552" s="7"/>
      <c r="BV552" s="7"/>
      <c r="BW552" s="7"/>
    </row>
    <row r="553" spans="5:75" x14ac:dyDescent="0.2"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AL553" s="7"/>
      <c r="AQ553" s="7"/>
      <c r="AR553" s="7"/>
      <c r="AS553" s="7"/>
      <c r="AT553" s="7"/>
      <c r="AU553" s="7"/>
      <c r="AV553" s="7"/>
      <c r="AX553" s="7"/>
      <c r="AY553" s="7"/>
      <c r="AZ553" s="7"/>
      <c r="BA553" s="7"/>
      <c r="BB553" s="7"/>
      <c r="BC553" s="7"/>
      <c r="BD553" s="7"/>
      <c r="BG553" s="7"/>
      <c r="BH553" s="7"/>
      <c r="BI553" s="7"/>
      <c r="BJ553" s="7"/>
      <c r="BK553" s="7"/>
      <c r="BL553" s="7"/>
      <c r="BM553" s="7"/>
      <c r="BP553" s="7"/>
      <c r="BQ553" s="7"/>
      <c r="BR553" s="7"/>
      <c r="BS553" s="7"/>
      <c r="BT553" s="7"/>
      <c r="BU553" s="7"/>
      <c r="BV553" s="7"/>
      <c r="BW553" s="7"/>
    </row>
    <row r="554" spans="5:75" x14ac:dyDescent="0.2"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AL554" s="7"/>
      <c r="AQ554" s="7"/>
      <c r="AR554" s="7"/>
      <c r="AS554" s="7"/>
      <c r="AT554" s="7"/>
      <c r="AU554" s="7"/>
      <c r="AV554" s="7"/>
      <c r="AX554" s="7"/>
      <c r="AY554" s="7"/>
      <c r="AZ554" s="7"/>
      <c r="BA554" s="7"/>
      <c r="BB554" s="7"/>
      <c r="BC554" s="7"/>
      <c r="BD554" s="7"/>
      <c r="BG554" s="7"/>
      <c r="BH554" s="7"/>
      <c r="BI554" s="7"/>
      <c r="BJ554" s="7"/>
      <c r="BK554" s="7"/>
      <c r="BL554" s="7"/>
      <c r="BM554" s="7"/>
      <c r="BP554" s="7"/>
      <c r="BQ554" s="7"/>
      <c r="BR554" s="7"/>
      <c r="BS554" s="7"/>
      <c r="BT554" s="7"/>
      <c r="BU554" s="7"/>
      <c r="BV554" s="7"/>
      <c r="BW554" s="7"/>
    </row>
    <row r="555" spans="5:75" x14ac:dyDescent="0.2"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AL555" s="7"/>
      <c r="AQ555" s="7"/>
      <c r="AR555" s="7"/>
      <c r="AS555" s="7"/>
      <c r="AT555" s="7"/>
      <c r="AU555" s="7"/>
      <c r="AV555" s="7"/>
      <c r="AX555" s="7"/>
      <c r="AY555" s="7"/>
      <c r="AZ555" s="7"/>
      <c r="BA555" s="7"/>
      <c r="BB555" s="7"/>
      <c r="BC555" s="7"/>
      <c r="BD555" s="7"/>
      <c r="BG555" s="7"/>
      <c r="BH555" s="7"/>
      <c r="BI555" s="7"/>
      <c r="BJ555" s="7"/>
      <c r="BK555" s="7"/>
      <c r="BL555" s="7"/>
      <c r="BM555" s="7"/>
      <c r="BP555" s="7"/>
      <c r="BQ555" s="7"/>
      <c r="BR555" s="7"/>
      <c r="BS555" s="7"/>
      <c r="BT555" s="7"/>
      <c r="BU555" s="7"/>
      <c r="BV555" s="7"/>
      <c r="BW555" s="7"/>
    </row>
    <row r="556" spans="5:75" x14ac:dyDescent="0.2"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AL556" s="7"/>
      <c r="AQ556" s="7"/>
      <c r="AR556" s="7"/>
      <c r="AS556" s="7"/>
      <c r="AT556" s="7"/>
      <c r="AU556" s="7"/>
      <c r="AV556" s="7"/>
      <c r="AX556" s="7"/>
      <c r="AY556" s="7"/>
      <c r="AZ556" s="7"/>
      <c r="BA556" s="7"/>
      <c r="BB556" s="7"/>
      <c r="BC556" s="7"/>
      <c r="BD556" s="7"/>
      <c r="BG556" s="7"/>
      <c r="BH556" s="7"/>
      <c r="BI556" s="7"/>
      <c r="BJ556" s="7"/>
      <c r="BK556" s="7"/>
      <c r="BL556" s="7"/>
      <c r="BM556" s="7"/>
      <c r="BP556" s="7"/>
      <c r="BQ556" s="7"/>
      <c r="BR556" s="7"/>
      <c r="BS556" s="7"/>
      <c r="BT556" s="7"/>
      <c r="BU556" s="7"/>
      <c r="BV556" s="7"/>
      <c r="BW556" s="7"/>
    </row>
    <row r="557" spans="5:75" x14ac:dyDescent="0.2"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AL557" s="7"/>
      <c r="AQ557" s="7"/>
      <c r="AR557" s="7"/>
      <c r="AS557" s="7"/>
      <c r="AT557" s="7"/>
      <c r="AU557" s="7"/>
      <c r="AV557" s="7"/>
      <c r="AX557" s="7"/>
      <c r="AY557" s="7"/>
      <c r="AZ557" s="7"/>
      <c r="BA557" s="7"/>
      <c r="BB557" s="7"/>
      <c r="BC557" s="7"/>
      <c r="BD557" s="7"/>
      <c r="BG557" s="7"/>
      <c r="BH557" s="7"/>
      <c r="BI557" s="7"/>
      <c r="BJ557" s="7"/>
      <c r="BK557" s="7"/>
      <c r="BL557" s="7"/>
      <c r="BM557" s="7"/>
      <c r="BP557" s="7"/>
      <c r="BQ557" s="7"/>
      <c r="BR557" s="7"/>
      <c r="BS557" s="7"/>
      <c r="BT557" s="7"/>
      <c r="BU557" s="7"/>
      <c r="BV557" s="7"/>
      <c r="BW557" s="7"/>
    </row>
    <row r="558" spans="5:75" x14ac:dyDescent="0.2"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AL558" s="7"/>
      <c r="AQ558" s="7"/>
      <c r="AR558" s="7"/>
      <c r="AS558" s="7"/>
      <c r="AT558" s="7"/>
      <c r="AU558" s="7"/>
      <c r="AV558" s="7"/>
      <c r="AX558" s="7"/>
      <c r="AY558" s="7"/>
      <c r="AZ558" s="7"/>
      <c r="BA558" s="7"/>
      <c r="BB558" s="7"/>
      <c r="BC558" s="7"/>
      <c r="BD558" s="7"/>
      <c r="BG558" s="7"/>
      <c r="BH558" s="7"/>
      <c r="BI558" s="7"/>
      <c r="BJ558" s="7"/>
      <c r="BK558" s="7"/>
      <c r="BL558" s="7"/>
      <c r="BM558" s="7"/>
      <c r="BP558" s="7"/>
      <c r="BQ558" s="7"/>
      <c r="BR558" s="7"/>
      <c r="BS558" s="7"/>
      <c r="BT558" s="7"/>
      <c r="BU558" s="7"/>
      <c r="BV558" s="7"/>
      <c r="BW558" s="7"/>
    </row>
    <row r="559" spans="5:75" x14ac:dyDescent="0.2"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AL559" s="7"/>
      <c r="AQ559" s="7"/>
      <c r="AR559" s="7"/>
      <c r="AS559" s="7"/>
      <c r="AT559" s="7"/>
      <c r="AU559" s="7"/>
      <c r="AV559" s="7"/>
      <c r="AX559" s="7"/>
      <c r="AY559" s="7"/>
      <c r="AZ559" s="7"/>
      <c r="BA559" s="7"/>
      <c r="BB559" s="7"/>
      <c r="BC559" s="7"/>
      <c r="BD559" s="7"/>
      <c r="BG559" s="7"/>
      <c r="BH559" s="7"/>
      <c r="BI559" s="7"/>
      <c r="BJ559" s="7"/>
      <c r="BK559" s="7"/>
      <c r="BL559" s="7"/>
      <c r="BM559" s="7"/>
      <c r="BP559" s="7"/>
      <c r="BQ559" s="7"/>
      <c r="BR559" s="7"/>
      <c r="BS559" s="7"/>
      <c r="BT559" s="7"/>
      <c r="BU559" s="7"/>
      <c r="BV559" s="7"/>
      <c r="BW559" s="7"/>
    </row>
    <row r="560" spans="5:75" ht="11.25" customHeight="1" x14ac:dyDescent="0.2"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AL560" s="7"/>
      <c r="AQ560" s="7"/>
      <c r="AR560" s="7"/>
      <c r="AS560" s="7"/>
      <c r="AT560" s="7"/>
      <c r="AU560" s="7"/>
      <c r="AV560" s="7"/>
      <c r="AX560" s="7"/>
      <c r="AY560" s="7"/>
      <c r="AZ560" s="7"/>
      <c r="BA560" s="7"/>
      <c r="BB560" s="7"/>
      <c r="BC560" s="7"/>
      <c r="BD560" s="7"/>
      <c r="BG560" s="7"/>
      <c r="BH560" s="7"/>
      <c r="BI560" s="7"/>
      <c r="BJ560" s="7"/>
      <c r="BK560" s="7"/>
      <c r="BL560" s="7"/>
      <c r="BM560" s="7"/>
      <c r="BP560" s="7"/>
      <c r="BQ560" s="7"/>
      <c r="BR560" s="7"/>
      <c r="BS560" s="7"/>
      <c r="BT560" s="7"/>
      <c r="BU560" s="7"/>
      <c r="BV560" s="7"/>
      <c r="BW560" s="7"/>
    </row>
    <row r="561" spans="5:75" ht="11.25" customHeight="1" x14ac:dyDescent="0.2"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AL561" s="7"/>
      <c r="AQ561" s="7"/>
      <c r="AR561" s="7"/>
      <c r="AS561" s="7"/>
      <c r="AT561" s="7"/>
      <c r="AU561" s="7"/>
      <c r="AV561" s="7"/>
      <c r="AX561" s="7"/>
      <c r="AY561" s="7"/>
      <c r="AZ561" s="7"/>
      <c r="BA561" s="7"/>
      <c r="BB561" s="7"/>
      <c r="BC561" s="7"/>
      <c r="BD561" s="7"/>
      <c r="BG561" s="7"/>
      <c r="BH561" s="7"/>
      <c r="BI561" s="7"/>
      <c r="BJ561" s="7"/>
      <c r="BK561" s="7"/>
      <c r="BL561" s="7"/>
      <c r="BM561" s="7"/>
      <c r="BP561" s="7"/>
      <c r="BQ561" s="7"/>
      <c r="BR561" s="7"/>
      <c r="BS561" s="7"/>
      <c r="BT561" s="7"/>
      <c r="BU561" s="7"/>
      <c r="BV561" s="7"/>
      <c r="BW561" s="7"/>
    </row>
    <row r="562" spans="5:75" ht="11.25" customHeight="1" x14ac:dyDescent="0.2"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AL562" s="7"/>
      <c r="AQ562" s="7"/>
      <c r="AR562" s="7"/>
      <c r="AS562" s="7"/>
      <c r="AT562" s="7"/>
      <c r="AU562" s="7"/>
      <c r="AV562" s="7"/>
      <c r="AX562" s="7"/>
      <c r="AY562" s="7"/>
      <c r="AZ562" s="7"/>
      <c r="BA562" s="7"/>
      <c r="BB562" s="7"/>
      <c r="BC562" s="7"/>
      <c r="BD562" s="7"/>
      <c r="BG562" s="7"/>
      <c r="BH562" s="7"/>
      <c r="BI562" s="7"/>
      <c r="BJ562" s="7"/>
      <c r="BK562" s="7"/>
      <c r="BL562" s="7"/>
      <c r="BM562" s="7"/>
      <c r="BP562" s="7"/>
      <c r="BQ562" s="7"/>
      <c r="BR562" s="7"/>
      <c r="BS562" s="7"/>
      <c r="BT562" s="7"/>
      <c r="BU562" s="7"/>
      <c r="BV562" s="7"/>
      <c r="BW562" s="7"/>
    </row>
    <row r="563" spans="5:75" x14ac:dyDescent="0.2"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AL563" s="7"/>
      <c r="AQ563" s="7"/>
      <c r="AR563" s="7"/>
      <c r="AS563" s="7"/>
      <c r="AT563" s="7"/>
      <c r="AU563" s="7"/>
      <c r="AV563" s="7"/>
      <c r="AX563" s="7"/>
      <c r="AY563" s="7"/>
      <c r="AZ563" s="7"/>
      <c r="BA563" s="7"/>
      <c r="BB563" s="7"/>
      <c r="BC563" s="7"/>
      <c r="BD563" s="7"/>
      <c r="BG563" s="7"/>
      <c r="BH563" s="7"/>
      <c r="BI563" s="7"/>
      <c r="BJ563" s="7"/>
      <c r="BK563" s="7"/>
      <c r="BL563" s="7"/>
      <c r="BM563" s="7"/>
      <c r="BP563" s="7"/>
      <c r="BQ563" s="7"/>
      <c r="BR563" s="7"/>
      <c r="BS563" s="7"/>
      <c r="BT563" s="7"/>
      <c r="BU563" s="7"/>
      <c r="BV563" s="7"/>
      <c r="BW563" s="7"/>
    </row>
    <row r="564" spans="5:75" x14ac:dyDescent="0.2"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AL564" s="7"/>
      <c r="AQ564" s="7"/>
      <c r="AR564" s="7"/>
      <c r="AS564" s="7"/>
      <c r="AT564" s="7"/>
      <c r="AU564" s="7"/>
      <c r="AV564" s="7"/>
      <c r="AX564" s="7"/>
      <c r="AY564" s="7"/>
      <c r="AZ564" s="7"/>
      <c r="BA564" s="7"/>
      <c r="BB564" s="7"/>
      <c r="BC564" s="7"/>
      <c r="BD564" s="7"/>
      <c r="BG564" s="7"/>
      <c r="BH564" s="7"/>
      <c r="BI564" s="7"/>
      <c r="BJ564" s="7"/>
      <c r="BK564" s="7"/>
      <c r="BL564" s="7"/>
      <c r="BM564" s="7"/>
      <c r="BP564" s="7"/>
      <c r="BQ564" s="7"/>
      <c r="BR564" s="7"/>
      <c r="BS564" s="7"/>
      <c r="BT564" s="7"/>
      <c r="BU564" s="7"/>
      <c r="BV564" s="7"/>
      <c r="BW564" s="7"/>
    </row>
    <row r="565" spans="5:75" x14ac:dyDescent="0.2"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AL565" s="7"/>
      <c r="AQ565" s="7"/>
      <c r="AR565" s="7"/>
      <c r="AS565" s="7"/>
      <c r="AT565" s="7"/>
      <c r="AU565" s="7"/>
      <c r="AV565" s="7"/>
      <c r="AX565" s="7"/>
      <c r="AY565" s="7"/>
      <c r="AZ565" s="7"/>
      <c r="BA565" s="7"/>
      <c r="BB565" s="7"/>
      <c r="BC565" s="7"/>
      <c r="BD565" s="7"/>
      <c r="BG565" s="7"/>
      <c r="BH565" s="7"/>
      <c r="BI565" s="7"/>
      <c r="BJ565" s="7"/>
      <c r="BK565" s="7"/>
      <c r="BL565" s="7"/>
      <c r="BM565" s="7"/>
      <c r="BP565" s="7"/>
      <c r="BQ565" s="7"/>
      <c r="BR565" s="7"/>
      <c r="BS565" s="7"/>
      <c r="BT565" s="7"/>
      <c r="BU565" s="7"/>
      <c r="BV565" s="7"/>
      <c r="BW565" s="7"/>
    </row>
    <row r="566" spans="5:75" x14ac:dyDescent="0.2"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AL566" s="7"/>
      <c r="AQ566" s="7"/>
      <c r="AR566" s="7"/>
      <c r="AS566" s="7"/>
      <c r="AT566" s="7"/>
      <c r="AU566" s="7"/>
      <c r="AV566" s="7"/>
      <c r="AX566" s="7"/>
      <c r="AY566" s="7"/>
      <c r="AZ566" s="7"/>
      <c r="BA566" s="7"/>
      <c r="BB566" s="7"/>
      <c r="BC566" s="7"/>
      <c r="BD566" s="7"/>
      <c r="BG566" s="7"/>
      <c r="BH566" s="7"/>
      <c r="BI566" s="7"/>
      <c r="BJ566" s="7"/>
      <c r="BK566" s="7"/>
      <c r="BL566" s="7"/>
      <c r="BM566" s="7"/>
      <c r="BP566" s="7"/>
      <c r="BQ566" s="7"/>
      <c r="BR566" s="7"/>
      <c r="BS566" s="7"/>
      <c r="BT566" s="7"/>
      <c r="BU566" s="7"/>
      <c r="BV566" s="7"/>
      <c r="BW566" s="7"/>
    </row>
    <row r="567" spans="5:75" x14ac:dyDescent="0.2"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AL567" s="7"/>
      <c r="AQ567" s="7"/>
      <c r="AR567" s="7"/>
      <c r="AS567" s="7"/>
      <c r="AT567" s="7"/>
      <c r="AU567" s="7"/>
      <c r="AV567" s="7"/>
      <c r="AX567" s="7"/>
      <c r="AY567" s="7"/>
      <c r="AZ567" s="7"/>
      <c r="BA567" s="7"/>
      <c r="BB567" s="7"/>
      <c r="BC567" s="7"/>
      <c r="BD567" s="7"/>
      <c r="BG567" s="7"/>
      <c r="BH567" s="7"/>
      <c r="BI567" s="7"/>
      <c r="BJ567" s="7"/>
      <c r="BK567" s="7"/>
      <c r="BL567" s="7"/>
      <c r="BM567" s="7"/>
      <c r="BP567" s="7"/>
      <c r="BQ567" s="7"/>
      <c r="BR567" s="7"/>
      <c r="BS567" s="7"/>
      <c r="BT567" s="7"/>
      <c r="BU567" s="7"/>
      <c r="BV567" s="7"/>
      <c r="BW567" s="7"/>
    </row>
    <row r="568" spans="5:75" x14ac:dyDescent="0.2"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AL568" s="7"/>
      <c r="AQ568" s="7"/>
      <c r="AR568" s="7"/>
      <c r="AS568" s="7"/>
      <c r="AT568" s="7"/>
      <c r="AU568" s="7"/>
      <c r="AV568" s="7"/>
      <c r="AX568" s="7"/>
      <c r="AY568" s="7"/>
      <c r="AZ568" s="7"/>
      <c r="BA568" s="7"/>
      <c r="BB568" s="7"/>
      <c r="BC568" s="7"/>
      <c r="BD568" s="7"/>
      <c r="BG568" s="7"/>
      <c r="BH568" s="7"/>
      <c r="BI568" s="7"/>
      <c r="BJ568" s="7"/>
      <c r="BK568" s="7"/>
      <c r="BL568" s="7"/>
      <c r="BM568" s="7"/>
      <c r="BP568" s="7"/>
      <c r="BQ568" s="7"/>
      <c r="BR568" s="7"/>
      <c r="BS568" s="7"/>
      <c r="BT568" s="7"/>
      <c r="BU568" s="7"/>
      <c r="BV568" s="7"/>
      <c r="BW568" s="7"/>
    </row>
    <row r="569" spans="5:75" x14ac:dyDescent="0.2"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AL569" s="7"/>
      <c r="AQ569" s="7"/>
      <c r="AR569" s="7"/>
      <c r="AS569" s="7"/>
      <c r="AT569" s="7"/>
      <c r="AU569" s="7"/>
      <c r="AV569" s="7"/>
      <c r="AX569" s="7"/>
      <c r="AY569" s="7"/>
      <c r="AZ569" s="7"/>
      <c r="BA569" s="7"/>
      <c r="BB569" s="7"/>
      <c r="BC569" s="7"/>
      <c r="BD569" s="7"/>
      <c r="BG569" s="7"/>
      <c r="BH569" s="7"/>
      <c r="BI569" s="7"/>
      <c r="BJ569" s="7"/>
      <c r="BK569" s="7"/>
      <c r="BL569" s="7"/>
      <c r="BM569" s="7"/>
      <c r="BP569" s="7"/>
      <c r="BQ569" s="7"/>
      <c r="BR569" s="7"/>
      <c r="BS569" s="7"/>
      <c r="BT569" s="7"/>
      <c r="BU569" s="7"/>
      <c r="BV569" s="7"/>
      <c r="BW569" s="7"/>
    </row>
    <row r="570" spans="5:75" x14ac:dyDescent="0.2"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AL570" s="7"/>
      <c r="AQ570" s="7"/>
      <c r="AR570" s="7"/>
      <c r="AS570" s="7"/>
      <c r="AT570" s="7"/>
      <c r="AU570" s="7"/>
      <c r="AV570" s="7"/>
      <c r="AX570" s="7"/>
      <c r="AY570" s="7"/>
      <c r="AZ570" s="7"/>
      <c r="BA570" s="7"/>
      <c r="BB570" s="7"/>
      <c r="BC570" s="7"/>
      <c r="BD570" s="7"/>
      <c r="BG570" s="7"/>
      <c r="BH570" s="7"/>
      <c r="BI570" s="7"/>
      <c r="BJ570" s="7"/>
      <c r="BK570" s="7"/>
      <c r="BL570" s="7"/>
      <c r="BM570" s="7"/>
      <c r="BP570" s="7"/>
      <c r="BQ570" s="7"/>
      <c r="BR570" s="7"/>
      <c r="BS570" s="7"/>
      <c r="BT570" s="7"/>
      <c r="BU570" s="7"/>
      <c r="BV570" s="7"/>
      <c r="BW570" s="7"/>
    </row>
    <row r="571" spans="5:75" ht="11.25" customHeight="1" x14ac:dyDescent="0.2"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AL571" s="7"/>
      <c r="AQ571" s="7"/>
      <c r="AR571" s="7"/>
      <c r="AS571" s="7"/>
      <c r="AT571" s="7"/>
      <c r="AU571" s="7"/>
      <c r="AV571" s="7"/>
      <c r="AX571" s="7"/>
      <c r="AY571" s="7"/>
      <c r="AZ571" s="7"/>
      <c r="BA571" s="7"/>
      <c r="BB571" s="7"/>
      <c r="BC571" s="7"/>
      <c r="BD571" s="7"/>
      <c r="BG571" s="7"/>
      <c r="BH571" s="7"/>
      <c r="BI571" s="7"/>
      <c r="BJ571" s="7"/>
      <c r="BK571" s="7"/>
      <c r="BL571" s="7"/>
      <c r="BM571" s="7"/>
      <c r="BP571" s="7"/>
      <c r="BQ571" s="7"/>
      <c r="BR571" s="7"/>
      <c r="BS571" s="7"/>
      <c r="BT571" s="7"/>
      <c r="BU571" s="7"/>
      <c r="BV571" s="7"/>
      <c r="BW571" s="7"/>
    </row>
    <row r="572" spans="5:75" ht="11.25" customHeight="1" x14ac:dyDescent="0.2"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AL572" s="7"/>
      <c r="AQ572" s="7"/>
      <c r="AR572" s="7"/>
      <c r="AS572" s="7"/>
      <c r="AT572" s="7"/>
      <c r="AU572" s="7"/>
      <c r="AV572" s="7"/>
      <c r="AX572" s="7"/>
      <c r="AY572" s="7"/>
      <c r="AZ572" s="7"/>
      <c r="BA572" s="7"/>
      <c r="BB572" s="7"/>
      <c r="BC572" s="7"/>
      <c r="BD572" s="7"/>
      <c r="BG572" s="7"/>
      <c r="BH572" s="7"/>
      <c r="BI572" s="7"/>
      <c r="BJ572" s="7"/>
      <c r="BK572" s="7"/>
      <c r="BL572" s="7"/>
      <c r="BM572" s="7"/>
      <c r="BP572" s="7"/>
      <c r="BQ572" s="7"/>
      <c r="BR572" s="7"/>
      <c r="BS572" s="7"/>
      <c r="BT572" s="7"/>
      <c r="BU572" s="7"/>
      <c r="BV572" s="7"/>
      <c r="BW572" s="7"/>
    </row>
    <row r="573" spans="5:75" ht="11.25" customHeight="1" x14ac:dyDescent="0.2"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AL573" s="7"/>
      <c r="AQ573" s="7"/>
      <c r="AR573" s="7"/>
      <c r="AS573" s="7"/>
      <c r="AT573" s="7"/>
      <c r="AU573" s="7"/>
      <c r="AV573" s="7"/>
      <c r="AX573" s="7"/>
      <c r="AY573" s="7"/>
      <c r="AZ573" s="7"/>
      <c r="BA573" s="7"/>
      <c r="BB573" s="7"/>
      <c r="BC573" s="7"/>
      <c r="BD573" s="7"/>
      <c r="BG573" s="7"/>
      <c r="BH573" s="7"/>
      <c r="BI573" s="7"/>
      <c r="BJ573" s="7"/>
      <c r="BK573" s="7"/>
      <c r="BL573" s="7"/>
      <c r="BM573" s="7"/>
      <c r="BP573" s="7"/>
      <c r="BQ573" s="7"/>
      <c r="BR573" s="7"/>
      <c r="BS573" s="7"/>
      <c r="BT573" s="7"/>
      <c r="BU573" s="7"/>
      <c r="BV573" s="7"/>
      <c r="BW573" s="7"/>
    </row>
    <row r="574" spans="5:75" x14ac:dyDescent="0.2"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AL574" s="7"/>
      <c r="AQ574" s="7"/>
      <c r="AR574" s="7"/>
      <c r="AS574" s="7"/>
      <c r="AT574" s="7"/>
      <c r="AU574" s="7"/>
      <c r="AV574" s="7"/>
      <c r="AX574" s="7"/>
      <c r="AY574" s="7"/>
      <c r="AZ574" s="7"/>
      <c r="BA574" s="7"/>
      <c r="BB574" s="7"/>
      <c r="BC574" s="7"/>
      <c r="BD574" s="7"/>
      <c r="BG574" s="7"/>
      <c r="BH574" s="7"/>
      <c r="BI574" s="7"/>
      <c r="BJ574" s="7"/>
      <c r="BK574" s="7"/>
      <c r="BL574" s="7"/>
      <c r="BM574" s="7"/>
      <c r="BP574" s="7"/>
      <c r="BQ574" s="7"/>
      <c r="BR574" s="7"/>
      <c r="BS574" s="7"/>
      <c r="BT574" s="7"/>
      <c r="BU574" s="7"/>
      <c r="BV574" s="7"/>
      <c r="BW574" s="7"/>
    </row>
    <row r="575" spans="5:75" x14ac:dyDescent="0.2"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AL575" s="7"/>
      <c r="AQ575" s="7"/>
      <c r="AR575" s="7"/>
      <c r="AS575" s="7"/>
      <c r="AT575" s="7"/>
      <c r="AU575" s="7"/>
      <c r="AV575" s="7"/>
      <c r="AX575" s="7"/>
      <c r="AY575" s="7"/>
      <c r="AZ575" s="7"/>
      <c r="BA575" s="7"/>
      <c r="BB575" s="7"/>
      <c r="BC575" s="7"/>
      <c r="BD575" s="7"/>
      <c r="BG575" s="7"/>
      <c r="BH575" s="7"/>
      <c r="BI575" s="7"/>
      <c r="BJ575" s="7"/>
      <c r="BK575" s="7"/>
      <c r="BL575" s="7"/>
      <c r="BM575" s="7"/>
      <c r="BP575" s="7"/>
      <c r="BQ575" s="7"/>
      <c r="BR575" s="7"/>
      <c r="BS575" s="7"/>
      <c r="BT575" s="7"/>
      <c r="BU575" s="7"/>
      <c r="BV575" s="7"/>
      <c r="BW575" s="7"/>
    </row>
    <row r="576" spans="5:75" x14ac:dyDescent="0.2"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AL576" s="7"/>
      <c r="AQ576" s="7"/>
      <c r="AR576" s="7"/>
      <c r="AS576" s="7"/>
      <c r="AT576" s="7"/>
      <c r="AU576" s="7"/>
      <c r="AV576" s="7"/>
      <c r="AX576" s="7"/>
      <c r="AY576" s="7"/>
      <c r="AZ576" s="7"/>
      <c r="BA576" s="7"/>
      <c r="BB576" s="7"/>
      <c r="BC576" s="7"/>
      <c r="BD576" s="7"/>
      <c r="BG576" s="7"/>
      <c r="BH576" s="7"/>
      <c r="BI576" s="7"/>
      <c r="BJ576" s="7"/>
      <c r="BK576" s="7"/>
      <c r="BL576" s="7"/>
      <c r="BM576" s="7"/>
      <c r="BP576" s="7"/>
      <c r="BQ576" s="7"/>
      <c r="BR576" s="7"/>
      <c r="BS576" s="7"/>
      <c r="BT576" s="7"/>
      <c r="BU576" s="7"/>
      <c r="BV576" s="7"/>
      <c r="BW576" s="7"/>
    </row>
    <row r="577" spans="5:75" x14ac:dyDescent="0.2"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AL577" s="7"/>
      <c r="AQ577" s="7"/>
      <c r="AR577" s="7"/>
      <c r="AS577" s="7"/>
      <c r="AT577" s="7"/>
      <c r="AU577" s="7"/>
      <c r="AV577" s="7"/>
      <c r="AX577" s="7"/>
      <c r="AY577" s="7"/>
      <c r="AZ577" s="7"/>
      <c r="BA577" s="7"/>
      <c r="BB577" s="7"/>
      <c r="BC577" s="7"/>
      <c r="BD577" s="7"/>
      <c r="BG577" s="7"/>
      <c r="BH577" s="7"/>
      <c r="BI577" s="7"/>
      <c r="BJ577" s="7"/>
      <c r="BK577" s="7"/>
      <c r="BL577" s="7"/>
      <c r="BM577" s="7"/>
      <c r="BP577" s="7"/>
      <c r="BQ577" s="7"/>
      <c r="BR577" s="7"/>
      <c r="BS577" s="7"/>
      <c r="BT577" s="7"/>
      <c r="BU577" s="7"/>
      <c r="BV577" s="7"/>
      <c r="BW577" s="7"/>
    </row>
    <row r="578" spans="5:75" x14ac:dyDescent="0.2"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AL578" s="7"/>
      <c r="AQ578" s="7"/>
      <c r="AR578" s="7"/>
      <c r="AS578" s="7"/>
      <c r="AT578" s="7"/>
      <c r="AU578" s="7"/>
      <c r="AV578" s="7"/>
      <c r="AX578" s="7"/>
      <c r="AY578" s="7"/>
      <c r="AZ578" s="7"/>
      <c r="BA578" s="7"/>
      <c r="BB578" s="7"/>
      <c r="BC578" s="7"/>
      <c r="BD578" s="7"/>
      <c r="BG578" s="7"/>
      <c r="BH578" s="7"/>
      <c r="BI578" s="7"/>
      <c r="BJ578" s="7"/>
      <c r="BK578" s="7"/>
      <c r="BL578" s="7"/>
      <c r="BM578" s="7"/>
      <c r="BP578" s="7"/>
      <c r="BQ578" s="7"/>
      <c r="BR578" s="7"/>
      <c r="BS578" s="7"/>
      <c r="BT578" s="7"/>
      <c r="BU578" s="7"/>
      <c r="BV578" s="7"/>
      <c r="BW578" s="7"/>
    </row>
    <row r="579" spans="5:75" x14ac:dyDescent="0.2"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AL579" s="7"/>
      <c r="AQ579" s="7"/>
      <c r="AR579" s="7"/>
      <c r="AS579" s="7"/>
      <c r="AT579" s="7"/>
      <c r="AU579" s="7"/>
      <c r="AV579" s="7"/>
      <c r="AX579" s="7"/>
      <c r="AY579" s="7"/>
      <c r="AZ579" s="7"/>
      <c r="BA579" s="7"/>
      <c r="BB579" s="7"/>
      <c r="BC579" s="7"/>
      <c r="BD579" s="7"/>
      <c r="BG579" s="7"/>
      <c r="BH579" s="7"/>
      <c r="BI579" s="7"/>
      <c r="BJ579" s="7"/>
      <c r="BK579" s="7"/>
      <c r="BL579" s="7"/>
      <c r="BM579" s="7"/>
      <c r="BP579" s="7"/>
      <c r="BQ579" s="7"/>
      <c r="BR579" s="7"/>
      <c r="BS579" s="7"/>
      <c r="BT579" s="7"/>
      <c r="BU579" s="7"/>
      <c r="BV579" s="7"/>
      <c r="BW579" s="7"/>
    </row>
    <row r="580" spans="5:75" x14ac:dyDescent="0.2"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AL580" s="7"/>
      <c r="AQ580" s="7"/>
      <c r="AR580" s="7"/>
      <c r="AS580" s="7"/>
      <c r="AT580" s="7"/>
      <c r="AU580" s="7"/>
      <c r="AV580" s="7"/>
      <c r="AX580" s="7"/>
      <c r="AY580" s="7"/>
      <c r="AZ580" s="7"/>
      <c r="BA580" s="7"/>
      <c r="BB580" s="7"/>
      <c r="BC580" s="7"/>
      <c r="BD580" s="7"/>
      <c r="BG580" s="7"/>
      <c r="BH580" s="7"/>
      <c r="BI580" s="7"/>
      <c r="BJ580" s="7"/>
      <c r="BK580" s="7"/>
      <c r="BL580" s="7"/>
      <c r="BM580" s="7"/>
      <c r="BP580" s="7"/>
      <c r="BQ580" s="7"/>
      <c r="BR580" s="7"/>
      <c r="BS580" s="7"/>
      <c r="BT580" s="7"/>
      <c r="BU580" s="7"/>
      <c r="BV580" s="7"/>
      <c r="BW580" s="7"/>
    </row>
    <row r="581" spans="5:75" x14ac:dyDescent="0.2"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AL581" s="7"/>
      <c r="AQ581" s="7"/>
      <c r="AR581" s="7"/>
      <c r="AS581" s="7"/>
      <c r="AT581" s="7"/>
      <c r="AU581" s="7"/>
      <c r="AV581" s="7"/>
      <c r="AX581" s="7"/>
      <c r="AY581" s="7"/>
      <c r="AZ581" s="7"/>
      <c r="BA581" s="7"/>
      <c r="BB581" s="7"/>
      <c r="BC581" s="7"/>
      <c r="BD581" s="7"/>
      <c r="BG581" s="7"/>
      <c r="BH581" s="7"/>
      <c r="BI581" s="7"/>
      <c r="BJ581" s="7"/>
      <c r="BK581" s="7"/>
      <c r="BL581" s="7"/>
      <c r="BM581" s="7"/>
      <c r="BP581" s="7"/>
      <c r="BQ581" s="7"/>
      <c r="BR581" s="7"/>
      <c r="BS581" s="7"/>
      <c r="BT581" s="7"/>
      <c r="BU581" s="7"/>
      <c r="BV581" s="7"/>
      <c r="BW581" s="7"/>
    </row>
    <row r="582" spans="5:75" x14ac:dyDescent="0.2"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AL582" s="7"/>
      <c r="AQ582" s="7"/>
      <c r="AR582" s="7"/>
      <c r="AS582" s="7"/>
      <c r="AT582" s="7"/>
      <c r="AU582" s="7"/>
      <c r="AV582" s="7"/>
      <c r="AX582" s="7"/>
      <c r="AY582" s="7"/>
      <c r="AZ582" s="7"/>
      <c r="BA582" s="7"/>
      <c r="BB582" s="7"/>
      <c r="BC582" s="7"/>
      <c r="BD582" s="7"/>
      <c r="BG582" s="7"/>
      <c r="BH582" s="7"/>
      <c r="BI582" s="7"/>
      <c r="BJ582" s="7"/>
      <c r="BK582" s="7"/>
      <c r="BL582" s="7"/>
      <c r="BM582" s="7"/>
      <c r="BP582" s="7"/>
      <c r="BQ582" s="7"/>
      <c r="BR582" s="7"/>
      <c r="BS582" s="7"/>
      <c r="BT582" s="7"/>
      <c r="BU582" s="7"/>
      <c r="BV582" s="7"/>
      <c r="BW582" s="7"/>
    </row>
    <row r="583" spans="5:75" x14ac:dyDescent="0.2"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AL583" s="7"/>
      <c r="AQ583" s="7"/>
      <c r="AR583" s="7"/>
      <c r="AS583" s="7"/>
      <c r="AT583" s="7"/>
      <c r="AU583" s="7"/>
      <c r="AV583" s="7"/>
      <c r="AX583" s="7"/>
      <c r="AY583" s="7"/>
      <c r="AZ583" s="7"/>
      <c r="BA583" s="7"/>
      <c r="BB583" s="7"/>
      <c r="BC583" s="7"/>
      <c r="BD583" s="7"/>
      <c r="BG583" s="7"/>
      <c r="BH583" s="7"/>
      <c r="BI583" s="7"/>
      <c r="BJ583" s="7"/>
      <c r="BK583" s="7"/>
      <c r="BL583" s="7"/>
      <c r="BM583" s="7"/>
      <c r="BP583" s="7"/>
      <c r="BQ583" s="7"/>
      <c r="BR583" s="7"/>
      <c r="BS583" s="7"/>
      <c r="BT583" s="7"/>
      <c r="BU583" s="7"/>
      <c r="BV583" s="7"/>
      <c r="BW583" s="7"/>
    </row>
    <row r="584" spans="5:75" x14ac:dyDescent="0.2"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AL584" s="7"/>
      <c r="AQ584" s="7"/>
      <c r="AR584" s="7"/>
      <c r="AS584" s="7"/>
      <c r="AT584" s="7"/>
      <c r="AU584" s="7"/>
      <c r="AV584" s="7"/>
      <c r="AX584" s="7"/>
      <c r="AY584" s="7"/>
      <c r="AZ584" s="7"/>
      <c r="BA584" s="7"/>
      <c r="BB584" s="7"/>
      <c r="BC584" s="7"/>
      <c r="BD584" s="7"/>
      <c r="BG584" s="7"/>
      <c r="BH584" s="7"/>
      <c r="BI584" s="7"/>
      <c r="BJ584" s="7"/>
      <c r="BK584" s="7"/>
      <c r="BL584" s="7"/>
      <c r="BM584" s="7"/>
      <c r="BP584" s="7"/>
      <c r="BQ584" s="7"/>
      <c r="BR584" s="7"/>
      <c r="BS584" s="7"/>
      <c r="BT584" s="7"/>
      <c r="BU584" s="7"/>
      <c r="BV584" s="7"/>
      <c r="BW584" s="7"/>
    </row>
    <row r="585" spans="5:75" x14ac:dyDescent="0.2"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AL585" s="7"/>
      <c r="AQ585" s="7"/>
      <c r="AR585" s="7"/>
      <c r="AS585" s="7"/>
      <c r="AT585" s="7"/>
      <c r="AU585" s="7"/>
      <c r="AV585" s="7"/>
      <c r="AX585" s="7"/>
      <c r="AY585" s="7"/>
      <c r="AZ585" s="7"/>
      <c r="BA585" s="7"/>
      <c r="BB585" s="7"/>
      <c r="BC585" s="7"/>
      <c r="BD585" s="7"/>
      <c r="BG585" s="7"/>
      <c r="BH585" s="7"/>
      <c r="BI585" s="7"/>
      <c r="BJ585" s="7"/>
      <c r="BK585" s="7"/>
      <c r="BL585" s="7"/>
      <c r="BM585" s="7"/>
      <c r="BP585" s="7"/>
      <c r="BQ585" s="7"/>
      <c r="BR585" s="7"/>
      <c r="BS585" s="7"/>
      <c r="BT585" s="7"/>
      <c r="BU585" s="7"/>
      <c r="BV585" s="7"/>
      <c r="BW585" s="7"/>
    </row>
    <row r="586" spans="5:75" x14ac:dyDescent="0.2"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AL586" s="7"/>
      <c r="AQ586" s="7"/>
      <c r="AR586" s="7"/>
      <c r="AS586" s="7"/>
      <c r="AT586" s="7"/>
      <c r="AU586" s="7"/>
      <c r="AV586" s="7"/>
      <c r="AX586" s="7"/>
      <c r="AY586" s="7"/>
      <c r="AZ586" s="7"/>
      <c r="BA586" s="7"/>
      <c r="BB586" s="7"/>
      <c r="BC586" s="7"/>
      <c r="BD586" s="7"/>
      <c r="BG586" s="7"/>
      <c r="BH586" s="7"/>
      <c r="BI586" s="7"/>
      <c r="BJ586" s="7"/>
      <c r="BK586" s="7"/>
      <c r="BL586" s="7"/>
      <c r="BM586" s="7"/>
      <c r="BP586" s="7"/>
      <c r="BQ586" s="7"/>
      <c r="BR586" s="7"/>
      <c r="BS586" s="7"/>
      <c r="BT586" s="7"/>
      <c r="BU586" s="7"/>
      <c r="BV586" s="7"/>
      <c r="BW586" s="7"/>
    </row>
    <row r="587" spans="5:75" x14ac:dyDescent="0.2"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AL587" s="7"/>
      <c r="AQ587" s="7"/>
      <c r="AR587" s="7"/>
      <c r="AS587" s="7"/>
      <c r="AT587" s="7"/>
      <c r="AU587" s="7"/>
      <c r="AV587" s="7"/>
      <c r="AX587" s="7"/>
      <c r="AY587" s="7"/>
      <c r="AZ587" s="7"/>
      <c r="BA587" s="7"/>
      <c r="BB587" s="7"/>
      <c r="BC587" s="7"/>
      <c r="BD587" s="7"/>
      <c r="BG587" s="7"/>
      <c r="BH587" s="7"/>
      <c r="BI587" s="7"/>
      <c r="BJ587" s="7"/>
      <c r="BK587" s="7"/>
      <c r="BL587" s="7"/>
      <c r="BM587" s="7"/>
      <c r="BP587" s="7"/>
      <c r="BQ587" s="7"/>
      <c r="BR587" s="7"/>
      <c r="BS587" s="7"/>
      <c r="BT587" s="7"/>
      <c r="BU587" s="7"/>
      <c r="BV587" s="7"/>
      <c r="BW587" s="7"/>
    </row>
    <row r="588" spans="5:75" x14ac:dyDescent="0.2"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AL588" s="7"/>
      <c r="AQ588" s="7"/>
      <c r="AR588" s="7"/>
      <c r="AS588" s="7"/>
      <c r="AT588" s="7"/>
      <c r="AU588" s="7"/>
      <c r="AV588" s="7"/>
      <c r="AX588" s="7"/>
      <c r="AY588" s="7"/>
      <c r="AZ588" s="7"/>
      <c r="BA588" s="7"/>
      <c r="BB588" s="7"/>
      <c r="BC588" s="7"/>
      <c r="BD588" s="7"/>
      <c r="BG588" s="7"/>
      <c r="BH588" s="7"/>
      <c r="BI588" s="7"/>
      <c r="BJ588" s="7"/>
      <c r="BK588" s="7"/>
      <c r="BL588" s="7"/>
      <c r="BM588" s="7"/>
      <c r="BP588" s="7"/>
      <c r="BQ588" s="7"/>
      <c r="BR588" s="7"/>
      <c r="BS588" s="7"/>
      <c r="BT588" s="7"/>
      <c r="BU588" s="7"/>
      <c r="BV588" s="7"/>
      <c r="BW588" s="7"/>
    </row>
    <row r="589" spans="5:75" x14ac:dyDescent="0.2"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AL589" s="7"/>
      <c r="AQ589" s="7"/>
      <c r="AR589" s="7"/>
      <c r="AS589" s="7"/>
      <c r="AT589" s="7"/>
      <c r="AU589" s="7"/>
      <c r="AV589" s="7"/>
      <c r="AX589" s="7"/>
      <c r="AY589" s="7"/>
      <c r="AZ589" s="7"/>
      <c r="BA589" s="7"/>
      <c r="BB589" s="7"/>
      <c r="BC589" s="7"/>
      <c r="BD589" s="7"/>
      <c r="BG589" s="7"/>
      <c r="BH589" s="7"/>
      <c r="BI589" s="7"/>
      <c r="BJ589" s="7"/>
      <c r="BK589" s="7"/>
      <c r="BL589" s="7"/>
      <c r="BM589" s="7"/>
      <c r="BP589" s="7"/>
      <c r="BQ589" s="7"/>
      <c r="BR589" s="7"/>
      <c r="BS589" s="7"/>
      <c r="BT589" s="7"/>
      <c r="BU589" s="7"/>
      <c r="BV589" s="7"/>
      <c r="BW589" s="7"/>
    </row>
    <row r="590" spans="5:75" x14ac:dyDescent="0.2"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AL590" s="7"/>
      <c r="AQ590" s="7"/>
      <c r="AR590" s="7"/>
      <c r="AS590" s="7"/>
      <c r="AT590" s="7"/>
      <c r="AU590" s="7"/>
      <c r="AV590" s="7"/>
      <c r="AX590" s="7"/>
      <c r="AY590" s="7"/>
      <c r="AZ590" s="7"/>
      <c r="BA590" s="7"/>
      <c r="BB590" s="7"/>
      <c r="BC590" s="7"/>
      <c r="BD590" s="7"/>
      <c r="BG590" s="7"/>
      <c r="BH590" s="7"/>
      <c r="BI590" s="7"/>
      <c r="BJ590" s="7"/>
      <c r="BK590" s="7"/>
      <c r="BL590" s="7"/>
      <c r="BM590" s="7"/>
      <c r="BP590" s="7"/>
      <c r="BQ590" s="7"/>
      <c r="BR590" s="7"/>
      <c r="BS590" s="7"/>
      <c r="BT590" s="7"/>
      <c r="BU590" s="7"/>
      <c r="BV590" s="7"/>
      <c r="BW590" s="7"/>
    </row>
    <row r="591" spans="5:75" x14ac:dyDescent="0.2"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AL591" s="7"/>
      <c r="AQ591" s="7"/>
      <c r="AR591" s="7"/>
      <c r="AS591" s="7"/>
      <c r="AT591" s="7"/>
      <c r="AU591" s="7"/>
      <c r="AV591" s="7"/>
      <c r="AX591" s="7"/>
      <c r="AY591" s="7"/>
      <c r="AZ591" s="7"/>
      <c r="BA591" s="7"/>
      <c r="BB591" s="7"/>
      <c r="BC591" s="7"/>
      <c r="BD591" s="7"/>
      <c r="BG591" s="7"/>
      <c r="BH591" s="7"/>
      <c r="BI591" s="7"/>
      <c r="BJ591" s="7"/>
      <c r="BK591" s="7"/>
      <c r="BL591" s="7"/>
      <c r="BM591" s="7"/>
      <c r="BP591" s="7"/>
      <c r="BQ591" s="7"/>
      <c r="BR591" s="7"/>
      <c r="BS591" s="7"/>
      <c r="BT591" s="7"/>
      <c r="BU591" s="7"/>
      <c r="BV591" s="7"/>
      <c r="BW591" s="7"/>
    </row>
    <row r="592" spans="5:75" x14ac:dyDescent="0.2"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AL592" s="7"/>
      <c r="AQ592" s="7"/>
      <c r="AR592" s="7"/>
      <c r="AS592" s="7"/>
      <c r="AT592" s="7"/>
      <c r="AU592" s="7"/>
      <c r="AV592" s="7"/>
      <c r="AX592" s="7"/>
      <c r="AY592" s="7"/>
      <c r="AZ592" s="7"/>
      <c r="BA592" s="7"/>
      <c r="BB592" s="7"/>
      <c r="BC592" s="7"/>
      <c r="BD592" s="7"/>
      <c r="BG592" s="7"/>
      <c r="BH592" s="7"/>
      <c r="BI592" s="7"/>
      <c r="BJ592" s="7"/>
      <c r="BK592" s="7"/>
      <c r="BL592" s="7"/>
      <c r="BM592" s="7"/>
      <c r="BP592" s="7"/>
      <c r="BQ592" s="7"/>
      <c r="BR592" s="7"/>
      <c r="BS592" s="7"/>
      <c r="BT592" s="7"/>
      <c r="BU592" s="7"/>
      <c r="BV592" s="7"/>
      <c r="BW592" s="7"/>
    </row>
    <row r="593" spans="5:75" x14ac:dyDescent="0.2"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AL593" s="7"/>
      <c r="AQ593" s="7"/>
      <c r="AR593" s="7"/>
      <c r="AS593" s="7"/>
      <c r="AT593" s="7"/>
      <c r="AU593" s="7"/>
      <c r="AV593" s="7"/>
      <c r="AX593" s="7"/>
      <c r="AY593" s="7"/>
      <c r="AZ593" s="7"/>
      <c r="BA593" s="7"/>
      <c r="BB593" s="7"/>
      <c r="BC593" s="7"/>
      <c r="BD593" s="7"/>
      <c r="BG593" s="7"/>
      <c r="BH593" s="7"/>
      <c r="BI593" s="7"/>
      <c r="BJ593" s="7"/>
      <c r="BK593" s="7"/>
      <c r="BL593" s="7"/>
      <c r="BM593" s="7"/>
      <c r="BP593" s="7"/>
      <c r="BQ593" s="7"/>
      <c r="BR593" s="7"/>
      <c r="BS593" s="7"/>
      <c r="BT593" s="7"/>
      <c r="BU593" s="7"/>
      <c r="BV593" s="7"/>
      <c r="BW593" s="7"/>
    </row>
    <row r="594" spans="5:75" x14ac:dyDescent="0.2"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AL594" s="7"/>
      <c r="AQ594" s="7"/>
      <c r="AR594" s="7"/>
      <c r="AS594" s="7"/>
      <c r="AT594" s="7"/>
      <c r="AU594" s="7"/>
      <c r="AV594" s="7"/>
      <c r="AX594" s="7"/>
      <c r="AY594" s="7"/>
      <c r="AZ594" s="7"/>
      <c r="BA594" s="7"/>
      <c r="BB594" s="7"/>
      <c r="BC594" s="7"/>
      <c r="BD594" s="7"/>
      <c r="BG594" s="7"/>
      <c r="BH594" s="7"/>
      <c r="BI594" s="7"/>
      <c r="BJ594" s="7"/>
      <c r="BK594" s="7"/>
      <c r="BL594" s="7"/>
      <c r="BM594" s="7"/>
      <c r="BP594" s="7"/>
      <c r="BQ594" s="7"/>
      <c r="BR594" s="7"/>
      <c r="BS594" s="7"/>
      <c r="BT594" s="7"/>
      <c r="BU594" s="7"/>
      <c r="BV594" s="7"/>
      <c r="BW594" s="7"/>
    </row>
    <row r="595" spans="5:75" x14ac:dyDescent="0.2"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AL595" s="7"/>
      <c r="AQ595" s="7"/>
      <c r="AR595" s="7"/>
      <c r="AS595" s="7"/>
      <c r="AT595" s="7"/>
      <c r="AU595" s="7"/>
      <c r="AV595" s="7"/>
      <c r="AX595" s="7"/>
      <c r="AY595" s="7"/>
      <c r="AZ595" s="7"/>
      <c r="BA595" s="7"/>
      <c r="BB595" s="7"/>
      <c r="BC595" s="7"/>
      <c r="BD595" s="7"/>
      <c r="BG595" s="7"/>
      <c r="BH595" s="7"/>
      <c r="BI595" s="7"/>
      <c r="BJ595" s="7"/>
      <c r="BK595" s="7"/>
      <c r="BL595" s="7"/>
      <c r="BM595" s="7"/>
      <c r="BP595" s="7"/>
      <c r="BQ595" s="7"/>
      <c r="BR595" s="7"/>
      <c r="BS595" s="7"/>
      <c r="BT595" s="7"/>
      <c r="BU595" s="7"/>
      <c r="BV595" s="7"/>
      <c r="BW595" s="7"/>
    </row>
    <row r="596" spans="5:75" x14ac:dyDescent="0.2"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AL596" s="7"/>
      <c r="AQ596" s="7"/>
      <c r="AR596" s="7"/>
      <c r="AS596" s="7"/>
      <c r="AT596" s="7"/>
      <c r="AU596" s="7"/>
      <c r="AV596" s="7"/>
      <c r="AX596" s="7"/>
      <c r="AY596" s="7"/>
      <c r="AZ596" s="7"/>
      <c r="BA596" s="7"/>
      <c r="BB596" s="7"/>
      <c r="BC596" s="7"/>
      <c r="BD596" s="7"/>
      <c r="BG596" s="7"/>
      <c r="BH596" s="7"/>
      <c r="BI596" s="7"/>
      <c r="BJ596" s="7"/>
      <c r="BK596" s="7"/>
      <c r="BL596" s="7"/>
      <c r="BM596" s="7"/>
      <c r="BP596" s="7"/>
      <c r="BQ596" s="7"/>
      <c r="BR596" s="7"/>
      <c r="BS596" s="7"/>
      <c r="BT596" s="7"/>
      <c r="BU596" s="7"/>
      <c r="BV596" s="7"/>
      <c r="BW596" s="7"/>
    </row>
    <row r="597" spans="5:75" x14ac:dyDescent="0.2"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AL597" s="7"/>
      <c r="AQ597" s="7"/>
      <c r="AR597" s="7"/>
      <c r="AS597" s="7"/>
      <c r="AT597" s="7"/>
      <c r="AU597" s="7"/>
      <c r="AV597" s="7"/>
      <c r="AX597" s="7"/>
      <c r="AY597" s="7"/>
      <c r="AZ597" s="7"/>
      <c r="BA597" s="7"/>
      <c r="BB597" s="7"/>
      <c r="BC597" s="7"/>
      <c r="BD597" s="7"/>
      <c r="BG597" s="7"/>
      <c r="BH597" s="7"/>
      <c r="BI597" s="7"/>
      <c r="BJ597" s="7"/>
      <c r="BK597" s="7"/>
      <c r="BL597" s="7"/>
      <c r="BM597" s="7"/>
      <c r="BP597" s="7"/>
      <c r="BQ597" s="7"/>
      <c r="BR597" s="7"/>
      <c r="BS597" s="7"/>
      <c r="BT597" s="7"/>
      <c r="BU597" s="7"/>
      <c r="BV597" s="7"/>
      <c r="BW597" s="7"/>
    </row>
    <row r="598" spans="5:75" x14ac:dyDescent="0.2"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AL598" s="7"/>
      <c r="AQ598" s="7"/>
      <c r="AR598" s="7"/>
      <c r="AS598" s="7"/>
      <c r="AT598" s="7"/>
      <c r="AU598" s="7"/>
      <c r="AV598" s="7"/>
      <c r="AX598" s="7"/>
      <c r="AY598" s="7"/>
      <c r="AZ598" s="7"/>
      <c r="BA598" s="7"/>
      <c r="BB598" s="7"/>
      <c r="BC598" s="7"/>
      <c r="BD598" s="7"/>
      <c r="BG598" s="7"/>
      <c r="BH598" s="7"/>
      <c r="BI598" s="7"/>
      <c r="BJ598" s="7"/>
      <c r="BK598" s="7"/>
      <c r="BL598" s="7"/>
      <c r="BM598" s="7"/>
      <c r="BP598" s="7"/>
      <c r="BQ598" s="7"/>
      <c r="BR598" s="7"/>
      <c r="BS598" s="7"/>
      <c r="BT598" s="7"/>
      <c r="BU598" s="7"/>
      <c r="BV598" s="7"/>
      <c r="BW598" s="7"/>
    </row>
    <row r="599" spans="5:75" x14ac:dyDescent="0.2"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AL599" s="7"/>
      <c r="AQ599" s="7"/>
      <c r="AR599" s="7"/>
      <c r="AS599" s="7"/>
      <c r="AT599" s="7"/>
      <c r="AU599" s="7"/>
      <c r="AV599" s="7"/>
      <c r="AX599" s="7"/>
      <c r="AY599" s="7"/>
      <c r="AZ599" s="7"/>
      <c r="BA599" s="7"/>
      <c r="BB599" s="7"/>
      <c r="BC599" s="7"/>
      <c r="BD599" s="7"/>
      <c r="BG599" s="7"/>
      <c r="BH599" s="7"/>
      <c r="BI599" s="7"/>
      <c r="BJ599" s="7"/>
      <c r="BK599" s="7"/>
      <c r="BL599" s="7"/>
      <c r="BM599" s="7"/>
      <c r="BP599" s="7"/>
      <c r="BQ599" s="7"/>
      <c r="BR599" s="7"/>
      <c r="BS599" s="7"/>
      <c r="BT599" s="7"/>
      <c r="BU599" s="7"/>
      <c r="BV599" s="7"/>
      <c r="BW599" s="7"/>
    </row>
    <row r="600" spans="5:75" x14ac:dyDescent="0.2"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AL600" s="7"/>
      <c r="AQ600" s="7"/>
      <c r="AR600" s="7"/>
      <c r="AS600" s="7"/>
      <c r="AT600" s="7"/>
      <c r="AU600" s="7"/>
      <c r="AV600" s="7"/>
      <c r="AX600" s="7"/>
      <c r="AY600" s="7"/>
      <c r="AZ600" s="7"/>
      <c r="BA600" s="7"/>
      <c r="BB600" s="7"/>
      <c r="BC600" s="7"/>
      <c r="BD600" s="7"/>
      <c r="BG600" s="7"/>
      <c r="BH600" s="7"/>
      <c r="BI600" s="7"/>
      <c r="BJ600" s="7"/>
      <c r="BK600" s="7"/>
      <c r="BL600" s="7"/>
      <c r="BM600" s="7"/>
      <c r="BP600" s="7"/>
      <c r="BQ600" s="7"/>
      <c r="BR600" s="7"/>
      <c r="BS600" s="7"/>
      <c r="BT600" s="7"/>
      <c r="BU600" s="7"/>
      <c r="BV600" s="7"/>
      <c r="BW600" s="7"/>
    </row>
    <row r="601" spans="5:75" x14ac:dyDescent="0.2"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AL601" s="7"/>
      <c r="AQ601" s="7"/>
      <c r="AR601" s="7"/>
      <c r="AS601" s="7"/>
      <c r="AT601" s="7"/>
      <c r="AU601" s="7"/>
      <c r="AV601" s="7"/>
      <c r="AX601" s="7"/>
      <c r="AY601" s="7"/>
      <c r="AZ601" s="7"/>
      <c r="BA601" s="7"/>
      <c r="BB601" s="7"/>
      <c r="BC601" s="7"/>
      <c r="BD601" s="7"/>
      <c r="BG601" s="7"/>
      <c r="BH601" s="7"/>
      <c r="BI601" s="7"/>
      <c r="BJ601" s="7"/>
      <c r="BK601" s="7"/>
      <c r="BL601" s="7"/>
      <c r="BM601" s="7"/>
      <c r="BP601" s="7"/>
      <c r="BQ601" s="7"/>
      <c r="BR601" s="7"/>
      <c r="BS601" s="7"/>
      <c r="BT601" s="7"/>
      <c r="BU601" s="7"/>
      <c r="BV601" s="7"/>
      <c r="BW601" s="7"/>
    </row>
    <row r="602" spans="5:75" x14ac:dyDescent="0.2"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AL602" s="7"/>
      <c r="AQ602" s="7"/>
      <c r="AR602" s="7"/>
      <c r="AS602" s="7"/>
      <c r="AT602" s="7"/>
      <c r="AU602" s="7"/>
      <c r="AV602" s="7"/>
      <c r="AX602" s="7"/>
      <c r="AY602" s="7"/>
      <c r="AZ602" s="7"/>
      <c r="BA602" s="7"/>
      <c r="BB602" s="7"/>
      <c r="BC602" s="7"/>
      <c r="BD602" s="7"/>
      <c r="BG602" s="7"/>
      <c r="BH602" s="7"/>
      <c r="BI602" s="7"/>
      <c r="BJ602" s="7"/>
      <c r="BK602" s="7"/>
      <c r="BL602" s="7"/>
      <c r="BM602" s="7"/>
      <c r="BP602" s="7"/>
      <c r="BQ602" s="7"/>
      <c r="BR602" s="7"/>
      <c r="BS602" s="7"/>
      <c r="BT602" s="7"/>
      <c r="BU602" s="7"/>
      <c r="BV602" s="7"/>
      <c r="BW602" s="7"/>
    </row>
    <row r="603" spans="5:75" x14ac:dyDescent="0.2"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AL603" s="7"/>
      <c r="AQ603" s="7"/>
      <c r="AR603" s="7"/>
      <c r="AS603" s="7"/>
      <c r="AT603" s="7"/>
      <c r="AU603" s="7"/>
      <c r="AV603" s="7"/>
      <c r="AX603" s="7"/>
      <c r="AY603" s="7"/>
      <c r="AZ603" s="7"/>
      <c r="BA603" s="7"/>
      <c r="BB603" s="7"/>
      <c r="BC603" s="7"/>
      <c r="BD603" s="7"/>
      <c r="BG603" s="7"/>
      <c r="BH603" s="7"/>
      <c r="BI603" s="7"/>
      <c r="BJ603" s="7"/>
      <c r="BK603" s="7"/>
      <c r="BL603" s="7"/>
      <c r="BM603" s="7"/>
      <c r="BP603" s="7"/>
      <c r="BQ603" s="7"/>
      <c r="BR603" s="7"/>
      <c r="BS603" s="7"/>
      <c r="BT603" s="7"/>
      <c r="BU603" s="7"/>
      <c r="BV603" s="7"/>
      <c r="BW603" s="7"/>
    </row>
    <row r="604" spans="5:75" x14ac:dyDescent="0.2"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AL604" s="7"/>
      <c r="AQ604" s="7"/>
      <c r="AR604" s="7"/>
      <c r="AS604" s="7"/>
      <c r="AT604" s="7"/>
      <c r="AU604" s="7"/>
      <c r="AV604" s="7"/>
      <c r="AX604" s="7"/>
      <c r="AY604" s="7"/>
      <c r="AZ604" s="7"/>
      <c r="BA604" s="7"/>
      <c r="BB604" s="7"/>
      <c r="BC604" s="7"/>
      <c r="BD604" s="7"/>
      <c r="BG604" s="7"/>
      <c r="BH604" s="7"/>
      <c r="BI604" s="7"/>
      <c r="BJ604" s="7"/>
      <c r="BK604" s="7"/>
      <c r="BL604" s="7"/>
      <c r="BM604" s="7"/>
      <c r="BP604" s="7"/>
      <c r="BQ604" s="7"/>
      <c r="BR604" s="7"/>
      <c r="BS604" s="7"/>
      <c r="BT604" s="7"/>
      <c r="BU604" s="7"/>
      <c r="BV604" s="7"/>
      <c r="BW604" s="7"/>
    </row>
    <row r="605" spans="5:75" x14ac:dyDescent="0.2"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AL605" s="7"/>
      <c r="AQ605" s="7"/>
      <c r="AR605" s="7"/>
      <c r="AS605" s="7"/>
      <c r="AT605" s="7"/>
      <c r="AU605" s="7"/>
      <c r="AV605" s="7"/>
      <c r="AX605" s="7"/>
      <c r="AY605" s="7"/>
      <c r="AZ605" s="7"/>
      <c r="BA605" s="7"/>
      <c r="BB605" s="7"/>
      <c r="BC605" s="7"/>
      <c r="BD605" s="7"/>
      <c r="BG605" s="7"/>
      <c r="BH605" s="7"/>
      <c r="BI605" s="7"/>
      <c r="BJ605" s="7"/>
      <c r="BK605" s="7"/>
      <c r="BL605" s="7"/>
      <c r="BM605" s="7"/>
      <c r="BP605" s="7"/>
      <c r="BQ605" s="7"/>
      <c r="BR605" s="7"/>
      <c r="BS605" s="7"/>
      <c r="BT605" s="7"/>
      <c r="BU605" s="7"/>
      <c r="BV605" s="7"/>
      <c r="BW605" s="7"/>
    </row>
    <row r="606" spans="5:75" x14ac:dyDescent="0.2"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AL606" s="7"/>
      <c r="AQ606" s="7"/>
      <c r="AR606" s="7"/>
      <c r="AS606" s="7"/>
      <c r="AT606" s="7"/>
      <c r="AU606" s="7"/>
      <c r="AV606" s="7"/>
      <c r="AX606" s="7"/>
      <c r="AY606" s="7"/>
      <c r="AZ606" s="7"/>
      <c r="BA606" s="7"/>
      <c r="BB606" s="7"/>
      <c r="BC606" s="7"/>
      <c r="BD606" s="7"/>
      <c r="BG606" s="7"/>
      <c r="BH606" s="7"/>
      <c r="BI606" s="7"/>
      <c r="BJ606" s="7"/>
      <c r="BK606" s="7"/>
      <c r="BL606" s="7"/>
      <c r="BM606" s="7"/>
      <c r="BP606" s="7"/>
      <c r="BQ606" s="7"/>
      <c r="BR606" s="7"/>
      <c r="BS606" s="7"/>
      <c r="BT606" s="7"/>
      <c r="BU606" s="7"/>
      <c r="BV606" s="7"/>
      <c r="BW606" s="7"/>
    </row>
    <row r="607" spans="5:75" x14ac:dyDescent="0.2"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AL607" s="7"/>
      <c r="AQ607" s="7"/>
      <c r="AR607" s="7"/>
      <c r="AS607" s="7"/>
      <c r="AT607" s="7"/>
      <c r="AU607" s="7"/>
      <c r="AV607" s="7"/>
      <c r="AX607" s="7"/>
      <c r="AY607" s="7"/>
      <c r="AZ607" s="7"/>
      <c r="BA607" s="7"/>
      <c r="BB607" s="7"/>
      <c r="BC607" s="7"/>
      <c r="BD607" s="7"/>
      <c r="BG607" s="7"/>
      <c r="BH607" s="7"/>
      <c r="BI607" s="7"/>
      <c r="BJ607" s="7"/>
      <c r="BK607" s="7"/>
      <c r="BL607" s="7"/>
      <c r="BM607" s="7"/>
      <c r="BP607" s="7"/>
      <c r="BQ607" s="7"/>
      <c r="BR607" s="7"/>
      <c r="BS607" s="7"/>
      <c r="BT607" s="7"/>
      <c r="BU607" s="7"/>
      <c r="BV607" s="7"/>
      <c r="BW607" s="7"/>
    </row>
    <row r="608" spans="5:75" x14ac:dyDescent="0.2"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AL608" s="7"/>
      <c r="AQ608" s="7"/>
      <c r="AR608" s="7"/>
      <c r="AS608" s="7"/>
      <c r="AT608" s="7"/>
      <c r="AU608" s="7"/>
      <c r="AV608" s="7"/>
      <c r="AX608" s="7"/>
      <c r="AY608" s="7"/>
      <c r="AZ608" s="7"/>
      <c r="BA608" s="7"/>
      <c r="BB608" s="7"/>
      <c r="BC608" s="7"/>
      <c r="BD608" s="7"/>
      <c r="BG608" s="7"/>
      <c r="BH608" s="7"/>
      <c r="BI608" s="7"/>
      <c r="BJ608" s="7"/>
      <c r="BK608" s="7"/>
      <c r="BL608" s="7"/>
      <c r="BM608" s="7"/>
      <c r="BP608" s="7"/>
      <c r="BQ608" s="7"/>
      <c r="BR608" s="7"/>
      <c r="BS608" s="7"/>
      <c r="BT608" s="7"/>
      <c r="BU608" s="7"/>
      <c r="BV608" s="7"/>
      <c r="BW608" s="7"/>
    </row>
    <row r="609" spans="5:75" x14ac:dyDescent="0.2"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AL609" s="7"/>
      <c r="AQ609" s="7"/>
      <c r="AR609" s="7"/>
      <c r="AS609" s="7"/>
      <c r="AT609" s="7"/>
      <c r="AU609" s="7"/>
      <c r="AV609" s="7"/>
      <c r="AX609" s="7"/>
      <c r="AY609" s="7"/>
      <c r="AZ609" s="7"/>
      <c r="BA609" s="7"/>
      <c r="BB609" s="7"/>
      <c r="BC609" s="7"/>
      <c r="BD609" s="7"/>
      <c r="BG609" s="7"/>
      <c r="BH609" s="7"/>
      <c r="BI609" s="7"/>
      <c r="BJ609" s="7"/>
      <c r="BK609" s="7"/>
      <c r="BL609" s="7"/>
      <c r="BM609" s="7"/>
      <c r="BP609" s="7"/>
      <c r="BQ609" s="7"/>
      <c r="BR609" s="7"/>
      <c r="BS609" s="7"/>
      <c r="BT609" s="7"/>
      <c r="BU609" s="7"/>
      <c r="BV609" s="7"/>
      <c r="BW609" s="7"/>
    </row>
    <row r="610" spans="5:75" x14ac:dyDescent="0.2"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AL610" s="7"/>
      <c r="AQ610" s="7"/>
      <c r="AR610" s="7"/>
      <c r="AS610" s="7"/>
      <c r="AT610" s="7"/>
      <c r="AU610" s="7"/>
      <c r="AV610" s="7"/>
      <c r="AX610" s="7"/>
      <c r="AY610" s="7"/>
      <c r="AZ610" s="7"/>
      <c r="BA610" s="7"/>
      <c r="BB610" s="7"/>
      <c r="BC610" s="7"/>
      <c r="BD610" s="7"/>
      <c r="BG610" s="7"/>
      <c r="BH610" s="7"/>
      <c r="BI610" s="7"/>
      <c r="BJ610" s="7"/>
      <c r="BK610" s="7"/>
      <c r="BL610" s="7"/>
      <c r="BM610" s="7"/>
      <c r="BP610" s="7"/>
      <c r="BQ610" s="7"/>
      <c r="BR610" s="7"/>
      <c r="BS610" s="7"/>
      <c r="BT610" s="7"/>
      <c r="BU610" s="7"/>
      <c r="BV610" s="7"/>
      <c r="BW610" s="7"/>
    </row>
    <row r="611" spans="5:75" x14ac:dyDescent="0.2"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AL611" s="7"/>
      <c r="AQ611" s="7"/>
      <c r="AR611" s="7"/>
      <c r="AS611" s="7"/>
      <c r="AT611" s="7"/>
      <c r="AU611" s="7"/>
      <c r="AV611" s="7"/>
      <c r="AX611" s="7"/>
      <c r="AY611" s="7"/>
      <c r="AZ611" s="7"/>
      <c r="BA611" s="7"/>
      <c r="BB611" s="7"/>
      <c r="BC611" s="7"/>
      <c r="BD611" s="7"/>
      <c r="BG611" s="7"/>
      <c r="BH611" s="7"/>
      <c r="BI611" s="7"/>
      <c r="BJ611" s="7"/>
      <c r="BK611" s="7"/>
      <c r="BL611" s="7"/>
      <c r="BM611" s="7"/>
      <c r="BP611" s="7"/>
      <c r="BQ611" s="7"/>
      <c r="BR611" s="7"/>
      <c r="BS611" s="7"/>
      <c r="BT611" s="7"/>
      <c r="BU611" s="7"/>
      <c r="BV611" s="7"/>
      <c r="BW611" s="7"/>
    </row>
    <row r="612" spans="5:75" x14ac:dyDescent="0.2"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AL612" s="7"/>
      <c r="AQ612" s="7"/>
      <c r="AR612" s="7"/>
      <c r="AS612" s="7"/>
      <c r="AT612" s="7"/>
      <c r="AU612" s="7"/>
      <c r="AV612" s="7"/>
      <c r="AX612" s="7"/>
      <c r="AY612" s="7"/>
      <c r="AZ612" s="7"/>
      <c r="BA612" s="7"/>
      <c r="BB612" s="7"/>
      <c r="BC612" s="7"/>
      <c r="BD612" s="7"/>
      <c r="BG612" s="7"/>
      <c r="BH612" s="7"/>
      <c r="BI612" s="7"/>
      <c r="BJ612" s="7"/>
      <c r="BK612" s="7"/>
      <c r="BL612" s="7"/>
      <c r="BM612" s="7"/>
      <c r="BP612" s="7"/>
      <c r="BQ612" s="7"/>
      <c r="BR612" s="7"/>
      <c r="BS612" s="7"/>
      <c r="BT612" s="7"/>
      <c r="BU612" s="7"/>
      <c r="BV612" s="7"/>
      <c r="BW612" s="7"/>
    </row>
    <row r="613" spans="5:75" x14ac:dyDescent="0.2"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AL613" s="7"/>
      <c r="AQ613" s="7"/>
      <c r="AR613" s="7"/>
      <c r="AS613" s="7"/>
      <c r="AT613" s="7"/>
      <c r="AU613" s="7"/>
      <c r="AV613" s="7"/>
      <c r="AX613" s="7"/>
      <c r="AY613" s="7"/>
      <c r="AZ613" s="7"/>
      <c r="BA613" s="7"/>
      <c r="BB613" s="7"/>
      <c r="BC613" s="7"/>
      <c r="BD613" s="7"/>
      <c r="BG613" s="7"/>
      <c r="BH613" s="7"/>
      <c r="BI613" s="7"/>
      <c r="BJ613" s="7"/>
      <c r="BK613" s="7"/>
      <c r="BL613" s="7"/>
      <c r="BM613" s="7"/>
      <c r="BP613" s="7"/>
      <c r="BQ613" s="7"/>
      <c r="BR613" s="7"/>
      <c r="BS613" s="7"/>
      <c r="BT613" s="7"/>
      <c r="BU613" s="7"/>
      <c r="BV613" s="7"/>
      <c r="BW613" s="7"/>
    </row>
    <row r="614" spans="5:75" x14ac:dyDescent="0.2"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AL614" s="7"/>
      <c r="AQ614" s="7"/>
      <c r="AR614" s="7"/>
      <c r="AS614" s="7"/>
      <c r="AT614" s="7"/>
      <c r="AU614" s="7"/>
      <c r="AV614" s="7"/>
      <c r="AX614" s="7"/>
      <c r="AY614" s="7"/>
      <c r="AZ614" s="7"/>
      <c r="BA614" s="7"/>
      <c r="BB614" s="7"/>
      <c r="BC614" s="7"/>
      <c r="BD614" s="7"/>
      <c r="BG614" s="7"/>
      <c r="BH614" s="7"/>
      <c r="BI614" s="7"/>
      <c r="BJ614" s="7"/>
      <c r="BK614" s="7"/>
      <c r="BL614" s="7"/>
      <c r="BM614" s="7"/>
      <c r="BP614" s="7"/>
      <c r="BQ614" s="7"/>
      <c r="BR614" s="7"/>
      <c r="BS614" s="7"/>
      <c r="BT614" s="7"/>
      <c r="BU614" s="7"/>
      <c r="BV614" s="7"/>
      <c r="BW614" s="7"/>
    </row>
    <row r="615" spans="5:75" x14ac:dyDescent="0.2"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AL615" s="7"/>
      <c r="AQ615" s="7"/>
      <c r="AR615" s="7"/>
      <c r="AS615" s="7"/>
      <c r="AT615" s="7"/>
      <c r="AU615" s="7"/>
      <c r="AV615" s="7"/>
      <c r="AX615" s="7"/>
      <c r="AY615" s="7"/>
      <c r="AZ615" s="7"/>
      <c r="BA615" s="7"/>
      <c r="BB615" s="7"/>
      <c r="BC615" s="7"/>
      <c r="BD615" s="7"/>
      <c r="BG615" s="7"/>
      <c r="BH615" s="7"/>
      <c r="BI615" s="7"/>
      <c r="BJ615" s="7"/>
      <c r="BK615" s="7"/>
      <c r="BL615" s="7"/>
      <c r="BM615" s="7"/>
      <c r="BP615" s="7"/>
      <c r="BQ615" s="7"/>
      <c r="BR615" s="7"/>
      <c r="BS615" s="7"/>
      <c r="BT615" s="7"/>
      <c r="BU615" s="7"/>
      <c r="BV615" s="7"/>
      <c r="BW615" s="7"/>
    </row>
    <row r="616" spans="5:75" x14ac:dyDescent="0.2"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AL616" s="7"/>
      <c r="AQ616" s="7"/>
      <c r="AR616" s="7"/>
      <c r="AS616" s="7"/>
      <c r="AT616" s="7"/>
      <c r="AU616" s="7"/>
      <c r="AV616" s="7"/>
      <c r="AX616" s="7"/>
      <c r="AY616" s="7"/>
      <c r="AZ616" s="7"/>
      <c r="BA616" s="7"/>
      <c r="BB616" s="7"/>
      <c r="BC616" s="7"/>
      <c r="BD616" s="7"/>
      <c r="BG616" s="7"/>
      <c r="BH616" s="7"/>
      <c r="BI616" s="7"/>
      <c r="BJ616" s="7"/>
      <c r="BK616" s="7"/>
      <c r="BL616" s="7"/>
      <c r="BM616" s="7"/>
      <c r="BP616" s="7"/>
      <c r="BQ616" s="7"/>
      <c r="BR616" s="7"/>
      <c r="BS616" s="7"/>
      <c r="BT616" s="7"/>
      <c r="BU616" s="7"/>
      <c r="BV616" s="7"/>
      <c r="BW616" s="7"/>
    </row>
    <row r="617" spans="5:75" x14ac:dyDescent="0.2"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AL617" s="7"/>
      <c r="AQ617" s="7"/>
      <c r="AR617" s="7"/>
      <c r="AS617" s="7"/>
      <c r="AT617" s="7"/>
      <c r="AU617" s="7"/>
      <c r="AV617" s="7"/>
      <c r="AX617" s="7"/>
      <c r="AY617" s="7"/>
      <c r="AZ617" s="7"/>
      <c r="BA617" s="7"/>
      <c r="BB617" s="7"/>
      <c r="BC617" s="7"/>
      <c r="BD617" s="7"/>
      <c r="BG617" s="7"/>
      <c r="BH617" s="7"/>
      <c r="BI617" s="7"/>
      <c r="BJ617" s="7"/>
      <c r="BK617" s="7"/>
      <c r="BL617" s="7"/>
      <c r="BM617" s="7"/>
      <c r="BP617" s="7"/>
      <c r="BQ617" s="7"/>
      <c r="BR617" s="7"/>
      <c r="BS617" s="7"/>
      <c r="BT617" s="7"/>
      <c r="BU617" s="7"/>
      <c r="BV617" s="7"/>
      <c r="BW617" s="7"/>
    </row>
    <row r="618" spans="5:75" x14ac:dyDescent="0.2"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AL618" s="7"/>
      <c r="AQ618" s="7"/>
      <c r="AR618" s="7"/>
      <c r="AS618" s="7"/>
      <c r="AT618" s="7"/>
      <c r="AU618" s="7"/>
      <c r="AV618" s="7"/>
      <c r="AX618" s="7"/>
      <c r="AY618" s="7"/>
      <c r="AZ618" s="7"/>
      <c r="BA618" s="7"/>
      <c r="BB618" s="7"/>
      <c r="BC618" s="7"/>
      <c r="BD618" s="7"/>
      <c r="BG618" s="7"/>
      <c r="BH618" s="7"/>
      <c r="BI618" s="7"/>
      <c r="BJ618" s="7"/>
      <c r="BK618" s="7"/>
      <c r="BL618" s="7"/>
      <c r="BM618" s="7"/>
      <c r="BP618" s="7"/>
      <c r="BQ618" s="7"/>
      <c r="BR618" s="7"/>
      <c r="BS618" s="7"/>
      <c r="BT618" s="7"/>
      <c r="BU618" s="7"/>
      <c r="BV618" s="7"/>
      <c r="BW618" s="7"/>
    </row>
    <row r="619" spans="5:75" x14ac:dyDescent="0.2"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AL619" s="7"/>
      <c r="AQ619" s="7"/>
      <c r="AR619" s="7"/>
      <c r="AS619" s="7"/>
      <c r="AT619" s="7"/>
      <c r="AU619" s="7"/>
      <c r="AV619" s="7"/>
      <c r="AX619" s="7"/>
      <c r="AY619" s="7"/>
      <c r="AZ619" s="7"/>
      <c r="BA619" s="7"/>
      <c r="BB619" s="7"/>
      <c r="BC619" s="7"/>
      <c r="BD619" s="7"/>
      <c r="BG619" s="7"/>
      <c r="BH619" s="7"/>
      <c r="BI619" s="7"/>
      <c r="BJ619" s="7"/>
      <c r="BK619" s="7"/>
      <c r="BL619" s="7"/>
      <c r="BM619" s="7"/>
      <c r="BP619" s="7"/>
      <c r="BQ619" s="7"/>
      <c r="BR619" s="7"/>
      <c r="BS619" s="7"/>
      <c r="BT619" s="7"/>
      <c r="BU619" s="7"/>
      <c r="BV619" s="7"/>
      <c r="BW619" s="7"/>
    </row>
    <row r="620" spans="5:75" x14ac:dyDescent="0.2"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AL620" s="7"/>
      <c r="AQ620" s="7"/>
      <c r="AR620" s="7"/>
      <c r="AS620" s="7"/>
      <c r="AT620" s="7"/>
      <c r="AU620" s="7"/>
      <c r="AV620" s="7"/>
      <c r="AX620" s="7"/>
      <c r="AY620" s="7"/>
      <c r="AZ620" s="7"/>
      <c r="BA620" s="7"/>
      <c r="BB620" s="7"/>
      <c r="BC620" s="7"/>
      <c r="BD620" s="7"/>
      <c r="BG620" s="7"/>
      <c r="BH620" s="7"/>
      <c r="BI620" s="7"/>
      <c r="BJ620" s="7"/>
      <c r="BK620" s="7"/>
      <c r="BL620" s="7"/>
      <c r="BM620" s="7"/>
      <c r="BP620" s="7"/>
      <c r="BQ620" s="7"/>
      <c r="BR620" s="7"/>
      <c r="BS620" s="7"/>
      <c r="BT620" s="7"/>
      <c r="BU620" s="7"/>
      <c r="BV620" s="7"/>
      <c r="BW620" s="7"/>
    </row>
    <row r="621" spans="5:75" x14ac:dyDescent="0.2"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AL621" s="7"/>
      <c r="AQ621" s="7"/>
      <c r="AR621" s="7"/>
      <c r="AS621" s="7"/>
      <c r="AT621" s="7"/>
      <c r="AU621" s="7"/>
      <c r="AV621" s="7"/>
      <c r="AX621" s="7"/>
      <c r="AY621" s="7"/>
      <c r="AZ621" s="7"/>
      <c r="BA621" s="7"/>
      <c r="BB621" s="7"/>
      <c r="BC621" s="7"/>
      <c r="BD621" s="7"/>
      <c r="BG621" s="7"/>
      <c r="BH621" s="7"/>
      <c r="BI621" s="7"/>
      <c r="BJ621" s="7"/>
      <c r="BK621" s="7"/>
      <c r="BL621" s="7"/>
      <c r="BM621" s="7"/>
      <c r="BP621" s="7"/>
      <c r="BQ621" s="7"/>
      <c r="BR621" s="7"/>
      <c r="BS621" s="7"/>
      <c r="BT621" s="7"/>
      <c r="BU621" s="7"/>
      <c r="BV621" s="7"/>
      <c r="BW621" s="7"/>
    </row>
    <row r="622" spans="5:75" x14ac:dyDescent="0.2"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AL622" s="7"/>
      <c r="AQ622" s="7"/>
      <c r="AR622" s="7"/>
      <c r="AS622" s="7"/>
      <c r="AT622" s="7"/>
      <c r="AU622" s="7"/>
      <c r="AV622" s="7"/>
      <c r="AX622" s="7"/>
      <c r="AY622" s="7"/>
      <c r="AZ622" s="7"/>
      <c r="BA622" s="7"/>
      <c r="BB622" s="7"/>
      <c r="BC622" s="7"/>
      <c r="BD622" s="7"/>
      <c r="BG622" s="7"/>
      <c r="BH622" s="7"/>
      <c r="BI622" s="7"/>
      <c r="BJ622" s="7"/>
      <c r="BK622" s="7"/>
      <c r="BL622" s="7"/>
      <c r="BM622" s="7"/>
      <c r="BP622" s="7"/>
      <c r="BQ622" s="7"/>
      <c r="BR622" s="7"/>
      <c r="BS622" s="7"/>
      <c r="BT622" s="7"/>
      <c r="BU622" s="7"/>
      <c r="BV622" s="7"/>
      <c r="BW622" s="7"/>
    </row>
    <row r="623" spans="5:75" x14ac:dyDescent="0.2"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AL623" s="7"/>
      <c r="AQ623" s="7"/>
      <c r="AR623" s="7"/>
      <c r="AS623" s="7"/>
      <c r="AT623" s="7"/>
      <c r="AU623" s="7"/>
      <c r="AV623" s="7"/>
      <c r="AX623" s="7"/>
      <c r="AY623" s="7"/>
      <c r="AZ623" s="7"/>
      <c r="BA623" s="7"/>
      <c r="BB623" s="7"/>
      <c r="BC623" s="7"/>
      <c r="BD623" s="7"/>
      <c r="BG623" s="7"/>
      <c r="BH623" s="7"/>
      <c r="BI623" s="7"/>
      <c r="BJ623" s="7"/>
      <c r="BK623" s="7"/>
      <c r="BL623" s="7"/>
      <c r="BM623" s="7"/>
      <c r="BP623" s="7"/>
      <c r="BQ623" s="7"/>
      <c r="BR623" s="7"/>
      <c r="BS623" s="7"/>
      <c r="BT623" s="7"/>
      <c r="BU623" s="7"/>
      <c r="BV623" s="7"/>
      <c r="BW623" s="7"/>
    </row>
    <row r="624" spans="5:75" x14ac:dyDescent="0.2"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AL624" s="7"/>
      <c r="AQ624" s="7"/>
      <c r="AR624" s="7"/>
      <c r="AS624" s="7"/>
      <c r="AT624" s="7"/>
      <c r="AU624" s="7"/>
      <c r="AV624" s="7"/>
      <c r="AX624" s="7"/>
      <c r="AY624" s="7"/>
      <c r="AZ624" s="7"/>
      <c r="BA624" s="7"/>
      <c r="BB624" s="7"/>
      <c r="BC624" s="7"/>
      <c r="BD624" s="7"/>
      <c r="BG624" s="7"/>
      <c r="BH624" s="7"/>
      <c r="BI624" s="7"/>
      <c r="BJ624" s="7"/>
      <c r="BK624" s="7"/>
      <c r="BL624" s="7"/>
      <c r="BM624" s="7"/>
      <c r="BP624" s="7"/>
      <c r="BQ624" s="7"/>
      <c r="BR624" s="7"/>
      <c r="BS624" s="7"/>
      <c r="BT624" s="7"/>
      <c r="BU624" s="7"/>
      <c r="BV624" s="7"/>
      <c r="BW624" s="7"/>
    </row>
    <row r="625" spans="5:75" x14ac:dyDescent="0.2"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AL625" s="7"/>
      <c r="AQ625" s="7"/>
      <c r="AR625" s="7"/>
      <c r="AS625" s="7"/>
      <c r="AT625" s="7"/>
      <c r="AU625" s="7"/>
      <c r="AV625" s="7"/>
      <c r="AX625" s="7"/>
      <c r="AY625" s="7"/>
      <c r="AZ625" s="7"/>
      <c r="BA625" s="7"/>
      <c r="BB625" s="7"/>
      <c r="BC625" s="7"/>
      <c r="BD625" s="7"/>
      <c r="BG625" s="7"/>
      <c r="BH625" s="7"/>
      <c r="BI625" s="7"/>
      <c r="BJ625" s="7"/>
      <c r="BK625" s="7"/>
      <c r="BL625" s="7"/>
      <c r="BM625" s="7"/>
      <c r="BP625" s="7"/>
      <c r="BQ625" s="7"/>
      <c r="BR625" s="7"/>
      <c r="BS625" s="7"/>
      <c r="BT625" s="7"/>
      <c r="BU625" s="7"/>
      <c r="BV625" s="7"/>
      <c r="BW625" s="7"/>
    </row>
    <row r="626" spans="5:75" x14ac:dyDescent="0.2"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AL626" s="7"/>
      <c r="AQ626" s="7"/>
      <c r="AR626" s="7"/>
      <c r="AS626" s="7"/>
      <c r="AT626" s="7"/>
      <c r="AU626" s="7"/>
      <c r="AV626" s="7"/>
      <c r="AX626" s="7"/>
      <c r="AY626" s="7"/>
      <c r="AZ626" s="7"/>
      <c r="BA626" s="7"/>
      <c r="BB626" s="7"/>
      <c r="BC626" s="7"/>
      <c r="BD626" s="7"/>
      <c r="BG626" s="7"/>
      <c r="BH626" s="7"/>
      <c r="BI626" s="7"/>
      <c r="BJ626" s="7"/>
      <c r="BK626" s="7"/>
      <c r="BL626" s="7"/>
      <c r="BM626" s="7"/>
      <c r="BP626" s="7"/>
      <c r="BQ626" s="7"/>
      <c r="BR626" s="7"/>
      <c r="BS626" s="7"/>
      <c r="BT626" s="7"/>
      <c r="BU626" s="7"/>
      <c r="BV626" s="7"/>
      <c r="BW626" s="7"/>
    </row>
    <row r="627" spans="5:75" x14ac:dyDescent="0.2"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AL627" s="7"/>
      <c r="AQ627" s="7"/>
      <c r="AR627" s="7"/>
      <c r="AS627" s="7"/>
      <c r="AT627" s="7"/>
      <c r="AU627" s="7"/>
      <c r="AV627" s="7"/>
      <c r="AX627" s="7"/>
      <c r="AY627" s="7"/>
      <c r="AZ627" s="7"/>
      <c r="BA627" s="7"/>
      <c r="BB627" s="7"/>
      <c r="BC627" s="7"/>
      <c r="BD627" s="7"/>
      <c r="BG627" s="7"/>
      <c r="BH627" s="7"/>
      <c r="BI627" s="7"/>
      <c r="BJ627" s="7"/>
      <c r="BK627" s="7"/>
      <c r="BL627" s="7"/>
      <c r="BM627" s="7"/>
      <c r="BP627" s="7"/>
      <c r="BQ627" s="7"/>
      <c r="BR627" s="7"/>
      <c r="BS627" s="7"/>
      <c r="BT627" s="7"/>
      <c r="BU627" s="7"/>
      <c r="BV627" s="7"/>
      <c r="BW627" s="7"/>
    </row>
    <row r="628" spans="5:75" x14ac:dyDescent="0.2"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AL628" s="7"/>
      <c r="AQ628" s="7"/>
      <c r="AR628" s="7"/>
      <c r="AS628" s="7"/>
      <c r="AT628" s="7"/>
      <c r="AU628" s="7"/>
      <c r="AV628" s="7"/>
      <c r="AX628" s="7"/>
      <c r="AY628" s="7"/>
      <c r="AZ628" s="7"/>
      <c r="BA628" s="7"/>
      <c r="BB628" s="7"/>
      <c r="BC628" s="7"/>
      <c r="BD628" s="7"/>
      <c r="BG628" s="7"/>
      <c r="BH628" s="7"/>
      <c r="BI628" s="7"/>
      <c r="BJ628" s="7"/>
      <c r="BK628" s="7"/>
      <c r="BL628" s="7"/>
      <c r="BM628" s="7"/>
      <c r="BP628" s="7"/>
      <c r="BQ628" s="7"/>
      <c r="BR628" s="7"/>
      <c r="BS628" s="7"/>
      <c r="BT628" s="7"/>
      <c r="BU628" s="7"/>
      <c r="BV628" s="7"/>
      <c r="BW628" s="7"/>
    </row>
    <row r="629" spans="5:75" x14ac:dyDescent="0.2"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AL629" s="7"/>
      <c r="AQ629" s="7"/>
      <c r="AR629" s="7"/>
      <c r="AS629" s="7"/>
      <c r="AT629" s="7"/>
      <c r="AU629" s="7"/>
      <c r="AV629" s="7"/>
      <c r="AX629" s="7"/>
      <c r="AY629" s="7"/>
      <c r="AZ629" s="7"/>
      <c r="BA629" s="7"/>
      <c r="BB629" s="7"/>
      <c r="BC629" s="7"/>
      <c r="BD629" s="7"/>
      <c r="BG629" s="7"/>
      <c r="BH629" s="7"/>
      <c r="BI629" s="7"/>
      <c r="BJ629" s="7"/>
      <c r="BK629" s="7"/>
      <c r="BL629" s="7"/>
      <c r="BM629" s="7"/>
      <c r="BP629" s="7"/>
      <c r="BQ629" s="7"/>
      <c r="BR629" s="7"/>
      <c r="BS629" s="7"/>
      <c r="BT629" s="7"/>
      <c r="BU629" s="7"/>
      <c r="BV629" s="7"/>
      <c r="BW629" s="7"/>
    </row>
    <row r="630" spans="5:75" x14ac:dyDescent="0.2"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AL630" s="7"/>
      <c r="AQ630" s="7"/>
      <c r="AR630" s="7"/>
      <c r="AS630" s="7"/>
      <c r="AT630" s="7"/>
      <c r="AU630" s="7"/>
      <c r="AV630" s="7"/>
      <c r="AX630" s="7"/>
      <c r="AY630" s="7"/>
      <c r="AZ630" s="7"/>
      <c r="BA630" s="7"/>
      <c r="BB630" s="7"/>
      <c r="BC630" s="7"/>
      <c r="BD630" s="7"/>
      <c r="BG630" s="7"/>
      <c r="BH630" s="7"/>
      <c r="BI630" s="7"/>
      <c r="BJ630" s="7"/>
      <c r="BK630" s="7"/>
      <c r="BL630" s="7"/>
      <c r="BM630" s="7"/>
      <c r="BP630" s="7"/>
      <c r="BQ630" s="7"/>
      <c r="BR630" s="7"/>
      <c r="BS630" s="7"/>
      <c r="BT630" s="7"/>
      <c r="BU630" s="7"/>
      <c r="BV630" s="7"/>
      <c r="BW630" s="7"/>
    </row>
    <row r="631" spans="5:75" x14ac:dyDescent="0.2"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AL631" s="7"/>
      <c r="AQ631" s="7"/>
      <c r="AR631" s="7"/>
      <c r="AS631" s="7"/>
      <c r="AT631" s="7"/>
      <c r="AU631" s="7"/>
      <c r="AV631" s="7"/>
      <c r="AX631" s="7"/>
      <c r="AY631" s="7"/>
      <c r="AZ631" s="7"/>
      <c r="BA631" s="7"/>
      <c r="BB631" s="7"/>
      <c r="BC631" s="7"/>
      <c r="BD631" s="7"/>
      <c r="BG631" s="7"/>
      <c r="BH631" s="7"/>
      <c r="BI631" s="7"/>
      <c r="BJ631" s="7"/>
      <c r="BK631" s="7"/>
      <c r="BL631" s="7"/>
      <c r="BM631" s="7"/>
      <c r="BP631" s="7"/>
      <c r="BQ631" s="7"/>
      <c r="BR631" s="7"/>
      <c r="BS631" s="7"/>
      <c r="BT631" s="7"/>
      <c r="BU631" s="7"/>
      <c r="BV631" s="7"/>
      <c r="BW631" s="7"/>
    </row>
    <row r="632" spans="5:75" x14ac:dyDescent="0.2"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AL632" s="7"/>
      <c r="AQ632" s="7"/>
      <c r="AR632" s="7"/>
      <c r="AS632" s="7"/>
      <c r="AT632" s="7"/>
      <c r="AU632" s="7"/>
      <c r="AV632" s="7"/>
      <c r="AX632" s="7"/>
      <c r="AY632" s="7"/>
      <c r="AZ632" s="7"/>
      <c r="BA632" s="7"/>
      <c r="BB632" s="7"/>
      <c r="BC632" s="7"/>
      <c r="BD632" s="7"/>
      <c r="BG632" s="7"/>
      <c r="BH632" s="7"/>
      <c r="BI632" s="7"/>
      <c r="BJ632" s="7"/>
      <c r="BK632" s="7"/>
      <c r="BL632" s="7"/>
      <c r="BM632" s="7"/>
      <c r="BP632" s="7"/>
      <c r="BQ632" s="7"/>
      <c r="BR632" s="7"/>
      <c r="BS632" s="7"/>
      <c r="BT632" s="7"/>
      <c r="BU632" s="7"/>
      <c r="BV632" s="7"/>
      <c r="BW632" s="7"/>
    </row>
    <row r="633" spans="5:75" x14ac:dyDescent="0.2"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AL633" s="7"/>
      <c r="AQ633" s="7"/>
      <c r="AR633" s="7"/>
      <c r="AS633" s="7"/>
      <c r="AT633" s="7"/>
      <c r="AU633" s="7"/>
      <c r="AV633" s="7"/>
      <c r="AX633" s="7"/>
      <c r="AY633" s="7"/>
      <c r="AZ633" s="7"/>
      <c r="BA633" s="7"/>
      <c r="BB633" s="7"/>
      <c r="BC633" s="7"/>
      <c r="BD633" s="7"/>
      <c r="BG633" s="7"/>
      <c r="BH633" s="7"/>
      <c r="BI633" s="7"/>
      <c r="BJ633" s="7"/>
      <c r="BK633" s="7"/>
      <c r="BL633" s="7"/>
      <c r="BM633" s="7"/>
      <c r="BP633" s="7"/>
      <c r="BQ633" s="7"/>
      <c r="BR633" s="7"/>
      <c r="BS633" s="7"/>
      <c r="BT633" s="7"/>
      <c r="BU633" s="7"/>
      <c r="BV633" s="7"/>
      <c r="BW633" s="7"/>
    </row>
    <row r="634" spans="5:75" x14ac:dyDescent="0.2"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AL634" s="7"/>
      <c r="AQ634" s="7"/>
      <c r="AR634" s="7"/>
      <c r="AS634" s="7"/>
      <c r="AT634" s="7"/>
      <c r="AU634" s="7"/>
      <c r="AV634" s="7"/>
      <c r="AX634" s="7"/>
      <c r="AY634" s="7"/>
      <c r="AZ634" s="7"/>
      <c r="BA634" s="7"/>
      <c r="BB634" s="7"/>
      <c r="BC634" s="7"/>
      <c r="BD634" s="7"/>
      <c r="BG634" s="7"/>
      <c r="BH634" s="7"/>
      <c r="BI634" s="7"/>
      <c r="BJ634" s="7"/>
      <c r="BK634" s="7"/>
      <c r="BL634" s="7"/>
      <c r="BM634" s="7"/>
      <c r="BP634" s="7"/>
      <c r="BQ634" s="7"/>
      <c r="BR634" s="7"/>
      <c r="BS634" s="7"/>
      <c r="BT634" s="7"/>
      <c r="BU634" s="7"/>
      <c r="BV634" s="7"/>
      <c r="BW634" s="7"/>
    </row>
    <row r="635" spans="5:75" x14ac:dyDescent="0.2"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AL635" s="7"/>
      <c r="AQ635" s="7"/>
      <c r="AR635" s="7"/>
      <c r="AS635" s="7"/>
      <c r="AT635" s="7"/>
      <c r="AU635" s="7"/>
      <c r="AV635" s="7"/>
      <c r="AX635" s="7"/>
      <c r="AY635" s="7"/>
      <c r="AZ635" s="7"/>
      <c r="BA635" s="7"/>
      <c r="BB635" s="7"/>
      <c r="BC635" s="7"/>
      <c r="BD635" s="7"/>
      <c r="BG635" s="7"/>
      <c r="BH635" s="7"/>
      <c r="BI635" s="7"/>
      <c r="BJ635" s="7"/>
      <c r="BK635" s="7"/>
      <c r="BL635" s="7"/>
      <c r="BM635" s="7"/>
      <c r="BP635" s="7"/>
      <c r="BQ635" s="7"/>
      <c r="BR635" s="7"/>
      <c r="BS635" s="7"/>
      <c r="BT635" s="7"/>
      <c r="BU635" s="7"/>
      <c r="BV635" s="7"/>
      <c r="BW635" s="7"/>
    </row>
    <row r="636" spans="5:75" x14ac:dyDescent="0.2"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AL636" s="7"/>
      <c r="AQ636" s="7"/>
      <c r="AR636" s="7"/>
      <c r="AS636" s="7"/>
      <c r="AT636" s="7"/>
      <c r="AU636" s="7"/>
      <c r="AV636" s="7"/>
      <c r="AX636" s="7"/>
      <c r="AY636" s="7"/>
      <c r="AZ636" s="7"/>
      <c r="BA636" s="7"/>
      <c r="BB636" s="7"/>
      <c r="BC636" s="7"/>
      <c r="BD636" s="7"/>
      <c r="BG636" s="7"/>
      <c r="BH636" s="7"/>
      <c r="BI636" s="7"/>
      <c r="BJ636" s="7"/>
      <c r="BK636" s="7"/>
      <c r="BL636" s="7"/>
      <c r="BM636" s="7"/>
      <c r="BP636" s="7"/>
      <c r="BQ636" s="7"/>
      <c r="BR636" s="7"/>
      <c r="BS636" s="7"/>
      <c r="BT636" s="7"/>
      <c r="BU636" s="7"/>
      <c r="BV636" s="7"/>
      <c r="BW636" s="7"/>
    </row>
    <row r="637" spans="5:75" x14ac:dyDescent="0.2"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AL637" s="7"/>
      <c r="AQ637" s="7"/>
      <c r="AR637" s="7"/>
      <c r="AS637" s="7"/>
      <c r="AT637" s="7"/>
      <c r="AU637" s="7"/>
      <c r="AV637" s="7"/>
      <c r="AX637" s="7"/>
      <c r="AY637" s="7"/>
      <c r="AZ637" s="7"/>
      <c r="BA637" s="7"/>
      <c r="BB637" s="7"/>
      <c r="BC637" s="7"/>
      <c r="BD637" s="7"/>
      <c r="BG637" s="7"/>
      <c r="BH637" s="7"/>
      <c r="BI637" s="7"/>
      <c r="BJ637" s="7"/>
      <c r="BK637" s="7"/>
      <c r="BL637" s="7"/>
      <c r="BM637" s="7"/>
      <c r="BP637" s="7"/>
      <c r="BQ637" s="7"/>
      <c r="BR637" s="7"/>
      <c r="BS637" s="7"/>
      <c r="BT637" s="7"/>
      <c r="BU637" s="7"/>
      <c r="BV637" s="7"/>
      <c r="BW637" s="7"/>
    </row>
    <row r="638" spans="5:75" x14ac:dyDescent="0.2"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AL638" s="7"/>
      <c r="AQ638" s="7"/>
      <c r="AR638" s="7"/>
      <c r="AS638" s="7"/>
      <c r="AT638" s="7"/>
      <c r="AU638" s="7"/>
      <c r="AV638" s="7"/>
      <c r="AX638" s="7"/>
      <c r="AY638" s="7"/>
      <c r="AZ638" s="7"/>
      <c r="BA638" s="7"/>
      <c r="BB638" s="7"/>
      <c r="BC638" s="7"/>
      <c r="BD638" s="7"/>
      <c r="BG638" s="7"/>
      <c r="BH638" s="7"/>
      <c r="BI638" s="7"/>
      <c r="BJ638" s="7"/>
      <c r="BK638" s="7"/>
      <c r="BL638" s="7"/>
      <c r="BM638" s="7"/>
      <c r="BP638" s="7"/>
      <c r="BQ638" s="7"/>
      <c r="BR638" s="7"/>
      <c r="BS638" s="7"/>
      <c r="BT638" s="7"/>
      <c r="BU638" s="7"/>
      <c r="BV638" s="7"/>
      <c r="BW638" s="7"/>
    </row>
    <row r="639" spans="5:75" x14ac:dyDescent="0.2"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AL639" s="7"/>
      <c r="AQ639" s="7"/>
      <c r="AR639" s="7"/>
      <c r="AS639" s="7"/>
      <c r="AT639" s="7"/>
      <c r="AU639" s="7"/>
      <c r="AV639" s="7"/>
      <c r="AX639" s="7"/>
      <c r="AY639" s="7"/>
      <c r="AZ639" s="7"/>
      <c r="BA639" s="7"/>
      <c r="BB639" s="7"/>
      <c r="BC639" s="7"/>
      <c r="BD639" s="7"/>
      <c r="BG639" s="7"/>
      <c r="BH639" s="7"/>
      <c r="BI639" s="7"/>
      <c r="BJ639" s="7"/>
      <c r="BK639" s="7"/>
      <c r="BL639" s="7"/>
      <c r="BM639" s="7"/>
      <c r="BP639" s="7"/>
      <c r="BQ639" s="7"/>
      <c r="BR639" s="7"/>
      <c r="BS639" s="7"/>
      <c r="BT639" s="7"/>
      <c r="BU639" s="7"/>
      <c r="BV639" s="7"/>
      <c r="BW639" s="7"/>
    </row>
    <row r="640" spans="5:75" x14ac:dyDescent="0.2"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AL640" s="7"/>
      <c r="AQ640" s="7"/>
      <c r="AR640" s="7"/>
      <c r="AS640" s="7"/>
      <c r="AT640" s="7"/>
      <c r="AU640" s="7"/>
      <c r="AV640" s="7"/>
      <c r="AX640" s="7"/>
      <c r="AY640" s="7"/>
      <c r="AZ640" s="7"/>
      <c r="BA640" s="7"/>
      <c r="BB640" s="7"/>
      <c r="BC640" s="7"/>
      <c r="BD640" s="7"/>
      <c r="BG640" s="7"/>
      <c r="BH640" s="7"/>
      <c r="BI640" s="7"/>
      <c r="BJ640" s="7"/>
      <c r="BK640" s="7"/>
      <c r="BL640" s="7"/>
      <c r="BM640" s="7"/>
      <c r="BP640" s="7"/>
      <c r="BQ640" s="7"/>
      <c r="BR640" s="7"/>
      <c r="BS640" s="7"/>
      <c r="BT640" s="7"/>
      <c r="BU640" s="7"/>
      <c r="BV640" s="7"/>
      <c r="BW640" s="7"/>
    </row>
    <row r="641" spans="5:75" x14ac:dyDescent="0.2"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AL641" s="7"/>
      <c r="AQ641" s="7"/>
      <c r="AR641" s="7"/>
      <c r="AS641" s="7"/>
      <c r="AT641" s="7"/>
      <c r="AU641" s="7"/>
      <c r="AV641" s="7"/>
      <c r="AX641" s="7"/>
      <c r="AY641" s="7"/>
      <c r="AZ641" s="7"/>
      <c r="BA641" s="7"/>
      <c r="BB641" s="7"/>
      <c r="BC641" s="7"/>
      <c r="BD641" s="7"/>
      <c r="BG641" s="7"/>
      <c r="BH641" s="7"/>
      <c r="BI641" s="7"/>
      <c r="BJ641" s="7"/>
      <c r="BK641" s="7"/>
      <c r="BL641" s="7"/>
      <c r="BM641" s="7"/>
      <c r="BP641" s="7"/>
      <c r="BQ641" s="7"/>
      <c r="BR641" s="7"/>
      <c r="BS641" s="7"/>
      <c r="BT641" s="7"/>
      <c r="BU641" s="7"/>
      <c r="BV641" s="7"/>
      <c r="BW641" s="7"/>
    </row>
    <row r="642" spans="5:75" x14ac:dyDescent="0.2"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AL642" s="7"/>
      <c r="AQ642" s="7"/>
      <c r="AR642" s="7"/>
      <c r="AS642" s="7"/>
      <c r="AT642" s="7"/>
      <c r="AU642" s="7"/>
      <c r="AV642" s="7"/>
      <c r="AX642" s="7"/>
      <c r="AY642" s="7"/>
      <c r="AZ642" s="7"/>
      <c r="BA642" s="7"/>
      <c r="BB642" s="7"/>
      <c r="BC642" s="7"/>
      <c r="BD642" s="7"/>
      <c r="BG642" s="7"/>
      <c r="BH642" s="7"/>
      <c r="BI642" s="7"/>
      <c r="BJ642" s="7"/>
      <c r="BK642" s="7"/>
      <c r="BL642" s="7"/>
      <c r="BM642" s="7"/>
      <c r="BP642" s="7"/>
      <c r="BQ642" s="7"/>
      <c r="BR642" s="7"/>
      <c r="BS642" s="7"/>
      <c r="BT642" s="7"/>
      <c r="BU642" s="7"/>
      <c r="BV642" s="7"/>
      <c r="BW642" s="7"/>
    </row>
    <row r="643" spans="5:75" x14ac:dyDescent="0.2"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AL643" s="7"/>
      <c r="AQ643" s="7"/>
      <c r="AR643" s="7"/>
      <c r="AS643" s="7"/>
      <c r="AT643" s="7"/>
      <c r="AU643" s="7"/>
      <c r="AV643" s="7"/>
      <c r="AX643" s="7"/>
      <c r="AY643" s="7"/>
      <c r="AZ643" s="7"/>
      <c r="BA643" s="7"/>
      <c r="BB643" s="7"/>
      <c r="BC643" s="7"/>
      <c r="BD643" s="7"/>
      <c r="BG643" s="7"/>
      <c r="BH643" s="7"/>
      <c r="BI643" s="7"/>
      <c r="BJ643" s="7"/>
      <c r="BK643" s="7"/>
      <c r="BL643" s="7"/>
      <c r="BM643" s="7"/>
      <c r="BP643" s="7"/>
      <c r="BQ643" s="7"/>
      <c r="BR643" s="7"/>
      <c r="BS643" s="7"/>
      <c r="BT643" s="7"/>
      <c r="BU643" s="7"/>
      <c r="BV643" s="7"/>
      <c r="BW643" s="7"/>
    </row>
    <row r="644" spans="5:75" x14ac:dyDescent="0.2"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AL644" s="7"/>
      <c r="AQ644" s="7"/>
      <c r="AR644" s="7"/>
      <c r="AS644" s="7"/>
      <c r="AT644" s="7"/>
      <c r="AU644" s="7"/>
      <c r="AV644" s="7"/>
      <c r="AX644" s="7"/>
      <c r="AY644" s="7"/>
      <c r="AZ644" s="7"/>
      <c r="BA644" s="7"/>
      <c r="BB644" s="7"/>
      <c r="BC644" s="7"/>
      <c r="BD644" s="7"/>
      <c r="BG644" s="7"/>
      <c r="BH644" s="7"/>
      <c r="BI644" s="7"/>
      <c r="BJ644" s="7"/>
      <c r="BK644" s="7"/>
      <c r="BL644" s="7"/>
      <c r="BM644" s="7"/>
      <c r="BP644" s="7"/>
      <c r="BQ644" s="7"/>
      <c r="BR644" s="7"/>
      <c r="BS644" s="7"/>
      <c r="BT644" s="7"/>
      <c r="BU644" s="7"/>
      <c r="BV644" s="7"/>
      <c r="BW644" s="7"/>
    </row>
    <row r="645" spans="5:75" x14ac:dyDescent="0.2"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AL645" s="7"/>
      <c r="AQ645" s="7"/>
      <c r="AR645" s="7"/>
      <c r="AS645" s="7"/>
      <c r="AT645" s="7"/>
      <c r="AU645" s="7"/>
      <c r="AV645" s="7"/>
      <c r="AX645" s="7"/>
      <c r="AY645" s="7"/>
      <c r="AZ645" s="7"/>
      <c r="BA645" s="7"/>
      <c r="BB645" s="7"/>
      <c r="BC645" s="7"/>
      <c r="BD645" s="7"/>
      <c r="BG645" s="7"/>
      <c r="BH645" s="7"/>
      <c r="BI645" s="7"/>
      <c r="BJ645" s="7"/>
      <c r="BK645" s="7"/>
      <c r="BL645" s="7"/>
      <c r="BM645" s="7"/>
      <c r="BP645" s="7"/>
      <c r="BQ645" s="7"/>
      <c r="BR645" s="7"/>
      <c r="BS645" s="7"/>
      <c r="BT645" s="7"/>
      <c r="BU645" s="7"/>
      <c r="BV645" s="7"/>
      <c r="BW645" s="7"/>
    </row>
    <row r="646" spans="5:75" x14ac:dyDescent="0.2"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AL646" s="7"/>
      <c r="AQ646" s="7"/>
      <c r="AR646" s="7"/>
      <c r="AS646" s="7"/>
      <c r="AT646" s="7"/>
      <c r="AU646" s="7"/>
      <c r="AV646" s="7"/>
      <c r="AX646" s="7"/>
      <c r="AY646" s="7"/>
      <c r="AZ646" s="7"/>
      <c r="BA646" s="7"/>
      <c r="BB646" s="7"/>
      <c r="BC646" s="7"/>
      <c r="BD646" s="7"/>
      <c r="BG646" s="7"/>
      <c r="BH646" s="7"/>
      <c r="BI646" s="7"/>
      <c r="BJ646" s="7"/>
      <c r="BK646" s="7"/>
      <c r="BL646" s="7"/>
      <c r="BM646" s="7"/>
      <c r="BP646" s="7"/>
      <c r="BQ646" s="7"/>
      <c r="BR646" s="7"/>
      <c r="BS646" s="7"/>
      <c r="BT646" s="7"/>
      <c r="BU646" s="7"/>
      <c r="BV646" s="7"/>
      <c r="BW646" s="7"/>
    </row>
    <row r="647" spans="5:75" x14ac:dyDescent="0.2"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AL647" s="7"/>
      <c r="AQ647" s="7"/>
      <c r="AR647" s="7"/>
      <c r="AS647" s="7"/>
      <c r="AT647" s="7"/>
      <c r="AU647" s="7"/>
      <c r="AV647" s="7"/>
      <c r="AX647" s="7"/>
      <c r="AY647" s="7"/>
      <c r="AZ647" s="7"/>
      <c r="BA647" s="7"/>
      <c r="BB647" s="7"/>
      <c r="BC647" s="7"/>
      <c r="BD647" s="7"/>
      <c r="BG647" s="7"/>
      <c r="BH647" s="7"/>
      <c r="BI647" s="7"/>
      <c r="BJ647" s="7"/>
      <c r="BK647" s="7"/>
      <c r="BL647" s="7"/>
      <c r="BM647" s="7"/>
      <c r="BP647" s="7"/>
      <c r="BQ647" s="7"/>
      <c r="BR647" s="7"/>
      <c r="BS647" s="7"/>
      <c r="BT647" s="7"/>
      <c r="BU647" s="7"/>
      <c r="BV647" s="7"/>
      <c r="BW647" s="7"/>
    </row>
    <row r="648" spans="5:75" x14ac:dyDescent="0.2"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AL648" s="7"/>
      <c r="AQ648" s="7"/>
      <c r="AR648" s="7"/>
      <c r="AS648" s="7"/>
      <c r="AT648" s="7"/>
      <c r="AU648" s="7"/>
      <c r="AV648" s="7"/>
      <c r="AX648" s="7"/>
      <c r="AY648" s="7"/>
      <c r="AZ648" s="7"/>
      <c r="BA648" s="7"/>
      <c r="BB648" s="7"/>
      <c r="BC648" s="7"/>
      <c r="BD648" s="7"/>
      <c r="BG648" s="7"/>
      <c r="BH648" s="7"/>
      <c r="BI648" s="7"/>
      <c r="BJ648" s="7"/>
      <c r="BK648" s="7"/>
      <c r="BL648" s="7"/>
      <c r="BM648" s="7"/>
      <c r="BP648" s="7"/>
      <c r="BQ648" s="7"/>
      <c r="BR648" s="7"/>
      <c r="BS648" s="7"/>
      <c r="BT648" s="7"/>
      <c r="BU648" s="7"/>
      <c r="BV648" s="7"/>
      <c r="BW648" s="7"/>
    </row>
    <row r="649" spans="5:75" x14ac:dyDescent="0.2"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AL649" s="7"/>
      <c r="AQ649" s="7"/>
      <c r="AR649" s="7"/>
      <c r="AS649" s="7"/>
      <c r="AT649" s="7"/>
      <c r="AU649" s="7"/>
      <c r="AV649" s="7"/>
      <c r="AX649" s="7"/>
      <c r="AY649" s="7"/>
      <c r="AZ649" s="7"/>
      <c r="BA649" s="7"/>
      <c r="BB649" s="7"/>
      <c r="BC649" s="7"/>
      <c r="BD649" s="7"/>
      <c r="BG649" s="7"/>
      <c r="BH649" s="7"/>
      <c r="BI649" s="7"/>
      <c r="BJ649" s="7"/>
      <c r="BK649" s="7"/>
      <c r="BL649" s="7"/>
      <c r="BM649" s="7"/>
      <c r="BP649" s="7"/>
      <c r="BQ649" s="7"/>
      <c r="BR649" s="7"/>
      <c r="BS649" s="7"/>
      <c r="BT649" s="7"/>
      <c r="BU649" s="7"/>
      <c r="BV649" s="7"/>
      <c r="BW649" s="7"/>
    </row>
    <row r="650" spans="5:75" x14ac:dyDescent="0.2"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AL650" s="7"/>
      <c r="AQ650" s="7"/>
      <c r="AR650" s="7"/>
      <c r="AS650" s="7"/>
      <c r="AT650" s="7"/>
      <c r="AU650" s="7"/>
      <c r="AV650" s="7"/>
      <c r="AX650" s="7"/>
      <c r="AY650" s="7"/>
      <c r="AZ650" s="7"/>
      <c r="BA650" s="7"/>
      <c r="BB650" s="7"/>
      <c r="BC650" s="7"/>
      <c r="BD650" s="7"/>
      <c r="BG650" s="7"/>
      <c r="BH650" s="7"/>
      <c r="BI650" s="7"/>
      <c r="BJ650" s="7"/>
      <c r="BK650" s="7"/>
      <c r="BL650" s="7"/>
      <c r="BM650" s="7"/>
      <c r="BP650" s="7"/>
      <c r="BQ650" s="7"/>
      <c r="BR650" s="7"/>
      <c r="BS650" s="7"/>
      <c r="BT650" s="7"/>
      <c r="BU650" s="7"/>
      <c r="BV650" s="7"/>
      <c r="BW650" s="7"/>
    </row>
    <row r="651" spans="5:75" x14ac:dyDescent="0.2"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AL651" s="7"/>
      <c r="AQ651" s="7"/>
      <c r="AR651" s="7"/>
      <c r="AS651" s="7"/>
      <c r="AT651" s="7"/>
      <c r="AU651" s="7"/>
      <c r="AV651" s="7"/>
      <c r="AX651" s="7"/>
      <c r="AY651" s="7"/>
      <c r="AZ651" s="7"/>
      <c r="BA651" s="7"/>
      <c r="BB651" s="7"/>
      <c r="BC651" s="7"/>
      <c r="BD651" s="7"/>
      <c r="BG651" s="7"/>
      <c r="BH651" s="7"/>
      <c r="BI651" s="7"/>
      <c r="BJ651" s="7"/>
      <c r="BK651" s="7"/>
      <c r="BL651" s="7"/>
      <c r="BM651" s="7"/>
      <c r="BP651" s="7"/>
      <c r="BQ651" s="7"/>
      <c r="BR651" s="7"/>
      <c r="BS651" s="7"/>
      <c r="BT651" s="7"/>
      <c r="BU651" s="7"/>
      <c r="BV651" s="7"/>
      <c r="BW651" s="7"/>
    </row>
    <row r="652" spans="5:75" x14ac:dyDescent="0.2"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AL652" s="7"/>
      <c r="AQ652" s="7"/>
      <c r="AR652" s="7"/>
      <c r="AS652" s="7"/>
      <c r="AT652" s="7"/>
      <c r="AU652" s="7"/>
      <c r="AV652" s="7"/>
      <c r="AX652" s="7"/>
      <c r="AY652" s="7"/>
      <c r="AZ652" s="7"/>
      <c r="BA652" s="7"/>
      <c r="BB652" s="7"/>
      <c r="BC652" s="7"/>
      <c r="BD652" s="7"/>
      <c r="BG652" s="7"/>
      <c r="BH652" s="7"/>
      <c r="BI652" s="7"/>
      <c r="BJ652" s="7"/>
      <c r="BK652" s="7"/>
      <c r="BL652" s="7"/>
      <c r="BM652" s="7"/>
      <c r="BP652" s="7"/>
      <c r="BQ652" s="7"/>
      <c r="BR652" s="7"/>
      <c r="BS652" s="7"/>
      <c r="BT652" s="7"/>
      <c r="BU652" s="7"/>
      <c r="BV652" s="7"/>
      <c r="BW652" s="7"/>
    </row>
    <row r="653" spans="5:75" x14ac:dyDescent="0.2"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AL653" s="7"/>
      <c r="AQ653" s="7"/>
      <c r="AR653" s="7"/>
      <c r="AS653" s="7"/>
      <c r="AT653" s="7"/>
      <c r="AU653" s="7"/>
      <c r="AV653" s="7"/>
      <c r="AX653" s="7"/>
      <c r="AY653" s="7"/>
      <c r="AZ653" s="7"/>
      <c r="BA653" s="7"/>
      <c r="BB653" s="7"/>
      <c r="BC653" s="7"/>
      <c r="BD653" s="7"/>
      <c r="BG653" s="7"/>
      <c r="BH653" s="7"/>
      <c r="BI653" s="7"/>
      <c r="BJ653" s="7"/>
      <c r="BK653" s="7"/>
      <c r="BL653" s="7"/>
      <c r="BM653" s="7"/>
      <c r="BP653" s="7"/>
      <c r="BQ653" s="7"/>
      <c r="BR653" s="7"/>
      <c r="BS653" s="7"/>
      <c r="BT653" s="7"/>
      <c r="BU653" s="7"/>
      <c r="BV653" s="7"/>
      <c r="BW653" s="7"/>
    </row>
    <row r="654" spans="5:75" x14ac:dyDescent="0.2"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AL654" s="7"/>
      <c r="AQ654" s="7"/>
      <c r="AR654" s="7"/>
      <c r="AS654" s="7"/>
      <c r="AT654" s="7"/>
      <c r="AU654" s="7"/>
      <c r="AV654" s="7"/>
      <c r="AX654" s="7"/>
      <c r="AY654" s="7"/>
      <c r="AZ654" s="7"/>
      <c r="BA654" s="7"/>
      <c r="BB654" s="7"/>
      <c r="BC654" s="7"/>
      <c r="BD654" s="7"/>
      <c r="BG654" s="7"/>
      <c r="BH654" s="7"/>
      <c r="BI654" s="7"/>
      <c r="BJ654" s="7"/>
      <c r="BK654" s="7"/>
      <c r="BL654" s="7"/>
      <c r="BM654" s="7"/>
      <c r="BP654" s="7"/>
      <c r="BQ654" s="7"/>
      <c r="BR654" s="7"/>
      <c r="BS654" s="7"/>
      <c r="BT654" s="7"/>
      <c r="BU654" s="7"/>
      <c r="BV654" s="7"/>
      <c r="BW654" s="7"/>
    </row>
    <row r="655" spans="5:75" x14ac:dyDescent="0.2"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AL655" s="7"/>
      <c r="AQ655" s="7"/>
      <c r="AR655" s="7"/>
      <c r="AS655" s="7"/>
      <c r="AT655" s="7"/>
      <c r="AU655" s="7"/>
      <c r="AV655" s="7"/>
      <c r="AX655" s="7"/>
      <c r="AY655" s="7"/>
      <c r="AZ655" s="7"/>
      <c r="BA655" s="7"/>
      <c r="BB655" s="7"/>
      <c r="BC655" s="7"/>
      <c r="BD655" s="7"/>
      <c r="BG655" s="7"/>
      <c r="BH655" s="7"/>
      <c r="BI655" s="7"/>
      <c r="BJ655" s="7"/>
      <c r="BK655" s="7"/>
      <c r="BL655" s="7"/>
      <c r="BM655" s="7"/>
      <c r="BP655" s="7"/>
      <c r="BQ655" s="7"/>
      <c r="BR655" s="7"/>
      <c r="BS655" s="7"/>
      <c r="BT655" s="7"/>
      <c r="BU655" s="7"/>
      <c r="BV655" s="7"/>
      <c r="BW655" s="7"/>
    </row>
    <row r="656" spans="5:75" x14ac:dyDescent="0.2"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AL656" s="7"/>
      <c r="AQ656" s="7"/>
      <c r="AR656" s="7"/>
      <c r="AS656" s="7"/>
      <c r="AT656" s="7"/>
      <c r="AU656" s="7"/>
      <c r="AV656" s="7"/>
      <c r="AX656" s="7"/>
      <c r="AY656" s="7"/>
      <c r="AZ656" s="7"/>
      <c r="BA656" s="7"/>
      <c r="BB656" s="7"/>
      <c r="BC656" s="7"/>
      <c r="BD656" s="7"/>
      <c r="BG656" s="7"/>
      <c r="BH656" s="7"/>
      <c r="BI656" s="7"/>
      <c r="BJ656" s="7"/>
      <c r="BK656" s="7"/>
      <c r="BL656" s="7"/>
      <c r="BM656" s="7"/>
      <c r="BP656" s="7"/>
      <c r="BQ656" s="7"/>
      <c r="BR656" s="7"/>
      <c r="BS656" s="7"/>
      <c r="BT656" s="7"/>
      <c r="BU656" s="7"/>
      <c r="BV656" s="7"/>
      <c r="BW656" s="7"/>
    </row>
    <row r="657" spans="5:75" x14ac:dyDescent="0.2"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AL657" s="7"/>
      <c r="AQ657" s="7"/>
      <c r="AR657" s="7"/>
      <c r="AS657" s="7"/>
      <c r="AT657" s="7"/>
      <c r="AU657" s="7"/>
      <c r="AV657" s="7"/>
      <c r="AX657" s="7"/>
      <c r="AY657" s="7"/>
      <c r="AZ657" s="7"/>
      <c r="BA657" s="7"/>
      <c r="BB657" s="7"/>
      <c r="BC657" s="7"/>
      <c r="BD657" s="7"/>
      <c r="BG657" s="7"/>
      <c r="BH657" s="7"/>
      <c r="BI657" s="7"/>
      <c r="BJ657" s="7"/>
      <c r="BK657" s="7"/>
      <c r="BL657" s="7"/>
      <c r="BM657" s="7"/>
      <c r="BP657" s="7"/>
      <c r="BQ657" s="7"/>
      <c r="BR657" s="7"/>
      <c r="BS657" s="7"/>
      <c r="BT657" s="7"/>
      <c r="BU657" s="7"/>
      <c r="BV657" s="7"/>
      <c r="BW657" s="7"/>
    </row>
    <row r="658" spans="5:75" x14ac:dyDescent="0.2"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AL658" s="7"/>
      <c r="AQ658" s="7"/>
      <c r="AR658" s="7"/>
      <c r="AS658" s="7"/>
      <c r="AT658" s="7"/>
      <c r="AU658" s="7"/>
      <c r="AV658" s="7"/>
      <c r="AX658" s="7"/>
      <c r="AY658" s="7"/>
      <c r="AZ658" s="7"/>
      <c r="BA658" s="7"/>
      <c r="BB658" s="7"/>
      <c r="BC658" s="7"/>
      <c r="BD658" s="7"/>
      <c r="BG658" s="7"/>
      <c r="BH658" s="7"/>
      <c r="BI658" s="7"/>
      <c r="BJ658" s="7"/>
      <c r="BK658" s="7"/>
      <c r="BL658" s="7"/>
      <c r="BM658" s="7"/>
      <c r="BP658" s="7"/>
      <c r="BQ658" s="7"/>
      <c r="BR658" s="7"/>
      <c r="BS658" s="7"/>
      <c r="BT658" s="7"/>
      <c r="BU658" s="7"/>
      <c r="BV658" s="7"/>
      <c r="BW658" s="7"/>
    </row>
    <row r="659" spans="5:75" x14ac:dyDescent="0.2"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AL659" s="7"/>
      <c r="AQ659" s="7"/>
      <c r="AR659" s="7"/>
      <c r="AS659" s="7"/>
      <c r="AT659" s="7"/>
      <c r="AU659" s="7"/>
      <c r="AV659" s="7"/>
      <c r="AX659" s="7"/>
      <c r="AY659" s="7"/>
      <c r="AZ659" s="7"/>
      <c r="BA659" s="7"/>
      <c r="BB659" s="7"/>
      <c r="BC659" s="7"/>
      <c r="BD659" s="7"/>
      <c r="BG659" s="7"/>
      <c r="BH659" s="7"/>
      <c r="BI659" s="7"/>
      <c r="BJ659" s="7"/>
      <c r="BK659" s="7"/>
      <c r="BL659" s="7"/>
      <c r="BM659" s="7"/>
      <c r="BP659" s="7"/>
      <c r="BQ659" s="7"/>
      <c r="BR659" s="7"/>
      <c r="BS659" s="7"/>
      <c r="BT659" s="7"/>
      <c r="BU659" s="7"/>
      <c r="BV659" s="7"/>
      <c r="BW659" s="7"/>
    </row>
    <row r="660" spans="5:75" x14ac:dyDescent="0.2"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AL660" s="7"/>
      <c r="AQ660" s="7"/>
      <c r="AR660" s="7"/>
      <c r="AS660" s="7"/>
      <c r="AT660" s="7"/>
      <c r="AU660" s="7"/>
      <c r="AV660" s="7"/>
      <c r="AX660" s="7"/>
      <c r="AY660" s="7"/>
      <c r="AZ660" s="7"/>
      <c r="BA660" s="7"/>
      <c r="BB660" s="7"/>
      <c r="BC660" s="7"/>
      <c r="BD660" s="7"/>
      <c r="BG660" s="7"/>
      <c r="BH660" s="7"/>
      <c r="BI660" s="7"/>
      <c r="BJ660" s="7"/>
      <c r="BK660" s="7"/>
      <c r="BL660" s="7"/>
      <c r="BM660" s="7"/>
      <c r="BP660" s="7"/>
      <c r="BQ660" s="7"/>
      <c r="BR660" s="7"/>
      <c r="BS660" s="7"/>
      <c r="BT660" s="7"/>
      <c r="BU660" s="7"/>
      <c r="BV660" s="7"/>
      <c r="BW660" s="7"/>
    </row>
    <row r="661" spans="5:75" x14ac:dyDescent="0.2"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AL661" s="7"/>
      <c r="AQ661" s="7"/>
      <c r="AR661" s="7"/>
      <c r="AS661" s="7"/>
      <c r="AT661" s="7"/>
      <c r="AU661" s="7"/>
      <c r="AV661" s="7"/>
      <c r="AX661" s="7"/>
      <c r="AY661" s="7"/>
      <c r="AZ661" s="7"/>
      <c r="BA661" s="7"/>
      <c r="BB661" s="7"/>
      <c r="BC661" s="7"/>
      <c r="BD661" s="7"/>
      <c r="BG661" s="7"/>
      <c r="BH661" s="7"/>
      <c r="BI661" s="7"/>
      <c r="BJ661" s="7"/>
      <c r="BK661" s="7"/>
      <c r="BL661" s="7"/>
      <c r="BM661" s="7"/>
      <c r="BP661" s="7"/>
      <c r="BQ661" s="7"/>
      <c r="BR661" s="7"/>
      <c r="BS661" s="7"/>
      <c r="BT661" s="7"/>
      <c r="BU661" s="7"/>
      <c r="BV661" s="7"/>
      <c r="BW661" s="7"/>
    </row>
    <row r="662" spans="5:75" x14ac:dyDescent="0.2"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AL662" s="7"/>
      <c r="AQ662" s="7"/>
      <c r="AR662" s="7"/>
      <c r="AS662" s="7"/>
      <c r="AT662" s="7"/>
      <c r="AU662" s="7"/>
      <c r="AV662" s="7"/>
      <c r="AX662" s="7"/>
      <c r="AY662" s="7"/>
      <c r="AZ662" s="7"/>
      <c r="BA662" s="7"/>
      <c r="BB662" s="7"/>
      <c r="BC662" s="7"/>
      <c r="BD662" s="7"/>
      <c r="BG662" s="7"/>
      <c r="BH662" s="7"/>
      <c r="BI662" s="7"/>
      <c r="BJ662" s="7"/>
      <c r="BK662" s="7"/>
      <c r="BL662" s="7"/>
      <c r="BM662" s="7"/>
      <c r="BP662" s="7"/>
      <c r="BQ662" s="7"/>
      <c r="BR662" s="7"/>
      <c r="BS662" s="7"/>
      <c r="BT662" s="7"/>
      <c r="BU662" s="7"/>
      <c r="BV662" s="7"/>
      <c r="BW662" s="7"/>
    </row>
    <row r="663" spans="5:75" x14ac:dyDescent="0.2"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AL663" s="7"/>
      <c r="AQ663" s="7"/>
      <c r="AR663" s="7"/>
      <c r="AS663" s="7"/>
      <c r="AT663" s="7"/>
      <c r="AU663" s="7"/>
      <c r="AV663" s="7"/>
      <c r="AX663" s="7"/>
      <c r="AY663" s="7"/>
      <c r="AZ663" s="7"/>
      <c r="BA663" s="7"/>
      <c r="BB663" s="7"/>
      <c r="BC663" s="7"/>
      <c r="BD663" s="7"/>
      <c r="BG663" s="7"/>
      <c r="BH663" s="7"/>
      <c r="BI663" s="7"/>
      <c r="BJ663" s="7"/>
      <c r="BK663" s="7"/>
      <c r="BL663" s="7"/>
      <c r="BM663" s="7"/>
      <c r="BP663" s="7"/>
      <c r="BQ663" s="7"/>
      <c r="BR663" s="7"/>
      <c r="BS663" s="7"/>
      <c r="BT663" s="7"/>
      <c r="BU663" s="7"/>
      <c r="BV663" s="7"/>
      <c r="BW663" s="7"/>
    </row>
    <row r="664" spans="5:75" x14ac:dyDescent="0.2"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AL664" s="7"/>
      <c r="AQ664" s="7"/>
      <c r="AR664" s="7"/>
      <c r="AS664" s="7"/>
      <c r="AT664" s="7"/>
      <c r="AU664" s="7"/>
      <c r="AV664" s="7"/>
      <c r="AX664" s="7"/>
      <c r="AY664" s="7"/>
      <c r="AZ664" s="7"/>
      <c r="BA664" s="7"/>
      <c r="BB664" s="7"/>
      <c r="BC664" s="7"/>
      <c r="BD664" s="7"/>
      <c r="BG664" s="7"/>
      <c r="BH664" s="7"/>
      <c r="BI664" s="7"/>
      <c r="BJ664" s="7"/>
      <c r="BK664" s="7"/>
      <c r="BL664" s="7"/>
      <c r="BM664" s="7"/>
      <c r="BP664" s="7"/>
      <c r="BQ664" s="7"/>
      <c r="BR664" s="7"/>
      <c r="BS664" s="7"/>
      <c r="BT664" s="7"/>
      <c r="BU664" s="7"/>
      <c r="BV664" s="7"/>
      <c r="BW664" s="7"/>
    </row>
    <row r="665" spans="5:75" x14ac:dyDescent="0.2"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AL665" s="7"/>
      <c r="AQ665" s="7"/>
      <c r="AR665" s="7"/>
      <c r="AS665" s="7"/>
      <c r="AT665" s="7"/>
      <c r="AU665" s="7"/>
      <c r="AV665" s="7"/>
      <c r="AX665" s="7"/>
      <c r="AY665" s="7"/>
      <c r="AZ665" s="7"/>
      <c r="BA665" s="7"/>
      <c r="BB665" s="7"/>
      <c r="BC665" s="7"/>
      <c r="BD665" s="7"/>
      <c r="BG665" s="7"/>
      <c r="BH665" s="7"/>
      <c r="BI665" s="7"/>
      <c r="BJ665" s="7"/>
      <c r="BK665" s="7"/>
      <c r="BL665" s="7"/>
      <c r="BM665" s="7"/>
      <c r="BP665" s="7"/>
      <c r="BQ665" s="7"/>
      <c r="BR665" s="7"/>
      <c r="BS665" s="7"/>
      <c r="BT665" s="7"/>
      <c r="BU665" s="7"/>
      <c r="BV665" s="7"/>
      <c r="BW665" s="7"/>
    </row>
    <row r="666" spans="5:75" x14ac:dyDescent="0.2"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AL666" s="7"/>
      <c r="AQ666" s="7"/>
      <c r="AR666" s="7"/>
      <c r="AS666" s="7"/>
      <c r="AT666" s="7"/>
      <c r="AU666" s="7"/>
      <c r="AV666" s="7"/>
      <c r="AX666" s="7"/>
      <c r="AY666" s="7"/>
      <c r="AZ666" s="7"/>
      <c r="BA666" s="7"/>
      <c r="BB666" s="7"/>
      <c r="BC666" s="7"/>
      <c r="BD666" s="7"/>
      <c r="BG666" s="7"/>
      <c r="BH666" s="7"/>
      <c r="BI666" s="7"/>
      <c r="BJ666" s="7"/>
      <c r="BK666" s="7"/>
      <c r="BL666" s="7"/>
      <c r="BM666" s="7"/>
      <c r="BP666" s="7"/>
      <c r="BQ666" s="7"/>
      <c r="BR666" s="7"/>
      <c r="BS666" s="7"/>
      <c r="BT666" s="7"/>
      <c r="BU666" s="7"/>
      <c r="BV666" s="7"/>
      <c r="BW666" s="7"/>
    </row>
    <row r="667" spans="5:75" x14ac:dyDescent="0.2"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AL667" s="7"/>
      <c r="AQ667" s="7"/>
      <c r="AR667" s="7"/>
      <c r="AS667" s="7"/>
      <c r="AT667" s="7"/>
      <c r="AU667" s="7"/>
      <c r="AV667" s="7"/>
      <c r="AX667" s="7"/>
      <c r="AY667" s="7"/>
      <c r="AZ667" s="7"/>
      <c r="BA667" s="7"/>
      <c r="BB667" s="7"/>
      <c r="BC667" s="7"/>
      <c r="BD667" s="7"/>
      <c r="BG667" s="7"/>
      <c r="BH667" s="7"/>
      <c r="BI667" s="7"/>
      <c r="BJ667" s="7"/>
      <c r="BK667" s="7"/>
      <c r="BL667" s="7"/>
      <c r="BM667" s="7"/>
      <c r="BP667" s="7"/>
      <c r="BQ667" s="7"/>
      <c r="BR667" s="7"/>
      <c r="BS667" s="7"/>
      <c r="BT667" s="7"/>
      <c r="BU667" s="7"/>
      <c r="BV667" s="7"/>
      <c r="BW667" s="7"/>
    </row>
    <row r="668" spans="5:75" x14ac:dyDescent="0.2"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AL668" s="7"/>
      <c r="AQ668" s="7"/>
      <c r="AR668" s="7"/>
      <c r="AS668" s="7"/>
      <c r="AT668" s="7"/>
      <c r="AU668" s="7"/>
      <c r="AV668" s="7"/>
      <c r="AX668" s="7"/>
      <c r="AY668" s="7"/>
      <c r="AZ668" s="7"/>
      <c r="BA668" s="7"/>
      <c r="BB668" s="7"/>
      <c r="BC668" s="7"/>
      <c r="BD668" s="7"/>
      <c r="BG668" s="7"/>
      <c r="BH668" s="7"/>
      <c r="BI668" s="7"/>
      <c r="BJ668" s="7"/>
      <c r="BK668" s="7"/>
      <c r="BL668" s="7"/>
      <c r="BM668" s="7"/>
      <c r="BP668" s="7"/>
      <c r="BQ668" s="7"/>
      <c r="BR668" s="7"/>
      <c r="BS668" s="7"/>
      <c r="BT668" s="7"/>
      <c r="BU668" s="7"/>
      <c r="BV668" s="7"/>
      <c r="BW668" s="7"/>
    </row>
    <row r="669" spans="5:75" x14ac:dyDescent="0.2"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AL669" s="7"/>
      <c r="AQ669" s="7"/>
      <c r="AR669" s="7"/>
      <c r="AS669" s="7"/>
      <c r="AT669" s="7"/>
      <c r="AU669" s="7"/>
      <c r="AV669" s="7"/>
      <c r="AX669" s="7"/>
      <c r="AY669" s="7"/>
      <c r="AZ669" s="7"/>
      <c r="BA669" s="7"/>
      <c r="BB669" s="7"/>
      <c r="BC669" s="7"/>
      <c r="BD669" s="7"/>
      <c r="BG669" s="7"/>
      <c r="BH669" s="7"/>
      <c r="BI669" s="7"/>
      <c r="BJ669" s="7"/>
      <c r="BK669" s="7"/>
      <c r="BL669" s="7"/>
      <c r="BM669" s="7"/>
      <c r="BP669" s="7"/>
      <c r="BQ669" s="7"/>
      <c r="BR669" s="7"/>
      <c r="BS669" s="7"/>
      <c r="BT669" s="7"/>
      <c r="BU669" s="7"/>
      <c r="BV669" s="7"/>
      <c r="BW669" s="7"/>
    </row>
    <row r="670" spans="5:75" x14ac:dyDescent="0.2"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AL670" s="7"/>
      <c r="AQ670" s="7"/>
      <c r="AR670" s="7"/>
      <c r="AS670" s="7"/>
      <c r="AT670" s="7"/>
      <c r="AU670" s="7"/>
      <c r="AV670" s="7"/>
      <c r="AX670" s="7"/>
      <c r="AY670" s="7"/>
      <c r="AZ670" s="7"/>
      <c r="BA670" s="7"/>
      <c r="BB670" s="7"/>
      <c r="BC670" s="7"/>
      <c r="BD670" s="7"/>
      <c r="BG670" s="7"/>
      <c r="BH670" s="7"/>
      <c r="BI670" s="7"/>
      <c r="BJ670" s="7"/>
      <c r="BK670" s="7"/>
      <c r="BL670" s="7"/>
      <c r="BM670" s="7"/>
      <c r="BP670" s="7"/>
      <c r="BQ670" s="7"/>
      <c r="BR670" s="7"/>
      <c r="BS670" s="7"/>
      <c r="BT670" s="7"/>
      <c r="BU670" s="7"/>
      <c r="BV670" s="7"/>
      <c r="BW670" s="7"/>
    </row>
    <row r="671" spans="5:75" x14ac:dyDescent="0.2"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AL671" s="7"/>
      <c r="AQ671" s="7"/>
      <c r="AR671" s="7"/>
      <c r="AS671" s="7"/>
      <c r="AT671" s="7"/>
      <c r="AU671" s="7"/>
      <c r="AV671" s="7"/>
      <c r="AX671" s="7"/>
      <c r="AY671" s="7"/>
      <c r="AZ671" s="7"/>
      <c r="BA671" s="7"/>
      <c r="BB671" s="7"/>
      <c r="BC671" s="7"/>
      <c r="BD671" s="7"/>
      <c r="BG671" s="7"/>
      <c r="BH671" s="7"/>
      <c r="BI671" s="7"/>
      <c r="BJ671" s="7"/>
      <c r="BK671" s="7"/>
      <c r="BL671" s="7"/>
      <c r="BM671" s="7"/>
      <c r="BP671" s="7"/>
      <c r="BQ671" s="7"/>
      <c r="BR671" s="7"/>
      <c r="BS671" s="7"/>
      <c r="BT671" s="7"/>
      <c r="BU671" s="7"/>
      <c r="BV671" s="7"/>
      <c r="BW671" s="7"/>
    </row>
    <row r="672" spans="5:75" x14ac:dyDescent="0.2"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AL672" s="7"/>
      <c r="AQ672" s="7"/>
      <c r="AR672" s="7"/>
      <c r="AS672" s="7"/>
      <c r="AT672" s="7"/>
      <c r="AU672" s="7"/>
      <c r="AV672" s="7"/>
      <c r="AX672" s="7"/>
      <c r="AY672" s="7"/>
      <c r="AZ672" s="7"/>
      <c r="BA672" s="7"/>
      <c r="BB672" s="7"/>
      <c r="BC672" s="7"/>
      <c r="BD672" s="7"/>
      <c r="BG672" s="7"/>
      <c r="BH672" s="7"/>
      <c r="BI672" s="7"/>
      <c r="BJ672" s="7"/>
      <c r="BK672" s="7"/>
      <c r="BL672" s="7"/>
      <c r="BM672" s="7"/>
      <c r="BP672" s="7"/>
      <c r="BQ672" s="7"/>
      <c r="BR672" s="7"/>
      <c r="BS672" s="7"/>
      <c r="BT672" s="7"/>
      <c r="BU672" s="7"/>
      <c r="BV672" s="7"/>
      <c r="BW672" s="7"/>
    </row>
    <row r="673" spans="5:75" x14ac:dyDescent="0.2"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AL673" s="7"/>
      <c r="AQ673" s="7"/>
      <c r="AR673" s="7"/>
      <c r="AS673" s="7"/>
      <c r="AT673" s="7"/>
      <c r="AU673" s="7"/>
      <c r="AV673" s="7"/>
      <c r="AX673" s="7"/>
      <c r="AY673" s="7"/>
      <c r="AZ673" s="7"/>
      <c r="BA673" s="7"/>
      <c r="BB673" s="7"/>
      <c r="BC673" s="7"/>
      <c r="BD673" s="7"/>
      <c r="BG673" s="7"/>
      <c r="BH673" s="7"/>
      <c r="BI673" s="7"/>
      <c r="BJ673" s="7"/>
      <c r="BK673" s="7"/>
      <c r="BL673" s="7"/>
      <c r="BM673" s="7"/>
      <c r="BP673" s="7"/>
      <c r="BQ673" s="7"/>
      <c r="BR673" s="7"/>
      <c r="BS673" s="7"/>
      <c r="BT673" s="7"/>
      <c r="BU673" s="7"/>
      <c r="BV673" s="7"/>
      <c r="BW673" s="7"/>
    </row>
    <row r="674" spans="5:75" x14ac:dyDescent="0.2"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AL674" s="7"/>
      <c r="AQ674" s="7"/>
      <c r="AR674" s="7"/>
      <c r="AS674" s="7"/>
      <c r="AT674" s="7"/>
      <c r="AU674" s="7"/>
      <c r="AV674" s="7"/>
      <c r="AX674" s="7"/>
      <c r="AY674" s="7"/>
      <c r="AZ674" s="7"/>
      <c r="BA674" s="7"/>
      <c r="BB674" s="7"/>
      <c r="BC674" s="7"/>
      <c r="BD674" s="7"/>
      <c r="BG674" s="7"/>
      <c r="BH674" s="7"/>
      <c r="BI674" s="7"/>
      <c r="BJ674" s="7"/>
      <c r="BK674" s="7"/>
      <c r="BL674" s="7"/>
      <c r="BM674" s="7"/>
      <c r="BP674" s="7"/>
      <c r="BQ674" s="7"/>
      <c r="BR674" s="7"/>
      <c r="BS674" s="7"/>
      <c r="BT674" s="7"/>
      <c r="BU674" s="7"/>
      <c r="BV674" s="7"/>
      <c r="BW674" s="7"/>
    </row>
    <row r="675" spans="5:75" x14ac:dyDescent="0.2"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AL675" s="7"/>
      <c r="AQ675" s="7"/>
      <c r="AR675" s="7"/>
      <c r="AS675" s="7"/>
      <c r="AT675" s="7"/>
      <c r="AU675" s="7"/>
      <c r="AV675" s="7"/>
      <c r="AX675" s="7"/>
      <c r="AY675" s="7"/>
      <c r="AZ675" s="7"/>
      <c r="BA675" s="7"/>
      <c r="BB675" s="7"/>
      <c r="BC675" s="7"/>
      <c r="BD675" s="7"/>
      <c r="BG675" s="7"/>
      <c r="BH675" s="7"/>
      <c r="BI675" s="7"/>
      <c r="BJ675" s="7"/>
      <c r="BK675" s="7"/>
      <c r="BL675" s="7"/>
      <c r="BM675" s="7"/>
      <c r="BP675" s="7"/>
      <c r="BQ675" s="7"/>
      <c r="BR675" s="7"/>
      <c r="BS675" s="7"/>
      <c r="BT675" s="7"/>
      <c r="BU675" s="7"/>
      <c r="BV675" s="7"/>
      <c r="BW675" s="7"/>
    </row>
    <row r="676" spans="5:75" x14ac:dyDescent="0.2"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AL676" s="7"/>
      <c r="AQ676" s="7"/>
      <c r="AR676" s="7"/>
      <c r="AS676" s="7"/>
      <c r="AT676" s="7"/>
      <c r="AU676" s="7"/>
      <c r="AV676" s="7"/>
      <c r="AX676" s="7"/>
      <c r="AY676" s="7"/>
      <c r="AZ676" s="7"/>
      <c r="BA676" s="7"/>
      <c r="BB676" s="7"/>
      <c r="BC676" s="7"/>
      <c r="BD676" s="7"/>
      <c r="BG676" s="7"/>
      <c r="BH676" s="7"/>
      <c r="BI676" s="7"/>
      <c r="BJ676" s="7"/>
      <c r="BK676" s="7"/>
      <c r="BL676" s="7"/>
      <c r="BM676" s="7"/>
      <c r="BP676" s="7"/>
      <c r="BQ676" s="7"/>
      <c r="BR676" s="7"/>
      <c r="BS676" s="7"/>
      <c r="BT676" s="7"/>
      <c r="BU676" s="7"/>
      <c r="BV676" s="7"/>
      <c r="BW676" s="7"/>
    </row>
    <row r="677" spans="5:75" x14ac:dyDescent="0.2"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AL677" s="7"/>
      <c r="AQ677" s="7"/>
      <c r="AR677" s="7"/>
      <c r="AS677" s="7"/>
      <c r="AT677" s="7"/>
      <c r="AU677" s="7"/>
      <c r="AV677" s="7"/>
      <c r="AX677" s="7"/>
      <c r="AY677" s="7"/>
      <c r="AZ677" s="7"/>
      <c r="BA677" s="7"/>
      <c r="BB677" s="7"/>
      <c r="BC677" s="7"/>
      <c r="BD677" s="7"/>
      <c r="BG677" s="7"/>
      <c r="BH677" s="7"/>
      <c r="BI677" s="7"/>
      <c r="BJ677" s="7"/>
      <c r="BK677" s="7"/>
      <c r="BL677" s="7"/>
      <c r="BM677" s="7"/>
      <c r="BP677" s="7"/>
      <c r="BQ677" s="7"/>
      <c r="BR677" s="7"/>
      <c r="BS677" s="7"/>
      <c r="BT677" s="7"/>
      <c r="BU677" s="7"/>
      <c r="BV677" s="7"/>
      <c r="BW677" s="7"/>
    </row>
    <row r="678" spans="5:75" x14ac:dyDescent="0.2"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AL678" s="7"/>
      <c r="AQ678" s="7"/>
      <c r="AR678" s="7"/>
      <c r="AS678" s="7"/>
      <c r="AT678" s="7"/>
      <c r="AU678" s="7"/>
      <c r="AV678" s="7"/>
      <c r="AX678" s="7"/>
      <c r="AY678" s="7"/>
      <c r="AZ678" s="7"/>
      <c r="BA678" s="7"/>
      <c r="BB678" s="7"/>
      <c r="BC678" s="7"/>
      <c r="BD678" s="7"/>
      <c r="BG678" s="7"/>
      <c r="BH678" s="7"/>
      <c r="BI678" s="7"/>
      <c r="BJ678" s="7"/>
      <c r="BK678" s="7"/>
      <c r="BL678" s="7"/>
      <c r="BM678" s="7"/>
      <c r="BP678" s="7"/>
      <c r="BQ678" s="7"/>
      <c r="BR678" s="7"/>
      <c r="BS678" s="7"/>
      <c r="BT678" s="7"/>
      <c r="BU678" s="7"/>
      <c r="BV678" s="7"/>
      <c r="BW678" s="7"/>
    </row>
    <row r="679" spans="5:75" x14ac:dyDescent="0.2"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AL679" s="7"/>
      <c r="AQ679" s="7"/>
      <c r="AR679" s="7"/>
      <c r="AS679" s="7"/>
      <c r="AT679" s="7"/>
      <c r="AU679" s="7"/>
      <c r="AV679" s="7"/>
      <c r="AX679" s="7"/>
      <c r="AY679" s="7"/>
      <c r="AZ679" s="7"/>
      <c r="BA679" s="7"/>
      <c r="BB679" s="7"/>
      <c r="BC679" s="7"/>
      <c r="BD679" s="7"/>
      <c r="BG679" s="7"/>
      <c r="BH679" s="7"/>
      <c r="BI679" s="7"/>
      <c r="BJ679" s="7"/>
      <c r="BK679" s="7"/>
      <c r="BL679" s="7"/>
      <c r="BM679" s="7"/>
      <c r="BP679" s="7"/>
      <c r="BQ679" s="7"/>
      <c r="BR679" s="7"/>
      <c r="BS679" s="7"/>
      <c r="BT679" s="7"/>
      <c r="BU679" s="7"/>
      <c r="BV679" s="7"/>
      <c r="BW679" s="7"/>
    </row>
    <row r="680" spans="5:75" x14ac:dyDescent="0.2"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AL680" s="7"/>
      <c r="AQ680" s="7"/>
      <c r="AR680" s="7"/>
      <c r="AS680" s="7"/>
      <c r="AT680" s="7"/>
      <c r="AU680" s="7"/>
      <c r="AV680" s="7"/>
      <c r="AX680" s="7"/>
      <c r="AY680" s="7"/>
      <c r="AZ680" s="7"/>
      <c r="BA680" s="7"/>
      <c r="BB680" s="7"/>
      <c r="BC680" s="7"/>
      <c r="BD680" s="7"/>
      <c r="BG680" s="7"/>
      <c r="BH680" s="7"/>
      <c r="BI680" s="7"/>
      <c r="BJ680" s="7"/>
      <c r="BK680" s="7"/>
      <c r="BL680" s="7"/>
      <c r="BM680" s="7"/>
      <c r="BP680" s="7"/>
      <c r="BQ680" s="7"/>
      <c r="BR680" s="7"/>
      <c r="BS680" s="7"/>
      <c r="BT680" s="7"/>
      <c r="BU680" s="7"/>
      <c r="BV680" s="7"/>
      <c r="BW680" s="7"/>
    </row>
    <row r="681" spans="5:75" x14ac:dyDescent="0.2"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AL681" s="7"/>
      <c r="AQ681" s="7"/>
      <c r="AR681" s="7"/>
      <c r="AS681" s="7"/>
      <c r="AT681" s="7"/>
      <c r="AU681" s="7"/>
      <c r="AV681" s="7"/>
      <c r="AX681" s="7"/>
      <c r="AY681" s="7"/>
      <c r="AZ681" s="7"/>
      <c r="BA681" s="7"/>
      <c r="BB681" s="7"/>
      <c r="BC681" s="7"/>
      <c r="BD681" s="7"/>
      <c r="BG681" s="7"/>
      <c r="BH681" s="7"/>
      <c r="BI681" s="7"/>
      <c r="BJ681" s="7"/>
      <c r="BK681" s="7"/>
      <c r="BL681" s="7"/>
      <c r="BM681" s="7"/>
      <c r="BP681" s="7"/>
      <c r="BQ681" s="7"/>
      <c r="BR681" s="7"/>
      <c r="BS681" s="7"/>
      <c r="BT681" s="7"/>
      <c r="BU681" s="7"/>
      <c r="BV681" s="7"/>
      <c r="BW681" s="7"/>
    </row>
    <row r="682" spans="5:75" x14ac:dyDescent="0.2"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AL682" s="7"/>
      <c r="AQ682" s="7"/>
      <c r="AR682" s="7"/>
      <c r="AS682" s="7"/>
      <c r="AT682" s="7"/>
      <c r="AU682" s="7"/>
      <c r="AV682" s="7"/>
      <c r="AX682" s="7"/>
      <c r="AY682" s="7"/>
      <c r="AZ682" s="7"/>
      <c r="BA682" s="7"/>
      <c r="BB682" s="7"/>
      <c r="BC682" s="7"/>
      <c r="BD682" s="7"/>
      <c r="BG682" s="7"/>
      <c r="BH682" s="7"/>
      <c r="BI682" s="7"/>
      <c r="BJ682" s="7"/>
      <c r="BK682" s="7"/>
      <c r="BL682" s="7"/>
      <c r="BM682" s="7"/>
      <c r="BP682" s="7"/>
      <c r="BQ682" s="7"/>
      <c r="BR682" s="7"/>
      <c r="BS682" s="7"/>
      <c r="BT682" s="7"/>
      <c r="BU682" s="7"/>
      <c r="BV682" s="7"/>
      <c r="BW682" s="7"/>
    </row>
    <row r="683" spans="5:75" x14ac:dyDescent="0.2"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AL683" s="7"/>
      <c r="AQ683" s="7"/>
      <c r="AR683" s="7"/>
      <c r="AS683" s="7"/>
      <c r="AT683" s="7"/>
      <c r="AU683" s="7"/>
      <c r="AV683" s="7"/>
      <c r="AX683" s="7"/>
      <c r="AY683" s="7"/>
      <c r="AZ683" s="7"/>
      <c r="BA683" s="7"/>
      <c r="BB683" s="7"/>
      <c r="BC683" s="7"/>
      <c r="BD683" s="7"/>
      <c r="BG683" s="7"/>
      <c r="BH683" s="7"/>
      <c r="BI683" s="7"/>
      <c r="BJ683" s="7"/>
      <c r="BK683" s="7"/>
      <c r="BL683" s="7"/>
      <c r="BM683" s="7"/>
      <c r="BP683" s="7"/>
      <c r="BQ683" s="7"/>
      <c r="BR683" s="7"/>
      <c r="BS683" s="7"/>
      <c r="BT683" s="7"/>
      <c r="BU683" s="7"/>
      <c r="BV683" s="7"/>
      <c r="BW683" s="7"/>
    </row>
    <row r="684" spans="5:75" x14ac:dyDescent="0.2"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AL684" s="7"/>
      <c r="AQ684" s="7"/>
      <c r="AR684" s="7"/>
      <c r="AS684" s="7"/>
      <c r="AT684" s="7"/>
      <c r="AU684" s="7"/>
      <c r="AV684" s="7"/>
      <c r="AX684" s="7"/>
      <c r="AY684" s="7"/>
      <c r="AZ684" s="7"/>
      <c r="BA684" s="7"/>
      <c r="BB684" s="7"/>
      <c r="BC684" s="7"/>
      <c r="BD684" s="7"/>
      <c r="BG684" s="7"/>
      <c r="BH684" s="7"/>
      <c r="BI684" s="7"/>
      <c r="BJ684" s="7"/>
      <c r="BK684" s="7"/>
      <c r="BL684" s="7"/>
      <c r="BM684" s="7"/>
      <c r="BP684" s="7"/>
      <c r="BQ684" s="7"/>
      <c r="BR684" s="7"/>
      <c r="BS684" s="7"/>
      <c r="BT684" s="7"/>
      <c r="BU684" s="7"/>
      <c r="BV684" s="7"/>
      <c r="BW684" s="7"/>
    </row>
    <row r="685" spans="5:75" x14ac:dyDescent="0.2"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AL685" s="7"/>
      <c r="AQ685" s="7"/>
      <c r="AR685" s="7"/>
      <c r="AS685" s="7"/>
      <c r="AT685" s="7"/>
      <c r="AU685" s="7"/>
      <c r="AV685" s="7"/>
      <c r="AX685" s="7"/>
      <c r="AY685" s="7"/>
      <c r="AZ685" s="7"/>
      <c r="BA685" s="7"/>
      <c r="BB685" s="7"/>
      <c r="BC685" s="7"/>
      <c r="BD685" s="7"/>
      <c r="BG685" s="7"/>
      <c r="BH685" s="7"/>
      <c r="BI685" s="7"/>
      <c r="BJ685" s="7"/>
      <c r="BK685" s="7"/>
      <c r="BL685" s="7"/>
      <c r="BM685" s="7"/>
      <c r="BP685" s="7"/>
      <c r="BQ685" s="7"/>
      <c r="BR685" s="7"/>
      <c r="BS685" s="7"/>
      <c r="BT685" s="7"/>
      <c r="BU685" s="7"/>
      <c r="BV685" s="7"/>
      <c r="BW685" s="7"/>
    </row>
    <row r="686" spans="5:75" x14ac:dyDescent="0.2"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AL686" s="7"/>
      <c r="AQ686" s="7"/>
      <c r="AR686" s="7"/>
      <c r="AS686" s="7"/>
      <c r="AT686" s="7"/>
      <c r="AU686" s="7"/>
      <c r="AV686" s="7"/>
      <c r="AX686" s="7"/>
      <c r="AY686" s="7"/>
      <c r="AZ686" s="7"/>
      <c r="BA686" s="7"/>
      <c r="BB686" s="7"/>
      <c r="BC686" s="7"/>
      <c r="BD686" s="7"/>
      <c r="BG686" s="7"/>
      <c r="BH686" s="7"/>
      <c r="BI686" s="7"/>
      <c r="BJ686" s="7"/>
      <c r="BK686" s="7"/>
      <c r="BL686" s="7"/>
      <c r="BM686" s="7"/>
      <c r="BP686" s="7"/>
      <c r="BQ686" s="7"/>
      <c r="BR686" s="7"/>
      <c r="BS686" s="7"/>
      <c r="BT686" s="7"/>
      <c r="BU686" s="7"/>
      <c r="BV686" s="7"/>
      <c r="BW686" s="7"/>
    </row>
    <row r="687" spans="5:75" x14ac:dyDescent="0.2"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AL687" s="7"/>
      <c r="AQ687" s="7"/>
      <c r="AR687" s="7"/>
      <c r="AS687" s="7"/>
      <c r="AT687" s="7"/>
      <c r="AU687" s="7"/>
      <c r="AV687" s="7"/>
      <c r="AX687" s="7"/>
      <c r="AY687" s="7"/>
      <c r="AZ687" s="7"/>
      <c r="BA687" s="7"/>
      <c r="BB687" s="7"/>
      <c r="BC687" s="7"/>
      <c r="BD687" s="7"/>
      <c r="BG687" s="7"/>
      <c r="BH687" s="7"/>
      <c r="BI687" s="7"/>
      <c r="BJ687" s="7"/>
      <c r="BK687" s="7"/>
      <c r="BL687" s="7"/>
      <c r="BM687" s="7"/>
      <c r="BP687" s="7"/>
      <c r="BQ687" s="7"/>
      <c r="BR687" s="7"/>
      <c r="BS687" s="7"/>
      <c r="BT687" s="7"/>
      <c r="BU687" s="7"/>
      <c r="BV687" s="7"/>
      <c r="BW687" s="7"/>
    </row>
    <row r="688" spans="5:75" x14ac:dyDescent="0.2"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AL688" s="7"/>
      <c r="AQ688" s="7"/>
      <c r="AR688" s="7"/>
      <c r="AS688" s="7"/>
      <c r="AT688" s="7"/>
      <c r="AU688" s="7"/>
      <c r="AV688" s="7"/>
      <c r="AX688" s="7"/>
      <c r="AY688" s="7"/>
      <c r="AZ688" s="7"/>
      <c r="BA688" s="7"/>
      <c r="BB688" s="7"/>
      <c r="BC688" s="7"/>
      <c r="BD688" s="7"/>
      <c r="BG688" s="7"/>
      <c r="BH688" s="7"/>
      <c r="BI688" s="7"/>
      <c r="BJ688" s="7"/>
      <c r="BK688" s="7"/>
      <c r="BL688" s="7"/>
      <c r="BM688" s="7"/>
      <c r="BP688" s="7"/>
      <c r="BQ688" s="7"/>
      <c r="BR688" s="7"/>
      <c r="BS688" s="7"/>
      <c r="BT688" s="7"/>
      <c r="BU688" s="7"/>
      <c r="BV688" s="7"/>
      <c r="BW688" s="7"/>
    </row>
    <row r="689" spans="5:75" x14ac:dyDescent="0.2"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AL689" s="7"/>
      <c r="AQ689" s="7"/>
      <c r="AR689" s="7"/>
      <c r="AS689" s="7"/>
      <c r="AT689" s="7"/>
      <c r="AU689" s="7"/>
      <c r="AV689" s="7"/>
      <c r="AX689" s="7"/>
      <c r="AY689" s="7"/>
      <c r="AZ689" s="7"/>
      <c r="BA689" s="7"/>
      <c r="BB689" s="7"/>
      <c r="BC689" s="7"/>
      <c r="BD689" s="7"/>
      <c r="BG689" s="7"/>
      <c r="BH689" s="7"/>
      <c r="BI689" s="7"/>
      <c r="BJ689" s="7"/>
      <c r="BK689" s="7"/>
      <c r="BL689" s="7"/>
      <c r="BM689" s="7"/>
      <c r="BP689" s="7"/>
      <c r="BQ689" s="7"/>
      <c r="BR689" s="7"/>
      <c r="BS689" s="7"/>
      <c r="BT689" s="7"/>
      <c r="BU689" s="7"/>
      <c r="BV689" s="7"/>
      <c r="BW689" s="7"/>
    </row>
    <row r="690" spans="5:75" x14ac:dyDescent="0.2"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AL690" s="7"/>
      <c r="AQ690" s="7"/>
      <c r="AR690" s="7"/>
      <c r="AS690" s="7"/>
      <c r="AT690" s="7"/>
      <c r="AU690" s="7"/>
      <c r="AV690" s="7"/>
      <c r="AX690" s="7"/>
      <c r="AY690" s="7"/>
      <c r="AZ690" s="7"/>
      <c r="BA690" s="7"/>
      <c r="BB690" s="7"/>
      <c r="BC690" s="7"/>
      <c r="BD690" s="7"/>
      <c r="BG690" s="7"/>
      <c r="BH690" s="7"/>
      <c r="BI690" s="7"/>
      <c r="BJ690" s="7"/>
      <c r="BK690" s="7"/>
      <c r="BL690" s="7"/>
      <c r="BM690" s="7"/>
      <c r="BP690" s="7"/>
      <c r="BQ690" s="7"/>
      <c r="BR690" s="7"/>
      <c r="BS690" s="7"/>
      <c r="BT690" s="7"/>
      <c r="BU690" s="7"/>
      <c r="BV690" s="7"/>
      <c r="BW690" s="7"/>
    </row>
    <row r="691" spans="5:75" x14ac:dyDescent="0.2"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AL691" s="7"/>
      <c r="AQ691" s="7"/>
      <c r="AR691" s="7"/>
      <c r="AS691" s="7"/>
      <c r="AT691" s="7"/>
      <c r="AU691" s="7"/>
      <c r="AV691" s="7"/>
      <c r="AX691" s="7"/>
      <c r="AY691" s="7"/>
      <c r="AZ691" s="7"/>
      <c r="BA691" s="7"/>
      <c r="BB691" s="7"/>
      <c r="BC691" s="7"/>
      <c r="BD691" s="7"/>
      <c r="BG691" s="7"/>
      <c r="BH691" s="7"/>
      <c r="BI691" s="7"/>
      <c r="BJ691" s="7"/>
      <c r="BK691" s="7"/>
      <c r="BL691" s="7"/>
      <c r="BM691" s="7"/>
      <c r="BP691" s="7"/>
      <c r="BQ691" s="7"/>
      <c r="BR691" s="7"/>
      <c r="BS691" s="7"/>
      <c r="BT691" s="7"/>
      <c r="BU691" s="7"/>
      <c r="BV691" s="7"/>
      <c r="BW691" s="7"/>
    </row>
    <row r="692" spans="5:75" x14ac:dyDescent="0.2"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AL692" s="7"/>
      <c r="AQ692" s="7"/>
      <c r="AR692" s="7"/>
      <c r="AS692" s="7"/>
      <c r="AT692" s="7"/>
      <c r="AU692" s="7"/>
      <c r="AV692" s="7"/>
      <c r="AX692" s="7"/>
      <c r="AY692" s="7"/>
      <c r="AZ692" s="7"/>
      <c r="BA692" s="7"/>
      <c r="BB692" s="7"/>
      <c r="BC692" s="7"/>
      <c r="BD692" s="7"/>
      <c r="BG692" s="7"/>
      <c r="BH692" s="7"/>
      <c r="BI692" s="7"/>
      <c r="BJ692" s="7"/>
      <c r="BK692" s="7"/>
      <c r="BL692" s="7"/>
      <c r="BM692" s="7"/>
      <c r="BP692" s="7"/>
      <c r="BQ692" s="7"/>
      <c r="BR692" s="7"/>
      <c r="BS692" s="7"/>
      <c r="BT692" s="7"/>
      <c r="BU692" s="7"/>
      <c r="BV692" s="7"/>
      <c r="BW692" s="7"/>
    </row>
    <row r="693" spans="5:75" x14ac:dyDescent="0.2"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AL693" s="7"/>
      <c r="AQ693" s="7"/>
      <c r="AR693" s="7"/>
      <c r="AS693" s="7"/>
      <c r="AT693" s="7"/>
      <c r="AU693" s="7"/>
      <c r="AV693" s="7"/>
      <c r="AX693" s="7"/>
      <c r="AY693" s="7"/>
      <c r="AZ693" s="7"/>
      <c r="BA693" s="7"/>
      <c r="BB693" s="7"/>
      <c r="BC693" s="7"/>
      <c r="BD693" s="7"/>
      <c r="BG693" s="7"/>
      <c r="BH693" s="7"/>
      <c r="BI693" s="7"/>
      <c r="BJ693" s="7"/>
      <c r="BK693" s="7"/>
      <c r="BL693" s="7"/>
      <c r="BM693" s="7"/>
      <c r="BP693" s="7"/>
      <c r="BQ693" s="7"/>
      <c r="BR693" s="7"/>
      <c r="BS693" s="7"/>
      <c r="BT693" s="7"/>
      <c r="BU693" s="7"/>
      <c r="BV693" s="7"/>
      <c r="BW693" s="7"/>
    </row>
    <row r="694" spans="5:75" x14ac:dyDescent="0.2"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AL694" s="7"/>
      <c r="AQ694" s="7"/>
      <c r="AR694" s="7"/>
      <c r="AS694" s="7"/>
      <c r="AT694" s="7"/>
      <c r="AU694" s="7"/>
      <c r="AV694" s="7"/>
      <c r="AX694" s="7"/>
      <c r="AY694" s="7"/>
      <c r="AZ694" s="7"/>
      <c r="BA694" s="7"/>
      <c r="BB694" s="7"/>
      <c r="BC694" s="7"/>
      <c r="BD694" s="7"/>
      <c r="BG694" s="7"/>
      <c r="BH694" s="7"/>
      <c r="BI694" s="7"/>
      <c r="BJ694" s="7"/>
      <c r="BK694" s="7"/>
      <c r="BL694" s="7"/>
      <c r="BM694" s="7"/>
      <c r="BP694" s="7"/>
      <c r="BQ694" s="7"/>
      <c r="BR694" s="7"/>
      <c r="BS694" s="7"/>
      <c r="BT694" s="7"/>
      <c r="BU694" s="7"/>
      <c r="BV694" s="7"/>
      <c r="BW694" s="7"/>
    </row>
    <row r="695" spans="5:75" x14ac:dyDescent="0.2"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AL695" s="7"/>
      <c r="AQ695" s="7"/>
      <c r="AR695" s="7"/>
      <c r="AS695" s="7"/>
      <c r="AT695" s="7"/>
      <c r="AU695" s="7"/>
      <c r="AV695" s="7"/>
      <c r="AX695" s="7"/>
      <c r="AY695" s="7"/>
      <c r="AZ695" s="7"/>
      <c r="BA695" s="7"/>
      <c r="BB695" s="7"/>
      <c r="BC695" s="7"/>
      <c r="BD695" s="7"/>
      <c r="BG695" s="7"/>
      <c r="BH695" s="7"/>
      <c r="BI695" s="7"/>
      <c r="BJ695" s="7"/>
      <c r="BK695" s="7"/>
      <c r="BL695" s="7"/>
      <c r="BM695" s="7"/>
      <c r="BP695" s="7"/>
      <c r="BQ695" s="7"/>
      <c r="BR695" s="7"/>
      <c r="BS695" s="7"/>
      <c r="BT695" s="7"/>
      <c r="BU695" s="7"/>
      <c r="BV695" s="7"/>
      <c r="BW695" s="7"/>
    </row>
    <row r="696" spans="5:75" x14ac:dyDescent="0.2"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AL696" s="7"/>
      <c r="AQ696" s="7"/>
      <c r="AR696" s="7"/>
      <c r="AS696" s="7"/>
      <c r="AT696" s="7"/>
      <c r="AU696" s="7"/>
      <c r="AV696" s="7"/>
      <c r="AX696" s="7"/>
      <c r="AY696" s="7"/>
      <c r="AZ696" s="7"/>
      <c r="BA696" s="7"/>
      <c r="BB696" s="7"/>
      <c r="BC696" s="7"/>
      <c r="BD696" s="7"/>
      <c r="BG696" s="7"/>
      <c r="BH696" s="7"/>
      <c r="BI696" s="7"/>
      <c r="BJ696" s="7"/>
      <c r="BK696" s="7"/>
      <c r="BL696" s="7"/>
      <c r="BM696" s="7"/>
      <c r="BP696" s="7"/>
      <c r="BQ696" s="7"/>
      <c r="BR696" s="7"/>
      <c r="BS696" s="7"/>
      <c r="BT696" s="7"/>
      <c r="BU696" s="7"/>
      <c r="BV696" s="7"/>
      <c r="BW696" s="7"/>
    </row>
    <row r="697" spans="5:75" x14ac:dyDescent="0.2"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AL697" s="7"/>
      <c r="AQ697" s="7"/>
      <c r="AR697" s="7"/>
      <c r="AS697" s="7"/>
      <c r="AT697" s="7"/>
      <c r="AU697" s="7"/>
      <c r="AV697" s="7"/>
      <c r="AX697" s="7"/>
      <c r="AY697" s="7"/>
      <c r="AZ697" s="7"/>
      <c r="BA697" s="7"/>
      <c r="BB697" s="7"/>
      <c r="BC697" s="7"/>
      <c r="BD697" s="7"/>
      <c r="BG697" s="7"/>
      <c r="BH697" s="7"/>
      <c r="BI697" s="7"/>
      <c r="BJ697" s="7"/>
      <c r="BK697" s="7"/>
      <c r="BL697" s="7"/>
      <c r="BM697" s="7"/>
      <c r="BP697" s="7"/>
      <c r="BQ697" s="7"/>
      <c r="BR697" s="7"/>
      <c r="BS697" s="7"/>
      <c r="BT697" s="7"/>
      <c r="BU697" s="7"/>
      <c r="BV697" s="7"/>
      <c r="BW697" s="7"/>
    </row>
    <row r="698" spans="5:75" x14ac:dyDescent="0.2"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AL698" s="7"/>
      <c r="AQ698" s="7"/>
      <c r="AR698" s="7"/>
      <c r="AS698" s="7"/>
      <c r="AT698" s="7"/>
      <c r="AU698" s="7"/>
      <c r="AV698" s="7"/>
      <c r="AX698" s="7"/>
      <c r="AY698" s="7"/>
      <c r="AZ698" s="7"/>
      <c r="BA698" s="7"/>
      <c r="BB698" s="7"/>
      <c r="BC698" s="7"/>
      <c r="BD698" s="7"/>
      <c r="BG698" s="7"/>
      <c r="BH698" s="7"/>
      <c r="BI698" s="7"/>
      <c r="BJ698" s="7"/>
      <c r="BK698" s="7"/>
      <c r="BL698" s="7"/>
      <c r="BM698" s="7"/>
      <c r="BP698" s="7"/>
      <c r="BQ698" s="7"/>
      <c r="BR698" s="7"/>
      <c r="BS698" s="7"/>
      <c r="BT698" s="7"/>
      <c r="BU698" s="7"/>
      <c r="BV698" s="7"/>
      <c r="BW698" s="7"/>
    </row>
    <row r="699" spans="5:75" x14ac:dyDescent="0.2"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AL699" s="7"/>
      <c r="AQ699" s="7"/>
      <c r="AR699" s="7"/>
      <c r="AS699" s="7"/>
      <c r="AT699" s="7"/>
      <c r="AU699" s="7"/>
      <c r="AV699" s="7"/>
      <c r="AX699" s="7"/>
      <c r="AY699" s="7"/>
      <c r="AZ699" s="7"/>
      <c r="BA699" s="7"/>
      <c r="BB699" s="7"/>
      <c r="BC699" s="7"/>
      <c r="BD699" s="7"/>
      <c r="BG699" s="7"/>
      <c r="BH699" s="7"/>
      <c r="BI699" s="7"/>
      <c r="BJ699" s="7"/>
      <c r="BK699" s="7"/>
      <c r="BL699" s="7"/>
      <c r="BM699" s="7"/>
      <c r="BP699" s="7"/>
      <c r="BQ699" s="7"/>
      <c r="BR699" s="7"/>
      <c r="BS699" s="7"/>
      <c r="BT699" s="7"/>
      <c r="BU699" s="7"/>
      <c r="BV699" s="7"/>
      <c r="BW699" s="7"/>
    </row>
    <row r="700" spans="5:75" x14ac:dyDescent="0.2"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AL700" s="7"/>
      <c r="AQ700" s="7"/>
      <c r="AR700" s="7"/>
      <c r="AS700" s="7"/>
      <c r="AT700" s="7"/>
      <c r="AU700" s="7"/>
      <c r="AV700" s="7"/>
      <c r="AX700" s="7"/>
      <c r="AY700" s="7"/>
      <c r="AZ700" s="7"/>
      <c r="BA700" s="7"/>
      <c r="BB700" s="7"/>
      <c r="BC700" s="7"/>
      <c r="BD700" s="7"/>
      <c r="BG700" s="7"/>
      <c r="BH700" s="7"/>
      <c r="BI700" s="7"/>
      <c r="BJ700" s="7"/>
      <c r="BK700" s="7"/>
      <c r="BL700" s="7"/>
      <c r="BM700" s="7"/>
      <c r="BP700" s="7"/>
      <c r="BQ700" s="7"/>
      <c r="BR700" s="7"/>
      <c r="BS700" s="7"/>
      <c r="BT700" s="7"/>
      <c r="BU700" s="7"/>
      <c r="BV700" s="7"/>
      <c r="BW700" s="7"/>
    </row>
    <row r="701" spans="5:75" x14ac:dyDescent="0.2"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AL701" s="7"/>
      <c r="AQ701" s="7"/>
      <c r="AR701" s="7"/>
      <c r="AS701" s="7"/>
      <c r="AT701" s="7"/>
      <c r="AU701" s="7"/>
      <c r="AV701" s="7"/>
      <c r="AX701" s="7"/>
      <c r="AY701" s="7"/>
      <c r="AZ701" s="7"/>
      <c r="BA701" s="7"/>
      <c r="BB701" s="7"/>
      <c r="BC701" s="7"/>
      <c r="BD701" s="7"/>
      <c r="BG701" s="7"/>
      <c r="BH701" s="7"/>
      <c r="BI701" s="7"/>
      <c r="BJ701" s="7"/>
      <c r="BK701" s="7"/>
      <c r="BL701" s="7"/>
      <c r="BM701" s="7"/>
      <c r="BP701" s="7"/>
      <c r="BQ701" s="7"/>
      <c r="BR701" s="7"/>
      <c r="BS701" s="7"/>
      <c r="BT701" s="7"/>
      <c r="BU701" s="7"/>
      <c r="BV701" s="7"/>
      <c r="BW701" s="7"/>
    </row>
    <row r="702" spans="5:75" x14ac:dyDescent="0.2"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AL702" s="7"/>
      <c r="AQ702" s="7"/>
      <c r="AR702" s="7"/>
      <c r="AS702" s="7"/>
      <c r="AT702" s="7"/>
      <c r="AU702" s="7"/>
      <c r="AV702" s="7"/>
      <c r="AX702" s="7"/>
      <c r="AY702" s="7"/>
      <c r="AZ702" s="7"/>
      <c r="BA702" s="7"/>
      <c r="BB702" s="7"/>
      <c r="BC702" s="7"/>
      <c r="BD702" s="7"/>
      <c r="BG702" s="7"/>
      <c r="BH702" s="7"/>
      <c r="BI702" s="7"/>
      <c r="BJ702" s="7"/>
      <c r="BK702" s="7"/>
      <c r="BL702" s="7"/>
      <c r="BM702" s="7"/>
      <c r="BP702" s="7"/>
      <c r="BQ702" s="7"/>
      <c r="BR702" s="7"/>
      <c r="BS702" s="7"/>
      <c r="BT702" s="7"/>
      <c r="BU702" s="7"/>
      <c r="BV702" s="7"/>
      <c r="BW702" s="7"/>
    </row>
    <row r="703" spans="5:75" x14ac:dyDescent="0.2"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AL703" s="7"/>
      <c r="AQ703" s="7"/>
      <c r="AR703" s="7"/>
      <c r="AS703" s="7"/>
      <c r="AT703" s="7"/>
      <c r="AU703" s="7"/>
      <c r="AV703" s="7"/>
      <c r="AX703" s="7"/>
      <c r="AY703" s="7"/>
      <c r="AZ703" s="7"/>
      <c r="BA703" s="7"/>
      <c r="BB703" s="7"/>
      <c r="BC703" s="7"/>
      <c r="BD703" s="7"/>
      <c r="BG703" s="7"/>
      <c r="BH703" s="7"/>
      <c r="BI703" s="7"/>
      <c r="BJ703" s="7"/>
      <c r="BK703" s="7"/>
      <c r="BL703" s="7"/>
      <c r="BM703" s="7"/>
      <c r="BP703" s="7"/>
      <c r="BQ703" s="7"/>
      <c r="BR703" s="7"/>
      <c r="BS703" s="7"/>
      <c r="BT703" s="7"/>
      <c r="BU703" s="7"/>
      <c r="BV703" s="7"/>
      <c r="BW703" s="7"/>
    </row>
    <row r="704" spans="5:75" x14ac:dyDescent="0.2"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AL704" s="7"/>
      <c r="AQ704" s="7"/>
      <c r="AR704" s="7"/>
      <c r="AS704" s="7"/>
      <c r="AT704" s="7"/>
      <c r="AU704" s="7"/>
      <c r="AV704" s="7"/>
      <c r="AX704" s="7"/>
      <c r="AY704" s="7"/>
      <c r="AZ704" s="7"/>
      <c r="BA704" s="7"/>
      <c r="BB704" s="7"/>
      <c r="BC704" s="7"/>
      <c r="BD704" s="7"/>
      <c r="BG704" s="7"/>
      <c r="BH704" s="7"/>
      <c r="BI704" s="7"/>
      <c r="BJ704" s="7"/>
      <c r="BK704" s="7"/>
      <c r="BL704" s="7"/>
      <c r="BM704" s="7"/>
      <c r="BP704" s="7"/>
      <c r="BQ704" s="7"/>
      <c r="BR704" s="7"/>
      <c r="BS704" s="7"/>
      <c r="BT704" s="7"/>
      <c r="BU704" s="7"/>
      <c r="BV704" s="7"/>
      <c r="BW704" s="7"/>
    </row>
    <row r="705" spans="5:75" x14ac:dyDescent="0.2"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AL705" s="7"/>
      <c r="AQ705" s="7"/>
      <c r="AR705" s="7"/>
      <c r="AS705" s="7"/>
      <c r="AT705" s="7"/>
      <c r="AU705" s="7"/>
      <c r="AV705" s="7"/>
      <c r="AX705" s="7"/>
      <c r="AY705" s="7"/>
      <c r="AZ705" s="7"/>
      <c r="BA705" s="7"/>
      <c r="BB705" s="7"/>
      <c r="BC705" s="7"/>
      <c r="BD705" s="7"/>
      <c r="BG705" s="7"/>
      <c r="BH705" s="7"/>
      <c r="BI705" s="7"/>
      <c r="BJ705" s="7"/>
      <c r="BK705" s="7"/>
      <c r="BL705" s="7"/>
      <c r="BM705" s="7"/>
      <c r="BP705" s="7"/>
      <c r="BQ705" s="7"/>
      <c r="BR705" s="7"/>
      <c r="BS705" s="7"/>
      <c r="BT705" s="7"/>
      <c r="BU705" s="7"/>
      <c r="BV705" s="7"/>
      <c r="BW705" s="7"/>
    </row>
    <row r="706" spans="5:75" x14ac:dyDescent="0.2"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AL706" s="7"/>
      <c r="AQ706" s="7"/>
      <c r="AR706" s="7"/>
      <c r="AS706" s="7"/>
      <c r="AT706" s="7"/>
      <c r="AU706" s="7"/>
      <c r="AV706" s="7"/>
      <c r="AX706" s="7"/>
      <c r="AY706" s="7"/>
      <c r="AZ706" s="7"/>
      <c r="BA706" s="7"/>
      <c r="BB706" s="7"/>
      <c r="BC706" s="7"/>
      <c r="BD706" s="7"/>
      <c r="BG706" s="7"/>
      <c r="BH706" s="7"/>
      <c r="BI706" s="7"/>
      <c r="BJ706" s="7"/>
      <c r="BK706" s="7"/>
      <c r="BL706" s="7"/>
      <c r="BM706" s="7"/>
      <c r="BP706" s="7"/>
      <c r="BQ706" s="7"/>
      <c r="BR706" s="7"/>
      <c r="BS706" s="7"/>
      <c r="BT706" s="7"/>
      <c r="BU706" s="7"/>
      <c r="BV706" s="7"/>
      <c r="BW706" s="7"/>
    </row>
    <row r="707" spans="5:75" x14ac:dyDescent="0.2"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AL707" s="7"/>
      <c r="AQ707" s="7"/>
      <c r="AR707" s="7"/>
      <c r="AS707" s="7"/>
      <c r="AT707" s="7"/>
      <c r="AU707" s="7"/>
      <c r="AV707" s="7"/>
      <c r="AX707" s="7"/>
      <c r="AY707" s="7"/>
      <c r="AZ707" s="7"/>
      <c r="BA707" s="7"/>
      <c r="BB707" s="7"/>
      <c r="BC707" s="7"/>
      <c r="BD707" s="7"/>
      <c r="BG707" s="7"/>
      <c r="BH707" s="7"/>
      <c r="BI707" s="7"/>
      <c r="BJ707" s="7"/>
      <c r="BK707" s="7"/>
      <c r="BL707" s="7"/>
      <c r="BM707" s="7"/>
      <c r="BP707" s="7"/>
      <c r="BQ707" s="7"/>
      <c r="BR707" s="7"/>
      <c r="BS707" s="7"/>
      <c r="BT707" s="7"/>
      <c r="BU707" s="7"/>
      <c r="BV707" s="7"/>
      <c r="BW707" s="7"/>
    </row>
    <row r="708" spans="5:75" x14ac:dyDescent="0.2"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AL708" s="7"/>
      <c r="AQ708" s="7"/>
      <c r="AR708" s="7"/>
      <c r="AS708" s="7"/>
      <c r="AT708" s="7"/>
      <c r="AU708" s="7"/>
      <c r="AV708" s="7"/>
      <c r="AX708" s="7"/>
      <c r="AY708" s="7"/>
      <c r="AZ708" s="7"/>
      <c r="BA708" s="7"/>
      <c r="BB708" s="7"/>
      <c r="BC708" s="7"/>
      <c r="BD708" s="7"/>
      <c r="BG708" s="7"/>
      <c r="BH708" s="7"/>
      <c r="BI708" s="7"/>
      <c r="BJ708" s="7"/>
      <c r="BK708" s="7"/>
      <c r="BL708" s="7"/>
      <c r="BM708" s="7"/>
      <c r="BP708" s="7"/>
      <c r="BQ708" s="7"/>
      <c r="BR708" s="7"/>
      <c r="BS708" s="7"/>
      <c r="BT708" s="7"/>
      <c r="BU708" s="7"/>
      <c r="BV708" s="7"/>
      <c r="BW708" s="7"/>
    </row>
    <row r="709" spans="5:75" x14ac:dyDescent="0.2"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AL709" s="7"/>
      <c r="AQ709" s="7"/>
      <c r="AR709" s="7"/>
      <c r="AS709" s="7"/>
      <c r="AT709" s="7"/>
      <c r="AU709" s="7"/>
      <c r="AV709" s="7"/>
      <c r="AX709" s="7"/>
      <c r="AY709" s="7"/>
      <c r="AZ709" s="7"/>
      <c r="BA709" s="7"/>
      <c r="BB709" s="7"/>
      <c r="BC709" s="7"/>
      <c r="BD709" s="7"/>
      <c r="BG709" s="7"/>
      <c r="BH709" s="7"/>
      <c r="BI709" s="7"/>
      <c r="BJ709" s="7"/>
      <c r="BK709" s="7"/>
      <c r="BL709" s="7"/>
      <c r="BM709" s="7"/>
      <c r="BP709" s="7"/>
      <c r="BQ709" s="7"/>
      <c r="BR709" s="7"/>
      <c r="BS709" s="7"/>
      <c r="BT709" s="7"/>
      <c r="BU709" s="7"/>
      <c r="BV709" s="7"/>
      <c r="BW709" s="7"/>
    </row>
    <row r="710" spans="5:75" x14ac:dyDescent="0.2"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AL710" s="7"/>
      <c r="AQ710" s="7"/>
      <c r="AR710" s="7"/>
      <c r="AS710" s="7"/>
      <c r="AT710" s="7"/>
      <c r="AU710" s="7"/>
      <c r="AV710" s="7"/>
      <c r="AX710" s="7"/>
      <c r="AY710" s="7"/>
      <c r="AZ710" s="7"/>
      <c r="BA710" s="7"/>
      <c r="BB710" s="7"/>
      <c r="BC710" s="7"/>
      <c r="BD710" s="7"/>
      <c r="BG710" s="7"/>
      <c r="BH710" s="7"/>
      <c r="BI710" s="7"/>
      <c r="BJ710" s="7"/>
      <c r="BK710" s="7"/>
      <c r="BL710" s="7"/>
      <c r="BM710" s="7"/>
      <c r="BP710" s="7"/>
      <c r="BQ710" s="7"/>
      <c r="BR710" s="7"/>
      <c r="BS710" s="7"/>
      <c r="BT710" s="7"/>
      <c r="BU710" s="7"/>
      <c r="BV710" s="7"/>
      <c r="BW710" s="7"/>
    </row>
    <row r="711" spans="5:75" x14ac:dyDescent="0.2"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AL711" s="7"/>
      <c r="AQ711" s="7"/>
      <c r="AR711" s="7"/>
      <c r="AS711" s="7"/>
      <c r="AT711" s="7"/>
      <c r="AU711" s="7"/>
      <c r="AV711" s="7"/>
      <c r="AX711" s="7"/>
      <c r="AY711" s="7"/>
      <c r="AZ711" s="7"/>
      <c r="BA711" s="7"/>
      <c r="BB711" s="7"/>
      <c r="BC711" s="7"/>
      <c r="BD711" s="7"/>
      <c r="BG711" s="7"/>
      <c r="BH711" s="7"/>
      <c r="BI711" s="7"/>
      <c r="BJ711" s="7"/>
      <c r="BK711" s="7"/>
      <c r="BL711" s="7"/>
      <c r="BM711" s="7"/>
      <c r="BP711" s="7"/>
      <c r="BQ711" s="7"/>
      <c r="BR711" s="7"/>
      <c r="BS711" s="7"/>
      <c r="BT711" s="7"/>
      <c r="BU711" s="7"/>
      <c r="BV711" s="7"/>
      <c r="BW711" s="7"/>
    </row>
    <row r="712" spans="5:75" x14ac:dyDescent="0.2"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AL712" s="7"/>
      <c r="AQ712" s="7"/>
      <c r="AR712" s="7"/>
      <c r="AS712" s="7"/>
      <c r="AT712" s="7"/>
      <c r="AU712" s="7"/>
      <c r="AV712" s="7"/>
      <c r="AX712" s="7"/>
      <c r="AY712" s="7"/>
      <c r="AZ712" s="7"/>
      <c r="BA712" s="7"/>
      <c r="BB712" s="7"/>
      <c r="BC712" s="7"/>
      <c r="BD712" s="7"/>
      <c r="BG712" s="7"/>
      <c r="BH712" s="7"/>
      <c r="BI712" s="7"/>
      <c r="BJ712" s="7"/>
      <c r="BK712" s="7"/>
      <c r="BL712" s="7"/>
      <c r="BM712" s="7"/>
      <c r="BP712" s="7"/>
      <c r="BQ712" s="7"/>
      <c r="BR712" s="7"/>
      <c r="BS712" s="7"/>
      <c r="BT712" s="7"/>
      <c r="BU712" s="7"/>
      <c r="BV712" s="7"/>
      <c r="BW712" s="7"/>
    </row>
    <row r="713" spans="5:75" x14ac:dyDescent="0.2"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AL713" s="7"/>
      <c r="AQ713" s="7"/>
      <c r="AR713" s="7"/>
      <c r="AS713" s="7"/>
      <c r="AT713" s="7"/>
      <c r="AU713" s="7"/>
      <c r="AV713" s="7"/>
      <c r="AX713" s="7"/>
      <c r="AY713" s="7"/>
      <c r="AZ713" s="7"/>
      <c r="BA713" s="7"/>
      <c r="BB713" s="7"/>
      <c r="BC713" s="7"/>
      <c r="BD713" s="7"/>
      <c r="BG713" s="7"/>
      <c r="BH713" s="7"/>
      <c r="BI713" s="7"/>
      <c r="BJ713" s="7"/>
      <c r="BK713" s="7"/>
      <c r="BL713" s="7"/>
      <c r="BM713" s="7"/>
      <c r="BP713" s="7"/>
      <c r="BQ713" s="7"/>
      <c r="BR713" s="7"/>
      <c r="BS713" s="7"/>
      <c r="BT713" s="7"/>
      <c r="BU713" s="7"/>
      <c r="BV713" s="7"/>
      <c r="BW713" s="7"/>
    </row>
    <row r="714" spans="5:75" x14ac:dyDescent="0.2"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AL714" s="7"/>
      <c r="AQ714" s="7"/>
      <c r="AR714" s="7"/>
      <c r="AS714" s="7"/>
      <c r="AT714" s="7"/>
      <c r="AU714" s="7"/>
      <c r="AV714" s="7"/>
      <c r="AX714" s="7"/>
      <c r="AY714" s="7"/>
      <c r="AZ714" s="7"/>
      <c r="BA714" s="7"/>
      <c r="BB714" s="7"/>
      <c r="BC714" s="7"/>
      <c r="BD714" s="7"/>
      <c r="BG714" s="7"/>
      <c r="BH714" s="7"/>
      <c r="BI714" s="7"/>
      <c r="BJ714" s="7"/>
      <c r="BK714" s="7"/>
      <c r="BL714" s="7"/>
      <c r="BM714" s="7"/>
      <c r="BP714" s="7"/>
      <c r="BQ714" s="7"/>
      <c r="BR714" s="7"/>
      <c r="BS714" s="7"/>
      <c r="BT714" s="7"/>
      <c r="BU714" s="7"/>
      <c r="BV714" s="7"/>
      <c r="BW714" s="7"/>
    </row>
    <row r="715" spans="5:75" x14ac:dyDescent="0.2"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AL715" s="7"/>
      <c r="AQ715" s="7"/>
      <c r="AR715" s="7"/>
      <c r="AS715" s="7"/>
      <c r="AT715" s="7"/>
      <c r="AU715" s="7"/>
      <c r="AV715" s="7"/>
      <c r="AX715" s="7"/>
      <c r="AY715" s="7"/>
      <c r="AZ715" s="7"/>
      <c r="BA715" s="7"/>
      <c r="BB715" s="7"/>
      <c r="BC715" s="7"/>
      <c r="BD715" s="7"/>
      <c r="BG715" s="7"/>
      <c r="BH715" s="7"/>
      <c r="BI715" s="7"/>
      <c r="BJ715" s="7"/>
      <c r="BK715" s="7"/>
      <c r="BL715" s="7"/>
      <c r="BM715" s="7"/>
      <c r="BP715" s="7"/>
      <c r="BQ715" s="7"/>
      <c r="BR715" s="7"/>
      <c r="BS715" s="7"/>
      <c r="BT715" s="7"/>
      <c r="BU715" s="7"/>
      <c r="BV715" s="7"/>
      <c r="BW715" s="7"/>
    </row>
    <row r="716" spans="5:75" x14ac:dyDescent="0.2"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AL716" s="7"/>
      <c r="AQ716" s="7"/>
      <c r="AR716" s="7"/>
      <c r="AS716" s="7"/>
      <c r="AT716" s="7"/>
      <c r="AU716" s="7"/>
      <c r="AV716" s="7"/>
      <c r="AX716" s="7"/>
      <c r="AY716" s="7"/>
      <c r="AZ716" s="7"/>
      <c r="BA716" s="7"/>
      <c r="BB716" s="7"/>
      <c r="BC716" s="7"/>
      <c r="BD716" s="7"/>
      <c r="BG716" s="7"/>
      <c r="BH716" s="7"/>
      <c r="BI716" s="7"/>
      <c r="BJ716" s="7"/>
      <c r="BK716" s="7"/>
      <c r="BL716" s="7"/>
      <c r="BM716" s="7"/>
      <c r="BP716" s="7"/>
      <c r="BQ716" s="7"/>
      <c r="BR716" s="7"/>
      <c r="BS716" s="7"/>
      <c r="BT716" s="7"/>
      <c r="BU716" s="7"/>
      <c r="BV716" s="7"/>
      <c r="BW716" s="7"/>
    </row>
    <row r="717" spans="5:75" x14ac:dyDescent="0.2"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AL717" s="7"/>
      <c r="AQ717" s="7"/>
      <c r="AR717" s="7"/>
      <c r="AS717" s="7"/>
      <c r="AT717" s="7"/>
      <c r="AU717" s="7"/>
      <c r="AV717" s="7"/>
      <c r="AX717" s="7"/>
      <c r="AY717" s="7"/>
      <c r="AZ717" s="7"/>
      <c r="BA717" s="7"/>
      <c r="BB717" s="7"/>
      <c r="BC717" s="7"/>
      <c r="BD717" s="7"/>
      <c r="BG717" s="7"/>
      <c r="BH717" s="7"/>
      <c r="BI717" s="7"/>
      <c r="BJ717" s="7"/>
      <c r="BK717" s="7"/>
      <c r="BL717" s="7"/>
      <c r="BM717" s="7"/>
      <c r="BP717" s="7"/>
      <c r="BQ717" s="7"/>
      <c r="BR717" s="7"/>
      <c r="BS717" s="7"/>
      <c r="BT717" s="7"/>
      <c r="BU717" s="7"/>
      <c r="BV717" s="7"/>
      <c r="BW717" s="7"/>
    </row>
    <row r="718" spans="5:75" x14ac:dyDescent="0.2"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AL718" s="7"/>
      <c r="AQ718" s="7"/>
      <c r="AR718" s="7"/>
      <c r="AS718" s="7"/>
      <c r="AT718" s="7"/>
      <c r="AU718" s="7"/>
      <c r="AV718" s="7"/>
      <c r="AX718" s="7"/>
      <c r="AY718" s="7"/>
      <c r="AZ718" s="7"/>
      <c r="BA718" s="7"/>
      <c r="BB718" s="7"/>
      <c r="BC718" s="7"/>
      <c r="BD718" s="7"/>
      <c r="BG718" s="7"/>
      <c r="BH718" s="7"/>
      <c r="BI718" s="7"/>
      <c r="BJ718" s="7"/>
      <c r="BK718" s="7"/>
      <c r="BL718" s="7"/>
      <c r="BM718" s="7"/>
      <c r="BP718" s="7"/>
      <c r="BQ718" s="7"/>
      <c r="BR718" s="7"/>
      <c r="BS718" s="7"/>
      <c r="BT718" s="7"/>
      <c r="BU718" s="7"/>
      <c r="BV718" s="7"/>
      <c r="BW718" s="7"/>
    </row>
    <row r="719" spans="5:75" x14ac:dyDescent="0.2"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AL719" s="7"/>
      <c r="AQ719" s="7"/>
      <c r="AR719" s="7"/>
      <c r="AS719" s="7"/>
      <c r="AT719" s="7"/>
      <c r="AU719" s="7"/>
      <c r="AV719" s="7"/>
      <c r="AX719" s="7"/>
      <c r="AY719" s="7"/>
      <c r="AZ719" s="7"/>
      <c r="BA719" s="7"/>
      <c r="BB719" s="7"/>
      <c r="BC719" s="7"/>
      <c r="BD719" s="7"/>
      <c r="BG719" s="7"/>
      <c r="BH719" s="7"/>
      <c r="BI719" s="7"/>
      <c r="BJ719" s="7"/>
      <c r="BK719" s="7"/>
      <c r="BL719" s="7"/>
      <c r="BM719" s="7"/>
      <c r="BP719" s="7"/>
      <c r="BQ719" s="7"/>
      <c r="BR719" s="7"/>
      <c r="BS719" s="7"/>
      <c r="BT719" s="7"/>
      <c r="BU719" s="7"/>
      <c r="BV719" s="7"/>
      <c r="BW719" s="7"/>
    </row>
    <row r="720" spans="5:75" x14ac:dyDescent="0.2"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AL720" s="7"/>
      <c r="AQ720" s="7"/>
      <c r="AR720" s="7"/>
      <c r="AS720" s="7"/>
      <c r="AT720" s="7"/>
      <c r="AU720" s="7"/>
      <c r="AV720" s="7"/>
      <c r="AX720" s="7"/>
      <c r="AY720" s="7"/>
      <c r="AZ720" s="7"/>
      <c r="BA720" s="7"/>
      <c r="BB720" s="7"/>
      <c r="BC720" s="7"/>
      <c r="BD720" s="7"/>
      <c r="BG720" s="7"/>
      <c r="BH720" s="7"/>
      <c r="BI720" s="7"/>
      <c r="BJ720" s="7"/>
      <c r="BK720" s="7"/>
      <c r="BL720" s="7"/>
      <c r="BM720" s="7"/>
      <c r="BP720" s="7"/>
      <c r="BQ720" s="7"/>
      <c r="BR720" s="7"/>
      <c r="BS720" s="7"/>
      <c r="BT720" s="7"/>
      <c r="BU720" s="7"/>
      <c r="BV720" s="7"/>
      <c r="BW720" s="7"/>
    </row>
    <row r="721" spans="5:75" x14ac:dyDescent="0.2"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AL721" s="7"/>
      <c r="AQ721" s="7"/>
      <c r="AR721" s="7"/>
      <c r="AS721" s="7"/>
      <c r="AT721" s="7"/>
      <c r="AU721" s="7"/>
      <c r="AV721" s="7"/>
      <c r="AX721" s="7"/>
      <c r="AY721" s="7"/>
      <c r="AZ721" s="7"/>
      <c r="BA721" s="7"/>
      <c r="BB721" s="7"/>
      <c r="BC721" s="7"/>
      <c r="BD721" s="7"/>
      <c r="BG721" s="7"/>
      <c r="BH721" s="7"/>
      <c r="BI721" s="7"/>
      <c r="BJ721" s="7"/>
      <c r="BK721" s="7"/>
      <c r="BL721" s="7"/>
      <c r="BM721" s="7"/>
      <c r="BP721" s="7"/>
      <c r="BQ721" s="7"/>
      <c r="BR721" s="7"/>
      <c r="BS721" s="7"/>
      <c r="BT721" s="7"/>
      <c r="BU721" s="7"/>
      <c r="BV721" s="7"/>
      <c r="BW721" s="7"/>
    </row>
    <row r="722" spans="5:75" x14ac:dyDescent="0.2"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AL722" s="7"/>
      <c r="AQ722" s="7"/>
      <c r="AR722" s="7"/>
      <c r="AS722" s="7"/>
      <c r="AT722" s="7"/>
      <c r="AU722" s="7"/>
      <c r="AV722" s="7"/>
      <c r="AX722" s="7"/>
      <c r="AY722" s="7"/>
      <c r="AZ722" s="7"/>
      <c r="BA722" s="7"/>
      <c r="BB722" s="7"/>
      <c r="BC722" s="7"/>
      <c r="BD722" s="7"/>
      <c r="BG722" s="7"/>
      <c r="BH722" s="7"/>
      <c r="BI722" s="7"/>
      <c r="BJ722" s="7"/>
      <c r="BK722" s="7"/>
      <c r="BL722" s="7"/>
      <c r="BM722" s="7"/>
      <c r="BP722" s="7"/>
      <c r="BQ722" s="7"/>
      <c r="BR722" s="7"/>
      <c r="BS722" s="7"/>
      <c r="BT722" s="7"/>
      <c r="BU722" s="7"/>
      <c r="BV722" s="7"/>
      <c r="BW722" s="7"/>
    </row>
    <row r="723" spans="5:75" x14ac:dyDescent="0.2"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AL723" s="7"/>
      <c r="AQ723" s="7"/>
      <c r="AR723" s="7"/>
      <c r="AS723" s="7"/>
      <c r="AT723" s="7"/>
      <c r="AU723" s="7"/>
      <c r="AV723" s="7"/>
      <c r="AX723" s="7"/>
      <c r="AY723" s="7"/>
      <c r="AZ723" s="7"/>
      <c r="BA723" s="7"/>
      <c r="BB723" s="7"/>
      <c r="BC723" s="7"/>
      <c r="BD723" s="7"/>
      <c r="BG723" s="7"/>
      <c r="BH723" s="7"/>
      <c r="BI723" s="7"/>
      <c r="BJ723" s="7"/>
      <c r="BK723" s="7"/>
      <c r="BL723" s="7"/>
      <c r="BM723" s="7"/>
      <c r="BP723" s="7"/>
      <c r="BQ723" s="7"/>
      <c r="BR723" s="7"/>
      <c r="BS723" s="7"/>
      <c r="BT723" s="7"/>
      <c r="BU723" s="7"/>
      <c r="BV723" s="7"/>
      <c r="BW723" s="7"/>
    </row>
    <row r="724" spans="5:75" x14ac:dyDescent="0.2"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AL724" s="7"/>
      <c r="AQ724" s="7"/>
      <c r="AR724" s="7"/>
      <c r="AS724" s="7"/>
      <c r="AT724" s="7"/>
      <c r="AU724" s="7"/>
      <c r="AV724" s="7"/>
      <c r="AX724" s="7"/>
      <c r="AY724" s="7"/>
      <c r="AZ724" s="7"/>
      <c r="BA724" s="7"/>
      <c r="BB724" s="7"/>
      <c r="BC724" s="7"/>
      <c r="BD724" s="7"/>
      <c r="BG724" s="7"/>
      <c r="BH724" s="7"/>
      <c r="BI724" s="7"/>
      <c r="BJ724" s="7"/>
      <c r="BK724" s="7"/>
      <c r="BL724" s="7"/>
      <c r="BM724" s="7"/>
      <c r="BP724" s="7"/>
      <c r="BQ724" s="7"/>
      <c r="BR724" s="7"/>
      <c r="BS724" s="7"/>
      <c r="BT724" s="7"/>
      <c r="BU724" s="7"/>
      <c r="BV724" s="7"/>
      <c r="BW724" s="7"/>
    </row>
    <row r="725" spans="5:75" x14ac:dyDescent="0.2"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AL725" s="7"/>
      <c r="AQ725" s="7"/>
      <c r="AR725" s="7"/>
      <c r="AS725" s="7"/>
      <c r="AT725" s="7"/>
      <c r="AU725" s="7"/>
      <c r="AV725" s="7"/>
      <c r="AX725" s="7"/>
      <c r="AY725" s="7"/>
      <c r="AZ725" s="7"/>
      <c r="BA725" s="7"/>
      <c r="BB725" s="7"/>
      <c r="BC725" s="7"/>
      <c r="BD725" s="7"/>
      <c r="BG725" s="7"/>
      <c r="BH725" s="7"/>
      <c r="BI725" s="7"/>
      <c r="BJ725" s="7"/>
      <c r="BK725" s="7"/>
      <c r="BL725" s="7"/>
      <c r="BM725" s="7"/>
      <c r="BP725" s="7"/>
      <c r="BQ725" s="7"/>
      <c r="BR725" s="7"/>
      <c r="BS725" s="7"/>
      <c r="BT725" s="7"/>
      <c r="BU725" s="7"/>
      <c r="BV725" s="7"/>
      <c r="BW725" s="7"/>
    </row>
    <row r="726" spans="5:75" x14ac:dyDescent="0.2"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AL726" s="7"/>
      <c r="AQ726" s="7"/>
      <c r="AR726" s="7"/>
      <c r="AS726" s="7"/>
      <c r="AT726" s="7"/>
      <c r="AU726" s="7"/>
      <c r="AV726" s="7"/>
      <c r="AX726" s="7"/>
      <c r="AY726" s="7"/>
      <c r="AZ726" s="7"/>
      <c r="BA726" s="7"/>
      <c r="BB726" s="7"/>
      <c r="BC726" s="7"/>
      <c r="BD726" s="7"/>
      <c r="BG726" s="7"/>
      <c r="BH726" s="7"/>
      <c r="BI726" s="7"/>
      <c r="BJ726" s="7"/>
      <c r="BK726" s="7"/>
      <c r="BL726" s="7"/>
      <c r="BM726" s="7"/>
      <c r="BP726" s="7"/>
      <c r="BQ726" s="7"/>
      <c r="BR726" s="7"/>
      <c r="BS726" s="7"/>
      <c r="BT726" s="7"/>
      <c r="BU726" s="7"/>
      <c r="BV726" s="7"/>
      <c r="BW726" s="7"/>
    </row>
    <row r="727" spans="5:75" x14ac:dyDescent="0.2"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AL727" s="7"/>
      <c r="AQ727" s="7"/>
      <c r="AR727" s="7"/>
      <c r="AS727" s="7"/>
      <c r="AT727" s="7"/>
      <c r="AU727" s="7"/>
      <c r="AV727" s="7"/>
      <c r="AX727" s="7"/>
      <c r="AY727" s="7"/>
      <c r="AZ727" s="7"/>
      <c r="BA727" s="7"/>
      <c r="BB727" s="7"/>
      <c r="BC727" s="7"/>
      <c r="BD727" s="7"/>
      <c r="BG727" s="7"/>
      <c r="BH727" s="7"/>
      <c r="BI727" s="7"/>
      <c r="BJ727" s="7"/>
      <c r="BK727" s="7"/>
      <c r="BL727" s="7"/>
      <c r="BM727" s="7"/>
      <c r="BP727" s="7"/>
      <c r="BQ727" s="7"/>
      <c r="BR727" s="7"/>
      <c r="BS727" s="7"/>
      <c r="BT727" s="7"/>
      <c r="BU727" s="7"/>
      <c r="BV727" s="7"/>
      <c r="BW727" s="7"/>
    </row>
    <row r="728" spans="5:75" x14ac:dyDescent="0.2"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AL728" s="7"/>
      <c r="AQ728" s="7"/>
      <c r="AR728" s="7"/>
      <c r="AS728" s="7"/>
      <c r="AT728" s="7"/>
      <c r="AU728" s="7"/>
      <c r="AV728" s="7"/>
      <c r="AX728" s="7"/>
      <c r="AY728" s="7"/>
      <c r="AZ728" s="7"/>
      <c r="BA728" s="7"/>
      <c r="BB728" s="7"/>
      <c r="BC728" s="7"/>
      <c r="BD728" s="7"/>
      <c r="BG728" s="7"/>
      <c r="BH728" s="7"/>
      <c r="BI728" s="7"/>
      <c r="BJ728" s="7"/>
      <c r="BK728" s="7"/>
      <c r="BL728" s="7"/>
      <c r="BM728" s="7"/>
      <c r="BP728" s="7"/>
      <c r="BQ728" s="7"/>
      <c r="BR728" s="7"/>
      <c r="BS728" s="7"/>
      <c r="BT728" s="7"/>
      <c r="BU728" s="7"/>
      <c r="BV728" s="7"/>
      <c r="BW728" s="7"/>
    </row>
    <row r="729" spans="5:75" x14ac:dyDescent="0.2"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AL729" s="7"/>
      <c r="AQ729" s="7"/>
      <c r="AR729" s="7"/>
      <c r="AS729" s="7"/>
      <c r="AT729" s="7"/>
      <c r="AU729" s="7"/>
      <c r="AV729" s="7"/>
      <c r="AX729" s="7"/>
      <c r="AY729" s="7"/>
      <c r="AZ729" s="7"/>
      <c r="BA729" s="7"/>
      <c r="BB729" s="7"/>
      <c r="BC729" s="7"/>
      <c r="BD729" s="7"/>
      <c r="BG729" s="7"/>
      <c r="BH729" s="7"/>
      <c r="BI729" s="7"/>
      <c r="BJ729" s="7"/>
      <c r="BK729" s="7"/>
      <c r="BL729" s="7"/>
      <c r="BM729" s="7"/>
      <c r="BP729" s="7"/>
      <c r="BQ729" s="7"/>
      <c r="BR729" s="7"/>
      <c r="BS729" s="7"/>
      <c r="BT729" s="7"/>
      <c r="BU729" s="7"/>
      <c r="BV729" s="7"/>
      <c r="BW729" s="7"/>
    </row>
    <row r="730" spans="5:75" x14ac:dyDescent="0.2"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AL730" s="7"/>
      <c r="AQ730" s="7"/>
      <c r="AR730" s="7"/>
      <c r="AS730" s="7"/>
      <c r="AT730" s="7"/>
      <c r="AU730" s="7"/>
      <c r="AV730" s="7"/>
      <c r="AX730" s="7"/>
      <c r="AY730" s="7"/>
      <c r="AZ730" s="7"/>
      <c r="BA730" s="7"/>
      <c r="BB730" s="7"/>
      <c r="BC730" s="7"/>
      <c r="BD730" s="7"/>
      <c r="BG730" s="7"/>
      <c r="BH730" s="7"/>
      <c r="BI730" s="7"/>
      <c r="BJ730" s="7"/>
      <c r="BK730" s="7"/>
      <c r="BL730" s="7"/>
      <c r="BM730" s="7"/>
      <c r="BP730" s="7"/>
      <c r="BQ730" s="7"/>
      <c r="BR730" s="7"/>
      <c r="BS730" s="7"/>
      <c r="BT730" s="7"/>
      <c r="BU730" s="7"/>
      <c r="BV730" s="7"/>
      <c r="BW730" s="7"/>
    </row>
    <row r="731" spans="5:75" x14ac:dyDescent="0.2"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AL731" s="7"/>
      <c r="AQ731" s="7"/>
      <c r="AR731" s="7"/>
      <c r="AS731" s="7"/>
      <c r="AT731" s="7"/>
      <c r="AU731" s="7"/>
      <c r="AV731" s="7"/>
      <c r="AX731" s="7"/>
      <c r="AY731" s="7"/>
      <c r="AZ731" s="7"/>
      <c r="BA731" s="7"/>
      <c r="BB731" s="7"/>
      <c r="BC731" s="7"/>
      <c r="BD731" s="7"/>
      <c r="BG731" s="7"/>
      <c r="BH731" s="7"/>
      <c r="BI731" s="7"/>
      <c r="BJ731" s="7"/>
      <c r="BK731" s="7"/>
      <c r="BL731" s="7"/>
      <c r="BM731" s="7"/>
      <c r="BP731" s="7"/>
      <c r="BQ731" s="7"/>
      <c r="BR731" s="7"/>
      <c r="BS731" s="7"/>
      <c r="BT731" s="7"/>
      <c r="BU731" s="7"/>
      <c r="BV731" s="7"/>
      <c r="BW731" s="7"/>
    </row>
    <row r="732" spans="5:75" x14ac:dyDescent="0.2"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AL732" s="7"/>
      <c r="AQ732" s="7"/>
      <c r="AR732" s="7"/>
      <c r="AS732" s="7"/>
      <c r="AT732" s="7"/>
      <c r="AU732" s="7"/>
      <c r="AV732" s="7"/>
      <c r="AX732" s="7"/>
      <c r="AY732" s="7"/>
      <c r="AZ732" s="7"/>
      <c r="BA732" s="7"/>
      <c r="BB732" s="7"/>
      <c r="BC732" s="7"/>
      <c r="BD732" s="7"/>
      <c r="BG732" s="7"/>
      <c r="BH732" s="7"/>
      <c r="BI732" s="7"/>
      <c r="BJ732" s="7"/>
      <c r="BK732" s="7"/>
      <c r="BL732" s="7"/>
      <c r="BM732" s="7"/>
      <c r="BP732" s="7"/>
      <c r="BQ732" s="7"/>
      <c r="BR732" s="7"/>
      <c r="BS732" s="7"/>
      <c r="BT732" s="7"/>
      <c r="BU732" s="7"/>
      <c r="BV732" s="7"/>
      <c r="BW732" s="7"/>
    </row>
    <row r="733" spans="5:75" x14ac:dyDescent="0.2"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AL733" s="7"/>
      <c r="AQ733" s="7"/>
      <c r="AR733" s="7"/>
      <c r="AS733" s="7"/>
      <c r="AT733" s="7"/>
      <c r="AU733" s="7"/>
      <c r="AV733" s="7"/>
      <c r="AX733" s="7"/>
      <c r="AY733" s="7"/>
      <c r="AZ733" s="7"/>
      <c r="BA733" s="7"/>
      <c r="BB733" s="7"/>
      <c r="BC733" s="7"/>
      <c r="BD733" s="7"/>
      <c r="BG733" s="7"/>
      <c r="BH733" s="7"/>
      <c r="BI733" s="7"/>
      <c r="BJ733" s="7"/>
      <c r="BK733" s="7"/>
      <c r="BL733" s="7"/>
      <c r="BM733" s="7"/>
      <c r="BP733" s="7"/>
      <c r="BQ733" s="7"/>
      <c r="BR733" s="7"/>
      <c r="BS733" s="7"/>
      <c r="BT733" s="7"/>
      <c r="BU733" s="7"/>
      <c r="BV733" s="7"/>
      <c r="BW733" s="7"/>
    </row>
    <row r="734" spans="5:75" x14ac:dyDescent="0.2"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AL734" s="7"/>
      <c r="AQ734" s="7"/>
      <c r="AR734" s="7"/>
      <c r="AS734" s="7"/>
      <c r="AT734" s="7"/>
      <c r="AU734" s="7"/>
      <c r="AV734" s="7"/>
      <c r="AX734" s="7"/>
      <c r="AY734" s="7"/>
      <c r="AZ734" s="7"/>
      <c r="BA734" s="7"/>
      <c r="BB734" s="7"/>
      <c r="BC734" s="7"/>
      <c r="BD734" s="7"/>
      <c r="BG734" s="7"/>
      <c r="BH734" s="7"/>
      <c r="BI734" s="7"/>
      <c r="BJ734" s="7"/>
      <c r="BK734" s="7"/>
      <c r="BL734" s="7"/>
      <c r="BM734" s="7"/>
      <c r="BP734" s="7"/>
      <c r="BQ734" s="7"/>
      <c r="BR734" s="7"/>
      <c r="BS734" s="7"/>
      <c r="BT734" s="7"/>
      <c r="BU734" s="7"/>
      <c r="BV734" s="7"/>
      <c r="BW734" s="7"/>
    </row>
    <row r="735" spans="5:75" x14ac:dyDescent="0.2"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AL735" s="7"/>
      <c r="AQ735" s="7"/>
      <c r="AR735" s="7"/>
      <c r="AS735" s="7"/>
      <c r="AT735" s="7"/>
      <c r="AU735" s="7"/>
      <c r="AV735" s="7"/>
      <c r="AX735" s="7"/>
      <c r="AY735" s="7"/>
      <c r="AZ735" s="7"/>
      <c r="BA735" s="7"/>
      <c r="BB735" s="7"/>
      <c r="BC735" s="7"/>
      <c r="BD735" s="7"/>
      <c r="BG735" s="7"/>
      <c r="BH735" s="7"/>
      <c r="BI735" s="7"/>
      <c r="BJ735" s="7"/>
      <c r="BK735" s="7"/>
      <c r="BL735" s="7"/>
      <c r="BM735" s="7"/>
      <c r="BP735" s="7"/>
      <c r="BQ735" s="7"/>
      <c r="BR735" s="7"/>
      <c r="BS735" s="7"/>
      <c r="BT735" s="7"/>
      <c r="BU735" s="7"/>
      <c r="BV735" s="7"/>
      <c r="BW735" s="7"/>
    </row>
    <row r="736" spans="5:75" x14ac:dyDescent="0.2"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AL736" s="7"/>
      <c r="AQ736" s="7"/>
      <c r="AR736" s="7"/>
      <c r="AS736" s="7"/>
      <c r="AT736" s="7"/>
      <c r="AU736" s="7"/>
      <c r="AV736" s="7"/>
      <c r="AX736" s="7"/>
      <c r="AY736" s="7"/>
      <c r="AZ736" s="7"/>
      <c r="BA736" s="7"/>
      <c r="BB736" s="7"/>
      <c r="BC736" s="7"/>
      <c r="BD736" s="7"/>
      <c r="BG736" s="7"/>
      <c r="BH736" s="7"/>
      <c r="BI736" s="7"/>
      <c r="BJ736" s="7"/>
      <c r="BK736" s="7"/>
      <c r="BL736" s="7"/>
      <c r="BM736" s="7"/>
      <c r="BP736" s="7"/>
      <c r="BQ736" s="7"/>
      <c r="BR736" s="7"/>
      <c r="BS736" s="7"/>
      <c r="BT736" s="7"/>
      <c r="BU736" s="7"/>
      <c r="BV736" s="7"/>
      <c r="BW736" s="7"/>
    </row>
    <row r="737" spans="5:75" x14ac:dyDescent="0.2"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AL737" s="7"/>
      <c r="AQ737" s="7"/>
      <c r="AR737" s="7"/>
      <c r="AS737" s="7"/>
      <c r="AT737" s="7"/>
      <c r="AU737" s="7"/>
      <c r="AV737" s="7"/>
      <c r="AX737" s="7"/>
      <c r="AY737" s="7"/>
      <c r="AZ737" s="7"/>
      <c r="BA737" s="7"/>
      <c r="BB737" s="7"/>
      <c r="BC737" s="7"/>
      <c r="BD737" s="7"/>
      <c r="BG737" s="7"/>
      <c r="BH737" s="7"/>
      <c r="BI737" s="7"/>
      <c r="BJ737" s="7"/>
      <c r="BK737" s="7"/>
      <c r="BL737" s="7"/>
      <c r="BM737" s="7"/>
      <c r="BP737" s="7"/>
      <c r="BQ737" s="7"/>
      <c r="BR737" s="7"/>
      <c r="BS737" s="7"/>
      <c r="BT737" s="7"/>
      <c r="BU737" s="7"/>
      <c r="BV737" s="7"/>
      <c r="BW737" s="7"/>
    </row>
    <row r="738" spans="5:75" x14ac:dyDescent="0.2"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AL738" s="7"/>
      <c r="AQ738" s="7"/>
      <c r="AR738" s="7"/>
      <c r="AS738" s="7"/>
      <c r="AT738" s="7"/>
      <c r="AU738" s="7"/>
      <c r="AV738" s="7"/>
      <c r="AX738" s="7"/>
      <c r="AY738" s="7"/>
      <c r="AZ738" s="7"/>
      <c r="BA738" s="7"/>
      <c r="BB738" s="7"/>
      <c r="BC738" s="7"/>
      <c r="BD738" s="7"/>
      <c r="BG738" s="7"/>
      <c r="BH738" s="7"/>
      <c r="BI738" s="7"/>
      <c r="BJ738" s="7"/>
      <c r="BK738" s="7"/>
      <c r="BL738" s="7"/>
      <c r="BM738" s="7"/>
      <c r="BP738" s="7"/>
      <c r="BQ738" s="7"/>
      <c r="BR738" s="7"/>
      <c r="BS738" s="7"/>
      <c r="BT738" s="7"/>
      <c r="BU738" s="7"/>
      <c r="BV738" s="7"/>
      <c r="BW738" s="7"/>
    </row>
    <row r="739" spans="5:75" x14ac:dyDescent="0.2"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AL739" s="7"/>
      <c r="AQ739" s="7"/>
      <c r="AR739" s="7"/>
      <c r="AS739" s="7"/>
      <c r="AT739" s="7"/>
      <c r="AU739" s="7"/>
      <c r="AV739" s="7"/>
      <c r="AX739" s="7"/>
      <c r="AY739" s="7"/>
      <c r="AZ739" s="7"/>
      <c r="BA739" s="7"/>
      <c r="BB739" s="7"/>
      <c r="BC739" s="7"/>
      <c r="BD739" s="7"/>
      <c r="BG739" s="7"/>
      <c r="BH739" s="7"/>
      <c r="BI739" s="7"/>
      <c r="BJ739" s="7"/>
      <c r="BK739" s="7"/>
      <c r="BL739" s="7"/>
      <c r="BM739" s="7"/>
      <c r="BP739" s="7"/>
      <c r="BQ739" s="7"/>
      <c r="BR739" s="7"/>
      <c r="BS739" s="7"/>
      <c r="BT739" s="7"/>
      <c r="BU739" s="7"/>
      <c r="BV739" s="7"/>
      <c r="BW739" s="7"/>
    </row>
    <row r="740" spans="5:75" x14ac:dyDescent="0.2"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AL740" s="7"/>
      <c r="AQ740" s="7"/>
      <c r="AR740" s="7"/>
      <c r="AS740" s="7"/>
      <c r="AT740" s="7"/>
      <c r="AU740" s="7"/>
      <c r="AV740" s="7"/>
      <c r="AX740" s="7"/>
      <c r="AY740" s="7"/>
      <c r="AZ740" s="7"/>
      <c r="BA740" s="7"/>
      <c r="BB740" s="7"/>
      <c r="BC740" s="7"/>
      <c r="BD740" s="7"/>
      <c r="BG740" s="7"/>
      <c r="BH740" s="7"/>
      <c r="BI740" s="7"/>
      <c r="BJ740" s="7"/>
      <c r="BK740" s="7"/>
      <c r="BL740" s="7"/>
      <c r="BM740" s="7"/>
      <c r="BP740" s="7"/>
      <c r="BQ740" s="7"/>
      <c r="BR740" s="7"/>
      <c r="BS740" s="7"/>
      <c r="BT740" s="7"/>
      <c r="BU740" s="7"/>
      <c r="BV740" s="7"/>
      <c r="BW740" s="7"/>
    </row>
    <row r="741" spans="5:75" x14ac:dyDescent="0.2"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AL741" s="7"/>
      <c r="AQ741" s="7"/>
      <c r="AR741" s="7"/>
      <c r="AS741" s="7"/>
      <c r="AT741" s="7"/>
      <c r="AU741" s="7"/>
      <c r="AV741" s="7"/>
      <c r="AX741" s="7"/>
      <c r="AY741" s="7"/>
      <c r="AZ741" s="7"/>
      <c r="BA741" s="7"/>
      <c r="BB741" s="7"/>
      <c r="BC741" s="7"/>
      <c r="BD741" s="7"/>
      <c r="BG741" s="7"/>
      <c r="BH741" s="7"/>
      <c r="BI741" s="7"/>
      <c r="BJ741" s="7"/>
      <c r="BK741" s="7"/>
      <c r="BL741" s="7"/>
      <c r="BM741" s="7"/>
      <c r="BP741" s="7"/>
      <c r="BQ741" s="7"/>
      <c r="BR741" s="7"/>
      <c r="BS741" s="7"/>
      <c r="BT741" s="7"/>
      <c r="BU741" s="7"/>
      <c r="BV741" s="7"/>
      <c r="BW741" s="7"/>
    </row>
    <row r="742" spans="5:75" x14ac:dyDescent="0.2"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AL742" s="7"/>
      <c r="AQ742" s="7"/>
      <c r="AR742" s="7"/>
      <c r="AS742" s="7"/>
      <c r="AT742" s="7"/>
      <c r="AU742" s="7"/>
      <c r="AV742" s="7"/>
      <c r="AX742" s="7"/>
      <c r="AY742" s="7"/>
      <c r="AZ742" s="7"/>
      <c r="BA742" s="7"/>
      <c r="BB742" s="7"/>
      <c r="BC742" s="7"/>
      <c r="BD742" s="7"/>
      <c r="BG742" s="7"/>
      <c r="BH742" s="7"/>
      <c r="BI742" s="7"/>
      <c r="BJ742" s="7"/>
      <c r="BK742" s="7"/>
      <c r="BL742" s="7"/>
      <c r="BM742" s="7"/>
      <c r="BP742" s="7"/>
      <c r="BQ742" s="7"/>
      <c r="BR742" s="7"/>
      <c r="BS742" s="7"/>
      <c r="BT742" s="7"/>
      <c r="BU742" s="7"/>
      <c r="BV742" s="7"/>
      <c r="BW742" s="7"/>
    </row>
    <row r="743" spans="5:75" x14ac:dyDescent="0.2"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AL743" s="7"/>
      <c r="AQ743" s="7"/>
      <c r="AR743" s="7"/>
      <c r="AS743" s="7"/>
      <c r="AT743" s="7"/>
      <c r="AU743" s="7"/>
      <c r="AV743" s="7"/>
      <c r="AX743" s="7"/>
      <c r="AY743" s="7"/>
      <c r="AZ743" s="7"/>
      <c r="BA743" s="7"/>
      <c r="BB743" s="7"/>
      <c r="BC743" s="7"/>
      <c r="BD743" s="7"/>
      <c r="BG743" s="7"/>
      <c r="BH743" s="7"/>
      <c r="BI743" s="7"/>
      <c r="BJ743" s="7"/>
      <c r="BK743" s="7"/>
      <c r="BL743" s="7"/>
      <c r="BM743" s="7"/>
      <c r="BP743" s="7"/>
      <c r="BQ743" s="7"/>
      <c r="BR743" s="7"/>
      <c r="BS743" s="7"/>
      <c r="BT743" s="7"/>
      <c r="BU743" s="7"/>
      <c r="BV743" s="7"/>
      <c r="BW743" s="7"/>
    </row>
    <row r="744" spans="5:75" x14ac:dyDescent="0.2"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AL744" s="7"/>
      <c r="AQ744" s="7"/>
      <c r="AR744" s="7"/>
      <c r="AS744" s="7"/>
      <c r="AT744" s="7"/>
      <c r="AU744" s="7"/>
      <c r="AV744" s="7"/>
      <c r="AX744" s="7"/>
      <c r="AY744" s="7"/>
      <c r="AZ744" s="7"/>
      <c r="BA744" s="7"/>
      <c r="BB744" s="7"/>
      <c r="BC744" s="7"/>
      <c r="BD744" s="7"/>
      <c r="BG744" s="7"/>
      <c r="BH744" s="7"/>
      <c r="BI744" s="7"/>
      <c r="BJ744" s="7"/>
      <c r="BK744" s="7"/>
      <c r="BL744" s="7"/>
      <c r="BM744" s="7"/>
      <c r="BP744" s="7"/>
      <c r="BQ744" s="7"/>
      <c r="BR744" s="7"/>
      <c r="BS744" s="7"/>
      <c r="BT744" s="7"/>
      <c r="BU744" s="7"/>
      <c r="BV744" s="7"/>
      <c r="BW744" s="7"/>
    </row>
    <row r="745" spans="5:75" x14ac:dyDescent="0.2"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AL745" s="7"/>
      <c r="AQ745" s="7"/>
      <c r="AR745" s="7"/>
      <c r="AS745" s="7"/>
      <c r="AT745" s="7"/>
      <c r="AU745" s="7"/>
      <c r="AV745" s="7"/>
      <c r="AX745" s="7"/>
      <c r="AY745" s="7"/>
      <c r="AZ745" s="7"/>
      <c r="BA745" s="7"/>
      <c r="BB745" s="7"/>
      <c r="BC745" s="7"/>
      <c r="BD745" s="7"/>
      <c r="BG745" s="7"/>
      <c r="BH745" s="7"/>
      <c r="BI745" s="7"/>
      <c r="BJ745" s="7"/>
      <c r="BK745" s="7"/>
      <c r="BL745" s="7"/>
      <c r="BM745" s="7"/>
      <c r="BP745" s="7"/>
      <c r="BQ745" s="7"/>
      <c r="BR745" s="7"/>
      <c r="BS745" s="7"/>
      <c r="BT745" s="7"/>
      <c r="BU745" s="7"/>
      <c r="BV745" s="7"/>
      <c r="BW745" s="7"/>
    </row>
    <row r="746" spans="5:75" x14ac:dyDescent="0.2"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AL746" s="7"/>
      <c r="AQ746" s="7"/>
      <c r="AR746" s="7"/>
      <c r="AS746" s="7"/>
      <c r="AT746" s="7"/>
      <c r="AU746" s="7"/>
      <c r="AV746" s="7"/>
      <c r="AX746" s="7"/>
      <c r="AY746" s="7"/>
      <c r="AZ746" s="7"/>
      <c r="BA746" s="7"/>
      <c r="BB746" s="7"/>
      <c r="BC746" s="7"/>
      <c r="BD746" s="7"/>
      <c r="BG746" s="7"/>
      <c r="BH746" s="7"/>
      <c r="BI746" s="7"/>
      <c r="BJ746" s="7"/>
      <c r="BK746" s="7"/>
      <c r="BL746" s="7"/>
      <c r="BM746" s="7"/>
      <c r="BP746" s="7"/>
      <c r="BQ746" s="7"/>
      <c r="BR746" s="7"/>
      <c r="BS746" s="7"/>
      <c r="BT746" s="7"/>
      <c r="BU746" s="7"/>
      <c r="BV746" s="7"/>
      <c r="BW746" s="7"/>
    </row>
    <row r="747" spans="5:75" x14ac:dyDescent="0.2"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AL747" s="7"/>
      <c r="AQ747" s="7"/>
      <c r="AR747" s="7"/>
      <c r="AS747" s="7"/>
      <c r="AT747" s="7"/>
      <c r="AU747" s="7"/>
      <c r="AV747" s="7"/>
      <c r="AX747" s="7"/>
      <c r="AY747" s="7"/>
      <c r="AZ747" s="7"/>
      <c r="BA747" s="7"/>
      <c r="BB747" s="7"/>
      <c r="BC747" s="7"/>
      <c r="BD747" s="7"/>
      <c r="BG747" s="7"/>
      <c r="BH747" s="7"/>
      <c r="BI747" s="7"/>
      <c r="BJ747" s="7"/>
      <c r="BK747" s="7"/>
      <c r="BL747" s="7"/>
      <c r="BM747" s="7"/>
      <c r="BP747" s="7"/>
      <c r="BQ747" s="7"/>
      <c r="BR747" s="7"/>
      <c r="BS747" s="7"/>
      <c r="BT747" s="7"/>
      <c r="BU747" s="7"/>
      <c r="BV747" s="7"/>
      <c r="BW747" s="7"/>
    </row>
    <row r="748" spans="5:75" x14ac:dyDescent="0.2"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AL748" s="7"/>
      <c r="AQ748" s="7"/>
      <c r="AR748" s="7"/>
      <c r="AS748" s="7"/>
      <c r="AT748" s="7"/>
      <c r="AU748" s="7"/>
      <c r="AV748" s="7"/>
      <c r="AX748" s="7"/>
      <c r="AY748" s="7"/>
      <c r="AZ748" s="7"/>
      <c r="BA748" s="7"/>
      <c r="BB748" s="7"/>
      <c r="BC748" s="7"/>
      <c r="BD748" s="7"/>
      <c r="BG748" s="7"/>
      <c r="BH748" s="7"/>
      <c r="BI748" s="7"/>
      <c r="BJ748" s="7"/>
      <c r="BK748" s="7"/>
      <c r="BL748" s="7"/>
      <c r="BM748" s="7"/>
      <c r="BP748" s="7"/>
      <c r="BQ748" s="7"/>
      <c r="BR748" s="7"/>
      <c r="BS748" s="7"/>
      <c r="BT748" s="7"/>
      <c r="BU748" s="7"/>
      <c r="BV748" s="7"/>
      <c r="BW748" s="7"/>
    </row>
    <row r="749" spans="5:75" x14ac:dyDescent="0.2"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AL749" s="7"/>
      <c r="AQ749" s="7"/>
      <c r="AR749" s="7"/>
      <c r="AS749" s="7"/>
      <c r="AT749" s="7"/>
      <c r="AU749" s="7"/>
      <c r="AV749" s="7"/>
      <c r="AX749" s="7"/>
      <c r="AY749" s="7"/>
      <c r="AZ749" s="7"/>
      <c r="BA749" s="7"/>
      <c r="BB749" s="7"/>
      <c r="BC749" s="7"/>
      <c r="BD749" s="7"/>
      <c r="BG749" s="7"/>
      <c r="BH749" s="7"/>
      <c r="BI749" s="7"/>
      <c r="BJ749" s="7"/>
      <c r="BK749" s="7"/>
      <c r="BL749" s="7"/>
      <c r="BM749" s="7"/>
      <c r="BP749" s="7"/>
      <c r="BQ749" s="7"/>
      <c r="BR749" s="7"/>
      <c r="BS749" s="7"/>
      <c r="BT749" s="7"/>
      <c r="BU749" s="7"/>
      <c r="BV749" s="7"/>
      <c r="BW749" s="7"/>
    </row>
    <row r="750" spans="5:75" x14ac:dyDescent="0.2"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AL750" s="7"/>
      <c r="AQ750" s="7"/>
      <c r="AR750" s="7"/>
      <c r="AS750" s="7"/>
      <c r="AT750" s="7"/>
      <c r="AU750" s="7"/>
      <c r="AV750" s="7"/>
      <c r="AX750" s="7"/>
      <c r="AY750" s="7"/>
      <c r="AZ750" s="7"/>
      <c r="BA750" s="7"/>
      <c r="BB750" s="7"/>
      <c r="BC750" s="7"/>
      <c r="BD750" s="7"/>
      <c r="BG750" s="7"/>
      <c r="BH750" s="7"/>
      <c r="BI750" s="7"/>
      <c r="BJ750" s="7"/>
      <c r="BK750" s="7"/>
      <c r="BL750" s="7"/>
      <c r="BM750" s="7"/>
      <c r="BP750" s="7"/>
      <c r="BQ750" s="7"/>
      <c r="BR750" s="7"/>
      <c r="BS750" s="7"/>
      <c r="BT750" s="7"/>
      <c r="BU750" s="7"/>
      <c r="BV750" s="7"/>
      <c r="BW750" s="7"/>
    </row>
    <row r="751" spans="5:75" x14ac:dyDescent="0.2"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AL751" s="7"/>
      <c r="AQ751" s="7"/>
      <c r="AR751" s="7"/>
      <c r="AS751" s="7"/>
      <c r="AT751" s="7"/>
      <c r="AU751" s="7"/>
      <c r="AV751" s="7"/>
      <c r="AX751" s="7"/>
      <c r="AY751" s="7"/>
      <c r="AZ751" s="7"/>
      <c r="BA751" s="7"/>
      <c r="BB751" s="7"/>
      <c r="BC751" s="7"/>
      <c r="BD751" s="7"/>
      <c r="BG751" s="7"/>
      <c r="BH751" s="7"/>
      <c r="BI751" s="7"/>
      <c r="BJ751" s="7"/>
      <c r="BK751" s="7"/>
      <c r="BL751" s="7"/>
      <c r="BM751" s="7"/>
      <c r="BP751" s="7"/>
      <c r="BQ751" s="7"/>
      <c r="BR751" s="7"/>
      <c r="BS751" s="7"/>
      <c r="BT751" s="7"/>
      <c r="BU751" s="7"/>
      <c r="BV751" s="7"/>
      <c r="BW751" s="7"/>
    </row>
    <row r="752" spans="5:75" x14ac:dyDescent="0.2"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AL752" s="7"/>
      <c r="AQ752" s="7"/>
      <c r="AR752" s="7"/>
      <c r="AS752" s="7"/>
      <c r="AT752" s="7"/>
      <c r="AU752" s="7"/>
      <c r="AV752" s="7"/>
      <c r="AX752" s="7"/>
      <c r="AY752" s="7"/>
      <c r="AZ752" s="7"/>
      <c r="BA752" s="7"/>
      <c r="BB752" s="7"/>
      <c r="BC752" s="7"/>
      <c r="BD752" s="7"/>
      <c r="BG752" s="7"/>
      <c r="BH752" s="7"/>
      <c r="BI752" s="7"/>
      <c r="BJ752" s="7"/>
      <c r="BK752" s="7"/>
      <c r="BL752" s="7"/>
      <c r="BM752" s="7"/>
      <c r="BP752" s="7"/>
      <c r="BQ752" s="7"/>
      <c r="BR752" s="7"/>
      <c r="BS752" s="7"/>
      <c r="BT752" s="7"/>
      <c r="BU752" s="7"/>
      <c r="BV752" s="7"/>
      <c r="BW752" s="7"/>
    </row>
    <row r="753" spans="5:75" x14ac:dyDescent="0.2"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AL753" s="7"/>
      <c r="AQ753" s="7"/>
      <c r="AR753" s="7"/>
      <c r="AS753" s="7"/>
      <c r="AT753" s="7"/>
      <c r="AU753" s="7"/>
      <c r="AV753" s="7"/>
      <c r="AX753" s="7"/>
      <c r="AY753" s="7"/>
      <c r="AZ753" s="7"/>
      <c r="BA753" s="7"/>
      <c r="BB753" s="7"/>
      <c r="BC753" s="7"/>
      <c r="BD753" s="7"/>
      <c r="BG753" s="7"/>
      <c r="BH753" s="7"/>
      <c r="BI753" s="7"/>
      <c r="BJ753" s="7"/>
      <c r="BK753" s="7"/>
      <c r="BL753" s="7"/>
      <c r="BM753" s="7"/>
      <c r="BP753" s="7"/>
      <c r="BQ753" s="7"/>
      <c r="BR753" s="7"/>
      <c r="BS753" s="7"/>
      <c r="BT753" s="7"/>
      <c r="BU753" s="7"/>
      <c r="BV753" s="7"/>
      <c r="BW753" s="7"/>
    </row>
    <row r="754" spans="5:75" x14ac:dyDescent="0.2"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AL754" s="7"/>
      <c r="AQ754" s="7"/>
      <c r="AR754" s="7"/>
      <c r="AS754" s="7"/>
      <c r="AT754" s="7"/>
      <c r="AU754" s="7"/>
      <c r="AV754" s="7"/>
      <c r="AX754" s="7"/>
      <c r="AY754" s="7"/>
      <c r="AZ754" s="7"/>
      <c r="BA754" s="7"/>
      <c r="BB754" s="7"/>
      <c r="BC754" s="7"/>
      <c r="BD754" s="7"/>
      <c r="BG754" s="7"/>
      <c r="BH754" s="7"/>
      <c r="BI754" s="7"/>
      <c r="BJ754" s="7"/>
      <c r="BK754" s="7"/>
      <c r="BL754" s="7"/>
      <c r="BM754" s="7"/>
      <c r="BP754" s="7"/>
      <c r="BQ754" s="7"/>
      <c r="BR754" s="7"/>
      <c r="BS754" s="7"/>
      <c r="BT754" s="7"/>
      <c r="BU754" s="7"/>
      <c r="BV754" s="7"/>
      <c r="BW754" s="7"/>
    </row>
    <row r="755" spans="5:75" x14ac:dyDescent="0.2"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AL755" s="7"/>
      <c r="AQ755" s="7"/>
      <c r="AR755" s="7"/>
      <c r="AS755" s="7"/>
      <c r="AT755" s="7"/>
      <c r="AU755" s="7"/>
      <c r="AV755" s="7"/>
      <c r="AX755" s="7"/>
      <c r="AY755" s="7"/>
      <c r="AZ755" s="7"/>
      <c r="BA755" s="7"/>
      <c r="BB755" s="7"/>
      <c r="BC755" s="7"/>
      <c r="BD755" s="7"/>
      <c r="BG755" s="7"/>
      <c r="BH755" s="7"/>
      <c r="BI755" s="7"/>
      <c r="BJ755" s="7"/>
      <c r="BK755" s="7"/>
      <c r="BL755" s="7"/>
      <c r="BM755" s="7"/>
      <c r="BP755" s="7"/>
      <c r="BQ755" s="7"/>
      <c r="BR755" s="7"/>
      <c r="BS755" s="7"/>
      <c r="BT755" s="7"/>
      <c r="BU755" s="7"/>
      <c r="BV755" s="7"/>
      <c r="BW755" s="7"/>
    </row>
    <row r="756" spans="5:75" x14ac:dyDescent="0.2"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AL756" s="7"/>
      <c r="AQ756" s="7"/>
      <c r="AR756" s="7"/>
      <c r="AS756" s="7"/>
      <c r="AT756" s="7"/>
      <c r="AU756" s="7"/>
      <c r="AV756" s="7"/>
      <c r="AX756" s="7"/>
      <c r="AY756" s="7"/>
      <c r="AZ756" s="7"/>
      <c r="BA756" s="7"/>
      <c r="BB756" s="7"/>
      <c r="BC756" s="7"/>
      <c r="BD756" s="7"/>
      <c r="BG756" s="7"/>
      <c r="BH756" s="7"/>
      <c r="BI756" s="7"/>
      <c r="BJ756" s="7"/>
      <c r="BK756" s="7"/>
      <c r="BL756" s="7"/>
      <c r="BM756" s="7"/>
      <c r="BP756" s="7"/>
      <c r="BQ756" s="7"/>
      <c r="BR756" s="7"/>
      <c r="BS756" s="7"/>
      <c r="BT756" s="7"/>
      <c r="BU756" s="7"/>
      <c r="BV756" s="7"/>
      <c r="BW756" s="7"/>
    </row>
    <row r="757" spans="5:75" x14ac:dyDescent="0.2"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AL757" s="7"/>
      <c r="AQ757" s="7"/>
      <c r="AR757" s="7"/>
      <c r="AS757" s="7"/>
      <c r="AT757" s="7"/>
      <c r="AU757" s="7"/>
      <c r="AV757" s="7"/>
      <c r="AX757" s="7"/>
      <c r="AY757" s="7"/>
      <c r="AZ757" s="7"/>
      <c r="BA757" s="7"/>
      <c r="BB757" s="7"/>
      <c r="BC757" s="7"/>
      <c r="BD757" s="7"/>
      <c r="BG757" s="7"/>
      <c r="BH757" s="7"/>
      <c r="BI757" s="7"/>
      <c r="BJ757" s="7"/>
      <c r="BK757" s="7"/>
      <c r="BL757" s="7"/>
      <c r="BM757" s="7"/>
      <c r="BP757" s="7"/>
      <c r="BQ757" s="7"/>
      <c r="BR757" s="7"/>
      <c r="BS757" s="7"/>
      <c r="BT757" s="7"/>
      <c r="BU757" s="7"/>
      <c r="BV757" s="7"/>
      <c r="BW757" s="7"/>
    </row>
    <row r="758" spans="5:75" x14ac:dyDescent="0.2"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AL758" s="7"/>
      <c r="AQ758" s="7"/>
      <c r="AR758" s="7"/>
      <c r="AS758" s="7"/>
      <c r="AT758" s="7"/>
      <c r="AU758" s="7"/>
      <c r="AV758" s="7"/>
      <c r="AX758" s="7"/>
      <c r="AY758" s="7"/>
      <c r="AZ758" s="7"/>
      <c r="BA758" s="7"/>
      <c r="BB758" s="7"/>
      <c r="BC758" s="7"/>
      <c r="BD758" s="7"/>
      <c r="BG758" s="7"/>
      <c r="BH758" s="7"/>
      <c r="BI758" s="7"/>
      <c r="BJ758" s="7"/>
      <c r="BK758" s="7"/>
      <c r="BL758" s="7"/>
      <c r="BM758" s="7"/>
      <c r="BP758" s="7"/>
      <c r="BQ758" s="7"/>
      <c r="BR758" s="7"/>
      <c r="BS758" s="7"/>
      <c r="BT758" s="7"/>
      <c r="BU758" s="7"/>
      <c r="BV758" s="7"/>
      <c r="BW758" s="7"/>
    </row>
    <row r="759" spans="5:75" x14ac:dyDescent="0.2"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AL759" s="7"/>
      <c r="AQ759" s="7"/>
      <c r="AR759" s="7"/>
      <c r="AS759" s="7"/>
      <c r="AT759" s="7"/>
      <c r="AU759" s="7"/>
      <c r="AV759" s="7"/>
      <c r="AX759" s="7"/>
      <c r="AY759" s="7"/>
      <c r="AZ759" s="7"/>
      <c r="BA759" s="7"/>
      <c r="BB759" s="7"/>
      <c r="BC759" s="7"/>
      <c r="BD759" s="7"/>
      <c r="BG759" s="7"/>
      <c r="BH759" s="7"/>
      <c r="BI759" s="7"/>
      <c r="BJ759" s="7"/>
      <c r="BK759" s="7"/>
      <c r="BL759" s="7"/>
      <c r="BM759" s="7"/>
      <c r="BP759" s="7"/>
      <c r="BQ759" s="7"/>
      <c r="BR759" s="7"/>
      <c r="BS759" s="7"/>
      <c r="BT759" s="7"/>
      <c r="BU759" s="7"/>
      <c r="BV759" s="7"/>
      <c r="BW759" s="7"/>
    </row>
    <row r="760" spans="5:75" x14ac:dyDescent="0.2"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AL760" s="7"/>
      <c r="AQ760" s="7"/>
      <c r="AR760" s="7"/>
      <c r="AS760" s="7"/>
      <c r="AT760" s="7"/>
      <c r="AU760" s="7"/>
      <c r="AV760" s="7"/>
      <c r="AX760" s="7"/>
      <c r="AY760" s="7"/>
      <c r="AZ760" s="7"/>
      <c r="BA760" s="7"/>
      <c r="BB760" s="7"/>
      <c r="BC760" s="7"/>
      <c r="BD760" s="7"/>
      <c r="BG760" s="7"/>
      <c r="BH760" s="7"/>
      <c r="BI760" s="7"/>
      <c r="BJ760" s="7"/>
      <c r="BK760" s="7"/>
      <c r="BL760" s="7"/>
      <c r="BM760" s="7"/>
      <c r="BP760" s="7"/>
      <c r="BQ760" s="7"/>
      <c r="BR760" s="7"/>
      <c r="BS760" s="7"/>
      <c r="BT760" s="7"/>
      <c r="BU760" s="7"/>
      <c r="BV760" s="7"/>
      <c r="BW760" s="7"/>
    </row>
    <row r="761" spans="5:75" x14ac:dyDescent="0.2"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AL761" s="7"/>
      <c r="AQ761" s="7"/>
      <c r="AR761" s="7"/>
      <c r="AS761" s="7"/>
      <c r="AT761" s="7"/>
      <c r="AU761" s="7"/>
      <c r="AV761" s="7"/>
      <c r="AX761" s="7"/>
      <c r="AY761" s="7"/>
      <c r="AZ761" s="7"/>
      <c r="BA761" s="7"/>
      <c r="BB761" s="7"/>
      <c r="BC761" s="7"/>
      <c r="BD761" s="7"/>
      <c r="BG761" s="7"/>
      <c r="BH761" s="7"/>
      <c r="BI761" s="7"/>
      <c r="BJ761" s="7"/>
      <c r="BK761" s="7"/>
      <c r="BL761" s="7"/>
      <c r="BM761" s="7"/>
      <c r="BP761" s="7"/>
      <c r="BQ761" s="7"/>
      <c r="BR761" s="7"/>
      <c r="BS761" s="7"/>
      <c r="BT761" s="7"/>
      <c r="BU761" s="7"/>
      <c r="BV761" s="7"/>
      <c r="BW761" s="7"/>
    </row>
    <row r="762" spans="5:75" x14ac:dyDescent="0.2"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AL762" s="7"/>
      <c r="AQ762" s="7"/>
      <c r="AR762" s="7"/>
      <c r="AS762" s="7"/>
      <c r="AT762" s="7"/>
      <c r="AU762" s="7"/>
      <c r="AV762" s="7"/>
      <c r="AX762" s="7"/>
      <c r="AY762" s="7"/>
      <c r="AZ762" s="7"/>
      <c r="BA762" s="7"/>
      <c r="BB762" s="7"/>
      <c r="BC762" s="7"/>
      <c r="BD762" s="7"/>
      <c r="BG762" s="7"/>
      <c r="BH762" s="7"/>
      <c r="BI762" s="7"/>
      <c r="BJ762" s="7"/>
      <c r="BK762" s="7"/>
      <c r="BL762" s="7"/>
      <c r="BM762" s="7"/>
      <c r="BP762" s="7"/>
      <c r="BQ762" s="7"/>
      <c r="BR762" s="7"/>
      <c r="BS762" s="7"/>
      <c r="BT762" s="7"/>
      <c r="BU762" s="7"/>
      <c r="BV762" s="7"/>
      <c r="BW762" s="7"/>
    </row>
    <row r="763" spans="5:75" x14ac:dyDescent="0.2"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AL763" s="7"/>
      <c r="AQ763" s="7"/>
      <c r="AR763" s="7"/>
      <c r="AS763" s="7"/>
      <c r="AT763" s="7"/>
      <c r="AU763" s="7"/>
      <c r="AV763" s="7"/>
      <c r="AX763" s="7"/>
      <c r="AY763" s="7"/>
      <c r="AZ763" s="7"/>
      <c r="BA763" s="7"/>
      <c r="BB763" s="7"/>
      <c r="BC763" s="7"/>
      <c r="BD763" s="7"/>
      <c r="BG763" s="7"/>
      <c r="BH763" s="7"/>
      <c r="BI763" s="7"/>
      <c r="BJ763" s="7"/>
      <c r="BK763" s="7"/>
      <c r="BL763" s="7"/>
      <c r="BM763" s="7"/>
      <c r="BP763" s="7"/>
      <c r="BQ763" s="7"/>
      <c r="BR763" s="7"/>
      <c r="BS763" s="7"/>
      <c r="BT763" s="7"/>
      <c r="BU763" s="7"/>
      <c r="BV763" s="7"/>
      <c r="BW763" s="7"/>
    </row>
    <row r="764" spans="5:75" x14ac:dyDescent="0.2"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AL764" s="7"/>
      <c r="AQ764" s="7"/>
      <c r="AR764" s="7"/>
      <c r="AS764" s="7"/>
      <c r="AT764" s="7"/>
      <c r="AU764" s="7"/>
      <c r="AV764" s="7"/>
      <c r="AX764" s="7"/>
      <c r="AY764" s="7"/>
      <c r="AZ764" s="7"/>
      <c r="BA764" s="7"/>
      <c r="BB764" s="7"/>
      <c r="BC764" s="7"/>
      <c r="BD764" s="7"/>
      <c r="BG764" s="7"/>
      <c r="BH764" s="7"/>
      <c r="BI764" s="7"/>
      <c r="BJ764" s="7"/>
      <c r="BK764" s="7"/>
      <c r="BL764" s="7"/>
      <c r="BM764" s="7"/>
      <c r="BP764" s="7"/>
      <c r="BQ764" s="7"/>
      <c r="BR764" s="7"/>
      <c r="BS764" s="7"/>
      <c r="BT764" s="7"/>
      <c r="BU764" s="7"/>
      <c r="BV764" s="7"/>
      <c r="BW764" s="7"/>
    </row>
    <row r="765" spans="5:75" x14ac:dyDescent="0.2"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AL765" s="7"/>
      <c r="AQ765" s="7"/>
      <c r="AR765" s="7"/>
      <c r="AS765" s="7"/>
      <c r="AT765" s="7"/>
      <c r="AU765" s="7"/>
      <c r="AV765" s="7"/>
      <c r="AX765" s="7"/>
      <c r="AY765" s="7"/>
      <c r="AZ765" s="7"/>
      <c r="BA765" s="7"/>
      <c r="BB765" s="7"/>
      <c r="BC765" s="7"/>
      <c r="BD765" s="7"/>
      <c r="BG765" s="7"/>
      <c r="BH765" s="7"/>
      <c r="BI765" s="7"/>
      <c r="BJ765" s="7"/>
      <c r="BK765" s="7"/>
      <c r="BL765" s="7"/>
      <c r="BM765" s="7"/>
      <c r="BP765" s="7"/>
      <c r="BQ765" s="7"/>
      <c r="BR765" s="7"/>
      <c r="BS765" s="7"/>
      <c r="BT765" s="7"/>
      <c r="BU765" s="7"/>
      <c r="BV765" s="7"/>
      <c r="BW765" s="7"/>
    </row>
    <row r="766" spans="5:75" x14ac:dyDescent="0.2"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AL766" s="7"/>
      <c r="AQ766" s="7"/>
      <c r="AR766" s="7"/>
      <c r="AS766" s="7"/>
      <c r="AT766" s="7"/>
      <c r="AU766" s="7"/>
      <c r="AV766" s="7"/>
      <c r="AX766" s="7"/>
      <c r="AY766" s="7"/>
      <c r="AZ766" s="7"/>
      <c r="BA766" s="7"/>
      <c r="BB766" s="7"/>
      <c r="BC766" s="7"/>
      <c r="BD766" s="7"/>
      <c r="BG766" s="7"/>
      <c r="BH766" s="7"/>
      <c r="BI766" s="7"/>
      <c r="BJ766" s="7"/>
      <c r="BK766" s="7"/>
      <c r="BL766" s="7"/>
      <c r="BM766" s="7"/>
      <c r="BP766" s="7"/>
      <c r="BQ766" s="7"/>
      <c r="BR766" s="7"/>
      <c r="BS766" s="7"/>
      <c r="BT766" s="7"/>
      <c r="BU766" s="7"/>
      <c r="BV766" s="7"/>
      <c r="BW766" s="7"/>
    </row>
    <row r="767" spans="5:75" x14ac:dyDescent="0.2"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AL767" s="7"/>
      <c r="AQ767" s="7"/>
      <c r="AR767" s="7"/>
      <c r="AS767" s="7"/>
      <c r="AT767" s="7"/>
      <c r="AU767" s="7"/>
      <c r="AV767" s="7"/>
      <c r="AX767" s="7"/>
      <c r="AY767" s="7"/>
      <c r="AZ767" s="7"/>
      <c r="BA767" s="7"/>
      <c r="BB767" s="7"/>
      <c r="BC767" s="7"/>
      <c r="BD767" s="7"/>
      <c r="BG767" s="7"/>
      <c r="BH767" s="7"/>
      <c r="BI767" s="7"/>
      <c r="BJ767" s="7"/>
      <c r="BK767" s="7"/>
      <c r="BL767" s="7"/>
      <c r="BM767" s="7"/>
      <c r="BP767" s="7"/>
      <c r="BQ767" s="7"/>
      <c r="BR767" s="7"/>
      <c r="BS767" s="7"/>
      <c r="BT767" s="7"/>
      <c r="BU767" s="7"/>
      <c r="BV767" s="7"/>
      <c r="BW767" s="7"/>
    </row>
    <row r="768" spans="5:75" x14ac:dyDescent="0.2"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AL768" s="7"/>
      <c r="AQ768" s="7"/>
      <c r="AR768" s="7"/>
      <c r="AS768" s="7"/>
      <c r="AT768" s="7"/>
      <c r="AU768" s="7"/>
      <c r="AV768" s="7"/>
      <c r="AX768" s="7"/>
      <c r="AY768" s="7"/>
      <c r="AZ768" s="7"/>
      <c r="BA768" s="7"/>
      <c r="BB768" s="7"/>
      <c r="BC768" s="7"/>
      <c r="BD768" s="7"/>
      <c r="BG768" s="7"/>
      <c r="BH768" s="7"/>
      <c r="BI768" s="7"/>
      <c r="BJ768" s="7"/>
      <c r="BK768" s="7"/>
      <c r="BL768" s="7"/>
      <c r="BM768" s="7"/>
      <c r="BP768" s="7"/>
      <c r="BQ768" s="7"/>
      <c r="BR768" s="7"/>
      <c r="BS768" s="7"/>
      <c r="BT768" s="7"/>
      <c r="BU768" s="7"/>
      <c r="BV768" s="7"/>
      <c r="BW768" s="7"/>
    </row>
    <row r="769" spans="5:75" x14ac:dyDescent="0.2"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AL769" s="7"/>
      <c r="AQ769" s="7"/>
      <c r="AR769" s="7"/>
      <c r="AS769" s="7"/>
      <c r="AT769" s="7"/>
      <c r="AU769" s="7"/>
      <c r="AV769" s="7"/>
      <c r="AX769" s="7"/>
      <c r="AY769" s="7"/>
      <c r="AZ769" s="7"/>
      <c r="BA769" s="7"/>
      <c r="BB769" s="7"/>
      <c r="BC769" s="7"/>
      <c r="BD769" s="7"/>
      <c r="BG769" s="7"/>
      <c r="BH769" s="7"/>
      <c r="BI769" s="7"/>
      <c r="BJ769" s="7"/>
      <c r="BK769" s="7"/>
      <c r="BL769" s="7"/>
      <c r="BM769" s="7"/>
      <c r="BP769" s="7"/>
      <c r="BQ769" s="7"/>
      <c r="BR769" s="7"/>
      <c r="BS769" s="7"/>
      <c r="BT769" s="7"/>
      <c r="BU769" s="7"/>
      <c r="BV769" s="7"/>
      <c r="BW769" s="7"/>
    </row>
    <row r="770" spans="5:75" x14ac:dyDescent="0.2"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AL770" s="7"/>
      <c r="AQ770" s="7"/>
      <c r="AR770" s="7"/>
      <c r="AS770" s="7"/>
      <c r="AT770" s="7"/>
      <c r="AU770" s="7"/>
      <c r="AV770" s="7"/>
      <c r="AX770" s="7"/>
      <c r="AY770" s="7"/>
      <c r="AZ770" s="7"/>
      <c r="BA770" s="7"/>
      <c r="BB770" s="7"/>
      <c r="BC770" s="7"/>
      <c r="BD770" s="7"/>
      <c r="BG770" s="7"/>
      <c r="BH770" s="7"/>
      <c r="BI770" s="7"/>
      <c r="BJ770" s="7"/>
      <c r="BK770" s="7"/>
      <c r="BL770" s="7"/>
      <c r="BM770" s="7"/>
      <c r="BP770" s="7"/>
      <c r="BQ770" s="7"/>
      <c r="BR770" s="7"/>
      <c r="BS770" s="7"/>
      <c r="BT770" s="7"/>
      <c r="BU770" s="7"/>
      <c r="BV770" s="7"/>
      <c r="BW770" s="7"/>
    </row>
    <row r="771" spans="5:75" x14ac:dyDescent="0.2"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AL771" s="7"/>
      <c r="AQ771" s="7"/>
      <c r="AR771" s="7"/>
      <c r="AS771" s="7"/>
      <c r="AT771" s="7"/>
      <c r="AU771" s="7"/>
      <c r="AV771" s="7"/>
      <c r="AX771" s="7"/>
      <c r="AY771" s="7"/>
      <c r="AZ771" s="7"/>
      <c r="BA771" s="7"/>
      <c r="BB771" s="7"/>
      <c r="BC771" s="7"/>
      <c r="BD771" s="7"/>
      <c r="BG771" s="7"/>
      <c r="BH771" s="7"/>
      <c r="BI771" s="7"/>
      <c r="BJ771" s="7"/>
      <c r="BK771" s="7"/>
      <c r="BL771" s="7"/>
      <c r="BM771" s="7"/>
      <c r="BP771" s="7"/>
      <c r="BQ771" s="7"/>
      <c r="BR771" s="7"/>
      <c r="BS771" s="7"/>
      <c r="BT771" s="7"/>
      <c r="BU771" s="7"/>
      <c r="BV771" s="7"/>
      <c r="BW771" s="7"/>
    </row>
    <row r="772" spans="5:75" x14ac:dyDescent="0.2"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AL772" s="7"/>
      <c r="AQ772" s="7"/>
      <c r="AR772" s="7"/>
      <c r="AS772" s="7"/>
      <c r="AT772" s="7"/>
      <c r="AU772" s="7"/>
      <c r="AV772" s="7"/>
      <c r="AX772" s="7"/>
      <c r="AY772" s="7"/>
      <c r="AZ772" s="7"/>
      <c r="BA772" s="7"/>
      <c r="BB772" s="7"/>
      <c r="BC772" s="7"/>
      <c r="BD772" s="7"/>
      <c r="BG772" s="7"/>
      <c r="BH772" s="7"/>
      <c r="BI772" s="7"/>
      <c r="BJ772" s="7"/>
      <c r="BK772" s="7"/>
      <c r="BL772" s="7"/>
      <c r="BM772" s="7"/>
      <c r="BP772" s="7"/>
      <c r="BQ772" s="7"/>
      <c r="BR772" s="7"/>
      <c r="BS772" s="7"/>
      <c r="BT772" s="7"/>
      <c r="BU772" s="7"/>
      <c r="BV772" s="7"/>
      <c r="BW772" s="7"/>
    </row>
    <row r="773" spans="5:75" x14ac:dyDescent="0.2"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AL773" s="7"/>
      <c r="AQ773" s="7"/>
      <c r="AR773" s="7"/>
      <c r="AS773" s="7"/>
      <c r="AT773" s="7"/>
      <c r="AU773" s="7"/>
      <c r="AV773" s="7"/>
      <c r="AX773" s="7"/>
      <c r="AY773" s="7"/>
      <c r="AZ773" s="7"/>
      <c r="BA773" s="7"/>
      <c r="BB773" s="7"/>
      <c r="BC773" s="7"/>
      <c r="BD773" s="7"/>
      <c r="BG773" s="7"/>
      <c r="BH773" s="7"/>
      <c r="BI773" s="7"/>
      <c r="BJ773" s="7"/>
      <c r="BK773" s="7"/>
      <c r="BL773" s="7"/>
      <c r="BM773" s="7"/>
      <c r="BP773" s="7"/>
      <c r="BQ773" s="7"/>
      <c r="BR773" s="7"/>
      <c r="BS773" s="7"/>
      <c r="BT773" s="7"/>
      <c r="BU773" s="7"/>
      <c r="BV773" s="7"/>
      <c r="BW773" s="7"/>
    </row>
    <row r="774" spans="5:75" x14ac:dyDescent="0.2"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AL774" s="7"/>
      <c r="AQ774" s="7"/>
      <c r="AR774" s="7"/>
      <c r="AS774" s="7"/>
      <c r="AT774" s="7"/>
      <c r="AU774" s="7"/>
      <c r="AV774" s="7"/>
      <c r="AX774" s="7"/>
      <c r="AY774" s="7"/>
      <c r="AZ774" s="7"/>
      <c r="BA774" s="7"/>
      <c r="BB774" s="7"/>
      <c r="BC774" s="7"/>
      <c r="BD774" s="7"/>
      <c r="BG774" s="7"/>
      <c r="BH774" s="7"/>
      <c r="BI774" s="7"/>
      <c r="BJ774" s="7"/>
      <c r="BK774" s="7"/>
      <c r="BL774" s="7"/>
      <c r="BM774" s="7"/>
      <c r="BP774" s="7"/>
      <c r="BQ774" s="7"/>
      <c r="BR774" s="7"/>
      <c r="BS774" s="7"/>
      <c r="BT774" s="7"/>
      <c r="BU774" s="7"/>
      <c r="BV774" s="7"/>
      <c r="BW774" s="7"/>
    </row>
    <row r="775" spans="5:75" x14ac:dyDescent="0.2"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AL775" s="7"/>
      <c r="AQ775" s="7"/>
      <c r="AR775" s="7"/>
      <c r="AS775" s="7"/>
      <c r="AT775" s="7"/>
      <c r="AU775" s="7"/>
      <c r="AV775" s="7"/>
      <c r="AX775" s="7"/>
      <c r="AY775" s="7"/>
      <c r="AZ775" s="7"/>
      <c r="BA775" s="7"/>
      <c r="BB775" s="7"/>
      <c r="BC775" s="7"/>
      <c r="BD775" s="7"/>
      <c r="BG775" s="7"/>
      <c r="BH775" s="7"/>
      <c r="BI775" s="7"/>
      <c r="BJ775" s="7"/>
      <c r="BK775" s="7"/>
      <c r="BL775" s="7"/>
      <c r="BM775" s="7"/>
      <c r="BP775" s="7"/>
      <c r="BQ775" s="7"/>
      <c r="BR775" s="7"/>
      <c r="BS775" s="7"/>
      <c r="BT775" s="7"/>
      <c r="BU775" s="7"/>
      <c r="BV775" s="7"/>
      <c r="BW775" s="7"/>
    </row>
    <row r="776" spans="5:75" x14ac:dyDescent="0.2"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AL776" s="7"/>
      <c r="AQ776" s="7"/>
      <c r="AR776" s="7"/>
      <c r="AS776" s="7"/>
      <c r="AT776" s="7"/>
      <c r="AU776" s="7"/>
      <c r="AV776" s="7"/>
      <c r="AX776" s="7"/>
      <c r="AY776" s="7"/>
      <c r="AZ776" s="7"/>
      <c r="BA776" s="7"/>
      <c r="BB776" s="7"/>
      <c r="BC776" s="7"/>
      <c r="BD776" s="7"/>
      <c r="BG776" s="7"/>
      <c r="BH776" s="7"/>
      <c r="BI776" s="7"/>
      <c r="BJ776" s="7"/>
      <c r="BK776" s="7"/>
      <c r="BL776" s="7"/>
      <c r="BM776" s="7"/>
      <c r="BP776" s="7"/>
      <c r="BQ776" s="7"/>
      <c r="BR776" s="7"/>
      <c r="BS776" s="7"/>
      <c r="BT776" s="7"/>
      <c r="BU776" s="7"/>
      <c r="BV776" s="7"/>
      <c r="BW776" s="7"/>
    </row>
    <row r="777" spans="5:75" x14ac:dyDescent="0.2"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AL777" s="7"/>
      <c r="AQ777" s="7"/>
      <c r="AR777" s="7"/>
      <c r="AS777" s="7"/>
      <c r="AT777" s="7"/>
      <c r="AU777" s="7"/>
      <c r="AV777" s="7"/>
      <c r="AX777" s="7"/>
      <c r="AY777" s="7"/>
      <c r="AZ777" s="7"/>
      <c r="BA777" s="7"/>
      <c r="BB777" s="7"/>
      <c r="BC777" s="7"/>
      <c r="BD777" s="7"/>
      <c r="BG777" s="7"/>
      <c r="BH777" s="7"/>
      <c r="BI777" s="7"/>
      <c r="BJ777" s="7"/>
      <c r="BK777" s="7"/>
      <c r="BL777" s="7"/>
      <c r="BM777" s="7"/>
      <c r="BP777" s="7"/>
      <c r="BQ777" s="7"/>
      <c r="BR777" s="7"/>
      <c r="BS777" s="7"/>
      <c r="BT777" s="7"/>
      <c r="BU777" s="7"/>
      <c r="BV777" s="7"/>
      <c r="BW777" s="7"/>
    </row>
    <row r="778" spans="5:75" x14ac:dyDescent="0.2"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AL778" s="7"/>
      <c r="AQ778" s="7"/>
      <c r="AR778" s="7"/>
      <c r="AS778" s="7"/>
      <c r="AT778" s="7"/>
      <c r="AU778" s="7"/>
      <c r="AV778" s="7"/>
      <c r="AX778" s="7"/>
      <c r="AY778" s="7"/>
      <c r="AZ778" s="7"/>
      <c r="BA778" s="7"/>
      <c r="BB778" s="7"/>
      <c r="BC778" s="7"/>
      <c r="BD778" s="7"/>
      <c r="BG778" s="7"/>
      <c r="BH778" s="7"/>
      <c r="BI778" s="7"/>
      <c r="BJ778" s="7"/>
      <c r="BK778" s="7"/>
      <c r="BL778" s="7"/>
      <c r="BM778" s="7"/>
      <c r="BP778" s="7"/>
      <c r="BQ778" s="7"/>
      <c r="BR778" s="7"/>
      <c r="BS778" s="7"/>
      <c r="BT778" s="7"/>
      <c r="BU778" s="7"/>
      <c r="BV778" s="7"/>
      <c r="BW778" s="7"/>
    </row>
    <row r="779" spans="5:75" x14ac:dyDescent="0.2"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AL779" s="7"/>
      <c r="AQ779" s="7"/>
      <c r="AR779" s="7"/>
      <c r="AS779" s="7"/>
      <c r="AT779" s="7"/>
      <c r="AU779" s="7"/>
      <c r="AV779" s="7"/>
      <c r="AX779" s="7"/>
      <c r="AY779" s="7"/>
      <c r="AZ779" s="7"/>
      <c r="BA779" s="7"/>
      <c r="BB779" s="7"/>
      <c r="BC779" s="7"/>
      <c r="BD779" s="7"/>
      <c r="BG779" s="7"/>
      <c r="BH779" s="7"/>
      <c r="BI779" s="7"/>
      <c r="BJ779" s="7"/>
      <c r="BK779" s="7"/>
      <c r="BL779" s="7"/>
      <c r="BM779" s="7"/>
      <c r="BP779" s="7"/>
      <c r="BQ779" s="7"/>
      <c r="BR779" s="7"/>
      <c r="BS779" s="7"/>
      <c r="BT779" s="7"/>
      <c r="BU779" s="7"/>
      <c r="BV779" s="7"/>
      <c r="BW779" s="7"/>
    </row>
    <row r="780" spans="5:75" x14ac:dyDescent="0.2"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AL780" s="7"/>
      <c r="AQ780" s="7"/>
      <c r="AR780" s="7"/>
      <c r="AS780" s="7"/>
      <c r="AT780" s="7"/>
      <c r="AU780" s="7"/>
      <c r="AV780" s="7"/>
      <c r="AX780" s="7"/>
      <c r="AY780" s="7"/>
      <c r="AZ780" s="7"/>
      <c r="BA780" s="7"/>
      <c r="BB780" s="7"/>
      <c r="BC780" s="7"/>
      <c r="BD780" s="7"/>
      <c r="BG780" s="7"/>
      <c r="BH780" s="7"/>
      <c r="BI780" s="7"/>
      <c r="BJ780" s="7"/>
      <c r="BK780" s="7"/>
      <c r="BL780" s="7"/>
      <c r="BM780" s="7"/>
      <c r="BP780" s="7"/>
      <c r="BQ780" s="7"/>
      <c r="BR780" s="7"/>
      <c r="BS780" s="7"/>
      <c r="BT780" s="7"/>
      <c r="BU780" s="7"/>
      <c r="BV780" s="7"/>
      <c r="BW780" s="7"/>
    </row>
    <row r="781" spans="5:75" x14ac:dyDescent="0.2"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AL781" s="7"/>
      <c r="AQ781" s="7"/>
      <c r="AR781" s="7"/>
      <c r="AS781" s="7"/>
      <c r="AT781" s="7"/>
      <c r="AU781" s="7"/>
      <c r="AV781" s="7"/>
      <c r="AX781" s="7"/>
      <c r="AY781" s="7"/>
      <c r="AZ781" s="7"/>
      <c r="BA781" s="7"/>
      <c r="BB781" s="7"/>
      <c r="BC781" s="7"/>
      <c r="BD781" s="7"/>
      <c r="BG781" s="7"/>
      <c r="BH781" s="7"/>
      <c r="BI781" s="7"/>
      <c r="BJ781" s="7"/>
      <c r="BK781" s="7"/>
      <c r="BL781" s="7"/>
      <c r="BM781" s="7"/>
      <c r="BP781" s="7"/>
      <c r="BQ781" s="7"/>
      <c r="BR781" s="7"/>
      <c r="BS781" s="7"/>
      <c r="BT781" s="7"/>
      <c r="BU781" s="7"/>
      <c r="BV781" s="7"/>
      <c r="BW781" s="7"/>
    </row>
    <row r="782" spans="5:75" x14ac:dyDescent="0.2"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AL782" s="7"/>
      <c r="AQ782" s="7"/>
      <c r="AR782" s="7"/>
      <c r="AS782" s="7"/>
      <c r="AT782" s="7"/>
      <c r="AU782" s="7"/>
      <c r="AV782" s="7"/>
      <c r="AX782" s="7"/>
      <c r="AY782" s="7"/>
      <c r="AZ782" s="7"/>
      <c r="BA782" s="7"/>
      <c r="BB782" s="7"/>
      <c r="BC782" s="7"/>
      <c r="BD782" s="7"/>
      <c r="BG782" s="7"/>
      <c r="BH782" s="7"/>
      <c r="BI782" s="7"/>
      <c r="BJ782" s="7"/>
      <c r="BK782" s="7"/>
      <c r="BL782" s="7"/>
      <c r="BM782" s="7"/>
      <c r="BP782" s="7"/>
      <c r="BQ782" s="7"/>
      <c r="BR782" s="7"/>
      <c r="BS782" s="7"/>
      <c r="BT782" s="7"/>
      <c r="BU782" s="7"/>
      <c r="BV782" s="7"/>
      <c r="BW782" s="7"/>
    </row>
    <row r="783" spans="5:75" x14ac:dyDescent="0.2"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AL783" s="7"/>
      <c r="AQ783" s="7"/>
      <c r="AR783" s="7"/>
      <c r="AS783" s="7"/>
      <c r="AT783" s="7"/>
      <c r="AU783" s="7"/>
      <c r="AV783" s="7"/>
      <c r="AX783" s="7"/>
      <c r="AY783" s="7"/>
      <c r="AZ783" s="7"/>
      <c r="BA783" s="7"/>
      <c r="BB783" s="7"/>
      <c r="BC783" s="7"/>
      <c r="BD783" s="7"/>
      <c r="BG783" s="7"/>
      <c r="BH783" s="7"/>
      <c r="BI783" s="7"/>
      <c r="BJ783" s="7"/>
      <c r="BK783" s="7"/>
      <c r="BL783" s="7"/>
      <c r="BM783" s="7"/>
      <c r="BP783" s="7"/>
      <c r="BQ783" s="7"/>
      <c r="BR783" s="7"/>
      <c r="BS783" s="7"/>
      <c r="BT783" s="7"/>
      <c r="BU783" s="7"/>
      <c r="BV783" s="7"/>
      <c r="BW783" s="7"/>
    </row>
    <row r="784" spans="5:75" x14ac:dyDescent="0.2"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AL784" s="7"/>
      <c r="AQ784" s="7"/>
      <c r="AR784" s="7"/>
      <c r="AS784" s="7"/>
      <c r="AT784" s="7"/>
      <c r="AU784" s="7"/>
      <c r="AV784" s="7"/>
      <c r="AX784" s="7"/>
      <c r="AY784" s="7"/>
      <c r="AZ784" s="7"/>
      <c r="BA784" s="7"/>
      <c r="BB784" s="7"/>
      <c r="BC784" s="7"/>
      <c r="BD784" s="7"/>
      <c r="BG784" s="7"/>
      <c r="BH784" s="7"/>
      <c r="BI784" s="7"/>
      <c r="BJ784" s="7"/>
      <c r="BK784" s="7"/>
      <c r="BL784" s="7"/>
      <c r="BM784" s="7"/>
      <c r="BP784" s="7"/>
      <c r="BQ784" s="7"/>
      <c r="BR784" s="7"/>
      <c r="BS784" s="7"/>
      <c r="BT784" s="7"/>
      <c r="BU784" s="7"/>
      <c r="BV784" s="7"/>
      <c r="BW784" s="7"/>
    </row>
    <row r="785" spans="5:75" x14ac:dyDescent="0.2"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AL785" s="7"/>
      <c r="AQ785" s="7"/>
      <c r="AR785" s="7"/>
      <c r="AS785" s="7"/>
      <c r="AT785" s="7"/>
      <c r="AU785" s="7"/>
      <c r="AV785" s="7"/>
      <c r="AX785" s="7"/>
      <c r="AY785" s="7"/>
      <c r="AZ785" s="7"/>
      <c r="BA785" s="7"/>
      <c r="BB785" s="7"/>
      <c r="BC785" s="7"/>
      <c r="BD785" s="7"/>
      <c r="BG785" s="7"/>
      <c r="BH785" s="7"/>
      <c r="BI785" s="7"/>
      <c r="BJ785" s="7"/>
      <c r="BK785" s="7"/>
      <c r="BL785" s="7"/>
      <c r="BM785" s="7"/>
      <c r="BP785" s="7"/>
      <c r="BQ785" s="7"/>
      <c r="BR785" s="7"/>
      <c r="BS785" s="7"/>
      <c r="BT785" s="7"/>
      <c r="BU785" s="7"/>
      <c r="BV785" s="7"/>
      <c r="BW785" s="7"/>
    </row>
    <row r="786" spans="5:75" x14ac:dyDescent="0.2"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AL786" s="7"/>
      <c r="AQ786" s="7"/>
      <c r="AR786" s="7"/>
      <c r="AS786" s="7"/>
      <c r="AT786" s="7"/>
      <c r="AU786" s="7"/>
      <c r="AV786" s="7"/>
      <c r="AX786" s="7"/>
      <c r="AY786" s="7"/>
      <c r="AZ786" s="7"/>
      <c r="BA786" s="7"/>
      <c r="BB786" s="7"/>
      <c r="BC786" s="7"/>
      <c r="BD786" s="7"/>
      <c r="BG786" s="7"/>
      <c r="BH786" s="7"/>
      <c r="BI786" s="7"/>
      <c r="BJ786" s="7"/>
      <c r="BK786" s="7"/>
      <c r="BL786" s="7"/>
      <c r="BM786" s="7"/>
      <c r="BP786" s="7"/>
      <c r="BQ786" s="7"/>
      <c r="BR786" s="7"/>
      <c r="BS786" s="7"/>
      <c r="BT786" s="7"/>
      <c r="BU786" s="7"/>
      <c r="BV786" s="7"/>
      <c r="BW786" s="7"/>
    </row>
    <row r="787" spans="5:75" x14ac:dyDescent="0.2"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AL787" s="7"/>
      <c r="AQ787" s="7"/>
      <c r="AR787" s="7"/>
      <c r="AS787" s="7"/>
      <c r="AT787" s="7"/>
      <c r="AU787" s="7"/>
      <c r="AV787" s="7"/>
      <c r="AX787" s="7"/>
      <c r="AY787" s="7"/>
      <c r="AZ787" s="7"/>
      <c r="BA787" s="7"/>
      <c r="BB787" s="7"/>
      <c r="BC787" s="7"/>
      <c r="BD787" s="7"/>
      <c r="BG787" s="7"/>
      <c r="BH787" s="7"/>
      <c r="BI787" s="7"/>
      <c r="BJ787" s="7"/>
      <c r="BK787" s="7"/>
      <c r="BL787" s="7"/>
      <c r="BM787" s="7"/>
      <c r="BP787" s="7"/>
      <c r="BQ787" s="7"/>
      <c r="BR787" s="7"/>
      <c r="BS787" s="7"/>
      <c r="BT787" s="7"/>
      <c r="BU787" s="7"/>
      <c r="BV787" s="7"/>
      <c r="BW787" s="7"/>
    </row>
    <row r="788" spans="5:75" x14ac:dyDescent="0.2"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AL788" s="7"/>
      <c r="AQ788" s="7"/>
      <c r="AR788" s="7"/>
      <c r="AS788" s="7"/>
      <c r="AT788" s="7"/>
      <c r="AU788" s="7"/>
      <c r="AV788" s="7"/>
      <c r="AX788" s="7"/>
      <c r="AY788" s="7"/>
      <c r="AZ788" s="7"/>
      <c r="BA788" s="7"/>
      <c r="BB788" s="7"/>
      <c r="BC788" s="7"/>
      <c r="BD788" s="7"/>
      <c r="BG788" s="7"/>
      <c r="BH788" s="7"/>
      <c r="BI788" s="7"/>
      <c r="BJ788" s="7"/>
      <c r="BK788" s="7"/>
      <c r="BL788" s="7"/>
      <c r="BM788" s="7"/>
      <c r="BP788" s="7"/>
      <c r="BQ788" s="7"/>
      <c r="BR788" s="7"/>
      <c r="BS788" s="7"/>
      <c r="BT788" s="7"/>
      <c r="BU788" s="7"/>
      <c r="BV788" s="7"/>
      <c r="BW788" s="7"/>
    </row>
    <row r="789" spans="5:75" x14ac:dyDescent="0.2"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AL789" s="7"/>
      <c r="AQ789" s="7"/>
      <c r="AR789" s="7"/>
      <c r="AS789" s="7"/>
      <c r="AT789" s="7"/>
      <c r="AU789" s="7"/>
      <c r="AV789" s="7"/>
      <c r="AX789" s="7"/>
      <c r="AY789" s="7"/>
      <c r="AZ789" s="7"/>
      <c r="BA789" s="7"/>
      <c r="BB789" s="7"/>
      <c r="BC789" s="7"/>
      <c r="BD789" s="7"/>
      <c r="BG789" s="7"/>
      <c r="BH789" s="7"/>
      <c r="BI789" s="7"/>
      <c r="BJ789" s="7"/>
      <c r="BK789" s="7"/>
      <c r="BL789" s="7"/>
      <c r="BM789" s="7"/>
      <c r="BP789" s="7"/>
      <c r="BQ789" s="7"/>
      <c r="BR789" s="7"/>
      <c r="BS789" s="7"/>
      <c r="BT789" s="7"/>
      <c r="BU789" s="7"/>
      <c r="BV789" s="7"/>
      <c r="BW789" s="7"/>
    </row>
    <row r="790" spans="5:75" x14ac:dyDescent="0.2"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AL790" s="7"/>
      <c r="AQ790" s="7"/>
      <c r="AR790" s="7"/>
      <c r="AS790" s="7"/>
      <c r="AT790" s="7"/>
      <c r="AU790" s="7"/>
      <c r="AV790" s="7"/>
      <c r="AX790" s="7"/>
      <c r="AY790" s="7"/>
      <c r="AZ790" s="7"/>
      <c r="BA790" s="7"/>
      <c r="BB790" s="7"/>
      <c r="BC790" s="7"/>
      <c r="BD790" s="7"/>
      <c r="BG790" s="7"/>
      <c r="BH790" s="7"/>
      <c r="BI790" s="7"/>
      <c r="BJ790" s="7"/>
      <c r="BK790" s="7"/>
      <c r="BL790" s="7"/>
      <c r="BM790" s="7"/>
      <c r="BP790" s="7"/>
      <c r="BQ790" s="7"/>
      <c r="BR790" s="7"/>
      <c r="BS790" s="7"/>
      <c r="BT790" s="7"/>
      <c r="BU790" s="7"/>
      <c r="BV790" s="7"/>
      <c r="BW790" s="7"/>
    </row>
    <row r="791" spans="5:75" x14ac:dyDescent="0.2"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AL791" s="7"/>
      <c r="AQ791" s="7"/>
      <c r="AR791" s="7"/>
      <c r="AS791" s="7"/>
      <c r="AT791" s="7"/>
      <c r="AU791" s="7"/>
      <c r="AV791" s="7"/>
      <c r="AX791" s="7"/>
      <c r="AY791" s="7"/>
      <c r="AZ791" s="7"/>
      <c r="BA791" s="7"/>
      <c r="BB791" s="7"/>
      <c r="BC791" s="7"/>
      <c r="BD791" s="7"/>
      <c r="BG791" s="7"/>
      <c r="BH791" s="7"/>
      <c r="BI791" s="7"/>
      <c r="BJ791" s="7"/>
      <c r="BK791" s="7"/>
      <c r="BL791" s="7"/>
      <c r="BM791" s="7"/>
      <c r="BP791" s="7"/>
      <c r="BQ791" s="7"/>
      <c r="BR791" s="7"/>
      <c r="BS791" s="7"/>
      <c r="BT791" s="7"/>
      <c r="BU791" s="7"/>
      <c r="BV791" s="7"/>
      <c r="BW791" s="7"/>
    </row>
    <row r="792" spans="5:75" x14ac:dyDescent="0.2"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AL792" s="7"/>
      <c r="AQ792" s="7"/>
      <c r="AR792" s="7"/>
      <c r="AS792" s="7"/>
      <c r="AT792" s="7"/>
      <c r="AU792" s="7"/>
      <c r="AV792" s="7"/>
      <c r="AX792" s="7"/>
      <c r="AY792" s="7"/>
      <c r="AZ792" s="7"/>
      <c r="BA792" s="7"/>
      <c r="BB792" s="7"/>
      <c r="BC792" s="7"/>
      <c r="BD792" s="7"/>
      <c r="BG792" s="7"/>
      <c r="BH792" s="7"/>
      <c r="BI792" s="7"/>
      <c r="BJ792" s="7"/>
      <c r="BK792" s="7"/>
      <c r="BL792" s="7"/>
      <c r="BM792" s="7"/>
      <c r="BP792" s="7"/>
      <c r="BQ792" s="7"/>
      <c r="BR792" s="7"/>
      <c r="BS792" s="7"/>
      <c r="BT792" s="7"/>
      <c r="BU792" s="7"/>
      <c r="BV792" s="7"/>
      <c r="BW792" s="7"/>
    </row>
    <row r="793" spans="5:75" x14ac:dyDescent="0.2"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AL793" s="7"/>
      <c r="AQ793" s="7"/>
      <c r="AR793" s="7"/>
      <c r="AS793" s="7"/>
      <c r="AT793" s="7"/>
      <c r="AU793" s="7"/>
      <c r="AV793" s="7"/>
      <c r="AX793" s="7"/>
      <c r="AY793" s="7"/>
      <c r="AZ793" s="7"/>
      <c r="BA793" s="7"/>
      <c r="BB793" s="7"/>
      <c r="BC793" s="7"/>
      <c r="BD793" s="7"/>
      <c r="BG793" s="7"/>
      <c r="BH793" s="7"/>
      <c r="BI793" s="7"/>
      <c r="BJ793" s="7"/>
      <c r="BK793" s="7"/>
      <c r="BL793" s="7"/>
      <c r="BM793" s="7"/>
      <c r="BP793" s="7"/>
      <c r="BQ793" s="7"/>
      <c r="BR793" s="7"/>
      <c r="BS793" s="7"/>
      <c r="BT793" s="7"/>
      <c r="BU793" s="7"/>
      <c r="BV793" s="7"/>
      <c r="BW793" s="7"/>
    </row>
    <row r="794" spans="5:75" x14ac:dyDescent="0.2"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AL794" s="7"/>
      <c r="AQ794" s="7"/>
      <c r="AR794" s="7"/>
      <c r="AS794" s="7"/>
      <c r="AT794" s="7"/>
      <c r="AU794" s="7"/>
      <c r="AV794" s="7"/>
      <c r="AX794" s="7"/>
      <c r="AY794" s="7"/>
      <c r="AZ794" s="7"/>
      <c r="BA794" s="7"/>
      <c r="BB794" s="7"/>
      <c r="BC794" s="7"/>
      <c r="BD794" s="7"/>
      <c r="BG794" s="7"/>
      <c r="BH794" s="7"/>
      <c r="BI794" s="7"/>
      <c r="BJ794" s="7"/>
      <c r="BK794" s="7"/>
      <c r="BL794" s="7"/>
      <c r="BM794" s="7"/>
      <c r="BP794" s="7"/>
      <c r="BQ794" s="7"/>
      <c r="BR794" s="7"/>
      <c r="BS794" s="7"/>
      <c r="BT794" s="7"/>
      <c r="BU794" s="7"/>
      <c r="BV794" s="7"/>
      <c r="BW794" s="7"/>
    </row>
    <row r="795" spans="5:75" x14ac:dyDescent="0.2"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AL795" s="7"/>
      <c r="AQ795" s="7"/>
      <c r="AR795" s="7"/>
      <c r="AS795" s="7"/>
      <c r="AT795" s="7"/>
      <c r="AU795" s="7"/>
      <c r="AV795" s="7"/>
      <c r="AX795" s="7"/>
      <c r="AY795" s="7"/>
      <c r="AZ795" s="7"/>
      <c r="BA795" s="7"/>
      <c r="BB795" s="7"/>
      <c r="BC795" s="7"/>
      <c r="BD795" s="7"/>
      <c r="BG795" s="7"/>
      <c r="BH795" s="7"/>
      <c r="BI795" s="7"/>
      <c r="BJ795" s="7"/>
      <c r="BK795" s="7"/>
      <c r="BL795" s="7"/>
      <c r="BM795" s="7"/>
      <c r="BP795" s="7"/>
      <c r="BQ795" s="7"/>
      <c r="BR795" s="7"/>
      <c r="BS795" s="7"/>
      <c r="BT795" s="7"/>
      <c r="BU795" s="7"/>
      <c r="BV795" s="7"/>
      <c r="BW795" s="7"/>
    </row>
    <row r="796" spans="5:75" x14ac:dyDescent="0.2"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AL796" s="7"/>
      <c r="AQ796" s="7"/>
      <c r="AR796" s="7"/>
      <c r="AS796" s="7"/>
      <c r="AT796" s="7"/>
      <c r="AU796" s="7"/>
      <c r="AV796" s="7"/>
      <c r="AX796" s="7"/>
      <c r="AY796" s="7"/>
      <c r="AZ796" s="7"/>
      <c r="BA796" s="7"/>
      <c r="BB796" s="7"/>
      <c r="BC796" s="7"/>
      <c r="BD796" s="7"/>
      <c r="BG796" s="7"/>
      <c r="BH796" s="7"/>
      <c r="BI796" s="7"/>
      <c r="BJ796" s="7"/>
      <c r="BK796" s="7"/>
      <c r="BL796" s="7"/>
      <c r="BM796" s="7"/>
      <c r="BP796" s="7"/>
      <c r="BQ796" s="7"/>
      <c r="BR796" s="7"/>
      <c r="BS796" s="7"/>
      <c r="BT796" s="7"/>
      <c r="BU796" s="7"/>
      <c r="BV796" s="7"/>
      <c r="BW796" s="7"/>
    </row>
    <row r="797" spans="5:75" x14ac:dyDescent="0.2"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AL797" s="7"/>
      <c r="AQ797" s="7"/>
      <c r="AR797" s="7"/>
      <c r="AS797" s="7"/>
      <c r="AT797" s="7"/>
      <c r="AU797" s="7"/>
      <c r="AV797" s="7"/>
      <c r="AX797" s="7"/>
      <c r="AY797" s="7"/>
      <c r="AZ797" s="7"/>
      <c r="BA797" s="7"/>
      <c r="BB797" s="7"/>
      <c r="BC797" s="7"/>
      <c r="BD797" s="7"/>
      <c r="BG797" s="7"/>
      <c r="BH797" s="7"/>
      <c r="BI797" s="7"/>
      <c r="BJ797" s="7"/>
      <c r="BK797" s="7"/>
      <c r="BL797" s="7"/>
      <c r="BM797" s="7"/>
      <c r="BP797" s="7"/>
      <c r="BQ797" s="7"/>
      <c r="BR797" s="7"/>
      <c r="BS797" s="7"/>
      <c r="BT797" s="7"/>
      <c r="BU797" s="7"/>
      <c r="BV797" s="7"/>
      <c r="BW797" s="7"/>
    </row>
    <row r="798" spans="5:75" x14ac:dyDescent="0.2"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AL798" s="7"/>
      <c r="AQ798" s="7"/>
      <c r="AR798" s="7"/>
      <c r="AS798" s="7"/>
      <c r="AT798" s="7"/>
      <c r="AU798" s="7"/>
      <c r="AV798" s="7"/>
      <c r="AX798" s="7"/>
      <c r="AY798" s="7"/>
      <c r="AZ798" s="7"/>
      <c r="BA798" s="7"/>
      <c r="BB798" s="7"/>
      <c r="BC798" s="7"/>
      <c r="BD798" s="7"/>
      <c r="BG798" s="7"/>
      <c r="BH798" s="7"/>
      <c r="BI798" s="7"/>
      <c r="BJ798" s="7"/>
      <c r="BK798" s="7"/>
      <c r="BL798" s="7"/>
      <c r="BM798" s="7"/>
      <c r="BP798" s="7"/>
      <c r="BQ798" s="7"/>
      <c r="BR798" s="7"/>
      <c r="BS798" s="7"/>
      <c r="BT798" s="7"/>
      <c r="BU798" s="7"/>
      <c r="BV798" s="7"/>
      <c r="BW798" s="7"/>
    </row>
    <row r="799" spans="5:75" x14ac:dyDescent="0.2"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AL799" s="7"/>
      <c r="AQ799" s="7"/>
      <c r="AR799" s="7"/>
      <c r="AS799" s="7"/>
      <c r="AT799" s="7"/>
      <c r="AU799" s="7"/>
      <c r="AV799" s="7"/>
      <c r="AX799" s="7"/>
      <c r="AY799" s="7"/>
      <c r="AZ799" s="7"/>
      <c r="BA799" s="7"/>
      <c r="BB799" s="7"/>
      <c r="BC799" s="7"/>
      <c r="BD799" s="7"/>
      <c r="BG799" s="7"/>
      <c r="BH799" s="7"/>
      <c r="BI799" s="7"/>
      <c r="BJ799" s="7"/>
      <c r="BK799" s="7"/>
      <c r="BL799" s="7"/>
      <c r="BM799" s="7"/>
      <c r="BP799" s="7"/>
      <c r="BQ799" s="7"/>
      <c r="BR799" s="7"/>
      <c r="BS799" s="7"/>
      <c r="BT799" s="7"/>
      <c r="BU799" s="7"/>
      <c r="BV799" s="7"/>
      <c r="BW799" s="7"/>
    </row>
    <row r="800" spans="5:75" x14ac:dyDescent="0.2"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AL800" s="7"/>
      <c r="AQ800" s="7"/>
      <c r="AR800" s="7"/>
      <c r="AS800" s="7"/>
      <c r="AT800" s="7"/>
      <c r="AU800" s="7"/>
      <c r="AV800" s="7"/>
      <c r="AX800" s="7"/>
      <c r="AY800" s="7"/>
      <c r="AZ800" s="7"/>
      <c r="BA800" s="7"/>
      <c r="BB800" s="7"/>
      <c r="BC800" s="7"/>
      <c r="BD800" s="7"/>
      <c r="BG800" s="7"/>
      <c r="BH800" s="7"/>
      <c r="BI800" s="7"/>
      <c r="BJ800" s="7"/>
      <c r="BK800" s="7"/>
      <c r="BL800" s="7"/>
      <c r="BM800" s="7"/>
      <c r="BP800" s="7"/>
      <c r="BQ800" s="7"/>
      <c r="BR800" s="7"/>
      <c r="BS800" s="7"/>
      <c r="BT800" s="7"/>
      <c r="BU800" s="7"/>
      <c r="BV800" s="7"/>
      <c r="BW800" s="7"/>
    </row>
    <row r="801" spans="5:75" x14ac:dyDescent="0.2"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AL801" s="7"/>
      <c r="AQ801" s="7"/>
      <c r="AR801" s="7"/>
      <c r="AS801" s="7"/>
      <c r="AT801" s="7"/>
      <c r="AU801" s="7"/>
      <c r="AV801" s="7"/>
      <c r="AX801" s="7"/>
      <c r="AY801" s="7"/>
      <c r="AZ801" s="7"/>
      <c r="BA801" s="7"/>
      <c r="BB801" s="7"/>
      <c r="BC801" s="7"/>
      <c r="BD801" s="7"/>
      <c r="BG801" s="7"/>
      <c r="BH801" s="7"/>
      <c r="BI801" s="7"/>
      <c r="BJ801" s="7"/>
      <c r="BK801" s="7"/>
      <c r="BL801" s="7"/>
      <c r="BM801" s="7"/>
      <c r="BP801" s="7"/>
      <c r="BQ801" s="7"/>
      <c r="BR801" s="7"/>
      <c r="BS801" s="7"/>
      <c r="BT801" s="7"/>
      <c r="BU801" s="7"/>
      <c r="BV801" s="7"/>
      <c r="BW801" s="7"/>
    </row>
    <row r="802" spans="5:75" x14ac:dyDescent="0.2"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AL802" s="7"/>
      <c r="AQ802" s="7"/>
      <c r="AR802" s="7"/>
      <c r="AS802" s="7"/>
      <c r="AT802" s="7"/>
      <c r="AU802" s="7"/>
      <c r="AV802" s="7"/>
      <c r="AX802" s="7"/>
      <c r="AY802" s="7"/>
      <c r="AZ802" s="7"/>
      <c r="BA802" s="7"/>
      <c r="BB802" s="7"/>
      <c r="BC802" s="7"/>
      <c r="BD802" s="7"/>
      <c r="BG802" s="7"/>
      <c r="BH802" s="7"/>
      <c r="BI802" s="7"/>
      <c r="BJ802" s="7"/>
      <c r="BK802" s="7"/>
      <c r="BL802" s="7"/>
      <c r="BM802" s="7"/>
      <c r="BP802" s="7"/>
      <c r="BQ802" s="7"/>
      <c r="BR802" s="7"/>
      <c r="BS802" s="7"/>
      <c r="BT802" s="7"/>
      <c r="BU802" s="7"/>
      <c r="BV802" s="7"/>
      <c r="BW802" s="7"/>
    </row>
    <row r="803" spans="5:75" x14ac:dyDescent="0.2"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AL803" s="7"/>
      <c r="AQ803" s="7"/>
      <c r="AR803" s="7"/>
      <c r="AS803" s="7"/>
      <c r="AT803" s="7"/>
      <c r="AU803" s="7"/>
      <c r="AV803" s="7"/>
      <c r="AX803" s="7"/>
      <c r="AY803" s="7"/>
      <c r="AZ803" s="7"/>
      <c r="BA803" s="7"/>
      <c r="BB803" s="7"/>
      <c r="BC803" s="7"/>
      <c r="BD803" s="7"/>
      <c r="BG803" s="7"/>
      <c r="BH803" s="7"/>
      <c r="BI803" s="7"/>
      <c r="BJ803" s="7"/>
      <c r="BK803" s="7"/>
      <c r="BL803" s="7"/>
      <c r="BM803" s="7"/>
      <c r="BP803" s="7"/>
      <c r="BQ803" s="7"/>
      <c r="BR803" s="7"/>
      <c r="BS803" s="7"/>
      <c r="BT803" s="7"/>
      <c r="BU803" s="7"/>
      <c r="BV803" s="7"/>
      <c r="BW803" s="7"/>
    </row>
    <row r="804" spans="5:75" x14ac:dyDescent="0.2"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AL804" s="7"/>
      <c r="AQ804" s="7"/>
      <c r="AR804" s="7"/>
      <c r="AS804" s="7"/>
      <c r="AT804" s="7"/>
      <c r="AU804" s="7"/>
      <c r="AV804" s="7"/>
      <c r="AX804" s="7"/>
      <c r="AY804" s="7"/>
      <c r="AZ804" s="7"/>
      <c r="BA804" s="7"/>
      <c r="BB804" s="7"/>
      <c r="BC804" s="7"/>
      <c r="BD804" s="7"/>
      <c r="BG804" s="7"/>
      <c r="BH804" s="7"/>
      <c r="BI804" s="7"/>
      <c r="BJ804" s="7"/>
      <c r="BK804" s="7"/>
      <c r="BL804" s="7"/>
      <c r="BM804" s="7"/>
      <c r="BP804" s="7"/>
      <c r="BQ804" s="7"/>
      <c r="BR804" s="7"/>
      <c r="BS804" s="7"/>
      <c r="BT804" s="7"/>
      <c r="BU804" s="7"/>
      <c r="BV804" s="7"/>
      <c r="BW804" s="7"/>
    </row>
    <row r="805" spans="5:75" x14ac:dyDescent="0.2"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AL805" s="7"/>
      <c r="AQ805" s="7"/>
      <c r="AR805" s="7"/>
      <c r="AS805" s="7"/>
      <c r="AT805" s="7"/>
      <c r="AU805" s="7"/>
      <c r="AV805" s="7"/>
      <c r="AX805" s="7"/>
      <c r="AY805" s="7"/>
      <c r="AZ805" s="7"/>
      <c r="BA805" s="7"/>
      <c r="BB805" s="7"/>
      <c r="BC805" s="7"/>
      <c r="BD805" s="7"/>
      <c r="BG805" s="7"/>
      <c r="BH805" s="7"/>
      <c r="BI805" s="7"/>
      <c r="BJ805" s="7"/>
      <c r="BK805" s="7"/>
      <c r="BL805" s="7"/>
      <c r="BM805" s="7"/>
      <c r="BP805" s="7"/>
      <c r="BQ805" s="7"/>
      <c r="BR805" s="7"/>
      <c r="BS805" s="7"/>
      <c r="BT805" s="7"/>
      <c r="BU805" s="7"/>
      <c r="BV805" s="7"/>
      <c r="BW805" s="7"/>
    </row>
    <row r="806" spans="5:75" x14ac:dyDescent="0.2"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AL806" s="7"/>
      <c r="AQ806" s="7"/>
      <c r="AR806" s="7"/>
      <c r="AS806" s="7"/>
      <c r="AT806" s="7"/>
      <c r="AU806" s="7"/>
      <c r="AV806" s="7"/>
      <c r="AX806" s="7"/>
      <c r="AY806" s="7"/>
      <c r="AZ806" s="7"/>
      <c r="BA806" s="7"/>
      <c r="BB806" s="7"/>
      <c r="BC806" s="7"/>
      <c r="BD806" s="7"/>
      <c r="BG806" s="7"/>
      <c r="BH806" s="7"/>
      <c r="BI806" s="7"/>
      <c r="BJ806" s="7"/>
      <c r="BK806" s="7"/>
      <c r="BL806" s="7"/>
      <c r="BM806" s="7"/>
      <c r="BP806" s="7"/>
      <c r="BQ806" s="7"/>
      <c r="BR806" s="7"/>
      <c r="BS806" s="7"/>
      <c r="BT806" s="7"/>
      <c r="BU806" s="7"/>
      <c r="BV806" s="7"/>
      <c r="BW806" s="7"/>
    </row>
    <row r="807" spans="5:75" x14ac:dyDescent="0.2"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AL807" s="7"/>
      <c r="AQ807" s="7"/>
      <c r="AR807" s="7"/>
      <c r="AS807" s="7"/>
      <c r="AT807" s="7"/>
      <c r="AU807" s="7"/>
      <c r="AV807" s="7"/>
      <c r="AX807" s="7"/>
      <c r="AY807" s="7"/>
      <c r="AZ807" s="7"/>
      <c r="BA807" s="7"/>
      <c r="BB807" s="7"/>
      <c r="BC807" s="7"/>
      <c r="BD807" s="7"/>
      <c r="BG807" s="7"/>
      <c r="BH807" s="7"/>
      <c r="BI807" s="7"/>
      <c r="BJ807" s="7"/>
      <c r="BK807" s="7"/>
      <c r="BL807" s="7"/>
      <c r="BM807" s="7"/>
      <c r="BP807" s="7"/>
      <c r="BQ807" s="7"/>
      <c r="BR807" s="7"/>
      <c r="BS807" s="7"/>
      <c r="BT807" s="7"/>
      <c r="BU807" s="7"/>
      <c r="BV807" s="7"/>
      <c r="BW807" s="7"/>
    </row>
    <row r="808" spans="5:75" x14ac:dyDescent="0.2"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AL808" s="7"/>
      <c r="AQ808" s="7"/>
      <c r="AR808" s="7"/>
      <c r="AS808" s="7"/>
      <c r="AT808" s="7"/>
      <c r="AU808" s="7"/>
      <c r="AV808" s="7"/>
      <c r="AX808" s="7"/>
      <c r="AY808" s="7"/>
      <c r="AZ808" s="7"/>
      <c r="BA808" s="7"/>
      <c r="BB808" s="7"/>
      <c r="BC808" s="7"/>
      <c r="BD808" s="7"/>
      <c r="BG808" s="7"/>
      <c r="BH808" s="7"/>
      <c r="BI808" s="7"/>
      <c r="BJ808" s="7"/>
      <c r="BK808" s="7"/>
      <c r="BL808" s="7"/>
      <c r="BM808" s="7"/>
      <c r="BP808" s="7"/>
      <c r="BQ808" s="7"/>
      <c r="BR808" s="7"/>
      <c r="BS808" s="7"/>
      <c r="BT808" s="7"/>
      <c r="BU808" s="7"/>
      <c r="BV808" s="7"/>
      <c r="BW808" s="7"/>
    </row>
    <row r="809" spans="5:75" x14ac:dyDescent="0.2"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AL809" s="7"/>
      <c r="AQ809" s="7"/>
      <c r="AR809" s="7"/>
      <c r="AS809" s="7"/>
      <c r="AT809" s="7"/>
      <c r="AU809" s="7"/>
      <c r="AV809" s="7"/>
      <c r="AX809" s="7"/>
      <c r="AY809" s="7"/>
      <c r="AZ809" s="7"/>
      <c r="BA809" s="7"/>
      <c r="BB809" s="7"/>
      <c r="BC809" s="7"/>
      <c r="BD809" s="7"/>
      <c r="BG809" s="7"/>
      <c r="BH809" s="7"/>
      <c r="BI809" s="7"/>
      <c r="BJ809" s="7"/>
      <c r="BK809" s="7"/>
      <c r="BL809" s="7"/>
      <c r="BM809" s="7"/>
      <c r="BP809" s="7"/>
      <c r="BQ809" s="7"/>
      <c r="BR809" s="7"/>
      <c r="BS809" s="7"/>
      <c r="BT809" s="7"/>
      <c r="BU809" s="7"/>
      <c r="BV809" s="7"/>
      <c r="BW809" s="7"/>
    </row>
    <row r="810" spans="5:75" x14ac:dyDescent="0.2"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AL810" s="7"/>
      <c r="AQ810" s="7"/>
      <c r="AR810" s="7"/>
      <c r="AS810" s="7"/>
      <c r="AT810" s="7"/>
      <c r="AU810" s="7"/>
      <c r="AV810" s="7"/>
      <c r="AX810" s="7"/>
      <c r="AY810" s="7"/>
      <c r="AZ810" s="7"/>
      <c r="BA810" s="7"/>
      <c r="BB810" s="7"/>
      <c r="BC810" s="7"/>
      <c r="BD810" s="7"/>
      <c r="BG810" s="7"/>
      <c r="BH810" s="7"/>
      <c r="BI810" s="7"/>
      <c r="BJ810" s="7"/>
      <c r="BK810" s="7"/>
      <c r="BL810" s="7"/>
      <c r="BM810" s="7"/>
      <c r="BP810" s="7"/>
      <c r="BQ810" s="7"/>
      <c r="BR810" s="7"/>
      <c r="BS810" s="7"/>
      <c r="BT810" s="7"/>
      <c r="BU810" s="7"/>
      <c r="BV810" s="7"/>
      <c r="BW810" s="7"/>
    </row>
    <row r="811" spans="5:75" x14ac:dyDescent="0.2"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AL811" s="7"/>
      <c r="AQ811" s="7"/>
      <c r="AR811" s="7"/>
      <c r="AS811" s="7"/>
      <c r="AT811" s="7"/>
      <c r="AU811" s="7"/>
      <c r="AV811" s="7"/>
      <c r="AX811" s="7"/>
      <c r="AY811" s="7"/>
      <c r="AZ811" s="7"/>
      <c r="BA811" s="7"/>
      <c r="BB811" s="7"/>
      <c r="BC811" s="7"/>
      <c r="BD811" s="7"/>
      <c r="BG811" s="7"/>
      <c r="BH811" s="7"/>
      <c r="BI811" s="7"/>
      <c r="BJ811" s="7"/>
      <c r="BK811" s="7"/>
      <c r="BL811" s="7"/>
      <c r="BM811" s="7"/>
      <c r="BP811" s="7"/>
      <c r="BQ811" s="7"/>
      <c r="BR811" s="7"/>
      <c r="BS811" s="7"/>
      <c r="BT811" s="7"/>
      <c r="BU811" s="7"/>
      <c r="BV811" s="7"/>
      <c r="BW811" s="7"/>
    </row>
    <row r="812" spans="5:75" x14ac:dyDescent="0.2"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AL812" s="7"/>
      <c r="AQ812" s="7"/>
      <c r="AR812" s="7"/>
      <c r="AS812" s="7"/>
      <c r="AT812" s="7"/>
      <c r="AU812" s="7"/>
      <c r="AV812" s="7"/>
      <c r="AX812" s="7"/>
      <c r="AY812" s="7"/>
      <c r="AZ812" s="7"/>
      <c r="BA812" s="7"/>
      <c r="BB812" s="7"/>
      <c r="BC812" s="7"/>
      <c r="BD812" s="7"/>
      <c r="BG812" s="7"/>
      <c r="BH812" s="7"/>
      <c r="BI812" s="7"/>
      <c r="BJ812" s="7"/>
      <c r="BK812" s="7"/>
      <c r="BL812" s="7"/>
      <c r="BM812" s="7"/>
      <c r="BP812" s="7"/>
      <c r="BQ812" s="7"/>
      <c r="BR812" s="7"/>
      <c r="BS812" s="7"/>
      <c r="BT812" s="7"/>
      <c r="BU812" s="7"/>
      <c r="BV812" s="7"/>
      <c r="BW812" s="7"/>
    </row>
    <row r="813" spans="5:75" x14ac:dyDescent="0.2"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AL813" s="7"/>
      <c r="AQ813" s="7"/>
      <c r="AR813" s="7"/>
      <c r="AS813" s="7"/>
      <c r="AT813" s="7"/>
      <c r="AU813" s="7"/>
      <c r="AV813" s="7"/>
      <c r="AX813" s="7"/>
      <c r="AY813" s="7"/>
      <c r="AZ813" s="7"/>
      <c r="BA813" s="7"/>
      <c r="BB813" s="7"/>
      <c r="BC813" s="7"/>
      <c r="BD813" s="7"/>
      <c r="BG813" s="7"/>
      <c r="BH813" s="7"/>
      <c r="BI813" s="7"/>
      <c r="BJ813" s="7"/>
      <c r="BK813" s="7"/>
      <c r="BL813" s="7"/>
      <c r="BM813" s="7"/>
      <c r="BP813" s="7"/>
      <c r="BQ813" s="7"/>
      <c r="BR813" s="7"/>
      <c r="BS813" s="7"/>
      <c r="BT813" s="7"/>
      <c r="BU813" s="7"/>
      <c r="BV813" s="7"/>
      <c r="BW813" s="7"/>
    </row>
    <row r="814" spans="5:75" x14ac:dyDescent="0.2"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AL814" s="7"/>
      <c r="AQ814" s="7"/>
      <c r="AR814" s="7"/>
      <c r="AS814" s="7"/>
      <c r="AT814" s="7"/>
      <c r="AU814" s="7"/>
      <c r="AV814" s="7"/>
      <c r="AX814" s="7"/>
      <c r="AY814" s="7"/>
      <c r="AZ814" s="7"/>
      <c r="BA814" s="7"/>
      <c r="BB814" s="7"/>
      <c r="BC814" s="7"/>
      <c r="BD814" s="7"/>
      <c r="BG814" s="7"/>
      <c r="BH814" s="7"/>
      <c r="BI814" s="7"/>
      <c r="BJ814" s="7"/>
      <c r="BK814" s="7"/>
      <c r="BL814" s="7"/>
      <c r="BM814" s="7"/>
      <c r="BP814" s="7"/>
      <c r="BQ814" s="7"/>
      <c r="BR814" s="7"/>
      <c r="BS814" s="7"/>
      <c r="BT814" s="7"/>
      <c r="BU814" s="7"/>
      <c r="BV814" s="7"/>
      <c r="BW814" s="7"/>
    </row>
    <row r="815" spans="5:75" x14ac:dyDescent="0.2"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AL815" s="7"/>
      <c r="AQ815" s="7"/>
      <c r="AR815" s="7"/>
      <c r="AS815" s="7"/>
      <c r="AT815" s="7"/>
      <c r="AU815" s="7"/>
      <c r="AV815" s="7"/>
      <c r="AX815" s="7"/>
      <c r="AY815" s="7"/>
      <c r="AZ815" s="7"/>
      <c r="BA815" s="7"/>
      <c r="BB815" s="7"/>
      <c r="BC815" s="7"/>
      <c r="BD815" s="7"/>
      <c r="BG815" s="7"/>
      <c r="BH815" s="7"/>
      <c r="BI815" s="7"/>
      <c r="BJ815" s="7"/>
      <c r="BK815" s="7"/>
      <c r="BL815" s="7"/>
      <c r="BM815" s="7"/>
      <c r="BP815" s="7"/>
      <c r="BQ815" s="7"/>
      <c r="BR815" s="7"/>
      <c r="BS815" s="7"/>
      <c r="BT815" s="7"/>
      <c r="BU815" s="7"/>
      <c r="BV815" s="7"/>
      <c r="BW815" s="7"/>
    </row>
    <row r="816" spans="5:75" x14ac:dyDescent="0.2"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AL816" s="7"/>
      <c r="AQ816" s="7"/>
      <c r="AR816" s="7"/>
      <c r="AS816" s="7"/>
      <c r="AT816" s="7"/>
      <c r="AU816" s="7"/>
      <c r="AV816" s="7"/>
      <c r="AX816" s="7"/>
      <c r="AY816" s="7"/>
      <c r="AZ816" s="7"/>
      <c r="BA816" s="7"/>
      <c r="BB816" s="7"/>
      <c r="BC816" s="7"/>
      <c r="BD816" s="7"/>
      <c r="BG816" s="7"/>
      <c r="BH816" s="7"/>
      <c r="BI816" s="7"/>
      <c r="BJ816" s="7"/>
      <c r="BK816" s="7"/>
      <c r="BL816" s="7"/>
      <c r="BM816" s="7"/>
      <c r="BP816" s="7"/>
      <c r="BQ816" s="7"/>
      <c r="BR816" s="7"/>
      <c r="BS816" s="7"/>
      <c r="BT816" s="7"/>
      <c r="BU816" s="7"/>
      <c r="BV816" s="7"/>
      <c r="BW816" s="7"/>
    </row>
    <row r="817" spans="5:75" x14ac:dyDescent="0.2"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AL817" s="7"/>
      <c r="AQ817" s="7"/>
      <c r="AR817" s="7"/>
      <c r="AS817" s="7"/>
      <c r="AT817" s="7"/>
      <c r="AU817" s="7"/>
      <c r="AV817" s="7"/>
      <c r="AX817" s="7"/>
      <c r="AY817" s="7"/>
      <c r="AZ817" s="7"/>
      <c r="BA817" s="7"/>
      <c r="BB817" s="7"/>
      <c r="BC817" s="7"/>
      <c r="BD817" s="7"/>
      <c r="BG817" s="7"/>
      <c r="BH817" s="7"/>
      <c r="BI817" s="7"/>
      <c r="BJ817" s="7"/>
      <c r="BK817" s="7"/>
      <c r="BL817" s="7"/>
      <c r="BM817" s="7"/>
      <c r="BP817" s="7"/>
      <c r="BQ817" s="7"/>
      <c r="BR817" s="7"/>
      <c r="BS817" s="7"/>
      <c r="BT817" s="7"/>
      <c r="BU817" s="7"/>
      <c r="BV817" s="7"/>
      <c r="BW817" s="7"/>
    </row>
    <row r="818" spans="5:75" x14ac:dyDescent="0.2"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AL818" s="7"/>
      <c r="AQ818" s="7"/>
      <c r="AR818" s="7"/>
      <c r="AS818" s="7"/>
      <c r="AT818" s="7"/>
      <c r="AU818" s="7"/>
      <c r="AV818" s="7"/>
      <c r="AX818" s="7"/>
      <c r="AY818" s="7"/>
      <c r="AZ818" s="7"/>
      <c r="BA818" s="7"/>
      <c r="BB818" s="7"/>
      <c r="BC818" s="7"/>
      <c r="BD818" s="7"/>
      <c r="BG818" s="7"/>
      <c r="BH818" s="7"/>
      <c r="BI818" s="7"/>
      <c r="BJ818" s="7"/>
      <c r="BK818" s="7"/>
      <c r="BL818" s="7"/>
      <c r="BM818" s="7"/>
      <c r="BP818" s="7"/>
      <c r="BQ818" s="7"/>
      <c r="BR818" s="7"/>
      <c r="BS818" s="7"/>
      <c r="BT818" s="7"/>
      <c r="BU818" s="7"/>
      <c r="BV818" s="7"/>
      <c r="BW818" s="7"/>
    </row>
    <row r="819" spans="5:75" x14ac:dyDescent="0.2"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AL819" s="7"/>
      <c r="AQ819" s="7"/>
      <c r="AR819" s="7"/>
      <c r="AS819" s="7"/>
      <c r="AT819" s="7"/>
      <c r="AU819" s="7"/>
      <c r="AV819" s="7"/>
      <c r="AX819" s="7"/>
      <c r="AY819" s="7"/>
      <c r="AZ819" s="7"/>
      <c r="BA819" s="7"/>
      <c r="BB819" s="7"/>
      <c r="BC819" s="7"/>
      <c r="BD819" s="7"/>
      <c r="BG819" s="7"/>
      <c r="BH819" s="7"/>
      <c r="BI819" s="7"/>
      <c r="BJ819" s="7"/>
      <c r="BK819" s="7"/>
      <c r="BL819" s="7"/>
      <c r="BM819" s="7"/>
      <c r="BP819" s="7"/>
      <c r="BQ819" s="7"/>
      <c r="BR819" s="7"/>
      <c r="BS819" s="7"/>
      <c r="BT819" s="7"/>
      <c r="BU819" s="7"/>
      <c r="BV819" s="7"/>
      <c r="BW819" s="7"/>
    </row>
    <row r="820" spans="5:75" x14ac:dyDescent="0.2"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AL820" s="7"/>
      <c r="AQ820" s="7"/>
      <c r="AR820" s="7"/>
      <c r="AS820" s="7"/>
      <c r="AT820" s="7"/>
      <c r="AU820" s="7"/>
      <c r="AV820" s="7"/>
      <c r="AX820" s="7"/>
      <c r="AY820" s="7"/>
      <c r="AZ820" s="7"/>
      <c r="BA820" s="7"/>
      <c r="BB820" s="7"/>
      <c r="BC820" s="7"/>
      <c r="BD820" s="7"/>
      <c r="BG820" s="7"/>
      <c r="BH820" s="7"/>
      <c r="BI820" s="7"/>
      <c r="BJ820" s="7"/>
      <c r="BK820" s="7"/>
      <c r="BL820" s="7"/>
      <c r="BM820" s="7"/>
      <c r="BP820" s="7"/>
      <c r="BQ820" s="7"/>
      <c r="BR820" s="7"/>
      <c r="BS820" s="7"/>
      <c r="BT820" s="7"/>
      <c r="BU820" s="7"/>
      <c r="BV820" s="7"/>
      <c r="BW820" s="7"/>
    </row>
    <row r="821" spans="5:75" x14ac:dyDescent="0.2"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AL821" s="7"/>
      <c r="AQ821" s="7"/>
      <c r="AR821" s="7"/>
      <c r="AS821" s="7"/>
      <c r="AT821" s="7"/>
      <c r="AU821" s="7"/>
      <c r="AV821" s="7"/>
      <c r="AX821" s="7"/>
      <c r="AY821" s="7"/>
      <c r="AZ821" s="7"/>
      <c r="BA821" s="7"/>
      <c r="BB821" s="7"/>
      <c r="BC821" s="7"/>
      <c r="BD821" s="7"/>
      <c r="BG821" s="7"/>
      <c r="BH821" s="7"/>
      <c r="BI821" s="7"/>
      <c r="BJ821" s="7"/>
      <c r="BK821" s="7"/>
      <c r="BL821" s="7"/>
      <c r="BM821" s="7"/>
      <c r="BP821" s="7"/>
      <c r="BQ821" s="7"/>
      <c r="BR821" s="7"/>
      <c r="BS821" s="7"/>
      <c r="BT821" s="7"/>
      <c r="BU821" s="7"/>
      <c r="BV821" s="7"/>
      <c r="BW821" s="7"/>
    </row>
    <row r="822" spans="5:75" x14ac:dyDescent="0.2"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AL822" s="7"/>
      <c r="AQ822" s="7"/>
      <c r="AR822" s="7"/>
      <c r="AS822" s="7"/>
      <c r="AT822" s="7"/>
      <c r="AU822" s="7"/>
      <c r="AV822" s="7"/>
      <c r="AX822" s="7"/>
      <c r="AY822" s="7"/>
      <c r="AZ822" s="7"/>
      <c r="BA822" s="7"/>
      <c r="BB822" s="7"/>
      <c r="BC822" s="7"/>
      <c r="BD822" s="7"/>
      <c r="BG822" s="7"/>
      <c r="BH822" s="7"/>
      <c r="BI822" s="7"/>
      <c r="BJ822" s="7"/>
      <c r="BK822" s="7"/>
      <c r="BL822" s="7"/>
      <c r="BM822" s="7"/>
      <c r="BP822" s="7"/>
      <c r="BQ822" s="7"/>
      <c r="BR822" s="7"/>
      <c r="BS822" s="7"/>
      <c r="BT822" s="7"/>
      <c r="BU822" s="7"/>
      <c r="BV822" s="7"/>
      <c r="BW822" s="7"/>
    </row>
    <row r="823" spans="5:75" x14ac:dyDescent="0.2"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AL823" s="7"/>
      <c r="AQ823" s="7"/>
      <c r="AR823" s="7"/>
      <c r="AS823" s="7"/>
      <c r="AT823" s="7"/>
      <c r="AU823" s="7"/>
      <c r="AV823" s="7"/>
      <c r="AX823" s="7"/>
      <c r="AY823" s="7"/>
      <c r="AZ823" s="7"/>
      <c r="BA823" s="7"/>
      <c r="BB823" s="7"/>
      <c r="BC823" s="7"/>
      <c r="BD823" s="7"/>
      <c r="BG823" s="7"/>
      <c r="BH823" s="7"/>
      <c r="BI823" s="7"/>
      <c r="BJ823" s="7"/>
      <c r="BK823" s="7"/>
      <c r="BL823" s="7"/>
      <c r="BM823" s="7"/>
      <c r="BP823" s="7"/>
      <c r="BQ823" s="7"/>
      <c r="BR823" s="7"/>
      <c r="BS823" s="7"/>
      <c r="BT823" s="7"/>
      <c r="BU823" s="7"/>
      <c r="BV823" s="7"/>
      <c r="BW823" s="7"/>
    </row>
    <row r="824" spans="5:75" x14ac:dyDescent="0.2"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AL824" s="7"/>
      <c r="AQ824" s="7"/>
      <c r="AR824" s="7"/>
      <c r="AS824" s="7"/>
      <c r="AT824" s="7"/>
      <c r="AU824" s="7"/>
      <c r="AV824" s="7"/>
      <c r="AX824" s="7"/>
      <c r="AY824" s="7"/>
      <c r="AZ824" s="7"/>
      <c r="BA824" s="7"/>
      <c r="BB824" s="7"/>
      <c r="BC824" s="7"/>
      <c r="BD824" s="7"/>
      <c r="BG824" s="7"/>
      <c r="BH824" s="7"/>
      <c r="BI824" s="7"/>
      <c r="BJ824" s="7"/>
      <c r="BK824" s="7"/>
      <c r="BL824" s="7"/>
      <c r="BM824" s="7"/>
      <c r="BP824" s="7"/>
      <c r="BQ824" s="7"/>
      <c r="BR824" s="7"/>
      <c r="BS824" s="7"/>
      <c r="BT824" s="7"/>
      <c r="BU824" s="7"/>
      <c r="BV824" s="7"/>
      <c r="BW824" s="7"/>
    </row>
    <row r="825" spans="5:75" x14ac:dyDescent="0.2"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AL825" s="7"/>
      <c r="AQ825" s="7"/>
      <c r="AR825" s="7"/>
      <c r="AS825" s="7"/>
      <c r="AT825" s="7"/>
      <c r="AU825" s="7"/>
      <c r="AV825" s="7"/>
      <c r="AX825" s="7"/>
      <c r="AY825" s="7"/>
      <c r="AZ825" s="7"/>
      <c r="BA825" s="7"/>
      <c r="BB825" s="7"/>
      <c r="BC825" s="7"/>
      <c r="BD825" s="7"/>
      <c r="BG825" s="7"/>
      <c r="BH825" s="7"/>
      <c r="BI825" s="7"/>
      <c r="BJ825" s="7"/>
      <c r="BK825" s="7"/>
      <c r="BL825" s="7"/>
      <c r="BM825" s="7"/>
      <c r="BP825" s="7"/>
      <c r="BQ825" s="7"/>
      <c r="BR825" s="7"/>
      <c r="BS825" s="7"/>
      <c r="BT825" s="7"/>
      <c r="BU825" s="7"/>
      <c r="BV825" s="7"/>
      <c r="BW825" s="7"/>
    </row>
    <row r="826" spans="5:75" x14ac:dyDescent="0.2"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AL826" s="7"/>
      <c r="AQ826" s="7"/>
      <c r="AR826" s="7"/>
      <c r="AS826" s="7"/>
      <c r="AT826" s="7"/>
      <c r="AU826" s="7"/>
      <c r="AV826" s="7"/>
      <c r="AX826" s="7"/>
      <c r="AY826" s="7"/>
      <c r="AZ826" s="7"/>
      <c r="BA826" s="7"/>
      <c r="BB826" s="7"/>
      <c r="BC826" s="7"/>
      <c r="BD826" s="7"/>
      <c r="BG826" s="7"/>
      <c r="BH826" s="7"/>
      <c r="BI826" s="7"/>
      <c r="BJ826" s="7"/>
      <c r="BK826" s="7"/>
      <c r="BL826" s="7"/>
      <c r="BM826" s="7"/>
      <c r="BP826" s="7"/>
      <c r="BQ826" s="7"/>
      <c r="BR826" s="7"/>
      <c r="BS826" s="7"/>
      <c r="BT826" s="7"/>
      <c r="BU826" s="7"/>
      <c r="BV826" s="7"/>
      <c r="BW826" s="7"/>
    </row>
    <row r="827" spans="5:75" x14ac:dyDescent="0.2"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AL827" s="7"/>
      <c r="AQ827" s="7"/>
      <c r="AR827" s="7"/>
      <c r="AS827" s="7"/>
      <c r="AT827" s="7"/>
      <c r="AU827" s="7"/>
      <c r="AV827" s="7"/>
      <c r="AX827" s="7"/>
      <c r="AY827" s="7"/>
      <c r="AZ827" s="7"/>
      <c r="BA827" s="7"/>
      <c r="BB827" s="7"/>
      <c r="BC827" s="7"/>
      <c r="BD827" s="7"/>
      <c r="BG827" s="7"/>
      <c r="BH827" s="7"/>
      <c r="BI827" s="7"/>
      <c r="BJ827" s="7"/>
      <c r="BK827" s="7"/>
      <c r="BL827" s="7"/>
      <c r="BM827" s="7"/>
      <c r="BP827" s="7"/>
      <c r="BQ827" s="7"/>
      <c r="BR827" s="7"/>
      <c r="BS827" s="7"/>
      <c r="BT827" s="7"/>
      <c r="BU827" s="7"/>
      <c r="BV827" s="7"/>
      <c r="BW827" s="7"/>
    </row>
    <row r="828" spans="5:75" x14ac:dyDescent="0.2"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AL828" s="7"/>
      <c r="AQ828" s="7"/>
      <c r="AR828" s="7"/>
      <c r="AS828" s="7"/>
      <c r="AT828" s="7"/>
      <c r="AU828" s="7"/>
      <c r="AV828" s="7"/>
      <c r="AX828" s="7"/>
      <c r="AY828" s="7"/>
      <c r="AZ828" s="7"/>
      <c r="BA828" s="7"/>
      <c r="BB828" s="7"/>
      <c r="BC828" s="7"/>
      <c r="BD828" s="7"/>
      <c r="BG828" s="7"/>
      <c r="BH828" s="7"/>
      <c r="BI828" s="7"/>
      <c r="BJ828" s="7"/>
      <c r="BK828" s="7"/>
      <c r="BL828" s="7"/>
      <c r="BM828" s="7"/>
      <c r="BP828" s="7"/>
      <c r="BQ828" s="7"/>
      <c r="BR828" s="7"/>
      <c r="BS828" s="7"/>
      <c r="BT828" s="7"/>
      <c r="BU828" s="7"/>
      <c r="BV828" s="7"/>
      <c r="BW828" s="7"/>
    </row>
    <row r="829" spans="5:75" x14ac:dyDescent="0.2"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AL829" s="7"/>
      <c r="AQ829" s="7"/>
      <c r="AR829" s="7"/>
      <c r="AS829" s="7"/>
      <c r="AT829" s="7"/>
      <c r="AU829" s="7"/>
      <c r="AV829" s="7"/>
      <c r="AX829" s="7"/>
      <c r="AY829" s="7"/>
      <c r="AZ829" s="7"/>
      <c r="BA829" s="7"/>
      <c r="BB829" s="7"/>
      <c r="BC829" s="7"/>
      <c r="BD829" s="7"/>
      <c r="BG829" s="7"/>
      <c r="BH829" s="7"/>
      <c r="BI829" s="7"/>
      <c r="BJ829" s="7"/>
      <c r="BK829" s="7"/>
      <c r="BL829" s="7"/>
      <c r="BM829" s="7"/>
      <c r="BP829" s="7"/>
      <c r="BQ829" s="7"/>
      <c r="BR829" s="7"/>
      <c r="BS829" s="7"/>
      <c r="BT829" s="7"/>
      <c r="BU829" s="7"/>
      <c r="BV829" s="7"/>
      <c r="BW829" s="7"/>
    </row>
    <row r="830" spans="5:75" x14ac:dyDescent="0.2"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AL830" s="7"/>
      <c r="AQ830" s="7"/>
      <c r="AR830" s="7"/>
      <c r="AS830" s="7"/>
      <c r="AT830" s="7"/>
      <c r="AU830" s="7"/>
      <c r="AV830" s="7"/>
      <c r="AX830" s="7"/>
      <c r="AY830" s="7"/>
      <c r="AZ830" s="7"/>
      <c r="BA830" s="7"/>
      <c r="BB830" s="7"/>
      <c r="BC830" s="7"/>
      <c r="BD830" s="7"/>
      <c r="BG830" s="7"/>
      <c r="BH830" s="7"/>
      <c r="BI830" s="7"/>
      <c r="BJ830" s="7"/>
      <c r="BK830" s="7"/>
      <c r="BL830" s="7"/>
      <c r="BM830" s="7"/>
      <c r="BP830" s="7"/>
      <c r="BQ830" s="7"/>
      <c r="BR830" s="7"/>
      <c r="BS830" s="7"/>
      <c r="BT830" s="7"/>
      <c r="BU830" s="7"/>
      <c r="BV830" s="7"/>
      <c r="BW830" s="7"/>
    </row>
    <row r="831" spans="5:75" x14ac:dyDescent="0.2"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AL831" s="7"/>
      <c r="AQ831" s="7"/>
      <c r="AR831" s="7"/>
      <c r="AS831" s="7"/>
      <c r="AT831" s="7"/>
      <c r="AU831" s="7"/>
      <c r="AV831" s="7"/>
      <c r="AX831" s="7"/>
      <c r="AY831" s="7"/>
      <c r="AZ831" s="7"/>
      <c r="BA831" s="7"/>
      <c r="BB831" s="7"/>
      <c r="BC831" s="7"/>
      <c r="BD831" s="7"/>
      <c r="BG831" s="7"/>
      <c r="BH831" s="7"/>
      <c r="BI831" s="7"/>
      <c r="BJ831" s="7"/>
      <c r="BK831" s="7"/>
      <c r="BL831" s="7"/>
      <c r="BM831" s="7"/>
      <c r="BP831" s="7"/>
      <c r="BQ831" s="7"/>
      <c r="BR831" s="7"/>
      <c r="BS831" s="7"/>
      <c r="BT831" s="7"/>
      <c r="BU831" s="7"/>
      <c r="BV831" s="7"/>
      <c r="BW831" s="7"/>
    </row>
    <row r="832" spans="5:75" x14ac:dyDescent="0.2"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AL832" s="7"/>
      <c r="AQ832" s="7"/>
      <c r="AR832" s="7"/>
      <c r="AS832" s="7"/>
      <c r="AT832" s="7"/>
      <c r="AU832" s="7"/>
      <c r="AV832" s="7"/>
      <c r="AX832" s="7"/>
      <c r="AY832" s="7"/>
      <c r="AZ832" s="7"/>
      <c r="BA832" s="7"/>
      <c r="BB832" s="7"/>
      <c r="BC832" s="7"/>
      <c r="BD832" s="7"/>
      <c r="BG832" s="7"/>
      <c r="BH832" s="7"/>
      <c r="BI832" s="7"/>
      <c r="BJ832" s="7"/>
      <c r="BK832" s="7"/>
      <c r="BL832" s="7"/>
      <c r="BM832" s="7"/>
      <c r="BP832" s="7"/>
      <c r="BQ832" s="7"/>
      <c r="BR832" s="7"/>
      <c r="BS832" s="7"/>
      <c r="BT832" s="7"/>
      <c r="BU832" s="7"/>
      <c r="BV832" s="7"/>
      <c r="BW832" s="7"/>
    </row>
    <row r="833" spans="5:75" x14ac:dyDescent="0.2"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AL833" s="7"/>
      <c r="AQ833" s="7"/>
      <c r="AR833" s="7"/>
      <c r="AS833" s="7"/>
      <c r="AT833" s="7"/>
      <c r="AU833" s="7"/>
      <c r="AV833" s="7"/>
      <c r="AX833" s="7"/>
      <c r="AY833" s="7"/>
      <c r="AZ833" s="7"/>
      <c r="BA833" s="7"/>
      <c r="BB833" s="7"/>
      <c r="BC833" s="7"/>
      <c r="BD833" s="7"/>
      <c r="BG833" s="7"/>
      <c r="BH833" s="7"/>
      <c r="BI833" s="7"/>
      <c r="BJ833" s="7"/>
      <c r="BK833" s="7"/>
      <c r="BL833" s="7"/>
      <c r="BM833" s="7"/>
      <c r="BP833" s="7"/>
      <c r="BQ833" s="7"/>
      <c r="BR833" s="7"/>
      <c r="BS833" s="7"/>
      <c r="BT833" s="7"/>
      <c r="BU833" s="7"/>
      <c r="BV833" s="7"/>
      <c r="BW833" s="7"/>
    </row>
    <row r="834" spans="5:75" x14ac:dyDescent="0.2"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AL834" s="7"/>
      <c r="AQ834" s="7"/>
      <c r="AR834" s="7"/>
      <c r="AS834" s="7"/>
      <c r="AT834" s="7"/>
      <c r="AU834" s="7"/>
      <c r="AV834" s="7"/>
      <c r="AX834" s="7"/>
      <c r="AY834" s="7"/>
      <c r="AZ834" s="7"/>
      <c r="BA834" s="7"/>
      <c r="BB834" s="7"/>
      <c r="BC834" s="7"/>
      <c r="BD834" s="7"/>
      <c r="BG834" s="7"/>
      <c r="BH834" s="7"/>
      <c r="BI834" s="7"/>
      <c r="BJ834" s="7"/>
      <c r="BK834" s="7"/>
      <c r="BL834" s="7"/>
      <c r="BM834" s="7"/>
      <c r="BP834" s="7"/>
      <c r="BQ834" s="7"/>
      <c r="BR834" s="7"/>
      <c r="BS834" s="7"/>
      <c r="BT834" s="7"/>
      <c r="BU834" s="7"/>
      <c r="BV834" s="7"/>
      <c r="BW834" s="7"/>
    </row>
    <row r="835" spans="5:75" x14ac:dyDescent="0.2"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AL835" s="7"/>
      <c r="AQ835" s="7"/>
      <c r="AR835" s="7"/>
      <c r="AS835" s="7"/>
      <c r="AT835" s="7"/>
      <c r="AU835" s="7"/>
      <c r="AV835" s="7"/>
      <c r="AX835" s="7"/>
      <c r="AY835" s="7"/>
      <c r="AZ835" s="7"/>
      <c r="BA835" s="7"/>
      <c r="BB835" s="7"/>
      <c r="BC835" s="7"/>
      <c r="BD835" s="7"/>
      <c r="BG835" s="7"/>
      <c r="BH835" s="7"/>
      <c r="BI835" s="7"/>
      <c r="BJ835" s="7"/>
      <c r="BK835" s="7"/>
      <c r="BL835" s="7"/>
      <c r="BM835" s="7"/>
      <c r="BP835" s="7"/>
      <c r="BQ835" s="7"/>
      <c r="BR835" s="7"/>
      <c r="BS835" s="7"/>
      <c r="BT835" s="7"/>
      <c r="BU835" s="7"/>
      <c r="BV835" s="7"/>
      <c r="BW835" s="7"/>
    </row>
    <row r="836" spans="5:75" x14ac:dyDescent="0.2"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AL836" s="7"/>
      <c r="AQ836" s="7"/>
      <c r="AR836" s="7"/>
      <c r="AS836" s="7"/>
      <c r="AT836" s="7"/>
      <c r="AU836" s="7"/>
      <c r="AV836" s="7"/>
      <c r="AX836" s="7"/>
      <c r="AY836" s="7"/>
      <c r="AZ836" s="7"/>
      <c r="BA836" s="7"/>
      <c r="BB836" s="7"/>
      <c r="BC836" s="7"/>
      <c r="BD836" s="7"/>
      <c r="BG836" s="7"/>
      <c r="BH836" s="7"/>
      <c r="BI836" s="7"/>
      <c r="BJ836" s="7"/>
      <c r="BK836" s="7"/>
      <c r="BL836" s="7"/>
      <c r="BM836" s="7"/>
      <c r="BP836" s="7"/>
      <c r="BQ836" s="7"/>
      <c r="BR836" s="7"/>
      <c r="BS836" s="7"/>
      <c r="BT836" s="7"/>
      <c r="BU836" s="7"/>
      <c r="BV836" s="7"/>
      <c r="BW836" s="7"/>
    </row>
    <row r="837" spans="5:75" x14ac:dyDescent="0.2"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AL837" s="7"/>
      <c r="AQ837" s="7"/>
      <c r="AR837" s="7"/>
      <c r="AS837" s="7"/>
      <c r="AT837" s="7"/>
      <c r="AU837" s="7"/>
      <c r="AV837" s="7"/>
      <c r="AX837" s="7"/>
      <c r="AY837" s="7"/>
      <c r="AZ837" s="7"/>
      <c r="BA837" s="7"/>
      <c r="BB837" s="7"/>
      <c r="BC837" s="7"/>
      <c r="BD837" s="7"/>
      <c r="BG837" s="7"/>
      <c r="BH837" s="7"/>
      <c r="BI837" s="7"/>
      <c r="BJ837" s="7"/>
      <c r="BK837" s="7"/>
      <c r="BL837" s="7"/>
      <c r="BM837" s="7"/>
      <c r="BP837" s="7"/>
      <c r="BQ837" s="7"/>
      <c r="BR837" s="7"/>
      <c r="BS837" s="7"/>
      <c r="BT837" s="7"/>
      <c r="BU837" s="7"/>
      <c r="BV837" s="7"/>
      <c r="BW837" s="7"/>
    </row>
    <row r="838" spans="5:75" x14ac:dyDescent="0.2"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AL838" s="7"/>
      <c r="AQ838" s="7"/>
      <c r="AR838" s="7"/>
      <c r="AS838" s="7"/>
      <c r="AT838" s="7"/>
      <c r="AU838" s="7"/>
      <c r="AV838" s="7"/>
      <c r="AX838" s="7"/>
      <c r="AY838" s="7"/>
      <c r="AZ838" s="7"/>
      <c r="BA838" s="7"/>
      <c r="BB838" s="7"/>
      <c r="BC838" s="7"/>
      <c r="BD838" s="7"/>
      <c r="BG838" s="7"/>
      <c r="BH838" s="7"/>
      <c r="BI838" s="7"/>
      <c r="BJ838" s="7"/>
      <c r="BK838" s="7"/>
      <c r="BL838" s="7"/>
      <c r="BM838" s="7"/>
      <c r="BP838" s="7"/>
      <c r="BQ838" s="7"/>
      <c r="BR838" s="7"/>
      <c r="BS838" s="7"/>
      <c r="BT838" s="7"/>
      <c r="BU838" s="7"/>
      <c r="BV838" s="7"/>
      <c r="BW838" s="7"/>
    </row>
    <row r="839" spans="5:75" x14ac:dyDescent="0.2"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AL839" s="7"/>
      <c r="AQ839" s="7"/>
      <c r="AR839" s="7"/>
      <c r="AS839" s="7"/>
      <c r="AT839" s="7"/>
      <c r="AU839" s="7"/>
      <c r="AV839" s="7"/>
      <c r="AX839" s="7"/>
      <c r="AY839" s="7"/>
      <c r="AZ839" s="7"/>
      <c r="BA839" s="7"/>
      <c r="BB839" s="7"/>
      <c r="BC839" s="7"/>
      <c r="BD839" s="7"/>
      <c r="BG839" s="7"/>
      <c r="BH839" s="7"/>
      <c r="BI839" s="7"/>
      <c r="BJ839" s="7"/>
      <c r="BK839" s="7"/>
      <c r="BL839" s="7"/>
      <c r="BM839" s="7"/>
      <c r="BP839" s="7"/>
      <c r="BQ839" s="7"/>
      <c r="BR839" s="7"/>
      <c r="BS839" s="7"/>
      <c r="BT839" s="7"/>
      <c r="BU839" s="7"/>
      <c r="BV839" s="7"/>
      <c r="BW839" s="7"/>
    </row>
    <row r="840" spans="5:75" x14ac:dyDescent="0.2"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AL840" s="7"/>
      <c r="AQ840" s="7"/>
      <c r="AR840" s="7"/>
      <c r="AS840" s="7"/>
      <c r="AT840" s="7"/>
      <c r="AU840" s="7"/>
      <c r="AV840" s="7"/>
      <c r="AX840" s="7"/>
      <c r="AY840" s="7"/>
      <c r="AZ840" s="7"/>
      <c r="BA840" s="7"/>
      <c r="BB840" s="7"/>
      <c r="BC840" s="7"/>
      <c r="BD840" s="7"/>
      <c r="BG840" s="7"/>
      <c r="BH840" s="7"/>
      <c r="BI840" s="7"/>
      <c r="BJ840" s="7"/>
      <c r="BK840" s="7"/>
      <c r="BL840" s="7"/>
      <c r="BM840" s="7"/>
      <c r="BP840" s="7"/>
      <c r="BQ840" s="7"/>
      <c r="BR840" s="7"/>
      <c r="BS840" s="7"/>
      <c r="BT840" s="7"/>
      <c r="BU840" s="7"/>
      <c r="BV840" s="7"/>
      <c r="BW840" s="7"/>
    </row>
    <row r="841" spans="5:75" x14ac:dyDescent="0.2"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AL841" s="7"/>
      <c r="AQ841" s="7"/>
      <c r="AR841" s="7"/>
      <c r="AS841" s="7"/>
      <c r="AT841" s="7"/>
      <c r="AU841" s="7"/>
      <c r="AV841" s="7"/>
      <c r="AX841" s="7"/>
      <c r="AY841" s="7"/>
      <c r="AZ841" s="7"/>
      <c r="BA841" s="7"/>
      <c r="BB841" s="7"/>
      <c r="BC841" s="7"/>
      <c r="BD841" s="7"/>
      <c r="BG841" s="7"/>
      <c r="BH841" s="7"/>
      <c r="BI841" s="7"/>
      <c r="BJ841" s="7"/>
      <c r="BK841" s="7"/>
      <c r="BL841" s="7"/>
      <c r="BM841" s="7"/>
      <c r="BP841" s="7"/>
      <c r="BQ841" s="7"/>
      <c r="BR841" s="7"/>
      <c r="BS841" s="7"/>
      <c r="BT841" s="7"/>
      <c r="BU841" s="7"/>
      <c r="BV841" s="7"/>
      <c r="BW841" s="7"/>
    </row>
    <row r="842" spans="5:75" x14ac:dyDescent="0.2"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AL842" s="7"/>
      <c r="AQ842" s="7"/>
      <c r="AR842" s="7"/>
      <c r="AS842" s="7"/>
      <c r="AT842" s="7"/>
      <c r="AU842" s="7"/>
      <c r="AV842" s="7"/>
      <c r="AX842" s="7"/>
      <c r="AY842" s="7"/>
      <c r="AZ842" s="7"/>
      <c r="BA842" s="7"/>
      <c r="BB842" s="7"/>
      <c r="BC842" s="7"/>
      <c r="BD842" s="7"/>
      <c r="BG842" s="7"/>
      <c r="BH842" s="7"/>
      <c r="BI842" s="7"/>
      <c r="BJ842" s="7"/>
      <c r="BK842" s="7"/>
      <c r="BL842" s="7"/>
      <c r="BM842" s="7"/>
      <c r="BP842" s="7"/>
      <c r="BQ842" s="7"/>
      <c r="BR842" s="7"/>
      <c r="BS842" s="7"/>
      <c r="BT842" s="7"/>
      <c r="BU842" s="7"/>
      <c r="BV842" s="7"/>
      <c r="BW842" s="7"/>
    </row>
    <row r="843" spans="5:75" x14ac:dyDescent="0.2"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AL843" s="7"/>
      <c r="AQ843" s="7"/>
      <c r="AR843" s="7"/>
      <c r="AS843" s="7"/>
      <c r="AT843" s="7"/>
      <c r="AU843" s="7"/>
      <c r="AV843" s="7"/>
      <c r="AX843" s="7"/>
      <c r="AY843" s="7"/>
      <c r="AZ843" s="7"/>
      <c r="BA843" s="7"/>
      <c r="BB843" s="7"/>
      <c r="BC843" s="7"/>
      <c r="BD843" s="7"/>
      <c r="BG843" s="7"/>
      <c r="BH843" s="7"/>
      <c r="BI843" s="7"/>
      <c r="BJ843" s="7"/>
      <c r="BK843" s="7"/>
      <c r="BL843" s="7"/>
      <c r="BM843" s="7"/>
      <c r="BP843" s="7"/>
      <c r="BQ843" s="7"/>
      <c r="BR843" s="7"/>
      <c r="BS843" s="7"/>
      <c r="BT843" s="7"/>
      <c r="BU843" s="7"/>
      <c r="BV843" s="7"/>
      <c r="BW843" s="7"/>
    </row>
    <row r="844" spans="5:75" x14ac:dyDescent="0.2"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AL844" s="7"/>
      <c r="AQ844" s="7"/>
      <c r="AR844" s="7"/>
      <c r="AS844" s="7"/>
      <c r="AT844" s="7"/>
      <c r="AU844" s="7"/>
      <c r="AV844" s="7"/>
      <c r="AX844" s="7"/>
      <c r="AY844" s="7"/>
      <c r="AZ844" s="7"/>
      <c r="BA844" s="7"/>
      <c r="BB844" s="7"/>
      <c r="BC844" s="7"/>
      <c r="BD844" s="7"/>
      <c r="BG844" s="7"/>
      <c r="BH844" s="7"/>
      <c r="BI844" s="7"/>
      <c r="BJ844" s="7"/>
      <c r="BK844" s="7"/>
      <c r="BL844" s="7"/>
      <c r="BM844" s="7"/>
      <c r="BP844" s="7"/>
      <c r="BQ844" s="7"/>
      <c r="BR844" s="7"/>
      <c r="BS844" s="7"/>
      <c r="BT844" s="7"/>
      <c r="BU844" s="7"/>
      <c r="BV844" s="7"/>
      <c r="BW844" s="7"/>
    </row>
    <row r="845" spans="5:75" x14ac:dyDescent="0.2"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AL845" s="7"/>
      <c r="AQ845" s="7"/>
      <c r="AR845" s="7"/>
      <c r="AS845" s="7"/>
      <c r="AT845" s="7"/>
      <c r="AU845" s="7"/>
      <c r="AV845" s="7"/>
      <c r="AX845" s="7"/>
      <c r="AY845" s="7"/>
      <c r="AZ845" s="7"/>
      <c r="BA845" s="7"/>
      <c r="BB845" s="7"/>
      <c r="BC845" s="7"/>
      <c r="BD845" s="7"/>
      <c r="BG845" s="7"/>
      <c r="BH845" s="7"/>
      <c r="BI845" s="7"/>
      <c r="BJ845" s="7"/>
      <c r="BK845" s="7"/>
      <c r="BL845" s="7"/>
      <c r="BM845" s="7"/>
      <c r="BP845" s="7"/>
      <c r="BQ845" s="7"/>
      <c r="BR845" s="7"/>
      <c r="BS845" s="7"/>
      <c r="BT845" s="7"/>
      <c r="BU845" s="7"/>
      <c r="BV845" s="7"/>
      <c r="BW845" s="7"/>
    </row>
    <row r="846" spans="5:75" x14ac:dyDescent="0.2"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AL846" s="7"/>
      <c r="AQ846" s="7"/>
      <c r="AR846" s="7"/>
      <c r="AS846" s="7"/>
      <c r="AT846" s="7"/>
      <c r="AU846" s="7"/>
      <c r="AV846" s="7"/>
      <c r="AX846" s="7"/>
      <c r="AY846" s="7"/>
      <c r="AZ846" s="7"/>
      <c r="BA846" s="7"/>
      <c r="BB846" s="7"/>
      <c r="BC846" s="7"/>
      <c r="BD846" s="7"/>
      <c r="BG846" s="7"/>
      <c r="BH846" s="7"/>
      <c r="BI846" s="7"/>
      <c r="BJ846" s="7"/>
      <c r="BK846" s="7"/>
      <c r="BL846" s="7"/>
      <c r="BM846" s="7"/>
      <c r="BP846" s="7"/>
      <c r="BQ846" s="7"/>
      <c r="BR846" s="7"/>
      <c r="BS846" s="7"/>
      <c r="BT846" s="7"/>
      <c r="BU846" s="7"/>
      <c r="BV846" s="7"/>
      <c r="BW846" s="7"/>
    </row>
    <row r="847" spans="5:75" x14ac:dyDescent="0.2"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AL847" s="7"/>
      <c r="AQ847" s="7"/>
      <c r="AR847" s="7"/>
      <c r="AS847" s="7"/>
      <c r="AT847" s="7"/>
      <c r="AU847" s="7"/>
      <c r="AV847" s="7"/>
      <c r="AX847" s="7"/>
      <c r="AY847" s="7"/>
      <c r="AZ847" s="7"/>
      <c r="BA847" s="7"/>
      <c r="BB847" s="7"/>
      <c r="BC847" s="7"/>
      <c r="BD847" s="7"/>
      <c r="BG847" s="7"/>
      <c r="BH847" s="7"/>
      <c r="BI847" s="7"/>
      <c r="BJ847" s="7"/>
      <c r="BK847" s="7"/>
      <c r="BL847" s="7"/>
      <c r="BM847" s="7"/>
      <c r="BP847" s="7"/>
      <c r="BQ847" s="7"/>
      <c r="BR847" s="7"/>
      <c r="BS847" s="7"/>
      <c r="BT847" s="7"/>
      <c r="BU847" s="7"/>
      <c r="BV847" s="7"/>
      <c r="BW847" s="7"/>
    </row>
    <row r="848" spans="5:75" x14ac:dyDescent="0.2"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AL848" s="7"/>
      <c r="AQ848" s="7"/>
      <c r="AR848" s="7"/>
      <c r="AS848" s="7"/>
      <c r="AT848" s="7"/>
      <c r="AU848" s="7"/>
      <c r="AV848" s="7"/>
      <c r="AX848" s="7"/>
      <c r="AY848" s="7"/>
      <c r="AZ848" s="7"/>
      <c r="BA848" s="7"/>
      <c r="BB848" s="7"/>
      <c r="BC848" s="7"/>
      <c r="BD848" s="7"/>
      <c r="BG848" s="7"/>
      <c r="BH848" s="7"/>
      <c r="BI848" s="7"/>
      <c r="BJ848" s="7"/>
      <c r="BK848" s="7"/>
      <c r="BL848" s="7"/>
      <c r="BM848" s="7"/>
      <c r="BP848" s="7"/>
      <c r="BQ848" s="7"/>
      <c r="BR848" s="7"/>
      <c r="BS848" s="7"/>
      <c r="BT848" s="7"/>
      <c r="BU848" s="7"/>
      <c r="BV848" s="7"/>
      <c r="BW848" s="7"/>
    </row>
    <row r="849" spans="5:75" x14ac:dyDescent="0.2"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AL849" s="7"/>
      <c r="AQ849" s="7"/>
      <c r="AR849" s="7"/>
      <c r="AS849" s="7"/>
      <c r="AT849" s="7"/>
      <c r="AU849" s="7"/>
      <c r="AV849" s="7"/>
      <c r="AX849" s="7"/>
      <c r="AY849" s="7"/>
      <c r="AZ849" s="7"/>
      <c r="BA849" s="7"/>
      <c r="BB849" s="7"/>
      <c r="BC849" s="7"/>
      <c r="BD849" s="7"/>
      <c r="BG849" s="7"/>
      <c r="BH849" s="7"/>
      <c r="BI849" s="7"/>
      <c r="BJ849" s="7"/>
      <c r="BK849" s="7"/>
      <c r="BL849" s="7"/>
      <c r="BM849" s="7"/>
      <c r="BP849" s="7"/>
      <c r="BQ849" s="7"/>
      <c r="BR849" s="7"/>
      <c r="BS849" s="7"/>
      <c r="BT849" s="7"/>
      <c r="BU849" s="7"/>
      <c r="BV849" s="7"/>
      <c r="BW849" s="7"/>
    </row>
    <row r="850" spans="5:75" x14ac:dyDescent="0.2"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AL850" s="7"/>
      <c r="AQ850" s="7"/>
      <c r="AR850" s="7"/>
      <c r="AS850" s="7"/>
      <c r="AT850" s="7"/>
      <c r="AU850" s="7"/>
      <c r="AV850" s="7"/>
      <c r="AX850" s="7"/>
      <c r="AY850" s="7"/>
      <c r="AZ850" s="7"/>
      <c r="BA850" s="7"/>
      <c r="BB850" s="7"/>
      <c r="BC850" s="7"/>
      <c r="BD850" s="7"/>
      <c r="BG850" s="7"/>
      <c r="BH850" s="7"/>
      <c r="BI850" s="7"/>
      <c r="BJ850" s="7"/>
      <c r="BK850" s="7"/>
      <c r="BL850" s="7"/>
      <c r="BM850" s="7"/>
      <c r="BP850" s="7"/>
      <c r="BQ850" s="7"/>
      <c r="BR850" s="7"/>
      <c r="BS850" s="7"/>
      <c r="BT850" s="7"/>
      <c r="BU850" s="7"/>
      <c r="BV850" s="7"/>
      <c r="BW850" s="7"/>
    </row>
    <row r="851" spans="5:75" x14ac:dyDescent="0.2"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AL851" s="7"/>
      <c r="AQ851" s="7"/>
      <c r="AR851" s="7"/>
      <c r="AS851" s="7"/>
      <c r="AT851" s="7"/>
      <c r="AU851" s="7"/>
      <c r="AV851" s="7"/>
      <c r="AX851" s="7"/>
      <c r="AY851" s="7"/>
      <c r="AZ851" s="7"/>
      <c r="BA851" s="7"/>
      <c r="BB851" s="7"/>
      <c r="BC851" s="7"/>
      <c r="BD851" s="7"/>
      <c r="BG851" s="7"/>
      <c r="BH851" s="7"/>
      <c r="BI851" s="7"/>
      <c r="BJ851" s="7"/>
      <c r="BK851" s="7"/>
      <c r="BL851" s="7"/>
      <c r="BM851" s="7"/>
      <c r="BP851" s="7"/>
      <c r="BQ851" s="7"/>
      <c r="BR851" s="7"/>
      <c r="BS851" s="7"/>
      <c r="BT851" s="7"/>
      <c r="BU851" s="7"/>
      <c r="BV851" s="7"/>
      <c r="BW851" s="7"/>
    </row>
    <row r="852" spans="5:75" x14ac:dyDescent="0.2"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AL852" s="7"/>
      <c r="AQ852" s="7"/>
      <c r="AR852" s="7"/>
      <c r="AS852" s="7"/>
      <c r="AT852" s="7"/>
      <c r="AU852" s="7"/>
      <c r="AV852" s="7"/>
      <c r="AX852" s="7"/>
      <c r="AY852" s="7"/>
      <c r="AZ852" s="7"/>
      <c r="BA852" s="7"/>
      <c r="BB852" s="7"/>
      <c r="BC852" s="7"/>
      <c r="BD852" s="7"/>
      <c r="BG852" s="7"/>
      <c r="BH852" s="7"/>
      <c r="BI852" s="7"/>
      <c r="BJ852" s="7"/>
      <c r="BK852" s="7"/>
      <c r="BL852" s="7"/>
      <c r="BM852" s="7"/>
      <c r="BP852" s="7"/>
      <c r="BQ852" s="7"/>
      <c r="BR852" s="7"/>
      <c r="BS852" s="7"/>
      <c r="BT852" s="7"/>
      <c r="BU852" s="7"/>
      <c r="BV852" s="7"/>
      <c r="BW852" s="7"/>
    </row>
    <row r="853" spans="5:75" x14ac:dyDescent="0.2"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AL853" s="7"/>
      <c r="AQ853" s="7"/>
      <c r="AR853" s="7"/>
      <c r="AS853" s="7"/>
      <c r="AT853" s="7"/>
      <c r="AU853" s="7"/>
      <c r="AV853" s="7"/>
      <c r="AX853" s="7"/>
      <c r="AY853" s="7"/>
      <c r="AZ853" s="7"/>
      <c r="BA853" s="7"/>
      <c r="BB853" s="7"/>
      <c r="BC853" s="7"/>
      <c r="BD853" s="7"/>
      <c r="BG853" s="7"/>
      <c r="BH853" s="7"/>
      <c r="BI853" s="7"/>
      <c r="BJ853" s="7"/>
      <c r="BK853" s="7"/>
      <c r="BL853" s="7"/>
      <c r="BM853" s="7"/>
      <c r="BP853" s="7"/>
      <c r="BQ853" s="7"/>
      <c r="BR853" s="7"/>
      <c r="BS853" s="7"/>
      <c r="BT853" s="7"/>
      <c r="BU853" s="7"/>
      <c r="BV853" s="7"/>
      <c r="BW853" s="7"/>
    </row>
    <row r="854" spans="5:75" x14ac:dyDescent="0.2"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AL854" s="7"/>
      <c r="AQ854" s="7"/>
      <c r="AR854" s="7"/>
      <c r="AS854" s="7"/>
      <c r="AT854" s="7"/>
      <c r="AU854" s="7"/>
      <c r="AV854" s="7"/>
      <c r="AX854" s="7"/>
      <c r="AY854" s="7"/>
      <c r="AZ854" s="7"/>
      <c r="BA854" s="7"/>
      <c r="BB854" s="7"/>
      <c r="BC854" s="7"/>
      <c r="BD854" s="7"/>
      <c r="BG854" s="7"/>
      <c r="BH854" s="7"/>
      <c r="BI854" s="7"/>
      <c r="BJ854" s="7"/>
      <c r="BK854" s="7"/>
      <c r="BL854" s="7"/>
      <c r="BM854" s="7"/>
      <c r="BP854" s="7"/>
      <c r="BQ854" s="7"/>
      <c r="BR854" s="7"/>
      <c r="BS854" s="7"/>
      <c r="BT854" s="7"/>
      <c r="BU854" s="7"/>
      <c r="BV854" s="7"/>
      <c r="BW854" s="7"/>
    </row>
    <row r="855" spans="5:75" x14ac:dyDescent="0.2"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AL855" s="7"/>
      <c r="AQ855" s="7"/>
      <c r="AR855" s="7"/>
      <c r="AS855" s="7"/>
      <c r="AT855" s="7"/>
      <c r="AU855" s="7"/>
      <c r="AV855" s="7"/>
      <c r="AX855" s="7"/>
      <c r="AY855" s="7"/>
      <c r="AZ855" s="7"/>
      <c r="BA855" s="7"/>
      <c r="BB855" s="7"/>
      <c r="BC855" s="7"/>
      <c r="BD855" s="7"/>
      <c r="BG855" s="7"/>
      <c r="BH855" s="7"/>
      <c r="BI855" s="7"/>
      <c r="BJ855" s="7"/>
      <c r="BK855" s="7"/>
      <c r="BL855" s="7"/>
      <c r="BM855" s="7"/>
      <c r="BP855" s="7"/>
      <c r="BQ855" s="7"/>
      <c r="BR855" s="7"/>
      <c r="BS855" s="7"/>
      <c r="BT855" s="7"/>
      <c r="BU855" s="7"/>
      <c r="BV855" s="7"/>
      <c r="BW855" s="7"/>
    </row>
    <row r="856" spans="5:75" x14ac:dyDescent="0.2"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AL856" s="7"/>
      <c r="AQ856" s="7"/>
      <c r="AR856" s="7"/>
      <c r="AS856" s="7"/>
      <c r="AT856" s="7"/>
      <c r="AU856" s="7"/>
      <c r="AV856" s="7"/>
      <c r="AX856" s="7"/>
      <c r="AY856" s="7"/>
      <c r="AZ856" s="7"/>
      <c r="BA856" s="7"/>
      <c r="BB856" s="7"/>
      <c r="BC856" s="7"/>
      <c r="BD856" s="7"/>
      <c r="BG856" s="7"/>
      <c r="BH856" s="7"/>
      <c r="BI856" s="7"/>
      <c r="BJ856" s="7"/>
      <c r="BK856" s="7"/>
      <c r="BL856" s="7"/>
      <c r="BM856" s="7"/>
      <c r="BP856" s="7"/>
      <c r="BQ856" s="7"/>
      <c r="BR856" s="7"/>
      <c r="BS856" s="7"/>
      <c r="BT856" s="7"/>
      <c r="BU856" s="7"/>
      <c r="BV856" s="7"/>
      <c r="BW856" s="7"/>
    </row>
    <row r="857" spans="5:75" x14ac:dyDescent="0.2"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AL857" s="7"/>
      <c r="AQ857" s="7"/>
      <c r="AR857" s="7"/>
      <c r="AS857" s="7"/>
      <c r="AT857" s="7"/>
      <c r="AU857" s="7"/>
      <c r="AV857" s="7"/>
      <c r="AX857" s="7"/>
      <c r="AY857" s="7"/>
      <c r="AZ857" s="7"/>
      <c r="BA857" s="7"/>
      <c r="BB857" s="7"/>
      <c r="BC857" s="7"/>
      <c r="BD857" s="7"/>
      <c r="BG857" s="7"/>
      <c r="BH857" s="7"/>
      <c r="BI857" s="7"/>
      <c r="BJ857" s="7"/>
      <c r="BK857" s="7"/>
      <c r="BL857" s="7"/>
      <c r="BM857" s="7"/>
      <c r="BP857" s="7"/>
      <c r="BQ857" s="7"/>
      <c r="BR857" s="7"/>
      <c r="BS857" s="7"/>
      <c r="BT857" s="7"/>
      <c r="BU857" s="7"/>
      <c r="BV857" s="7"/>
      <c r="BW857" s="7"/>
    </row>
    <row r="858" spans="5:75" x14ac:dyDescent="0.2"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AL858" s="7"/>
      <c r="AQ858" s="7"/>
      <c r="AR858" s="7"/>
      <c r="AS858" s="7"/>
      <c r="AT858" s="7"/>
      <c r="AU858" s="7"/>
      <c r="AV858" s="7"/>
      <c r="AX858" s="7"/>
      <c r="AY858" s="7"/>
      <c r="AZ858" s="7"/>
      <c r="BA858" s="7"/>
      <c r="BB858" s="7"/>
      <c r="BC858" s="7"/>
      <c r="BD858" s="7"/>
      <c r="BG858" s="7"/>
      <c r="BH858" s="7"/>
      <c r="BI858" s="7"/>
      <c r="BJ858" s="7"/>
      <c r="BK858" s="7"/>
      <c r="BL858" s="7"/>
      <c r="BM858" s="7"/>
      <c r="BP858" s="7"/>
      <c r="BQ858" s="7"/>
      <c r="BR858" s="7"/>
      <c r="BS858" s="7"/>
      <c r="BT858" s="7"/>
      <c r="BU858" s="7"/>
      <c r="BV858" s="7"/>
      <c r="BW858" s="7"/>
    </row>
    <row r="859" spans="5:75" x14ac:dyDescent="0.2"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AL859" s="7"/>
      <c r="AQ859" s="7"/>
      <c r="AR859" s="7"/>
      <c r="AS859" s="7"/>
      <c r="AT859" s="7"/>
      <c r="AU859" s="7"/>
      <c r="AV859" s="7"/>
      <c r="AX859" s="7"/>
      <c r="AY859" s="7"/>
      <c r="AZ859" s="7"/>
      <c r="BA859" s="7"/>
      <c r="BB859" s="7"/>
      <c r="BC859" s="7"/>
      <c r="BD859" s="7"/>
      <c r="BG859" s="7"/>
      <c r="BH859" s="7"/>
      <c r="BI859" s="7"/>
      <c r="BJ859" s="7"/>
      <c r="BK859" s="7"/>
      <c r="BL859" s="7"/>
      <c r="BM859" s="7"/>
      <c r="BP859" s="7"/>
      <c r="BQ859" s="7"/>
      <c r="BR859" s="7"/>
      <c r="BS859" s="7"/>
      <c r="BT859" s="7"/>
      <c r="BU859" s="7"/>
      <c r="BV859" s="7"/>
      <c r="BW859" s="7"/>
    </row>
    <row r="860" spans="5:75" x14ac:dyDescent="0.2"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AL860" s="7"/>
      <c r="AQ860" s="7"/>
      <c r="AR860" s="7"/>
      <c r="AS860" s="7"/>
      <c r="AT860" s="7"/>
      <c r="AU860" s="7"/>
      <c r="AV860" s="7"/>
      <c r="AX860" s="7"/>
      <c r="AY860" s="7"/>
      <c r="AZ860" s="7"/>
      <c r="BA860" s="7"/>
      <c r="BB860" s="7"/>
      <c r="BC860" s="7"/>
      <c r="BD860" s="7"/>
      <c r="BG860" s="7"/>
      <c r="BH860" s="7"/>
      <c r="BI860" s="7"/>
      <c r="BJ860" s="7"/>
      <c r="BK860" s="7"/>
      <c r="BL860" s="7"/>
      <c r="BM860" s="7"/>
      <c r="BP860" s="7"/>
      <c r="BQ860" s="7"/>
      <c r="BR860" s="7"/>
      <c r="BS860" s="7"/>
      <c r="BT860" s="7"/>
      <c r="BU860" s="7"/>
      <c r="BV860" s="7"/>
      <c r="BW860" s="7"/>
    </row>
    <row r="861" spans="5:75" x14ac:dyDescent="0.2"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AL861" s="7"/>
      <c r="AQ861" s="7"/>
      <c r="AR861" s="7"/>
      <c r="AS861" s="7"/>
      <c r="AT861" s="7"/>
      <c r="AU861" s="7"/>
      <c r="AV861" s="7"/>
      <c r="AX861" s="7"/>
      <c r="AY861" s="7"/>
      <c r="AZ861" s="7"/>
      <c r="BA861" s="7"/>
      <c r="BB861" s="7"/>
      <c r="BC861" s="7"/>
      <c r="BD861" s="7"/>
      <c r="BG861" s="7"/>
      <c r="BH861" s="7"/>
      <c r="BI861" s="7"/>
      <c r="BJ861" s="7"/>
      <c r="BK861" s="7"/>
      <c r="BL861" s="7"/>
      <c r="BM861" s="7"/>
      <c r="BP861" s="7"/>
      <c r="BQ861" s="7"/>
      <c r="BR861" s="7"/>
      <c r="BS861" s="7"/>
      <c r="BT861" s="7"/>
      <c r="BU861" s="7"/>
      <c r="BV861" s="7"/>
      <c r="BW861" s="7"/>
    </row>
    <row r="862" spans="5:75" x14ac:dyDescent="0.2"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AL862" s="7"/>
      <c r="AQ862" s="7"/>
      <c r="AR862" s="7"/>
      <c r="AS862" s="7"/>
      <c r="AT862" s="7"/>
      <c r="AU862" s="7"/>
      <c r="AV862" s="7"/>
      <c r="AX862" s="7"/>
      <c r="AY862" s="7"/>
      <c r="AZ862" s="7"/>
      <c r="BA862" s="7"/>
      <c r="BB862" s="7"/>
      <c r="BC862" s="7"/>
      <c r="BD862" s="7"/>
      <c r="BG862" s="7"/>
      <c r="BH862" s="7"/>
      <c r="BI862" s="7"/>
      <c r="BJ862" s="7"/>
      <c r="BK862" s="7"/>
      <c r="BL862" s="7"/>
      <c r="BM862" s="7"/>
      <c r="BP862" s="7"/>
      <c r="BQ862" s="7"/>
      <c r="BR862" s="7"/>
      <c r="BS862" s="7"/>
      <c r="BT862" s="7"/>
      <c r="BU862" s="7"/>
      <c r="BV862" s="7"/>
      <c r="BW862" s="7"/>
    </row>
    <row r="863" spans="5:75" x14ac:dyDescent="0.2"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AL863" s="7"/>
      <c r="AQ863" s="7"/>
      <c r="AR863" s="7"/>
      <c r="AS863" s="7"/>
      <c r="AT863" s="7"/>
      <c r="AU863" s="7"/>
      <c r="AV863" s="7"/>
      <c r="AX863" s="7"/>
      <c r="AY863" s="7"/>
      <c r="AZ863" s="7"/>
      <c r="BA863" s="7"/>
      <c r="BB863" s="7"/>
      <c r="BC863" s="7"/>
      <c r="BD863" s="7"/>
      <c r="BG863" s="7"/>
      <c r="BH863" s="7"/>
      <c r="BI863" s="7"/>
      <c r="BJ863" s="7"/>
      <c r="BK863" s="7"/>
      <c r="BL863" s="7"/>
      <c r="BM863" s="7"/>
      <c r="BP863" s="7"/>
      <c r="BQ863" s="7"/>
      <c r="BR863" s="7"/>
      <c r="BS863" s="7"/>
      <c r="BT863" s="7"/>
      <c r="BU863" s="7"/>
      <c r="BV863" s="7"/>
      <c r="BW863" s="7"/>
    </row>
    <row r="864" spans="5:75" x14ac:dyDescent="0.2"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AL864" s="7"/>
      <c r="AQ864" s="7"/>
      <c r="AR864" s="7"/>
      <c r="AS864" s="7"/>
      <c r="AT864" s="7"/>
      <c r="AU864" s="7"/>
      <c r="AV864" s="7"/>
      <c r="AX864" s="7"/>
      <c r="AY864" s="7"/>
      <c r="AZ864" s="7"/>
      <c r="BA864" s="7"/>
      <c r="BB864" s="7"/>
      <c r="BC864" s="7"/>
      <c r="BD864" s="7"/>
      <c r="BG864" s="7"/>
      <c r="BH864" s="7"/>
      <c r="BI864" s="7"/>
      <c r="BJ864" s="7"/>
      <c r="BK864" s="7"/>
      <c r="BL864" s="7"/>
      <c r="BM864" s="7"/>
      <c r="BP864" s="7"/>
      <c r="BQ864" s="7"/>
      <c r="BR864" s="7"/>
      <c r="BS864" s="7"/>
      <c r="BT864" s="7"/>
      <c r="BU864" s="7"/>
      <c r="BV864" s="7"/>
      <c r="BW864" s="7"/>
    </row>
    <row r="865" spans="5:75" x14ac:dyDescent="0.2"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AL865" s="7"/>
      <c r="AQ865" s="7"/>
      <c r="AR865" s="7"/>
      <c r="AS865" s="7"/>
      <c r="AT865" s="7"/>
      <c r="AU865" s="7"/>
      <c r="AV865" s="7"/>
      <c r="AX865" s="7"/>
      <c r="AY865" s="7"/>
      <c r="AZ865" s="7"/>
      <c r="BA865" s="7"/>
      <c r="BB865" s="7"/>
      <c r="BC865" s="7"/>
      <c r="BD865" s="7"/>
      <c r="BG865" s="7"/>
      <c r="BH865" s="7"/>
      <c r="BI865" s="7"/>
      <c r="BJ865" s="7"/>
      <c r="BK865" s="7"/>
      <c r="BL865" s="7"/>
      <c r="BM865" s="7"/>
      <c r="BP865" s="7"/>
      <c r="BQ865" s="7"/>
      <c r="BR865" s="7"/>
      <c r="BS865" s="7"/>
      <c r="BT865" s="7"/>
      <c r="BU865" s="7"/>
      <c r="BV865" s="7"/>
      <c r="BW865" s="7"/>
    </row>
    <row r="866" spans="5:75" x14ac:dyDescent="0.2"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AL866" s="7"/>
      <c r="AQ866" s="7"/>
      <c r="AR866" s="7"/>
      <c r="AS866" s="7"/>
      <c r="AT866" s="7"/>
      <c r="AU866" s="7"/>
      <c r="AV866" s="7"/>
      <c r="AX866" s="7"/>
      <c r="AY866" s="7"/>
      <c r="AZ866" s="7"/>
      <c r="BA866" s="7"/>
      <c r="BB866" s="7"/>
      <c r="BC866" s="7"/>
      <c r="BD866" s="7"/>
      <c r="BG866" s="7"/>
      <c r="BH866" s="7"/>
      <c r="BI866" s="7"/>
      <c r="BJ866" s="7"/>
      <c r="BK866" s="7"/>
      <c r="BL866" s="7"/>
      <c r="BM866" s="7"/>
      <c r="BP866" s="7"/>
      <c r="BQ866" s="7"/>
      <c r="BR866" s="7"/>
      <c r="BS866" s="7"/>
      <c r="BT866" s="7"/>
      <c r="BU866" s="7"/>
      <c r="BV866" s="7"/>
      <c r="BW866" s="7"/>
    </row>
    <row r="867" spans="5:75" x14ac:dyDescent="0.2"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AL867" s="7"/>
      <c r="AQ867" s="7"/>
      <c r="AR867" s="7"/>
      <c r="AS867" s="7"/>
      <c r="AT867" s="7"/>
      <c r="AU867" s="7"/>
      <c r="AV867" s="7"/>
      <c r="AX867" s="7"/>
      <c r="AY867" s="7"/>
      <c r="AZ867" s="7"/>
      <c r="BA867" s="7"/>
      <c r="BB867" s="7"/>
      <c r="BC867" s="7"/>
      <c r="BD867" s="7"/>
      <c r="BG867" s="7"/>
      <c r="BH867" s="7"/>
      <c r="BI867" s="7"/>
      <c r="BJ867" s="7"/>
      <c r="BK867" s="7"/>
      <c r="BL867" s="7"/>
      <c r="BM867" s="7"/>
      <c r="BP867" s="7"/>
      <c r="BQ867" s="7"/>
      <c r="BR867" s="7"/>
      <c r="BS867" s="7"/>
      <c r="BT867" s="7"/>
      <c r="BU867" s="7"/>
      <c r="BV867" s="7"/>
      <c r="BW867" s="7"/>
    </row>
    <row r="868" spans="5:75" x14ac:dyDescent="0.2"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AL868" s="7"/>
      <c r="AQ868" s="7"/>
      <c r="AR868" s="7"/>
      <c r="AS868" s="7"/>
      <c r="AT868" s="7"/>
      <c r="AU868" s="7"/>
      <c r="AV868" s="7"/>
      <c r="AX868" s="7"/>
      <c r="AY868" s="7"/>
      <c r="AZ868" s="7"/>
      <c r="BA868" s="7"/>
      <c r="BB868" s="7"/>
      <c r="BC868" s="7"/>
      <c r="BD868" s="7"/>
      <c r="BG868" s="7"/>
      <c r="BH868" s="7"/>
      <c r="BI868" s="7"/>
      <c r="BJ868" s="7"/>
      <c r="BK868" s="7"/>
      <c r="BL868" s="7"/>
      <c r="BM868" s="7"/>
      <c r="BP868" s="7"/>
      <c r="BQ868" s="7"/>
      <c r="BR868" s="7"/>
      <c r="BS868" s="7"/>
      <c r="BT868" s="7"/>
      <c r="BU868" s="7"/>
      <c r="BV868" s="7"/>
      <c r="BW868" s="7"/>
    </row>
    <row r="869" spans="5:75" x14ac:dyDescent="0.2"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AL869" s="7"/>
      <c r="AQ869" s="7"/>
      <c r="AR869" s="7"/>
      <c r="AS869" s="7"/>
      <c r="AT869" s="7"/>
      <c r="AU869" s="7"/>
      <c r="AV869" s="7"/>
      <c r="AX869" s="7"/>
      <c r="AY869" s="7"/>
      <c r="AZ869" s="7"/>
      <c r="BA869" s="7"/>
      <c r="BB869" s="7"/>
      <c r="BC869" s="7"/>
      <c r="BD869" s="7"/>
      <c r="BG869" s="7"/>
      <c r="BH869" s="7"/>
      <c r="BI869" s="7"/>
      <c r="BJ869" s="7"/>
      <c r="BK869" s="7"/>
      <c r="BL869" s="7"/>
      <c r="BM869" s="7"/>
      <c r="BP869" s="7"/>
      <c r="BQ869" s="7"/>
      <c r="BR869" s="7"/>
      <c r="BS869" s="7"/>
      <c r="BT869" s="7"/>
      <c r="BU869" s="7"/>
      <c r="BV869" s="7"/>
      <c r="BW869" s="7"/>
    </row>
    <row r="870" spans="5:75" x14ac:dyDescent="0.2"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AL870" s="7"/>
      <c r="AQ870" s="7"/>
      <c r="AR870" s="7"/>
      <c r="AS870" s="7"/>
      <c r="AT870" s="7"/>
      <c r="AU870" s="7"/>
      <c r="AV870" s="7"/>
      <c r="AX870" s="7"/>
      <c r="AY870" s="7"/>
      <c r="AZ870" s="7"/>
      <c r="BA870" s="7"/>
      <c r="BB870" s="7"/>
      <c r="BC870" s="7"/>
      <c r="BD870" s="7"/>
      <c r="BG870" s="7"/>
      <c r="BH870" s="7"/>
      <c r="BI870" s="7"/>
      <c r="BJ870" s="7"/>
      <c r="BK870" s="7"/>
      <c r="BL870" s="7"/>
      <c r="BM870" s="7"/>
      <c r="BP870" s="7"/>
      <c r="BQ870" s="7"/>
      <c r="BR870" s="7"/>
      <c r="BS870" s="7"/>
      <c r="BT870" s="7"/>
      <c r="BU870" s="7"/>
      <c r="BV870" s="7"/>
      <c r="BW870" s="7"/>
    </row>
    <row r="871" spans="5:75" x14ac:dyDescent="0.2"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AL871" s="7"/>
      <c r="AQ871" s="7"/>
      <c r="AR871" s="7"/>
      <c r="AS871" s="7"/>
      <c r="AT871" s="7"/>
      <c r="AU871" s="7"/>
      <c r="AV871" s="7"/>
      <c r="AX871" s="7"/>
      <c r="AY871" s="7"/>
      <c r="AZ871" s="7"/>
      <c r="BA871" s="7"/>
      <c r="BB871" s="7"/>
      <c r="BC871" s="7"/>
      <c r="BD871" s="7"/>
      <c r="BG871" s="7"/>
      <c r="BH871" s="7"/>
      <c r="BI871" s="7"/>
      <c r="BJ871" s="7"/>
      <c r="BK871" s="7"/>
      <c r="BL871" s="7"/>
      <c r="BM871" s="7"/>
      <c r="BP871" s="7"/>
      <c r="BQ871" s="7"/>
      <c r="BR871" s="7"/>
      <c r="BS871" s="7"/>
      <c r="BT871" s="7"/>
      <c r="BU871" s="7"/>
      <c r="BV871" s="7"/>
      <c r="BW871" s="7"/>
    </row>
    <row r="872" spans="5:75" x14ac:dyDescent="0.2"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AL872" s="7"/>
      <c r="AQ872" s="7"/>
      <c r="AR872" s="7"/>
      <c r="AS872" s="7"/>
      <c r="AT872" s="7"/>
      <c r="AU872" s="7"/>
      <c r="AV872" s="7"/>
      <c r="AX872" s="7"/>
      <c r="AY872" s="7"/>
      <c r="AZ872" s="7"/>
      <c r="BA872" s="7"/>
      <c r="BB872" s="7"/>
      <c r="BC872" s="7"/>
      <c r="BD872" s="7"/>
      <c r="BG872" s="7"/>
      <c r="BH872" s="7"/>
      <c r="BI872" s="7"/>
      <c r="BJ872" s="7"/>
      <c r="BK872" s="7"/>
      <c r="BL872" s="7"/>
      <c r="BM872" s="7"/>
      <c r="BP872" s="7"/>
      <c r="BQ872" s="7"/>
      <c r="BR872" s="7"/>
      <c r="BS872" s="7"/>
      <c r="BT872" s="7"/>
      <c r="BU872" s="7"/>
      <c r="BV872" s="7"/>
      <c r="BW872" s="7"/>
    </row>
    <row r="873" spans="5:75" x14ac:dyDescent="0.2"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AL873" s="7"/>
      <c r="AQ873" s="7"/>
      <c r="AR873" s="7"/>
      <c r="AS873" s="7"/>
      <c r="AT873" s="7"/>
      <c r="AU873" s="7"/>
      <c r="AV873" s="7"/>
      <c r="AX873" s="7"/>
      <c r="AY873" s="7"/>
      <c r="AZ873" s="7"/>
      <c r="BA873" s="7"/>
      <c r="BB873" s="7"/>
      <c r="BC873" s="7"/>
      <c r="BD873" s="7"/>
      <c r="BG873" s="7"/>
      <c r="BH873" s="7"/>
      <c r="BI873" s="7"/>
      <c r="BJ873" s="7"/>
      <c r="BK873" s="7"/>
      <c r="BL873" s="7"/>
      <c r="BM873" s="7"/>
      <c r="BP873" s="7"/>
      <c r="BQ873" s="7"/>
      <c r="BR873" s="7"/>
      <c r="BS873" s="7"/>
      <c r="BT873" s="7"/>
      <c r="BU873" s="7"/>
      <c r="BV873" s="7"/>
      <c r="BW873" s="7"/>
    </row>
    <row r="874" spans="5:75" x14ac:dyDescent="0.2"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AL874" s="7"/>
      <c r="AQ874" s="7"/>
      <c r="AR874" s="7"/>
      <c r="AS874" s="7"/>
      <c r="AT874" s="7"/>
      <c r="AU874" s="7"/>
      <c r="AV874" s="7"/>
      <c r="AX874" s="7"/>
      <c r="AY874" s="7"/>
      <c r="AZ874" s="7"/>
      <c r="BA874" s="7"/>
      <c r="BB874" s="7"/>
      <c r="BC874" s="7"/>
      <c r="BD874" s="7"/>
      <c r="BG874" s="7"/>
      <c r="BH874" s="7"/>
      <c r="BI874" s="7"/>
      <c r="BJ874" s="7"/>
      <c r="BK874" s="7"/>
      <c r="BL874" s="7"/>
      <c r="BM874" s="7"/>
      <c r="BP874" s="7"/>
      <c r="BQ874" s="7"/>
      <c r="BR874" s="7"/>
      <c r="BS874" s="7"/>
      <c r="BT874" s="7"/>
      <c r="BU874" s="7"/>
      <c r="BV874" s="7"/>
      <c r="BW874" s="7"/>
    </row>
    <row r="875" spans="5:75" x14ac:dyDescent="0.2"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AL875" s="7"/>
      <c r="AQ875" s="7"/>
      <c r="AR875" s="7"/>
      <c r="AS875" s="7"/>
      <c r="AT875" s="7"/>
      <c r="AU875" s="7"/>
      <c r="AV875" s="7"/>
      <c r="AX875" s="7"/>
      <c r="AY875" s="7"/>
      <c r="AZ875" s="7"/>
      <c r="BA875" s="7"/>
      <c r="BB875" s="7"/>
      <c r="BC875" s="7"/>
      <c r="BD875" s="7"/>
      <c r="BG875" s="7"/>
      <c r="BH875" s="7"/>
      <c r="BI875" s="7"/>
      <c r="BJ875" s="7"/>
      <c r="BK875" s="7"/>
      <c r="BL875" s="7"/>
      <c r="BM875" s="7"/>
      <c r="BP875" s="7"/>
      <c r="BQ875" s="7"/>
      <c r="BR875" s="7"/>
      <c r="BS875" s="7"/>
      <c r="BT875" s="7"/>
      <c r="BU875" s="7"/>
      <c r="BV875" s="7"/>
      <c r="BW875" s="7"/>
    </row>
    <row r="876" spans="5:75" x14ac:dyDescent="0.2"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AL876" s="7"/>
      <c r="AQ876" s="7"/>
      <c r="AR876" s="7"/>
      <c r="AS876" s="7"/>
      <c r="AT876" s="7"/>
      <c r="AU876" s="7"/>
      <c r="AV876" s="7"/>
      <c r="AX876" s="7"/>
      <c r="AY876" s="7"/>
      <c r="AZ876" s="7"/>
      <c r="BA876" s="7"/>
      <c r="BB876" s="7"/>
      <c r="BC876" s="7"/>
      <c r="BD876" s="7"/>
      <c r="BG876" s="7"/>
      <c r="BH876" s="7"/>
      <c r="BI876" s="7"/>
      <c r="BJ876" s="7"/>
      <c r="BK876" s="7"/>
      <c r="BL876" s="7"/>
      <c r="BM876" s="7"/>
      <c r="BP876" s="7"/>
      <c r="BQ876" s="7"/>
      <c r="BR876" s="7"/>
      <c r="BS876" s="7"/>
      <c r="BT876" s="7"/>
      <c r="BU876" s="7"/>
      <c r="BV876" s="7"/>
      <c r="BW876" s="7"/>
    </row>
    <row r="877" spans="5:75" x14ac:dyDescent="0.2"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AL877" s="7"/>
      <c r="AQ877" s="7"/>
      <c r="AR877" s="7"/>
      <c r="AS877" s="7"/>
      <c r="AT877" s="7"/>
      <c r="AU877" s="7"/>
      <c r="AV877" s="7"/>
      <c r="AX877" s="7"/>
      <c r="AY877" s="7"/>
      <c r="AZ877" s="7"/>
      <c r="BA877" s="7"/>
      <c r="BB877" s="7"/>
      <c r="BC877" s="7"/>
      <c r="BD877" s="7"/>
      <c r="BG877" s="7"/>
      <c r="BH877" s="7"/>
      <c r="BI877" s="7"/>
      <c r="BJ877" s="7"/>
      <c r="BK877" s="7"/>
      <c r="BL877" s="7"/>
      <c r="BM877" s="7"/>
      <c r="BP877" s="7"/>
      <c r="BQ877" s="7"/>
      <c r="BR877" s="7"/>
      <c r="BS877" s="7"/>
      <c r="BT877" s="7"/>
      <c r="BU877" s="7"/>
      <c r="BV877" s="7"/>
      <c r="BW877" s="7"/>
    </row>
    <row r="878" spans="5:75" x14ac:dyDescent="0.2"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AL878" s="7"/>
      <c r="AQ878" s="7"/>
      <c r="AR878" s="7"/>
      <c r="AS878" s="7"/>
      <c r="AT878" s="7"/>
      <c r="AU878" s="7"/>
      <c r="AV878" s="7"/>
      <c r="AX878" s="7"/>
      <c r="AY878" s="7"/>
      <c r="AZ878" s="7"/>
      <c r="BA878" s="7"/>
      <c r="BB878" s="7"/>
      <c r="BC878" s="7"/>
      <c r="BD878" s="7"/>
      <c r="BG878" s="7"/>
      <c r="BH878" s="7"/>
      <c r="BI878" s="7"/>
      <c r="BJ878" s="7"/>
      <c r="BK878" s="7"/>
      <c r="BL878" s="7"/>
      <c r="BM878" s="7"/>
      <c r="BP878" s="7"/>
      <c r="BQ878" s="7"/>
      <c r="BR878" s="7"/>
      <c r="BS878" s="7"/>
      <c r="BT878" s="7"/>
      <c r="BU878" s="7"/>
      <c r="BV878" s="7"/>
      <c r="BW878" s="7"/>
    </row>
    <row r="879" spans="5:75" x14ac:dyDescent="0.2"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AL879" s="7"/>
      <c r="AQ879" s="7"/>
      <c r="AR879" s="7"/>
      <c r="AS879" s="7"/>
      <c r="AT879" s="7"/>
      <c r="AU879" s="7"/>
      <c r="AV879" s="7"/>
      <c r="AX879" s="7"/>
      <c r="AY879" s="7"/>
      <c r="AZ879" s="7"/>
      <c r="BA879" s="7"/>
      <c r="BB879" s="7"/>
      <c r="BC879" s="7"/>
      <c r="BD879" s="7"/>
      <c r="BG879" s="7"/>
      <c r="BH879" s="7"/>
      <c r="BI879" s="7"/>
      <c r="BJ879" s="7"/>
      <c r="BK879" s="7"/>
      <c r="BL879" s="7"/>
      <c r="BM879" s="7"/>
      <c r="BP879" s="7"/>
      <c r="BQ879" s="7"/>
      <c r="BR879" s="7"/>
      <c r="BS879" s="7"/>
      <c r="BT879" s="7"/>
      <c r="BU879" s="7"/>
      <c r="BV879" s="7"/>
      <c r="BW879" s="7"/>
    </row>
    <row r="880" spans="5:75" x14ac:dyDescent="0.2"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AL880" s="7"/>
      <c r="AQ880" s="7"/>
      <c r="AR880" s="7"/>
      <c r="AS880" s="7"/>
      <c r="AT880" s="7"/>
      <c r="AU880" s="7"/>
      <c r="AV880" s="7"/>
      <c r="AX880" s="7"/>
      <c r="AY880" s="7"/>
      <c r="AZ880" s="7"/>
      <c r="BA880" s="7"/>
      <c r="BB880" s="7"/>
      <c r="BC880" s="7"/>
      <c r="BD880" s="7"/>
      <c r="BG880" s="7"/>
      <c r="BH880" s="7"/>
      <c r="BI880" s="7"/>
      <c r="BJ880" s="7"/>
      <c r="BK880" s="7"/>
      <c r="BL880" s="7"/>
      <c r="BM880" s="7"/>
      <c r="BP880" s="7"/>
      <c r="BQ880" s="7"/>
      <c r="BR880" s="7"/>
      <c r="BS880" s="7"/>
      <c r="BT880" s="7"/>
      <c r="BU880" s="7"/>
      <c r="BV880" s="7"/>
      <c r="BW880" s="7"/>
    </row>
    <row r="881" spans="5:75" x14ac:dyDescent="0.2"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AL881" s="7"/>
      <c r="AQ881" s="7"/>
      <c r="AR881" s="7"/>
      <c r="AS881" s="7"/>
      <c r="AT881" s="7"/>
      <c r="AU881" s="7"/>
      <c r="AV881" s="7"/>
      <c r="AX881" s="7"/>
      <c r="AY881" s="7"/>
      <c r="AZ881" s="7"/>
      <c r="BA881" s="7"/>
      <c r="BB881" s="7"/>
      <c r="BC881" s="7"/>
      <c r="BD881" s="7"/>
      <c r="BG881" s="7"/>
      <c r="BH881" s="7"/>
      <c r="BI881" s="7"/>
      <c r="BJ881" s="7"/>
      <c r="BK881" s="7"/>
      <c r="BL881" s="7"/>
      <c r="BM881" s="7"/>
      <c r="BP881" s="7"/>
      <c r="BQ881" s="7"/>
      <c r="BR881" s="7"/>
      <c r="BS881" s="7"/>
      <c r="BT881" s="7"/>
      <c r="BU881" s="7"/>
      <c r="BV881" s="7"/>
      <c r="BW881" s="7"/>
    </row>
    <row r="882" spans="5:75" x14ac:dyDescent="0.2"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AL882" s="7"/>
      <c r="AQ882" s="7"/>
      <c r="AR882" s="7"/>
      <c r="AS882" s="7"/>
      <c r="AT882" s="7"/>
      <c r="AU882" s="7"/>
      <c r="AV882" s="7"/>
      <c r="AX882" s="7"/>
      <c r="AY882" s="7"/>
      <c r="AZ882" s="7"/>
      <c r="BA882" s="7"/>
      <c r="BB882" s="7"/>
      <c r="BC882" s="7"/>
      <c r="BD882" s="7"/>
      <c r="BG882" s="7"/>
      <c r="BH882" s="7"/>
      <c r="BI882" s="7"/>
      <c r="BJ882" s="7"/>
      <c r="BK882" s="7"/>
      <c r="BL882" s="7"/>
      <c r="BM882" s="7"/>
      <c r="BP882" s="7"/>
      <c r="BQ882" s="7"/>
      <c r="BR882" s="7"/>
      <c r="BS882" s="7"/>
      <c r="BT882" s="7"/>
      <c r="BU882" s="7"/>
      <c r="BV882" s="7"/>
      <c r="BW882" s="7"/>
    </row>
    <row r="883" spans="5:75" x14ac:dyDescent="0.2"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AL883" s="7"/>
      <c r="AQ883" s="7"/>
      <c r="AR883" s="7"/>
      <c r="AS883" s="7"/>
      <c r="AT883" s="7"/>
      <c r="AU883" s="7"/>
      <c r="AV883" s="7"/>
      <c r="AX883" s="7"/>
      <c r="AY883" s="7"/>
      <c r="AZ883" s="7"/>
      <c r="BA883" s="7"/>
      <c r="BB883" s="7"/>
      <c r="BC883" s="7"/>
      <c r="BD883" s="7"/>
      <c r="BG883" s="7"/>
      <c r="BH883" s="7"/>
      <c r="BI883" s="7"/>
      <c r="BJ883" s="7"/>
      <c r="BK883" s="7"/>
      <c r="BL883" s="7"/>
      <c r="BM883" s="7"/>
      <c r="BP883" s="7"/>
      <c r="BQ883" s="7"/>
      <c r="BR883" s="7"/>
      <c r="BS883" s="7"/>
      <c r="BT883" s="7"/>
      <c r="BU883" s="7"/>
      <c r="BV883" s="7"/>
      <c r="BW883" s="7"/>
    </row>
    <row r="884" spans="5:75" x14ac:dyDescent="0.2"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AL884" s="7"/>
      <c r="AQ884" s="7"/>
      <c r="AR884" s="7"/>
      <c r="AS884" s="7"/>
      <c r="AT884" s="7"/>
      <c r="AU884" s="7"/>
      <c r="AV884" s="7"/>
      <c r="AX884" s="7"/>
      <c r="AY884" s="7"/>
      <c r="AZ884" s="7"/>
      <c r="BA884" s="7"/>
      <c r="BB884" s="7"/>
      <c r="BC884" s="7"/>
      <c r="BD884" s="7"/>
      <c r="BG884" s="7"/>
      <c r="BH884" s="7"/>
      <c r="BI884" s="7"/>
      <c r="BJ884" s="7"/>
      <c r="BK884" s="7"/>
      <c r="BL884" s="7"/>
      <c r="BM884" s="7"/>
      <c r="BP884" s="7"/>
      <c r="BQ884" s="7"/>
      <c r="BR884" s="7"/>
      <c r="BS884" s="7"/>
      <c r="BT884" s="7"/>
      <c r="BU884" s="7"/>
      <c r="BV884" s="7"/>
      <c r="BW884" s="7"/>
    </row>
    <row r="885" spans="5:75" x14ac:dyDescent="0.2"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AL885" s="7"/>
      <c r="AQ885" s="7"/>
      <c r="AR885" s="7"/>
      <c r="AS885" s="7"/>
      <c r="AT885" s="7"/>
      <c r="AU885" s="7"/>
      <c r="AV885" s="7"/>
      <c r="AX885" s="7"/>
      <c r="AY885" s="7"/>
      <c r="AZ885" s="7"/>
      <c r="BA885" s="7"/>
      <c r="BB885" s="7"/>
      <c r="BC885" s="7"/>
      <c r="BD885" s="7"/>
      <c r="BG885" s="7"/>
      <c r="BH885" s="7"/>
      <c r="BI885" s="7"/>
      <c r="BJ885" s="7"/>
      <c r="BK885" s="7"/>
      <c r="BL885" s="7"/>
      <c r="BM885" s="7"/>
      <c r="BP885" s="7"/>
      <c r="BQ885" s="7"/>
      <c r="BR885" s="7"/>
      <c r="BS885" s="7"/>
      <c r="BT885" s="7"/>
      <c r="BU885" s="7"/>
      <c r="BV885" s="7"/>
      <c r="BW885" s="7"/>
    </row>
    <row r="886" spans="5:75" x14ac:dyDescent="0.2"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AL886" s="7"/>
      <c r="AQ886" s="7"/>
      <c r="AR886" s="7"/>
      <c r="AS886" s="7"/>
      <c r="AT886" s="7"/>
      <c r="AU886" s="7"/>
      <c r="AV886" s="7"/>
      <c r="AX886" s="7"/>
      <c r="AY886" s="7"/>
      <c r="AZ886" s="7"/>
      <c r="BA886" s="7"/>
      <c r="BB886" s="7"/>
      <c r="BC886" s="7"/>
      <c r="BD886" s="7"/>
      <c r="BG886" s="7"/>
      <c r="BH886" s="7"/>
      <c r="BI886" s="7"/>
      <c r="BJ886" s="7"/>
      <c r="BK886" s="7"/>
      <c r="BL886" s="7"/>
      <c r="BM886" s="7"/>
      <c r="BP886" s="7"/>
      <c r="BQ886" s="7"/>
      <c r="BR886" s="7"/>
      <c r="BS886" s="7"/>
      <c r="BT886" s="7"/>
      <c r="BU886" s="7"/>
      <c r="BV886" s="7"/>
      <c r="BW886" s="7"/>
    </row>
    <row r="887" spans="5:75" x14ac:dyDescent="0.2"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AL887" s="7"/>
      <c r="AQ887" s="7"/>
      <c r="AR887" s="7"/>
      <c r="AS887" s="7"/>
      <c r="AT887" s="7"/>
      <c r="AU887" s="7"/>
      <c r="AV887" s="7"/>
      <c r="AX887" s="7"/>
      <c r="AY887" s="7"/>
      <c r="AZ887" s="7"/>
      <c r="BA887" s="7"/>
      <c r="BB887" s="7"/>
      <c r="BC887" s="7"/>
      <c r="BD887" s="7"/>
      <c r="BG887" s="7"/>
      <c r="BH887" s="7"/>
      <c r="BI887" s="7"/>
      <c r="BJ887" s="7"/>
      <c r="BK887" s="7"/>
      <c r="BL887" s="7"/>
      <c r="BM887" s="7"/>
      <c r="BP887" s="7"/>
      <c r="BQ887" s="7"/>
      <c r="BR887" s="7"/>
      <c r="BS887" s="7"/>
      <c r="BT887" s="7"/>
      <c r="BU887" s="7"/>
      <c r="BV887" s="7"/>
      <c r="BW887" s="7"/>
    </row>
    <row r="888" spans="5:75" x14ac:dyDescent="0.2"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AL888" s="7"/>
      <c r="AQ888" s="7"/>
      <c r="AR888" s="7"/>
      <c r="AS888" s="7"/>
      <c r="AT888" s="7"/>
      <c r="AU888" s="7"/>
      <c r="AV888" s="7"/>
      <c r="AX888" s="7"/>
      <c r="AY888" s="7"/>
      <c r="AZ888" s="7"/>
      <c r="BA888" s="7"/>
      <c r="BB888" s="7"/>
      <c r="BC888" s="7"/>
      <c r="BD888" s="7"/>
      <c r="BG888" s="7"/>
      <c r="BH888" s="7"/>
      <c r="BI888" s="7"/>
      <c r="BJ888" s="7"/>
      <c r="BK888" s="7"/>
      <c r="BL888" s="7"/>
      <c r="BM888" s="7"/>
      <c r="BP888" s="7"/>
      <c r="BQ888" s="7"/>
      <c r="BR888" s="7"/>
      <c r="BS888" s="7"/>
      <c r="BT888" s="7"/>
      <c r="BU888" s="7"/>
      <c r="BV888" s="7"/>
      <c r="BW888" s="7"/>
    </row>
    <row r="889" spans="5:75" x14ac:dyDescent="0.2"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AL889" s="7"/>
      <c r="AQ889" s="7"/>
      <c r="AR889" s="7"/>
      <c r="AS889" s="7"/>
      <c r="AT889" s="7"/>
      <c r="AU889" s="7"/>
      <c r="AV889" s="7"/>
      <c r="AX889" s="7"/>
      <c r="AY889" s="7"/>
      <c r="AZ889" s="7"/>
      <c r="BA889" s="7"/>
      <c r="BB889" s="7"/>
      <c r="BC889" s="7"/>
      <c r="BD889" s="7"/>
      <c r="BG889" s="7"/>
      <c r="BH889" s="7"/>
      <c r="BI889" s="7"/>
      <c r="BJ889" s="7"/>
      <c r="BK889" s="7"/>
      <c r="BL889" s="7"/>
      <c r="BM889" s="7"/>
      <c r="BP889" s="7"/>
      <c r="BQ889" s="7"/>
      <c r="BR889" s="7"/>
      <c r="BS889" s="7"/>
      <c r="BT889" s="7"/>
      <c r="BU889" s="7"/>
      <c r="BV889" s="7"/>
      <c r="BW889" s="7"/>
    </row>
    <row r="890" spans="5:75" x14ac:dyDescent="0.2"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AL890" s="7"/>
      <c r="AQ890" s="7"/>
      <c r="AR890" s="7"/>
      <c r="AS890" s="7"/>
      <c r="AT890" s="7"/>
      <c r="AU890" s="7"/>
      <c r="AV890" s="7"/>
      <c r="AX890" s="7"/>
      <c r="AY890" s="7"/>
      <c r="AZ890" s="7"/>
      <c r="BA890" s="7"/>
      <c r="BB890" s="7"/>
      <c r="BC890" s="7"/>
      <c r="BD890" s="7"/>
      <c r="BG890" s="7"/>
      <c r="BH890" s="7"/>
      <c r="BI890" s="7"/>
      <c r="BJ890" s="7"/>
      <c r="BK890" s="7"/>
      <c r="BL890" s="7"/>
      <c r="BM890" s="7"/>
      <c r="BP890" s="7"/>
      <c r="BQ890" s="7"/>
      <c r="BR890" s="7"/>
      <c r="BS890" s="7"/>
      <c r="BT890" s="7"/>
      <c r="BU890" s="7"/>
      <c r="BV890" s="7"/>
      <c r="BW890" s="7"/>
    </row>
    <row r="891" spans="5:75" x14ac:dyDescent="0.2"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AL891" s="7"/>
      <c r="AQ891" s="7"/>
      <c r="AR891" s="7"/>
      <c r="AS891" s="7"/>
      <c r="AT891" s="7"/>
      <c r="AU891" s="7"/>
      <c r="AV891" s="7"/>
      <c r="AX891" s="7"/>
      <c r="AY891" s="7"/>
      <c r="AZ891" s="7"/>
      <c r="BA891" s="7"/>
      <c r="BB891" s="7"/>
      <c r="BC891" s="7"/>
      <c r="BD891" s="7"/>
      <c r="BG891" s="7"/>
      <c r="BH891" s="7"/>
      <c r="BI891" s="7"/>
      <c r="BJ891" s="7"/>
      <c r="BK891" s="7"/>
      <c r="BL891" s="7"/>
      <c r="BM891" s="7"/>
      <c r="BP891" s="7"/>
      <c r="BQ891" s="7"/>
      <c r="BR891" s="7"/>
      <c r="BS891" s="7"/>
      <c r="BT891" s="7"/>
      <c r="BU891" s="7"/>
      <c r="BV891" s="7"/>
      <c r="BW891" s="7"/>
    </row>
    <row r="892" spans="5:75" x14ac:dyDescent="0.2"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AL892" s="7"/>
      <c r="AQ892" s="7"/>
      <c r="AR892" s="7"/>
      <c r="AS892" s="7"/>
      <c r="AT892" s="7"/>
      <c r="AU892" s="7"/>
      <c r="AV892" s="7"/>
      <c r="AX892" s="7"/>
      <c r="AY892" s="7"/>
      <c r="AZ892" s="7"/>
      <c r="BA892" s="7"/>
      <c r="BB892" s="7"/>
      <c r="BC892" s="7"/>
      <c r="BD892" s="7"/>
      <c r="BG892" s="7"/>
      <c r="BH892" s="7"/>
      <c r="BI892" s="7"/>
      <c r="BJ892" s="7"/>
      <c r="BK892" s="7"/>
      <c r="BL892" s="7"/>
      <c r="BM892" s="7"/>
      <c r="BP892" s="7"/>
      <c r="BQ892" s="7"/>
      <c r="BR892" s="7"/>
      <c r="BS892" s="7"/>
      <c r="BT892" s="7"/>
      <c r="BU892" s="7"/>
      <c r="BV892" s="7"/>
      <c r="BW892" s="7"/>
    </row>
    <row r="893" spans="5:75" x14ac:dyDescent="0.2"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AL893" s="7"/>
      <c r="AQ893" s="7"/>
      <c r="AR893" s="7"/>
      <c r="AS893" s="7"/>
      <c r="AT893" s="7"/>
      <c r="AU893" s="7"/>
      <c r="AV893" s="7"/>
      <c r="AX893" s="7"/>
      <c r="AY893" s="7"/>
      <c r="AZ893" s="7"/>
      <c r="BA893" s="7"/>
      <c r="BB893" s="7"/>
      <c r="BC893" s="7"/>
      <c r="BD893" s="7"/>
      <c r="BG893" s="7"/>
      <c r="BH893" s="7"/>
      <c r="BI893" s="7"/>
      <c r="BJ893" s="7"/>
      <c r="BK893" s="7"/>
      <c r="BL893" s="7"/>
      <c r="BM893" s="7"/>
      <c r="BP893" s="7"/>
      <c r="BQ893" s="7"/>
      <c r="BR893" s="7"/>
      <c r="BS893" s="7"/>
      <c r="BT893" s="7"/>
      <c r="BU893" s="7"/>
      <c r="BV893" s="7"/>
      <c r="BW893" s="7"/>
    </row>
    <row r="894" spans="5:75" x14ac:dyDescent="0.2"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AL894" s="7"/>
      <c r="AQ894" s="7"/>
      <c r="AR894" s="7"/>
      <c r="AS894" s="7"/>
      <c r="AT894" s="7"/>
      <c r="AU894" s="7"/>
      <c r="AV894" s="7"/>
      <c r="AX894" s="7"/>
      <c r="AY894" s="7"/>
      <c r="AZ894" s="7"/>
      <c r="BA894" s="7"/>
      <c r="BB894" s="7"/>
      <c r="BC894" s="7"/>
      <c r="BD894" s="7"/>
      <c r="BG894" s="7"/>
      <c r="BH894" s="7"/>
      <c r="BI894" s="7"/>
      <c r="BJ894" s="7"/>
      <c r="BK894" s="7"/>
      <c r="BL894" s="7"/>
      <c r="BM894" s="7"/>
      <c r="BP894" s="7"/>
      <c r="BQ894" s="7"/>
      <c r="BR894" s="7"/>
      <c r="BS894" s="7"/>
      <c r="BT894" s="7"/>
      <c r="BU894" s="7"/>
      <c r="BV894" s="7"/>
      <c r="BW894" s="7"/>
    </row>
    <row r="895" spans="5:75" x14ac:dyDescent="0.2"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AL895" s="7"/>
      <c r="AQ895" s="7"/>
      <c r="AR895" s="7"/>
      <c r="AS895" s="7"/>
      <c r="AT895" s="7"/>
      <c r="AU895" s="7"/>
      <c r="AV895" s="7"/>
      <c r="AX895" s="7"/>
      <c r="AY895" s="7"/>
      <c r="AZ895" s="7"/>
      <c r="BA895" s="7"/>
      <c r="BB895" s="7"/>
      <c r="BC895" s="7"/>
      <c r="BD895" s="7"/>
      <c r="BG895" s="7"/>
      <c r="BH895" s="7"/>
      <c r="BI895" s="7"/>
      <c r="BJ895" s="7"/>
      <c r="BK895" s="7"/>
      <c r="BL895" s="7"/>
      <c r="BM895" s="7"/>
      <c r="BP895" s="7"/>
      <c r="BQ895" s="7"/>
      <c r="BR895" s="7"/>
      <c r="BS895" s="7"/>
      <c r="BT895" s="7"/>
      <c r="BU895" s="7"/>
      <c r="BV895" s="7"/>
      <c r="BW895" s="7"/>
    </row>
    <row r="896" spans="5:75" x14ac:dyDescent="0.2"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AL896" s="7"/>
      <c r="AQ896" s="7"/>
      <c r="AR896" s="7"/>
      <c r="AS896" s="7"/>
      <c r="AT896" s="7"/>
      <c r="AU896" s="7"/>
      <c r="AV896" s="7"/>
      <c r="AX896" s="7"/>
      <c r="AY896" s="7"/>
      <c r="AZ896" s="7"/>
      <c r="BA896" s="7"/>
      <c r="BB896" s="7"/>
      <c r="BC896" s="7"/>
      <c r="BD896" s="7"/>
      <c r="BG896" s="7"/>
      <c r="BH896" s="7"/>
      <c r="BI896" s="7"/>
      <c r="BJ896" s="7"/>
      <c r="BK896" s="7"/>
      <c r="BL896" s="7"/>
      <c r="BM896" s="7"/>
      <c r="BP896" s="7"/>
      <c r="BQ896" s="7"/>
      <c r="BR896" s="7"/>
      <c r="BS896" s="7"/>
      <c r="BT896" s="7"/>
      <c r="BU896" s="7"/>
      <c r="BV896" s="7"/>
      <c r="BW896" s="7"/>
    </row>
    <row r="897" spans="5:75" x14ac:dyDescent="0.2"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AL897" s="7"/>
      <c r="AQ897" s="7"/>
      <c r="AR897" s="7"/>
      <c r="AS897" s="7"/>
      <c r="AT897" s="7"/>
      <c r="AU897" s="7"/>
      <c r="AV897" s="7"/>
      <c r="AX897" s="7"/>
      <c r="AY897" s="7"/>
      <c r="AZ897" s="7"/>
      <c r="BA897" s="7"/>
      <c r="BB897" s="7"/>
      <c r="BC897" s="7"/>
      <c r="BD897" s="7"/>
      <c r="BG897" s="7"/>
      <c r="BH897" s="7"/>
      <c r="BI897" s="7"/>
      <c r="BJ897" s="7"/>
      <c r="BK897" s="7"/>
      <c r="BL897" s="7"/>
      <c r="BM897" s="7"/>
      <c r="BP897" s="7"/>
      <c r="BQ897" s="7"/>
      <c r="BR897" s="7"/>
      <c r="BS897" s="7"/>
      <c r="BT897" s="7"/>
      <c r="BU897" s="7"/>
      <c r="BV897" s="7"/>
      <c r="BW897" s="7"/>
    </row>
    <row r="898" spans="5:75" x14ac:dyDescent="0.2"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AL898" s="7"/>
      <c r="AQ898" s="7"/>
      <c r="AR898" s="7"/>
      <c r="AS898" s="7"/>
      <c r="AT898" s="7"/>
      <c r="AU898" s="7"/>
      <c r="AV898" s="7"/>
      <c r="AX898" s="7"/>
      <c r="AY898" s="7"/>
      <c r="AZ898" s="7"/>
      <c r="BA898" s="7"/>
      <c r="BB898" s="7"/>
      <c r="BC898" s="7"/>
      <c r="BD898" s="7"/>
      <c r="BG898" s="7"/>
      <c r="BH898" s="7"/>
      <c r="BI898" s="7"/>
      <c r="BJ898" s="7"/>
      <c r="BK898" s="7"/>
      <c r="BL898" s="7"/>
      <c r="BM898" s="7"/>
      <c r="BP898" s="7"/>
      <c r="BQ898" s="7"/>
      <c r="BR898" s="7"/>
      <c r="BS898" s="7"/>
      <c r="BT898" s="7"/>
      <c r="BU898" s="7"/>
      <c r="BV898" s="7"/>
      <c r="BW898" s="7"/>
    </row>
    <row r="899" spans="5:75" x14ac:dyDescent="0.2"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AL899" s="7"/>
      <c r="AQ899" s="7"/>
      <c r="AR899" s="7"/>
      <c r="AS899" s="7"/>
      <c r="AT899" s="7"/>
      <c r="AU899" s="7"/>
      <c r="AV899" s="7"/>
      <c r="AX899" s="7"/>
      <c r="AY899" s="7"/>
      <c r="AZ899" s="7"/>
      <c r="BA899" s="7"/>
      <c r="BB899" s="7"/>
      <c r="BC899" s="7"/>
      <c r="BD899" s="7"/>
      <c r="BG899" s="7"/>
      <c r="BH899" s="7"/>
      <c r="BI899" s="7"/>
      <c r="BJ899" s="7"/>
      <c r="BK899" s="7"/>
      <c r="BL899" s="7"/>
      <c r="BM899" s="7"/>
      <c r="BP899" s="7"/>
      <c r="BQ899" s="7"/>
      <c r="BR899" s="7"/>
      <c r="BS899" s="7"/>
      <c r="BT899" s="7"/>
      <c r="BU899" s="7"/>
      <c r="BV899" s="7"/>
      <c r="BW899" s="7"/>
    </row>
    <row r="900" spans="5:75" x14ac:dyDescent="0.2"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AL900" s="7"/>
      <c r="AQ900" s="7"/>
      <c r="AR900" s="7"/>
      <c r="AS900" s="7"/>
      <c r="AT900" s="7"/>
      <c r="AU900" s="7"/>
      <c r="AV900" s="7"/>
      <c r="AX900" s="7"/>
      <c r="AY900" s="7"/>
      <c r="AZ900" s="7"/>
      <c r="BA900" s="7"/>
      <c r="BB900" s="7"/>
      <c r="BC900" s="7"/>
      <c r="BD900" s="7"/>
      <c r="BG900" s="7"/>
      <c r="BH900" s="7"/>
      <c r="BI900" s="7"/>
      <c r="BJ900" s="7"/>
      <c r="BK900" s="7"/>
      <c r="BL900" s="7"/>
      <c r="BM900" s="7"/>
      <c r="BP900" s="7"/>
      <c r="BQ900" s="7"/>
      <c r="BR900" s="7"/>
      <c r="BS900" s="7"/>
      <c r="BT900" s="7"/>
      <c r="BU900" s="7"/>
      <c r="BV900" s="7"/>
      <c r="BW900" s="7"/>
    </row>
    <row r="901" spans="5:75" x14ac:dyDescent="0.2"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AL901" s="7"/>
      <c r="AQ901" s="7"/>
      <c r="AR901" s="7"/>
      <c r="AS901" s="7"/>
      <c r="AT901" s="7"/>
      <c r="AU901" s="7"/>
      <c r="AV901" s="7"/>
      <c r="AX901" s="7"/>
      <c r="AY901" s="7"/>
      <c r="AZ901" s="7"/>
      <c r="BA901" s="7"/>
      <c r="BB901" s="7"/>
      <c r="BC901" s="7"/>
      <c r="BD901" s="7"/>
      <c r="BG901" s="7"/>
      <c r="BH901" s="7"/>
      <c r="BI901" s="7"/>
      <c r="BJ901" s="7"/>
      <c r="BK901" s="7"/>
      <c r="BL901" s="7"/>
      <c r="BM901" s="7"/>
      <c r="BP901" s="7"/>
      <c r="BQ901" s="7"/>
      <c r="BR901" s="7"/>
      <c r="BS901" s="7"/>
      <c r="BT901" s="7"/>
      <c r="BU901" s="7"/>
      <c r="BV901" s="7"/>
      <c r="BW901" s="7"/>
    </row>
    <row r="902" spans="5:75" x14ac:dyDescent="0.2"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AL902" s="7"/>
      <c r="AQ902" s="7"/>
      <c r="AR902" s="7"/>
      <c r="AS902" s="7"/>
      <c r="AT902" s="7"/>
      <c r="AU902" s="7"/>
      <c r="AV902" s="7"/>
      <c r="AX902" s="7"/>
      <c r="AY902" s="7"/>
      <c r="AZ902" s="7"/>
      <c r="BA902" s="7"/>
      <c r="BB902" s="7"/>
      <c r="BC902" s="7"/>
      <c r="BD902" s="7"/>
      <c r="BG902" s="7"/>
      <c r="BH902" s="7"/>
      <c r="BI902" s="7"/>
      <c r="BJ902" s="7"/>
      <c r="BK902" s="7"/>
      <c r="BL902" s="7"/>
      <c r="BM902" s="7"/>
      <c r="BP902" s="7"/>
      <c r="BQ902" s="7"/>
      <c r="BR902" s="7"/>
      <c r="BS902" s="7"/>
      <c r="BT902" s="7"/>
      <c r="BU902" s="7"/>
      <c r="BV902" s="7"/>
      <c r="BW902" s="7"/>
    </row>
    <row r="903" spans="5:75" x14ac:dyDescent="0.2"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AL903" s="7"/>
      <c r="AQ903" s="7"/>
      <c r="AR903" s="7"/>
      <c r="AS903" s="7"/>
      <c r="AT903" s="7"/>
      <c r="AU903" s="7"/>
      <c r="AV903" s="7"/>
      <c r="AX903" s="7"/>
      <c r="AY903" s="7"/>
      <c r="AZ903" s="7"/>
      <c r="BA903" s="7"/>
      <c r="BB903" s="7"/>
      <c r="BC903" s="7"/>
      <c r="BD903" s="7"/>
      <c r="BG903" s="7"/>
      <c r="BH903" s="7"/>
      <c r="BI903" s="7"/>
      <c r="BJ903" s="7"/>
      <c r="BK903" s="7"/>
      <c r="BL903" s="7"/>
      <c r="BM903" s="7"/>
      <c r="BP903" s="7"/>
      <c r="BQ903" s="7"/>
      <c r="BR903" s="7"/>
      <c r="BS903" s="7"/>
      <c r="BT903" s="7"/>
      <c r="BU903" s="7"/>
      <c r="BV903" s="7"/>
      <c r="BW903" s="7"/>
    </row>
    <row r="904" spans="5:75" x14ac:dyDescent="0.2"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AL904" s="7"/>
      <c r="AQ904" s="7"/>
      <c r="AR904" s="7"/>
      <c r="AS904" s="7"/>
      <c r="AT904" s="7"/>
      <c r="AU904" s="7"/>
      <c r="AV904" s="7"/>
      <c r="AX904" s="7"/>
      <c r="AY904" s="7"/>
      <c r="AZ904" s="7"/>
      <c r="BA904" s="7"/>
      <c r="BB904" s="7"/>
      <c r="BC904" s="7"/>
      <c r="BD904" s="7"/>
      <c r="BG904" s="7"/>
      <c r="BH904" s="7"/>
      <c r="BI904" s="7"/>
      <c r="BJ904" s="7"/>
      <c r="BK904" s="7"/>
      <c r="BL904" s="7"/>
      <c r="BM904" s="7"/>
      <c r="BP904" s="7"/>
      <c r="BQ904" s="7"/>
      <c r="BR904" s="7"/>
      <c r="BS904" s="7"/>
      <c r="BT904" s="7"/>
      <c r="BU904" s="7"/>
      <c r="BV904" s="7"/>
      <c r="BW904" s="7"/>
    </row>
    <row r="905" spans="5:75" x14ac:dyDescent="0.2"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AL905" s="7"/>
      <c r="AQ905" s="7"/>
      <c r="AR905" s="7"/>
      <c r="AS905" s="7"/>
      <c r="AT905" s="7"/>
      <c r="AU905" s="7"/>
      <c r="AV905" s="7"/>
      <c r="AX905" s="7"/>
      <c r="AY905" s="7"/>
      <c r="AZ905" s="7"/>
      <c r="BA905" s="7"/>
      <c r="BB905" s="7"/>
      <c r="BC905" s="7"/>
      <c r="BD905" s="7"/>
      <c r="BG905" s="7"/>
      <c r="BH905" s="7"/>
      <c r="BI905" s="7"/>
      <c r="BJ905" s="7"/>
      <c r="BK905" s="7"/>
      <c r="BL905" s="7"/>
      <c r="BM905" s="7"/>
      <c r="BP905" s="7"/>
      <c r="BQ905" s="7"/>
      <c r="BR905" s="7"/>
      <c r="BS905" s="7"/>
      <c r="BT905" s="7"/>
      <c r="BU905" s="7"/>
      <c r="BV905" s="7"/>
      <c r="BW905" s="7"/>
    </row>
    <row r="906" spans="5:75" x14ac:dyDescent="0.2"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AL906" s="7"/>
      <c r="AQ906" s="7"/>
      <c r="AR906" s="7"/>
      <c r="AS906" s="7"/>
      <c r="AT906" s="7"/>
      <c r="AU906" s="7"/>
      <c r="AV906" s="7"/>
      <c r="AX906" s="7"/>
      <c r="AY906" s="7"/>
      <c r="AZ906" s="7"/>
      <c r="BA906" s="7"/>
      <c r="BB906" s="7"/>
      <c r="BC906" s="7"/>
      <c r="BD906" s="7"/>
      <c r="BG906" s="7"/>
      <c r="BH906" s="7"/>
      <c r="BI906" s="7"/>
      <c r="BJ906" s="7"/>
      <c r="BK906" s="7"/>
      <c r="BL906" s="7"/>
      <c r="BM906" s="7"/>
      <c r="BP906" s="7"/>
      <c r="BQ906" s="7"/>
      <c r="BR906" s="7"/>
      <c r="BS906" s="7"/>
      <c r="BT906" s="7"/>
      <c r="BU906" s="7"/>
      <c r="BV906" s="7"/>
      <c r="BW906" s="7"/>
    </row>
    <row r="907" spans="5:75" x14ac:dyDescent="0.2"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AL907" s="7"/>
      <c r="AQ907" s="7"/>
      <c r="AR907" s="7"/>
      <c r="AS907" s="7"/>
      <c r="AT907" s="7"/>
      <c r="AU907" s="7"/>
      <c r="AV907" s="7"/>
      <c r="AX907" s="7"/>
      <c r="AY907" s="7"/>
      <c r="AZ907" s="7"/>
      <c r="BA907" s="7"/>
      <c r="BB907" s="7"/>
      <c r="BC907" s="7"/>
      <c r="BD907" s="7"/>
      <c r="BG907" s="7"/>
      <c r="BH907" s="7"/>
      <c r="BI907" s="7"/>
      <c r="BJ907" s="7"/>
      <c r="BK907" s="7"/>
      <c r="BL907" s="7"/>
      <c r="BM907" s="7"/>
      <c r="BP907" s="7"/>
      <c r="BQ907" s="7"/>
      <c r="BR907" s="7"/>
      <c r="BS907" s="7"/>
      <c r="BT907" s="7"/>
      <c r="BU907" s="7"/>
      <c r="BV907" s="7"/>
      <c r="BW907" s="7"/>
    </row>
    <row r="908" spans="5:75" x14ac:dyDescent="0.2"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AL908" s="7"/>
      <c r="AQ908" s="7"/>
      <c r="AR908" s="7"/>
      <c r="AS908" s="7"/>
      <c r="AT908" s="7"/>
      <c r="AU908" s="7"/>
      <c r="AV908" s="7"/>
      <c r="AX908" s="7"/>
      <c r="AY908" s="7"/>
      <c r="AZ908" s="7"/>
      <c r="BA908" s="7"/>
      <c r="BB908" s="7"/>
      <c r="BC908" s="7"/>
      <c r="BD908" s="7"/>
      <c r="BG908" s="7"/>
      <c r="BH908" s="7"/>
      <c r="BI908" s="7"/>
      <c r="BJ908" s="7"/>
      <c r="BK908" s="7"/>
      <c r="BL908" s="7"/>
      <c r="BM908" s="7"/>
      <c r="BP908" s="7"/>
      <c r="BQ908" s="7"/>
      <c r="BR908" s="7"/>
      <c r="BS908" s="7"/>
      <c r="BT908" s="7"/>
      <c r="BU908" s="7"/>
      <c r="BV908" s="7"/>
      <c r="BW908" s="7"/>
    </row>
    <row r="909" spans="5:75" x14ac:dyDescent="0.2"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AL909" s="7"/>
      <c r="AQ909" s="7"/>
      <c r="AR909" s="7"/>
      <c r="AS909" s="7"/>
      <c r="AT909" s="7"/>
      <c r="AU909" s="7"/>
      <c r="AV909" s="7"/>
      <c r="AX909" s="7"/>
      <c r="AY909" s="7"/>
      <c r="AZ909" s="7"/>
      <c r="BA909" s="7"/>
      <c r="BB909" s="7"/>
      <c r="BC909" s="7"/>
      <c r="BD909" s="7"/>
      <c r="BG909" s="7"/>
      <c r="BH909" s="7"/>
      <c r="BI909" s="7"/>
      <c r="BJ909" s="7"/>
      <c r="BK909" s="7"/>
      <c r="BL909" s="7"/>
      <c r="BM909" s="7"/>
      <c r="BP909" s="7"/>
      <c r="BQ909" s="7"/>
      <c r="BR909" s="7"/>
      <c r="BS909" s="7"/>
      <c r="BT909" s="7"/>
      <c r="BU909" s="7"/>
      <c r="BV909" s="7"/>
      <c r="BW909" s="7"/>
    </row>
    <row r="910" spans="5:75" x14ac:dyDescent="0.2"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AL910" s="7"/>
      <c r="AQ910" s="7"/>
      <c r="AR910" s="7"/>
      <c r="AS910" s="7"/>
      <c r="AT910" s="7"/>
      <c r="AU910" s="7"/>
      <c r="AV910" s="7"/>
      <c r="AX910" s="7"/>
      <c r="AY910" s="7"/>
      <c r="AZ910" s="7"/>
      <c r="BA910" s="7"/>
      <c r="BB910" s="7"/>
      <c r="BC910" s="7"/>
      <c r="BD910" s="7"/>
      <c r="BG910" s="7"/>
      <c r="BH910" s="7"/>
      <c r="BI910" s="7"/>
      <c r="BJ910" s="7"/>
      <c r="BK910" s="7"/>
      <c r="BL910" s="7"/>
      <c r="BM910" s="7"/>
      <c r="BP910" s="7"/>
      <c r="BQ910" s="7"/>
      <c r="BR910" s="7"/>
      <c r="BS910" s="7"/>
      <c r="BT910" s="7"/>
      <c r="BU910" s="7"/>
      <c r="BV910" s="7"/>
      <c r="BW910" s="7"/>
    </row>
    <row r="911" spans="5:75" x14ac:dyDescent="0.2"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AL911" s="7"/>
      <c r="AQ911" s="7"/>
      <c r="AR911" s="7"/>
      <c r="AS911" s="7"/>
      <c r="AT911" s="7"/>
      <c r="AU911" s="7"/>
      <c r="AV911" s="7"/>
      <c r="AX911" s="7"/>
      <c r="AY911" s="7"/>
      <c r="AZ911" s="7"/>
      <c r="BA911" s="7"/>
      <c r="BB911" s="7"/>
      <c r="BC911" s="7"/>
      <c r="BD911" s="7"/>
      <c r="BG911" s="7"/>
      <c r="BH911" s="7"/>
      <c r="BI911" s="7"/>
      <c r="BJ911" s="7"/>
      <c r="BK911" s="7"/>
      <c r="BL911" s="7"/>
      <c r="BM911" s="7"/>
      <c r="BP911" s="7"/>
      <c r="BQ911" s="7"/>
      <c r="BR911" s="7"/>
      <c r="BS911" s="7"/>
      <c r="BT911" s="7"/>
      <c r="BU911" s="7"/>
      <c r="BV911" s="7"/>
      <c r="BW911" s="7"/>
    </row>
    <row r="912" spans="5:75" x14ac:dyDescent="0.2"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AL912" s="7"/>
      <c r="AQ912" s="7"/>
      <c r="AR912" s="7"/>
      <c r="AS912" s="7"/>
      <c r="AT912" s="7"/>
      <c r="AU912" s="7"/>
      <c r="AV912" s="7"/>
      <c r="AX912" s="7"/>
      <c r="AY912" s="7"/>
      <c r="AZ912" s="7"/>
      <c r="BA912" s="7"/>
      <c r="BB912" s="7"/>
      <c r="BC912" s="7"/>
      <c r="BD912" s="7"/>
      <c r="BG912" s="7"/>
      <c r="BH912" s="7"/>
      <c r="BI912" s="7"/>
      <c r="BJ912" s="7"/>
      <c r="BK912" s="7"/>
      <c r="BL912" s="7"/>
      <c r="BM912" s="7"/>
      <c r="BP912" s="7"/>
      <c r="BQ912" s="7"/>
      <c r="BR912" s="7"/>
      <c r="BS912" s="7"/>
      <c r="BT912" s="7"/>
      <c r="BU912" s="7"/>
      <c r="BV912" s="7"/>
      <c r="BW912" s="7"/>
    </row>
    <row r="913" spans="5:75" x14ac:dyDescent="0.2"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AL913" s="7"/>
      <c r="AQ913" s="7"/>
      <c r="AR913" s="7"/>
      <c r="AS913" s="7"/>
      <c r="AT913" s="7"/>
      <c r="AU913" s="7"/>
      <c r="AV913" s="7"/>
      <c r="AX913" s="7"/>
      <c r="AY913" s="7"/>
      <c r="AZ913" s="7"/>
      <c r="BA913" s="7"/>
      <c r="BB913" s="7"/>
      <c r="BC913" s="7"/>
      <c r="BD913" s="7"/>
      <c r="BG913" s="7"/>
      <c r="BH913" s="7"/>
      <c r="BI913" s="7"/>
      <c r="BJ913" s="7"/>
      <c r="BK913" s="7"/>
      <c r="BL913" s="7"/>
      <c r="BM913" s="7"/>
      <c r="BP913" s="7"/>
      <c r="BQ913" s="7"/>
      <c r="BR913" s="7"/>
      <c r="BS913" s="7"/>
      <c r="BT913" s="7"/>
      <c r="BU913" s="7"/>
      <c r="BV913" s="7"/>
      <c r="BW913" s="7"/>
    </row>
    <row r="914" spans="5:75" x14ac:dyDescent="0.2"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AL914" s="7"/>
      <c r="AQ914" s="7"/>
      <c r="AR914" s="7"/>
      <c r="AS914" s="7"/>
      <c r="AT914" s="7"/>
      <c r="AU914" s="7"/>
      <c r="AV914" s="7"/>
      <c r="AX914" s="7"/>
      <c r="AY914" s="7"/>
      <c r="AZ914" s="7"/>
      <c r="BA914" s="7"/>
      <c r="BB914" s="7"/>
      <c r="BC914" s="7"/>
      <c r="BD914" s="7"/>
      <c r="BG914" s="7"/>
      <c r="BH914" s="7"/>
      <c r="BI914" s="7"/>
      <c r="BJ914" s="7"/>
      <c r="BK914" s="7"/>
      <c r="BL914" s="7"/>
      <c r="BM914" s="7"/>
      <c r="BP914" s="7"/>
      <c r="BQ914" s="7"/>
      <c r="BR914" s="7"/>
      <c r="BS914" s="7"/>
      <c r="BT914" s="7"/>
      <c r="BU914" s="7"/>
      <c r="BV914" s="7"/>
      <c r="BW914" s="7"/>
    </row>
    <row r="915" spans="5:75" x14ac:dyDescent="0.2"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AL915" s="7"/>
      <c r="AQ915" s="7"/>
      <c r="AR915" s="7"/>
      <c r="AS915" s="7"/>
      <c r="AT915" s="7"/>
      <c r="AU915" s="7"/>
      <c r="AV915" s="7"/>
      <c r="AX915" s="7"/>
      <c r="AY915" s="7"/>
      <c r="AZ915" s="7"/>
      <c r="BA915" s="7"/>
      <c r="BB915" s="7"/>
      <c r="BC915" s="7"/>
      <c r="BD915" s="7"/>
      <c r="BG915" s="7"/>
      <c r="BH915" s="7"/>
      <c r="BI915" s="7"/>
      <c r="BJ915" s="7"/>
      <c r="BK915" s="7"/>
      <c r="BL915" s="7"/>
      <c r="BM915" s="7"/>
      <c r="BP915" s="7"/>
      <c r="BQ915" s="7"/>
      <c r="BR915" s="7"/>
      <c r="BS915" s="7"/>
      <c r="BT915" s="7"/>
      <c r="BU915" s="7"/>
      <c r="BV915" s="7"/>
      <c r="BW915" s="7"/>
    </row>
    <row r="916" spans="5:75" x14ac:dyDescent="0.2"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AL916" s="7"/>
      <c r="AQ916" s="7"/>
      <c r="AR916" s="7"/>
      <c r="AS916" s="7"/>
      <c r="AT916" s="7"/>
      <c r="AU916" s="7"/>
      <c r="AV916" s="7"/>
      <c r="AX916" s="7"/>
      <c r="AY916" s="7"/>
      <c r="AZ916" s="7"/>
      <c r="BA916" s="7"/>
      <c r="BB916" s="7"/>
      <c r="BC916" s="7"/>
      <c r="BD916" s="7"/>
      <c r="BG916" s="7"/>
      <c r="BH916" s="7"/>
      <c r="BI916" s="7"/>
      <c r="BJ916" s="7"/>
      <c r="BK916" s="7"/>
      <c r="BL916" s="7"/>
      <c r="BM916" s="7"/>
      <c r="BP916" s="7"/>
      <c r="BQ916" s="7"/>
      <c r="BR916" s="7"/>
      <c r="BS916" s="7"/>
      <c r="BT916" s="7"/>
      <c r="BU916" s="7"/>
      <c r="BV916" s="7"/>
      <c r="BW916" s="7"/>
    </row>
    <row r="917" spans="5:75" x14ac:dyDescent="0.2"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AL917" s="7"/>
      <c r="AQ917" s="7"/>
      <c r="AR917" s="7"/>
      <c r="AS917" s="7"/>
      <c r="AT917" s="7"/>
      <c r="AU917" s="7"/>
      <c r="AV917" s="7"/>
      <c r="AX917" s="7"/>
      <c r="AY917" s="7"/>
      <c r="AZ917" s="7"/>
      <c r="BA917" s="7"/>
      <c r="BB917" s="7"/>
      <c r="BC917" s="7"/>
      <c r="BD917" s="7"/>
      <c r="BG917" s="7"/>
      <c r="BH917" s="7"/>
      <c r="BI917" s="7"/>
      <c r="BJ917" s="7"/>
      <c r="BK917" s="7"/>
      <c r="BL917" s="7"/>
      <c r="BM917" s="7"/>
      <c r="BP917" s="7"/>
      <c r="BQ917" s="7"/>
      <c r="BR917" s="7"/>
      <c r="BS917" s="7"/>
      <c r="BT917" s="7"/>
      <c r="BU917" s="7"/>
      <c r="BV917" s="7"/>
      <c r="BW917" s="7"/>
    </row>
    <row r="918" spans="5:75" x14ac:dyDescent="0.2"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AL918" s="7"/>
      <c r="AQ918" s="7"/>
      <c r="AR918" s="7"/>
      <c r="AS918" s="7"/>
      <c r="AT918" s="7"/>
      <c r="AU918" s="7"/>
      <c r="AV918" s="7"/>
      <c r="AX918" s="7"/>
      <c r="AY918" s="7"/>
      <c r="AZ918" s="7"/>
      <c r="BA918" s="7"/>
      <c r="BB918" s="7"/>
      <c r="BC918" s="7"/>
      <c r="BD918" s="7"/>
      <c r="BG918" s="7"/>
      <c r="BH918" s="7"/>
      <c r="BI918" s="7"/>
      <c r="BJ918" s="7"/>
      <c r="BK918" s="7"/>
      <c r="BL918" s="7"/>
      <c r="BM918" s="7"/>
      <c r="BP918" s="7"/>
      <c r="BQ918" s="7"/>
      <c r="BR918" s="7"/>
      <c r="BS918" s="7"/>
      <c r="BT918" s="7"/>
      <c r="BU918" s="7"/>
      <c r="BV918" s="7"/>
      <c r="BW918" s="7"/>
    </row>
    <row r="919" spans="5:75" x14ac:dyDescent="0.2"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AL919" s="7"/>
      <c r="AQ919" s="7"/>
      <c r="AR919" s="7"/>
      <c r="AS919" s="7"/>
      <c r="AT919" s="7"/>
      <c r="AU919" s="7"/>
      <c r="AV919" s="7"/>
      <c r="AX919" s="7"/>
      <c r="AY919" s="7"/>
      <c r="AZ919" s="7"/>
      <c r="BA919" s="7"/>
      <c r="BB919" s="7"/>
      <c r="BC919" s="7"/>
      <c r="BD919" s="7"/>
      <c r="BG919" s="7"/>
      <c r="BH919" s="7"/>
      <c r="BI919" s="7"/>
      <c r="BJ919" s="7"/>
      <c r="BK919" s="7"/>
      <c r="BL919" s="7"/>
      <c r="BM919" s="7"/>
      <c r="BP919" s="7"/>
      <c r="BQ919" s="7"/>
      <c r="BR919" s="7"/>
      <c r="BS919" s="7"/>
      <c r="BT919" s="7"/>
      <c r="BU919" s="7"/>
      <c r="BV919" s="7"/>
      <c r="BW919" s="7"/>
    </row>
    <row r="920" spans="5:75" x14ac:dyDescent="0.2"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AL920" s="7"/>
      <c r="AQ920" s="7"/>
      <c r="AR920" s="7"/>
      <c r="AS920" s="7"/>
      <c r="AT920" s="7"/>
      <c r="AU920" s="7"/>
      <c r="AV920" s="7"/>
      <c r="AX920" s="7"/>
      <c r="AY920" s="7"/>
      <c r="AZ920" s="7"/>
      <c r="BA920" s="7"/>
      <c r="BB920" s="7"/>
      <c r="BC920" s="7"/>
      <c r="BD920" s="7"/>
      <c r="BG920" s="7"/>
      <c r="BH920" s="7"/>
      <c r="BI920" s="7"/>
      <c r="BJ920" s="7"/>
      <c r="BK920" s="7"/>
      <c r="BL920" s="7"/>
      <c r="BM920" s="7"/>
      <c r="BP920" s="7"/>
      <c r="BQ920" s="7"/>
      <c r="BR920" s="7"/>
      <c r="BS920" s="7"/>
      <c r="BT920" s="7"/>
      <c r="BU920" s="7"/>
      <c r="BV920" s="7"/>
      <c r="BW920" s="7"/>
    </row>
    <row r="921" spans="5:75" x14ac:dyDescent="0.2"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AL921" s="7"/>
      <c r="AQ921" s="7"/>
      <c r="AR921" s="7"/>
      <c r="AS921" s="7"/>
      <c r="AT921" s="7"/>
      <c r="AU921" s="7"/>
      <c r="AV921" s="7"/>
      <c r="AX921" s="7"/>
      <c r="AY921" s="7"/>
      <c r="AZ921" s="7"/>
      <c r="BA921" s="7"/>
      <c r="BB921" s="7"/>
      <c r="BC921" s="7"/>
      <c r="BD921" s="7"/>
      <c r="BG921" s="7"/>
      <c r="BH921" s="7"/>
      <c r="BI921" s="7"/>
      <c r="BJ921" s="7"/>
      <c r="BK921" s="7"/>
      <c r="BL921" s="7"/>
      <c r="BM921" s="7"/>
      <c r="BP921" s="7"/>
      <c r="BQ921" s="7"/>
      <c r="BR921" s="7"/>
      <c r="BS921" s="7"/>
      <c r="BT921" s="7"/>
      <c r="BU921" s="7"/>
      <c r="BV921" s="7"/>
      <c r="BW921" s="7"/>
    </row>
    <row r="922" spans="5:75" x14ac:dyDescent="0.2"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AL922" s="7"/>
      <c r="AQ922" s="7"/>
      <c r="AR922" s="7"/>
      <c r="AS922" s="7"/>
      <c r="AT922" s="7"/>
      <c r="AU922" s="7"/>
      <c r="AV922" s="7"/>
      <c r="AX922" s="7"/>
      <c r="AY922" s="7"/>
      <c r="AZ922" s="7"/>
      <c r="BA922" s="7"/>
      <c r="BB922" s="7"/>
      <c r="BC922" s="7"/>
      <c r="BD922" s="7"/>
      <c r="BG922" s="7"/>
      <c r="BH922" s="7"/>
      <c r="BI922" s="7"/>
      <c r="BJ922" s="7"/>
      <c r="BK922" s="7"/>
      <c r="BL922" s="7"/>
      <c r="BM922" s="7"/>
      <c r="BP922" s="7"/>
      <c r="BQ922" s="7"/>
      <c r="BR922" s="7"/>
      <c r="BS922" s="7"/>
      <c r="BT922" s="7"/>
      <c r="BU922" s="7"/>
      <c r="BV922" s="7"/>
      <c r="BW922" s="7"/>
    </row>
    <row r="923" spans="5:75" x14ac:dyDescent="0.2"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AL923" s="7"/>
      <c r="AQ923" s="7"/>
      <c r="AR923" s="7"/>
      <c r="AS923" s="7"/>
      <c r="AT923" s="7"/>
      <c r="AU923" s="7"/>
      <c r="AV923" s="7"/>
      <c r="AX923" s="7"/>
      <c r="AY923" s="7"/>
      <c r="AZ923" s="7"/>
      <c r="BA923" s="7"/>
      <c r="BB923" s="7"/>
      <c r="BC923" s="7"/>
      <c r="BD923" s="7"/>
      <c r="BG923" s="7"/>
      <c r="BH923" s="7"/>
      <c r="BI923" s="7"/>
      <c r="BJ923" s="7"/>
      <c r="BK923" s="7"/>
      <c r="BL923" s="7"/>
      <c r="BM923" s="7"/>
      <c r="BP923" s="7"/>
      <c r="BQ923" s="7"/>
      <c r="BR923" s="7"/>
      <c r="BS923" s="7"/>
      <c r="BT923" s="7"/>
      <c r="BU923" s="7"/>
      <c r="BV923" s="7"/>
      <c r="BW923" s="7"/>
    </row>
    <row r="924" spans="5:75" x14ac:dyDescent="0.2"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AL924" s="7"/>
      <c r="AQ924" s="7"/>
      <c r="AR924" s="7"/>
      <c r="AS924" s="7"/>
      <c r="AT924" s="7"/>
      <c r="AU924" s="7"/>
      <c r="AV924" s="7"/>
      <c r="AX924" s="7"/>
      <c r="AY924" s="7"/>
      <c r="AZ924" s="7"/>
      <c r="BA924" s="7"/>
      <c r="BB924" s="7"/>
      <c r="BC924" s="7"/>
      <c r="BD924" s="7"/>
      <c r="BG924" s="7"/>
      <c r="BH924" s="7"/>
      <c r="BI924" s="7"/>
      <c r="BJ924" s="7"/>
      <c r="BK924" s="7"/>
      <c r="BL924" s="7"/>
      <c r="BM924" s="7"/>
      <c r="BP924" s="7"/>
      <c r="BQ924" s="7"/>
      <c r="BR924" s="7"/>
      <c r="BS924" s="7"/>
      <c r="BT924" s="7"/>
      <c r="BU924" s="7"/>
      <c r="BV924" s="7"/>
      <c r="BW924" s="7"/>
    </row>
    <row r="925" spans="5:75" x14ac:dyDescent="0.2"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AL925" s="7"/>
      <c r="AQ925" s="7"/>
      <c r="AR925" s="7"/>
      <c r="AS925" s="7"/>
      <c r="AT925" s="7"/>
      <c r="AU925" s="7"/>
      <c r="AV925" s="7"/>
      <c r="AX925" s="7"/>
      <c r="AY925" s="7"/>
      <c r="AZ925" s="7"/>
      <c r="BA925" s="7"/>
      <c r="BB925" s="7"/>
      <c r="BC925" s="7"/>
      <c r="BD925" s="7"/>
      <c r="BG925" s="7"/>
      <c r="BH925" s="7"/>
      <c r="BI925" s="7"/>
      <c r="BJ925" s="7"/>
      <c r="BK925" s="7"/>
      <c r="BL925" s="7"/>
      <c r="BM925" s="7"/>
      <c r="BP925" s="7"/>
      <c r="BQ925" s="7"/>
      <c r="BR925" s="7"/>
      <c r="BS925" s="7"/>
      <c r="BT925" s="7"/>
      <c r="BU925" s="7"/>
      <c r="BV925" s="7"/>
      <c r="BW925" s="7"/>
    </row>
    <row r="926" spans="5:75" x14ac:dyDescent="0.2"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AL926" s="7"/>
      <c r="AQ926" s="7"/>
      <c r="AR926" s="7"/>
      <c r="AS926" s="7"/>
      <c r="AT926" s="7"/>
      <c r="AU926" s="7"/>
      <c r="AV926" s="7"/>
      <c r="AX926" s="7"/>
      <c r="AY926" s="7"/>
      <c r="AZ926" s="7"/>
      <c r="BA926" s="7"/>
      <c r="BB926" s="7"/>
      <c r="BC926" s="7"/>
      <c r="BD926" s="7"/>
      <c r="BG926" s="7"/>
      <c r="BH926" s="7"/>
      <c r="BI926" s="7"/>
      <c r="BJ926" s="7"/>
      <c r="BK926" s="7"/>
      <c r="BL926" s="7"/>
      <c r="BM926" s="7"/>
      <c r="BP926" s="7"/>
      <c r="BQ926" s="7"/>
      <c r="BR926" s="7"/>
      <c r="BS926" s="7"/>
      <c r="BT926" s="7"/>
      <c r="BU926" s="7"/>
      <c r="BV926" s="7"/>
      <c r="BW926" s="7"/>
    </row>
    <row r="927" spans="5:75" x14ac:dyDescent="0.2"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AL927" s="7"/>
      <c r="AQ927" s="7"/>
      <c r="AR927" s="7"/>
      <c r="AS927" s="7"/>
      <c r="AT927" s="7"/>
      <c r="AU927" s="7"/>
      <c r="AV927" s="7"/>
      <c r="AX927" s="7"/>
      <c r="AY927" s="7"/>
      <c r="AZ927" s="7"/>
      <c r="BA927" s="7"/>
      <c r="BB927" s="7"/>
      <c r="BC927" s="7"/>
      <c r="BD927" s="7"/>
      <c r="BG927" s="7"/>
      <c r="BH927" s="7"/>
      <c r="BI927" s="7"/>
      <c r="BJ927" s="7"/>
      <c r="BK927" s="7"/>
      <c r="BL927" s="7"/>
      <c r="BM927" s="7"/>
      <c r="BP927" s="7"/>
      <c r="BQ927" s="7"/>
      <c r="BR927" s="7"/>
      <c r="BS927" s="7"/>
      <c r="BT927" s="7"/>
      <c r="BU927" s="7"/>
      <c r="BV927" s="7"/>
      <c r="BW927" s="7"/>
    </row>
    <row r="928" spans="5:75" x14ac:dyDescent="0.2"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AL928" s="7"/>
      <c r="AQ928" s="7"/>
      <c r="AR928" s="7"/>
      <c r="AS928" s="7"/>
      <c r="AT928" s="7"/>
      <c r="AU928" s="7"/>
      <c r="AV928" s="7"/>
      <c r="AX928" s="7"/>
      <c r="AY928" s="7"/>
      <c r="AZ928" s="7"/>
      <c r="BA928" s="7"/>
      <c r="BB928" s="7"/>
      <c r="BC928" s="7"/>
      <c r="BD928" s="7"/>
      <c r="BG928" s="7"/>
      <c r="BH928" s="7"/>
      <c r="BI928" s="7"/>
      <c r="BJ928" s="7"/>
      <c r="BK928" s="7"/>
      <c r="BL928" s="7"/>
      <c r="BM928" s="7"/>
      <c r="BP928" s="7"/>
      <c r="BQ928" s="7"/>
      <c r="BR928" s="7"/>
      <c r="BS928" s="7"/>
      <c r="BT928" s="7"/>
      <c r="BU928" s="7"/>
      <c r="BV928" s="7"/>
      <c r="BW928" s="7"/>
    </row>
    <row r="929" spans="5:75" x14ac:dyDescent="0.2"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AL929" s="7"/>
      <c r="AQ929" s="7"/>
      <c r="AR929" s="7"/>
      <c r="AS929" s="7"/>
      <c r="AT929" s="7"/>
      <c r="AU929" s="7"/>
      <c r="AV929" s="7"/>
      <c r="AX929" s="7"/>
      <c r="AY929" s="7"/>
      <c r="AZ929" s="7"/>
      <c r="BA929" s="7"/>
      <c r="BB929" s="7"/>
      <c r="BC929" s="7"/>
      <c r="BD929" s="7"/>
      <c r="BG929" s="7"/>
      <c r="BH929" s="7"/>
      <c r="BI929" s="7"/>
      <c r="BJ929" s="7"/>
      <c r="BK929" s="7"/>
      <c r="BL929" s="7"/>
      <c r="BM929" s="7"/>
      <c r="BP929" s="7"/>
      <c r="BQ929" s="7"/>
      <c r="BR929" s="7"/>
      <c r="BS929" s="7"/>
      <c r="BT929" s="7"/>
      <c r="BU929" s="7"/>
      <c r="BV929" s="7"/>
      <c r="BW929" s="7"/>
    </row>
    <row r="930" spans="5:75" x14ac:dyDescent="0.2"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AL930" s="7"/>
      <c r="AQ930" s="7"/>
      <c r="AR930" s="7"/>
      <c r="AS930" s="7"/>
      <c r="AT930" s="7"/>
      <c r="AU930" s="7"/>
      <c r="AV930" s="7"/>
      <c r="AX930" s="7"/>
      <c r="AY930" s="7"/>
      <c r="AZ930" s="7"/>
      <c r="BA930" s="7"/>
      <c r="BB930" s="7"/>
      <c r="BC930" s="7"/>
      <c r="BD930" s="7"/>
      <c r="BG930" s="7"/>
      <c r="BH930" s="7"/>
      <c r="BI930" s="7"/>
      <c r="BJ930" s="7"/>
      <c r="BK930" s="7"/>
      <c r="BL930" s="7"/>
      <c r="BM930" s="7"/>
      <c r="BP930" s="7"/>
      <c r="BQ930" s="7"/>
      <c r="BR930" s="7"/>
      <c r="BS930" s="7"/>
      <c r="BT930" s="7"/>
      <c r="BU930" s="7"/>
      <c r="BV930" s="7"/>
      <c r="BW930" s="7"/>
    </row>
    <row r="931" spans="5:75" x14ac:dyDescent="0.2"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AL931" s="7"/>
      <c r="AQ931" s="7"/>
      <c r="AR931" s="7"/>
      <c r="AS931" s="7"/>
      <c r="AT931" s="7"/>
      <c r="AU931" s="7"/>
      <c r="AV931" s="7"/>
      <c r="AX931" s="7"/>
      <c r="AY931" s="7"/>
      <c r="AZ931" s="7"/>
      <c r="BA931" s="7"/>
      <c r="BB931" s="7"/>
      <c r="BC931" s="7"/>
      <c r="BD931" s="7"/>
      <c r="BG931" s="7"/>
      <c r="BH931" s="7"/>
      <c r="BI931" s="7"/>
      <c r="BJ931" s="7"/>
      <c r="BK931" s="7"/>
      <c r="BL931" s="7"/>
      <c r="BM931" s="7"/>
      <c r="BP931" s="7"/>
      <c r="BQ931" s="7"/>
      <c r="BR931" s="7"/>
      <c r="BS931" s="7"/>
      <c r="BT931" s="7"/>
      <c r="BU931" s="7"/>
      <c r="BV931" s="7"/>
      <c r="BW931" s="7"/>
    </row>
    <row r="932" spans="5:75" x14ac:dyDescent="0.2"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AL932" s="7"/>
      <c r="AQ932" s="7"/>
      <c r="AR932" s="7"/>
      <c r="AS932" s="7"/>
      <c r="AT932" s="7"/>
      <c r="AU932" s="7"/>
      <c r="AV932" s="7"/>
      <c r="AX932" s="7"/>
      <c r="AY932" s="7"/>
      <c r="AZ932" s="7"/>
      <c r="BA932" s="7"/>
      <c r="BB932" s="7"/>
      <c r="BC932" s="7"/>
      <c r="BD932" s="7"/>
      <c r="BG932" s="7"/>
      <c r="BH932" s="7"/>
      <c r="BI932" s="7"/>
      <c r="BJ932" s="7"/>
      <c r="BK932" s="7"/>
      <c r="BL932" s="7"/>
      <c r="BM932" s="7"/>
      <c r="BP932" s="7"/>
      <c r="BQ932" s="7"/>
      <c r="BR932" s="7"/>
      <c r="BS932" s="7"/>
      <c r="BT932" s="7"/>
      <c r="BU932" s="7"/>
      <c r="BV932" s="7"/>
      <c r="BW932" s="7"/>
    </row>
    <row r="933" spans="5:75" x14ac:dyDescent="0.2"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AL933" s="7"/>
      <c r="AQ933" s="7"/>
      <c r="AR933" s="7"/>
      <c r="AS933" s="7"/>
      <c r="AT933" s="7"/>
      <c r="AU933" s="7"/>
      <c r="AV933" s="7"/>
      <c r="AX933" s="7"/>
      <c r="AY933" s="7"/>
      <c r="AZ933" s="7"/>
      <c r="BA933" s="7"/>
      <c r="BB933" s="7"/>
      <c r="BC933" s="7"/>
      <c r="BD933" s="7"/>
      <c r="BG933" s="7"/>
      <c r="BH933" s="7"/>
      <c r="BI933" s="7"/>
      <c r="BJ933" s="7"/>
      <c r="BK933" s="7"/>
      <c r="BL933" s="7"/>
      <c r="BM933" s="7"/>
      <c r="BP933" s="7"/>
      <c r="BQ933" s="7"/>
      <c r="BR933" s="7"/>
      <c r="BS933" s="7"/>
      <c r="BT933" s="7"/>
      <c r="BU933" s="7"/>
      <c r="BV933" s="7"/>
      <c r="BW933" s="7"/>
    </row>
    <row r="934" spans="5:75" x14ac:dyDescent="0.2"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AL934" s="7"/>
      <c r="AQ934" s="7"/>
      <c r="AR934" s="7"/>
      <c r="AS934" s="7"/>
      <c r="AT934" s="7"/>
      <c r="AU934" s="7"/>
      <c r="AV934" s="7"/>
      <c r="AX934" s="7"/>
      <c r="AY934" s="7"/>
      <c r="AZ934" s="7"/>
      <c r="BA934" s="7"/>
      <c r="BB934" s="7"/>
      <c r="BC934" s="7"/>
      <c r="BD934" s="7"/>
      <c r="BG934" s="7"/>
      <c r="BH934" s="7"/>
      <c r="BI934" s="7"/>
      <c r="BJ934" s="7"/>
      <c r="BK934" s="7"/>
      <c r="BL934" s="7"/>
      <c r="BM934" s="7"/>
      <c r="BP934" s="7"/>
      <c r="BQ934" s="7"/>
      <c r="BR934" s="7"/>
      <c r="BS934" s="7"/>
      <c r="BT934" s="7"/>
      <c r="BU934" s="7"/>
      <c r="BV934" s="7"/>
      <c r="BW934" s="7"/>
    </row>
    <row r="935" spans="5:75" x14ac:dyDescent="0.2"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AL935" s="7"/>
      <c r="AQ935" s="7"/>
      <c r="AR935" s="7"/>
      <c r="AS935" s="7"/>
      <c r="AT935" s="7"/>
      <c r="AU935" s="7"/>
      <c r="AV935" s="7"/>
      <c r="AX935" s="7"/>
      <c r="AY935" s="7"/>
      <c r="AZ935" s="7"/>
      <c r="BA935" s="7"/>
      <c r="BB935" s="7"/>
      <c r="BC935" s="7"/>
      <c r="BD935" s="7"/>
      <c r="BG935" s="7"/>
      <c r="BH935" s="7"/>
      <c r="BI935" s="7"/>
      <c r="BJ935" s="7"/>
      <c r="BK935" s="7"/>
      <c r="BL935" s="7"/>
      <c r="BM935" s="7"/>
      <c r="BP935" s="7"/>
      <c r="BQ935" s="7"/>
      <c r="BR935" s="7"/>
      <c r="BS935" s="7"/>
      <c r="BT935" s="7"/>
      <c r="BU935" s="7"/>
      <c r="BV935" s="7"/>
      <c r="BW935" s="7"/>
    </row>
    <row r="936" spans="5:75" x14ac:dyDescent="0.2"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AL936" s="7"/>
      <c r="AQ936" s="7"/>
      <c r="AR936" s="7"/>
      <c r="AS936" s="7"/>
      <c r="AT936" s="7"/>
      <c r="AU936" s="7"/>
      <c r="AV936" s="7"/>
      <c r="AX936" s="7"/>
      <c r="AY936" s="7"/>
      <c r="AZ936" s="7"/>
      <c r="BA936" s="7"/>
      <c r="BB936" s="7"/>
      <c r="BC936" s="7"/>
      <c r="BD936" s="7"/>
      <c r="BG936" s="7"/>
      <c r="BH936" s="7"/>
      <c r="BI936" s="7"/>
      <c r="BJ936" s="7"/>
      <c r="BK936" s="7"/>
      <c r="BL936" s="7"/>
      <c r="BM936" s="7"/>
      <c r="BP936" s="7"/>
      <c r="BQ936" s="7"/>
      <c r="BR936" s="7"/>
      <c r="BS936" s="7"/>
      <c r="BT936" s="7"/>
      <c r="BU936" s="7"/>
      <c r="BV936" s="7"/>
      <c r="BW936" s="7"/>
    </row>
    <row r="937" spans="5:75" x14ac:dyDescent="0.2"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AL937" s="7"/>
      <c r="AQ937" s="7"/>
      <c r="AR937" s="7"/>
      <c r="AS937" s="7"/>
      <c r="AT937" s="7"/>
      <c r="AU937" s="7"/>
      <c r="AV937" s="7"/>
      <c r="AX937" s="7"/>
      <c r="AY937" s="7"/>
      <c r="AZ937" s="7"/>
      <c r="BA937" s="7"/>
      <c r="BB937" s="7"/>
      <c r="BC937" s="7"/>
      <c r="BD937" s="7"/>
      <c r="BG937" s="7"/>
      <c r="BH937" s="7"/>
      <c r="BI937" s="7"/>
      <c r="BJ937" s="7"/>
      <c r="BK937" s="7"/>
      <c r="BL937" s="7"/>
      <c r="BM937" s="7"/>
      <c r="BP937" s="7"/>
      <c r="BQ937" s="7"/>
      <c r="BR937" s="7"/>
      <c r="BS937" s="7"/>
      <c r="BT937" s="7"/>
      <c r="BU937" s="7"/>
      <c r="BV937" s="7"/>
      <c r="BW937" s="7"/>
    </row>
    <row r="938" spans="5:75" x14ac:dyDescent="0.2"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AL938" s="7"/>
      <c r="AQ938" s="7"/>
      <c r="AR938" s="7"/>
      <c r="AS938" s="7"/>
      <c r="AT938" s="7"/>
      <c r="AU938" s="7"/>
      <c r="AV938" s="7"/>
      <c r="AX938" s="7"/>
      <c r="AY938" s="7"/>
      <c r="AZ938" s="7"/>
      <c r="BA938" s="7"/>
      <c r="BB938" s="7"/>
      <c r="BC938" s="7"/>
      <c r="BD938" s="7"/>
      <c r="BG938" s="7"/>
      <c r="BH938" s="7"/>
      <c r="BI938" s="7"/>
      <c r="BJ938" s="7"/>
      <c r="BK938" s="7"/>
      <c r="BL938" s="7"/>
      <c r="BM938" s="7"/>
      <c r="BP938" s="7"/>
      <c r="BQ938" s="7"/>
      <c r="BR938" s="7"/>
      <c r="BS938" s="7"/>
      <c r="BT938" s="7"/>
      <c r="BU938" s="7"/>
      <c r="BV938" s="7"/>
      <c r="BW938" s="7"/>
    </row>
    <row r="939" spans="5:75" x14ac:dyDescent="0.2"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AL939" s="7"/>
      <c r="AQ939" s="7"/>
      <c r="AR939" s="7"/>
      <c r="AS939" s="7"/>
      <c r="AT939" s="7"/>
      <c r="AU939" s="7"/>
      <c r="AV939" s="7"/>
      <c r="AX939" s="7"/>
      <c r="AY939" s="7"/>
      <c r="AZ939" s="7"/>
      <c r="BA939" s="7"/>
      <c r="BB939" s="7"/>
      <c r="BC939" s="7"/>
      <c r="BD939" s="7"/>
      <c r="BG939" s="7"/>
      <c r="BH939" s="7"/>
      <c r="BI939" s="7"/>
      <c r="BJ939" s="7"/>
      <c r="BK939" s="7"/>
      <c r="BL939" s="7"/>
      <c r="BM939" s="7"/>
      <c r="BP939" s="7"/>
      <c r="BQ939" s="7"/>
      <c r="BR939" s="7"/>
      <c r="BS939" s="7"/>
      <c r="BT939" s="7"/>
      <c r="BU939" s="7"/>
      <c r="BV939" s="7"/>
      <c r="BW939" s="7"/>
    </row>
    <row r="940" spans="5:75" x14ac:dyDescent="0.2"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AL940" s="7"/>
      <c r="AQ940" s="7"/>
      <c r="AR940" s="7"/>
      <c r="AS940" s="7"/>
      <c r="AT940" s="7"/>
      <c r="AU940" s="7"/>
      <c r="AV940" s="7"/>
      <c r="AX940" s="7"/>
      <c r="AY940" s="7"/>
      <c r="AZ940" s="7"/>
      <c r="BA940" s="7"/>
      <c r="BB940" s="7"/>
      <c r="BC940" s="7"/>
      <c r="BD940" s="7"/>
      <c r="BG940" s="7"/>
      <c r="BH940" s="7"/>
      <c r="BI940" s="7"/>
      <c r="BJ940" s="7"/>
      <c r="BK940" s="7"/>
      <c r="BL940" s="7"/>
      <c r="BM940" s="7"/>
      <c r="BP940" s="7"/>
      <c r="BQ940" s="7"/>
      <c r="BR940" s="7"/>
      <c r="BS940" s="7"/>
      <c r="BT940" s="7"/>
      <c r="BU940" s="7"/>
      <c r="BV940" s="7"/>
      <c r="BW940" s="7"/>
    </row>
    <row r="941" spans="5:75" x14ac:dyDescent="0.2"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AL941" s="7"/>
      <c r="AQ941" s="7"/>
      <c r="AR941" s="7"/>
      <c r="AS941" s="7"/>
      <c r="AT941" s="7"/>
      <c r="AU941" s="7"/>
      <c r="AV941" s="7"/>
      <c r="AX941" s="7"/>
      <c r="AY941" s="7"/>
      <c r="AZ941" s="7"/>
      <c r="BA941" s="7"/>
      <c r="BB941" s="7"/>
      <c r="BC941" s="7"/>
      <c r="BD941" s="7"/>
      <c r="BG941" s="7"/>
      <c r="BH941" s="7"/>
      <c r="BI941" s="7"/>
      <c r="BJ941" s="7"/>
      <c r="BK941" s="7"/>
      <c r="BL941" s="7"/>
      <c r="BM941" s="7"/>
      <c r="BP941" s="7"/>
      <c r="BQ941" s="7"/>
      <c r="BR941" s="7"/>
      <c r="BS941" s="7"/>
      <c r="BT941" s="7"/>
      <c r="BU941" s="7"/>
      <c r="BV941" s="7"/>
      <c r="BW941" s="7"/>
    </row>
    <row r="942" spans="5:75" x14ac:dyDescent="0.2"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AL942" s="7"/>
      <c r="AQ942" s="7"/>
      <c r="AR942" s="7"/>
      <c r="AS942" s="7"/>
      <c r="AT942" s="7"/>
      <c r="AU942" s="7"/>
      <c r="AV942" s="7"/>
      <c r="AX942" s="7"/>
      <c r="AY942" s="7"/>
      <c r="AZ942" s="7"/>
      <c r="BA942" s="7"/>
      <c r="BB942" s="7"/>
      <c r="BC942" s="7"/>
      <c r="BD942" s="7"/>
      <c r="BG942" s="7"/>
      <c r="BH942" s="7"/>
      <c r="BI942" s="7"/>
      <c r="BJ942" s="7"/>
      <c r="BK942" s="7"/>
      <c r="BL942" s="7"/>
      <c r="BM942" s="7"/>
      <c r="BP942" s="7"/>
      <c r="BQ942" s="7"/>
      <c r="BR942" s="7"/>
      <c r="BS942" s="7"/>
      <c r="BT942" s="7"/>
      <c r="BU942" s="7"/>
      <c r="BV942" s="7"/>
      <c r="BW942" s="7"/>
    </row>
    <row r="943" spans="5:75" x14ac:dyDescent="0.2"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AL943" s="7"/>
      <c r="AQ943" s="7"/>
      <c r="AR943" s="7"/>
      <c r="AS943" s="7"/>
      <c r="AT943" s="7"/>
      <c r="AU943" s="7"/>
      <c r="AV943" s="7"/>
      <c r="AX943" s="7"/>
      <c r="AY943" s="7"/>
      <c r="AZ943" s="7"/>
      <c r="BA943" s="7"/>
      <c r="BB943" s="7"/>
      <c r="BC943" s="7"/>
      <c r="BD943" s="7"/>
      <c r="BG943" s="7"/>
      <c r="BH943" s="7"/>
      <c r="BI943" s="7"/>
      <c r="BJ943" s="7"/>
      <c r="BK943" s="7"/>
      <c r="BL943" s="7"/>
      <c r="BM943" s="7"/>
      <c r="BP943" s="7"/>
      <c r="BQ943" s="7"/>
      <c r="BR943" s="7"/>
      <c r="BS943" s="7"/>
      <c r="BT943" s="7"/>
      <c r="BU943" s="7"/>
      <c r="BV943" s="7"/>
      <c r="BW943" s="7"/>
    </row>
    <row r="944" spans="5:75" x14ac:dyDescent="0.2"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AL944" s="7"/>
      <c r="AQ944" s="7"/>
      <c r="AR944" s="7"/>
      <c r="AS944" s="7"/>
      <c r="AT944" s="7"/>
      <c r="AU944" s="7"/>
      <c r="AV944" s="7"/>
      <c r="AX944" s="7"/>
      <c r="AY944" s="7"/>
      <c r="AZ944" s="7"/>
      <c r="BA944" s="7"/>
      <c r="BB944" s="7"/>
      <c r="BC944" s="7"/>
      <c r="BD944" s="7"/>
      <c r="BG944" s="7"/>
      <c r="BH944" s="7"/>
      <c r="BI944" s="7"/>
      <c r="BJ944" s="7"/>
      <c r="BK944" s="7"/>
      <c r="BL944" s="7"/>
      <c r="BM944" s="7"/>
      <c r="BP944" s="7"/>
      <c r="BQ944" s="7"/>
      <c r="BR944" s="7"/>
      <c r="BS944" s="7"/>
      <c r="BT944" s="7"/>
      <c r="BU944" s="7"/>
      <c r="BV944" s="7"/>
      <c r="BW944" s="7"/>
    </row>
    <row r="945" spans="5:75" x14ac:dyDescent="0.2"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AL945" s="7"/>
      <c r="AQ945" s="7"/>
      <c r="AR945" s="7"/>
      <c r="AS945" s="7"/>
      <c r="AT945" s="7"/>
      <c r="AU945" s="7"/>
      <c r="AV945" s="7"/>
      <c r="AX945" s="7"/>
      <c r="AY945" s="7"/>
      <c r="AZ945" s="7"/>
      <c r="BA945" s="7"/>
      <c r="BB945" s="7"/>
      <c r="BC945" s="7"/>
      <c r="BD945" s="7"/>
      <c r="BG945" s="7"/>
      <c r="BH945" s="7"/>
      <c r="BI945" s="7"/>
      <c r="BJ945" s="7"/>
      <c r="BK945" s="7"/>
      <c r="BL945" s="7"/>
      <c r="BM945" s="7"/>
      <c r="BP945" s="7"/>
      <c r="BQ945" s="7"/>
      <c r="BR945" s="7"/>
      <c r="BS945" s="7"/>
      <c r="BT945" s="7"/>
      <c r="BU945" s="7"/>
      <c r="BV945" s="7"/>
      <c r="BW945" s="7"/>
    </row>
    <row r="946" spans="5:75" x14ac:dyDescent="0.2"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AL946" s="7"/>
      <c r="AQ946" s="7"/>
      <c r="AR946" s="7"/>
      <c r="AS946" s="7"/>
      <c r="AT946" s="7"/>
      <c r="AU946" s="7"/>
      <c r="AV946" s="7"/>
      <c r="AX946" s="7"/>
      <c r="AY946" s="7"/>
      <c r="AZ946" s="7"/>
      <c r="BA946" s="7"/>
      <c r="BB946" s="7"/>
      <c r="BC946" s="7"/>
      <c r="BD946" s="7"/>
      <c r="BG946" s="7"/>
      <c r="BH946" s="7"/>
      <c r="BI946" s="7"/>
      <c r="BJ946" s="7"/>
      <c r="BK946" s="7"/>
      <c r="BL946" s="7"/>
      <c r="BM946" s="7"/>
      <c r="BP946" s="7"/>
      <c r="BQ946" s="7"/>
      <c r="BR946" s="7"/>
      <c r="BS946" s="7"/>
      <c r="BT946" s="7"/>
      <c r="BU946" s="7"/>
      <c r="BV946" s="7"/>
      <c r="BW946" s="7"/>
    </row>
    <row r="947" spans="5:75" x14ac:dyDescent="0.2"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AL947" s="7"/>
      <c r="AQ947" s="7"/>
      <c r="AR947" s="7"/>
      <c r="AS947" s="7"/>
      <c r="AT947" s="7"/>
      <c r="AU947" s="7"/>
      <c r="AV947" s="7"/>
      <c r="AX947" s="7"/>
      <c r="AY947" s="7"/>
      <c r="AZ947" s="7"/>
      <c r="BA947" s="7"/>
      <c r="BB947" s="7"/>
      <c r="BC947" s="7"/>
      <c r="BD947" s="7"/>
      <c r="BG947" s="7"/>
      <c r="BH947" s="7"/>
      <c r="BI947" s="7"/>
      <c r="BJ947" s="7"/>
      <c r="BK947" s="7"/>
      <c r="BL947" s="7"/>
      <c r="BM947" s="7"/>
      <c r="BP947" s="7"/>
      <c r="BQ947" s="7"/>
      <c r="BR947" s="7"/>
      <c r="BS947" s="7"/>
      <c r="BT947" s="7"/>
      <c r="BU947" s="7"/>
      <c r="BV947" s="7"/>
      <c r="BW947" s="7"/>
    </row>
    <row r="948" spans="5:75" x14ac:dyDescent="0.2"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AL948" s="7"/>
      <c r="AQ948" s="7"/>
      <c r="AR948" s="7"/>
      <c r="AS948" s="7"/>
      <c r="AT948" s="7"/>
      <c r="AU948" s="7"/>
      <c r="AV948" s="7"/>
      <c r="AX948" s="7"/>
      <c r="AY948" s="7"/>
      <c r="AZ948" s="7"/>
      <c r="BA948" s="7"/>
      <c r="BB948" s="7"/>
      <c r="BC948" s="7"/>
      <c r="BD948" s="7"/>
      <c r="BG948" s="7"/>
      <c r="BH948" s="7"/>
      <c r="BI948" s="7"/>
      <c r="BJ948" s="7"/>
      <c r="BK948" s="7"/>
      <c r="BL948" s="7"/>
      <c r="BM948" s="7"/>
      <c r="BP948" s="7"/>
      <c r="BQ948" s="7"/>
      <c r="BR948" s="7"/>
      <c r="BS948" s="7"/>
      <c r="BT948" s="7"/>
      <c r="BU948" s="7"/>
      <c r="BV948" s="7"/>
      <c r="BW948" s="7"/>
    </row>
    <row r="949" spans="5:75" x14ac:dyDescent="0.2"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AL949" s="7"/>
      <c r="AQ949" s="7"/>
      <c r="AR949" s="7"/>
      <c r="AS949" s="7"/>
      <c r="AT949" s="7"/>
      <c r="AU949" s="7"/>
      <c r="AV949" s="7"/>
      <c r="AX949" s="7"/>
      <c r="AY949" s="7"/>
      <c r="AZ949" s="7"/>
      <c r="BA949" s="7"/>
      <c r="BB949" s="7"/>
      <c r="BC949" s="7"/>
      <c r="BD949" s="7"/>
      <c r="BG949" s="7"/>
      <c r="BH949" s="7"/>
      <c r="BI949" s="7"/>
      <c r="BJ949" s="7"/>
      <c r="BK949" s="7"/>
      <c r="BL949" s="7"/>
      <c r="BM949" s="7"/>
      <c r="BP949" s="7"/>
      <c r="BQ949" s="7"/>
      <c r="BR949" s="7"/>
      <c r="BS949" s="7"/>
      <c r="BT949" s="7"/>
      <c r="BU949" s="7"/>
      <c r="BV949" s="7"/>
      <c r="BW949" s="7"/>
    </row>
    <row r="950" spans="5:75" x14ac:dyDescent="0.2"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AL950" s="7"/>
      <c r="AQ950" s="7"/>
      <c r="AR950" s="7"/>
      <c r="AS950" s="7"/>
      <c r="AT950" s="7"/>
      <c r="AU950" s="7"/>
      <c r="AV950" s="7"/>
      <c r="AX950" s="7"/>
      <c r="AY950" s="7"/>
      <c r="AZ950" s="7"/>
      <c r="BA950" s="7"/>
      <c r="BB950" s="7"/>
      <c r="BC950" s="7"/>
      <c r="BD950" s="7"/>
      <c r="BG950" s="7"/>
      <c r="BH950" s="7"/>
      <c r="BI950" s="7"/>
      <c r="BJ950" s="7"/>
      <c r="BK950" s="7"/>
      <c r="BL950" s="7"/>
      <c r="BM950" s="7"/>
      <c r="BP950" s="7"/>
      <c r="BQ950" s="7"/>
      <c r="BR950" s="7"/>
      <c r="BS950" s="7"/>
      <c r="BT950" s="7"/>
      <c r="BU950" s="7"/>
      <c r="BV950" s="7"/>
      <c r="BW950" s="7"/>
    </row>
    <row r="951" spans="5:75" x14ac:dyDescent="0.2"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AL951" s="7"/>
      <c r="AQ951" s="7"/>
      <c r="AR951" s="7"/>
      <c r="AS951" s="7"/>
      <c r="AT951" s="7"/>
      <c r="AU951" s="7"/>
      <c r="AV951" s="7"/>
      <c r="AX951" s="7"/>
      <c r="AY951" s="7"/>
      <c r="AZ951" s="7"/>
      <c r="BA951" s="7"/>
      <c r="BB951" s="7"/>
      <c r="BC951" s="7"/>
      <c r="BD951" s="7"/>
      <c r="BG951" s="7"/>
      <c r="BH951" s="7"/>
      <c r="BI951" s="7"/>
      <c r="BJ951" s="7"/>
      <c r="BK951" s="7"/>
      <c r="BL951" s="7"/>
      <c r="BM951" s="7"/>
      <c r="BP951" s="7"/>
      <c r="BQ951" s="7"/>
      <c r="BR951" s="7"/>
      <c r="BS951" s="7"/>
      <c r="BT951" s="7"/>
      <c r="BU951" s="7"/>
      <c r="BV951" s="7"/>
      <c r="BW951" s="7"/>
    </row>
    <row r="952" spans="5:75" x14ac:dyDescent="0.2"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AL952" s="7"/>
      <c r="AQ952" s="7"/>
      <c r="AR952" s="7"/>
      <c r="AS952" s="7"/>
      <c r="AT952" s="7"/>
      <c r="AU952" s="7"/>
      <c r="AV952" s="7"/>
      <c r="AX952" s="7"/>
      <c r="AY952" s="7"/>
      <c r="AZ952" s="7"/>
      <c r="BA952" s="7"/>
      <c r="BB952" s="7"/>
      <c r="BC952" s="7"/>
      <c r="BD952" s="7"/>
      <c r="BG952" s="7"/>
      <c r="BH952" s="7"/>
      <c r="BI952" s="7"/>
      <c r="BJ952" s="7"/>
      <c r="BK952" s="7"/>
      <c r="BL952" s="7"/>
      <c r="BM952" s="7"/>
      <c r="BP952" s="7"/>
      <c r="BQ952" s="7"/>
      <c r="BR952" s="7"/>
      <c r="BS952" s="7"/>
      <c r="BT952" s="7"/>
      <c r="BU952" s="7"/>
      <c r="BV952" s="7"/>
      <c r="BW952" s="7"/>
    </row>
    <row r="953" spans="5:75" x14ac:dyDescent="0.2"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AL953" s="7"/>
      <c r="AQ953" s="7"/>
      <c r="AR953" s="7"/>
      <c r="AS953" s="7"/>
      <c r="AT953" s="7"/>
      <c r="AU953" s="7"/>
      <c r="AV953" s="7"/>
      <c r="AX953" s="7"/>
      <c r="AY953" s="7"/>
      <c r="AZ953" s="7"/>
      <c r="BA953" s="7"/>
      <c r="BB953" s="7"/>
      <c r="BC953" s="7"/>
      <c r="BD953" s="7"/>
      <c r="BG953" s="7"/>
      <c r="BH953" s="7"/>
      <c r="BI953" s="7"/>
      <c r="BJ953" s="7"/>
      <c r="BK953" s="7"/>
      <c r="BL953" s="7"/>
      <c r="BM953" s="7"/>
      <c r="BP953" s="7"/>
      <c r="BQ953" s="7"/>
      <c r="BR953" s="7"/>
      <c r="BS953" s="7"/>
      <c r="BT953" s="7"/>
      <c r="BU953" s="7"/>
      <c r="BV953" s="7"/>
      <c r="BW953" s="7"/>
    </row>
    <row r="954" spans="5:75" x14ac:dyDescent="0.2"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AL954" s="7"/>
      <c r="AQ954" s="7"/>
      <c r="AR954" s="7"/>
      <c r="AS954" s="7"/>
      <c r="AT954" s="7"/>
      <c r="AU954" s="7"/>
      <c r="AV954" s="7"/>
      <c r="AX954" s="7"/>
      <c r="AY954" s="7"/>
      <c r="AZ954" s="7"/>
      <c r="BA954" s="7"/>
      <c r="BB954" s="7"/>
      <c r="BC954" s="7"/>
      <c r="BD954" s="7"/>
      <c r="BG954" s="7"/>
      <c r="BH954" s="7"/>
      <c r="BI954" s="7"/>
      <c r="BJ954" s="7"/>
      <c r="BK954" s="7"/>
      <c r="BL954" s="7"/>
      <c r="BM954" s="7"/>
      <c r="BP954" s="7"/>
      <c r="BQ954" s="7"/>
      <c r="BR954" s="7"/>
      <c r="BS954" s="7"/>
      <c r="BT954" s="7"/>
      <c r="BU954" s="7"/>
      <c r="BV954" s="7"/>
      <c r="BW954" s="7"/>
    </row>
    <row r="955" spans="5:75" x14ac:dyDescent="0.2"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AL955" s="7"/>
      <c r="AQ955" s="7"/>
      <c r="AR955" s="7"/>
      <c r="AS955" s="7"/>
      <c r="AT955" s="7"/>
      <c r="AU955" s="7"/>
      <c r="AV955" s="7"/>
      <c r="AX955" s="7"/>
      <c r="AY955" s="7"/>
      <c r="AZ955" s="7"/>
      <c r="BA955" s="7"/>
      <c r="BB955" s="7"/>
      <c r="BC955" s="7"/>
      <c r="BD955" s="7"/>
      <c r="BG955" s="7"/>
      <c r="BH955" s="7"/>
      <c r="BI955" s="7"/>
      <c r="BJ955" s="7"/>
      <c r="BK955" s="7"/>
      <c r="BL955" s="7"/>
      <c r="BM955" s="7"/>
      <c r="BP955" s="7"/>
      <c r="BQ955" s="7"/>
      <c r="BR955" s="7"/>
      <c r="BS955" s="7"/>
      <c r="BT955" s="7"/>
      <c r="BU955" s="7"/>
      <c r="BV955" s="7"/>
      <c r="BW955" s="7"/>
    </row>
    <row r="956" spans="5:75" x14ac:dyDescent="0.2"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AL956" s="7"/>
      <c r="AQ956" s="7"/>
      <c r="AR956" s="7"/>
      <c r="AS956" s="7"/>
      <c r="AT956" s="7"/>
      <c r="AU956" s="7"/>
      <c r="AV956" s="7"/>
      <c r="AX956" s="7"/>
      <c r="AY956" s="7"/>
      <c r="AZ956" s="7"/>
      <c r="BA956" s="7"/>
      <c r="BB956" s="7"/>
      <c r="BC956" s="7"/>
      <c r="BD956" s="7"/>
      <c r="BG956" s="7"/>
      <c r="BH956" s="7"/>
      <c r="BI956" s="7"/>
      <c r="BJ956" s="7"/>
      <c r="BK956" s="7"/>
      <c r="BL956" s="7"/>
      <c r="BM956" s="7"/>
      <c r="BP956" s="7"/>
      <c r="BQ956" s="7"/>
      <c r="BR956" s="7"/>
      <c r="BS956" s="7"/>
      <c r="BT956" s="7"/>
      <c r="BU956" s="7"/>
      <c r="BV956" s="7"/>
      <c r="BW956" s="7"/>
    </row>
    <row r="957" spans="5:75" x14ac:dyDescent="0.2"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AL957" s="7"/>
      <c r="AQ957" s="7"/>
      <c r="AR957" s="7"/>
      <c r="AS957" s="7"/>
      <c r="AT957" s="7"/>
      <c r="AU957" s="7"/>
      <c r="AV957" s="7"/>
      <c r="AX957" s="7"/>
      <c r="AY957" s="7"/>
      <c r="AZ957" s="7"/>
      <c r="BA957" s="7"/>
      <c r="BB957" s="7"/>
      <c r="BC957" s="7"/>
      <c r="BD957" s="7"/>
      <c r="BG957" s="7"/>
      <c r="BH957" s="7"/>
      <c r="BI957" s="7"/>
      <c r="BJ957" s="7"/>
      <c r="BK957" s="7"/>
      <c r="BL957" s="7"/>
      <c r="BM957" s="7"/>
      <c r="BP957" s="7"/>
      <c r="BQ957" s="7"/>
      <c r="BR957" s="7"/>
      <c r="BS957" s="7"/>
      <c r="BT957" s="7"/>
      <c r="BU957" s="7"/>
      <c r="BV957" s="7"/>
      <c r="BW957" s="7"/>
    </row>
    <row r="958" spans="5:75" x14ac:dyDescent="0.2"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AL958" s="7"/>
      <c r="AQ958" s="7"/>
      <c r="AR958" s="7"/>
      <c r="AS958" s="7"/>
      <c r="AT958" s="7"/>
      <c r="AU958" s="7"/>
      <c r="AV958" s="7"/>
      <c r="AX958" s="7"/>
      <c r="AY958" s="7"/>
      <c r="AZ958" s="7"/>
      <c r="BA958" s="7"/>
      <c r="BB958" s="7"/>
      <c r="BC958" s="7"/>
      <c r="BD958" s="7"/>
      <c r="BG958" s="7"/>
      <c r="BH958" s="7"/>
      <c r="BI958" s="7"/>
      <c r="BJ958" s="7"/>
      <c r="BK958" s="7"/>
      <c r="BL958" s="7"/>
      <c r="BM958" s="7"/>
      <c r="BP958" s="7"/>
      <c r="BQ958" s="7"/>
      <c r="BR958" s="7"/>
      <c r="BS958" s="7"/>
      <c r="BT958" s="7"/>
      <c r="BU958" s="7"/>
      <c r="BV958" s="7"/>
      <c r="BW958" s="7"/>
    </row>
    <row r="959" spans="5:75" x14ac:dyDescent="0.2"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AL959" s="7"/>
      <c r="AQ959" s="7"/>
      <c r="AR959" s="7"/>
      <c r="AS959" s="7"/>
      <c r="AT959" s="7"/>
      <c r="AU959" s="7"/>
      <c r="AV959" s="7"/>
      <c r="AX959" s="7"/>
      <c r="AY959" s="7"/>
      <c r="AZ959" s="7"/>
      <c r="BA959" s="7"/>
      <c r="BB959" s="7"/>
      <c r="BC959" s="7"/>
      <c r="BD959" s="7"/>
      <c r="BG959" s="7"/>
      <c r="BH959" s="7"/>
      <c r="BI959" s="7"/>
      <c r="BJ959" s="7"/>
      <c r="BK959" s="7"/>
      <c r="BL959" s="7"/>
      <c r="BM959" s="7"/>
      <c r="BP959" s="7"/>
      <c r="BQ959" s="7"/>
      <c r="BR959" s="7"/>
      <c r="BS959" s="7"/>
      <c r="BT959" s="7"/>
      <c r="BU959" s="7"/>
      <c r="BV959" s="7"/>
      <c r="BW959" s="7"/>
    </row>
    <row r="960" spans="5:75" x14ac:dyDescent="0.2"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AL960" s="7"/>
      <c r="AQ960" s="7"/>
      <c r="AR960" s="7"/>
      <c r="AS960" s="7"/>
      <c r="AT960" s="7"/>
      <c r="AU960" s="7"/>
      <c r="AV960" s="7"/>
      <c r="AX960" s="7"/>
      <c r="AY960" s="7"/>
      <c r="AZ960" s="7"/>
      <c r="BA960" s="7"/>
      <c r="BB960" s="7"/>
      <c r="BC960" s="7"/>
      <c r="BD960" s="7"/>
      <c r="BG960" s="7"/>
      <c r="BH960" s="7"/>
      <c r="BI960" s="7"/>
      <c r="BJ960" s="7"/>
      <c r="BK960" s="7"/>
      <c r="BL960" s="7"/>
      <c r="BM960" s="7"/>
      <c r="BP960" s="7"/>
      <c r="BQ960" s="7"/>
      <c r="BR960" s="7"/>
      <c r="BS960" s="7"/>
      <c r="BT960" s="7"/>
      <c r="BU960" s="7"/>
      <c r="BV960" s="7"/>
      <c r="BW960" s="7"/>
    </row>
    <row r="961" spans="5:75" x14ac:dyDescent="0.2"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AL961" s="7"/>
      <c r="AQ961" s="7"/>
      <c r="AR961" s="7"/>
      <c r="AS961" s="7"/>
      <c r="AT961" s="7"/>
      <c r="AU961" s="7"/>
      <c r="AV961" s="7"/>
      <c r="AX961" s="7"/>
      <c r="AY961" s="7"/>
      <c r="AZ961" s="7"/>
      <c r="BA961" s="7"/>
      <c r="BB961" s="7"/>
      <c r="BC961" s="7"/>
      <c r="BD961" s="7"/>
      <c r="BG961" s="7"/>
      <c r="BH961" s="7"/>
      <c r="BI961" s="7"/>
      <c r="BJ961" s="7"/>
      <c r="BK961" s="7"/>
      <c r="BL961" s="7"/>
      <c r="BM961" s="7"/>
      <c r="BP961" s="7"/>
      <c r="BQ961" s="7"/>
      <c r="BR961" s="7"/>
      <c r="BS961" s="7"/>
      <c r="BT961" s="7"/>
      <c r="BU961" s="7"/>
      <c r="BV961" s="7"/>
      <c r="BW961" s="7"/>
    </row>
    <row r="962" spans="5:75" x14ac:dyDescent="0.2"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AL962" s="7"/>
      <c r="AQ962" s="7"/>
      <c r="AR962" s="7"/>
      <c r="AS962" s="7"/>
      <c r="AT962" s="7"/>
      <c r="AU962" s="7"/>
      <c r="AV962" s="7"/>
      <c r="AX962" s="7"/>
      <c r="AY962" s="7"/>
      <c r="AZ962" s="7"/>
      <c r="BA962" s="7"/>
      <c r="BB962" s="7"/>
      <c r="BC962" s="7"/>
      <c r="BD962" s="7"/>
      <c r="BG962" s="7"/>
      <c r="BH962" s="7"/>
      <c r="BI962" s="7"/>
      <c r="BJ962" s="7"/>
      <c r="BK962" s="7"/>
      <c r="BL962" s="7"/>
      <c r="BM962" s="7"/>
      <c r="BP962" s="7"/>
      <c r="BQ962" s="7"/>
      <c r="BR962" s="7"/>
      <c r="BS962" s="7"/>
      <c r="BT962" s="7"/>
      <c r="BU962" s="7"/>
      <c r="BV962" s="7"/>
      <c r="BW962" s="7"/>
    </row>
    <row r="963" spans="5:75" x14ac:dyDescent="0.2"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AL963" s="7"/>
      <c r="AQ963" s="7"/>
      <c r="AR963" s="7"/>
      <c r="AS963" s="7"/>
      <c r="AT963" s="7"/>
      <c r="AU963" s="7"/>
      <c r="AV963" s="7"/>
      <c r="AX963" s="7"/>
      <c r="AY963" s="7"/>
      <c r="AZ963" s="7"/>
      <c r="BA963" s="7"/>
      <c r="BB963" s="7"/>
      <c r="BC963" s="7"/>
      <c r="BD963" s="7"/>
      <c r="BG963" s="7"/>
      <c r="BH963" s="7"/>
      <c r="BI963" s="7"/>
      <c r="BJ963" s="7"/>
      <c r="BK963" s="7"/>
      <c r="BL963" s="7"/>
      <c r="BM963" s="7"/>
      <c r="BP963" s="7"/>
      <c r="BQ963" s="7"/>
      <c r="BR963" s="7"/>
      <c r="BS963" s="7"/>
      <c r="BT963" s="7"/>
      <c r="BU963" s="7"/>
      <c r="BV963" s="7"/>
      <c r="BW963" s="7"/>
    </row>
    <row r="964" spans="5:75" x14ac:dyDescent="0.2"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AL964" s="7"/>
      <c r="AQ964" s="7"/>
      <c r="AR964" s="7"/>
      <c r="AS964" s="7"/>
      <c r="AT964" s="7"/>
      <c r="AU964" s="7"/>
      <c r="AV964" s="7"/>
      <c r="AX964" s="7"/>
      <c r="AY964" s="7"/>
      <c r="AZ964" s="7"/>
      <c r="BA964" s="7"/>
      <c r="BB964" s="7"/>
      <c r="BC964" s="7"/>
      <c r="BD964" s="7"/>
      <c r="BG964" s="7"/>
      <c r="BH964" s="7"/>
      <c r="BI964" s="7"/>
      <c r="BJ964" s="7"/>
      <c r="BK964" s="7"/>
      <c r="BL964" s="7"/>
      <c r="BM964" s="7"/>
      <c r="BP964" s="7"/>
      <c r="BQ964" s="7"/>
      <c r="BR964" s="7"/>
      <c r="BS964" s="7"/>
      <c r="BT964" s="7"/>
      <c r="BU964" s="7"/>
      <c r="BV964" s="7"/>
      <c r="BW964" s="7"/>
    </row>
    <row r="965" spans="5:75" x14ac:dyDescent="0.2"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AL965" s="7"/>
      <c r="AQ965" s="7"/>
      <c r="AR965" s="7"/>
      <c r="AS965" s="7"/>
      <c r="AT965" s="7"/>
      <c r="AU965" s="7"/>
      <c r="AV965" s="7"/>
      <c r="AX965" s="7"/>
      <c r="AY965" s="7"/>
      <c r="AZ965" s="7"/>
      <c r="BA965" s="7"/>
      <c r="BB965" s="7"/>
      <c r="BC965" s="7"/>
      <c r="BD965" s="7"/>
      <c r="BG965" s="7"/>
      <c r="BH965" s="7"/>
      <c r="BI965" s="7"/>
      <c r="BJ965" s="7"/>
      <c r="BK965" s="7"/>
      <c r="BL965" s="7"/>
      <c r="BM965" s="7"/>
      <c r="BP965" s="7"/>
      <c r="BQ965" s="7"/>
      <c r="BR965" s="7"/>
      <c r="BS965" s="7"/>
      <c r="BT965" s="7"/>
      <c r="BU965" s="7"/>
      <c r="BV965" s="7"/>
      <c r="BW965" s="7"/>
    </row>
    <row r="966" spans="5:75" x14ac:dyDescent="0.2"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AL966" s="7"/>
      <c r="AQ966" s="7"/>
      <c r="AR966" s="7"/>
      <c r="AS966" s="7"/>
      <c r="AT966" s="7"/>
      <c r="AU966" s="7"/>
      <c r="AV966" s="7"/>
      <c r="AX966" s="7"/>
      <c r="AY966" s="7"/>
      <c r="AZ966" s="7"/>
      <c r="BA966" s="7"/>
      <c r="BB966" s="7"/>
      <c r="BC966" s="7"/>
      <c r="BD966" s="7"/>
      <c r="BG966" s="7"/>
      <c r="BH966" s="7"/>
      <c r="BI966" s="7"/>
      <c r="BJ966" s="7"/>
      <c r="BK966" s="7"/>
      <c r="BL966" s="7"/>
      <c r="BM966" s="7"/>
      <c r="BP966" s="7"/>
      <c r="BQ966" s="7"/>
      <c r="BR966" s="7"/>
      <c r="BS966" s="7"/>
      <c r="BT966" s="7"/>
      <c r="BU966" s="7"/>
      <c r="BV966" s="7"/>
      <c r="BW966" s="7"/>
    </row>
    <row r="967" spans="5:75" x14ac:dyDescent="0.2"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AL967" s="7"/>
      <c r="AQ967" s="7"/>
      <c r="AR967" s="7"/>
      <c r="AS967" s="7"/>
      <c r="AT967" s="7"/>
      <c r="AU967" s="7"/>
      <c r="AV967" s="7"/>
      <c r="AX967" s="7"/>
      <c r="AY967" s="7"/>
      <c r="AZ967" s="7"/>
      <c r="BA967" s="7"/>
      <c r="BB967" s="7"/>
      <c r="BC967" s="7"/>
      <c r="BD967" s="7"/>
      <c r="BG967" s="7"/>
      <c r="BH967" s="7"/>
      <c r="BI967" s="7"/>
      <c r="BJ967" s="7"/>
      <c r="BK967" s="7"/>
      <c r="BL967" s="7"/>
      <c r="BM967" s="7"/>
      <c r="BP967" s="7"/>
      <c r="BQ967" s="7"/>
      <c r="BR967" s="7"/>
      <c r="BS967" s="7"/>
      <c r="BT967" s="7"/>
      <c r="BU967" s="7"/>
      <c r="BV967" s="7"/>
      <c r="BW967" s="7"/>
    </row>
    <row r="968" spans="5:75" x14ac:dyDescent="0.2"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AL968" s="7"/>
      <c r="AQ968" s="7"/>
      <c r="AR968" s="7"/>
      <c r="AS968" s="7"/>
      <c r="AT968" s="7"/>
      <c r="AU968" s="7"/>
      <c r="AV968" s="7"/>
      <c r="AX968" s="7"/>
      <c r="AY968" s="7"/>
      <c r="AZ968" s="7"/>
      <c r="BA968" s="7"/>
      <c r="BB968" s="7"/>
      <c r="BC968" s="7"/>
      <c r="BD968" s="7"/>
      <c r="BG968" s="7"/>
      <c r="BH968" s="7"/>
      <c r="BI968" s="7"/>
      <c r="BJ968" s="7"/>
      <c r="BK968" s="7"/>
      <c r="BL968" s="7"/>
      <c r="BM968" s="7"/>
      <c r="BP968" s="7"/>
      <c r="BQ968" s="7"/>
      <c r="BR968" s="7"/>
      <c r="BS968" s="7"/>
      <c r="BT968" s="7"/>
      <c r="BU968" s="7"/>
      <c r="BV968" s="7"/>
      <c r="BW968" s="7"/>
    </row>
    <row r="969" spans="5:75" x14ac:dyDescent="0.2"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AL969" s="7"/>
      <c r="AQ969" s="7"/>
      <c r="AR969" s="7"/>
      <c r="AS969" s="7"/>
      <c r="AT969" s="7"/>
      <c r="AU969" s="7"/>
      <c r="AV969" s="7"/>
      <c r="AX969" s="7"/>
      <c r="AY969" s="7"/>
      <c r="AZ969" s="7"/>
      <c r="BA969" s="7"/>
      <c r="BB969" s="7"/>
      <c r="BC969" s="7"/>
      <c r="BD969" s="7"/>
      <c r="BG969" s="7"/>
      <c r="BH969" s="7"/>
      <c r="BI969" s="7"/>
      <c r="BJ969" s="7"/>
      <c r="BK969" s="7"/>
      <c r="BL969" s="7"/>
      <c r="BM969" s="7"/>
      <c r="BP969" s="7"/>
      <c r="BQ969" s="7"/>
      <c r="BR969" s="7"/>
      <c r="BS969" s="7"/>
      <c r="BT969" s="7"/>
      <c r="BU969" s="7"/>
      <c r="BV969" s="7"/>
      <c r="BW969" s="7"/>
    </row>
    <row r="970" spans="5:75" x14ac:dyDescent="0.2"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AL970" s="7"/>
      <c r="AQ970" s="7"/>
      <c r="AR970" s="7"/>
      <c r="AS970" s="7"/>
      <c r="AT970" s="7"/>
      <c r="AU970" s="7"/>
      <c r="AV970" s="7"/>
      <c r="AX970" s="7"/>
      <c r="AY970" s="7"/>
      <c r="AZ970" s="7"/>
      <c r="BA970" s="7"/>
      <c r="BB970" s="7"/>
      <c r="BC970" s="7"/>
      <c r="BD970" s="7"/>
      <c r="BG970" s="7"/>
      <c r="BH970" s="7"/>
      <c r="BI970" s="7"/>
      <c r="BJ970" s="7"/>
      <c r="BK970" s="7"/>
      <c r="BL970" s="7"/>
      <c r="BM970" s="7"/>
      <c r="BP970" s="7"/>
      <c r="BQ970" s="7"/>
      <c r="BR970" s="7"/>
      <c r="BS970" s="7"/>
      <c r="BT970" s="7"/>
      <c r="BU970" s="7"/>
      <c r="BV970" s="7"/>
      <c r="BW970" s="7"/>
    </row>
    <row r="971" spans="5:75" x14ac:dyDescent="0.2"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AL971" s="7"/>
      <c r="AQ971" s="7"/>
      <c r="AR971" s="7"/>
      <c r="AS971" s="7"/>
      <c r="AT971" s="7"/>
      <c r="AU971" s="7"/>
      <c r="AV971" s="7"/>
      <c r="AX971" s="7"/>
      <c r="AY971" s="7"/>
      <c r="AZ971" s="7"/>
      <c r="BA971" s="7"/>
      <c r="BB971" s="7"/>
      <c r="BC971" s="7"/>
      <c r="BD971" s="7"/>
      <c r="BG971" s="7"/>
      <c r="BH971" s="7"/>
      <c r="BI971" s="7"/>
      <c r="BJ971" s="7"/>
      <c r="BK971" s="7"/>
      <c r="BL971" s="7"/>
      <c r="BM971" s="7"/>
      <c r="BP971" s="7"/>
      <c r="BQ971" s="7"/>
      <c r="BR971" s="7"/>
      <c r="BS971" s="7"/>
      <c r="BT971" s="7"/>
      <c r="BU971" s="7"/>
      <c r="BV971" s="7"/>
      <c r="BW971" s="7"/>
    </row>
    <row r="972" spans="5:75" x14ac:dyDescent="0.2"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AL972" s="7"/>
      <c r="AQ972" s="7"/>
      <c r="AR972" s="7"/>
      <c r="AS972" s="7"/>
      <c r="AT972" s="7"/>
      <c r="AU972" s="7"/>
      <c r="AV972" s="7"/>
      <c r="AX972" s="7"/>
      <c r="AY972" s="7"/>
      <c r="AZ972" s="7"/>
      <c r="BA972" s="7"/>
      <c r="BB972" s="7"/>
      <c r="BC972" s="7"/>
      <c r="BD972" s="7"/>
      <c r="BG972" s="7"/>
      <c r="BH972" s="7"/>
      <c r="BI972" s="7"/>
      <c r="BJ972" s="7"/>
      <c r="BK972" s="7"/>
      <c r="BL972" s="7"/>
      <c r="BM972" s="7"/>
      <c r="BP972" s="7"/>
      <c r="BQ972" s="7"/>
      <c r="BR972" s="7"/>
      <c r="BS972" s="7"/>
      <c r="BT972" s="7"/>
      <c r="BU972" s="7"/>
      <c r="BV972" s="7"/>
      <c r="BW972" s="7"/>
    </row>
    <row r="973" spans="5:75" x14ac:dyDescent="0.2"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AL973" s="7"/>
      <c r="AQ973" s="7"/>
      <c r="AR973" s="7"/>
      <c r="AS973" s="7"/>
      <c r="AT973" s="7"/>
      <c r="AU973" s="7"/>
      <c r="AV973" s="7"/>
      <c r="AX973" s="7"/>
      <c r="AY973" s="7"/>
      <c r="AZ973" s="7"/>
      <c r="BA973" s="7"/>
      <c r="BB973" s="7"/>
      <c r="BC973" s="7"/>
      <c r="BD973" s="7"/>
      <c r="BG973" s="7"/>
      <c r="BH973" s="7"/>
      <c r="BI973" s="7"/>
      <c r="BJ973" s="7"/>
      <c r="BK973" s="7"/>
      <c r="BL973" s="7"/>
      <c r="BM973" s="7"/>
      <c r="BP973" s="7"/>
      <c r="BQ973" s="7"/>
      <c r="BR973" s="7"/>
      <c r="BS973" s="7"/>
      <c r="BT973" s="7"/>
      <c r="BU973" s="7"/>
      <c r="BV973" s="7"/>
      <c r="BW973" s="7"/>
    </row>
    <row r="974" spans="5:75" x14ac:dyDescent="0.2"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AL974" s="7"/>
      <c r="AQ974" s="7"/>
      <c r="AR974" s="7"/>
      <c r="AS974" s="7"/>
      <c r="AT974" s="7"/>
      <c r="AU974" s="7"/>
      <c r="AV974" s="7"/>
      <c r="AX974" s="7"/>
      <c r="AY974" s="7"/>
      <c r="AZ974" s="7"/>
      <c r="BA974" s="7"/>
      <c r="BB974" s="7"/>
      <c r="BC974" s="7"/>
      <c r="BD974" s="7"/>
      <c r="BG974" s="7"/>
      <c r="BH974" s="7"/>
      <c r="BI974" s="7"/>
      <c r="BJ974" s="7"/>
      <c r="BK974" s="7"/>
      <c r="BL974" s="7"/>
      <c r="BM974" s="7"/>
      <c r="BP974" s="7"/>
      <c r="BQ974" s="7"/>
      <c r="BR974" s="7"/>
      <c r="BS974" s="7"/>
      <c r="BT974" s="7"/>
      <c r="BU974" s="7"/>
      <c r="BV974" s="7"/>
      <c r="BW974" s="7"/>
    </row>
    <row r="975" spans="5:75" x14ac:dyDescent="0.2"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AL975" s="7"/>
      <c r="AQ975" s="7"/>
      <c r="AR975" s="7"/>
      <c r="AS975" s="7"/>
      <c r="AT975" s="7"/>
      <c r="AU975" s="7"/>
      <c r="AV975" s="7"/>
      <c r="AX975" s="7"/>
      <c r="AY975" s="7"/>
      <c r="AZ975" s="7"/>
      <c r="BA975" s="7"/>
      <c r="BB975" s="7"/>
      <c r="BC975" s="7"/>
      <c r="BD975" s="7"/>
      <c r="BG975" s="7"/>
      <c r="BH975" s="7"/>
      <c r="BI975" s="7"/>
      <c r="BJ975" s="7"/>
      <c r="BK975" s="7"/>
      <c r="BL975" s="7"/>
      <c r="BM975" s="7"/>
      <c r="BP975" s="7"/>
      <c r="BQ975" s="7"/>
      <c r="BR975" s="7"/>
      <c r="BS975" s="7"/>
      <c r="BT975" s="7"/>
      <c r="BU975" s="7"/>
      <c r="BV975" s="7"/>
      <c r="BW975" s="7"/>
    </row>
    <row r="976" spans="5:75" x14ac:dyDescent="0.2"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AL976" s="7"/>
      <c r="AQ976" s="7"/>
      <c r="AR976" s="7"/>
      <c r="AS976" s="7"/>
      <c r="AT976" s="7"/>
      <c r="AU976" s="7"/>
      <c r="AV976" s="7"/>
      <c r="AX976" s="7"/>
      <c r="AY976" s="7"/>
      <c r="AZ976" s="7"/>
      <c r="BA976" s="7"/>
      <c r="BB976" s="7"/>
      <c r="BC976" s="7"/>
      <c r="BD976" s="7"/>
      <c r="BG976" s="7"/>
      <c r="BH976" s="7"/>
      <c r="BI976" s="7"/>
      <c r="BJ976" s="7"/>
      <c r="BK976" s="7"/>
      <c r="BL976" s="7"/>
      <c r="BM976" s="7"/>
      <c r="BP976" s="7"/>
      <c r="BQ976" s="7"/>
      <c r="BR976" s="7"/>
      <c r="BS976" s="7"/>
      <c r="BT976" s="7"/>
      <c r="BU976" s="7"/>
      <c r="BV976" s="7"/>
      <c r="BW976" s="7"/>
    </row>
    <row r="977" spans="5:75" x14ac:dyDescent="0.2"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AL977" s="7"/>
      <c r="AQ977" s="7"/>
      <c r="AR977" s="7"/>
      <c r="AS977" s="7"/>
      <c r="AT977" s="7"/>
      <c r="AU977" s="7"/>
      <c r="AV977" s="7"/>
      <c r="AX977" s="7"/>
      <c r="AY977" s="7"/>
      <c r="AZ977" s="7"/>
      <c r="BA977" s="7"/>
      <c r="BB977" s="7"/>
      <c r="BC977" s="7"/>
      <c r="BD977" s="7"/>
      <c r="BG977" s="7"/>
      <c r="BH977" s="7"/>
      <c r="BI977" s="7"/>
      <c r="BJ977" s="7"/>
      <c r="BK977" s="7"/>
      <c r="BL977" s="7"/>
      <c r="BM977" s="7"/>
      <c r="BP977" s="7"/>
      <c r="BQ977" s="7"/>
      <c r="BR977" s="7"/>
      <c r="BS977" s="7"/>
      <c r="BT977" s="7"/>
      <c r="BU977" s="7"/>
      <c r="BV977" s="7"/>
      <c r="BW977" s="7"/>
    </row>
    <row r="978" spans="5:75" x14ac:dyDescent="0.2"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AL978" s="7"/>
      <c r="AQ978" s="7"/>
      <c r="AR978" s="7"/>
      <c r="AS978" s="7"/>
      <c r="AT978" s="7"/>
      <c r="AU978" s="7"/>
      <c r="AV978" s="7"/>
      <c r="AX978" s="7"/>
      <c r="AY978" s="7"/>
      <c r="AZ978" s="7"/>
      <c r="BA978" s="7"/>
      <c r="BB978" s="7"/>
      <c r="BC978" s="7"/>
      <c r="BD978" s="7"/>
      <c r="BG978" s="7"/>
      <c r="BH978" s="7"/>
      <c r="BI978" s="7"/>
      <c r="BJ978" s="7"/>
      <c r="BK978" s="7"/>
      <c r="BL978" s="7"/>
      <c r="BM978" s="7"/>
      <c r="BP978" s="7"/>
      <c r="BQ978" s="7"/>
      <c r="BR978" s="7"/>
      <c r="BS978" s="7"/>
      <c r="BT978" s="7"/>
      <c r="BU978" s="7"/>
      <c r="BV978" s="7"/>
      <c r="BW978" s="7"/>
    </row>
    <row r="979" spans="5:75" x14ac:dyDescent="0.2"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AL979" s="7"/>
      <c r="AQ979" s="7"/>
      <c r="AR979" s="7"/>
      <c r="AS979" s="7"/>
      <c r="AT979" s="7"/>
      <c r="AU979" s="7"/>
      <c r="AV979" s="7"/>
      <c r="AX979" s="7"/>
      <c r="AY979" s="7"/>
      <c r="AZ979" s="7"/>
      <c r="BA979" s="7"/>
      <c r="BB979" s="7"/>
      <c r="BC979" s="7"/>
      <c r="BD979" s="7"/>
      <c r="BG979" s="7"/>
      <c r="BH979" s="7"/>
      <c r="BI979" s="7"/>
      <c r="BJ979" s="7"/>
      <c r="BK979" s="7"/>
      <c r="BL979" s="7"/>
      <c r="BM979" s="7"/>
      <c r="BP979" s="7"/>
      <c r="BQ979" s="7"/>
      <c r="BR979" s="7"/>
      <c r="BS979" s="7"/>
      <c r="BT979" s="7"/>
      <c r="BU979" s="7"/>
      <c r="BV979" s="7"/>
      <c r="BW979" s="7"/>
    </row>
    <row r="980" spans="5:75" x14ac:dyDescent="0.2"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AL980" s="7"/>
      <c r="AQ980" s="7"/>
      <c r="AR980" s="7"/>
      <c r="AS980" s="7"/>
      <c r="AT980" s="7"/>
      <c r="AU980" s="7"/>
      <c r="AV980" s="7"/>
      <c r="AX980" s="7"/>
      <c r="AY980" s="7"/>
      <c r="AZ980" s="7"/>
      <c r="BA980" s="7"/>
      <c r="BB980" s="7"/>
      <c r="BC980" s="7"/>
      <c r="BD980" s="7"/>
      <c r="BG980" s="7"/>
      <c r="BH980" s="7"/>
      <c r="BI980" s="7"/>
      <c r="BJ980" s="7"/>
      <c r="BK980" s="7"/>
      <c r="BL980" s="7"/>
      <c r="BM980" s="7"/>
      <c r="BP980" s="7"/>
      <c r="BQ980" s="7"/>
      <c r="BR980" s="7"/>
      <c r="BS980" s="7"/>
      <c r="BT980" s="7"/>
      <c r="BU980" s="7"/>
      <c r="BV980" s="7"/>
      <c r="BW980" s="7"/>
    </row>
    <row r="981" spans="5:75" x14ac:dyDescent="0.2"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AL981" s="7"/>
      <c r="AQ981" s="7"/>
      <c r="AR981" s="7"/>
      <c r="AS981" s="7"/>
      <c r="AT981" s="7"/>
      <c r="AU981" s="7"/>
      <c r="AV981" s="7"/>
      <c r="AX981" s="7"/>
      <c r="AY981" s="7"/>
      <c r="AZ981" s="7"/>
      <c r="BA981" s="7"/>
      <c r="BB981" s="7"/>
      <c r="BC981" s="7"/>
      <c r="BD981" s="7"/>
      <c r="BG981" s="7"/>
      <c r="BH981" s="7"/>
      <c r="BI981" s="7"/>
      <c r="BJ981" s="7"/>
      <c r="BK981" s="7"/>
      <c r="BL981" s="7"/>
      <c r="BM981" s="7"/>
      <c r="BP981" s="7"/>
      <c r="BQ981" s="7"/>
      <c r="BR981" s="7"/>
      <c r="BS981" s="7"/>
      <c r="BT981" s="7"/>
      <c r="BU981" s="7"/>
      <c r="BV981" s="7"/>
      <c r="BW981" s="7"/>
    </row>
    <row r="982" spans="5:75" x14ac:dyDescent="0.2"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AL982" s="7"/>
      <c r="AQ982" s="7"/>
      <c r="AR982" s="7"/>
      <c r="AS982" s="7"/>
      <c r="AT982" s="7"/>
      <c r="AU982" s="7"/>
      <c r="AV982" s="7"/>
      <c r="AX982" s="7"/>
      <c r="AY982" s="7"/>
      <c r="AZ982" s="7"/>
      <c r="BA982" s="7"/>
      <c r="BB982" s="7"/>
      <c r="BC982" s="7"/>
      <c r="BD982" s="7"/>
      <c r="BG982" s="7"/>
      <c r="BH982" s="7"/>
      <c r="BI982" s="7"/>
      <c r="BJ982" s="7"/>
      <c r="BK982" s="7"/>
      <c r="BL982" s="7"/>
      <c r="BM982" s="7"/>
      <c r="BP982" s="7"/>
      <c r="BQ982" s="7"/>
      <c r="BR982" s="7"/>
      <c r="BS982" s="7"/>
      <c r="BT982" s="7"/>
      <c r="BU982" s="7"/>
      <c r="BV982" s="7"/>
      <c r="BW982" s="7"/>
    </row>
    <row r="983" spans="5:75" x14ac:dyDescent="0.2"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AL983" s="7"/>
      <c r="AQ983" s="7"/>
      <c r="AR983" s="7"/>
      <c r="AS983" s="7"/>
      <c r="AT983" s="7"/>
      <c r="AU983" s="7"/>
      <c r="AV983" s="7"/>
      <c r="AX983" s="7"/>
      <c r="AY983" s="7"/>
      <c r="AZ983" s="7"/>
      <c r="BA983" s="7"/>
      <c r="BB983" s="7"/>
      <c r="BC983" s="7"/>
      <c r="BD983" s="7"/>
      <c r="BG983" s="7"/>
      <c r="BH983" s="7"/>
      <c r="BI983" s="7"/>
      <c r="BJ983" s="7"/>
      <c r="BK983" s="7"/>
      <c r="BL983" s="7"/>
      <c r="BM983" s="7"/>
      <c r="BP983" s="7"/>
      <c r="BQ983" s="7"/>
      <c r="BR983" s="7"/>
      <c r="BS983" s="7"/>
      <c r="BT983" s="7"/>
      <c r="BU983" s="7"/>
      <c r="BV983" s="7"/>
      <c r="BW983" s="7"/>
    </row>
    <row r="984" spans="5:75" x14ac:dyDescent="0.2"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AL984" s="7"/>
      <c r="AQ984" s="7"/>
      <c r="AR984" s="7"/>
      <c r="AS984" s="7"/>
      <c r="AT984" s="7"/>
      <c r="AU984" s="7"/>
      <c r="AV984" s="7"/>
      <c r="AX984" s="7"/>
      <c r="AY984" s="7"/>
      <c r="AZ984" s="7"/>
      <c r="BA984" s="7"/>
      <c r="BB984" s="7"/>
      <c r="BC984" s="7"/>
      <c r="BD984" s="7"/>
      <c r="BG984" s="7"/>
      <c r="BH984" s="7"/>
      <c r="BI984" s="7"/>
      <c r="BJ984" s="7"/>
      <c r="BK984" s="7"/>
      <c r="BL984" s="7"/>
      <c r="BM984" s="7"/>
      <c r="BP984" s="7"/>
      <c r="BQ984" s="7"/>
      <c r="BR984" s="7"/>
      <c r="BS984" s="7"/>
      <c r="BT984" s="7"/>
      <c r="BU984" s="7"/>
      <c r="BV984" s="7"/>
      <c r="BW984" s="7"/>
    </row>
    <row r="985" spans="5:75" x14ac:dyDescent="0.2"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AL985" s="7"/>
      <c r="AQ985" s="7"/>
      <c r="AR985" s="7"/>
      <c r="AS985" s="7"/>
      <c r="AT985" s="7"/>
      <c r="AU985" s="7"/>
      <c r="AV985" s="7"/>
      <c r="AX985" s="7"/>
      <c r="AY985" s="7"/>
      <c r="AZ985" s="7"/>
      <c r="BA985" s="7"/>
      <c r="BB985" s="7"/>
      <c r="BC985" s="7"/>
      <c r="BD985" s="7"/>
      <c r="BG985" s="7"/>
      <c r="BH985" s="7"/>
      <c r="BI985" s="7"/>
      <c r="BJ985" s="7"/>
      <c r="BK985" s="7"/>
      <c r="BL985" s="7"/>
      <c r="BM985" s="7"/>
      <c r="BP985" s="7"/>
      <c r="BQ985" s="7"/>
      <c r="BR985" s="7"/>
      <c r="BS985" s="7"/>
      <c r="BT985" s="7"/>
      <c r="BU985" s="7"/>
      <c r="BV985" s="7"/>
      <c r="BW985" s="7"/>
    </row>
    <row r="986" spans="5:75" x14ac:dyDescent="0.2"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AL986" s="7"/>
      <c r="AQ986" s="7"/>
      <c r="AR986" s="7"/>
      <c r="AS986" s="7"/>
      <c r="AT986" s="7"/>
      <c r="AU986" s="7"/>
      <c r="AV986" s="7"/>
      <c r="AX986" s="7"/>
      <c r="AY986" s="7"/>
      <c r="AZ986" s="7"/>
      <c r="BA986" s="7"/>
      <c r="BB986" s="7"/>
      <c r="BC986" s="7"/>
      <c r="BD986" s="7"/>
      <c r="BG986" s="7"/>
      <c r="BH986" s="7"/>
      <c r="BI986" s="7"/>
      <c r="BJ986" s="7"/>
      <c r="BK986" s="7"/>
      <c r="BL986" s="7"/>
      <c r="BM986" s="7"/>
      <c r="BP986" s="7"/>
      <c r="BQ986" s="7"/>
      <c r="BR986" s="7"/>
      <c r="BS986" s="7"/>
      <c r="BT986" s="7"/>
      <c r="BU986" s="7"/>
      <c r="BV986" s="7"/>
      <c r="BW986" s="7"/>
    </row>
    <row r="987" spans="5:75" x14ac:dyDescent="0.2"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AL987" s="7"/>
      <c r="AQ987" s="7"/>
      <c r="AR987" s="7"/>
      <c r="AS987" s="7"/>
      <c r="AT987" s="7"/>
      <c r="AU987" s="7"/>
      <c r="AV987" s="7"/>
      <c r="AX987" s="7"/>
      <c r="AY987" s="7"/>
      <c r="AZ987" s="7"/>
      <c r="BA987" s="7"/>
      <c r="BB987" s="7"/>
      <c r="BC987" s="7"/>
      <c r="BD987" s="7"/>
      <c r="BG987" s="7"/>
      <c r="BH987" s="7"/>
      <c r="BI987" s="7"/>
      <c r="BJ987" s="7"/>
      <c r="BK987" s="7"/>
      <c r="BL987" s="7"/>
      <c r="BM987" s="7"/>
      <c r="BP987" s="7"/>
      <c r="BQ987" s="7"/>
      <c r="BR987" s="7"/>
      <c r="BS987" s="7"/>
      <c r="BT987" s="7"/>
      <c r="BU987" s="7"/>
      <c r="BV987" s="7"/>
      <c r="BW987" s="7"/>
    </row>
    <row r="988" spans="5:75" x14ac:dyDescent="0.2"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AL988" s="7"/>
      <c r="AQ988" s="7"/>
      <c r="AR988" s="7"/>
      <c r="AS988" s="7"/>
      <c r="AT988" s="7"/>
      <c r="AU988" s="7"/>
      <c r="AV988" s="7"/>
      <c r="AX988" s="7"/>
      <c r="AY988" s="7"/>
      <c r="AZ988" s="7"/>
      <c r="BA988" s="7"/>
      <c r="BB988" s="7"/>
      <c r="BC988" s="7"/>
      <c r="BD988" s="7"/>
      <c r="BG988" s="7"/>
      <c r="BH988" s="7"/>
      <c r="BI988" s="7"/>
      <c r="BJ988" s="7"/>
      <c r="BK988" s="7"/>
      <c r="BL988" s="7"/>
      <c r="BM988" s="7"/>
      <c r="BP988" s="7"/>
      <c r="BQ988" s="7"/>
      <c r="BR988" s="7"/>
      <c r="BS988" s="7"/>
      <c r="BT988" s="7"/>
      <c r="BU988" s="7"/>
      <c r="BV988" s="7"/>
      <c r="BW988" s="7"/>
    </row>
    <row r="989" spans="5:75" x14ac:dyDescent="0.2"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AL989" s="7"/>
      <c r="AQ989" s="7"/>
      <c r="AR989" s="7"/>
      <c r="AS989" s="7"/>
      <c r="AT989" s="7"/>
      <c r="AU989" s="7"/>
      <c r="AV989" s="7"/>
      <c r="AX989" s="7"/>
      <c r="AY989" s="7"/>
      <c r="AZ989" s="7"/>
      <c r="BA989" s="7"/>
      <c r="BB989" s="7"/>
      <c r="BC989" s="7"/>
      <c r="BD989" s="7"/>
      <c r="BG989" s="7"/>
      <c r="BH989" s="7"/>
      <c r="BI989" s="7"/>
      <c r="BJ989" s="7"/>
      <c r="BK989" s="7"/>
      <c r="BL989" s="7"/>
      <c r="BM989" s="7"/>
      <c r="BP989" s="7"/>
      <c r="BQ989" s="7"/>
      <c r="BR989" s="7"/>
      <c r="BS989" s="7"/>
      <c r="BT989" s="7"/>
      <c r="BU989" s="7"/>
      <c r="BV989" s="7"/>
      <c r="BW989" s="7"/>
    </row>
    <row r="990" spans="5:75" x14ac:dyDescent="0.2"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AL990" s="7"/>
      <c r="AQ990" s="7"/>
      <c r="AR990" s="7"/>
      <c r="AS990" s="7"/>
      <c r="AT990" s="7"/>
      <c r="AU990" s="7"/>
      <c r="AV990" s="7"/>
      <c r="AX990" s="7"/>
      <c r="AY990" s="7"/>
      <c r="AZ990" s="7"/>
      <c r="BA990" s="7"/>
      <c r="BB990" s="7"/>
      <c r="BC990" s="7"/>
      <c r="BD990" s="7"/>
      <c r="BG990" s="7"/>
      <c r="BH990" s="7"/>
      <c r="BI990" s="7"/>
      <c r="BJ990" s="7"/>
      <c r="BK990" s="7"/>
      <c r="BL990" s="7"/>
      <c r="BM990" s="7"/>
      <c r="BP990" s="7"/>
      <c r="BQ990" s="7"/>
      <c r="BR990" s="7"/>
      <c r="BS990" s="7"/>
      <c r="BT990" s="7"/>
      <c r="BU990" s="7"/>
      <c r="BV990" s="7"/>
      <c r="BW990" s="7"/>
    </row>
    <row r="991" spans="5:75" x14ac:dyDescent="0.2"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AL991" s="7"/>
      <c r="AQ991" s="7"/>
      <c r="AR991" s="7"/>
      <c r="AS991" s="7"/>
      <c r="AT991" s="7"/>
      <c r="AU991" s="7"/>
      <c r="AV991" s="7"/>
      <c r="AX991" s="7"/>
      <c r="AY991" s="7"/>
      <c r="AZ991" s="7"/>
      <c r="BA991" s="7"/>
      <c r="BB991" s="7"/>
      <c r="BC991" s="7"/>
      <c r="BD991" s="7"/>
      <c r="BG991" s="7"/>
      <c r="BH991" s="7"/>
      <c r="BI991" s="7"/>
      <c r="BJ991" s="7"/>
      <c r="BK991" s="7"/>
      <c r="BL991" s="7"/>
      <c r="BM991" s="7"/>
      <c r="BP991" s="7"/>
      <c r="BQ991" s="7"/>
      <c r="BR991" s="7"/>
      <c r="BS991" s="7"/>
      <c r="BT991" s="7"/>
      <c r="BU991" s="7"/>
      <c r="BV991" s="7"/>
      <c r="BW991" s="7"/>
    </row>
    <row r="992" spans="5:75" x14ac:dyDescent="0.2"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AL992" s="7"/>
      <c r="AQ992" s="7"/>
      <c r="AR992" s="7"/>
      <c r="AS992" s="7"/>
      <c r="AT992" s="7"/>
      <c r="AU992" s="7"/>
      <c r="AV992" s="7"/>
      <c r="AX992" s="7"/>
      <c r="AY992" s="7"/>
      <c r="AZ992" s="7"/>
      <c r="BA992" s="7"/>
      <c r="BB992" s="7"/>
      <c r="BC992" s="7"/>
      <c r="BD992" s="7"/>
      <c r="BG992" s="7"/>
      <c r="BH992" s="7"/>
      <c r="BI992" s="7"/>
      <c r="BJ992" s="7"/>
      <c r="BK992" s="7"/>
      <c r="BL992" s="7"/>
      <c r="BM992" s="7"/>
      <c r="BP992" s="7"/>
      <c r="BQ992" s="7"/>
      <c r="BR992" s="7"/>
      <c r="BS992" s="7"/>
      <c r="BT992" s="7"/>
      <c r="BU992" s="7"/>
      <c r="BV992" s="7"/>
      <c r="BW992" s="7"/>
    </row>
    <row r="993" spans="5:75" x14ac:dyDescent="0.2"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AL993" s="7"/>
      <c r="AQ993" s="7"/>
      <c r="AR993" s="7"/>
      <c r="AS993" s="7"/>
      <c r="AT993" s="7"/>
      <c r="AU993" s="7"/>
      <c r="AV993" s="7"/>
      <c r="AX993" s="7"/>
      <c r="AY993" s="7"/>
      <c r="AZ993" s="7"/>
      <c r="BA993" s="7"/>
      <c r="BB993" s="7"/>
      <c r="BC993" s="7"/>
      <c r="BD993" s="7"/>
      <c r="BG993" s="7"/>
      <c r="BH993" s="7"/>
      <c r="BI993" s="7"/>
      <c r="BJ993" s="7"/>
      <c r="BK993" s="7"/>
      <c r="BL993" s="7"/>
      <c r="BM993" s="7"/>
      <c r="BP993" s="7"/>
      <c r="BQ993" s="7"/>
      <c r="BR993" s="7"/>
      <c r="BS993" s="7"/>
      <c r="BT993" s="7"/>
      <c r="BU993" s="7"/>
      <c r="BV993" s="7"/>
      <c r="BW993" s="7"/>
    </row>
    <row r="994" spans="5:75" x14ac:dyDescent="0.2"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AL994" s="7"/>
      <c r="AQ994" s="7"/>
      <c r="AR994" s="7"/>
      <c r="AS994" s="7"/>
      <c r="AT994" s="7"/>
      <c r="AU994" s="7"/>
      <c r="AV994" s="7"/>
      <c r="AX994" s="7"/>
      <c r="AY994" s="7"/>
      <c r="AZ994" s="7"/>
      <c r="BA994" s="7"/>
      <c r="BB994" s="7"/>
      <c r="BC994" s="7"/>
      <c r="BD994" s="7"/>
      <c r="BG994" s="7"/>
      <c r="BH994" s="7"/>
      <c r="BI994" s="7"/>
      <c r="BJ994" s="7"/>
      <c r="BK994" s="7"/>
      <c r="BL994" s="7"/>
      <c r="BM994" s="7"/>
      <c r="BP994" s="7"/>
      <c r="BQ994" s="7"/>
      <c r="BR994" s="7"/>
      <c r="BS994" s="7"/>
      <c r="BT994" s="7"/>
      <c r="BU994" s="7"/>
      <c r="BV994" s="7"/>
      <c r="BW994" s="7"/>
    </row>
    <row r="995" spans="5:75" x14ac:dyDescent="0.2"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AL995" s="7"/>
      <c r="AQ995" s="7"/>
      <c r="AR995" s="7"/>
      <c r="AS995" s="7"/>
      <c r="AT995" s="7"/>
      <c r="AU995" s="7"/>
      <c r="AV995" s="7"/>
      <c r="AX995" s="7"/>
      <c r="AY995" s="7"/>
      <c r="AZ995" s="7"/>
      <c r="BA995" s="7"/>
      <c r="BB995" s="7"/>
      <c r="BC995" s="7"/>
      <c r="BD995" s="7"/>
      <c r="BG995" s="7"/>
      <c r="BH995" s="7"/>
      <c r="BI995" s="7"/>
      <c r="BJ995" s="7"/>
      <c r="BK995" s="7"/>
      <c r="BL995" s="7"/>
      <c r="BM995" s="7"/>
      <c r="BP995" s="7"/>
      <c r="BQ995" s="7"/>
      <c r="BR995" s="7"/>
      <c r="BS995" s="7"/>
      <c r="BT995" s="7"/>
      <c r="BU995" s="7"/>
      <c r="BV995" s="7"/>
      <c r="BW995" s="7"/>
    </row>
    <row r="996" spans="5:75" x14ac:dyDescent="0.2"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AL996" s="7"/>
      <c r="AQ996" s="7"/>
      <c r="AR996" s="7"/>
      <c r="AS996" s="7"/>
      <c r="AT996" s="7"/>
      <c r="AU996" s="7"/>
      <c r="AV996" s="7"/>
      <c r="AX996" s="7"/>
      <c r="AY996" s="7"/>
      <c r="AZ996" s="7"/>
      <c r="BA996" s="7"/>
      <c r="BB996" s="7"/>
      <c r="BC996" s="7"/>
      <c r="BD996" s="7"/>
      <c r="BG996" s="7"/>
      <c r="BH996" s="7"/>
      <c r="BI996" s="7"/>
      <c r="BJ996" s="7"/>
      <c r="BK996" s="7"/>
      <c r="BL996" s="7"/>
      <c r="BM996" s="7"/>
      <c r="BP996" s="7"/>
      <c r="BQ996" s="7"/>
      <c r="BR996" s="7"/>
      <c r="BS996" s="7"/>
      <c r="BT996" s="7"/>
      <c r="BU996" s="7"/>
      <c r="BV996" s="7"/>
      <c r="BW996" s="7"/>
    </row>
    <row r="997" spans="5:75" x14ac:dyDescent="0.2"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AL997" s="7"/>
      <c r="AQ997" s="7"/>
      <c r="AR997" s="7"/>
      <c r="AS997" s="7"/>
      <c r="AT997" s="7"/>
      <c r="AU997" s="7"/>
      <c r="AV997" s="7"/>
      <c r="AX997" s="7"/>
      <c r="AY997" s="7"/>
      <c r="AZ997" s="7"/>
      <c r="BA997" s="7"/>
      <c r="BB997" s="7"/>
      <c r="BC997" s="7"/>
      <c r="BD997" s="7"/>
      <c r="BG997" s="7"/>
      <c r="BH997" s="7"/>
      <c r="BI997" s="7"/>
      <c r="BJ997" s="7"/>
      <c r="BK997" s="7"/>
      <c r="BL997" s="7"/>
      <c r="BM997" s="7"/>
      <c r="BP997" s="7"/>
      <c r="BQ997" s="7"/>
      <c r="BR997" s="7"/>
      <c r="BS997" s="7"/>
      <c r="BT997" s="7"/>
      <c r="BU997" s="7"/>
      <c r="BV997" s="7"/>
      <c r="BW997" s="7"/>
    </row>
    <row r="998" spans="5:75" x14ac:dyDescent="0.2"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AL998" s="7"/>
      <c r="AQ998" s="7"/>
      <c r="AR998" s="7"/>
      <c r="AS998" s="7"/>
      <c r="AT998" s="7"/>
      <c r="AU998" s="7"/>
      <c r="AV998" s="7"/>
      <c r="AX998" s="7"/>
      <c r="AY998" s="7"/>
      <c r="AZ998" s="7"/>
      <c r="BA998" s="7"/>
      <c r="BB998" s="7"/>
      <c r="BC998" s="7"/>
      <c r="BD998" s="7"/>
      <c r="BG998" s="7"/>
      <c r="BH998" s="7"/>
      <c r="BI998" s="7"/>
      <c r="BJ998" s="7"/>
      <c r="BK998" s="7"/>
      <c r="BL998" s="7"/>
      <c r="BM998" s="7"/>
      <c r="BP998" s="7"/>
      <c r="BQ998" s="7"/>
      <c r="BR998" s="7"/>
      <c r="BS998" s="7"/>
      <c r="BT998" s="7"/>
      <c r="BU998" s="7"/>
      <c r="BV998" s="7"/>
      <c r="BW998" s="7"/>
    </row>
    <row r="999" spans="5:75" x14ac:dyDescent="0.2"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AL999" s="7"/>
      <c r="AQ999" s="7"/>
      <c r="AR999" s="7"/>
      <c r="AS999" s="7"/>
      <c r="AT999" s="7"/>
      <c r="AU999" s="7"/>
      <c r="AV999" s="7"/>
      <c r="AX999" s="7"/>
      <c r="AY999" s="7"/>
      <c r="AZ999" s="7"/>
      <c r="BA999" s="7"/>
      <c r="BB999" s="7"/>
      <c r="BC999" s="7"/>
      <c r="BD999" s="7"/>
      <c r="BG999" s="7"/>
      <c r="BH999" s="7"/>
      <c r="BI999" s="7"/>
      <c r="BJ999" s="7"/>
      <c r="BK999" s="7"/>
      <c r="BL999" s="7"/>
      <c r="BM999" s="7"/>
      <c r="BP999" s="7"/>
      <c r="BQ999" s="7"/>
      <c r="BR999" s="7"/>
      <c r="BS999" s="7"/>
      <c r="BT999" s="7"/>
      <c r="BU999" s="7"/>
      <c r="BV999" s="7"/>
      <c r="BW999" s="7"/>
    </row>
    <row r="1000" spans="5:75" x14ac:dyDescent="0.2"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AL1000" s="7"/>
      <c r="AQ1000" s="7"/>
      <c r="AR1000" s="7"/>
      <c r="AS1000" s="7"/>
      <c r="AT1000" s="7"/>
      <c r="AU1000" s="7"/>
      <c r="AV1000" s="7"/>
      <c r="AX1000" s="7"/>
      <c r="AY1000" s="7"/>
      <c r="AZ1000" s="7"/>
      <c r="BA1000" s="7"/>
      <c r="BB1000" s="7"/>
      <c r="BC1000" s="7"/>
      <c r="BD1000" s="7"/>
      <c r="BG1000" s="7"/>
      <c r="BH1000" s="7"/>
      <c r="BI1000" s="7"/>
      <c r="BJ1000" s="7"/>
      <c r="BK1000" s="7"/>
      <c r="BL1000" s="7"/>
      <c r="BM1000" s="7"/>
      <c r="BP1000" s="7"/>
      <c r="BQ1000" s="7"/>
      <c r="BR1000" s="7"/>
      <c r="BS1000" s="7"/>
      <c r="BT1000" s="7"/>
      <c r="BU1000" s="7"/>
      <c r="BV1000" s="7"/>
      <c r="BW1000" s="7"/>
    </row>
    <row r="1001" spans="5:75" x14ac:dyDescent="0.2"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AL1001" s="7"/>
      <c r="AQ1001" s="7"/>
      <c r="AR1001" s="7"/>
      <c r="AS1001" s="7"/>
      <c r="AT1001" s="7"/>
      <c r="AU1001" s="7"/>
      <c r="AV1001" s="7"/>
      <c r="AX1001" s="7"/>
      <c r="AY1001" s="7"/>
      <c r="AZ1001" s="7"/>
      <c r="BA1001" s="7"/>
      <c r="BB1001" s="7"/>
      <c r="BC1001" s="7"/>
      <c r="BD1001" s="7"/>
      <c r="BG1001" s="7"/>
      <c r="BH1001" s="7"/>
      <c r="BI1001" s="7"/>
      <c r="BJ1001" s="7"/>
      <c r="BK1001" s="7"/>
      <c r="BL1001" s="7"/>
      <c r="BM1001" s="7"/>
      <c r="BP1001" s="7"/>
      <c r="BQ1001" s="7"/>
      <c r="BR1001" s="7"/>
      <c r="BS1001" s="7"/>
      <c r="BT1001" s="7"/>
      <c r="BU1001" s="7"/>
      <c r="BV1001" s="7"/>
      <c r="BW1001" s="7"/>
    </row>
    <row r="1002" spans="5:75" x14ac:dyDescent="0.2"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AL1002" s="7"/>
      <c r="AQ1002" s="7"/>
      <c r="AR1002" s="7"/>
      <c r="AS1002" s="7"/>
      <c r="AT1002" s="7"/>
      <c r="AU1002" s="7"/>
      <c r="AV1002" s="7"/>
      <c r="AX1002" s="7"/>
      <c r="AY1002" s="7"/>
      <c r="AZ1002" s="7"/>
      <c r="BA1002" s="7"/>
      <c r="BB1002" s="7"/>
      <c r="BC1002" s="7"/>
      <c r="BD1002" s="7"/>
      <c r="BG1002" s="7"/>
      <c r="BH1002" s="7"/>
      <c r="BI1002" s="7"/>
      <c r="BJ1002" s="7"/>
      <c r="BK1002" s="7"/>
      <c r="BL1002" s="7"/>
      <c r="BM1002" s="7"/>
      <c r="BP1002" s="7"/>
      <c r="BQ1002" s="7"/>
      <c r="BR1002" s="7"/>
      <c r="BS1002" s="7"/>
      <c r="BT1002" s="7"/>
      <c r="BU1002" s="7"/>
      <c r="BV1002" s="7"/>
      <c r="BW1002" s="7"/>
    </row>
    <row r="1003" spans="5:75" x14ac:dyDescent="0.2"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AL1003" s="7"/>
      <c r="AQ1003" s="7"/>
      <c r="AR1003" s="7"/>
      <c r="AS1003" s="7"/>
      <c r="AT1003" s="7"/>
      <c r="AU1003" s="7"/>
      <c r="AV1003" s="7"/>
      <c r="AX1003" s="7"/>
      <c r="AY1003" s="7"/>
      <c r="AZ1003" s="7"/>
      <c r="BA1003" s="7"/>
      <c r="BB1003" s="7"/>
      <c r="BC1003" s="7"/>
      <c r="BD1003" s="7"/>
      <c r="BG1003" s="7"/>
      <c r="BH1003" s="7"/>
      <c r="BI1003" s="7"/>
      <c r="BJ1003" s="7"/>
      <c r="BK1003" s="7"/>
      <c r="BL1003" s="7"/>
      <c r="BM1003" s="7"/>
      <c r="BP1003" s="7"/>
      <c r="BQ1003" s="7"/>
      <c r="BR1003" s="7"/>
      <c r="BS1003" s="7"/>
      <c r="BT1003" s="7"/>
      <c r="BU1003" s="7"/>
      <c r="BV1003" s="7"/>
      <c r="BW1003" s="7"/>
    </row>
    <row r="1004" spans="5:75" x14ac:dyDescent="0.2"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AL1004" s="7"/>
      <c r="AQ1004" s="7"/>
      <c r="AR1004" s="7"/>
      <c r="AS1004" s="7"/>
      <c r="AT1004" s="7"/>
      <c r="AU1004" s="7"/>
      <c r="AV1004" s="7"/>
      <c r="AX1004" s="7"/>
      <c r="AY1004" s="7"/>
      <c r="AZ1004" s="7"/>
      <c r="BA1004" s="7"/>
      <c r="BB1004" s="7"/>
      <c r="BC1004" s="7"/>
      <c r="BD1004" s="7"/>
      <c r="BG1004" s="7"/>
      <c r="BH1004" s="7"/>
      <c r="BI1004" s="7"/>
      <c r="BJ1004" s="7"/>
      <c r="BK1004" s="7"/>
      <c r="BL1004" s="7"/>
      <c r="BM1004" s="7"/>
      <c r="BP1004" s="7"/>
      <c r="BQ1004" s="7"/>
      <c r="BR1004" s="7"/>
      <c r="BS1004" s="7"/>
      <c r="BT1004" s="7"/>
      <c r="BU1004" s="7"/>
      <c r="BV1004" s="7"/>
      <c r="BW1004" s="7"/>
    </row>
    <row r="1005" spans="5:75" x14ac:dyDescent="0.2"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AL1005" s="7"/>
      <c r="AQ1005" s="7"/>
      <c r="AR1005" s="7"/>
      <c r="AS1005" s="7"/>
      <c r="AT1005" s="7"/>
      <c r="AU1005" s="7"/>
      <c r="AV1005" s="7"/>
      <c r="AX1005" s="7"/>
      <c r="AY1005" s="7"/>
      <c r="AZ1005" s="7"/>
      <c r="BA1005" s="7"/>
      <c r="BB1005" s="7"/>
      <c r="BC1005" s="7"/>
      <c r="BD1005" s="7"/>
      <c r="BG1005" s="7"/>
      <c r="BH1005" s="7"/>
      <c r="BI1005" s="7"/>
      <c r="BJ1005" s="7"/>
      <c r="BK1005" s="7"/>
      <c r="BL1005" s="7"/>
      <c r="BM1005" s="7"/>
      <c r="BP1005" s="7"/>
      <c r="BQ1005" s="7"/>
      <c r="BR1005" s="7"/>
      <c r="BS1005" s="7"/>
      <c r="BT1005" s="7"/>
      <c r="BU1005" s="7"/>
      <c r="BV1005" s="7"/>
      <c r="BW1005" s="7"/>
    </row>
    <row r="1006" spans="5:75" x14ac:dyDescent="0.2"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AL1006" s="7"/>
      <c r="AQ1006" s="7"/>
      <c r="AR1006" s="7"/>
      <c r="AS1006" s="7"/>
      <c r="AT1006" s="7"/>
      <c r="AU1006" s="7"/>
      <c r="AV1006" s="7"/>
      <c r="AX1006" s="7"/>
      <c r="AY1006" s="7"/>
      <c r="AZ1006" s="7"/>
      <c r="BA1006" s="7"/>
      <c r="BB1006" s="7"/>
      <c r="BC1006" s="7"/>
      <c r="BD1006" s="7"/>
      <c r="BG1006" s="7"/>
      <c r="BH1006" s="7"/>
      <c r="BI1006" s="7"/>
      <c r="BJ1006" s="7"/>
      <c r="BK1006" s="7"/>
      <c r="BL1006" s="7"/>
      <c r="BM1006" s="7"/>
      <c r="BP1006" s="7"/>
      <c r="BQ1006" s="7"/>
      <c r="BR1006" s="7"/>
      <c r="BS1006" s="7"/>
      <c r="BT1006" s="7"/>
      <c r="BU1006" s="7"/>
      <c r="BV1006" s="7"/>
      <c r="BW1006" s="7"/>
    </row>
    <row r="1007" spans="5:75" x14ac:dyDescent="0.2"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AL1007" s="7"/>
      <c r="AQ1007" s="7"/>
      <c r="AR1007" s="7"/>
      <c r="AS1007" s="7"/>
      <c r="AT1007" s="7"/>
      <c r="AU1007" s="7"/>
      <c r="AV1007" s="7"/>
      <c r="AX1007" s="7"/>
      <c r="AY1007" s="7"/>
      <c r="AZ1007" s="7"/>
      <c r="BA1007" s="7"/>
      <c r="BB1007" s="7"/>
      <c r="BC1007" s="7"/>
      <c r="BD1007" s="7"/>
      <c r="BG1007" s="7"/>
      <c r="BH1007" s="7"/>
      <c r="BI1007" s="7"/>
      <c r="BJ1007" s="7"/>
      <c r="BK1007" s="7"/>
      <c r="BL1007" s="7"/>
      <c r="BM1007" s="7"/>
      <c r="BP1007" s="7"/>
      <c r="BQ1007" s="7"/>
      <c r="BR1007" s="7"/>
      <c r="BS1007" s="7"/>
      <c r="BT1007" s="7"/>
      <c r="BU1007" s="7"/>
      <c r="BV1007" s="7"/>
      <c r="BW1007" s="7"/>
    </row>
    <row r="1008" spans="5:75" x14ac:dyDescent="0.2"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AL1008" s="7"/>
      <c r="AQ1008" s="7"/>
      <c r="AR1008" s="7"/>
      <c r="AS1008" s="7"/>
      <c r="AT1008" s="7"/>
      <c r="AU1008" s="7"/>
      <c r="AV1008" s="7"/>
      <c r="AX1008" s="7"/>
      <c r="AY1008" s="7"/>
      <c r="AZ1008" s="7"/>
      <c r="BA1008" s="7"/>
      <c r="BB1008" s="7"/>
      <c r="BC1008" s="7"/>
      <c r="BD1008" s="7"/>
      <c r="BG1008" s="7"/>
      <c r="BH1008" s="7"/>
      <c r="BI1008" s="7"/>
      <c r="BJ1008" s="7"/>
      <c r="BK1008" s="7"/>
      <c r="BL1008" s="7"/>
      <c r="BM1008" s="7"/>
      <c r="BP1008" s="7"/>
      <c r="BQ1008" s="7"/>
      <c r="BR1008" s="7"/>
      <c r="BS1008" s="7"/>
      <c r="BT1008" s="7"/>
      <c r="BU1008" s="7"/>
      <c r="BV1008" s="7"/>
      <c r="BW1008" s="7"/>
    </row>
    <row r="1009" spans="5:75" x14ac:dyDescent="0.2"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AL1009" s="7"/>
      <c r="AQ1009" s="7"/>
      <c r="AR1009" s="7"/>
      <c r="AS1009" s="7"/>
      <c r="AT1009" s="7"/>
      <c r="AU1009" s="7"/>
      <c r="AV1009" s="7"/>
      <c r="AX1009" s="7"/>
      <c r="AY1009" s="7"/>
      <c r="AZ1009" s="7"/>
      <c r="BA1009" s="7"/>
      <c r="BB1009" s="7"/>
      <c r="BC1009" s="7"/>
      <c r="BD1009" s="7"/>
      <c r="BG1009" s="7"/>
      <c r="BH1009" s="7"/>
      <c r="BI1009" s="7"/>
      <c r="BJ1009" s="7"/>
      <c r="BK1009" s="7"/>
      <c r="BL1009" s="7"/>
      <c r="BM1009" s="7"/>
      <c r="BP1009" s="7"/>
      <c r="BQ1009" s="7"/>
      <c r="BR1009" s="7"/>
      <c r="BS1009" s="7"/>
      <c r="BT1009" s="7"/>
      <c r="BU1009" s="7"/>
      <c r="BV1009" s="7"/>
      <c r="BW1009" s="7"/>
    </row>
    <row r="1010" spans="5:75" x14ac:dyDescent="0.2"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AL1010" s="7"/>
      <c r="AQ1010" s="7"/>
      <c r="AR1010" s="7"/>
      <c r="AS1010" s="7"/>
      <c r="AT1010" s="7"/>
      <c r="AU1010" s="7"/>
      <c r="AV1010" s="7"/>
      <c r="AX1010" s="7"/>
      <c r="AY1010" s="7"/>
      <c r="AZ1010" s="7"/>
      <c r="BA1010" s="7"/>
      <c r="BB1010" s="7"/>
      <c r="BC1010" s="7"/>
      <c r="BD1010" s="7"/>
      <c r="BG1010" s="7"/>
      <c r="BH1010" s="7"/>
      <c r="BI1010" s="7"/>
      <c r="BJ1010" s="7"/>
      <c r="BK1010" s="7"/>
      <c r="BL1010" s="7"/>
      <c r="BM1010" s="7"/>
      <c r="BP1010" s="7"/>
      <c r="BQ1010" s="7"/>
      <c r="BR1010" s="7"/>
      <c r="BS1010" s="7"/>
      <c r="BT1010" s="7"/>
      <c r="BU1010" s="7"/>
      <c r="BV1010" s="7"/>
      <c r="BW1010" s="7"/>
    </row>
    <row r="1011" spans="5:75" x14ac:dyDescent="0.2"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AL1011" s="7"/>
      <c r="AQ1011" s="7"/>
      <c r="AR1011" s="7"/>
      <c r="AS1011" s="7"/>
      <c r="AT1011" s="7"/>
      <c r="AU1011" s="7"/>
      <c r="AV1011" s="7"/>
      <c r="AX1011" s="7"/>
      <c r="AY1011" s="7"/>
      <c r="AZ1011" s="7"/>
      <c r="BA1011" s="7"/>
      <c r="BB1011" s="7"/>
      <c r="BC1011" s="7"/>
      <c r="BD1011" s="7"/>
      <c r="BG1011" s="7"/>
      <c r="BH1011" s="7"/>
      <c r="BI1011" s="7"/>
      <c r="BJ1011" s="7"/>
      <c r="BK1011" s="7"/>
      <c r="BL1011" s="7"/>
      <c r="BM1011" s="7"/>
      <c r="BP1011" s="7"/>
      <c r="BQ1011" s="7"/>
      <c r="BR1011" s="7"/>
      <c r="BS1011" s="7"/>
      <c r="BT1011" s="7"/>
      <c r="BU1011" s="7"/>
      <c r="BV1011" s="7"/>
      <c r="BW1011" s="7"/>
    </row>
    <row r="1012" spans="5:75" x14ac:dyDescent="0.2"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AL1012" s="7"/>
      <c r="AQ1012" s="7"/>
      <c r="AR1012" s="7"/>
      <c r="AS1012" s="7"/>
      <c r="AT1012" s="7"/>
      <c r="AU1012" s="7"/>
      <c r="AV1012" s="7"/>
      <c r="AX1012" s="7"/>
      <c r="AY1012" s="7"/>
      <c r="AZ1012" s="7"/>
      <c r="BA1012" s="7"/>
      <c r="BB1012" s="7"/>
      <c r="BC1012" s="7"/>
      <c r="BD1012" s="7"/>
      <c r="BG1012" s="7"/>
      <c r="BH1012" s="7"/>
      <c r="BI1012" s="7"/>
      <c r="BJ1012" s="7"/>
      <c r="BK1012" s="7"/>
      <c r="BL1012" s="7"/>
      <c r="BM1012" s="7"/>
      <c r="BP1012" s="7"/>
      <c r="BQ1012" s="7"/>
      <c r="BR1012" s="7"/>
      <c r="BS1012" s="7"/>
      <c r="BT1012" s="7"/>
      <c r="BU1012" s="7"/>
      <c r="BV1012" s="7"/>
      <c r="BW1012" s="7"/>
    </row>
    <row r="1013" spans="5:75" x14ac:dyDescent="0.2"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AL1013" s="7"/>
      <c r="AQ1013" s="7"/>
      <c r="AR1013" s="7"/>
      <c r="AS1013" s="7"/>
      <c r="AT1013" s="7"/>
      <c r="AU1013" s="7"/>
      <c r="AV1013" s="7"/>
      <c r="AX1013" s="7"/>
      <c r="AY1013" s="7"/>
      <c r="AZ1013" s="7"/>
      <c r="BA1013" s="7"/>
      <c r="BB1013" s="7"/>
      <c r="BC1013" s="7"/>
      <c r="BD1013" s="7"/>
      <c r="BG1013" s="7"/>
      <c r="BH1013" s="7"/>
      <c r="BI1013" s="7"/>
      <c r="BJ1013" s="7"/>
      <c r="BK1013" s="7"/>
      <c r="BL1013" s="7"/>
      <c r="BM1013" s="7"/>
      <c r="BP1013" s="7"/>
      <c r="BQ1013" s="7"/>
      <c r="BR1013" s="7"/>
      <c r="BS1013" s="7"/>
      <c r="BT1013" s="7"/>
      <c r="BU1013" s="7"/>
      <c r="BV1013" s="7"/>
      <c r="BW1013" s="7"/>
    </row>
    <row r="1014" spans="5:75" x14ac:dyDescent="0.2"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AL1014" s="7"/>
      <c r="AQ1014" s="7"/>
      <c r="AR1014" s="7"/>
      <c r="AS1014" s="7"/>
      <c r="AT1014" s="7"/>
      <c r="AU1014" s="7"/>
      <c r="AV1014" s="7"/>
      <c r="AX1014" s="7"/>
      <c r="AY1014" s="7"/>
      <c r="AZ1014" s="7"/>
      <c r="BA1014" s="7"/>
      <c r="BB1014" s="7"/>
      <c r="BC1014" s="7"/>
      <c r="BD1014" s="7"/>
      <c r="BG1014" s="7"/>
      <c r="BH1014" s="7"/>
      <c r="BI1014" s="7"/>
      <c r="BJ1014" s="7"/>
      <c r="BK1014" s="7"/>
      <c r="BL1014" s="7"/>
      <c r="BM1014" s="7"/>
      <c r="BP1014" s="7"/>
      <c r="BQ1014" s="7"/>
      <c r="BR1014" s="7"/>
      <c r="BS1014" s="7"/>
      <c r="BT1014" s="7"/>
      <c r="BU1014" s="7"/>
      <c r="BV1014" s="7"/>
      <c r="BW1014" s="7"/>
    </row>
    <row r="1015" spans="5:75" x14ac:dyDescent="0.2"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AL1015" s="7"/>
      <c r="AQ1015" s="7"/>
      <c r="AR1015" s="7"/>
      <c r="AS1015" s="7"/>
      <c r="AT1015" s="7"/>
      <c r="AU1015" s="7"/>
      <c r="AV1015" s="7"/>
      <c r="AX1015" s="7"/>
      <c r="AY1015" s="7"/>
      <c r="AZ1015" s="7"/>
      <c r="BA1015" s="7"/>
      <c r="BB1015" s="7"/>
      <c r="BC1015" s="7"/>
      <c r="BD1015" s="7"/>
      <c r="BG1015" s="7"/>
      <c r="BH1015" s="7"/>
      <c r="BI1015" s="7"/>
      <c r="BJ1015" s="7"/>
      <c r="BK1015" s="7"/>
      <c r="BL1015" s="7"/>
      <c r="BM1015" s="7"/>
      <c r="BP1015" s="7"/>
      <c r="BQ1015" s="7"/>
      <c r="BR1015" s="7"/>
      <c r="BS1015" s="7"/>
      <c r="BT1015" s="7"/>
      <c r="BU1015" s="7"/>
      <c r="BV1015" s="7"/>
      <c r="BW1015" s="7"/>
    </row>
    <row r="1016" spans="5:75" x14ac:dyDescent="0.2"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AL1016" s="7"/>
      <c r="AQ1016" s="7"/>
      <c r="AR1016" s="7"/>
      <c r="AS1016" s="7"/>
      <c r="AT1016" s="7"/>
      <c r="AU1016" s="7"/>
      <c r="AV1016" s="7"/>
      <c r="AX1016" s="7"/>
      <c r="AY1016" s="7"/>
      <c r="AZ1016" s="7"/>
      <c r="BA1016" s="7"/>
      <c r="BB1016" s="7"/>
      <c r="BC1016" s="7"/>
      <c r="BD1016" s="7"/>
      <c r="BG1016" s="7"/>
      <c r="BH1016" s="7"/>
      <c r="BI1016" s="7"/>
      <c r="BJ1016" s="7"/>
      <c r="BK1016" s="7"/>
      <c r="BL1016" s="7"/>
      <c r="BM1016" s="7"/>
      <c r="BP1016" s="7"/>
      <c r="BQ1016" s="7"/>
      <c r="BR1016" s="7"/>
      <c r="BS1016" s="7"/>
      <c r="BT1016" s="7"/>
      <c r="BU1016" s="7"/>
      <c r="BV1016" s="7"/>
      <c r="BW1016" s="7"/>
    </row>
    <row r="1017" spans="5:75" x14ac:dyDescent="0.2"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AL1017" s="7"/>
      <c r="AQ1017" s="7"/>
      <c r="AR1017" s="7"/>
      <c r="AS1017" s="7"/>
      <c r="AT1017" s="7"/>
      <c r="AU1017" s="7"/>
      <c r="AV1017" s="7"/>
      <c r="AX1017" s="7"/>
      <c r="AY1017" s="7"/>
      <c r="AZ1017" s="7"/>
      <c r="BA1017" s="7"/>
      <c r="BB1017" s="7"/>
      <c r="BC1017" s="7"/>
      <c r="BD1017" s="7"/>
      <c r="BG1017" s="7"/>
      <c r="BH1017" s="7"/>
      <c r="BI1017" s="7"/>
      <c r="BJ1017" s="7"/>
      <c r="BK1017" s="7"/>
      <c r="BL1017" s="7"/>
      <c r="BM1017" s="7"/>
      <c r="BP1017" s="7"/>
      <c r="BQ1017" s="7"/>
      <c r="BR1017" s="7"/>
      <c r="BS1017" s="7"/>
      <c r="BT1017" s="7"/>
      <c r="BU1017" s="7"/>
      <c r="BV1017" s="7"/>
      <c r="BW1017" s="7"/>
    </row>
    <row r="1018" spans="5:75" x14ac:dyDescent="0.2"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AL1018" s="7"/>
      <c r="AQ1018" s="7"/>
      <c r="AR1018" s="7"/>
      <c r="AS1018" s="7"/>
      <c r="AT1018" s="7"/>
      <c r="AU1018" s="7"/>
      <c r="AV1018" s="7"/>
      <c r="AX1018" s="7"/>
      <c r="AY1018" s="7"/>
      <c r="AZ1018" s="7"/>
      <c r="BA1018" s="7"/>
      <c r="BB1018" s="7"/>
      <c r="BC1018" s="7"/>
      <c r="BD1018" s="7"/>
      <c r="BG1018" s="7"/>
      <c r="BH1018" s="7"/>
      <c r="BI1018" s="7"/>
      <c r="BJ1018" s="7"/>
      <c r="BK1018" s="7"/>
      <c r="BL1018" s="7"/>
      <c r="BM1018" s="7"/>
      <c r="BP1018" s="7"/>
      <c r="BQ1018" s="7"/>
      <c r="BR1018" s="7"/>
      <c r="BS1018" s="7"/>
      <c r="BT1018" s="7"/>
      <c r="BU1018" s="7"/>
      <c r="BV1018" s="7"/>
      <c r="BW1018" s="7"/>
    </row>
    <row r="1019" spans="5:75" x14ac:dyDescent="0.2"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AL1019" s="7"/>
      <c r="AQ1019" s="7"/>
      <c r="AR1019" s="7"/>
      <c r="AS1019" s="7"/>
      <c r="AT1019" s="7"/>
      <c r="AU1019" s="7"/>
      <c r="AV1019" s="7"/>
      <c r="AX1019" s="7"/>
      <c r="AY1019" s="7"/>
      <c r="AZ1019" s="7"/>
      <c r="BA1019" s="7"/>
      <c r="BB1019" s="7"/>
      <c r="BC1019" s="7"/>
      <c r="BD1019" s="7"/>
      <c r="BG1019" s="7"/>
      <c r="BH1019" s="7"/>
      <c r="BI1019" s="7"/>
      <c r="BJ1019" s="7"/>
      <c r="BK1019" s="7"/>
      <c r="BL1019" s="7"/>
      <c r="BM1019" s="7"/>
      <c r="BP1019" s="7"/>
      <c r="BQ1019" s="7"/>
      <c r="BR1019" s="7"/>
      <c r="BS1019" s="7"/>
      <c r="BT1019" s="7"/>
      <c r="BU1019" s="7"/>
      <c r="BV1019" s="7"/>
      <c r="BW1019" s="7"/>
    </row>
    <row r="1020" spans="5:75" x14ac:dyDescent="0.2"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AL1020" s="7"/>
      <c r="AQ1020" s="7"/>
      <c r="AR1020" s="7"/>
      <c r="AS1020" s="7"/>
      <c r="AT1020" s="7"/>
      <c r="AU1020" s="7"/>
      <c r="AV1020" s="7"/>
      <c r="AX1020" s="7"/>
      <c r="AY1020" s="7"/>
      <c r="AZ1020" s="7"/>
      <c r="BA1020" s="7"/>
      <c r="BB1020" s="7"/>
      <c r="BC1020" s="7"/>
      <c r="BD1020" s="7"/>
      <c r="BG1020" s="7"/>
      <c r="BH1020" s="7"/>
      <c r="BI1020" s="7"/>
      <c r="BJ1020" s="7"/>
      <c r="BK1020" s="7"/>
      <c r="BL1020" s="7"/>
      <c r="BM1020" s="7"/>
      <c r="BP1020" s="7"/>
      <c r="BQ1020" s="7"/>
      <c r="BR1020" s="7"/>
      <c r="BS1020" s="7"/>
      <c r="BT1020" s="7"/>
      <c r="BU1020" s="7"/>
      <c r="BV1020" s="7"/>
      <c r="BW1020" s="7"/>
    </row>
    <row r="1021" spans="5:75" x14ac:dyDescent="0.2"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AL1021" s="7"/>
      <c r="AQ1021" s="7"/>
      <c r="AR1021" s="7"/>
      <c r="AS1021" s="7"/>
      <c r="AT1021" s="7"/>
      <c r="AU1021" s="7"/>
      <c r="AV1021" s="7"/>
      <c r="AX1021" s="7"/>
      <c r="AY1021" s="7"/>
      <c r="AZ1021" s="7"/>
      <c r="BA1021" s="7"/>
      <c r="BB1021" s="7"/>
      <c r="BC1021" s="7"/>
      <c r="BD1021" s="7"/>
      <c r="BG1021" s="7"/>
      <c r="BH1021" s="7"/>
      <c r="BI1021" s="7"/>
      <c r="BJ1021" s="7"/>
      <c r="BK1021" s="7"/>
      <c r="BL1021" s="7"/>
      <c r="BM1021" s="7"/>
      <c r="BP1021" s="7"/>
      <c r="BQ1021" s="7"/>
      <c r="BR1021" s="7"/>
      <c r="BS1021" s="7"/>
      <c r="BT1021" s="7"/>
      <c r="BU1021" s="7"/>
      <c r="BV1021" s="7"/>
      <c r="BW1021" s="7"/>
    </row>
    <row r="1022" spans="5:75" x14ac:dyDescent="0.2"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AL1022" s="7"/>
      <c r="AQ1022" s="7"/>
      <c r="AR1022" s="7"/>
      <c r="AS1022" s="7"/>
      <c r="AT1022" s="7"/>
      <c r="AU1022" s="7"/>
      <c r="AV1022" s="7"/>
      <c r="AX1022" s="7"/>
      <c r="AY1022" s="7"/>
      <c r="AZ1022" s="7"/>
      <c r="BA1022" s="7"/>
      <c r="BB1022" s="7"/>
      <c r="BC1022" s="7"/>
      <c r="BD1022" s="7"/>
      <c r="BG1022" s="7"/>
      <c r="BH1022" s="7"/>
      <c r="BI1022" s="7"/>
      <c r="BJ1022" s="7"/>
      <c r="BK1022" s="7"/>
      <c r="BL1022" s="7"/>
      <c r="BM1022" s="7"/>
      <c r="BP1022" s="7"/>
      <c r="BQ1022" s="7"/>
      <c r="BR1022" s="7"/>
      <c r="BS1022" s="7"/>
      <c r="BT1022" s="7"/>
      <c r="BU1022" s="7"/>
      <c r="BV1022" s="7"/>
      <c r="BW1022" s="7"/>
    </row>
    <row r="1023" spans="5:75" x14ac:dyDescent="0.2"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AL1023" s="7"/>
      <c r="AQ1023" s="7"/>
      <c r="AR1023" s="7"/>
      <c r="AS1023" s="7"/>
      <c r="AT1023" s="7"/>
      <c r="AU1023" s="7"/>
      <c r="AV1023" s="7"/>
      <c r="AX1023" s="7"/>
      <c r="AY1023" s="7"/>
      <c r="AZ1023" s="7"/>
      <c r="BA1023" s="7"/>
      <c r="BB1023" s="7"/>
      <c r="BC1023" s="7"/>
      <c r="BD1023" s="7"/>
      <c r="BG1023" s="7"/>
      <c r="BH1023" s="7"/>
      <c r="BI1023" s="7"/>
      <c r="BJ1023" s="7"/>
      <c r="BK1023" s="7"/>
      <c r="BL1023" s="7"/>
      <c r="BM1023" s="7"/>
      <c r="BP1023" s="7"/>
      <c r="BQ1023" s="7"/>
      <c r="BR1023" s="7"/>
      <c r="BS1023" s="7"/>
      <c r="BT1023" s="7"/>
      <c r="BU1023" s="7"/>
      <c r="BV1023" s="7"/>
      <c r="BW1023" s="7"/>
    </row>
    <row r="1024" spans="5:75" x14ac:dyDescent="0.2"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AL1024" s="7"/>
      <c r="AQ1024" s="7"/>
      <c r="AR1024" s="7"/>
      <c r="AS1024" s="7"/>
      <c r="AT1024" s="7"/>
      <c r="AU1024" s="7"/>
      <c r="AV1024" s="7"/>
      <c r="AX1024" s="7"/>
      <c r="AY1024" s="7"/>
      <c r="AZ1024" s="7"/>
      <c r="BA1024" s="7"/>
      <c r="BB1024" s="7"/>
      <c r="BC1024" s="7"/>
      <c r="BD1024" s="7"/>
      <c r="BG1024" s="7"/>
      <c r="BH1024" s="7"/>
      <c r="BI1024" s="7"/>
      <c r="BJ1024" s="7"/>
      <c r="BK1024" s="7"/>
      <c r="BL1024" s="7"/>
      <c r="BM1024" s="7"/>
      <c r="BP1024" s="7"/>
      <c r="BQ1024" s="7"/>
      <c r="BR1024" s="7"/>
      <c r="BS1024" s="7"/>
      <c r="BT1024" s="7"/>
      <c r="BU1024" s="7"/>
      <c r="BV1024" s="7"/>
      <c r="BW1024" s="7"/>
    </row>
    <row r="1025" spans="5:75" x14ac:dyDescent="0.2"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AL1025" s="7"/>
      <c r="AQ1025" s="7"/>
      <c r="AR1025" s="7"/>
      <c r="AS1025" s="7"/>
      <c r="AT1025" s="7"/>
      <c r="AU1025" s="7"/>
      <c r="AV1025" s="7"/>
      <c r="AX1025" s="7"/>
      <c r="AY1025" s="7"/>
      <c r="AZ1025" s="7"/>
      <c r="BA1025" s="7"/>
      <c r="BB1025" s="7"/>
      <c r="BC1025" s="7"/>
      <c r="BD1025" s="7"/>
      <c r="BG1025" s="7"/>
      <c r="BH1025" s="7"/>
      <c r="BI1025" s="7"/>
      <c r="BJ1025" s="7"/>
      <c r="BK1025" s="7"/>
      <c r="BL1025" s="7"/>
      <c r="BM1025" s="7"/>
      <c r="BP1025" s="7"/>
      <c r="BQ1025" s="7"/>
      <c r="BR1025" s="7"/>
      <c r="BS1025" s="7"/>
      <c r="BT1025" s="7"/>
      <c r="BU1025" s="7"/>
      <c r="BV1025" s="7"/>
      <c r="BW1025" s="7"/>
    </row>
    <row r="1026" spans="5:75" x14ac:dyDescent="0.2"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AL1026" s="7"/>
      <c r="AQ1026" s="7"/>
      <c r="AR1026" s="7"/>
      <c r="AS1026" s="7"/>
      <c r="AT1026" s="7"/>
      <c r="AU1026" s="7"/>
      <c r="AV1026" s="7"/>
      <c r="AX1026" s="7"/>
      <c r="AY1026" s="7"/>
      <c r="AZ1026" s="7"/>
      <c r="BA1026" s="7"/>
      <c r="BB1026" s="7"/>
      <c r="BC1026" s="7"/>
      <c r="BD1026" s="7"/>
      <c r="BG1026" s="7"/>
      <c r="BH1026" s="7"/>
      <c r="BI1026" s="7"/>
      <c r="BJ1026" s="7"/>
      <c r="BK1026" s="7"/>
      <c r="BL1026" s="7"/>
      <c r="BM1026" s="7"/>
      <c r="BP1026" s="7"/>
      <c r="BQ1026" s="7"/>
      <c r="BR1026" s="7"/>
      <c r="BS1026" s="7"/>
      <c r="BT1026" s="7"/>
      <c r="BU1026" s="7"/>
      <c r="BV1026" s="7"/>
      <c r="BW1026" s="7"/>
    </row>
    <row r="1027" spans="5:75" x14ac:dyDescent="0.2"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AL1027" s="7"/>
      <c r="AQ1027" s="7"/>
      <c r="AR1027" s="7"/>
      <c r="AS1027" s="7"/>
      <c r="AT1027" s="7"/>
      <c r="AU1027" s="7"/>
      <c r="AV1027" s="7"/>
      <c r="AX1027" s="7"/>
      <c r="AY1027" s="7"/>
      <c r="AZ1027" s="7"/>
      <c r="BA1027" s="7"/>
      <c r="BB1027" s="7"/>
      <c r="BC1027" s="7"/>
      <c r="BD1027" s="7"/>
      <c r="BG1027" s="7"/>
      <c r="BH1027" s="7"/>
      <c r="BI1027" s="7"/>
      <c r="BJ1027" s="7"/>
      <c r="BK1027" s="7"/>
      <c r="BL1027" s="7"/>
      <c r="BM1027" s="7"/>
      <c r="BP1027" s="7"/>
      <c r="BQ1027" s="7"/>
      <c r="BR1027" s="7"/>
      <c r="BS1027" s="7"/>
      <c r="BT1027" s="7"/>
      <c r="BU1027" s="7"/>
      <c r="BV1027" s="7"/>
      <c r="BW1027" s="7"/>
    </row>
    <row r="1028" spans="5:75" x14ac:dyDescent="0.2"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AL1028" s="7"/>
      <c r="AQ1028" s="7"/>
      <c r="AR1028" s="7"/>
      <c r="AS1028" s="7"/>
      <c r="AT1028" s="7"/>
      <c r="AU1028" s="7"/>
      <c r="AV1028" s="7"/>
      <c r="AX1028" s="7"/>
      <c r="AY1028" s="7"/>
      <c r="AZ1028" s="7"/>
      <c r="BA1028" s="7"/>
      <c r="BB1028" s="7"/>
      <c r="BC1028" s="7"/>
      <c r="BD1028" s="7"/>
      <c r="BG1028" s="7"/>
      <c r="BH1028" s="7"/>
      <c r="BI1028" s="7"/>
      <c r="BJ1028" s="7"/>
      <c r="BK1028" s="7"/>
      <c r="BL1028" s="7"/>
      <c r="BM1028" s="7"/>
      <c r="BP1028" s="7"/>
      <c r="BQ1028" s="7"/>
      <c r="BR1028" s="7"/>
      <c r="BS1028" s="7"/>
      <c r="BT1028" s="7"/>
      <c r="BU1028" s="7"/>
      <c r="BV1028" s="7"/>
      <c r="BW1028" s="7"/>
    </row>
    <row r="1029" spans="5:75" x14ac:dyDescent="0.2"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AL1029" s="7"/>
      <c r="AQ1029" s="7"/>
      <c r="AR1029" s="7"/>
      <c r="AS1029" s="7"/>
      <c r="AT1029" s="7"/>
      <c r="AU1029" s="7"/>
      <c r="AV1029" s="7"/>
      <c r="AX1029" s="7"/>
      <c r="AY1029" s="7"/>
      <c r="AZ1029" s="7"/>
      <c r="BA1029" s="7"/>
      <c r="BB1029" s="7"/>
      <c r="BC1029" s="7"/>
      <c r="BD1029" s="7"/>
      <c r="BG1029" s="7"/>
      <c r="BH1029" s="7"/>
      <c r="BI1029" s="7"/>
      <c r="BJ1029" s="7"/>
      <c r="BK1029" s="7"/>
      <c r="BL1029" s="7"/>
      <c r="BM1029" s="7"/>
      <c r="BP1029" s="7"/>
      <c r="BQ1029" s="7"/>
      <c r="BR1029" s="7"/>
      <c r="BS1029" s="7"/>
      <c r="BT1029" s="7"/>
      <c r="BU1029" s="7"/>
      <c r="BV1029" s="7"/>
      <c r="BW1029" s="7"/>
    </row>
    <row r="1030" spans="5:75" x14ac:dyDescent="0.2"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AL1030" s="7"/>
      <c r="AQ1030" s="7"/>
      <c r="AR1030" s="7"/>
      <c r="AS1030" s="7"/>
      <c r="AT1030" s="7"/>
      <c r="AU1030" s="7"/>
      <c r="AV1030" s="7"/>
      <c r="AX1030" s="7"/>
      <c r="AY1030" s="7"/>
      <c r="AZ1030" s="7"/>
      <c r="BA1030" s="7"/>
      <c r="BB1030" s="7"/>
      <c r="BC1030" s="7"/>
      <c r="BD1030" s="7"/>
      <c r="BG1030" s="7"/>
      <c r="BH1030" s="7"/>
      <c r="BI1030" s="7"/>
      <c r="BJ1030" s="7"/>
      <c r="BK1030" s="7"/>
      <c r="BL1030" s="7"/>
      <c r="BM1030" s="7"/>
      <c r="BP1030" s="7"/>
      <c r="BQ1030" s="7"/>
      <c r="BR1030" s="7"/>
      <c r="BS1030" s="7"/>
      <c r="BT1030" s="7"/>
      <c r="BU1030" s="7"/>
      <c r="BV1030" s="7"/>
      <c r="BW1030" s="7"/>
    </row>
    <row r="1031" spans="5:75" x14ac:dyDescent="0.2"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AL1031" s="7"/>
      <c r="AQ1031" s="7"/>
      <c r="AR1031" s="7"/>
      <c r="AS1031" s="7"/>
      <c r="AT1031" s="7"/>
      <c r="AU1031" s="7"/>
      <c r="AV1031" s="7"/>
      <c r="AX1031" s="7"/>
      <c r="AY1031" s="7"/>
      <c r="AZ1031" s="7"/>
      <c r="BA1031" s="7"/>
      <c r="BB1031" s="7"/>
      <c r="BC1031" s="7"/>
      <c r="BD1031" s="7"/>
      <c r="BG1031" s="7"/>
      <c r="BH1031" s="7"/>
      <c r="BI1031" s="7"/>
      <c r="BJ1031" s="7"/>
      <c r="BK1031" s="7"/>
      <c r="BL1031" s="7"/>
      <c r="BM1031" s="7"/>
      <c r="BP1031" s="7"/>
      <c r="BQ1031" s="7"/>
      <c r="BR1031" s="7"/>
      <c r="BS1031" s="7"/>
      <c r="BT1031" s="7"/>
      <c r="BU1031" s="7"/>
      <c r="BV1031" s="7"/>
      <c r="BW1031" s="7"/>
    </row>
    <row r="1032" spans="5:75" x14ac:dyDescent="0.2"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AL1032" s="7"/>
      <c r="AQ1032" s="7"/>
      <c r="AR1032" s="7"/>
      <c r="AS1032" s="7"/>
      <c r="AT1032" s="7"/>
      <c r="AU1032" s="7"/>
      <c r="AV1032" s="7"/>
      <c r="AX1032" s="7"/>
      <c r="AY1032" s="7"/>
      <c r="AZ1032" s="7"/>
      <c r="BA1032" s="7"/>
      <c r="BB1032" s="7"/>
      <c r="BC1032" s="7"/>
      <c r="BD1032" s="7"/>
      <c r="BG1032" s="7"/>
      <c r="BH1032" s="7"/>
      <c r="BI1032" s="7"/>
      <c r="BJ1032" s="7"/>
      <c r="BK1032" s="7"/>
      <c r="BL1032" s="7"/>
      <c r="BM1032" s="7"/>
      <c r="BP1032" s="7"/>
      <c r="BQ1032" s="7"/>
      <c r="BR1032" s="7"/>
      <c r="BS1032" s="7"/>
      <c r="BT1032" s="7"/>
      <c r="BU1032" s="7"/>
      <c r="BV1032" s="7"/>
      <c r="BW1032" s="7"/>
    </row>
    <row r="1033" spans="5:75" x14ac:dyDescent="0.2"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AL1033" s="7"/>
      <c r="AQ1033" s="7"/>
      <c r="AR1033" s="7"/>
      <c r="AS1033" s="7"/>
      <c r="AT1033" s="7"/>
      <c r="AU1033" s="7"/>
      <c r="AV1033" s="7"/>
      <c r="AX1033" s="7"/>
      <c r="AY1033" s="7"/>
      <c r="AZ1033" s="7"/>
      <c r="BA1033" s="7"/>
      <c r="BB1033" s="7"/>
      <c r="BC1033" s="7"/>
      <c r="BD1033" s="7"/>
      <c r="BG1033" s="7"/>
      <c r="BH1033" s="7"/>
      <c r="BI1033" s="7"/>
      <c r="BJ1033" s="7"/>
      <c r="BK1033" s="7"/>
      <c r="BL1033" s="7"/>
      <c r="BM1033" s="7"/>
      <c r="BP1033" s="7"/>
      <c r="BQ1033" s="7"/>
      <c r="BR1033" s="7"/>
      <c r="BS1033" s="7"/>
      <c r="BT1033" s="7"/>
      <c r="BU1033" s="7"/>
      <c r="BV1033" s="7"/>
      <c r="BW1033" s="7"/>
    </row>
    <row r="1034" spans="5:75" x14ac:dyDescent="0.2"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AL1034" s="7"/>
      <c r="AQ1034" s="7"/>
      <c r="AR1034" s="7"/>
      <c r="AS1034" s="7"/>
      <c r="AT1034" s="7"/>
      <c r="AU1034" s="7"/>
      <c r="AV1034" s="7"/>
      <c r="AX1034" s="7"/>
      <c r="AY1034" s="7"/>
      <c r="AZ1034" s="7"/>
      <c r="BA1034" s="7"/>
      <c r="BB1034" s="7"/>
      <c r="BC1034" s="7"/>
      <c r="BD1034" s="7"/>
      <c r="BG1034" s="7"/>
      <c r="BH1034" s="7"/>
      <c r="BI1034" s="7"/>
      <c r="BJ1034" s="7"/>
      <c r="BK1034" s="7"/>
      <c r="BL1034" s="7"/>
      <c r="BM1034" s="7"/>
      <c r="BP1034" s="7"/>
      <c r="BQ1034" s="7"/>
      <c r="BR1034" s="7"/>
      <c r="BS1034" s="7"/>
      <c r="BT1034" s="7"/>
      <c r="BU1034" s="7"/>
      <c r="BV1034" s="7"/>
      <c r="BW1034" s="7"/>
    </row>
    <row r="1035" spans="5:75" x14ac:dyDescent="0.2"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AL1035" s="7"/>
      <c r="AQ1035" s="7"/>
      <c r="AR1035" s="7"/>
      <c r="AS1035" s="7"/>
      <c r="AT1035" s="7"/>
      <c r="AU1035" s="7"/>
      <c r="AV1035" s="7"/>
      <c r="AX1035" s="7"/>
      <c r="AY1035" s="7"/>
      <c r="AZ1035" s="7"/>
      <c r="BA1035" s="7"/>
      <c r="BB1035" s="7"/>
      <c r="BC1035" s="7"/>
      <c r="BD1035" s="7"/>
      <c r="BG1035" s="7"/>
      <c r="BH1035" s="7"/>
      <c r="BI1035" s="7"/>
      <c r="BJ1035" s="7"/>
      <c r="BK1035" s="7"/>
      <c r="BL1035" s="7"/>
      <c r="BM1035" s="7"/>
      <c r="BP1035" s="7"/>
      <c r="BQ1035" s="7"/>
      <c r="BR1035" s="7"/>
      <c r="BS1035" s="7"/>
      <c r="BT1035" s="7"/>
      <c r="BU1035" s="7"/>
      <c r="BV1035" s="7"/>
      <c r="BW1035" s="7"/>
    </row>
    <row r="1036" spans="5:75" x14ac:dyDescent="0.2"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AL1036" s="7"/>
      <c r="AQ1036" s="7"/>
      <c r="AR1036" s="7"/>
      <c r="AS1036" s="7"/>
      <c r="AT1036" s="7"/>
      <c r="AU1036" s="7"/>
      <c r="AV1036" s="7"/>
      <c r="AX1036" s="7"/>
      <c r="AY1036" s="7"/>
      <c r="AZ1036" s="7"/>
      <c r="BA1036" s="7"/>
      <c r="BB1036" s="7"/>
      <c r="BC1036" s="7"/>
      <c r="BD1036" s="7"/>
      <c r="BG1036" s="7"/>
      <c r="BH1036" s="7"/>
      <c r="BI1036" s="7"/>
      <c r="BJ1036" s="7"/>
      <c r="BK1036" s="7"/>
      <c r="BL1036" s="7"/>
      <c r="BM1036" s="7"/>
      <c r="BP1036" s="7"/>
      <c r="BQ1036" s="7"/>
      <c r="BR1036" s="7"/>
      <c r="BS1036" s="7"/>
      <c r="BT1036" s="7"/>
      <c r="BU1036" s="7"/>
      <c r="BV1036" s="7"/>
      <c r="BW1036" s="7"/>
    </row>
    <row r="1037" spans="5:75" x14ac:dyDescent="0.2"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AL1037" s="7"/>
      <c r="AQ1037" s="7"/>
      <c r="AR1037" s="7"/>
      <c r="AS1037" s="7"/>
      <c r="AT1037" s="7"/>
      <c r="AU1037" s="7"/>
      <c r="AV1037" s="7"/>
      <c r="AX1037" s="7"/>
      <c r="AY1037" s="7"/>
      <c r="AZ1037" s="7"/>
      <c r="BA1037" s="7"/>
      <c r="BB1037" s="7"/>
      <c r="BC1037" s="7"/>
      <c r="BD1037" s="7"/>
      <c r="BG1037" s="7"/>
      <c r="BH1037" s="7"/>
      <c r="BI1037" s="7"/>
      <c r="BJ1037" s="7"/>
      <c r="BK1037" s="7"/>
      <c r="BL1037" s="7"/>
      <c r="BM1037" s="7"/>
      <c r="BP1037" s="7"/>
      <c r="BQ1037" s="7"/>
      <c r="BR1037" s="7"/>
      <c r="BS1037" s="7"/>
      <c r="BT1037" s="7"/>
      <c r="BU1037" s="7"/>
      <c r="BV1037" s="7"/>
      <c r="BW1037" s="7"/>
    </row>
    <row r="1038" spans="5:75" x14ac:dyDescent="0.2"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AL1038" s="7"/>
      <c r="AQ1038" s="7"/>
      <c r="AR1038" s="7"/>
      <c r="AS1038" s="7"/>
      <c r="AT1038" s="7"/>
      <c r="AU1038" s="7"/>
      <c r="AV1038" s="7"/>
      <c r="AX1038" s="7"/>
      <c r="AY1038" s="7"/>
      <c r="AZ1038" s="7"/>
      <c r="BA1038" s="7"/>
      <c r="BB1038" s="7"/>
      <c r="BC1038" s="7"/>
      <c r="BD1038" s="7"/>
      <c r="BG1038" s="7"/>
      <c r="BH1038" s="7"/>
      <c r="BI1038" s="7"/>
      <c r="BJ1038" s="7"/>
      <c r="BK1038" s="7"/>
      <c r="BL1038" s="7"/>
      <c r="BM1038" s="7"/>
      <c r="BP1038" s="7"/>
      <c r="BQ1038" s="7"/>
      <c r="BR1038" s="7"/>
      <c r="BS1038" s="7"/>
      <c r="BT1038" s="7"/>
      <c r="BU1038" s="7"/>
      <c r="BV1038" s="7"/>
      <c r="BW1038" s="7"/>
    </row>
    <row r="1039" spans="5:75" x14ac:dyDescent="0.2"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AL1039" s="7"/>
      <c r="AQ1039" s="7"/>
      <c r="AR1039" s="7"/>
      <c r="AS1039" s="7"/>
      <c r="AT1039" s="7"/>
      <c r="AU1039" s="7"/>
      <c r="AV1039" s="7"/>
      <c r="AX1039" s="7"/>
      <c r="AY1039" s="7"/>
      <c r="AZ1039" s="7"/>
      <c r="BA1039" s="7"/>
      <c r="BB1039" s="7"/>
      <c r="BC1039" s="7"/>
      <c r="BD1039" s="7"/>
      <c r="BG1039" s="7"/>
      <c r="BH1039" s="7"/>
      <c r="BI1039" s="7"/>
      <c r="BJ1039" s="7"/>
      <c r="BK1039" s="7"/>
      <c r="BL1039" s="7"/>
      <c r="BM1039" s="7"/>
      <c r="BP1039" s="7"/>
      <c r="BQ1039" s="7"/>
      <c r="BR1039" s="7"/>
      <c r="BS1039" s="7"/>
      <c r="BT1039" s="7"/>
      <c r="BU1039" s="7"/>
      <c r="BV1039" s="7"/>
      <c r="BW1039" s="7"/>
    </row>
    <row r="1040" spans="5:75" x14ac:dyDescent="0.2"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AL1040" s="7"/>
      <c r="AQ1040" s="7"/>
      <c r="AR1040" s="7"/>
      <c r="AS1040" s="7"/>
      <c r="AT1040" s="7"/>
      <c r="AU1040" s="7"/>
      <c r="AV1040" s="7"/>
      <c r="AX1040" s="7"/>
      <c r="AY1040" s="7"/>
      <c r="AZ1040" s="7"/>
      <c r="BA1040" s="7"/>
      <c r="BB1040" s="7"/>
      <c r="BC1040" s="7"/>
      <c r="BD1040" s="7"/>
      <c r="BG1040" s="7"/>
      <c r="BH1040" s="7"/>
      <c r="BI1040" s="7"/>
      <c r="BJ1040" s="7"/>
      <c r="BK1040" s="7"/>
      <c r="BL1040" s="7"/>
      <c r="BM1040" s="7"/>
      <c r="BP1040" s="7"/>
      <c r="BQ1040" s="7"/>
      <c r="BR1040" s="7"/>
      <c r="BS1040" s="7"/>
      <c r="BT1040" s="7"/>
      <c r="BU1040" s="7"/>
      <c r="BV1040" s="7"/>
      <c r="BW1040" s="7"/>
    </row>
    <row r="1041" spans="5:75" x14ac:dyDescent="0.2"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AL1041" s="7"/>
      <c r="AQ1041" s="7"/>
      <c r="AR1041" s="7"/>
      <c r="AS1041" s="7"/>
      <c r="AT1041" s="7"/>
      <c r="AU1041" s="7"/>
      <c r="AV1041" s="7"/>
      <c r="AX1041" s="7"/>
      <c r="AY1041" s="7"/>
      <c r="AZ1041" s="7"/>
      <c r="BA1041" s="7"/>
      <c r="BB1041" s="7"/>
      <c r="BC1041" s="7"/>
      <c r="BD1041" s="7"/>
      <c r="BG1041" s="7"/>
      <c r="BH1041" s="7"/>
      <c r="BI1041" s="7"/>
      <c r="BJ1041" s="7"/>
      <c r="BK1041" s="7"/>
      <c r="BL1041" s="7"/>
      <c r="BM1041" s="7"/>
      <c r="BP1041" s="7"/>
      <c r="BQ1041" s="7"/>
      <c r="BR1041" s="7"/>
      <c r="BS1041" s="7"/>
      <c r="BT1041" s="7"/>
      <c r="BU1041" s="7"/>
      <c r="BV1041" s="7"/>
      <c r="BW1041" s="7"/>
    </row>
    <row r="1042" spans="5:75" x14ac:dyDescent="0.2"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AL1042" s="7"/>
      <c r="AQ1042" s="7"/>
      <c r="AR1042" s="7"/>
      <c r="AS1042" s="7"/>
      <c r="AT1042" s="7"/>
      <c r="AU1042" s="7"/>
      <c r="AV1042" s="7"/>
      <c r="AX1042" s="7"/>
      <c r="AY1042" s="7"/>
      <c r="AZ1042" s="7"/>
      <c r="BA1042" s="7"/>
      <c r="BB1042" s="7"/>
      <c r="BC1042" s="7"/>
      <c r="BD1042" s="7"/>
      <c r="BG1042" s="7"/>
      <c r="BH1042" s="7"/>
      <c r="BI1042" s="7"/>
      <c r="BJ1042" s="7"/>
      <c r="BK1042" s="7"/>
      <c r="BL1042" s="7"/>
      <c r="BM1042" s="7"/>
      <c r="BP1042" s="7"/>
      <c r="BQ1042" s="7"/>
      <c r="BR1042" s="7"/>
      <c r="BS1042" s="7"/>
      <c r="BT1042" s="7"/>
      <c r="BU1042" s="7"/>
      <c r="BV1042" s="7"/>
      <c r="BW1042" s="7"/>
    </row>
    <row r="1043" spans="5:75" x14ac:dyDescent="0.2"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AL1043" s="7"/>
      <c r="AQ1043" s="7"/>
      <c r="AR1043" s="7"/>
      <c r="AS1043" s="7"/>
      <c r="AT1043" s="7"/>
      <c r="AU1043" s="7"/>
      <c r="AV1043" s="7"/>
      <c r="AX1043" s="7"/>
      <c r="AY1043" s="7"/>
      <c r="AZ1043" s="7"/>
      <c r="BA1043" s="7"/>
      <c r="BB1043" s="7"/>
      <c r="BC1043" s="7"/>
      <c r="BD1043" s="7"/>
      <c r="BG1043" s="7"/>
      <c r="BH1043" s="7"/>
      <c r="BI1043" s="7"/>
      <c r="BJ1043" s="7"/>
      <c r="BK1043" s="7"/>
      <c r="BL1043" s="7"/>
      <c r="BM1043" s="7"/>
      <c r="BP1043" s="7"/>
      <c r="BQ1043" s="7"/>
      <c r="BR1043" s="7"/>
      <c r="BS1043" s="7"/>
      <c r="BT1043" s="7"/>
      <c r="BU1043" s="7"/>
      <c r="BV1043" s="7"/>
      <c r="BW1043" s="7"/>
    </row>
    <row r="1044" spans="5:75" x14ac:dyDescent="0.2"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AL1044" s="7"/>
      <c r="AQ1044" s="7"/>
      <c r="AR1044" s="7"/>
      <c r="AS1044" s="7"/>
      <c r="AT1044" s="7"/>
      <c r="AU1044" s="7"/>
      <c r="AV1044" s="7"/>
      <c r="AX1044" s="7"/>
      <c r="AY1044" s="7"/>
      <c r="AZ1044" s="7"/>
      <c r="BA1044" s="7"/>
      <c r="BB1044" s="7"/>
      <c r="BC1044" s="7"/>
      <c r="BD1044" s="7"/>
      <c r="BG1044" s="7"/>
      <c r="BH1044" s="7"/>
      <c r="BI1044" s="7"/>
      <c r="BJ1044" s="7"/>
      <c r="BK1044" s="7"/>
      <c r="BL1044" s="7"/>
      <c r="BM1044" s="7"/>
      <c r="BP1044" s="7"/>
      <c r="BQ1044" s="7"/>
      <c r="BR1044" s="7"/>
      <c r="BS1044" s="7"/>
      <c r="BT1044" s="7"/>
      <c r="BU1044" s="7"/>
      <c r="BV1044" s="7"/>
      <c r="BW1044" s="7"/>
    </row>
    <row r="1045" spans="5:75" x14ac:dyDescent="0.2"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AL1045" s="7"/>
      <c r="AQ1045" s="7"/>
      <c r="AR1045" s="7"/>
      <c r="AS1045" s="7"/>
      <c r="AT1045" s="7"/>
      <c r="AU1045" s="7"/>
      <c r="AV1045" s="7"/>
      <c r="AX1045" s="7"/>
      <c r="AY1045" s="7"/>
      <c r="AZ1045" s="7"/>
      <c r="BA1045" s="7"/>
      <c r="BB1045" s="7"/>
      <c r="BC1045" s="7"/>
      <c r="BD1045" s="7"/>
      <c r="BG1045" s="7"/>
      <c r="BH1045" s="7"/>
      <c r="BI1045" s="7"/>
      <c r="BJ1045" s="7"/>
      <c r="BK1045" s="7"/>
      <c r="BL1045" s="7"/>
      <c r="BM1045" s="7"/>
      <c r="BP1045" s="7"/>
      <c r="BQ1045" s="7"/>
      <c r="BR1045" s="7"/>
      <c r="BS1045" s="7"/>
      <c r="BT1045" s="7"/>
      <c r="BU1045" s="7"/>
      <c r="BV1045" s="7"/>
      <c r="BW1045" s="7"/>
    </row>
    <row r="1046" spans="5:75" x14ac:dyDescent="0.2"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AL1046" s="7"/>
      <c r="AQ1046" s="7"/>
      <c r="AR1046" s="7"/>
      <c r="AS1046" s="7"/>
      <c r="AT1046" s="7"/>
      <c r="AU1046" s="7"/>
      <c r="AV1046" s="7"/>
      <c r="AX1046" s="7"/>
      <c r="AY1046" s="7"/>
      <c r="AZ1046" s="7"/>
      <c r="BA1046" s="7"/>
      <c r="BB1046" s="7"/>
      <c r="BC1046" s="7"/>
      <c r="BD1046" s="7"/>
      <c r="BG1046" s="7"/>
      <c r="BH1046" s="7"/>
      <c r="BI1046" s="7"/>
      <c r="BJ1046" s="7"/>
      <c r="BK1046" s="7"/>
      <c r="BL1046" s="7"/>
      <c r="BM1046" s="7"/>
      <c r="BP1046" s="7"/>
      <c r="BQ1046" s="7"/>
      <c r="BR1046" s="7"/>
      <c r="BS1046" s="7"/>
      <c r="BT1046" s="7"/>
      <c r="BU1046" s="7"/>
      <c r="BV1046" s="7"/>
      <c r="BW1046" s="7"/>
    </row>
    <row r="1047" spans="5:75" x14ac:dyDescent="0.2"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AL1047" s="7"/>
      <c r="AQ1047" s="7"/>
      <c r="AR1047" s="7"/>
      <c r="AS1047" s="7"/>
      <c r="AT1047" s="7"/>
      <c r="AU1047" s="7"/>
      <c r="AV1047" s="7"/>
      <c r="AX1047" s="7"/>
      <c r="AY1047" s="7"/>
      <c r="AZ1047" s="7"/>
      <c r="BA1047" s="7"/>
      <c r="BB1047" s="7"/>
      <c r="BC1047" s="7"/>
      <c r="BD1047" s="7"/>
      <c r="BG1047" s="7"/>
      <c r="BH1047" s="7"/>
      <c r="BI1047" s="7"/>
      <c r="BJ1047" s="7"/>
      <c r="BK1047" s="7"/>
      <c r="BL1047" s="7"/>
      <c r="BM1047" s="7"/>
      <c r="BP1047" s="7"/>
      <c r="BQ1047" s="7"/>
      <c r="BR1047" s="7"/>
      <c r="BS1047" s="7"/>
      <c r="BT1047" s="7"/>
      <c r="BU1047" s="7"/>
      <c r="BV1047" s="7"/>
      <c r="BW1047" s="7"/>
    </row>
    <row r="1048" spans="5:75" x14ac:dyDescent="0.2"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AL1048" s="7"/>
      <c r="AQ1048" s="7"/>
      <c r="AR1048" s="7"/>
      <c r="AS1048" s="7"/>
      <c r="AT1048" s="7"/>
      <c r="AU1048" s="7"/>
      <c r="AV1048" s="7"/>
      <c r="AX1048" s="7"/>
      <c r="AY1048" s="7"/>
      <c r="AZ1048" s="7"/>
      <c r="BA1048" s="7"/>
      <c r="BB1048" s="7"/>
      <c r="BC1048" s="7"/>
      <c r="BD1048" s="7"/>
      <c r="BG1048" s="7"/>
      <c r="BH1048" s="7"/>
      <c r="BI1048" s="7"/>
      <c r="BJ1048" s="7"/>
      <c r="BK1048" s="7"/>
      <c r="BL1048" s="7"/>
      <c r="BM1048" s="7"/>
      <c r="BP1048" s="7"/>
      <c r="BQ1048" s="7"/>
      <c r="BR1048" s="7"/>
      <c r="BS1048" s="7"/>
      <c r="BT1048" s="7"/>
      <c r="BU1048" s="7"/>
      <c r="BV1048" s="7"/>
      <c r="BW1048" s="7"/>
    </row>
    <row r="1049" spans="5:75" x14ac:dyDescent="0.2"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AL1049" s="7"/>
      <c r="AQ1049" s="7"/>
      <c r="AR1049" s="7"/>
      <c r="AS1049" s="7"/>
      <c r="AT1049" s="7"/>
      <c r="AU1049" s="7"/>
      <c r="AV1049" s="7"/>
      <c r="AX1049" s="7"/>
      <c r="AY1049" s="7"/>
      <c r="AZ1049" s="7"/>
      <c r="BA1049" s="7"/>
      <c r="BB1049" s="7"/>
      <c r="BC1049" s="7"/>
      <c r="BD1049" s="7"/>
      <c r="BG1049" s="7"/>
      <c r="BH1049" s="7"/>
      <c r="BI1049" s="7"/>
      <c r="BJ1049" s="7"/>
      <c r="BK1049" s="7"/>
      <c r="BL1049" s="7"/>
      <c r="BM1049" s="7"/>
      <c r="BP1049" s="7"/>
      <c r="BQ1049" s="7"/>
      <c r="BR1049" s="7"/>
      <c r="BS1049" s="7"/>
      <c r="BT1049" s="7"/>
      <c r="BU1049" s="7"/>
      <c r="BV1049" s="7"/>
      <c r="BW1049" s="7"/>
    </row>
    <row r="1050" spans="5:75" x14ac:dyDescent="0.2"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AL1050" s="7"/>
      <c r="AQ1050" s="7"/>
      <c r="AR1050" s="7"/>
      <c r="AS1050" s="7"/>
      <c r="AT1050" s="7"/>
      <c r="AU1050" s="7"/>
      <c r="AV1050" s="7"/>
      <c r="AX1050" s="7"/>
      <c r="AY1050" s="7"/>
      <c r="AZ1050" s="7"/>
      <c r="BA1050" s="7"/>
      <c r="BB1050" s="7"/>
      <c r="BC1050" s="7"/>
      <c r="BD1050" s="7"/>
      <c r="BG1050" s="7"/>
      <c r="BH1050" s="7"/>
      <c r="BI1050" s="7"/>
      <c r="BJ1050" s="7"/>
      <c r="BK1050" s="7"/>
      <c r="BL1050" s="7"/>
      <c r="BM1050" s="7"/>
      <c r="BP1050" s="7"/>
      <c r="BQ1050" s="7"/>
      <c r="BR1050" s="7"/>
      <c r="BS1050" s="7"/>
      <c r="BT1050" s="7"/>
      <c r="BU1050" s="7"/>
      <c r="BV1050" s="7"/>
      <c r="BW1050" s="7"/>
    </row>
    <row r="1051" spans="5:75" x14ac:dyDescent="0.2"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AL1051" s="7"/>
      <c r="AQ1051" s="7"/>
      <c r="AR1051" s="7"/>
      <c r="AS1051" s="7"/>
      <c r="AT1051" s="7"/>
      <c r="AU1051" s="7"/>
      <c r="AV1051" s="7"/>
      <c r="AX1051" s="7"/>
      <c r="AY1051" s="7"/>
      <c r="AZ1051" s="7"/>
      <c r="BA1051" s="7"/>
      <c r="BB1051" s="7"/>
      <c r="BC1051" s="7"/>
      <c r="BD1051" s="7"/>
      <c r="BG1051" s="7"/>
      <c r="BH1051" s="7"/>
      <c r="BI1051" s="7"/>
      <c r="BJ1051" s="7"/>
      <c r="BK1051" s="7"/>
      <c r="BL1051" s="7"/>
      <c r="BM1051" s="7"/>
      <c r="BP1051" s="7"/>
      <c r="BQ1051" s="7"/>
      <c r="BR1051" s="7"/>
      <c r="BS1051" s="7"/>
      <c r="BT1051" s="7"/>
      <c r="BU1051" s="7"/>
      <c r="BV1051" s="7"/>
      <c r="BW1051" s="7"/>
    </row>
    <row r="1052" spans="5:75" x14ac:dyDescent="0.2"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AL1052" s="7"/>
      <c r="AQ1052" s="7"/>
      <c r="AR1052" s="7"/>
      <c r="AS1052" s="7"/>
      <c r="AT1052" s="7"/>
      <c r="AU1052" s="7"/>
      <c r="AV1052" s="7"/>
      <c r="AX1052" s="7"/>
      <c r="AY1052" s="7"/>
      <c r="AZ1052" s="7"/>
      <c r="BA1052" s="7"/>
      <c r="BB1052" s="7"/>
      <c r="BC1052" s="7"/>
      <c r="BD1052" s="7"/>
      <c r="BG1052" s="7"/>
      <c r="BH1052" s="7"/>
      <c r="BI1052" s="7"/>
      <c r="BJ1052" s="7"/>
      <c r="BK1052" s="7"/>
      <c r="BL1052" s="7"/>
      <c r="BM1052" s="7"/>
      <c r="BP1052" s="7"/>
      <c r="BQ1052" s="7"/>
      <c r="BR1052" s="7"/>
      <c r="BS1052" s="7"/>
      <c r="BT1052" s="7"/>
      <c r="BU1052" s="7"/>
      <c r="BV1052" s="7"/>
      <c r="BW1052" s="7"/>
    </row>
    <row r="1053" spans="5:75" x14ac:dyDescent="0.2"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AL1053" s="7"/>
      <c r="AQ1053" s="7"/>
      <c r="AR1053" s="7"/>
      <c r="AS1053" s="7"/>
      <c r="AT1053" s="7"/>
      <c r="AU1053" s="7"/>
      <c r="AV1053" s="7"/>
      <c r="AX1053" s="7"/>
      <c r="AY1053" s="7"/>
      <c r="AZ1053" s="7"/>
      <c r="BA1053" s="7"/>
      <c r="BB1053" s="7"/>
      <c r="BC1053" s="7"/>
      <c r="BD1053" s="7"/>
      <c r="BG1053" s="7"/>
      <c r="BH1053" s="7"/>
      <c r="BI1053" s="7"/>
      <c r="BJ1053" s="7"/>
      <c r="BK1053" s="7"/>
      <c r="BL1053" s="7"/>
      <c r="BM1053" s="7"/>
      <c r="BP1053" s="7"/>
      <c r="BQ1053" s="7"/>
      <c r="BR1053" s="7"/>
      <c r="BS1053" s="7"/>
      <c r="BT1053" s="7"/>
      <c r="BU1053" s="7"/>
      <c r="BV1053" s="7"/>
      <c r="BW1053" s="7"/>
    </row>
    <row r="1054" spans="5:75" x14ac:dyDescent="0.2"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AL1054" s="7"/>
      <c r="AQ1054" s="7"/>
      <c r="AR1054" s="7"/>
      <c r="AS1054" s="7"/>
      <c r="AT1054" s="7"/>
      <c r="AU1054" s="7"/>
      <c r="AV1054" s="7"/>
      <c r="AX1054" s="7"/>
      <c r="AY1054" s="7"/>
      <c r="AZ1054" s="7"/>
      <c r="BA1054" s="7"/>
      <c r="BB1054" s="7"/>
      <c r="BC1054" s="7"/>
      <c r="BD1054" s="7"/>
      <c r="BG1054" s="7"/>
      <c r="BH1054" s="7"/>
      <c r="BI1054" s="7"/>
      <c r="BJ1054" s="7"/>
      <c r="BK1054" s="7"/>
      <c r="BL1054" s="7"/>
      <c r="BM1054" s="7"/>
      <c r="BP1054" s="7"/>
      <c r="BQ1054" s="7"/>
      <c r="BR1054" s="7"/>
      <c r="BS1054" s="7"/>
      <c r="BT1054" s="7"/>
      <c r="BU1054" s="7"/>
      <c r="BV1054" s="7"/>
      <c r="BW1054" s="7"/>
    </row>
    <row r="1055" spans="5:75" x14ac:dyDescent="0.2"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AL1055" s="7"/>
      <c r="AQ1055" s="7"/>
      <c r="AR1055" s="7"/>
      <c r="AS1055" s="7"/>
      <c r="AT1055" s="7"/>
      <c r="AU1055" s="7"/>
      <c r="AV1055" s="7"/>
      <c r="AX1055" s="7"/>
      <c r="AY1055" s="7"/>
      <c r="AZ1055" s="7"/>
      <c r="BA1055" s="7"/>
      <c r="BB1055" s="7"/>
      <c r="BC1055" s="7"/>
      <c r="BD1055" s="7"/>
      <c r="BG1055" s="7"/>
      <c r="BH1055" s="7"/>
      <c r="BI1055" s="7"/>
      <c r="BJ1055" s="7"/>
      <c r="BK1055" s="7"/>
      <c r="BL1055" s="7"/>
      <c r="BM1055" s="7"/>
      <c r="BP1055" s="7"/>
      <c r="BQ1055" s="7"/>
      <c r="BR1055" s="7"/>
      <c r="BS1055" s="7"/>
      <c r="BT1055" s="7"/>
      <c r="BU1055" s="7"/>
      <c r="BV1055" s="7"/>
      <c r="BW1055" s="7"/>
    </row>
    <row r="1056" spans="5:75" x14ac:dyDescent="0.2"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AL1056" s="7"/>
      <c r="AQ1056" s="7"/>
      <c r="AR1056" s="7"/>
      <c r="AS1056" s="7"/>
      <c r="AT1056" s="7"/>
      <c r="AU1056" s="7"/>
      <c r="AV1056" s="7"/>
      <c r="AX1056" s="7"/>
      <c r="AY1056" s="7"/>
      <c r="AZ1056" s="7"/>
      <c r="BA1056" s="7"/>
      <c r="BB1056" s="7"/>
      <c r="BC1056" s="7"/>
      <c r="BD1056" s="7"/>
      <c r="BG1056" s="7"/>
      <c r="BH1056" s="7"/>
      <c r="BI1056" s="7"/>
      <c r="BJ1056" s="7"/>
      <c r="BK1056" s="7"/>
      <c r="BL1056" s="7"/>
      <c r="BM1056" s="7"/>
      <c r="BP1056" s="7"/>
      <c r="BQ1056" s="7"/>
      <c r="BR1056" s="7"/>
      <c r="BS1056" s="7"/>
      <c r="BT1056" s="7"/>
      <c r="BU1056" s="7"/>
      <c r="BV1056" s="7"/>
      <c r="BW1056" s="7"/>
    </row>
    <row r="1057" spans="5:75" x14ac:dyDescent="0.2"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AL1057" s="7"/>
      <c r="AQ1057" s="7"/>
      <c r="AR1057" s="7"/>
      <c r="AS1057" s="7"/>
      <c r="AT1057" s="7"/>
      <c r="AU1057" s="7"/>
      <c r="AV1057" s="7"/>
      <c r="AX1057" s="7"/>
      <c r="AY1057" s="7"/>
      <c r="AZ1057" s="7"/>
      <c r="BA1057" s="7"/>
      <c r="BB1057" s="7"/>
      <c r="BC1057" s="7"/>
      <c r="BD1057" s="7"/>
      <c r="BG1057" s="7"/>
      <c r="BH1057" s="7"/>
      <c r="BI1057" s="7"/>
      <c r="BJ1057" s="7"/>
      <c r="BK1057" s="7"/>
      <c r="BL1057" s="7"/>
      <c r="BM1057" s="7"/>
      <c r="BP1057" s="7"/>
      <c r="BQ1057" s="7"/>
      <c r="BR1057" s="7"/>
      <c r="BS1057" s="7"/>
      <c r="BT1057" s="7"/>
      <c r="BU1057" s="7"/>
      <c r="BV1057" s="7"/>
      <c r="BW1057" s="7"/>
    </row>
    <row r="1058" spans="5:75" x14ac:dyDescent="0.2"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AL1058" s="7"/>
      <c r="AQ1058" s="7"/>
      <c r="AR1058" s="7"/>
      <c r="AS1058" s="7"/>
      <c r="AT1058" s="7"/>
      <c r="AU1058" s="7"/>
      <c r="AV1058" s="7"/>
      <c r="AX1058" s="7"/>
      <c r="AY1058" s="7"/>
      <c r="AZ1058" s="7"/>
      <c r="BA1058" s="7"/>
      <c r="BB1058" s="7"/>
      <c r="BC1058" s="7"/>
      <c r="BD1058" s="7"/>
      <c r="BG1058" s="7"/>
      <c r="BH1058" s="7"/>
      <c r="BI1058" s="7"/>
      <c r="BJ1058" s="7"/>
      <c r="BK1058" s="7"/>
      <c r="BL1058" s="7"/>
      <c r="BM1058" s="7"/>
      <c r="BP1058" s="7"/>
      <c r="BQ1058" s="7"/>
      <c r="BR1058" s="7"/>
      <c r="BS1058" s="7"/>
      <c r="BT1058" s="7"/>
      <c r="BU1058" s="7"/>
      <c r="BV1058" s="7"/>
      <c r="BW1058" s="7"/>
    </row>
    <row r="1059" spans="5:75" x14ac:dyDescent="0.2"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AL1059" s="7"/>
      <c r="AQ1059" s="7"/>
      <c r="AR1059" s="7"/>
      <c r="AS1059" s="7"/>
      <c r="AT1059" s="7"/>
      <c r="AU1059" s="7"/>
      <c r="AV1059" s="7"/>
      <c r="AX1059" s="7"/>
      <c r="AY1059" s="7"/>
      <c r="AZ1059" s="7"/>
      <c r="BA1059" s="7"/>
      <c r="BB1059" s="7"/>
      <c r="BC1059" s="7"/>
      <c r="BD1059" s="7"/>
      <c r="BG1059" s="7"/>
      <c r="BH1059" s="7"/>
      <c r="BI1059" s="7"/>
      <c r="BJ1059" s="7"/>
      <c r="BK1059" s="7"/>
      <c r="BL1059" s="7"/>
      <c r="BM1059" s="7"/>
      <c r="BP1059" s="7"/>
      <c r="BQ1059" s="7"/>
      <c r="BR1059" s="7"/>
      <c r="BS1059" s="7"/>
      <c r="BT1059" s="7"/>
      <c r="BU1059" s="7"/>
      <c r="BV1059" s="7"/>
      <c r="BW1059" s="7"/>
    </row>
    <row r="1060" spans="5:75" x14ac:dyDescent="0.2"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AL1060" s="7"/>
      <c r="AQ1060" s="7"/>
      <c r="AR1060" s="7"/>
      <c r="AS1060" s="7"/>
      <c r="AT1060" s="7"/>
      <c r="AU1060" s="7"/>
      <c r="AV1060" s="7"/>
      <c r="AX1060" s="7"/>
      <c r="AY1060" s="7"/>
      <c r="AZ1060" s="7"/>
      <c r="BA1060" s="7"/>
      <c r="BB1060" s="7"/>
      <c r="BC1060" s="7"/>
      <c r="BD1060" s="7"/>
      <c r="BG1060" s="7"/>
      <c r="BH1060" s="7"/>
      <c r="BI1060" s="7"/>
      <c r="BJ1060" s="7"/>
      <c r="BK1060" s="7"/>
      <c r="BL1060" s="7"/>
      <c r="BM1060" s="7"/>
      <c r="BP1060" s="7"/>
      <c r="BQ1060" s="7"/>
      <c r="BR1060" s="7"/>
      <c r="BS1060" s="7"/>
      <c r="BT1060" s="7"/>
      <c r="BU1060" s="7"/>
      <c r="BV1060" s="7"/>
      <c r="BW1060" s="7"/>
    </row>
    <row r="1061" spans="5:75" x14ac:dyDescent="0.2"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AL1061" s="7"/>
      <c r="AQ1061" s="7"/>
      <c r="AR1061" s="7"/>
      <c r="AS1061" s="7"/>
      <c r="AT1061" s="7"/>
      <c r="AU1061" s="7"/>
      <c r="AV1061" s="7"/>
      <c r="AX1061" s="7"/>
      <c r="AY1061" s="7"/>
      <c r="AZ1061" s="7"/>
      <c r="BA1061" s="7"/>
      <c r="BB1061" s="7"/>
      <c r="BC1061" s="7"/>
      <c r="BD1061" s="7"/>
      <c r="BG1061" s="7"/>
      <c r="BH1061" s="7"/>
      <c r="BI1061" s="7"/>
      <c r="BJ1061" s="7"/>
      <c r="BK1061" s="7"/>
      <c r="BL1061" s="7"/>
      <c r="BM1061" s="7"/>
      <c r="BP1061" s="7"/>
      <c r="BQ1061" s="7"/>
      <c r="BR1061" s="7"/>
      <c r="BS1061" s="7"/>
      <c r="BT1061" s="7"/>
      <c r="BU1061" s="7"/>
      <c r="BV1061" s="7"/>
      <c r="BW1061" s="7"/>
    </row>
    <row r="1062" spans="5:75" x14ac:dyDescent="0.2"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AL1062" s="7"/>
      <c r="AQ1062" s="7"/>
      <c r="AR1062" s="7"/>
      <c r="AS1062" s="7"/>
      <c r="AT1062" s="7"/>
      <c r="AU1062" s="7"/>
      <c r="AV1062" s="7"/>
      <c r="AX1062" s="7"/>
      <c r="AY1062" s="7"/>
      <c r="AZ1062" s="7"/>
      <c r="BA1062" s="7"/>
      <c r="BB1062" s="7"/>
      <c r="BC1062" s="7"/>
      <c r="BD1062" s="7"/>
      <c r="BG1062" s="7"/>
      <c r="BH1062" s="7"/>
      <c r="BI1062" s="7"/>
      <c r="BJ1062" s="7"/>
      <c r="BK1062" s="7"/>
      <c r="BL1062" s="7"/>
      <c r="BM1062" s="7"/>
      <c r="BP1062" s="7"/>
      <c r="BQ1062" s="7"/>
      <c r="BR1062" s="7"/>
      <c r="BS1062" s="7"/>
      <c r="BT1062" s="7"/>
      <c r="BU1062" s="7"/>
      <c r="BV1062" s="7"/>
      <c r="BW1062" s="7"/>
    </row>
    <row r="1063" spans="5:75" x14ac:dyDescent="0.2"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AL1063" s="7"/>
      <c r="AQ1063" s="7"/>
      <c r="AR1063" s="7"/>
      <c r="AS1063" s="7"/>
      <c r="AT1063" s="7"/>
      <c r="AU1063" s="7"/>
      <c r="AV1063" s="7"/>
      <c r="AX1063" s="7"/>
      <c r="AY1063" s="7"/>
      <c r="AZ1063" s="7"/>
      <c r="BA1063" s="7"/>
      <c r="BB1063" s="7"/>
      <c r="BC1063" s="7"/>
      <c r="BD1063" s="7"/>
      <c r="BG1063" s="7"/>
      <c r="BH1063" s="7"/>
      <c r="BI1063" s="7"/>
      <c r="BJ1063" s="7"/>
      <c r="BK1063" s="7"/>
      <c r="BL1063" s="7"/>
      <c r="BM1063" s="7"/>
      <c r="BP1063" s="7"/>
      <c r="BQ1063" s="7"/>
      <c r="BR1063" s="7"/>
      <c r="BS1063" s="7"/>
      <c r="BT1063" s="7"/>
      <c r="BU1063" s="7"/>
      <c r="BV1063" s="7"/>
      <c r="BW1063" s="7"/>
    </row>
    <row r="1064" spans="5:75" x14ac:dyDescent="0.2"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AL1064" s="7"/>
      <c r="AQ1064" s="7"/>
      <c r="AR1064" s="7"/>
      <c r="AS1064" s="7"/>
      <c r="AT1064" s="7"/>
      <c r="AU1064" s="7"/>
      <c r="AV1064" s="7"/>
      <c r="AX1064" s="7"/>
      <c r="AY1064" s="7"/>
      <c r="AZ1064" s="7"/>
      <c r="BA1064" s="7"/>
      <c r="BB1064" s="7"/>
      <c r="BC1064" s="7"/>
      <c r="BD1064" s="7"/>
      <c r="BG1064" s="7"/>
      <c r="BH1064" s="7"/>
      <c r="BI1064" s="7"/>
      <c r="BJ1064" s="7"/>
      <c r="BK1064" s="7"/>
      <c r="BL1064" s="7"/>
      <c r="BM1064" s="7"/>
      <c r="BP1064" s="7"/>
      <c r="BQ1064" s="7"/>
      <c r="BR1064" s="7"/>
      <c r="BS1064" s="7"/>
      <c r="BT1064" s="7"/>
      <c r="BU1064" s="7"/>
      <c r="BV1064" s="7"/>
      <c r="BW1064" s="7"/>
    </row>
    <row r="1065" spans="5:75" x14ac:dyDescent="0.2"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AL1065" s="7"/>
      <c r="AQ1065" s="7"/>
      <c r="AR1065" s="7"/>
      <c r="AS1065" s="7"/>
      <c r="AT1065" s="7"/>
      <c r="AU1065" s="7"/>
      <c r="AV1065" s="7"/>
      <c r="AX1065" s="7"/>
      <c r="AY1065" s="7"/>
      <c r="AZ1065" s="7"/>
      <c r="BA1065" s="7"/>
      <c r="BB1065" s="7"/>
      <c r="BC1065" s="7"/>
      <c r="BD1065" s="7"/>
      <c r="BG1065" s="7"/>
      <c r="BH1065" s="7"/>
      <c r="BI1065" s="7"/>
      <c r="BJ1065" s="7"/>
      <c r="BK1065" s="7"/>
      <c r="BL1065" s="7"/>
      <c r="BM1065" s="7"/>
      <c r="BP1065" s="7"/>
      <c r="BQ1065" s="7"/>
      <c r="BR1065" s="7"/>
      <c r="BS1065" s="7"/>
      <c r="BT1065" s="7"/>
      <c r="BU1065" s="7"/>
      <c r="BV1065" s="7"/>
      <c r="BW1065" s="7"/>
    </row>
    <row r="1066" spans="5:75" x14ac:dyDescent="0.2"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AL1066" s="7"/>
      <c r="AQ1066" s="7"/>
      <c r="AR1066" s="7"/>
      <c r="AS1066" s="7"/>
      <c r="AT1066" s="7"/>
      <c r="AU1066" s="7"/>
      <c r="AV1066" s="7"/>
      <c r="AX1066" s="7"/>
      <c r="AY1066" s="7"/>
      <c r="AZ1066" s="7"/>
      <c r="BA1066" s="7"/>
      <c r="BB1066" s="7"/>
      <c r="BC1066" s="7"/>
      <c r="BD1066" s="7"/>
      <c r="BG1066" s="7"/>
      <c r="BH1066" s="7"/>
      <c r="BI1066" s="7"/>
      <c r="BJ1066" s="7"/>
      <c r="BK1066" s="7"/>
      <c r="BL1066" s="7"/>
      <c r="BM1066" s="7"/>
      <c r="BP1066" s="7"/>
      <c r="BQ1066" s="7"/>
      <c r="BR1066" s="7"/>
      <c r="BS1066" s="7"/>
      <c r="BT1066" s="7"/>
      <c r="BU1066" s="7"/>
      <c r="BV1066" s="7"/>
      <c r="BW1066" s="7"/>
    </row>
    <row r="1067" spans="5:75" x14ac:dyDescent="0.2"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AL1067" s="7"/>
      <c r="AQ1067" s="7"/>
      <c r="AR1067" s="7"/>
      <c r="AS1067" s="7"/>
      <c r="AT1067" s="7"/>
      <c r="AU1067" s="7"/>
      <c r="AV1067" s="7"/>
      <c r="AX1067" s="7"/>
      <c r="AY1067" s="7"/>
      <c r="AZ1067" s="7"/>
      <c r="BA1067" s="7"/>
      <c r="BB1067" s="7"/>
      <c r="BC1067" s="7"/>
      <c r="BD1067" s="7"/>
      <c r="BG1067" s="7"/>
      <c r="BH1067" s="7"/>
      <c r="BI1067" s="7"/>
      <c r="BJ1067" s="7"/>
      <c r="BK1067" s="7"/>
      <c r="BL1067" s="7"/>
      <c r="BM1067" s="7"/>
      <c r="BP1067" s="7"/>
      <c r="BQ1067" s="7"/>
      <c r="BR1067" s="7"/>
      <c r="BS1067" s="7"/>
      <c r="BT1067" s="7"/>
      <c r="BU1067" s="7"/>
      <c r="BV1067" s="7"/>
      <c r="BW1067" s="7"/>
    </row>
    <row r="1068" spans="5:75" x14ac:dyDescent="0.2"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AL1068" s="7"/>
      <c r="AQ1068" s="7"/>
      <c r="AR1068" s="7"/>
      <c r="AS1068" s="7"/>
      <c r="AT1068" s="7"/>
      <c r="AU1068" s="7"/>
      <c r="AV1068" s="7"/>
      <c r="AX1068" s="7"/>
      <c r="AY1068" s="7"/>
      <c r="AZ1068" s="7"/>
      <c r="BA1068" s="7"/>
      <c r="BB1068" s="7"/>
      <c r="BC1068" s="7"/>
      <c r="BD1068" s="7"/>
      <c r="BG1068" s="7"/>
      <c r="BH1068" s="7"/>
      <c r="BI1068" s="7"/>
      <c r="BJ1068" s="7"/>
      <c r="BK1068" s="7"/>
      <c r="BL1068" s="7"/>
      <c r="BM1068" s="7"/>
      <c r="BP1068" s="7"/>
      <c r="BQ1068" s="7"/>
      <c r="BR1068" s="7"/>
      <c r="BS1068" s="7"/>
      <c r="BT1068" s="7"/>
      <c r="BU1068" s="7"/>
      <c r="BV1068" s="7"/>
      <c r="BW1068" s="7"/>
    </row>
    <row r="1069" spans="5:75" x14ac:dyDescent="0.2"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AL1069" s="7"/>
      <c r="AQ1069" s="7"/>
      <c r="AR1069" s="7"/>
      <c r="AS1069" s="7"/>
      <c r="AT1069" s="7"/>
      <c r="AU1069" s="7"/>
      <c r="AV1069" s="7"/>
      <c r="AX1069" s="7"/>
      <c r="AY1069" s="7"/>
      <c r="AZ1069" s="7"/>
      <c r="BA1069" s="7"/>
      <c r="BB1069" s="7"/>
      <c r="BC1069" s="7"/>
      <c r="BD1069" s="7"/>
      <c r="BG1069" s="7"/>
      <c r="BH1069" s="7"/>
      <c r="BI1069" s="7"/>
      <c r="BJ1069" s="7"/>
      <c r="BK1069" s="7"/>
      <c r="BL1069" s="7"/>
      <c r="BM1069" s="7"/>
      <c r="BP1069" s="7"/>
      <c r="BQ1069" s="7"/>
      <c r="BR1069" s="7"/>
      <c r="BS1069" s="7"/>
      <c r="BT1069" s="7"/>
      <c r="BU1069" s="7"/>
      <c r="BV1069" s="7"/>
      <c r="BW1069" s="7"/>
    </row>
    <row r="1070" spans="5:75" x14ac:dyDescent="0.2"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AL1070" s="7"/>
      <c r="AQ1070" s="7"/>
      <c r="AR1070" s="7"/>
      <c r="AS1070" s="7"/>
      <c r="AT1070" s="7"/>
      <c r="AU1070" s="7"/>
      <c r="AV1070" s="7"/>
      <c r="AX1070" s="7"/>
      <c r="AY1070" s="7"/>
      <c r="AZ1070" s="7"/>
      <c r="BA1070" s="7"/>
      <c r="BB1070" s="7"/>
      <c r="BC1070" s="7"/>
      <c r="BD1070" s="7"/>
      <c r="BG1070" s="7"/>
      <c r="BH1070" s="7"/>
      <c r="BI1070" s="7"/>
      <c r="BJ1070" s="7"/>
      <c r="BK1070" s="7"/>
      <c r="BL1070" s="7"/>
      <c r="BM1070" s="7"/>
      <c r="BP1070" s="7"/>
      <c r="BQ1070" s="7"/>
      <c r="BR1070" s="7"/>
      <c r="BS1070" s="7"/>
      <c r="BT1070" s="7"/>
      <c r="BU1070" s="7"/>
      <c r="BV1070" s="7"/>
      <c r="BW1070" s="7"/>
    </row>
    <row r="1071" spans="5:75" x14ac:dyDescent="0.2"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AL1071" s="7"/>
      <c r="AQ1071" s="7"/>
      <c r="AR1071" s="7"/>
      <c r="AS1071" s="7"/>
      <c r="AT1071" s="7"/>
      <c r="AU1071" s="7"/>
      <c r="AV1071" s="7"/>
      <c r="AX1071" s="7"/>
      <c r="AY1071" s="7"/>
      <c r="AZ1071" s="7"/>
      <c r="BA1071" s="7"/>
      <c r="BB1071" s="7"/>
      <c r="BC1071" s="7"/>
      <c r="BD1071" s="7"/>
      <c r="BG1071" s="7"/>
      <c r="BH1071" s="7"/>
      <c r="BI1071" s="7"/>
      <c r="BJ1071" s="7"/>
      <c r="BK1071" s="7"/>
      <c r="BL1071" s="7"/>
      <c r="BM1071" s="7"/>
      <c r="BP1071" s="7"/>
      <c r="BQ1071" s="7"/>
      <c r="BR1071" s="7"/>
      <c r="BS1071" s="7"/>
      <c r="BT1071" s="7"/>
      <c r="BU1071" s="7"/>
      <c r="BV1071" s="7"/>
      <c r="BW1071" s="7"/>
    </row>
    <row r="1072" spans="5:75" x14ac:dyDescent="0.2"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AL1072" s="7"/>
      <c r="AQ1072" s="7"/>
      <c r="AR1072" s="7"/>
      <c r="AS1072" s="7"/>
      <c r="AT1072" s="7"/>
      <c r="AU1072" s="7"/>
      <c r="AV1072" s="7"/>
      <c r="AX1072" s="7"/>
      <c r="AY1072" s="7"/>
      <c r="AZ1072" s="7"/>
      <c r="BA1072" s="7"/>
      <c r="BB1072" s="7"/>
      <c r="BC1072" s="7"/>
      <c r="BD1072" s="7"/>
      <c r="BG1072" s="7"/>
      <c r="BH1072" s="7"/>
      <c r="BI1072" s="7"/>
      <c r="BJ1072" s="7"/>
      <c r="BK1072" s="7"/>
      <c r="BL1072" s="7"/>
      <c r="BM1072" s="7"/>
      <c r="BP1072" s="7"/>
      <c r="BQ1072" s="7"/>
      <c r="BR1072" s="7"/>
      <c r="BS1072" s="7"/>
      <c r="BT1072" s="7"/>
      <c r="BU1072" s="7"/>
      <c r="BV1072" s="7"/>
      <c r="BW1072" s="7"/>
    </row>
    <row r="1073" spans="5:75" x14ac:dyDescent="0.2"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AL1073" s="7"/>
      <c r="AQ1073" s="7"/>
      <c r="AR1073" s="7"/>
      <c r="AS1073" s="7"/>
      <c r="AT1073" s="7"/>
      <c r="AU1073" s="7"/>
      <c r="AV1073" s="7"/>
      <c r="AX1073" s="7"/>
      <c r="AY1073" s="7"/>
      <c r="AZ1073" s="7"/>
      <c r="BA1073" s="7"/>
      <c r="BB1073" s="7"/>
      <c r="BC1073" s="7"/>
      <c r="BD1073" s="7"/>
      <c r="BG1073" s="7"/>
      <c r="BH1073" s="7"/>
      <c r="BI1073" s="7"/>
      <c r="BJ1073" s="7"/>
      <c r="BK1073" s="7"/>
      <c r="BL1073" s="7"/>
      <c r="BM1073" s="7"/>
      <c r="BP1073" s="7"/>
      <c r="BQ1073" s="7"/>
      <c r="BR1073" s="7"/>
      <c r="BS1073" s="7"/>
      <c r="BT1073" s="7"/>
      <c r="BU1073" s="7"/>
      <c r="BV1073" s="7"/>
      <c r="BW1073" s="7"/>
    </row>
    <row r="1074" spans="5:75" x14ac:dyDescent="0.2"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AL1074" s="7"/>
      <c r="AQ1074" s="7"/>
      <c r="AR1074" s="7"/>
      <c r="AS1074" s="7"/>
      <c r="AT1074" s="7"/>
      <c r="AU1074" s="7"/>
      <c r="AV1074" s="7"/>
      <c r="AX1074" s="7"/>
      <c r="AY1074" s="7"/>
      <c r="AZ1074" s="7"/>
      <c r="BA1074" s="7"/>
      <c r="BB1074" s="7"/>
      <c r="BC1074" s="7"/>
      <c r="BD1074" s="7"/>
      <c r="BG1074" s="7"/>
      <c r="BH1074" s="7"/>
      <c r="BI1074" s="7"/>
      <c r="BJ1074" s="7"/>
      <c r="BK1074" s="7"/>
      <c r="BL1074" s="7"/>
      <c r="BM1074" s="7"/>
      <c r="BP1074" s="7"/>
      <c r="BQ1074" s="7"/>
      <c r="BR1074" s="7"/>
      <c r="BS1074" s="7"/>
      <c r="BT1074" s="7"/>
      <c r="BU1074" s="7"/>
      <c r="BV1074" s="7"/>
      <c r="BW1074" s="7"/>
    </row>
    <row r="1075" spans="5:75" x14ac:dyDescent="0.2"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AL1075" s="7"/>
      <c r="AQ1075" s="7"/>
      <c r="AR1075" s="7"/>
      <c r="AS1075" s="7"/>
      <c r="AT1075" s="7"/>
      <c r="AU1075" s="7"/>
      <c r="AV1075" s="7"/>
      <c r="AX1075" s="7"/>
      <c r="AY1075" s="7"/>
      <c r="AZ1075" s="7"/>
      <c r="BA1075" s="7"/>
      <c r="BB1075" s="7"/>
      <c r="BC1075" s="7"/>
      <c r="BD1075" s="7"/>
      <c r="BG1075" s="7"/>
      <c r="BH1075" s="7"/>
      <c r="BI1075" s="7"/>
      <c r="BJ1075" s="7"/>
      <c r="BK1075" s="7"/>
      <c r="BL1075" s="7"/>
      <c r="BM1075" s="7"/>
      <c r="BP1075" s="7"/>
      <c r="BQ1075" s="7"/>
      <c r="BR1075" s="7"/>
      <c r="BS1075" s="7"/>
      <c r="BT1075" s="7"/>
      <c r="BU1075" s="7"/>
      <c r="BV1075" s="7"/>
      <c r="BW1075" s="7"/>
    </row>
    <row r="1076" spans="5:75" x14ac:dyDescent="0.2"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AL1076" s="7"/>
      <c r="AQ1076" s="7"/>
      <c r="AR1076" s="7"/>
      <c r="AS1076" s="7"/>
      <c r="AT1076" s="7"/>
      <c r="AU1076" s="7"/>
      <c r="AV1076" s="7"/>
      <c r="AX1076" s="7"/>
      <c r="AY1076" s="7"/>
      <c r="AZ1076" s="7"/>
      <c r="BA1076" s="7"/>
      <c r="BB1076" s="7"/>
      <c r="BC1076" s="7"/>
      <c r="BD1076" s="7"/>
      <c r="BG1076" s="7"/>
      <c r="BH1076" s="7"/>
      <c r="BI1076" s="7"/>
      <c r="BJ1076" s="7"/>
      <c r="BK1076" s="7"/>
      <c r="BL1076" s="7"/>
      <c r="BM1076" s="7"/>
      <c r="BP1076" s="7"/>
      <c r="BQ1076" s="7"/>
      <c r="BR1076" s="7"/>
      <c r="BS1076" s="7"/>
      <c r="BT1076" s="7"/>
      <c r="BU1076" s="7"/>
      <c r="BV1076" s="7"/>
      <c r="BW1076" s="7"/>
    </row>
    <row r="1077" spans="5:75" x14ac:dyDescent="0.2"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AL1077" s="7"/>
      <c r="AQ1077" s="7"/>
      <c r="AR1077" s="7"/>
      <c r="AS1077" s="7"/>
      <c r="AT1077" s="7"/>
      <c r="AU1077" s="7"/>
      <c r="AV1077" s="7"/>
      <c r="AX1077" s="7"/>
      <c r="AY1077" s="7"/>
      <c r="AZ1077" s="7"/>
      <c r="BA1077" s="7"/>
      <c r="BB1077" s="7"/>
      <c r="BC1077" s="7"/>
      <c r="BD1077" s="7"/>
      <c r="BG1077" s="7"/>
      <c r="BH1077" s="7"/>
      <c r="BI1077" s="7"/>
      <c r="BJ1077" s="7"/>
      <c r="BK1077" s="7"/>
      <c r="BL1077" s="7"/>
      <c r="BM1077" s="7"/>
      <c r="BP1077" s="7"/>
      <c r="BQ1077" s="7"/>
      <c r="BR1077" s="7"/>
      <c r="BS1077" s="7"/>
      <c r="BT1077" s="7"/>
      <c r="BU1077" s="7"/>
      <c r="BV1077" s="7"/>
      <c r="BW1077" s="7"/>
    </row>
    <row r="1078" spans="5:75" x14ac:dyDescent="0.2"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AL1078" s="7"/>
      <c r="AQ1078" s="7"/>
      <c r="AR1078" s="7"/>
      <c r="AS1078" s="7"/>
      <c r="AT1078" s="7"/>
      <c r="AU1078" s="7"/>
      <c r="AV1078" s="7"/>
      <c r="AX1078" s="7"/>
      <c r="AY1078" s="7"/>
      <c r="AZ1078" s="7"/>
      <c r="BA1078" s="7"/>
      <c r="BB1078" s="7"/>
      <c r="BC1078" s="7"/>
      <c r="BD1078" s="7"/>
      <c r="BG1078" s="7"/>
      <c r="BH1078" s="7"/>
      <c r="BI1078" s="7"/>
      <c r="BJ1078" s="7"/>
      <c r="BK1078" s="7"/>
      <c r="BL1078" s="7"/>
      <c r="BM1078" s="7"/>
      <c r="BP1078" s="7"/>
      <c r="BQ1078" s="7"/>
      <c r="BR1078" s="7"/>
      <c r="BS1078" s="7"/>
      <c r="BT1078" s="7"/>
      <c r="BU1078" s="7"/>
      <c r="BV1078" s="7"/>
      <c r="BW1078" s="7"/>
    </row>
    <row r="1079" spans="5:75" x14ac:dyDescent="0.2"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AL1079" s="7"/>
      <c r="AQ1079" s="7"/>
      <c r="AR1079" s="7"/>
      <c r="AS1079" s="7"/>
      <c r="AT1079" s="7"/>
      <c r="AU1079" s="7"/>
      <c r="AV1079" s="7"/>
      <c r="AX1079" s="7"/>
      <c r="AY1079" s="7"/>
      <c r="AZ1079" s="7"/>
      <c r="BA1079" s="7"/>
      <c r="BB1079" s="7"/>
      <c r="BC1079" s="7"/>
      <c r="BD1079" s="7"/>
      <c r="BG1079" s="7"/>
      <c r="BH1079" s="7"/>
      <c r="BI1079" s="7"/>
      <c r="BJ1079" s="7"/>
      <c r="BK1079" s="7"/>
      <c r="BL1079" s="7"/>
      <c r="BM1079" s="7"/>
      <c r="BP1079" s="7"/>
      <c r="BQ1079" s="7"/>
      <c r="BR1079" s="7"/>
      <c r="BS1079" s="7"/>
      <c r="BT1079" s="7"/>
      <c r="BU1079" s="7"/>
      <c r="BV1079" s="7"/>
      <c r="BW1079" s="7"/>
    </row>
    <row r="1080" spans="5:75" x14ac:dyDescent="0.2"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AL1080" s="7"/>
      <c r="AQ1080" s="7"/>
      <c r="AR1080" s="7"/>
      <c r="AS1080" s="7"/>
      <c r="AT1080" s="7"/>
      <c r="AU1080" s="7"/>
      <c r="AV1080" s="7"/>
      <c r="AX1080" s="7"/>
      <c r="AY1080" s="7"/>
      <c r="AZ1080" s="7"/>
      <c r="BA1080" s="7"/>
      <c r="BB1080" s="7"/>
      <c r="BC1080" s="7"/>
      <c r="BD1080" s="7"/>
      <c r="BG1080" s="7"/>
      <c r="BH1080" s="7"/>
      <c r="BI1080" s="7"/>
      <c r="BJ1080" s="7"/>
      <c r="BK1080" s="7"/>
      <c r="BL1080" s="7"/>
      <c r="BM1080" s="7"/>
      <c r="BP1080" s="7"/>
      <c r="BQ1080" s="7"/>
      <c r="BR1080" s="7"/>
      <c r="BS1080" s="7"/>
      <c r="BT1080" s="7"/>
      <c r="BU1080" s="7"/>
      <c r="BV1080" s="7"/>
      <c r="BW1080" s="7"/>
    </row>
    <row r="1081" spans="5:75" x14ac:dyDescent="0.2"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AL1081" s="7"/>
      <c r="AQ1081" s="7"/>
      <c r="AR1081" s="7"/>
      <c r="AS1081" s="7"/>
      <c r="AT1081" s="7"/>
      <c r="AU1081" s="7"/>
      <c r="AV1081" s="7"/>
      <c r="AX1081" s="7"/>
      <c r="AY1081" s="7"/>
      <c r="AZ1081" s="7"/>
      <c r="BA1081" s="7"/>
      <c r="BB1081" s="7"/>
      <c r="BC1081" s="7"/>
      <c r="BD1081" s="7"/>
      <c r="BG1081" s="7"/>
      <c r="BH1081" s="7"/>
      <c r="BI1081" s="7"/>
      <c r="BJ1081" s="7"/>
      <c r="BK1081" s="7"/>
      <c r="BL1081" s="7"/>
      <c r="BM1081" s="7"/>
      <c r="BP1081" s="7"/>
      <c r="BQ1081" s="7"/>
      <c r="BR1081" s="7"/>
      <c r="BS1081" s="7"/>
      <c r="BT1081" s="7"/>
      <c r="BU1081" s="7"/>
      <c r="BV1081" s="7"/>
      <c r="BW1081" s="7"/>
    </row>
    <row r="1082" spans="5:75" x14ac:dyDescent="0.2"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AL1082" s="7"/>
      <c r="AQ1082" s="7"/>
      <c r="AR1082" s="7"/>
      <c r="AS1082" s="7"/>
      <c r="AT1082" s="7"/>
      <c r="AU1082" s="7"/>
      <c r="AV1082" s="7"/>
      <c r="AX1082" s="7"/>
      <c r="AY1082" s="7"/>
      <c r="AZ1082" s="7"/>
      <c r="BA1082" s="7"/>
      <c r="BB1082" s="7"/>
      <c r="BC1082" s="7"/>
      <c r="BD1082" s="7"/>
      <c r="BG1082" s="7"/>
      <c r="BH1082" s="7"/>
      <c r="BI1082" s="7"/>
      <c r="BJ1082" s="7"/>
      <c r="BK1082" s="7"/>
      <c r="BL1082" s="7"/>
      <c r="BM1082" s="7"/>
      <c r="BP1082" s="7"/>
      <c r="BQ1082" s="7"/>
      <c r="BR1082" s="7"/>
      <c r="BS1082" s="7"/>
      <c r="BT1082" s="7"/>
      <c r="BU1082" s="7"/>
      <c r="BV1082" s="7"/>
      <c r="BW1082" s="7"/>
    </row>
    <row r="1083" spans="5:75" x14ac:dyDescent="0.2"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AL1083" s="7"/>
      <c r="AQ1083" s="7"/>
      <c r="AR1083" s="7"/>
      <c r="AS1083" s="7"/>
      <c r="AT1083" s="7"/>
      <c r="AU1083" s="7"/>
      <c r="AV1083" s="7"/>
      <c r="AX1083" s="7"/>
      <c r="AY1083" s="7"/>
      <c r="AZ1083" s="7"/>
      <c r="BA1083" s="7"/>
      <c r="BB1083" s="7"/>
      <c r="BC1083" s="7"/>
      <c r="BD1083" s="7"/>
      <c r="BG1083" s="7"/>
      <c r="BH1083" s="7"/>
      <c r="BI1083" s="7"/>
      <c r="BJ1083" s="7"/>
      <c r="BK1083" s="7"/>
      <c r="BL1083" s="7"/>
      <c r="BM1083" s="7"/>
      <c r="BP1083" s="7"/>
      <c r="BQ1083" s="7"/>
      <c r="BR1083" s="7"/>
      <c r="BS1083" s="7"/>
      <c r="BT1083" s="7"/>
      <c r="BU1083" s="7"/>
      <c r="BV1083" s="7"/>
      <c r="BW1083" s="7"/>
    </row>
    <row r="1084" spans="5:75" x14ac:dyDescent="0.2"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AL1084" s="7"/>
      <c r="AQ1084" s="7"/>
      <c r="AR1084" s="7"/>
      <c r="AS1084" s="7"/>
      <c r="AT1084" s="7"/>
      <c r="AU1084" s="7"/>
      <c r="AV1084" s="7"/>
      <c r="AX1084" s="7"/>
      <c r="AY1084" s="7"/>
      <c r="AZ1084" s="7"/>
      <c r="BA1084" s="7"/>
      <c r="BB1084" s="7"/>
      <c r="BC1084" s="7"/>
      <c r="BD1084" s="7"/>
      <c r="BG1084" s="7"/>
      <c r="BH1084" s="7"/>
      <c r="BI1084" s="7"/>
      <c r="BJ1084" s="7"/>
      <c r="BK1084" s="7"/>
      <c r="BL1084" s="7"/>
      <c r="BM1084" s="7"/>
      <c r="BP1084" s="7"/>
      <c r="BQ1084" s="7"/>
      <c r="BR1084" s="7"/>
      <c r="BS1084" s="7"/>
      <c r="BT1084" s="7"/>
      <c r="BU1084" s="7"/>
      <c r="BV1084" s="7"/>
      <c r="BW1084" s="7"/>
    </row>
    <row r="1085" spans="5:75" x14ac:dyDescent="0.2"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AL1085" s="7"/>
      <c r="AQ1085" s="7"/>
      <c r="AR1085" s="7"/>
      <c r="AS1085" s="7"/>
      <c r="AT1085" s="7"/>
      <c r="AU1085" s="7"/>
      <c r="AV1085" s="7"/>
      <c r="AX1085" s="7"/>
      <c r="AY1085" s="7"/>
      <c r="AZ1085" s="7"/>
      <c r="BA1085" s="7"/>
      <c r="BB1085" s="7"/>
      <c r="BC1085" s="7"/>
      <c r="BD1085" s="7"/>
      <c r="BG1085" s="7"/>
      <c r="BH1085" s="7"/>
      <c r="BI1085" s="7"/>
      <c r="BJ1085" s="7"/>
      <c r="BK1085" s="7"/>
      <c r="BL1085" s="7"/>
      <c r="BM1085" s="7"/>
      <c r="BP1085" s="7"/>
      <c r="BQ1085" s="7"/>
      <c r="BR1085" s="7"/>
      <c r="BS1085" s="7"/>
      <c r="BT1085" s="7"/>
      <c r="BU1085" s="7"/>
      <c r="BV1085" s="7"/>
      <c r="BW1085" s="7"/>
    </row>
    <row r="1086" spans="5:75" x14ac:dyDescent="0.2"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AL1086" s="7"/>
      <c r="AQ1086" s="7"/>
      <c r="AR1086" s="7"/>
      <c r="AS1086" s="7"/>
      <c r="AT1086" s="7"/>
      <c r="AU1086" s="7"/>
      <c r="AV1086" s="7"/>
      <c r="AX1086" s="7"/>
      <c r="AY1086" s="7"/>
      <c r="AZ1086" s="7"/>
      <c r="BA1086" s="7"/>
      <c r="BB1086" s="7"/>
      <c r="BC1086" s="7"/>
      <c r="BD1086" s="7"/>
      <c r="BG1086" s="7"/>
      <c r="BH1086" s="7"/>
      <c r="BI1086" s="7"/>
      <c r="BJ1086" s="7"/>
      <c r="BK1086" s="7"/>
      <c r="BL1086" s="7"/>
      <c r="BM1086" s="7"/>
      <c r="BP1086" s="7"/>
      <c r="BQ1086" s="7"/>
      <c r="BR1086" s="7"/>
      <c r="BS1086" s="7"/>
      <c r="BT1086" s="7"/>
      <c r="BU1086" s="7"/>
      <c r="BV1086" s="7"/>
      <c r="BW1086" s="7"/>
    </row>
    <row r="1087" spans="5:75" x14ac:dyDescent="0.2"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AL1087" s="7"/>
      <c r="AQ1087" s="7"/>
      <c r="AR1087" s="7"/>
      <c r="AS1087" s="7"/>
      <c r="AT1087" s="7"/>
      <c r="AU1087" s="7"/>
      <c r="AV1087" s="7"/>
      <c r="AX1087" s="7"/>
      <c r="AY1087" s="7"/>
      <c r="AZ1087" s="7"/>
      <c r="BA1087" s="7"/>
      <c r="BB1087" s="7"/>
      <c r="BC1087" s="7"/>
      <c r="BD1087" s="7"/>
      <c r="BG1087" s="7"/>
      <c r="BH1087" s="7"/>
      <c r="BI1087" s="7"/>
      <c r="BJ1087" s="7"/>
      <c r="BK1087" s="7"/>
      <c r="BL1087" s="7"/>
      <c r="BM1087" s="7"/>
      <c r="BP1087" s="7"/>
      <c r="BQ1087" s="7"/>
      <c r="BR1087" s="7"/>
      <c r="BS1087" s="7"/>
      <c r="BT1087" s="7"/>
      <c r="BU1087" s="7"/>
      <c r="BV1087" s="7"/>
      <c r="BW1087" s="7"/>
    </row>
    <row r="1088" spans="5:75" x14ac:dyDescent="0.2"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AL1088" s="7"/>
      <c r="AQ1088" s="7"/>
      <c r="AR1088" s="7"/>
      <c r="AS1088" s="7"/>
      <c r="AT1088" s="7"/>
      <c r="AU1088" s="7"/>
      <c r="AV1088" s="7"/>
      <c r="AX1088" s="7"/>
      <c r="AY1088" s="7"/>
      <c r="AZ1088" s="7"/>
      <c r="BA1088" s="7"/>
      <c r="BB1088" s="7"/>
      <c r="BC1088" s="7"/>
      <c r="BD1088" s="7"/>
      <c r="BG1088" s="7"/>
      <c r="BH1088" s="7"/>
      <c r="BI1088" s="7"/>
      <c r="BJ1088" s="7"/>
      <c r="BK1088" s="7"/>
      <c r="BL1088" s="7"/>
      <c r="BM1088" s="7"/>
      <c r="BP1088" s="7"/>
      <c r="BQ1088" s="7"/>
      <c r="BR1088" s="7"/>
      <c r="BS1088" s="7"/>
      <c r="BT1088" s="7"/>
      <c r="BU1088" s="7"/>
      <c r="BV1088" s="7"/>
      <c r="BW1088" s="7"/>
    </row>
    <row r="1089" spans="5:75" x14ac:dyDescent="0.2"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AL1089" s="7"/>
      <c r="AQ1089" s="7"/>
      <c r="AR1089" s="7"/>
      <c r="AS1089" s="7"/>
      <c r="AT1089" s="7"/>
      <c r="AU1089" s="7"/>
      <c r="AV1089" s="7"/>
      <c r="AX1089" s="7"/>
      <c r="AY1089" s="7"/>
      <c r="AZ1089" s="7"/>
      <c r="BA1089" s="7"/>
      <c r="BB1089" s="7"/>
      <c r="BC1089" s="7"/>
      <c r="BD1089" s="7"/>
      <c r="BG1089" s="7"/>
      <c r="BH1089" s="7"/>
      <c r="BI1089" s="7"/>
      <c r="BJ1089" s="7"/>
      <c r="BK1089" s="7"/>
      <c r="BL1089" s="7"/>
      <c r="BM1089" s="7"/>
      <c r="BP1089" s="7"/>
      <c r="BQ1089" s="7"/>
      <c r="BR1089" s="7"/>
      <c r="BS1089" s="7"/>
      <c r="BT1089" s="7"/>
      <c r="BU1089" s="7"/>
      <c r="BV1089" s="7"/>
      <c r="BW1089" s="7"/>
    </row>
    <row r="1090" spans="5:75" x14ac:dyDescent="0.2"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AL1090" s="7"/>
      <c r="AQ1090" s="7"/>
      <c r="AR1090" s="7"/>
      <c r="AS1090" s="7"/>
      <c r="AT1090" s="7"/>
      <c r="AU1090" s="7"/>
      <c r="AV1090" s="7"/>
      <c r="AX1090" s="7"/>
      <c r="AY1090" s="7"/>
      <c r="AZ1090" s="7"/>
      <c r="BA1090" s="7"/>
      <c r="BB1090" s="7"/>
      <c r="BC1090" s="7"/>
      <c r="BD1090" s="7"/>
      <c r="BG1090" s="7"/>
      <c r="BH1090" s="7"/>
      <c r="BI1090" s="7"/>
      <c r="BJ1090" s="7"/>
      <c r="BK1090" s="7"/>
      <c r="BL1090" s="7"/>
      <c r="BM1090" s="7"/>
      <c r="BP1090" s="7"/>
      <c r="BQ1090" s="7"/>
      <c r="BR1090" s="7"/>
      <c r="BS1090" s="7"/>
      <c r="BT1090" s="7"/>
      <c r="BU1090" s="7"/>
      <c r="BV1090" s="7"/>
      <c r="BW1090" s="7"/>
    </row>
    <row r="1091" spans="5:75" x14ac:dyDescent="0.2"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AL1091" s="7"/>
      <c r="AQ1091" s="7"/>
      <c r="AR1091" s="7"/>
      <c r="AS1091" s="7"/>
      <c r="AT1091" s="7"/>
      <c r="AU1091" s="7"/>
      <c r="AV1091" s="7"/>
      <c r="AX1091" s="7"/>
      <c r="AY1091" s="7"/>
      <c r="AZ1091" s="7"/>
      <c r="BA1091" s="7"/>
      <c r="BB1091" s="7"/>
      <c r="BC1091" s="7"/>
      <c r="BD1091" s="7"/>
      <c r="BG1091" s="7"/>
      <c r="BH1091" s="7"/>
      <c r="BI1091" s="7"/>
      <c r="BJ1091" s="7"/>
      <c r="BK1091" s="7"/>
      <c r="BL1091" s="7"/>
      <c r="BM1091" s="7"/>
      <c r="BP1091" s="7"/>
      <c r="BQ1091" s="7"/>
      <c r="BR1091" s="7"/>
      <c r="BS1091" s="7"/>
      <c r="BT1091" s="7"/>
      <c r="BU1091" s="7"/>
      <c r="BV1091" s="7"/>
      <c r="BW1091" s="7"/>
    </row>
    <row r="1092" spans="5:75" x14ac:dyDescent="0.2"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AL1092" s="7"/>
      <c r="AQ1092" s="7"/>
      <c r="AR1092" s="7"/>
      <c r="AS1092" s="7"/>
      <c r="AT1092" s="7"/>
      <c r="AU1092" s="7"/>
      <c r="AV1092" s="7"/>
      <c r="AX1092" s="7"/>
      <c r="AY1092" s="7"/>
      <c r="AZ1092" s="7"/>
      <c r="BA1092" s="7"/>
      <c r="BB1092" s="7"/>
      <c r="BC1092" s="7"/>
      <c r="BD1092" s="7"/>
      <c r="BG1092" s="7"/>
      <c r="BH1092" s="7"/>
      <c r="BI1092" s="7"/>
      <c r="BJ1092" s="7"/>
      <c r="BK1092" s="7"/>
      <c r="BL1092" s="7"/>
      <c r="BM1092" s="7"/>
      <c r="BP1092" s="7"/>
      <c r="BQ1092" s="7"/>
      <c r="BR1092" s="7"/>
      <c r="BS1092" s="7"/>
      <c r="BT1092" s="7"/>
      <c r="BU1092" s="7"/>
      <c r="BV1092" s="7"/>
      <c r="BW1092" s="7"/>
    </row>
    <row r="1093" spans="5:75" x14ac:dyDescent="0.2"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AL1093" s="7"/>
      <c r="AQ1093" s="7"/>
      <c r="AR1093" s="7"/>
      <c r="AS1093" s="7"/>
      <c r="AT1093" s="7"/>
      <c r="AU1093" s="7"/>
      <c r="AV1093" s="7"/>
      <c r="AX1093" s="7"/>
      <c r="AY1093" s="7"/>
      <c r="AZ1093" s="7"/>
      <c r="BA1093" s="7"/>
      <c r="BB1093" s="7"/>
      <c r="BC1093" s="7"/>
      <c r="BD1093" s="7"/>
      <c r="BG1093" s="7"/>
      <c r="BH1093" s="7"/>
      <c r="BI1093" s="7"/>
      <c r="BJ1093" s="7"/>
      <c r="BK1093" s="7"/>
      <c r="BL1093" s="7"/>
      <c r="BM1093" s="7"/>
      <c r="BP1093" s="7"/>
      <c r="BQ1093" s="7"/>
      <c r="BR1093" s="7"/>
      <c r="BS1093" s="7"/>
      <c r="BT1093" s="7"/>
      <c r="BU1093" s="7"/>
      <c r="BV1093" s="7"/>
      <c r="BW1093" s="7"/>
    </row>
    <row r="1094" spans="5:75" x14ac:dyDescent="0.2"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AL1094" s="7"/>
      <c r="AQ1094" s="7"/>
      <c r="AR1094" s="7"/>
      <c r="AS1094" s="7"/>
      <c r="AT1094" s="7"/>
      <c r="AU1094" s="7"/>
      <c r="AV1094" s="7"/>
      <c r="AX1094" s="7"/>
      <c r="AY1094" s="7"/>
      <c r="AZ1094" s="7"/>
      <c r="BA1094" s="7"/>
      <c r="BB1094" s="7"/>
      <c r="BC1094" s="7"/>
      <c r="BD1094" s="7"/>
      <c r="BG1094" s="7"/>
      <c r="BH1094" s="7"/>
      <c r="BI1094" s="7"/>
      <c r="BJ1094" s="7"/>
      <c r="BK1094" s="7"/>
      <c r="BL1094" s="7"/>
      <c r="BM1094" s="7"/>
      <c r="BP1094" s="7"/>
      <c r="BQ1094" s="7"/>
      <c r="BR1094" s="7"/>
      <c r="BS1094" s="7"/>
      <c r="BT1094" s="7"/>
      <c r="BU1094" s="7"/>
      <c r="BV1094" s="7"/>
      <c r="BW1094" s="7"/>
    </row>
    <row r="1095" spans="5:75" x14ac:dyDescent="0.2"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AL1095" s="7"/>
      <c r="AQ1095" s="7"/>
      <c r="AR1095" s="7"/>
      <c r="AS1095" s="7"/>
      <c r="AT1095" s="7"/>
      <c r="AU1095" s="7"/>
      <c r="AV1095" s="7"/>
      <c r="AX1095" s="7"/>
      <c r="AY1095" s="7"/>
      <c r="AZ1095" s="7"/>
      <c r="BA1095" s="7"/>
      <c r="BB1095" s="7"/>
      <c r="BC1095" s="7"/>
      <c r="BD1095" s="7"/>
      <c r="BG1095" s="7"/>
      <c r="BH1095" s="7"/>
      <c r="BI1095" s="7"/>
      <c r="BJ1095" s="7"/>
      <c r="BK1095" s="7"/>
      <c r="BL1095" s="7"/>
      <c r="BM1095" s="7"/>
      <c r="BP1095" s="7"/>
      <c r="BQ1095" s="7"/>
      <c r="BR1095" s="7"/>
      <c r="BS1095" s="7"/>
      <c r="BT1095" s="7"/>
      <c r="BU1095" s="7"/>
      <c r="BV1095" s="7"/>
      <c r="BW1095" s="7"/>
    </row>
    <row r="1096" spans="5:75" x14ac:dyDescent="0.2"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AL1096" s="7"/>
      <c r="AQ1096" s="7"/>
      <c r="AR1096" s="7"/>
      <c r="AS1096" s="7"/>
      <c r="AT1096" s="7"/>
      <c r="AU1096" s="7"/>
      <c r="AV1096" s="7"/>
      <c r="AX1096" s="7"/>
      <c r="AY1096" s="7"/>
      <c r="AZ1096" s="7"/>
      <c r="BA1096" s="7"/>
      <c r="BB1096" s="7"/>
      <c r="BC1096" s="7"/>
      <c r="BD1096" s="7"/>
      <c r="BG1096" s="7"/>
      <c r="BH1096" s="7"/>
      <c r="BI1096" s="7"/>
      <c r="BJ1096" s="7"/>
      <c r="BK1096" s="7"/>
      <c r="BL1096" s="7"/>
      <c r="BM1096" s="7"/>
      <c r="BP1096" s="7"/>
      <c r="BQ1096" s="7"/>
      <c r="BR1096" s="7"/>
      <c r="BS1096" s="7"/>
      <c r="BT1096" s="7"/>
      <c r="BU1096" s="7"/>
      <c r="BV1096" s="7"/>
      <c r="BW1096" s="7"/>
    </row>
    <row r="1097" spans="5:75" x14ac:dyDescent="0.2"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AL1097" s="7"/>
      <c r="AQ1097" s="7"/>
      <c r="AR1097" s="7"/>
      <c r="AS1097" s="7"/>
      <c r="AT1097" s="7"/>
      <c r="AU1097" s="7"/>
      <c r="AV1097" s="7"/>
      <c r="AX1097" s="7"/>
      <c r="AY1097" s="7"/>
      <c r="AZ1097" s="7"/>
      <c r="BA1097" s="7"/>
      <c r="BB1097" s="7"/>
      <c r="BC1097" s="7"/>
      <c r="BD1097" s="7"/>
      <c r="BG1097" s="7"/>
      <c r="BH1097" s="7"/>
      <c r="BI1097" s="7"/>
      <c r="BJ1097" s="7"/>
      <c r="BK1097" s="7"/>
      <c r="BL1097" s="7"/>
      <c r="BM1097" s="7"/>
      <c r="BP1097" s="7"/>
      <c r="BQ1097" s="7"/>
      <c r="BR1097" s="7"/>
      <c r="BS1097" s="7"/>
      <c r="BT1097" s="7"/>
      <c r="BU1097" s="7"/>
      <c r="BV1097" s="7"/>
      <c r="BW1097" s="7"/>
    </row>
    <row r="1098" spans="5:75" x14ac:dyDescent="0.2"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AL1098" s="7"/>
      <c r="AQ1098" s="7"/>
      <c r="AR1098" s="7"/>
      <c r="AS1098" s="7"/>
      <c r="AT1098" s="7"/>
      <c r="AU1098" s="7"/>
      <c r="AV1098" s="7"/>
      <c r="AX1098" s="7"/>
      <c r="AY1098" s="7"/>
      <c r="AZ1098" s="7"/>
      <c r="BA1098" s="7"/>
      <c r="BB1098" s="7"/>
      <c r="BC1098" s="7"/>
      <c r="BD1098" s="7"/>
      <c r="BG1098" s="7"/>
      <c r="BH1098" s="7"/>
      <c r="BI1098" s="7"/>
      <c r="BJ1098" s="7"/>
      <c r="BK1098" s="7"/>
      <c r="BL1098" s="7"/>
      <c r="BM1098" s="7"/>
      <c r="BP1098" s="7"/>
      <c r="BQ1098" s="7"/>
      <c r="BR1098" s="7"/>
      <c r="BS1098" s="7"/>
      <c r="BT1098" s="7"/>
      <c r="BU1098" s="7"/>
      <c r="BV1098" s="7"/>
      <c r="BW1098" s="7"/>
    </row>
    <row r="1099" spans="5:75" x14ac:dyDescent="0.2"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AL1099" s="7"/>
      <c r="AQ1099" s="7"/>
      <c r="AR1099" s="7"/>
      <c r="AS1099" s="7"/>
      <c r="AT1099" s="7"/>
      <c r="AU1099" s="7"/>
      <c r="AV1099" s="7"/>
      <c r="AX1099" s="7"/>
      <c r="AY1099" s="7"/>
      <c r="AZ1099" s="7"/>
      <c r="BA1099" s="7"/>
      <c r="BB1099" s="7"/>
      <c r="BC1099" s="7"/>
      <c r="BD1099" s="7"/>
      <c r="BG1099" s="7"/>
      <c r="BH1099" s="7"/>
      <c r="BI1099" s="7"/>
      <c r="BJ1099" s="7"/>
      <c r="BK1099" s="7"/>
      <c r="BL1099" s="7"/>
      <c r="BM1099" s="7"/>
      <c r="BP1099" s="7"/>
      <c r="BQ1099" s="7"/>
      <c r="BR1099" s="7"/>
      <c r="BS1099" s="7"/>
      <c r="BT1099" s="7"/>
      <c r="BU1099" s="7"/>
      <c r="BV1099" s="7"/>
      <c r="BW1099" s="7"/>
    </row>
    <row r="1100" spans="5:75" x14ac:dyDescent="0.2"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AL1100" s="7"/>
      <c r="AQ1100" s="7"/>
      <c r="AR1100" s="7"/>
      <c r="AS1100" s="7"/>
      <c r="AT1100" s="7"/>
      <c r="AU1100" s="7"/>
      <c r="AV1100" s="7"/>
      <c r="AX1100" s="7"/>
      <c r="AY1100" s="7"/>
      <c r="AZ1100" s="7"/>
      <c r="BA1100" s="7"/>
      <c r="BB1100" s="7"/>
      <c r="BC1100" s="7"/>
      <c r="BD1100" s="7"/>
      <c r="BG1100" s="7"/>
      <c r="BH1100" s="7"/>
      <c r="BI1100" s="7"/>
      <c r="BJ1100" s="7"/>
      <c r="BK1100" s="7"/>
      <c r="BL1100" s="7"/>
      <c r="BM1100" s="7"/>
      <c r="BP1100" s="7"/>
      <c r="BQ1100" s="7"/>
      <c r="BR1100" s="7"/>
      <c r="BS1100" s="7"/>
      <c r="BT1100" s="7"/>
      <c r="BU1100" s="7"/>
      <c r="BV1100" s="7"/>
      <c r="BW1100" s="7"/>
    </row>
    <row r="1101" spans="5:75" x14ac:dyDescent="0.2"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AL1101" s="7"/>
      <c r="AQ1101" s="7"/>
      <c r="AR1101" s="7"/>
      <c r="AS1101" s="7"/>
      <c r="AT1101" s="7"/>
      <c r="AU1101" s="7"/>
      <c r="AV1101" s="7"/>
      <c r="AX1101" s="7"/>
      <c r="AY1101" s="7"/>
      <c r="AZ1101" s="7"/>
      <c r="BA1101" s="7"/>
      <c r="BB1101" s="7"/>
      <c r="BC1101" s="7"/>
      <c r="BD1101" s="7"/>
      <c r="BG1101" s="7"/>
      <c r="BH1101" s="7"/>
      <c r="BI1101" s="7"/>
      <c r="BJ1101" s="7"/>
      <c r="BK1101" s="7"/>
      <c r="BL1101" s="7"/>
      <c r="BM1101" s="7"/>
      <c r="BP1101" s="7"/>
      <c r="BQ1101" s="7"/>
      <c r="BR1101" s="7"/>
      <c r="BS1101" s="7"/>
      <c r="BT1101" s="7"/>
      <c r="BU1101" s="7"/>
      <c r="BV1101" s="7"/>
      <c r="BW1101" s="7"/>
    </row>
    <row r="1102" spans="5:75" x14ac:dyDescent="0.2"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AL1102" s="7"/>
      <c r="AQ1102" s="7"/>
      <c r="AR1102" s="7"/>
      <c r="AS1102" s="7"/>
      <c r="AT1102" s="7"/>
      <c r="AU1102" s="7"/>
      <c r="AV1102" s="7"/>
      <c r="AX1102" s="7"/>
      <c r="AY1102" s="7"/>
      <c r="AZ1102" s="7"/>
      <c r="BA1102" s="7"/>
      <c r="BB1102" s="7"/>
      <c r="BC1102" s="7"/>
      <c r="BD1102" s="7"/>
      <c r="BG1102" s="7"/>
      <c r="BH1102" s="7"/>
      <c r="BI1102" s="7"/>
      <c r="BJ1102" s="7"/>
      <c r="BK1102" s="7"/>
      <c r="BL1102" s="7"/>
      <c r="BM1102" s="7"/>
      <c r="BP1102" s="7"/>
      <c r="BQ1102" s="7"/>
      <c r="BR1102" s="7"/>
      <c r="BS1102" s="7"/>
      <c r="BT1102" s="7"/>
      <c r="BU1102" s="7"/>
      <c r="BV1102" s="7"/>
      <c r="BW1102" s="7"/>
    </row>
    <row r="1103" spans="5:75" x14ac:dyDescent="0.2"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AL1103" s="7"/>
      <c r="AQ1103" s="7"/>
      <c r="AR1103" s="7"/>
      <c r="AS1103" s="7"/>
      <c r="AT1103" s="7"/>
      <c r="AU1103" s="7"/>
      <c r="AV1103" s="7"/>
      <c r="AX1103" s="7"/>
      <c r="AY1103" s="7"/>
      <c r="AZ1103" s="7"/>
      <c r="BA1103" s="7"/>
      <c r="BB1103" s="7"/>
      <c r="BC1103" s="7"/>
      <c r="BD1103" s="7"/>
      <c r="BG1103" s="7"/>
      <c r="BH1103" s="7"/>
      <c r="BI1103" s="7"/>
      <c r="BJ1103" s="7"/>
      <c r="BK1103" s="7"/>
      <c r="BL1103" s="7"/>
      <c r="BM1103" s="7"/>
      <c r="BP1103" s="7"/>
      <c r="BQ1103" s="7"/>
      <c r="BR1103" s="7"/>
      <c r="BS1103" s="7"/>
      <c r="BT1103" s="7"/>
      <c r="BU1103" s="7"/>
      <c r="BV1103" s="7"/>
      <c r="BW1103" s="7"/>
    </row>
    <row r="1104" spans="5:75" x14ac:dyDescent="0.2"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AL1104" s="7"/>
      <c r="AQ1104" s="7"/>
      <c r="AR1104" s="7"/>
      <c r="AS1104" s="7"/>
      <c r="AT1104" s="7"/>
      <c r="AU1104" s="7"/>
      <c r="AV1104" s="7"/>
      <c r="AX1104" s="7"/>
      <c r="AY1104" s="7"/>
      <c r="AZ1104" s="7"/>
      <c r="BA1104" s="7"/>
      <c r="BB1104" s="7"/>
      <c r="BC1104" s="7"/>
      <c r="BD1104" s="7"/>
      <c r="BG1104" s="7"/>
      <c r="BH1104" s="7"/>
      <c r="BI1104" s="7"/>
      <c r="BJ1104" s="7"/>
      <c r="BK1104" s="7"/>
      <c r="BL1104" s="7"/>
      <c r="BM1104" s="7"/>
      <c r="BP1104" s="7"/>
      <c r="BQ1104" s="7"/>
      <c r="BR1104" s="7"/>
      <c r="BS1104" s="7"/>
      <c r="BT1104" s="7"/>
      <c r="BU1104" s="7"/>
      <c r="BV1104" s="7"/>
      <c r="BW1104" s="7"/>
    </row>
    <row r="1105" spans="5:75" x14ac:dyDescent="0.2"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AL1105" s="7"/>
      <c r="AQ1105" s="7"/>
      <c r="AR1105" s="7"/>
      <c r="AS1105" s="7"/>
      <c r="AT1105" s="7"/>
      <c r="AU1105" s="7"/>
      <c r="AV1105" s="7"/>
      <c r="AX1105" s="7"/>
      <c r="AY1105" s="7"/>
      <c r="AZ1105" s="7"/>
      <c r="BA1105" s="7"/>
      <c r="BB1105" s="7"/>
      <c r="BC1105" s="7"/>
      <c r="BD1105" s="7"/>
      <c r="BG1105" s="7"/>
      <c r="BH1105" s="7"/>
      <c r="BI1105" s="7"/>
      <c r="BJ1105" s="7"/>
      <c r="BK1105" s="7"/>
      <c r="BL1105" s="7"/>
      <c r="BM1105" s="7"/>
      <c r="BP1105" s="7"/>
      <c r="BQ1105" s="7"/>
      <c r="BR1105" s="7"/>
      <c r="BS1105" s="7"/>
      <c r="BT1105" s="7"/>
      <c r="BU1105" s="7"/>
      <c r="BV1105" s="7"/>
      <c r="BW1105" s="7"/>
    </row>
    <row r="1106" spans="5:75" x14ac:dyDescent="0.2"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AL1106" s="7"/>
      <c r="AQ1106" s="7"/>
      <c r="AR1106" s="7"/>
      <c r="AS1106" s="7"/>
      <c r="AT1106" s="7"/>
      <c r="AU1106" s="7"/>
      <c r="AV1106" s="7"/>
      <c r="AX1106" s="7"/>
      <c r="AY1106" s="7"/>
      <c r="AZ1106" s="7"/>
      <c r="BA1106" s="7"/>
      <c r="BB1106" s="7"/>
      <c r="BC1106" s="7"/>
      <c r="BD1106" s="7"/>
      <c r="BG1106" s="7"/>
      <c r="BH1106" s="7"/>
      <c r="BI1106" s="7"/>
      <c r="BJ1106" s="7"/>
      <c r="BK1106" s="7"/>
      <c r="BL1106" s="7"/>
      <c r="BM1106" s="7"/>
      <c r="BP1106" s="7"/>
      <c r="BQ1106" s="7"/>
      <c r="BR1106" s="7"/>
      <c r="BS1106" s="7"/>
      <c r="BT1106" s="7"/>
      <c r="BU1106" s="7"/>
      <c r="BV1106" s="7"/>
      <c r="BW1106" s="7"/>
    </row>
    <row r="1107" spans="5:75" x14ac:dyDescent="0.2"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AL1107" s="7"/>
      <c r="AQ1107" s="7"/>
      <c r="AR1107" s="7"/>
      <c r="AS1107" s="7"/>
      <c r="AT1107" s="7"/>
      <c r="AU1107" s="7"/>
      <c r="AV1107" s="7"/>
      <c r="AX1107" s="7"/>
      <c r="AY1107" s="7"/>
      <c r="AZ1107" s="7"/>
      <c r="BA1107" s="7"/>
      <c r="BB1107" s="7"/>
      <c r="BC1107" s="7"/>
      <c r="BD1107" s="7"/>
      <c r="BG1107" s="7"/>
      <c r="BH1107" s="7"/>
      <c r="BI1107" s="7"/>
      <c r="BJ1107" s="7"/>
      <c r="BK1107" s="7"/>
      <c r="BL1107" s="7"/>
      <c r="BM1107" s="7"/>
      <c r="BP1107" s="7"/>
      <c r="BQ1107" s="7"/>
      <c r="BR1107" s="7"/>
      <c r="BS1107" s="7"/>
      <c r="BT1107" s="7"/>
      <c r="BU1107" s="7"/>
      <c r="BV1107" s="7"/>
      <c r="BW1107" s="7"/>
    </row>
    <row r="1108" spans="5:75" x14ac:dyDescent="0.2"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AL1108" s="7"/>
      <c r="AQ1108" s="7"/>
      <c r="AR1108" s="7"/>
      <c r="AS1108" s="7"/>
      <c r="AT1108" s="7"/>
      <c r="AU1108" s="7"/>
      <c r="AV1108" s="7"/>
      <c r="AX1108" s="7"/>
      <c r="AY1108" s="7"/>
      <c r="AZ1108" s="7"/>
      <c r="BA1108" s="7"/>
      <c r="BB1108" s="7"/>
      <c r="BC1108" s="7"/>
      <c r="BD1108" s="7"/>
      <c r="BG1108" s="7"/>
      <c r="BH1108" s="7"/>
      <c r="BI1108" s="7"/>
      <c r="BJ1108" s="7"/>
      <c r="BK1108" s="7"/>
      <c r="BL1108" s="7"/>
      <c r="BM1108" s="7"/>
      <c r="BP1108" s="7"/>
      <c r="BQ1108" s="7"/>
      <c r="BR1108" s="7"/>
      <c r="BS1108" s="7"/>
      <c r="BT1108" s="7"/>
      <c r="BU1108" s="7"/>
      <c r="BV1108" s="7"/>
      <c r="BW1108" s="7"/>
    </row>
    <row r="1109" spans="5:75" x14ac:dyDescent="0.2"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AL1109" s="7"/>
      <c r="AQ1109" s="7"/>
      <c r="AR1109" s="7"/>
      <c r="AS1109" s="7"/>
      <c r="AT1109" s="7"/>
      <c r="AU1109" s="7"/>
      <c r="AV1109" s="7"/>
      <c r="AX1109" s="7"/>
      <c r="AY1109" s="7"/>
      <c r="AZ1109" s="7"/>
      <c r="BA1109" s="7"/>
      <c r="BB1109" s="7"/>
      <c r="BC1109" s="7"/>
      <c r="BD1109" s="7"/>
      <c r="BG1109" s="7"/>
      <c r="BH1109" s="7"/>
      <c r="BI1109" s="7"/>
      <c r="BJ1109" s="7"/>
      <c r="BK1109" s="7"/>
      <c r="BL1109" s="7"/>
      <c r="BM1109" s="7"/>
      <c r="BP1109" s="7"/>
      <c r="BQ1109" s="7"/>
      <c r="BR1109" s="7"/>
      <c r="BS1109" s="7"/>
      <c r="BT1109" s="7"/>
      <c r="BU1109" s="7"/>
      <c r="BV1109" s="7"/>
      <c r="BW1109" s="7"/>
    </row>
    <row r="1110" spans="5:75" x14ac:dyDescent="0.2"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AL1110" s="7"/>
      <c r="AQ1110" s="7"/>
      <c r="AR1110" s="7"/>
      <c r="AS1110" s="7"/>
      <c r="AT1110" s="7"/>
      <c r="AU1110" s="7"/>
      <c r="AV1110" s="7"/>
      <c r="AX1110" s="7"/>
      <c r="AY1110" s="7"/>
      <c r="AZ1110" s="7"/>
      <c r="BA1110" s="7"/>
      <c r="BB1110" s="7"/>
      <c r="BC1110" s="7"/>
      <c r="BD1110" s="7"/>
      <c r="BG1110" s="7"/>
      <c r="BH1110" s="7"/>
      <c r="BI1110" s="7"/>
      <c r="BJ1110" s="7"/>
      <c r="BK1110" s="7"/>
      <c r="BL1110" s="7"/>
      <c r="BM1110" s="7"/>
      <c r="BP1110" s="7"/>
      <c r="BQ1110" s="7"/>
      <c r="BR1110" s="7"/>
      <c r="BS1110" s="7"/>
      <c r="BT1110" s="7"/>
      <c r="BU1110" s="7"/>
      <c r="BV1110" s="7"/>
      <c r="BW1110" s="7"/>
    </row>
    <row r="1111" spans="5:75" x14ac:dyDescent="0.2"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AL1111" s="7"/>
      <c r="AQ1111" s="7"/>
      <c r="AR1111" s="7"/>
      <c r="AS1111" s="7"/>
      <c r="AT1111" s="7"/>
      <c r="AU1111" s="7"/>
      <c r="AV1111" s="7"/>
      <c r="AX1111" s="7"/>
      <c r="AY1111" s="7"/>
      <c r="AZ1111" s="7"/>
      <c r="BA1111" s="7"/>
      <c r="BB1111" s="7"/>
      <c r="BC1111" s="7"/>
      <c r="BD1111" s="7"/>
      <c r="BG1111" s="7"/>
      <c r="BH1111" s="7"/>
      <c r="BI1111" s="7"/>
      <c r="BJ1111" s="7"/>
      <c r="BK1111" s="7"/>
      <c r="BL1111" s="7"/>
      <c r="BM1111" s="7"/>
      <c r="BP1111" s="7"/>
      <c r="BQ1111" s="7"/>
      <c r="BR1111" s="7"/>
      <c r="BS1111" s="7"/>
      <c r="BT1111" s="7"/>
      <c r="BU1111" s="7"/>
      <c r="BV1111" s="7"/>
      <c r="BW1111" s="7"/>
    </row>
    <row r="1112" spans="5:75" x14ac:dyDescent="0.2"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AL1112" s="7"/>
      <c r="AQ1112" s="7"/>
      <c r="AR1112" s="7"/>
      <c r="AS1112" s="7"/>
      <c r="AT1112" s="7"/>
      <c r="AU1112" s="7"/>
      <c r="AV1112" s="7"/>
      <c r="AX1112" s="7"/>
      <c r="AY1112" s="7"/>
      <c r="AZ1112" s="7"/>
      <c r="BA1112" s="7"/>
      <c r="BB1112" s="7"/>
      <c r="BC1112" s="7"/>
      <c r="BD1112" s="7"/>
      <c r="BG1112" s="7"/>
      <c r="BH1112" s="7"/>
      <c r="BI1112" s="7"/>
      <c r="BJ1112" s="7"/>
      <c r="BK1112" s="7"/>
      <c r="BL1112" s="7"/>
      <c r="BM1112" s="7"/>
      <c r="BP1112" s="7"/>
      <c r="BQ1112" s="7"/>
      <c r="BR1112" s="7"/>
      <c r="BS1112" s="7"/>
      <c r="BT1112" s="7"/>
      <c r="BU1112" s="7"/>
      <c r="BV1112" s="7"/>
      <c r="BW1112" s="7"/>
    </row>
    <row r="1113" spans="5:75" x14ac:dyDescent="0.2"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AL1113" s="7"/>
      <c r="AQ1113" s="7"/>
      <c r="AR1113" s="7"/>
      <c r="AS1113" s="7"/>
      <c r="AT1113" s="7"/>
      <c r="AU1113" s="7"/>
      <c r="AV1113" s="7"/>
      <c r="AX1113" s="7"/>
      <c r="AY1113" s="7"/>
      <c r="AZ1113" s="7"/>
      <c r="BA1113" s="7"/>
      <c r="BB1113" s="7"/>
      <c r="BC1113" s="7"/>
      <c r="BD1113" s="7"/>
      <c r="BG1113" s="7"/>
      <c r="BH1113" s="7"/>
      <c r="BI1113" s="7"/>
      <c r="BJ1113" s="7"/>
      <c r="BK1113" s="7"/>
      <c r="BL1113" s="7"/>
      <c r="BM1113" s="7"/>
      <c r="BP1113" s="7"/>
      <c r="BQ1113" s="7"/>
      <c r="BR1113" s="7"/>
      <c r="BS1113" s="7"/>
      <c r="BT1113" s="7"/>
      <c r="BU1113" s="7"/>
      <c r="BV1113" s="7"/>
      <c r="BW1113" s="7"/>
    </row>
    <row r="1114" spans="5:75" x14ac:dyDescent="0.2"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AL1114" s="7"/>
      <c r="AQ1114" s="7"/>
      <c r="AR1114" s="7"/>
      <c r="AS1114" s="7"/>
      <c r="AT1114" s="7"/>
      <c r="AU1114" s="7"/>
      <c r="AV1114" s="7"/>
      <c r="AX1114" s="7"/>
      <c r="AY1114" s="7"/>
      <c r="AZ1114" s="7"/>
      <c r="BA1114" s="7"/>
      <c r="BB1114" s="7"/>
      <c r="BC1114" s="7"/>
      <c r="BD1114" s="7"/>
      <c r="BG1114" s="7"/>
      <c r="BH1114" s="7"/>
      <c r="BI1114" s="7"/>
      <c r="BJ1114" s="7"/>
      <c r="BK1114" s="7"/>
      <c r="BL1114" s="7"/>
      <c r="BM1114" s="7"/>
      <c r="BP1114" s="7"/>
      <c r="BQ1114" s="7"/>
      <c r="BR1114" s="7"/>
      <c r="BS1114" s="7"/>
      <c r="BT1114" s="7"/>
      <c r="BU1114" s="7"/>
      <c r="BV1114" s="7"/>
      <c r="BW1114" s="7"/>
    </row>
    <row r="1115" spans="5:75" x14ac:dyDescent="0.2"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AL1115" s="7"/>
      <c r="AQ1115" s="7"/>
      <c r="AR1115" s="7"/>
      <c r="AS1115" s="7"/>
      <c r="AT1115" s="7"/>
      <c r="AU1115" s="7"/>
      <c r="AV1115" s="7"/>
      <c r="AX1115" s="7"/>
      <c r="AY1115" s="7"/>
      <c r="AZ1115" s="7"/>
      <c r="BA1115" s="7"/>
      <c r="BB1115" s="7"/>
      <c r="BC1115" s="7"/>
      <c r="BD1115" s="7"/>
      <c r="BG1115" s="7"/>
      <c r="BH1115" s="7"/>
      <c r="BI1115" s="7"/>
      <c r="BJ1115" s="7"/>
      <c r="BK1115" s="7"/>
      <c r="BL1115" s="7"/>
      <c r="BM1115" s="7"/>
      <c r="BP1115" s="7"/>
      <c r="BQ1115" s="7"/>
      <c r="BR1115" s="7"/>
      <c r="BS1115" s="7"/>
      <c r="BT1115" s="7"/>
      <c r="BU1115" s="7"/>
      <c r="BV1115" s="7"/>
      <c r="BW1115" s="7"/>
    </row>
    <row r="1116" spans="5:75" x14ac:dyDescent="0.2"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AL1116" s="7"/>
      <c r="AQ1116" s="7"/>
      <c r="AR1116" s="7"/>
      <c r="AS1116" s="7"/>
      <c r="AT1116" s="7"/>
      <c r="AU1116" s="7"/>
      <c r="AV1116" s="7"/>
      <c r="AX1116" s="7"/>
      <c r="AY1116" s="7"/>
      <c r="AZ1116" s="7"/>
      <c r="BA1116" s="7"/>
      <c r="BB1116" s="7"/>
      <c r="BC1116" s="7"/>
      <c r="BD1116" s="7"/>
      <c r="BG1116" s="7"/>
      <c r="BH1116" s="7"/>
      <c r="BI1116" s="7"/>
      <c r="BJ1116" s="7"/>
      <c r="BK1116" s="7"/>
      <c r="BL1116" s="7"/>
      <c r="BM1116" s="7"/>
      <c r="BP1116" s="7"/>
      <c r="BQ1116" s="7"/>
      <c r="BR1116" s="7"/>
      <c r="BS1116" s="7"/>
      <c r="BT1116" s="7"/>
      <c r="BU1116" s="7"/>
      <c r="BV1116" s="7"/>
      <c r="BW1116" s="7"/>
    </row>
    <row r="1117" spans="5:75" x14ac:dyDescent="0.2"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AL1117" s="7"/>
      <c r="AQ1117" s="7"/>
      <c r="AR1117" s="7"/>
      <c r="AS1117" s="7"/>
      <c r="AT1117" s="7"/>
      <c r="AU1117" s="7"/>
      <c r="AV1117" s="7"/>
      <c r="AX1117" s="7"/>
      <c r="AY1117" s="7"/>
      <c r="AZ1117" s="7"/>
      <c r="BA1117" s="7"/>
      <c r="BB1117" s="7"/>
      <c r="BC1117" s="7"/>
      <c r="BD1117" s="7"/>
      <c r="BG1117" s="7"/>
      <c r="BH1117" s="7"/>
      <c r="BI1117" s="7"/>
      <c r="BJ1117" s="7"/>
      <c r="BK1117" s="7"/>
      <c r="BL1117" s="7"/>
      <c r="BM1117" s="7"/>
      <c r="BP1117" s="7"/>
      <c r="BQ1117" s="7"/>
      <c r="BR1117" s="7"/>
      <c r="BS1117" s="7"/>
      <c r="BT1117" s="7"/>
      <c r="BU1117" s="7"/>
      <c r="BV1117" s="7"/>
      <c r="BW1117" s="7"/>
    </row>
    <row r="1118" spans="5:75" x14ac:dyDescent="0.2"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AL1118" s="7"/>
      <c r="AQ1118" s="7"/>
      <c r="AR1118" s="7"/>
      <c r="AS1118" s="7"/>
      <c r="AT1118" s="7"/>
      <c r="AU1118" s="7"/>
      <c r="AV1118" s="7"/>
      <c r="AX1118" s="7"/>
      <c r="AY1118" s="7"/>
      <c r="AZ1118" s="7"/>
      <c r="BA1118" s="7"/>
      <c r="BB1118" s="7"/>
      <c r="BC1118" s="7"/>
      <c r="BD1118" s="7"/>
      <c r="BG1118" s="7"/>
      <c r="BH1118" s="7"/>
      <c r="BI1118" s="7"/>
      <c r="BJ1118" s="7"/>
      <c r="BK1118" s="7"/>
      <c r="BL1118" s="7"/>
      <c r="BM1118" s="7"/>
      <c r="BP1118" s="7"/>
      <c r="BQ1118" s="7"/>
      <c r="BR1118" s="7"/>
      <c r="BS1118" s="7"/>
      <c r="BT1118" s="7"/>
      <c r="BU1118" s="7"/>
      <c r="BV1118" s="7"/>
      <c r="BW1118" s="7"/>
    </row>
    <row r="1119" spans="5:75" x14ac:dyDescent="0.2"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AL1119" s="7"/>
      <c r="AQ1119" s="7"/>
      <c r="AR1119" s="7"/>
      <c r="AS1119" s="7"/>
      <c r="AT1119" s="7"/>
      <c r="AU1119" s="7"/>
      <c r="AV1119" s="7"/>
      <c r="AX1119" s="7"/>
      <c r="AY1119" s="7"/>
      <c r="AZ1119" s="7"/>
      <c r="BA1119" s="7"/>
      <c r="BB1119" s="7"/>
      <c r="BC1119" s="7"/>
      <c r="BD1119" s="7"/>
      <c r="BG1119" s="7"/>
      <c r="BH1119" s="7"/>
      <c r="BI1119" s="7"/>
      <c r="BJ1119" s="7"/>
      <c r="BK1119" s="7"/>
      <c r="BL1119" s="7"/>
      <c r="BM1119" s="7"/>
      <c r="BP1119" s="7"/>
      <c r="BQ1119" s="7"/>
      <c r="BR1119" s="7"/>
      <c r="BS1119" s="7"/>
      <c r="BT1119" s="7"/>
      <c r="BU1119" s="7"/>
      <c r="BV1119" s="7"/>
      <c r="BW1119" s="7"/>
    </row>
    <row r="1120" spans="5:75" x14ac:dyDescent="0.2"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AL1120" s="7"/>
      <c r="AQ1120" s="7"/>
      <c r="AR1120" s="7"/>
      <c r="AS1120" s="7"/>
      <c r="AT1120" s="7"/>
      <c r="AU1120" s="7"/>
      <c r="AV1120" s="7"/>
      <c r="AX1120" s="7"/>
      <c r="AY1120" s="7"/>
      <c r="AZ1120" s="7"/>
      <c r="BA1120" s="7"/>
      <c r="BB1120" s="7"/>
      <c r="BC1120" s="7"/>
      <c r="BD1120" s="7"/>
      <c r="BG1120" s="7"/>
      <c r="BH1120" s="7"/>
      <c r="BI1120" s="7"/>
      <c r="BJ1120" s="7"/>
      <c r="BK1120" s="7"/>
      <c r="BL1120" s="7"/>
      <c r="BM1120" s="7"/>
      <c r="BP1120" s="7"/>
      <c r="BQ1120" s="7"/>
      <c r="BR1120" s="7"/>
      <c r="BS1120" s="7"/>
      <c r="BT1120" s="7"/>
      <c r="BU1120" s="7"/>
      <c r="BV1120" s="7"/>
      <c r="BW1120" s="7"/>
    </row>
    <row r="1121" spans="5:75" x14ac:dyDescent="0.2"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AL1121" s="7"/>
      <c r="AQ1121" s="7"/>
      <c r="AR1121" s="7"/>
      <c r="AS1121" s="7"/>
      <c r="AT1121" s="7"/>
      <c r="AU1121" s="7"/>
      <c r="AV1121" s="7"/>
      <c r="AX1121" s="7"/>
      <c r="AY1121" s="7"/>
      <c r="AZ1121" s="7"/>
      <c r="BA1121" s="7"/>
      <c r="BB1121" s="7"/>
      <c r="BC1121" s="7"/>
      <c r="BD1121" s="7"/>
      <c r="BG1121" s="7"/>
      <c r="BH1121" s="7"/>
      <c r="BI1121" s="7"/>
      <c r="BJ1121" s="7"/>
      <c r="BK1121" s="7"/>
      <c r="BL1121" s="7"/>
      <c r="BM1121" s="7"/>
      <c r="BP1121" s="7"/>
      <c r="BQ1121" s="7"/>
      <c r="BR1121" s="7"/>
      <c r="BS1121" s="7"/>
      <c r="BT1121" s="7"/>
      <c r="BU1121" s="7"/>
      <c r="BV1121" s="7"/>
      <c r="BW1121" s="7"/>
    </row>
    <row r="1122" spans="5:75" x14ac:dyDescent="0.2"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AL1122" s="7"/>
      <c r="AQ1122" s="7"/>
      <c r="AR1122" s="7"/>
      <c r="AS1122" s="7"/>
      <c r="AT1122" s="7"/>
      <c r="AU1122" s="7"/>
      <c r="AV1122" s="7"/>
      <c r="AX1122" s="7"/>
      <c r="AY1122" s="7"/>
      <c r="AZ1122" s="7"/>
      <c r="BA1122" s="7"/>
      <c r="BB1122" s="7"/>
      <c r="BC1122" s="7"/>
      <c r="BD1122" s="7"/>
      <c r="BG1122" s="7"/>
      <c r="BH1122" s="7"/>
      <c r="BI1122" s="7"/>
      <c r="BJ1122" s="7"/>
      <c r="BK1122" s="7"/>
      <c r="BL1122" s="7"/>
      <c r="BM1122" s="7"/>
      <c r="BP1122" s="7"/>
      <c r="BQ1122" s="7"/>
      <c r="BR1122" s="7"/>
      <c r="BS1122" s="7"/>
      <c r="BT1122" s="7"/>
      <c r="BU1122" s="7"/>
      <c r="BV1122" s="7"/>
      <c r="BW1122" s="7"/>
    </row>
    <row r="1123" spans="5:75" x14ac:dyDescent="0.2"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AL1123" s="7"/>
      <c r="AQ1123" s="7"/>
      <c r="AR1123" s="7"/>
      <c r="AS1123" s="7"/>
      <c r="AT1123" s="7"/>
      <c r="AU1123" s="7"/>
      <c r="AV1123" s="7"/>
      <c r="AX1123" s="7"/>
      <c r="AY1123" s="7"/>
      <c r="AZ1123" s="7"/>
      <c r="BA1123" s="7"/>
      <c r="BB1123" s="7"/>
      <c r="BC1123" s="7"/>
      <c r="BD1123" s="7"/>
      <c r="BG1123" s="7"/>
      <c r="BH1123" s="7"/>
      <c r="BI1123" s="7"/>
      <c r="BJ1123" s="7"/>
      <c r="BK1123" s="7"/>
      <c r="BL1123" s="7"/>
      <c r="BM1123" s="7"/>
      <c r="BP1123" s="7"/>
      <c r="BQ1123" s="7"/>
      <c r="BR1123" s="7"/>
      <c r="BS1123" s="7"/>
      <c r="BT1123" s="7"/>
      <c r="BU1123" s="7"/>
      <c r="BV1123" s="7"/>
      <c r="BW1123" s="7"/>
    </row>
    <row r="1124" spans="5:75" x14ac:dyDescent="0.2"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AL1124" s="7"/>
      <c r="AQ1124" s="7"/>
      <c r="AR1124" s="7"/>
      <c r="AS1124" s="7"/>
      <c r="AT1124" s="7"/>
      <c r="AU1124" s="7"/>
      <c r="AV1124" s="7"/>
      <c r="AX1124" s="7"/>
      <c r="AY1124" s="7"/>
      <c r="AZ1124" s="7"/>
      <c r="BA1124" s="7"/>
      <c r="BB1124" s="7"/>
      <c r="BC1124" s="7"/>
      <c r="BD1124" s="7"/>
      <c r="BG1124" s="7"/>
      <c r="BH1124" s="7"/>
      <c r="BI1124" s="7"/>
      <c r="BJ1124" s="7"/>
      <c r="BK1124" s="7"/>
      <c r="BL1124" s="7"/>
      <c r="BM1124" s="7"/>
      <c r="BP1124" s="7"/>
      <c r="BQ1124" s="7"/>
      <c r="BR1124" s="7"/>
      <c r="BS1124" s="7"/>
      <c r="BT1124" s="7"/>
      <c r="BU1124" s="7"/>
      <c r="BV1124" s="7"/>
      <c r="BW1124" s="7"/>
    </row>
    <row r="1125" spans="5:75" x14ac:dyDescent="0.2"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AL1125" s="7"/>
      <c r="AQ1125" s="7"/>
      <c r="AR1125" s="7"/>
      <c r="AS1125" s="7"/>
      <c r="AT1125" s="7"/>
      <c r="AU1125" s="7"/>
      <c r="AV1125" s="7"/>
      <c r="AX1125" s="7"/>
      <c r="AY1125" s="7"/>
      <c r="AZ1125" s="7"/>
      <c r="BA1125" s="7"/>
      <c r="BB1125" s="7"/>
      <c r="BC1125" s="7"/>
      <c r="BD1125" s="7"/>
      <c r="BG1125" s="7"/>
      <c r="BH1125" s="7"/>
      <c r="BI1125" s="7"/>
      <c r="BJ1125" s="7"/>
      <c r="BK1125" s="7"/>
      <c r="BL1125" s="7"/>
      <c r="BM1125" s="7"/>
      <c r="BP1125" s="7"/>
      <c r="BQ1125" s="7"/>
      <c r="BR1125" s="7"/>
      <c r="BS1125" s="7"/>
      <c r="BT1125" s="7"/>
      <c r="BU1125" s="7"/>
      <c r="BV1125" s="7"/>
      <c r="BW1125" s="7"/>
    </row>
    <row r="1126" spans="5:75" x14ac:dyDescent="0.2"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AL1126" s="7"/>
      <c r="AQ1126" s="7"/>
      <c r="AR1126" s="7"/>
      <c r="AS1126" s="7"/>
      <c r="AT1126" s="7"/>
      <c r="AU1126" s="7"/>
      <c r="AV1126" s="7"/>
      <c r="AX1126" s="7"/>
      <c r="AY1126" s="7"/>
      <c r="AZ1126" s="7"/>
      <c r="BA1126" s="7"/>
      <c r="BB1126" s="7"/>
      <c r="BC1126" s="7"/>
      <c r="BD1126" s="7"/>
      <c r="BG1126" s="7"/>
      <c r="BH1126" s="7"/>
      <c r="BI1126" s="7"/>
      <c r="BJ1126" s="7"/>
      <c r="BK1126" s="7"/>
      <c r="BL1126" s="7"/>
      <c r="BM1126" s="7"/>
      <c r="BP1126" s="7"/>
      <c r="BQ1126" s="7"/>
      <c r="BR1126" s="7"/>
      <c r="BS1126" s="7"/>
      <c r="BT1126" s="7"/>
      <c r="BU1126" s="7"/>
      <c r="BV1126" s="7"/>
      <c r="BW1126" s="7"/>
    </row>
    <row r="1127" spans="5:75" x14ac:dyDescent="0.2"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AL1127" s="7"/>
      <c r="AQ1127" s="7"/>
      <c r="AR1127" s="7"/>
      <c r="AS1127" s="7"/>
      <c r="AT1127" s="7"/>
      <c r="AU1127" s="7"/>
      <c r="AV1127" s="7"/>
      <c r="AX1127" s="7"/>
      <c r="AY1127" s="7"/>
      <c r="AZ1127" s="7"/>
      <c r="BA1127" s="7"/>
      <c r="BB1127" s="7"/>
      <c r="BC1127" s="7"/>
      <c r="BD1127" s="7"/>
      <c r="BG1127" s="7"/>
      <c r="BH1127" s="7"/>
      <c r="BI1127" s="7"/>
      <c r="BJ1127" s="7"/>
      <c r="BK1127" s="7"/>
      <c r="BL1127" s="7"/>
      <c r="BM1127" s="7"/>
      <c r="BP1127" s="7"/>
      <c r="BQ1127" s="7"/>
      <c r="BR1127" s="7"/>
      <c r="BS1127" s="7"/>
      <c r="BT1127" s="7"/>
      <c r="BU1127" s="7"/>
      <c r="BV1127" s="7"/>
      <c r="BW1127" s="7"/>
    </row>
    <row r="1128" spans="5:75" x14ac:dyDescent="0.2"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AL1128" s="7"/>
      <c r="AQ1128" s="7"/>
      <c r="AR1128" s="7"/>
      <c r="AS1128" s="7"/>
      <c r="AT1128" s="7"/>
      <c r="AU1128" s="7"/>
      <c r="AV1128" s="7"/>
      <c r="AX1128" s="7"/>
      <c r="AY1128" s="7"/>
      <c r="AZ1128" s="7"/>
      <c r="BA1128" s="7"/>
      <c r="BB1128" s="7"/>
      <c r="BC1128" s="7"/>
      <c r="BD1128" s="7"/>
      <c r="BG1128" s="7"/>
      <c r="BH1128" s="7"/>
      <c r="BI1128" s="7"/>
      <c r="BJ1128" s="7"/>
      <c r="BK1128" s="7"/>
      <c r="BL1128" s="7"/>
      <c r="BM1128" s="7"/>
      <c r="BP1128" s="7"/>
      <c r="BQ1128" s="7"/>
      <c r="BR1128" s="7"/>
      <c r="BS1128" s="7"/>
      <c r="BT1128" s="7"/>
      <c r="BU1128" s="7"/>
      <c r="BV1128" s="7"/>
      <c r="BW1128" s="7"/>
    </row>
    <row r="1129" spans="5:75" x14ac:dyDescent="0.2"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AL1129" s="7"/>
      <c r="AQ1129" s="7"/>
      <c r="AR1129" s="7"/>
      <c r="AS1129" s="7"/>
      <c r="AT1129" s="7"/>
      <c r="AU1129" s="7"/>
      <c r="AV1129" s="7"/>
      <c r="AX1129" s="7"/>
      <c r="AY1129" s="7"/>
      <c r="AZ1129" s="7"/>
      <c r="BA1129" s="7"/>
      <c r="BB1129" s="7"/>
      <c r="BC1129" s="7"/>
      <c r="BD1129" s="7"/>
      <c r="BG1129" s="7"/>
      <c r="BH1129" s="7"/>
      <c r="BI1129" s="7"/>
      <c r="BJ1129" s="7"/>
      <c r="BK1129" s="7"/>
      <c r="BL1129" s="7"/>
      <c r="BM1129" s="7"/>
      <c r="BP1129" s="7"/>
      <c r="BQ1129" s="7"/>
      <c r="BR1129" s="7"/>
      <c r="BS1129" s="7"/>
      <c r="BT1129" s="7"/>
      <c r="BU1129" s="7"/>
      <c r="BV1129" s="7"/>
      <c r="BW1129" s="7"/>
    </row>
    <row r="1130" spans="5:75" x14ac:dyDescent="0.2"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AL1130" s="7"/>
      <c r="AQ1130" s="7"/>
      <c r="AR1130" s="7"/>
      <c r="AS1130" s="7"/>
      <c r="AT1130" s="7"/>
      <c r="AU1130" s="7"/>
      <c r="AV1130" s="7"/>
      <c r="AX1130" s="7"/>
      <c r="AY1130" s="7"/>
      <c r="AZ1130" s="7"/>
      <c r="BA1130" s="7"/>
      <c r="BB1130" s="7"/>
      <c r="BC1130" s="7"/>
      <c r="BD1130" s="7"/>
      <c r="BG1130" s="7"/>
      <c r="BH1130" s="7"/>
      <c r="BI1130" s="7"/>
      <c r="BJ1130" s="7"/>
      <c r="BK1130" s="7"/>
      <c r="BL1130" s="7"/>
      <c r="BM1130" s="7"/>
      <c r="BP1130" s="7"/>
      <c r="BQ1130" s="7"/>
      <c r="BR1130" s="7"/>
      <c r="BS1130" s="7"/>
      <c r="BT1130" s="7"/>
      <c r="BU1130" s="7"/>
      <c r="BV1130" s="7"/>
      <c r="BW1130" s="7"/>
    </row>
    <row r="1131" spans="5:75" x14ac:dyDescent="0.2"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AL1131" s="7"/>
      <c r="AQ1131" s="7"/>
      <c r="AR1131" s="7"/>
      <c r="AS1131" s="7"/>
      <c r="AT1131" s="7"/>
      <c r="AU1131" s="7"/>
      <c r="AV1131" s="7"/>
      <c r="AX1131" s="7"/>
      <c r="AY1131" s="7"/>
      <c r="AZ1131" s="7"/>
      <c r="BA1131" s="7"/>
      <c r="BB1131" s="7"/>
      <c r="BC1131" s="7"/>
      <c r="BD1131" s="7"/>
      <c r="BG1131" s="7"/>
      <c r="BH1131" s="7"/>
      <c r="BI1131" s="7"/>
      <c r="BJ1131" s="7"/>
      <c r="BK1131" s="7"/>
      <c r="BL1131" s="7"/>
      <c r="BM1131" s="7"/>
      <c r="BP1131" s="7"/>
      <c r="BQ1131" s="7"/>
      <c r="BR1131" s="7"/>
      <c r="BS1131" s="7"/>
      <c r="BT1131" s="7"/>
      <c r="BU1131" s="7"/>
      <c r="BV1131" s="7"/>
      <c r="BW1131" s="7"/>
    </row>
    <row r="1132" spans="5:75" x14ac:dyDescent="0.2"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AL1132" s="7"/>
      <c r="AQ1132" s="7"/>
      <c r="AR1132" s="7"/>
      <c r="AS1132" s="7"/>
      <c r="AT1132" s="7"/>
      <c r="AU1132" s="7"/>
      <c r="AV1132" s="7"/>
      <c r="AX1132" s="7"/>
      <c r="AY1132" s="7"/>
      <c r="AZ1132" s="7"/>
      <c r="BA1132" s="7"/>
      <c r="BB1132" s="7"/>
      <c r="BC1132" s="7"/>
      <c r="BD1132" s="7"/>
      <c r="BG1132" s="7"/>
      <c r="BH1132" s="7"/>
      <c r="BI1132" s="7"/>
      <c r="BJ1132" s="7"/>
      <c r="BK1132" s="7"/>
      <c r="BL1132" s="7"/>
      <c r="BM1132" s="7"/>
      <c r="BP1132" s="7"/>
      <c r="BQ1132" s="7"/>
      <c r="BR1132" s="7"/>
      <c r="BS1132" s="7"/>
      <c r="BT1132" s="7"/>
      <c r="BU1132" s="7"/>
      <c r="BV1132" s="7"/>
      <c r="BW1132" s="7"/>
    </row>
    <row r="1133" spans="5:75" x14ac:dyDescent="0.2"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AL1133" s="7"/>
      <c r="AQ1133" s="7"/>
      <c r="AR1133" s="7"/>
      <c r="AS1133" s="7"/>
      <c r="AT1133" s="7"/>
      <c r="AU1133" s="7"/>
      <c r="AV1133" s="7"/>
      <c r="AX1133" s="7"/>
      <c r="AY1133" s="7"/>
      <c r="AZ1133" s="7"/>
      <c r="BA1133" s="7"/>
      <c r="BB1133" s="7"/>
      <c r="BC1133" s="7"/>
      <c r="BD1133" s="7"/>
      <c r="BG1133" s="7"/>
      <c r="BH1133" s="7"/>
      <c r="BI1133" s="7"/>
      <c r="BJ1133" s="7"/>
      <c r="BK1133" s="7"/>
      <c r="BL1133" s="7"/>
      <c r="BM1133" s="7"/>
      <c r="BP1133" s="7"/>
      <c r="BQ1133" s="7"/>
      <c r="BR1133" s="7"/>
      <c r="BS1133" s="7"/>
      <c r="BT1133" s="7"/>
      <c r="BU1133" s="7"/>
      <c r="BV1133" s="7"/>
      <c r="BW1133" s="7"/>
    </row>
    <row r="1134" spans="5:75" x14ac:dyDescent="0.2"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AL1134" s="7"/>
      <c r="AQ1134" s="7"/>
      <c r="AR1134" s="7"/>
      <c r="AS1134" s="7"/>
      <c r="AT1134" s="7"/>
      <c r="AU1134" s="7"/>
      <c r="AV1134" s="7"/>
      <c r="AX1134" s="7"/>
      <c r="AY1134" s="7"/>
      <c r="AZ1134" s="7"/>
      <c r="BA1134" s="7"/>
      <c r="BB1134" s="7"/>
      <c r="BC1134" s="7"/>
      <c r="BD1134" s="7"/>
      <c r="BG1134" s="7"/>
      <c r="BH1134" s="7"/>
      <c r="BI1134" s="7"/>
      <c r="BJ1134" s="7"/>
      <c r="BK1134" s="7"/>
      <c r="BL1134" s="7"/>
      <c r="BM1134" s="7"/>
      <c r="BP1134" s="7"/>
      <c r="BQ1134" s="7"/>
      <c r="BR1134" s="7"/>
      <c r="BS1134" s="7"/>
      <c r="BT1134" s="7"/>
      <c r="BU1134" s="7"/>
      <c r="BV1134" s="7"/>
      <c r="BW1134" s="7"/>
    </row>
    <row r="1135" spans="5:75" x14ac:dyDescent="0.2"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AL1135" s="7"/>
      <c r="AQ1135" s="7"/>
      <c r="AR1135" s="7"/>
      <c r="AS1135" s="7"/>
      <c r="AT1135" s="7"/>
      <c r="AU1135" s="7"/>
      <c r="AV1135" s="7"/>
      <c r="AX1135" s="7"/>
      <c r="AY1135" s="7"/>
      <c r="AZ1135" s="7"/>
      <c r="BA1135" s="7"/>
      <c r="BB1135" s="7"/>
      <c r="BC1135" s="7"/>
      <c r="BD1135" s="7"/>
      <c r="BG1135" s="7"/>
      <c r="BH1135" s="7"/>
      <c r="BI1135" s="7"/>
      <c r="BJ1135" s="7"/>
      <c r="BK1135" s="7"/>
      <c r="BL1135" s="7"/>
      <c r="BM1135" s="7"/>
      <c r="BP1135" s="7"/>
      <c r="BQ1135" s="7"/>
      <c r="BR1135" s="7"/>
      <c r="BS1135" s="7"/>
      <c r="BT1135" s="7"/>
      <c r="BU1135" s="7"/>
      <c r="BV1135" s="7"/>
      <c r="BW1135" s="7"/>
    </row>
    <row r="1136" spans="5:75" x14ac:dyDescent="0.2"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AL1136" s="7"/>
      <c r="AQ1136" s="7"/>
      <c r="AR1136" s="7"/>
      <c r="AS1136" s="7"/>
      <c r="AT1136" s="7"/>
      <c r="AU1136" s="7"/>
      <c r="AV1136" s="7"/>
      <c r="AX1136" s="7"/>
      <c r="AY1136" s="7"/>
      <c r="AZ1136" s="7"/>
      <c r="BA1136" s="7"/>
      <c r="BB1136" s="7"/>
      <c r="BC1136" s="7"/>
      <c r="BD1136" s="7"/>
      <c r="BG1136" s="7"/>
      <c r="BH1136" s="7"/>
      <c r="BI1136" s="7"/>
      <c r="BJ1136" s="7"/>
      <c r="BK1136" s="7"/>
      <c r="BL1136" s="7"/>
      <c r="BM1136" s="7"/>
      <c r="BP1136" s="7"/>
      <c r="BQ1136" s="7"/>
      <c r="BR1136" s="7"/>
      <c r="BS1136" s="7"/>
      <c r="BT1136" s="7"/>
      <c r="BU1136" s="7"/>
      <c r="BV1136" s="7"/>
      <c r="BW1136" s="7"/>
    </row>
    <row r="1137" spans="5:75" x14ac:dyDescent="0.2"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AL1137" s="7"/>
      <c r="AQ1137" s="7"/>
      <c r="AR1137" s="7"/>
      <c r="AS1137" s="7"/>
      <c r="AT1137" s="7"/>
      <c r="AU1137" s="7"/>
      <c r="AV1137" s="7"/>
      <c r="AX1137" s="7"/>
      <c r="AY1137" s="7"/>
      <c r="AZ1137" s="7"/>
      <c r="BA1137" s="7"/>
      <c r="BB1137" s="7"/>
      <c r="BC1137" s="7"/>
      <c r="BD1137" s="7"/>
      <c r="BG1137" s="7"/>
      <c r="BH1137" s="7"/>
      <c r="BI1137" s="7"/>
      <c r="BJ1137" s="7"/>
      <c r="BK1137" s="7"/>
      <c r="BL1137" s="7"/>
      <c r="BM1137" s="7"/>
      <c r="BP1137" s="7"/>
      <c r="BQ1137" s="7"/>
      <c r="BR1137" s="7"/>
      <c r="BS1137" s="7"/>
      <c r="BT1137" s="7"/>
      <c r="BU1137" s="7"/>
      <c r="BV1137" s="7"/>
      <c r="BW1137" s="7"/>
    </row>
    <row r="1138" spans="5:75" x14ac:dyDescent="0.2"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AL1138" s="7"/>
      <c r="AQ1138" s="7"/>
      <c r="AR1138" s="7"/>
      <c r="AS1138" s="7"/>
      <c r="AT1138" s="7"/>
      <c r="AU1138" s="7"/>
      <c r="AV1138" s="7"/>
      <c r="AX1138" s="7"/>
      <c r="AY1138" s="7"/>
      <c r="AZ1138" s="7"/>
      <c r="BA1138" s="7"/>
      <c r="BB1138" s="7"/>
      <c r="BC1138" s="7"/>
      <c r="BD1138" s="7"/>
      <c r="BG1138" s="7"/>
      <c r="BH1138" s="7"/>
      <c r="BI1138" s="7"/>
      <c r="BJ1138" s="7"/>
      <c r="BK1138" s="7"/>
      <c r="BL1138" s="7"/>
      <c r="BM1138" s="7"/>
      <c r="BP1138" s="7"/>
      <c r="BQ1138" s="7"/>
      <c r="BR1138" s="7"/>
      <c r="BS1138" s="7"/>
      <c r="BT1138" s="7"/>
      <c r="BU1138" s="7"/>
      <c r="BV1138" s="7"/>
      <c r="BW1138" s="7"/>
    </row>
    <row r="1139" spans="5:75" x14ac:dyDescent="0.2"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AL1139" s="7"/>
      <c r="AQ1139" s="7"/>
      <c r="AR1139" s="7"/>
      <c r="AS1139" s="7"/>
      <c r="AT1139" s="7"/>
      <c r="AU1139" s="7"/>
      <c r="AV1139" s="7"/>
      <c r="AX1139" s="7"/>
      <c r="AY1139" s="7"/>
      <c r="AZ1139" s="7"/>
      <c r="BA1139" s="7"/>
      <c r="BB1139" s="7"/>
      <c r="BC1139" s="7"/>
      <c r="BD1139" s="7"/>
      <c r="BG1139" s="7"/>
      <c r="BH1139" s="7"/>
      <c r="BI1139" s="7"/>
      <c r="BJ1139" s="7"/>
      <c r="BK1139" s="7"/>
      <c r="BL1139" s="7"/>
      <c r="BM1139" s="7"/>
      <c r="BP1139" s="7"/>
      <c r="BQ1139" s="7"/>
      <c r="BR1139" s="7"/>
      <c r="BS1139" s="7"/>
      <c r="BT1139" s="7"/>
      <c r="BU1139" s="7"/>
      <c r="BV1139" s="7"/>
      <c r="BW1139" s="7"/>
    </row>
    <row r="1140" spans="5:75" x14ac:dyDescent="0.2"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AL1140" s="7"/>
      <c r="AQ1140" s="7"/>
      <c r="AR1140" s="7"/>
      <c r="AS1140" s="7"/>
      <c r="AT1140" s="7"/>
      <c r="AU1140" s="7"/>
      <c r="AV1140" s="7"/>
      <c r="AX1140" s="7"/>
      <c r="AY1140" s="7"/>
      <c r="AZ1140" s="7"/>
      <c r="BA1140" s="7"/>
      <c r="BB1140" s="7"/>
      <c r="BC1140" s="7"/>
      <c r="BD1140" s="7"/>
      <c r="BG1140" s="7"/>
      <c r="BH1140" s="7"/>
      <c r="BI1140" s="7"/>
      <c r="BJ1140" s="7"/>
      <c r="BK1140" s="7"/>
      <c r="BL1140" s="7"/>
      <c r="BM1140" s="7"/>
      <c r="BP1140" s="7"/>
      <c r="BQ1140" s="7"/>
      <c r="BR1140" s="7"/>
      <c r="BS1140" s="7"/>
      <c r="BT1140" s="7"/>
      <c r="BU1140" s="7"/>
      <c r="BV1140" s="7"/>
      <c r="BW1140" s="7"/>
    </row>
    <row r="1141" spans="5:75" x14ac:dyDescent="0.2"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AL1141" s="7"/>
      <c r="AQ1141" s="7"/>
      <c r="AR1141" s="7"/>
      <c r="AS1141" s="7"/>
      <c r="AT1141" s="7"/>
      <c r="AU1141" s="7"/>
      <c r="AV1141" s="7"/>
      <c r="AX1141" s="7"/>
      <c r="AY1141" s="7"/>
      <c r="AZ1141" s="7"/>
      <c r="BA1141" s="7"/>
      <c r="BB1141" s="7"/>
      <c r="BC1141" s="7"/>
      <c r="BD1141" s="7"/>
      <c r="BG1141" s="7"/>
      <c r="BH1141" s="7"/>
      <c r="BI1141" s="7"/>
      <c r="BJ1141" s="7"/>
      <c r="BK1141" s="7"/>
      <c r="BL1141" s="7"/>
      <c r="BM1141" s="7"/>
      <c r="BP1141" s="7"/>
      <c r="BQ1141" s="7"/>
      <c r="BR1141" s="7"/>
      <c r="BS1141" s="7"/>
      <c r="BT1141" s="7"/>
      <c r="BU1141" s="7"/>
      <c r="BV1141" s="7"/>
      <c r="BW1141" s="7"/>
    </row>
    <row r="1142" spans="5:75" x14ac:dyDescent="0.2"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AL1142" s="7"/>
      <c r="AQ1142" s="7"/>
      <c r="AR1142" s="7"/>
      <c r="AS1142" s="7"/>
      <c r="AT1142" s="7"/>
      <c r="AU1142" s="7"/>
      <c r="AV1142" s="7"/>
      <c r="AX1142" s="7"/>
      <c r="AY1142" s="7"/>
      <c r="AZ1142" s="7"/>
      <c r="BA1142" s="7"/>
      <c r="BB1142" s="7"/>
      <c r="BC1142" s="7"/>
      <c r="BD1142" s="7"/>
      <c r="BG1142" s="7"/>
      <c r="BH1142" s="7"/>
      <c r="BI1142" s="7"/>
      <c r="BJ1142" s="7"/>
      <c r="BK1142" s="7"/>
      <c r="BL1142" s="7"/>
      <c r="BM1142" s="7"/>
      <c r="BP1142" s="7"/>
      <c r="BQ1142" s="7"/>
      <c r="BR1142" s="7"/>
      <c r="BS1142" s="7"/>
      <c r="BT1142" s="7"/>
      <c r="BU1142" s="7"/>
      <c r="BV1142" s="7"/>
      <c r="BW1142" s="7"/>
    </row>
    <row r="1143" spans="5:75" x14ac:dyDescent="0.2"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AL1143" s="7"/>
      <c r="AQ1143" s="7"/>
      <c r="AR1143" s="7"/>
      <c r="AS1143" s="7"/>
      <c r="AT1143" s="7"/>
      <c r="AU1143" s="7"/>
      <c r="AV1143" s="7"/>
      <c r="AX1143" s="7"/>
      <c r="AY1143" s="7"/>
      <c r="AZ1143" s="7"/>
      <c r="BA1143" s="7"/>
      <c r="BB1143" s="7"/>
      <c r="BC1143" s="7"/>
      <c r="BD1143" s="7"/>
      <c r="BG1143" s="7"/>
      <c r="BH1143" s="7"/>
      <c r="BI1143" s="7"/>
      <c r="BJ1143" s="7"/>
      <c r="BK1143" s="7"/>
      <c r="BL1143" s="7"/>
      <c r="BM1143" s="7"/>
      <c r="BP1143" s="7"/>
      <c r="BQ1143" s="7"/>
      <c r="BR1143" s="7"/>
      <c r="BS1143" s="7"/>
      <c r="BT1143" s="7"/>
      <c r="BU1143" s="7"/>
      <c r="BV1143" s="7"/>
      <c r="BW1143" s="7"/>
    </row>
    <row r="1144" spans="5:75" x14ac:dyDescent="0.2"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AL1144" s="7"/>
      <c r="AQ1144" s="7"/>
      <c r="AR1144" s="7"/>
      <c r="AS1144" s="7"/>
      <c r="AT1144" s="7"/>
      <c r="AU1144" s="7"/>
      <c r="AV1144" s="7"/>
      <c r="AX1144" s="7"/>
      <c r="AY1144" s="7"/>
      <c r="AZ1144" s="7"/>
      <c r="BA1144" s="7"/>
      <c r="BB1144" s="7"/>
      <c r="BC1144" s="7"/>
      <c r="BD1144" s="7"/>
      <c r="BG1144" s="7"/>
      <c r="BH1144" s="7"/>
      <c r="BI1144" s="7"/>
      <c r="BJ1144" s="7"/>
      <c r="BK1144" s="7"/>
      <c r="BL1144" s="7"/>
      <c r="BM1144" s="7"/>
      <c r="BP1144" s="7"/>
      <c r="BQ1144" s="7"/>
      <c r="BR1144" s="7"/>
      <c r="BS1144" s="7"/>
      <c r="BT1144" s="7"/>
      <c r="BU1144" s="7"/>
      <c r="BV1144" s="7"/>
      <c r="BW1144" s="7"/>
    </row>
    <row r="1145" spans="5:75" x14ac:dyDescent="0.2"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AL1145" s="7"/>
      <c r="AQ1145" s="7"/>
      <c r="AR1145" s="7"/>
      <c r="AS1145" s="7"/>
      <c r="AT1145" s="7"/>
      <c r="AU1145" s="7"/>
      <c r="AV1145" s="7"/>
      <c r="AX1145" s="7"/>
      <c r="AY1145" s="7"/>
      <c r="AZ1145" s="7"/>
      <c r="BA1145" s="7"/>
      <c r="BB1145" s="7"/>
      <c r="BC1145" s="7"/>
      <c r="BD1145" s="7"/>
      <c r="BG1145" s="7"/>
      <c r="BH1145" s="7"/>
      <c r="BI1145" s="7"/>
      <c r="BJ1145" s="7"/>
      <c r="BK1145" s="7"/>
      <c r="BL1145" s="7"/>
      <c r="BM1145" s="7"/>
      <c r="BP1145" s="7"/>
      <c r="BQ1145" s="7"/>
      <c r="BR1145" s="7"/>
      <c r="BS1145" s="7"/>
      <c r="BT1145" s="7"/>
      <c r="BU1145" s="7"/>
      <c r="BV1145" s="7"/>
      <c r="BW1145" s="7"/>
    </row>
    <row r="1146" spans="5:75" x14ac:dyDescent="0.2"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AL1146" s="7"/>
      <c r="AQ1146" s="7"/>
      <c r="AR1146" s="7"/>
      <c r="AS1146" s="7"/>
      <c r="AT1146" s="7"/>
      <c r="AU1146" s="7"/>
      <c r="AV1146" s="7"/>
      <c r="AX1146" s="7"/>
      <c r="AY1146" s="7"/>
      <c r="AZ1146" s="7"/>
      <c r="BA1146" s="7"/>
      <c r="BB1146" s="7"/>
      <c r="BC1146" s="7"/>
      <c r="BD1146" s="7"/>
      <c r="BG1146" s="7"/>
      <c r="BH1146" s="7"/>
      <c r="BI1146" s="7"/>
      <c r="BJ1146" s="7"/>
      <c r="BK1146" s="7"/>
      <c r="BL1146" s="7"/>
      <c r="BM1146" s="7"/>
      <c r="BP1146" s="7"/>
      <c r="BQ1146" s="7"/>
      <c r="BR1146" s="7"/>
      <c r="BS1146" s="7"/>
      <c r="BT1146" s="7"/>
      <c r="BU1146" s="7"/>
      <c r="BV1146" s="7"/>
      <c r="BW1146" s="7"/>
    </row>
    <row r="1147" spans="5:75" x14ac:dyDescent="0.2"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AL1147" s="7"/>
      <c r="AQ1147" s="7"/>
      <c r="AR1147" s="7"/>
      <c r="AS1147" s="7"/>
      <c r="AT1147" s="7"/>
      <c r="AU1147" s="7"/>
      <c r="AV1147" s="7"/>
      <c r="AX1147" s="7"/>
      <c r="AY1147" s="7"/>
      <c r="AZ1147" s="7"/>
      <c r="BA1147" s="7"/>
      <c r="BB1147" s="7"/>
      <c r="BC1147" s="7"/>
      <c r="BD1147" s="7"/>
      <c r="BG1147" s="7"/>
      <c r="BH1147" s="7"/>
      <c r="BI1147" s="7"/>
      <c r="BJ1147" s="7"/>
      <c r="BK1147" s="7"/>
      <c r="BL1147" s="7"/>
      <c r="BM1147" s="7"/>
      <c r="BP1147" s="7"/>
      <c r="BQ1147" s="7"/>
      <c r="BR1147" s="7"/>
      <c r="BS1147" s="7"/>
      <c r="BT1147" s="7"/>
      <c r="BU1147" s="7"/>
      <c r="BV1147" s="7"/>
      <c r="BW1147" s="7"/>
    </row>
    <row r="1148" spans="5:75" x14ac:dyDescent="0.2"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AL1148" s="7"/>
      <c r="AQ1148" s="7"/>
      <c r="AR1148" s="7"/>
      <c r="AS1148" s="7"/>
      <c r="AT1148" s="7"/>
      <c r="AU1148" s="7"/>
      <c r="AV1148" s="7"/>
      <c r="AX1148" s="7"/>
      <c r="AY1148" s="7"/>
      <c r="AZ1148" s="7"/>
      <c r="BA1148" s="7"/>
      <c r="BB1148" s="7"/>
      <c r="BC1148" s="7"/>
      <c r="BD1148" s="7"/>
      <c r="BG1148" s="7"/>
      <c r="BH1148" s="7"/>
      <c r="BI1148" s="7"/>
      <c r="BJ1148" s="7"/>
      <c r="BK1148" s="7"/>
      <c r="BL1148" s="7"/>
      <c r="BM1148" s="7"/>
      <c r="BP1148" s="7"/>
      <c r="BQ1148" s="7"/>
      <c r="BR1148" s="7"/>
      <c r="BS1148" s="7"/>
      <c r="BT1148" s="7"/>
      <c r="BU1148" s="7"/>
      <c r="BV1148" s="7"/>
      <c r="BW1148" s="7"/>
    </row>
    <row r="1149" spans="5:75" x14ac:dyDescent="0.2"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AL1149" s="7"/>
      <c r="AQ1149" s="7"/>
      <c r="AR1149" s="7"/>
      <c r="AS1149" s="7"/>
      <c r="AT1149" s="7"/>
      <c r="AU1149" s="7"/>
      <c r="AV1149" s="7"/>
      <c r="AX1149" s="7"/>
      <c r="AY1149" s="7"/>
      <c r="AZ1149" s="7"/>
      <c r="BA1149" s="7"/>
      <c r="BB1149" s="7"/>
      <c r="BC1149" s="7"/>
      <c r="BD1149" s="7"/>
      <c r="BG1149" s="7"/>
      <c r="BH1149" s="7"/>
      <c r="BI1149" s="7"/>
      <c r="BJ1149" s="7"/>
      <c r="BK1149" s="7"/>
      <c r="BL1149" s="7"/>
      <c r="BM1149" s="7"/>
      <c r="BP1149" s="7"/>
      <c r="BQ1149" s="7"/>
      <c r="BR1149" s="7"/>
      <c r="BS1149" s="7"/>
      <c r="BT1149" s="7"/>
      <c r="BU1149" s="7"/>
      <c r="BV1149" s="7"/>
      <c r="BW1149" s="7"/>
    </row>
    <row r="1150" spans="5:75" x14ac:dyDescent="0.2"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AL1150" s="7"/>
      <c r="AQ1150" s="7"/>
      <c r="AR1150" s="7"/>
      <c r="AS1150" s="7"/>
      <c r="AT1150" s="7"/>
      <c r="AU1150" s="7"/>
      <c r="AV1150" s="7"/>
      <c r="AX1150" s="7"/>
      <c r="AY1150" s="7"/>
      <c r="AZ1150" s="7"/>
      <c r="BA1150" s="7"/>
      <c r="BB1150" s="7"/>
      <c r="BC1150" s="7"/>
      <c r="BD1150" s="7"/>
      <c r="BG1150" s="7"/>
      <c r="BH1150" s="7"/>
      <c r="BI1150" s="7"/>
      <c r="BJ1150" s="7"/>
      <c r="BK1150" s="7"/>
      <c r="BL1150" s="7"/>
      <c r="BM1150" s="7"/>
      <c r="BP1150" s="7"/>
      <c r="BQ1150" s="7"/>
      <c r="BR1150" s="7"/>
      <c r="BS1150" s="7"/>
      <c r="BT1150" s="7"/>
      <c r="BU1150" s="7"/>
      <c r="BV1150" s="7"/>
      <c r="BW1150" s="7"/>
    </row>
    <row r="1151" spans="5:75" x14ac:dyDescent="0.2"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AL1151" s="7"/>
      <c r="AQ1151" s="7"/>
      <c r="AR1151" s="7"/>
      <c r="AS1151" s="7"/>
      <c r="AT1151" s="7"/>
      <c r="AU1151" s="7"/>
      <c r="AV1151" s="7"/>
      <c r="AX1151" s="7"/>
      <c r="AY1151" s="7"/>
      <c r="AZ1151" s="7"/>
      <c r="BA1151" s="7"/>
      <c r="BB1151" s="7"/>
      <c r="BC1151" s="7"/>
      <c r="BD1151" s="7"/>
      <c r="BG1151" s="7"/>
      <c r="BH1151" s="7"/>
      <c r="BI1151" s="7"/>
      <c r="BJ1151" s="7"/>
      <c r="BK1151" s="7"/>
      <c r="BL1151" s="7"/>
      <c r="BM1151" s="7"/>
      <c r="BP1151" s="7"/>
      <c r="BQ1151" s="7"/>
      <c r="BR1151" s="7"/>
      <c r="BS1151" s="7"/>
      <c r="BT1151" s="7"/>
      <c r="BU1151" s="7"/>
      <c r="BV1151" s="7"/>
      <c r="BW1151" s="7"/>
    </row>
    <row r="1152" spans="5:75" x14ac:dyDescent="0.2"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AL1152" s="7"/>
      <c r="AQ1152" s="7"/>
      <c r="AR1152" s="7"/>
      <c r="AS1152" s="7"/>
      <c r="AT1152" s="7"/>
      <c r="AU1152" s="7"/>
      <c r="AV1152" s="7"/>
      <c r="AX1152" s="7"/>
      <c r="AY1152" s="7"/>
      <c r="AZ1152" s="7"/>
      <c r="BA1152" s="7"/>
      <c r="BB1152" s="7"/>
      <c r="BC1152" s="7"/>
      <c r="BD1152" s="7"/>
      <c r="BG1152" s="7"/>
      <c r="BH1152" s="7"/>
      <c r="BI1152" s="7"/>
      <c r="BJ1152" s="7"/>
      <c r="BK1152" s="7"/>
      <c r="BL1152" s="7"/>
      <c r="BM1152" s="7"/>
      <c r="BP1152" s="7"/>
      <c r="BQ1152" s="7"/>
      <c r="BR1152" s="7"/>
      <c r="BS1152" s="7"/>
      <c r="BT1152" s="7"/>
      <c r="BU1152" s="7"/>
      <c r="BV1152" s="7"/>
      <c r="BW1152" s="7"/>
    </row>
    <row r="1153" spans="5:75" x14ac:dyDescent="0.2"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AL1153" s="7"/>
      <c r="AQ1153" s="7"/>
      <c r="AR1153" s="7"/>
      <c r="AS1153" s="7"/>
      <c r="AT1153" s="7"/>
      <c r="AU1153" s="7"/>
      <c r="AV1153" s="7"/>
      <c r="AX1153" s="7"/>
      <c r="AY1153" s="7"/>
      <c r="AZ1153" s="7"/>
      <c r="BA1153" s="7"/>
      <c r="BB1153" s="7"/>
      <c r="BC1153" s="7"/>
      <c r="BD1153" s="7"/>
      <c r="BG1153" s="7"/>
      <c r="BH1153" s="7"/>
      <c r="BI1153" s="7"/>
      <c r="BJ1153" s="7"/>
      <c r="BK1153" s="7"/>
      <c r="BL1153" s="7"/>
      <c r="BM1153" s="7"/>
      <c r="BP1153" s="7"/>
      <c r="BQ1153" s="7"/>
      <c r="BR1153" s="7"/>
      <c r="BS1153" s="7"/>
      <c r="BT1153" s="7"/>
      <c r="BU1153" s="7"/>
      <c r="BV1153" s="7"/>
      <c r="BW1153" s="7"/>
    </row>
    <row r="1154" spans="5:75" x14ac:dyDescent="0.2"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AL1154" s="7"/>
      <c r="AQ1154" s="7"/>
      <c r="AR1154" s="7"/>
      <c r="AS1154" s="7"/>
      <c r="AT1154" s="7"/>
      <c r="AU1154" s="7"/>
      <c r="AV1154" s="7"/>
      <c r="AX1154" s="7"/>
      <c r="AY1154" s="7"/>
      <c r="AZ1154" s="7"/>
      <c r="BA1154" s="7"/>
      <c r="BB1154" s="7"/>
      <c r="BC1154" s="7"/>
      <c r="BD1154" s="7"/>
      <c r="BG1154" s="7"/>
      <c r="BH1154" s="7"/>
      <c r="BI1154" s="7"/>
      <c r="BJ1154" s="7"/>
      <c r="BK1154" s="7"/>
      <c r="BL1154" s="7"/>
      <c r="BM1154" s="7"/>
      <c r="BP1154" s="7"/>
      <c r="BQ1154" s="7"/>
      <c r="BR1154" s="7"/>
      <c r="BS1154" s="7"/>
      <c r="BT1154" s="7"/>
      <c r="BU1154" s="7"/>
      <c r="BV1154" s="7"/>
      <c r="BW1154" s="7"/>
    </row>
    <row r="1155" spans="5:75" x14ac:dyDescent="0.2"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AL1155" s="7"/>
      <c r="AQ1155" s="7"/>
      <c r="AR1155" s="7"/>
      <c r="AS1155" s="7"/>
      <c r="AT1155" s="7"/>
      <c r="AU1155" s="7"/>
      <c r="AV1155" s="7"/>
      <c r="AX1155" s="7"/>
      <c r="AY1155" s="7"/>
      <c r="AZ1155" s="7"/>
      <c r="BA1155" s="7"/>
      <c r="BB1155" s="7"/>
      <c r="BC1155" s="7"/>
      <c r="BD1155" s="7"/>
      <c r="BG1155" s="7"/>
      <c r="BH1155" s="7"/>
      <c r="BI1155" s="7"/>
      <c r="BJ1155" s="7"/>
      <c r="BK1155" s="7"/>
      <c r="BL1155" s="7"/>
      <c r="BM1155" s="7"/>
      <c r="BP1155" s="7"/>
      <c r="BQ1155" s="7"/>
      <c r="BR1155" s="7"/>
      <c r="BS1155" s="7"/>
      <c r="BT1155" s="7"/>
      <c r="BU1155" s="7"/>
      <c r="BV1155" s="7"/>
      <c r="BW1155" s="7"/>
    </row>
    <row r="1156" spans="5:75" x14ac:dyDescent="0.2"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AL1156" s="7"/>
      <c r="AQ1156" s="7"/>
      <c r="AR1156" s="7"/>
      <c r="AS1156" s="7"/>
      <c r="AT1156" s="7"/>
      <c r="AU1156" s="7"/>
      <c r="AV1156" s="7"/>
      <c r="AX1156" s="7"/>
      <c r="AY1156" s="7"/>
      <c r="AZ1156" s="7"/>
      <c r="BA1156" s="7"/>
      <c r="BB1156" s="7"/>
      <c r="BC1156" s="7"/>
      <c r="BD1156" s="7"/>
      <c r="BG1156" s="7"/>
      <c r="BH1156" s="7"/>
      <c r="BI1156" s="7"/>
      <c r="BJ1156" s="7"/>
      <c r="BK1156" s="7"/>
      <c r="BL1156" s="7"/>
      <c r="BM1156" s="7"/>
      <c r="BP1156" s="7"/>
      <c r="BQ1156" s="7"/>
      <c r="BR1156" s="7"/>
      <c r="BS1156" s="7"/>
      <c r="BT1156" s="7"/>
      <c r="BU1156" s="7"/>
      <c r="BV1156" s="7"/>
      <c r="BW1156" s="7"/>
    </row>
    <row r="1157" spans="5:75" x14ac:dyDescent="0.2"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AL1157" s="7"/>
      <c r="AQ1157" s="7"/>
      <c r="AR1157" s="7"/>
      <c r="AS1157" s="7"/>
      <c r="AT1157" s="7"/>
      <c r="AU1157" s="7"/>
      <c r="AV1157" s="7"/>
      <c r="AX1157" s="7"/>
      <c r="AY1157" s="7"/>
      <c r="AZ1157" s="7"/>
      <c r="BA1157" s="7"/>
      <c r="BB1157" s="7"/>
      <c r="BC1157" s="7"/>
      <c r="BD1157" s="7"/>
      <c r="BG1157" s="7"/>
      <c r="BH1157" s="7"/>
      <c r="BI1157" s="7"/>
      <c r="BJ1157" s="7"/>
      <c r="BK1157" s="7"/>
      <c r="BL1157" s="7"/>
      <c r="BM1157" s="7"/>
      <c r="BP1157" s="7"/>
      <c r="BQ1157" s="7"/>
      <c r="BR1157" s="7"/>
      <c r="BS1157" s="7"/>
      <c r="BT1157" s="7"/>
      <c r="BU1157" s="7"/>
      <c r="BV1157" s="7"/>
      <c r="BW1157" s="7"/>
    </row>
    <row r="1158" spans="5:75" x14ac:dyDescent="0.2"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AL1158" s="7"/>
      <c r="AQ1158" s="7"/>
      <c r="AR1158" s="7"/>
      <c r="AS1158" s="7"/>
      <c r="AT1158" s="7"/>
      <c r="AU1158" s="7"/>
      <c r="AV1158" s="7"/>
      <c r="AX1158" s="7"/>
      <c r="AY1158" s="7"/>
      <c r="AZ1158" s="7"/>
      <c r="BA1158" s="7"/>
      <c r="BB1158" s="7"/>
      <c r="BC1158" s="7"/>
      <c r="BD1158" s="7"/>
      <c r="BG1158" s="7"/>
      <c r="BH1158" s="7"/>
      <c r="BI1158" s="7"/>
      <c r="BJ1158" s="7"/>
      <c r="BK1158" s="7"/>
      <c r="BL1158" s="7"/>
      <c r="BM1158" s="7"/>
      <c r="BP1158" s="7"/>
      <c r="BQ1158" s="7"/>
      <c r="BR1158" s="7"/>
      <c r="BS1158" s="7"/>
      <c r="BT1158" s="7"/>
      <c r="BU1158" s="7"/>
      <c r="BV1158" s="7"/>
      <c r="BW1158" s="7"/>
    </row>
    <row r="1159" spans="5:75" x14ac:dyDescent="0.2"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AL1159" s="7"/>
      <c r="AQ1159" s="7"/>
      <c r="AR1159" s="7"/>
      <c r="AS1159" s="7"/>
      <c r="AT1159" s="7"/>
      <c r="AU1159" s="7"/>
      <c r="AV1159" s="7"/>
      <c r="AX1159" s="7"/>
      <c r="AY1159" s="7"/>
      <c r="AZ1159" s="7"/>
      <c r="BA1159" s="7"/>
      <c r="BB1159" s="7"/>
      <c r="BC1159" s="7"/>
      <c r="BD1159" s="7"/>
      <c r="BG1159" s="7"/>
      <c r="BH1159" s="7"/>
      <c r="BI1159" s="7"/>
      <c r="BJ1159" s="7"/>
      <c r="BK1159" s="7"/>
      <c r="BL1159" s="7"/>
      <c r="BM1159" s="7"/>
      <c r="BP1159" s="7"/>
      <c r="BQ1159" s="7"/>
      <c r="BR1159" s="7"/>
      <c r="BS1159" s="7"/>
      <c r="BT1159" s="7"/>
      <c r="BU1159" s="7"/>
      <c r="BV1159" s="7"/>
      <c r="BW1159" s="7"/>
    </row>
    <row r="1160" spans="5:75" x14ac:dyDescent="0.2"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AL1160" s="7"/>
      <c r="AQ1160" s="7"/>
      <c r="AR1160" s="7"/>
      <c r="AS1160" s="7"/>
      <c r="AT1160" s="7"/>
      <c r="AU1160" s="7"/>
      <c r="AV1160" s="7"/>
      <c r="AX1160" s="7"/>
      <c r="AY1160" s="7"/>
      <c r="AZ1160" s="7"/>
      <c r="BA1160" s="7"/>
      <c r="BB1160" s="7"/>
      <c r="BC1160" s="7"/>
      <c r="BD1160" s="7"/>
      <c r="BG1160" s="7"/>
      <c r="BH1160" s="7"/>
      <c r="BI1160" s="7"/>
      <c r="BJ1160" s="7"/>
      <c r="BK1160" s="7"/>
      <c r="BL1160" s="7"/>
      <c r="BM1160" s="7"/>
      <c r="BP1160" s="7"/>
      <c r="BQ1160" s="7"/>
      <c r="BR1160" s="7"/>
      <c r="BS1160" s="7"/>
      <c r="BT1160" s="7"/>
      <c r="BU1160" s="7"/>
      <c r="BV1160" s="7"/>
      <c r="BW1160" s="7"/>
    </row>
    <row r="1161" spans="5:75" x14ac:dyDescent="0.2"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AL1161" s="7"/>
      <c r="AQ1161" s="7"/>
      <c r="AR1161" s="7"/>
      <c r="AS1161" s="7"/>
      <c r="AT1161" s="7"/>
      <c r="AU1161" s="7"/>
      <c r="AV1161" s="7"/>
      <c r="AX1161" s="7"/>
      <c r="AY1161" s="7"/>
      <c r="AZ1161" s="7"/>
      <c r="BA1161" s="7"/>
      <c r="BB1161" s="7"/>
      <c r="BC1161" s="7"/>
      <c r="BD1161" s="7"/>
      <c r="BG1161" s="7"/>
      <c r="BH1161" s="7"/>
      <c r="BI1161" s="7"/>
      <c r="BJ1161" s="7"/>
      <c r="BK1161" s="7"/>
      <c r="BL1161" s="7"/>
      <c r="BM1161" s="7"/>
      <c r="BP1161" s="7"/>
      <c r="BQ1161" s="7"/>
      <c r="BR1161" s="7"/>
      <c r="BS1161" s="7"/>
      <c r="BT1161" s="7"/>
      <c r="BU1161" s="7"/>
      <c r="BV1161" s="7"/>
      <c r="BW1161" s="7"/>
    </row>
    <row r="1162" spans="5:75" x14ac:dyDescent="0.2"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AL1162" s="7"/>
      <c r="AQ1162" s="7"/>
      <c r="AR1162" s="7"/>
      <c r="AS1162" s="7"/>
      <c r="AT1162" s="7"/>
      <c r="AU1162" s="7"/>
      <c r="AV1162" s="7"/>
      <c r="AX1162" s="7"/>
      <c r="AY1162" s="7"/>
      <c r="AZ1162" s="7"/>
      <c r="BA1162" s="7"/>
      <c r="BB1162" s="7"/>
      <c r="BC1162" s="7"/>
      <c r="BD1162" s="7"/>
      <c r="BG1162" s="7"/>
      <c r="BH1162" s="7"/>
      <c r="BI1162" s="7"/>
      <c r="BJ1162" s="7"/>
      <c r="BK1162" s="7"/>
      <c r="BL1162" s="7"/>
      <c r="BM1162" s="7"/>
      <c r="BP1162" s="7"/>
      <c r="BQ1162" s="7"/>
      <c r="BR1162" s="7"/>
      <c r="BS1162" s="7"/>
      <c r="BT1162" s="7"/>
      <c r="BU1162" s="7"/>
      <c r="BV1162" s="7"/>
      <c r="BW1162" s="7"/>
    </row>
    <row r="1163" spans="5:75" x14ac:dyDescent="0.2"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AL1163" s="7"/>
      <c r="AQ1163" s="7"/>
      <c r="AR1163" s="7"/>
      <c r="AS1163" s="7"/>
      <c r="AT1163" s="7"/>
      <c r="AU1163" s="7"/>
      <c r="AV1163" s="7"/>
      <c r="AX1163" s="7"/>
      <c r="AY1163" s="7"/>
      <c r="AZ1163" s="7"/>
      <c r="BA1163" s="7"/>
      <c r="BB1163" s="7"/>
      <c r="BC1163" s="7"/>
      <c r="BD1163" s="7"/>
      <c r="BG1163" s="7"/>
      <c r="BH1163" s="7"/>
      <c r="BI1163" s="7"/>
      <c r="BJ1163" s="7"/>
      <c r="BK1163" s="7"/>
      <c r="BL1163" s="7"/>
      <c r="BM1163" s="7"/>
      <c r="BP1163" s="7"/>
      <c r="BQ1163" s="7"/>
      <c r="BR1163" s="7"/>
      <c r="BS1163" s="7"/>
      <c r="BT1163" s="7"/>
      <c r="BU1163" s="7"/>
      <c r="BV1163" s="7"/>
      <c r="BW1163" s="7"/>
    </row>
    <row r="1164" spans="5:75" x14ac:dyDescent="0.2"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AL1164" s="7"/>
      <c r="AQ1164" s="7"/>
      <c r="AR1164" s="7"/>
      <c r="AS1164" s="7"/>
      <c r="AT1164" s="7"/>
      <c r="AU1164" s="7"/>
      <c r="AV1164" s="7"/>
      <c r="AX1164" s="7"/>
      <c r="AY1164" s="7"/>
      <c r="AZ1164" s="7"/>
      <c r="BA1164" s="7"/>
      <c r="BB1164" s="7"/>
      <c r="BC1164" s="7"/>
      <c r="BD1164" s="7"/>
      <c r="BG1164" s="7"/>
      <c r="BH1164" s="7"/>
      <c r="BI1164" s="7"/>
      <c r="BJ1164" s="7"/>
      <c r="BK1164" s="7"/>
      <c r="BL1164" s="7"/>
      <c r="BM1164" s="7"/>
      <c r="BP1164" s="7"/>
      <c r="BQ1164" s="7"/>
      <c r="BR1164" s="7"/>
      <c r="BS1164" s="7"/>
      <c r="BT1164" s="7"/>
      <c r="BU1164" s="7"/>
      <c r="BV1164" s="7"/>
      <c r="BW1164" s="7"/>
    </row>
    <row r="1165" spans="5:75" x14ac:dyDescent="0.2"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AL1165" s="7"/>
      <c r="AQ1165" s="7"/>
      <c r="AR1165" s="7"/>
      <c r="AS1165" s="7"/>
      <c r="AT1165" s="7"/>
      <c r="AU1165" s="7"/>
      <c r="AV1165" s="7"/>
      <c r="AX1165" s="7"/>
      <c r="AY1165" s="7"/>
      <c r="AZ1165" s="7"/>
      <c r="BA1165" s="7"/>
      <c r="BB1165" s="7"/>
      <c r="BC1165" s="7"/>
      <c r="BD1165" s="7"/>
      <c r="BG1165" s="7"/>
      <c r="BH1165" s="7"/>
      <c r="BI1165" s="7"/>
      <c r="BJ1165" s="7"/>
      <c r="BK1165" s="7"/>
      <c r="BL1165" s="7"/>
      <c r="BM1165" s="7"/>
      <c r="BP1165" s="7"/>
      <c r="BQ1165" s="7"/>
      <c r="BR1165" s="7"/>
      <c r="BS1165" s="7"/>
      <c r="BT1165" s="7"/>
      <c r="BU1165" s="7"/>
      <c r="BV1165" s="7"/>
      <c r="BW1165" s="7"/>
    </row>
    <row r="1166" spans="5:75" x14ac:dyDescent="0.2"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AL1166" s="7"/>
      <c r="AQ1166" s="7"/>
      <c r="AR1166" s="7"/>
      <c r="AS1166" s="7"/>
      <c r="AT1166" s="7"/>
      <c r="AU1166" s="7"/>
      <c r="AV1166" s="7"/>
      <c r="AX1166" s="7"/>
      <c r="AY1166" s="7"/>
      <c r="AZ1166" s="7"/>
      <c r="BA1166" s="7"/>
      <c r="BB1166" s="7"/>
      <c r="BC1166" s="7"/>
      <c r="BD1166" s="7"/>
      <c r="BG1166" s="7"/>
      <c r="BH1166" s="7"/>
      <c r="BI1166" s="7"/>
      <c r="BJ1166" s="7"/>
      <c r="BK1166" s="7"/>
      <c r="BL1166" s="7"/>
      <c r="BM1166" s="7"/>
      <c r="BP1166" s="7"/>
      <c r="BQ1166" s="7"/>
      <c r="BR1166" s="7"/>
      <c r="BS1166" s="7"/>
      <c r="BT1166" s="7"/>
      <c r="BU1166" s="7"/>
      <c r="BV1166" s="7"/>
      <c r="BW1166" s="7"/>
    </row>
    <row r="1167" spans="5:75" x14ac:dyDescent="0.2"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AL1167" s="7"/>
      <c r="AQ1167" s="7"/>
      <c r="AR1167" s="7"/>
      <c r="AS1167" s="7"/>
      <c r="AT1167" s="7"/>
      <c r="AU1167" s="7"/>
      <c r="AV1167" s="7"/>
      <c r="AX1167" s="7"/>
      <c r="AY1167" s="7"/>
      <c r="AZ1167" s="7"/>
      <c r="BA1167" s="7"/>
      <c r="BB1167" s="7"/>
      <c r="BC1167" s="7"/>
      <c r="BD1167" s="7"/>
      <c r="BG1167" s="7"/>
      <c r="BH1167" s="7"/>
      <c r="BI1167" s="7"/>
      <c r="BJ1167" s="7"/>
      <c r="BK1167" s="7"/>
      <c r="BL1167" s="7"/>
      <c r="BM1167" s="7"/>
      <c r="BP1167" s="7"/>
      <c r="BQ1167" s="7"/>
      <c r="BR1167" s="7"/>
      <c r="BS1167" s="7"/>
      <c r="BT1167" s="7"/>
      <c r="BU1167" s="7"/>
      <c r="BV1167" s="7"/>
      <c r="BW1167" s="7"/>
    </row>
    <row r="1168" spans="5:75" x14ac:dyDescent="0.2"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AL1168" s="7"/>
      <c r="AQ1168" s="7"/>
      <c r="AR1168" s="7"/>
      <c r="AS1168" s="7"/>
      <c r="AT1168" s="7"/>
      <c r="AU1168" s="7"/>
      <c r="AV1168" s="7"/>
      <c r="AX1168" s="7"/>
      <c r="AY1168" s="7"/>
      <c r="AZ1168" s="7"/>
      <c r="BA1168" s="7"/>
      <c r="BB1168" s="7"/>
      <c r="BC1168" s="7"/>
      <c r="BD1168" s="7"/>
      <c r="BG1168" s="7"/>
      <c r="BH1168" s="7"/>
      <c r="BI1168" s="7"/>
      <c r="BJ1168" s="7"/>
      <c r="BK1168" s="7"/>
      <c r="BL1168" s="7"/>
      <c r="BM1168" s="7"/>
      <c r="BP1168" s="7"/>
      <c r="BQ1168" s="7"/>
      <c r="BR1168" s="7"/>
      <c r="BS1168" s="7"/>
      <c r="BT1168" s="7"/>
      <c r="BU1168" s="7"/>
      <c r="BV1168" s="7"/>
      <c r="BW1168" s="7"/>
    </row>
    <row r="1169" spans="5:75" x14ac:dyDescent="0.2"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AL1169" s="7"/>
      <c r="AQ1169" s="7"/>
      <c r="AR1169" s="7"/>
      <c r="AS1169" s="7"/>
      <c r="AT1169" s="7"/>
      <c r="AU1169" s="7"/>
      <c r="AV1169" s="7"/>
      <c r="AX1169" s="7"/>
      <c r="AY1169" s="7"/>
      <c r="AZ1169" s="7"/>
      <c r="BA1169" s="7"/>
      <c r="BB1169" s="7"/>
      <c r="BC1169" s="7"/>
      <c r="BD1169" s="7"/>
      <c r="BG1169" s="7"/>
      <c r="BH1169" s="7"/>
      <c r="BI1169" s="7"/>
      <c r="BJ1169" s="7"/>
      <c r="BK1169" s="7"/>
      <c r="BL1169" s="7"/>
      <c r="BM1169" s="7"/>
      <c r="BP1169" s="7"/>
      <c r="BQ1169" s="7"/>
      <c r="BR1169" s="7"/>
      <c r="BS1169" s="7"/>
      <c r="BT1169" s="7"/>
      <c r="BU1169" s="7"/>
      <c r="BV1169" s="7"/>
      <c r="BW1169" s="7"/>
    </row>
    <row r="1170" spans="5:75" x14ac:dyDescent="0.2"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AL1170" s="7"/>
      <c r="AQ1170" s="7"/>
      <c r="AR1170" s="7"/>
      <c r="AS1170" s="7"/>
      <c r="AT1170" s="7"/>
      <c r="AU1170" s="7"/>
      <c r="AV1170" s="7"/>
      <c r="AX1170" s="7"/>
      <c r="AY1170" s="7"/>
      <c r="AZ1170" s="7"/>
      <c r="BA1170" s="7"/>
      <c r="BB1170" s="7"/>
      <c r="BC1170" s="7"/>
      <c r="BD1170" s="7"/>
      <c r="BG1170" s="7"/>
      <c r="BH1170" s="7"/>
      <c r="BI1170" s="7"/>
      <c r="BJ1170" s="7"/>
      <c r="BK1170" s="7"/>
      <c r="BL1170" s="7"/>
      <c r="BM1170" s="7"/>
      <c r="BP1170" s="7"/>
      <c r="BQ1170" s="7"/>
      <c r="BR1170" s="7"/>
      <c r="BS1170" s="7"/>
      <c r="BT1170" s="7"/>
      <c r="BU1170" s="7"/>
      <c r="BV1170" s="7"/>
      <c r="BW1170" s="7"/>
    </row>
    <row r="1171" spans="5:75" x14ac:dyDescent="0.2"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AL1171" s="7"/>
      <c r="AQ1171" s="7"/>
      <c r="AR1171" s="7"/>
      <c r="AS1171" s="7"/>
      <c r="AT1171" s="7"/>
      <c r="AU1171" s="7"/>
      <c r="AV1171" s="7"/>
      <c r="AX1171" s="7"/>
      <c r="AY1171" s="7"/>
      <c r="AZ1171" s="7"/>
      <c r="BA1171" s="7"/>
      <c r="BB1171" s="7"/>
      <c r="BC1171" s="7"/>
      <c r="BD1171" s="7"/>
      <c r="BG1171" s="7"/>
      <c r="BH1171" s="7"/>
      <c r="BI1171" s="7"/>
      <c r="BJ1171" s="7"/>
      <c r="BK1171" s="7"/>
      <c r="BL1171" s="7"/>
      <c r="BM1171" s="7"/>
      <c r="BP1171" s="7"/>
      <c r="BQ1171" s="7"/>
      <c r="BR1171" s="7"/>
      <c r="BS1171" s="7"/>
      <c r="BT1171" s="7"/>
      <c r="BU1171" s="7"/>
      <c r="BV1171" s="7"/>
      <c r="BW1171" s="7"/>
    </row>
    <row r="1172" spans="5:75" x14ac:dyDescent="0.2"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AL1172" s="7"/>
      <c r="AQ1172" s="7"/>
      <c r="AR1172" s="7"/>
      <c r="AS1172" s="7"/>
      <c r="AT1172" s="7"/>
      <c r="AU1172" s="7"/>
      <c r="AV1172" s="7"/>
      <c r="AX1172" s="7"/>
      <c r="AY1172" s="7"/>
      <c r="AZ1172" s="7"/>
      <c r="BA1172" s="7"/>
      <c r="BB1172" s="7"/>
      <c r="BC1172" s="7"/>
      <c r="BD1172" s="7"/>
      <c r="BG1172" s="7"/>
      <c r="BH1172" s="7"/>
      <c r="BI1172" s="7"/>
      <c r="BJ1172" s="7"/>
      <c r="BK1172" s="7"/>
      <c r="BL1172" s="7"/>
      <c r="BM1172" s="7"/>
      <c r="BP1172" s="7"/>
      <c r="BQ1172" s="7"/>
      <c r="BR1172" s="7"/>
      <c r="BS1172" s="7"/>
      <c r="BT1172" s="7"/>
      <c r="BU1172" s="7"/>
      <c r="BV1172" s="7"/>
      <c r="BW1172" s="7"/>
    </row>
    <row r="1173" spans="5:75" x14ac:dyDescent="0.2"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AL1173" s="7"/>
      <c r="AQ1173" s="7"/>
      <c r="AR1173" s="7"/>
      <c r="AS1173" s="7"/>
      <c r="AT1173" s="7"/>
      <c r="AU1173" s="7"/>
      <c r="AV1173" s="7"/>
      <c r="AX1173" s="7"/>
      <c r="AY1173" s="7"/>
      <c r="AZ1173" s="7"/>
      <c r="BA1173" s="7"/>
      <c r="BB1173" s="7"/>
      <c r="BC1173" s="7"/>
      <c r="BD1173" s="7"/>
      <c r="BG1173" s="7"/>
      <c r="BH1173" s="7"/>
      <c r="BI1173" s="7"/>
      <c r="BJ1173" s="7"/>
      <c r="BK1173" s="7"/>
      <c r="BL1173" s="7"/>
      <c r="BM1173" s="7"/>
      <c r="BP1173" s="7"/>
      <c r="BQ1173" s="7"/>
      <c r="BR1173" s="7"/>
      <c r="BS1173" s="7"/>
      <c r="BT1173" s="7"/>
      <c r="BU1173" s="7"/>
      <c r="BV1173" s="7"/>
      <c r="BW1173" s="7"/>
    </row>
    <row r="1174" spans="5:75" x14ac:dyDescent="0.2"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AL1174" s="7"/>
      <c r="AQ1174" s="7"/>
      <c r="AR1174" s="7"/>
      <c r="AS1174" s="7"/>
      <c r="AT1174" s="7"/>
      <c r="AU1174" s="7"/>
      <c r="AV1174" s="7"/>
      <c r="AX1174" s="7"/>
      <c r="AY1174" s="7"/>
      <c r="AZ1174" s="7"/>
      <c r="BA1174" s="7"/>
      <c r="BB1174" s="7"/>
      <c r="BC1174" s="7"/>
      <c r="BD1174" s="7"/>
      <c r="BG1174" s="7"/>
      <c r="BH1174" s="7"/>
      <c r="BI1174" s="7"/>
      <c r="BJ1174" s="7"/>
      <c r="BK1174" s="7"/>
      <c r="BL1174" s="7"/>
      <c r="BM1174" s="7"/>
      <c r="BP1174" s="7"/>
      <c r="BQ1174" s="7"/>
      <c r="BR1174" s="7"/>
      <c r="BS1174" s="7"/>
      <c r="BT1174" s="7"/>
      <c r="BU1174" s="7"/>
      <c r="BV1174" s="7"/>
      <c r="BW1174" s="7"/>
    </row>
    <row r="1175" spans="5:75" x14ac:dyDescent="0.2"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AL1175" s="7"/>
      <c r="AQ1175" s="7"/>
      <c r="AR1175" s="7"/>
      <c r="AS1175" s="7"/>
      <c r="AT1175" s="7"/>
      <c r="AU1175" s="7"/>
      <c r="AV1175" s="7"/>
      <c r="AX1175" s="7"/>
      <c r="AY1175" s="7"/>
      <c r="AZ1175" s="7"/>
      <c r="BA1175" s="7"/>
      <c r="BB1175" s="7"/>
      <c r="BC1175" s="7"/>
      <c r="BD1175" s="7"/>
      <c r="BG1175" s="7"/>
      <c r="BH1175" s="7"/>
      <c r="BI1175" s="7"/>
      <c r="BJ1175" s="7"/>
      <c r="BK1175" s="7"/>
      <c r="BL1175" s="7"/>
      <c r="BM1175" s="7"/>
      <c r="BP1175" s="7"/>
      <c r="BQ1175" s="7"/>
      <c r="BR1175" s="7"/>
      <c r="BS1175" s="7"/>
      <c r="BT1175" s="7"/>
      <c r="BU1175" s="7"/>
      <c r="BV1175" s="7"/>
      <c r="BW1175" s="7"/>
    </row>
    <row r="1176" spans="5:75" x14ac:dyDescent="0.2"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AL1176" s="7"/>
      <c r="AQ1176" s="7"/>
      <c r="AR1176" s="7"/>
      <c r="AS1176" s="7"/>
      <c r="AT1176" s="7"/>
      <c r="AU1176" s="7"/>
      <c r="AV1176" s="7"/>
      <c r="AX1176" s="7"/>
      <c r="AY1176" s="7"/>
      <c r="AZ1176" s="7"/>
      <c r="BA1176" s="7"/>
      <c r="BB1176" s="7"/>
      <c r="BC1176" s="7"/>
      <c r="BD1176" s="7"/>
      <c r="BG1176" s="7"/>
      <c r="BH1176" s="7"/>
      <c r="BI1176" s="7"/>
      <c r="BJ1176" s="7"/>
      <c r="BK1176" s="7"/>
      <c r="BL1176" s="7"/>
      <c r="BM1176" s="7"/>
      <c r="BP1176" s="7"/>
      <c r="BQ1176" s="7"/>
      <c r="BR1176" s="7"/>
      <c r="BS1176" s="7"/>
      <c r="BT1176" s="7"/>
      <c r="BU1176" s="7"/>
      <c r="BV1176" s="7"/>
      <c r="BW1176" s="7"/>
    </row>
    <row r="1177" spans="5:75" x14ac:dyDescent="0.2"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AL1177" s="7"/>
      <c r="AQ1177" s="7"/>
      <c r="AR1177" s="7"/>
      <c r="AS1177" s="7"/>
      <c r="AT1177" s="7"/>
      <c r="AU1177" s="7"/>
      <c r="AV1177" s="7"/>
      <c r="AX1177" s="7"/>
      <c r="AY1177" s="7"/>
      <c r="AZ1177" s="7"/>
      <c r="BA1177" s="7"/>
      <c r="BB1177" s="7"/>
      <c r="BC1177" s="7"/>
      <c r="BD1177" s="7"/>
      <c r="BG1177" s="7"/>
      <c r="BH1177" s="7"/>
      <c r="BI1177" s="7"/>
      <c r="BJ1177" s="7"/>
      <c r="BK1177" s="7"/>
      <c r="BL1177" s="7"/>
      <c r="BM1177" s="7"/>
      <c r="BP1177" s="7"/>
      <c r="BQ1177" s="7"/>
      <c r="BR1177" s="7"/>
      <c r="BS1177" s="7"/>
      <c r="BT1177" s="7"/>
      <c r="BU1177" s="7"/>
      <c r="BV1177" s="7"/>
      <c r="BW1177" s="7"/>
    </row>
    <row r="1178" spans="5:75" x14ac:dyDescent="0.2"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AL1178" s="7"/>
      <c r="AQ1178" s="7"/>
      <c r="AR1178" s="7"/>
      <c r="AS1178" s="7"/>
      <c r="AT1178" s="7"/>
      <c r="AU1178" s="7"/>
      <c r="AV1178" s="7"/>
      <c r="AX1178" s="7"/>
      <c r="AY1178" s="7"/>
      <c r="AZ1178" s="7"/>
      <c r="BA1178" s="7"/>
      <c r="BB1178" s="7"/>
      <c r="BC1178" s="7"/>
      <c r="BD1178" s="7"/>
      <c r="BG1178" s="7"/>
      <c r="BH1178" s="7"/>
      <c r="BI1178" s="7"/>
      <c r="BJ1178" s="7"/>
      <c r="BK1178" s="7"/>
      <c r="BL1178" s="7"/>
      <c r="BM1178" s="7"/>
      <c r="BP1178" s="7"/>
      <c r="BQ1178" s="7"/>
      <c r="BR1178" s="7"/>
      <c r="BS1178" s="7"/>
      <c r="BT1178" s="7"/>
      <c r="BU1178" s="7"/>
      <c r="BV1178" s="7"/>
      <c r="BW1178" s="7"/>
    </row>
    <row r="1179" spans="5:75" x14ac:dyDescent="0.2"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AL1179" s="7"/>
      <c r="AQ1179" s="7"/>
      <c r="AR1179" s="7"/>
      <c r="AS1179" s="7"/>
      <c r="AT1179" s="7"/>
      <c r="AU1179" s="7"/>
      <c r="AV1179" s="7"/>
      <c r="AX1179" s="7"/>
      <c r="AY1179" s="7"/>
      <c r="AZ1179" s="7"/>
      <c r="BA1179" s="7"/>
      <c r="BB1179" s="7"/>
      <c r="BC1179" s="7"/>
      <c r="BD1179" s="7"/>
      <c r="BG1179" s="7"/>
      <c r="BH1179" s="7"/>
      <c r="BI1179" s="7"/>
      <c r="BJ1179" s="7"/>
      <c r="BK1179" s="7"/>
      <c r="BL1179" s="7"/>
      <c r="BM1179" s="7"/>
      <c r="BP1179" s="7"/>
      <c r="BQ1179" s="7"/>
      <c r="BR1179" s="7"/>
      <c r="BS1179" s="7"/>
      <c r="BT1179" s="7"/>
      <c r="BU1179" s="7"/>
      <c r="BV1179" s="7"/>
      <c r="BW1179" s="7"/>
    </row>
    <row r="1180" spans="5:75" x14ac:dyDescent="0.2"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AL1180" s="7"/>
      <c r="AQ1180" s="7"/>
      <c r="AR1180" s="7"/>
      <c r="AS1180" s="7"/>
      <c r="AT1180" s="7"/>
      <c r="AU1180" s="7"/>
      <c r="AV1180" s="7"/>
      <c r="AX1180" s="7"/>
      <c r="AY1180" s="7"/>
      <c r="AZ1180" s="7"/>
      <c r="BA1180" s="7"/>
      <c r="BB1180" s="7"/>
      <c r="BC1180" s="7"/>
      <c r="BD1180" s="7"/>
      <c r="BG1180" s="7"/>
      <c r="BH1180" s="7"/>
      <c r="BI1180" s="7"/>
      <c r="BJ1180" s="7"/>
      <c r="BK1180" s="7"/>
      <c r="BL1180" s="7"/>
      <c r="BM1180" s="7"/>
      <c r="BP1180" s="7"/>
      <c r="BQ1180" s="7"/>
      <c r="BR1180" s="7"/>
      <c r="BS1180" s="7"/>
      <c r="BT1180" s="7"/>
      <c r="BU1180" s="7"/>
      <c r="BV1180" s="7"/>
      <c r="BW1180" s="7"/>
    </row>
    <row r="1181" spans="5:75" x14ac:dyDescent="0.2"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AL1181" s="7"/>
      <c r="AQ1181" s="7"/>
      <c r="AR1181" s="7"/>
      <c r="AS1181" s="7"/>
      <c r="AT1181" s="7"/>
      <c r="AU1181" s="7"/>
      <c r="AV1181" s="7"/>
      <c r="AX1181" s="7"/>
      <c r="AY1181" s="7"/>
      <c r="AZ1181" s="7"/>
      <c r="BA1181" s="7"/>
      <c r="BB1181" s="7"/>
      <c r="BC1181" s="7"/>
      <c r="BD1181" s="7"/>
      <c r="BG1181" s="7"/>
      <c r="BH1181" s="7"/>
      <c r="BI1181" s="7"/>
      <c r="BJ1181" s="7"/>
      <c r="BK1181" s="7"/>
      <c r="BL1181" s="7"/>
      <c r="BM1181" s="7"/>
      <c r="BP1181" s="7"/>
      <c r="BQ1181" s="7"/>
      <c r="BR1181" s="7"/>
      <c r="BS1181" s="7"/>
      <c r="BT1181" s="7"/>
      <c r="BU1181" s="7"/>
      <c r="BV1181" s="7"/>
      <c r="BW1181" s="7"/>
    </row>
    <row r="1182" spans="5:75" x14ac:dyDescent="0.2"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AL1182" s="7"/>
      <c r="AQ1182" s="7"/>
      <c r="AR1182" s="7"/>
      <c r="AS1182" s="7"/>
      <c r="AT1182" s="7"/>
      <c r="AU1182" s="7"/>
      <c r="AV1182" s="7"/>
      <c r="AX1182" s="7"/>
      <c r="AY1182" s="7"/>
      <c r="AZ1182" s="7"/>
      <c r="BA1182" s="7"/>
      <c r="BB1182" s="7"/>
      <c r="BC1182" s="7"/>
      <c r="BD1182" s="7"/>
      <c r="BG1182" s="7"/>
      <c r="BH1182" s="7"/>
      <c r="BI1182" s="7"/>
      <c r="BJ1182" s="7"/>
      <c r="BK1182" s="7"/>
      <c r="BL1182" s="7"/>
      <c r="BM1182" s="7"/>
      <c r="BP1182" s="7"/>
      <c r="BQ1182" s="7"/>
      <c r="BR1182" s="7"/>
      <c r="BS1182" s="7"/>
      <c r="BT1182" s="7"/>
      <c r="BU1182" s="7"/>
      <c r="BV1182" s="7"/>
      <c r="BW1182" s="7"/>
    </row>
    <row r="1183" spans="5:75" x14ac:dyDescent="0.2"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AL1183" s="7"/>
      <c r="AQ1183" s="7"/>
      <c r="AR1183" s="7"/>
      <c r="AS1183" s="7"/>
      <c r="AT1183" s="7"/>
      <c r="AU1183" s="7"/>
      <c r="AV1183" s="7"/>
      <c r="AX1183" s="7"/>
      <c r="AY1183" s="7"/>
      <c r="AZ1183" s="7"/>
      <c r="BA1183" s="7"/>
      <c r="BB1183" s="7"/>
      <c r="BC1183" s="7"/>
      <c r="BD1183" s="7"/>
      <c r="BG1183" s="7"/>
      <c r="BH1183" s="7"/>
      <c r="BI1183" s="7"/>
      <c r="BJ1183" s="7"/>
      <c r="BK1183" s="7"/>
      <c r="BL1183" s="7"/>
      <c r="BM1183" s="7"/>
      <c r="BP1183" s="7"/>
      <c r="BQ1183" s="7"/>
      <c r="BR1183" s="7"/>
      <c r="BS1183" s="7"/>
      <c r="BT1183" s="7"/>
      <c r="BU1183" s="7"/>
      <c r="BV1183" s="7"/>
      <c r="BW1183" s="7"/>
    </row>
    <row r="1184" spans="5:75" x14ac:dyDescent="0.2"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AL1184" s="7"/>
      <c r="AQ1184" s="7"/>
      <c r="AR1184" s="7"/>
      <c r="AS1184" s="7"/>
      <c r="AT1184" s="7"/>
      <c r="AU1184" s="7"/>
      <c r="AV1184" s="7"/>
      <c r="AX1184" s="7"/>
      <c r="AY1184" s="7"/>
      <c r="AZ1184" s="7"/>
      <c r="BA1184" s="7"/>
      <c r="BB1184" s="7"/>
      <c r="BC1184" s="7"/>
      <c r="BD1184" s="7"/>
      <c r="BG1184" s="7"/>
      <c r="BH1184" s="7"/>
      <c r="BI1184" s="7"/>
      <c r="BJ1184" s="7"/>
      <c r="BK1184" s="7"/>
      <c r="BL1184" s="7"/>
      <c r="BM1184" s="7"/>
      <c r="BP1184" s="7"/>
      <c r="BQ1184" s="7"/>
      <c r="BR1184" s="7"/>
      <c r="BS1184" s="7"/>
      <c r="BT1184" s="7"/>
      <c r="BU1184" s="7"/>
      <c r="BV1184" s="7"/>
      <c r="BW1184" s="7"/>
    </row>
    <row r="1185" spans="5:75" x14ac:dyDescent="0.2"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AL1185" s="7"/>
      <c r="AQ1185" s="7"/>
      <c r="AR1185" s="7"/>
      <c r="AS1185" s="7"/>
      <c r="AT1185" s="7"/>
      <c r="AU1185" s="7"/>
      <c r="AV1185" s="7"/>
      <c r="AX1185" s="7"/>
      <c r="AY1185" s="7"/>
      <c r="AZ1185" s="7"/>
      <c r="BA1185" s="7"/>
      <c r="BB1185" s="7"/>
      <c r="BC1185" s="7"/>
      <c r="BD1185" s="7"/>
      <c r="BG1185" s="7"/>
      <c r="BH1185" s="7"/>
      <c r="BI1185" s="7"/>
      <c r="BJ1185" s="7"/>
      <c r="BK1185" s="7"/>
      <c r="BL1185" s="7"/>
      <c r="BM1185" s="7"/>
      <c r="BP1185" s="7"/>
      <c r="BQ1185" s="7"/>
      <c r="BR1185" s="7"/>
      <c r="BS1185" s="7"/>
      <c r="BT1185" s="7"/>
      <c r="BU1185" s="7"/>
      <c r="BV1185" s="7"/>
      <c r="BW1185" s="7"/>
    </row>
    <row r="1186" spans="5:75" x14ac:dyDescent="0.2"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AL1186" s="7"/>
      <c r="AQ1186" s="7"/>
      <c r="AR1186" s="7"/>
      <c r="AS1186" s="7"/>
      <c r="AT1186" s="7"/>
      <c r="AU1186" s="7"/>
      <c r="AV1186" s="7"/>
      <c r="AX1186" s="7"/>
      <c r="AY1186" s="7"/>
      <c r="AZ1186" s="7"/>
      <c r="BA1186" s="7"/>
      <c r="BB1186" s="7"/>
      <c r="BC1186" s="7"/>
      <c r="BD1186" s="7"/>
      <c r="BG1186" s="7"/>
      <c r="BH1186" s="7"/>
      <c r="BI1186" s="7"/>
      <c r="BJ1186" s="7"/>
      <c r="BK1186" s="7"/>
      <c r="BL1186" s="7"/>
      <c r="BM1186" s="7"/>
      <c r="BP1186" s="7"/>
      <c r="BQ1186" s="7"/>
      <c r="BR1186" s="7"/>
      <c r="BS1186" s="7"/>
      <c r="BT1186" s="7"/>
      <c r="BU1186" s="7"/>
      <c r="BV1186" s="7"/>
      <c r="BW1186" s="7"/>
    </row>
    <row r="1187" spans="5:75" x14ac:dyDescent="0.2"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AL1187" s="7"/>
      <c r="AQ1187" s="7"/>
      <c r="AR1187" s="7"/>
      <c r="AS1187" s="7"/>
      <c r="AT1187" s="7"/>
      <c r="AU1187" s="7"/>
      <c r="AV1187" s="7"/>
      <c r="AX1187" s="7"/>
      <c r="AY1187" s="7"/>
      <c r="AZ1187" s="7"/>
      <c r="BA1187" s="7"/>
      <c r="BB1187" s="7"/>
      <c r="BC1187" s="7"/>
      <c r="BD1187" s="7"/>
      <c r="BG1187" s="7"/>
      <c r="BH1187" s="7"/>
      <c r="BI1187" s="7"/>
      <c r="BJ1187" s="7"/>
      <c r="BK1187" s="7"/>
      <c r="BL1187" s="7"/>
      <c r="BM1187" s="7"/>
      <c r="BP1187" s="7"/>
      <c r="BQ1187" s="7"/>
      <c r="BR1187" s="7"/>
      <c r="BS1187" s="7"/>
      <c r="BT1187" s="7"/>
      <c r="BU1187" s="7"/>
      <c r="BV1187" s="7"/>
      <c r="BW1187" s="7"/>
    </row>
    <row r="1188" spans="5:75" x14ac:dyDescent="0.2"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AL1188" s="7"/>
      <c r="AQ1188" s="7"/>
      <c r="AR1188" s="7"/>
      <c r="AS1188" s="7"/>
      <c r="AT1188" s="7"/>
      <c r="AU1188" s="7"/>
      <c r="AV1188" s="7"/>
      <c r="AX1188" s="7"/>
      <c r="AY1188" s="7"/>
      <c r="AZ1188" s="7"/>
      <c r="BA1188" s="7"/>
      <c r="BB1188" s="7"/>
      <c r="BC1188" s="7"/>
      <c r="BD1188" s="7"/>
      <c r="BG1188" s="7"/>
      <c r="BH1188" s="7"/>
      <c r="BI1188" s="7"/>
      <c r="BJ1188" s="7"/>
      <c r="BK1188" s="7"/>
      <c r="BL1188" s="7"/>
      <c r="BM1188" s="7"/>
      <c r="BP1188" s="7"/>
      <c r="BQ1188" s="7"/>
      <c r="BR1188" s="7"/>
      <c r="BS1188" s="7"/>
      <c r="BT1188" s="7"/>
      <c r="BU1188" s="7"/>
      <c r="BV1188" s="7"/>
      <c r="BW1188" s="7"/>
    </row>
    <row r="1189" spans="5:75" x14ac:dyDescent="0.2"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AL1189" s="7"/>
      <c r="AQ1189" s="7"/>
      <c r="AR1189" s="7"/>
      <c r="AS1189" s="7"/>
      <c r="AT1189" s="7"/>
      <c r="AU1189" s="7"/>
      <c r="AV1189" s="7"/>
      <c r="AX1189" s="7"/>
      <c r="AY1189" s="7"/>
      <c r="AZ1189" s="7"/>
      <c r="BA1189" s="7"/>
      <c r="BB1189" s="7"/>
      <c r="BC1189" s="7"/>
      <c r="BD1189" s="7"/>
      <c r="BG1189" s="7"/>
      <c r="BH1189" s="7"/>
      <c r="BI1189" s="7"/>
      <c r="BJ1189" s="7"/>
      <c r="BK1189" s="7"/>
      <c r="BL1189" s="7"/>
      <c r="BM1189" s="7"/>
      <c r="BP1189" s="7"/>
      <c r="BQ1189" s="7"/>
      <c r="BR1189" s="7"/>
      <c r="BS1189" s="7"/>
      <c r="BT1189" s="7"/>
      <c r="BU1189" s="7"/>
      <c r="BV1189" s="7"/>
      <c r="BW1189" s="7"/>
    </row>
    <row r="1190" spans="5:75" x14ac:dyDescent="0.2"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AL1190" s="7"/>
      <c r="AQ1190" s="7"/>
      <c r="AR1190" s="7"/>
      <c r="AS1190" s="7"/>
      <c r="AT1190" s="7"/>
      <c r="AU1190" s="7"/>
      <c r="AV1190" s="7"/>
      <c r="AX1190" s="7"/>
      <c r="AY1190" s="7"/>
      <c r="AZ1190" s="7"/>
      <c r="BA1190" s="7"/>
      <c r="BB1190" s="7"/>
      <c r="BC1190" s="7"/>
      <c r="BD1190" s="7"/>
      <c r="BG1190" s="7"/>
      <c r="BH1190" s="7"/>
      <c r="BI1190" s="7"/>
      <c r="BJ1190" s="7"/>
      <c r="BK1190" s="7"/>
      <c r="BL1190" s="7"/>
      <c r="BM1190" s="7"/>
      <c r="BP1190" s="7"/>
      <c r="BQ1190" s="7"/>
      <c r="BR1190" s="7"/>
      <c r="BS1190" s="7"/>
      <c r="BT1190" s="7"/>
      <c r="BU1190" s="7"/>
      <c r="BV1190" s="7"/>
      <c r="BW1190" s="7"/>
    </row>
    <row r="1191" spans="5:75" x14ac:dyDescent="0.2"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AL1191" s="7"/>
      <c r="AQ1191" s="7"/>
      <c r="AR1191" s="7"/>
      <c r="AS1191" s="7"/>
      <c r="AT1191" s="7"/>
      <c r="AU1191" s="7"/>
      <c r="AV1191" s="7"/>
      <c r="AX1191" s="7"/>
      <c r="AY1191" s="7"/>
      <c r="AZ1191" s="7"/>
      <c r="BA1191" s="7"/>
      <c r="BB1191" s="7"/>
      <c r="BC1191" s="7"/>
      <c r="BD1191" s="7"/>
      <c r="BG1191" s="7"/>
      <c r="BH1191" s="7"/>
      <c r="BI1191" s="7"/>
      <c r="BJ1191" s="7"/>
      <c r="BK1191" s="7"/>
      <c r="BL1191" s="7"/>
      <c r="BM1191" s="7"/>
      <c r="BP1191" s="7"/>
      <c r="BQ1191" s="7"/>
      <c r="BR1191" s="7"/>
      <c r="BS1191" s="7"/>
      <c r="BT1191" s="7"/>
      <c r="BU1191" s="7"/>
      <c r="BV1191" s="7"/>
      <c r="BW1191" s="7"/>
    </row>
    <row r="1192" spans="5:75" x14ac:dyDescent="0.2"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AL1192" s="7"/>
      <c r="AQ1192" s="7"/>
      <c r="AR1192" s="7"/>
      <c r="AS1192" s="7"/>
      <c r="AT1192" s="7"/>
      <c r="AU1192" s="7"/>
      <c r="AV1192" s="7"/>
      <c r="AX1192" s="7"/>
      <c r="AY1192" s="7"/>
      <c r="AZ1192" s="7"/>
      <c r="BA1192" s="7"/>
      <c r="BB1192" s="7"/>
      <c r="BC1192" s="7"/>
      <c r="BD1192" s="7"/>
      <c r="BG1192" s="7"/>
      <c r="BH1192" s="7"/>
      <c r="BI1192" s="7"/>
      <c r="BJ1192" s="7"/>
      <c r="BK1192" s="7"/>
      <c r="BL1192" s="7"/>
      <c r="BM1192" s="7"/>
      <c r="BP1192" s="7"/>
      <c r="BQ1192" s="7"/>
      <c r="BR1192" s="7"/>
      <c r="BS1192" s="7"/>
      <c r="BT1192" s="7"/>
      <c r="BU1192" s="7"/>
      <c r="BV1192" s="7"/>
      <c r="BW1192" s="7"/>
    </row>
    <row r="1193" spans="5:75" x14ac:dyDescent="0.2"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AL1193" s="7"/>
      <c r="AQ1193" s="7"/>
      <c r="AR1193" s="7"/>
      <c r="AS1193" s="7"/>
      <c r="AT1193" s="7"/>
      <c r="AU1193" s="7"/>
      <c r="AV1193" s="7"/>
      <c r="AX1193" s="7"/>
      <c r="AY1193" s="7"/>
      <c r="AZ1193" s="7"/>
      <c r="BA1193" s="7"/>
      <c r="BB1193" s="7"/>
      <c r="BC1193" s="7"/>
      <c r="BD1193" s="7"/>
      <c r="BG1193" s="7"/>
      <c r="BH1193" s="7"/>
      <c r="BI1193" s="7"/>
      <c r="BJ1193" s="7"/>
      <c r="BK1193" s="7"/>
      <c r="BL1193" s="7"/>
      <c r="BM1193" s="7"/>
      <c r="BP1193" s="7"/>
      <c r="BQ1193" s="7"/>
      <c r="BR1193" s="7"/>
      <c r="BS1193" s="7"/>
      <c r="BT1193" s="7"/>
      <c r="BU1193" s="7"/>
      <c r="BV1193" s="7"/>
      <c r="BW1193" s="7"/>
    </row>
    <row r="1194" spans="5:75" x14ac:dyDescent="0.2"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AL1194" s="7"/>
      <c r="AQ1194" s="7"/>
      <c r="AR1194" s="7"/>
      <c r="AS1194" s="7"/>
      <c r="AT1194" s="7"/>
      <c r="AU1194" s="7"/>
      <c r="AV1194" s="7"/>
      <c r="AX1194" s="7"/>
      <c r="AY1194" s="7"/>
      <c r="AZ1194" s="7"/>
      <c r="BA1194" s="7"/>
      <c r="BB1194" s="7"/>
      <c r="BC1194" s="7"/>
      <c r="BD1194" s="7"/>
      <c r="BG1194" s="7"/>
      <c r="BH1194" s="7"/>
      <c r="BI1194" s="7"/>
      <c r="BJ1194" s="7"/>
      <c r="BK1194" s="7"/>
      <c r="BL1194" s="7"/>
      <c r="BM1194" s="7"/>
      <c r="BP1194" s="7"/>
      <c r="BQ1194" s="7"/>
      <c r="BR1194" s="7"/>
      <c r="BS1194" s="7"/>
      <c r="BT1194" s="7"/>
      <c r="BU1194" s="7"/>
      <c r="BV1194" s="7"/>
      <c r="BW1194" s="7"/>
    </row>
    <row r="1195" spans="5:75" x14ac:dyDescent="0.2"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AL1195" s="7"/>
      <c r="AQ1195" s="7"/>
      <c r="AR1195" s="7"/>
      <c r="AS1195" s="7"/>
      <c r="AT1195" s="7"/>
      <c r="AU1195" s="7"/>
      <c r="AV1195" s="7"/>
      <c r="AX1195" s="7"/>
      <c r="AY1195" s="7"/>
      <c r="AZ1195" s="7"/>
      <c r="BA1195" s="7"/>
      <c r="BB1195" s="7"/>
      <c r="BC1195" s="7"/>
      <c r="BD1195" s="7"/>
      <c r="BG1195" s="7"/>
      <c r="BH1195" s="7"/>
      <c r="BI1195" s="7"/>
      <c r="BJ1195" s="7"/>
      <c r="BK1195" s="7"/>
      <c r="BL1195" s="7"/>
      <c r="BM1195" s="7"/>
      <c r="BP1195" s="7"/>
      <c r="BQ1195" s="7"/>
      <c r="BR1195" s="7"/>
      <c r="BS1195" s="7"/>
      <c r="BT1195" s="7"/>
      <c r="BU1195" s="7"/>
      <c r="BV1195" s="7"/>
      <c r="BW1195" s="7"/>
    </row>
    <row r="1196" spans="5:75" x14ac:dyDescent="0.2"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AL1196" s="7"/>
      <c r="AQ1196" s="7"/>
      <c r="AR1196" s="7"/>
      <c r="AS1196" s="7"/>
      <c r="AT1196" s="7"/>
      <c r="AU1196" s="7"/>
      <c r="AV1196" s="7"/>
      <c r="AX1196" s="7"/>
      <c r="AY1196" s="7"/>
      <c r="AZ1196" s="7"/>
      <c r="BA1196" s="7"/>
      <c r="BB1196" s="7"/>
      <c r="BC1196" s="7"/>
      <c r="BD1196" s="7"/>
      <c r="BG1196" s="7"/>
      <c r="BH1196" s="7"/>
      <c r="BI1196" s="7"/>
      <c r="BJ1196" s="7"/>
      <c r="BK1196" s="7"/>
      <c r="BL1196" s="7"/>
      <c r="BM1196" s="7"/>
      <c r="BP1196" s="7"/>
      <c r="BQ1196" s="7"/>
      <c r="BR1196" s="7"/>
      <c r="BS1196" s="7"/>
      <c r="BT1196" s="7"/>
      <c r="BU1196" s="7"/>
      <c r="BV1196" s="7"/>
      <c r="BW1196" s="7"/>
    </row>
    <row r="1197" spans="5:75" x14ac:dyDescent="0.2"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AL1197" s="7"/>
      <c r="AQ1197" s="7"/>
      <c r="AR1197" s="7"/>
      <c r="AS1197" s="7"/>
      <c r="AT1197" s="7"/>
      <c r="AU1197" s="7"/>
      <c r="AV1197" s="7"/>
      <c r="AX1197" s="7"/>
      <c r="AY1197" s="7"/>
      <c r="AZ1197" s="7"/>
      <c r="BA1197" s="7"/>
      <c r="BB1197" s="7"/>
      <c r="BC1197" s="7"/>
      <c r="BD1197" s="7"/>
      <c r="BG1197" s="7"/>
      <c r="BH1197" s="7"/>
      <c r="BI1197" s="7"/>
      <c r="BJ1197" s="7"/>
      <c r="BK1197" s="7"/>
      <c r="BL1197" s="7"/>
      <c r="BM1197" s="7"/>
      <c r="BP1197" s="7"/>
      <c r="BQ1197" s="7"/>
      <c r="BR1197" s="7"/>
      <c r="BS1197" s="7"/>
      <c r="BT1197" s="7"/>
      <c r="BU1197" s="7"/>
      <c r="BV1197" s="7"/>
      <c r="BW1197" s="7"/>
    </row>
    <row r="1198" spans="5:75" x14ac:dyDescent="0.2"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AL1198" s="7"/>
      <c r="AQ1198" s="7"/>
      <c r="AR1198" s="7"/>
      <c r="AS1198" s="7"/>
      <c r="AT1198" s="7"/>
      <c r="AU1198" s="7"/>
      <c r="AV1198" s="7"/>
      <c r="AX1198" s="7"/>
      <c r="AY1198" s="7"/>
      <c r="AZ1198" s="7"/>
      <c r="BA1198" s="7"/>
      <c r="BB1198" s="7"/>
      <c r="BC1198" s="7"/>
      <c r="BD1198" s="7"/>
      <c r="BG1198" s="7"/>
      <c r="BH1198" s="7"/>
      <c r="BI1198" s="7"/>
      <c r="BJ1198" s="7"/>
      <c r="BK1198" s="7"/>
      <c r="BL1198" s="7"/>
      <c r="BM1198" s="7"/>
      <c r="BP1198" s="7"/>
      <c r="BQ1198" s="7"/>
      <c r="BR1198" s="7"/>
      <c r="BS1198" s="7"/>
      <c r="BT1198" s="7"/>
      <c r="BU1198" s="7"/>
      <c r="BV1198" s="7"/>
      <c r="BW1198" s="7"/>
    </row>
    <row r="1199" spans="5:75" x14ac:dyDescent="0.2"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AL1199" s="7"/>
      <c r="AQ1199" s="7"/>
      <c r="AR1199" s="7"/>
      <c r="AS1199" s="7"/>
      <c r="AT1199" s="7"/>
      <c r="AU1199" s="7"/>
      <c r="AV1199" s="7"/>
      <c r="AX1199" s="7"/>
      <c r="AY1199" s="7"/>
      <c r="AZ1199" s="7"/>
      <c r="BA1199" s="7"/>
      <c r="BB1199" s="7"/>
      <c r="BC1199" s="7"/>
      <c r="BD1199" s="7"/>
      <c r="BG1199" s="7"/>
      <c r="BH1199" s="7"/>
      <c r="BI1199" s="7"/>
      <c r="BJ1199" s="7"/>
      <c r="BK1199" s="7"/>
      <c r="BL1199" s="7"/>
      <c r="BM1199" s="7"/>
      <c r="BP1199" s="7"/>
      <c r="BQ1199" s="7"/>
      <c r="BR1199" s="7"/>
      <c r="BS1199" s="7"/>
      <c r="BT1199" s="7"/>
      <c r="BU1199" s="7"/>
      <c r="BV1199" s="7"/>
      <c r="BW1199" s="7"/>
    </row>
    <row r="1200" spans="5:75" x14ac:dyDescent="0.2"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AL1200" s="7"/>
      <c r="AQ1200" s="7"/>
      <c r="AR1200" s="7"/>
      <c r="AS1200" s="7"/>
      <c r="AT1200" s="7"/>
      <c r="AU1200" s="7"/>
      <c r="AV1200" s="7"/>
      <c r="AX1200" s="7"/>
      <c r="AY1200" s="7"/>
      <c r="AZ1200" s="7"/>
      <c r="BA1200" s="7"/>
      <c r="BB1200" s="7"/>
      <c r="BC1200" s="7"/>
      <c r="BD1200" s="7"/>
      <c r="BG1200" s="7"/>
      <c r="BH1200" s="7"/>
      <c r="BI1200" s="7"/>
      <c r="BJ1200" s="7"/>
      <c r="BK1200" s="7"/>
      <c r="BL1200" s="7"/>
      <c r="BM1200" s="7"/>
      <c r="BP1200" s="7"/>
      <c r="BQ1200" s="7"/>
      <c r="BR1200" s="7"/>
      <c r="BS1200" s="7"/>
      <c r="BT1200" s="7"/>
      <c r="BU1200" s="7"/>
      <c r="BV1200" s="7"/>
      <c r="BW1200" s="7"/>
    </row>
    <row r="1201" spans="5:75" x14ac:dyDescent="0.2"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AL1201" s="7"/>
      <c r="AQ1201" s="7"/>
      <c r="AR1201" s="7"/>
      <c r="AS1201" s="7"/>
      <c r="AT1201" s="7"/>
      <c r="AU1201" s="7"/>
      <c r="AV1201" s="7"/>
      <c r="AX1201" s="7"/>
      <c r="AY1201" s="7"/>
      <c r="AZ1201" s="7"/>
      <c r="BA1201" s="7"/>
      <c r="BB1201" s="7"/>
      <c r="BC1201" s="7"/>
      <c r="BD1201" s="7"/>
      <c r="BG1201" s="7"/>
      <c r="BH1201" s="7"/>
      <c r="BI1201" s="7"/>
      <c r="BJ1201" s="7"/>
      <c r="BK1201" s="7"/>
      <c r="BL1201" s="7"/>
      <c r="BM1201" s="7"/>
      <c r="BP1201" s="7"/>
      <c r="BQ1201" s="7"/>
      <c r="BR1201" s="7"/>
      <c r="BS1201" s="7"/>
      <c r="BT1201" s="7"/>
      <c r="BU1201" s="7"/>
      <c r="BV1201" s="7"/>
      <c r="BW1201" s="7"/>
    </row>
    <row r="1202" spans="5:75" x14ac:dyDescent="0.2"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AL1202" s="7"/>
      <c r="AQ1202" s="7"/>
      <c r="AR1202" s="7"/>
      <c r="AS1202" s="7"/>
      <c r="AT1202" s="7"/>
      <c r="AU1202" s="7"/>
      <c r="AV1202" s="7"/>
      <c r="AX1202" s="7"/>
      <c r="AY1202" s="7"/>
      <c r="AZ1202" s="7"/>
      <c r="BA1202" s="7"/>
      <c r="BB1202" s="7"/>
      <c r="BC1202" s="7"/>
      <c r="BD1202" s="7"/>
      <c r="BG1202" s="7"/>
      <c r="BH1202" s="7"/>
      <c r="BI1202" s="7"/>
      <c r="BJ1202" s="7"/>
      <c r="BK1202" s="7"/>
      <c r="BL1202" s="7"/>
      <c r="BM1202" s="7"/>
      <c r="BP1202" s="7"/>
      <c r="BQ1202" s="7"/>
      <c r="BR1202" s="7"/>
      <c r="BS1202" s="7"/>
      <c r="BT1202" s="7"/>
      <c r="BU1202" s="7"/>
      <c r="BV1202" s="7"/>
      <c r="BW1202" s="7"/>
    </row>
    <row r="1203" spans="5:75" x14ac:dyDescent="0.2"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AL1203" s="7"/>
      <c r="AQ1203" s="7"/>
      <c r="AR1203" s="7"/>
      <c r="AS1203" s="7"/>
      <c r="AT1203" s="7"/>
      <c r="AU1203" s="7"/>
      <c r="AV1203" s="7"/>
      <c r="AX1203" s="7"/>
      <c r="AY1203" s="7"/>
      <c r="AZ1203" s="7"/>
      <c r="BA1203" s="7"/>
      <c r="BB1203" s="7"/>
      <c r="BC1203" s="7"/>
      <c r="BD1203" s="7"/>
      <c r="BG1203" s="7"/>
      <c r="BH1203" s="7"/>
      <c r="BI1203" s="7"/>
      <c r="BJ1203" s="7"/>
      <c r="BK1203" s="7"/>
      <c r="BL1203" s="7"/>
      <c r="BM1203" s="7"/>
      <c r="BP1203" s="7"/>
      <c r="BQ1203" s="7"/>
      <c r="BR1203" s="7"/>
      <c r="BS1203" s="7"/>
      <c r="BT1203" s="7"/>
      <c r="BU1203" s="7"/>
      <c r="BV1203" s="7"/>
      <c r="BW1203" s="7"/>
    </row>
    <row r="1204" spans="5:75" x14ac:dyDescent="0.2"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AL1204" s="7"/>
      <c r="AQ1204" s="7"/>
      <c r="AR1204" s="7"/>
      <c r="AS1204" s="7"/>
      <c r="AT1204" s="7"/>
      <c r="AU1204" s="7"/>
      <c r="AV1204" s="7"/>
      <c r="AX1204" s="7"/>
      <c r="AY1204" s="7"/>
      <c r="AZ1204" s="7"/>
      <c r="BA1204" s="7"/>
      <c r="BB1204" s="7"/>
      <c r="BC1204" s="7"/>
      <c r="BD1204" s="7"/>
      <c r="BG1204" s="7"/>
      <c r="BH1204" s="7"/>
      <c r="BI1204" s="7"/>
      <c r="BJ1204" s="7"/>
      <c r="BK1204" s="7"/>
      <c r="BL1204" s="7"/>
      <c r="BM1204" s="7"/>
      <c r="BP1204" s="7"/>
      <c r="BQ1204" s="7"/>
      <c r="BR1204" s="7"/>
      <c r="BS1204" s="7"/>
      <c r="BT1204" s="7"/>
      <c r="BU1204" s="7"/>
      <c r="BV1204" s="7"/>
      <c r="BW1204" s="7"/>
    </row>
    <row r="1205" spans="5:75" x14ac:dyDescent="0.2"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AL1205" s="7"/>
      <c r="AQ1205" s="7"/>
      <c r="AR1205" s="7"/>
      <c r="AS1205" s="7"/>
      <c r="AT1205" s="7"/>
      <c r="AU1205" s="7"/>
      <c r="AV1205" s="7"/>
      <c r="AX1205" s="7"/>
      <c r="AY1205" s="7"/>
      <c r="AZ1205" s="7"/>
      <c r="BA1205" s="7"/>
      <c r="BB1205" s="7"/>
      <c r="BC1205" s="7"/>
      <c r="BD1205" s="7"/>
      <c r="BG1205" s="7"/>
      <c r="BH1205" s="7"/>
      <c r="BI1205" s="7"/>
      <c r="BJ1205" s="7"/>
      <c r="BK1205" s="7"/>
      <c r="BL1205" s="7"/>
      <c r="BM1205" s="7"/>
      <c r="BP1205" s="7"/>
      <c r="BQ1205" s="7"/>
      <c r="BR1205" s="7"/>
      <c r="BS1205" s="7"/>
      <c r="BT1205" s="7"/>
      <c r="BU1205" s="7"/>
      <c r="BV1205" s="7"/>
      <c r="BW1205" s="7"/>
    </row>
    <row r="1206" spans="5:75" x14ac:dyDescent="0.2"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AL1206" s="7"/>
      <c r="AQ1206" s="7"/>
      <c r="AR1206" s="7"/>
      <c r="AS1206" s="7"/>
      <c r="AT1206" s="7"/>
      <c r="AU1206" s="7"/>
      <c r="AV1206" s="7"/>
      <c r="AX1206" s="7"/>
      <c r="AY1206" s="7"/>
      <c r="AZ1206" s="7"/>
      <c r="BA1206" s="7"/>
      <c r="BB1206" s="7"/>
      <c r="BC1206" s="7"/>
      <c r="BD1206" s="7"/>
      <c r="BG1206" s="7"/>
      <c r="BH1206" s="7"/>
      <c r="BI1206" s="7"/>
      <c r="BJ1206" s="7"/>
      <c r="BK1206" s="7"/>
      <c r="BL1206" s="7"/>
      <c r="BM1206" s="7"/>
      <c r="BP1206" s="7"/>
      <c r="BQ1206" s="7"/>
      <c r="BR1206" s="7"/>
      <c r="BS1206" s="7"/>
      <c r="BT1206" s="7"/>
      <c r="BU1206" s="7"/>
      <c r="BV1206" s="7"/>
      <c r="BW1206" s="7"/>
    </row>
    <row r="1207" spans="5:75" x14ac:dyDescent="0.2"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AL1207" s="7"/>
      <c r="AQ1207" s="7"/>
      <c r="AR1207" s="7"/>
      <c r="AS1207" s="7"/>
      <c r="AT1207" s="7"/>
      <c r="AU1207" s="7"/>
      <c r="AV1207" s="7"/>
      <c r="AX1207" s="7"/>
      <c r="AY1207" s="7"/>
      <c r="AZ1207" s="7"/>
      <c r="BA1207" s="7"/>
      <c r="BB1207" s="7"/>
      <c r="BC1207" s="7"/>
      <c r="BD1207" s="7"/>
      <c r="BG1207" s="7"/>
      <c r="BH1207" s="7"/>
      <c r="BI1207" s="7"/>
      <c r="BJ1207" s="7"/>
      <c r="BK1207" s="7"/>
      <c r="BL1207" s="7"/>
      <c r="BM1207" s="7"/>
      <c r="BP1207" s="7"/>
      <c r="BQ1207" s="7"/>
      <c r="BR1207" s="7"/>
      <c r="BS1207" s="7"/>
      <c r="BT1207" s="7"/>
      <c r="BU1207" s="7"/>
      <c r="BV1207" s="7"/>
      <c r="BW1207" s="7"/>
    </row>
    <row r="1208" spans="5:75" x14ac:dyDescent="0.2"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AL1208" s="7"/>
      <c r="AQ1208" s="7"/>
      <c r="AR1208" s="7"/>
      <c r="AS1208" s="7"/>
      <c r="AT1208" s="7"/>
      <c r="AU1208" s="7"/>
      <c r="AV1208" s="7"/>
      <c r="AX1208" s="7"/>
      <c r="AY1208" s="7"/>
      <c r="AZ1208" s="7"/>
      <c r="BA1208" s="7"/>
      <c r="BB1208" s="7"/>
      <c r="BC1208" s="7"/>
      <c r="BD1208" s="7"/>
      <c r="BG1208" s="7"/>
      <c r="BH1208" s="7"/>
      <c r="BI1208" s="7"/>
      <c r="BJ1208" s="7"/>
      <c r="BK1208" s="7"/>
      <c r="BL1208" s="7"/>
      <c r="BM1208" s="7"/>
      <c r="BP1208" s="7"/>
      <c r="BQ1208" s="7"/>
      <c r="BR1208" s="7"/>
      <c r="BS1208" s="7"/>
      <c r="BT1208" s="7"/>
      <c r="BU1208" s="7"/>
      <c r="BV1208" s="7"/>
      <c r="BW1208" s="7"/>
    </row>
    <row r="1209" spans="5:75" x14ac:dyDescent="0.2"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AL1209" s="7"/>
      <c r="AQ1209" s="7"/>
      <c r="AR1209" s="7"/>
      <c r="AS1209" s="7"/>
      <c r="AT1209" s="7"/>
      <c r="AU1209" s="7"/>
      <c r="AV1209" s="7"/>
      <c r="AX1209" s="7"/>
      <c r="AY1209" s="7"/>
      <c r="AZ1209" s="7"/>
      <c r="BA1209" s="7"/>
      <c r="BB1209" s="7"/>
      <c r="BC1209" s="7"/>
      <c r="BD1209" s="7"/>
      <c r="BG1209" s="7"/>
      <c r="BH1209" s="7"/>
      <c r="BI1209" s="7"/>
      <c r="BJ1209" s="7"/>
      <c r="BK1209" s="7"/>
      <c r="BL1209" s="7"/>
      <c r="BM1209" s="7"/>
      <c r="BP1209" s="7"/>
      <c r="BQ1209" s="7"/>
      <c r="BR1209" s="7"/>
      <c r="BS1209" s="7"/>
      <c r="BT1209" s="7"/>
      <c r="BU1209" s="7"/>
      <c r="BV1209" s="7"/>
      <c r="BW1209" s="7"/>
    </row>
    <row r="1210" spans="5:75" x14ac:dyDescent="0.2"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AL1210" s="7"/>
      <c r="AQ1210" s="7"/>
      <c r="AR1210" s="7"/>
      <c r="AS1210" s="7"/>
      <c r="AT1210" s="7"/>
      <c r="AU1210" s="7"/>
      <c r="AV1210" s="7"/>
      <c r="AX1210" s="7"/>
      <c r="AY1210" s="7"/>
      <c r="AZ1210" s="7"/>
      <c r="BA1210" s="7"/>
      <c r="BB1210" s="7"/>
      <c r="BC1210" s="7"/>
      <c r="BD1210" s="7"/>
      <c r="BG1210" s="7"/>
      <c r="BH1210" s="7"/>
      <c r="BI1210" s="7"/>
      <c r="BJ1210" s="7"/>
      <c r="BK1210" s="7"/>
      <c r="BL1210" s="7"/>
      <c r="BM1210" s="7"/>
      <c r="BP1210" s="7"/>
      <c r="BQ1210" s="7"/>
      <c r="BR1210" s="7"/>
      <c r="BS1210" s="7"/>
      <c r="BT1210" s="7"/>
      <c r="BU1210" s="7"/>
      <c r="BV1210" s="7"/>
      <c r="BW1210" s="7"/>
    </row>
    <row r="1211" spans="5:75" x14ac:dyDescent="0.2"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AL1211" s="7"/>
      <c r="AQ1211" s="7"/>
      <c r="AR1211" s="7"/>
      <c r="AS1211" s="7"/>
      <c r="AT1211" s="7"/>
      <c r="AU1211" s="7"/>
      <c r="AV1211" s="7"/>
      <c r="AX1211" s="7"/>
      <c r="AY1211" s="7"/>
      <c r="AZ1211" s="7"/>
      <c r="BA1211" s="7"/>
      <c r="BB1211" s="7"/>
      <c r="BC1211" s="7"/>
      <c r="BD1211" s="7"/>
      <c r="BG1211" s="7"/>
      <c r="BH1211" s="7"/>
      <c r="BI1211" s="7"/>
      <c r="BJ1211" s="7"/>
      <c r="BK1211" s="7"/>
      <c r="BL1211" s="7"/>
      <c r="BM1211" s="7"/>
      <c r="BP1211" s="7"/>
      <c r="BQ1211" s="7"/>
      <c r="BR1211" s="7"/>
      <c r="BS1211" s="7"/>
      <c r="BT1211" s="7"/>
      <c r="BU1211" s="7"/>
      <c r="BV1211" s="7"/>
      <c r="BW1211" s="7"/>
    </row>
    <row r="1212" spans="5:75" x14ac:dyDescent="0.2"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AL1212" s="7"/>
      <c r="AQ1212" s="7"/>
      <c r="AR1212" s="7"/>
      <c r="AS1212" s="7"/>
      <c r="AT1212" s="7"/>
      <c r="AU1212" s="7"/>
      <c r="AV1212" s="7"/>
      <c r="AX1212" s="7"/>
      <c r="AY1212" s="7"/>
      <c r="AZ1212" s="7"/>
      <c r="BA1212" s="7"/>
      <c r="BB1212" s="7"/>
      <c r="BC1212" s="7"/>
      <c r="BD1212" s="7"/>
      <c r="BG1212" s="7"/>
      <c r="BH1212" s="7"/>
      <c r="BI1212" s="7"/>
      <c r="BJ1212" s="7"/>
      <c r="BK1212" s="7"/>
      <c r="BL1212" s="7"/>
      <c r="BM1212" s="7"/>
      <c r="BP1212" s="7"/>
      <c r="BQ1212" s="7"/>
      <c r="BR1212" s="7"/>
      <c r="BS1212" s="7"/>
      <c r="BT1212" s="7"/>
      <c r="BU1212" s="7"/>
      <c r="BV1212" s="7"/>
      <c r="BW1212" s="7"/>
    </row>
    <row r="1213" spans="5:75" x14ac:dyDescent="0.2"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AL1213" s="7"/>
      <c r="AQ1213" s="7"/>
      <c r="AR1213" s="7"/>
      <c r="AS1213" s="7"/>
      <c r="AT1213" s="7"/>
      <c r="AU1213" s="7"/>
      <c r="AV1213" s="7"/>
      <c r="AX1213" s="7"/>
      <c r="AY1213" s="7"/>
      <c r="AZ1213" s="7"/>
      <c r="BA1213" s="7"/>
      <c r="BB1213" s="7"/>
      <c r="BC1213" s="7"/>
      <c r="BD1213" s="7"/>
      <c r="BG1213" s="7"/>
      <c r="BH1213" s="7"/>
      <c r="BI1213" s="7"/>
      <c r="BJ1213" s="7"/>
      <c r="BK1213" s="7"/>
      <c r="BL1213" s="7"/>
      <c r="BM1213" s="7"/>
      <c r="BP1213" s="7"/>
      <c r="BQ1213" s="7"/>
      <c r="BR1213" s="7"/>
      <c r="BS1213" s="7"/>
      <c r="BT1213" s="7"/>
      <c r="BU1213" s="7"/>
      <c r="BV1213" s="7"/>
      <c r="BW1213" s="7"/>
    </row>
    <row r="1214" spans="5:75" x14ac:dyDescent="0.2"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AL1214" s="7"/>
      <c r="AQ1214" s="7"/>
      <c r="AR1214" s="7"/>
      <c r="AS1214" s="7"/>
      <c r="AT1214" s="7"/>
      <c r="AU1214" s="7"/>
      <c r="AV1214" s="7"/>
      <c r="AX1214" s="7"/>
      <c r="AY1214" s="7"/>
      <c r="AZ1214" s="7"/>
      <c r="BA1214" s="7"/>
      <c r="BB1214" s="7"/>
      <c r="BC1214" s="7"/>
      <c r="BD1214" s="7"/>
      <c r="BG1214" s="7"/>
      <c r="BH1214" s="7"/>
      <c r="BI1214" s="7"/>
      <c r="BJ1214" s="7"/>
      <c r="BK1214" s="7"/>
      <c r="BL1214" s="7"/>
      <c r="BM1214" s="7"/>
      <c r="BP1214" s="7"/>
      <c r="BQ1214" s="7"/>
      <c r="BR1214" s="7"/>
      <c r="BS1214" s="7"/>
      <c r="BT1214" s="7"/>
      <c r="BU1214" s="7"/>
      <c r="BV1214" s="7"/>
      <c r="BW1214" s="7"/>
    </row>
    <row r="1215" spans="5:75" x14ac:dyDescent="0.2"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AL1215" s="7"/>
      <c r="AQ1215" s="7"/>
      <c r="AR1215" s="7"/>
      <c r="AS1215" s="7"/>
      <c r="AT1215" s="7"/>
      <c r="AU1215" s="7"/>
      <c r="AV1215" s="7"/>
      <c r="AX1215" s="7"/>
      <c r="AY1215" s="7"/>
      <c r="AZ1215" s="7"/>
      <c r="BA1215" s="7"/>
      <c r="BB1215" s="7"/>
      <c r="BC1215" s="7"/>
      <c r="BD1215" s="7"/>
      <c r="BG1215" s="7"/>
      <c r="BH1215" s="7"/>
      <c r="BI1215" s="7"/>
      <c r="BJ1215" s="7"/>
      <c r="BK1215" s="7"/>
      <c r="BL1215" s="7"/>
      <c r="BM1215" s="7"/>
      <c r="BP1215" s="7"/>
      <c r="BQ1215" s="7"/>
      <c r="BR1215" s="7"/>
      <c r="BS1215" s="7"/>
      <c r="BT1215" s="7"/>
      <c r="BU1215" s="7"/>
      <c r="BV1215" s="7"/>
      <c r="BW1215" s="7"/>
    </row>
    <row r="1216" spans="5:75" x14ac:dyDescent="0.2"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AL1216" s="7"/>
      <c r="AQ1216" s="7"/>
      <c r="AR1216" s="7"/>
      <c r="AS1216" s="7"/>
      <c r="AT1216" s="7"/>
      <c r="AU1216" s="7"/>
      <c r="AV1216" s="7"/>
      <c r="AX1216" s="7"/>
      <c r="AY1216" s="7"/>
      <c r="AZ1216" s="7"/>
      <c r="BA1216" s="7"/>
      <c r="BB1216" s="7"/>
      <c r="BC1216" s="7"/>
      <c r="BD1216" s="7"/>
      <c r="BG1216" s="7"/>
      <c r="BH1216" s="7"/>
      <c r="BI1216" s="7"/>
      <c r="BJ1216" s="7"/>
      <c r="BK1216" s="7"/>
      <c r="BL1216" s="7"/>
      <c r="BM1216" s="7"/>
      <c r="BP1216" s="7"/>
      <c r="BQ1216" s="7"/>
      <c r="BR1216" s="7"/>
      <c r="BS1216" s="7"/>
      <c r="BT1216" s="7"/>
      <c r="BU1216" s="7"/>
      <c r="BV1216" s="7"/>
      <c r="BW1216" s="7"/>
    </row>
    <row r="1217" spans="5:75" x14ac:dyDescent="0.2"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AL1217" s="7"/>
      <c r="AQ1217" s="7"/>
      <c r="AR1217" s="7"/>
      <c r="AS1217" s="7"/>
      <c r="AT1217" s="7"/>
      <c r="AU1217" s="7"/>
      <c r="AV1217" s="7"/>
      <c r="AX1217" s="7"/>
      <c r="AY1217" s="7"/>
      <c r="AZ1217" s="7"/>
      <c r="BA1217" s="7"/>
      <c r="BB1217" s="7"/>
      <c r="BC1217" s="7"/>
      <c r="BD1217" s="7"/>
      <c r="BG1217" s="7"/>
      <c r="BH1217" s="7"/>
      <c r="BI1217" s="7"/>
      <c r="BJ1217" s="7"/>
      <c r="BK1217" s="7"/>
      <c r="BL1217" s="7"/>
      <c r="BM1217" s="7"/>
      <c r="BP1217" s="7"/>
      <c r="BQ1217" s="7"/>
      <c r="BR1217" s="7"/>
      <c r="BS1217" s="7"/>
      <c r="BT1217" s="7"/>
      <c r="BU1217" s="7"/>
      <c r="BV1217" s="7"/>
      <c r="BW1217" s="7"/>
    </row>
    <row r="1218" spans="5:75" x14ac:dyDescent="0.2"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AL1218" s="7"/>
      <c r="AQ1218" s="7"/>
      <c r="AR1218" s="7"/>
      <c r="AS1218" s="7"/>
      <c r="AT1218" s="7"/>
      <c r="AU1218" s="7"/>
      <c r="AV1218" s="7"/>
      <c r="AX1218" s="7"/>
      <c r="AY1218" s="7"/>
      <c r="AZ1218" s="7"/>
      <c r="BA1218" s="7"/>
      <c r="BB1218" s="7"/>
      <c r="BC1218" s="7"/>
      <c r="BD1218" s="7"/>
      <c r="BG1218" s="7"/>
      <c r="BH1218" s="7"/>
      <c r="BI1218" s="7"/>
      <c r="BJ1218" s="7"/>
      <c r="BK1218" s="7"/>
      <c r="BL1218" s="7"/>
      <c r="BM1218" s="7"/>
      <c r="BP1218" s="7"/>
      <c r="BQ1218" s="7"/>
      <c r="BR1218" s="7"/>
      <c r="BS1218" s="7"/>
      <c r="BT1218" s="7"/>
      <c r="BU1218" s="7"/>
      <c r="BV1218" s="7"/>
      <c r="BW1218" s="7"/>
    </row>
    <row r="1219" spans="5:75" x14ac:dyDescent="0.2"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AL1219" s="7"/>
      <c r="AQ1219" s="7"/>
      <c r="AR1219" s="7"/>
      <c r="AS1219" s="7"/>
      <c r="AT1219" s="7"/>
      <c r="AU1219" s="7"/>
      <c r="AV1219" s="7"/>
      <c r="AX1219" s="7"/>
      <c r="AY1219" s="7"/>
      <c r="AZ1219" s="7"/>
      <c r="BA1219" s="7"/>
      <c r="BB1219" s="7"/>
      <c r="BC1219" s="7"/>
      <c r="BD1219" s="7"/>
      <c r="BG1219" s="7"/>
      <c r="BH1219" s="7"/>
      <c r="BI1219" s="7"/>
      <c r="BJ1219" s="7"/>
      <c r="BK1219" s="7"/>
      <c r="BL1219" s="7"/>
      <c r="BM1219" s="7"/>
      <c r="BP1219" s="7"/>
      <c r="BQ1219" s="7"/>
      <c r="BR1219" s="7"/>
      <c r="BS1219" s="7"/>
      <c r="BT1219" s="7"/>
      <c r="BU1219" s="7"/>
      <c r="BV1219" s="7"/>
      <c r="BW1219" s="7"/>
    </row>
    <row r="1220" spans="5:75" x14ac:dyDescent="0.2"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AL1220" s="7"/>
      <c r="AQ1220" s="7"/>
      <c r="AR1220" s="7"/>
      <c r="AS1220" s="7"/>
      <c r="AT1220" s="7"/>
      <c r="AU1220" s="7"/>
      <c r="AV1220" s="7"/>
      <c r="AX1220" s="7"/>
      <c r="AY1220" s="7"/>
      <c r="AZ1220" s="7"/>
      <c r="BA1220" s="7"/>
      <c r="BB1220" s="7"/>
      <c r="BC1220" s="7"/>
      <c r="BD1220" s="7"/>
      <c r="BG1220" s="7"/>
      <c r="BH1220" s="7"/>
      <c r="BI1220" s="7"/>
      <c r="BJ1220" s="7"/>
      <c r="BK1220" s="7"/>
      <c r="BL1220" s="7"/>
      <c r="BM1220" s="7"/>
      <c r="BP1220" s="7"/>
      <c r="BQ1220" s="7"/>
      <c r="BR1220" s="7"/>
      <c r="BS1220" s="7"/>
      <c r="BT1220" s="7"/>
      <c r="BU1220" s="7"/>
      <c r="BV1220" s="7"/>
      <c r="BW1220" s="7"/>
    </row>
    <row r="1221" spans="5:75" x14ac:dyDescent="0.2"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AL1221" s="7"/>
      <c r="AQ1221" s="7"/>
      <c r="AR1221" s="7"/>
      <c r="AS1221" s="7"/>
      <c r="AT1221" s="7"/>
      <c r="AU1221" s="7"/>
      <c r="AV1221" s="7"/>
      <c r="AX1221" s="7"/>
      <c r="AY1221" s="7"/>
      <c r="AZ1221" s="7"/>
      <c r="BA1221" s="7"/>
      <c r="BB1221" s="7"/>
      <c r="BC1221" s="7"/>
      <c r="BD1221" s="7"/>
      <c r="BG1221" s="7"/>
      <c r="BH1221" s="7"/>
      <c r="BI1221" s="7"/>
      <c r="BJ1221" s="7"/>
      <c r="BK1221" s="7"/>
      <c r="BL1221" s="7"/>
      <c r="BM1221" s="7"/>
      <c r="BP1221" s="7"/>
      <c r="BQ1221" s="7"/>
      <c r="BR1221" s="7"/>
      <c r="BS1221" s="7"/>
      <c r="BT1221" s="7"/>
      <c r="BU1221" s="7"/>
      <c r="BV1221" s="7"/>
      <c r="BW1221" s="7"/>
    </row>
    <row r="1222" spans="5:75" x14ac:dyDescent="0.2"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AL1222" s="7"/>
      <c r="AQ1222" s="7"/>
      <c r="AR1222" s="7"/>
      <c r="AS1222" s="7"/>
      <c r="AT1222" s="7"/>
      <c r="AU1222" s="7"/>
      <c r="AV1222" s="7"/>
      <c r="AX1222" s="7"/>
      <c r="AY1222" s="7"/>
      <c r="AZ1222" s="7"/>
      <c r="BA1222" s="7"/>
      <c r="BB1222" s="7"/>
      <c r="BC1222" s="7"/>
      <c r="BD1222" s="7"/>
      <c r="BG1222" s="7"/>
      <c r="BH1222" s="7"/>
      <c r="BI1222" s="7"/>
      <c r="BJ1222" s="7"/>
      <c r="BK1222" s="7"/>
      <c r="BL1222" s="7"/>
      <c r="BM1222" s="7"/>
      <c r="BP1222" s="7"/>
      <c r="BQ1222" s="7"/>
      <c r="BR1222" s="7"/>
      <c r="BS1222" s="7"/>
      <c r="BT1222" s="7"/>
      <c r="BU1222" s="7"/>
      <c r="BV1222" s="7"/>
      <c r="BW1222" s="7"/>
    </row>
    <row r="1223" spans="5:75" x14ac:dyDescent="0.2"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AL1223" s="7"/>
      <c r="AQ1223" s="7"/>
      <c r="AR1223" s="7"/>
      <c r="AS1223" s="7"/>
      <c r="AT1223" s="7"/>
      <c r="AU1223" s="7"/>
      <c r="AV1223" s="7"/>
      <c r="AX1223" s="7"/>
      <c r="AY1223" s="7"/>
      <c r="AZ1223" s="7"/>
      <c r="BA1223" s="7"/>
      <c r="BB1223" s="7"/>
      <c r="BC1223" s="7"/>
      <c r="BD1223" s="7"/>
      <c r="BG1223" s="7"/>
      <c r="BH1223" s="7"/>
      <c r="BI1223" s="7"/>
      <c r="BJ1223" s="7"/>
      <c r="BK1223" s="7"/>
      <c r="BL1223" s="7"/>
      <c r="BM1223" s="7"/>
      <c r="BP1223" s="7"/>
      <c r="BQ1223" s="7"/>
      <c r="BR1223" s="7"/>
      <c r="BS1223" s="7"/>
      <c r="BT1223" s="7"/>
      <c r="BU1223" s="7"/>
      <c r="BV1223" s="7"/>
      <c r="BW1223" s="7"/>
    </row>
    <row r="1224" spans="5:75" x14ac:dyDescent="0.2"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AL1224" s="7"/>
      <c r="AQ1224" s="7"/>
      <c r="AR1224" s="7"/>
      <c r="AS1224" s="7"/>
      <c r="AT1224" s="7"/>
      <c r="AU1224" s="7"/>
      <c r="AV1224" s="7"/>
      <c r="AX1224" s="7"/>
      <c r="AY1224" s="7"/>
      <c r="AZ1224" s="7"/>
      <c r="BA1224" s="7"/>
      <c r="BB1224" s="7"/>
      <c r="BC1224" s="7"/>
      <c r="BD1224" s="7"/>
      <c r="BG1224" s="7"/>
      <c r="BH1224" s="7"/>
      <c r="BI1224" s="7"/>
      <c r="BJ1224" s="7"/>
      <c r="BK1224" s="7"/>
      <c r="BL1224" s="7"/>
      <c r="BM1224" s="7"/>
      <c r="BP1224" s="7"/>
      <c r="BQ1224" s="7"/>
      <c r="BR1224" s="7"/>
      <c r="BS1224" s="7"/>
      <c r="BT1224" s="7"/>
      <c r="BU1224" s="7"/>
      <c r="BV1224" s="7"/>
      <c r="BW1224" s="7"/>
    </row>
    <row r="1225" spans="5:75" x14ac:dyDescent="0.2"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AL1225" s="7"/>
      <c r="AQ1225" s="7"/>
      <c r="AR1225" s="7"/>
      <c r="AS1225" s="7"/>
      <c r="AT1225" s="7"/>
      <c r="AU1225" s="7"/>
      <c r="AV1225" s="7"/>
      <c r="AX1225" s="7"/>
      <c r="AY1225" s="7"/>
      <c r="AZ1225" s="7"/>
      <c r="BA1225" s="7"/>
      <c r="BB1225" s="7"/>
      <c r="BC1225" s="7"/>
      <c r="BD1225" s="7"/>
      <c r="BG1225" s="7"/>
      <c r="BH1225" s="7"/>
      <c r="BI1225" s="7"/>
      <c r="BJ1225" s="7"/>
      <c r="BK1225" s="7"/>
      <c r="BL1225" s="7"/>
      <c r="BM1225" s="7"/>
      <c r="BP1225" s="7"/>
      <c r="BQ1225" s="7"/>
      <c r="BR1225" s="7"/>
      <c r="BS1225" s="7"/>
      <c r="BT1225" s="7"/>
      <c r="BU1225" s="7"/>
      <c r="BV1225" s="7"/>
      <c r="BW1225" s="7"/>
    </row>
    <row r="1226" spans="5:75" x14ac:dyDescent="0.2"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AL1226" s="7"/>
      <c r="AQ1226" s="7"/>
      <c r="AR1226" s="7"/>
      <c r="AS1226" s="7"/>
      <c r="AT1226" s="7"/>
      <c r="AU1226" s="7"/>
      <c r="AV1226" s="7"/>
      <c r="AX1226" s="7"/>
      <c r="AY1226" s="7"/>
      <c r="AZ1226" s="7"/>
      <c r="BA1226" s="7"/>
      <c r="BB1226" s="7"/>
      <c r="BC1226" s="7"/>
      <c r="BD1226" s="7"/>
      <c r="BG1226" s="7"/>
      <c r="BH1226" s="7"/>
      <c r="BI1226" s="7"/>
      <c r="BJ1226" s="7"/>
      <c r="BK1226" s="7"/>
      <c r="BL1226" s="7"/>
      <c r="BM1226" s="7"/>
      <c r="BP1226" s="7"/>
      <c r="BQ1226" s="7"/>
      <c r="BR1226" s="7"/>
      <c r="BS1226" s="7"/>
      <c r="BT1226" s="7"/>
      <c r="BU1226" s="7"/>
      <c r="BV1226" s="7"/>
      <c r="BW1226" s="7"/>
    </row>
    <row r="1227" spans="5:75" x14ac:dyDescent="0.2"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AL1227" s="7"/>
      <c r="AQ1227" s="7"/>
      <c r="AR1227" s="7"/>
      <c r="AS1227" s="7"/>
      <c r="AT1227" s="7"/>
      <c r="AU1227" s="7"/>
      <c r="AV1227" s="7"/>
      <c r="AX1227" s="7"/>
      <c r="AY1227" s="7"/>
      <c r="AZ1227" s="7"/>
      <c r="BA1227" s="7"/>
      <c r="BB1227" s="7"/>
      <c r="BC1227" s="7"/>
      <c r="BD1227" s="7"/>
      <c r="BG1227" s="7"/>
      <c r="BH1227" s="7"/>
      <c r="BI1227" s="7"/>
      <c r="BJ1227" s="7"/>
      <c r="BK1227" s="7"/>
      <c r="BL1227" s="7"/>
      <c r="BM1227" s="7"/>
      <c r="BP1227" s="7"/>
      <c r="BQ1227" s="7"/>
      <c r="BR1227" s="7"/>
      <c r="BS1227" s="7"/>
      <c r="BT1227" s="7"/>
      <c r="BU1227" s="7"/>
      <c r="BV1227" s="7"/>
      <c r="BW1227" s="7"/>
    </row>
    <row r="1228" spans="5:75" x14ac:dyDescent="0.2"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AL1228" s="7"/>
      <c r="AQ1228" s="7"/>
      <c r="AR1228" s="7"/>
      <c r="AS1228" s="7"/>
      <c r="AT1228" s="7"/>
      <c r="AU1228" s="7"/>
      <c r="AV1228" s="7"/>
      <c r="AX1228" s="7"/>
      <c r="AY1228" s="7"/>
      <c r="AZ1228" s="7"/>
      <c r="BA1228" s="7"/>
      <c r="BB1228" s="7"/>
      <c r="BC1228" s="7"/>
      <c r="BD1228" s="7"/>
      <c r="BG1228" s="7"/>
      <c r="BH1228" s="7"/>
      <c r="BI1228" s="7"/>
      <c r="BJ1228" s="7"/>
      <c r="BK1228" s="7"/>
      <c r="BL1228" s="7"/>
      <c r="BM1228" s="7"/>
      <c r="BP1228" s="7"/>
      <c r="BQ1228" s="7"/>
      <c r="BR1228" s="7"/>
      <c r="BS1228" s="7"/>
      <c r="BT1228" s="7"/>
      <c r="BU1228" s="7"/>
      <c r="BV1228" s="7"/>
      <c r="BW1228" s="7"/>
    </row>
    <row r="1229" spans="5:75" x14ac:dyDescent="0.2"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AL1229" s="7"/>
      <c r="AQ1229" s="7"/>
      <c r="AR1229" s="7"/>
      <c r="AS1229" s="7"/>
      <c r="AT1229" s="7"/>
      <c r="AU1229" s="7"/>
      <c r="AV1229" s="7"/>
      <c r="AX1229" s="7"/>
      <c r="AY1229" s="7"/>
      <c r="AZ1229" s="7"/>
      <c r="BA1229" s="7"/>
      <c r="BB1229" s="7"/>
      <c r="BC1229" s="7"/>
      <c r="BD1229" s="7"/>
      <c r="BG1229" s="7"/>
      <c r="BH1229" s="7"/>
      <c r="BI1229" s="7"/>
      <c r="BJ1229" s="7"/>
      <c r="BK1229" s="7"/>
      <c r="BL1229" s="7"/>
      <c r="BM1229" s="7"/>
      <c r="BP1229" s="7"/>
      <c r="BQ1229" s="7"/>
      <c r="BR1229" s="7"/>
      <c r="BS1229" s="7"/>
      <c r="BT1229" s="7"/>
      <c r="BU1229" s="7"/>
      <c r="BV1229" s="7"/>
      <c r="BW1229" s="7"/>
    </row>
    <row r="1230" spans="5:75" x14ac:dyDescent="0.2"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AL1230" s="7"/>
      <c r="AQ1230" s="7"/>
      <c r="AR1230" s="7"/>
      <c r="AS1230" s="7"/>
      <c r="AT1230" s="7"/>
      <c r="AU1230" s="7"/>
      <c r="AV1230" s="7"/>
      <c r="AX1230" s="7"/>
      <c r="AY1230" s="7"/>
      <c r="AZ1230" s="7"/>
      <c r="BA1230" s="7"/>
      <c r="BB1230" s="7"/>
      <c r="BC1230" s="7"/>
      <c r="BD1230" s="7"/>
      <c r="BG1230" s="7"/>
      <c r="BH1230" s="7"/>
      <c r="BI1230" s="7"/>
      <c r="BJ1230" s="7"/>
      <c r="BK1230" s="7"/>
      <c r="BL1230" s="7"/>
      <c r="BM1230" s="7"/>
      <c r="BP1230" s="7"/>
      <c r="BQ1230" s="7"/>
      <c r="BR1230" s="7"/>
      <c r="BS1230" s="7"/>
      <c r="BT1230" s="7"/>
      <c r="BU1230" s="7"/>
      <c r="BV1230" s="7"/>
      <c r="BW1230" s="7"/>
    </row>
    <row r="1231" spans="5:75" x14ac:dyDescent="0.2"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AL1231" s="7"/>
      <c r="AQ1231" s="7"/>
      <c r="AR1231" s="7"/>
      <c r="AS1231" s="7"/>
      <c r="AT1231" s="7"/>
      <c r="AU1231" s="7"/>
      <c r="AV1231" s="7"/>
      <c r="AX1231" s="7"/>
      <c r="AY1231" s="7"/>
      <c r="AZ1231" s="7"/>
      <c r="BA1231" s="7"/>
      <c r="BB1231" s="7"/>
      <c r="BC1231" s="7"/>
      <c r="BD1231" s="7"/>
      <c r="BG1231" s="7"/>
      <c r="BH1231" s="7"/>
      <c r="BI1231" s="7"/>
      <c r="BJ1231" s="7"/>
      <c r="BK1231" s="7"/>
      <c r="BL1231" s="7"/>
      <c r="BM1231" s="7"/>
      <c r="BP1231" s="7"/>
      <c r="BQ1231" s="7"/>
      <c r="BR1231" s="7"/>
      <c r="BS1231" s="7"/>
      <c r="BT1231" s="7"/>
      <c r="BU1231" s="7"/>
      <c r="BV1231" s="7"/>
      <c r="BW1231" s="7"/>
    </row>
    <row r="1232" spans="5:75" x14ac:dyDescent="0.2"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AL1232" s="7"/>
      <c r="AQ1232" s="7"/>
      <c r="AR1232" s="7"/>
      <c r="AS1232" s="7"/>
      <c r="AT1232" s="7"/>
      <c r="AU1232" s="7"/>
      <c r="AV1232" s="7"/>
      <c r="AX1232" s="7"/>
      <c r="AY1232" s="7"/>
      <c r="AZ1232" s="7"/>
      <c r="BA1232" s="7"/>
      <c r="BB1232" s="7"/>
      <c r="BC1232" s="7"/>
      <c r="BD1232" s="7"/>
      <c r="BG1232" s="7"/>
      <c r="BH1232" s="7"/>
      <c r="BI1232" s="7"/>
      <c r="BJ1232" s="7"/>
      <c r="BK1232" s="7"/>
      <c r="BL1232" s="7"/>
      <c r="BM1232" s="7"/>
      <c r="BP1232" s="7"/>
      <c r="BQ1232" s="7"/>
      <c r="BR1232" s="7"/>
      <c r="BS1232" s="7"/>
      <c r="BT1232" s="7"/>
      <c r="BU1232" s="7"/>
      <c r="BV1232" s="7"/>
      <c r="BW1232" s="7"/>
    </row>
    <row r="1233" spans="5:75" x14ac:dyDescent="0.2"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AL1233" s="7"/>
      <c r="AQ1233" s="7"/>
      <c r="AR1233" s="7"/>
      <c r="AS1233" s="7"/>
      <c r="AT1233" s="7"/>
      <c r="AU1233" s="7"/>
      <c r="AV1233" s="7"/>
      <c r="AX1233" s="7"/>
      <c r="AY1233" s="7"/>
      <c r="AZ1233" s="7"/>
      <c r="BA1233" s="7"/>
      <c r="BB1233" s="7"/>
      <c r="BC1233" s="7"/>
      <c r="BD1233" s="7"/>
      <c r="BG1233" s="7"/>
      <c r="BH1233" s="7"/>
      <c r="BI1233" s="7"/>
      <c r="BJ1233" s="7"/>
      <c r="BK1233" s="7"/>
      <c r="BL1233" s="7"/>
      <c r="BM1233" s="7"/>
      <c r="BP1233" s="7"/>
      <c r="BQ1233" s="7"/>
      <c r="BR1233" s="7"/>
      <c r="BS1233" s="7"/>
      <c r="BT1233" s="7"/>
      <c r="BU1233" s="7"/>
      <c r="BV1233" s="7"/>
      <c r="BW1233" s="7"/>
    </row>
    <row r="1234" spans="5:75" x14ac:dyDescent="0.2"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AL1234" s="7"/>
      <c r="AQ1234" s="7"/>
      <c r="AR1234" s="7"/>
      <c r="AS1234" s="7"/>
      <c r="AT1234" s="7"/>
      <c r="AU1234" s="7"/>
      <c r="AV1234" s="7"/>
      <c r="AX1234" s="7"/>
      <c r="AY1234" s="7"/>
      <c r="AZ1234" s="7"/>
      <c r="BA1234" s="7"/>
      <c r="BB1234" s="7"/>
      <c r="BC1234" s="7"/>
      <c r="BD1234" s="7"/>
      <c r="BG1234" s="7"/>
      <c r="BH1234" s="7"/>
      <c r="BI1234" s="7"/>
      <c r="BJ1234" s="7"/>
      <c r="BK1234" s="7"/>
      <c r="BL1234" s="7"/>
      <c r="BM1234" s="7"/>
      <c r="BP1234" s="7"/>
      <c r="BQ1234" s="7"/>
      <c r="BR1234" s="7"/>
      <c r="BS1234" s="7"/>
      <c r="BT1234" s="7"/>
      <c r="BU1234" s="7"/>
      <c r="BV1234" s="7"/>
      <c r="BW1234" s="7"/>
    </row>
    <row r="1235" spans="5:75" x14ac:dyDescent="0.2"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AL1235" s="7"/>
      <c r="AQ1235" s="7"/>
      <c r="AR1235" s="7"/>
      <c r="AS1235" s="7"/>
      <c r="AT1235" s="7"/>
      <c r="AU1235" s="7"/>
      <c r="AV1235" s="7"/>
      <c r="AX1235" s="7"/>
      <c r="AY1235" s="7"/>
      <c r="AZ1235" s="7"/>
      <c r="BA1235" s="7"/>
      <c r="BB1235" s="7"/>
      <c r="BC1235" s="7"/>
      <c r="BD1235" s="7"/>
      <c r="BG1235" s="7"/>
      <c r="BH1235" s="7"/>
      <c r="BI1235" s="7"/>
      <c r="BJ1235" s="7"/>
      <c r="BK1235" s="7"/>
      <c r="BL1235" s="7"/>
      <c r="BM1235" s="7"/>
      <c r="BP1235" s="7"/>
      <c r="BQ1235" s="7"/>
      <c r="BR1235" s="7"/>
      <c r="BS1235" s="7"/>
      <c r="BT1235" s="7"/>
      <c r="BU1235" s="7"/>
      <c r="BV1235" s="7"/>
      <c r="BW1235" s="7"/>
    </row>
    <row r="1236" spans="5:75" x14ac:dyDescent="0.2"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AL1236" s="7"/>
      <c r="AQ1236" s="7"/>
      <c r="AR1236" s="7"/>
      <c r="AS1236" s="7"/>
      <c r="AT1236" s="7"/>
      <c r="AU1236" s="7"/>
      <c r="AV1236" s="7"/>
      <c r="AX1236" s="7"/>
      <c r="AY1236" s="7"/>
      <c r="AZ1236" s="7"/>
      <c r="BA1236" s="7"/>
      <c r="BB1236" s="7"/>
      <c r="BC1236" s="7"/>
      <c r="BD1236" s="7"/>
      <c r="BG1236" s="7"/>
      <c r="BH1236" s="7"/>
      <c r="BI1236" s="7"/>
      <c r="BJ1236" s="7"/>
      <c r="BK1236" s="7"/>
      <c r="BL1236" s="7"/>
      <c r="BM1236" s="7"/>
      <c r="BP1236" s="7"/>
      <c r="BQ1236" s="7"/>
      <c r="BR1236" s="7"/>
      <c r="BS1236" s="7"/>
      <c r="BT1236" s="7"/>
      <c r="BU1236" s="7"/>
      <c r="BV1236" s="7"/>
      <c r="BW1236" s="7"/>
    </row>
    <row r="1237" spans="5:75" x14ac:dyDescent="0.2"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AL1237" s="7"/>
      <c r="AQ1237" s="7"/>
      <c r="AR1237" s="7"/>
      <c r="AS1237" s="7"/>
      <c r="AT1237" s="7"/>
      <c r="AU1237" s="7"/>
      <c r="AV1237" s="7"/>
      <c r="AX1237" s="7"/>
      <c r="AY1237" s="7"/>
      <c r="AZ1237" s="7"/>
      <c r="BA1237" s="7"/>
      <c r="BB1237" s="7"/>
      <c r="BC1237" s="7"/>
      <c r="BD1237" s="7"/>
      <c r="BG1237" s="7"/>
      <c r="BH1237" s="7"/>
      <c r="BI1237" s="7"/>
      <c r="BJ1237" s="7"/>
      <c r="BK1237" s="7"/>
      <c r="BL1237" s="7"/>
      <c r="BM1237" s="7"/>
      <c r="BP1237" s="7"/>
      <c r="BQ1237" s="7"/>
      <c r="BR1237" s="7"/>
      <c r="BS1237" s="7"/>
      <c r="BT1237" s="7"/>
      <c r="BU1237" s="7"/>
      <c r="BV1237" s="7"/>
      <c r="BW1237" s="7"/>
    </row>
    <row r="1238" spans="5:75" x14ac:dyDescent="0.2"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AL1238" s="7"/>
      <c r="AQ1238" s="7"/>
      <c r="AR1238" s="7"/>
      <c r="AS1238" s="7"/>
      <c r="AT1238" s="7"/>
      <c r="AU1238" s="7"/>
      <c r="AV1238" s="7"/>
      <c r="AX1238" s="7"/>
      <c r="AY1238" s="7"/>
      <c r="AZ1238" s="7"/>
      <c r="BA1238" s="7"/>
      <c r="BB1238" s="7"/>
      <c r="BC1238" s="7"/>
      <c r="BD1238" s="7"/>
      <c r="BG1238" s="7"/>
      <c r="BH1238" s="7"/>
      <c r="BI1238" s="7"/>
      <c r="BJ1238" s="7"/>
      <c r="BK1238" s="7"/>
      <c r="BL1238" s="7"/>
      <c r="BM1238" s="7"/>
      <c r="BP1238" s="7"/>
      <c r="BQ1238" s="7"/>
      <c r="BR1238" s="7"/>
      <c r="BS1238" s="7"/>
      <c r="BT1238" s="7"/>
      <c r="BU1238" s="7"/>
      <c r="BV1238" s="7"/>
      <c r="BW1238" s="7"/>
    </row>
    <row r="1239" spans="5:75" x14ac:dyDescent="0.2"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AL1239" s="7"/>
      <c r="AQ1239" s="7"/>
      <c r="AR1239" s="7"/>
      <c r="AS1239" s="7"/>
      <c r="AT1239" s="7"/>
      <c r="AU1239" s="7"/>
      <c r="AV1239" s="7"/>
      <c r="AX1239" s="7"/>
      <c r="AY1239" s="7"/>
      <c r="AZ1239" s="7"/>
      <c r="BA1239" s="7"/>
      <c r="BB1239" s="7"/>
      <c r="BC1239" s="7"/>
      <c r="BD1239" s="7"/>
      <c r="BG1239" s="7"/>
      <c r="BH1239" s="7"/>
      <c r="BI1239" s="7"/>
      <c r="BJ1239" s="7"/>
      <c r="BK1239" s="7"/>
      <c r="BL1239" s="7"/>
      <c r="BM1239" s="7"/>
      <c r="BP1239" s="7"/>
      <c r="BQ1239" s="7"/>
      <c r="BR1239" s="7"/>
      <c r="BS1239" s="7"/>
      <c r="BT1239" s="7"/>
      <c r="BU1239" s="7"/>
      <c r="BV1239" s="7"/>
      <c r="BW1239" s="7"/>
    </row>
    <row r="1240" spans="5:75" x14ac:dyDescent="0.2"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AL1240" s="7"/>
      <c r="AQ1240" s="7"/>
      <c r="AR1240" s="7"/>
      <c r="AS1240" s="7"/>
      <c r="AT1240" s="7"/>
      <c r="AU1240" s="7"/>
      <c r="AV1240" s="7"/>
      <c r="AX1240" s="7"/>
      <c r="AY1240" s="7"/>
      <c r="AZ1240" s="7"/>
      <c r="BA1240" s="7"/>
      <c r="BB1240" s="7"/>
      <c r="BC1240" s="7"/>
      <c r="BD1240" s="7"/>
      <c r="BG1240" s="7"/>
      <c r="BH1240" s="7"/>
      <c r="BI1240" s="7"/>
      <c r="BJ1240" s="7"/>
      <c r="BK1240" s="7"/>
      <c r="BL1240" s="7"/>
      <c r="BM1240" s="7"/>
      <c r="BP1240" s="7"/>
      <c r="BQ1240" s="7"/>
      <c r="BR1240" s="7"/>
      <c r="BS1240" s="7"/>
      <c r="BT1240" s="7"/>
      <c r="BU1240" s="7"/>
      <c r="BV1240" s="7"/>
      <c r="BW1240" s="7"/>
    </row>
    <row r="1241" spans="5:75" x14ac:dyDescent="0.2"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AL1241" s="7"/>
      <c r="AQ1241" s="7"/>
      <c r="AR1241" s="7"/>
      <c r="AS1241" s="7"/>
      <c r="AT1241" s="7"/>
      <c r="AU1241" s="7"/>
      <c r="AV1241" s="7"/>
      <c r="AX1241" s="7"/>
      <c r="AY1241" s="7"/>
      <c r="AZ1241" s="7"/>
      <c r="BA1241" s="7"/>
      <c r="BB1241" s="7"/>
      <c r="BC1241" s="7"/>
      <c r="BD1241" s="7"/>
      <c r="BG1241" s="7"/>
      <c r="BH1241" s="7"/>
      <c r="BI1241" s="7"/>
      <c r="BJ1241" s="7"/>
      <c r="BK1241" s="7"/>
      <c r="BL1241" s="7"/>
      <c r="BM1241" s="7"/>
      <c r="BP1241" s="7"/>
      <c r="BQ1241" s="7"/>
      <c r="BR1241" s="7"/>
      <c r="BS1241" s="7"/>
      <c r="BT1241" s="7"/>
      <c r="BU1241" s="7"/>
      <c r="BV1241" s="7"/>
      <c r="BW1241" s="7"/>
    </row>
    <row r="1242" spans="5:75" x14ac:dyDescent="0.2"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AL1242" s="7"/>
      <c r="AQ1242" s="7"/>
      <c r="AR1242" s="7"/>
      <c r="AS1242" s="7"/>
      <c r="AT1242" s="7"/>
      <c r="AU1242" s="7"/>
      <c r="AV1242" s="7"/>
      <c r="AX1242" s="7"/>
      <c r="AY1242" s="7"/>
      <c r="AZ1242" s="7"/>
      <c r="BA1242" s="7"/>
      <c r="BB1242" s="7"/>
      <c r="BC1242" s="7"/>
      <c r="BD1242" s="7"/>
      <c r="BG1242" s="7"/>
      <c r="BH1242" s="7"/>
      <c r="BI1242" s="7"/>
      <c r="BJ1242" s="7"/>
      <c r="BK1242" s="7"/>
      <c r="BL1242" s="7"/>
      <c r="BM1242" s="7"/>
      <c r="BP1242" s="7"/>
      <c r="BQ1242" s="7"/>
      <c r="BR1242" s="7"/>
      <c r="BS1242" s="7"/>
      <c r="BT1242" s="7"/>
      <c r="BU1242" s="7"/>
      <c r="BV1242" s="7"/>
      <c r="BW1242" s="7"/>
    </row>
    <row r="1243" spans="5:75" x14ac:dyDescent="0.2"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AL1243" s="7"/>
      <c r="AQ1243" s="7"/>
      <c r="AR1243" s="7"/>
      <c r="AS1243" s="7"/>
      <c r="AT1243" s="7"/>
      <c r="AU1243" s="7"/>
      <c r="AV1243" s="7"/>
      <c r="AX1243" s="7"/>
      <c r="AY1243" s="7"/>
      <c r="AZ1243" s="7"/>
      <c r="BA1243" s="7"/>
      <c r="BB1243" s="7"/>
      <c r="BC1243" s="7"/>
      <c r="BD1243" s="7"/>
      <c r="BG1243" s="7"/>
      <c r="BH1243" s="7"/>
      <c r="BI1243" s="7"/>
      <c r="BJ1243" s="7"/>
      <c r="BK1243" s="7"/>
      <c r="BL1243" s="7"/>
      <c r="BM1243" s="7"/>
      <c r="BP1243" s="7"/>
      <c r="BQ1243" s="7"/>
      <c r="BR1243" s="7"/>
      <c r="BS1243" s="7"/>
      <c r="BT1243" s="7"/>
      <c r="BU1243" s="7"/>
      <c r="BV1243" s="7"/>
      <c r="BW1243" s="7"/>
    </row>
    <row r="1244" spans="5:75" x14ac:dyDescent="0.2"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AL1244" s="7"/>
      <c r="AQ1244" s="7"/>
      <c r="AR1244" s="7"/>
      <c r="AS1244" s="7"/>
      <c r="AT1244" s="7"/>
      <c r="AU1244" s="7"/>
      <c r="AV1244" s="7"/>
      <c r="AX1244" s="7"/>
      <c r="AY1244" s="7"/>
      <c r="AZ1244" s="7"/>
      <c r="BA1244" s="7"/>
      <c r="BB1244" s="7"/>
      <c r="BC1244" s="7"/>
      <c r="BD1244" s="7"/>
      <c r="BG1244" s="7"/>
      <c r="BH1244" s="7"/>
      <c r="BI1244" s="7"/>
      <c r="BJ1244" s="7"/>
      <c r="BK1244" s="7"/>
      <c r="BL1244" s="7"/>
      <c r="BM1244" s="7"/>
      <c r="BP1244" s="7"/>
      <c r="BQ1244" s="7"/>
      <c r="BR1244" s="7"/>
      <c r="BS1244" s="7"/>
      <c r="BT1244" s="7"/>
      <c r="BU1244" s="7"/>
      <c r="BV1244" s="7"/>
      <c r="BW1244" s="7"/>
    </row>
    <row r="1245" spans="5:75" x14ac:dyDescent="0.2"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AL1245" s="7"/>
      <c r="AQ1245" s="7"/>
      <c r="AR1245" s="7"/>
      <c r="AS1245" s="7"/>
      <c r="AT1245" s="7"/>
      <c r="AU1245" s="7"/>
      <c r="AV1245" s="7"/>
      <c r="AX1245" s="7"/>
      <c r="AY1245" s="7"/>
      <c r="AZ1245" s="7"/>
      <c r="BA1245" s="7"/>
      <c r="BB1245" s="7"/>
      <c r="BC1245" s="7"/>
      <c r="BD1245" s="7"/>
      <c r="BG1245" s="7"/>
      <c r="BH1245" s="7"/>
      <c r="BI1245" s="7"/>
      <c r="BJ1245" s="7"/>
      <c r="BK1245" s="7"/>
      <c r="BL1245" s="7"/>
      <c r="BM1245" s="7"/>
      <c r="BP1245" s="7"/>
      <c r="BQ1245" s="7"/>
      <c r="BR1245" s="7"/>
      <c r="BS1245" s="7"/>
      <c r="BT1245" s="7"/>
      <c r="BU1245" s="7"/>
      <c r="BV1245" s="7"/>
      <c r="BW1245" s="7"/>
    </row>
    <row r="1246" spans="5:75" x14ac:dyDescent="0.2"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AL1246" s="7"/>
      <c r="AQ1246" s="7"/>
      <c r="AR1246" s="7"/>
      <c r="AS1246" s="7"/>
      <c r="AT1246" s="7"/>
      <c r="AU1246" s="7"/>
      <c r="AV1246" s="7"/>
      <c r="AX1246" s="7"/>
      <c r="AY1246" s="7"/>
      <c r="AZ1246" s="7"/>
      <c r="BA1246" s="7"/>
      <c r="BB1246" s="7"/>
      <c r="BC1246" s="7"/>
      <c r="BD1246" s="7"/>
      <c r="BG1246" s="7"/>
      <c r="BH1246" s="7"/>
      <c r="BI1246" s="7"/>
      <c r="BJ1246" s="7"/>
      <c r="BK1246" s="7"/>
      <c r="BL1246" s="7"/>
      <c r="BM1246" s="7"/>
      <c r="BP1246" s="7"/>
      <c r="BQ1246" s="7"/>
      <c r="BR1246" s="7"/>
      <c r="BS1246" s="7"/>
      <c r="BT1246" s="7"/>
      <c r="BU1246" s="7"/>
      <c r="BV1246" s="7"/>
      <c r="BW1246" s="7"/>
    </row>
    <row r="1247" spans="5:75" x14ac:dyDescent="0.2"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AL1247" s="7"/>
      <c r="AQ1247" s="7"/>
      <c r="AR1247" s="7"/>
      <c r="AS1247" s="7"/>
      <c r="AT1247" s="7"/>
      <c r="AU1247" s="7"/>
      <c r="AV1247" s="7"/>
      <c r="AX1247" s="7"/>
      <c r="AY1247" s="7"/>
      <c r="AZ1247" s="7"/>
      <c r="BA1247" s="7"/>
      <c r="BB1247" s="7"/>
      <c r="BC1247" s="7"/>
      <c r="BD1247" s="7"/>
      <c r="BG1247" s="7"/>
      <c r="BH1247" s="7"/>
      <c r="BI1247" s="7"/>
      <c r="BJ1247" s="7"/>
      <c r="BK1247" s="7"/>
      <c r="BL1247" s="7"/>
      <c r="BM1247" s="7"/>
      <c r="BP1247" s="7"/>
      <c r="BQ1247" s="7"/>
      <c r="BR1247" s="7"/>
      <c r="BS1247" s="7"/>
      <c r="BT1247" s="7"/>
      <c r="BU1247" s="7"/>
      <c r="BV1247" s="7"/>
      <c r="BW1247" s="7"/>
    </row>
    <row r="1248" spans="5:75" x14ac:dyDescent="0.2"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AL1248" s="7"/>
      <c r="AQ1248" s="7"/>
      <c r="AR1248" s="7"/>
      <c r="AS1248" s="7"/>
      <c r="AT1248" s="7"/>
      <c r="AU1248" s="7"/>
      <c r="AV1248" s="7"/>
      <c r="AX1248" s="7"/>
      <c r="AY1248" s="7"/>
      <c r="AZ1248" s="7"/>
      <c r="BA1248" s="7"/>
      <c r="BB1248" s="7"/>
      <c r="BC1248" s="7"/>
      <c r="BD1248" s="7"/>
      <c r="BG1248" s="7"/>
      <c r="BH1248" s="7"/>
      <c r="BI1248" s="7"/>
      <c r="BJ1248" s="7"/>
      <c r="BK1248" s="7"/>
      <c r="BL1248" s="7"/>
      <c r="BM1248" s="7"/>
      <c r="BP1248" s="7"/>
      <c r="BQ1248" s="7"/>
      <c r="BR1248" s="7"/>
      <c r="BS1248" s="7"/>
      <c r="BT1248" s="7"/>
      <c r="BU1248" s="7"/>
      <c r="BV1248" s="7"/>
      <c r="BW1248" s="7"/>
    </row>
    <row r="1249" spans="5:75" x14ac:dyDescent="0.2"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AL1249" s="7"/>
      <c r="AQ1249" s="7"/>
      <c r="AR1249" s="7"/>
      <c r="AS1249" s="7"/>
      <c r="AT1249" s="7"/>
      <c r="AU1249" s="7"/>
      <c r="AV1249" s="7"/>
      <c r="AX1249" s="7"/>
      <c r="AY1249" s="7"/>
      <c r="AZ1249" s="7"/>
      <c r="BA1249" s="7"/>
      <c r="BB1249" s="7"/>
      <c r="BC1249" s="7"/>
      <c r="BD1249" s="7"/>
      <c r="BG1249" s="7"/>
      <c r="BH1249" s="7"/>
      <c r="BI1249" s="7"/>
      <c r="BJ1249" s="7"/>
      <c r="BK1249" s="7"/>
      <c r="BL1249" s="7"/>
      <c r="BM1249" s="7"/>
      <c r="BP1249" s="7"/>
      <c r="BQ1249" s="7"/>
      <c r="BR1249" s="7"/>
      <c r="BS1249" s="7"/>
      <c r="BT1249" s="7"/>
      <c r="BU1249" s="7"/>
      <c r="BV1249" s="7"/>
      <c r="BW1249" s="7"/>
    </row>
    <row r="1250" spans="5:75" x14ac:dyDescent="0.2"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AL1250" s="7"/>
      <c r="AQ1250" s="7"/>
      <c r="AR1250" s="7"/>
      <c r="AS1250" s="7"/>
      <c r="AT1250" s="7"/>
      <c r="AU1250" s="7"/>
      <c r="AV1250" s="7"/>
      <c r="AX1250" s="7"/>
      <c r="AY1250" s="7"/>
      <c r="AZ1250" s="7"/>
      <c r="BA1250" s="7"/>
      <c r="BB1250" s="7"/>
      <c r="BC1250" s="7"/>
      <c r="BD1250" s="7"/>
      <c r="BG1250" s="7"/>
      <c r="BH1250" s="7"/>
      <c r="BI1250" s="7"/>
      <c r="BJ1250" s="7"/>
      <c r="BK1250" s="7"/>
      <c r="BL1250" s="7"/>
      <c r="BM1250" s="7"/>
      <c r="BP1250" s="7"/>
      <c r="BQ1250" s="7"/>
      <c r="BR1250" s="7"/>
      <c r="BS1250" s="7"/>
      <c r="BT1250" s="7"/>
      <c r="BU1250" s="7"/>
      <c r="BV1250" s="7"/>
      <c r="BW1250" s="7"/>
    </row>
    <row r="1251" spans="5:75" x14ac:dyDescent="0.2"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AL1251" s="7"/>
      <c r="AQ1251" s="7"/>
      <c r="AR1251" s="7"/>
      <c r="AS1251" s="7"/>
      <c r="AT1251" s="7"/>
      <c r="AU1251" s="7"/>
      <c r="AV1251" s="7"/>
      <c r="AX1251" s="7"/>
      <c r="AY1251" s="7"/>
      <c r="AZ1251" s="7"/>
      <c r="BA1251" s="7"/>
      <c r="BB1251" s="7"/>
      <c r="BC1251" s="7"/>
      <c r="BD1251" s="7"/>
      <c r="BG1251" s="7"/>
      <c r="BH1251" s="7"/>
      <c r="BI1251" s="7"/>
      <c r="BJ1251" s="7"/>
      <c r="BK1251" s="7"/>
      <c r="BL1251" s="7"/>
      <c r="BM1251" s="7"/>
      <c r="BP1251" s="7"/>
      <c r="BQ1251" s="7"/>
      <c r="BR1251" s="7"/>
      <c r="BS1251" s="7"/>
      <c r="BT1251" s="7"/>
      <c r="BU1251" s="7"/>
      <c r="BV1251" s="7"/>
      <c r="BW1251" s="7"/>
    </row>
    <row r="1252" spans="5:75" x14ac:dyDescent="0.2"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AL1252" s="7"/>
      <c r="AQ1252" s="7"/>
      <c r="AR1252" s="7"/>
      <c r="AS1252" s="7"/>
      <c r="AT1252" s="7"/>
      <c r="AU1252" s="7"/>
      <c r="AV1252" s="7"/>
      <c r="AX1252" s="7"/>
      <c r="AY1252" s="7"/>
      <c r="AZ1252" s="7"/>
      <c r="BA1252" s="7"/>
      <c r="BB1252" s="7"/>
      <c r="BC1252" s="7"/>
      <c r="BD1252" s="7"/>
      <c r="BG1252" s="7"/>
      <c r="BH1252" s="7"/>
      <c r="BI1252" s="7"/>
      <c r="BJ1252" s="7"/>
      <c r="BK1252" s="7"/>
      <c r="BL1252" s="7"/>
      <c r="BM1252" s="7"/>
      <c r="BP1252" s="7"/>
      <c r="BQ1252" s="7"/>
      <c r="BR1252" s="7"/>
      <c r="BS1252" s="7"/>
      <c r="BT1252" s="7"/>
      <c r="BU1252" s="7"/>
      <c r="BV1252" s="7"/>
      <c r="BW1252" s="7"/>
    </row>
    <row r="1253" spans="5:75" x14ac:dyDescent="0.2"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AL1253" s="7"/>
      <c r="AQ1253" s="7"/>
      <c r="AR1253" s="7"/>
      <c r="AS1253" s="7"/>
      <c r="AT1253" s="7"/>
      <c r="AU1253" s="7"/>
      <c r="AV1253" s="7"/>
      <c r="AX1253" s="7"/>
      <c r="AY1253" s="7"/>
      <c r="AZ1253" s="7"/>
      <c r="BA1253" s="7"/>
      <c r="BB1253" s="7"/>
      <c r="BC1253" s="7"/>
      <c r="BD1253" s="7"/>
      <c r="BG1253" s="7"/>
      <c r="BH1253" s="7"/>
      <c r="BI1253" s="7"/>
      <c r="BJ1253" s="7"/>
      <c r="BK1253" s="7"/>
      <c r="BL1253" s="7"/>
      <c r="BM1253" s="7"/>
      <c r="BP1253" s="7"/>
      <c r="BQ1253" s="7"/>
      <c r="BR1253" s="7"/>
      <c r="BS1253" s="7"/>
      <c r="BT1253" s="7"/>
      <c r="BU1253" s="7"/>
      <c r="BV1253" s="7"/>
      <c r="BW1253" s="7"/>
    </row>
    <row r="1254" spans="5:75" x14ac:dyDescent="0.2"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AL1254" s="7"/>
      <c r="AQ1254" s="7"/>
      <c r="AR1254" s="7"/>
      <c r="AS1254" s="7"/>
      <c r="AT1254" s="7"/>
      <c r="AU1254" s="7"/>
      <c r="AV1254" s="7"/>
      <c r="AX1254" s="7"/>
      <c r="AY1254" s="7"/>
      <c r="AZ1254" s="7"/>
      <c r="BA1254" s="7"/>
      <c r="BB1254" s="7"/>
      <c r="BC1254" s="7"/>
      <c r="BD1254" s="7"/>
      <c r="BG1254" s="7"/>
      <c r="BH1254" s="7"/>
      <c r="BI1254" s="7"/>
      <c r="BJ1254" s="7"/>
      <c r="BK1254" s="7"/>
      <c r="BL1254" s="7"/>
      <c r="BM1254" s="7"/>
      <c r="BP1254" s="7"/>
      <c r="BQ1254" s="7"/>
      <c r="BR1254" s="7"/>
      <c r="BS1254" s="7"/>
      <c r="BT1254" s="7"/>
      <c r="BU1254" s="7"/>
      <c r="BV1254" s="7"/>
      <c r="BW1254" s="7"/>
    </row>
    <row r="1255" spans="5:75" x14ac:dyDescent="0.2"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AL1255" s="7"/>
      <c r="AQ1255" s="7"/>
      <c r="AR1255" s="7"/>
      <c r="AS1255" s="7"/>
      <c r="AT1255" s="7"/>
      <c r="AU1255" s="7"/>
      <c r="AV1255" s="7"/>
      <c r="AX1255" s="7"/>
      <c r="AY1255" s="7"/>
      <c r="AZ1255" s="7"/>
      <c r="BA1255" s="7"/>
      <c r="BB1255" s="7"/>
      <c r="BC1255" s="7"/>
      <c r="BD1255" s="7"/>
      <c r="BG1255" s="7"/>
      <c r="BH1255" s="7"/>
      <c r="BI1255" s="7"/>
      <c r="BJ1255" s="7"/>
      <c r="BK1255" s="7"/>
      <c r="BL1255" s="7"/>
      <c r="BM1255" s="7"/>
      <c r="BP1255" s="7"/>
      <c r="BQ1255" s="7"/>
      <c r="BR1255" s="7"/>
      <c r="BS1255" s="7"/>
      <c r="BT1255" s="7"/>
      <c r="BU1255" s="7"/>
      <c r="BV1255" s="7"/>
      <c r="BW1255" s="7"/>
    </row>
    <row r="1256" spans="5:75" x14ac:dyDescent="0.2"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AL1256" s="7"/>
      <c r="AQ1256" s="7"/>
      <c r="AR1256" s="7"/>
      <c r="AS1256" s="7"/>
      <c r="AT1256" s="7"/>
      <c r="AU1256" s="7"/>
      <c r="AV1256" s="7"/>
      <c r="AX1256" s="7"/>
      <c r="AY1256" s="7"/>
      <c r="AZ1256" s="7"/>
      <c r="BA1256" s="7"/>
      <c r="BB1256" s="7"/>
      <c r="BC1256" s="7"/>
      <c r="BD1256" s="7"/>
      <c r="BG1256" s="7"/>
      <c r="BH1256" s="7"/>
      <c r="BI1256" s="7"/>
      <c r="BJ1256" s="7"/>
      <c r="BK1256" s="7"/>
      <c r="BL1256" s="7"/>
      <c r="BM1256" s="7"/>
      <c r="BP1256" s="7"/>
      <c r="BQ1256" s="7"/>
      <c r="BR1256" s="7"/>
      <c r="BS1256" s="7"/>
      <c r="BT1256" s="7"/>
      <c r="BU1256" s="7"/>
      <c r="BV1256" s="7"/>
      <c r="BW1256" s="7"/>
    </row>
    <row r="1257" spans="5:75" x14ac:dyDescent="0.2"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AL1257" s="7"/>
      <c r="AQ1257" s="7"/>
      <c r="AR1257" s="7"/>
      <c r="AS1257" s="7"/>
      <c r="AT1257" s="7"/>
      <c r="AU1257" s="7"/>
      <c r="AV1257" s="7"/>
      <c r="AX1257" s="7"/>
      <c r="AY1257" s="7"/>
      <c r="AZ1257" s="7"/>
      <c r="BA1257" s="7"/>
      <c r="BB1257" s="7"/>
      <c r="BC1257" s="7"/>
      <c r="BD1257" s="7"/>
      <c r="BG1257" s="7"/>
      <c r="BH1257" s="7"/>
      <c r="BI1257" s="7"/>
      <c r="BJ1257" s="7"/>
      <c r="BK1257" s="7"/>
      <c r="BL1257" s="7"/>
      <c r="BM1257" s="7"/>
      <c r="BP1257" s="7"/>
      <c r="BQ1257" s="7"/>
      <c r="BR1257" s="7"/>
      <c r="BS1257" s="7"/>
      <c r="BT1257" s="7"/>
      <c r="BU1257" s="7"/>
      <c r="BV1257" s="7"/>
      <c r="BW1257" s="7"/>
    </row>
    <row r="1258" spans="5:75" x14ac:dyDescent="0.2"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AL1258" s="7"/>
      <c r="AQ1258" s="7"/>
      <c r="AR1258" s="7"/>
      <c r="AS1258" s="7"/>
      <c r="AT1258" s="7"/>
      <c r="AU1258" s="7"/>
      <c r="AV1258" s="7"/>
      <c r="AX1258" s="7"/>
      <c r="AY1258" s="7"/>
      <c r="AZ1258" s="7"/>
      <c r="BA1258" s="7"/>
      <c r="BB1258" s="7"/>
      <c r="BC1258" s="7"/>
      <c r="BD1258" s="7"/>
      <c r="BG1258" s="7"/>
      <c r="BH1258" s="7"/>
      <c r="BI1258" s="7"/>
      <c r="BJ1258" s="7"/>
      <c r="BK1258" s="7"/>
      <c r="BL1258" s="7"/>
      <c r="BM1258" s="7"/>
      <c r="BP1258" s="7"/>
      <c r="BQ1258" s="7"/>
      <c r="BR1258" s="7"/>
      <c r="BS1258" s="7"/>
      <c r="BT1258" s="7"/>
      <c r="BU1258" s="7"/>
      <c r="BV1258" s="7"/>
      <c r="BW1258" s="7"/>
    </row>
    <row r="1259" spans="5:75" x14ac:dyDescent="0.2"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AL1259" s="7"/>
      <c r="AQ1259" s="7"/>
      <c r="AR1259" s="7"/>
      <c r="AS1259" s="7"/>
      <c r="AT1259" s="7"/>
      <c r="AU1259" s="7"/>
      <c r="AV1259" s="7"/>
      <c r="AX1259" s="7"/>
      <c r="AY1259" s="7"/>
      <c r="AZ1259" s="7"/>
      <c r="BA1259" s="7"/>
      <c r="BB1259" s="7"/>
      <c r="BC1259" s="7"/>
      <c r="BD1259" s="7"/>
      <c r="BG1259" s="7"/>
      <c r="BH1259" s="7"/>
      <c r="BI1259" s="7"/>
      <c r="BJ1259" s="7"/>
      <c r="BK1259" s="7"/>
      <c r="BL1259" s="7"/>
      <c r="BM1259" s="7"/>
      <c r="BP1259" s="7"/>
      <c r="BQ1259" s="7"/>
      <c r="BR1259" s="7"/>
      <c r="BS1259" s="7"/>
      <c r="BT1259" s="7"/>
      <c r="BU1259" s="7"/>
      <c r="BV1259" s="7"/>
      <c r="BW1259" s="7"/>
    </row>
    <row r="1260" spans="5:75" x14ac:dyDescent="0.2"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AL1260" s="7"/>
      <c r="AQ1260" s="7"/>
      <c r="AR1260" s="7"/>
      <c r="AS1260" s="7"/>
      <c r="AT1260" s="7"/>
      <c r="AU1260" s="7"/>
      <c r="AV1260" s="7"/>
      <c r="AX1260" s="7"/>
      <c r="AY1260" s="7"/>
      <c r="AZ1260" s="7"/>
      <c r="BA1260" s="7"/>
      <c r="BB1260" s="7"/>
      <c r="BC1260" s="7"/>
      <c r="BD1260" s="7"/>
      <c r="BG1260" s="7"/>
      <c r="BH1260" s="7"/>
      <c r="BI1260" s="7"/>
      <c r="BJ1260" s="7"/>
      <c r="BK1260" s="7"/>
      <c r="BL1260" s="7"/>
      <c r="BM1260" s="7"/>
      <c r="BP1260" s="7"/>
      <c r="BQ1260" s="7"/>
      <c r="BR1260" s="7"/>
      <c r="BS1260" s="7"/>
      <c r="BT1260" s="7"/>
      <c r="BU1260" s="7"/>
      <c r="BV1260" s="7"/>
      <c r="BW1260" s="7"/>
    </row>
    <row r="1261" spans="5:75" x14ac:dyDescent="0.2"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AL1261" s="7"/>
      <c r="AQ1261" s="7"/>
      <c r="AR1261" s="7"/>
      <c r="AS1261" s="7"/>
      <c r="AT1261" s="7"/>
      <c r="AU1261" s="7"/>
      <c r="AV1261" s="7"/>
      <c r="AX1261" s="7"/>
      <c r="AY1261" s="7"/>
      <c r="AZ1261" s="7"/>
      <c r="BA1261" s="7"/>
      <c r="BB1261" s="7"/>
      <c r="BC1261" s="7"/>
      <c r="BD1261" s="7"/>
      <c r="BG1261" s="7"/>
      <c r="BH1261" s="7"/>
      <c r="BI1261" s="7"/>
      <c r="BJ1261" s="7"/>
      <c r="BK1261" s="7"/>
      <c r="BL1261" s="7"/>
      <c r="BM1261" s="7"/>
      <c r="BP1261" s="7"/>
      <c r="BQ1261" s="7"/>
      <c r="BR1261" s="7"/>
      <c r="BS1261" s="7"/>
      <c r="BT1261" s="7"/>
      <c r="BU1261" s="7"/>
      <c r="BV1261" s="7"/>
      <c r="BW1261" s="7"/>
    </row>
    <row r="1262" spans="5:75" x14ac:dyDescent="0.2"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AL1262" s="7"/>
      <c r="AQ1262" s="7"/>
      <c r="AR1262" s="7"/>
      <c r="AS1262" s="7"/>
      <c r="AT1262" s="7"/>
      <c r="AU1262" s="7"/>
      <c r="AV1262" s="7"/>
      <c r="AX1262" s="7"/>
      <c r="AY1262" s="7"/>
      <c r="AZ1262" s="7"/>
      <c r="BA1262" s="7"/>
      <c r="BB1262" s="7"/>
      <c r="BC1262" s="7"/>
      <c r="BD1262" s="7"/>
      <c r="BG1262" s="7"/>
      <c r="BH1262" s="7"/>
      <c r="BI1262" s="7"/>
      <c r="BJ1262" s="7"/>
      <c r="BK1262" s="7"/>
      <c r="BL1262" s="7"/>
      <c r="BM1262" s="7"/>
      <c r="BP1262" s="7"/>
      <c r="BQ1262" s="7"/>
      <c r="BR1262" s="7"/>
      <c r="BS1262" s="7"/>
      <c r="BT1262" s="7"/>
      <c r="BU1262" s="7"/>
      <c r="BV1262" s="7"/>
      <c r="BW1262" s="7"/>
    </row>
    <row r="1263" spans="5:75" x14ac:dyDescent="0.2"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AL1263" s="7"/>
      <c r="AQ1263" s="7"/>
      <c r="AR1263" s="7"/>
      <c r="AS1263" s="7"/>
      <c r="AT1263" s="7"/>
      <c r="AU1263" s="7"/>
      <c r="AV1263" s="7"/>
      <c r="AX1263" s="7"/>
      <c r="AY1263" s="7"/>
      <c r="AZ1263" s="7"/>
      <c r="BA1263" s="7"/>
      <c r="BB1263" s="7"/>
      <c r="BC1263" s="7"/>
      <c r="BD1263" s="7"/>
      <c r="BG1263" s="7"/>
      <c r="BH1263" s="7"/>
      <c r="BI1263" s="7"/>
      <c r="BJ1263" s="7"/>
      <c r="BK1263" s="7"/>
      <c r="BL1263" s="7"/>
      <c r="BM1263" s="7"/>
      <c r="BP1263" s="7"/>
      <c r="BQ1263" s="7"/>
      <c r="BR1263" s="7"/>
      <c r="BS1263" s="7"/>
      <c r="BT1263" s="7"/>
      <c r="BU1263" s="7"/>
      <c r="BV1263" s="7"/>
      <c r="BW1263" s="7"/>
    </row>
    <row r="1264" spans="5:75" x14ac:dyDescent="0.2"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AL1264" s="7"/>
      <c r="AQ1264" s="7"/>
      <c r="AR1264" s="7"/>
      <c r="AS1264" s="7"/>
      <c r="AT1264" s="7"/>
      <c r="AU1264" s="7"/>
      <c r="AV1264" s="7"/>
      <c r="AX1264" s="7"/>
      <c r="AY1264" s="7"/>
      <c r="AZ1264" s="7"/>
      <c r="BA1264" s="7"/>
      <c r="BB1264" s="7"/>
      <c r="BC1264" s="7"/>
      <c r="BD1264" s="7"/>
      <c r="BG1264" s="7"/>
      <c r="BH1264" s="7"/>
      <c r="BI1264" s="7"/>
      <c r="BJ1264" s="7"/>
      <c r="BK1264" s="7"/>
      <c r="BL1264" s="7"/>
      <c r="BM1264" s="7"/>
      <c r="BP1264" s="7"/>
      <c r="BQ1264" s="7"/>
      <c r="BR1264" s="7"/>
      <c r="BS1264" s="7"/>
      <c r="BT1264" s="7"/>
      <c r="BU1264" s="7"/>
      <c r="BV1264" s="7"/>
      <c r="BW1264" s="7"/>
    </row>
    <row r="1265" spans="5:75" x14ac:dyDescent="0.2"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AL1265" s="7"/>
      <c r="AQ1265" s="7"/>
      <c r="AR1265" s="7"/>
      <c r="AS1265" s="7"/>
      <c r="AT1265" s="7"/>
      <c r="AU1265" s="7"/>
      <c r="AV1265" s="7"/>
      <c r="AX1265" s="7"/>
      <c r="AY1265" s="7"/>
      <c r="AZ1265" s="7"/>
      <c r="BA1265" s="7"/>
      <c r="BB1265" s="7"/>
      <c r="BC1265" s="7"/>
      <c r="BD1265" s="7"/>
      <c r="BG1265" s="7"/>
      <c r="BH1265" s="7"/>
      <c r="BI1265" s="7"/>
      <c r="BJ1265" s="7"/>
      <c r="BK1265" s="7"/>
      <c r="BL1265" s="7"/>
      <c r="BM1265" s="7"/>
      <c r="BP1265" s="7"/>
      <c r="BQ1265" s="7"/>
      <c r="BR1265" s="7"/>
      <c r="BS1265" s="7"/>
      <c r="BT1265" s="7"/>
      <c r="BU1265" s="7"/>
      <c r="BV1265" s="7"/>
      <c r="BW1265" s="7"/>
    </row>
    <row r="1266" spans="5:75" x14ac:dyDescent="0.2"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AL1266" s="7"/>
      <c r="AQ1266" s="7"/>
      <c r="AR1266" s="7"/>
      <c r="AS1266" s="7"/>
      <c r="AT1266" s="7"/>
      <c r="AU1266" s="7"/>
      <c r="AV1266" s="7"/>
      <c r="AX1266" s="7"/>
      <c r="AY1266" s="7"/>
      <c r="AZ1266" s="7"/>
      <c r="BA1266" s="7"/>
      <c r="BB1266" s="7"/>
      <c r="BC1266" s="7"/>
      <c r="BD1266" s="7"/>
      <c r="BG1266" s="7"/>
      <c r="BH1266" s="7"/>
      <c r="BI1266" s="7"/>
      <c r="BJ1266" s="7"/>
      <c r="BK1266" s="7"/>
      <c r="BL1266" s="7"/>
      <c r="BM1266" s="7"/>
      <c r="BP1266" s="7"/>
      <c r="BQ1266" s="7"/>
      <c r="BR1266" s="7"/>
      <c r="BS1266" s="7"/>
      <c r="BT1266" s="7"/>
      <c r="BU1266" s="7"/>
      <c r="BV1266" s="7"/>
      <c r="BW1266" s="7"/>
    </row>
    <row r="1267" spans="5:75" x14ac:dyDescent="0.2"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AL1267" s="7"/>
      <c r="AQ1267" s="7"/>
      <c r="AR1267" s="7"/>
      <c r="AS1267" s="7"/>
      <c r="AT1267" s="7"/>
      <c r="AU1267" s="7"/>
      <c r="AV1267" s="7"/>
      <c r="AX1267" s="7"/>
      <c r="AY1267" s="7"/>
      <c r="AZ1267" s="7"/>
      <c r="BA1267" s="7"/>
      <c r="BB1267" s="7"/>
      <c r="BC1267" s="7"/>
      <c r="BD1267" s="7"/>
      <c r="BG1267" s="7"/>
      <c r="BH1267" s="7"/>
      <c r="BI1267" s="7"/>
      <c r="BJ1267" s="7"/>
      <c r="BK1267" s="7"/>
      <c r="BL1267" s="7"/>
      <c r="BM1267" s="7"/>
      <c r="BP1267" s="7"/>
      <c r="BQ1267" s="7"/>
      <c r="BR1267" s="7"/>
      <c r="BS1267" s="7"/>
      <c r="BT1267" s="7"/>
      <c r="BU1267" s="7"/>
      <c r="BV1267" s="7"/>
      <c r="BW1267" s="7"/>
    </row>
    <row r="1268" spans="5:75" x14ac:dyDescent="0.2"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AL1268" s="7"/>
      <c r="AQ1268" s="7"/>
      <c r="AR1268" s="7"/>
      <c r="AS1268" s="7"/>
      <c r="AT1268" s="7"/>
      <c r="AU1268" s="7"/>
      <c r="AV1268" s="7"/>
      <c r="AX1268" s="7"/>
      <c r="AY1268" s="7"/>
      <c r="AZ1268" s="7"/>
      <c r="BA1268" s="7"/>
      <c r="BB1268" s="7"/>
      <c r="BC1268" s="7"/>
      <c r="BD1268" s="7"/>
      <c r="BG1268" s="7"/>
      <c r="BH1268" s="7"/>
      <c r="BI1268" s="7"/>
      <c r="BJ1268" s="7"/>
      <c r="BK1268" s="7"/>
      <c r="BL1268" s="7"/>
      <c r="BM1268" s="7"/>
      <c r="BP1268" s="7"/>
      <c r="BQ1268" s="7"/>
      <c r="BR1268" s="7"/>
      <c r="BS1268" s="7"/>
      <c r="BT1268" s="7"/>
      <c r="BU1268" s="7"/>
      <c r="BV1268" s="7"/>
      <c r="BW1268" s="7"/>
    </row>
    <row r="1269" spans="5:75" x14ac:dyDescent="0.2"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AL1269" s="7"/>
      <c r="AQ1269" s="7"/>
      <c r="AR1269" s="7"/>
      <c r="AS1269" s="7"/>
      <c r="AT1269" s="7"/>
      <c r="AU1269" s="7"/>
      <c r="AV1269" s="7"/>
      <c r="AX1269" s="7"/>
      <c r="AY1269" s="7"/>
      <c r="AZ1269" s="7"/>
      <c r="BA1269" s="7"/>
      <c r="BB1269" s="7"/>
      <c r="BC1269" s="7"/>
      <c r="BD1269" s="7"/>
      <c r="BG1269" s="7"/>
      <c r="BH1269" s="7"/>
      <c r="BI1269" s="7"/>
      <c r="BJ1269" s="7"/>
      <c r="BK1269" s="7"/>
      <c r="BL1269" s="7"/>
      <c r="BM1269" s="7"/>
      <c r="BP1269" s="7"/>
      <c r="BQ1269" s="7"/>
      <c r="BR1269" s="7"/>
      <c r="BS1269" s="7"/>
      <c r="BT1269" s="7"/>
      <c r="BU1269" s="7"/>
      <c r="BV1269" s="7"/>
      <c r="BW1269" s="7"/>
    </row>
    <row r="1270" spans="5:75" x14ac:dyDescent="0.2"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AL1270" s="7"/>
      <c r="AQ1270" s="7"/>
      <c r="AR1270" s="7"/>
      <c r="AS1270" s="7"/>
      <c r="AT1270" s="7"/>
      <c r="AU1270" s="7"/>
      <c r="AV1270" s="7"/>
      <c r="AX1270" s="7"/>
      <c r="AY1270" s="7"/>
      <c r="AZ1270" s="7"/>
      <c r="BA1270" s="7"/>
      <c r="BB1270" s="7"/>
      <c r="BC1270" s="7"/>
      <c r="BD1270" s="7"/>
      <c r="BG1270" s="7"/>
      <c r="BH1270" s="7"/>
      <c r="BI1270" s="7"/>
      <c r="BJ1270" s="7"/>
      <c r="BK1270" s="7"/>
      <c r="BL1270" s="7"/>
      <c r="BM1270" s="7"/>
      <c r="BP1270" s="7"/>
      <c r="BQ1270" s="7"/>
      <c r="BR1270" s="7"/>
      <c r="BS1270" s="7"/>
      <c r="BT1270" s="7"/>
      <c r="BU1270" s="7"/>
      <c r="BV1270" s="7"/>
      <c r="BW1270" s="7"/>
    </row>
    <row r="1271" spans="5:75" x14ac:dyDescent="0.2"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AL1271" s="7"/>
      <c r="AQ1271" s="7"/>
      <c r="AR1271" s="7"/>
      <c r="AS1271" s="7"/>
      <c r="AT1271" s="7"/>
      <c r="AU1271" s="7"/>
      <c r="AV1271" s="7"/>
      <c r="AX1271" s="7"/>
      <c r="AY1271" s="7"/>
      <c r="AZ1271" s="7"/>
      <c r="BA1271" s="7"/>
      <c r="BB1271" s="7"/>
      <c r="BC1271" s="7"/>
      <c r="BD1271" s="7"/>
      <c r="BG1271" s="7"/>
      <c r="BH1271" s="7"/>
      <c r="BI1271" s="7"/>
      <c r="BJ1271" s="7"/>
      <c r="BK1271" s="7"/>
      <c r="BL1271" s="7"/>
      <c r="BM1271" s="7"/>
      <c r="BP1271" s="7"/>
      <c r="BQ1271" s="7"/>
      <c r="BR1271" s="7"/>
      <c r="BS1271" s="7"/>
      <c r="BT1271" s="7"/>
      <c r="BU1271" s="7"/>
      <c r="BV1271" s="7"/>
      <c r="BW1271" s="7"/>
    </row>
    <row r="1272" spans="5:75" x14ac:dyDescent="0.2"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AL1272" s="7"/>
      <c r="AQ1272" s="7"/>
      <c r="AR1272" s="7"/>
      <c r="AS1272" s="7"/>
      <c r="AT1272" s="7"/>
      <c r="AU1272" s="7"/>
      <c r="AV1272" s="7"/>
      <c r="AX1272" s="7"/>
      <c r="AY1272" s="7"/>
      <c r="AZ1272" s="7"/>
      <c r="BA1272" s="7"/>
      <c r="BB1272" s="7"/>
      <c r="BC1272" s="7"/>
      <c r="BD1272" s="7"/>
      <c r="BG1272" s="7"/>
      <c r="BH1272" s="7"/>
      <c r="BI1272" s="7"/>
      <c r="BJ1272" s="7"/>
      <c r="BK1272" s="7"/>
      <c r="BL1272" s="7"/>
      <c r="BM1272" s="7"/>
      <c r="BP1272" s="7"/>
      <c r="BQ1272" s="7"/>
      <c r="BR1272" s="7"/>
      <c r="BS1272" s="7"/>
      <c r="BT1272" s="7"/>
      <c r="BU1272" s="7"/>
      <c r="BV1272" s="7"/>
      <c r="BW1272" s="7"/>
    </row>
    <row r="1273" spans="5:75" x14ac:dyDescent="0.2"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AL1273" s="7"/>
      <c r="AQ1273" s="7"/>
      <c r="AR1273" s="7"/>
      <c r="AS1273" s="7"/>
      <c r="AT1273" s="7"/>
      <c r="AU1273" s="7"/>
      <c r="AV1273" s="7"/>
      <c r="AX1273" s="7"/>
      <c r="AY1273" s="7"/>
      <c r="AZ1273" s="7"/>
      <c r="BA1273" s="7"/>
      <c r="BB1273" s="7"/>
      <c r="BC1273" s="7"/>
      <c r="BD1273" s="7"/>
      <c r="BG1273" s="7"/>
      <c r="BH1273" s="7"/>
      <c r="BI1273" s="7"/>
      <c r="BJ1273" s="7"/>
      <c r="BK1273" s="7"/>
      <c r="BL1273" s="7"/>
      <c r="BM1273" s="7"/>
      <c r="BP1273" s="7"/>
      <c r="BQ1273" s="7"/>
      <c r="BR1273" s="7"/>
      <c r="BS1273" s="7"/>
      <c r="BT1273" s="7"/>
      <c r="BU1273" s="7"/>
      <c r="BV1273" s="7"/>
      <c r="BW1273" s="7"/>
    </row>
    <row r="1274" spans="5:75" x14ac:dyDescent="0.2"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AL1274" s="7"/>
      <c r="AQ1274" s="7"/>
      <c r="AR1274" s="7"/>
      <c r="AS1274" s="7"/>
      <c r="AT1274" s="7"/>
      <c r="AU1274" s="7"/>
      <c r="AV1274" s="7"/>
      <c r="AX1274" s="7"/>
      <c r="AY1274" s="7"/>
      <c r="AZ1274" s="7"/>
      <c r="BA1274" s="7"/>
      <c r="BB1274" s="7"/>
      <c r="BC1274" s="7"/>
      <c r="BD1274" s="7"/>
      <c r="BG1274" s="7"/>
      <c r="BH1274" s="7"/>
      <c r="BI1274" s="7"/>
      <c r="BJ1274" s="7"/>
      <c r="BK1274" s="7"/>
      <c r="BL1274" s="7"/>
      <c r="BM1274" s="7"/>
      <c r="BP1274" s="7"/>
      <c r="BQ1274" s="7"/>
      <c r="BR1274" s="7"/>
      <c r="BS1274" s="7"/>
      <c r="BT1274" s="7"/>
      <c r="BU1274" s="7"/>
      <c r="BV1274" s="7"/>
      <c r="BW1274" s="7"/>
    </row>
    <row r="1275" spans="5:75" x14ac:dyDescent="0.2"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AL1275" s="7"/>
      <c r="AQ1275" s="7"/>
      <c r="AR1275" s="7"/>
      <c r="AS1275" s="7"/>
      <c r="AT1275" s="7"/>
      <c r="AU1275" s="7"/>
      <c r="AV1275" s="7"/>
      <c r="AX1275" s="7"/>
      <c r="AY1275" s="7"/>
      <c r="AZ1275" s="7"/>
      <c r="BA1275" s="7"/>
      <c r="BB1275" s="7"/>
      <c r="BC1275" s="7"/>
      <c r="BD1275" s="7"/>
      <c r="BG1275" s="7"/>
      <c r="BH1275" s="7"/>
      <c r="BI1275" s="7"/>
      <c r="BJ1275" s="7"/>
      <c r="BK1275" s="7"/>
      <c r="BL1275" s="7"/>
      <c r="BM1275" s="7"/>
      <c r="BP1275" s="7"/>
      <c r="BQ1275" s="7"/>
      <c r="BR1275" s="7"/>
      <c r="BS1275" s="7"/>
      <c r="BT1275" s="7"/>
      <c r="BU1275" s="7"/>
      <c r="BV1275" s="7"/>
      <c r="BW1275" s="7"/>
    </row>
    <row r="1276" spans="5:75" x14ac:dyDescent="0.2"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AL1276" s="7"/>
      <c r="AQ1276" s="7"/>
      <c r="AR1276" s="7"/>
      <c r="AS1276" s="7"/>
      <c r="AT1276" s="7"/>
      <c r="AU1276" s="7"/>
      <c r="AV1276" s="7"/>
      <c r="AX1276" s="7"/>
      <c r="AY1276" s="7"/>
      <c r="AZ1276" s="7"/>
      <c r="BA1276" s="7"/>
      <c r="BB1276" s="7"/>
      <c r="BC1276" s="7"/>
      <c r="BD1276" s="7"/>
      <c r="BG1276" s="7"/>
      <c r="BH1276" s="7"/>
      <c r="BI1276" s="7"/>
      <c r="BJ1276" s="7"/>
      <c r="BK1276" s="7"/>
      <c r="BL1276" s="7"/>
      <c r="BM1276" s="7"/>
      <c r="BP1276" s="7"/>
      <c r="BQ1276" s="7"/>
      <c r="BR1276" s="7"/>
      <c r="BS1276" s="7"/>
      <c r="BT1276" s="7"/>
      <c r="BU1276" s="7"/>
      <c r="BV1276" s="7"/>
      <c r="BW1276" s="7"/>
    </row>
    <row r="1277" spans="5:75" x14ac:dyDescent="0.2"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AL1277" s="7"/>
      <c r="AQ1277" s="7"/>
      <c r="AR1277" s="7"/>
      <c r="AS1277" s="7"/>
      <c r="AT1277" s="7"/>
      <c r="AU1277" s="7"/>
      <c r="AV1277" s="7"/>
      <c r="AX1277" s="7"/>
      <c r="AY1277" s="7"/>
      <c r="AZ1277" s="7"/>
      <c r="BA1277" s="7"/>
      <c r="BB1277" s="7"/>
      <c r="BC1277" s="7"/>
      <c r="BD1277" s="7"/>
      <c r="BG1277" s="7"/>
      <c r="BH1277" s="7"/>
      <c r="BI1277" s="7"/>
      <c r="BJ1277" s="7"/>
      <c r="BK1277" s="7"/>
      <c r="BL1277" s="7"/>
      <c r="BM1277" s="7"/>
      <c r="BP1277" s="7"/>
      <c r="BQ1277" s="7"/>
      <c r="BR1277" s="7"/>
      <c r="BS1277" s="7"/>
      <c r="BT1277" s="7"/>
      <c r="BU1277" s="7"/>
      <c r="BV1277" s="7"/>
      <c r="BW1277" s="7"/>
    </row>
    <row r="1278" spans="5:75" x14ac:dyDescent="0.2"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AL1278" s="7"/>
      <c r="AQ1278" s="7"/>
      <c r="AR1278" s="7"/>
      <c r="AS1278" s="7"/>
      <c r="AT1278" s="7"/>
      <c r="AU1278" s="7"/>
      <c r="AV1278" s="7"/>
      <c r="AX1278" s="7"/>
      <c r="AY1278" s="7"/>
      <c r="AZ1278" s="7"/>
      <c r="BA1278" s="7"/>
      <c r="BB1278" s="7"/>
      <c r="BC1278" s="7"/>
      <c r="BD1278" s="7"/>
      <c r="BG1278" s="7"/>
      <c r="BH1278" s="7"/>
      <c r="BI1278" s="7"/>
      <c r="BJ1278" s="7"/>
      <c r="BK1278" s="7"/>
      <c r="BL1278" s="7"/>
      <c r="BM1278" s="7"/>
      <c r="BP1278" s="7"/>
      <c r="BQ1278" s="7"/>
      <c r="BR1278" s="7"/>
      <c r="BS1278" s="7"/>
      <c r="BT1278" s="7"/>
      <c r="BU1278" s="7"/>
      <c r="BV1278" s="7"/>
      <c r="BW1278" s="7"/>
    </row>
    <row r="1279" spans="5:75" x14ac:dyDescent="0.2"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AL1279" s="7"/>
      <c r="AQ1279" s="7"/>
      <c r="AR1279" s="7"/>
      <c r="AS1279" s="7"/>
      <c r="AT1279" s="7"/>
      <c r="AU1279" s="7"/>
      <c r="AV1279" s="7"/>
      <c r="AX1279" s="7"/>
      <c r="AY1279" s="7"/>
      <c r="AZ1279" s="7"/>
      <c r="BA1279" s="7"/>
      <c r="BB1279" s="7"/>
      <c r="BC1279" s="7"/>
      <c r="BD1279" s="7"/>
      <c r="BG1279" s="7"/>
      <c r="BH1279" s="7"/>
      <c r="BI1279" s="7"/>
      <c r="BJ1279" s="7"/>
      <c r="BK1279" s="7"/>
      <c r="BL1279" s="7"/>
      <c r="BM1279" s="7"/>
      <c r="BP1279" s="7"/>
      <c r="BQ1279" s="7"/>
      <c r="BR1279" s="7"/>
      <c r="BS1279" s="7"/>
      <c r="BT1279" s="7"/>
      <c r="BU1279" s="7"/>
      <c r="BV1279" s="7"/>
      <c r="BW1279" s="7"/>
    </row>
    <row r="1280" spans="5:75" x14ac:dyDescent="0.2"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AL1280" s="7"/>
      <c r="AQ1280" s="7"/>
      <c r="AR1280" s="7"/>
      <c r="AS1280" s="7"/>
      <c r="AT1280" s="7"/>
      <c r="AU1280" s="7"/>
      <c r="AV1280" s="7"/>
      <c r="AX1280" s="7"/>
      <c r="AY1280" s="7"/>
      <c r="AZ1280" s="7"/>
      <c r="BA1280" s="7"/>
      <c r="BB1280" s="7"/>
      <c r="BC1280" s="7"/>
      <c r="BD1280" s="7"/>
      <c r="BG1280" s="7"/>
      <c r="BH1280" s="7"/>
      <c r="BI1280" s="7"/>
      <c r="BJ1280" s="7"/>
      <c r="BK1280" s="7"/>
      <c r="BL1280" s="7"/>
      <c r="BM1280" s="7"/>
      <c r="BP1280" s="7"/>
      <c r="BQ1280" s="7"/>
      <c r="BR1280" s="7"/>
      <c r="BS1280" s="7"/>
      <c r="BT1280" s="7"/>
      <c r="BU1280" s="7"/>
      <c r="BV1280" s="7"/>
      <c r="BW1280" s="7"/>
    </row>
    <row r="1281" spans="5:75" x14ac:dyDescent="0.2"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AL1281" s="7"/>
      <c r="AQ1281" s="7"/>
      <c r="AR1281" s="7"/>
      <c r="AS1281" s="7"/>
      <c r="AT1281" s="7"/>
      <c r="AU1281" s="7"/>
      <c r="AV1281" s="7"/>
      <c r="AX1281" s="7"/>
      <c r="AY1281" s="7"/>
      <c r="AZ1281" s="7"/>
      <c r="BA1281" s="7"/>
      <c r="BB1281" s="7"/>
      <c r="BC1281" s="7"/>
      <c r="BD1281" s="7"/>
      <c r="BG1281" s="7"/>
      <c r="BH1281" s="7"/>
      <c r="BI1281" s="7"/>
      <c r="BJ1281" s="7"/>
      <c r="BK1281" s="7"/>
      <c r="BL1281" s="7"/>
      <c r="BM1281" s="7"/>
      <c r="BP1281" s="7"/>
      <c r="BQ1281" s="7"/>
      <c r="BR1281" s="7"/>
      <c r="BS1281" s="7"/>
      <c r="BT1281" s="7"/>
      <c r="BU1281" s="7"/>
      <c r="BV1281" s="7"/>
      <c r="BW1281" s="7"/>
    </row>
    <row r="1282" spans="5:75" x14ac:dyDescent="0.2"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AL1282" s="7"/>
      <c r="AQ1282" s="7"/>
      <c r="AR1282" s="7"/>
      <c r="AS1282" s="7"/>
      <c r="AT1282" s="7"/>
      <c r="AU1282" s="7"/>
      <c r="AV1282" s="7"/>
      <c r="AX1282" s="7"/>
      <c r="AY1282" s="7"/>
      <c r="AZ1282" s="7"/>
      <c r="BA1282" s="7"/>
      <c r="BB1282" s="7"/>
      <c r="BC1282" s="7"/>
      <c r="BD1282" s="7"/>
      <c r="BG1282" s="7"/>
      <c r="BH1282" s="7"/>
      <c r="BI1282" s="7"/>
      <c r="BJ1282" s="7"/>
      <c r="BK1282" s="7"/>
      <c r="BL1282" s="7"/>
      <c r="BM1282" s="7"/>
      <c r="BP1282" s="7"/>
      <c r="BQ1282" s="7"/>
      <c r="BR1282" s="7"/>
      <c r="BS1282" s="7"/>
      <c r="BT1282" s="7"/>
      <c r="BU1282" s="7"/>
      <c r="BV1282" s="7"/>
      <c r="BW1282" s="7"/>
    </row>
    <row r="1283" spans="5:75" x14ac:dyDescent="0.2"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AL1283" s="7"/>
      <c r="AQ1283" s="7"/>
      <c r="AR1283" s="7"/>
      <c r="AS1283" s="7"/>
      <c r="AT1283" s="7"/>
      <c r="AU1283" s="7"/>
      <c r="AV1283" s="7"/>
      <c r="AX1283" s="7"/>
      <c r="AY1283" s="7"/>
      <c r="AZ1283" s="7"/>
      <c r="BA1283" s="7"/>
      <c r="BB1283" s="7"/>
      <c r="BC1283" s="7"/>
      <c r="BD1283" s="7"/>
      <c r="BG1283" s="7"/>
      <c r="BH1283" s="7"/>
      <c r="BI1283" s="7"/>
      <c r="BJ1283" s="7"/>
      <c r="BK1283" s="7"/>
      <c r="BL1283" s="7"/>
      <c r="BM1283" s="7"/>
      <c r="BP1283" s="7"/>
      <c r="BQ1283" s="7"/>
      <c r="BR1283" s="7"/>
      <c r="BS1283" s="7"/>
      <c r="BT1283" s="7"/>
      <c r="BU1283" s="7"/>
      <c r="BV1283" s="7"/>
      <c r="BW1283" s="7"/>
    </row>
    <row r="1284" spans="5:75" x14ac:dyDescent="0.2"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AL1284" s="7"/>
      <c r="AQ1284" s="7"/>
      <c r="AR1284" s="7"/>
      <c r="AS1284" s="7"/>
      <c r="AT1284" s="7"/>
      <c r="AU1284" s="7"/>
      <c r="AV1284" s="7"/>
      <c r="AX1284" s="7"/>
      <c r="AY1284" s="7"/>
      <c r="AZ1284" s="7"/>
      <c r="BA1284" s="7"/>
      <c r="BB1284" s="7"/>
      <c r="BC1284" s="7"/>
      <c r="BD1284" s="7"/>
      <c r="BG1284" s="7"/>
      <c r="BH1284" s="7"/>
      <c r="BI1284" s="7"/>
      <c r="BJ1284" s="7"/>
      <c r="BK1284" s="7"/>
      <c r="BL1284" s="7"/>
      <c r="BM1284" s="7"/>
      <c r="BP1284" s="7"/>
      <c r="BQ1284" s="7"/>
      <c r="BR1284" s="7"/>
      <c r="BS1284" s="7"/>
      <c r="BT1284" s="7"/>
      <c r="BU1284" s="7"/>
      <c r="BV1284" s="7"/>
      <c r="BW1284" s="7"/>
    </row>
    <row r="1285" spans="5:75" x14ac:dyDescent="0.2"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AL1285" s="7"/>
      <c r="AQ1285" s="7"/>
      <c r="AR1285" s="7"/>
      <c r="AS1285" s="7"/>
      <c r="AT1285" s="7"/>
      <c r="AU1285" s="7"/>
      <c r="AV1285" s="7"/>
      <c r="AX1285" s="7"/>
      <c r="AY1285" s="7"/>
      <c r="AZ1285" s="7"/>
      <c r="BA1285" s="7"/>
      <c r="BB1285" s="7"/>
      <c r="BC1285" s="7"/>
      <c r="BD1285" s="7"/>
      <c r="BG1285" s="7"/>
      <c r="BH1285" s="7"/>
      <c r="BI1285" s="7"/>
      <c r="BJ1285" s="7"/>
      <c r="BK1285" s="7"/>
      <c r="BL1285" s="7"/>
      <c r="BM1285" s="7"/>
      <c r="BP1285" s="7"/>
      <c r="BQ1285" s="7"/>
      <c r="BR1285" s="7"/>
      <c r="BS1285" s="7"/>
      <c r="BT1285" s="7"/>
      <c r="BU1285" s="7"/>
      <c r="BV1285" s="7"/>
      <c r="BW1285" s="7"/>
    </row>
    <row r="1286" spans="5:75" x14ac:dyDescent="0.2"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AL1286" s="7"/>
      <c r="AQ1286" s="7"/>
      <c r="AR1286" s="7"/>
      <c r="AS1286" s="7"/>
      <c r="AT1286" s="7"/>
      <c r="AU1286" s="7"/>
      <c r="AV1286" s="7"/>
      <c r="AX1286" s="7"/>
      <c r="AY1286" s="7"/>
      <c r="AZ1286" s="7"/>
      <c r="BA1286" s="7"/>
      <c r="BB1286" s="7"/>
      <c r="BC1286" s="7"/>
      <c r="BD1286" s="7"/>
      <c r="BG1286" s="7"/>
      <c r="BH1286" s="7"/>
      <c r="BI1286" s="7"/>
      <c r="BJ1286" s="7"/>
      <c r="BK1286" s="7"/>
      <c r="BL1286" s="7"/>
      <c r="BM1286" s="7"/>
      <c r="BP1286" s="7"/>
      <c r="BQ1286" s="7"/>
      <c r="BR1286" s="7"/>
      <c r="BS1286" s="7"/>
      <c r="BT1286" s="7"/>
      <c r="BU1286" s="7"/>
      <c r="BV1286" s="7"/>
      <c r="BW1286" s="7"/>
    </row>
    <row r="1287" spans="5:75" x14ac:dyDescent="0.2"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AL1287" s="7"/>
      <c r="AQ1287" s="7"/>
      <c r="AR1287" s="7"/>
      <c r="AS1287" s="7"/>
      <c r="AT1287" s="7"/>
      <c r="AU1287" s="7"/>
      <c r="AV1287" s="7"/>
      <c r="AX1287" s="7"/>
      <c r="AY1287" s="7"/>
      <c r="AZ1287" s="7"/>
      <c r="BA1287" s="7"/>
      <c r="BB1287" s="7"/>
      <c r="BC1287" s="7"/>
      <c r="BD1287" s="7"/>
      <c r="BG1287" s="7"/>
      <c r="BH1287" s="7"/>
      <c r="BI1287" s="7"/>
      <c r="BJ1287" s="7"/>
      <c r="BK1287" s="7"/>
      <c r="BL1287" s="7"/>
      <c r="BM1287" s="7"/>
      <c r="BP1287" s="7"/>
      <c r="BQ1287" s="7"/>
      <c r="BR1287" s="7"/>
      <c r="BS1287" s="7"/>
      <c r="BT1287" s="7"/>
      <c r="BU1287" s="7"/>
      <c r="BV1287" s="7"/>
      <c r="BW1287" s="7"/>
    </row>
    <row r="1288" spans="5:75" x14ac:dyDescent="0.2"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AL1288" s="7"/>
      <c r="AQ1288" s="7"/>
      <c r="AR1288" s="7"/>
      <c r="AS1288" s="7"/>
      <c r="AT1288" s="7"/>
      <c r="AU1288" s="7"/>
      <c r="AV1288" s="7"/>
      <c r="AX1288" s="7"/>
      <c r="AY1288" s="7"/>
      <c r="AZ1288" s="7"/>
      <c r="BA1288" s="7"/>
      <c r="BB1288" s="7"/>
      <c r="BC1288" s="7"/>
      <c r="BD1288" s="7"/>
      <c r="BG1288" s="7"/>
      <c r="BH1288" s="7"/>
      <c r="BI1288" s="7"/>
      <c r="BJ1288" s="7"/>
      <c r="BK1288" s="7"/>
      <c r="BL1288" s="7"/>
      <c r="BM1288" s="7"/>
      <c r="BP1288" s="7"/>
      <c r="BQ1288" s="7"/>
      <c r="BR1288" s="7"/>
      <c r="BS1288" s="7"/>
      <c r="BT1288" s="7"/>
      <c r="BU1288" s="7"/>
      <c r="BV1288" s="7"/>
      <c r="BW1288" s="7"/>
    </row>
    <row r="1289" spans="5:75" x14ac:dyDescent="0.2"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AL1289" s="7"/>
      <c r="AQ1289" s="7"/>
      <c r="AR1289" s="7"/>
      <c r="AS1289" s="7"/>
      <c r="AT1289" s="7"/>
      <c r="AU1289" s="7"/>
      <c r="AV1289" s="7"/>
      <c r="AX1289" s="7"/>
      <c r="AY1289" s="7"/>
      <c r="AZ1289" s="7"/>
      <c r="BA1289" s="7"/>
      <c r="BB1289" s="7"/>
      <c r="BC1289" s="7"/>
      <c r="BD1289" s="7"/>
      <c r="BG1289" s="7"/>
      <c r="BH1289" s="7"/>
      <c r="BI1289" s="7"/>
      <c r="BJ1289" s="7"/>
      <c r="BK1289" s="7"/>
      <c r="BL1289" s="7"/>
      <c r="BM1289" s="7"/>
      <c r="BP1289" s="7"/>
      <c r="BQ1289" s="7"/>
      <c r="BR1289" s="7"/>
      <c r="BS1289" s="7"/>
      <c r="BT1289" s="7"/>
      <c r="BU1289" s="7"/>
      <c r="BV1289" s="7"/>
      <c r="BW1289" s="7"/>
    </row>
    <row r="1290" spans="5:75" x14ac:dyDescent="0.2"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AL1290" s="7"/>
      <c r="AQ1290" s="7"/>
      <c r="AR1290" s="7"/>
      <c r="AS1290" s="7"/>
      <c r="AT1290" s="7"/>
      <c r="AU1290" s="7"/>
      <c r="AV1290" s="7"/>
      <c r="AX1290" s="7"/>
      <c r="AY1290" s="7"/>
      <c r="AZ1290" s="7"/>
      <c r="BA1290" s="7"/>
      <c r="BB1290" s="7"/>
      <c r="BC1290" s="7"/>
      <c r="BD1290" s="7"/>
      <c r="BG1290" s="7"/>
      <c r="BH1290" s="7"/>
      <c r="BI1290" s="7"/>
      <c r="BJ1290" s="7"/>
      <c r="BK1290" s="7"/>
      <c r="BL1290" s="7"/>
      <c r="BM1290" s="7"/>
      <c r="BP1290" s="7"/>
      <c r="BQ1290" s="7"/>
      <c r="BR1290" s="7"/>
      <c r="BS1290" s="7"/>
      <c r="BT1290" s="7"/>
      <c r="BU1290" s="7"/>
      <c r="BV1290" s="7"/>
      <c r="BW1290" s="7"/>
    </row>
    <row r="1291" spans="5:75" x14ac:dyDescent="0.2"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AL1291" s="7"/>
      <c r="AQ1291" s="7"/>
      <c r="AR1291" s="7"/>
      <c r="AS1291" s="7"/>
      <c r="AT1291" s="7"/>
      <c r="AU1291" s="7"/>
      <c r="AV1291" s="7"/>
      <c r="AX1291" s="7"/>
      <c r="AY1291" s="7"/>
      <c r="AZ1291" s="7"/>
      <c r="BA1291" s="7"/>
      <c r="BB1291" s="7"/>
      <c r="BC1291" s="7"/>
      <c r="BD1291" s="7"/>
      <c r="BG1291" s="7"/>
      <c r="BH1291" s="7"/>
      <c r="BI1291" s="7"/>
      <c r="BJ1291" s="7"/>
      <c r="BK1291" s="7"/>
      <c r="BL1291" s="7"/>
      <c r="BM1291" s="7"/>
      <c r="BP1291" s="7"/>
      <c r="BQ1291" s="7"/>
      <c r="BR1291" s="7"/>
      <c r="BS1291" s="7"/>
      <c r="BT1291" s="7"/>
      <c r="BU1291" s="7"/>
      <c r="BV1291" s="7"/>
      <c r="BW1291" s="7"/>
    </row>
    <row r="1292" spans="5:75" x14ac:dyDescent="0.2"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AL1292" s="7"/>
      <c r="AQ1292" s="7"/>
      <c r="AR1292" s="7"/>
      <c r="AS1292" s="7"/>
      <c r="AT1292" s="7"/>
      <c r="AU1292" s="7"/>
      <c r="AV1292" s="7"/>
      <c r="AX1292" s="7"/>
      <c r="AY1292" s="7"/>
      <c r="AZ1292" s="7"/>
      <c r="BA1292" s="7"/>
      <c r="BB1292" s="7"/>
      <c r="BC1292" s="7"/>
      <c r="BD1292" s="7"/>
      <c r="BG1292" s="7"/>
      <c r="BH1292" s="7"/>
      <c r="BI1292" s="7"/>
      <c r="BJ1292" s="7"/>
      <c r="BK1292" s="7"/>
      <c r="BL1292" s="7"/>
      <c r="BM1292" s="7"/>
      <c r="BP1292" s="7"/>
      <c r="BQ1292" s="7"/>
      <c r="BR1292" s="7"/>
      <c r="BS1292" s="7"/>
      <c r="BT1292" s="7"/>
      <c r="BU1292" s="7"/>
      <c r="BV1292" s="7"/>
      <c r="BW1292" s="7"/>
    </row>
    <row r="1293" spans="5:75" x14ac:dyDescent="0.2"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AL1293" s="7"/>
      <c r="AQ1293" s="7"/>
      <c r="AR1293" s="7"/>
      <c r="AS1293" s="7"/>
      <c r="AT1293" s="7"/>
      <c r="AU1293" s="7"/>
      <c r="AV1293" s="7"/>
      <c r="AX1293" s="7"/>
      <c r="AY1293" s="7"/>
      <c r="AZ1293" s="7"/>
      <c r="BA1293" s="7"/>
      <c r="BB1293" s="7"/>
      <c r="BC1293" s="7"/>
      <c r="BD1293" s="7"/>
      <c r="BG1293" s="7"/>
      <c r="BH1293" s="7"/>
      <c r="BI1293" s="7"/>
      <c r="BJ1293" s="7"/>
      <c r="BK1293" s="7"/>
      <c r="BL1293" s="7"/>
      <c r="BM1293" s="7"/>
      <c r="BP1293" s="7"/>
      <c r="BQ1293" s="7"/>
      <c r="BR1293" s="7"/>
      <c r="BS1293" s="7"/>
      <c r="BT1293" s="7"/>
      <c r="BU1293" s="7"/>
      <c r="BV1293" s="7"/>
      <c r="BW1293" s="7"/>
    </row>
    <row r="1294" spans="5:75" x14ac:dyDescent="0.2"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AL1294" s="7"/>
      <c r="AQ1294" s="7"/>
      <c r="AR1294" s="7"/>
      <c r="AS1294" s="7"/>
      <c r="AT1294" s="7"/>
      <c r="AU1294" s="7"/>
      <c r="AV1294" s="7"/>
      <c r="AX1294" s="7"/>
      <c r="AY1294" s="7"/>
      <c r="AZ1294" s="7"/>
      <c r="BA1294" s="7"/>
      <c r="BB1294" s="7"/>
      <c r="BC1294" s="7"/>
      <c r="BD1294" s="7"/>
      <c r="BG1294" s="7"/>
      <c r="BH1294" s="7"/>
      <c r="BI1294" s="7"/>
      <c r="BJ1294" s="7"/>
      <c r="BK1294" s="7"/>
      <c r="BL1294" s="7"/>
      <c r="BM1294" s="7"/>
      <c r="BP1294" s="7"/>
      <c r="BQ1294" s="7"/>
      <c r="BR1294" s="7"/>
      <c r="BS1294" s="7"/>
      <c r="BT1294" s="7"/>
      <c r="BU1294" s="7"/>
      <c r="BV1294" s="7"/>
      <c r="BW1294" s="7"/>
    </row>
    <row r="1295" spans="5:75" x14ac:dyDescent="0.2"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AL1295" s="7"/>
      <c r="AQ1295" s="7"/>
      <c r="AR1295" s="7"/>
      <c r="AS1295" s="7"/>
      <c r="AT1295" s="7"/>
      <c r="AU1295" s="7"/>
      <c r="AV1295" s="7"/>
      <c r="AX1295" s="7"/>
      <c r="AY1295" s="7"/>
      <c r="AZ1295" s="7"/>
      <c r="BA1295" s="7"/>
      <c r="BB1295" s="7"/>
      <c r="BC1295" s="7"/>
      <c r="BD1295" s="7"/>
      <c r="BG1295" s="7"/>
      <c r="BH1295" s="7"/>
      <c r="BI1295" s="7"/>
      <c r="BJ1295" s="7"/>
      <c r="BK1295" s="7"/>
      <c r="BL1295" s="7"/>
      <c r="BM1295" s="7"/>
      <c r="BP1295" s="7"/>
      <c r="BQ1295" s="7"/>
      <c r="BR1295" s="7"/>
      <c r="BS1295" s="7"/>
      <c r="BT1295" s="7"/>
      <c r="BU1295" s="7"/>
      <c r="BV1295" s="7"/>
      <c r="BW1295" s="7"/>
    </row>
    <row r="1296" spans="5:75" x14ac:dyDescent="0.2"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AL1296" s="7"/>
      <c r="AQ1296" s="7"/>
      <c r="AR1296" s="7"/>
      <c r="AS1296" s="7"/>
      <c r="AT1296" s="7"/>
      <c r="AU1296" s="7"/>
      <c r="AV1296" s="7"/>
      <c r="AX1296" s="7"/>
      <c r="AY1296" s="7"/>
      <c r="AZ1296" s="7"/>
      <c r="BA1296" s="7"/>
      <c r="BB1296" s="7"/>
      <c r="BC1296" s="7"/>
      <c r="BD1296" s="7"/>
      <c r="BG1296" s="7"/>
      <c r="BH1296" s="7"/>
      <c r="BI1296" s="7"/>
      <c r="BJ1296" s="7"/>
      <c r="BK1296" s="7"/>
      <c r="BL1296" s="7"/>
      <c r="BM1296" s="7"/>
      <c r="BP1296" s="7"/>
      <c r="BQ1296" s="7"/>
      <c r="BR1296" s="7"/>
      <c r="BS1296" s="7"/>
      <c r="BT1296" s="7"/>
      <c r="BU1296" s="7"/>
      <c r="BV1296" s="7"/>
      <c r="BW1296" s="7"/>
    </row>
    <row r="1297" spans="5:75" x14ac:dyDescent="0.2"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AL1297" s="7"/>
      <c r="AQ1297" s="7"/>
      <c r="AR1297" s="7"/>
      <c r="AS1297" s="7"/>
      <c r="AT1297" s="7"/>
      <c r="AU1297" s="7"/>
      <c r="AV1297" s="7"/>
      <c r="AX1297" s="7"/>
      <c r="AY1297" s="7"/>
      <c r="AZ1297" s="7"/>
      <c r="BA1297" s="7"/>
      <c r="BB1297" s="7"/>
      <c r="BC1297" s="7"/>
      <c r="BD1297" s="7"/>
      <c r="BG1297" s="7"/>
      <c r="BH1297" s="7"/>
      <c r="BI1297" s="7"/>
      <c r="BJ1297" s="7"/>
      <c r="BK1297" s="7"/>
      <c r="BL1297" s="7"/>
      <c r="BM1297" s="7"/>
      <c r="BP1297" s="7"/>
      <c r="BQ1297" s="7"/>
      <c r="BR1297" s="7"/>
      <c r="BS1297" s="7"/>
      <c r="BT1297" s="7"/>
      <c r="BU1297" s="7"/>
      <c r="BV1297" s="7"/>
      <c r="BW1297" s="7"/>
    </row>
    <row r="1298" spans="5:75" x14ac:dyDescent="0.2"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AL1298" s="7"/>
      <c r="AQ1298" s="7"/>
      <c r="AR1298" s="7"/>
      <c r="AS1298" s="7"/>
      <c r="AT1298" s="7"/>
      <c r="AU1298" s="7"/>
      <c r="AV1298" s="7"/>
      <c r="AX1298" s="7"/>
      <c r="AY1298" s="7"/>
      <c r="AZ1298" s="7"/>
      <c r="BA1298" s="7"/>
      <c r="BB1298" s="7"/>
      <c r="BC1298" s="7"/>
      <c r="BD1298" s="7"/>
      <c r="BG1298" s="7"/>
      <c r="BH1298" s="7"/>
      <c r="BI1298" s="7"/>
      <c r="BJ1298" s="7"/>
      <c r="BK1298" s="7"/>
      <c r="BL1298" s="7"/>
      <c r="BM1298" s="7"/>
      <c r="BP1298" s="7"/>
      <c r="BQ1298" s="7"/>
      <c r="BR1298" s="7"/>
      <c r="BS1298" s="7"/>
      <c r="BT1298" s="7"/>
      <c r="BU1298" s="7"/>
      <c r="BV1298" s="7"/>
      <c r="BW1298" s="7"/>
    </row>
    <row r="1299" spans="5:75" x14ac:dyDescent="0.2"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AL1299" s="7"/>
      <c r="AQ1299" s="7"/>
      <c r="AR1299" s="7"/>
      <c r="AS1299" s="7"/>
      <c r="AT1299" s="7"/>
      <c r="AU1299" s="7"/>
      <c r="AV1299" s="7"/>
      <c r="AX1299" s="7"/>
      <c r="AY1299" s="7"/>
      <c r="AZ1299" s="7"/>
      <c r="BA1299" s="7"/>
      <c r="BB1299" s="7"/>
      <c r="BC1299" s="7"/>
      <c r="BD1299" s="7"/>
      <c r="BG1299" s="7"/>
      <c r="BH1299" s="7"/>
      <c r="BI1299" s="7"/>
      <c r="BJ1299" s="7"/>
      <c r="BK1299" s="7"/>
      <c r="BL1299" s="7"/>
      <c r="BM1299" s="7"/>
      <c r="BP1299" s="7"/>
      <c r="BQ1299" s="7"/>
      <c r="BR1299" s="7"/>
      <c r="BS1299" s="7"/>
      <c r="BT1299" s="7"/>
      <c r="BU1299" s="7"/>
      <c r="BV1299" s="7"/>
      <c r="BW1299" s="7"/>
    </row>
    <row r="1300" spans="5:75" x14ac:dyDescent="0.2"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AL1300" s="7"/>
      <c r="AQ1300" s="7"/>
      <c r="AR1300" s="7"/>
      <c r="AS1300" s="7"/>
      <c r="AT1300" s="7"/>
      <c r="AU1300" s="7"/>
      <c r="AV1300" s="7"/>
      <c r="AX1300" s="7"/>
      <c r="AY1300" s="7"/>
      <c r="AZ1300" s="7"/>
      <c r="BA1300" s="7"/>
      <c r="BB1300" s="7"/>
      <c r="BC1300" s="7"/>
      <c r="BD1300" s="7"/>
      <c r="BG1300" s="7"/>
      <c r="BH1300" s="7"/>
      <c r="BI1300" s="7"/>
      <c r="BJ1300" s="7"/>
      <c r="BK1300" s="7"/>
      <c r="BL1300" s="7"/>
      <c r="BM1300" s="7"/>
      <c r="BP1300" s="7"/>
      <c r="BQ1300" s="7"/>
      <c r="BR1300" s="7"/>
      <c r="BS1300" s="7"/>
      <c r="BT1300" s="7"/>
      <c r="BU1300" s="7"/>
      <c r="BV1300" s="7"/>
      <c r="BW1300" s="7"/>
    </row>
    <row r="1301" spans="5:75" x14ac:dyDescent="0.2"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AL1301" s="7"/>
      <c r="AQ1301" s="7"/>
      <c r="AR1301" s="7"/>
      <c r="AS1301" s="7"/>
      <c r="AT1301" s="7"/>
      <c r="AU1301" s="7"/>
      <c r="AV1301" s="7"/>
      <c r="AX1301" s="7"/>
      <c r="AY1301" s="7"/>
      <c r="AZ1301" s="7"/>
      <c r="BA1301" s="7"/>
      <c r="BB1301" s="7"/>
      <c r="BC1301" s="7"/>
      <c r="BD1301" s="7"/>
      <c r="BG1301" s="7"/>
      <c r="BH1301" s="7"/>
      <c r="BI1301" s="7"/>
      <c r="BJ1301" s="7"/>
      <c r="BK1301" s="7"/>
      <c r="BL1301" s="7"/>
      <c r="BM1301" s="7"/>
      <c r="BP1301" s="7"/>
      <c r="BQ1301" s="7"/>
      <c r="BR1301" s="7"/>
      <c r="BS1301" s="7"/>
      <c r="BT1301" s="7"/>
      <c r="BU1301" s="7"/>
      <c r="BV1301" s="7"/>
      <c r="BW1301" s="7"/>
    </row>
    <row r="1302" spans="5:75" x14ac:dyDescent="0.2"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AL1302" s="7"/>
      <c r="AQ1302" s="7"/>
      <c r="AR1302" s="7"/>
      <c r="AS1302" s="7"/>
      <c r="AT1302" s="7"/>
      <c r="AU1302" s="7"/>
      <c r="AV1302" s="7"/>
      <c r="AX1302" s="7"/>
      <c r="AY1302" s="7"/>
      <c r="AZ1302" s="7"/>
      <c r="BA1302" s="7"/>
      <c r="BB1302" s="7"/>
      <c r="BC1302" s="7"/>
      <c r="BD1302" s="7"/>
      <c r="BG1302" s="7"/>
      <c r="BH1302" s="7"/>
      <c r="BI1302" s="7"/>
      <c r="BJ1302" s="7"/>
      <c r="BK1302" s="7"/>
      <c r="BL1302" s="7"/>
      <c r="BM1302" s="7"/>
      <c r="BP1302" s="7"/>
      <c r="BQ1302" s="7"/>
      <c r="BR1302" s="7"/>
      <c r="BS1302" s="7"/>
      <c r="BT1302" s="7"/>
      <c r="BU1302" s="7"/>
      <c r="BV1302" s="7"/>
      <c r="BW1302" s="7"/>
    </row>
    <row r="1303" spans="5:75" x14ac:dyDescent="0.2"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AL1303" s="7"/>
      <c r="AQ1303" s="7"/>
      <c r="AR1303" s="7"/>
      <c r="AS1303" s="7"/>
      <c r="AT1303" s="7"/>
      <c r="AU1303" s="7"/>
      <c r="AV1303" s="7"/>
      <c r="AX1303" s="7"/>
      <c r="AY1303" s="7"/>
      <c r="AZ1303" s="7"/>
      <c r="BA1303" s="7"/>
      <c r="BB1303" s="7"/>
      <c r="BC1303" s="7"/>
      <c r="BD1303" s="7"/>
      <c r="BG1303" s="7"/>
      <c r="BH1303" s="7"/>
      <c r="BI1303" s="7"/>
      <c r="BJ1303" s="7"/>
      <c r="BK1303" s="7"/>
      <c r="BL1303" s="7"/>
      <c r="BM1303" s="7"/>
      <c r="BP1303" s="7"/>
      <c r="BQ1303" s="7"/>
      <c r="BR1303" s="7"/>
      <c r="BS1303" s="7"/>
      <c r="BT1303" s="7"/>
      <c r="BU1303" s="7"/>
      <c r="BV1303" s="7"/>
      <c r="BW1303" s="7"/>
    </row>
    <row r="1304" spans="5:75" x14ac:dyDescent="0.2"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AL1304" s="7"/>
      <c r="AQ1304" s="7"/>
      <c r="AR1304" s="7"/>
      <c r="AS1304" s="7"/>
      <c r="AT1304" s="7"/>
      <c r="AU1304" s="7"/>
      <c r="AV1304" s="7"/>
      <c r="AX1304" s="7"/>
      <c r="AY1304" s="7"/>
      <c r="AZ1304" s="7"/>
      <c r="BA1304" s="7"/>
      <c r="BB1304" s="7"/>
      <c r="BC1304" s="7"/>
      <c r="BD1304" s="7"/>
      <c r="BG1304" s="7"/>
      <c r="BH1304" s="7"/>
      <c r="BI1304" s="7"/>
      <c r="BJ1304" s="7"/>
      <c r="BK1304" s="7"/>
      <c r="BL1304" s="7"/>
      <c r="BM1304" s="7"/>
      <c r="BP1304" s="7"/>
      <c r="BQ1304" s="7"/>
      <c r="BR1304" s="7"/>
      <c r="BS1304" s="7"/>
      <c r="BT1304" s="7"/>
      <c r="BU1304" s="7"/>
      <c r="BV1304" s="7"/>
      <c r="BW1304" s="7"/>
    </row>
    <row r="1305" spans="5:75" x14ac:dyDescent="0.2"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AL1305" s="7"/>
      <c r="AQ1305" s="7"/>
      <c r="AR1305" s="7"/>
      <c r="AS1305" s="7"/>
      <c r="AT1305" s="7"/>
      <c r="AU1305" s="7"/>
      <c r="AV1305" s="7"/>
      <c r="AX1305" s="7"/>
      <c r="AY1305" s="7"/>
      <c r="AZ1305" s="7"/>
      <c r="BA1305" s="7"/>
      <c r="BB1305" s="7"/>
      <c r="BC1305" s="7"/>
      <c r="BD1305" s="7"/>
      <c r="BG1305" s="7"/>
      <c r="BH1305" s="7"/>
      <c r="BI1305" s="7"/>
      <c r="BJ1305" s="7"/>
      <c r="BK1305" s="7"/>
      <c r="BL1305" s="7"/>
      <c r="BM1305" s="7"/>
      <c r="BP1305" s="7"/>
      <c r="BQ1305" s="7"/>
      <c r="BR1305" s="7"/>
      <c r="BS1305" s="7"/>
      <c r="BT1305" s="7"/>
      <c r="BU1305" s="7"/>
      <c r="BV1305" s="7"/>
      <c r="BW1305" s="7"/>
    </row>
    <row r="1306" spans="5:75" x14ac:dyDescent="0.2"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AL1306" s="7"/>
      <c r="AQ1306" s="7"/>
      <c r="AR1306" s="7"/>
      <c r="AS1306" s="7"/>
      <c r="AT1306" s="7"/>
      <c r="AU1306" s="7"/>
      <c r="AV1306" s="7"/>
      <c r="AX1306" s="7"/>
      <c r="AY1306" s="7"/>
      <c r="AZ1306" s="7"/>
      <c r="BA1306" s="7"/>
      <c r="BB1306" s="7"/>
      <c r="BC1306" s="7"/>
      <c r="BD1306" s="7"/>
      <c r="BG1306" s="7"/>
      <c r="BH1306" s="7"/>
      <c r="BI1306" s="7"/>
      <c r="BJ1306" s="7"/>
      <c r="BK1306" s="7"/>
      <c r="BL1306" s="7"/>
      <c r="BM1306" s="7"/>
      <c r="BP1306" s="7"/>
      <c r="BQ1306" s="7"/>
      <c r="BR1306" s="7"/>
      <c r="BS1306" s="7"/>
      <c r="BT1306" s="7"/>
      <c r="BU1306" s="7"/>
      <c r="BV1306" s="7"/>
      <c r="BW1306" s="7"/>
    </row>
    <row r="1307" spans="5:75" x14ac:dyDescent="0.2"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AL1307" s="7"/>
      <c r="AQ1307" s="7"/>
      <c r="AR1307" s="7"/>
      <c r="AS1307" s="7"/>
      <c r="AT1307" s="7"/>
      <c r="AU1307" s="7"/>
      <c r="AV1307" s="7"/>
      <c r="AX1307" s="7"/>
      <c r="AY1307" s="7"/>
      <c r="AZ1307" s="7"/>
      <c r="BA1307" s="7"/>
      <c r="BB1307" s="7"/>
      <c r="BC1307" s="7"/>
      <c r="BD1307" s="7"/>
      <c r="BG1307" s="7"/>
      <c r="BH1307" s="7"/>
      <c r="BI1307" s="7"/>
      <c r="BJ1307" s="7"/>
      <c r="BK1307" s="7"/>
      <c r="BL1307" s="7"/>
      <c r="BM1307" s="7"/>
      <c r="BP1307" s="7"/>
      <c r="BQ1307" s="7"/>
      <c r="BR1307" s="7"/>
      <c r="BS1307" s="7"/>
      <c r="BT1307" s="7"/>
      <c r="BU1307" s="7"/>
      <c r="BV1307" s="7"/>
      <c r="BW1307" s="7"/>
    </row>
    <row r="1308" spans="5:75" x14ac:dyDescent="0.2"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AL1308" s="7"/>
      <c r="AQ1308" s="7"/>
      <c r="AR1308" s="7"/>
      <c r="AS1308" s="7"/>
      <c r="AT1308" s="7"/>
      <c r="AU1308" s="7"/>
      <c r="AV1308" s="7"/>
      <c r="AX1308" s="7"/>
      <c r="AY1308" s="7"/>
      <c r="AZ1308" s="7"/>
      <c r="BA1308" s="7"/>
      <c r="BB1308" s="7"/>
      <c r="BC1308" s="7"/>
      <c r="BD1308" s="7"/>
      <c r="BG1308" s="7"/>
      <c r="BH1308" s="7"/>
      <c r="BI1308" s="7"/>
      <c r="BJ1308" s="7"/>
      <c r="BK1308" s="7"/>
      <c r="BL1308" s="7"/>
      <c r="BM1308" s="7"/>
      <c r="BP1308" s="7"/>
      <c r="BQ1308" s="7"/>
      <c r="BR1308" s="7"/>
      <c r="BS1308" s="7"/>
      <c r="BT1308" s="7"/>
      <c r="BU1308" s="7"/>
      <c r="BV1308" s="7"/>
      <c r="BW1308" s="7"/>
    </row>
    <row r="1309" spans="5:75" x14ac:dyDescent="0.2"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AL1309" s="7"/>
      <c r="AQ1309" s="7"/>
      <c r="AR1309" s="7"/>
      <c r="AS1309" s="7"/>
      <c r="AT1309" s="7"/>
      <c r="AU1309" s="7"/>
      <c r="AV1309" s="7"/>
      <c r="AX1309" s="7"/>
      <c r="AY1309" s="7"/>
      <c r="AZ1309" s="7"/>
      <c r="BA1309" s="7"/>
      <c r="BB1309" s="7"/>
      <c r="BC1309" s="7"/>
      <c r="BD1309" s="7"/>
      <c r="BG1309" s="7"/>
      <c r="BH1309" s="7"/>
      <c r="BI1309" s="7"/>
      <c r="BJ1309" s="7"/>
      <c r="BK1309" s="7"/>
      <c r="BL1309" s="7"/>
      <c r="BM1309" s="7"/>
      <c r="BP1309" s="7"/>
      <c r="BQ1309" s="7"/>
      <c r="BR1309" s="7"/>
      <c r="BS1309" s="7"/>
      <c r="BT1309" s="7"/>
      <c r="BU1309" s="7"/>
      <c r="BV1309" s="7"/>
      <c r="BW1309" s="7"/>
    </row>
    <row r="1310" spans="5:75" x14ac:dyDescent="0.2"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AL1310" s="7"/>
      <c r="AQ1310" s="7"/>
      <c r="AR1310" s="7"/>
      <c r="AS1310" s="7"/>
      <c r="AT1310" s="7"/>
      <c r="AU1310" s="7"/>
      <c r="AV1310" s="7"/>
      <c r="AX1310" s="7"/>
      <c r="AY1310" s="7"/>
      <c r="AZ1310" s="7"/>
      <c r="BA1310" s="7"/>
      <c r="BB1310" s="7"/>
      <c r="BC1310" s="7"/>
      <c r="BD1310" s="7"/>
      <c r="BG1310" s="7"/>
      <c r="BH1310" s="7"/>
      <c r="BI1310" s="7"/>
      <c r="BJ1310" s="7"/>
      <c r="BK1310" s="7"/>
      <c r="BL1310" s="7"/>
      <c r="BM1310" s="7"/>
      <c r="BP1310" s="7"/>
      <c r="BQ1310" s="7"/>
      <c r="BR1310" s="7"/>
      <c r="BS1310" s="7"/>
      <c r="BT1310" s="7"/>
      <c r="BU1310" s="7"/>
      <c r="BV1310" s="7"/>
      <c r="BW1310" s="7"/>
    </row>
    <row r="1311" spans="5:75" x14ac:dyDescent="0.2"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AL1311" s="7"/>
      <c r="AQ1311" s="7"/>
      <c r="AR1311" s="7"/>
      <c r="AS1311" s="7"/>
      <c r="AT1311" s="7"/>
      <c r="AU1311" s="7"/>
      <c r="AV1311" s="7"/>
      <c r="AX1311" s="7"/>
      <c r="AY1311" s="7"/>
      <c r="AZ1311" s="7"/>
      <c r="BA1311" s="7"/>
      <c r="BB1311" s="7"/>
      <c r="BC1311" s="7"/>
      <c r="BD1311" s="7"/>
      <c r="BG1311" s="7"/>
      <c r="BH1311" s="7"/>
      <c r="BI1311" s="7"/>
      <c r="BJ1311" s="7"/>
      <c r="BK1311" s="7"/>
      <c r="BL1311" s="7"/>
      <c r="BM1311" s="7"/>
      <c r="BP1311" s="7"/>
      <c r="BQ1311" s="7"/>
      <c r="BR1311" s="7"/>
      <c r="BS1311" s="7"/>
      <c r="BT1311" s="7"/>
      <c r="BU1311" s="7"/>
      <c r="BV1311" s="7"/>
      <c r="BW1311" s="7"/>
    </row>
    <row r="1312" spans="5:75" x14ac:dyDescent="0.2"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AL1312" s="7"/>
      <c r="AQ1312" s="7"/>
      <c r="AR1312" s="7"/>
      <c r="AS1312" s="7"/>
      <c r="AT1312" s="7"/>
      <c r="AU1312" s="7"/>
      <c r="AV1312" s="7"/>
      <c r="AX1312" s="7"/>
      <c r="AY1312" s="7"/>
      <c r="AZ1312" s="7"/>
      <c r="BA1312" s="7"/>
      <c r="BB1312" s="7"/>
      <c r="BC1312" s="7"/>
      <c r="BD1312" s="7"/>
      <c r="BG1312" s="7"/>
      <c r="BH1312" s="7"/>
      <c r="BI1312" s="7"/>
      <c r="BJ1312" s="7"/>
      <c r="BK1312" s="7"/>
      <c r="BL1312" s="7"/>
      <c r="BM1312" s="7"/>
      <c r="BP1312" s="7"/>
      <c r="BQ1312" s="7"/>
      <c r="BR1312" s="7"/>
      <c r="BS1312" s="7"/>
      <c r="BT1312" s="7"/>
      <c r="BU1312" s="7"/>
      <c r="BV1312" s="7"/>
      <c r="BW1312" s="7"/>
    </row>
    <row r="1313" spans="5:75" x14ac:dyDescent="0.2"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AL1313" s="7"/>
      <c r="AQ1313" s="7"/>
      <c r="AR1313" s="7"/>
      <c r="AS1313" s="7"/>
      <c r="AT1313" s="7"/>
      <c r="AU1313" s="7"/>
      <c r="AV1313" s="7"/>
      <c r="AX1313" s="7"/>
      <c r="AY1313" s="7"/>
      <c r="AZ1313" s="7"/>
      <c r="BA1313" s="7"/>
      <c r="BB1313" s="7"/>
      <c r="BC1313" s="7"/>
      <c r="BD1313" s="7"/>
      <c r="BG1313" s="7"/>
      <c r="BH1313" s="7"/>
      <c r="BI1313" s="7"/>
      <c r="BJ1313" s="7"/>
      <c r="BK1313" s="7"/>
      <c r="BL1313" s="7"/>
      <c r="BM1313" s="7"/>
      <c r="BP1313" s="7"/>
      <c r="BQ1313" s="7"/>
      <c r="BR1313" s="7"/>
      <c r="BS1313" s="7"/>
      <c r="BT1313" s="7"/>
      <c r="BU1313" s="7"/>
      <c r="BV1313" s="7"/>
      <c r="BW1313" s="7"/>
    </row>
    <row r="1314" spans="5:75" x14ac:dyDescent="0.2"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AL1314" s="7"/>
      <c r="AQ1314" s="7"/>
      <c r="AR1314" s="7"/>
      <c r="AS1314" s="7"/>
      <c r="AT1314" s="7"/>
      <c r="AU1314" s="7"/>
      <c r="AV1314" s="7"/>
      <c r="AX1314" s="7"/>
      <c r="AY1314" s="7"/>
      <c r="AZ1314" s="7"/>
      <c r="BA1314" s="7"/>
      <c r="BB1314" s="7"/>
      <c r="BC1314" s="7"/>
      <c r="BD1314" s="7"/>
      <c r="BG1314" s="7"/>
      <c r="BH1314" s="7"/>
      <c r="BI1314" s="7"/>
      <c r="BJ1314" s="7"/>
      <c r="BK1314" s="7"/>
      <c r="BL1314" s="7"/>
      <c r="BM1314" s="7"/>
      <c r="BP1314" s="7"/>
      <c r="BQ1314" s="7"/>
      <c r="BR1314" s="7"/>
      <c r="BS1314" s="7"/>
      <c r="BT1314" s="7"/>
      <c r="BU1314" s="7"/>
      <c r="BV1314" s="7"/>
      <c r="BW1314" s="7"/>
    </row>
    <row r="1315" spans="5:75" x14ac:dyDescent="0.2"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AL1315" s="7"/>
      <c r="AQ1315" s="7"/>
      <c r="AR1315" s="7"/>
      <c r="AS1315" s="7"/>
      <c r="AT1315" s="7"/>
      <c r="AU1315" s="7"/>
      <c r="AV1315" s="7"/>
      <c r="AX1315" s="7"/>
      <c r="AY1315" s="7"/>
      <c r="AZ1315" s="7"/>
      <c r="BA1315" s="7"/>
      <c r="BB1315" s="7"/>
      <c r="BC1315" s="7"/>
      <c r="BD1315" s="7"/>
      <c r="BG1315" s="7"/>
      <c r="BH1315" s="7"/>
      <c r="BI1315" s="7"/>
      <c r="BJ1315" s="7"/>
      <c r="BK1315" s="7"/>
      <c r="BL1315" s="7"/>
      <c r="BM1315" s="7"/>
      <c r="BP1315" s="7"/>
      <c r="BQ1315" s="7"/>
      <c r="BR1315" s="7"/>
      <c r="BS1315" s="7"/>
      <c r="BT1315" s="7"/>
      <c r="BU1315" s="7"/>
      <c r="BV1315" s="7"/>
      <c r="BW1315" s="7"/>
    </row>
    <row r="1316" spans="5:75" x14ac:dyDescent="0.2"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AL1316" s="7"/>
      <c r="AQ1316" s="7"/>
      <c r="AR1316" s="7"/>
      <c r="AS1316" s="7"/>
      <c r="AT1316" s="7"/>
      <c r="AU1316" s="7"/>
      <c r="AV1316" s="7"/>
      <c r="AX1316" s="7"/>
      <c r="AY1316" s="7"/>
      <c r="AZ1316" s="7"/>
      <c r="BA1316" s="7"/>
      <c r="BB1316" s="7"/>
      <c r="BC1316" s="7"/>
      <c r="BD1316" s="7"/>
      <c r="BG1316" s="7"/>
      <c r="BH1316" s="7"/>
      <c r="BI1316" s="7"/>
      <c r="BJ1316" s="7"/>
      <c r="BK1316" s="7"/>
      <c r="BL1316" s="7"/>
      <c r="BM1316" s="7"/>
      <c r="BP1316" s="7"/>
      <c r="BQ1316" s="7"/>
      <c r="BR1316" s="7"/>
      <c r="BS1316" s="7"/>
      <c r="BT1316" s="7"/>
      <c r="BU1316" s="7"/>
      <c r="BV1316" s="7"/>
      <c r="BW1316" s="7"/>
    </row>
    <row r="1317" spans="5:75" x14ac:dyDescent="0.2"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AL1317" s="7"/>
      <c r="AQ1317" s="7"/>
      <c r="AR1317" s="7"/>
      <c r="AS1317" s="7"/>
      <c r="AT1317" s="7"/>
      <c r="AU1317" s="7"/>
      <c r="AV1317" s="7"/>
      <c r="AX1317" s="7"/>
      <c r="AY1317" s="7"/>
      <c r="AZ1317" s="7"/>
      <c r="BA1317" s="7"/>
      <c r="BB1317" s="7"/>
      <c r="BC1317" s="7"/>
      <c r="BD1317" s="7"/>
      <c r="BG1317" s="7"/>
      <c r="BH1317" s="7"/>
      <c r="BI1317" s="7"/>
      <c r="BJ1317" s="7"/>
      <c r="BK1317" s="7"/>
      <c r="BL1317" s="7"/>
      <c r="BM1317" s="7"/>
      <c r="BP1317" s="7"/>
      <c r="BQ1317" s="7"/>
      <c r="BR1317" s="7"/>
      <c r="BS1317" s="7"/>
      <c r="BT1317" s="7"/>
      <c r="BU1317" s="7"/>
      <c r="BV1317" s="7"/>
      <c r="BW1317" s="7"/>
    </row>
    <row r="1318" spans="5:75" x14ac:dyDescent="0.2"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AL1318" s="7"/>
      <c r="AQ1318" s="7"/>
      <c r="AR1318" s="7"/>
      <c r="AS1318" s="7"/>
      <c r="AT1318" s="7"/>
      <c r="AU1318" s="7"/>
      <c r="AV1318" s="7"/>
      <c r="AX1318" s="7"/>
      <c r="AY1318" s="7"/>
      <c r="AZ1318" s="7"/>
      <c r="BA1318" s="7"/>
      <c r="BB1318" s="7"/>
      <c r="BC1318" s="7"/>
      <c r="BD1318" s="7"/>
      <c r="BG1318" s="7"/>
      <c r="BH1318" s="7"/>
      <c r="BI1318" s="7"/>
      <c r="BJ1318" s="7"/>
      <c r="BK1318" s="7"/>
      <c r="BL1318" s="7"/>
      <c r="BM1318" s="7"/>
      <c r="BP1318" s="7"/>
      <c r="BQ1318" s="7"/>
      <c r="BR1318" s="7"/>
      <c r="BS1318" s="7"/>
      <c r="BT1318" s="7"/>
      <c r="BU1318" s="7"/>
      <c r="BV1318" s="7"/>
      <c r="BW1318" s="7"/>
    </row>
    <row r="1319" spans="5:75" x14ac:dyDescent="0.2"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AL1319" s="7"/>
      <c r="AQ1319" s="7"/>
      <c r="AR1319" s="7"/>
      <c r="AS1319" s="7"/>
      <c r="AT1319" s="7"/>
      <c r="AU1319" s="7"/>
      <c r="AV1319" s="7"/>
      <c r="AX1319" s="7"/>
      <c r="AY1319" s="7"/>
      <c r="AZ1319" s="7"/>
      <c r="BA1319" s="7"/>
      <c r="BB1319" s="7"/>
      <c r="BC1319" s="7"/>
      <c r="BD1319" s="7"/>
      <c r="BG1319" s="7"/>
      <c r="BH1319" s="7"/>
      <c r="BI1319" s="7"/>
      <c r="BJ1319" s="7"/>
      <c r="BK1319" s="7"/>
      <c r="BL1319" s="7"/>
      <c r="BM1319" s="7"/>
      <c r="BP1319" s="7"/>
      <c r="BQ1319" s="7"/>
      <c r="BR1319" s="7"/>
      <c r="BS1319" s="7"/>
      <c r="BT1319" s="7"/>
      <c r="BU1319" s="7"/>
      <c r="BV1319" s="7"/>
      <c r="BW1319" s="7"/>
    </row>
    <row r="1320" spans="5:75" x14ac:dyDescent="0.2"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AL1320" s="7"/>
      <c r="AQ1320" s="7"/>
      <c r="AR1320" s="7"/>
      <c r="AS1320" s="7"/>
      <c r="AT1320" s="7"/>
      <c r="AU1320" s="7"/>
      <c r="AV1320" s="7"/>
      <c r="AX1320" s="7"/>
      <c r="AY1320" s="7"/>
      <c r="AZ1320" s="7"/>
      <c r="BA1320" s="7"/>
      <c r="BB1320" s="7"/>
      <c r="BC1320" s="7"/>
      <c r="BD1320" s="7"/>
      <c r="BG1320" s="7"/>
      <c r="BH1320" s="7"/>
      <c r="BI1320" s="7"/>
      <c r="BJ1320" s="7"/>
      <c r="BK1320" s="7"/>
      <c r="BL1320" s="7"/>
      <c r="BM1320" s="7"/>
      <c r="BP1320" s="7"/>
      <c r="BQ1320" s="7"/>
      <c r="BR1320" s="7"/>
      <c r="BS1320" s="7"/>
      <c r="BT1320" s="7"/>
      <c r="BU1320" s="7"/>
      <c r="BV1320" s="7"/>
      <c r="BW1320" s="7"/>
    </row>
    <row r="1321" spans="5:75" x14ac:dyDescent="0.2"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AL1321" s="7"/>
      <c r="AQ1321" s="7"/>
      <c r="AR1321" s="7"/>
      <c r="AS1321" s="7"/>
      <c r="AT1321" s="7"/>
      <c r="AU1321" s="7"/>
      <c r="AV1321" s="7"/>
      <c r="AX1321" s="7"/>
      <c r="AY1321" s="7"/>
      <c r="AZ1321" s="7"/>
      <c r="BA1321" s="7"/>
      <c r="BB1321" s="7"/>
      <c r="BC1321" s="7"/>
      <c r="BD1321" s="7"/>
      <c r="BG1321" s="7"/>
      <c r="BH1321" s="7"/>
      <c r="BI1321" s="7"/>
      <c r="BJ1321" s="7"/>
      <c r="BK1321" s="7"/>
      <c r="BL1321" s="7"/>
      <c r="BM1321" s="7"/>
      <c r="BP1321" s="7"/>
      <c r="BQ1321" s="7"/>
      <c r="BR1321" s="7"/>
      <c r="BS1321" s="7"/>
      <c r="BT1321" s="7"/>
      <c r="BU1321" s="7"/>
      <c r="BV1321" s="7"/>
      <c r="BW1321" s="7"/>
    </row>
    <row r="1322" spans="5:75" x14ac:dyDescent="0.2"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AL1322" s="7"/>
      <c r="AQ1322" s="7"/>
      <c r="AR1322" s="7"/>
      <c r="AS1322" s="7"/>
      <c r="AT1322" s="7"/>
      <c r="AU1322" s="7"/>
      <c r="AV1322" s="7"/>
      <c r="AX1322" s="7"/>
      <c r="AY1322" s="7"/>
      <c r="AZ1322" s="7"/>
      <c r="BA1322" s="7"/>
      <c r="BB1322" s="7"/>
      <c r="BC1322" s="7"/>
      <c r="BD1322" s="7"/>
      <c r="BG1322" s="7"/>
      <c r="BH1322" s="7"/>
      <c r="BI1322" s="7"/>
      <c r="BJ1322" s="7"/>
      <c r="BK1322" s="7"/>
      <c r="BL1322" s="7"/>
      <c r="BM1322" s="7"/>
      <c r="BP1322" s="7"/>
      <c r="BQ1322" s="7"/>
      <c r="BR1322" s="7"/>
      <c r="BS1322" s="7"/>
      <c r="BT1322" s="7"/>
      <c r="BU1322" s="7"/>
      <c r="BV1322" s="7"/>
      <c r="BW1322" s="7"/>
    </row>
    <row r="1323" spans="5:75" x14ac:dyDescent="0.2"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AL1323" s="7"/>
      <c r="AQ1323" s="7"/>
      <c r="AR1323" s="7"/>
      <c r="AS1323" s="7"/>
      <c r="AT1323" s="7"/>
      <c r="AU1323" s="7"/>
      <c r="AV1323" s="7"/>
      <c r="AX1323" s="7"/>
      <c r="AY1323" s="7"/>
      <c r="AZ1323" s="7"/>
      <c r="BA1323" s="7"/>
      <c r="BB1323" s="7"/>
      <c r="BC1323" s="7"/>
      <c r="BD1323" s="7"/>
      <c r="BG1323" s="7"/>
      <c r="BH1323" s="7"/>
      <c r="BI1323" s="7"/>
      <c r="BJ1323" s="7"/>
      <c r="BK1323" s="7"/>
      <c r="BL1323" s="7"/>
      <c r="BM1323" s="7"/>
      <c r="BP1323" s="7"/>
      <c r="BQ1323" s="7"/>
      <c r="BR1323" s="7"/>
      <c r="BS1323" s="7"/>
      <c r="BT1323" s="7"/>
      <c r="BU1323" s="7"/>
      <c r="BV1323" s="7"/>
      <c r="BW1323" s="7"/>
    </row>
    <row r="1324" spans="5:75" x14ac:dyDescent="0.2"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AL1324" s="7"/>
      <c r="AQ1324" s="7"/>
      <c r="AR1324" s="7"/>
      <c r="AS1324" s="7"/>
      <c r="AT1324" s="7"/>
      <c r="AU1324" s="7"/>
      <c r="AV1324" s="7"/>
      <c r="AX1324" s="7"/>
      <c r="AY1324" s="7"/>
      <c r="AZ1324" s="7"/>
      <c r="BA1324" s="7"/>
      <c r="BB1324" s="7"/>
      <c r="BC1324" s="7"/>
      <c r="BD1324" s="7"/>
      <c r="BG1324" s="7"/>
      <c r="BH1324" s="7"/>
      <c r="BI1324" s="7"/>
      <c r="BJ1324" s="7"/>
      <c r="BK1324" s="7"/>
      <c r="BL1324" s="7"/>
      <c r="BM1324" s="7"/>
      <c r="BP1324" s="7"/>
      <c r="BQ1324" s="7"/>
      <c r="BR1324" s="7"/>
      <c r="BS1324" s="7"/>
      <c r="BT1324" s="7"/>
      <c r="BU1324" s="7"/>
      <c r="BV1324" s="7"/>
      <c r="BW1324" s="7"/>
    </row>
    <row r="1325" spans="5:75" x14ac:dyDescent="0.2"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AL1325" s="7"/>
      <c r="AQ1325" s="7"/>
      <c r="AR1325" s="7"/>
      <c r="AS1325" s="7"/>
      <c r="AT1325" s="7"/>
      <c r="AU1325" s="7"/>
      <c r="AV1325" s="7"/>
      <c r="AX1325" s="7"/>
      <c r="AY1325" s="7"/>
      <c r="AZ1325" s="7"/>
      <c r="BA1325" s="7"/>
      <c r="BB1325" s="7"/>
      <c r="BC1325" s="7"/>
      <c r="BD1325" s="7"/>
      <c r="BG1325" s="7"/>
      <c r="BH1325" s="7"/>
      <c r="BI1325" s="7"/>
      <c r="BJ1325" s="7"/>
      <c r="BK1325" s="7"/>
      <c r="BL1325" s="7"/>
      <c r="BM1325" s="7"/>
      <c r="BP1325" s="7"/>
      <c r="BQ1325" s="7"/>
      <c r="BR1325" s="7"/>
      <c r="BS1325" s="7"/>
      <c r="BT1325" s="7"/>
      <c r="BU1325" s="7"/>
      <c r="BV1325" s="7"/>
      <c r="BW1325" s="7"/>
    </row>
    <row r="1326" spans="5:75" x14ac:dyDescent="0.2"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AL1326" s="7"/>
      <c r="AQ1326" s="7"/>
      <c r="AR1326" s="7"/>
      <c r="AS1326" s="7"/>
      <c r="AT1326" s="7"/>
      <c r="AU1326" s="7"/>
      <c r="AV1326" s="7"/>
      <c r="AX1326" s="7"/>
      <c r="AY1326" s="7"/>
      <c r="AZ1326" s="7"/>
      <c r="BA1326" s="7"/>
      <c r="BB1326" s="7"/>
      <c r="BC1326" s="7"/>
      <c r="BD1326" s="7"/>
      <c r="BG1326" s="7"/>
      <c r="BH1326" s="7"/>
      <c r="BI1326" s="7"/>
      <c r="BJ1326" s="7"/>
      <c r="BK1326" s="7"/>
      <c r="BL1326" s="7"/>
      <c r="BM1326" s="7"/>
      <c r="BP1326" s="7"/>
      <c r="BQ1326" s="7"/>
      <c r="BR1326" s="7"/>
      <c r="BS1326" s="7"/>
      <c r="BT1326" s="7"/>
      <c r="BU1326" s="7"/>
      <c r="BV1326" s="7"/>
      <c r="BW1326" s="7"/>
    </row>
    <row r="1327" spans="5:75" x14ac:dyDescent="0.2"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AL1327" s="7"/>
      <c r="AQ1327" s="7"/>
      <c r="AR1327" s="7"/>
      <c r="AS1327" s="7"/>
      <c r="AT1327" s="7"/>
      <c r="AU1327" s="7"/>
      <c r="AV1327" s="7"/>
      <c r="AX1327" s="7"/>
      <c r="AY1327" s="7"/>
      <c r="AZ1327" s="7"/>
      <c r="BA1327" s="7"/>
      <c r="BB1327" s="7"/>
      <c r="BC1327" s="7"/>
      <c r="BD1327" s="7"/>
      <c r="BG1327" s="7"/>
      <c r="BH1327" s="7"/>
      <c r="BI1327" s="7"/>
      <c r="BJ1327" s="7"/>
      <c r="BK1327" s="7"/>
      <c r="BL1327" s="7"/>
      <c r="BM1327" s="7"/>
      <c r="BP1327" s="7"/>
      <c r="BQ1327" s="7"/>
      <c r="BR1327" s="7"/>
      <c r="BS1327" s="7"/>
      <c r="BT1327" s="7"/>
      <c r="BU1327" s="7"/>
      <c r="BV1327" s="7"/>
      <c r="BW1327" s="7"/>
    </row>
    <row r="1328" spans="5:75" x14ac:dyDescent="0.2"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AL1328" s="7"/>
      <c r="AQ1328" s="7"/>
      <c r="AR1328" s="7"/>
      <c r="AS1328" s="7"/>
      <c r="AT1328" s="7"/>
      <c r="AU1328" s="7"/>
      <c r="AV1328" s="7"/>
      <c r="AX1328" s="7"/>
      <c r="AY1328" s="7"/>
      <c r="AZ1328" s="7"/>
      <c r="BA1328" s="7"/>
      <c r="BB1328" s="7"/>
      <c r="BC1328" s="7"/>
      <c r="BD1328" s="7"/>
      <c r="BG1328" s="7"/>
      <c r="BH1328" s="7"/>
      <c r="BI1328" s="7"/>
      <c r="BJ1328" s="7"/>
      <c r="BK1328" s="7"/>
      <c r="BL1328" s="7"/>
      <c r="BM1328" s="7"/>
      <c r="BP1328" s="7"/>
      <c r="BQ1328" s="7"/>
      <c r="BR1328" s="7"/>
      <c r="BS1328" s="7"/>
      <c r="BT1328" s="7"/>
      <c r="BU1328" s="7"/>
      <c r="BV1328" s="7"/>
      <c r="BW1328" s="7"/>
    </row>
    <row r="1329" spans="5:75" x14ac:dyDescent="0.2"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AL1329" s="7"/>
      <c r="AQ1329" s="7"/>
      <c r="AR1329" s="7"/>
      <c r="AS1329" s="7"/>
      <c r="AT1329" s="7"/>
      <c r="AU1329" s="7"/>
      <c r="AV1329" s="7"/>
      <c r="AX1329" s="7"/>
      <c r="AY1329" s="7"/>
      <c r="AZ1329" s="7"/>
      <c r="BA1329" s="7"/>
      <c r="BB1329" s="7"/>
      <c r="BC1329" s="7"/>
      <c r="BD1329" s="7"/>
      <c r="BG1329" s="7"/>
      <c r="BH1329" s="7"/>
      <c r="BI1329" s="7"/>
      <c r="BJ1329" s="7"/>
      <c r="BK1329" s="7"/>
      <c r="BL1329" s="7"/>
      <c r="BM1329" s="7"/>
      <c r="BP1329" s="7"/>
      <c r="BQ1329" s="7"/>
      <c r="BR1329" s="7"/>
      <c r="BS1329" s="7"/>
      <c r="BT1329" s="7"/>
      <c r="BU1329" s="7"/>
      <c r="BV1329" s="7"/>
      <c r="BW1329" s="7"/>
    </row>
    <row r="1330" spans="5:75" x14ac:dyDescent="0.2"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AL1330" s="7"/>
      <c r="AQ1330" s="7"/>
      <c r="AR1330" s="7"/>
      <c r="AS1330" s="7"/>
      <c r="AT1330" s="7"/>
      <c r="AU1330" s="7"/>
      <c r="AV1330" s="7"/>
      <c r="AX1330" s="7"/>
      <c r="AY1330" s="7"/>
      <c r="AZ1330" s="7"/>
      <c r="BA1330" s="7"/>
      <c r="BB1330" s="7"/>
      <c r="BC1330" s="7"/>
      <c r="BD1330" s="7"/>
      <c r="BG1330" s="7"/>
      <c r="BH1330" s="7"/>
      <c r="BI1330" s="7"/>
      <c r="BJ1330" s="7"/>
      <c r="BK1330" s="7"/>
      <c r="BL1330" s="7"/>
      <c r="BM1330" s="7"/>
      <c r="BP1330" s="7"/>
      <c r="BQ1330" s="7"/>
      <c r="BR1330" s="7"/>
      <c r="BS1330" s="7"/>
      <c r="BT1330" s="7"/>
      <c r="BU1330" s="7"/>
      <c r="BV1330" s="7"/>
      <c r="BW1330" s="7"/>
    </row>
    <row r="1331" spans="5:75" x14ac:dyDescent="0.2"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AL1331" s="7"/>
      <c r="AQ1331" s="7"/>
      <c r="AR1331" s="7"/>
      <c r="AS1331" s="7"/>
      <c r="AT1331" s="7"/>
      <c r="AU1331" s="7"/>
      <c r="AV1331" s="7"/>
      <c r="AX1331" s="7"/>
      <c r="AY1331" s="7"/>
      <c r="AZ1331" s="7"/>
      <c r="BA1331" s="7"/>
      <c r="BB1331" s="7"/>
      <c r="BC1331" s="7"/>
      <c r="BD1331" s="7"/>
      <c r="BG1331" s="7"/>
      <c r="BH1331" s="7"/>
      <c r="BI1331" s="7"/>
      <c r="BJ1331" s="7"/>
      <c r="BK1331" s="7"/>
      <c r="BL1331" s="7"/>
      <c r="BM1331" s="7"/>
      <c r="BP1331" s="7"/>
      <c r="BQ1331" s="7"/>
      <c r="BR1331" s="7"/>
      <c r="BS1331" s="7"/>
      <c r="BT1331" s="7"/>
      <c r="BU1331" s="7"/>
      <c r="BV1331" s="7"/>
      <c r="BW1331" s="7"/>
    </row>
    <row r="1332" spans="5:75" x14ac:dyDescent="0.2"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AL1332" s="7"/>
      <c r="AQ1332" s="7"/>
      <c r="AR1332" s="7"/>
      <c r="AS1332" s="7"/>
      <c r="AT1332" s="7"/>
      <c r="AU1332" s="7"/>
      <c r="AV1332" s="7"/>
      <c r="AX1332" s="7"/>
      <c r="AY1332" s="7"/>
      <c r="AZ1332" s="7"/>
      <c r="BA1332" s="7"/>
      <c r="BB1332" s="7"/>
      <c r="BC1332" s="7"/>
      <c r="BD1332" s="7"/>
      <c r="BG1332" s="7"/>
      <c r="BH1332" s="7"/>
      <c r="BI1332" s="7"/>
      <c r="BJ1332" s="7"/>
      <c r="BK1332" s="7"/>
      <c r="BL1332" s="7"/>
      <c r="BM1332" s="7"/>
      <c r="BP1332" s="7"/>
      <c r="BQ1332" s="7"/>
      <c r="BR1332" s="7"/>
      <c r="BS1332" s="7"/>
      <c r="BT1332" s="7"/>
      <c r="BU1332" s="7"/>
      <c r="BV1332" s="7"/>
      <c r="BW1332" s="7"/>
    </row>
    <row r="1333" spans="5:75" x14ac:dyDescent="0.2"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AL1333" s="7"/>
      <c r="AQ1333" s="7"/>
      <c r="AR1333" s="7"/>
      <c r="AS1333" s="7"/>
      <c r="AT1333" s="7"/>
      <c r="AU1333" s="7"/>
      <c r="AV1333" s="7"/>
      <c r="AX1333" s="7"/>
      <c r="AY1333" s="7"/>
      <c r="AZ1333" s="7"/>
      <c r="BA1333" s="7"/>
      <c r="BB1333" s="7"/>
      <c r="BC1333" s="7"/>
      <c r="BD1333" s="7"/>
      <c r="BG1333" s="7"/>
      <c r="BH1333" s="7"/>
      <c r="BI1333" s="7"/>
      <c r="BJ1333" s="7"/>
      <c r="BK1333" s="7"/>
      <c r="BL1333" s="7"/>
      <c r="BM1333" s="7"/>
      <c r="BP1333" s="7"/>
      <c r="BQ1333" s="7"/>
      <c r="BR1333" s="7"/>
      <c r="BS1333" s="7"/>
      <c r="BT1333" s="7"/>
      <c r="BU1333" s="7"/>
      <c r="BV1333" s="7"/>
      <c r="BW1333" s="7"/>
    </row>
    <row r="1334" spans="5:75" x14ac:dyDescent="0.2"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AL1334" s="7"/>
      <c r="AQ1334" s="7"/>
      <c r="AR1334" s="7"/>
      <c r="AS1334" s="7"/>
      <c r="AT1334" s="7"/>
      <c r="AU1334" s="7"/>
      <c r="AV1334" s="7"/>
      <c r="AX1334" s="7"/>
      <c r="AY1334" s="7"/>
      <c r="AZ1334" s="7"/>
      <c r="BA1334" s="7"/>
      <c r="BB1334" s="7"/>
      <c r="BC1334" s="7"/>
      <c r="BD1334" s="7"/>
      <c r="BG1334" s="7"/>
      <c r="BH1334" s="7"/>
      <c r="BI1334" s="7"/>
      <c r="BJ1334" s="7"/>
      <c r="BK1334" s="7"/>
      <c r="BL1334" s="7"/>
      <c r="BM1334" s="7"/>
      <c r="BP1334" s="7"/>
      <c r="BQ1334" s="7"/>
      <c r="BR1334" s="7"/>
      <c r="BS1334" s="7"/>
      <c r="BT1334" s="7"/>
      <c r="BU1334" s="7"/>
      <c r="BV1334" s="7"/>
      <c r="BW1334" s="7"/>
    </row>
    <row r="1335" spans="5:75" x14ac:dyDescent="0.2"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AL1335" s="7"/>
      <c r="AQ1335" s="7"/>
      <c r="AR1335" s="7"/>
      <c r="AS1335" s="7"/>
      <c r="AT1335" s="7"/>
      <c r="AU1335" s="7"/>
      <c r="AV1335" s="7"/>
      <c r="AX1335" s="7"/>
      <c r="AY1335" s="7"/>
      <c r="AZ1335" s="7"/>
      <c r="BA1335" s="7"/>
      <c r="BB1335" s="7"/>
      <c r="BC1335" s="7"/>
      <c r="BD1335" s="7"/>
      <c r="BG1335" s="7"/>
      <c r="BH1335" s="7"/>
      <c r="BI1335" s="7"/>
      <c r="BJ1335" s="7"/>
      <c r="BK1335" s="7"/>
      <c r="BL1335" s="7"/>
      <c r="BM1335" s="7"/>
      <c r="BP1335" s="7"/>
      <c r="BQ1335" s="7"/>
      <c r="BR1335" s="7"/>
      <c r="BS1335" s="7"/>
      <c r="BT1335" s="7"/>
      <c r="BU1335" s="7"/>
      <c r="BV1335" s="7"/>
      <c r="BW1335" s="7"/>
    </row>
    <row r="1336" spans="5:75" x14ac:dyDescent="0.2"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AL1336" s="7"/>
      <c r="AQ1336" s="7"/>
      <c r="AR1336" s="7"/>
      <c r="AS1336" s="7"/>
      <c r="AT1336" s="7"/>
      <c r="AU1336" s="7"/>
      <c r="AV1336" s="7"/>
      <c r="AX1336" s="7"/>
      <c r="AY1336" s="7"/>
      <c r="AZ1336" s="7"/>
      <c r="BA1336" s="7"/>
      <c r="BB1336" s="7"/>
      <c r="BC1336" s="7"/>
      <c r="BD1336" s="7"/>
      <c r="BG1336" s="7"/>
      <c r="BH1336" s="7"/>
      <c r="BI1336" s="7"/>
      <c r="BJ1336" s="7"/>
      <c r="BK1336" s="7"/>
      <c r="BL1336" s="7"/>
      <c r="BM1336" s="7"/>
      <c r="BP1336" s="7"/>
      <c r="BQ1336" s="7"/>
      <c r="BR1336" s="7"/>
      <c r="BS1336" s="7"/>
      <c r="BT1336" s="7"/>
      <c r="BU1336" s="7"/>
      <c r="BV1336" s="7"/>
      <c r="BW1336" s="7"/>
    </row>
    <row r="1337" spans="5:75" x14ac:dyDescent="0.2"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AL1337" s="7"/>
      <c r="AQ1337" s="7"/>
      <c r="AR1337" s="7"/>
      <c r="AS1337" s="7"/>
      <c r="AT1337" s="7"/>
      <c r="AU1337" s="7"/>
      <c r="AV1337" s="7"/>
      <c r="AX1337" s="7"/>
      <c r="AY1337" s="7"/>
      <c r="AZ1337" s="7"/>
      <c r="BA1337" s="7"/>
      <c r="BB1337" s="7"/>
      <c r="BC1337" s="7"/>
      <c r="BD1337" s="7"/>
      <c r="BG1337" s="7"/>
      <c r="BH1337" s="7"/>
      <c r="BI1337" s="7"/>
      <c r="BJ1337" s="7"/>
      <c r="BK1337" s="7"/>
      <c r="BL1337" s="7"/>
      <c r="BM1337" s="7"/>
      <c r="BP1337" s="7"/>
      <c r="BQ1337" s="7"/>
      <c r="BR1337" s="7"/>
      <c r="BS1337" s="7"/>
      <c r="BT1337" s="7"/>
      <c r="BU1337" s="7"/>
      <c r="BV1337" s="7"/>
      <c r="BW1337" s="7"/>
    </row>
    <row r="1338" spans="5:75" x14ac:dyDescent="0.2"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AL1338" s="7"/>
      <c r="AQ1338" s="7"/>
      <c r="AR1338" s="7"/>
      <c r="AS1338" s="7"/>
      <c r="AT1338" s="7"/>
      <c r="AU1338" s="7"/>
      <c r="AV1338" s="7"/>
      <c r="AX1338" s="7"/>
      <c r="AY1338" s="7"/>
      <c r="AZ1338" s="7"/>
      <c r="BA1338" s="7"/>
      <c r="BB1338" s="7"/>
      <c r="BC1338" s="7"/>
      <c r="BD1338" s="7"/>
      <c r="BG1338" s="7"/>
      <c r="BH1338" s="7"/>
      <c r="BI1338" s="7"/>
      <c r="BJ1338" s="7"/>
      <c r="BK1338" s="7"/>
      <c r="BL1338" s="7"/>
      <c r="BM1338" s="7"/>
      <c r="BP1338" s="7"/>
      <c r="BQ1338" s="7"/>
      <c r="BR1338" s="7"/>
      <c r="BS1338" s="7"/>
      <c r="BT1338" s="7"/>
      <c r="BU1338" s="7"/>
      <c r="BV1338" s="7"/>
      <c r="BW1338" s="7"/>
    </row>
    <row r="1339" spans="5:75" x14ac:dyDescent="0.2"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AL1339" s="7"/>
      <c r="AQ1339" s="7"/>
      <c r="AR1339" s="7"/>
      <c r="AS1339" s="7"/>
      <c r="AT1339" s="7"/>
      <c r="AU1339" s="7"/>
      <c r="AV1339" s="7"/>
      <c r="AX1339" s="7"/>
      <c r="AY1339" s="7"/>
      <c r="AZ1339" s="7"/>
      <c r="BA1339" s="7"/>
      <c r="BB1339" s="7"/>
      <c r="BC1339" s="7"/>
      <c r="BD1339" s="7"/>
      <c r="BG1339" s="7"/>
      <c r="BH1339" s="7"/>
      <c r="BI1339" s="7"/>
      <c r="BJ1339" s="7"/>
      <c r="BK1339" s="7"/>
      <c r="BL1339" s="7"/>
      <c r="BM1339" s="7"/>
      <c r="BP1339" s="7"/>
      <c r="BQ1339" s="7"/>
      <c r="BR1339" s="7"/>
      <c r="BS1339" s="7"/>
      <c r="BT1339" s="7"/>
      <c r="BU1339" s="7"/>
      <c r="BV1339" s="7"/>
      <c r="BW1339" s="7"/>
    </row>
    <row r="1340" spans="5:75" x14ac:dyDescent="0.2"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AL1340" s="7"/>
      <c r="AQ1340" s="7"/>
      <c r="AR1340" s="7"/>
      <c r="AS1340" s="7"/>
      <c r="AT1340" s="7"/>
      <c r="AU1340" s="7"/>
      <c r="AV1340" s="7"/>
      <c r="AX1340" s="7"/>
      <c r="AY1340" s="7"/>
      <c r="AZ1340" s="7"/>
      <c r="BA1340" s="7"/>
      <c r="BB1340" s="7"/>
      <c r="BC1340" s="7"/>
      <c r="BD1340" s="7"/>
      <c r="BG1340" s="7"/>
      <c r="BH1340" s="7"/>
      <c r="BI1340" s="7"/>
      <c r="BJ1340" s="7"/>
      <c r="BK1340" s="7"/>
      <c r="BL1340" s="7"/>
      <c r="BM1340" s="7"/>
      <c r="BP1340" s="7"/>
      <c r="BQ1340" s="7"/>
      <c r="BR1340" s="7"/>
      <c r="BS1340" s="7"/>
      <c r="BT1340" s="7"/>
      <c r="BU1340" s="7"/>
      <c r="BV1340" s="7"/>
      <c r="BW1340" s="7"/>
    </row>
    <row r="1341" spans="5:75" x14ac:dyDescent="0.2"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AL1341" s="7"/>
      <c r="AQ1341" s="7"/>
      <c r="AR1341" s="7"/>
      <c r="AS1341" s="7"/>
      <c r="AT1341" s="7"/>
      <c r="AU1341" s="7"/>
      <c r="AV1341" s="7"/>
      <c r="AX1341" s="7"/>
      <c r="AY1341" s="7"/>
      <c r="AZ1341" s="7"/>
      <c r="BA1341" s="7"/>
      <c r="BB1341" s="7"/>
      <c r="BC1341" s="7"/>
      <c r="BD1341" s="7"/>
      <c r="BG1341" s="7"/>
      <c r="BH1341" s="7"/>
      <c r="BI1341" s="7"/>
      <c r="BJ1341" s="7"/>
      <c r="BK1341" s="7"/>
      <c r="BL1341" s="7"/>
      <c r="BM1341" s="7"/>
      <c r="BP1341" s="7"/>
      <c r="BQ1341" s="7"/>
      <c r="BR1341" s="7"/>
      <c r="BS1341" s="7"/>
      <c r="BT1341" s="7"/>
      <c r="BU1341" s="7"/>
      <c r="BV1341" s="7"/>
      <c r="BW1341" s="7"/>
    </row>
    <row r="1342" spans="5:75" x14ac:dyDescent="0.2"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AL1342" s="7"/>
      <c r="AQ1342" s="7"/>
      <c r="AR1342" s="7"/>
      <c r="AS1342" s="7"/>
      <c r="AT1342" s="7"/>
      <c r="AU1342" s="7"/>
      <c r="AV1342" s="7"/>
      <c r="AX1342" s="7"/>
      <c r="AY1342" s="7"/>
      <c r="AZ1342" s="7"/>
      <c r="BA1342" s="7"/>
      <c r="BB1342" s="7"/>
      <c r="BC1342" s="7"/>
      <c r="BD1342" s="7"/>
      <c r="BG1342" s="7"/>
      <c r="BH1342" s="7"/>
      <c r="BI1342" s="7"/>
      <c r="BJ1342" s="7"/>
      <c r="BK1342" s="7"/>
      <c r="BL1342" s="7"/>
      <c r="BM1342" s="7"/>
      <c r="BP1342" s="7"/>
      <c r="BQ1342" s="7"/>
      <c r="BR1342" s="7"/>
      <c r="BS1342" s="7"/>
      <c r="BT1342" s="7"/>
      <c r="BU1342" s="7"/>
      <c r="BV1342" s="7"/>
      <c r="BW1342" s="7"/>
    </row>
    <row r="1343" spans="5:75" x14ac:dyDescent="0.2"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AL1343" s="7"/>
      <c r="AQ1343" s="7"/>
      <c r="AR1343" s="7"/>
      <c r="AS1343" s="7"/>
      <c r="AT1343" s="7"/>
      <c r="AU1343" s="7"/>
      <c r="AV1343" s="7"/>
      <c r="AX1343" s="7"/>
      <c r="AY1343" s="7"/>
      <c r="AZ1343" s="7"/>
      <c r="BA1343" s="7"/>
      <c r="BB1343" s="7"/>
      <c r="BC1343" s="7"/>
      <c r="BD1343" s="7"/>
      <c r="BG1343" s="7"/>
      <c r="BH1343" s="7"/>
      <c r="BI1343" s="7"/>
      <c r="BJ1343" s="7"/>
      <c r="BK1343" s="7"/>
      <c r="BL1343" s="7"/>
      <c r="BM1343" s="7"/>
      <c r="BP1343" s="7"/>
      <c r="BQ1343" s="7"/>
      <c r="BR1343" s="7"/>
      <c r="BS1343" s="7"/>
      <c r="BT1343" s="7"/>
      <c r="BU1343" s="7"/>
      <c r="BV1343" s="7"/>
      <c r="BW1343" s="7"/>
    </row>
    <row r="1344" spans="5:75" x14ac:dyDescent="0.2"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AL1344" s="7"/>
      <c r="AQ1344" s="7"/>
      <c r="AR1344" s="7"/>
      <c r="AS1344" s="7"/>
      <c r="AT1344" s="7"/>
      <c r="AU1344" s="7"/>
      <c r="AV1344" s="7"/>
      <c r="AX1344" s="7"/>
      <c r="AY1344" s="7"/>
      <c r="AZ1344" s="7"/>
      <c r="BA1344" s="7"/>
      <c r="BB1344" s="7"/>
      <c r="BC1344" s="7"/>
      <c r="BD1344" s="7"/>
      <c r="BG1344" s="7"/>
      <c r="BH1344" s="7"/>
      <c r="BI1344" s="7"/>
      <c r="BJ1344" s="7"/>
      <c r="BK1344" s="7"/>
      <c r="BL1344" s="7"/>
      <c r="BM1344" s="7"/>
      <c r="BP1344" s="7"/>
      <c r="BQ1344" s="7"/>
      <c r="BR1344" s="7"/>
      <c r="BS1344" s="7"/>
      <c r="BT1344" s="7"/>
      <c r="BU1344" s="7"/>
      <c r="BV1344" s="7"/>
      <c r="BW1344" s="7"/>
    </row>
    <row r="1345" spans="5:75" x14ac:dyDescent="0.2"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AL1345" s="7"/>
      <c r="AQ1345" s="7"/>
      <c r="AR1345" s="7"/>
      <c r="AS1345" s="7"/>
      <c r="AT1345" s="7"/>
      <c r="AU1345" s="7"/>
      <c r="AV1345" s="7"/>
      <c r="AX1345" s="7"/>
      <c r="AY1345" s="7"/>
      <c r="AZ1345" s="7"/>
      <c r="BA1345" s="7"/>
      <c r="BB1345" s="7"/>
      <c r="BC1345" s="7"/>
      <c r="BD1345" s="7"/>
      <c r="BG1345" s="7"/>
      <c r="BH1345" s="7"/>
      <c r="BI1345" s="7"/>
      <c r="BJ1345" s="7"/>
      <c r="BK1345" s="7"/>
      <c r="BL1345" s="7"/>
      <c r="BM1345" s="7"/>
      <c r="BP1345" s="7"/>
      <c r="BQ1345" s="7"/>
      <c r="BR1345" s="7"/>
      <c r="BS1345" s="7"/>
      <c r="BT1345" s="7"/>
      <c r="BU1345" s="7"/>
      <c r="BV1345" s="7"/>
      <c r="BW1345" s="7"/>
    </row>
    <row r="1346" spans="5:75" x14ac:dyDescent="0.2"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AL1346" s="7"/>
      <c r="AQ1346" s="7"/>
      <c r="AR1346" s="7"/>
      <c r="AS1346" s="7"/>
      <c r="AT1346" s="7"/>
      <c r="AU1346" s="7"/>
      <c r="AV1346" s="7"/>
      <c r="AX1346" s="7"/>
      <c r="AY1346" s="7"/>
      <c r="AZ1346" s="7"/>
      <c r="BA1346" s="7"/>
      <c r="BB1346" s="7"/>
      <c r="BC1346" s="7"/>
      <c r="BD1346" s="7"/>
      <c r="BG1346" s="7"/>
      <c r="BH1346" s="7"/>
      <c r="BI1346" s="7"/>
      <c r="BJ1346" s="7"/>
      <c r="BK1346" s="7"/>
      <c r="BL1346" s="7"/>
      <c r="BM1346" s="7"/>
      <c r="BP1346" s="7"/>
      <c r="BQ1346" s="7"/>
      <c r="BR1346" s="7"/>
      <c r="BS1346" s="7"/>
      <c r="BT1346" s="7"/>
      <c r="BU1346" s="7"/>
      <c r="BV1346" s="7"/>
      <c r="BW1346" s="7"/>
    </row>
    <row r="1347" spans="5:75" x14ac:dyDescent="0.2"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AL1347" s="7"/>
      <c r="AQ1347" s="7"/>
      <c r="AR1347" s="7"/>
      <c r="AS1347" s="7"/>
      <c r="AT1347" s="7"/>
      <c r="AU1347" s="7"/>
      <c r="AV1347" s="7"/>
      <c r="AX1347" s="7"/>
      <c r="AY1347" s="7"/>
      <c r="AZ1347" s="7"/>
      <c r="BA1347" s="7"/>
      <c r="BB1347" s="7"/>
      <c r="BC1347" s="7"/>
      <c r="BD1347" s="7"/>
      <c r="BG1347" s="7"/>
      <c r="BH1347" s="7"/>
      <c r="BI1347" s="7"/>
      <c r="BJ1347" s="7"/>
      <c r="BK1347" s="7"/>
      <c r="BL1347" s="7"/>
      <c r="BM1347" s="7"/>
      <c r="BP1347" s="7"/>
      <c r="BQ1347" s="7"/>
      <c r="BR1347" s="7"/>
      <c r="BS1347" s="7"/>
      <c r="BT1347" s="7"/>
      <c r="BU1347" s="7"/>
      <c r="BV1347" s="7"/>
      <c r="BW1347" s="7"/>
    </row>
    <row r="1348" spans="5:75" x14ac:dyDescent="0.2"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AL1348" s="7"/>
      <c r="AQ1348" s="7"/>
      <c r="AR1348" s="7"/>
      <c r="AS1348" s="7"/>
      <c r="AT1348" s="7"/>
      <c r="AU1348" s="7"/>
      <c r="AV1348" s="7"/>
      <c r="AX1348" s="7"/>
      <c r="AY1348" s="7"/>
      <c r="AZ1348" s="7"/>
      <c r="BA1348" s="7"/>
      <c r="BB1348" s="7"/>
      <c r="BC1348" s="7"/>
      <c r="BD1348" s="7"/>
      <c r="BG1348" s="7"/>
      <c r="BH1348" s="7"/>
      <c r="BI1348" s="7"/>
      <c r="BJ1348" s="7"/>
      <c r="BK1348" s="7"/>
      <c r="BL1348" s="7"/>
      <c r="BM1348" s="7"/>
      <c r="BP1348" s="7"/>
      <c r="BQ1348" s="7"/>
      <c r="BR1348" s="7"/>
      <c r="BS1348" s="7"/>
      <c r="BT1348" s="7"/>
      <c r="BU1348" s="7"/>
      <c r="BV1348" s="7"/>
      <c r="BW1348" s="7"/>
    </row>
    <row r="1349" spans="5:75" x14ac:dyDescent="0.2"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AL1349" s="7"/>
      <c r="AQ1349" s="7"/>
      <c r="AR1349" s="7"/>
      <c r="AS1349" s="7"/>
      <c r="AT1349" s="7"/>
      <c r="AU1349" s="7"/>
      <c r="AV1349" s="7"/>
      <c r="AX1349" s="7"/>
      <c r="AY1349" s="7"/>
      <c r="AZ1349" s="7"/>
      <c r="BA1349" s="7"/>
      <c r="BB1349" s="7"/>
      <c r="BC1349" s="7"/>
      <c r="BD1349" s="7"/>
      <c r="BG1349" s="7"/>
      <c r="BH1349" s="7"/>
      <c r="BI1349" s="7"/>
      <c r="BJ1349" s="7"/>
      <c r="BK1349" s="7"/>
      <c r="BL1349" s="7"/>
      <c r="BM1349" s="7"/>
      <c r="BP1349" s="7"/>
      <c r="BQ1349" s="7"/>
      <c r="BR1349" s="7"/>
      <c r="BS1349" s="7"/>
      <c r="BT1349" s="7"/>
      <c r="BU1349" s="7"/>
      <c r="BV1349" s="7"/>
      <c r="BW1349" s="7"/>
    </row>
    <row r="1350" spans="5:75" x14ac:dyDescent="0.2"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AL1350" s="7"/>
      <c r="AQ1350" s="7"/>
      <c r="AR1350" s="7"/>
      <c r="AS1350" s="7"/>
      <c r="AT1350" s="7"/>
      <c r="AU1350" s="7"/>
      <c r="AV1350" s="7"/>
      <c r="AX1350" s="7"/>
      <c r="AY1350" s="7"/>
      <c r="AZ1350" s="7"/>
      <c r="BA1350" s="7"/>
      <c r="BB1350" s="7"/>
      <c r="BC1350" s="7"/>
      <c r="BD1350" s="7"/>
      <c r="BG1350" s="7"/>
      <c r="BH1350" s="7"/>
      <c r="BI1350" s="7"/>
      <c r="BJ1350" s="7"/>
      <c r="BK1350" s="7"/>
      <c r="BL1350" s="7"/>
      <c r="BM1350" s="7"/>
      <c r="BP1350" s="7"/>
      <c r="BQ1350" s="7"/>
      <c r="BR1350" s="7"/>
      <c r="BS1350" s="7"/>
      <c r="BT1350" s="7"/>
      <c r="BU1350" s="7"/>
      <c r="BV1350" s="7"/>
      <c r="BW1350" s="7"/>
    </row>
    <row r="1351" spans="5:75" x14ac:dyDescent="0.2"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AL1351" s="7"/>
      <c r="AQ1351" s="7"/>
      <c r="AR1351" s="7"/>
      <c r="AS1351" s="7"/>
      <c r="AT1351" s="7"/>
      <c r="AU1351" s="7"/>
      <c r="AV1351" s="7"/>
      <c r="AX1351" s="7"/>
      <c r="AY1351" s="7"/>
      <c r="AZ1351" s="7"/>
      <c r="BA1351" s="7"/>
      <c r="BB1351" s="7"/>
      <c r="BC1351" s="7"/>
      <c r="BD1351" s="7"/>
      <c r="BG1351" s="7"/>
      <c r="BH1351" s="7"/>
      <c r="BI1351" s="7"/>
      <c r="BJ1351" s="7"/>
      <c r="BK1351" s="7"/>
      <c r="BL1351" s="7"/>
      <c r="BM1351" s="7"/>
      <c r="BP1351" s="7"/>
      <c r="BQ1351" s="7"/>
      <c r="BR1351" s="7"/>
      <c r="BS1351" s="7"/>
      <c r="BT1351" s="7"/>
      <c r="BU1351" s="7"/>
      <c r="BV1351" s="7"/>
      <c r="BW1351" s="7"/>
    </row>
    <row r="1352" spans="5:75" x14ac:dyDescent="0.2"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AL1352" s="7"/>
      <c r="AQ1352" s="7"/>
      <c r="AR1352" s="7"/>
      <c r="AS1352" s="7"/>
      <c r="AT1352" s="7"/>
      <c r="AU1352" s="7"/>
      <c r="AV1352" s="7"/>
      <c r="AX1352" s="7"/>
      <c r="AY1352" s="7"/>
      <c r="AZ1352" s="7"/>
      <c r="BA1352" s="7"/>
      <c r="BB1352" s="7"/>
      <c r="BC1352" s="7"/>
      <c r="BD1352" s="7"/>
      <c r="BG1352" s="7"/>
      <c r="BH1352" s="7"/>
      <c r="BI1352" s="7"/>
      <c r="BJ1352" s="7"/>
      <c r="BK1352" s="7"/>
      <c r="BL1352" s="7"/>
      <c r="BM1352" s="7"/>
      <c r="BP1352" s="7"/>
      <c r="BQ1352" s="7"/>
      <c r="BR1352" s="7"/>
      <c r="BS1352" s="7"/>
      <c r="BT1352" s="7"/>
      <c r="BU1352" s="7"/>
      <c r="BV1352" s="7"/>
      <c r="BW1352" s="7"/>
    </row>
    <row r="1353" spans="5:75" x14ac:dyDescent="0.2"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AL1353" s="7"/>
      <c r="AQ1353" s="7"/>
      <c r="AR1353" s="7"/>
      <c r="AS1353" s="7"/>
      <c r="AT1353" s="7"/>
      <c r="AU1353" s="7"/>
      <c r="AV1353" s="7"/>
      <c r="AX1353" s="7"/>
      <c r="AY1353" s="7"/>
      <c r="AZ1353" s="7"/>
      <c r="BA1353" s="7"/>
      <c r="BB1353" s="7"/>
      <c r="BC1353" s="7"/>
      <c r="BD1353" s="7"/>
      <c r="BG1353" s="7"/>
      <c r="BH1353" s="7"/>
      <c r="BI1353" s="7"/>
      <c r="BJ1353" s="7"/>
      <c r="BK1353" s="7"/>
      <c r="BL1353" s="7"/>
      <c r="BM1353" s="7"/>
      <c r="BP1353" s="7"/>
      <c r="BQ1353" s="7"/>
      <c r="BR1353" s="7"/>
      <c r="BS1353" s="7"/>
      <c r="BT1353" s="7"/>
      <c r="BU1353" s="7"/>
      <c r="BV1353" s="7"/>
      <c r="BW1353" s="7"/>
    </row>
    <row r="1354" spans="5:75" x14ac:dyDescent="0.2"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AL1354" s="7"/>
      <c r="AQ1354" s="7"/>
      <c r="AR1354" s="7"/>
      <c r="AS1354" s="7"/>
      <c r="AT1354" s="7"/>
      <c r="AU1354" s="7"/>
      <c r="AV1354" s="7"/>
      <c r="AX1354" s="7"/>
      <c r="AY1354" s="7"/>
      <c r="AZ1354" s="7"/>
      <c r="BA1354" s="7"/>
      <c r="BB1354" s="7"/>
      <c r="BC1354" s="7"/>
      <c r="BD1354" s="7"/>
      <c r="BG1354" s="7"/>
      <c r="BH1354" s="7"/>
      <c r="BI1354" s="7"/>
      <c r="BJ1354" s="7"/>
      <c r="BK1354" s="7"/>
      <c r="BL1354" s="7"/>
      <c r="BM1354" s="7"/>
      <c r="BP1354" s="7"/>
      <c r="BQ1354" s="7"/>
      <c r="BR1354" s="7"/>
      <c r="BS1354" s="7"/>
      <c r="BT1354" s="7"/>
      <c r="BU1354" s="7"/>
      <c r="BV1354" s="7"/>
      <c r="BW1354" s="7"/>
    </row>
    <row r="1355" spans="5:75" x14ac:dyDescent="0.2"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AL1355" s="7"/>
      <c r="AQ1355" s="7"/>
      <c r="AR1355" s="7"/>
      <c r="AS1355" s="7"/>
      <c r="AT1355" s="7"/>
      <c r="AU1355" s="7"/>
      <c r="AV1355" s="7"/>
      <c r="AX1355" s="7"/>
      <c r="AY1355" s="7"/>
      <c r="AZ1355" s="7"/>
      <c r="BA1355" s="7"/>
      <c r="BB1355" s="7"/>
      <c r="BC1355" s="7"/>
      <c r="BD1355" s="7"/>
      <c r="BG1355" s="7"/>
      <c r="BH1355" s="7"/>
      <c r="BI1355" s="7"/>
      <c r="BJ1355" s="7"/>
      <c r="BK1355" s="7"/>
      <c r="BL1355" s="7"/>
      <c r="BM1355" s="7"/>
      <c r="BP1355" s="7"/>
      <c r="BQ1355" s="7"/>
      <c r="BR1355" s="7"/>
      <c r="BS1355" s="7"/>
      <c r="BT1355" s="7"/>
      <c r="BU1355" s="7"/>
      <c r="BV1355" s="7"/>
      <c r="BW1355" s="7"/>
    </row>
    <row r="1356" spans="5:75" x14ac:dyDescent="0.2"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AL1356" s="7"/>
      <c r="AQ1356" s="7"/>
      <c r="AR1356" s="7"/>
      <c r="AS1356" s="7"/>
      <c r="AT1356" s="7"/>
      <c r="AU1356" s="7"/>
      <c r="AV1356" s="7"/>
      <c r="AX1356" s="7"/>
      <c r="AY1356" s="7"/>
      <c r="AZ1356" s="7"/>
      <c r="BA1356" s="7"/>
      <c r="BB1356" s="7"/>
      <c r="BC1356" s="7"/>
      <c r="BD1356" s="7"/>
      <c r="BG1356" s="7"/>
      <c r="BH1356" s="7"/>
      <c r="BI1356" s="7"/>
      <c r="BJ1356" s="7"/>
      <c r="BK1356" s="7"/>
      <c r="BL1356" s="7"/>
      <c r="BM1356" s="7"/>
      <c r="BP1356" s="7"/>
      <c r="BQ1356" s="7"/>
      <c r="BR1356" s="7"/>
      <c r="BS1356" s="7"/>
      <c r="BT1356" s="7"/>
      <c r="BU1356" s="7"/>
      <c r="BV1356" s="7"/>
      <c r="BW1356" s="7"/>
    </row>
    <row r="1357" spans="5:75" x14ac:dyDescent="0.2"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AL1357" s="7"/>
      <c r="AQ1357" s="7"/>
      <c r="AR1357" s="7"/>
      <c r="AS1357" s="7"/>
      <c r="AT1357" s="7"/>
      <c r="AU1357" s="7"/>
      <c r="AV1357" s="7"/>
      <c r="AX1357" s="7"/>
      <c r="AY1357" s="7"/>
      <c r="AZ1357" s="7"/>
      <c r="BA1357" s="7"/>
      <c r="BB1357" s="7"/>
      <c r="BC1357" s="7"/>
      <c r="BD1357" s="7"/>
      <c r="BG1357" s="7"/>
      <c r="BH1357" s="7"/>
      <c r="BI1357" s="7"/>
      <c r="BJ1357" s="7"/>
      <c r="BK1357" s="7"/>
      <c r="BL1357" s="7"/>
      <c r="BM1357" s="7"/>
      <c r="BP1357" s="7"/>
      <c r="BQ1357" s="7"/>
      <c r="BR1357" s="7"/>
      <c r="BS1357" s="7"/>
      <c r="BT1357" s="7"/>
      <c r="BU1357" s="7"/>
      <c r="BV1357" s="7"/>
      <c r="BW1357" s="7"/>
    </row>
    <row r="1358" spans="5:75" x14ac:dyDescent="0.2"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AL1358" s="7"/>
      <c r="AQ1358" s="7"/>
      <c r="AR1358" s="7"/>
      <c r="AS1358" s="7"/>
      <c r="AT1358" s="7"/>
      <c r="AU1358" s="7"/>
      <c r="AV1358" s="7"/>
      <c r="AX1358" s="7"/>
      <c r="AY1358" s="7"/>
      <c r="AZ1358" s="7"/>
      <c r="BA1358" s="7"/>
      <c r="BB1358" s="7"/>
      <c r="BC1358" s="7"/>
      <c r="BD1358" s="7"/>
      <c r="BG1358" s="7"/>
      <c r="BH1358" s="7"/>
      <c r="BI1358" s="7"/>
      <c r="BJ1358" s="7"/>
      <c r="BK1358" s="7"/>
      <c r="BL1358" s="7"/>
      <c r="BM1358" s="7"/>
      <c r="BP1358" s="7"/>
      <c r="BQ1358" s="7"/>
      <c r="BR1358" s="7"/>
      <c r="BS1358" s="7"/>
      <c r="BT1358" s="7"/>
      <c r="BU1358" s="7"/>
      <c r="BV1358" s="7"/>
      <c r="BW1358" s="7"/>
    </row>
    <row r="1359" spans="5:75" x14ac:dyDescent="0.2"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AL1359" s="7"/>
      <c r="AQ1359" s="7"/>
      <c r="AR1359" s="7"/>
      <c r="AS1359" s="7"/>
      <c r="AT1359" s="7"/>
      <c r="AU1359" s="7"/>
      <c r="AV1359" s="7"/>
      <c r="AX1359" s="7"/>
      <c r="AY1359" s="7"/>
      <c r="AZ1359" s="7"/>
      <c r="BA1359" s="7"/>
      <c r="BB1359" s="7"/>
      <c r="BC1359" s="7"/>
      <c r="BD1359" s="7"/>
      <c r="BG1359" s="7"/>
      <c r="BH1359" s="7"/>
      <c r="BI1359" s="7"/>
      <c r="BJ1359" s="7"/>
      <c r="BK1359" s="7"/>
      <c r="BL1359" s="7"/>
      <c r="BM1359" s="7"/>
      <c r="BP1359" s="7"/>
      <c r="BQ1359" s="7"/>
      <c r="BR1359" s="7"/>
      <c r="BS1359" s="7"/>
      <c r="BT1359" s="7"/>
      <c r="BU1359" s="7"/>
      <c r="BV1359" s="7"/>
      <c r="BW1359" s="7"/>
    </row>
    <row r="1360" spans="5:75" x14ac:dyDescent="0.2"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AL1360" s="7"/>
      <c r="AQ1360" s="7"/>
      <c r="AR1360" s="7"/>
      <c r="AS1360" s="7"/>
      <c r="AT1360" s="7"/>
      <c r="AU1360" s="7"/>
      <c r="AV1360" s="7"/>
      <c r="AX1360" s="7"/>
      <c r="AY1360" s="7"/>
      <c r="AZ1360" s="7"/>
      <c r="BA1360" s="7"/>
      <c r="BB1360" s="7"/>
      <c r="BC1360" s="7"/>
      <c r="BD1360" s="7"/>
      <c r="BG1360" s="7"/>
      <c r="BH1360" s="7"/>
      <c r="BI1360" s="7"/>
      <c r="BJ1360" s="7"/>
      <c r="BK1360" s="7"/>
      <c r="BL1360" s="7"/>
      <c r="BM1360" s="7"/>
      <c r="BP1360" s="7"/>
      <c r="BQ1360" s="7"/>
      <c r="BR1360" s="7"/>
      <c r="BS1360" s="7"/>
      <c r="BT1360" s="7"/>
      <c r="BU1360" s="7"/>
      <c r="BV1360" s="7"/>
      <c r="BW1360" s="7"/>
    </row>
    <row r="1361" spans="5:75" x14ac:dyDescent="0.2"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AL1361" s="7"/>
      <c r="AQ1361" s="7"/>
      <c r="AR1361" s="7"/>
      <c r="AS1361" s="7"/>
      <c r="AT1361" s="7"/>
      <c r="AU1361" s="7"/>
      <c r="AV1361" s="7"/>
      <c r="AX1361" s="7"/>
      <c r="AY1361" s="7"/>
      <c r="AZ1361" s="7"/>
      <c r="BA1361" s="7"/>
      <c r="BB1361" s="7"/>
      <c r="BC1361" s="7"/>
      <c r="BD1361" s="7"/>
      <c r="BG1361" s="7"/>
      <c r="BH1361" s="7"/>
      <c r="BI1361" s="7"/>
      <c r="BJ1361" s="7"/>
      <c r="BK1361" s="7"/>
      <c r="BL1361" s="7"/>
      <c r="BM1361" s="7"/>
      <c r="BP1361" s="7"/>
      <c r="BQ1361" s="7"/>
      <c r="BR1361" s="7"/>
      <c r="BS1361" s="7"/>
      <c r="BT1361" s="7"/>
      <c r="BU1361" s="7"/>
      <c r="BV1361" s="7"/>
      <c r="BW1361" s="7"/>
    </row>
    <row r="1362" spans="5:75" x14ac:dyDescent="0.2"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AL1362" s="7"/>
      <c r="AQ1362" s="7"/>
      <c r="AR1362" s="7"/>
      <c r="AS1362" s="7"/>
      <c r="AT1362" s="7"/>
      <c r="AU1362" s="7"/>
      <c r="AV1362" s="7"/>
      <c r="AX1362" s="7"/>
      <c r="AY1362" s="7"/>
      <c r="AZ1362" s="7"/>
      <c r="BA1362" s="7"/>
      <c r="BB1362" s="7"/>
      <c r="BC1362" s="7"/>
      <c r="BD1362" s="7"/>
      <c r="BG1362" s="7"/>
      <c r="BH1362" s="7"/>
      <c r="BI1362" s="7"/>
      <c r="BJ1362" s="7"/>
      <c r="BK1362" s="7"/>
      <c r="BL1362" s="7"/>
      <c r="BM1362" s="7"/>
      <c r="BP1362" s="7"/>
      <c r="BQ1362" s="7"/>
      <c r="BR1362" s="7"/>
      <c r="BS1362" s="7"/>
      <c r="BT1362" s="7"/>
      <c r="BU1362" s="7"/>
      <c r="BV1362" s="7"/>
      <c r="BW1362" s="7"/>
    </row>
    <row r="1363" spans="5:75" x14ac:dyDescent="0.2"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AL1363" s="7"/>
      <c r="AQ1363" s="7"/>
      <c r="AR1363" s="7"/>
      <c r="AS1363" s="7"/>
      <c r="AT1363" s="7"/>
      <c r="AU1363" s="7"/>
      <c r="AV1363" s="7"/>
      <c r="AX1363" s="7"/>
      <c r="AY1363" s="7"/>
      <c r="AZ1363" s="7"/>
      <c r="BA1363" s="7"/>
      <c r="BB1363" s="7"/>
      <c r="BC1363" s="7"/>
      <c r="BD1363" s="7"/>
      <c r="BG1363" s="7"/>
      <c r="BH1363" s="7"/>
      <c r="BI1363" s="7"/>
      <c r="BJ1363" s="7"/>
      <c r="BK1363" s="7"/>
      <c r="BL1363" s="7"/>
      <c r="BM1363" s="7"/>
      <c r="BP1363" s="7"/>
      <c r="BQ1363" s="7"/>
      <c r="BR1363" s="7"/>
      <c r="BS1363" s="7"/>
      <c r="BT1363" s="7"/>
      <c r="BU1363" s="7"/>
      <c r="BV1363" s="7"/>
      <c r="BW1363" s="7"/>
    </row>
    <row r="1364" spans="5:75" x14ac:dyDescent="0.2"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AL1364" s="7"/>
      <c r="AQ1364" s="7"/>
      <c r="AR1364" s="7"/>
      <c r="AS1364" s="7"/>
      <c r="AT1364" s="7"/>
      <c r="AU1364" s="7"/>
      <c r="AV1364" s="7"/>
      <c r="AX1364" s="7"/>
      <c r="AY1364" s="7"/>
      <c r="AZ1364" s="7"/>
      <c r="BA1364" s="7"/>
      <c r="BB1364" s="7"/>
      <c r="BC1364" s="7"/>
      <c r="BD1364" s="7"/>
      <c r="BG1364" s="7"/>
      <c r="BH1364" s="7"/>
      <c r="BI1364" s="7"/>
      <c r="BJ1364" s="7"/>
      <c r="BK1364" s="7"/>
      <c r="BL1364" s="7"/>
      <c r="BM1364" s="7"/>
      <c r="BP1364" s="7"/>
      <c r="BQ1364" s="7"/>
      <c r="BR1364" s="7"/>
      <c r="BS1364" s="7"/>
      <c r="BT1364" s="7"/>
      <c r="BU1364" s="7"/>
      <c r="BV1364" s="7"/>
      <c r="BW1364" s="7"/>
    </row>
    <row r="1365" spans="5:75" x14ac:dyDescent="0.2"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AL1365" s="7"/>
      <c r="AQ1365" s="7"/>
      <c r="AR1365" s="7"/>
      <c r="AS1365" s="7"/>
      <c r="AT1365" s="7"/>
      <c r="AU1365" s="7"/>
      <c r="AV1365" s="7"/>
      <c r="AX1365" s="7"/>
      <c r="AY1365" s="7"/>
      <c r="AZ1365" s="7"/>
      <c r="BA1365" s="7"/>
      <c r="BB1365" s="7"/>
      <c r="BC1365" s="7"/>
      <c r="BD1365" s="7"/>
      <c r="BG1365" s="7"/>
      <c r="BH1365" s="7"/>
      <c r="BI1365" s="7"/>
      <c r="BJ1365" s="7"/>
      <c r="BK1365" s="7"/>
      <c r="BL1365" s="7"/>
      <c r="BM1365" s="7"/>
      <c r="BP1365" s="7"/>
      <c r="BQ1365" s="7"/>
      <c r="BR1365" s="7"/>
      <c r="BS1365" s="7"/>
      <c r="BT1365" s="7"/>
      <c r="BU1365" s="7"/>
      <c r="BV1365" s="7"/>
      <c r="BW1365" s="7"/>
    </row>
    <row r="1366" spans="5:75" x14ac:dyDescent="0.2"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AL1366" s="7"/>
      <c r="AQ1366" s="7"/>
      <c r="AR1366" s="7"/>
      <c r="AS1366" s="7"/>
      <c r="AT1366" s="7"/>
      <c r="AU1366" s="7"/>
      <c r="AV1366" s="7"/>
      <c r="AX1366" s="7"/>
      <c r="AY1366" s="7"/>
      <c r="AZ1366" s="7"/>
      <c r="BA1366" s="7"/>
      <c r="BB1366" s="7"/>
      <c r="BC1366" s="7"/>
      <c r="BD1366" s="7"/>
      <c r="BG1366" s="7"/>
      <c r="BH1366" s="7"/>
      <c r="BI1366" s="7"/>
      <c r="BJ1366" s="7"/>
      <c r="BK1366" s="7"/>
      <c r="BL1366" s="7"/>
      <c r="BM1366" s="7"/>
      <c r="BP1366" s="7"/>
      <c r="BQ1366" s="7"/>
      <c r="BR1366" s="7"/>
      <c r="BS1366" s="7"/>
      <c r="BT1366" s="7"/>
      <c r="BU1366" s="7"/>
      <c r="BV1366" s="7"/>
      <c r="BW1366" s="7"/>
    </row>
    <row r="1367" spans="5:75" x14ac:dyDescent="0.2"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AL1367" s="7"/>
      <c r="AQ1367" s="7"/>
      <c r="AR1367" s="7"/>
      <c r="AS1367" s="7"/>
      <c r="AT1367" s="7"/>
      <c r="AU1367" s="7"/>
      <c r="AV1367" s="7"/>
      <c r="AX1367" s="7"/>
      <c r="AY1367" s="7"/>
      <c r="AZ1367" s="7"/>
      <c r="BA1367" s="7"/>
      <c r="BB1367" s="7"/>
      <c r="BC1367" s="7"/>
      <c r="BD1367" s="7"/>
      <c r="BG1367" s="7"/>
      <c r="BH1367" s="7"/>
      <c r="BI1367" s="7"/>
      <c r="BJ1367" s="7"/>
      <c r="BK1367" s="7"/>
      <c r="BL1367" s="7"/>
      <c r="BM1367" s="7"/>
      <c r="BP1367" s="7"/>
      <c r="BQ1367" s="7"/>
      <c r="BR1367" s="7"/>
      <c r="BS1367" s="7"/>
      <c r="BT1367" s="7"/>
      <c r="BU1367" s="7"/>
      <c r="BV1367" s="7"/>
      <c r="BW1367" s="7"/>
    </row>
    <row r="1368" spans="5:75" x14ac:dyDescent="0.2"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AL1368" s="7"/>
      <c r="AQ1368" s="7"/>
      <c r="AR1368" s="7"/>
      <c r="AS1368" s="7"/>
      <c r="AT1368" s="7"/>
      <c r="AU1368" s="7"/>
      <c r="AV1368" s="7"/>
      <c r="AX1368" s="7"/>
      <c r="AY1368" s="7"/>
      <c r="AZ1368" s="7"/>
      <c r="BA1368" s="7"/>
      <c r="BB1368" s="7"/>
      <c r="BC1368" s="7"/>
      <c r="BD1368" s="7"/>
      <c r="BG1368" s="7"/>
      <c r="BH1368" s="7"/>
      <c r="BI1368" s="7"/>
      <c r="BJ1368" s="7"/>
      <c r="BK1368" s="7"/>
      <c r="BL1368" s="7"/>
      <c r="BM1368" s="7"/>
      <c r="BP1368" s="7"/>
      <c r="BQ1368" s="7"/>
      <c r="BR1368" s="7"/>
      <c r="BS1368" s="7"/>
      <c r="BT1368" s="7"/>
      <c r="BU1368" s="7"/>
      <c r="BV1368" s="7"/>
      <c r="BW1368" s="7"/>
    </row>
    <row r="1369" spans="5:75" x14ac:dyDescent="0.2"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AL1369" s="7"/>
      <c r="AQ1369" s="7"/>
      <c r="AR1369" s="7"/>
      <c r="AS1369" s="7"/>
      <c r="AT1369" s="7"/>
      <c r="AU1369" s="7"/>
      <c r="AV1369" s="7"/>
      <c r="AX1369" s="7"/>
      <c r="AY1369" s="7"/>
      <c r="AZ1369" s="7"/>
      <c r="BA1369" s="7"/>
      <c r="BB1369" s="7"/>
      <c r="BC1369" s="7"/>
      <c r="BD1369" s="7"/>
      <c r="BG1369" s="7"/>
      <c r="BH1369" s="7"/>
      <c r="BI1369" s="7"/>
      <c r="BJ1369" s="7"/>
      <c r="BK1369" s="7"/>
      <c r="BL1369" s="7"/>
      <c r="BM1369" s="7"/>
      <c r="BP1369" s="7"/>
      <c r="BQ1369" s="7"/>
      <c r="BR1369" s="7"/>
      <c r="BS1369" s="7"/>
      <c r="BT1369" s="7"/>
      <c r="BU1369" s="7"/>
      <c r="BV1369" s="7"/>
      <c r="BW1369" s="7"/>
    </row>
    <row r="1370" spans="5:75" x14ac:dyDescent="0.2"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AL1370" s="7"/>
      <c r="AQ1370" s="7"/>
      <c r="AR1370" s="7"/>
      <c r="AS1370" s="7"/>
      <c r="AT1370" s="7"/>
      <c r="AU1370" s="7"/>
      <c r="AV1370" s="7"/>
      <c r="AX1370" s="7"/>
      <c r="AY1370" s="7"/>
      <c r="AZ1370" s="7"/>
      <c r="BA1370" s="7"/>
      <c r="BB1370" s="7"/>
      <c r="BC1370" s="7"/>
      <c r="BD1370" s="7"/>
      <c r="BG1370" s="7"/>
      <c r="BH1370" s="7"/>
      <c r="BI1370" s="7"/>
      <c r="BJ1370" s="7"/>
      <c r="BK1370" s="7"/>
      <c r="BL1370" s="7"/>
      <c r="BM1370" s="7"/>
      <c r="BP1370" s="7"/>
      <c r="BQ1370" s="7"/>
      <c r="BR1370" s="7"/>
      <c r="BS1370" s="7"/>
      <c r="BT1370" s="7"/>
      <c r="BU1370" s="7"/>
      <c r="BV1370" s="7"/>
      <c r="BW1370" s="7"/>
    </row>
    <row r="1371" spans="5:75" x14ac:dyDescent="0.2"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AL1371" s="7"/>
      <c r="AQ1371" s="7"/>
      <c r="AR1371" s="7"/>
      <c r="AS1371" s="7"/>
      <c r="AT1371" s="7"/>
      <c r="AU1371" s="7"/>
      <c r="AV1371" s="7"/>
      <c r="AX1371" s="7"/>
      <c r="AY1371" s="7"/>
      <c r="AZ1371" s="7"/>
      <c r="BA1371" s="7"/>
      <c r="BB1371" s="7"/>
      <c r="BC1371" s="7"/>
      <c r="BD1371" s="7"/>
      <c r="BG1371" s="7"/>
      <c r="BH1371" s="7"/>
      <c r="BI1371" s="7"/>
      <c r="BJ1371" s="7"/>
      <c r="BK1371" s="7"/>
      <c r="BL1371" s="7"/>
      <c r="BM1371" s="7"/>
      <c r="BP1371" s="7"/>
      <c r="BQ1371" s="7"/>
      <c r="BR1371" s="7"/>
      <c r="BS1371" s="7"/>
      <c r="BT1371" s="7"/>
      <c r="BU1371" s="7"/>
      <c r="BV1371" s="7"/>
      <c r="BW1371" s="7"/>
    </row>
    <row r="1372" spans="5:75" x14ac:dyDescent="0.2"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AL1372" s="7"/>
      <c r="AQ1372" s="7"/>
      <c r="AR1372" s="7"/>
      <c r="AS1372" s="7"/>
      <c r="AT1372" s="7"/>
      <c r="AU1372" s="7"/>
      <c r="AV1372" s="7"/>
      <c r="AX1372" s="7"/>
      <c r="AY1372" s="7"/>
      <c r="AZ1372" s="7"/>
      <c r="BA1372" s="7"/>
      <c r="BB1372" s="7"/>
      <c r="BC1372" s="7"/>
      <c r="BD1372" s="7"/>
      <c r="BG1372" s="7"/>
      <c r="BH1372" s="7"/>
      <c r="BI1372" s="7"/>
      <c r="BJ1372" s="7"/>
      <c r="BK1372" s="7"/>
      <c r="BL1372" s="7"/>
      <c r="BM1372" s="7"/>
      <c r="BP1372" s="7"/>
      <c r="BQ1372" s="7"/>
      <c r="BR1372" s="7"/>
      <c r="BS1372" s="7"/>
      <c r="BT1372" s="7"/>
      <c r="BU1372" s="7"/>
      <c r="BV1372" s="7"/>
      <c r="BW1372" s="7"/>
    </row>
    <row r="1373" spans="5:75" x14ac:dyDescent="0.2"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AL1373" s="7"/>
      <c r="AQ1373" s="7"/>
      <c r="AR1373" s="7"/>
      <c r="AS1373" s="7"/>
      <c r="AT1373" s="7"/>
      <c r="AU1373" s="7"/>
      <c r="AV1373" s="7"/>
      <c r="AX1373" s="7"/>
      <c r="AY1373" s="7"/>
      <c r="AZ1373" s="7"/>
      <c r="BA1373" s="7"/>
      <c r="BB1373" s="7"/>
      <c r="BC1373" s="7"/>
      <c r="BD1373" s="7"/>
      <c r="BG1373" s="7"/>
      <c r="BH1373" s="7"/>
      <c r="BI1373" s="7"/>
      <c r="BJ1373" s="7"/>
      <c r="BK1373" s="7"/>
      <c r="BL1373" s="7"/>
      <c r="BM1373" s="7"/>
      <c r="BP1373" s="7"/>
      <c r="BQ1373" s="7"/>
      <c r="BR1373" s="7"/>
      <c r="BS1373" s="7"/>
      <c r="BT1373" s="7"/>
      <c r="BU1373" s="7"/>
      <c r="BV1373" s="7"/>
      <c r="BW1373" s="7"/>
    </row>
    <row r="1374" spans="5:75" x14ac:dyDescent="0.2"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AL1374" s="7"/>
      <c r="AQ1374" s="7"/>
      <c r="AR1374" s="7"/>
      <c r="AS1374" s="7"/>
      <c r="AT1374" s="7"/>
      <c r="AU1374" s="7"/>
      <c r="AV1374" s="7"/>
      <c r="AX1374" s="7"/>
      <c r="AY1374" s="7"/>
      <c r="AZ1374" s="7"/>
      <c r="BA1374" s="7"/>
      <c r="BB1374" s="7"/>
      <c r="BC1374" s="7"/>
      <c r="BD1374" s="7"/>
      <c r="BG1374" s="7"/>
      <c r="BH1374" s="7"/>
      <c r="BI1374" s="7"/>
      <c r="BJ1374" s="7"/>
      <c r="BK1374" s="7"/>
      <c r="BL1374" s="7"/>
      <c r="BM1374" s="7"/>
      <c r="BP1374" s="7"/>
      <c r="BQ1374" s="7"/>
      <c r="BR1374" s="7"/>
      <c r="BS1374" s="7"/>
      <c r="BT1374" s="7"/>
      <c r="BU1374" s="7"/>
      <c r="BV1374" s="7"/>
      <c r="BW1374" s="7"/>
    </row>
    <row r="1375" spans="5:75" x14ac:dyDescent="0.2"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AL1375" s="7"/>
      <c r="AQ1375" s="7"/>
      <c r="AR1375" s="7"/>
      <c r="AS1375" s="7"/>
      <c r="AT1375" s="7"/>
      <c r="AU1375" s="7"/>
      <c r="AV1375" s="7"/>
      <c r="AX1375" s="7"/>
      <c r="AY1375" s="7"/>
      <c r="AZ1375" s="7"/>
      <c r="BA1375" s="7"/>
      <c r="BB1375" s="7"/>
      <c r="BC1375" s="7"/>
      <c r="BD1375" s="7"/>
      <c r="BG1375" s="7"/>
      <c r="BH1375" s="7"/>
      <c r="BI1375" s="7"/>
      <c r="BJ1375" s="7"/>
      <c r="BK1375" s="7"/>
      <c r="BL1375" s="7"/>
      <c r="BM1375" s="7"/>
      <c r="BP1375" s="7"/>
      <c r="BQ1375" s="7"/>
      <c r="BR1375" s="7"/>
      <c r="BS1375" s="7"/>
      <c r="BT1375" s="7"/>
      <c r="BU1375" s="7"/>
      <c r="BV1375" s="7"/>
      <c r="BW1375" s="7"/>
    </row>
    <row r="1376" spans="5:75" x14ac:dyDescent="0.2"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AL1376" s="7"/>
      <c r="AQ1376" s="7"/>
      <c r="AR1376" s="7"/>
      <c r="AS1376" s="7"/>
      <c r="AT1376" s="7"/>
      <c r="AU1376" s="7"/>
      <c r="AV1376" s="7"/>
      <c r="AX1376" s="7"/>
      <c r="AY1376" s="7"/>
      <c r="AZ1376" s="7"/>
      <c r="BA1376" s="7"/>
      <c r="BB1376" s="7"/>
      <c r="BC1376" s="7"/>
      <c r="BD1376" s="7"/>
      <c r="BG1376" s="7"/>
      <c r="BH1376" s="7"/>
      <c r="BI1376" s="7"/>
      <c r="BJ1376" s="7"/>
      <c r="BK1376" s="7"/>
      <c r="BL1376" s="7"/>
      <c r="BM1376" s="7"/>
      <c r="BP1376" s="7"/>
      <c r="BQ1376" s="7"/>
      <c r="BR1376" s="7"/>
      <c r="BS1376" s="7"/>
      <c r="BT1376" s="7"/>
      <c r="BU1376" s="7"/>
      <c r="BV1376" s="7"/>
      <c r="BW1376" s="7"/>
    </row>
    <row r="1377" spans="5:75" x14ac:dyDescent="0.2"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AL1377" s="7"/>
      <c r="AQ1377" s="7"/>
      <c r="AR1377" s="7"/>
      <c r="AS1377" s="7"/>
      <c r="AT1377" s="7"/>
      <c r="AU1377" s="7"/>
      <c r="AV1377" s="7"/>
      <c r="AX1377" s="7"/>
      <c r="AY1377" s="7"/>
      <c r="AZ1377" s="7"/>
      <c r="BA1377" s="7"/>
      <c r="BB1377" s="7"/>
      <c r="BC1377" s="7"/>
      <c r="BD1377" s="7"/>
      <c r="BG1377" s="7"/>
      <c r="BH1377" s="7"/>
      <c r="BI1377" s="7"/>
      <c r="BJ1377" s="7"/>
      <c r="BK1377" s="7"/>
      <c r="BL1377" s="7"/>
      <c r="BM1377" s="7"/>
      <c r="BP1377" s="7"/>
      <c r="BQ1377" s="7"/>
      <c r="BR1377" s="7"/>
      <c r="BS1377" s="7"/>
      <c r="BT1377" s="7"/>
      <c r="BU1377" s="7"/>
      <c r="BV1377" s="7"/>
      <c r="BW1377" s="7"/>
    </row>
    <row r="1378" spans="5:75" x14ac:dyDescent="0.2"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AL1378" s="7"/>
      <c r="AQ1378" s="7"/>
      <c r="AR1378" s="7"/>
      <c r="AS1378" s="7"/>
      <c r="AT1378" s="7"/>
      <c r="AU1378" s="7"/>
      <c r="AV1378" s="7"/>
      <c r="AX1378" s="7"/>
      <c r="AY1378" s="7"/>
      <c r="AZ1378" s="7"/>
      <c r="BA1378" s="7"/>
      <c r="BB1378" s="7"/>
      <c r="BC1378" s="7"/>
      <c r="BD1378" s="7"/>
      <c r="BG1378" s="7"/>
      <c r="BH1378" s="7"/>
      <c r="BI1378" s="7"/>
      <c r="BJ1378" s="7"/>
      <c r="BK1378" s="7"/>
      <c r="BL1378" s="7"/>
      <c r="BM1378" s="7"/>
      <c r="BP1378" s="7"/>
      <c r="BQ1378" s="7"/>
      <c r="BR1378" s="7"/>
      <c r="BS1378" s="7"/>
      <c r="BT1378" s="7"/>
      <c r="BU1378" s="7"/>
      <c r="BV1378" s="7"/>
      <c r="BW1378" s="7"/>
    </row>
    <row r="1379" spans="5:75" x14ac:dyDescent="0.2"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AL1379" s="7"/>
      <c r="AQ1379" s="7"/>
      <c r="AR1379" s="7"/>
      <c r="AS1379" s="7"/>
      <c r="AT1379" s="7"/>
      <c r="AU1379" s="7"/>
      <c r="AV1379" s="7"/>
      <c r="AX1379" s="7"/>
      <c r="AY1379" s="7"/>
      <c r="AZ1379" s="7"/>
      <c r="BA1379" s="7"/>
      <c r="BB1379" s="7"/>
      <c r="BC1379" s="7"/>
      <c r="BD1379" s="7"/>
      <c r="BG1379" s="7"/>
      <c r="BH1379" s="7"/>
      <c r="BI1379" s="7"/>
      <c r="BJ1379" s="7"/>
      <c r="BK1379" s="7"/>
      <c r="BL1379" s="7"/>
      <c r="BM1379" s="7"/>
      <c r="BP1379" s="7"/>
      <c r="BQ1379" s="7"/>
      <c r="BR1379" s="7"/>
      <c r="BS1379" s="7"/>
      <c r="BT1379" s="7"/>
      <c r="BU1379" s="7"/>
      <c r="BV1379" s="7"/>
      <c r="BW1379" s="7"/>
    </row>
    <row r="1380" spans="5:75" x14ac:dyDescent="0.2"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AL1380" s="7"/>
      <c r="AQ1380" s="7"/>
      <c r="AR1380" s="7"/>
      <c r="AS1380" s="7"/>
      <c r="AT1380" s="7"/>
      <c r="AU1380" s="7"/>
      <c r="AV1380" s="7"/>
      <c r="AX1380" s="7"/>
      <c r="AY1380" s="7"/>
      <c r="AZ1380" s="7"/>
      <c r="BA1380" s="7"/>
      <c r="BB1380" s="7"/>
      <c r="BC1380" s="7"/>
      <c r="BD1380" s="7"/>
      <c r="BG1380" s="7"/>
      <c r="BH1380" s="7"/>
      <c r="BI1380" s="7"/>
      <c r="BJ1380" s="7"/>
      <c r="BK1380" s="7"/>
      <c r="BL1380" s="7"/>
      <c r="BM1380" s="7"/>
      <c r="BP1380" s="7"/>
      <c r="BQ1380" s="7"/>
      <c r="BR1380" s="7"/>
      <c r="BS1380" s="7"/>
      <c r="BT1380" s="7"/>
      <c r="BU1380" s="7"/>
      <c r="BV1380" s="7"/>
      <c r="BW1380" s="7"/>
    </row>
    <row r="1381" spans="5:75" x14ac:dyDescent="0.2"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AL1381" s="7"/>
      <c r="AQ1381" s="7"/>
      <c r="AR1381" s="7"/>
      <c r="AS1381" s="7"/>
      <c r="AT1381" s="7"/>
      <c r="AU1381" s="7"/>
      <c r="AV1381" s="7"/>
      <c r="AX1381" s="7"/>
      <c r="AY1381" s="7"/>
      <c r="AZ1381" s="7"/>
      <c r="BA1381" s="7"/>
      <c r="BB1381" s="7"/>
      <c r="BC1381" s="7"/>
      <c r="BD1381" s="7"/>
      <c r="BG1381" s="7"/>
      <c r="BH1381" s="7"/>
      <c r="BI1381" s="7"/>
      <c r="BJ1381" s="7"/>
      <c r="BK1381" s="7"/>
      <c r="BL1381" s="7"/>
      <c r="BM1381" s="7"/>
      <c r="BP1381" s="7"/>
      <c r="BQ1381" s="7"/>
      <c r="BR1381" s="7"/>
      <c r="BS1381" s="7"/>
      <c r="BT1381" s="7"/>
      <c r="BU1381" s="7"/>
      <c r="BV1381" s="7"/>
      <c r="BW1381" s="7"/>
    </row>
    <row r="1382" spans="5:75" x14ac:dyDescent="0.2"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AL1382" s="7"/>
      <c r="AQ1382" s="7"/>
      <c r="AR1382" s="7"/>
      <c r="AS1382" s="7"/>
      <c r="AT1382" s="7"/>
      <c r="AU1382" s="7"/>
      <c r="AV1382" s="7"/>
      <c r="AX1382" s="7"/>
      <c r="AY1382" s="7"/>
      <c r="AZ1382" s="7"/>
      <c r="BA1382" s="7"/>
      <c r="BB1382" s="7"/>
      <c r="BC1382" s="7"/>
      <c r="BD1382" s="7"/>
      <c r="BG1382" s="7"/>
      <c r="BH1382" s="7"/>
      <c r="BI1382" s="7"/>
      <c r="BJ1382" s="7"/>
      <c r="BK1382" s="7"/>
      <c r="BL1382" s="7"/>
      <c r="BM1382" s="7"/>
      <c r="BP1382" s="7"/>
      <c r="BQ1382" s="7"/>
      <c r="BR1382" s="7"/>
      <c r="BS1382" s="7"/>
      <c r="BT1382" s="7"/>
      <c r="BU1382" s="7"/>
      <c r="BV1382" s="7"/>
      <c r="BW1382" s="7"/>
    </row>
    <row r="1383" spans="5:75" x14ac:dyDescent="0.2"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AL1383" s="7"/>
      <c r="AQ1383" s="7"/>
      <c r="AR1383" s="7"/>
      <c r="AS1383" s="7"/>
      <c r="AT1383" s="7"/>
      <c r="AU1383" s="7"/>
      <c r="AV1383" s="7"/>
      <c r="AX1383" s="7"/>
      <c r="AY1383" s="7"/>
      <c r="AZ1383" s="7"/>
      <c r="BA1383" s="7"/>
      <c r="BB1383" s="7"/>
      <c r="BC1383" s="7"/>
      <c r="BD1383" s="7"/>
      <c r="BG1383" s="7"/>
      <c r="BH1383" s="7"/>
      <c r="BI1383" s="7"/>
      <c r="BJ1383" s="7"/>
      <c r="BK1383" s="7"/>
      <c r="BL1383" s="7"/>
      <c r="BM1383" s="7"/>
      <c r="BP1383" s="7"/>
      <c r="BQ1383" s="7"/>
      <c r="BR1383" s="7"/>
      <c r="BS1383" s="7"/>
      <c r="BT1383" s="7"/>
      <c r="BU1383" s="7"/>
      <c r="BV1383" s="7"/>
      <c r="BW1383" s="7"/>
    </row>
    <row r="1384" spans="5:75" x14ac:dyDescent="0.2"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AL1384" s="7"/>
      <c r="AQ1384" s="7"/>
      <c r="AR1384" s="7"/>
      <c r="AS1384" s="7"/>
      <c r="AT1384" s="7"/>
      <c r="AU1384" s="7"/>
      <c r="AV1384" s="7"/>
      <c r="AX1384" s="7"/>
      <c r="AY1384" s="7"/>
      <c r="AZ1384" s="7"/>
      <c r="BA1384" s="7"/>
      <c r="BB1384" s="7"/>
      <c r="BC1384" s="7"/>
      <c r="BD1384" s="7"/>
      <c r="BG1384" s="7"/>
      <c r="BH1384" s="7"/>
      <c r="BI1384" s="7"/>
      <c r="BJ1384" s="7"/>
      <c r="BK1384" s="7"/>
      <c r="BL1384" s="7"/>
      <c r="BM1384" s="7"/>
      <c r="BP1384" s="7"/>
      <c r="BQ1384" s="7"/>
      <c r="BR1384" s="7"/>
      <c r="BS1384" s="7"/>
      <c r="BT1384" s="7"/>
      <c r="BU1384" s="7"/>
      <c r="BV1384" s="7"/>
      <c r="BW1384" s="7"/>
    </row>
    <row r="1385" spans="5:75" x14ac:dyDescent="0.2"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AL1385" s="7"/>
      <c r="AQ1385" s="7"/>
      <c r="AR1385" s="7"/>
      <c r="AS1385" s="7"/>
      <c r="AT1385" s="7"/>
      <c r="AU1385" s="7"/>
      <c r="AV1385" s="7"/>
      <c r="AX1385" s="7"/>
      <c r="AY1385" s="7"/>
      <c r="AZ1385" s="7"/>
      <c r="BA1385" s="7"/>
      <c r="BB1385" s="7"/>
      <c r="BC1385" s="7"/>
      <c r="BD1385" s="7"/>
      <c r="BG1385" s="7"/>
      <c r="BH1385" s="7"/>
      <c r="BI1385" s="7"/>
      <c r="BJ1385" s="7"/>
      <c r="BK1385" s="7"/>
      <c r="BL1385" s="7"/>
      <c r="BM1385" s="7"/>
      <c r="BP1385" s="7"/>
      <c r="BQ1385" s="7"/>
      <c r="BR1385" s="7"/>
      <c r="BS1385" s="7"/>
      <c r="BT1385" s="7"/>
      <c r="BU1385" s="7"/>
      <c r="BV1385" s="7"/>
      <c r="BW1385" s="7"/>
    </row>
    <row r="1386" spans="5:75" x14ac:dyDescent="0.2"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AL1386" s="7"/>
      <c r="AQ1386" s="7"/>
      <c r="AR1386" s="7"/>
      <c r="AS1386" s="7"/>
      <c r="AT1386" s="7"/>
      <c r="AU1386" s="7"/>
      <c r="AV1386" s="7"/>
      <c r="AX1386" s="7"/>
      <c r="AY1386" s="7"/>
      <c r="AZ1386" s="7"/>
      <c r="BA1386" s="7"/>
      <c r="BB1386" s="7"/>
      <c r="BC1386" s="7"/>
      <c r="BD1386" s="7"/>
      <c r="BG1386" s="7"/>
      <c r="BH1386" s="7"/>
      <c r="BI1386" s="7"/>
      <c r="BJ1386" s="7"/>
      <c r="BK1386" s="7"/>
      <c r="BL1386" s="7"/>
      <c r="BM1386" s="7"/>
      <c r="BP1386" s="7"/>
      <c r="BQ1386" s="7"/>
      <c r="BR1386" s="7"/>
      <c r="BS1386" s="7"/>
      <c r="BT1386" s="7"/>
      <c r="BU1386" s="7"/>
      <c r="BV1386" s="7"/>
      <c r="BW1386" s="7"/>
    </row>
    <row r="1387" spans="5:75" x14ac:dyDescent="0.2"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AL1387" s="7"/>
      <c r="AQ1387" s="7"/>
      <c r="AR1387" s="7"/>
      <c r="AS1387" s="7"/>
      <c r="AT1387" s="7"/>
      <c r="AU1387" s="7"/>
      <c r="AV1387" s="7"/>
      <c r="AX1387" s="7"/>
      <c r="AY1387" s="7"/>
      <c r="AZ1387" s="7"/>
      <c r="BA1387" s="7"/>
      <c r="BB1387" s="7"/>
      <c r="BC1387" s="7"/>
      <c r="BD1387" s="7"/>
      <c r="BG1387" s="7"/>
      <c r="BH1387" s="7"/>
      <c r="BI1387" s="7"/>
      <c r="BJ1387" s="7"/>
      <c r="BK1387" s="7"/>
      <c r="BL1387" s="7"/>
      <c r="BM1387" s="7"/>
      <c r="BP1387" s="7"/>
      <c r="BQ1387" s="7"/>
      <c r="BR1387" s="7"/>
      <c r="BS1387" s="7"/>
      <c r="BT1387" s="7"/>
      <c r="BU1387" s="7"/>
      <c r="BV1387" s="7"/>
      <c r="BW1387" s="7"/>
    </row>
    <row r="1388" spans="5:75" x14ac:dyDescent="0.2"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AL1388" s="7"/>
      <c r="AQ1388" s="7"/>
      <c r="AR1388" s="7"/>
      <c r="AS1388" s="7"/>
      <c r="AT1388" s="7"/>
      <c r="AU1388" s="7"/>
      <c r="AV1388" s="7"/>
      <c r="AX1388" s="7"/>
      <c r="AY1388" s="7"/>
      <c r="AZ1388" s="7"/>
      <c r="BA1388" s="7"/>
      <c r="BB1388" s="7"/>
      <c r="BC1388" s="7"/>
      <c r="BD1388" s="7"/>
      <c r="BG1388" s="7"/>
      <c r="BH1388" s="7"/>
      <c r="BI1388" s="7"/>
      <c r="BJ1388" s="7"/>
      <c r="BK1388" s="7"/>
      <c r="BL1388" s="7"/>
      <c r="BM1388" s="7"/>
      <c r="BP1388" s="7"/>
      <c r="BQ1388" s="7"/>
      <c r="BR1388" s="7"/>
      <c r="BS1388" s="7"/>
      <c r="BT1388" s="7"/>
      <c r="BU1388" s="7"/>
      <c r="BV1388" s="7"/>
      <c r="BW1388" s="7"/>
    </row>
    <row r="1389" spans="5:75" x14ac:dyDescent="0.2"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AL1389" s="7"/>
      <c r="AQ1389" s="7"/>
      <c r="AR1389" s="7"/>
      <c r="AS1389" s="7"/>
      <c r="AT1389" s="7"/>
      <c r="AU1389" s="7"/>
      <c r="AV1389" s="7"/>
      <c r="AX1389" s="7"/>
      <c r="AY1389" s="7"/>
      <c r="AZ1389" s="7"/>
      <c r="BA1389" s="7"/>
      <c r="BB1389" s="7"/>
      <c r="BC1389" s="7"/>
      <c r="BD1389" s="7"/>
      <c r="BG1389" s="7"/>
      <c r="BH1389" s="7"/>
      <c r="BI1389" s="7"/>
      <c r="BJ1389" s="7"/>
      <c r="BK1389" s="7"/>
      <c r="BL1389" s="7"/>
      <c r="BM1389" s="7"/>
      <c r="BP1389" s="7"/>
      <c r="BQ1389" s="7"/>
      <c r="BR1389" s="7"/>
      <c r="BS1389" s="7"/>
      <c r="BT1389" s="7"/>
      <c r="BU1389" s="7"/>
      <c r="BV1389" s="7"/>
      <c r="BW1389" s="7"/>
    </row>
    <row r="1390" spans="5:75" x14ac:dyDescent="0.2"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AL1390" s="7"/>
      <c r="AQ1390" s="7"/>
      <c r="AR1390" s="7"/>
      <c r="AS1390" s="7"/>
      <c r="AT1390" s="7"/>
      <c r="AU1390" s="7"/>
      <c r="AV1390" s="7"/>
      <c r="AX1390" s="7"/>
      <c r="AY1390" s="7"/>
      <c r="AZ1390" s="7"/>
      <c r="BA1390" s="7"/>
      <c r="BB1390" s="7"/>
      <c r="BC1390" s="7"/>
      <c r="BD1390" s="7"/>
      <c r="BG1390" s="7"/>
      <c r="BH1390" s="7"/>
      <c r="BI1390" s="7"/>
      <c r="BJ1390" s="7"/>
      <c r="BK1390" s="7"/>
      <c r="BL1390" s="7"/>
      <c r="BM1390" s="7"/>
      <c r="BP1390" s="7"/>
      <c r="BQ1390" s="7"/>
      <c r="BR1390" s="7"/>
      <c r="BS1390" s="7"/>
      <c r="BT1390" s="7"/>
      <c r="BU1390" s="7"/>
      <c r="BV1390" s="7"/>
      <c r="BW1390" s="7"/>
    </row>
    <row r="1391" spans="5:75" x14ac:dyDescent="0.2"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AL1391" s="7"/>
      <c r="AQ1391" s="7"/>
      <c r="AR1391" s="7"/>
      <c r="AS1391" s="7"/>
      <c r="AT1391" s="7"/>
      <c r="AU1391" s="7"/>
      <c r="AV1391" s="7"/>
      <c r="AX1391" s="7"/>
      <c r="AY1391" s="7"/>
      <c r="AZ1391" s="7"/>
      <c r="BA1391" s="7"/>
      <c r="BB1391" s="7"/>
      <c r="BC1391" s="7"/>
      <c r="BD1391" s="7"/>
      <c r="BG1391" s="7"/>
      <c r="BH1391" s="7"/>
      <c r="BI1391" s="7"/>
      <c r="BJ1391" s="7"/>
      <c r="BK1391" s="7"/>
      <c r="BL1391" s="7"/>
      <c r="BM1391" s="7"/>
      <c r="BP1391" s="7"/>
      <c r="BQ1391" s="7"/>
      <c r="BR1391" s="7"/>
      <c r="BS1391" s="7"/>
      <c r="BT1391" s="7"/>
      <c r="BU1391" s="7"/>
      <c r="BV1391" s="7"/>
      <c r="BW1391" s="7"/>
    </row>
    <row r="1392" spans="5:75" x14ac:dyDescent="0.2"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AL1392" s="7"/>
      <c r="AQ1392" s="7"/>
      <c r="AR1392" s="7"/>
      <c r="AS1392" s="7"/>
      <c r="AT1392" s="7"/>
      <c r="AU1392" s="7"/>
      <c r="AV1392" s="7"/>
      <c r="AX1392" s="7"/>
      <c r="AY1392" s="7"/>
      <c r="AZ1392" s="7"/>
      <c r="BA1392" s="7"/>
      <c r="BB1392" s="7"/>
      <c r="BC1392" s="7"/>
      <c r="BD1392" s="7"/>
      <c r="BG1392" s="7"/>
      <c r="BH1392" s="7"/>
      <c r="BI1392" s="7"/>
      <c r="BJ1392" s="7"/>
      <c r="BK1392" s="7"/>
      <c r="BL1392" s="7"/>
      <c r="BM1392" s="7"/>
      <c r="BP1392" s="7"/>
      <c r="BQ1392" s="7"/>
      <c r="BR1392" s="7"/>
      <c r="BS1392" s="7"/>
      <c r="BT1392" s="7"/>
      <c r="BU1392" s="7"/>
      <c r="BV1392" s="7"/>
      <c r="BW1392" s="7"/>
    </row>
    <row r="1393" spans="5:75" x14ac:dyDescent="0.2"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AL1393" s="7"/>
      <c r="AQ1393" s="7"/>
      <c r="AR1393" s="7"/>
      <c r="AS1393" s="7"/>
      <c r="AT1393" s="7"/>
      <c r="AU1393" s="7"/>
      <c r="AV1393" s="7"/>
      <c r="AX1393" s="7"/>
      <c r="AY1393" s="7"/>
      <c r="AZ1393" s="7"/>
      <c r="BA1393" s="7"/>
      <c r="BB1393" s="7"/>
      <c r="BC1393" s="7"/>
      <c r="BD1393" s="7"/>
      <c r="BG1393" s="7"/>
      <c r="BH1393" s="7"/>
      <c r="BI1393" s="7"/>
      <c r="BJ1393" s="7"/>
      <c r="BK1393" s="7"/>
      <c r="BL1393" s="7"/>
      <c r="BM1393" s="7"/>
      <c r="BP1393" s="7"/>
      <c r="BQ1393" s="7"/>
      <c r="BR1393" s="7"/>
      <c r="BS1393" s="7"/>
      <c r="BT1393" s="7"/>
      <c r="BU1393" s="7"/>
      <c r="BV1393" s="7"/>
      <c r="BW1393" s="7"/>
    </row>
    <row r="1394" spans="5:75" x14ac:dyDescent="0.2"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AL1394" s="7"/>
      <c r="AQ1394" s="7"/>
      <c r="AR1394" s="7"/>
      <c r="AS1394" s="7"/>
      <c r="AT1394" s="7"/>
      <c r="AU1394" s="7"/>
      <c r="AV1394" s="7"/>
      <c r="AX1394" s="7"/>
      <c r="AY1394" s="7"/>
      <c r="AZ1394" s="7"/>
      <c r="BA1394" s="7"/>
      <c r="BB1394" s="7"/>
      <c r="BC1394" s="7"/>
      <c r="BD1394" s="7"/>
      <c r="BG1394" s="7"/>
      <c r="BH1394" s="7"/>
      <c r="BI1394" s="7"/>
      <c r="BJ1394" s="7"/>
      <c r="BK1394" s="7"/>
      <c r="BL1394" s="7"/>
      <c r="BM1394" s="7"/>
      <c r="BP1394" s="7"/>
      <c r="BQ1394" s="7"/>
      <c r="BR1394" s="7"/>
      <c r="BS1394" s="7"/>
      <c r="BT1394" s="7"/>
      <c r="BU1394" s="7"/>
      <c r="BV1394" s="7"/>
      <c r="BW1394" s="7"/>
    </row>
    <row r="1395" spans="5:75" x14ac:dyDescent="0.2"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AL1395" s="7"/>
      <c r="AQ1395" s="7"/>
      <c r="AR1395" s="7"/>
      <c r="AS1395" s="7"/>
      <c r="AT1395" s="7"/>
      <c r="AU1395" s="7"/>
      <c r="AV1395" s="7"/>
      <c r="AX1395" s="7"/>
      <c r="AY1395" s="7"/>
      <c r="AZ1395" s="7"/>
      <c r="BA1395" s="7"/>
      <c r="BB1395" s="7"/>
      <c r="BC1395" s="7"/>
      <c r="BD1395" s="7"/>
      <c r="BG1395" s="7"/>
      <c r="BH1395" s="7"/>
      <c r="BI1395" s="7"/>
      <c r="BJ1395" s="7"/>
      <c r="BK1395" s="7"/>
      <c r="BL1395" s="7"/>
      <c r="BM1395" s="7"/>
      <c r="BP1395" s="7"/>
      <c r="BQ1395" s="7"/>
      <c r="BR1395" s="7"/>
      <c r="BS1395" s="7"/>
      <c r="BT1395" s="7"/>
      <c r="BU1395" s="7"/>
      <c r="BV1395" s="7"/>
      <c r="BW1395" s="7"/>
    </row>
    <row r="1396" spans="5:75" x14ac:dyDescent="0.2"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AL1396" s="7"/>
      <c r="AQ1396" s="7"/>
      <c r="AR1396" s="7"/>
      <c r="AS1396" s="7"/>
      <c r="AT1396" s="7"/>
      <c r="AU1396" s="7"/>
      <c r="AV1396" s="7"/>
      <c r="AX1396" s="7"/>
      <c r="AY1396" s="7"/>
      <c r="AZ1396" s="7"/>
      <c r="BA1396" s="7"/>
      <c r="BB1396" s="7"/>
      <c r="BC1396" s="7"/>
      <c r="BD1396" s="7"/>
      <c r="BG1396" s="7"/>
      <c r="BH1396" s="7"/>
      <c r="BI1396" s="7"/>
      <c r="BJ1396" s="7"/>
      <c r="BK1396" s="7"/>
      <c r="BL1396" s="7"/>
      <c r="BM1396" s="7"/>
      <c r="BP1396" s="7"/>
      <c r="BQ1396" s="7"/>
      <c r="BR1396" s="7"/>
      <c r="BS1396" s="7"/>
      <c r="BT1396" s="7"/>
      <c r="BU1396" s="7"/>
      <c r="BV1396" s="7"/>
      <c r="BW1396" s="7"/>
    </row>
    <row r="1397" spans="5:75" x14ac:dyDescent="0.2"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AL1397" s="7"/>
      <c r="AQ1397" s="7"/>
      <c r="AR1397" s="7"/>
      <c r="AS1397" s="7"/>
      <c r="AT1397" s="7"/>
      <c r="AU1397" s="7"/>
      <c r="AV1397" s="7"/>
      <c r="AX1397" s="7"/>
      <c r="AY1397" s="7"/>
      <c r="AZ1397" s="7"/>
      <c r="BA1397" s="7"/>
      <c r="BB1397" s="7"/>
      <c r="BC1397" s="7"/>
      <c r="BD1397" s="7"/>
      <c r="BG1397" s="7"/>
      <c r="BH1397" s="7"/>
      <c r="BI1397" s="7"/>
      <c r="BJ1397" s="7"/>
      <c r="BK1397" s="7"/>
      <c r="BL1397" s="7"/>
      <c r="BM1397" s="7"/>
      <c r="BP1397" s="7"/>
      <c r="BQ1397" s="7"/>
      <c r="BR1397" s="7"/>
      <c r="BS1397" s="7"/>
      <c r="BT1397" s="7"/>
      <c r="BU1397" s="7"/>
      <c r="BV1397" s="7"/>
      <c r="BW1397" s="7"/>
    </row>
    <row r="1398" spans="5:75" x14ac:dyDescent="0.2"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AL1398" s="7"/>
      <c r="AQ1398" s="7"/>
      <c r="AR1398" s="7"/>
      <c r="AS1398" s="7"/>
      <c r="AT1398" s="7"/>
      <c r="AU1398" s="7"/>
      <c r="AV1398" s="7"/>
      <c r="AX1398" s="7"/>
      <c r="AY1398" s="7"/>
      <c r="AZ1398" s="7"/>
      <c r="BA1398" s="7"/>
      <c r="BB1398" s="7"/>
      <c r="BC1398" s="7"/>
      <c r="BD1398" s="7"/>
      <c r="BG1398" s="7"/>
      <c r="BH1398" s="7"/>
      <c r="BI1398" s="7"/>
      <c r="BJ1398" s="7"/>
      <c r="BK1398" s="7"/>
      <c r="BL1398" s="7"/>
      <c r="BM1398" s="7"/>
      <c r="BP1398" s="7"/>
      <c r="BQ1398" s="7"/>
      <c r="BR1398" s="7"/>
      <c r="BS1398" s="7"/>
      <c r="BT1398" s="7"/>
      <c r="BU1398" s="7"/>
      <c r="BV1398" s="7"/>
      <c r="BW1398" s="7"/>
    </row>
    <row r="1399" spans="5:75" x14ac:dyDescent="0.2"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AL1399" s="7"/>
      <c r="AQ1399" s="7"/>
      <c r="AR1399" s="7"/>
      <c r="AS1399" s="7"/>
      <c r="AT1399" s="7"/>
      <c r="AU1399" s="7"/>
      <c r="AV1399" s="7"/>
      <c r="AX1399" s="7"/>
      <c r="AY1399" s="7"/>
      <c r="AZ1399" s="7"/>
      <c r="BA1399" s="7"/>
      <c r="BB1399" s="7"/>
      <c r="BC1399" s="7"/>
      <c r="BD1399" s="7"/>
      <c r="BG1399" s="7"/>
      <c r="BH1399" s="7"/>
      <c r="BI1399" s="7"/>
      <c r="BJ1399" s="7"/>
      <c r="BK1399" s="7"/>
      <c r="BL1399" s="7"/>
      <c r="BM1399" s="7"/>
      <c r="BP1399" s="7"/>
      <c r="BQ1399" s="7"/>
      <c r="BR1399" s="7"/>
      <c r="BS1399" s="7"/>
      <c r="BT1399" s="7"/>
      <c r="BU1399" s="7"/>
      <c r="BV1399" s="7"/>
      <c r="BW1399" s="7"/>
    </row>
    <row r="1400" spans="5:75" x14ac:dyDescent="0.2"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AL1400" s="7"/>
      <c r="AQ1400" s="7"/>
      <c r="AR1400" s="7"/>
      <c r="AS1400" s="7"/>
      <c r="AT1400" s="7"/>
      <c r="AU1400" s="7"/>
      <c r="AV1400" s="7"/>
      <c r="AX1400" s="7"/>
      <c r="AY1400" s="7"/>
      <c r="AZ1400" s="7"/>
      <c r="BA1400" s="7"/>
      <c r="BB1400" s="7"/>
      <c r="BC1400" s="7"/>
      <c r="BD1400" s="7"/>
      <c r="BG1400" s="7"/>
      <c r="BH1400" s="7"/>
      <c r="BI1400" s="7"/>
      <c r="BJ1400" s="7"/>
      <c r="BK1400" s="7"/>
      <c r="BL1400" s="7"/>
      <c r="BM1400" s="7"/>
      <c r="BP1400" s="7"/>
      <c r="BQ1400" s="7"/>
      <c r="BR1400" s="7"/>
      <c r="BS1400" s="7"/>
      <c r="BT1400" s="7"/>
      <c r="BU1400" s="7"/>
      <c r="BV1400" s="7"/>
      <c r="BW1400" s="7"/>
    </row>
    <row r="1401" spans="5:75" x14ac:dyDescent="0.2"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AL1401" s="7"/>
      <c r="AQ1401" s="7"/>
      <c r="AR1401" s="7"/>
      <c r="AS1401" s="7"/>
      <c r="AT1401" s="7"/>
      <c r="AU1401" s="7"/>
      <c r="AV1401" s="7"/>
      <c r="AX1401" s="7"/>
      <c r="AY1401" s="7"/>
      <c r="AZ1401" s="7"/>
      <c r="BA1401" s="7"/>
      <c r="BB1401" s="7"/>
      <c r="BC1401" s="7"/>
      <c r="BD1401" s="7"/>
      <c r="BG1401" s="7"/>
      <c r="BH1401" s="7"/>
      <c r="BI1401" s="7"/>
      <c r="BJ1401" s="7"/>
      <c r="BK1401" s="7"/>
      <c r="BL1401" s="7"/>
      <c r="BM1401" s="7"/>
      <c r="BP1401" s="7"/>
      <c r="BQ1401" s="7"/>
      <c r="BR1401" s="7"/>
      <c r="BS1401" s="7"/>
      <c r="BT1401" s="7"/>
      <c r="BU1401" s="7"/>
      <c r="BV1401" s="7"/>
      <c r="BW1401" s="7"/>
    </row>
    <row r="1402" spans="5:75" x14ac:dyDescent="0.2"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AL1402" s="7"/>
      <c r="AQ1402" s="7"/>
      <c r="AR1402" s="7"/>
      <c r="AS1402" s="7"/>
      <c r="AT1402" s="7"/>
      <c r="AU1402" s="7"/>
      <c r="AV1402" s="7"/>
      <c r="AX1402" s="7"/>
      <c r="AY1402" s="7"/>
      <c r="AZ1402" s="7"/>
      <c r="BA1402" s="7"/>
      <c r="BB1402" s="7"/>
      <c r="BC1402" s="7"/>
      <c r="BD1402" s="7"/>
      <c r="BG1402" s="7"/>
      <c r="BH1402" s="7"/>
      <c r="BI1402" s="7"/>
      <c r="BJ1402" s="7"/>
      <c r="BK1402" s="7"/>
      <c r="BL1402" s="7"/>
      <c r="BM1402" s="7"/>
      <c r="BP1402" s="7"/>
      <c r="BQ1402" s="7"/>
      <c r="BR1402" s="7"/>
      <c r="BS1402" s="7"/>
      <c r="BT1402" s="7"/>
      <c r="BU1402" s="7"/>
      <c r="BV1402" s="7"/>
      <c r="BW1402" s="7"/>
    </row>
    <row r="1403" spans="5:75" x14ac:dyDescent="0.2"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AL1403" s="7"/>
      <c r="AQ1403" s="7"/>
      <c r="AR1403" s="7"/>
      <c r="AS1403" s="7"/>
      <c r="AT1403" s="7"/>
      <c r="AU1403" s="7"/>
      <c r="AV1403" s="7"/>
      <c r="AX1403" s="7"/>
      <c r="AY1403" s="7"/>
      <c r="AZ1403" s="7"/>
      <c r="BA1403" s="7"/>
      <c r="BB1403" s="7"/>
      <c r="BC1403" s="7"/>
      <c r="BD1403" s="7"/>
      <c r="BG1403" s="7"/>
      <c r="BH1403" s="7"/>
      <c r="BI1403" s="7"/>
      <c r="BJ1403" s="7"/>
      <c r="BK1403" s="7"/>
      <c r="BL1403" s="7"/>
      <c r="BM1403" s="7"/>
      <c r="BP1403" s="7"/>
      <c r="BQ1403" s="7"/>
      <c r="BR1403" s="7"/>
      <c r="BS1403" s="7"/>
      <c r="BT1403" s="7"/>
      <c r="BU1403" s="7"/>
      <c r="BV1403" s="7"/>
      <c r="BW1403" s="7"/>
    </row>
    <row r="1404" spans="5:75" x14ac:dyDescent="0.2"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AL1404" s="7"/>
      <c r="AQ1404" s="7"/>
      <c r="AR1404" s="7"/>
      <c r="AS1404" s="7"/>
      <c r="AT1404" s="7"/>
      <c r="AU1404" s="7"/>
      <c r="AV1404" s="7"/>
      <c r="AX1404" s="7"/>
      <c r="AY1404" s="7"/>
      <c r="AZ1404" s="7"/>
      <c r="BA1404" s="7"/>
      <c r="BB1404" s="7"/>
      <c r="BC1404" s="7"/>
      <c r="BD1404" s="7"/>
      <c r="BG1404" s="7"/>
      <c r="BH1404" s="7"/>
      <c r="BI1404" s="7"/>
      <c r="BJ1404" s="7"/>
      <c r="BK1404" s="7"/>
      <c r="BL1404" s="7"/>
      <c r="BM1404" s="7"/>
      <c r="BP1404" s="7"/>
      <c r="BQ1404" s="7"/>
      <c r="BR1404" s="7"/>
      <c r="BS1404" s="7"/>
      <c r="BT1404" s="7"/>
      <c r="BU1404" s="7"/>
      <c r="BV1404" s="7"/>
      <c r="BW1404" s="7"/>
    </row>
    <row r="1405" spans="5:75" x14ac:dyDescent="0.2"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AL1405" s="7"/>
      <c r="AQ1405" s="7"/>
      <c r="AR1405" s="7"/>
      <c r="AS1405" s="7"/>
      <c r="AT1405" s="7"/>
      <c r="AU1405" s="7"/>
      <c r="AV1405" s="7"/>
      <c r="AX1405" s="7"/>
      <c r="AY1405" s="7"/>
      <c r="AZ1405" s="7"/>
      <c r="BA1405" s="7"/>
      <c r="BB1405" s="7"/>
      <c r="BC1405" s="7"/>
      <c r="BD1405" s="7"/>
      <c r="BG1405" s="7"/>
      <c r="BH1405" s="7"/>
      <c r="BI1405" s="7"/>
      <c r="BJ1405" s="7"/>
      <c r="BK1405" s="7"/>
      <c r="BL1405" s="7"/>
      <c r="BM1405" s="7"/>
      <c r="BP1405" s="7"/>
      <c r="BQ1405" s="7"/>
      <c r="BR1405" s="7"/>
      <c r="BS1405" s="7"/>
      <c r="BT1405" s="7"/>
      <c r="BU1405" s="7"/>
      <c r="BV1405" s="7"/>
      <c r="BW1405" s="7"/>
    </row>
    <row r="1406" spans="5:75" x14ac:dyDescent="0.2"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AL1406" s="7"/>
      <c r="AQ1406" s="7"/>
      <c r="AR1406" s="7"/>
      <c r="AS1406" s="7"/>
      <c r="AT1406" s="7"/>
      <c r="AU1406" s="7"/>
      <c r="AV1406" s="7"/>
      <c r="AX1406" s="7"/>
      <c r="AY1406" s="7"/>
      <c r="AZ1406" s="7"/>
      <c r="BA1406" s="7"/>
      <c r="BB1406" s="7"/>
      <c r="BC1406" s="7"/>
      <c r="BD1406" s="7"/>
      <c r="BG1406" s="7"/>
      <c r="BH1406" s="7"/>
      <c r="BI1406" s="7"/>
      <c r="BJ1406" s="7"/>
      <c r="BK1406" s="7"/>
      <c r="BL1406" s="7"/>
      <c r="BM1406" s="7"/>
      <c r="BP1406" s="7"/>
      <c r="BQ1406" s="7"/>
      <c r="BR1406" s="7"/>
      <c r="BS1406" s="7"/>
      <c r="BT1406" s="7"/>
      <c r="BU1406" s="7"/>
      <c r="BV1406" s="7"/>
      <c r="BW1406" s="7"/>
    </row>
    <row r="1407" spans="5:75" x14ac:dyDescent="0.2"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AL1407" s="7"/>
      <c r="AQ1407" s="7"/>
      <c r="AR1407" s="7"/>
      <c r="AS1407" s="7"/>
      <c r="AT1407" s="7"/>
      <c r="AU1407" s="7"/>
      <c r="AV1407" s="7"/>
      <c r="AX1407" s="7"/>
      <c r="AY1407" s="7"/>
      <c r="AZ1407" s="7"/>
      <c r="BA1407" s="7"/>
      <c r="BB1407" s="7"/>
      <c r="BC1407" s="7"/>
      <c r="BD1407" s="7"/>
      <c r="BG1407" s="7"/>
      <c r="BH1407" s="7"/>
      <c r="BI1407" s="7"/>
      <c r="BJ1407" s="7"/>
      <c r="BK1407" s="7"/>
      <c r="BL1407" s="7"/>
      <c r="BM1407" s="7"/>
      <c r="BP1407" s="7"/>
      <c r="BQ1407" s="7"/>
      <c r="BR1407" s="7"/>
      <c r="BS1407" s="7"/>
      <c r="BT1407" s="7"/>
      <c r="BU1407" s="7"/>
      <c r="BV1407" s="7"/>
      <c r="BW1407" s="7"/>
    </row>
    <row r="1408" spans="5:75" x14ac:dyDescent="0.2"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AL1408" s="7"/>
      <c r="AQ1408" s="7"/>
      <c r="AR1408" s="7"/>
      <c r="AS1408" s="7"/>
      <c r="AT1408" s="7"/>
      <c r="AU1408" s="7"/>
      <c r="AV1408" s="7"/>
      <c r="AX1408" s="7"/>
      <c r="AY1408" s="7"/>
      <c r="AZ1408" s="7"/>
      <c r="BA1408" s="7"/>
      <c r="BB1408" s="7"/>
      <c r="BC1408" s="7"/>
      <c r="BD1408" s="7"/>
      <c r="BG1408" s="7"/>
      <c r="BH1408" s="7"/>
      <c r="BI1408" s="7"/>
      <c r="BJ1408" s="7"/>
      <c r="BK1408" s="7"/>
      <c r="BL1408" s="7"/>
      <c r="BM1408" s="7"/>
      <c r="BP1408" s="7"/>
      <c r="BQ1408" s="7"/>
      <c r="BR1408" s="7"/>
      <c r="BS1408" s="7"/>
      <c r="BT1408" s="7"/>
      <c r="BU1408" s="7"/>
      <c r="BV1408" s="7"/>
      <c r="BW1408" s="7"/>
    </row>
    <row r="1409" spans="5:75" x14ac:dyDescent="0.2"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AL1409" s="7"/>
      <c r="AQ1409" s="7"/>
      <c r="AR1409" s="7"/>
      <c r="AS1409" s="7"/>
      <c r="AT1409" s="7"/>
      <c r="AU1409" s="7"/>
      <c r="AV1409" s="7"/>
      <c r="AX1409" s="7"/>
      <c r="AY1409" s="7"/>
      <c r="AZ1409" s="7"/>
      <c r="BA1409" s="7"/>
      <c r="BB1409" s="7"/>
      <c r="BC1409" s="7"/>
      <c r="BD1409" s="7"/>
      <c r="BG1409" s="7"/>
      <c r="BH1409" s="7"/>
      <c r="BI1409" s="7"/>
      <c r="BJ1409" s="7"/>
      <c r="BK1409" s="7"/>
      <c r="BL1409" s="7"/>
      <c r="BM1409" s="7"/>
      <c r="BP1409" s="7"/>
      <c r="BQ1409" s="7"/>
      <c r="BR1409" s="7"/>
      <c r="BS1409" s="7"/>
      <c r="BT1409" s="7"/>
      <c r="BU1409" s="7"/>
      <c r="BV1409" s="7"/>
      <c r="BW1409" s="7"/>
    </row>
    <row r="1410" spans="5:75" x14ac:dyDescent="0.2"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AL1410" s="7"/>
      <c r="AQ1410" s="7"/>
      <c r="AR1410" s="7"/>
      <c r="AS1410" s="7"/>
      <c r="AT1410" s="7"/>
      <c r="AU1410" s="7"/>
      <c r="AV1410" s="7"/>
      <c r="AX1410" s="7"/>
      <c r="AY1410" s="7"/>
      <c r="AZ1410" s="7"/>
      <c r="BA1410" s="7"/>
      <c r="BB1410" s="7"/>
      <c r="BC1410" s="7"/>
      <c r="BD1410" s="7"/>
      <c r="BG1410" s="7"/>
      <c r="BH1410" s="7"/>
      <c r="BI1410" s="7"/>
      <c r="BJ1410" s="7"/>
      <c r="BK1410" s="7"/>
      <c r="BL1410" s="7"/>
      <c r="BM1410" s="7"/>
      <c r="BP1410" s="7"/>
      <c r="BQ1410" s="7"/>
      <c r="BR1410" s="7"/>
      <c r="BS1410" s="7"/>
      <c r="BT1410" s="7"/>
      <c r="BU1410" s="7"/>
      <c r="BV1410" s="7"/>
      <c r="BW1410" s="7"/>
    </row>
    <row r="1411" spans="5:75" x14ac:dyDescent="0.2"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AL1411" s="7"/>
      <c r="AQ1411" s="7"/>
      <c r="AR1411" s="7"/>
      <c r="AS1411" s="7"/>
      <c r="AT1411" s="7"/>
      <c r="AU1411" s="7"/>
      <c r="AV1411" s="7"/>
      <c r="AX1411" s="7"/>
      <c r="AY1411" s="7"/>
      <c r="AZ1411" s="7"/>
      <c r="BA1411" s="7"/>
      <c r="BB1411" s="7"/>
      <c r="BC1411" s="7"/>
      <c r="BD1411" s="7"/>
      <c r="BG1411" s="7"/>
      <c r="BH1411" s="7"/>
      <c r="BI1411" s="7"/>
      <c r="BJ1411" s="7"/>
      <c r="BK1411" s="7"/>
      <c r="BL1411" s="7"/>
      <c r="BM1411" s="7"/>
      <c r="BP1411" s="7"/>
      <c r="BQ1411" s="7"/>
      <c r="BR1411" s="7"/>
      <c r="BS1411" s="7"/>
      <c r="BT1411" s="7"/>
      <c r="BU1411" s="7"/>
      <c r="BV1411" s="7"/>
      <c r="BW1411" s="7"/>
    </row>
    <row r="1412" spans="5:75" x14ac:dyDescent="0.2"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AL1412" s="7"/>
      <c r="AQ1412" s="7"/>
      <c r="AR1412" s="7"/>
      <c r="AS1412" s="7"/>
      <c r="AT1412" s="7"/>
      <c r="AU1412" s="7"/>
      <c r="AV1412" s="7"/>
      <c r="AX1412" s="7"/>
      <c r="AY1412" s="7"/>
      <c r="AZ1412" s="7"/>
      <c r="BA1412" s="7"/>
      <c r="BB1412" s="7"/>
      <c r="BC1412" s="7"/>
      <c r="BD1412" s="7"/>
      <c r="BG1412" s="7"/>
      <c r="BH1412" s="7"/>
      <c r="BI1412" s="7"/>
      <c r="BJ1412" s="7"/>
      <c r="BK1412" s="7"/>
      <c r="BL1412" s="7"/>
      <c r="BM1412" s="7"/>
      <c r="BP1412" s="7"/>
      <c r="BQ1412" s="7"/>
      <c r="BR1412" s="7"/>
      <c r="BS1412" s="7"/>
      <c r="BT1412" s="7"/>
      <c r="BU1412" s="7"/>
      <c r="BV1412" s="7"/>
      <c r="BW1412" s="7"/>
    </row>
    <row r="1413" spans="5:75" x14ac:dyDescent="0.2"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AL1413" s="7"/>
      <c r="AQ1413" s="7"/>
      <c r="AR1413" s="7"/>
      <c r="AS1413" s="7"/>
      <c r="AT1413" s="7"/>
      <c r="AU1413" s="7"/>
      <c r="AV1413" s="7"/>
      <c r="AX1413" s="7"/>
      <c r="AY1413" s="7"/>
      <c r="AZ1413" s="7"/>
      <c r="BA1413" s="7"/>
      <c r="BB1413" s="7"/>
      <c r="BC1413" s="7"/>
      <c r="BD1413" s="7"/>
      <c r="BG1413" s="7"/>
      <c r="BH1413" s="7"/>
      <c r="BI1413" s="7"/>
      <c r="BJ1413" s="7"/>
      <c r="BK1413" s="7"/>
      <c r="BL1413" s="7"/>
      <c r="BM1413" s="7"/>
      <c r="BP1413" s="7"/>
      <c r="BQ1413" s="7"/>
      <c r="BR1413" s="7"/>
      <c r="BS1413" s="7"/>
      <c r="BT1413" s="7"/>
      <c r="BU1413" s="7"/>
      <c r="BV1413" s="7"/>
      <c r="BW1413" s="7"/>
    </row>
    <row r="1414" spans="5:75" x14ac:dyDescent="0.2"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AL1414" s="7"/>
      <c r="AQ1414" s="7"/>
      <c r="AR1414" s="7"/>
      <c r="AS1414" s="7"/>
      <c r="AT1414" s="7"/>
      <c r="AU1414" s="7"/>
      <c r="AV1414" s="7"/>
      <c r="AX1414" s="7"/>
      <c r="AY1414" s="7"/>
      <c r="AZ1414" s="7"/>
      <c r="BA1414" s="7"/>
      <c r="BB1414" s="7"/>
      <c r="BC1414" s="7"/>
      <c r="BD1414" s="7"/>
      <c r="BG1414" s="7"/>
      <c r="BH1414" s="7"/>
      <c r="BI1414" s="7"/>
      <c r="BJ1414" s="7"/>
      <c r="BK1414" s="7"/>
      <c r="BL1414" s="7"/>
      <c r="BM1414" s="7"/>
      <c r="BP1414" s="7"/>
      <c r="BQ1414" s="7"/>
      <c r="BR1414" s="7"/>
      <c r="BS1414" s="7"/>
      <c r="BT1414" s="7"/>
      <c r="BU1414" s="7"/>
      <c r="BV1414" s="7"/>
      <c r="BW1414" s="7"/>
    </row>
    <row r="1415" spans="5:75" x14ac:dyDescent="0.2"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AL1415" s="7"/>
      <c r="AQ1415" s="7"/>
      <c r="AR1415" s="7"/>
      <c r="AS1415" s="7"/>
      <c r="AT1415" s="7"/>
      <c r="AU1415" s="7"/>
      <c r="AV1415" s="7"/>
      <c r="AX1415" s="7"/>
      <c r="AY1415" s="7"/>
      <c r="AZ1415" s="7"/>
      <c r="BA1415" s="7"/>
      <c r="BB1415" s="7"/>
      <c r="BC1415" s="7"/>
      <c r="BD1415" s="7"/>
      <c r="BG1415" s="7"/>
      <c r="BH1415" s="7"/>
      <c r="BI1415" s="7"/>
      <c r="BJ1415" s="7"/>
      <c r="BK1415" s="7"/>
      <c r="BL1415" s="7"/>
      <c r="BM1415" s="7"/>
      <c r="BP1415" s="7"/>
      <c r="BQ1415" s="7"/>
      <c r="BR1415" s="7"/>
      <c r="BS1415" s="7"/>
      <c r="BT1415" s="7"/>
      <c r="BU1415" s="7"/>
      <c r="BV1415" s="7"/>
      <c r="BW1415" s="7"/>
    </row>
    <row r="1416" spans="5:75" x14ac:dyDescent="0.2"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AL1416" s="7"/>
      <c r="AQ1416" s="7"/>
      <c r="AR1416" s="7"/>
      <c r="AS1416" s="7"/>
      <c r="AT1416" s="7"/>
      <c r="AU1416" s="7"/>
      <c r="AV1416" s="7"/>
      <c r="AX1416" s="7"/>
      <c r="AY1416" s="7"/>
      <c r="AZ1416" s="7"/>
      <c r="BA1416" s="7"/>
      <c r="BB1416" s="7"/>
      <c r="BC1416" s="7"/>
      <c r="BD1416" s="7"/>
      <c r="BG1416" s="7"/>
      <c r="BH1416" s="7"/>
      <c r="BI1416" s="7"/>
      <c r="BJ1416" s="7"/>
      <c r="BK1416" s="7"/>
      <c r="BL1416" s="7"/>
      <c r="BM1416" s="7"/>
      <c r="BP1416" s="7"/>
      <c r="BQ1416" s="7"/>
      <c r="BR1416" s="7"/>
      <c r="BS1416" s="7"/>
      <c r="BT1416" s="7"/>
      <c r="BU1416" s="7"/>
      <c r="BV1416" s="7"/>
      <c r="BW1416" s="7"/>
    </row>
    <row r="1417" spans="5:75" x14ac:dyDescent="0.2"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AL1417" s="7"/>
      <c r="AQ1417" s="7"/>
      <c r="AR1417" s="7"/>
      <c r="AS1417" s="7"/>
      <c r="AT1417" s="7"/>
      <c r="AU1417" s="7"/>
      <c r="AV1417" s="7"/>
      <c r="AX1417" s="7"/>
      <c r="AY1417" s="7"/>
      <c r="AZ1417" s="7"/>
      <c r="BA1417" s="7"/>
      <c r="BB1417" s="7"/>
      <c r="BC1417" s="7"/>
      <c r="BD1417" s="7"/>
      <c r="BG1417" s="7"/>
      <c r="BH1417" s="7"/>
      <c r="BI1417" s="7"/>
      <c r="BJ1417" s="7"/>
      <c r="BK1417" s="7"/>
      <c r="BL1417" s="7"/>
      <c r="BM1417" s="7"/>
      <c r="BP1417" s="7"/>
      <c r="BQ1417" s="7"/>
      <c r="BR1417" s="7"/>
      <c r="BS1417" s="7"/>
      <c r="BT1417" s="7"/>
      <c r="BU1417" s="7"/>
      <c r="BV1417" s="7"/>
      <c r="BW1417" s="7"/>
    </row>
    <row r="1418" spans="5:75" x14ac:dyDescent="0.2"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AL1418" s="7"/>
      <c r="AQ1418" s="7"/>
      <c r="AR1418" s="7"/>
      <c r="AS1418" s="7"/>
      <c r="AT1418" s="7"/>
      <c r="AU1418" s="7"/>
      <c r="AV1418" s="7"/>
      <c r="AX1418" s="7"/>
      <c r="AY1418" s="7"/>
      <c r="AZ1418" s="7"/>
      <c r="BA1418" s="7"/>
      <c r="BB1418" s="7"/>
      <c r="BC1418" s="7"/>
      <c r="BD1418" s="7"/>
      <c r="BG1418" s="7"/>
      <c r="BH1418" s="7"/>
      <c r="BI1418" s="7"/>
      <c r="BJ1418" s="7"/>
      <c r="BK1418" s="7"/>
      <c r="BL1418" s="7"/>
      <c r="BM1418" s="7"/>
      <c r="BP1418" s="7"/>
      <c r="BQ1418" s="7"/>
      <c r="BR1418" s="7"/>
      <c r="BS1418" s="7"/>
      <c r="BT1418" s="7"/>
      <c r="BU1418" s="7"/>
      <c r="BV1418" s="7"/>
      <c r="BW1418" s="7"/>
    </row>
    <row r="1419" spans="5:75" x14ac:dyDescent="0.2"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AL1419" s="7"/>
      <c r="AQ1419" s="7"/>
      <c r="AR1419" s="7"/>
      <c r="AS1419" s="7"/>
      <c r="AT1419" s="7"/>
      <c r="AU1419" s="7"/>
      <c r="AV1419" s="7"/>
      <c r="AX1419" s="7"/>
      <c r="AY1419" s="7"/>
      <c r="AZ1419" s="7"/>
      <c r="BA1419" s="7"/>
      <c r="BB1419" s="7"/>
      <c r="BC1419" s="7"/>
      <c r="BD1419" s="7"/>
      <c r="BG1419" s="7"/>
      <c r="BH1419" s="7"/>
      <c r="BI1419" s="7"/>
      <c r="BJ1419" s="7"/>
      <c r="BK1419" s="7"/>
      <c r="BL1419" s="7"/>
      <c r="BM1419" s="7"/>
      <c r="BP1419" s="7"/>
      <c r="BQ1419" s="7"/>
      <c r="BR1419" s="7"/>
      <c r="BS1419" s="7"/>
      <c r="BT1419" s="7"/>
      <c r="BU1419" s="7"/>
      <c r="BV1419" s="7"/>
      <c r="BW1419" s="7"/>
    </row>
    <row r="1420" spans="5:75" x14ac:dyDescent="0.2"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AL1420" s="7"/>
      <c r="AQ1420" s="7"/>
      <c r="AR1420" s="7"/>
      <c r="AS1420" s="7"/>
      <c r="AT1420" s="7"/>
      <c r="AU1420" s="7"/>
      <c r="AV1420" s="7"/>
      <c r="AX1420" s="7"/>
      <c r="AY1420" s="7"/>
      <c r="AZ1420" s="7"/>
      <c r="BA1420" s="7"/>
      <c r="BB1420" s="7"/>
      <c r="BC1420" s="7"/>
      <c r="BD1420" s="7"/>
      <c r="BG1420" s="7"/>
      <c r="BH1420" s="7"/>
      <c r="BI1420" s="7"/>
      <c r="BJ1420" s="7"/>
      <c r="BK1420" s="7"/>
      <c r="BL1420" s="7"/>
      <c r="BM1420" s="7"/>
      <c r="BP1420" s="7"/>
      <c r="BQ1420" s="7"/>
      <c r="BR1420" s="7"/>
      <c r="BS1420" s="7"/>
      <c r="BT1420" s="7"/>
      <c r="BU1420" s="7"/>
      <c r="BV1420" s="7"/>
      <c r="BW1420" s="7"/>
    </row>
    <row r="1421" spans="5:75" x14ac:dyDescent="0.2"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AL1421" s="7"/>
      <c r="AQ1421" s="7"/>
      <c r="AR1421" s="7"/>
      <c r="AS1421" s="7"/>
      <c r="AT1421" s="7"/>
      <c r="AU1421" s="7"/>
      <c r="AV1421" s="7"/>
      <c r="AX1421" s="7"/>
      <c r="AY1421" s="7"/>
      <c r="AZ1421" s="7"/>
      <c r="BA1421" s="7"/>
      <c r="BB1421" s="7"/>
      <c r="BC1421" s="7"/>
      <c r="BD1421" s="7"/>
      <c r="BG1421" s="7"/>
      <c r="BH1421" s="7"/>
      <c r="BI1421" s="7"/>
      <c r="BJ1421" s="7"/>
      <c r="BK1421" s="7"/>
      <c r="BL1421" s="7"/>
      <c r="BM1421" s="7"/>
      <c r="BP1421" s="7"/>
      <c r="BQ1421" s="7"/>
      <c r="BR1421" s="7"/>
      <c r="BS1421" s="7"/>
      <c r="BT1421" s="7"/>
      <c r="BU1421" s="7"/>
      <c r="BV1421" s="7"/>
      <c r="BW1421" s="7"/>
    </row>
    <row r="1422" spans="5:75" x14ac:dyDescent="0.2"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AL1422" s="7"/>
      <c r="AQ1422" s="7"/>
      <c r="AR1422" s="7"/>
      <c r="AS1422" s="7"/>
      <c r="AT1422" s="7"/>
      <c r="AU1422" s="7"/>
      <c r="AV1422" s="7"/>
      <c r="AX1422" s="7"/>
      <c r="AY1422" s="7"/>
      <c r="AZ1422" s="7"/>
      <c r="BA1422" s="7"/>
      <c r="BB1422" s="7"/>
      <c r="BC1422" s="7"/>
      <c r="BD1422" s="7"/>
      <c r="BG1422" s="7"/>
      <c r="BH1422" s="7"/>
      <c r="BI1422" s="7"/>
      <c r="BJ1422" s="7"/>
      <c r="BK1422" s="7"/>
      <c r="BL1422" s="7"/>
      <c r="BM1422" s="7"/>
      <c r="BP1422" s="7"/>
      <c r="BQ1422" s="7"/>
      <c r="BR1422" s="7"/>
      <c r="BS1422" s="7"/>
      <c r="BT1422" s="7"/>
      <c r="BU1422" s="7"/>
      <c r="BV1422" s="7"/>
      <c r="BW1422" s="7"/>
    </row>
    <row r="1423" spans="5:75" x14ac:dyDescent="0.2"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AL1423" s="7"/>
      <c r="AQ1423" s="7"/>
      <c r="AR1423" s="7"/>
      <c r="AS1423" s="7"/>
      <c r="AT1423" s="7"/>
      <c r="AU1423" s="7"/>
      <c r="AV1423" s="7"/>
      <c r="AX1423" s="7"/>
      <c r="AY1423" s="7"/>
      <c r="AZ1423" s="7"/>
      <c r="BA1423" s="7"/>
      <c r="BB1423" s="7"/>
      <c r="BC1423" s="7"/>
      <c r="BD1423" s="7"/>
      <c r="BG1423" s="7"/>
      <c r="BH1423" s="7"/>
      <c r="BI1423" s="7"/>
      <c r="BJ1423" s="7"/>
      <c r="BK1423" s="7"/>
      <c r="BL1423" s="7"/>
      <c r="BM1423" s="7"/>
      <c r="BP1423" s="7"/>
      <c r="BQ1423" s="7"/>
      <c r="BR1423" s="7"/>
      <c r="BS1423" s="7"/>
      <c r="BT1423" s="7"/>
      <c r="BU1423" s="7"/>
      <c r="BV1423" s="7"/>
      <c r="BW1423" s="7"/>
    </row>
    <row r="1424" spans="5:75" x14ac:dyDescent="0.2"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AL1424" s="7"/>
      <c r="AQ1424" s="7"/>
      <c r="AR1424" s="7"/>
      <c r="AS1424" s="7"/>
      <c r="AT1424" s="7"/>
      <c r="AU1424" s="7"/>
      <c r="AV1424" s="7"/>
      <c r="AX1424" s="7"/>
      <c r="AY1424" s="7"/>
      <c r="AZ1424" s="7"/>
      <c r="BA1424" s="7"/>
      <c r="BB1424" s="7"/>
      <c r="BC1424" s="7"/>
      <c r="BD1424" s="7"/>
      <c r="BG1424" s="7"/>
      <c r="BH1424" s="7"/>
      <c r="BI1424" s="7"/>
      <c r="BJ1424" s="7"/>
      <c r="BK1424" s="7"/>
      <c r="BL1424" s="7"/>
      <c r="BM1424" s="7"/>
      <c r="BP1424" s="7"/>
      <c r="BQ1424" s="7"/>
      <c r="BR1424" s="7"/>
      <c r="BS1424" s="7"/>
      <c r="BT1424" s="7"/>
      <c r="BU1424" s="7"/>
      <c r="BV1424" s="7"/>
      <c r="BW1424" s="7"/>
    </row>
    <row r="1425" spans="5:75" x14ac:dyDescent="0.2"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AL1425" s="7"/>
      <c r="AQ1425" s="7"/>
      <c r="AR1425" s="7"/>
      <c r="AS1425" s="7"/>
      <c r="AT1425" s="7"/>
      <c r="AU1425" s="7"/>
      <c r="AV1425" s="7"/>
      <c r="AX1425" s="7"/>
      <c r="AY1425" s="7"/>
      <c r="AZ1425" s="7"/>
      <c r="BA1425" s="7"/>
      <c r="BB1425" s="7"/>
      <c r="BC1425" s="7"/>
      <c r="BD1425" s="7"/>
      <c r="BG1425" s="7"/>
      <c r="BH1425" s="7"/>
      <c r="BI1425" s="7"/>
      <c r="BJ1425" s="7"/>
      <c r="BK1425" s="7"/>
      <c r="BL1425" s="7"/>
      <c r="BM1425" s="7"/>
      <c r="BP1425" s="7"/>
      <c r="BQ1425" s="7"/>
      <c r="BR1425" s="7"/>
      <c r="BS1425" s="7"/>
      <c r="BT1425" s="7"/>
      <c r="BU1425" s="7"/>
      <c r="BV1425" s="7"/>
      <c r="BW1425" s="7"/>
    </row>
    <row r="1426" spans="5:75" x14ac:dyDescent="0.2"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AL1426" s="7"/>
      <c r="AQ1426" s="7"/>
      <c r="AR1426" s="7"/>
      <c r="AS1426" s="7"/>
      <c r="AT1426" s="7"/>
      <c r="AU1426" s="7"/>
      <c r="AV1426" s="7"/>
      <c r="AX1426" s="7"/>
      <c r="AY1426" s="7"/>
      <c r="AZ1426" s="7"/>
      <c r="BA1426" s="7"/>
      <c r="BB1426" s="7"/>
      <c r="BC1426" s="7"/>
      <c r="BD1426" s="7"/>
      <c r="BG1426" s="7"/>
      <c r="BH1426" s="7"/>
      <c r="BI1426" s="7"/>
      <c r="BJ1426" s="7"/>
      <c r="BK1426" s="7"/>
      <c r="BL1426" s="7"/>
      <c r="BM1426" s="7"/>
      <c r="BP1426" s="7"/>
      <c r="BQ1426" s="7"/>
      <c r="BR1426" s="7"/>
      <c r="BS1426" s="7"/>
      <c r="BT1426" s="7"/>
      <c r="BU1426" s="7"/>
      <c r="BV1426" s="7"/>
      <c r="BW1426" s="7"/>
    </row>
    <row r="1427" spans="5:75" x14ac:dyDescent="0.2"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AL1427" s="7"/>
      <c r="AQ1427" s="7"/>
      <c r="AR1427" s="7"/>
      <c r="AS1427" s="7"/>
      <c r="AT1427" s="7"/>
      <c r="AU1427" s="7"/>
      <c r="AV1427" s="7"/>
      <c r="AX1427" s="7"/>
      <c r="AY1427" s="7"/>
      <c r="AZ1427" s="7"/>
      <c r="BA1427" s="7"/>
      <c r="BB1427" s="7"/>
      <c r="BC1427" s="7"/>
      <c r="BD1427" s="7"/>
      <c r="BG1427" s="7"/>
      <c r="BH1427" s="7"/>
      <c r="BI1427" s="7"/>
      <c r="BJ1427" s="7"/>
      <c r="BK1427" s="7"/>
      <c r="BL1427" s="7"/>
      <c r="BM1427" s="7"/>
      <c r="BP1427" s="7"/>
      <c r="BQ1427" s="7"/>
      <c r="BR1427" s="7"/>
      <c r="BS1427" s="7"/>
      <c r="BT1427" s="7"/>
      <c r="BU1427" s="7"/>
      <c r="BV1427" s="7"/>
      <c r="BW1427" s="7"/>
    </row>
    <row r="1428" spans="5:75" x14ac:dyDescent="0.2"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AL1428" s="7"/>
      <c r="AQ1428" s="7"/>
      <c r="AR1428" s="7"/>
      <c r="AS1428" s="7"/>
      <c r="AT1428" s="7"/>
      <c r="AU1428" s="7"/>
      <c r="AV1428" s="7"/>
      <c r="AX1428" s="7"/>
      <c r="AY1428" s="7"/>
      <c r="AZ1428" s="7"/>
      <c r="BA1428" s="7"/>
      <c r="BB1428" s="7"/>
      <c r="BC1428" s="7"/>
      <c r="BD1428" s="7"/>
      <c r="BG1428" s="7"/>
      <c r="BH1428" s="7"/>
      <c r="BI1428" s="7"/>
      <c r="BJ1428" s="7"/>
      <c r="BK1428" s="7"/>
      <c r="BL1428" s="7"/>
      <c r="BM1428" s="7"/>
      <c r="BP1428" s="7"/>
      <c r="BQ1428" s="7"/>
      <c r="BR1428" s="7"/>
      <c r="BS1428" s="7"/>
      <c r="BT1428" s="7"/>
      <c r="BU1428" s="7"/>
      <c r="BV1428" s="7"/>
      <c r="BW1428" s="7"/>
    </row>
    <row r="1429" spans="5:75" x14ac:dyDescent="0.2"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AL1429" s="7"/>
      <c r="AQ1429" s="7"/>
      <c r="AR1429" s="7"/>
      <c r="AS1429" s="7"/>
      <c r="AT1429" s="7"/>
      <c r="AU1429" s="7"/>
      <c r="AV1429" s="7"/>
      <c r="AX1429" s="7"/>
      <c r="AY1429" s="7"/>
      <c r="AZ1429" s="7"/>
      <c r="BA1429" s="7"/>
      <c r="BB1429" s="7"/>
      <c r="BC1429" s="7"/>
      <c r="BD1429" s="7"/>
      <c r="BG1429" s="7"/>
      <c r="BH1429" s="7"/>
      <c r="BI1429" s="7"/>
      <c r="BJ1429" s="7"/>
      <c r="BK1429" s="7"/>
      <c r="BL1429" s="7"/>
      <c r="BM1429" s="7"/>
      <c r="BP1429" s="7"/>
      <c r="BQ1429" s="7"/>
      <c r="BR1429" s="7"/>
      <c r="BS1429" s="7"/>
      <c r="BT1429" s="7"/>
      <c r="BU1429" s="7"/>
      <c r="BV1429" s="7"/>
      <c r="BW1429" s="7"/>
    </row>
    <row r="1430" spans="5:75" x14ac:dyDescent="0.2"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AL1430" s="7"/>
      <c r="AQ1430" s="7"/>
      <c r="AR1430" s="7"/>
      <c r="AS1430" s="7"/>
      <c r="AT1430" s="7"/>
      <c r="AU1430" s="7"/>
      <c r="AV1430" s="7"/>
      <c r="AX1430" s="7"/>
      <c r="AY1430" s="7"/>
      <c r="AZ1430" s="7"/>
      <c r="BA1430" s="7"/>
      <c r="BB1430" s="7"/>
      <c r="BC1430" s="7"/>
      <c r="BD1430" s="7"/>
      <c r="BG1430" s="7"/>
      <c r="BH1430" s="7"/>
      <c r="BI1430" s="7"/>
      <c r="BJ1430" s="7"/>
      <c r="BK1430" s="7"/>
      <c r="BL1430" s="7"/>
      <c r="BM1430" s="7"/>
      <c r="BP1430" s="7"/>
      <c r="BQ1430" s="7"/>
      <c r="BR1430" s="7"/>
      <c r="BS1430" s="7"/>
      <c r="BT1430" s="7"/>
      <c r="BU1430" s="7"/>
      <c r="BV1430" s="7"/>
      <c r="BW1430" s="7"/>
    </row>
    <row r="1431" spans="5:75" x14ac:dyDescent="0.2"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AL1431" s="7"/>
      <c r="AQ1431" s="7"/>
      <c r="AR1431" s="7"/>
      <c r="AS1431" s="7"/>
      <c r="AT1431" s="7"/>
      <c r="AU1431" s="7"/>
      <c r="AV1431" s="7"/>
      <c r="AX1431" s="7"/>
      <c r="AY1431" s="7"/>
      <c r="AZ1431" s="7"/>
      <c r="BA1431" s="7"/>
      <c r="BB1431" s="7"/>
      <c r="BC1431" s="7"/>
      <c r="BD1431" s="7"/>
      <c r="BG1431" s="7"/>
      <c r="BH1431" s="7"/>
      <c r="BI1431" s="7"/>
      <c r="BJ1431" s="7"/>
      <c r="BK1431" s="7"/>
      <c r="BL1431" s="7"/>
      <c r="BM1431" s="7"/>
      <c r="BP1431" s="7"/>
      <c r="BQ1431" s="7"/>
      <c r="BR1431" s="7"/>
      <c r="BS1431" s="7"/>
      <c r="BT1431" s="7"/>
      <c r="BU1431" s="7"/>
      <c r="BV1431" s="7"/>
      <c r="BW1431" s="7"/>
    </row>
    <row r="1432" spans="5:75" x14ac:dyDescent="0.2"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AL1432" s="7"/>
      <c r="AQ1432" s="7"/>
      <c r="AR1432" s="7"/>
      <c r="AS1432" s="7"/>
      <c r="AT1432" s="7"/>
      <c r="AU1432" s="7"/>
      <c r="AV1432" s="7"/>
      <c r="AX1432" s="7"/>
      <c r="AY1432" s="7"/>
      <c r="AZ1432" s="7"/>
      <c r="BA1432" s="7"/>
      <c r="BB1432" s="7"/>
      <c r="BC1432" s="7"/>
      <c r="BD1432" s="7"/>
      <c r="BG1432" s="7"/>
      <c r="BH1432" s="7"/>
      <c r="BI1432" s="7"/>
      <c r="BJ1432" s="7"/>
      <c r="BK1432" s="7"/>
      <c r="BL1432" s="7"/>
      <c r="BM1432" s="7"/>
      <c r="BP1432" s="7"/>
      <c r="BQ1432" s="7"/>
      <c r="BR1432" s="7"/>
      <c r="BS1432" s="7"/>
      <c r="BT1432" s="7"/>
      <c r="BU1432" s="7"/>
      <c r="BV1432" s="7"/>
      <c r="BW1432" s="7"/>
    </row>
    <row r="1433" spans="5:75" x14ac:dyDescent="0.2"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AL1433" s="7"/>
      <c r="AQ1433" s="7"/>
      <c r="AR1433" s="7"/>
      <c r="AS1433" s="7"/>
      <c r="AT1433" s="7"/>
      <c r="AU1433" s="7"/>
      <c r="AV1433" s="7"/>
      <c r="AX1433" s="7"/>
      <c r="AY1433" s="7"/>
      <c r="AZ1433" s="7"/>
      <c r="BA1433" s="7"/>
      <c r="BB1433" s="7"/>
      <c r="BC1433" s="7"/>
      <c r="BD1433" s="7"/>
      <c r="BG1433" s="7"/>
      <c r="BH1433" s="7"/>
      <c r="BI1433" s="7"/>
      <c r="BJ1433" s="7"/>
      <c r="BK1433" s="7"/>
      <c r="BL1433" s="7"/>
      <c r="BM1433" s="7"/>
      <c r="BP1433" s="7"/>
      <c r="BQ1433" s="7"/>
      <c r="BR1433" s="7"/>
      <c r="BS1433" s="7"/>
      <c r="BT1433" s="7"/>
      <c r="BU1433" s="7"/>
      <c r="BV1433" s="7"/>
      <c r="BW1433" s="7"/>
    </row>
    <row r="1434" spans="5:75" x14ac:dyDescent="0.2"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AL1434" s="7"/>
      <c r="AQ1434" s="7"/>
      <c r="AR1434" s="7"/>
      <c r="AS1434" s="7"/>
      <c r="AT1434" s="7"/>
      <c r="AU1434" s="7"/>
      <c r="AV1434" s="7"/>
      <c r="AX1434" s="7"/>
      <c r="AY1434" s="7"/>
      <c r="AZ1434" s="7"/>
      <c r="BA1434" s="7"/>
      <c r="BB1434" s="7"/>
      <c r="BC1434" s="7"/>
      <c r="BD1434" s="7"/>
      <c r="BG1434" s="7"/>
      <c r="BH1434" s="7"/>
      <c r="BI1434" s="7"/>
      <c r="BJ1434" s="7"/>
      <c r="BK1434" s="7"/>
      <c r="BL1434" s="7"/>
      <c r="BM1434" s="7"/>
      <c r="BP1434" s="7"/>
      <c r="BQ1434" s="7"/>
      <c r="BR1434" s="7"/>
      <c r="BS1434" s="7"/>
      <c r="BT1434" s="7"/>
      <c r="BU1434" s="7"/>
      <c r="BV1434" s="7"/>
      <c r="BW1434" s="7"/>
    </row>
    <row r="1435" spans="5:75" x14ac:dyDescent="0.2"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AL1435" s="7"/>
      <c r="AQ1435" s="7"/>
      <c r="AR1435" s="7"/>
      <c r="AS1435" s="7"/>
      <c r="AT1435" s="7"/>
      <c r="AU1435" s="7"/>
      <c r="AV1435" s="7"/>
      <c r="AX1435" s="7"/>
      <c r="AY1435" s="7"/>
      <c r="AZ1435" s="7"/>
      <c r="BA1435" s="7"/>
      <c r="BB1435" s="7"/>
      <c r="BC1435" s="7"/>
      <c r="BD1435" s="7"/>
      <c r="BG1435" s="7"/>
      <c r="BH1435" s="7"/>
      <c r="BI1435" s="7"/>
      <c r="BJ1435" s="7"/>
      <c r="BK1435" s="7"/>
      <c r="BL1435" s="7"/>
      <c r="BM1435" s="7"/>
      <c r="BP1435" s="7"/>
      <c r="BQ1435" s="7"/>
      <c r="BR1435" s="7"/>
      <c r="BS1435" s="7"/>
      <c r="BT1435" s="7"/>
      <c r="BU1435" s="7"/>
      <c r="BV1435" s="7"/>
      <c r="BW1435" s="7"/>
    </row>
    <row r="1436" spans="5:75" x14ac:dyDescent="0.2"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AL1436" s="7"/>
      <c r="AQ1436" s="7"/>
      <c r="AR1436" s="7"/>
      <c r="AS1436" s="7"/>
      <c r="AT1436" s="7"/>
      <c r="AU1436" s="7"/>
      <c r="AV1436" s="7"/>
      <c r="AX1436" s="7"/>
      <c r="AY1436" s="7"/>
      <c r="AZ1436" s="7"/>
      <c r="BA1436" s="7"/>
      <c r="BB1436" s="7"/>
      <c r="BC1436" s="7"/>
      <c r="BD1436" s="7"/>
      <c r="BG1436" s="7"/>
      <c r="BH1436" s="7"/>
      <c r="BI1436" s="7"/>
      <c r="BJ1436" s="7"/>
      <c r="BK1436" s="7"/>
      <c r="BL1436" s="7"/>
      <c r="BM1436" s="7"/>
      <c r="BP1436" s="7"/>
      <c r="BQ1436" s="7"/>
      <c r="BR1436" s="7"/>
      <c r="BS1436" s="7"/>
      <c r="BT1436" s="7"/>
      <c r="BU1436" s="7"/>
      <c r="BV1436" s="7"/>
      <c r="BW1436" s="7"/>
    </row>
    <row r="1437" spans="5:75" x14ac:dyDescent="0.2"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AL1437" s="7"/>
      <c r="AQ1437" s="7"/>
      <c r="AR1437" s="7"/>
      <c r="AS1437" s="7"/>
      <c r="AT1437" s="7"/>
      <c r="AU1437" s="7"/>
      <c r="AV1437" s="7"/>
      <c r="AX1437" s="7"/>
      <c r="AY1437" s="7"/>
      <c r="AZ1437" s="7"/>
      <c r="BA1437" s="7"/>
      <c r="BB1437" s="7"/>
      <c r="BC1437" s="7"/>
      <c r="BD1437" s="7"/>
      <c r="BG1437" s="7"/>
      <c r="BH1437" s="7"/>
      <c r="BI1437" s="7"/>
      <c r="BJ1437" s="7"/>
      <c r="BK1437" s="7"/>
      <c r="BL1437" s="7"/>
      <c r="BM1437" s="7"/>
      <c r="BP1437" s="7"/>
      <c r="BQ1437" s="7"/>
      <c r="BR1437" s="7"/>
      <c r="BS1437" s="7"/>
      <c r="BT1437" s="7"/>
      <c r="BU1437" s="7"/>
      <c r="BV1437" s="7"/>
      <c r="BW1437" s="7"/>
    </row>
    <row r="1438" spans="5:75" x14ac:dyDescent="0.2"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AL1438" s="7"/>
      <c r="AQ1438" s="7"/>
      <c r="AR1438" s="7"/>
      <c r="AS1438" s="7"/>
      <c r="AT1438" s="7"/>
      <c r="AU1438" s="7"/>
      <c r="AV1438" s="7"/>
      <c r="AX1438" s="7"/>
      <c r="AY1438" s="7"/>
      <c r="AZ1438" s="7"/>
      <c r="BA1438" s="7"/>
      <c r="BB1438" s="7"/>
      <c r="BC1438" s="7"/>
      <c r="BD1438" s="7"/>
      <c r="BG1438" s="7"/>
      <c r="BH1438" s="7"/>
      <c r="BI1438" s="7"/>
      <c r="BJ1438" s="7"/>
      <c r="BK1438" s="7"/>
      <c r="BL1438" s="7"/>
      <c r="BM1438" s="7"/>
      <c r="BP1438" s="7"/>
      <c r="BQ1438" s="7"/>
      <c r="BR1438" s="7"/>
      <c r="BS1438" s="7"/>
      <c r="BT1438" s="7"/>
      <c r="BU1438" s="7"/>
      <c r="BV1438" s="7"/>
      <c r="BW1438" s="7"/>
    </row>
    <row r="1439" spans="5:75" x14ac:dyDescent="0.2"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AL1439" s="7"/>
      <c r="AQ1439" s="7"/>
      <c r="AR1439" s="7"/>
      <c r="AS1439" s="7"/>
      <c r="AT1439" s="7"/>
      <c r="AU1439" s="7"/>
      <c r="AV1439" s="7"/>
      <c r="AX1439" s="7"/>
      <c r="AY1439" s="7"/>
      <c r="AZ1439" s="7"/>
      <c r="BA1439" s="7"/>
      <c r="BB1439" s="7"/>
      <c r="BC1439" s="7"/>
      <c r="BD1439" s="7"/>
      <c r="BG1439" s="7"/>
      <c r="BH1439" s="7"/>
      <c r="BI1439" s="7"/>
      <c r="BJ1439" s="7"/>
      <c r="BK1439" s="7"/>
      <c r="BL1439" s="7"/>
      <c r="BM1439" s="7"/>
      <c r="BP1439" s="7"/>
      <c r="BQ1439" s="7"/>
      <c r="BR1439" s="7"/>
      <c r="BS1439" s="7"/>
      <c r="BT1439" s="7"/>
      <c r="BU1439" s="7"/>
      <c r="BV1439" s="7"/>
      <c r="BW1439" s="7"/>
    </row>
    <row r="1440" spans="5:75" x14ac:dyDescent="0.2"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AL1440" s="7"/>
      <c r="AQ1440" s="7"/>
      <c r="AR1440" s="7"/>
      <c r="AS1440" s="7"/>
      <c r="AT1440" s="7"/>
      <c r="AU1440" s="7"/>
      <c r="AV1440" s="7"/>
      <c r="AX1440" s="7"/>
      <c r="AY1440" s="7"/>
      <c r="AZ1440" s="7"/>
      <c r="BA1440" s="7"/>
      <c r="BB1440" s="7"/>
      <c r="BC1440" s="7"/>
      <c r="BD1440" s="7"/>
      <c r="BG1440" s="7"/>
      <c r="BH1440" s="7"/>
      <c r="BI1440" s="7"/>
      <c r="BJ1440" s="7"/>
      <c r="BK1440" s="7"/>
      <c r="BL1440" s="7"/>
      <c r="BM1440" s="7"/>
      <c r="BP1440" s="7"/>
      <c r="BQ1440" s="7"/>
      <c r="BR1440" s="7"/>
      <c r="BS1440" s="7"/>
      <c r="BT1440" s="7"/>
      <c r="BU1440" s="7"/>
      <c r="BV1440" s="7"/>
      <c r="BW1440" s="7"/>
    </row>
    <row r="1441" spans="5:75" x14ac:dyDescent="0.2"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AL1441" s="7"/>
      <c r="AQ1441" s="7"/>
      <c r="AR1441" s="7"/>
      <c r="AS1441" s="7"/>
      <c r="AT1441" s="7"/>
      <c r="AU1441" s="7"/>
      <c r="AV1441" s="7"/>
      <c r="AX1441" s="7"/>
      <c r="AY1441" s="7"/>
      <c r="AZ1441" s="7"/>
      <c r="BA1441" s="7"/>
      <c r="BB1441" s="7"/>
      <c r="BC1441" s="7"/>
      <c r="BD1441" s="7"/>
      <c r="BG1441" s="7"/>
      <c r="BH1441" s="7"/>
      <c r="BI1441" s="7"/>
      <c r="BJ1441" s="7"/>
      <c r="BK1441" s="7"/>
      <c r="BL1441" s="7"/>
      <c r="BM1441" s="7"/>
      <c r="BP1441" s="7"/>
      <c r="BQ1441" s="7"/>
      <c r="BR1441" s="7"/>
      <c r="BS1441" s="7"/>
      <c r="BT1441" s="7"/>
      <c r="BU1441" s="7"/>
      <c r="BV1441" s="7"/>
      <c r="BW1441" s="7"/>
    </row>
    <row r="1442" spans="5:75" x14ac:dyDescent="0.2"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AL1442" s="7"/>
      <c r="AQ1442" s="7"/>
      <c r="AR1442" s="7"/>
      <c r="AS1442" s="7"/>
      <c r="AT1442" s="7"/>
      <c r="AU1442" s="7"/>
      <c r="AV1442" s="7"/>
      <c r="AX1442" s="7"/>
      <c r="AY1442" s="7"/>
      <c r="AZ1442" s="7"/>
      <c r="BA1442" s="7"/>
      <c r="BB1442" s="7"/>
      <c r="BC1442" s="7"/>
      <c r="BD1442" s="7"/>
      <c r="BG1442" s="7"/>
      <c r="BH1442" s="7"/>
      <c r="BI1442" s="7"/>
      <c r="BJ1442" s="7"/>
      <c r="BK1442" s="7"/>
      <c r="BL1442" s="7"/>
      <c r="BM1442" s="7"/>
      <c r="BP1442" s="7"/>
      <c r="BQ1442" s="7"/>
      <c r="BR1442" s="7"/>
      <c r="BS1442" s="7"/>
      <c r="BT1442" s="7"/>
      <c r="BU1442" s="7"/>
      <c r="BV1442" s="7"/>
      <c r="BW1442" s="7"/>
    </row>
    <row r="1443" spans="5:75" x14ac:dyDescent="0.2"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AL1443" s="7"/>
      <c r="AQ1443" s="7"/>
      <c r="AR1443" s="7"/>
      <c r="AS1443" s="7"/>
      <c r="AT1443" s="7"/>
      <c r="AU1443" s="7"/>
      <c r="AV1443" s="7"/>
      <c r="AX1443" s="7"/>
      <c r="AY1443" s="7"/>
      <c r="AZ1443" s="7"/>
      <c r="BA1443" s="7"/>
      <c r="BB1443" s="7"/>
      <c r="BC1443" s="7"/>
      <c r="BD1443" s="7"/>
      <c r="BG1443" s="7"/>
      <c r="BH1443" s="7"/>
      <c r="BI1443" s="7"/>
      <c r="BJ1443" s="7"/>
      <c r="BK1443" s="7"/>
      <c r="BL1443" s="7"/>
      <c r="BM1443" s="7"/>
      <c r="BP1443" s="7"/>
      <c r="BQ1443" s="7"/>
      <c r="BR1443" s="7"/>
      <c r="BS1443" s="7"/>
      <c r="BT1443" s="7"/>
      <c r="BU1443" s="7"/>
      <c r="BV1443" s="7"/>
      <c r="BW1443" s="7"/>
    </row>
    <row r="1444" spans="5:75" x14ac:dyDescent="0.2"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AL1444" s="7"/>
      <c r="AQ1444" s="7"/>
      <c r="AR1444" s="7"/>
      <c r="AS1444" s="7"/>
      <c r="AT1444" s="7"/>
      <c r="AU1444" s="7"/>
      <c r="AV1444" s="7"/>
      <c r="AX1444" s="7"/>
      <c r="AY1444" s="7"/>
      <c r="AZ1444" s="7"/>
      <c r="BA1444" s="7"/>
      <c r="BB1444" s="7"/>
      <c r="BC1444" s="7"/>
      <c r="BD1444" s="7"/>
      <c r="BG1444" s="7"/>
      <c r="BH1444" s="7"/>
      <c r="BI1444" s="7"/>
      <c r="BJ1444" s="7"/>
      <c r="BK1444" s="7"/>
      <c r="BL1444" s="7"/>
      <c r="BM1444" s="7"/>
      <c r="BP1444" s="7"/>
      <c r="BQ1444" s="7"/>
      <c r="BR1444" s="7"/>
      <c r="BS1444" s="7"/>
      <c r="BT1444" s="7"/>
      <c r="BU1444" s="7"/>
      <c r="BV1444" s="7"/>
      <c r="BW1444" s="7"/>
    </row>
    <row r="1445" spans="5:75" x14ac:dyDescent="0.2"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AL1445" s="7"/>
      <c r="AQ1445" s="7"/>
      <c r="AR1445" s="7"/>
      <c r="AS1445" s="7"/>
      <c r="AT1445" s="7"/>
      <c r="AU1445" s="7"/>
      <c r="AV1445" s="7"/>
      <c r="AX1445" s="7"/>
      <c r="AY1445" s="7"/>
      <c r="AZ1445" s="7"/>
      <c r="BA1445" s="7"/>
      <c r="BB1445" s="7"/>
      <c r="BC1445" s="7"/>
      <c r="BD1445" s="7"/>
      <c r="BG1445" s="7"/>
      <c r="BH1445" s="7"/>
      <c r="BI1445" s="7"/>
      <c r="BJ1445" s="7"/>
      <c r="BK1445" s="7"/>
      <c r="BL1445" s="7"/>
      <c r="BM1445" s="7"/>
      <c r="BP1445" s="7"/>
      <c r="BQ1445" s="7"/>
      <c r="BR1445" s="7"/>
      <c r="BS1445" s="7"/>
      <c r="BT1445" s="7"/>
      <c r="BU1445" s="7"/>
      <c r="BV1445" s="7"/>
      <c r="BW1445" s="7"/>
    </row>
    <row r="1446" spans="5:75" x14ac:dyDescent="0.2"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AL1446" s="7"/>
      <c r="AQ1446" s="7"/>
      <c r="AR1446" s="7"/>
      <c r="AS1446" s="7"/>
      <c r="AT1446" s="7"/>
      <c r="AU1446" s="7"/>
      <c r="AV1446" s="7"/>
      <c r="AX1446" s="7"/>
      <c r="AY1446" s="7"/>
      <c r="AZ1446" s="7"/>
      <c r="BA1446" s="7"/>
      <c r="BB1446" s="7"/>
      <c r="BC1446" s="7"/>
      <c r="BD1446" s="7"/>
      <c r="BG1446" s="7"/>
      <c r="BH1446" s="7"/>
      <c r="BI1446" s="7"/>
      <c r="BJ1446" s="7"/>
      <c r="BK1446" s="7"/>
      <c r="BL1446" s="7"/>
      <c r="BM1446" s="7"/>
      <c r="BP1446" s="7"/>
      <c r="BQ1446" s="7"/>
      <c r="BR1446" s="7"/>
      <c r="BS1446" s="7"/>
      <c r="BT1446" s="7"/>
      <c r="BU1446" s="7"/>
      <c r="BV1446" s="7"/>
      <c r="BW1446" s="7"/>
    </row>
    <row r="1447" spans="5:75" x14ac:dyDescent="0.2"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AL1447" s="7"/>
      <c r="AQ1447" s="7"/>
      <c r="AR1447" s="7"/>
      <c r="AS1447" s="7"/>
      <c r="AT1447" s="7"/>
      <c r="AU1447" s="7"/>
      <c r="AV1447" s="7"/>
      <c r="AX1447" s="7"/>
      <c r="AY1447" s="7"/>
      <c r="AZ1447" s="7"/>
      <c r="BA1447" s="7"/>
      <c r="BB1447" s="7"/>
      <c r="BC1447" s="7"/>
      <c r="BD1447" s="7"/>
      <c r="BG1447" s="7"/>
      <c r="BH1447" s="7"/>
      <c r="BI1447" s="7"/>
      <c r="BJ1447" s="7"/>
      <c r="BK1447" s="7"/>
      <c r="BL1447" s="7"/>
      <c r="BM1447" s="7"/>
      <c r="BP1447" s="7"/>
      <c r="BQ1447" s="7"/>
      <c r="BR1447" s="7"/>
      <c r="BS1447" s="7"/>
      <c r="BT1447" s="7"/>
      <c r="BU1447" s="7"/>
      <c r="BV1447" s="7"/>
      <c r="BW1447" s="7"/>
    </row>
    <row r="1448" spans="5:75" x14ac:dyDescent="0.2"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AL1448" s="7"/>
      <c r="AQ1448" s="7"/>
      <c r="AR1448" s="7"/>
      <c r="AS1448" s="7"/>
      <c r="AT1448" s="7"/>
      <c r="AU1448" s="7"/>
      <c r="AV1448" s="7"/>
      <c r="AX1448" s="7"/>
      <c r="AY1448" s="7"/>
      <c r="AZ1448" s="7"/>
      <c r="BA1448" s="7"/>
      <c r="BB1448" s="7"/>
      <c r="BC1448" s="7"/>
      <c r="BD1448" s="7"/>
      <c r="BG1448" s="7"/>
      <c r="BH1448" s="7"/>
      <c r="BI1448" s="7"/>
      <c r="BJ1448" s="7"/>
      <c r="BK1448" s="7"/>
      <c r="BL1448" s="7"/>
      <c r="BM1448" s="7"/>
      <c r="BP1448" s="7"/>
      <c r="BQ1448" s="7"/>
      <c r="BR1448" s="7"/>
      <c r="BS1448" s="7"/>
      <c r="BT1448" s="7"/>
      <c r="BU1448" s="7"/>
      <c r="BV1448" s="7"/>
      <c r="BW1448" s="7"/>
    </row>
    <row r="1449" spans="5:75" x14ac:dyDescent="0.2"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AL1449" s="7"/>
      <c r="AQ1449" s="7"/>
      <c r="AR1449" s="7"/>
      <c r="AS1449" s="7"/>
      <c r="AT1449" s="7"/>
      <c r="AU1449" s="7"/>
      <c r="AV1449" s="7"/>
      <c r="AX1449" s="7"/>
      <c r="AY1449" s="7"/>
      <c r="AZ1449" s="7"/>
      <c r="BA1449" s="7"/>
      <c r="BB1449" s="7"/>
      <c r="BC1449" s="7"/>
      <c r="BD1449" s="7"/>
      <c r="BG1449" s="7"/>
      <c r="BH1449" s="7"/>
      <c r="BI1449" s="7"/>
      <c r="BJ1449" s="7"/>
      <c r="BK1449" s="7"/>
      <c r="BL1449" s="7"/>
      <c r="BM1449" s="7"/>
      <c r="BP1449" s="7"/>
      <c r="BQ1449" s="7"/>
      <c r="BR1449" s="7"/>
      <c r="BS1449" s="7"/>
      <c r="BT1449" s="7"/>
      <c r="BU1449" s="7"/>
      <c r="BV1449" s="7"/>
      <c r="BW1449" s="7"/>
    </row>
    <row r="1450" spans="5:75" x14ac:dyDescent="0.2"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AL1450" s="7"/>
      <c r="AQ1450" s="7"/>
      <c r="AR1450" s="7"/>
      <c r="AS1450" s="7"/>
      <c r="AT1450" s="7"/>
      <c r="AU1450" s="7"/>
      <c r="AV1450" s="7"/>
      <c r="AX1450" s="7"/>
      <c r="AY1450" s="7"/>
      <c r="AZ1450" s="7"/>
      <c r="BA1450" s="7"/>
      <c r="BB1450" s="7"/>
      <c r="BC1450" s="7"/>
      <c r="BD1450" s="7"/>
      <c r="BG1450" s="7"/>
      <c r="BH1450" s="7"/>
      <c r="BI1450" s="7"/>
      <c r="BJ1450" s="7"/>
      <c r="BK1450" s="7"/>
      <c r="BL1450" s="7"/>
      <c r="BM1450" s="7"/>
      <c r="BP1450" s="7"/>
      <c r="BQ1450" s="7"/>
      <c r="BR1450" s="7"/>
      <c r="BS1450" s="7"/>
      <c r="BT1450" s="7"/>
      <c r="BU1450" s="7"/>
      <c r="BV1450" s="7"/>
      <c r="BW1450" s="7"/>
    </row>
    <row r="1451" spans="5:75" x14ac:dyDescent="0.2"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AL1451" s="7"/>
      <c r="AQ1451" s="7"/>
      <c r="AR1451" s="7"/>
      <c r="AS1451" s="7"/>
      <c r="AT1451" s="7"/>
      <c r="AU1451" s="7"/>
      <c r="AV1451" s="7"/>
      <c r="AX1451" s="7"/>
      <c r="AY1451" s="7"/>
      <c r="AZ1451" s="7"/>
      <c r="BA1451" s="7"/>
      <c r="BB1451" s="7"/>
      <c r="BC1451" s="7"/>
      <c r="BD1451" s="7"/>
      <c r="BG1451" s="7"/>
      <c r="BH1451" s="7"/>
      <c r="BI1451" s="7"/>
      <c r="BJ1451" s="7"/>
      <c r="BK1451" s="7"/>
      <c r="BL1451" s="7"/>
      <c r="BM1451" s="7"/>
      <c r="BP1451" s="7"/>
      <c r="BQ1451" s="7"/>
      <c r="BR1451" s="7"/>
      <c r="BS1451" s="7"/>
      <c r="BT1451" s="7"/>
      <c r="BU1451" s="7"/>
      <c r="BV1451" s="7"/>
      <c r="BW1451" s="7"/>
    </row>
    <row r="1452" spans="5:75" x14ac:dyDescent="0.2"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AL1452" s="7"/>
      <c r="AQ1452" s="7"/>
      <c r="AR1452" s="7"/>
      <c r="AS1452" s="7"/>
      <c r="AT1452" s="7"/>
      <c r="AU1452" s="7"/>
      <c r="AV1452" s="7"/>
      <c r="AX1452" s="7"/>
      <c r="AY1452" s="7"/>
      <c r="AZ1452" s="7"/>
      <c r="BA1452" s="7"/>
      <c r="BB1452" s="7"/>
      <c r="BC1452" s="7"/>
      <c r="BD1452" s="7"/>
      <c r="BG1452" s="7"/>
      <c r="BH1452" s="7"/>
      <c r="BI1452" s="7"/>
      <c r="BJ1452" s="7"/>
      <c r="BK1452" s="7"/>
      <c r="BL1452" s="7"/>
      <c r="BM1452" s="7"/>
      <c r="BP1452" s="7"/>
      <c r="BQ1452" s="7"/>
      <c r="BR1452" s="7"/>
      <c r="BS1452" s="7"/>
      <c r="BT1452" s="7"/>
      <c r="BU1452" s="7"/>
      <c r="BV1452" s="7"/>
      <c r="BW1452" s="7"/>
    </row>
    <row r="1453" spans="5:75" x14ac:dyDescent="0.2"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AL1453" s="7"/>
      <c r="AQ1453" s="7"/>
      <c r="AR1453" s="7"/>
      <c r="AS1453" s="7"/>
      <c r="AT1453" s="7"/>
      <c r="AU1453" s="7"/>
      <c r="AV1453" s="7"/>
      <c r="AX1453" s="7"/>
      <c r="AY1453" s="7"/>
      <c r="AZ1453" s="7"/>
      <c r="BA1453" s="7"/>
      <c r="BB1453" s="7"/>
      <c r="BC1453" s="7"/>
      <c r="BD1453" s="7"/>
      <c r="BG1453" s="7"/>
      <c r="BH1453" s="7"/>
      <c r="BI1453" s="7"/>
      <c r="BJ1453" s="7"/>
      <c r="BK1453" s="7"/>
      <c r="BL1453" s="7"/>
      <c r="BM1453" s="7"/>
      <c r="BP1453" s="7"/>
      <c r="BQ1453" s="7"/>
      <c r="BR1453" s="7"/>
      <c r="BS1453" s="7"/>
      <c r="BT1453" s="7"/>
      <c r="BU1453" s="7"/>
      <c r="BV1453" s="7"/>
      <c r="BW1453" s="7"/>
    </row>
    <row r="1454" spans="5:75" x14ac:dyDescent="0.2"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AL1454" s="7"/>
      <c r="AQ1454" s="7"/>
      <c r="AR1454" s="7"/>
      <c r="AS1454" s="7"/>
      <c r="AT1454" s="7"/>
      <c r="AU1454" s="7"/>
      <c r="AV1454" s="7"/>
      <c r="AX1454" s="7"/>
      <c r="AY1454" s="7"/>
      <c r="AZ1454" s="7"/>
      <c r="BA1454" s="7"/>
      <c r="BB1454" s="7"/>
      <c r="BC1454" s="7"/>
      <c r="BD1454" s="7"/>
      <c r="BG1454" s="7"/>
      <c r="BH1454" s="7"/>
      <c r="BI1454" s="7"/>
      <c r="BJ1454" s="7"/>
      <c r="BK1454" s="7"/>
      <c r="BL1454" s="7"/>
      <c r="BM1454" s="7"/>
      <c r="BP1454" s="7"/>
      <c r="BQ1454" s="7"/>
      <c r="BR1454" s="7"/>
      <c r="BS1454" s="7"/>
      <c r="BT1454" s="7"/>
      <c r="BU1454" s="7"/>
      <c r="BV1454" s="7"/>
      <c r="BW1454" s="7"/>
    </row>
    <row r="1455" spans="5:75" x14ac:dyDescent="0.2"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AL1455" s="7"/>
      <c r="AQ1455" s="7"/>
      <c r="AR1455" s="7"/>
      <c r="AS1455" s="7"/>
      <c r="AT1455" s="7"/>
      <c r="AU1455" s="7"/>
      <c r="AV1455" s="7"/>
      <c r="AX1455" s="7"/>
      <c r="AY1455" s="7"/>
      <c r="AZ1455" s="7"/>
      <c r="BA1455" s="7"/>
      <c r="BB1455" s="7"/>
      <c r="BC1455" s="7"/>
      <c r="BD1455" s="7"/>
      <c r="BG1455" s="7"/>
      <c r="BH1455" s="7"/>
      <c r="BI1455" s="7"/>
      <c r="BJ1455" s="7"/>
      <c r="BK1455" s="7"/>
      <c r="BL1455" s="7"/>
      <c r="BM1455" s="7"/>
      <c r="BP1455" s="7"/>
      <c r="BQ1455" s="7"/>
      <c r="BR1455" s="7"/>
      <c r="BS1455" s="7"/>
      <c r="BT1455" s="7"/>
      <c r="BU1455" s="7"/>
      <c r="BV1455" s="7"/>
      <c r="BW1455" s="7"/>
    </row>
    <row r="1456" spans="5:75" x14ac:dyDescent="0.2"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AL1456" s="7"/>
      <c r="AQ1456" s="7"/>
      <c r="AR1456" s="7"/>
      <c r="AS1456" s="7"/>
      <c r="AT1456" s="7"/>
      <c r="AU1456" s="7"/>
      <c r="AV1456" s="7"/>
      <c r="AX1456" s="7"/>
      <c r="AY1456" s="7"/>
      <c r="AZ1456" s="7"/>
      <c r="BA1456" s="7"/>
      <c r="BB1456" s="7"/>
      <c r="BC1456" s="7"/>
      <c r="BD1456" s="7"/>
      <c r="BG1456" s="7"/>
      <c r="BH1456" s="7"/>
      <c r="BI1456" s="7"/>
      <c r="BJ1456" s="7"/>
      <c r="BK1456" s="7"/>
      <c r="BL1456" s="7"/>
      <c r="BM1456" s="7"/>
      <c r="BP1456" s="7"/>
      <c r="BQ1456" s="7"/>
      <c r="BR1456" s="7"/>
      <c r="BS1456" s="7"/>
      <c r="BT1456" s="7"/>
      <c r="BU1456" s="7"/>
      <c r="BV1456" s="7"/>
      <c r="BW1456" s="7"/>
    </row>
    <row r="1457" spans="5:75" x14ac:dyDescent="0.2"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AL1457" s="7"/>
      <c r="AQ1457" s="7"/>
      <c r="AR1457" s="7"/>
      <c r="AS1457" s="7"/>
      <c r="AT1457" s="7"/>
      <c r="AU1457" s="7"/>
      <c r="AV1457" s="7"/>
      <c r="AX1457" s="7"/>
      <c r="AY1457" s="7"/>
      <c r="AZ1457" s="7"/>
      <c r="BA1457" s="7"/>
      <c r="BB1457" s="7"/>
      <c r="BC1457" s="7"/>
      <c r="BD1457" s="7"/>
      <c r="BG1457" s="7"/>
      <c r="BH1457" s="7"/>
      <c r="BI1457" s="7"/>
      <c r="BJ1457" s="7"/>
      <c r="BK1457" s="7"/>
      <c r="BL1457" s="7"/>
      <c r="BM1457" s="7"/>
      <c r="BP1457" s="7"/>
      <c r="BQ1457" s="7"/>
      <c r="BR1457" s="7"/>
      <c r="BS1457" s="7"/>
      <c r="BT1457" s="7"/>
      <c r="BU1457" s="7"/>
      <c r="BV1457" s="7"/>
      <c r="BW1457" s="7"/>
    </row>
    <row r="1458" spans="5:75" x14ac:dyDescent="0.2"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AL1458" s="7"/>
      <c r="AQ1458" s="7"/>
      <c r="AR1458" s="7"/>
      <c r="AS1458" s="7"/>
      <c r="AT1458" s="7"/>
      <c r="AU1458" s="7"/>
      <c r="AV1458" s="7"/>
      <c r="AX1458" s="7"/>
      <c r="AY1458" s="7"/>
      <c r="AZ1458" s="7"/>
      <c r="BA1458" s="7"/>
      <c r="BB1458" s="7"/>
      <c r="BC1458" s="7"/>
      <c r="BD1458" s="7"/>
      <c r="BG1458" s="7"/>
      <c r="BH1458" s="7"/>
      <c r="BI1458" s="7"/>
      <c r="BJ1458" s="7"/>
      <c r="BK1458" s="7"/>
      <c r="BL1458" s="7"/>
      <c r="BM1458" s="7"/>
      <c r="BP1458" s="7"/>
      <c r="BQ1458" s="7"/>
      <c r="BR1458" s="7"/>
      <c r="BS1458" s="7"/>
      <c r="BT1458" s="7"/>
      <c r="BU1458" s="7"/>
      <c r="BV1458" s="7"/>
      <c r="BW1458" s="7"/>
    </row>
    <row r="1459" spans="5:75" x14ac:dyDescent="0.2"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AL1459" s="7"/>
      <c r="AQ1459" s="7"/>
      <c r="AR1459" s="7"/>
      <c r="AS1459" s="7"/>
      <c r="AT1459" s="7"/>
      <c r="AU1459" s="7"/>
      <c r="AV1459" s="7"/>
      <c r="AX1459" s="7"/>
      <c r="AY1459" s="7"/>
      <c r="AZ1459" s="7"/>
      <c r="BA1459" s="7"/>
      <c r="BB1459" s="7"/>
      <c r="BC1459" s="7"/>
      <c r="BD1459" s="7"/>
      <c r="BG1459" s="7"/>
      <c r="BH1459" s="7"/>
      <c r="BI1459" s="7"/>
      <c r="BJ1459" s="7"/>
      <c r="BK1459" s="7"/>
      <c r="BL1459" s="7"/>
      <c r="BM1459" s="7"/>
      <c r="BP1459" s="7"/>
      <c r="BQ1459" s="7"/>
      <c r="BR1459" s="7"/>
      <c r="BS1459" s="7"/>
      <c r="BT1459" s="7"/>
      <c r="BU1459" s="7"/>
      <c r="BV1459" s="7"/>
      <c r="BW1459" s="7"/>
    </row>
    <row r="1460" spans="5:75" x14ac:dyDescent="0.2"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AL1460" s="7"/>
      <c r="AQ1460" s="7"/>
      <c r="AR1460" s="7"/>
      <c r="AS1460" s="7"/>
      <c r="AT1460" s="7"/>
      <c r="AU1460" s="7"/>
      <c r="AV1460" s="7"/>
      <c r="AX1460" s="7"/>
      <c r="AY1460" s="7"/>
      <c r="AZ1460" s="7"/>
      <c r="BA1460" s="7"/>
      <c r="BB1460" s="7"/>
      <c r="BC1460" s="7"/>
      <c r="BD1460" s="7"/>
      <c r="BG1460" s="7"/>
      <c r="BH1460" s="7"/>
      <c r="BI1460" s="7"/>
      <c r="BJ1460" s="7"/>
      <c r="BK1460" s="7"/>
      <c r="BL1460" s="7"/>
      <c r="BM1460" s="7"/>
      <c r="BP1460" s="7"/>
      <c r="BQ1460" s="7"/>
      <c r="BR1460" s="7"/>
      <c r="BS1460" s="7"/>
      <c r="BT1460" s="7"/>
      <c r="BU1460" s="7"/>
      <c r="BV1460" s="7"/>
      <c r="BW1460" s="7"/>
    </row>
    <row r="1461" spans="5:75" x14ac:dyDescent="0.2"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AL1461" s="7"/>
      <c r="AQ1461" s="7"/>
      <c r="AR1461" s="7"/>
      <c r="AS1461" s="7"/>
      <c r="AT1461" s="7"/>
      <c r="AU1461" s="7"/>
      <c r="AV1461" s="7"/>
      <c r="AX1461" s="7"/>
      <c r="AY1461" s="7"/>
      <c r="AZ1461" s="7"/>
      <c r="BA1461" s="7"/>
      <c r="BB1461" s="7"/>
      <c r="BC1461" s="7"/>
      <c r="BD1461" s="7"/>
      <c r="BG1461" s="7"/>
      <c r="BH1461" s="7"/>
      <c r="BI1461" s="7"/>
      <c r="BJ1461" s="7"/>
      <c r="BK1461" s="7"/>
      <c r="BL1461" s="7"/>
      <c r="BM1461" s="7"/>
      <c r="BP1461" s="7"/>
      <c r="BQ1461" s="7"/>
      <c r="BR1461" s="7"/>
      <c r="BS1461" s="7"/>
      <c r="BT1461" s="7"/>
      <c r="BU1461" s="7"/>
      <c r="BV1461" s="7"/>
      <c r="BW1461" s="7"/>
    </row>
    <row r="1462" spans="5:75" x14ac:dyDescent="0.2"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AL1462" s="7"/>
      <c r="AQ1462" s="7"/>
      <c r="AR1462" s="7"/>
      <c r="AS1462" s="7"/>
      <c r="AT1462" s="7"/>
      <c r="AU1462" s="7"/>
      <c r="AV1462" s="7"/>
      <c r="AX1462" s="7"/>
      <c r="AY1462" s="7"/>
      <c r="AZ1462" s="7"/>
      <c r="BA1462" s="7"/>
      <c r="BB1462" s="7"/>
      <c r="BC1462" s="7"/>
      <c r="BD1462" s="7"/>
      <c r="BG1462" s="7"/>
      <c r="BH1462" s="7"/>
      <c r="BI1462" s="7"/>
      <c r="BJ1462" s="7"/>
      <c r="BK1462" s="7"/>
      <c r="BL1462" s="7"/>
      <c r="BM1462" s="7"/>
      <c r="BP1462" s="7"/>
      <c r="BQ1462" s="7"/>
      <c r="BR1462" s="7"/>
      <c r="BS1462" s="7"/>
      <c r="BT1462" s="7"/>
      <c r="BU1462" s="7"/>
      <c r="BV1462" s="7"/>
      <c r="BW1462" s="7"/>
    </row>
    <row r="1463" spans="5:75" x14ac:dyDescent="0.2"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AL1463" s="7"/>
      <c r="AQ1463" s="7"/>
      <c r="AR1463" s="7"/>
      <c r="AS1463" s="7"/>
      <c r="AT1463" s="7"/>
      <c r="AU1463" s="7"/>
      <c r="AV1463" s="7"/>
      <c r="AX1463" s="7"/>
      <c r="AY1463" s="7"/>
      <c r="AZ1463" s="7"/>
      <c r="BA1463" s="7"/>
      <c r="BB1463" s="7"/>
      <c r="BC1463" s="7"/>
      <c r="BD1463" s="7"/>
      <c r="BG1463" s="7"/>
      <c r="BH1463" s="7"/>
      <c r="BI1463" s="7"/>
      <c r="BJ1463" s="7"/>
      <c r="BK1463" s="7"/>
      <c r="BL1463" s="7"/>
      <c r="BM1463" s="7"/>
      <c r="BP1463" s="7"/>
      <c r="BQ1463" s="7"/>
      <c r="BR1463" s="7"/>
      <c r="BS1463" s="7"/>
      <c r="BT1463" s="7"/>
      <c r="BU1463" s="7"/>
      <c r="BV1463" s="7"/>
      <c r="BW1463" s="7"/>
    </row>
    <row r="1464" spans="5:75" x14ac:dyDescent="0.2"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AL1464" s="7"/>
      <c r="AQ1464" s="7"/>
      <c r="AR1464" s="7"/>
      <c r="AS1464" s="7"/>
      <c r="AT1464" s="7"/>
      <c r="AU1464" s="7"/>
      <c r="AV1464" s="7"/>
      <c r="AX1464" s="7"/>
      <c r="AY1464" s="7"/>
      <c r="AZ1464" s="7"/>
      <c r="BA1464" s="7"/>
      <c r="BB1464" s="7"/>
      <c r="BC1464" s="7"/>
      <c r="BD1464" s="7"/>
      <c r="BG1464" s="7"/>
      <c r="BH1464" s="7"/>
      <c r="BI1464" s="7"/>
      <c r="BJ1464" s="7"/>
      <c r="BK1464" s="7"/>
      <c r="BL1464" s="7"/>
      <c r="BM1464" s="7"/>
      <c r="BP1464" s="7"/>
      <c r="BQ1464" s="7"/>
      <c r="BR1464" s="7"/>
      <c r="BS1464" s="7"/>
      <c r="BT1464" s="7"/>
      <c r="BU1464" s="7"/>
      <c r="BV1464" s="7"/>
      <c r="BW1464" s="7"/>
    </row>
    <row r="1465" spans="5:75" x14ac:dyDescent="0.2"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AL1465" s="7"/>
      <c r="AQ1465" s="7"/>
      <c r="AR1465" s="7"/>
      <c r="AS1465" s="7"/>
      <c r="AT1465" s="7"/>
      <c r="AU1465" s="7"/>
      <c r="AV1465" s="7"/>
      <c r="AX1465" s="7"/>
      <c r="AY1465" s="7"/>
      <c r="AZ1465" s="7"/>
      <c r="BA1465" s="7"/>
      <c r="BB1465" s="7"/>
      <c r="BC1465" s="7"/>
      <c r="BD1465" s="7"/>
      <c r="BG1465" s="7"/>
      <c r="BH1465" s="7"/>
      <c r="BI1465" s="7"/>
      <c r="BJ1465" s="7"/>
      <c r="BK1465" s="7"/>
      <c r="BL1465" s="7"/>
      <c r="BM1465" s="7"/>
      <c r="BP1465" s="7"/>
      <c r="BQ1465" s="7"/>
      <c r="BR1465" s="7"/>
      <c r="BS1465" s="7"/>
      <c r="BT1465" s="7"/>
      <c r="BU1465" s="7"/>
      <c r="BV1465" s="7"/>
      <c r="BW1465" s="7"/>
    </row>
    <row r="1466" spans="5:75" x14ac:dyDescent="0.2"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AL1466" s="7"/>
      <c r="AQ1466" s="7"/>
      <c r="AR1466" s="7"/>
      <c r="AS1466" s="7"/>
      <c r="AT1466" s="7"/>
      <c r="AU1466" s="7"/>
      <c r="AV1466" s="7"/>
      <c r="AX1466" s="7"/>
      <c r="AY1466" s="7"/>
      <c r="AZ1466" s="7"/>
      <c r="BA1466" s="7"/>
      <c r="BB1466" s="7"/>
      <c r="BC1466" s="7"/>
      <c r="BD1466" s="7"/>
      <c r="BG1466" s="7"/>
      <c r="BH1466" s="7"/>
      <c r="BI1466" s="7"/>
      <c r="BJ1466" s="7"/>
      <c r="BK1466" s="7"/>
      <c r="BL1466" s="7"/>
      <c r="BM1466" s="7"/>
      <c r="BP1466" s="7"/>
      <c r="BQ1466" s="7"/>
      <c r="BR1466" s="7"/>
      <c r="BS1466" s="7"/>
      <c r="BT1466" s="7"/>
      <c r="BU1466" s="7"/>
      <c r="BV1466" s="7"/>
      <c r="BW1466" s="7"/>
    </row>
    <row r="1467" spans="5:75" x14ac:dyDescent="0.2"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AL1467" s="7"/>
      <c r="AQ1467" s="7"/>
      <c r="AR1467" s="7"/>
      <c r="AS1467" s="7"/>
      <c r="AT1467" s="7"/>
      <c r="AU1467" s="7"/>
      <c r="AV1467" s="7"/>
      <c r="AX1467" s="7"/>
      <c r="AY1467" s="7"/>
      <c r="AZ1467" s="7"/>
      <c r="BA1467" s="7"/>
      <c r="BB1467" s="7"/>
      <c r="BC1467" s="7"/>
      <c r="BD1467" s="7"/>
      <c r="BG1467" s="7"/>
      <c r="BH1467" s="7"/>
      <c r="BI1467" s="7"/>
      <c r="BJ1467" s="7"/>
      <c r="BK1467" s="7"/>
      <c r="BL1467" s="7"/>
      <c r="BM1467" s="7"/>
      <c r="BP1467" s="7"/>
      <c r="BQ1467" s="7"/>
      <c r="BR1467" s="7"/>
      <c r="BS1467" s="7"/>
      <c r="BT1467" s="7"/>
      <c r="BU1467" s="7"/>
      <c r="BV1467" s="7"/>
      <c r="BW1467" s="7"/>
    </row>
    <row r="1468" spans="5:75" x14ac:dyDescent="0.2"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AL1468" s="7"/>
      <c r="AQ1468" s="7"/>
      <c r="AR1468" s="7"/>
      <c r="AS1468" s="7"/>
      <c r="AT1468" s="7"/>
      <c r="AU1468" s="7"/>
      <c r="AV1468" s="7"/>
      <c r="AX1468" s="7"/>
      <c r="AY1468" s="7"/>
      <c r="AZ1468" s="7"/>
      <c r="BA1468" s="7"/>
      <c r="BB1468" s="7"/>
      <c r="BC1468" s="7"/>
      <c r="BD1468" s="7"/>
      <c r="BG1468" s="7"/>
      <c r="BH1468" s="7"/>
      <c r="BI1468" s="7"/>
      <c r="BJ1468" s="7"/>
      <c r="BK1468" s="7"/>
      <c r="BL1468" s="7"/>
      <c r="BM1468" s="7"/>
      <c r="BP1468" s="7"/>
      <c r="BQ1468" s="7"/>
      <c r="BR1468" s="7"/>
      <c r="BS1468" s="7"/>
      <c r="BT1468" s="7"/>
      <c r="BU1468" s="7"/>
      <c r="BV1468" s="7"/>
      <c r="BW1468" s="7"/>
    </row>
    <row r="1469" spans="5:75" x14ac:dyDescent="0.2"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AL1469" s="7"/>
      <c r="AQ1469" s="7"/>
      <c r="AR1469" s="7"/>
      <c r="AS1469" s="7"/>
      <c r="AT1469" s="7"/>
      <c r="AU1469" s="7"/>
      <c r="AV1469" s="7"/>
      <c r="AX1469" s="7"/>
      <c r="AY1469" s="7"/>
      <c r="AZ1469" s="7"/>
      <c r="BA1469" s="7"/>
      <c r="BB1469" s="7"/>
      <c r="BC1469" s="7"/>
      <c r="BD1469" s="7"/>
      <c r="BG1469" s="7"/>
      <c r="BH1469" s="7"/>
      <c r="BI1469" s="7"/>
      <c r="BJ1469" s="7"/>
      <c r="BK1469" s="7"/>
      <c r="BL1469" s="7"/>
      <c r="BM1469" s="7"/>
      <c r="BP1469" s="7"/>
      <c r="BQ1469" s="7"/>
      <c r="BR1469" s="7"/>
      <c r="BS1469" s="7"/>
      <c r="BT1469" s="7"/>
      <c r="BU1469" s="7"/>
      <c r="BV1469" s="7"/>
      <c r="BW1469" s="7"/>
    </row>
    <row r="1470" spans="5:75" x14ac:dyDescent="0.2"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AL1470" s="7"/>
      <c r="AQ1470" s="7"/>
      <c r="AR1470" s="7"/>
      <c r="AS1470" s="7"/>
      <c r="AT1470" s="7"/>
      <c r="AU1470" s="7"/>
      <c r="AV1470" s="7"/>
      <c r="AX1470" s="7"/>
      <c r="AY1470" s="7"/>
      <c r="AZ1470" s="7"/>
      <c r="BA1470" s="7"/>
      <c r="BB1470" s="7"/>
      <c r="BC1470" s="7"/>
      <c r="BD1470" s="7"/>
      <c r="BG1470" s="7"/>
      <c r="BH1470" s="7"/>
      <c r="BI1470" s="7"/>
      <c r="BJ1470" s="7"/>
      <c r="BK1470" s="7"/>
      <c r="BL1470" s="7"/>
      <c r="BM1470" s="7"/>
      <c r="BP1470" s="7"/>
      <c r="BQ1470" s="7"/>
      <c r="BR1470" s="7"/>
      <c r="BS1470" s="7"/>
      <c r="BT1470" s="7"/>
      <c r="BU1470" s="7"/>
      <c r="BV1470" s="7"/>
      <c r="BW1470" s="7"/>
    </row>
    <row r="1471" spans="5:75" x14ac:dyDescent="0.2"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AL1471" s="7"/>
      <c r="AQ1471" s="7"/>
      <c r="AR1471" s="7"/>
      <c r="AS1471" s="7"/>
      <c r="AT1471" s="7"/>
      <c r="AU1471" s="7"/>
      <c r="AV1471" s="7"/>
      <c r="AX1471" s="7"/>
      <c r="AY1471" s="7"/>
      <c r="AZ1471" s="7"/>
      <c r="BA1471" s="7"/>
      <c r="BB1471" s="7"/>
      <c r="BC1471" s="7"/>
      <c r="BD1471" s="7"/>
      <c r="BG1471" s="7"/>
      <c r="BH1471" s="7"/>
      <c r="BI1471" s="7"/>
      <c r="BJ1471" s="7"/>
      <c r="BK1471" s="7"/>
      <c r="BL1471" s="7"/>
      <c r="BM1471" s="7"/>
      <c r="BP1471" s="7"/>
      <c r="BQ1471" s="7"/>
      <c r="BR1471" s="7"/>
      <c r="BS1471" s="7"/>
      <c r="BT1471" s="7"/>
      <c r="BU1471" s="7"/>
      <c r="BV1471" s="7"/>
      <c r="BW1471" s="7"/>
    </row>
    <row r="1472" spans="5:75" x14ac:dyDescent="0.2"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AL1472" s="7"/>
      <c r="AQ1472" s="7"/>
      <c r="AR1472" s="7"/>
      <c r="AS1472" s="7"/>
      <c r="AT1472" s="7"/>
      <c r="AU1472" s="7"/>
      <c r="AV1472" s="7"/>
      <c r="AX1472" s="7"/>
      <c r="AY1472" s="7"/>
      <c r="AZ1472" s="7"/>
      <c r="BA1472" s="7"/>
      <c r="BB1472" s="7"/>
      <c r="BC1472" s="7"/>
      <c r="BD1472" s="7"/>
      <c r="BG1472" s="7"/>
      <c r="BH1472" s="7"/>
      <c r="BI1472" s="7"/>
      <c r="BJ1472" s="7"/>
      <c r="BK1472" s="7"/>
      <c r="BL1472" s="7"/>
      <c r="BM1472" s="7"/>
      <c r="BP1472" s="7"/>
      <c r="BQ1472" s="7"/>
      <c r="BR1472" s="7"/>
      <c r="BS1472" s="7"/>
      <c r="BT1472" s="7"/>
      <c r="BU1472" s="7"/>
      <c r="BV1472" s="7"/>
      <c r="BW1472" s="7"/>
    </row>
    <row r="1473" spans="5:75" x14ac:dyDescent="0.2"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AL1473" s="7"/>
      <c r="AQ1473" s="7"/>
      <c r="AR1473" s="7"/>
      <c r="AS1473" s="7"/>
      <c r="AT1473" s="7"/>
      <c r="AU1473" s="7"/>
      <c r="AV1473" s="7"/>
      <c r="AX1473" s="7"/>
      <c r="AY1473" s="7"/>
      <c r="AZ1473" s="7"/>
      <c r="BA1473" s="7"/>
      <c r="BB1473" s="7"/>
      <c r="BC1473" s="7"/>
      <c r="BD1473" s="7"/>
      <c r="BG1473" s="7"/>
      <c r="BH1473" s="7"/>
      <c r="BI1473" s="7"/>
      <c r="BJ1473" s="7"/>
      <c r="BK1473" s="7"/>
      <c r="BL1473" s="7"/>
      <c r="BM1473" s="7"/>
      <c r="BP1473" s="7"/>
      <c r="BQ1473" s="7"/>
      <c r="BR1473" s="7"/>
      <c r="BS1473" s="7"/>
      <c r="BT1473" s="7"/>
      <c r="BU1473" s="7"/>
      <c r="BV1473" s="7"/>
      <c r="BW1473" s="7"/>
    </row>
    <row r="1474" spans="5:75" x14ac:dyDescent="0.2"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AL1474" s="7"/>
      <c r="AQ1474" s="7"/>
      <c r="AR1474" s="7"/>
      <c r="AS1474" s="7"/>
      <c r="AT1474" s="7"/>
      <c r="AU1474" s="7"/>
      <c r="AV1474" s="7"/>
      <c r="AX1474" s="7"/>
      <c r="AY1474" s="7"/>
      <c r="AZ1474" s="7"/>
      <c r="BA1474" s="7"/>
      <c r="BB1474" s="7"/>
      <c r="BC1474" s="7"/>
      <c r="BD1474" s="7"/>
      <c r="BG1474" s="7"/>
      <c r="BH1474" s="7"/>
      <c r="BI1474" s="7"/>
      <c r="BJ1474" s="7"/>
      <c r="BK1474" s="7"/>
      <c r="BL1474" s="7"/>
      <c r="BM1474" s="7"/>
      <c r="BP1474" s="7"/>
      <c r="BQ1474" s="7"/>
      <c r="BR1474" s="7"/>
      <c r="BS1474" s="7"/>
      <c r="BT1474" s="7"/>
      <c r="BU1474" s="7"/>
      <c r="BV1474" s="7"/>
      <c r="BW1474" s="7"/>
    </row>
    <row r="1475" spans="5:75" x14ac:dyDescent="0.2"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AL1475" s="7"/>
      <c r="AQ1475" s="7"/>
      <c r="AR1475" s="7"/>
      <c r="AS1475" s="7"/>
      <c r="AT1475" s="7"/>
      <c r="AU1475" s="7"/>
      <c r="AV1475" s="7"/>
      <c r="AX1475" s="7"/>
      <c r="AY1475" s="7"/>
      <c r="AZ1475" s="7"/>
      <c r="BA1475" s="7"/>
      <c r="BB1475" s="7"/>
      <c r="BC1475" s="7"/>
      <c r="BD1475" s="7"/>
      <c r="BG1475" s="7"/>
      <c r="BH1475" s="7"/>
      <c r="BI1475" s="7"/>
      <c r="BJ1475" s="7"/>
      <c r="BK1475" s="7"/>
      <c r="BL1475" s="7"/>
      <c r="BM1475" s="7"/>
      <c r="BP1475" s="7"/>
      <c r="BQ1475" s="7"/>
      <c r="BR1475" s="7"/>
      <c r="BS1475" s="7"/>
      <c r="BT1475" s="7"/>
      <c r="BU1475" s="7"/>
      <c r="BV1475" s="7"/>
      <c r="BW1475" s="7"/>
    </row>
    <row r="1476" spans="5:75" x14ac:dyDescent="0.2"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AL1476" s="7"/>
      <c r="AQ1476" s="7"/>
      <c r="AR1476" s="7"/>
      <c r="AS1476" s="7"/>
      <c r="AT1476" s="7"/>
      <c r="AU1476" s="7"/>
      <c r="AV1476" s="7"/>
      <c r="AX1476" s="7"/>
      <c r="AY1476" s="7"/>
      <c r="AZ1476" s="7"/>
      <c r="BA1476" s="7"/>
      <c r="BB1476" s="7"/>
      <c r="BC1476" s="7"/>
      <c r="BD1476" s="7"/>
      <c r="BG1476" s="7"/>
      <c r="BH1476" s="7"/>
      <c r="BI1476" s="7"/>
      <c r="BJ1476" s="7"/>
      <c r="BK1476" s="7"/>
      <c r="BL1476" s="7"/>
      <c r="BM1476" s="7"/>
      <c r="BP1476" s="7"/>
      <c r="BQ1476" s="7"/>
      <c r="BR1476" s="7"/>
      <c r="BS1476" s="7"/>
      <c r="BT1476" s="7"/>
      <c r="BU1476" s="7"/>
      <c r="BV1476" s="7"/>
      <c r="BW1476" s="7"/>
    </row>
    <row r="1477" spans="5:75" x14ac:dyDescent="0.2"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AL1477" s="7"/>
      <c r="AQ1477" s="7"/>
      <c r="AR1477" s="7"/>
      <c r="AS1477" s="7"/>
      <c r="AT1477" s="7"/>
      <c r="AU1477" s="7"/>
      <c r="AV1477" s="7"/>
      <c r="AX1477" s="7"/>
      <c r="AY1477" s="7"/>
      <c r="AZ1477" s="7"/>
      <c r="BA1477" s="7"/>
      <c r="BB1477" s="7"/>
      <c r="BC1477" s="7"/>
      <c r="BD1477" s="7"/>
      <c r="BG1477" s="7"/>
      <c r="BH1477" s="7"/>
      <c r="BI1477" s="7"/>
      <c r="BJ1477" s="7"/>
      <c r="BK1477" s="7"/>
      <c r="BL1477" s="7"/>
      <c r="BM1477" s="7"/>
      <c r="BP1477" s="7"/>
      <c r="BQ1477" s="7"/>
      <c r="BR1477" s="7"/>
      <c r="BS1477" s="7"/>
      <c r="BT1477" s="7"/>
      <c r="BU1477" s="7"/>
      <c r="BV1477" s="7"/>
      <c r="BW1477" s="7"/>
    </row>
    <row r="1478" spans="5:75" x14ac:dyDescent="0.2"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AL1478" s="7"/>
      <c r="AQ1478" s="7"/>
      <c r="AR1478" s="7"/>
      <c r="AS1478" s="7"/>
      <c r="AT1478" s="7"/>
      <c r="AU1478" s="7"/>
      <c r="AV1478" s="7"/>
      <c r="AX1478" s="7"/>
      <c r="AY1478" s="7"/>
      <c r="AZ1478" s="7"/>
      <c r="BA1478" s="7"/>
      <c r="BB1478" s="7"/>
      <c r="BC1478" s="7"/>
      <c r="BD1478" s="7"/>
      <c r="BG1478" s="7"/>
      <c r="BH1478" s="7"/>
      <c r="BI1478" s="7"/>
      <c r="BJ1478" s="7"/>
      <c r="BK1478" s="7"/>
      <c r="BL1478" s="7"/>
      <c r="BM1478" s="7"/>
      <c r="BP1478" s="7"/>
      <c r="BQ1478" s="7"/>
      <c r="BR1478" s="7"/>
      <c r="BS1478" s="7"/>
      <c r="BT1478" s="7"/>
      <c r="BU1478" s="7"/>
      <c r="BV1478" s="7"/>
      <c r="BW1478" s="7"/>
    </row>
    <row r="1479" spans="5:75" x14ac:dyDescent="0.2"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AL1479" s="7"/>
      <c r="AQ1479" s="7"/>
      <c r="AR1479" s="7"/>
      <c r="AS1479" s="7"/>
      <c r="AT1479" s="7"/>
      <c r="AU1479" s="7"/>
      <c r="AV1479" s="7"/>
      <c r="AX1479" s="7"/>
      <c r="AY1479" s="7"/>
      <c r="AZ1479" s="7"/>
      <c r="BA1479" s="7"/>
      <c r="BB1479" s="7"/>
      <c r="BC1479" s="7"/>
      <c r="BD1479" s="7"/>
      <c r="BG1479" s="7"/>
      <c r="BH1479" s="7"/>
      <c r="BI1479" s="7"/>
      <c r="BJ1479" s="7"/>
      <c r="BK1479" s="7"/>
      <c r="BL1479" s="7"/>
      <c r="BM1479" s="7"/>
      <c r="BP1479" s="7"/>
      <c r="BQ1479" s="7"/>
      <c r="BR1479" s="7"/>
      <c r="BS1479" s="7"/>
      <c r="BT1479" s="7"/>
      <c r="BU1479" s="7"/>
      <c r="BV1479" s="7"/>
      <c r="BW1479" s="7"/>
    </row>
    <row r="1480" spans="5:75" x14ac:dyDescent="0.2"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AL1480" s="7"/>
      <c r="AQ1480" s="7"/>
      <c r="AR1480" s="7"/>
      <c r="AS1480" s="7"/>
      <c r="AT1480" s="7"/>
      <c r="AU1480" s="7"/>
      <c r="AV1480" s="7"/>
      <c r="AX1480" s="7"/>
      <c r="AY1480" s="7"/>
      <c r="AZ1480" s="7"/>
      <c r="BA1480" s="7"/>
      <c r="BB1480" s="7"/>
      <c r="BC1480" s="7"/>
      <c r="BD1480" s="7"/>
      <c r="BG1480" s="7"/>
      <c r="BH1480" s="7"/>
      <c r="BI1480" s="7"/>
      <c r="BJ1480" s="7"/>
      <c r="BK1480" s="7"/>
      <c r="BL1480" s="7"/>
      <c r="BM1480" s="7"/>
      <c r="BP1480" s="7"/>
      <c r="BQ1480" s="7"/>
      <c r="BR1480" s="7"/>
      <c r="BS1480" s="7"/>
      <c r="BT1480" s="7"/>
      <c r="BU1480" s="7"/>
      <c r="BV1480" s="7"/>
      <c r="BW1480" s="7"/>
    </row>
    <row r="1481" spans="5:75" x14ac:dyDescent="0.2"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AL1481" s="7"/>
      <c r="AQ1481" s="7"/>
      <c r="AR1481" s="7"/>
      <c r="AS1481" s="7"/>
      <c r="AT1481" s="7"/>
      <c r="AU1481" s="7"/>
      <c r="AV1481" s="7"/>
      <c r="AX1481" s="7"/>
      <c r="AY1481" s="7"/>
      <c r="AZ1481" s="7"/>
      <c r="BA1481" s="7"/>
      <c r="BB1481" s="7"/>
      <c r="BC1481" s="7"/>
      <c r="BD1481" s="7"/>
      <c r="BG1481" s="7"/>
      <c r="BH1481" s="7"/>
      <c r="BI1481" s="7"/>
      <c r="BJ1481" s="7"/>
      <c r="BK1481" s="7"/>
      <c r="BL1481" s="7"/>
      <c r="BM1481" s="7"/>
      <c r="BP1481" s="7"/>
      <c r="BQ1481" s="7"/>
      <c r="BR1481" s="7"/>
      <c r="BS1481" s="7"/>
      <c r="BT1481" s="7"/>
      <c r="BU1481" s="7"/>
      <c r="BV1481" s="7"/>
      <c r="BW1481" s="7"/>
    </row>
    <row r="1482" spans="5:75" x14ac:dyDescent="0.2"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AL1482" s="7"/>
      <c r="AQ1482" s="7"/>
      <c r="AR1482" s="7"/>
      <c r="AS1482" s="7"/>
      <c r="AT1482" s="7"/>
      <c r="AU1482" s="7"/>
      <c r="AV1482" s="7"/>
      <c r="AX1482" s="7"/>
      <c r="AY1482" s="7"/>
      <c r="AZ1482" s="7"/>
      <c r="BA1482" s="7"/>
      <c r="BB1482" s="7"/>
      <c r="BC1482" s="7"/>
      <c r="BD1482" s="7"/>
      <c r="BG1482" s="7"/>
      <c r="BH1482" s="7"/>
      <c r="BI1482" s="7"/>
      <c r="BJ1482" s="7"/>
      <c r="BK1482" s="7"/>
      <c r="BL1482" s="7"/>
      <c r="BM1482" s="7"/>
      <c r="BP1482" s="7"/>
      <c r="BQ1482" s="7"/>
      <c r="BR1482" s="7"/>
      <c r="BS1482" s="7"/>
      <c r="BT1482" s="7"/>
      <c r="BU1482" s="7"/>
      <c r="BV1482" s="7"/>
      <c r="BW1482" s="7"/>
    </row>
    <row r="1483" spans="5:75" x14ac:dyDescent="0.2"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AL1483" s="7"/>
      <c r="AQ1483" s="7"/>
      <c r="AR1483" s="7"/>
      <c r="AS1483" s="7"/>
      <c r="AT1483" s="7"/>
      <c r="AU1483" s="7"/>
      <c r="AV1483" s="7"/>
      <c r="AX1483" s="7"/>
      <c r="AY1483" s="7"/>
      <c r="AZ1483" s="7"/>
      <c r="BA1483" s="7"/>
      <c r="BB1483" s="7"/>
      <c r="BC1483" s="7"/>
      <c r="BD1483" s="7"/>
      <c r="BG1483" s="7"/>
      <c r="BH1483" s="7"/>
      <c r="BI1483" s="7"/>
      <c r="BJ1483" s="7"/>
      <c r="BK1483" s="7"/>
      <c r="BL1483" s="7"/>
      <c r="BM1483" s="7"/>
      <c r="BP1483" s="7"/>
      <c r="BQ1483" s="7"/>
      <c r="BR1483" s="7"/>
      <c r="BS1483" s="7"/>
      <c r="BT1483" s="7"/>
      <c r="BU1483" s="7"/>
      <c r="BV1483" s="7"/>
      <c r="BW1483" s="7"/>
    </row>
    <row r="1484" spans="5:75" x14ac:dyDescent="0.2"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AL1484" s="7"/>
      <c r="AQ1484" s="7"/>
      <c r="AR1484" s="7"/>
      <c r="AS1484" s="7"/>
      <c r="AT1484" s="7"/>
      <c r="AU1484" s="7"/>
      <c r="AV1484" s="7"/>
      <c r="AX1484" s="7"/>
      <c r="AY1484" s="7"/>
      <c r="AZ1484" s="7"/>
      <c r="BA1484" s="7"/>
      <c r="BB1484" s="7"/>
      <c r="BC1484" s="7"/>
      <c r="BD1484" s="7"/>
      <c r="BG1484" s="7"/>
      <c r="BH1484" s="7"/>
      <c r="BI1484" s="7"/>
      <c r="BJ1484" s="7"/>
      <c r="BK1484" s="7"/>
      <c r="BL1484" s="7"/>
      <c r="BM1484" s="7"/>
      <c r="BP1484" s="7"/>
      <c r="BQ1484" s="7"/>
      <c r="BR1484" s="7"/>
      <c r="BS1484" s="7"/>
      <c r="BT1484" s="7"/>
      <c r="BU1484" s="7"/>
      <c r="BV1484" s="7"/>
      <c r="BW1484" s="7"/>
    </row>
    <row r="1485" spans="5:75" x14ac:dyDescent="0.2"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AL1485" s="7"/>
      <c r="AQ1485" s="7"/>
      <c r="AR1485" s="7"/>
      <c r="AS1485" s="7"/>
      <c r="AT1485" s="7"/>
      <c r="AU1485" s="7"/>
      <c r="AV1485" s="7"/>
      <c r="AX1485" s="7"/>
      <c r="AY1485" s="7"/>
      <c r="AZ1485" s="7"/>
      <c r="BA1485" s="7"/>
      <c r="BB1485" s="7"/>
      <c r="BC1485" s="7"/>
      <c r="BD1485" s="7"/>
      <c r="BG1485" s="7"/>
      <c r="BH1485" s="7"/>
      <c r="BI1485" s="7"/>
      <c r="BJ1485" s="7"/>
      <c r="BK1485" s="7"/>
      <c r="BL1485" s="7"/>
      <c r="BM1485" s="7"/>
      <c r="BP1485" s="7"/>
      <c r="BQ1485" s="7"/>
      <c r="BR1485" s="7"/>
      <c r="BS1485" s="7"/>
      <c r="BT1485" s="7"/>
      <c r="BU1485" s="7"/>
      <c r="BV1485" s="7"/>
      <c r="BW1485" s="7"/>
    </row>
    <row r="1486" spans="5:75" x14ac:dyDescent="0.2"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AL1486" s="7"/>
      <c r="AQ1486" s="7"/>
      <c r="AR1486" s="7"/>
      <c r="AS1486" s="7"/>
      <c r="AT1486" s="7"/>
      <c r="AU1486" s="7"/>
      <c r="AV1486" s="7"/>
      <c r="AX1486" s="7"/>
      <c r="AY1486" s="7"/>
      <c r="AZ1486" s="7"/>
      <c r="BA1486" s="7"/>
      <c r="BB1486" s="7"/>
      <c r="BC1486" s="7"/>
      <c r="BD1486" s="7"/>
      <c r="BG1486" s="7"/>
      <c r="BH1486" s="7"/>
      <c r="BI1486" s="7"/>
      <c r="BJ1486" s="7"/>
      <c r="BK1486" s="7"/>
      <c r="BL1486" s="7"/>
      <c r="BM1486" s="7"/>
      <c r="BP1486" s="7"/>
      <c r="BQ1486" s="7"/>
      <c r="BR1486" s="7"/>
      <c r="BS1486" s="7"/>
      <c r="BT1486" s="7"/>
      <c r="BU1486" s="7"/>
      <c r="BV1486" s="7"/>
      <c r="BW1486" s="7"/>
    </row>
    <row r="1487" spans="5:75" x14ac:dyDescent="0.2"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AL1487" s="7"/>
      <c r="AQ1487" s="7"/>
      <c r="AR1487" s="7"/>
      <c r="AS1487" s="7"/>
      <c r="AT1487" s="7"/>
      <c r="AU1487" s="7"/>
      <c r="AV1487" s="7"/>
      <c r="AX1487" s="7"/>
      <c r="AY1487" s="7"/>
      <c r="AZ1487" s="7"/>
      <c r="BA1487" s="7"/>
      <c r="BB1487" s="7"/>
      <c r="BC1487" s="7"/>
      <c r="BD1487" s="7"/>
      <c r="BG1487" s="7"/>
      <c r="BH1487" s="7"/>
      <c r="BI1487" s="7"/>
      <c r="BJ1487" s="7"/>
      <c r="BK1487" s="7"/>
      <c r="BL1487" s="7"/>
      <c r="BM1487" s="7"/>
      <c r="BP1487" s="7"/>
      <c r="BQ1487" s="7"/>
      <c r="BR1487" s="7"/>
      <c r="BS1487" s="7"/>
      <c r="BT1487" s="7"/>
      <c r="BU1487" s="7"/>
      <c r="BV1487" s="7"/>
      <c r="BW1487" s="7"/>
    </row>
    <row r="1488" spans="5:75" x14ac:dyDescent="0.2"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AL1488" s="7"/>
      <c r="AQ1488" s="7"/>
      <c r="AR1488" s="7"/>
      <c r="AS1488" s="7"/>
      <c r="AT1488" s="7"/>
      <c r="AU1488" s="7"/>
      <c r="AV1488" s="7"/>
      <c r="AX1488" s="7"/>
      <c r="AY1488" s="7"/>
      <c r="AZ1488" s="7"/>
      <c r="BA1488" s="7"/>
      <c r="BB1488" s="7"/>
      <c r="BC1488" s="7"/>
      <c r="BD1488" s="7"/>
      <c r="BG1488" s="7"/>
      <c r="BH1488" s="7"/>
      <c r="BI1488" s="7"/>
      <c r="BJ1488" s="7"/>
      <c r="BK1488" s="7"/>
      <c r="BL1488" s="7"/>
      <c r="BM1488" s="7"/>
      <c r="BP1488" s="7"/>
      <c r="BQ1488" s="7"/>
      <c r="BR1488" s="7"/>
      <c r="BS1488" s="7"/>
      <c r="BT1488" s="7"/>
      <c r="BU1488" s="7"/>
      <c r="BV1488" s="7"/>
      <c r="BW1488" s="7"/>
    </row>
    <row r="1489" spans="5:75" x14ac:dyDescent="0.2"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AL1489" s="7"/>
      <c r="AQ1489" s="7"/>
      <c r="AR1489" s="7"/>
      <c r="AS1489" s="7"/>
      <c r="AT1489" s="7"/>
      <c r="AU1489" s="7"/>
      <c r="AV1489" s="7"/>
      <c r="AX1489" s="7"/>
      <c r="AY1489" s="7"/>
      <c r="AZ1489" s="7"/>
      <c r="BA1489" s="7"/>
      <c r="BB1489" s="7"/>
      <c r="BC1489" s="7"/>
      <c r="BD1489" s="7"/>
      <c r="BG1489" s="7"/>
      <c r="BH1489" s="7"/>
      <c r="BI1489" s="7"/>
      <c r="BJ1489" s="7"/>
      <c r="BK1489" s="7"/>
      <c r="BL1489" s="7"/>
      <c r="BM1489" s="7"/>
      <c r="BP1489" s="7"/>
      <c r="BQ1489" s="7"/>
      <c r="BR1489" s="7"/>
      <c r="BS1489" s="7"/>
      <c r="BT1489" s="7"/>
      <c r="BU1489" s="7"/>
      <c r="BV1489" s="7"/>
      <c r="BW1489" s="7"/>
    </row>
    <row r="1490" spans="5:75" x14ac:dyDescent="0.2"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AL1490" s="7"/>
      <c r="AQ1490" s="7"/>
      <c r="AR1490" s="7"/>
      <c r="AS1490" s="7"/>
      <c r="AT1490" s="7"/>
      <c r="AU1490" s="7"/>
      <c r="AV1490" s="7"/>
      <c r="AX1490" s="7"/>
      <c r="AY1490" s="7"/>
      <c r="AZ1490" s="7"/>
      <c r="BA1490" s="7"/>
      <c r="BB1490" s="7"/>
      <c r="BC1490" s="7"/>
      <c r="BD1490" s="7"/>
      <c r="BG1490" s="7"/>
      <c r="BH1490" s="7"/>
      <c r="BI1490" s="7"/>
      <c r="BJ1490" s="7"/>
      <c r="BK1490" s="7"/>
      <c r="BL1490" s="7"/>
      <c r="BM1490" s="7"/>
      <c r="BP1490" s="7"/>
      <c r="BQ1490" s="7"/>
      <c r="BR1490" s="7"/>
      <c r="BS1490" s="7"/>
      <c r="BT1490" s="7"/>
      <c r="BU1490" s="7"/>
      <c r="BV1490" s="7"/>
      <c r="BW1490" s="7"/>
    </row>
    <row r="1491" spans="5:75" x14ac:dyDescent="0.2"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AL1491" s="7"/>
      <c r="AQ1491" s="7"/>
      <c r="AR1491" s="7"/>
      <c r="AS1491" s="7"/>
      <c r="AT1491" s="7"/>
      <c r="AU1491" s="7"/>
      <c r="AV1491" s="7"/>
      <c r="AX1491" s="7"/>
      <c r="AY1491" s="7"/>
      <c r="AZ1491" s="7"/>
      <c r="BA1491" s="7"/>
      <c r="BB1491" s="7"/>
      <c r="BC1491" s="7"/>
      <c r="BD1491" s="7"/>
      <c r="BG1491" s="7"/>
      <c r="BH1491" s="7"/>
      <c r="BI1491" s="7"/>
      <c r="BJ1491" s="7"/>
      <c r="BK1491" s="7"/>
      <c r="BL1491" s="7"/>
      <c r="BM1491" s="7"/>
      <c r="BP1491" s="7"/>
      <c r="BQ1491" s="7"/>
      <c r="BR1491" s="7"/>
      <c r="BS1491" s="7"/>
      <c r="BT1491" s="7"/>
      <c r="BU1491" s="7"/>
      <c r="BV1491" s="7"/>
      <c r="BW1491" s="7"/>
    </row>
    <row r="1492" spans="5:75" x14ac:dyDescent="0.2"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AL1492" s="7"/>
      <c r="AQ1492" s="7"/>
      <c r="AR1492" s="7"/>
      <c r="AS1492" s="7"/>
      <c r="AT1492" s="7"/>
      <c r="AU1492" s="7"/>
      <c r="AV1492" s="7"/>
      <c r="AX1492" s="7"/>
      <c r="AY1492" s="7"/>
      <c r="AZ1492" s="7"/>
      <c r="BA1492" s="7"/>
      <c r="BB1492" s="7"/>
      <c r="BC1492" s="7"/>
      <c r="BD1492" s="7"/>
      <c r="BG1492" s="7"/>
      <c r="BH1492" s="7"/>
      <c r="BI1492" s="7"/>
      <c r="BJ1492" s="7"/>
      <c r="BK1492" s="7"/>
      <c r="BL1492" s="7"/>
      <c r="BM1492" s="7"/>
      <c r="BP1492" s="7"/>
      <c r="BQ1492" s="7"/>
      <c r="BR1492" s="7"/>
      <c r="BS1492" s="7"/>
      <c r="BT1492" s="7"/>
      <c r="BU1492" s="7"/>
      <c r="BV1492" s="7"/>
      <c r="BW1492" s="7"/>
    </row>
    <row r="1493" spans="5:75" x14ac:dyDescent="0.2"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AL1493" s="7"/>
      <c r="AQ1493" s="7"/>
      <c r="AR1493" s="7"/>
      <c r="AS1493" s="7"/>
      <c r="AT1493" s="7"/>
      <c r="AU1493" s="7"/>
      <c r="AV1493" s="7"/>
      <c r="AX1493" s="7"/>
      <c r="AY1493" s="7"/>
      <c r="AZ1493" s="7"/>
      <c r="BA1493" s="7"/>
      <c r="BB1493" s="7"/>
      <c r="BC1493" s="7"/>
      <c r="BD1493" s="7"/>
      <c r="BG1493" s="7"/>
      <c r="BH1493" s="7"/>
      <c r="BI1493" s="7"/>
      <c r="BJ1493" s="7"/>
      <c r="BK1493" s="7"/>
      <c r="BL1493" s="7"/>
      <c r="BM1493" s="7"/>
      <c r="BP1493" s="7"/>
      <c r="BQ1493" s="7"/>
      <c r="BR1493" s="7"/>
      <c r="BS1493" s="7"/>
      <c r="BT1493" s="7"/>
      <c r="BU1493" s="7"/>
      <c r="BV1493" s="7"/>
      <c r="BW1493" s="7"/>
    </row>
    <row r="1494" spans="5:75" x14ac:dyDescent="0.2"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AL1494" s="7"/>
      <c r="AQ1494" s="7"/>
      <c r="AR1494" s="7"/>
      <c r="AS1494" s="7"/>
      <c r="AT1494" s="7"/>
      <c r="AU1494" s="7"/>
      <c r="AV1494" s="7"/>
      <c r="AX1494" s="7"/>
      <c r="AY1494" s="7"/>
      <c r="AZ1494" s="7"/>
      <c r="BA1494" s="7"/>
      <c r="BB1494" s="7"/>
      <c r="BC1494" s="7"/>
      <c r="BD1494" s="7"/>
      <c r="BG1494" s="7"/>
      <c r="BH1494" s="7"/>
      <c r="BI1494" s="7"/>
      <c r="BJ1494" s="7"/>
      <c r="BK1494" s="7"/>
      <c r="BL1494" s="7"/>
      <c r="BM1494" s="7"/>
      <c r="BP1494" s="7"/>
      <c r="BQ1494" s="7"/>
      <c r="BR1494" s="7"/>
      <c r="BS1494" s="7"/>
      <c r="BT1494" s="7"/>
      <c r="BU1494" s="7"/>
      <c r="BV1494" s="7"/>
      <c r="BW1494" s="7"/>
    </row>
    <row r="1495" spans="5:75" x14ac:dyDescent="0.2"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AL1495" s="7"/>
      <c r="AQ1495" s="7"/>
      <c r="AR1495" s="7"/>
      <c r="AS1495" s="7"/>
      <c r="AT1495" s="7"/>
      <c r="AU1495" s="7"/>
      <c r="AV1495" s="7"/>
      <c r="AX1495" s="7"/>
      <c r="AY1495" s="7"/>
      <c r="AZ1495" s="7"/>
      <c r="BA1495" s="7"/>
      <c r="BB1495" s="7"/>
      <c r="BC1495" s="7"/>
      <c r="BD1495" s="7"/>
      <c r="BG1495" s="7"/>
      <c r="BH1495" s="7"/>
      <c r="BI1495" s="7"/>
      <c r="BJ1495" s="7"/>
      <c r="BK1495" s="7"/>
      <c r="BL1495" s="7"/>
      <c r="BM1495" s="7"/>
      <c r="BP1495" s="7"/>
      <c r="BQ1495" s="7"/>
      <c r="BR1495" s="7"/>
      <c r="BS1495" s="7"/>
      <c r="BT1495" s="7"/>
      <c r="BU1495" s="7"/>
      <c r="BV1495" s="7"/>
      <c r="BW1495" s="7"/>
    </row>
    <row r="1496" spans="5:75" x14ac:dyDescent="0.2"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AL1496" s="7"/>
      <c r="AQ1496" s="7"/>
      <c r="AR1496" s="7"/>
      <c r="AS1496" s="7"/>
      <c r="AT1496" s="7"/>
      <c r="AU1496" s="7"/>
      <c r="AV1496" s="7"/>
      <c r="AX1496" s="7"/>
      <c r="AY1496" s="7"/>
      <c r="AZ1496" s="7"/>
      <c r="BA1496" s="7"/>
      <c r="BB1496" s="7"/>
      <c r="BC1496" s="7"/>
      <c r="BD1496" s="7"/>
      <c r="BG1496" s="7"/>
      <c r="BH1496" s="7"/>
      <c r="BI1496" s="7"/>
      <c r="BJ1496" s="7"/>
      <c r="BK1496" s="7"/>
      <c r="BL1496" s="7"/>
      <c r="BM1496" s="7"/>
      <c r="BP1496" s="7"/>
      <c r="BQ1496" s="7"/>
      <c r="BR1496" s="7"/>
      <c r="BS1496" s="7"/>
      <c r="BT1496" s="7"/>
      <c r="BU1496" s="7"/>
      <c r="BV1496" s="7"/>
      <c r="BW1496" s="7"/>
    </row>
    <row r="1497" spans="5:75" x14ac:dyDescent="0.2"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AL1497" s="7"/>
      <c r="AQ1497" s="7"/>
      <c r="AR1497" s="7"/>
      <c r="AS1497" s="7"/>
      <c r="AT1497" s="7"/>
      <c r="AU1497" s="7"/>
      <c r="AV1497" s="7"/>
      <c r="AX1497" s="7"/>
      <c r="AY1497" s="7"/>
      <c r="AZ1497" s="7"/>
      <c r="BA1497" s="7"/>
      <c r="BB1497" s="7"/>
      <c r="BC1497" s="7"/>
      <c r="BD1497" s="7"/>
      <c r="BG1497" s="7"/>
      <c r="BH1497" s="7"/>
      <c r="BI1497" s="7"/>
      <c r="BJ1497" s="7"/>
      <c r="BK1497" s="7"/>
      <c r="BL1497" s="7"/>
      <c r="BM1497" s="7"/>
      <c r="BP1497" s="7"/>
      <c r="BQ1497" s="7"/>
      <c r="BR1497" s="7"/>
      <c r="BS1497" s="7"/>
      <c r="BT1497" s="7"/>
      <c r="BU1497" s="7"/>
      <c r="BV1497" s="7"/>
      <c r="BW1497" s="7"/>
    </row>
    <row r="1498" spans="5:75" x14ac:dyDescent="0.2"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AL1498" s="7"/>
      <c r="AQ1498" s="7"/>
      <c r="AR1498" s="7"/>
      <c r="AS1498" s="7"/>
      <c r="AT1498" s="7"/>
      <c r="AU1498" s="7"/>
      <c r="AV1498" s="7"/>
      <c r="AX1498" s="7"/>
      <c r="AY1498" s="7"/>
      <c r="AZ1498" s="7"/>
      <c r="BA1498" s="7"/>
      <c r="BB1498" s="7"/>
      <c r="BC1498" s="7"/>
      <c r="BD1498" s="7"/>
      <c r="BG1498" s="7"/>
      <c r="BH1498" s="7"/>
      <c r="BI1498" s="7"/>
      <c r="BJ1498" s="7"/>
      <c r="BK1498" s="7"/>
      <c r="BL1498" s="7"/>
      <c r="BM1498" s="7"/>
      <c r="BP1498" s="7"/>
      <c r="BQ1498" s="7"/>
      <c r="BR1498" s="7"/>
      <c r="BS1498" s="7"/>
      <c r="BT1498" s="7"/>
      <c r="BU1498" s="7"/>
      <c r="BV1498" s="7"/>
      <c r="BW1498" s="7"/>
    </row>
    <row r="1499" spans="5:75" x14ac:dyDescent="0.2"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AL1499" s="7"/>
      <c r="AQ1499" s="7"/>
      <c r="AR1499" s="7"/>
      <c r="AS1499" s="7"/>
      <c r="AT1499" s="7"/>
      <c r="AU1499" s="7"/>
      <c r="AV1499" s="7"/>
      <c r="AX1499" s="7"/>
      <c r="AY1499" s="7"/>
      <c r="AZ1499" s="7"/>
      <c r="BA1499" s="7"/>
      <c r="BB1499" s="7"/>
      <c r="BC1499" s="7"/>
      <c r="BD1499" s="7"/>
      <c r="BG1499" s="7"/>
      <c r="BH1499" s="7"/>
      <c r="BI1499" s="7"/>
      <c r="BJ1499" s="7"/>
      <c r="BK1499" s="7"/>
      <c r="BL1499" s="7"/>
      <c r="BM1499" s="7"/>
      <c r="BP1499" s="7"/>
      <c r="BQ1499" s="7"/>
      <c r="BR1499" s="7"/>
      <c r="BS1499" s="7"/>
      <c r="BT1499" s="7"/>
      <c r="BU1499" s="7"/>
      <c r="BV1499" s="7"/>
      <c r="BW1499" s="7"/>
    </row>
    <row r="1500" spans="5:75" x14ac:dyDescent="0.2"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AL1500" s="7"/>
      <c r="AQ1500" s="7"/>
      <c r="AR1500" s="7"/>
      <c r="AS1500" s="7"/>
      <c r="AT1500" s="7"/>
      <c r="AU1500" s="7"/>
      <c r="AV1500" s="7"/>
      <c r="AX1500" s="7"/>
      <c r="AY1500" s="7"/>
      <c r="AZ1500" s="7"/>
      <c r="BA1500" s="7"/>
      <c r="BB1500" s="7"/>
      <c r="BC1500" s="7"/>
      <c r="BD1500" s="7"/>
      <c r="BG1500" s="7"/>
      <c r="BH1500" s="7"/>
      <c r="BI1500" s="7"/>
      <c r="BJ1500" s="7"/>
      <c r="BK1500" s="7"/>
      <c r="BL1500" s="7"/>
      <c r="BM1500" s="7"/>
      <c r="BP1500" s="7"/>
      <c r="BQ1500" s="7"/>
      <c r="BR1500" s="7"/>
      <c r="BS1500" s="7"/>
      <c r="BT1500" s="7"/>
      <c r="BU1500" s="7"/>
      <c r="BV1500" s="7"/>
      <c r="BW1500" s="7"/>
    </row>
    <row r="1501" spans="5:75" x14ac:dyDescent="0.2"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AL1501" s="7"/>
      <c r="AQ1501" s="7"/>
      <c r="AR1501" s="7"/>
      <c r="AS1501" s="7"/>
      <c r="AT1501" s="7"/>
      <c r="AU1501" s="7"/>
      <c r="AV1501" s="7"/>
      <c r="AX1501" s="7"/>
      <c r="AY1501" s="7"/>
      <c r="AZ1501" s="7"/>
      <c r="BA1501" s="7"/>
      <c r="BB1501" s="7"/>
      <c r="BC1501" s="7"/>
      <c r="BD1501" s="7"/>
      <c r="BG1501" s="7"/>
      <c r="BH1501" s="7"/>
      <c r="BI1501" s="7"/>
      <c r="BJ1501" s="7"/>
      <c r="BK1501" s="7"/>
      <c r="BL1501" s="7"/>
      <c r="BM1501" s="7"/>
      <c r="BP1501" s="7"/>
      <c r="BQ1501" s="7"/>
      <c r="BR1501" s="7"/>
      <c r="BS1501" s="7"/>
      <c r="BT1501" s="7"/>
      <c r="BU1501" s="7"/>
      <c r="BV1501" s="7"/>
      <c r="BW1501" s="7"/>
    </row>
    <row r="1502" spans="5:75" x14ac:dyDescent="0.2"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AL1502" s="7"/>
      <c r="AQ1502" s="7"/>
      <c r="AR1502" s="7"/>
      <c r="AS1502" s="7"/>
      <c r="AT1502" s="7"/>
      <c r="AU1502" s="7"/>
      <c r="AV1502" s="7"/>
      <c r="AX1502" s="7"/>
      <c r="AY1502" s="7"/>
      <c r="AZ1502" s="7"/>
      <c r="BA1502" s="7"/>
      <c r="BB1502" s="7"/>
      <c r="BC1502" s="7"/>
      <c r="BD1502" s="7"/>
      <c r="BG1502" s="7"/>
      <c r="BH1502" s="7"/>
      <c r="BI1502" s="7"/>
      <c r="BJ1502" s="7"/>
      <c r="BK1502" s="7"/>
      <c r="BL1502" s="7"/>
      <c r="BM1502" s="7"/>
      <c r="BP1502" s="7"/>
      <c r="BQ1502" s="7"/>
      <c r="BR1502" s="7"/>
      <c r="BS1502" s="7"/>
      <c r="BT1502" s="7"/>
      <c r="BU1502" s="7"/>
      <c r="BV1502" s="7"/>
      <c r="BW1502" s="7"/>
    </row>
    <row r="1503" spans="5:75" x14ac:dyDescent="0.2"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AL1503" s="7"/>
      <c r="AQ1503" s="7"/>
      <c r="AR1503" s="7"/>
      <c r="AS1503" s="7"/>
      <c r="AT1503" s="7"/>
      <c r="AU1503" s="7"/>
      <c r="AV1503" s="7"/>
      <c r="AX1503" s="7"/>
      <c r="AY1503" s="7"/>
      <c r="AZ1503" s="7"/>
      <c r="BA1503" s="7"/>
      <c r="BB1503" s="7"/>
      <c r="BC1503" s="7"/>
      <c r="BD1503" s="7"/>
      <c r="BG1503" s="7"/>
      <c r="BH1503" s="7"/>
      <c r="BI1503" s="7"/>
      <c r="BJ1503" s="7"/>
      <c r="BK1503" s="7"/>
      <c r="BL1503" s="7"/>
      <c r="BM1503" s="7"/>
      <c r="BP1503" s="7"/>
      <c r="BQ1503" s="7"/>
      <c r="BR1503" s="7"/>
      <c r="BS1503" s="7"/>
      <c r="BT1503" s="7"/>
      <c r="BU1503" s="7"/>
      <c r="BV1503" s="7"/>
      <c r="BW1503" s="7"/>
    </row>
    <row r="1504" spans="5:75" x14ac:dyDescent="0.2"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AL1504" s="7"/>
      <c r="AQ1504" s="7"/>
      <c r="AR1504" s="7"/>
      <c r="AS1504" s="7"/>
      <c r="AT1504" s="7"/>
      <c r="AU1504" s="7"/>
      <c r="AV1504" s="7"/>
      <c r="AX1504" s="7"/>
      <c r="AY1504" s="7"/>
      <c r="AZ1504" s="7"/>
      <c r="BA1504" s="7"/>
      <c r="BB1504" s="7"/>
      <c r="BC1504" s="7"/>
      <c r="BD1504" s="7"/>
      <c r="BG1504" s="7"/>
      <c r="BH1504" s="7"/>
      <c r="BI1504" s="7"/>
      <c r="BJ1504" s="7"/>
      <c r="BK1504" s="7"/>
      <c r="BL1504" s="7"/>
      <c r="BM1504" s="7"/>
      <c r="BP1504" s="7"/>
      <c r="BQ1504" s="7"/>
      <c r="BR1504" s="7"/>
      <c r="BS1504" s="7"/>
      <c r="BT1504" s="7"/>
      <c r="BU1504" s="7"/>
      <c r="BV1504" s="7"/>
      <c r="BW1504" s="7"/>
    </row>
    <row r="1505" spans="5:75" x14ac:dyDescent="0.2"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AL1505" s="7"/>
      <c r="AQ1505" s="7"/>
      <c r="AR1505" s="7"/>
      <c r="AS1505" s="7"/>
      <c r="AT1505" s="7"/>
      <c r="AU1505" s="7"/>
      <c r="AV1505" s="7"/>
      <c r="AX1505" s="7"/>
      <c r="AY1505" s="7"/>
      <c r="AZ1505" s="7"/>
      <c r="BA1505" s="7"/>
      <c r="BB1505" s="7"/>
      <c r="BC1505" s="7"/>
      <c r="BD1505" s="7"/>
      <c r="BG1505" s="7"/>
      <c r="BH1505" s="7"/>
      <c r="BI1505" s="7"/>
      <c r="BJ1505" s="7"/>
      <c r="BK1505" s="7"/>
      <c r="BL1505" s="7"/>
      <c r="BM1505" s="7"/>
      <c r="BP1505" s="7"/>
      <c r="BQ1505" s="7"/>
      <c r="BR1505" s="7"/>
      <c r="BS1505" s="7"/>
      <c r="BT1505" s="7"/>
      <c r="BU1505" s="7"/>
      <c r="BV1505" s="7"/>
      <c r="BW1505" s="7"/>
    </row>
    <row r="1506" spans="5:75" x14ac:dyDescent="0.2"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AL1506" s="7"/>
      <c r="AQ1506" s="7"/>
      <c r="AR1506" s="7"/>
      <c r="AS1506" s="7"/>
      <c r="AT1506" s="7"/>
      <c r="AU1506" s="7"/>
      <c r="AV1506" s="7"/>
      <c r="AX1506" s="7"/>
      <c r="AY1506" s="7"/>
      <c r="AZ1506" s="7"/>
      <c r="BA1506" s="7"/>
      <c r="BB1506" s="7"/>
      <c r="BC1506" s="7"/>
      <c r="BD1506" s="7"/>
      <c r="BG1506" s="7"/>
      <c r="BH1506" s="7"/>
      <c r="BI1506" s="7"/>
      <c r="BJ1506" s="7"/>
      <c r="BK1506" s="7"/>
      <c r="BL1506" s="7"/>
      <c r="BM1506" s="7"/>
      <c r="BP1506" s="7"/>
      <c r="BQ1506" s="7"/>
      <c r="BR1506" s="7"/>
      <c r="BS1506" s="7"/>
      <c r="BT1506" s="7"/>
      <c r="BU1506" s="7"/>
      <c r="BV1506" s="7"/>
      <c r="BW1506" s="7"/>
    </row>
    <row r="1507" spans="5:75" x14ac:dyDescent="0.2"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AL1507" s="7"/>
      <c r="AQ1507" s="7"/>
      <c r="AR1507" s="7"/>
      <c r="AS1507" s="7"/>
      <c r="AT1507" s="7"/>
      <c r="AU1507" s="7"/>
      <c r="AV1507" s="7"/>
      <c r="AX1507" s="7"/>
      <c r="AY1507" s="7"/>
      <c r="AZ1507" s="7"/>
      <c r="BA1507" s="7"/>
      <c r="BB1507" s="7"/>
      <c r="BC1507" s="7"/>
      <c r="BD1507" s="7"/>
      <c r="BG1507" s="7"/>
      <c r="BH1507" s="7"/>
      <c r="BI1507" s="7"/>
      <c r="BJ1507" s="7"/>
      <c r="BK1507" s="7"/>
      <c r="BL1507" s="7"/>
      <c r="BM1507" s="7"/>
      <c r="BP1507" s="7"/>
      <c r="BQ1507" s="7"/>
      <c r="BR1507" s="7"/>
      <c r="BS1507" s="7"/>
      <c r="BT1507" s="7"/>
      <c r="BU1507" s="7"/>
      <c r="BV1507" s="7"/>
      <c r="BW1507" s="7"/>
    </row>
    <row r="1508" spans="5:75" x14ac:dyDescent="0.2"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AL1508" s="7"/>
      <c r="AQ1508" s="7"/>
      <c r="AR1508" s="7"/>
      <c r="AS1508" s="7"/>
      <c r="AT1508" s="7"/>
      <c r="AU1508" s="7"/>
      <c r="AV1508" s="7"/>
      <c r="AX1508" s="7"/>
      <c r="AY1508" s="7"/>
      <c r="AZ1508" s="7"/>
      <c r="BA1508" s="7"/>
      <c r="BB1508" s="7"/>
      <c r="BC1508" s="7"/>
      <c r="BD1508" s="7"/>
      <c r="BG1508" s="7"/>
      <c r="BH1508" s="7"/>
      <c r="BI1508" s="7"/>
      <c r="BJ1508" s="7"/>
      <c r="BK1508" s="7"/>
      <c r="BL1508" s="7"/>
      <c r="BM1508" s="7"/>
      <c r="BP1508" s="7"/>
      <c r="BQ1508" s="7"/>
      <c r="BR1508" s="7"/>
      <c r="BS1508" s="7"/>
      <c r="BT1508" s="7"/>
      <c r="BU1508" s="7"/>
      <c r="BV1508" s="7"/>
      <c r="BW1508" s="7"/>
    </row>
    <row r="1509" spans="5:75" x14ac:dyDescent="0.2"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AL1509" s="7"/>
      <c r="AQ1509" s="7"/>
      <c r="AR1509" s="7"/>
      <c r="AS1509" s="7"/>
      <c r="AT1509" s="7"/>
      <c r="AU1509" s="7"/>
      <c r="AV1509" s="7"/>
      <c r="AX1509" s="7"/>
      <c r="AY1509" s="7"/>
      <c r="AZ1509" s="7"/>
      <c r="BA1509" s="7"/>
      <c r="BB1509" s="7"/>
      <c r="BC1509" s="7"/>
      <c r="BD1509" s="7"/>
      <c r="BG1509" s="7"/>
      <c r="BH1509" s="7"/>
      <c r="BI1509" s="7"/>
      <c r="BJ1509" s="7"/>
      <c r="BK1509" s="7"/>
      <c r="BL1509" s="7"/>
      <c r="BM1509" s="7"/>
      <c r="BP1509" s="7"/>
      <c r="BQ1509" s="7"/>
      <c r="BR1509" s="7"/>
      <c r="BS1509" s="7"/>
      <c r="BT1509" s="7"/>
      <c r="BU1509" s="7"/>
      <c r="BV1509" s="7"/>
      <c r="BW1509" s="7"/>
    </row>
    <row r="1510" spans="5:75" x14ac:dyDescent="0.2"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AL1510" s="7"/>
      <c r="AQ1510" s="7"/>
      <c r="AR1510" s="7"/>
      <c r="AS1510" s="7"/>
      <c r="AT1510" s="7"/>
      <c r="AU1510" s="7"/>
      <c r="AV1510" s="7"/>
      <c r="AX1510" s="7"/>
      <c r="AY1510" s="7"/>
      <c r="AZ1510" s="7"/>
      <c r="BA1510" s="7"/>
      <c r="BB1510" s="7"/>
      <c r="BC1510" s="7"/>
      <c r="BD1510" s="7"/>
      <c r="BG1510" s="7"/>
      <c r="BH1510" s="7"/>
      <c r="BI1510" s="7"/>
      <c r="BJ1510" s="7"/>
      <c r="BK1510" s="7"/>
      <c r="BL1510" s="7"/>
      <c r="BM1510" s="7"/>
      <c r="BP1510" s="7"/>
      <c r="BQ1510" s="7"/>
      <c r="BR1510" s="7"/>
      <c r="BS1510" s="7"/>
      <c r="BT1510" s="7"/>
      <c r="BU1510" s="7"/>
      <c r="BV1510" s="7"/>
      <c r="BW1510" s="7"/>
    </row>
    <row r="1511" spans="5:75" x14ac:dyDescent="0.2"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AL1511" s="7"/>
      <c r="AQ1511" s="7"/>
      <c r="AR1511" s="7"/>
      <c r="AS1511" s="7"/>
      <c r="AT1511" s="7"/>
      <c r="AU1511" s="7"/>
      <c r="AV1511" s="7"/>
      <c r="AX1511" s="7"/>
      <c r="AY1511" s="7"/>
      <c r="AZ1511" s="7"/>
      <c r="BA1511" s="7"/>
      <c r="BB1511" s="7"/>
      <c r="BC1511" s="7"/>
      <c r="BD1511" s="7"/>
      <c r="BG1511" s="7"/>
      <c r="BH1511" s="7"/>
      <c r="BI1511" s="7"/>
      <c r="BJ1511" s="7"/>
      <c r="BK1511" s="7"/>
      <c r="BL1511" s="7"/>
      <c r="BM1511" s="7"/>
      <c r="BP1511" s="7"/>
      <c r="BQ1511" s="7"/>
      <c r="BR1511" s="7"/>
      <c r="BS1511" s="7"/>
      <c r="BT1511" s="7"/>
      <c r="BU1511" s="7"/>
      <c r="BV1511" s="7"/>
      <c r="BW1511" s="7"/>
    </row>
    <row r="1512" spans="5:75" x14ac:dyDescent="0.2"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AL1512" s="7"/>
      <c r="AQ1512" s="7"/>
      <c r="AR1512" s="7"/>
      <c r="AS1512" s="7"/>
      <c r="AT1512" s="7"/>
      <c r="AU1512" s="7"/>
      <c r="AV1512" s="7"/>
      <c r="AX1512" s="7"/>
      <c r="AY1512" s="7"/>
      <c r="AZ1512" s="7"/>
      <c r="BA1512" s="7"/>
      <c r="BB1512" s="7"/>
      <c r="BC1512" s="7"/>
      <c r="BD1512" s="7"/>
      <c r="BG1512" s="7"/>
      <c r="BH1512" s="7"/>
      <c r="BI1512" s="7"/>
      <c r="BJ1512" s="7"/>
      <c r="BK1512" s="7"/>
      <c r="BL1512" s="7"/>
      <c r="BM1512" s="7"/>
      <c r="BP1512" s="7"/>
      <c r="BQ1512" s="7"/>
      <c r="BR1512" s="7"/>
      <c r="BS1512" s="7"/>
      <c r="BT1512" s="7"/>
      <c r="BU1512" s="7"/>
      <c r="BV1512" s="7"/>
      <c r="BW1512" s="7"/>
    </row>
    <row r="1513" spans="5:75" x14ac:dyDescent="0.2"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AL1513" s="7"/>
      <c r="AQ1513" s="7"/>
      <c r="AR1513" s="7"/>
      <c r="AS1513" s="7"/>
      <c r="AT1513" s="7"/>
      <c r="AU1513" s="7"/>
      <c r="AV1513" s="7"/>
      <c r="AX1513" s="7"/>
      <c r="AY1513" s="7"/>
      <c r="AZ1513" s="7"/>
      <c r="BA1513" s="7"/>
      <c r="BB1513" s="7"/>
      <c r="BC1513" s="7"/>
      <c r="BD1513" s="7"/>
      <c r="BG1513" s="7"/>
      <c r="BH1513" s="7"/>
      <c r="BI1513" s="7"/>
      <c r="BJ1513" s="7"/>
      <c r="BK1513" s="7"/>
      <c r="BL1513" s="7"/>
      <c r="BM1513" s="7"/>
      <c r="BP1513" s="7"/>
      <c r="BQ1513" s="7"/>
      <c r="BR1513" s="7"/>
      <c r="BS1513" s="7"/>
      <c r="BT1513" s="7"/>
      <c r="BU1513" s="7"/>
      <c r="BV1513" s="7"/>
      <c r="BW1513" s="7"/>
    </row>
    <row r="1514" spans="5:75" x14ac:dyDescent="0.2"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AL1514" s="7"/>
      <c r="AQ1514" s="7"/>
      <c r="AR1514" s="7"/>
      <c r="AS1514" s="7"/>
      <c r="AT1514" s="7"/>
      <c r="AU1514" s="7"/>
      <c r="AV1514" s="7"/>
      <c r="AX1514" s="7"/>
      <c r="AY1514" s="7"/>
      <c r="AZ1514" s="7"/>
      <c r="BA1514" s="7"/>
      <c r="BB1514" s="7"/>
      <c r="BC1514" s="7"/>
      <c r="BD1514" s="7"/>
      <c r="BG1514" s="7"/>
      <c r="BH1514" s="7"/>
      <c r="BI1514" s="7"/>
      <c r="BJ1514" s="7"/>
      <c r="BK1514" s="7"/>
      <c r="BL1514" s="7"/>
      <c r="BM1514" s="7"/>
      <c r="BP1514" s="7"/>
      <c r="BQ1514" s="7"/>
      <c r="BR1514" s="7"/>
      <c r="BS1514" s="7"/>
      <c r="BT1514" s="7"/>
      <c r="BU1514" s="7"/>
      <c r="BV1514" s="7"/>
      <c r="BW1514" s="7"/>
    </row>
    <row r="1515" spans="5:75" x14ac:dyDescent="0.2"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AL1515" s="7"/>
      <c r="AQ1515" s="7"/>
      <c r="AR1515" s="7"/>
      <c r="AS1515" s="7"/>
      <c r="AT1515" s="7"/>
      <c r="AU1515" s="7"/>
      <c r="AV1515" s="7"/>
      <c r="AX1515" s="7"/>
      <c r="AY1515" s="7"/>
      <c r="AZ1515" s="7"/>
      <c r="BA1515" s="7"/>
      <c r="BB1515" s="7"/>
      <c r="BC1515" s="7"/>
      <c r="BD1515" s="7"/>
      <c r="BG1515" s="7"/>
      <c r="BH1515" s="7"/>
      <c r="BI1515" s="7"/>
      <c r="BJ1515" s="7"/>
      <c r="BK1515" s="7"/>
      <c r="BL1515" s="7"/>
      <c r="BM1515" s="7"/>
      <c r="BP1515" s="7"/>
      <c r="BQ1515" s="7"/>
      <c r="BR1515" s="7"/>
      <c r="BS1515" s="7"/>
      <c r="BT1515" s="7"/>
      <c r="BU1515" s="7"/>
      <c r="BV1515" s="7"/>
      <c r="BW1515" s="7"/>
    </row>
    <row r="1516" spans="5:75" x14ac:dyDescent="0.2"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AL1516" s="7"/>
      <c r="AQ1516" s="7"/>
      <c r="AR1516" s="7"/>
      <c r="AS1516" s="7"/>
      <c r="AT1516" s="7"/>
      <c r="AU1516" s="7"/>
      <c r="AV1516" s="7"/>
      <c r="AX1516" s="7"/>
      <c r="AY1516" s="7"/>
      <c r="AZ1516" s="7"/>
      <c r="BA1516" s="7"/>
      <c r="BB1516" s="7"/>
      <c r="BC1516" s="7"/>
      <c r="BD1516" s="7"/>
      <c r="BG1516" s="7"/>
      <c r="BH1516" s="7"/>
      <c r="BI1516" s="7"/>
      <c r="BJ1516" s="7"/>
      <c r="BK1516" s="7"/>
      <c r="BL1516" s="7"/>
      <c r="BM1516" s="7"/>
      <c r="BP1516" s="7"/>
      <c r="BQ1516" s="7"/>
      <c r="BR1516" s="7"/>
      <c r="BS1516" s="7"/>
      <c r="BT1516" s="7"/>
      <c r="BU1516" s="7"/>
      <c r="BV1516" s="7"/>
      <c r="BW1516" s="7"/>
    </row>
    <row r="1517" spans="5:75" x14ac:dyDescent="0.2"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AL1517" s="7"/>
      <c r="AQ1517" s="7"/>
      <c r="AR1517" s="7"/>
      <c r="AS1517" s="7"/>
      <c r="AT1517" s="7"/>
      <c r="AU1517" s="7"/>
      <c r="AV1517" s="7"/>
      <c r="AX1517" s="7"/>
      <c r="AY1517" s="7"/>
      <c r="AZ1517" s="7"/>
      <c r="BA1517" s="7"/>
      <c r="BB1517" s="7"/>
      <c r="BC1517" s="7"/>
      <c r="BD1517" s="7"/>
      <c r="BG1517" s="7"/>
      <c r="BH1517" s="7"/>
      <c r="BI1517" s="7"/>
      <c r="BJ1517" s="7"/>
      <c r="BK1517" s="7"/>
      <c r="BL1517" s="7"/>
      <c r="BM1517" s="7"/>
      <c r="BP1517" s="7"/>
      <c r="BQ1517" s="7"/>
      <c r="BR1517" s="7"/>
      <c r="BS1517" s="7"/>
      <c r="BT1517" s="7"/>
      <c r="BU1517" s="7"/>
      <c r="BV1517" s="7"/>
      <c r="BW1517" s="7"/>
    </row>
    <row r="1518" spans="5:75" x14ac:dyDescent="0.2"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AL1518" s="7"/>
      <c r="AQ1518" s="7"/>
      <c r="AR1518" s="7"/>
      <c r="AS1518" s="7"/>
      <c r="AT1518" s="7"/>
      <c r="AU1518" s="7"/>
      <c r="AV1518" s="7"/>
      <c r="AX1518" s="7"/>
      <c r="AY1518" s="7"/>
      <c r="AZ1518" s="7"/>
      <c r="BA1518" s="7"/>
      <c r="BB1518" s="7"/>
      <c r="BC1518" s="7"/>
      <c r="BD1518" s="7"/>
      <c r="BG1518" s="7"/>
      <c r="BH1518" s="7"/>
      <c r="BI1518" s="7"/>
      <c r="BJ1518" s="7"/>
      <c r="BK1518" s="7"/>
      <c r="BL1518" s="7"/>
      <c r="BM1518" s="7"/>
      <c r="BP1518" s="7"/>
      <c r="BQ1518" s="7"/>
      <c r="BR1518" s="7"/>
      <c r="BS1518" s="7"/>
      <c r="BT1518" s="7"/>
      <c r="BU1518" s="7"/>
      <c r="BV1518" s="7"/>
      <c r="BW1518" s="7"/>
    </row>
    <row r="1519" spans="5:75" x14ac:dyDescent="0.2"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AL1519" s="7"/>
      <c r="AQ1519" s="7"/>
      <c r="AR1519" s="7"/>
      <c r="AS1519" s="7"/>
      <c r="AT1519" s="7"/>
      <c r="AU1519" s="7"/>
      <c r="AV1519" s="7"/>
      <c r="AX1519" s="7"/>
      <c r="AY1519" s="7"/>
      <c r="AZ1519" s="7"/>
      <c r="BA1519" s="7"/>
      <c r="BB1519" s="7"/>
      <c r="BC1519" s="7"/>
      <c r="BD1519" s="7"/>
      <c r="BG1519" s="7"/>
      <c r="BH1519" s="7"/>
      <c r="BI1519" s="7"/>
      <c r="BJ1519" s="7"/>
      <c r="BK1519" s="7"/>
      <c r="BL1519" s="7"/>
      <c r="BM1519" s="7"/>
      <c r="BP1519" s="7"/>
      <c r="BQ1519" s="7"/>
      <c r="BR1519" s="7"/>
      <c r="BS1519" s="7"/>
      <c r="BT1519" s="7"/>
      <c r="BU1519" s="7"/>
      <c r="BV1519" s="7"/>
      <c r="BW1519" s="7"/>
    </row>
    <row r="1520" spans="5:75" x14ac:dyDescent="0.2"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AL1520" s="7"/>
      <c r="AQ1520" s="7"/>
      <c r="AR1520" s="7"/>
      <c r="AS1520" s="7"/>
      <c r="AT1520" s="7"/>
      <c r="AU1520" s="7"/>
      <c r="AV1520" s="7"/>
      <c r="AX1520" s="7"/>
      <c r="AY1520" s="7"/>
      <c r="AZ1520" s="7"/>
      <c r="BA1520" s="7"/>
      <c r="BB1520" s="7"/>
      <c r="BC1520" s="7"/>
      <c r="BD1520" s="7"/>
      <c r="BG1520" s="7"/>
      <c r="BH1520" s="7"/>
      <c r="BI1520" s="7"/>
      <c r="BJ1520" s="7"/>
      <c r="BK1520" s="7"/>
      <c r="BL1520" s="7"/>
      <c r="BM1520" s="7"/>
      <c r="BP1520" s="7"/>
      <c r="BQ1520" s="7"/>
      <c r="BR1520" s="7"/>
      <c r="BS1520" s="7"/>
      <c r="BT1520" s="7"/>
      <c r="BU1520" s="7"/>
      <c r="BV1520" s="7"/>
      <c r="BW1520" s="7"/>
    </row>
    <row r="1521" spans="5:75" x14ac:dyDescent="0.2"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AL1521" s="7"/>
      <c r="AQ1521" s="7"/>
      <c r="AR1521" s="7"/>
      <c r="AS1521" s="7"/>
      <c r="AT1521" s="7"/>
      <c r="AU1521" s="7"/>
      <c r="AV1521" s="7"/>
      <c r="AX1521" s="7"/>
      <c r="AY1521" s="7"/>
      <c r="AZ1521" s="7"/>
      <c r="BA1521" s="7"/>
      <c r="BB1521" s="7"/>
      <c r="BC1521" s="7"/>
      <c r="BD1521" s="7"/>
      <c r="BG1521" s="7"/>
      <c r="BH1521" s="7"/>
      <c r="BI1521" s="7"/>
      <c r="BJ1521" s="7"/>
      <c r="BK1521" s="7"/>
      <c r="BL1521" s="7"/>
      <c r="BM1521" s="7"/>
      <c r="BP1521" s="7"/>
      <c r="BQ1521" s="7"/>
      <c r="BR1521" s="7"/>
      <c r="BS1521" s="7"/>
      <c r="BT1521" s="7"/>
      <c r="BU1521" s="7"/>
      <c r="BV1521" s="7"/>
      <c r="BW1521" s="7"/>
    </row>
    <row r="1522" spans="5:75" x14ac:dyDescent="0.2"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AL1522" s="7"/>
      <c r="AQ1522" s="7"/>
      <c r="AR1522" s="7"/>
      <c r="AS1522" s="7"/>
      <c r="AT1522" s="7"/>
      <c r="AU1522" s="7"/>
      <c r="AV1522" s="7"/>
      <c r="AX1522" s="7"/>
      <c r="AY1522" s="7"/>
      <c r="AZ1522" s="7"/>
      <c r="BA1522" s="7"/>
      <c r="BB1522" s="7"/>
      <c r="BC1522" s="7"/>
      <c r="BD1522" s="7"/>
      <c r="BG1522" s="7"/>
      <c r="BH1522" s="7"/>
      <c r="BI1522" s="7"/>
      <c r="BJ1522" s="7"/>
      <c r="BK1522" s="7"/>
      <c r="BL1522" s="7"/>
      <c r="BM1522" s="7"/>
      <c r="BP1522" s="7"/>
      <c r="BQ1522" s="7"/>
      <c r="BR1522" s="7"/>
      <c r="BS1522" s="7"/>
      <c r="BT1522" s="7"/>
      <c r="BU1522" s="7"/>
      <c r="BV1522" s="7"/>
      <c r="BW1522" s="7"/>
    </row>
    <row r="1523" spans="5:75" x14ac:dyDescent="0.2"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AL1523" s="7"/>
      <c r="AQ1523" s="7"/>
      <c r="AR1523" s="7"/>
      <c r="AS1523" s="7"/>
      <c r="AT1523" s="7"/>
      <c r="AU1523" s="7"/>
      <c r="AV1523" s="7"/>
      <c r="AX1523" s="7"/>
      <c r="AY1523" s="7"/>
      <c r="AZ1523" s="7"/>
      <c r="BA1523" s="7"/>
      <c r="BB1523" s="7"/>
      <c r="BC1523" s="7"/>
      <c r="BD1523" s="7"/>
      <c r="BG1523" s="7"/>
      <c r="BH1523" s="7"/>
      <c r="BI1523" s="7"/>
      <c r="BJ1523" s="7"/>
      <c r="BK1523" s="7"/>
      <c r="BL1523" s="7"/>
      <c r="BM1523" s="7"/>
      <c r="BP1523" s="7"/>
      <c r="BQ1523" s="7"/>
      <c r="BR1523" s="7"/>
      <c r="BS1523" s="7"/>
      <c r="BT1523" s="7"/>
      <c r="BU1523" s="7"/>
      <c r="BV1523" s="7"/>
      <c r="BW1523" s="7"/>
    </row>
    <row r="1524" spans="5:75" x14ac:dyDescent="0.2"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AL1524" s="7"/>
      <c r="AQ1524" s="7"/>
      <c r="AR1524" s="7"/>
      <c r="AS1524" s="7"/>
      <c r="AT1524" s="7"/>
      <c r="AU1524" s="7"/>
      <c r="AV1524" s="7"/>
      <c r="AX1524" s="7"/>
      <c r="AY1524" s="7"/>
      <c r="AZ1524" s="7"/>
      <c r="BA1524" s="7"/>
      <c r="BB1524" s="7"/>
      <c r="BC1524" s="7"/>
      <c r="BD1524" s="7"/>
      <c r="BG1524" s="7"/>
      <c r="BH1524" s="7"/>
      <c r="BI1524" s="7"/>
      <c r="BJ1524" s="7"/>
      <c r="BK1524" s="7"/>
      <c r="BL1524" s="7"/>
      <c r="BM1524" s="7"/>
      <c r="BP1524" s="7"/>
      <c r="BQ1524" s="7"/>
      <c r="BR1524" s="7"/>
      <c r="BS1524" s="7"/>
      <c r="BT1524" s="7"/>
      <c r="BU1524" s="7"/>
      <c r="BV1524" s="7"/>
      <c r="BW1524" s="7"/>
    </row>
    <row r="1525" spans="5:75" x14ac:dyDescent="0.2"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AL1525" s="7"/>
      <c r="AQ1525" s="7"/>
      <c r="AR1525" s="7"/>
      <c r="AS1525" s="7"/>
      <c r="AT1525" s="7"/>
      <c r="AU1525" s="7"/>
      <c r="AV1525" s="7"/>
      <c r="AX1525" s="7"/>
      <c r="AY1525" s="7"/>
      <c r="AZ1525" s="7"/>
      <c r="BA1525" s="7"/>
      <c r="BB1525" s="7"/>
      <c r="BC1525" s="7"/>
      <c r="BD1525" s="7"/>
      <c r="BG1525" s="7"/>
      <c r="BH1525" s="7"/>
      <c r="BI1525" s="7"/>
      <c r="BJ1525" s="7"/>
      <c r="BK1525" s="7"/>
      <c r="BL1525" s="7"/>
      <c r="BM1525" s="7"/>
      <c r="BP1525" s="7"/>
      <c r="BQ1525" s="7"/>
      <c r="BR1525" s="7"/>
      <c r="BS1525" s="7"/>
      <c r="BT1525" s="7"/>
      <c r="BU1525" s="7"/>
      <c r="BV1525" s="7"/>
      <c r="BW1525" s="7"/>
    </row>
    <row r="1526" spans="5:75" x14ac:dyDescent="0.2"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AL1526" s="7"/>
      <c r="AQ1526" s="7"/>
      <c r="AR1526" s="7"/>
      <c r="AS1526" s="7"/>
      <c r="AT1526" s="7"/>
      <c r="AU1526" s="7"/>
      <c r="AV1526" s="7"/>
      <c r="AX1526" s="7"/>
      <c r="AY1526" s="7"/>
      <c r="AZ1526" s="7"/>
      <c r="BA1526" s="7"/>
      <c r="BB1526" s="7"/>
      <c r="BC1526" s="7"/>
      <c r="BD1526" s="7"/>
      <c r="BG1526" s="7"/>
      <c r="BH1526" s="7"/>
      <c r="BI1526" s="7"/>
      <c r="BJ1526" s="7"/>
      <c r="BK1526" s="7"/>
      <c r="BL1526" s="7"/>
      <c r="BM1526" s="7"/>
      <c r="BP1526" s="7"/>
      <c r="BQ1526" s="7"/>
      <c r="BR1526" s="7"/>
      <c r="BS1526" s="7"/>
      <c r="BT1526" s="7"/>
      <c r="BU1526" s="7"/>
      <c r="BV1526" s="7"/>
      <c r="BW1526" s="7"/>
    </row>
    <row r="1527" spans="5:75" x14ac:dyDescent="0.2"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AL1527" s="7"/>
      <c r="AQ1527" s="7"/>
      <c r="AR1527" s="7"/>
      <c r="AS1527" s="7"/>
      <c r="AT1527" s="7"/>
      <c r="AU1527" s="7"/>
      <c r="AV1527" s="7"/>
      <c r="AX1527" s="7"/>
      <c r="AY1527" s="7"/>
      <c r="AZ1527" s="7"/>
      <c r="BA1527" s="7"/>
      <c r="BB1527" s="7"/>
      <c r="BC1527" s="7"/>
      <c r="BD1527" s="7"/>
      <c r="BG1527" s="7"/>
      <c r="BH1527" s="7"/>
      <c r="BI1527" s="7"/>
      <c r="BJ1527" s="7"/>
      <c r="BK1527" s="7"/>
      <c r="BL1527" s="7"/>
      <c r="BM1527" s="7"/>
      <c r="BP1527" s="7"/>
      <c r="BQ1527" s="7"/>
      <c r="BR1527" s="7"/>
      <c r="BS1527" s="7"/>
      <c r="BT1527" s="7"/>
      <c r="BU1527" s="7"/>
      <c r="BV1527" s="7"/>
      <c r="BW1527" s="7"/>
    </row>
    <row r="1528" spans="5:75" x14ac:dyDescent="0.2"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AL1528" s="7"/>
      <c r="AQ1528" s="7"/>
      <c r="AR1528" s="7"/>
      <c r="AS1528" s="7"/>
      <c r="AT1528" s="7"/>
      <c r="AU1528" s="7"/>
      <c r="AV1528" s="7"/>
      <c r="AX1528" s="7"/>
      <c r="AY1528" s="7"/>
      <c r="AZ1528" s="7"/>
      <c r="BA1528" s="7"/>
      <c r="BB1528" s="7"/>
      <c r="BC1528" s="7"/>
      <c r="BD1528" s="7"/>
      <c r="BG1528" s="7"/>
      <c r="BH1528" s="7"/>
      <c r="BI1528" s="7"/>
      <c r="BJ1528" s="7"/>
      <c r="BK1528" s="7"/>
      <c r="BL1528" s="7"/>
      <c r="BM1528" s="7"/>
      <c r="BP1528" s="7"/>
      <c r="BQ1528" s="7"/>
      <c r="BR1528" s="7"/>
      <c r="BS1528" s="7"/>
      <c r="BT1528" s="7"/>
      <c r="BU1528" s="7"/>
      <c r="BV1528" s="7"/>
      <c r="BW1528" s="7"/>
    </row>
    <row r="1529" spans="5:75" x14ac:dyDescent="0.2"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AL1529" s="7"/>
      <c r="AQ1529" s="7"/>
      <c r="AR1529" s="7"/>
      <c r="AS1529" s="7"/>
      <c r="AT1529" s="7"/>
      <c r="AU1529" s="7"/>
      <c r="AV1529" s="7"/>
      <c r="AX1529" s="7"/>
      <c r="AY1529" s="7"/>
      <c r="AZ1529" s="7"/>
      <c r="BA1529" s="7"/>
      <c r="BB1529" s="7"/>
      <c r="BC1529" s="7"/>
      <c r="BD1529" s="7"/>
      <c r="BG1529" s="7"/>
      <c r="BH1529" s="7"/>
      <c r="BI1529" s="7"/>
      <c r="BJ1529" s="7"/>
      <c r="BK1529" s="7"/>
      <c r="BL1529" s="7"/>
      <c r="BM1529" s="7"/>
      <c r="BP1529" s="7"/>
      <c r="BQ1529" s="7"/>
      <c r="BR1529" s="7"/>
      <c r="BS1529" s="7"/>
      <c r="BT1529" s="7"/>
      <c r="BU1529" s="7"/>
      <c r="BV1529" s="7"/>
      <c r="BW1529" s="7"/>
    </row>
    <row r="1530" spans="5:75" x14ac:dyDescent="0.2"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AL1530" s="7"/>
      <c r="AQ1530" s="7"/>
      <c r="AR1530" s="7"/>
      <c r="AS1530" s="7"/>
      <c r="AT1530" s="7"/>
      <c r="AU1530" s="7"/>
      <c r="AV1530" s="7"/>
      <c r="AX1530" s="7"/>
      <c r="AY1530" s="7"/>
      <c r="AZ1530" s="7"/>
      <c r="BA1530" s="7"/>
      <c r="BB1530" s="7"/>
      <c r="BC1530" s="7"/>
      <c r="BD1530" s="7"/>
      <c r="BG1530" s="7"/>
      <c r="BH1530" s="7"/>
      <c r="BI1530" s="7"/>
      <c r="BJ1530" s="7"/>
      <c r="BK1530" s="7"/>
      <c r="BL1530" s="7"/>
      <c r="BM1530" s="7"/>
      <c r="BP1530" s="7"/>
      <c r="BQ1530" s="7"/>
      <c r="BR1530" s="7"/>
      <c r="BS1530" s="7"/>
      <c r="BT1530" s="7"/>
      <c r="BU1530" s="7"/>
      <c r="BV1530" s="7"/>
      <c r="BW1530" s="7"/>
    </row>
    <row r="1531" spans="5:75" x14ac:dyDescent="0.2"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AL1531" s="7"/>
      <c r="AQ1531" s="7"/>
      <c r="AR1531" s="7"/>
      <c r="AS1531" s="7"/>
      <c r="AT1531" s="7"/>
      <c r="AU1531" s="7"/>
      <c r="AV1531" s="7"/>
      <c r="AX1531" s="7"/>
      <c r="AY1531" s="7"/>
      <c r="AZ1531" s="7"/>
      <c r="BA1531" s="7"/>
      <c r="BB1531" s="7"/>
      <c r="BC1531" s="7"/>
      <c r="BD1531" s="7"/>
      <c r="BG1531" s="7"/>
      <c r="BH1531" s="7"/>
      <c r="BI1531" s="7"/>
      <c r="BJ1531" s="7"/>
      <c r="BK1531" s="7"/>
      <c r="BL1531" s="7"/>
      <c r="BM1531" s="7"/>
      <c r="BP1531" s="7"/>
      <c r="BQ1531" s="7"/>
      <c r="BR1531" s="7"/>
      <c r="BS1531" s="7"/>
      <c r="BT1531" s="7"/>
      <c r="BU1531" s="7"/>
      <c r="BV1531" s="7"/>
      <c r="BW1531" s="7"/>
    </row>
    <row r="1532" spans="5:75" x14ac:dyDescent="0.2"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AL1532" s="7"/>
      <c r="AQ1532" s="7"/>
      <c r="AR1532" s="7"/>
      <c r="AS1532" s="7"/>
      <c r="AT1532" s="7"/>
      <c r="AU1532" s="7"/>
      <c r="AV1532" s="7"/>
      <c r="AX1532" s="7"/>
      <c r="AY1532" s="7"/>
      <c r="AZ1532" s="7"/>
      <c r="BA1532" s="7"/>
      <c r="BB1532" s="7"/>
      <c r="BC1532" s="7"/>
      <c r="BD1532" s="7"/>
      <c r="BG1532" s="7"/>
      <c r="BH1532" s="7"/>
      <c r="BI1532" s="7"/>
      <c r="BJ1532" s="7"/>
      <c r="BK1532" s="7"/>
      <c r="BL1532" s="7"/>
      <c r="BM1532" s="7"/>
      <c r="BP1532" s="7"/>
      <c r="BQ1532" s="7"/>
      <c r="BR1532" s="7"/>
      <c r="BS1532" s="7"/>
      <c r="BT1532" s="7"/>
      <c r="BU1532" s="7"/>
      <c r="BV1532" s="7"/>
      <c r="BW1532" s="7"/>
    </row>
    <row r="1533" spans="5:75" x14ac:dyDescent="0.2"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AL1533" s="7"/>
      <c r="AQ1533" s="7"/>
      <c r="AR1533" s="7"/>
      <c r="AS1533" s="7"/>
      <c r="AT1533" s="7"/>
      <c r="AU1533" s="7"/>
      <c r="AV1533" s="7"/>
      <c r="AX1533" s="7"/>
      <c r="AY1533" s="7"/>
      <c r="AZ1533" s="7"/>
      <c r="BA1533" s="7"/>
      <c r="BB1533" s="7"/>
      <c r="BC1533" s="7"/>
      <c r="BD1533" s="7"/>
      <c r="BG1533" s="7"/>
      <c r="BH1533" s="7"/>
      <c r="BI1533" s="7"/>
      <c r="BJ1533" s="7"/>
      <c r="BK1533" s="7"/>
      <c r="BL1533" s="7"/>
      <c r="BM1533" s="7"/>
      <c r="BP1533" s="7"/>
      <c r="BQ1533" s="7"/>
      <c r="BR1533" s="7"/>
      <c r="BS1533" s="7"/>
      <c r="BT1533" s="7"/>
      <c r="BU1533" s="7"/>
      <c r="BV1533" s="7"/>
      <c r="BW1533" s="7"/>
    </row>
    <row r="1534" spans="5:75" x14ac:dyDescent="0.2"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AL1534" s="7"/>
      <c r="AQ1534" s="7"/>
      <c r="AR1534" s="7"/>
      <c r="AS1534" s="7"/>
      <c r="AT1534" s="7"/>
      <c r="AU1534" s="7"/>
      <c r="AV1534" s="7"/>
      <c r="AX1534" s="7"/>
      <c r="AY1534" s="7"/>
      <c r="AZ1534" s="7"/>
      <c r="BA1534" s="7"/>
      <c r="BB1534" s="7"/>
      <c r="BC1534" s="7"/>
      <c r="BD1534" s="7"/>
      <c r="BG1534" s="7"/>
      <c r="BH1534" s="7"/>
      <c r="BI1534" s="7"/>
      <c r="BJ1534" s="7"/>
      <c r="BK1534" s="7"/>
      <c r="BL1534" s="7"/>
      <c r="BM1534" s="7"/>
      <c r="BP1534" s="7"/>
      <c r="BQ1534" s="7"/>
      <c r="BR1534" s="7"/>
      <c r="BS1534" s="7"/>
      <c r="BT1534" s="7"/>
      <c r="BU1534" s="7"/>
      <c r="BV1534" s="7"/>
      <c r="BW1534" s="7"/>
    </row>
    <row r="1535" spans="5:75" x14ac:dyDescent="0.2"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AL1535" s="7"/>
      <c r="AQ1535" s="7"/>
      <c r="AR1535" s="7"/>
      <c r="AS1535" s="7"/>
      <c r="AT1535" s="7"/>
      <c r="AU1535" s="7"/>
      <c r="AV1535" s="7"/>
      <c r="AX1535" s="7"/>
      <c r="AY1535" s="7"/>
      <c r="AZ1535" s="7"/>
      <c r="BA1535" s="7"/>
      <c r="BB1535" s="7"/>
      <c r="BC1535" s="7"/>
      <c r="BD1535" s="7"/>
      <c r="BG1535" s="7"/>
      <c r="BH1535" s="7"/>
      <c r="BI1535" s="7"/>
      <c r="BJ1535" s="7"/>
      <c r="BK1535" s="7"/>
      <c r="BL1535" s="7"/>
      <c r="BM1535" s="7"/>
      <c r="BP1535" s="7"/>
      <c r="BQ1535" s="7"/>
      <c r="BR1535" s="7"/>
      <c r="BS1535" s="7"/>
      <c r="BT1535" s="7"/>
      <c r="BU1535" s="7"/>
      <c r="BV1535" s="7"/>
      <c r="BW1535" s="7"/>
    </row>
    <row r="1536" spans="5:75" x14ac:dyDescent="0.2"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AL1536" s="7"/>
      <c r="AQ1536" s="7"/>
      <c r="AR1536" s="7"/>
      <c r="AS1536" s="7"/>
      <c r="AT1536" s="7"/>
      <c r="AU1536" s="7"/>
      <c r="AV1536" s="7"/>
      <c r="AX1536" s="7"/>
      <c r="AY1536" s="7"/>
      <c r="AZ1536" s="7"/>
      <c r="BA1536" s="7"/>
      <c r="BB1536" s="7"/>
      <c r="BC1536" s="7"/>
      <c r="BD1536" s="7"/>
      <c r="BG1536" s="7"/>
      <c r="BH1536" s="7"/>
      <c r="BI1536" s="7"/>
      <c r="BJ1536" s="7"/>
      <c r="BK1536" s="7"/>
      <c r="BL1536" s="7"/>
      <c r="BM1536" s="7"/>
      <c r="BP1536" s="7"/>
      <c r="BQ1536" s="7"/>
      <c r="BR1536" s="7"/>
      <c r="BS1536" s="7"/>
      <c r="BT1536" s="7"/>
      <c r="BU1536" s="7"/>
      <c r="BV1536" s="7"/>
      <c r="BW1536" s="7"/>
    </row>
    <row r="1537" spans="5:75" x14ac:dyDescent="0.2"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AL1537" s="7"/>
      <c r="AQ1537" s="7"/>
      <c r="AR1537" s="7"/>
      <c r="AS1537" s="7"/>
      <c r="AT1537" s="7"/>
      <c r="AU1537" s="7"/>
      <c r="AV1537" s="7"/>
      <c r="AX1537" s="7"/>
      <c r="AY1537" s="7"/>
      <c r="AZ1537" s="7"/>
      <c r="BA1537" s="7"/>
      <c r="BB1537" s="7"/>
      <c r="BC1537" s="7"/>
      <c r="BD1537" s="7"/>
      <c r="BG1537" s="7"/>
      <c r="BH1537" s="7"/>
      <c r="BI1537" s="7"/>
      <c r="BJ1537" s="7"/>
      <c r="BK1537" s="7"/>
      <c r="BL1537" s="7"/>
      <c r="BM1537" s="7"/>
      <c r="BP1537" s="7"/>
      <c r="BQ1537" s="7"/>
      <c r="BR1537" s="7"/>
      <c r="BS1537" s="7"/>
      <c r="BT1537" s="7"/>
      <c r="BU1537" s="7"/>
      <c r="BV1537" s="7"/>
      <c r="BW1537" s="7"/>
    </row>
    <row r="1538" spans="5:75" x14ac:dyDescent="0.2"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AL1538" s="7"/>
      <c r="AQ1538" s="7"/>
      <c r="AR1538" s="7"/>
      <c r="AS1538" s="7"/>
      <c r="AT1538" s="7"/>
      <c r="AU1538" s="7"/>
      <c r="AV1538" s="7"/>
      <c r="AX1538" s="7"/>
      <c r="AY1538" s="7"/>
      <c r="AZ1538" s="7"/>
      <c r="BA1538" s="7"/>
      <c r="BB1538" s="7"/>
      <c r="BC1538" s="7"/>
      <c r="BD1538" s="7"/>
      <c r="BG1538" s="7"/>
      <c r="BH1538" s="7"/>
      <c r="BI1538" s="7"/>
      <c r="BJ1538" s="7"/>
      <c r="BK1538" s="7"/>
      <c r="BL1538" s="7"/>
      <c r="BM1538" s="7"/>
      <c r="BP1538" s="7"/>
      <c r="BQ1538" s="7"/>
      <c r="BR1538" s="7"/>
      <c r="BS1538" s="7"/>
      <c r="BT1538" s="7"/>
      <c r="BU1538" s="7"/>
      <c r="BV1538" s="7"/>
      <c r="BW1538" s="7"/>
    </row>
    <row r="1539" spans="5:75" x14ac:dyDescent="0.2"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AL1539" s="7"/>
      <c r="AQ1539" s="7"/>
      <c r="AR1539" s="7"/>
      <c r="AS1539" s="7"/>
      <c r="AT1539" s="7"/>
      <c r="AU1539" s="7"/>
      <c r="AV1539" s="7"/>
      <c r="AX1539" s="7"/>
      <c r="AY1539" s="7"/>
      <c r="AZ1539" s="7"/>
      <c r="BA1539" s="7"/>
      <c r="BB1539" s="7"/>
      <c r="BC1539" s="7"/>
      <c r="BD1539" s="7"/>
      <c r="BG1539" s="7"/>
      <c r="BH1539" s="7"/>
      <c r="BI1539" s="7"/>
      <c r="BJ1539" s="7"/>
      <c r="BK1539" s="7"/>
      <c r="BL1539" s="7"/>
      <c r="BM1539" s="7"/>
      <c r="BP1539" s="7"/>
      <c r="BQ1539" s="7"/>
      <c r="BR1539" s="7"/>
      <c r="BS1539" s="7"/>
      <c r="BT1539" s="7"/>
      <c r="BU1539" s="7"/>
      <c r="BV1539" s="7"/>
      <c r="BW1539" s="7"/>
    </row>
    <row r="1540" spans="5:75" x14ac:dyDescent="0.2"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AL1540" s="7"/>
      <c r="AQ1540" s="7"/>
      <c r="AR1540" s="7"/>
      <c r="AS1540" s="7"/>
      <c r="AT1540" s="7"/>
      <c r="AU1540" s="7"/>
      <c r="AV1540" s="7"/>
      <c r="AX1540" s="7"/>
      <c r="AY1540" s="7"/>
      <c r="AZ1540" s="7"/>
      <c r="BA1540" s="7"/>
      <c r="BB1540" s="7"/>
      <c r="BC1540" s="7"/>
      <c r="BD1540" s="7"/>
      <c r="BG1540" s="7"/>
      <c r="BH1540" s="7"/>
      <c r="BI1540" s="7"/>
      <c r="BJ1540" s="7"/>
      <c r="BK1540" s="7"/>
      <c r="BL1540" s="7"/>
      <c r="BM1540" s="7"/>
      <c r="BP1540" s="7"/>
      <c r="BQ1540" s="7"/>
      <c r="BR1540" s="7"/>
      <c r="BS1540" s="7"/>
      <c r="BT1540" s="7"/>
      <c r="BU1540" s="7"/>
      <c r="BV1540" s="7"/>
      <c r="BW1540" s="7"/>
    </row>
    <row r="1541" spans="5:75" x14ac:dyDescent="0.2"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AL1541" s="7"/>
      <c r="AQ1541" s="7"/>
      <c r="AR1541" s="7"/>
      <c r="AS1541" s="7"/>
      <c r="AT1541" s="7"/>
      <c r="AU1541" s="7"/>
      <c r="AV1541" s="7"/>
      <c r="AX1541" s="7"/>
      <c r="AY1541" s="7"/>
      <c r="AZ1541" s="7"/>
      <c r="BA1541" s="7"/>
      <c r="BB1541" s="7"/>
      <c r="BC1541" s="7"/>
      <c r="BD1541" s="7"/>
      <c r="BG1541" s="7"/>
      <c r="BH1541" s="7"/>
      <c r="BI1541" s="7"/>
      <c r="BJ1541" s="7"/>
      <c r="BK1541" s="7"/>
      <c r="BL1541" s="7"/>
      <c r="BM1541" s="7"/>
      <c r="BP1541" s="7"/>
      <c r="BQ1541" s="7"/>
      <c r="BR1541" s="7"/>
      <c r="BS1541" s="7"/>
      <c r="BT1541" s="7"/>
      <c r="BU1541" s="7"/>
      <c r="BV1541" s="7"/>
      <c r="BW1541" s="7"/>
    </row>
    <row r="1542" spans="5:75" x14ac:dyDescent="0.2"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AL1542" s="7"/>
      <c r="AQ1542" s="7"/>
      <c r="AR1542" s="7"/>
      <c r="AS1542" s="7"/>
      <c r="AT1542" s="7"/>
      <c r="AU1542" s="7"/>
      <c r="AV1542" s="7"/>
      <c r="AX1542" s="7"/>
      <c r="AY1542" s="7"/>
      <c r="AZ1542" s="7"/>
      <c r="BA1542" s="7"/>
      <c r="BB1542" s="7"/>
      <c r="BC1542" s="7"/>
      <c r="BD1542" s="7"/>
      <c r="BG1542" s="7"/>
      <c r="BH1542" s="7"/>
      <c r="BI1542" s="7"/>
      <c r="BJ1542" s="7"/>
      <c r="BK1542" s="7"/>
      <c r="BL1542" s="7"/>
      <c r="BM1542" s="7"/>
      <c r="BP1542" s="7"/>
      <c r="BQ1542" s="7"/>
      <c r="BR1542" s="7"/>
      <c r="BS1542" s="7"/>
      <c r="BT1542" s="7"/>
      <c r="BU1542" s="7"/>
      <c r="BV1542" s="7"/>
      <c r="BW1542" s="7"/>
    </row>
    <row r="1543" spans="5:75" x14ac:dyDescent="0.2"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AL1543" s="7"/>
      <c r="AQ1543" s="7"/>
      <c r="AR1543" s="7"/>
      <c r="AS1543" s="7"/>
      <c r="AT1543" s="7"/>
      <c r="AU1543" s="7"/>
      <c r="AV1543" s="7"/>
      <c r="AX1543" s="7"/>
      <c r="AY1543" s="7"/>
      <c r="AZ1543" s="7"/>
      <c r="BA1543" s="7"/>
      <c r="BB1543" s="7"/>
      <c r="BC1543" s="7"/>
      <c r="BD1543" s="7"/>
      <c r="BG1543" s="7"/>
      <c r="BH1543" s="7"/>
      <c r="BI1543" s="7"/>
      <c r="BJ1543" s="7"/>
      <c r="BK1543" s="7"/>
      <c r="BL1543" s="7"/>
      <c r="BM1543" s="7"/>
      <c r="BP1543" s="7"/>
      <c r="BQ1543" s="7"/>
      <c r="BR1543" s="7"/>
      <c r="BS1543" s="7"/>
      <c r="BT1543" s="7"/>
      <c r="BU1543" s="7"/>
      <c r="BV1543" s="7"/>
      <c r="BW1543" s="7"/>
    </row>
    <row r="1544" spans="5:75" x14ac:dyDescent="0.2"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AL1544" s="7"/>
      <c r="AQ1544" s="7"/>
      <c r="AR1544" s="7"/>
      <c r="AS1544" s="7"/>
      <c r="AT1544" s="7"/>
      <c r="AU1544" s="7"/>
      <c r="AV1544" s="7"/>
      <c r="AX1544" s="7"/>
      <c r="AY1544" s="7"/>
      <c r="AZ1544" s="7"/>
      <c r="BA1544" s="7"/>
      <c r="BB1544" s="7"/>
      <c r="BC1544" s="7"/>
      <c r="BD1544" s="7"/>
      <c r="BG1544" s="7"/>
      <c r="BH1544" s="7"/>
      <c r="BI1544" s="7"/>
      <c r="BJ1544" s="7"/>
      <c r="BK1544" s="7"/>
      <c r="BL1544" s="7"/>
      <c r="BM1544" s="7"/>
      <c r="BP1544" s="7"/>
      <c r="BQ1544" s="7"/>
      <c r="BR1544" s="7"/>
      <c r="BS1544" s="7"/>
      <c r="BT1544" s="7"/>
      <c r="BU1544" s="7"/>
      <c r="BV1544" s="7"/>
      <c r="BW1544" s="7"/>
    </row>
    <row r="1545" spans="5:75" x14ac:dyDescent="0.2"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AL1545" s="7"/>
      <c r="AQ1545" s="7"/>
      <c r="AR1545" s="7"/>
      <c r="AS1545" s="7"/>
      <c r="AT1545" s="7"/>
      <c r="AU1545" s="7"/>
      <c r="AV1545" s="7"/>
      <c r="AX1545" s="7"/>
      <c r="AY1545" s="7"/>
      <c r="AZ1545" s="7"/>
      <c r="BA1545" s="7"/>
      <c r="BB1545" s="7"/>
      <c r="BC1545" s="7"/>
      <c r="BD1545" s="7"/>
      <c r="BG1545" s="7"/>
      <c r="BH1545" s="7"/>
      <c r="BI1545" s="7"/>
      <c r="BJ1545" s="7"/>
      <c r="BK1545" s="7"/>
      <c r="BL1545" s="7"/>
      <c r="BM1545" s="7"/>
      <c r="BP1545" s="7"/>
      <c r="BQ1545" s="7"/>
      <c r="BR1545" s="7"/>
      <c r="BS1545" s="7"/>
      <c r="BT1545" s="7"/>
      <c r="BU1545" s="7"/>
      <c r="BV1545" s="7"/>
      <c r="BW1545" s="7"/>
    </row>
    <row r="1546" spans="5:75" x14ac:dyDescent="0.2"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AL1546" s="7"/>
      <c r="AQ1546" s="7"/>
      <c r="AR1546" s="7"/>
      <c r="AS1546" s="7"/>
      <c r="AT1546" s="7"/>
      <c r="AU1546" s="7"/>
      <c r="AV1546" s="7"/>
      <c r="AX1546" s="7"/>
      <c r="AY1546" s="7"/>
      <c r="AZ1546" s="7"/>
      <c r="BA1546" s="7"/>
      <c r="BB1546" s="7"/>
      <c r="BC1546" s="7"/>
      <c r="BD1546" s="7"/>
      <c r="BG1546" s="7"/>
      <c r="BH1546" s="7"/>
      <c r="BI1546" s="7"/>
      <c r="BJ1546" s="7"/>
      <c r="BK1546" s="7"/>
      <c r="BL1546" s="7"/>
      <c r="BM1546" s="7"/>
      <c r="BP1546" s="7"/>
      <c r="BQ1546" s="7"/>
      <c r="BR1546" s="7"/>
      <c r="BS1546" s="7"/>
      <c r="BT1546" s="7"/>
      <c r="BU1546" s="7"/>
      <c r="BV1546" s="7"/>
      <c r="BW1546" s="7"/>
    </row>
    <row r="1547" spans="5:75" x14ac:dyDescent="0.2"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AL1547" s="7"/>
      <c r="AQ1547" s="7"/>
      <c r="AR1547" s="7"/>
      <c r="AS1547" s="7"/>
      <c r="AT1547" s="7"/>
      <c r="AU1547" s="7"/>
      <c r="AV1547" s="7"/>
      <c r="AX1547" s="7"/>
      <c r="AY1547" s="7"/>
      <c r="AZ1547" s="7"/>
      <c r="BA1547" s="7"/>
      <c r="BB1547" s="7"/>
      <c r="BC1547" s="7"/>
      <c r="BD1547" s="7"/>
      <c r="BG1547" s="7"/>
      <c r="BH1547" s="7"/>
      <c r="BI1547" s="7"/>
      <c r="BJ1547" s="7"/>
      <c r="BK1547" s="7"/>
      <c r="BL1547" s="7"/>
      <c r="BM1547" s="7"/>
      <c r="BP1547" s="7"/>
      <c r="BQ1547" s="7"/>
      <c r="BR1547" s="7"/>
      <c r="BS1547" s="7"/>
      <c r="BT1547" s="7"/>
      <c r="BU1547" s="7"/>
      <c r="BV1547" s="7"/>
      <c r="BW1547" s="7"/>
    </row>
    <row r="1548" spans="5:75" x14ac:dyDescent="0.2"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AL1548" s="7"/>
      <c r="AQ1548" s="7"/>
      <c r="AR1548" s="7"/>
      <c r="AS1548" s="7"/>
      <c r="AT1548" s="7"/>
      <c r="AU1548" s="7"/>
      <c r="AV1548" s="7"/>
      <c r="AX1548" s="7"/>
      <c r="AY1548" s="7"/>
      <c r="AZ1548" s="7"/>
      <c r="BA1548" s="7"/>
      <c r="BB1548" s="7"/>
      <c r="BC1548" s="7"/>
      <c r="BD1548" s="7"/>
      <c r="BG1548" s="7"/>
      <c r="BH1548" s="7"/>
      <c r="BI1548" s="7"/>
      <c r="BJ1548" s="7"/>
      <c r="BK1548" s="7"/>
      <c r="BL1548" s="7"/>
      <c r="BM1548" s="7"/>
      <c r="BP1548" s="7"/>
      <c r="BQ1548" s="7"/>
      <c r="BR1548" s="7"/>
      <c r="BS1548" s="7"/>
      <c r="BT1548" s="7"/>
      <c r="BU1548" s="7"/>
      <c r="BV1548" s="7"/>
      <c r="BW1548" s="7"/>
    </row>
    <row r="1549" spans="5:75" x14ac:dyDescent="0.2"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AL1549" s="7"/>
      <c r="AQ1549" s="7"/>
      <c r="AR1549" s="7"/>
      <c r="AS1549" s="7"/>
      <c r="AT1549" s="7"/>
      <c r="AU1549" s="7"/>
      <c r="AV1549" s="7"/>
      <c r="AX1549" s="7"/>
      <c r="AY1549" s="7"/>
      <c r="AZ1549" s="7"/>
      <c r="BA1549" s="7"/>
      <c r="BB1549" s="7"/>
      <c r="BC1549" s="7"/>
      <c r="BD1549" s="7"/>
      <c r="BG1549" s="7"/>
      <c r="BH1549" s="7"/>
      <c r="BI1549" s="7"/>
      <c r="BJ1549" s="7"/>
      <c r="BK1549" s="7"/>
      <c r="BL1549" s="7"/>
      <c r="BM1549" s="7"/>
      <c r="BP1549" s="7"/>
      <c r="BQ1549" s="7"/>
      <c r="BR1549" s="7"/>
      <c r="BS1549" s="7"/>
      <c r="BT1549" s="7"/>
      <c r="BU1549" s="7"/>
      <c r="BV1549" s="7"/>
      <c r="BW1549" s="7"/>
    </row>
    <row r="1550" spans="5:75" x14ac:dyDescent="0.2"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AL1550" s="7"/>
      <c r="AQ1550" s="7"/>
      <c r="AR1550" s="7"/>
      <c r="AS1550" s="7"/>
      <c r="AT1550" s="7"/>
      <c r="AU1550" s="7"/>
      <c r="AV1550" s="7"/>
      <c r="AX1550" s="7"/>
      <c r="AY1550" s="7"/>
      <c r="AZ1550" s="7"/>
      <c r="BA1550" s="7"/>
      <c r="BB1550" s="7"/>
      <c r="BC1550" s="7"/>
      <c r="BD1550" s="7"/>
      <c r="BG1550" s="7"/>
      <c r="BH1550" s="7"/>
      <c r="BI1550" s="7"/>
      <c r="BJ1550" s="7"/>
      <c r="BK1550" s="7"/>
      <c r="BL1550" s="7"/>
      <c r="BM1550" s="7"/>
      <c r="BP1550" s="7"/>
      <c r="BQ1550" s="7"/>
      <c r="BR1550" s="7"/>
      <c r="BS1550" s="7"/>
      <c r="BT1550" s="7"/>
      <c r="BU1550" s="7"/>
      <c r="BV1550" s="7"/>
      <c r="BW1550" s="7"/>
    </row>
    <row r="1551" spans="5:75" x14ac:dyDescent="0.2"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AL1551" s="7"/>
      <c r="AQ1551" s="7"/>
      <c r="AR1551" s="7"/>
      <c r="AS1551" s="7"/>
      <c r="AT1551" s="7"/>
      <c r="AU1551" s="7"/>
      <c r="AV1551" s="7"/>
      <c r="AX1551" s="7"/>
      <c r="AY1551" s="7"/>
      <c r="AZ1551" s="7"/>
      <c r="BA1551" s="7"/>
      <c r="BB1551" s="7"/>
      <c r="BC1551" s="7"/>
      <c r="BD1551" s="7"/>
      <c r="BG1551" s="7"/>
      <c r="BH1551" s="7"/>
      <c r="BI1551" s="7"/>
      <c r="BJ1551" s="7"/>
      <c r="BK1551" s="7"/>
      <c r="BL1551" s="7"/>
      <c r="BM1551" s="7"/>
      <c r="BP1551" s="7"/>
      <c r="BQ1551" s="7"/>
      <c r="BR1551" s="7"/>
      <c r="BS1551" s="7"/>
      <c r="BT1551" s="7"/>
      <c r="BU1551" s="7"/>
      <c r="BV1551" s="7"/>
      <c r="BW1551" s="7"/>
    </row>
    <row r="1552" spans="5:75" x14ac:dyDescent="0.2"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AL1552" s="7"/>
      <c r="AQ1552" s="7"/>
      <c r="AR1552" s="7"/>
      <c r="AS1552" s="7"/>
      <c r="AT1552" s="7"/>
      <c r="AU1552" s="7"/>
      <c r="AV1552" s="7"/>
      <c r="AX1552" s="7"/>
      <c r="AY1552" s="7"/>
      <c r="AZ1552" s="7"/>
      <c r="BA1552" s="7"/>
      <c r="BB1552" s="7"/>
      <c r="BC1552" s="7"/>
      <c r="BD1552" s="7"/>
      <c r="BG1552" s="7"/>
      <c r="BH1552" s="7"/>
      <c r="BI1552" s="7"/>
      <c r="BJ1552" s="7"/>
      <c r="BK1552" s="7"/>
      <c r="BL1552" s="7"/>
      <c r="BM1552" s="7"/>
      <c r="BP1552" s="7"/>
      <c r="BQ1552" s="7"/>
      <c r="BR1552" s="7"/>
      <c r="BS1552" s="7"/>
      <c r="BT1552" s="7"/>
      <c r="BU1552" s="7"/>
      <c r="BV1552" s="7"/>
      <c r="BW1552" s="7"/>
    </row>
    <row r="1553" spans="5:75" x14ac:dyDescent="0.2"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AL1553" s="7"/>
      <c r="AQ1553" s="7"/>
      <c r="AR1553" s="7"/>
      <c r="AS1553" s="7"/>
      <c r="AT1553" s="7"/>
      <c r="AU1553" s="7"/>
      <c r="AV1553" s="7"/>
      <c r="AX1553" s="7"/>
      <c r="AY1553" s="7"/>
      <c r="AZ1553" s="7"/>
      <c r="BA1553" s="7"/>
      <c r="BB1553" s="7"/>
      <c r="BC1553" s="7"/>
      <c r="BD1553" s="7"/>
      <c r="BG1553" s="7"/>
      <c r="BH1553" s="7"/>
      <c r="BI1553" s="7"/>
      <c r="BJ1553" s="7"/>
      <c r="BK1553" s="7"/>
      <c r="BL1553" s="7"/>
      <c r="BM1553" s="7"/>
      <c r="BP1553" s="7"/>
      <c r="BQ1553" s="7"/>
      <c r="BR1553" s="7"/>
      <c r="BS1553" s="7"/>
      <c r="BT1553" s="7"/>
      <c r="BU1553" s="7"/>
      <c r="BV1553" s="7"/>
      <c r="BW1553" s="7"/>
    </row>
    <row r="1554" spans="5:75" x14ac:dyDescent="0.2"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AL1554" s="7"/>
      <c r="AQ1554" s="7"/>
      <c r="AR1554" s="7"/>
      <c r="AS1554" s="7"/>
      <c r="AT1554" s="7"/>
      <c r="AU1554" s="7"/>
      <c r="AV1554" s="7"/>
      <c r="AX1554" s="7"/>
      <c r="AY1554" s="7"/>
      <c r="AZ1554" s="7"/>
      <c r="BA1554" s="7"/>
      <c r="BB1554" s="7"/>
      <c r="BC1554" s="7"/>
      <c r="BD1554" s="7"/>
      <c r="BG1554" s="7"/>
      <c r="BH1554" s="7"/>
      <c r="BI1554" s="7"/>
      <c r="BJ1554" s="7"/>
      <c r="BK1554" s="7"/>
      <c r="BL1554" s="7"/>
      <c r="BM1554" s="7"/>
      <c r="BP1554" s="7"/>
      <c r="BQ1554" s="7"/>
      <c r="BR1554" s="7"/>
      <c r="BS1554" s="7"/>
      <c r="BT1554" s="7"/>
      <c r="BU1554" s="7"/>
      <c r="BV1554" s="7"/>
      <c r="BW1554" s="7"/>
    </row>
    <row r="1555" spans="5:75" x14ac:dyDescent="0.2"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AL1555" s="7"/>
      <c r="AQ1555" s="7"/>
      <c r="AR1555" s="7"/>
      <c r="AS1555" s="7"/>
      <c r="AT1555" s="7"/>
      <c r="AU1555" s="7"/>
      <c r="AV1555" s="7"/>
      <c r="AX1555" s="7"/>
      <c r="AY1555" s="7"/>
      <c r="AZ1555" s="7"/>
      <c r="BA1555" s="7"/>
      <c r="BB1555" s="7"/>
      <c r="BC1555" s="7"/>
      <c r="BD1555" s="7"/>
      <c r="BG1555" s="7"/>
      <c r="BH1555" s="7"/>
      <c r="BI1555" s="7"/>
      <c r="BJ1555" s="7"/>
      <c r="BK1555" s="7"/>
      <c r="BL1555" s="7"/>
      <c r="BM1555" s="7"/>
      <c r="BP1555" s="7"/>
      <c r="BQ1555" s="7"/>
      <c r="BR1555" s="7"/>
      <c r="BS1555" s="7"/>
      <c r="BT1555" s="7"/>
      <c r="BU1555" s="7"/>
      <c r="BV1555" s="7"/>
      <c r="BW1555" s="7"/>
    </row>
    <row r="1556" spans="5:75" x14ac:dyDescent="0.2"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AL1556" s="7"/>
      <c r="AQ1556" s="7"/>
      <c r="AR1556" s="7"/>
      <c r="AS1556" s="7"/>
      <c r="AT1556" s="7"/>
      <c r="AU1556" s="7"/>
      <c r="AV1556" s="7"/>
      <c r="AX1556" s="7"/>
      <c r="AY1556" s="7"/>
      <c r="AZ1556" s="7"/>
      <c r="BA1556" s="7"/>
      <c r="BB1556" s="7"/>
      <c r="BC1556" s="7"/>
      <c r="BD1556" s="7"/>
      <c r="BG1556" s="7"/>
      <c r="BH1556" s="7"/>
      <c r="BI1556" s="7"/>
      <c r="BJ1556" s="7"/>
      <c r="BK1556" s="7"/>
      <c r="BL1556" s="7"/>
      <c r="BM1556" s="7"/>
      <c r="BP1556" s="7"/>
      <c r="BQ1556" s="7"/>
      <c r="BR1556" s="7"/>
      <c r="BS1556" s="7"/>
      <c r="BT1556" s="7"/>
      <c r="BU1556" s="7"/>
      <c r="BV1556" s="7"/>
      <c r="BW1556" s="7"/>
    </row>
    <row r="1557" spans="5:75" x14ac:dyDescent="0.2"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AL1557" s="7"/>
      <c r="AQ1557" s="7"/>
      <c r="AR1557" s="7"/>
      <c r="AS1557" s="7"/>
      <c r="AT1557" s="7"/>
      <c r="AU1557" s="7"/>
      <c r="AV1557" s="7"/>
      <c r="AX1557" s="7"/>
      <c r="AY1557" s="7"/>
      <c r="AZ1557" s="7"/>
      <c r="BA1557" s="7"/>
      <c r="BB1557" s="7"/>
      <c r="BC1557" s="7"/>
      <c r="BD1557" s="7"/>
      <c r="BG1557" s="7"/>
      <c r="BH1557" s="7"/>
      <c r="BI1557" s="7"/>
      <c r="BJ1557" s="7"/>
      <c r="BK1557" s="7"/>
      <c r="BL1557" s="7"/>
      <c r="BM1557" s="7"/>
      <c r="BP1557" s="7"/>
      <c r="BQ1557" s="7"/>
      <c r="BR1557" s="7"/>
      <c r="BS1557" s="7"/>
      <c r="BT1557" s="7"/>
      <c r="BU1557" s="7"/>
      <c r="BV1557" s="7"/>
      <c r="BW1557" s="7"/>
    </row>
    <row r="1558" spans="5:75" x14ac:dyDescent="0.2"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AL1558" s="7"/>
      <c r="AQ1558" s="7"/>
      <c r="AR1558" s="7"/>
      <c r="AS1558" s="7"/>
      <c r="AT1558" s="7"/>
      <c r="AU1558" s="7"/>
      <c r="AV1558" s="7"/>
      <c r="AX1558" s="7"/>
      <c r="AY1558" s="7"/>
      <c r="AZ1558" s="7"/>
      <c r="BA1558" s="7"/>
      <c r="BB1558" s="7"/>
      <c r="BC1558" s="7"/>
      <c r="BD1558" s="7"/>
      <c r="BG1558" s="7"/>
      <c r="BH1558" s="7"/>
      <c r="BI1558" s="7"/>
      <c r="BJ1558" s="7"/>
      <c r="BK1558" s="7"/>
      <c r="BL1558" s="7"/>
      <c r="BM1558" s="7"/>
      <c r="BP1558" s="7"/>
      <c r="BQ1558" s="7"/>
      <c r="BR1558" s="7"/>
      <c r="BS1558" s="7"/>
      <c r="BT1558" s="7"/>
      <c r="BU1558" s="7"/>
      <c r="BV1558" s="7"/>
      <c r="BW1558" s="7"/>
    </row>
    <row r="1559" spans="5:75" x14ac:dyDescent="0.2"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AL1559" s="7"/>
      <c r="AQ1559" s="7"/>
      <c r="AR1559" s="7"/>
      <c r="AS1559" s="7"/>
      <c r="AT1559" s="7"/>
      <c r="AU1559" s="7"/>
      <c r="AV1559" s="7"/>
      <c r="AX1559" s="7"/>
      <c r="AY1559" s="7"/>
      <c r="AZ1559" s="7"/>
      <c r="BA1559" s="7"/>
      <c r="BB1559" s="7"/>
      <c r="BC1559" s="7"/>
      <c r="BD1559" s="7"/>
      <c r="BG1559" s="7"/>
      <c r="BH1559" s="7"/>
      <c r="BI1559" s="7"/>
      <c r="BJ1559" s="7"/>
      <c r="BK1559" s="7"/>
      <c r="BL1559" s="7"/>
      <c r="BM1559" s="7"/>
      <c r="BP1559" s="7"/>
      <c r="BQ1559" s="7"/>
      <c r="BR1559" s="7"/>
      <c r="BS1559" s="7"/>
      <c r="BT1559" s="7"/>
      <c r="BU1559" s="7"/>
      <c r="BV1559" s="7"/>
      <c r="BW1559" s="7"/>
    </row>
    <row r="1560" spans="5:75" x14ac:dyDescent="0.2"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AL1560" s="7"/>
      <c r="AQ1560" s="7"/>
      <c r="AR1560" s="7"/>
      <c r="AS1560" s="7"/>
      <c r="AT1560" s="7"/>
      <c r="AU1560" s="7"/>
      <c r="AV1560" s="7"/>
      <c r="AX1560" s="7"/>
      <c r="AY1560" s="7"/>
      <c r="AZ1560" s="7"/>
      <c r="BA1560" s="7"/>
      <c r="BB1560" s="7"/>
      <c r="BC1560" s="7"/>
      <c r="BD1560" s="7"/>
      <c r="BG1560" s="7"/>
      <c r="BH1560" s="7"/>
      <c r="BI1560" s="7"/>
      <c r="BJ1560" s="7"/>
      <c r="BK1560" s="7"/>
      <c r="BL1560" s="7"/>
      <c r="BM1560" s="7"/>
      <c r="BP1560" s="7"/>
      <c r="BQ1560" s="7"/>
      <c r="BR1560" s="7"/>
      <c r="BS1560" s="7"/>
      <c r="BT1560" s="7"/>
      <c r="BU1560" s="7"/>
      <c r="BV1560" s="7"/>
      <c r="BW1560" s="7"/>
    </row>
    <row r="1561" spans="5:75" x14ac:dyDescent="0.2"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AL1561" s="7"/>
      <c r="AQ1561" s="7"/>
      <c r="AR1561" s="7"/>
      <c r="AS1561" s="7"/>
      <c r="AT1561" s="7"/>
      <c r="AU1561" s="7"/>
      <c r="AV1561" s="7"/>
      <c r="AX1561" s="7"/>
      <c r="AY1561" s="7"/>
      <c r="AZ1561" s="7"/>
      <c r="BA1561" s="7"/>
      <c r="BB1561" s="7"/>
      <c r="BC1561" s="7"/>
      <c r="BD1561" s="7"/>
      <c r="BG1561" s="7"/>
      <c r="BH1561" s="7"/>
      <c r="BI1561" s="7"/>
      <c r="BJ1561" s="7"/>
      <c r="BK1561" s="7"/>
      <c r="BL1561" s="7"/>
      <c r="BM1561" s="7"/>
      <c r="BP1561" s="7"/>
      <c r="BQ1561" s="7"/>
      <c r="BR1561" s="7"/>
      <c r="BS1561" s="7"/>
      <c r="BT1561" s="7"/>
      <c r="BU1561" s="7"/>
      <c r="BV1561" s="7"/>
      <c r="BW1561" s="7"/>
    </row>
    <row r="1562" spans="5:75" x14ac:dyDescent="0.2"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AL1562" s="7"/>
      <c r="AQ1562" s="7"/>
      <c r="AR1562" s="7"/>
      <c r="AS1562" s="7"/>
      <c r="AT1562" s="7"/>
      <c r="AU1562" s="7"/>
      <c r="AV1562" s="7"/>
      <c r="AX1562" s="7"/>
      <c r="AY1562" s="7"/>
      <c r="AZ1562" s="7"/>
      <c r="BA1562" s="7"/>
      <c r="BB1562" s="7"/>
      <c r="BC1562" s="7"/>
      <c r="BD1562" s="7"/>
      <c r="BG1562" s="7"/>
      <c r="BH1562" s="7"/>
      <c r="BI1562" s="7"/>
      <c r="BJ1562" s="7"/>
      <c r="BK1562" s="7"/>
      <c r="BL1562" s="7"/>
      <c r="BM1562" s="7"/>
      <c r="BP1562" s="7"/>
      <c r="BQ1562" s="7"/>
      <c r="BR1562" s="7"/>
      <c r="BS1562" s="7"/>
      <c r="BT1562" s="7"/>
      <c r="BU1562" s="7"/>
      <c r="BV1562" s="7"/>
      <c r="BW1562" s="7"/>
    </row>
    <row r="1563" spans="5:75" x14ac:dyDescent="0.2"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AL1563" s="7"/>
      <c r="AQ1563" s="7"/>
      <c r="AR1563" s="7"/>
      <c r="AS1563" s="7"/>
      <c r="AT1563" s="7"/>
      <c r="AU1563" s="7"/>
      <c r="AV1563" s="7"/>
      <c r="AX1563" s="7"/>
      <c r="AY1563" s="7"/>
      <c r="AZ1563" s="7"/>
      <c r="BA1563" s="7"/>
      <c r="BB1563" s="7"/>
      <c r="BC1563" s="7"/>
      <c r="BD1563" s="7"/>
      <c r="BG1563" s="7"/>
      <c r="BH1563" s="7"/>
      <c r="BI1563" s="7"/>
      <c r="BJ1563" s="7"/>
      <c r="BK1563" s="7"/>
      <c r="BL1563" s="7"/>
      <c r="BM1563" s="7"/>
      <c r="BP1563" s="7"/>
      <c r="BQ1563" s="7"/>
      <c r="BR1563" s="7"/>
      <c r="BS1563" s="7"/>
      <c r="BT1563" s="7"/>
      <c r="BU1563" s="7"/>
      <c r="BV1563" s="7"/>
      <c r="BW1563" s="7"/>
    </row>
    <row r="1564" spans="5:75" x14ac:dyDescent="0.2"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AL1564" s="7"/>
      <c r="AQ1564" s="7"/>
      <c r="AR1564" s="7"/>
      <c r="AS1564" s="7"/>
      <c r="AT1564" s="7"/>
      <c r="AU1564" s="7"/>
      <c r="AV1564" s="7"/>
      <c r="AX1564" s="7"/>
      <c r="AY1564" s="7"/>
      <c r="AZ1564" s="7"/>
      <c r="BA1564" s="7"/>
      <c r="BB1564" s="7"/>
      <c r="BC1564" s="7"/>
      <c r="BD1564" s="7"/>
      <c r="BG1564" s="7"/>
      <c r="BH1564" s="7"/>
      <c r="BI1564" s="7"/>
      <c r="BJ1564" s="7"/>
      <c r="BK1564" s="7"/>
      <c r="BL1564" s="7"/>
      <c r="BM1564" s="7"/>
      <c r="BP1564" s="7"/>
      <c r="BQ1564" s="7"/>
      <c r="BR1564" s="7"/>
      <c r="BS1564" s="7"/>
      <c r="BT1564" s="7"/>
      <c r="BU1564" s="7"/>
      <c r="BV1564" s="7"/>
      <c r="BW1564" s="7"/>
    </row>
    <row r="1565" spans="5:75" x14ac:dyDescent="0.2"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AL1565" s="7"/>
      <c r="AQ1565" s="7"/>
      <c r="AR1565" s="7"/>
      <c r="AS1565" s="7"/>
      <c r="AT1565" s="7"/>
      <c r="AU1565" s="7"/>
      <c r="AV1565" s="7"/>
      <c r="AX1565" s="7"/>
      <c r="AY1565" s="7"/>
      <c r="AZ1565" s="7"/>
      <c r="BA1565" s="7"/>
      <c r="BB1565" s="7"/>
      <c r="BC1565" s="7"/>
      <c r="BD1565" s="7"/>
      <c r="BG1565" s="7"/>
      <c r="BH1565" s="7"/>
      <c r="BI1565" s="7"/>
      <c r="BJ1565" s="7"/>
      <c r="BK1565" s="7"/>
      <c r="BL1565" s="7"/>
      <c r="BM1565" s="7"/>
      <c r="BP1565" s="7"/>
      <c r="BQ1565" s="7"/>
      <c r="BR1565" s="7"/>
      <c r="BS1565" s="7"/>
      <c r="BT1565" s="7"/>
      <c r="BU1565" s="7"/>
      <c r="BV1565" s="7"/>
      <c r="BW1565" s="7"/>
    </row>
    <row r="1566" spans="5:75" x14ac:dyDescent="0.2"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AL1566" s="7"/>
      <c r="AQ1566" s="7"/>
      <c r="AR1566" s="7"/>
      <c r="AS1566" s="7"/>
      <c r="AT1566" s="7"/>
      <c r="AU1566" s="7"/>
      <c r="AV1566" s="7"/>
      <c r="AX1566" s="7"/>
      <c r="AY1566" s="7"/>
      <c r="AZ1566" s="7"/>
      <c r="BA1566" s="7"/>
      <c r="BB1566" s="7"/>
      <c r="BC1566" s="7"/>
      <c r="BD1566" s="7"/>
      <c r="BG1566" s="7"/>
      <c r="BH1566" s="7"/>
      <c r="BI1566" s="7"/>
      <c r="BJ1566" s="7"/>
      <c r="BK1566" s="7"/>
      <c r="BL1566" s="7"/>
      <c r="BM1566" s="7"/>
      <c r="BP1566" s="7"/>
      <c r="BQ1566" s="7"/>
      <c r="BR1566" s="7"/>
      <c r="BS1566" s="7"/>
      <c r="BT1566" s="7"/>
      <c r="BU1566" s="7"/>
      <c r="BV1566" s="7"/>
      <c r="BW1566" s="7"/>
    </row>
    <row r="1567" spans="5:75" x14ac:dyDescent="0.2"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AL1567" s="7"/>
      <c r="AQ1567" s="7"/>
      <c r="AR1567" s="7"/>
      <c r="AS1567" s="7"/>
      <c r="AT1567" s="7"/>
      <c r="AU1567" s="7"/>
      <c r="AV1567" s="7"/>
      <c r="AX1567" s="7"/>
      <c r="AY1567" s="7"/>
      <c r="AZ1567" s="7"/>
      <c r="BA1567" s="7"/>
      <c r="BB1567" s="7"/>
      <c r="BC1567" s="7"/>
      <c r="BD1567" s="7"/>
      <c r="BG1567" s="7"/>
      <c r="BH1567" s="7"/>
      <c r="BI1567" s="7"/>
      <c r="BJ1567" s="7"/>
      <c r="BK1567" s="7"/>
      <c r="BL1567" s="7"/>
      <c r="BM1567" s="7"/>
      <c r="BP1567" s="7"/>
      <c r="BQ1567" s="7"/>
      <c r="BR1567" s="7"/>
      <c r="BS1567" s="7"/>
      <c r="BT1567" s="7"/>
      <c r="BU1567" s="7"/>
      <c r="BV1567" s="7"/>
      <c r="BW1567" s="7"/>
    </row>
    <row r="1568" spans="5:75" x14ac:dyDescent="0.2"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AL1568" s="7"/>
      <c r="AQ1568" s="7"/>
      <c r="AR1568" s="7"/>
      <c r="AS1568" s="7"/>
      <c r="AT1568" s="7"/>
      <c r="AU1568" s="7"/>
      <c r="AV1568" s="7"/>
      <c r="AX1568" s="7"/>
      <c r="AY1568" s="7"/>
      <c r="AZ1568" s="7"/>
      <c r="BA1568" s="7"/>
      <c r="BB1568" s="7"/>
      <c r="BC1568" s="7"/>
      <c r="BD1568" s="7"/>
      <c r="BG1568" s="7"/>
      <c r="BH1568" s="7"/>
      <c r="BI1568" s="7"/>
      <c r="BJ1568" s="7"/>
      <c r="BK1568" s="7"/>
      <c r="BL1568" s="7"/>
      <c r="BM1568" s="7"/>
      <c r="BP1568" s="7"/>
      <c r="BQ1568" s="7"/>
      <c r="BR1568" s="7"/>
      <c r="BS1568" s="7"/>
      <c r="BT1568" s="7"/>
      <c r="BU1568" s="7"/>
      <c r="BV1568" s="7"/>
      <c r="BW1568" s="7"/>
    </row>
    <row r="1569" spans="5:75" x14ac:dyDescent="0.2"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AL1569" s="7"/>
      <c r="AQ1569" s="7"/>
      <c r="AR1569" s="7"/>
      <c r="AS1569" s="7"/>
      <c r="AT1569" s="7"/>
      <c r="AU1569" s="7"/>
      <c r="AV1569" s="7"/>
      <c r="AX1569" s="7"/>
      <c r="AY1569" s="7"/>
      <c r="AZ1569" s="7"/>
      <c r="BA1569" s="7"/>
      <c r="BB1569" s="7"/>
      <c r="BC1569" s="7"/>
      <c r="BD1569" s="7"/>
      <c r="BG1569" s="7"/>
      <c r="BH1569" s="7"/>
      <c r="BI1569" s="7"/>
      <c r="BJ1569" s="7"/>
      <c r="BK1569" s="7"/>
      <c r="BL1569" s="7"/>
      <c r="BM1569" s="7"/>
      <c r="BP1569" s="7"/>
      <c r="BQ1569" s="7"/>
      <c r="BR1569" s="7"/>
      <c r="BS1569" s="7"/>
      <c r="BT1569" s="7"/>
      <c r="BU1569" s="7"/>
      <c r="BV1569" s="7"/>
      <c r="BW1569" s="7"/>
    </row>
    <row r="1570" spans="5:75" x14ac:dyDescent="0.2"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AL1570" s="7"/>
      <c r="AQ1570" s="7"/>
      <c r="AR1570" s="7"/>
      <c r="AS1570" s="7"/>
      <c r="AT1570" s="7"/>
      <c r="AU1570" s="7"/>
      <c r="AV1570" s="7"/>
      <c r="AX1570" s="7"/>
      <c r="AY1570" s="7"/>
      <c r="AZ1570" s="7"/>
      <c r="BA1570" s="7"/>
      <c r="BB1570" s="7"/>
      <c r="BC1570" s="7"/>
      <c r="BD1570" s="7"/>
      <c r="BG1570" s="7"/>
      <c r="BH1570" s="7"/>
      <c r="BI1570" s="7"/>
      <c r="BJ1570" s="7"/>
      <c r="BK1570" s="7"/>
      <c r="BL1570" s="7"/>
      <c r="BM1570" s="7"/>
      <c r="BP1570" s="7"/>
      <c r="BQ1570" s="7"/>
      <c r="BR1570" s="7"/>
      <c r="BS1570" s="7"/>
      <c r="BT1570" s="7"/>
      <c r="BU1570" s="7"/>
      <c r="BV1570" s="7"/>
      <c r="BW1570" s="7"/>
    </row>
    <row r="1571" spans="5:75" x14ac:dyDescent="0.2"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AL1571" s="7"/>
      <c r="AQ1571" s="7"/>
      <c r="AR1571" s="7"/>
      <c r="AS1571" s="7"/>
      <c r="AT1571" s="7"/>
      <c r="AU1571" s="7"/>
      <c r="AV1571" s="7"/>
      <c r="AX1571" s="7"/>
      <c r="AY1571" s="7"/>
      <c r="AZ1571" s="7"/>
      <c r="BA1571" s="7"/>
      <c r="BB1571" s="7"/>
      <c r="BC1571" s="7"/>
      <c r="BD1571" s="7"/>
      <c r="BG1571" s="7"/>
      <c r="BH1571" s="7"/>
      <c r="BI1571" s="7"/>
      <c r="BJ1571" s="7"/>
      <c r="BK1571" s="7"/>
      <c r="BL1571" s="7"/>
      <c r="BM1571" s="7"/>
      <c r="BP1571" s="7"/>
      <c r="BQ1571" s="7"/>
      <c r="BR1571" s="7"/>
      <c r="BS1571" s="7"/>
      <c r="BT1571" s="7"/>
      <c r="BU1571" s="7"/>
      <c r="BV1571" s="7"/>
      <c r="BW1571" s="7"/>
    </row>
    <row r="1572" spans="5:75" x14ac:dyDescent="0.2"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AL1572" s="7"/>
      <c r="AQ1572" s="7"/>
      <c r="AR1572" s="7"/>
      <c r="AS1572" s="7"/>
      <c r="AT1572" s="7"/>
      <c r="AU1572" s="7"/>
      <c r="AV1572" s="7"/>
      <c r="AX1572" s="7"/>
      <c r="AY1572" s="7"/>
      <c r="AZ1572" s="7"/>
      <c r="BA1572" s="7"/>
      <c r="BB1572" s="7"/>
      <c r="BC1572" s="7"/>
      <c r="BD1572" s="7"/>
      <c r="BG1572" s="7"/>
      <c r="BH1572" s="7"/>
      <c r="BI1572" s="7"/>
      <c r="BJ1572" s="7"/>
      <c r="BK1572" s="7"/>
      <c r="BL1572" s="7"/>
      <c r="BM1572" s="7"/>
      <c r="BP1572" s="7"/>
      <c r="BQ1572" s="7"/>
      <c r="BR1572" s="7"/>
      <c r="BS1572" s="7"/>
      <c r="BT1572" s="7"/>
      <c r="BU1572" s="7"/>
      <c r="BV1572" s="7"/>
      <c r="BW1572" s="7"/>
    </row>
    <row r="1573" spans="5:75" x14ac:dyDescent="0.2"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AL1573" s="7"/>
      <c r="AQ1573" s="7"/>
      <c r="AR1573" s="7"/>
      <c r="AS1573" s="7"/>
      <c r="AT1573" s="7"/>
      <c r="AU1573" s="7"/>
      <c r="AV1573" s="7"/>
      <c r="AX1573" s="7"/>
      <c r="AY1573" s="7"/>
      <c r="AZ1573" s="7"/>
      <c r="BA1573" s="7"/>
      <c r="BB1573" s="7"/>
      <c r="BC1573" s="7"/>
      <c r="BD1573" s="7"/>
      <c r="BG1573" s="7"/>
      <c r="BH1573" s="7"/>
      <c r="BI1573" s="7"/>
      <c r="BJ1573" s="7"/>
      <c r="BK1573" s="7"/>
      <c r="BL1573" s="7"/>
      <c r="BM1573" s="7"/>
      <c r="BP1573" s="7"/>
      <c r="BQ1573" s="7"/>
      <c r="BR1573" s="7"/>
      <c r="BS1573" s="7"/>
      <c r="BT1573" s="7"/>
      <c r="BU1573" s="7"/>
      <c r="BV1573" s="7"/>
      <c r="BW1573" s="7"/>
    </row>
    <row r="1574" spans="5:75" x14ac:dyDescent="0.2"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AL1574" s="7"/>
      <c r="AQ1574" s="7"/>
      <c r="AR1574" s="7"/>
      <c r="AS1574" s="7"/>
      <c r="AT1574" s="7"/>
      <c r="AU1574" s="7"/>
      <c r="AV1574" s="7"/>
      <c r="AX1574" s="7"/>
      <c r="AY1574" s="7"/>
      <c r="AZ1574" s="7"/>
      <c r="BA1574" s="7"/>
      <c r="BB1574" s="7"/>
      <c r="BC1574" s="7"/>
      <c r="BD1574" s="7"/>
      <c r="BG1574" s="7"/>
      <c r="BH1574" s="7"/>
      <c r="BI1574" s="7"/>
      <c r="BJ1574" s="7"/>
      <c r="BK1574" s="7"/>
      <c r="BL1574" s="7"/>
      <c r="BM1574" s="7"/>
      <c r="BP1574" s="7"/>
      <c r="BQ1574" s="7"/>
      <c r="BR1574" s="7"/>
      <c r="BS1574" s="7"/>
      <c r="BT1574" s="7"/>
      <c r="BU1574" s="7"/>
      <c r="BV1574" s="7"/>
      <c r="BW1574" s="7"/>
    </row>
    <row r="1575" spans="5:75" x14ac:dyDescent="0.2"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AL1575" s="7"/>
      <c r="AQ1575" s="7"/>
      <c r="AR1575" s="7"/>
      <c r="AS1575" s="7"/>
      <c r="AT1575" s="7"/>
      <c r="AU1575" s="7"/>
      <c r="AV1575" s="7"/>
      <c r="AX1575" s="7"/>
      <c r="AY1575" s="7"/>
      <c r="AZ1575" s="7"/>
      <c r="BA1575" s="7"/>
      <c r="BB1575" s="7"/>
      <c r="BC1575" s="7"/>
      <c r="BD1575" s="7"/>
      <c r="BG1575" s="7"/>
      <c r="BH1575" s="7"/>
      <c r="BI1575" s="7"/>
      <c r="BJ1575" s="7"/>
      <c r="BK1575" s="7"/>
      <c r="BL1575" s="7"/>
      <c r="BM1575" s="7"/>
      <c r="BP1575" s="7"/>
      <c r="BQ1575" s="7"/>
      <c r="BR1575" s="7"/>
      <c r="BS1575" s="7"/>
      <c r="BT1575" s="7"/>
      <c r="BU1575" s="7"/>
      <c r="BV1575" s="7"/>
      <c r="BW1575" s="7"/>
    </row>
    <row r="1576" spans="5:75" x14ac:dyDescent="0.2"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AL1576" s="7"/>
      <c r="AQ1576" s="7"/>
      <c r="AR1576" s="7"/>
      <c r="AS1576" s="7"/>
      <c r="AT1576" s="7"/>
      <c r="AU1576" s="7"/>
      <c r="AV1576" s="7"/>
      <c r="AX1576" s="7"/>
      <c r="AY1576" s="7"/>
      <c r="AZ1576" s="7"/>
      <c r="BA1576" s="7"/>
      <c r="BB1576" s="7"/>
      <c r="BC1576" s="7"/>
      <c r="BD1576" s="7"/>
      <c r="BG1576" s="7"/>
      <c r="BH1576" s="7"/>
      <c r="BI1576" s="7"/>
      <c r="BJ1576" s="7"/>
      <c r="BK1576" s="7"/>
      <c r="BL1576" s="7"/>
      <c r="BM1576" s="7"/>
      <c r="BP1576" s="7"/>
      <c r="BQ1576" s="7"/>
      <c r="BR1576" s="7"/>
      <c r="BS1576" s="7"/>
      <c r="BT1576" s="7"/>
      <c r="BU1576" s="7"/>
      <c r="BV1576" s="7"/>
      <c r="BW1576" s="7"/>
    </row>
    <row r="1577" spans="5:75" x14ac:dyDescent="0.2"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AL1577" s="7"/>
      <c r="AQ1577" s="7"/>
      <c r="AR1577" s="7"/>
      <c r="AS1577" s="7"/>
      <c r="AT1577" s="7"/>
      <c r="AU1577" s="7"/>
      <c r="AV1577" s="7"/>
      <c r="AX1577" s="7"/>
      <c r="AY1577" s="7"/>
      <c r="AZ1577" s="7"/>
      <c r="BA1577" s="7"/>
      <c r="BB1577" s="7"/>
      <c r="BC1577" s="7"/>
      <c r="BD1577" s="7"/>
      <c r="BG1577" s="7"/>
      <c r="BH1577" s="7"/>
      <c r="BI1577" s="7"/>
      <c r="BJ1577" s="7"/>
      <c r="BK1577" s="7"/>
      <c r="BL1577" s="7"/>
      <c r="BM1577" s="7"/>
      <c r="BP1577" s="7"/>
      <c r="BQ1577" s="7"/>
      <c r="BR1577" s="7"/>
      <c r="BS1577" s="7"/>
      <c r="BT1577" s="7"/>
      <c r="BU1577" s="7"/>
      <c r="BV1577" s="7"/>
      <c r="BW1577" s="7"/>
    </row>
    <row r="1578" spans="5:75" x14ac:dyDescent="0.2"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AL1578" s="7"/>
      <c r="AQ1578" s="7"/>
      <c r="AR1578" s="7"/>
      <c r="AS1578" s="7"/>
      <c r="AT1578" s="7"/>
      <c r="AU1578" s="7"/>
      <c r="AV1578" s="7"/>
      <c r="AX1578" s="7"/>
      <c r="AY1578" s="7"/>
      <c r="AZ1578" s="7"/>
      <c r="BA1578" s="7"/>
      <c r="BB1578" s="7"/>
      <c r="BC1578" s="7"/>
      <c r="BD1578" s="7"/>
      <c r="BG1578" s="7"/>
      <c r="BH1578" s="7"/>
      <c r="BI1578" s="7"/>
      <c r="BJ1578" s="7"/>
      <c r="BK1578" s="7"/>
      <c r="BL1578" s="7"/>
      <c r="BM1578" s="7"/>
      <c r="BP1578" s="7"/>
      <c r="BQ1578" s="7"/>
      <c r="BR1578" s="7"/>
      <c r="BS1578" s="7"/>
      <c r="BT1578" s="7"/>
      <c r="BU1578" s="7"/>
      <c r="BV1578" s="7"/>
      <c r="BW1578" s="7"/>
    </row>
    <row r="1579" spans="5:75" x14ac:dyDescent="0.2"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AL1579" s="7"/>
      <c r="AQ1579" s="7"/>
      <c r="AR1579" s="7"/>
      <c r="AS1579" s="7"/>
      <c r="AT1579" s="7"/>
      <c r="AU1579" s="7"/>
      <c r="AV1579" s="7"/>
      <c r="AX1579" s="7"/>
      <c r="AY1579" s="7"/>
      <c r="AZ1579" s="7"/>
      <c r="BA1579" s="7"/>
      <c r="BB1579" s="7"/>
      <c r="BC1579" s="7"/>
      <c r="BD1579" s="7"/>
      <c r="BG1579" s="7"/>
      <c r="BH1579" s="7"/>
      <c r="BI1579" s="7"/>
      <c r="BJ1579" s="7"/>
      <c r="BK1579" s="7"/>
      <c r="BL1579" s="7"/>
      <c r="BM1579" s="7"/>
      <c r="BP1579" s="7"/>
      <c r="BQ1579" s="7"/>
      <c r="BR1579" s="7"/>
      <c r="BS1579" s="7"/>
      <c r="BT1579" s="7"/>
      <c r="BU1579" s="7"/>
      <c r="BV1579" s="7"/>
      <c r="BW1579" s="7"/>
    </row>
    <row r="1580" spans="5:75" x14ac:dyDescent="0.2"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AL1580" s="7"/>
      <c r="AQ1580" s="7"/>
      <c r="AR1580" s="7"/>
      <c r="AS1580" s="7"/>
      <c r="AT1580" s="7"/>
      <c r="AU1580" s="7"/>
      <c r="AV1580" s="7"/>
      <c r="AX1580" s="7"/>
      <c r="AY1580" s="7"/>
      <c r="AZ1580" s="7"/>
      <c r="BA1580" s="7"/>
      <c r="BB1580" s="7"/>
      <c r="BC1580" s="7"/>
      <c r="BD1580" s="7"/>
      <c r="BG1580" s="7"/>
      <c r="BH1580" s="7"/>
      <c r="BI1580" s="7"/>
      <c r="BJ1580" s="7"/>
      <c r="BK1580" s="7"/>
      <c r="BL1580" s="7"/>
      <c r="BM1580" s="7"/>
      <c r="BP1580" s="7"/>
      <c r="BQ1580" s="7"/>
      <c r="BR1580" s="7"/>
      <c r="BS1580" s="7"/>
      <c r="BT1580" s="7"/>
      <c r="BU1580" s="7"/>
      <c r="BV1580" s="7"/>
      <c r="BW1580" s="7"/>
    </row>
    <row r="1581" spans="5:75" x14ac:dyDescent="0.2"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AL1581" s="7"/>
      <c r="AQ1581" s="7"/>
      <c r="AR1581" s="7"/>
      <c r="AS1581" s="7"/>
      <c r="AT1581" s="7"/>
      <c r="AU1581" s="7"/>
      <c r="AV1581" s="7"/>
      <c r="AX1581" s="7"/>
      <c r="AY1581" s="7"/>
      <c r="AZ1581" s="7"/>
      <c r="BA1581" s="7"/>
      <c r="BB1581" s="7"/>
      <c r="BC1581" s="7"/>
      <c r="BD1581" s="7"/>
      <c r="BG1581" s="7"/>
      <c r="BH1581" s="7"/>
      <c r="BI1581" s="7"/>
      <c r="BJ1581" s="7"/>
      <c r="BK1581" s="7"/>
      <c r="BL1581" s="7"/>
      <c r="BM1581" s="7"/>
      <c r="BP1581" s="7"/>
      <c r="BQ1581" s="7"/>
      <c r="BR1581" s="7"/>
      <c r="BS1581" s="7"/>
      <c r="BT1581" s="7"/>
      <c r="BU1581" s="7"/>
      <c r="BV1581" s="7"/>
      <c r="BW1581" s="7"/>
    </row>
    <row r="1582" spans="5:75" x14ac:dyDescent="0.2"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AL1582" s="7"/>
      <c r="AQ1582" s="7"/>
      <c r="AR1582" s="7"/>
      <c r="AS1582" s="7"/>
      <c r="AT1582" s="7"/>
      <c r="AU1582" s="7"/>
      <c r="AV1582" s="7"/>
      <c r="AX1582" s="7"/>
      <c r="AY1582" s="7"/>
      <c r="AZ1582" s="7"/>
      <c r="BA1582" s="7"/>
      <c r="BB1582" s="7"/>
      <c r="BC1582" s="7"/>
      <c r="BD1582" s="7"/>
      <c r="BG1582" s="7"/>
      <c r="BH1582" s="7"/>
      <c r="BI1582" s="7"/>
      <c r="BJ1582" s="7"/>
      <c r="BK1582" s="7"/>
      <c r="BL1582" s="7"/>
      <c r="BM1582" s="7"/>
      <c r="BP1582" s="7"/>
      <c r="BQ1582" s="7"/>
      <c r="BR1582" s="7"/>
      <c r="BS1582" s="7"/>
      <c r="BT1582" s="7"/>
      <c r="BU1582" s="7"/>
      <c r="BV1582" s="7"/>
      <c r="BW1582" s="7"/>
    </row>
    <row r="1583" spans="5:75" x14ac:dyDescent="0.2"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AL1583" s="7"/>
      <c r="AQ1583" s="7"/>
      <c r="AR1583" s="7"/>
      <c r="AS1583" s="7"/>
      <c r="AT1583" s="7"/>
      <c r="AU1583" s="7"/>
      <c r="AV1583" s="7"/>
      <c r="AX1583" s="7"/>
      <c r="AY1583" s="7"/>
      <c r="AZ1583" s="7"/>
      <c r="BA1583" s="7"/>
      <c r="BB1583" s="7"/>
      <c r="BC1583" s="7"/>
      <c r="BD1583" s="7"/>
      <c r="BG1583" s="7"/>
      <c r="BH1583" s="7"/>
      <c r="BI1583" s="7"/>
      <c r="BJ1583" s="7"/>
      <c r="BK1583" s="7"/>
      <c r="BL1583" s="7"/>
      <c r="BM1583" s="7"/>
      <c r="BP1583" s="7"/>
      <c r="BQ1583" s="7"/>
      <c r="BR1583" s="7"/>
      <c r="BS1583" s="7"/>
      <c r="BT1583" s="7"/>
      <c r="BU1583" s="7"/>
      <c r="BV1583" s="7"/>
      <c r="BW1583" s="7"/>
    </row>
    <row r="1584" spans="5:75" x14ac:dyDescent="0.2"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AL1584" s="7"/>
      <c r="AQ1584" s="7"/>
      <c r="AR1584" s="7"/>
      <c r="AS1584" s="7"/>
      <c r="AT1584" s="7"/>
      <c r="AU1584" s="7"/>
      <c r="AV1584" s="7"/>
      <c r="AX1584" s="7"/>
      <c r="AY1584" s="7"/>
      <c r="AZ1584" s="7"/>
      <c r="BA1584" s="7"/>
      <c r="BB1584" s="7"/>
      <c r="BC1584" s="7"/>
      <c r="BD1584" s="7"/>
      <c r="BG1584" s="7"/>
      <c r="BH1584" s="7"/>
      <c r="BI1584" s="7"/>
      <c r="BJ1584" s="7"/>
      <c r="BK1584" s="7"/>
      <c r="BL1584" s="7"/>
      <c r="BM1584" s="7"/>
      <c r="BP1584" s="7"/>
      <c r="BQ1584" s="7"/>
      <c r="BR1584" s="7"/>
      <c r="BS1584" s="7"/>
      <c r="BT1584" s="7"/>
      <c r="BU1584" s="7"/>
      <c r="BV1584" s="7"/>
      <c r="BW1584" s="7"/>
    </row>
    <row r="1585" spans="5:75" x14ac:dyDescent="0.2"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AL1585" s="7"/>
      <c r="AQ1585" s="7"/>
      <c r="AR1585" s="7"/>
      <c r="AS1585" s="7"/>
      <c r="AT1585" s="7"/>
      <c r="AU1585" s="7"/>
      <c r="AV1585" s="7"/>
      <c r="AX1585" s="7"/>
      <c r="AY1585" s="7"/>
      <c r="AZ1585" s="7"/>
      <c r="BA1585" s="7"/>
      <c r="BB1585" s="7"/>
      <c r="BC1585" s="7"/>
      <c r="BD1585" s="7"/>
      <c r="BG1585" s="7"/>
      <c r="BH1585" s="7"/>
      <c r="BI1585" s="7"/>
      <c r="BJ1585" s="7"/>
      <c r="BK1585" s="7"/>
      <c r="BL1585" s="7"/>
      <c r="BM1585" s="7"/>
      <c r="BP1585" s="7"/>
      <c r="BQ1585" s="7"/>
      <c r="BR1585" s="7"/>
      <c r="BS1585" s="7"/>
      <c r="BT1585" s="7"/>
      <c r="BU1585" s="7"/>
      <c r="BV1585" s="7"/>
      <c r="BW1585" s="7"/>
    </row>
    <row r="1586" spans="5:75" x14ac:dyDescent="0.2"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AL1586" s="7"/>
      <c r="AQ1586" s="7"/>
      <c r="AR1586" s="7"/>
      <c r="AS1586" s="7"/>
      <c r="AT1586" s="7"/>
      <c r="AU1586" s="7"/>
      <c r="AV1586" s="7"/>
      <c r="AX1586" s="7"/>
      <c r="AY1586" s="7"/>
      <c r="AZ1586" s="7"/>
      <c r="BA1586" s="7"/>
      <c r="BB1586" s="7"/>
      <c r="BC1586" s="7"/>
      <c r="BD1586" s="7"/>
      <c r="BG1586" s="7"/>
      <c r="BH1586" s="7"/>
      <c r="BI1586" s="7"/>
      <c r="BJ1586" s="7"/>
      <c r="BK1586" s="7"/>
      <c r="BL1586" s="7"/>
      <c r="BM1586" s="7"/>
      <c r="BP1586" s="7"/>
      <c r="BQ1586" s="7"/>
      <c r="BR1586" s="7"/>
      <c r="BS1586" s="7"/>
      <c r="BT1586" s="7"/>
      <c r="BU1586" s="7"/>
      <c r="BV1586" s="7"/>
      <c r="BW1586" s="7"/>
    </row>
    <row r="1587" spans="5:75" x14ac:dyDescent="0.2"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AL1587" s="7"/>
      <c r="AQ1587" s="7"/>
      <c r="AR1587" s="7"/>
      <c r="AS1587" s="7"/>
      <c r="AT1587" s="7"/>
      <c r="AU1587" s="7"/>
      <c r="AV1587" s="7"/>
      <c r="AX1587" s="7"/>
      <c r="AY1587" s="7"/>
      <c r="AZ1587" s="7"/>
      <c r="BA1587" s="7"/>
      <c r="BB1587" s="7"/>
      <c r="BC1587" s="7"/>
      <c r="BD1587" s="7"/>
      <c r="BG1587" s="7"/>
      <c r="BH1587" s="7"/>
      <c r="BI1587" s="7"/>
      <c r="BJ1587" s="7"/>
      <c r="BK1587" s="7"/>
      <c r="BL1587" s="7"/>
      <c r="BM1587" s="7"/>
      <c r="BP1587" s="7"/>
      <c r="BQ1587" s="7"/>
      <c r="BR1587" s="7"/>
      <c r="BS1587" s="7"/>
      <c r="BT1587" s="7"/>
      <c r="BU1587" s="7"/>
      <c r="BV1587" s="7"/>
      <c r="BW1587" s="7"/>
    </row>
    <row r="1588" spans="5:75" x14ac:dyDescent="0.2"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AL1588" s="7"/>
      <c r="AQ1588" s="7"/>
      <c r="AR1588" s="7"/>
      <c r="AS1588" s="7"/>
      <c r="AT1588" s="7"/>
      <c r="AU1588" s="7"/>
      <c r="AV1588" s="7"/>
      <c r="AX1588" s="7"/>
      <c r="AY1588" s="7"/>
      <c r="AZ1588" s="7"/>
      <c r="BA1588" s="7"/>
      <c r="BB1588" s="7"/>
      <c r="BC1588" s="7"/>
      <c r="BD1588" s="7"/>
      <c r="BG1588" s="7"/>
      <c r="BH1588" s="7"/>
      <c r="BI1588" s="7"/>
      <c r="BJ1588" s="7"/>
      <c r="BK1588" s="7"/>
      <c r="BL1588" s="7"/>
      <c r="BM1588" s="7"/>
      <c r="BP1588" s="7"/>
      <c r="BQ1588" s="7"/>
      <c r="BR1588" s="7"/>
      <c r="BS1588" s="7"/>
      <c r="BT1588" s="7"/>
      <c r="BU1588" s="7"/>
      <c r="BV1588" s="7"/>
      <c r="BW1588" s="7"/>
    </row>
    <row r="1589" spans="5:75" x14ac:dyDescent="0.2"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AL1589" s="7"/>
      <c r="AQ1589" s="7"/>
      <c r="AR1589" s="7"/>
      <c r="AS1589" s="7"/>
      <c r="AT1589" s="7"/>
      <c r="AU1589" s="7"/>
      <c r="AV1589" s="7"/>
      <c r="AX1589" s="7"/>
      <c r="AY1589" s="7"/>
      <c r="AZ1589" s="7"/>
      <c r="BA1589" s="7"/>
      <c r="BB1589" s="7"/>
      <c r="BC1589" s="7"/>
      <c r="BD1589" s="7"/>
      <c r="BG1589" s="7"/>
      <c r="BH1589" s="7"/>
      <c r="BI1589" s="7"/>
      <c r="BJ1589" s="7"/>
      <c r="BK1589" s="7"/>
      <c r="BL1589" s="7"/>
      <c r="BM1589" s="7"/>
      <c r="BP1589" s="7"/>
      <c r="BQ1589" s="7"/>
      <c r="BR1589" s="7"/>
      <c r="BS1589" s="7"/>
      <c r="BT1589" s="7"/>
      <c r="BU1589" s="7"/>
      <c r="BV1589" s="7"/>
      <c r="BW1589" s="7"/>
    </row>
    <row r="1590" spans="5:75" x14ac:dyDescent="0.2"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AL1590" s="7"/>
      <c r="AQ1590" s="7"/>
      <c r="AR1590" s="7"/>
      <c r="AS1590" s="7"/>
      <c r="AT1590" s="7"/>
      <c r="AU1590" s="7"/>
      <c r="AV1590" s="7"/>
      <c r="AX1590" s="7"/>
      <c r="AY1590" s="7"/>
      <c r="AZ1590" s="7"/>
      <c r="BA1590" s="7"/>
      <c r="BB1590" s="7"/>
      <c r="BC1590" s="7"/>
      <c r="BD1590" s="7"/>
      <c r="BG1590" s="7"/>
      <c r="BH1590" s="7"/>
      <c r="BI1590" s="7"/>
      <c r="BJ1590" s="7"/>
      <c r="BK1590" s="7"/>
      <c r="BL1590" s="7"/>
      <c r="BM1590" s="7"/>
      <c r="BP1590" s="7"/>
      <c r="BQ1590" s="7"/>
      <c r="BR1590" s="7"/>
      <c r="BS1590" s="7"/>
      <c r="BT1590" s="7"/>
      <c r="BU1590" s="7"/>
      <c r="BV1590" s="7"/>
      <c r="BW1590" s="7"/>
    </row>
    <row r="1591" spans="5:75" x14ac:dyDescent="0.2"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AL1591" s="7"/>
      <c r="AQ1591" s="7"/>
      <c r="AR1591" s="7"/>
      <c r="AS1591" s="7"/>
      <c r="AT1591" s="7"/>
      <c r="AU1591" s="7"/>
      <c r="AV1591" s="7"/>
      <c r="AX1591" s="7"/>
      <c r="AY1591" s="7"/>
      <c r="AZ1591" s="7"/>
      <c r="BA1591" s="7"/>
      <c r="BB1591" s="7"/>
      <c r="BC1591" s="7"/>
      <c r="BD1591" s="7"/>
      <c r="BG1591" s="7"/>
      <c r="BH1591" s="7"/>
      <c r="BI1591" s="7"/>
      <c r="BJ1591" s="7"/>
      <c r="BK1591" s="7"/>
      <c r="BL1591" s="7"/>
      <c r="BM1591" s="7"/>
      <c r="BP1591" s="7"/>
      <c r="BQ1591" s="7"/>
      <c r="BR1591" s="7"/>
      <c r="BS1591" s="7"/>
      <c r="BT1591" s="7"/>
      <c r="BU1591" s="7"/>
      <c r="BV1591" s="7"/>
      <c r="BW1591" s="7"/>
    </row>
    <row r="1592" spans="5:75" x14ac:dyDescent="0.2"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AL1592" s="7"/>
      <c r="AQ1592" s="7"/>
      <c r="AR1592" s="7"/>
      <c r="AS1592" s="7"/>
      <c r="AT1592" s="7"/>
      <c r="AU1592" s="7"/>
      <c r="AV1592" s="7"/>
      <c r="AX1592" s="7"/>
      <c r="AY1592" s="7"/>
      <c r="AZ1592" s="7"/>
      <c r="BA1592" s="7"/>
      <c r="BB1592" s="7"/>
      <c r="BC1592" s="7"/>
      <c r="BD1592" s="7"/>
      <c r="BG1592" s="7"/>
      <c r="BH1592" s="7"/>
      <c r="BI1592" s="7"/>
      <c r="BJ1592" s="7"/>
      <c r="BK1592" s="7"/>
      <c r="BL1592" s="7"/>
      <c r="BM1592" s="7"/>
      <c r="BP1592" s="7"/>
      <c r="BQ1592" s="7"/>
      <c r="BR1592" s="7"/>
      <c r="BS1592" s="7"/>
      <c r="BT1592" s="7"/>
      <c r="BU1592" s="7"/>
      <c r="BV1592" s="7"/>
      <c r="BW1592" s="7"/>
    </row>
    <row r="1593" spans="5:75" x14ac:dyDescent="0.2"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AL1593" s="7"/>
      <c r="AQ1593" s="7"/>
      <c r="AR1593" s="7"/>
      <c r="AS1593" s="7"/>
      <c r="AT1593" s="7"/>
      <c r="AU1593" s="7"/>
      <c r="AV1593" s="7"/>
      <c r="AX1593" s="7"/>
      <c r="AY1593" s="7"/>
      <c r="AZ1593" s="7"/>
      <c r="BA1593" s="7"/>
      <c r="BB1593" s="7"/>
      <c r="BC1593" s="7"/>
      <c r="BD1593" s="7"/>
      <c r="BG1593" s="7"/>
      <c r="BH1593" s="7"/>
      <c r="BI1593" s="7"/>
      <c r="BJ1593" s="7"/>
      <c r="BK1593" s="7"/>
      <c r="BL1593" s="7"/>
      <c r="BM1593" s="7"/>
      <c r="BP1593" s="7"/>
      <c r="BQ1593" s="7"/>
      <c r="BR1593" s="7"/>
      <c r="BS1593" s="7"/>
      <c r="BT1593" s="7"/>
      <c r="BU1593" s="7"/>
      <c r="BV1593" s="7"/>
      <c r="BW1593" s="7"/>
    </row>
    <row r="1594" spans="5:75" x14ac:dyDescent="0.2"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AL1594" s="7"/>
      <c r="AQ1594" s="7"/>
      <c r="AR1594" s="7"/>
      <c r="AS1594" s="7"/>
      <c r="AT1594" s="7"/>
      <c r="AU1594" s="7"/>
      <c r="AV1594" s="7"/>
      <c r="AX1594" s="7"/>
      <c r="AY1594" s="7"/>
      <c r="AZ1594" s="7"/>
      <c r="BA1594" s="7"/>
      <c r="BB1594" s="7"/>
      <c r="BC1594" s="7"/>
      <c r="BD1594" s="7"/>
      <c r="BG1594" s="7"/>
      <c r="BH1594" s="7"/>
      <c r="BI1594" s="7"/>
      <c r="BJ1594" s="7"/>
      <c r="BK1594" s="7"/>
      <c r="BL1594" s="7"/>
      <c r="BM1594" s="7"/>
      <c r="BP1594" s="7"/>
      <c r="BQ1594" s="7"/>
      <c r="BR1594" s="7"/>
      <c r="BS1594" s="7"/>
      <c r="BT1594" s="7"/>
      <c r="BU1594" s="7"/>
      <c r="BV1594" s="7"/>
      <c r="BW1594" s="7"/>
    </row>
    <row r="1595" spans="5:75" x14ac:dyDescent="0.2"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AL1595" s="7"/>
      <c r="AQ1595" s="7"/>
      <c r="AR1595" s="7"/>
      <c r="AS1595" s="7"/>
      <c r="AT1595" s="7"/>
      <c r="AU1595" s="7"/>
      <c r="AV1595" s="7"/>
      <c r="AX1595" s="7"/>
      <c r="AY1595" s="7"/>
      <c r="AZ1595" s="7"/>
      <c r="BA1595" s="7"/>
      <c r="BB1595" s="7"/>
      <c r="BC1595" s="7"/>
      <c r="BD1595" s="7"/>
      <c r="BG1595" s="7"/>
      <c r="BH1595" s="7"/>
      <c r="BI1595" s="7"/>
      <c r="BJ1595" s="7"/>
      <c r="BK1595" s="7"/>
      <c r="BL1595" s="7"/>
      <c r="BM1595" s="7"/>
      <c r="BP1595" s="7"/>
      <c r="BQ1595" s="7"/>
      <c r="BR1595" s="7"/>
      <c r="BS1595" s="7"/>
      <c r="BT1595" s="7"/>
      <c r="BU1595" s="7"/>
      <c r="BV1595" s="7"/>
      <c r="BW1595" s="7"/>
    </row>
    <row r="1596" spans="5:75" x14ac:dyDescent="0.2"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AL1596" s="7"/>
      <c r="AQ1596" s="7"/>
      <c r="AR1596" s="7"/>
      <c r="AS1596" s="7"/>
      <c r="AT1596" s="7"/>
      <c r="AU1596" s="7"/>
      <c r="AV1596" s="7"/>
      <c r="AX1596" s="7"/>
      <c r="AY1596" s="7"/>
      <c r="AZ1596" s="7"/>
      <c r="BA1596" s="7"/>
      <c r="BB1596" s="7"/>
      <c r="BC1596" s="7"/>
      <c r="BD1596" s="7"/>
      <c r="BG1596" s="7"/>
      <c r="BH1596" s="7"/>
      <c r="BI1596" s="7"/>
      <c r="BJ1596" s="7"/>
      <c r="BK1596" s="7"/>
      <c r="BL1596" s="7"/>
      <c r="BM1596" s="7"/>
      <c r="BP1596" s="7"/>
      <c r="BQ1596" s="7"/>
      <c r="BR1596" s="7"/>
      <c r="BS1596" s="7"/>
      <c r="BT1596" s="7"/>
      <c r="BU1596" s="7"/>
      <c r="BV1596" s="7"/>
      <c r="BW1596" s="7"/>
    </row>
    <row r="1597" spans="5:75" x14ac:dyDescent="0.2"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AL1597" s="7"/>
      <c r="AQ1597" s="7"/>
      <c r="AR1597" s="7"/>
      <c r="AS1597" s="7"/>
      <c r="AT1597" s="7"/>
      <c r="AU1597" s="7"/>
      <c r="AV1597" s="7"/>
      <c r="AX1597" s="7"/>
      <c r="AY1597" s="7"/>
      <c r="AZ1597" s="7"/>
      <c r="BA1597" s="7"/>
      <c r="BB1597" s="7"/>
      <c r="BC1597" s="7"/>
      <c r="BD1597" s="7"/>
      <c r="BG1597" s="7"/>
      <c r="BH1597" s="7"/>
      <c r="BI1597" s="7"/>
      <c r="BJ1597" s="7"/>
      <c r="BK1597" s="7"/>
      <c r="BL1597" s="7"/>
      <c r="BM1597" s="7"/>
      <c r="BP1597" s="7"/>
      <c r="BQ1597" s="7"/>
      <c r="BR1597" s="7"/>
      <c r="BS1597" s="7"/>
      <c r="BT1597" s="7"/>
      <c r="BU1597" s="7"/>
      <c r="BV1597" s="7"/>
      <c r="BW1597" s="7"/>
    </row>
    <row r="1598" spans="5:75" x14ac:dyDescent="0.2"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AL1598" s="7"/>
      <c r="AQ1598" s="7"/>
      <c r="AR1598" s="7"/>
      <c r="AS1598" s="7"/>
      <c r="AT1598" s="7"/>
      <c r="AU1598" s="7"/>
      <c r="AV1598" s="7"/>
      <c r="AX1598" s="7"/>
      <c r="AY1598" s="7"/>
      <c r="AZ1598" s="7"/>
      <c r="BA1598" s="7"/>
      <c r="BB1598" s="7"/>
      <c r="BC1598" s="7"/>
      <c r="BD1598" s="7"/>
      <c r="BG1598" s="7"/>
      <c r="BH1598" s="7"/>
      <c r="BI1598" s="7"/>
      <c r="BJ1598" s="7"/>
      <c r="BK1598" s="7"/>
      <c r="BL1598" s="7"/>
      <c r="BM1598" s="7"/>
      <c r="BP1598" s="7"/>
      <c r="BQ1598" s="7"/>
      <c r="BR1598" s="7"/>
      <c r="BS1598" s="7"/>
      <c r="BT1598" s="7"/>
      <c r="BU1598" s="7"/>
      <c r="BV1598" s="7"/>
      <c r="BW1598" s="7"/>
    </row>
    <row r="1599" spans="5:75" x14ac:dyDescent="0.2"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AL1599" s="7"/>
      <c r="AQ1599" s="7"/>
      <c r="AR1599" s="7"/>
      <c r="AS1599" s="7"/>
      <c r="AT1599" s="7"/>
      <c r="AU1599" s="7"/>
      <c r="AV1599" s="7"/>
      <c r="AX1599" s="7"/>
      <c r="AY1599" s="7"/>
      <c r="AZ1599" s="7"/>
      <c r="BA1599" s="7"/>
      <c r="BB1599" s="7"/>
      <c r="BC1599" s="7"/>
      <c r="BD1599" s="7"/>
      <c r="BG1599" s="7"/>
      <c r="BH1599" s="7"/>
      <c r="BI1599" s="7"/>
      <c r="BJ1599" s="7"/>
      <c r="BK1599" s="7"/>
      <c r="BL1599" s="7"/>
      <c r="BM1599" s="7"/>
      <c r="BP1599" s="7"/>
      <c r="BQ1599" s="7"/>
      <c r="BR1599" s="7"/>
      <c r="BS1599" s="7"/>
      <c r="BT1599" s="7"/>
      <c r="BU1599" s="7"/>
      <c r="BV1599" s="7"/>
      <c r="BW1599" s="7"/>
    </row>
    <row r="1600" spans="5:75" x14ac:dyDescent="0.2"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AL1600" s="7"/>
      <c r="AQ1600" s="7"/>
      <c r="AR1600" s="7"/>
      <c r="AS1600" s="7"/>
      <c r="AT1600" s="7"/>
      <c r="AU1600" s="7"/>
      <c r="AV1600" s="7"/>
      <c r="AX1600" s="7"/>
      <c r="AY1600" s="7"/>
      <c r="AZ1600" s="7"/>
      <c r="BA1600" s="7"/>
      <c r="BB1600" s="7"/>
      <c r="BC1600" s="7"/>
      <c r="BD1600" s="7"/>
      <c r="BG1600" s="7"/>
      <c r="BH1600" s="7"/>
      <c r="BI1600" s="7"/>
      <c r="BJ1600" s="7"/>
      <c r="BK1600" s="7"/>
      <c r="BL1600" s="7"/>
      <c r="BM1600" s="7"/>
      <c r="BP1600" s="7"/>
      <c r="BQ1600" s="7"/>
      <c r="BR1600" s="7"/>
      <c r="BS1600" s="7"/>
      <c r="BT1600" s="7"/>
      <c r="BU1600" s="7"/>
      <c r="BV1600" s="7"/>
      <c r="BW1600" s="7"/>
    </row>
    <row r="1601" spans="5:75" x14ac:dyDescent="0.2"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AL1601" s="7"/>
      <c r="AQ1601" s="7"/>
      <c r="AR1601" s="7"/>
      <c r="AS1601" s="7"/>
      <c r="AT1601" s="7"/>
      <c r="AU1601" s="7"/>
      <c r="AV1601" s="7"/>
      <c r="AX1601" s="7"/>
      <c r="AY1601" s="7"/>
      <c r="AZ1601" s="7"/>
      <c r="BA1601" s="7"/>
      <c r="BB1601" s="7"/>
      <c r="BC1601" s="7"/>
      <c r="BD1601" s="7"/>
      <c r="BG1601" s="7"/>
      <c r="BH1601" s="7"/>
      <c r="BI1601" s="7"/>
      <c r="BJ1601" s="7"/>
      <c r="BK1601" s="7"/>
      <c r="BL1601" s="7"/>
      <c r="BM1601" s="7"/>
      <c r="BP1601" s="7"/>
      <c r="BQ1601" s="7"/>
      <c r="BR1601" s="7"/>
      <c r="BS1601" s="7"/>
      <c r="BT1601" s="7"/>
      <c r="BU1601" s="7"/>
      <c r="BV1601" s="7"/>
      <c r="BW1601" s="7"/>
    </row>
    <row r="1602" spans="5:75" x14ac:dyDescent="0.2"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AL1602" s="7"/>
      <c r="AQ1602" s="7"/>
      <c r="AR1602" s="7"/>
      <c r="AS1602" s="7"/>
      <c r="AT1602" s="7"/>
      <c r="AU1602" s="7"/>
      <c r="AV1602" s="7"/>
      <c r="AX1602" s="7"/>
      <c r="AY1602" s="7"/>
      <c r="AZ1602" s="7"/>
      <c r="BA1602" s="7"/>
      <c r="BB1602" s="7"/>
      <c r="BC1602" s="7"/>
      <c r="BD1602" s="7"/>
      <c r="BG1602" s="7"/>
      <c r="BH1602" s="7"/>
      <c r="BI1602" s="7"/>
      <c r="BJ1602" s="7"/>
      <c r="BK1602" s="7"/>
      <c r="BL1602" s="7"/>
      <c r="BM1602" s="7"/>
      <c r="BP1602" s="7"/>
      <c r="BQ1602" s="7"/>
      <c r="BR1602" s="7"/>
      <c r="BS1602" s="7"/>
      <c r="BT1602" s="7"/>
      <c r="BU1602" s="7"/>
      <c r="BV1602" s="7"/>
      <c r="BW1602" s="7"/>
    </row>
    <row r="1603" spans="5:75" x14ac:dyDescent="0.2"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AL1603" s="7"/>
      <c r="AQ1603" s="7"/>
      <c r="AR1603" s="7"/>
      <c r="AS1603" s="7"/>
      <c r="AT1603" s="7"/>
      <c r="AU1603" s="7"/>
      <c r="AV1603" s="7"/>
      <c r="AX1603" s="7"/>
      <c r="AY1603" s="7"/>
      <c r="AZ1603" s="7"/>
      <c r="BA1603" s="7"/>
      <c r="BB1603" s="7"/>
      <c r="BC1603" s="7"/>
      <c r="BD1603" s="7"/>
      <c r="BG1603" s="7"/>
      <c r="BH1603" s="7"/>
      <c r="BI1603" s="7"/>
      <c r="BJ1603" s="7"/>
      <c r="BK1603" s="7"/>
      <c r="BL1603" s="7"/>
      <c r="BM1603" s="7"/>
      <c r="BP1603" s="7"/>
      <c r="BQ1603" s="7"/>
      <c r="BR1603" s="7"/>
      <c r="BS1603" s="7"/>
      <c r="BT1603" s="7"/>
      <c r="BU1603" s="7"/>
      <c r="BV1603" s="7"/>
      <c r="BW1603" s="7"/>
    </row>
    <row r="1604" spans="5:75" x14ac:dyDescent="0.2"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AL1604" s="7"/>
      <c r="AQ1604" s="7"/>
      <c r="AR1604" s="7"/>
      <c r="AS1604" s="7"/>
      <c r="AT1604" s="7"/>
      <c r="AU1604" s="7"/>
      <c r="AV1604" s="7"/>
      <c r="AX1604" s="7"/>
      <c r="AY1604" s="7"/>
      <c r="AZ1604" s="7"/>
      <c r="BA1604" s="7"/>
      <c r="BB1604" s="7"/>
      <c r="BC1604" s="7"/>
      <c r="BD1604" s="7"/>
      <c r="BG1604" s="7"/>
      <c r="BH1604" s="7"/>
      <c r="BI1604" s="7"/>
      <c r="BJ1604" s="7"/>
      <c r="BK1604" s="7"/>
      <c r="BL1604" s="7"/>
      <c r="BM1604" s="7"/>
      <c r="BP1604" s="7"/>
      <c r="BQ1604" s="7"/>
      <c r="BR1604" s="7"/>
      <c r="BS1604" s="7"/>
      <c r="BT1604" s="7"/>
      <c r="BU1604" s="7"/>
      <c r="BV1604" s="7"/>
      <c r="BW1604" s="7"/>
    </row>
    <row r="1605" spans="5:75" x14ac:dyDescent="0.2"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AL1605" s="7"/>
      <c r="AQ1605" s="7"/>
      <c r="AR1605" s="7"/>
      <c r="AS1605" s="7"/>
      <c r="AT1605" s="7"/>
      <c r="AU1605" s="7"/>
      <c r="AV1605" s="7"/>
      <c r="AX1605" s="7"/>
      <c r="AY1605" s="7"/>
      <c r="AZ1605" s="7"/>
      <c r="BA1605" s="7"/>
      <c r="BB1605" s="7"/>
      <c r="BC1605" s="7"/>
      <c r="BD1605" s="7"/>
      <c r="BG1605" s="7"/>
      <c r="BH1605" s="7"/>
      <c r="BI1605" s="7"/>
      <c r="BJ1605" s="7"/>
      <c r="BK1605" s="7"/>
      <c r="BL1605" s="7"/>
      <c r="BM1605" s="7"/>
      <c r="BP1605" s="7"/>
      <c r="BQ1605" s="7"/>
      <c r="BR1605" s="7"/>
      <c r="BS1605" s="7"/>
      <c r="BT1605" s="7"/>
      <c r="BU1605" s="7"/>
      <c r="BV1605" s="7"/>
      <c r="BW1605" s="7"/>
    </row>
    <row r="1606" spans="5:75" x14ac:dyDescent="0.2"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AL1606" s="7"/>
      <c r="AQ1606" s="7"/>
      <c r="AR1606" s="7"/>
      <c r="AS1606" s="7"/>
      <c r="AT1606" s="7"/>
      <c r="AU1606" s="7"/>
      <c r="AV1606" s="7"/>
      <c r="AX1606" s="7"/>
      <c r="AY1606" s="7"/>
      <c r="AZ1606" s="7"/>
      <c r="BA1606" s="7"/>
      <c r="BB1606" s="7"/>
      <c r="BC1606" s="7"/>
      <c r="BD1606" s="7"/>
      <c r="BG1606" s="7"/>
      <c r="BH1606" s="7"/>
      <c r="BI1606" s="7"/>
      <c r="BJ1606" s="7"/>
      <c r="BK1606" s="7"/>
      <c r="BL1606" s="7"/>
      <c r="BM1606" s="7"/>
      <c r="BP1606" s="7"/>
      <c r="BQ1606" s="7"/>
      <c r="BR1606" s="7"/>
      <c r="BS1606" s="7"/>
      <c r="BT1606" s="7"/>
      <c r="BU1606" s="7"/>
      <c r="BV1606" s="7"/>
      <c r="BW1606" s="7"/>
    </row>
    <row r="1607" spans="5:75" x14ac:dyDescent="0.2"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AL1607" s="7"/>
      <c r="AQ1607" s="7"/>
      <c r="AR1607" s="7"/>
      <c r="AS1607" s="7"/>
      <c r="AT1607" s="7"/>
      <c r="AU1607" s="7"/>
      <c r="AV1607" s="7"/>
      <c r="AX1607" s="7"/>
      <c r="AY1607" s="7"/>
      <c r="AZ1607" s="7"/>
      <c r="BA1607" s="7"/>
      <c r="BB1607" s="7"/>
      <c r="BC1607" s="7"/>
      <c r="BD1607" s="7"/>
      <c r="BG1607" s="7"/>
      <c r="BH1607" s="7"/>
      <c r="BI1607" s="7"/>
      <c r="BJ1607" s="7"/>
      <c r="BK1607" s="7"/>
      <c r="BL1607" s="7"/>
      <c r="BM1607" s="7"/>
      <c r="BP1607" s="7"/>
      <c r="BQ1607" s="7"/>
      <c r="BR1607" s="7"/>
      <c r="BS1607" s="7"/>
      <c r="BT1607" s="7"/>
      <c r="BU1607" s="7"/>
      <c r="BV1607" s="7"/>
      <c r="BW1607" s="7"/>
    </row>
    <row r="1608" spans="5:75" x14ac:dyDescent="0.2"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AL1608" s="7"/>
      <c r="AQ1608" s="7"/>
      <c r="AR1608" s="7"/>
      <c r="AS1608" s="7"/>
      <c r="AT1608" s="7"/>
      <c r="AU1608" s="7"/>
      <c r="AV1608" s="7"/>
      <c r="AX1608" s="7"/>
      <c r="AY1608" s="7"/>
      <c r="AZ1608" s="7"/>
      <c r="BA1608" s="7"/>
      <c r="BB1608" s="7"/>
      <c r="BC1608" s="7"/>
      <c r="BD1608" s="7"/>
      <c r="BG1608" s="7"/>
      <c r="BH1608" s="7"/>
      <c r="BI1608" s="7"/>
      <c r="BJ1608" s="7"/>
      <c r="BK1608" s="7"/>
      <c r="BL1608" s="7"/>
      <c r="BM1608" s="7"/>
      <c r="BP1608" s="7"/>
      <c r="BQ1608" s="7"/>
      <c r="BR1608" s="7"/>
      <c r="BS1608" s="7"/>
      <c r="BT1608" s="7"/>
      <c r="BU1608" s="7"/>
      <c r="BV1608" s="7"/>
      <c r="BW1608" s="7"/>
    </row>
    <row r="1609" spans="5:75" x14ac:dyDescent="0.2"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AL1609" s="7"/>
      <c r="AQ1609" s="7"/>
      <c r="AR1609" s="7"/>
      <c r="AS1609" s="7"/>
      <c r="AT1609" s="7"/>
      <c r="AU1609" s="7"/>
      <c r="AV1609" s="7"/>
      <c r="AX1609" s="7"/>
      <c r="AY1609" s="7"/>
      <c r="AZ1609" s="7"/>
      <c r="BA1609" s="7"/>
      <c r="BB1609" s="7"/>
      <c r="BC1609" s="7"/>
      <c r="BD1609" s="7"/>
      <c r="BG1609" s="7"/>
      <c r="BH1609" s="7"/>
      <c r="BI1609" s="7"/>
      <c r="BJ1609" s="7"/>
      <c r="BK1609" s="7"/>
      <c r="BL1609" s="7"/>
      <c r="BM1609" s="7"/>
      <c r="BP1609" s="7"/>
      <c r="BQ1609" s="7"/>
      <c r="BR1609" s="7"/>
      <c r="BS1609" s="7"/>
      <c r="BT1609" s="7"/>
      <c r="BU1609" s="7"/>
      <c r="BV1609" s="7"/>
      <c r="BW1609" s="7"/>
    </row>
    <row r="1610" spans="5:75" x14ac:dyDescent="0.2"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AL1610" s="7"/>
      <c r="AQ1610" s="7"/>
      <c r="AR1610" s="7"/>
      <c r="AS1610" s="7"/>
      <c r="AT1610" s="7"/>
      <c r="AU1610" s="7"/>
      <c r="AV1610" s="7"/>
      <c r="AX1610" s="7"/>
      <c r="AY1610" s="7"/>
      <c r="AZ1610" s="7"/>
      <c r="BA1610" s="7"/>
      <c r="BB1610" s="7"/>
      <c r="BC1610" s="7"/>
      <c r="BD1610" s="7"/>
      <c r="BG1610" s="7"/>
      <c r="BH1610" s="7"/>
      <c r="BI1610" s="7"/>
      <c r="BJ1610" s="7"/>
      <c r="BK1610" s="7"/>
      <c r="BL1610" s="7"/>
      <c r="BM1610" s="7"/>
      <c r="BP1610" s="7"/>
      <c r="BQ1610" s="7"/>
      <c r="BR1610" s="7"/>
      <c r="BS1610" s="7"/>
      <c r="BT1610" s="7"/>
      <c r="BU1610" s="7"/>
      <c r="BV1610" s="7"/>
      <c r="BW1610" s="7"/>
    </row>
    <row r="1611" spans="5:75" x14ac:dyDescent="0.2"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AL1611" s="7"/>
      <c r="AQ1611" s="7"/>
      <c r="AR1611" s="7"/>
      <c r="AS1611" s="7"/>
      <c r="AT1611" s="7"/>
      <c r="AU1611" s="7"/>
      <c r="AV1611" s="7"/>
      <c r="AX1611" s="7"/>
      <c r="AY1611" s="7"/>
      <c r="AZ1611" s="7"/>
      <c r="BA1611" s="7"/>
      <c r="BB1611" s="7"/>
      <c r="BC1611" s="7"/>
      <c r="BD1611" s="7"/>
      <c r="BG1611" s="7"/>
      <c r="BH1611" s="7"/>
      <c r="BI1611" s="7"/>
      <c r="BJ1611" s="7"/>
      <c r="BK1611" s="7"/>
      <c r="BL1611" s="7"/>
      <c r="BM1611" s="7"/>
      <c r="BP1611" s="7"/>
      <c r="BQ1611" s="7"/>
      <c r="BR1611" s="7"/>
      <c r="BS1611" s="7"/>
      <c r="BT1611" s="7"/>
      <c r="BU1611" s="7"/>
      <c r="BV1611" s="7"/>
      <c r="BW1611" s="7"/>
    </row>
    <row r="1612" spans="5:75" x14ac:dyDescent="0.2"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AL1612" s="7"/>
      <c r="AQ1612" s="7"/>
      <c r="AR1612" s="7"/>
      <c r="AS1612" s="7"/>
      <c r="AT1612" s="7"/>
      <c r="AU1612" s="7"/>
      <c r="AV1612" s="7"/>
      <c r="AX1612" s="7"/>
      <c r="AY1612" s="7"/>
      <c r="AZ1612" s="7"/>
      <c r="BA1612" s="7"/>
      <c r="BB1612" s="7"/>
      <c r="BC1612" s="7"/>
      <c r="BD1612" s="7"/>
      <c r="BG1612" s="7"/>
      <c r="BH1612" s="7"/>
      <c r="BI1612" s="7"/>
      <c r="BJ1612" s="7"/>
      <c r="BK1612" s="7"/>
      <c r="BL1612" s="7"/>
      <c r="BM1612" s="7"/>
      <c r="BP1612" s="7"/>
      <c r="BQ1612" s="7"/>
      <c r="BR1612" s="7"/>
      <c r="BS1612" s="7"/>
      <c r="BT1612" s="7"/>
      <c r="BU1612" s="7"/>
      <c r="BV1612" s="7"/>
      <c r="BW1612" s="7"/>
    </row>
    <row r="1613" spans="5:75" x14ac:dyDescent="0.2"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AL1613" s="7"/>
      <c r="AQ1613" s="7"/>
      <c r="AR1613" s="7"/>
      <c r="AS1613" s="7"/>
      <c r="AT1613" s="7"/>
      <c r="AU1613" s="7"/>
      <c r="AV1613" s="7"/>
      <c r="AX1613" s="7"/>
      <c r="AY1613" s="7"/>
      <c r="AZ1613" s="7"/>
      <c r="BA1613" s="7"/>
      <c r="BB1613" s="7"/>
      <c r="BC1613" s="7"/>
      <c r="BD1613" s="7"/>
      <c r="BG1613" s="7"/>
      <c r="BH1613" s="7"/>
      <c r="BI1613" s="7"/>
      <c r="BJ1613" s="7"/>
      <c r="BK1613" s="7"/>
      <c r="BL1613" s="7"/>
      <c r="BM1613" s="7"/>
      <c r="BP1613" s="7"/>
      <c r="BQ1613" s="7"/>
      <c r="BR1613" s="7"/>
      <c r="BS1613" s="7"/>
      <c r="BT1613" s="7"/>
      <c r="BU1613" s="7"/>
      <c r="BV1613" s="7"/>
      <c r="BW1613" s="7"/>
    </row>
    <row r="1614" spans="5:75" x14ac:dyDescent="0.2"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AL1614" s="7"/>
      <c r="AQ1614" s="7"/>
      <c r="AR1614" s="7"/>
      <c r="AS1614" s="7"/>
      <c r="AT1614" s="7"/>
      <c r="AU1614" s="7"/>
      <c r="AV1614" s="7"/>
      <c r="AX1614" s="7"/>
      <c r="AY1614" s="7"/>
      <c r="AZ1614" s="7"/>
      <c r="BA1614" s="7"/>
      <c r="BB1614" s="7"/>
      <c r="BC1614" s="7"/>
      <c r="BD1614" s="7"/>
      <c r="BG1614" s="7"/>
      <c r="BH1614" s="7"/>
      <c r="BI1614" s="7"/>
      <c r="BJ1614" s="7"/>
      <c r="BK1614" s="7"/>
      <c r="BL1614" s="7"/>
      <c r="BM1614" s="7"/>
      <c r="BP1614" s="7"/>
      <c r="BQ1614" s="7"/>
      <c r="BR1614" s="7"/>
      <c r="BS1614" s="7"/>
      <c r="BT1614" s="7"/>
      <c r="BU1614" s="7"/>
      <c r="BV1614" s="7"/>
      <c r="BW1614" s="7"/>
    </row>
    <row r="1615" spans="5:75" x14ac:dyDescent="0.2"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AL1615" s="7"/>
      <c r="AQ1615" s="7"/>
      <c r="AR1615" s="7"/>
      <c r="AS1615" s="7"/>
      <c r="AT1615" s="7"/>
      <c r="AU1615" s="7"/>
      <c r="AV1615" s="7"/>
      <c r="AX1615" s="7"/>
      <c r="AY1615" s="7"/>
      <c r="AZ1615" s="7"/>
      <c r="BA1615" s="7"/>
      <c r="BB1615" s="7"/>
      <c r="BC1615" s="7"/>
      <c r="BD1615" s="7"/>
      <c r="BG1615" s="7"/>
      <c r="BH1615" s="7"/>
      <c r="BI1615" s="7"/>
      <c r="BJ1615" s="7"/>
      <c r="BK1615" s="7"/>
      <c r="BL1615" s="7"/>
      <c r="BM1615" s="7"/>
      <c r="BP1615" s="7"/>
      <c r="BQ1615" s="7"/>
      <c r="BR1615" s="7"/>
      <c r="BS1615" s="7"/>
      <c r="BT1615" s="7"/>
      <c r="BU1615" s="7"/>
      <c r="BV1615" s="7"/>
      <c r="BW1615" s="7"/>
    </row>
    <row r="1616" spans="5:75" x14ac:dyDescent="0.2"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AL1616" s="7"/>
      <c r="AQ1616" s="7"/>
      <c r="AR1616" s="7"/>
      <c r="AS1616" s="7"/>
      <c r="AT1616" s="7"/>
      <c r="AU1616" s="7"/>
      <c r="AV1616" s="7"/>
      <c r="AX1616" s="7"/>
      <c r="AY1616" s="7"/>
      <c r="AZ1616" s="7"/>
      <c r="BA1616" s="7"/>
      <c r="BB1616" s="7"/>
      <c r="BC1616" s="7"/>
      <c r="BD1616" s="7"/>
      <c r="BG1616" s="7"/>
      <c r="BH1616" s="7"/>
      <c r="BI1616" s="7"/>
      <c r="BJ1616" s="7"/>
      <c r="BK1616" s="7"/>
      <c r="BL1616" s="7"/>
      <c r="BM1616" s="7"/>
      <c r="BP1616" s="7"/>
      <c r="BQ1616" s="7"/>
      <c r="BR1616" s="7"/>
      <c r="BS1616" s="7"/>
      <c r="BT1616" s="7"/>
      <c r="BU1616" s="7"/>
      <c r="BV1616" s="7"/>
      <c r="BW1616" s="7"/>
    </row>
    <row r="1617" spans="5:75" x14ac:dyDescent="0.2"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AL1617" s="7"/>
      <c r="AQ1617" s="7"/>
      <c r="AR1617" s="7"/>
      <c r="AS1617" s="7"/>
      <c r="AT1617" s="7"/>
      <c r="AU1617" s="7"/>
      <c r="AV1617" s="7"/>
      <c r="AX1617" s="7"/>
      <c r="AY1617" s="7"/>
      <c r="AZ1617" s="7"/>
      <c r="BA1617" s="7"/>
      <c r="BB1617" s="7"/>
      <c r="BC1617" s="7"/>
      <c r="BD1617" s="7"/>
      <c r="BG1617" s="7"/>
      <c r="BH1617" s="7"/>
      <c r="BI1617" s="7"/>
      <c r="BJ1617" s="7"/>
      <c r="BK1617" s="7"/>
      <c r="BL1617" s="7"/>
      <c r="BM1617" s="7"/>
      <c r="BP1617" s="7"/>
      <c r="BQ1617" s="7"/>
      <c r="BR1617" s="7"/>
      <c r="BS1617" s="7"/>
      <c r="BT1617" s="7"/>
      <c r="BU1617" s="7"/>
      <c r="BV1617" s="7"/>
      <c r="BW1617" s="7"/>
    </row>
    <row r="1618" spans="5:75" x14ac:dyDescent="0.2"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AL1618" s="7"/>
      <c r="AQ1618" s="7"/>
      <c r="AR1618" s="7"/>
      <c r="AS1618" s="7"/>
      <c r="AT1618" s="7"/>
      <c r="AU1618" s="7"/>
      <c r="AV1618" s="7"/>
      <c r="AX1618" s="7"/>
      <c r="AY1618" s="7"/>
      <c r="AZ1618" s="7"/>
      <c r="BA1618" s="7"/>
      <c r="BB1618" s="7"/>
      <c r="BC1618" s="7"/>
      <c r="BD1618" s="7"/>
      <c r="BG1618" s="7"/>
      <c r="BH1618" s="7"/>
      <c r="BI1618" s="7"/>
      <c r="BJ1618" s="7"/>
      <c r="BK1618" s="7"/>
      <c r="BL1618" s="7"/>
      <c r="BM1618" s="7"/>
      <c r="BP1618" s="7"/>
      <c r="BQ1618" s="7"/>
      <c r="BR1618" s="7"/>
      <c r="BS1618" s="7"/>
      <c r="BT1618" s="7"/>
      <c r="BU1618" s="7"/>
      <c r="BV1618" s="7"/>
      <c r="BW1618" s="7"/>
    </row>
    <row r="1619" spans="5:75" x14ac:dyDescent="0.2"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AL1619" s="7"/>
      <c r="AQ1619" s="7"/>
      <c r="AR1619" s="7"/>
      <c r="AS1619" s="7"/>
      <c r="AT1619" s="7"/>
      <c r="AU1619" s="7"/>
      <c r="AV1619" s="7"/>
      <c r="AX1619" s="7"/>
      <c r="AY1619" s="7"/>
      <c r="AZ1619" s="7"/>
      <c r="BA1619" s="7"/>
      <c r="BB1619" s="7"/>
      <c r="BC1619" s="7"/>
      <c r="BD1619" s="7"/>
      <c r="BG1619" s="7"/>
      <c r="BH1619" s="7"/>
      <c r="BI1619" s="7"/>
      <c r="BJ1619" s="7"/>
      <c r="BK1619" s="7"/>
      <c r="BL1619" s="7"/>
      <c r="BM1619" s="7"/>
      <c r="BP1619" s="7"/>
      <c r="BQ1619" s="7"/>
      <c r="BR1619" s="7"/>
      <c r="BS1619" s="7"/>
      <c r="BT1619" s="7"/>
      <c r="BU1619" s="7"/>
      <c r="BV1619" s="7"/>
      <c r="BW1619" s="7"/>
    </row>
    <row r="1620" spans="5:75" x14ac:dyDescent="0.2"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AL1620" s="7"/>
      <c r="AQ1620" s="7"/>
      <c r="AR1620" s="7"/>
      <c r="AS1620" s="7"/>
      <c r="AT1620" s="7"/>
      <c r="AU1620" s="7"/>
      <c r="AV1620" s="7"/>
      <c r="AX1620" s="7"/>
      <c r="AY1620" s="7"/>
      <c r="AZ1620" s="7"/>
      <c r="BA1620" s="7"/>
      <c r="BB1620" s="7"/>
      <c r="BC1620" s="7"/>
      <c r="BD1620" s="7"/>
      <c r="BG1620" s="7"/>
      <c r="BH1620" s="7"/>
      <c r="BI1620" s="7"/>
      <c r="BJ1620" s="7"/>
      <c r="BK1620" s="7"/>
      <c r="BL1620" s="7"/>
      <c r="BM1620" s="7"/>
      <c r="BP1620" s="7"/>
      <c r="BQ1620" s="7"/>
      <c r="BR1620" s="7"/>
      <c r="BS1620" s="7"/>
      <c r="BT1620" s="7"/>
      <c r="BU1620" s="7"/>
      <c r="BV1620" s="7"/>
      <c r="BW1620" s="7"/>
    </row>
    <row r="1621" spans="5:75" x14ac:dyDescent="0.2"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AL1621" s="7"/>
      <c r="AQ1621" s="7"/>
      <c r="AR1621" s="7"/>
      <c r="AS1621" s="7"/>
      <c r="AT1621" s="7"/>
      <c r="AU1621" s="7"/>
      <c r="AV1621" s="7"/>
      <c r="AX1621" s="7"/>
      <c r="AY1621" s="7"/>
      <c r="AZ1621" s="7"/>
      <c r="BA1621" s="7"/>
      <c r="BB1621" s="7"/>
      <c r="BC1621" s="7"/>
      <c r="BD1621" s="7"/>
      <c r="BG1621" s="7"/>
      <c r="BH1621" s="7"/>
      <c r="BI1621" s="7"/>
      <c r="BJ1621" s="7"/>
      <c r="BK1621" s="7"/>
      <c r="BL1621" s="7"/>
      <c r="BM1621" s="7"/>
      <c r="BP1621" s="7"/>
      <c r="BQ1621" s="7"/>
      <c r="BR1621" s="7"/>
      <c r="BS1621" s="7"/>
      <c r="BT1621" s="7"/>
      <c r="BU1621" s="7"/>
      <c r="BV1621" s="7"/>
      <c r="BW1621" s="7"/>
    </row>
    <row r="1622" spans="5:75" x14ac:dyDescent="0.2"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AL1622" s="7"/>
      <c r="AQ1622" s="7"/>
      <c r="AR1622" s="7"/>
      <c r="AS1622" s="7"/>
      <c r="AT1622" s="7"/>
      <c r="AU1622" s="7"/>
      <c r="AV1622" s="7"/>
      <c r="AX1622" s="7"/>
      <c r="AY1622" s="7"/>
      <c r="AZ1622" s="7"/>
      <c r="BA1622" s="7"/>
      <c r="BB1622" s="7"/>
      <c r="BC1622" s="7"/>
      <c r="BD1622" s="7"/>
      <c r="BG1622" s="7"/>
      <c r="BH1622" s="7"/>
      <c r="BI1622" s="7"/>
      <c r="BJ1622" s="7"/>
      <c r="BK1622" s="7"/>
      <c r="BL1622" s="7"/>
      <c r="BM1622" s="7"/>
      <c r="BP1622" s="7"/>
      <c r="BQ1622" s="7"/>
      <c r="BR1622" s="7"/>
      <c r="BS1622" s="7"/>
      <c r="BT1622" s="7"/>
      <c r="BU1622" s="7"/>
      <c r="BV1622" s="7"/>
      <c r="BW1622" s="7"/>
    </row>
    <row r="1623" spans="5:75" x14ac:dyDescent="0.2"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AL1623" s="7"/>
      <c r="AQ1623" s="7"/>
      <c r="AR1623" s="7"/>
      <c r="AS1623" s="7"/>
      <c r="AT1623" s="7"/>
      <c r="AU1623" s="7"/>
      <c r="AV1623" s="7"/>
      <c r="AX1623" s="7"/>
      <c r="AY1623" s="7"/>
      <c r="AZ1623" s="7"/>
      <c r="BA1623" s="7"/>
      <c r="BB1623" s="7"/>
      <c r="BC1623" s="7"/>
      <c r="BD1623" s="7"/>
      <c r="BG1623" s="7"/>
      <c r="BH1623" s="7"/>
      <c r="BI1623" s="7"/>
      <c r="BJ1623" s="7"/>
      <c r="BK1623" s="7"/>
      <c r="BL1623" s="7"/>
      <c r="BM1623" s="7"/>
      <c r="BP1623" s="7"/>
      <c r="BQ1623" s="7"/>
      <c r="BR1623" s="7"/>
      <c r="BS1623" s="7"/>
      <c r="BT1623" s="7"/>
      <c r="BU1623" s="7"/>
      <c r="BV1623" s="7"/>
      <c r="BW1623" s="7"/>
    </row>
    <row r="1624" spans="5:75" x14ac:dyDescent="0.2"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AL1624" s="7"/>
      <c r="AQ1624" s="7"/>
      <c r="AR1624" s="7"/>
      <c r="AS1624" s="7"/>
      <c r="AT1624" s="7"/>
      <c r="AU1624" s="7"/>
      <c r="AV1624" s="7"/>
      <c r="AX1624" s="7"/>
      <c r="AY1624" s="7"/>
      <c r="AZ1624" s="7"/>
      <c r="BA1624" s="7"/>
      <c r="BB1624" s="7"/>
      <c r="BC1624" s="7"/>
      <c r="BD1624" s="7"/>
      <c r="BG1624" s="7"/>
      <c r="BH1624" s="7"/>
      <c r="BI1624" s="7"/>
      <c r="BJ1624" s="7"/>
      <c r="BK1624" s="7"/>
      <c r="BL1624" s="7"/>
      <c r="BM1624" s="7"/>
      <c r="BP1624" s="7"/>
      <c r="BQ1624" s="7"/>
      <c r="BR1624" s="7"/>
      <c r="BS1624" s="7"/>
      <c r="BT1624" s="7"/>
      <c r="BU1624" s="7"/>
      <c r="BV1624" s="7"/>
      <c r="BW1624" s="7"/>
    </row>
    <row r="1625" spans="5:75" x14ac:dyDescent="0.2"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AL1625" s="7"/>
      <c r="AQ1625" s="7"/>
      <c r="AR1625" s="7"/>
      <c r="AS1625" s="7"/>
      <c r="AT1625" s="7"/>
      <c r="AU1625" s="7"/>
      <c r="AV1625" s="7"/>
      <c r="AX1625" s="7"/>
      <c r="AY1625" s="7"/>
      <c r="AZ1625" s="7"/>
      <c r="BA1625" s="7"/>
      <c r="BB1625" s="7"/>
      <c r="BC1625" s="7"/>
      <c r="BD1625" s="7"/>
      <c r="BG1625" s="7"/>
      <c r="BH1625" s="7"/>
      <c r="BI1625" s="7"/>
      <c r="BJ1625" s="7"/>
      <c r="BK1625" s="7"/>
      <c r="BL1625" s="7"/>
      <c r="BM1625" s="7"/>
      <c r="BP1625" s="7"/>
      <c r="BQ1625" s="7"/>
      <c r="BR1625" s="7"/>
      <c r="BS1625" s="7"/>
      <c r="BT1625" s="7"/>
      <c r="BU1625" s="7"/>
      <c r="BV1625" s="7"/>
      <c r="BW1625" s="7"/>
    </row>
    <row r="1626" spans="5:75" x14ac:dyDescent="0.2"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AL1626" s="7"/>
      <c r="AQ1626" s="7"/>
      <c r="AR1626" s="7"/>
      <c r="AS1626" s="7"/>
      <c r="AT1626" s="7"/>
      <c r="AU1626" s="7"/>
      <c r="AV1626" s="7"/>
      <c r="AX1626" s="7"/>
      <c r="AY1626" s="7"/>
      <c r="AZ1626" s="7"/>
      <c r="BA1626" s="7"/>
      <c r="BB1626" s="7"/>
      <c r="BC1626" s="7"/>
      <c r="BD1626" s="7"/>
      <c r="BG1626" s="7"/>
      <c r="BH1626" s="7"/>
      <c r="BI1626" s="7"/>
      <c r="BJ1626" s="7"/>
      <c r="BK1626" s="7"/>
      <c r="BL1626" s="7"/>
      <c r="BM1626" s="7"/>
      <c r="BP1626" s="7"/>
      <c r="BQ1626" s="7"/>
      <c r="BR1626" s="7"/>
      <c r="BS1626" s="7"/>
      <c r="BT1626" s="7"/>
      <c r="BU1626" s="7"/>
      <c r="BV1626" s="7"/>
      <c r="BW1626" s="7"/>
    </row>
    <row r="1627" spans="5:75" x14ac:dyDescent="0.2"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AL1627" s="7"/>
      <c r="AQ1627" s="7"/>
      <c r="AR1627" s="7"/>
      <c r="AS1627" s="7"/>
      <c r="AT1627" s="7"/>
      <c r="AU1627" s="7"/>
      <c r="AV1627" s="7"/>
      <c r="AX1627" s="7"/>
      <c r="AY1627" s="7"/>
      <c r="AZ1627" s="7"/>
      <c r="BA1627" s="7"/>
      <c r="BB1627" s="7"/>
      <c r="BC1627" s="7"/>
      <c r="BD1627" s="7"/>
      <c r="BG1627" s="7"/>
      <c r="BH1627" s="7"/>
      <c r="BI1627" s="7"/>
      <c r="BJ1627" s="7"/>
      <c r="BK1627" s="7"/>
      <c r="BL1627" s="7"/>
      <c r="BM1627" s="7"/>
      <c r="BP1627" s="7"/>
      <c r="BQ1627" s="7"/>
      <c r="BR1627" s="7"/>
      <c r="BS1627" s="7"/>
      <c r="BT1627" s="7"/>
      <c r="BU1627" s="7"/>
      <c r="BV1627" s="7"/>
      <c r="BW1627" s="7"/>
    </row>
    <row r="1628" spans="5:75" x14ac:dyDescent="0.2"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AL1628" s="7"/>
      <c r="AQ1628" s="7"/>
      <c r="AR1628" s="7"/>
      <c r="AS1628" s="7"/>
      <c r="AT1628" s="7"/>
      <c r="AU1628" s="7"/>
      <c r="AV1628" s="7"/>
      <c r="AX1628" s="7"/>
      <c r="AY1628" s="7"/>
      <c r="AZ1628" s="7"/>
      <c r="BA1628" s="7"/>
      <c r="BB1628" s="7"/>
      <c r="BC1628" s="7"/>
      <c r="BD1628" s="7"/>
      <c r="BG1628" s="7"/>
      <c r="BH1628" s="7"/>
      <c r="BI1628" s="7"/>
      <c r="BJ1628" s="7"/>
      <c r="BK1628" s="7"/>
      <c r="BL1628" s="7"/>
      <c r="BM1628" s="7"/>
      <c r="BP1628" s="7"/>
      <c r="BQ1628" s="7"/>
      <c r="BR1628" s="7"/>
      <c r="BS1628" s="7"/>
      <c r="BT1628" s="7"/>
      <c r="BU1628" s="7"/>
      <c r="BV1628" s="7"/>
      <c r="BW1628" s="7"/>
    </row>
    <row r="1629" spans="5:75" x14ac:dyDescent="0.2"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AL1629" s="7"/>
      <c r="AQ1629" s="7"/>
      <c r="AR1629" s="7"/>
      <c r="AS1629" s="7"/>
      <c r="AT1629" s="7"/>
      <c r="AU1629" s="7"/>
      <c r="AV1629" s="7"/>
      <c r="AX1629" s="7"/>
      <c r="AY1629" s="7"/>
      <c r="AZ1629" s="7"/>
      <c r="BA1629" s="7"/>
      <c r="BB1629" s="7"/>
      <c r="BC1629" s="7"/>
      <c r="BD1629" s="7"/>
      <c r="BG1629" s="7"/>
      <c r="BH1629" s="7"/>
      <c r="BI1629" s="7"/>
      <c r="BJ1629" s="7"/>
      <c r="BK1629" s="7"/>
      <c r="BL1629" s="7"/>
      <c r="BM1629" s="7"/>
      <c r="BP1629" s="7"/>
      <c r="BQ1629" s="7"/>
      <c r="BR1629" s="7"/>
      <c r="BS1629" s="7"/>
      <c r="BT1629" s="7"/>
      <c r="BU1629" s="7"/>
      <c r="BV1629" s="7"/>
      <c r="BW1629" s="7"/>
    </row>
    <row r="1630" spans="5:75" x14ac:dyDescent="0.2"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AL1630" s="7"/>
      <c r="AQ1630" s="7"/>
      <c r="AR1630" s="7"/>
      <c r="AS1630" s="7"/>
      <c r="AT1630" s="7"/>
      <c r="AU1630" s="7"/>
      <c r="AV1630" s="7"/>
      <c r="AX1630" s="7"/>
      <c r="AY1630" s="7"/>
      <c r="AZ1630" s="7"/>
      <c r="BA1630" s="7"/>
      <c r="BB1630" s="7"/>
      <c r="BC1630" s="7"/>
      <c r="BD1630" s="7"/>
      <c r="BG1630" s="7"/>
      <c r="BH1630" s="7"/>
      <c r="BI1630" s="7"/>
      <c r="BJ1630" s="7"/>
      <c r="BK1630" s="7"/>
      <c r="BL1630" s="7"/>
      <c r="BM1630" s="7"/>
      <c r="BP1630" s="7"/>
      <c r="BQ1630" s="7"/>
      <c r="BR1630" s="7"/>
      <c r="BS1630" s="7"/>
      <c r="BT1630" s="7"/>
      <c r="BU1630" s="7"/>
      <c r="BV1630" s="7"/>
      <c r="BW1630" s="7"/>
    </row>
    <row r="1631" spans="5:75" x14ac:dyDescent="0.2"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AL1631" s="7"/>
      <c r="AQ1631" s="7"/>
      <c r="AR1631" s="7"/>
      <c r="AS1631" s="7"/>
      <c r="AT1631" s="7"/>
      <c r="AU1631" s="7"/>
      <c r="AV1631" s="7"/>
      <c r="AX1631" s="7"/>
      <c r="AY1631" s="7"/>
      <c r="AZ1631" s="7"/>
      <c r="BA1631" s="7"/>
      <c r="BB1631" s="7"/>
      <c r="BC1631" s="7"/>
      <c r="BD1631" s="7"/>
      <c r="BG1631" s="7"/>
      <c r="BH1631" s="7"/>
      <c r="BI1631" s="7"/>
      <c r="BJ1631" s="7"/>
      <c r="BK1631" s="7"/>
      <c r="BL1631" s="7"/>
      <c r="BM1631" s="7"/>
      <c r="BP1631" s="7"/>
      <c r="BQ1631" s="7"/>
      <c r="BR1631" s="7"/>
      <c r="BS1631" s="7"/>
      <c r="BT1631" s="7"/>
      <c r="BU1631" s="7"/>
      <c r="BV1631" s="7"/>
      <c r="BW1631" s="7"/>
    </row>
    <row r="1632" spans="5:75" x14ac:dyDescent="0.2"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AL1632" s="7"/>
      <c r="AQ1632" s="7"/>
      <c r="AR1632" s="7"/>
      <c r="AS1632" s="7"/>
      <c r="AT1632" s="7"/>
      <c r="AU1632" s="7"/>
      <c r="AV1632" s="7"/>
      <c r="AX1632" s="7"/>
      <c r="AY1632" s="7"/>
      <c r="AZ1632" s="7"/>
      <c r="BA1632" s="7"/>
      <c r="BB1632" s="7"/>
      <c r="BC1632" s="7"/>
      <c r="BD1632" s="7"/>
      <c r="BG1632" s="7"/>
      <c r="BH1632" s="7"/>
      <c r="BI1632" s="7"/>
      <c r="BJ1632" s="7"/>
      <c r="BK1632" s="7"/>
      <c r="BL1632" s="7"/>
      <c r="BM1632" s="7"/>
      <c r="BP1632" s="7"/>
      <c r="BQ1632" s="7"/>
      <c r="BR1632" s="7"/>
      <c r="BS1632" s="7"/>
      <c r="BT1632" s="7"/>
      <c r="BU1632" s="7"/>
      <c r="BV1632" s="7"/>
      <c r="BW1632" s="7"/>
    </row>
    <row r="1633" spans="5:75" x14ac:dyDescent="0.2"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AL1633" s="7"/>
      <c r="AQ1633" s="7"/>
      <c r="AR1633" s="7"/>
      <c r="AS1633" s="7"/>
      <c r="AT1633" s="7"/>
      <c r="AU1633" s="7"/>
      <c r="AV1633" s="7"/>
      <c r="AX1633" s="7"/>
      <c r="AY1633" s="7"/>
      <c r="AZ1633" s="7"/>
      <c r="BA1633" s="7"/>
      <c r="BB1633" s="7"/>
      <c r="BC1633" s="7"/>
      <c r="BD1633" s="7"/>
      <c r="BG1633" s="7"/>
      <c r="BH1633" s="7"/>
      <c r="BI1633" s="7"/>
      <c r="BJ1633" s="7"/>
      <c r="BK1633" s="7"/>
      <c r="BL1633" s="7"/>
      <c r="BM1633" s="7"/>
      <c r="BP1633" s="7"/>
      <c r="BQ1633" s="7"/>
      <c r="BR1633" s="7"/>
      <c r="BS1633" s="7"/>
      <c r="BT1633" s="7"/>
      <c r="BU1633" s="7"/>
      <c r="BV1633" s="7"/>
      <c r="BW1633" s="7"/>
    </row>
    <row r="1634" spans="5:75" x14ac:dyDescent="0.2"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AL1634" s="7"/>
      <c r="AQ1634" s="7"/>
      <c r="AR1634" s="7"/>
      <c r="AS1634" s="7"/>
      <c r="AT1634" s="7"/>
      <c r="AU1634" s="7"/>
      <c r="AV1634" s="7"/>
      <c r="AX1634" s="7"/>
      <c r="AY1634" s="7"/>
      <c r="AZ1634" s="7"/>
      <c r="BA1634" s="7"/>
      <c r="BB1634" s="7"/>
      <c r="BC1634" s="7"/>
      <c r="BD1634" s="7"/>
      <c r="BG1634" s="7"/>
      <c r="BH1634" s="7"/>
      <c r="BI1634" s="7"/>
      <c r="BJ1634" s="7"/>
      <c r="BK1634" s="7"/>
      <c r="BL1634" s="7"/>
      <c r="BM1634" s="7"/>
      <c r="BP1634" s="7"/>
      <c r="BQ1634" s="7"/>
      <c r="BR1634" s="7"/>
      <c r="BS1634" s="7"/>
      <c r="BT1634" s="7"/>
      <c r="BU1634" s="7"/>
      <c r="BV1634" s="7"/>
      <c r="BW1634" s="7"/>
    </row>
    <row r="1635" spans="5:75" x14ac:dyDescent="0.2"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AL1635" s="7"/>
      <c r="AQ1635" s="7"/>
      <c r="AR1635" s="7"/>
      <c r="AS1635" s="7"/>
      <c r="AT1635" s="7"/>
      <c r="AU1635" s="7"/>
      <c r="AV1635" s="7"/>
      <c r="AX1635" s="7"/>
      <c r="AY1635" s="7"/>
      <c r="AZ1635" s="7"/>
      <c r="BA1635" s="7"/>
      <c r="BB1635" s="7"/>
      <c r="BC1635" s="7"/>
      <c r="BD1635" s="7"/>
      <c r="BG1635" s="7"/>
      <c r="BH1635" s="7"/>
      <c r="BI1635" s="7"/>
      <c r="BJ1635" s="7"/>
      <c r="BK1635" s="7"/>
      <c r="BL1635" s="7"/>
      <c r="BM1635" s="7"/>
      <c r="BP1635" s="7"/>
      <c r="BQ1635" s="7"/>
      <c r="BR1635" s="7"/>
      <c r="BS1635" s="7"/>
      <c r="BT1635" s="7"/>
      <c r="BU1635" s="7"/>
      <c r="BV1635" s="7"/>
      <c r="BW1635" s="7"/>
    </row>
    <row r="1636" spans="5:75" x14ac:dyDescent="0.2"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AL1636" s="7"/>
      <c r="AQ1636" s="7"/>
      <c r="AR1636" s="7"/>
      <c r="AS1636" s="7"/>
      <c r="AT1636" s="7"/>
      <c r="AU1636" s="7"/>
      <c r="AV1636" s="7"/>
      <c r="AX1636" s="7"/>
      <c r="AY1636" s="7"/>
      <c r="AZ1636" s="7"/>
      <c r="BA1636" s="7"/>
      <c r="BB1636" s="7"/>
      <c r="BC1636" s="7"/>
      <c r="BD1636" s="7"/>
      <c r="BG1636" s="7"/>
      <c r="BH1636" s="7"/>
      <c r="BI1636" s="7"/>
      <c r="BJ1636" s="7"/>
      <c r="BK1636" s="7"/>
      <c r="BL1636" s="7"/>
      <c r="BM1636" s="7"/>
      <c r="BP1636" s="7"/>
      <c r="BQ1636" s="7"/>
      <c r="BR1636" s="7"/>
      <c r="BS1636" s="7"/>
      <c r="BT1636" s="7"/>
      <c r="BU1636" s="7"/>
      <c r="BV1636" s="7"/>
      <c r="BW1636" s="7"/>
    </row>
    <row r="1637" spans="5:75" x14ac:dyDescent="0.2"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AL1637" s="7"/>
      <c r="AQ1637" s="7"/>
      <c r="AR1637" s="7"/>
      <c r="AS1637" s="7"/>
      <c r="AT1637" s="7"/>
      <c r="AU1637" s="7"/>
      <c r="AV1637" s="7"/>
      <c r="AX1637" s="7"/>
      <c r="AY1637" s="7"/>
      <c r="AZ1637" s="7"/>
      <c r="BA1637" s="7"/>
      <c r="BB1637" s="7"/>
      <c r="BC1637" s="7"/>
      <c r="BD1637" s="7"/>
      <c r="BG1637" s="7"/>
      <c r="BH1637" s="7"/>
      <c r="BI1637" s="7"/>
      <c r="BJ1637" s="7"/>
      <c r="BK1637" s="7"/>
      <c r="BL1637" s="7"/>
      <c r="BM1637" s="7"/>
      <c r="BP1637" s="7"/>
      <c r="BQ1637" s="7"/>
      <c r="BR1637" s="7"/>
      <c r="BS1637" s="7"/>
      <c r="BT1637" s="7"/>
      <c r="BU1637" s="7"/>
      <c r="BV1637" s="7"/>
      <c r="BW1637" s="7"/>
    </row>
    <row r="1638" spans="5:75" x14ac:dyDescent="0.2"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AL1638" s="7"/>
      <c r="AQ1638" s="7"/>
      <c r="AR1638" s="7"/>
      <c r="AS1638" s="7"/>
      <c r="AT1638" s="7"/>
      <c r="AU1638" s="7"/>
      <c r="AV1638" s="7"/>
      <c r="AX1638" s="7"/>
      <c r="AY1638" s="7"/>
      <c r="AZ1638" s="7"/>
      <c r="BA1638" s="7"/>
      <c r="BB1638" s="7"/>
      <c r="BC1638" s="7"/>
      <c r="BD1638" s="7"/>
      <c r="BG1638" s="7"/>
      <c r="BH1638" s="7"/>
      <c r="BI1638" s="7"/>
      <c r="BJ1638" s="7"/>
      <c r="BK1638" s="7"/>
      <c r="BL1638" s="7"/>
      <c r="BM1638" s="7"/>
      <c r="BP1638" s="7"/>
      <c r="BQ1638" s="7"/>
      <c r="BR1638" s="7"/>
      <c r="BS1638" s="7"/>
      <c r="BT1638" s="7"/>
      <c r="BU1638" s="7"/>
      <c r="BV1638" s="7"/>
      <c r="BW1638" s="7"/>
    </row>
    <row r="1639" spans="5:75" x14ac:dyDescent="0.2"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AL1639" s="7"/>
      <c r="AQ1639" s="7"/>
      <c r="AR1639" s="7"/>
      <c r="AS1639" s="7"/>
      <c r="AT1639" s="7"/>
      <c r="AU1639" s="7"/>
      <c r="AV1639" s="7"/>
      <c r="AX1639" s="7"/>
      <c r="AY1639" s="7"/>
      <c r="AZ1639" s="7"/>
      <c r="BA1639" s="7"/>
      <c r="BB1639" s="7"/>
      <c r="BC1639" s="7"/>
      <c r="BD1639" s="7"/>
      <c r="BG1639" s="7"/>
      <c r="BH1639" s="7"/>
      <c r="BI1639" s="7"/>
      <c r="BJ1639" s="7"/>
      <c r="BK1639" s="7"/>
      <c r="BL1639" s="7"/>
      <c r="BM1639" s="7"/>
      <c r="BP1639" s="7"/>
      <c r="BQ1639" s="7"/>
      <c r="BR1639" s="7"/>
      <c r="BS1639" s="7"/>
      <c r="BT1639" s="7"/>
      <c r="BU1639" s="7"/>
      <c r="BV1639" s="7"/>
      <c r="BW1639" s="7"/>
    </row>
    <row r="1640" spans="5:75" x14ac:dyDescent="0.2"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AL1640" s="7"/>
      <c r="AQ1640" s="7"/>
      <c r="AR1640" s="7"/>
      <c r="AS1640" s="7"/>
      <c r="AT1640" s="7"/>
      <c r="AU1640" s="7"/>
      <c r="AV1640" s="7"/>
      <c r="AX1640" s="7"/>
      <c r="AY1640" s="7"/>
      <c r="AZ1640" s="7"/>
      <c r="BA1640" s="7"/>
      <c r="BB1640" s="7"/>
      <c r="BC1640" s="7"/>
      <c r="BD1640" s="7"/>
      <c r="BG1640" s="7"/>
      <c r="BH1640" s="7"/>
      <c r="BI1640" s="7"/>
      <c r="BJ1640" s="7"/>
      <c r="BK1640" s="7"/>
      <c r="BL1640" s="7"/>
      <c r="BM1640" s="7"/>
      <c r="BP1640" s="7"/>
      <c r="BQ1640" s="7"/>
      <c r="BR1640" s="7"/>
      <c r="BS1640" s="7"/>
      <c r="BT1640" s="7"/>
      <c r="BU1640" s="7"/>
      <c r="BV1640" s="7"/>
      <c r="BW1640" s="7"/>
    </row>
    <row r="1641" spans="5:75" x14ac:dyDescent="0.2"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AL1641" s="7"/>
      <c r="AQ1641" s="7"/>
      <c r="AR1641" s="7"/>
      <c r="AS1641" s="7"/>
      <c r="AT1641" s="7"/>
      <c r="AU1641" s="7"/>
      <c r="AV1641" s="7"/>
      <c r="AX1641" s="7"/>
      <c r="AY1641" s="7"/>
      <c r="AZ1641" s="7"/>
      <c r="BA1641" s="7"/>
      <c r="BB1641" s="7"/>
      <c r="BC1641" s="7"/>
      <c r="BD1641" s="7"/>
      <c r="BG1641" s="7"/>
      <c r="BH1641" s="7"/>
      <c r="BI1641" s="7"/>
      <c r="BJ1641" s="7"/>
      <c r="BK1641" s="7"/>
      <c r="BL1641" s="7"/>
      <c r="BM1641" s="7"/>
      <c r="BP1641" s="7"/>
      <c r="BQ1641" s="7"/>
      <c r="BR1641" s="7"/>
      <c r="BS1641" s="7"/>
      <c r="BT1641" s="7"/>
      <c r="BU1641" s="7"/>
      <c r="BV1641" s="7"/>
      <c r="BW1641" s="7"/>
    </row>
    <row r="1642" spans="5:75" x14ac:dyDescent="0.2"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AL1642" s="7"/>
      <c r="AQ1642" s="7"/>
      <c r="AR1642" s="7"/>
      <c r="AS1642" s="7"/>
      <c r="AT1642" s="7"/>
      <c r="AU1642" s="7"/>
      <c r="AV1642" s="7"/>
      <c r="AX1642" s="7"/>
      <c r="AY1642" s="7"/>
      <c r="AZ1642" s="7"/>
      <c r="BA1642" s="7"/>
      <c r="BB1642" s="7"/>
      <c r="BC1642" s="7"/>
      <c r="BD1642" s="7"/>
      <c r="BG1642" s="7"/>
      <c r="BH1642" s="7"/>
      <c r="BI1642" s="7"/>
      <c r="BJ1642" s="7"/>
      <c r="BK1642" s="7"/>
      <c r="BL1642" s="7"/>
      <c r="BM1642" s="7"/>
      <c r="BP1642" s="7"/>
      <c r="BQ1642" s="7"/>
      <c r="BR1642" s="7"/>
      <c r="BS1642" s="7"/>
      <c r="BT1642" s="7"/>
      <c r="BU1642" s="7"/>
      <c r="BV1642" s="7"/>
      <c r="BW1642" s="7"/>
    </row>
    <row r="1643" spans="5:75" x14ac:dyDescent="0.2"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AL1643" s="7"/>
      <c r="AQ1643" s="7"/>
      <c r="AR1643" s="7"/>
      <c r="AS1643" s="7"/>
      <c r="AT1643" s="7"/>
      <c r="AU1643" s="7"/>
      <c r="AV1643" s="7"/>
      <c r="AX1643" s="7"/>
      <c r="AY1643" s="7"/>
      <c r="AZ1643" s="7"/>
      <c r="BA1643" s="7"/>
      <c r="BB1643" s="7"/>
      <c r="BC1643" s="7"/>
      <c r="BD1643" s="7"/>
      <c r="BG1643" s="7"/>
      <c r="BH1643" s="7"/>
      <c r="BI1643" s="7"/>
      <c r="BJ1643" s="7"/>
      <c r="BK1643" s="7"/>
      <c r="BL1643" s="7"/>
      <c r="BM1643" s="7"/>
      <c r="BP1643" s="7"/>
      <c r="BQ1643" s="7"/>
      <c r="BR1643" s="7"/>
      <c r="BS1643" s="7"/>
      <c r="BT1643" s="7"/>
      <c r="BU1643" s="7"/>
      <c r="BV1643" s="7"/>
      <c r="BW1643" s="7"/>
    </row>
    <row r="1644" spans="5:75" x14ac:dyDescent="0.2"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AL1644" s="7"/>
      <c r="AQ1644" s="7"/>
      <c r="AR1644" s="7"/>
      <c r="AS1644" s="7"/>
      <c r="AT1644" s="7"/>
      <c r="AU1644" s="7"/>
      <c r="AV1644" s="7"/>
      <c r="AX1644" s="7"/>
      <c r="AY1644" s="7"/>
      <c r="AZ1644" s="7"/>
      <c r="BA1644" s="7"/>
      <c r="BB1644" s="7"/>
      <c r="BC1644" s="7"/>
      <c r="BD1644" s="7"/>
      <c r="BG1644" s="7"/>
      <c r="BH1644" s="7"/>
      <c r="BI1644" s="7"/>
      <c r="BJ1644" s="7"/>
      <c r="BK1644" s="7"/>
      <c r="BL1644" s="7"/>
      <c r="BM1644" s="7"/>
      <c r="BP1644" s="7"/>
      <c r="BQ1644" s="7"/>
      <c r="BR1644" s="7"/>
      <c r="BS1644" s="7"/>
      <c r="BT1644" s="7"/>
      <c r="BU1644" s="7"/>
      <c r="BV1644" s="7"/>
      <c r="BW1644" s="7"/>
    </row>
    <row r="1645" spans="5:75" x14ac:dyDescent="0.2"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AL1645" s="7"/>
      <c r="AQ1645" s="7"/>
      <c r="AR1645" s="7"/>
      <c r="AS1645" s="7"/>
      <c r="AT1645" s="7"/>
      <c r="AU1645" s="7"/>
      <c r="AV1645" s="7"/>
      <c r="AX1645" s="7"/>
      <c r="AY1645" s="7"/>
      <c r="AZ1645" s="7"/>
      <c r="BA1645" s="7"/>
      <c r="BB1645" s="7"/>
      <c r="BC1645" s="7"/>
      <c r="BD1645" s="7"/>
      <c r="BG1645" s="7"/>
      <c r="BH1645" s="7"/>
      <c r="BI1645" s="7"/>
      <c r="BJ1645" s="7"/>
      <c r="BK1645" s="7"/>
      <c r="BL1645" s="7"/>
      <c r="BM1645" s="7"/>
      <c r="BP1645" s="7"/>
      <c r="BQ1645" s="7"/>
      <c r="BR1645" s="7"/>
      <c r="BS1645" s="7"/>
      <c r="BT1645" s="7"/>
      <c r="BU1645" s="7"/>
      <c r="BV1645" s="7"/>
      <c r="BW1645" s="7"/>
    </row>
    <row r="1646" spans="5:75" x14ac:dyDescent="0.2"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AL1646" s="7"/>
      <c r="AQ1646" s="7"/>
      <c r="AR1646" s="7"/>
      <c r="AS1646" s="7"/>
      <c r="AT1646" s="7"/>
      <c r="AU1646" s="7"/>
      <c r="AV1646" s="7"/>
      <c r="AX1646" s="7"/>
      <c r="AY1646" s="7"/>
      <c r="AZ1646" s="7"/>
      <c r="BA1646" s="7"/>
      <c r="BB1646" s="7"/>
      <c r="BC1646" s="7"/>
      <c r="BD1646" s="7"/>
      <c r="BG1646" s="7"/>
      <c r="BH1646" s="7"/>
      <c r="BI1646" s="7"/>
      <c r="BJ1646" s="7"/>
      <c r="BK1646" s="7"/>
      <c r="BL1646" s="7"/>
      <c r="BM1646" s="7"/>
      <c r="BP1646" s="7"/>
      <c r="BQ1646" s="7"/>
      <c r="BR1646" s="7"/>
      <c r="BS1646" s="7"/>
      <c r="BT1646" s="7"/>
      <c r="BU1646" s="7"/>
      <c r="BV1646" s="7"/>
      <c r="BW1646" s="7"/>
    </row>
    <row r="1647" spans="5:75" x14ac:dyDescent="0.2"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AL1647" s="7"/>
      <c r="AQ1647" s="7"/>
      <c r="AR1647" s="7"/>
      <c r="AS1647" s="7"/>
      <c r="AT1647" s="7"/>
      <c r="AU1647" s="7"/>
      <c r="AV1647" s="7"/>
      <c r="AX1647" s="7"/>
      <c r="AY1647" s="7"/>
      <c r="AZ1647" s="7"/>
      <c r="BA1647" s="7"/>
      <c r="BB1647" s="7"/>
      <c r="BC1647" s="7"/>
      <c r="BD1647" s="7"/>
      <c r="BG1647" s="7"/>
      <c r="BH1647" s="7"/>
      <c r="BI1647" s="7"/>
      <c r="BJ1647" s="7"/>
      <c r="BK1647" s="7"/>
      <c r="BL1647" s="7"/>
      <c r="BM1647" s="7"/>
      <c r="BP1647" s="7"/>
      <c r="BQ1647" s="7"/>
      <c r="BR1647" s="7"/>
      <c r="BS1647" s="7"/>
      <c r="BT1647" s="7"/>
      <c r="BU1647" s="7"/>
      <c r="BV1647" s="7"/>
      <c r="BW1647" s="7"/>
    </row>
    <row r="1648" spans="5:75" x14ac:dyDescent="0.2"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AL1648" s="7"/>
      <c r="AQ1648" s="7"/>
      <c r="AR1648" s="7"/>
      <c r="AS1648" s="7"/>
      <c r="AT1648" s="7"/>
      <c r="AU1648" s="7"/>
      <c r="AV1648" s="7"/>
      <c r="AX1648" s="7"/>
      <c r="AY1648" s="7"/>
      <c r="AZ1648" s="7"/>
      <c r="BA1648" s="7"/>
      <c r="BB1648" s="7"/>
      <c r="BC1648" s="7"/>
      <c r="BD1648" s="7"/>
      <c r="BG1648" s="7"/>
      <c r="BH1648" s="7"/>
      <c r="BI1648" s="7"/>
      <c r="BJ1648" s="7"/>
      <c r="BK1648" s="7"/>
      <c r="BL1648" s="7"/>
      <c r="BM1648" s="7"/>
      <c r="BP1648" s="7"/>
      <c r="BQ1648" s="7"/>
      <c r="BR1648" s="7"/>
      <c r="BS1648" s="7"/>
      <c r="BT1648" s="7"/>
      <c r="BU1648" s="7"/>
      <c r="BV1648" s="7"/>
      <c r="BW1648" s="7"/>
    </row>
    <row r="1649" spans="5:75" x14ac:dyDescent="0.2"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AL1649" s="7"/>
      <c r="AQ1649" s="7"/>
      <c r="AR1649" s="7"/>
      <c r="AS1649" s="7"/>
      <c r="AT1649" s="7"/>
      <c r="AU1649" s="7"/>
      <c r="AV1649" s="7"/>
      <c r="AX1649" s="7"/>
      <c r="AY1649" s="7"/>
      <c r="AZ1649" s="7"/>
      <c r="BA1649" s="7"/>
      <c r="BB1649" s="7"/>
      <c r="BC1649" s="7"/>
      <c r="BD1649" s="7"/>
      <c r="BG1649" s="7"/>
      <c r="BH1649" s="7"/>
      <c r="BI1649" s="7"/>
      <c r="BJ1649" s="7"/>
      <c r="BK1649" s="7"/>
      <c r="BL1649" s="7"/>
      <c r="BM1649" s="7"/>
      <c r="BP1649" s="7"/>
      <c r="BQ1649" s="7"/>
      <c r="BR1649" s="7"/>
      <c r="BS1649" s="7"/>
      <c r="BT1649" s="7"/>
      <c r="BU1649" s="7"/>
      <c r="BV1649" s="7"/>
      <c r="BW1649" s="7"/>
    </row>
    <row r="1650" spans="5:75" x14ac:dyDescent="0.2"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AL1650" s="7"/>
      <c r="AQ1650" s="7"/>
      <c r="AR1650" s="7"/>
      <c r="AS1650" s="7"/>
      <c r="AT1650" s="7"/>
      <c r="AU1650" s="7"/>
      <c r="AV1650" s="7"/>
      <c r="AX1650" s="7"/>
      <c r="AY1650" s="7"/>
      <c r="AZ1650" s="7"/>
      <c r="BA1650" s="7"/>
      <c r="BB1650" s="7"/>
      <c r="BC1650" s="7"/>
      <c r="BD1650" s="7"/>
      <c r="BG1650" s="7"/>
      <c r="BH1650" s="7"/>
      <c r="BI1650" s="7"/>
      <c r="BJ1650" s="7"/>
      <c r="BK1650" s="7"/>
      <c r="BL1650" s="7"/>
      <c r="BM1650" s="7"/>
      <c r="BP1650" s="7"/>
      <c r="BQ1650" s="7"/>
      <c r="BR1650" s="7"/>
      <c r="BS1650" s="7"/>
      <c r="BT1650" s="7"/>
      <c r="BU1650" s="7"/>
      <c r="BV1650" s="7"/>
      <c r="BW1650" s="7"/>
    </row>
    <row r="1651" spans="5:75" x14ac:dyDescent="0.2"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AL1651" s="7"/>
      <c r="AQ1651" s="7"/>
      <c r="AR1651" s="7"/>
      <c r="AS1651" s="7"/>
      <c r="AT1651" s="7"/>
      <c r="AU1651" s="7"/>
      <c r="AV1651" s="7"/>
      <c r="AX1651" s="7"/>
      <c r="AY1651" s="7"/>
      <c r="AZ1651" s="7"/>
      <c r="BA1651" s="7"/>
      <c r="BB1651" s="7"/>
      <c r="BC1651" s="7"/>
      <c r="BD1651" s="7"/>
      <c r="BG1651" s="7"/>
      <c r="BH1651" s="7"/>
      <c r="BI1651" s="7"/>
      <c r="BJ1651" s="7"/>
      <c r="BK1651" s="7"/>
      <c r="BL1651" s="7"/>
      <c r="BM1651" s="7"/>
      <c r="BP1651" s="7"/>
      <c r="BQ1651" s="7"/>
      <c r="BR1651" s="7"/>
      <c r="BS1651" s="7"/>
      <c r="BT1651" s="7"/>
      <c r="BU1651" s="7"/>
      <c r="BV1651" s="7"/>
      <c r="BW1651" s="7"/>
    </row>
    <row r="1652" spans="5:75" x14ac:dyDescent="0.2"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AL1652" s="7"/>
      <c r="AQ1652" s="7"/>
      <c r="AR1652" s="7"/>
      <c r="AS1652" s="7"/>
      <c r="AT1652" s="7"/>
      <c r="AU1652" s="7"/>
      <c r="AV1652" s="7"/>
      <c r="AX1652" s="7"/>
      <c r="AY1652" s="7"/>
      <c r="AZ1652" s="7"/>
      <c r="BA1652" s="7"/>
      <c r="BB1652" s="7"/>
      <c r="BC1652" s="7"/>
      <c r="BD1652" s="7"/>
      <c r="BG1652" s="7"/>
      <c r="BH1652" s="7"/>
      <c r="BI1652" s="7"/>
      <c r="BJ1652" s="7"/>
      <c r="BK1652" s="7"/>
      <c r="BL1652" s="7"/>
      <c r="BM1652" s="7"/>
      <c r="BP1652" s="7"/>
      <c r="BQ1652" s="7"/>
      <c r="BR1652" s="7"/>
      <c r="BS1652" s="7"/>
      <c r="BT1652" s="7"/>
      <c r="BU1652" s="7"/>
      <c r="BV1652" s="7"/>
      <c r="BW1652" s="7"/>
    </row>
    <row r="1653" spans="5:75" x14ac:dyDescent="0.2"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AL1653" s="7"/>
      <c r="AQ1653" s="7"/>
      <c r="AR1653" s="7"/>
      <c r="AS1653" s="7"/>
      <c r="AT1653" s="7"/>
      <c r="AU1653" s="7"/>
      <c r="AV1653" s="7"/>
      <c r="AX1653" s="7"/>
      <c r="AY1653" s="7"/>
      <c r="AZ1653" s="7"/>
      <c r="BA1653" s="7"/>
      <c r="BB1653" s="7"/>
      <c r="BC1653" s="7"/>
      <c r="BD1653" s="7"/>
      <c r="BG1653" s="7"/>
      <c r="BH1653" s="7"/>
      <c r="BI1653" s="7"/>
      <c r="BJ1653" s="7"/>
      <c r="BK1653" s="7"/>
      <c r="BL1653" s="7"/>
      <c r="BM1653" s="7"/>
      <c r="BP1653" s="7"/>
      <c r="BQ1653" s="7"/>
      <c r="BR1653" s="7"/>
      <c r="BS1653" s="7"/>
      <c r="BT1653" s="7"/>
      <c r="BU1653" s="7"/>
      <c r="BV1653" s="7"/>
      <c r="BW1653" s="7"/>
    </row>
    <row r="1654" spans="5:75" x14ac:dyDescent="0.2"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AL1654" s="7"/>
      <c r="AQ1654" s="7"/>
      <c r="AR1654" s="7"/>
      <c r="AS1654" s="7"/>
      <c r="AT1654" s="7"/>
      <c r="AU1654" s="7"/>
      <c r="AV1654" s="7"/>
      <c r="AX1654" s="7"/>
      <c r="AY1654" s="7"/>
      <c r="AZ1654" s="7"/>
      <c r="BA1654" s="7"/>
      <c r="BB1654" s="7"/>
      <c r="BC1654" s="7"/>
      <c r="BD1654" s="7"/>
      <c r="BG1654" s="7"/>
      <c r="BH1654" s="7"/>
      <c r="BI1654" s="7"/>
      <c r="BJ1654" s="7"/>
      <c r="BK1654" s="7"/>
      <c r="BL1654" s="7"/>
      <c r="BM1654" s="7"/>
      <c r="BP1654" s="7"/>
      <c r="BQ1654" s="7"/>
      <c r="BR1654" s="7"/>
      <c r="BS1654" s="7"/>
      <c r="BT1654" s="7"/>
      <c r="BU1654" s="7"/>
      <c r="BV1654" s="7"/>
      <c r="BW1654" s="7"/>
    </row>
    <row r="1655" spans="5:75" x14ac:dyDescent="0.2"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AL1655" s="7"/>
      <c r="AQ1655" s="7"/>
      <c r="AR1655" s="7"/>
      <c r="AS1655" s="7"/>
      <c r="AT1655" s="7"/>
      <c r="AU1655" s="7"/>
      <c r="AV1655" s="7"/>
      <c r="AX1655" s="7"/>
      <c r="AY1655" s="7"/>
      <c r="AZ1655" s="7"/>
      <c r="BA1655" s="7"/>
      <c r="BB1655" s="7"/>
      <c r="BC1655" s="7"/>
      <c r="BD1655" s="7"/>
      <c r="BG1655" s="7"/>
      <c r="BH1655" s="7"/>
      <c r="BI1655" s="7"/>
      <c r="BJ1655" s="7"/>
      <c r="BK1655" s="7"/>
      <c r="BL1655" s="7"/>
      <c r="BM1655" s="7"/>
      <c r="BP1655" s="7"/>
      <c r="BQ1655" s="7"/>
      <c r="BR1655" s="7"/>
      <c r="BS1655" s="7"/>
      <c r="BT1655" s="7"/>
      <c r="BU1655" s="7"/>
      <c r="BV1655" s="7"/>
      <c r="BW1655" s="7"/>
    </row>
    <row r="1656" spans="5:75" x14ac:dyDescent="0.2"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AL1656" s="7"/>
      <c r="AQ1656" s="7"/>
      <c r="AR1656" s="7"/>
      <c r="AS1656" s="7"/>
      <c r="AT1656" s="7"/>
      <c r="AU1656" s="7"/>
      <c r="AV1656" s="7"/>
      <c r="AX1656" s="7"/>
      <c r="AY1656" s="7"/>
      <c r="AZ1656" s="7"/>
      <c r="BA1656" s="7"/>
      <c r="BB1656" s="7"/>
      <c r="BC1656" s="7"/>
      <c r="BD1656" s="7"/>
      <c r="BG1656" s="7"/>
      <c r="BH1656" s="7"/>
      <c r="BI1656" s="7"/>
      <c r="BJ1656" s="7"/>
      <c r="BK1656" s="7"/>
      <c r="BL1656" s="7"/>
      <c r="BM1656" s="7"/>
      <c r="BP1656" s="7"/>
      <c r="BQ1656" s="7"/>
      <c r="BR1656" s="7"/>
      <c r="BS1656" s="7"/>
      <c r="BT1656" s="7"/>
      <c r="BU1656" s="7"/>
      <c r="BV1656" s="7"/>
      <c r="BW1656" s="7"/>
    </row>
    <row r="1657" spans="5:75" x14ac:dyDescent="0.2"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AL1657" s="7"/>
      <c r="AQ1657" s="7"/>
      <c r="AR1657" s="7"/>
      <c r="AS1657" s="7"/>
      <c r="AT1657" s="7"/>
      <c r="AU1657" s="7"/>
      <c r="AV1657" s="7"/>
      <c r="AX1657" s="7"/>
      <c r="AY1657" s="7"/>
      <c r="AZ1657" s="7"/>
      <c r="BA1657" s="7"/>
      <c r="BB1657" s="7"/>
      <c r="BC1657" s="7"/>
      <c r="BD1657" s="7"/>
      <c r="BG1657" s="7"/>
      <c r="BH1657" s="7"/>
      <c r="BI1657" s="7"/>
      <c r="BJ1657" s="7"/>
      <c r="BK1657" s="7"/>
      <c r="BL1657" s="7"/>
      <c r="BM1657" s="7"/>
      <c r="BP1657" s="7"/>
      <c r="BQ1657" s="7"/>
      <c r="BR1657" s="7"/>
      <c r="BS1657" s="7"/>
      <c r="BT1657" s="7"/>
      <c r="BU1657" s="7"/>
      <c r="BV1657" s="7"/>
      <c r="BW1657" s="7"/>
    </row>
    <row r="1658" spans="5:75" x14ac:dyDescent="0.2"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AL1658" s="7"/>
      <c r="AQ1658" s="7"/>
      <c r="AR1658" s="7"/>
      <c r="AS1658" s="7"/>
      <c r="AT1658" s="7"/>
      <c r="AU1658" s="7"/>
      <c r="AV1658" s="7"/>
      <c r="AX1658" s="7"/>
      <c r="AY1658" s="7"/>
      <c r="AZ1658" s="7"/>
      <c r="BA1658" s="7"/>
      <c r="BB1658" s="7"/>
      <c r="BC1658" s="7"/>
      <c r="BD1658" s="7"/>
      <c r="BG1658" s="7"/>
      <c r="BH1658" s="7"/>
      <c r="BI1658" s="7"/>
      <c r="BJ1658" s="7"/>
      <c r="BK1658" s="7"/>
      <c r="BL1658" s="7"/>
      <c r="BM1658" s="7"/>
      <c r="BP1658" s="7"/>
      <c r="BQ1658" s="7"/>
      <c r="BR1658" s="7"/>
      <c r="BS1658" s="7"/>
      <c r="BT1658" s="7"/>
      <c r="BU1658" s="7"/>
      <c r="BV1658" s="7"/>
      <c r="BW1658" s="7"/>
    </row>
    <row r="1659" spans="5:75" x14ac:dyDescent="0.2"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AL1659" s="7"/>
      <c r="AQ1659" s="7"/>
      <c r="AR1659" s="7"/>
      <c r="AS1659" s="7"/>
      <c r="AT1659" s="7"/>
      <c r="AU1659" s="7"/>
      <c r="AV1659" s="7"/>
      <c r="AX1659" s="7"/>
      <c r="AY1659" s="7"/>
      <c r="AZ1659" s="7"/>
      <c r="BA1659" s="7"/>
      <c r="BB1659" s="7"/>
      <c r="BC1659" s="7"/>
      <c r="BD1659" s="7"/>
      <c r="BG1659" s="7"/>
      <c r="BH1659" s="7"/>
      <c r="BI1659" s="7"/>
      <c r="BJ1659" s="7"/>
      <c r="BK1659" s="7"/>
      <c r="BL1659" s="7"/>
      <c r="BM1659" s="7"/>
      <c r="BP1659" s="7"/>
      <c r="BQ1659" s="7"/>
      <c r="BR1659" s="7"/>
      <c r="BS1659" s="7"/>
      <c r="BT1659" s="7"/>
      <c r="BU1659" s="7"/>
      <c r="BV1659" s="7"/>
      <c r="BW1659" s="7"/>
    </row>
    <row r="1660" spans="5:75" x14ac:dyDescent="0.2"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AL1660" s="7"/>
      <c r="AQ1660" s="7"/>
      <c r="AR1660" s="7"/>
      <c r="AS1660" s="7"/>
      <c r="AT1660" s="7"/>
      <c r="AU1660" s="7"/>
      <c r="AV1660" s="7"/>
      <c r="AX1660" s="7"/>
      <c r="AY1660" s="7"/>
      <c r="AZ1660" s="7"/>
      <c r="BA1660" s="7"/>
      <c r="BB1660" s="7"/>
      <c r="BC1660" s="7"/>
      <c r="BD1660" s="7"/>
      <c r="BG1660" s="7"/>
      <c r="BH1660" s="7"/>
      <c r="BI1660" s="7"/>
      <c r="BJ1660" s="7"/>
      <c r="BK1660" s="7"/>
      <c r="BL1660" s="7"/>
      <c r="BM1660" s="7"/>
      <c r="BP1660" s="7"/>
      <c r="BQ1660" s="7"/>
      <c r="BR1660" s="7"/>
      <c r="BS1660" s="7"/>
      <c r="BT1660" s="7"/>
      <c r="BU1660" s="7"/>
      <c r="BV1660" s="7"/>
      <c r="BW1660" s="7"/>
    </row>
    <row r="1661" spans="5:75" x14ac:dyDescent="0.2"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AL1661" s="7"/>
      <c r="AQ1661" s="7"/>
      <c r="AR1661" s="7"/>
      <c r="AS1661" s="7"/>
      <c r="AT1661" s="7"/>
      <c r="AU1661" s="7"/>
      <c r="AV1661" s="7"/>
      <c r="AX1661" s="7"/>
      <c r="AY1661" s="7"/>
      <c r="AZ1661" s="7"/>
      <c r="BA1661" s="7"/>
      <c r="BB1661" s="7"/>
      <c r="BC1661" s="7"/>
      <c r="BD1661" s="7"/>
      <c r="BG1661" s="7"/>
      <c r="BH1661" s="7"/>
      <c r="BI1661" s="7"/>
      <c r="BJ1661" s="7"/>
      <c r="BK1661" s="7"/>
      <c r="BL1661" s="7"/>
      <c r="BM1661" s="7"/>
      <c r="BP1661" s="7"/>
      <c r="BQ1661" s="7"/>
      <c r="BR1661" s="7"/>
      <c r="BS1661" s="7"/>
      <c r="BT1661" s="7"/>
      <c r="BU1661" s="7"/>
      <c r="BV1661" s="7"/>
      <c r="BW1661" s="7"/>
    </row>
    <row r="1662" spans="5:75" x14ac:dyDescent="0.2"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AL1662" s="7"/>
      <c r="AQ1662" s="7"/>
      <c r="AR1662" s="7"/>
      <c r="AS1662" s="7"/>
      <c r="AT1662" s="7"/>
      <c r="AU1662" s="7"/>
      <c r="AV1662" s="7"/>
      <c r="AX1662" s="7"/>
      <c r="AY1662" s="7"/>
      <c r="AZ1662" s="7"/>
      <c r="BA1662" s="7"/>
      <c r="BB1662" s="7"/>
      <c r="BC1662" s="7"/>
      <c r="BD1662" s="7"/>
      <c r="BG1662" s="7"/>
      <c r="BH1662" s="7"/>
      <c r="BI1662" s="7"/>
      <c r="BJ1662" s="7"/>
      <c r="BK1662" s="7"/>
      <c r="BL1662" s="7"/>
      <c r="BM1662" s="7"/>
      <c r="BP1662" s="7"/>
      <c r="BQ1662" s="7"/>
      <c r="BR1662" s="7"/>
      <c r="BS1662" s="7"/>
      <c r="BT1662" s="7"/>
      <c r="BU1662" s="7"/>
      <c r="BV1662" s="7"/>
      <c r="BW1662" s="7"/>
    </row>
    <row r="1663" spans="5:75" x14ac:dyDescent="0.2"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AL1663" s="7"/>
      <c r="AQ1663" s="7"/>
      <c r="AR1663" s="7"/>
      <c r="AS1663" s="7"/>
      <c r="AT1663" s="7"/>
      <c r="AU1663" s="7"/>
      <c r="AV1663" s="7"/>
      <c r="AX1663" s="7"/>
      <c r="AY1663" s="7"/>
      <c r="AZ1663" s="7"/>
      <c r="BA1663" s="7"/>
      <c r="BB1663" s="7"/>
      <c r="BC1663" s="7"/>
      <c r="BD1663" s="7"/>
      <c r="BG1663" s="7"/>
      <c r="BH1663" s="7"/>
      <c r="BI1663" s="7"/>
      <c r="BJ1663" s="7"/>
      <c r="BK1663" s="7"/>
      <c r="BL1663" s="7"/>
      <c r="BM1663" s="7"/>
      <c r="BP1663" s="7"/>
      <c r="BQ1663" s="7"/>
      <c r="BR1663" s="7"/>
      <c r="BS1663" s="7"/>
      <c r="BT1663" s="7"/>
      <c r="BU1663" s="7"/>
      <c r="BV1663" s="7"/>
      <c r="BW1663" s="7"/>
    </row>
    <row r="1664" spans="5:75" x14ac:dyDescent="0.2"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AL1664" s="7"/>
      <c r="AQ1664" s="7"/>
      <c r="AR1664" s="7"/>
      <c r="AS1664" s="7"/>
      <c r="AT1664" s="7"/>
      <c r="AU1664" s="7"/>
      <c r="AV1664" s="7"/>
      <c r="AX1664" s="7"/>
      <c r="AY1664" s="7"/>
      <c r="AZ1664" s="7"/>
      <c r="BA1664" s="7"/>
      <c r="BB1664" s="7"/>
      <c r="BC1664" s="7"/>
      <c r="BD1664" s="7"/>
      <c r="BG1664" s="7"/>
      <c r="BH1664" s="7"/>
      <c r="BI1664" s="7"/>
      <c r="BJ1664" s="7"/>
      <c r="BK1664" s="7"/>
      <c r="BL1664" s="7"/>
      <c r="BM1664" s="7"/>
      <c r="BP1664" s="7"/>
      <c r="BQ1664" s="7"/>
      <c r="BR1664" s="7"/>
      <c r="BS1664" s="7"/>
      <c r="BT1664" s="7"/>
      <c r="BU1664" s="7"/>
      <c r="BV1664" s="7"/>
      <c r="BW1664" s="7"/>
    </row>
    <row r="1665" spans="5:75" x14ac:dyDescent="0.2"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AL1665" s="7"/>
      <c r="AQ1665" s="7"/>
      <c r="AR1665" s="7"/>
      <c r="AS1665" s="7"/>
      <c r="AT1665" s="7"/>
      <c r="AU1665" s="7"/>
      <c r="AV1665" s="7"/>
      <c r="AX1665" s="7"/>
      <c r="AY1665" s="7"/>
      <c r="AZ1665" s="7"/>
      <c r="BA1665" s="7"/>
      <c r="BB1665" s="7"/>
      <c r="BC1665" s="7"/>
      <c r="BD1665" s="7"/>
      <c r="BG1665" s="7"/>
      <c r="BH1665" s="7"/>
      <c r="BI1665" s="7"/>
      <c r="BJ1665" s="7"/>
      <c r="BK1665" s="7"/>
      <c r="BL1665" s="7"/>
      <c r="BM1665" s="7"/>
      <c r="BP1665" s="7"/>
      <c r="BQ1665" s="7"/>
      <c r="BR1665" s="7"/>
      <c r="BS1665" s="7"/>
      <c r="BT1665" s="7"/>
      <c r="BU1665" s="7"/>
      <c r="BV1665" s="7"/>
      <c r="BW1665" s="7"/>
    </row>
    <row r="1666" spans="5:75" x14ac:dyDescent="0.2"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AL1666" s="7"/>
      <c r="AQ1666" s="7"/>
      <c r="AR1666" s="7"/>
      <c r="AS1666" s="7"/>
      <c r="AT1666" s="7"/>
      <c r="AU1666" s="7"/>
      <c r="AV1666" s="7"/>
      <c r="AX1666" s="7"/>
      <c r="AY1666" s="7"/>
      <c r="AZ1666" s="7"/>
      <c r="BA1666" s="7"/>
      <c r="BB1666" s="7"/>
      <c r="BC1666" s="7"/>
      <c r="BD1666" s="7"/>
      <c r="BG1666" s="7"/>
      <c r="BH1666" s="7"/>
      <c r="BI1666" s="7"/>
      <c r="BJ1666" s="7"/>
      <c r="BK1666" s="7"/>
      <c r="BL1666" s="7"/>
      <c r="BM1666" s="7"/>
      <c r="BP1666" s="7"/>
      <c r="BQ1666" s="7"/>
      <c r="BR1666" s="7"/>
      <c r="BS1666" s="7"/>
      <c r="BT1666" s="7"/>
      <c r="BU1666" s="7"/>
      <c r="BV1666" s="7"/>
      <c r="BW1666" s="7"/>
    </row>
    <row r="1667" spans="5:75" x14ac:dyDescent="0.2"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AL1667" s="7"/>
      <c r="AQ1667" s="7"/>
      <c r="AR1667" s="7"/>
      <c r="AS1667" s="7"/>
      <c r="AT1667" s="7"/>
      <c r="AU1667" s="7"/>
      <c r="AV1667" s="7"/>
      <c r="AX1667" s="7"/>
      <c r="AY1667" s="7"/>
      <c r="AZ1667" s="7"/>
      <c r="BA1667" s="7"/>
      <c r="BB1667" s="7"/>
      <c r="BC1667" s="7"/>
      <c r="BD1667" s="7"/>
      <c r="BG1667" s="7"/>
      <c r="BH1667" s="7"/>
      <c r="BI1667" s="7"/>
      <c r="BJ1667" s="7"/>
      <c r="BK1667" s="7"/>
      <c r="BL1667" s="7"/>
      <c r="BM1667" s="7"/>
      <c r="BP1667" s="7"/>
      <c r="BQ1667" s="7"/>
      <c r="BR1667" s="7"/>
      <c r="BS1667" s="7"/>
      <c r="BT1667" s="7"/>
      <c r="BU1667" s="7"/>
      <c r="BV1667" s="7"/>
      <c r="BW1667" s="7"/>
    </row>
    <row r="1668" spans="5:75" x14ac:dyDescent="0.2"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AL1668" s="7"/>
      <c r="AQ1668" s="7"/>
      <c r="AR1668" s="7"/>
      <c r="AS1668" s="7"/>
      <c r="AT1668" s="7"/>
      <c r="AU1668" s="7"/>
      <c r="AV1668" s="7"/>
      <c r="AX1668" s="7"/>
      <c r="AY1668" s="7"/>
      <c r="AZ1668" s="7"/>
      <c r="BA1668" s="7"/>
      <c r="BB1668" s="7"/>
      <c r="BC1668" s="7"/>
      <c r="BD1668" s="7"/>
      <c r="BG1668" s="7"/>
      <c r="BH1668" s="7"/>
      <c r="BI1668" s="7"/>
      <c r="BJ1668" s="7"/>
      <c r="BK1668" s="7"/>
      <c r="BL1668" s="7"/>
      <c r="BM1668" s="7"/>
      <c r="BP1668" s="7"/>
      <c r="BQ1668" s="7"/>
      <c r="BR1668" s="7"/>
      <c r="BS1668" s="7"/>
      <c r="BT1668" s="7"/>
      <c r="BU1668" s="7"/>
      <c r="BV1668" s="7"/>
      <c r="BW1668" s="7"/>
    </row>
    <row r="1669" spans="5:75" x14ac:dyDescent="0.2"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AL1669" s="7"/>
      <c r="AQ1669" s="7"/>
      <c r="AR1669" s="7"/>
      <c r="AS1669" s="7"/>
      <c r="AT1669" s="7"/>
      <c r="AU1669" s="7"/>
      <c r="AV1669" s="7"/>
      <c r="AX1669" s="7"/>
      <c r="AY1669" s="7"/>
      <c r="AZ1669" s="7"/>
      <c r="BA1669" s="7"/>
      <c r="BB1669" s="7"/>
      <c r="BC1669" s="7"/>
      <c r="BD1669" s="7"/>
      <c r="BG1669" s="7"/>
      <c r="BH1669" s="7"/>
      <c r="BI1669" s="7"/>
      <c r="BJ1669" s="7"/>
      <c r="BK1669" s="7"/>
      <c r="BL1669" s="7"/>
      <c r="BM1669" s="7"/>
      <c r="BP1669" s="7"/>
      <c r="BQ1669" s="7"/>
      <c r="BR1669" s="7"/>
      <c r="BS1669" s="7"/>
      <c r="BT1669" s="7"/>
      <c r="BU1669" s="7"/>
      <c r="BV1669" s="7"/>
      <c r="BW1669" s="7"/>
    </row>
    <row r="1670" spans="5:75" x14ac:dyDescent="0.2"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AL1670" s="7"/>
      <c r="AQ1670" s="7"/>
      <c r="AR1670" s="7"/>
      <c r="AS1670" s="7"/>
      <c r="AT1670" s="7"/>
      <c r="AU1670" s="7"/>
      <c r="AV1670" s="7"/>
      <c r="AX1670" s="7"/>
      <c r="AY1670" s="7"/>
      <c r="AZ1670" s="7"/>
      <c r="BA1670" s="7"/>
      <c r="BB1670" s="7"/>
      <c r="BC1670" s="7"/>
      <c r="BD1670" s="7"/>
      <c r="BG1670" s="7"/>
      <c r="BH1670" s="7"/>
      <c r="BI1670" s="7"/>
      <c r="BJ1670" s="7"/>
      <c r="BK1670" s="7"/>
      <c r="BL1670" s="7"/>
      <c r="BM1670" s="7"/>
      <c r="BP1670" s="7"/>
      <c r="BQ1670" s="7"/>
      <c r="BR1670" s="7"/>
      <c r="BS1670" s="7"/>
      <c r="BT1670" s="7"/>
      <c r="BU1670" s="7"/>
      <c r="BV1670" s="7"/>
      <c r="BW1670" s="7"/>
    </row>
    <row r="1671" spans="5:75" x14ac:dyDescent="0.2"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AL1671" s="7"/>
      <c r="AQ1671" s="7"/>
      <c r="AR1671" s="7"/>
      <c r="AS1671" s="7"/>
      <c r="AT1671" s="7"/>
      <c r="AU1671" s="7"/>
      <c r="AV1671" s="7"/>
      <c r="AX1671" s="7"/>
      <c r="AY1671" s="7"/>
      <c r="AZ1671" s="7"/>
      <c r="BA1671" s="7"/>
      <c r="BB1671" s="7"/>
      <c r="BC1671" s="7"/>
      <c r="BD1671" s="7"/>
      <c r="BG1671" s="7"/>
      <c r="BH1671" s="7"/>
      <c r="BI1671" s="7"/>
      <c r="BJ1671" s="7"/>
      <c r="BK1671" s="7"/>
      <c r="BL1671" s="7"/>
      <c r="BM1671" s="7"/>
      <c r="BP1671" s="7"/>
      <c r="BQ1671" s="7"/>
      <c r="BR1671" s="7"/>
      <c r="BS1671" s="7"/>
      <c r="BT1671" s="7"/>
      <c r="BU1671" s="7"/>
      <c r="BV1671" s="7"/>
      <c r="BW1671" s="7"/>
    </row>
    <row r="1672" spans="5:75" x14ac:dyDescent="0.2"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AL1672" s="7"/>
      <c r="AQ1672" s="7"/>
      <c r="AR1672" s="7"/>
      <c r="AS1672" s="7"/>
      <c r="AT1672" s="7"/>
      <c r="AU1672" s="7"/>
      <c r="AV1672" s="7"/>
      <c r="AX1672" s="7"/>
      <c r="AY1672" s="7"/>
      <c r="AZ1672" s="7"/>
      <c r="BA1672" s="7"/>
      <c r="BB1672" s="7"/>
      <c r="BC1672" s="7"/>
      <c r="BD1672" s="7"/>
      <c r="BG1672" s="7"/>
      <c r="BH1672" s="7"/>
      <c r="BI1672" s="7"/>
      <c r="BJ1672" s="7"/>
      <c r="BK1672" s="7"/>
      <c r="BL1672" s="7"/>
      <c r="BM1672" s="7"/>
      <c r="BP1672" s="7"/>
      <c r="BQ1672" s="7"/>
      <c r="BR1672" s="7"/>
      <c r="BS1672" s="7"/>
      <c r="BT1672" s="7"/>
      <c r="BU1672" s="7"/>
      <c r="BV1672" s="7"/>
      <c r="BW1672" s="7"/>
    </row>
    <row r="1673" spans="5:75" x14ac:dyDescent="0.2"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AL1673" s="7"/>
      <c r="AQ1673" s="7"/>
      <c r="AR1673" s="7"/>
      <c r="AS1673" s="7"/>
      <c r="AT1673" s="7"/>
      <c r="AU1673" s="7"/>
      <c r="AV1673" s="7"/>
      <c r="AX1673" s="7"/>
      <c r="AY1673" s="7"/>
      <c r="AZ1673" s="7"/>
      <c r="BA1673" s="7"/>
      <c r="BB1673" s="7"/>
      <c r="BC1673" s="7"/>
      <c r="BD1673" s="7"/>
      <c r="BG1673" s="7"/>
      <c r="BH1673" s="7"/>
      <c r="BI1673" s="7"/>
      <c r="BJ1673" s="7"/>
      <c r="BK1673" s="7"/>
      <c r="BL1673" s="7"/>
      <c r="BM1673" s="7"/>
      <c r="BP1673" s="7"/>
      <c r="BQ1673" s="7"/>
      <c r="BR1673" s="7"/>
      <c r="BS1673" s="7"/>
      <c r="BT1673" s="7"/>
      <c r="BU1673" s="7"/>
      <c r="BV1673" s="7"/>
      <c r="BW1673" s="7"/>
    </row>
    <row r="1674" spans="5:75" x14ac:dyDescent="0.2"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AL1674" s="7"/>
      <c r="AQ1674" s="7"/>
      <c r="AR1674" s="7"/>
      <c r="AS1674" s="7"/>
      <c r="AT1674" s="7"/>
      <c r="AU1674" s="7"/>
      <c r="AV1674" s="7"/>
      <c r="AX1674" s="7"/>
      <c r="AY1674" s="7"/>
      <c r="AZ1674" s="7"/>
      <c r="BA1674" s="7"/>
      <c r="BB1674" s="7"/>
      <c r="BC1674" s="7"/>
      <c r="BD1674" s="7"/>
      <c r="BG1674" s="7"/>
      <c r="BH1674" s="7"/>
      <c r="BI1674" s="7"/>
      <c r="BJ1674" s="7"/>
      <c r="BK1674" s="7"/>
      <c r="BL1674" s="7"/>
      <c r="BM1674" s="7"/>
      <c r="BP1674" s="7"/>
      <c r="BQ1674" s="7"/>
      <c r="BR1674" s="7"/>
      <c r="BS1674" s="7"/>
      <c r="BT1674" s="7"/>
      <c r="BU1674" s="7"/>
      <c r="BV1674" s="7"/>
      <c r="BW1674" s="7"/>
    </row>
    <row r="1675" spans="5:75" x14ac:dyDescent="0.2"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AL1675" s="7"/>
      <c r="AQ1675" s="7"/>
      <c r="AR1675" s="7"/>
      <c r="AS1675" s="7"/>
      <c r="AT1675" s="7"/>
      <c r="AU1675" s="7"/>
      <c r="AV1675" s="7"/>
      <c r="AX1675" s="7"/>
      <c r="AY1675" s="7"/>
      <c r="AZ1675" s="7"/>
      <c r="BA1675" s="7"/>
      <c r="BB1675" s="7"/>
      <c r="BC1675" s="7"/>
      <c r="BD1675" s="7"/>
      <c r="BG1675" s="7"/>
      <c r="BH1675" s="7"/>
      <c r="BI1675" s="7"/>
      <c r="BJ1675" s="7"/>
      <c r="BK1675" s="7"/>
      <c r="BL1675" s="7"/>
      <c r="BM1675" s="7"/>
      <c r="BP1675" s="7"/>
      <c r="BQ1675" s="7"/>
      <c r="BR1675" s="7"/>
      <c r="BS1675" s="7"/>
      <c r="BT1675" s="7"/>
      <c r="BU1675" s="7"/>
      <c r="BV1675" s="7"/>
      <c r="BW1675" s="7"/>
    </row>
    <row r="1676" spans="5:75" x14ac:dyDescent="0.2"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AL1676" s="7"/>
      <c r="AQ1676" s="7"/>
      <c r="AR1676" s="7"/>
      <c r="AS1676" s="7"/>
      <c r="AT1676" s="7"/>
      <c r="AU1676" s="7"/>
      <c r="AV1676" s="7"/>
      <c r="AX1676" s="7"/>
      <c r="AY1676" s="7"/>
      <c r="AZ1676" s="7"/>
      <c r="BA1676" s="7"/>
      <c r="BB1676" s="7"/>
      <c r="BC1676" s="7"/>
      <c r="BD1676" s="7"/>
      <c r="BG1676" s="7"/>
      <c r="BH1676" s="7"/>
      <c r="BI1676" s="7"/>
      <c r="BJ1676" s="7"/>
      <c r="BK1676" s="7"/>
      <c r="BL1676" s="7"/>
      <c r="BM1676" s="7"/>
      <c r="BP1676" s="7"/>
      <c r="BQ1676" s="7"/>
      <c r="BR1676" s="7"/>
      <c r="BS1676" s="7"/>
      <c r="BT1676" s="7"/>
      <c r="BU1676" s="7"/>
      <c r="BV1676" s="7"/>
      <c r="BW1676" s="7"/>
    </row>
    <row r="1677" spans="5:75" x14ac:dyDescent="0.2"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AL1677" s="7"/>
      <c r="AQ1677" s="7"/>
      <c r="AR1677" s="7"/>
      <c r="AS1677" s="7"/>
      <c r="AT1677" s="7"/>
      <c r="AU1677" s="7"/>
      <c r="AV1677" s="7"/>
      <c r="AX1677" s="7"/>
      <c r="AY1677" s="7"/>
      <c r="AZ1677" s="7"/>
      <c r="BA1677" s="7"/>
      <c r="BB1677" s="7"/>
      <c r="BC1677" s="7"/>
      <c r="BD1677" s="7"/>
      <c r="BG1677" s="7"/>
      <c r="BH1677" s="7"/>
      <c r="BI1677" s="7"/>
      <c r="BJ1677" s="7"/>
      <c r="BK1677" s="7"/>
      <c r="BL1677" s="7"/>
      <c r="BM1677" s="7"/>
      <c r="BP1677" s="7"/>
      <c r="BQ1677" s="7"/>
      <c r="BR1677" s="7"/>
      <c r="BS1677" s="7"/>
      <c r="BT1677" s="7"/>
      <c r="BU1677" s="7"/>
      <c r="BV1677" s="7"/>
      <c r="BW1677" s="7"/>
    </row>
    <row r="1678" spans="5:75" x14ac:dyDescent="0.2"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AL1678" s="7"/>
      <c r="AQ1678" s="7"/>
      <c r="AR1678" s="7"/>
      <c r="AS1678" s="7"/>
      <c r="AT1678" s="7"/>
      <c r="AU1678" s="7"/>
      <c r="AV1678" s="7"/>
      <c r="AX1678" s="7"/>
      <c r="AY1678" s="7"/>
      <c r="AZ1678" s="7"/>
      <c r="BA1678" s="7"/>
      <c r="BB1678" s="7"/>
      <c r="BC1678" s="7"/>
      <c r="BD1678" s="7"/>
      <c r="BG1678" s="7"/>
      <c r="BH1678" s="7"/>
      <c r="BI1678" s="7"/>
      <c r="BJ1678" s="7"/>
      <c r="BK1678" s="7"/>
      <c r="BL1678" s="7"/>
      <c r="BM1678" s="7"/>
      <c r="BP1678" s="7"/>
      <c r="BQ1678" s="7"/>
      <c r="BR1678" s="7"/>
      <c r="BS1678" s="7"/>
      <c r="BT1678" s="7"/>
      <c r="BU1678" s="7"/>
      <c r="BV1678" s="7"/>
      <c r="BW1678" s="7"/>
    </row>
    <row r="1679" spans="5:75" x14ac:dyDescent="0.2"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AL1679" s="7"/>
      <c r="AQ1679" s="7"/>
      <c r="AR1679" s="7"/>
      <c r="AS1679" s="7"/>
      <c r="AT1679" s="7"/>
      <c r="AU1679" s="7"/>
      <c r="AV1679" s="7"/>
      <c r="AX1679" s="7"/>
      <c r="AY1679" s="7"/>
      <c r="AZ1679" s="7"/>
      <c r="BA1679" s="7"/>
      <c r="BB1679" s="7"/>
      <c r="BC1679" s="7"/>
      <c r="BD1679" s="7"/>
      <c r="BG1679" s="7"/>
      <c r="BH1679" s="7"/>
      <c r="BI1679" s="7"/>
      <c r="BJ1679" s="7"/>
      <c r="BK1679" s="7"/>
      <c r="BL1679" s="7"/>
      <c r="BM1679" s="7"/>
      <c r="BP1679" s="7"/>
      <c r="BQ1679" s="7"/>
      <c r="BR1679" s="7"/>
      <c r="BS1679" s="7"/>
      <c r="BT1679" s="7"/>
      <c r="BU1679" s="7"/>
      <c r="BV1679" s="7"/>
      <c r="BW1679" s="7"/>
    </row>
    <row r="1680" spans="5:75" x14ac:dyDescent="0.2"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AL1680" s="7"/>
      <c r="AQ1680" s="7"/>
      <c r="AR1680" s="7"/>
      <c r="AS1680" s="7"/>
      <c r="AT1680" s="7"/>
      <c r="AU1680" s="7"/>
      <c r="AV1680" s="7"/>
      <c r="AX1680" s="7"/>
      <c r="AY1680" s="7"/>
      <c r="AZ1680" s="7"/>
      <c r="BA1680" s="7"/>
      <c r="BB1680" s="7"/>
      <c r="BC1680" s="7"/>
      <c r="BD1680" s="7"/>
      <c r="BG1680" s="7"/>
      <c r="BH1680" s="7"/>
      <c r="BI1680" s="7"/>
      <c r="BJ1680" s="7"/>
      <c r="BK1680" s="7"/>
      <c r="BL1680" s="7"/>
      <c r="BM1680" s="7"/>
      <c r="BP1680" s="7"/>
      <c r="BQ1680" s="7"/>
      <c r="BR1680" s="7"/>
      <c r="BS1680" s="7"/>
      <c r="BT1680" s="7"/>
      <c r="BU1680" s="7"/>
      <c r="BV1680" s="7"/>
      <c r="BW1680" s="7"/>
    </row>
    <row r="1681" spans="5:75" x14ac:dyDescent="0.2"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AL1681" s="7"/>
      <c r="AQ1681" s="7"/>
      <c r="AR1681" s="7"/>
      <c r="AS1681" s="7"/>
      <c r="AT1681" s="7"/>
      <c r="AU1681" s="7"/>
      <c r="AV1681" s="7"/>
      <c r="AX1681" s="7"/>
      <c r="AY1681" s="7"/>
      <c r="AZ1681" s="7"/>
      <c r="BA1681" s="7"/>
      <c r="BB1681" s="7"/>
      <c r="BC1681" s="7"/>
      <c r="BD1681" s="7"/>
      <c r="BG1681" s="7"/>
      <c r="BH1681" s="7"/>
      <c r="BI1681" s="7"/>
      <c r="BJ1681" s="7"/>
      <c r="BK1681" s="7"/>
      <c r="BL1681" s="7"/>
      <c r="BM1681" s="7"/>
      <c r="BP1681" s="7"/>
      <c r="BQ1681" s="7"/>
      <c r="BR1681" s="7"/>
      <c r="BS1681" s="7"/>
      <c r="BT1681" s="7"/>
      <c r="BU1681" s="7"/>
      <c r="BV1681" s="7"/>
      <c r="BW1681" s="7"/>
    </row>
    <row r="1682" spans="5:75" x14ac:dyDescent="0.2"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AL1682" s="7"/>
      <c r="AQ1682" s="7"/>
      <c r="AR1682" s="7"/>
      <c r="AS1682" s="7"/>
      <c r="AT1682" s="7"/>
      <c r="AU1682" s="7"/>
      <c r="AV1682" s="7"/>
      <c r="AX1682" s="7"/>
      <c r="AY1682" s="7"/>
      <c r="AZ1682" s="7"/>
      <c r="BA1682" s="7"/>
      <c r="BB1682" s="7"/>
      <c r="BC1682" s="7"/>
      <c r="BD1682" s="7"/>
      <c r="BG1682" s="7"/>
      <c r="BH1682" s="7"/>
      <c r="BI1682" s="7"/>
      <c r="BJ1682" s="7"/>
      <c r="BK1682" s="7"/>
      <c r="BL1682" s="7"/>
      <c r="BM1682" s="7"/>
      <c r="BP1682" s="7"/>
      <c r="BQ1682" s="7"/>
      <c r="BR1682" s="7"/>
      <c r="BS1682" s="7"/>
      <c r="BT1682" s="7"/>
      <c r="BU1682" s="7"/>
      <c r="BV1682" s="7"/>
      <c r="BW1682" s="7"/>
    </row>
    <row r="1683" spans="5:75" x14ac:dyDescent="0.2"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AL1683" s="7"/>
      <c r="AQ1683" s="7"/>
      <c r="AR1683" s="7"/>
      <c r="AS1683" s="7"/>
      <c r="AT1683" s="7"/>
      <c r="AU1683" s="7"/>
      <c r="AV1683" s="7"/>
      <c r="AX1683" s="7"/>
      <c r="AY1683" s="7"/>
      <c r="AZ1683" s="7"/>
      <c r="BA1683" s="7"/>
      <c r="BB1683" s="7"/>
      <c r="BC1683" s="7"/>
      <c r="BD1683" s="7"/>
      <c r="BG1683" s="7"/>
      <c r="BH1683" s="7"/>
      <c r="BI1683" s="7"/>
      <c r="BJ1683" s="7"/>
      <c r="BK1683" s="7"/>
      <c r="BL1683" s="7"/>
      <c r="BM1683" s="7"/>
      <c r="BP1683" s="7"/>
      <c r="BQ1683" s="7"/>
      <c r="BR1683" s="7"/>
      <c r="BS1683" s="7"/>
      <c r="BT1683" s="7"/>
      <c r="BU1683" s="7"/>
      <c r="BV1683" s="7"/>
      <c r="BW1683" s="7"/>
    </row>
    <row r="1684" spans="5:75" x14ac:dyDescent="0.2"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AL1684" s="7"/>
      <c r="AQ1684" s="7"/>
      <c r="AR1684" s="7"/>
      <c r="AS1684" s="7"/>
      <c r="AT1684" s="7"/>
      <c r="AU1684" s="7"/>
      <c r="AV1684" s="7"/>
      <c r="AX1684" s="7"/>
      <c r="AY1684" s="7"/>
      <c r="AZ1684" s="7"/>
      <c r="BA1684" s="7"/>
      <c r="BB1684" s="7"/>
      <c r="BC1684" s="7"/>
      <c r="BD1684" s="7"/>
      <c r="BG1684" s="7"/>
      <c r="BH1684" s="7"/>
      <c r="BI1684" s="7"/>
      <c r="BJ1684" s="7"/>
      <c r="BK1684" s="7"/>
      <c r="BL1684" s="7"/>
      <c r="BM1684" s="7"/>
      <c r="BP1684" s="7"/>
      <c r="BQ1684" s="7"/>
      <c r="BR1684" s="7"/>
      <c r="BS1684" s="7"/>
      <c r="BT1684" s="7"/>
      <c r="BU1684" s="7"/>
      <c r="BV1684" s="7"/>
      <c r="BW1684" s="7"/>
    </row>
    <row r="1685" spans="5:75" x14ac:dyDescent="0.2"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AL1685" s="7"/>
      <c r="AQ1685" s="7"/>
      <c r="AR1685" s="7"/>
      <c r="AS1685" s="7"/>
      <c r="AT1685" s="7"/>
      <c r="AU1685" s="7"/>
      <c r="AV1685" s="7"/>
      <c r="AX1685" s="7"/>
      <c r="AY1685" s="7"/>
      <c r="AZ1685" s="7"/>
      <c r="BA1685" s="7"/>
      <c r="BB1685" s="7"/>
      <c r="BC1685" s="7"/>
      <c r="BD1685" s="7"/>
      <c r="BG1685" s="7"/>
      <c r="BH1685" s="7"/>
      <c r="BI1685" s="7"/>
      <c r="BJ1685" s="7"/>
      <c r="BK1685" s="7"/>
      <c r="BL1685" s="7"/>
      <c r="BM1685" s="7"/>
      <c r="BP1685" s="7"/>
      <c r="BQ1685" s="7"/>
      <c r="BR1685" s="7"/>
      <c r="BS1685" s="7"/>
      <c r="BT1685" s="7"/>
      <c r="BU1685" s="7"/>
      <c r="BV1685" s="7"/>
      <c r="BW1685" s="7"/>
    </row>
    <row r="1686" spans="5:75" x14ac:dyDescent="0.2"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AL1686" s="7"/>
      <c r="AQ1686" s="7"/>
      <c r="AR1686" s="7"/>
      <c r="AS1686" s="7"/>
      <c r="AT1686" s="7"/>
      <c r="AU1686" s="7"/>
      <c r="AV1686" s="7"/>
      <c r="AX1686" s="7"/>
      <c r="AY1686" s="7"/>
      <c r="AZ1686" s="7"/>
      <c r="BA1686" s="7"/>
      <c r="BB1686" s="7"/>
      <c r="BC1686" s="7"/>
      <c r="BD1686" s="7"/>
      <c r="BG1686" s="7"/>
      <c r="BH1686" s="7"/>
      <c r="BI1686" s="7"/>
      <c r="BJ1686" s="7"/>
      <c r="BK1686" s="7"/>
      <c r="BL1686" s="7"/>
      <c r="BM1686" s="7"/>
      <c r="BP1686" s="7"/>
      <c r="BQ1686" s="7"/>
      <c r="BR1686" s="7"/>
      <c r="BS1686" s="7"/>
      <c r="BT1686" s="7"/>
      <c r="BU1686" s="7"/>
      <c r="BV1686" s="7"/>
      <c r="BW1686" s="7"/>
    </row>
    <row r="1687" spans="5:75" x14ac:dyDescent="0.2"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AL1687" s="7"/>
      <c r="AQ1687" s="7"/>
      <c r="AR1687" s="7"/>
      <c r="AS1687" s="7"/>
      <c r="AT1687" s="7"/>
      <c r="AU1687" s="7"/>
      <c r="AV1687" s="7"/>
      <c r="AX1687" s="7"/>
      <c r="AY1687" s="7"/>
      <c r="AZ1687" s="7"/>
      <c r="BA1687" s="7"/>
      <c r="BB1687" s="7"/>
      <c r="BC1687" s="7"/>
      <c r="BD1687" s="7"/>
      <c r="BG1687" s="7"/>
      <c r="BH1687" s="7"/>
      <c r="BI1687" s="7"/>
      <c r="BJ1687" s="7"/>
      <c r="BK1687" s="7"/>
      <c r="BL1687" s="7"/>
      <c r="BM1687" s="7"/>
      <c r="BP1687" s="7"/>
      <c r="BQ1687" s="7"/>
      <c r="BR1687" s="7"/>
      <c r="BS1687" s="7"/>
      <c r="BT1687" s="7"/>
      <c r="BU1687" s="7"/>
      <c r="BV1687" s="7"/>
      <c r="BW1687" s="7"/>
    </row>
    <row r="1688" spans="5:75" x14ac:dyDescent="0.2"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AL1688" s="7"/>
      <c r="AQ1688" s="7"/>
      <c r="AR1688" s="7"/>
      <c r="AS1688" s="7"/>
      <c r="AT1688" s="7"/>
      <c r="AU1688" s="7"/>
      <c r="AV1688" s="7"/>
      <c r="AX1688" s="7"/>
      <c r="AY1688" s="7"/>
      <c r="AZ1688" s="7"/>
      <c r="BA1688" s="7"/>
      <c r="BB1688" s="7"/>
      <c r="BC1688" s="7"/>
      <c r="BD1688" s="7"/>
      <c r="BG1688" s="7"/>
      <c r="BH1688" s="7"/>
      <c r="BI1688" s="7"/>
      <c r="BJ1688" s="7"/>
      <c r="BK1688" s="7"/>
      <c r="BL1688" s="7"/>
      <c r="BM1688" s="7"/>
      <c r="BP1688" s="7"/>
      <c r="BQ1688" s="7"/>
      <c r="BR1688" s="7"/>
      <c r="BS1688" s="7"/>
      <c r="BT1688" s="7"/>
      <c r="BU1688" s="7"/>
      <c r="BV1688" s="7"/>
      <c r="BW1688" s="7"/>
    </row>
    <row r="1689" spans="5:75" x14ac:dyDescent="0.2"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AL1689" s="7"/>
      <c r="AQ1689" s="7"/>
      <c r="AR1689" s="7"/>
      <c r="AS1689" s="7"/>
      <c r="AT1689" s="7"/>
      <c r="AU1689" s="7"/>
      <c r="AV1689" s="7"/>
      <c r="AX1689" s="7"/>
      <c r="AY1689" s="7"/>
      <c r="AZ1689" s="7"/>
      <c r="BA1689" s="7"/>
      <c r="BB1689" s="7"/>
      <c r="BC1689" s="7"/>
      <c r="BD1689" s="7"/>
      <c r="BG1689" s="7"/>
      <c r="BH1689" s="7"/>
      <c r="BI1689" s="7"/>
      <c r="BJ1689" s="7"/>
      <c r="BK1689" s="7"/>
      <c r="BL1689" s="7"/>
      <c r="BM1689" s="7"/>
      <c r="BP1689" s="7"/>
      <c r="BQ1689" s="7"/>
      <c r="BR1689" s="7"/>
      <c r="BS1689" s="7"/>
      <c r="BT1689" s="7"/>
      <c r="BU1689" s="7"/>
      <c r="BV1689" s="7"/>
      <c r="BW1689" s="7"/>
    </row>
    <row r="1690" spans="5:75" x14ac:dyDescent="0.2"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AL1690" s="7"/>
      <c r="AQ1690" s="7"/>
      <c r="AR1690" s="7"/>
      <c r="AS1690" s="7"/>
      <c r="AT1690" s="7"/>
      <c r="AU1690" s="7"/>
      <c r="AV1690" s="7"/>
      <c r="AX1690" s="7"/>
      <c r="AY1690" s="7"/>
      <c r="AZ1690" s="7"/>
      <c r="BA1690" s="7"/>
      <c r="BB1690" s="7"/>
      <c r="BC1690" s="7"/>
      <c r="BD1690" s="7"/>
      <c r="BG1690" s="7"/>
      <c r="BH1690" s="7"/>
      <c r="BI1690" s="7"/>
      <c r="BJ1690" s="7"/>
      <c r="BK1690" s="7"/>
      <c r="BL1690" s="7"/>
      <c r="BM1690" s="7"/>
      <c r="BP1690" s="7"/>
      <c r="BQ1690" s="7"/>
      <c r="BR1690" s="7"/>
      <c r="BS1690" s="7"/>
      <c r="BT1690" s="7"/>
      <c r="BU1690" s="7"/>
      <c r="BV1690" s="7"/>
      <c r="BW1690" s="7"/>
    </row>
    <row r="1691" spans="5:75" x14ac:dyDescent="0.2"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AL1691" s="7"/>
      <c r="AQ1691" s="7"/>
      <c r="AR1691" s="7"/>
      <c r="AS1691" s="7"/>
      <c r="AT1691" s="7"/>
      <c r="AU1691" s="7"/>
      <c r="AV1691" s="7"/>
      <c r="AX1691" s="7"/>
      <c r="AY1691" s="7"/>
      <c r="AZ1691" s="7"/>
      <c r="BA1691" s="7"/>
      <c r="BB1691" s="7"/>
      <c r="BC1691" s="7"/>
      <c r="BD1691" s="7"/>
      <c r="BG1691" s="7"/>
      <c r="BH1691" s="7"/>
      <c r="BI1691" s="7"/>
      <c r="BJ1691" s="7"/>
      <c r="BK1691" s="7"/>
      <c r="BL1691" s="7"/>
      <c r="BM1691" s="7"/>
      <c r="BP1691" s="7"/>
      <c r="BQ1691" s="7"/>
      <c r="BR1691" s="7"/>
      <c r="BS1691" s="7"/>
      <c r="BT1691" s="7"/>
      <c r="BU1691" s="7"/>
      <c r="BV1691" s="7"/>
      <c r="BW1691" s="7"/>
    </row>
    <row r="1692" spans="5:75" x14ac:dyDescent="0.2"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AL1692" s="7"/>
      <c r="AQ1692" s="7"/>
      <c r="AR1692" s="7"/>
      <c r="AS1692" s="7"/>
      <c r="AT1692" s="7"/>
      <c r="AU1692" s="7"/>
      <c r="AV1692" s="7"/>
      <c r="AX1692" s="7"/>
      <c r="AY1692" s="7"/>
      <c r="AZ1692" s="7"/>
      <c r="BA1692" s="7"/>
      <c r="BB1692" s="7"/>
      <c r="BC1692" s="7"/>
      <c r="BD1692" s="7"/>
      <c r="BG1692" s="7"/>
      <c r="BH1692" s="7"/>
      <c r="BI1692" s="7"/>
      <c r="BJ1692" s="7"/>
      <c r="BK1692" s="7"/>
      <c r="BL1692" s="7"/>
      <c r="BM1692" s="7"/>
      <c r="BP1692" s="7"/>
      <c r="BQ1692" s="7"/>
      <c r="BR1692" s="7"/>
      <c r="BS1692" s="7"/>
      <c r="BT1692" s="7"/>
      <c r="BU1692" s="7"/>
      <c r="BV1692" s="7"/>
      <c r="BW1692" s="7"/>
    </row>
    <row r="1693" spans="5:75" x14ac:dyDescent="0.2"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AL1693" s="7"/>
      <c r="AQ1693" s="7"/>
      <c r="AR1693" s="7"/>
      <c r="AS1693" s="7"/>
      <c r="AT1693" s="7"/>
      <c r="AU1693" s="7"/>
      <c r="AV1693" s="7"/>
      <c r="AX1693" s="7"/>
      <c r="AY1693" s="7"/>
      <c r="AZ1693" s="7"/>
      <c r="BA1693" s="7"/>
      <c r="BB1693" s="7"/>
      <c r="BC1693" s="7"/>
      <c r="BD1693" s="7"/>
      <c r="BG1693" s="7"/>
      <c r="BH1693" s="7"/>
      <c r="BI1693" s="7"/>
      <c r="BJ1693" s="7"/>
      <c r="BK1693" s="7"/>
      <c r="BL1693" s="7"/>
      <c r="BM1693" s="7"/>
      <c r="BP1693" s="7"/>
      <c r="BQ1693" s="7"/>
      <c r="BR1693" s="7"/>
      <c r="BS1693" s="7"/>
      <c r="BT1693" s="7"/>
      <c r="BU1693" s="7"/>
      <c r="BV1693" s="7"/>
      <c r="BW1693" s="7"/>
    </row>
    <row r="1694" spans="5:75" x14ac:dyDescent="0.2"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AL1694" s="7"/>
      <c r="AQ1694" s="7"/>
      <c r="AR1694" s="7"/>
      <c r="AS1694" s="7"/>
      <c r="AT1694" s="7"/>
      <c r="AU1694" s="7"/>
      <c r="AV1694" s="7"/>
      <c r="AX1694" s="7"/>
      <c r="AY1694" s="7"/>
      <c r="AZ1694" s="7"/>
      <c r="BA1694" s="7"/>
      <c r="BB1694" s="7"/>
      <c r="BC1694" s="7"/>
      <c r="BD1694" s="7"/>
      <c r="BG1694" s="7"/>
      <c r="BH1694" s="7"/>
      <c r="BI1694" s="7"/>
      <c r="BJ1694" s="7"/>
      <c r="BK1694" s="7"/>
      <c r="BL1694" s="7"/>
      <c r="BM1694" s="7"/>
      <c r="BP1694" s="7"/>
      <c r="BQ1694" s="7"/>
      <c r="BR1694" s="7"/>
      <c r="BS1694" s="7"/>
      <c r="BT1694" s="7"/>
      <c r="BU1694" s="7"/>
      <c r="BV1694" s="7"/>
      <c r="BW1694" s="7"/>
    </row>
    <row r="1695" spans="5:75" x14ac:dyDescent="0.2"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AL1695" s="7"/>
      <c r="AQ1695" s="7"/>
      <c r="AR1695" s="7"/>
      <c r="AS1695" s="7"/>
      <c r="AT1695" s="7"/>
      <c r="AU1695" s="7"/>
      <c r="AV1695" s="7"/>
      <c r="AX1695" s="7"/>
      <c r="AY1695" s="7"/>
      <c r="AZ1695" s="7"/>
      <c r="BA1695" s="7"/>
      <c r="BB1695" s="7"/>
      <c r="BC1695" s="7"/>
      <c r="BD1695" s="7"/>
      <c r="BG1695" s="7"/>
      <c r="BH1695" s="7"/>
      <c r="BI1695" s="7"/>
      <c r="BJ1695" s="7"/>
      <c r="BK1695" s="7"/>
      <c r="BL1695" s="7"/>
      <c r="BM1695" s="7"/>
      <c r="BP1695" s="7"/>
      <c r="BQ1695" s="7"/>
      <c r="BR1695" s="7"/>
      <c r="BS1695" s="7"/>
      <c r="BT1695" s="7"/>
      <c r="BU1695" s="7"/>
      <c r="BV1695" s="7"/>
      <c r="BW1695" s="7"/>
    </row>
    <row r="1696" spans="5:75" x14ac:dyDescent="0.2"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AL1696" s="7"/>
      <c r="AQ1696" s="7"/>
      <c r="AR1696" s="7"/>
      <c r="AS1696" s="7"/>
      <c r="AT1696" s="7"/>
      <c r="AU1696" s="7"/>
      <c r="AV1696" s="7"/>
      <c r="AX1696" s="7"/>
      <c r="AY1696" s="7"/>
      <c r="AZ1696" s="7"/>
      <c r="BA1696" s="7"/>
      <c r="BB1696" s="7"/>
      <c r="BC1696" s="7"/>
      <c r="BD1696" s="7"/>
      <c r="BG1696" s="7"/>
      <c r="BH1696" s="7"/>
      <c r="BI1696" s="7"/>
      <c r="BJ1696" s="7"/>
      <c r="BK1696" s="7"/>
      <c r="BL1696" s="7"/>
      <c r="BM1696" s="7"/>
      <c r="BP1696" s="7"/>
      <c r="BQ1696" s="7"/>
      <c r="BR1696" s="7"/>
      <c r="BS1696" s="7"/>
      <c r="BT1696" s="7"/>
      <c r="BU1696" s="7"/>
      <c r="BV1696" s="7"/>
      <c r="BW1696" s="7"/>
    </row>
    <row r="1697" spans="5:75" x14ac:dyDescent="0.2"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AL1697" s="7"/>
      <c r="AQ1697" s="7"/>
      <c r="AR1697" s="7"/>
      <c r="AS1697" s="7"/>
      <c r="AT1697" s="7"/>
      <c r="AU1697" s="7"/>
      <c r="AV1697" s="7"/>
      <c r="AX1697" s="7"/>
      <c r="AY1697" s="7"/>
      <c r="AZ1697" s="7"/>
      <c r="BA1697" s="7"/>
      <c r="BB1697" s="7"/>
      <c r="BC1697" s="7"/>
      <c r="BD1697" s="7"/>
      <c r="BG1697" s="7"/>
      <c r="BH1697" s="7"/>
      <c r="BI1697" s="7"/>
      <c r="BJ1697" s="7"/>
      <c r="BK1697" s="7"/>
      <c r="BL1697" s="7"/>
      <c r="BM1697" s="7"/>
      <c r="BP1697" s="7"/>
      <c r="BQ1697" s="7"/>
      <c r="BR1697" s="7"/>
      <c r="BS1697" s="7"/>
      <c r="BT1697" s="7"/>
      <c r="BU1697" s="7"/>
      <c r="BV1697" s="7"/>
      <c r="BW1697" s="7"/>
    </row>
    <row r="1698" spans="5:75" x14ac:dyDescent="0.2"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AL1698" s="7"/>
      <c r="AQ1698" s="7"/>
      <c r="AR1698" s="7"/>
      <c r="AS1698" s="7"/>
      <c r="AT1698" s="7"/>
      <c r="AU1698" s="7"/>
      <c r="AV1698" s="7"/>
      <c r="AX1698" s="7"/>
      <c r="AY1698" s="7"/>
      <c r="AZ1698" s="7"/>
      <c r="BA1698" s="7"/>
      <c r="BB1698" s="7"/>
      <c r="BC1698" s="7"/>
      <c r="BD1698" s="7"/>
      <c r="BG1698" s="7"/>
      <c r="BH1698" s="7"/>
      <c r="BI1698" s="7"/>
      <c r="BJ1698" s="7"/>
      <c r="BK1698" s="7"/>
      <c r="BL1698" s="7"/>
      <c r="BM1698" s="7"/>
      <c r="BP1698" s="7"/>
      <c r="BQ1698" s="7"/>
      <c r="BR1698" s="7"/>
      <c r="BS1698" s="7"/>
      <c r="BT1698" s="7"/>
      <c r="BU1698" s="7"/>
      <c r="BV1698" s="7"/>
      <c r="BW1698" s="7"/>
    </row>
    <row r="1699" spans="5:75" x14ac:dyDescent="0.2"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AL1699" s="7"/>
      <c r="AQ1699" s="7"/>
      <c r="AR1699" s="7"/>
      <c r="AS1699" s="7"/>
      <c r="AT1699" s="7"/>
      <c r="AU1699" s="7"/>
      <c r="AV1699" s="7"/>
      <c r="AX1699" s="7"/>
      <c r="AY1699" s="7"/>
      <c r="AZ1699" s="7"/>
      <c r="BA1699" s="7"/>
      <c r="BB1699" s="7"/>
      <c r="BC1699" s="7"/>
      <c r="BD1699" s="7"/>
      <c r="BG1699" s="7"/>
      <c r="BH1699" s="7"/>
      <c r="BI1699" s="7"/>
      <c r="BJ1699" s="7"/>
      <c r="BK1699" s="7"/>
      <c r="BL1699" s="7"/>
      <c r="BM1699" s="7"/>
      <c r="BP1699" s="7"/>
      <c r="BQ1699" s="7"/>
      <c r="BR1699" s="7"/>
      <c r="BS1699" s="7"/>
      <c r="BT1699" s="7"/>
      <c r="BU1699" s="7"/>
      <c r="BV1699" s="7"/>
      <c r="BW1699" s="7"/>
    </row>
    <row r="1700" spans="5:75" x14ac:dyDescent="0.2"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AL1700" s="7"/>
      <c r="AQ1700" s="7"/>
      <c r="AR1700" s="7"/>
      <c r="AS1700" s="7"/>
      <c r="AT1700" s="7"/>
      <c r="AU1700" s="7"/>
      <c r="AV1700" s="7"/>
      <c r="AX1700" s="7"/>
      <c r="AY1700" s="7"/>
      <c r="AZ1700" s="7"/>
      <c r="BA1700" s="7"/>
      <c r="BB1700" s="7"/>
      <c r="BC1700" s="7"/>
      <c r="BD1700" s="7"/>
      <c r="BG1700" s="7"/>
      <c r="BH1700" s="7"/>
      <c r="BI1700" s="7"/>
      <c r="BJ1700" s="7"/>
      <c r="BK1700" s="7"/>
      <c r="BL1700" s="7"/>
      <c r="BM1700" s="7"/>
      <c r="BP1700" s="7"/>
      <c r="BQ1700" s="7"/>
      <c r="BR1700" s="7"/>
      <c r="BS1700" s="7"/>
      <c r="BT1700" s="7"/>
      <c r="BU1700" s="7"/>
      <c r="BV1700" s="7"/>
      <c r="BW1700" s="7"/>
    </row>
    <row r="1701" spans="5:75" x14ac:dyDescent="0.2"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AL1701" s="7"/>
      <c r="AQ1701" s="7"/>
      <c r="AR1701" s="7"/>
      <c r="AS1701" s="7"/>
      <c r="AT1701" s="7"/>
      <c r="AU1701" s="7"/>
      <c r="AV1701" s="7"/>
      <c r="AX1701" s="7"/>
      <c r="AY1701" s="7"/>
      <c r="AZ1701" s="7"/>
      <c r="BA1701" s="7"/>
      <c r="BB1701" s="7"/>
      <c r="BC1701" s="7"/>
      <c r="BD1701" s="7"/>
      <c r="BG1701" s="7"/>
      <c r="BH1701" s="7"/>
      <c r="BI1701" s="7"/>
      <c r="BJ1701" s="7"/>
      <c r="BK1701" s="7"/>
      <c r="BL1701" s="7"/>
      <c r="BM1701" s="7"/>
      <c r="BP1701" s="7"/>
      <c r="BQ1701" s="7"/>
      <c r="BR1701" s="7"/>
      <c r="BS1701" s="7"/>
      <c r="BT1701" s="7"/>
      <c r="BU1701" s="7"/>
      <c r="BV1701" s="7"/>
      <c r="BW1701" s="7"/>
    </row>
    <row r="1702" spans="5:75" x14ac:dyDescent="0.2"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AL1702" s="7"/>
      <c r="AQ1702" s="7"/>
      <c r="AR1702" s="7"/>
      <c r="AS1702" s="7"/>
      <c r="AT1702" s="7"/>
      <c r="AU1702" s="7"/>
      <c r="AV1702" s="7"/>
      <c r="AX1702" s="7"/>
      <c r="AY1702" s="7"/>
      <c r="AZ1702" s="7"/>
      <c r="BA1702" s="7"/>
      <c r="BB1702" s="7"/>
      <c r="BC1702" s="7"/>
      <c r="BD1702" s="7"/>
      <c r="BG1702" s="7"/>
      <c r="BH1702" s="7"/>
      <c r="BI1702" s="7"/>
      <c r="BJ1702" s="7"/>
      <c r="BK1702" s="7"/>
      <c r="BL1702" s="7"/>
      <c r="BM1702" s="7"/>
      <c r="BP1702" s="7"/>
      <c r="BQ1702" s="7"/>
      <c r="BR1702" s="7"/>
      <c r="BS1702" s="7"/>
      <c r="BT1702" s="7"/>
      <c r="BU1702" s="7"/>
      <c r="BV1702" s="7"/>
      <c r="BW1702" s="7"/>
    </row>
    <row r="1703" spans="5:75" x14ac:dyDescent="0.2"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AL1703" s="7"/>
      <c r="AQ1703" s="7"/>
      <c r="AR1703" s="7"/>
      <c r="AS1703" s="7"/>
      <c r="AT1703" s="7"/>
      <c r="AU1703" s="7"/>
      <c r="AV1703" s="7"/>
      <c r="AX1703" s="7"/>
      <c r="AY1703" s="7"/>
      <c r="AZ1703" s="7"/>
      <c r="BA1703" s="7"/>
      <c r="BB1703" s="7"/>
      <c r="BC1703" s="7"/>
      <c r="BD1703" s="7"/>
      <c r="BG1703" s="7"/>
      <c r="BH1703" s="7"/>
      <c r="BI1703" s="7"/>
      <c r="BJ1703" s="7"/>
      <c r="BK1703" s="7"/>
      <c r="BL1703" s="7"/>
      <c r="BM1703" s="7"/>
      <c r="BP1703" s="7"/>
      <c r="BQ1703" s="7"/>
      <c r="BR1703" s="7"/>
      <c r="BS1703" s="7"/>
      <c r="BT1703" s="7"/>
      <c r="BU1703" s="7"/>
      <c r="BV1703" s="7"/>
      <c r="BW1703" s="7"/>
    </row>
    <row r="1704" spans="5:75" x14ac:dyDescent="0.2"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AL1704" s="7"/>
      <c r="AQ1704" s="7"/>
      <c r="AR1704" s="7"/>
      <c r="AS1704" s="7"/>
      <c r="AT1704" s="7"/>
      <c r="AU1704" s="7"/>
      <c r="AV1704" s="7"/>
      <c r="AX1704" s="7"/>
      <c r="AY1704" s="7"/>
      <c r="AZ1704" s="7"/>
      <c r="BA1704" s="7"/>
      <c r="BB1704" s="7"/>
      <c r="BC1704" s="7"/>
      <c r="BD1704" s="7"/>
      <c r="BG1704" s="7"/>
      <c r="BH1704" s="7"/>
      <c r="BI1704" s="7"/>
      <c r="BJ1704" s="7"/>
      <c r="BK1704" s="7"/>
      <c r="BL1704" s="7"/>
      <c r="BM1704" s="7"/>
      <c r="BP1704" s="7"/>
      <c r="BQ1704" s="7"/>
      <c r="BR1704" s="7"/>
      <c r="BS1704" s="7"/>
      <c r="BT1704" s="7"/>
      <c r="BU1704" s="7"/>
      <c r="BV1704" s="7"/>
      <c r="BW1704" s="7"/>
    </row>
    <row r="1705" spans="5:75" x14ac:dyDescent="0.2"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AL1705" s="7"/>
      <c r="AQ1705" s="7"/>
      <c r="AR1705" s="7"/>
      <c r="AS1705" s="7"/>
      <c r="AT1705" s="7"/>
      <c r="AU1705" s="7"/>
      <c r="AV1705" s="7"/>
      <c r="AX1705" s="7"/>
      <c r="AY1705" s="7"/>
      <c r="AZ1705" s="7"/>
      <c r="BA1705" s="7"/>
      <c r="BB1705" s="7"/>
      <c r="BC1705" s="7"/>
      <c r="BD1705" s="7"/>
      <c r="BG1705" s="7"/>
      <c r="BH1705" s="7"/>
      <c r="BI1705" s="7"/>
      <c r="BJ1705" s="7"/>
      <c r="BK1705" s="7"/>
      <c r="BL1705" s="7"/>
      <c r="BM1705" s="7"/>
      <c r="BP1705" s="7"/>
      <c r="BQ1705" s="7"/>
      <c r="BR1705" s="7"/>
      <c r="BS1705" s="7"/>
      <c r="BT1705" s="7"/>
      <c r="BU1705" s="7"/>
      <c r="BV1705" s="7"/>
      <c r="BW1705" s="7"/>
    </row>
    <row r="1706" spans="5:75" x14ac:dyDescent="0.2"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AL1706" s="7"/>
      <c r="AQ1706" s="7"/>
      <c r="AR1706" s="7"/>
      <c r="AS1706" s="7"/>
      <c r="AT1706" s="7"/>
      <c r="AU1706" s="7"/>
      <c r="AV1706" s="7"/>
      <c r="AX1706" s="7"/>
      <c r="AY1706" s="7"/>
      <c r="AZ1706" s="7"/>
      <c r="BA1706" s="7"/>
      <c r="BB1706" s="7"/>
      <c r="BC1706" s="7"/>
      <c r="BD1706" s="7"/>
      <c r="BG1706" s="7"/>
      <c r="BH1706" s="7"/>
      <c r="BI1706" s="7"/>
      <c r="BJ1706" s="7"/>
      <c r="BK1706" s="7"/>
      <c r="BL1706" s="7"/>
      <c r="BM1706" s="7"/>
      <c r="BP1706" s="7"/>
      <c r="BQ1706" s="7"/>
      <c r="BR1706" s="7"/>
      <c r="BS1706" s="7"/>
      <c r="BT1706" s="7"/>
      <c r="BU1706" s="7"/>
      <c r="BV1706" s="7"/>
      <c r="BW1706" s="7"/>
    </row>
    <row r="1707" spans="5:75" x14ac:dyDescent="0.2"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AL1707" s="7"/>
      <c r="AQ1707" s="7"/>
      <c r="AR1707" s="7"/>
      <c r="AS1707" s="7"/>
      <c r="AT1707" s="7"/>
      <c r="AU1707" s="7"/>
      <c r="AV1707" s="7"/>
      <c r="AX1707" s="7"/>
      <c r="AY1707" s="7"/>
      <c r="AZ1707" s="7"/>
      <c r="BA1707" s="7"/>
      <c r="BB1707" s="7"/>
      <c r="BC1707" s="7"/>
      <c r="BD1707" s="7"/>
      <c r="BG1707" s="7"/>
      <c r="BH1707" s="7"/>
      <c r="BI1707" s="7"/>
      <c r="BJ1707" s="7"/>
      <c r="BK1707" s="7"/>
      <c r="BL1707" s="7"/>
      <c r="BM1707" s="7"/>
      <c r="BP1707" s="7"/>
      <c r="BQ1707" s="7"/>
      <c r="BR1707" s="7"/>
      <c r="BS1707" s="7"/>
      <c r="BT1707" s="7"/>
      <c r="BU1707" s="7"/>
      <c r="BV1707" s="7"/>
      <c r="BW1707" s="7"/>
    </row>
    <row r="1708" spans="5:75" x14ac:dyDescent="0.2"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AL1708" s="7"/>
      <c r="AQ1708" s="7"/>
      <c r="AR1708" s="7"/>
      <c r="AS1708" s="7"/>
      <c r="AT1708" s="7"/>
      <c r="AU1708" s="7"/>
      <c r="AV1708" s="7"/>
      <c r="AX1708" s="7"/>
      <c r="AY1708" s="7"/>
      <c r="AZ1708" s="7"/>
      <c r="BA1708" s="7"/>
      <c r="BB1708" s="7"/>
      <c r="BC1708" s="7"/>
      <c r="BD1708" s="7"/>
      <c r="BG1708" s="7"/>
      <c r="BH1708" s="7"/>
      <c r="BI1708" s="7"/>
      <c r="BJ1708" s="7"/>
      <c r="BK1708" s="7"/>
      <c r="BL1708" s="7"/>
      <c r="BM1708" s="7"/>
      <c r="BP1708" s="7"/>
      <c r="BQ1708" s="7"/>
      <c r="BR1708" s="7"/>
      <c r="BS1708" s="7"/>
      <c r="BT1708" s="7"/>
      <c r="BU1708" s="7"/>
      <c r="BV1708" s="7"/>
      <c r="BW1708" s="7"/>
    </row>
    <row r="1709" spans="5:75" x14ac:dyDescent="0.2"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AL1709" s="7"/>
      <c r="AQ1709" s="7"/>
      <c r="AR1709" s="7"/>
      <c r="AS1709" s="7"/>
      <c r="AT1709" s="7"/>
      <c r="AU1709" s="7"/>
      <c r="AV1709" s="7"/>
      <c r="AX1709" s="7"/>
      <c r="AY1709" s="7"/>
      <c r="AZ1709" s="7"/>
      <c r="BA1709" s="7"/>
      <c r="BB1709" s="7"/>
      <c r="BC1709" s="7"/>
      <c r="BD1709" s="7"/>
      <c r="BG1709" s="7"/>
      <c r="BH1709" s="7"/>
      <c r="BI1709" s="7"/>
      <c r="BJ1709" s="7"/>
      <c r="BK1709" s="7"/>
      <c r="BL1709" s="7"/>
      <c r="BM1709" s="7"/>
      <c r="BP1709" s="7"/>
      <c r="BQ1709" s="7"/>
      <c r="BR1709" s="7"/>
      <c r="BS1709" s="7"/>
      <c r="BT1709" s="7"/>
      <c r="BU1709" s="7"/>
      <c r="BV1709" s="7"/>
      <c r="BW1709" s="7"/>
    </row>
    <row r="1710" spans="5:75" x14ac:dyDescent="0.2"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AL1710" s="7"/>
      <c r="AQ1710" s="7"/>
      <c r="AR1710" s="7"/>
      <c r="AS1710" s="7"/>
      <c r="AT1710" s="7"/>
      <c r="AU1710" s="7"/>
      <c r="AV1710" s="7"/>
      <c r="AX1710" s="7"/>
      <c r="AY1710" s="7"/>
      <c r="AZ1710" s="7"/>
      <c r="BA1710" s="7"/>
      <c r="BB1710" s="7"/>
      <c r="BC1710" s="7"/>
      <c r="BD1710" s="7"/>
      <c r="BG1710" s="7"/>
      <c r="BH1710" s="7"/>
      <c r="BI1710" s="7"/>
      <c r="BJ1710" s="7"/>
      <c r="BK1710" s="7"/>
      <c r="BL1710" s="7"/>
      <c r="BM1710" s="7"/>
      <c r="BP1710" s="7"/>
      <c r="BQ1710" s="7"/>
      <c r="BR1710" s="7"/>
      <c r="BS1710" s="7"/>
      <c r="BT1710" s="7"/>
      <c r="BU1710" s="7"/>
      <c r="BV1710" s="7"/>
      <c r="BW1710" s="7"/>
    </row>
    <row r="1711" spans="5:75" x14ac:dyDescent="0.2"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AL1711" s="7"/>
      <c r="AQ1711" s="7"/>
      <c r="AR1711" s="7"/>
      <c r="AS1711" s="7"/>
      <c r="AT1711" s="7"/>
      <c r="AU1711" s="7"/>
      <c r="AV1711" s="7"/>
      <c r="AX1711" s="7"/>
      <c r="AY1711" s="7"/>
      <c r="AZ1711" s="7"/>
      <c r="BA1711" s="7"/>
      <c r="BB1711" s="7"/>
      <c r="BC1711" s="7"/>
      <c r="BD1711" s="7"/>
      <c r="BG1711" s="7"/>
      <c r="BH1711" s="7"/>
      <c r="BI1711" s="7"/>
      <c r="BJ1711" s="7"/>
      <c r="BK1711" s="7"/>
      <c r="BL1711" s="7"/>
      <c r="BM1711" s="7"/>
      <c r="BP1711" s="7"/>
      <c r="BQ1711" s="7"/>
      <c r="BR1711" s="7"/>
      <c r="BS1711" s="7"/>
      <c r="BT1711" s="7"/>
      <c r="BU1711" s="7"/>
      <c r="BV1711" s="7"/>
      <c r="BW1711" s="7"/>
    </row>
    <row r="1712" spans="5:75" x14ac:dyDescent="0.2"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AL1712" s="7"/>
      <c r="AQ1712" s="7"/>
      <c r="AR1712" s="7"/>
      <c r="AS1712" s="7"/>
      <c r="AT1712" s="7"/>
      <c r="AU1712" s="7"/>
      <c r="AV1712" s="7"/>
      <c r="AX1712" s="7"/>
      <c r="AY1712" s="7"/>
      <c r="AZ1712" s="7"/>
      <c r="BA1712" s="7"/>
      <c r="BB1712" s="7"/>
      <c r="BC1712" s="7"/>
      <c r="BD1712" s="7"/>
      <c r="BG1712" s="7"/>
      <c r="BH1712" s="7"/>
      <c r="BI1712" s="7"/>
      <c r="BJ1712" s="7"/>
      <c r="BK1712" s="7"/>
      <c r="BL1712" s="7"/>
      <c r="BM1712" s="7"/>
      <c r="BP1712" s="7"/>
      <c r="BQ1712" s="7"/>
      <c r="BR1712" s="7"/>
      <c r="BS1712" s="7"/>
      <c r="BT1712" s="7"/>
      <c r="BU1712" s="7"/>
      <c r="BV1712" s="7"/>
      <c r="BW1712" s="7"/>
    </row>
    <row r="1713" spans="5:75" x14ac:dyDescent="0.2"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AL1713" s="7"/>
      <c r="AQ1713" s="7"/>
      <c r="AR1713" s="7"/>
      <c r="AS1713" s="7"/>
      <c r="AT1713" s="7"/>
      <c r="AU1713" s="7"/>
      <c r="AV1713" s="7"/>
      <c r="AX1713" s="7"/>
      <c r="AY1713" s="7"/>
      <c r="AZ1713" s="7"/>
      <c r="BA1713" s="7"/>
      <c r="BB1713" s="7"/>
      <c r="BC1713" s="7"/>
      <c r="BD1713" s="7"/>
      <c r="BG1713" s="7"/>
      <c r="BH1713" s="7"/>
      <c r="BI1713" s="7"/>
      <c r="BJ1713" s="7"/>
      <c r="BK1713" s="7"/>
      <c r="BL1713" s="7"/>
      <c r="BM1713" s="7"/>
      <c r="BP1713" s="7"/>
      <c r="BQ1713" s="7"/>
      <c r="BR1713" s="7"/>
      <c r="BS1713" s="7"/>
      <c r="BT1713" s="7"/>
      <c r="BU1713" s="7"/>
      <c r="BV1713" s="7"/>
      <c r="BW1713" s="7"/>
    </row>
    <row r="1714" spans="5:75" x14ac:dyDescent="0.2"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AL1714" s="7"/>
      <c r="AQ1714" s="7"/>
      <c r="AR1714" s="7"/>
      <c r="AS1714" s="7"/>
      <c r="AT1714" s="7"/>
      <c r="AU1714" s="7"/>
      <c r="AV1714" s="7"/>
      <c r="AX1714" s="7"/>
      <c r="AY1714" s="7"/>
      <c r="AZ1714" s="7"/>
      <c r="BA1714" s="7"/>
      <c r="BB1714" s="7"/>
      <c r="BC1714" s="7"/>
      <c r="BD1714" s="7"/>
      <c r="BG1714" s="7"/>
      <c r="BH1714" s="7"/>
      <c r="BI1714" s="7"/>
      <c r="BJ1714" s="7"/>
      <c r="BK1714" s="7"/>
      <c r="BL1714" s="7"/>
      <c r="BM1714" s="7"/>
      <c r="BP1714" s="7"/>
      <c r="BQ1714" s="7"/>
      <c r="BR1714" s="7"/>
      <c r="BS1714" s="7"/>
      <c r="BT1714" s="7"/>
      <c r="BU1714" s="7"/>
      <c r="BV1714" s="7"/>
      <c r="BW1714" s="7"/>
    </row>
    <row r="1715" spans="5:75" x14ac:dyDescent="0.2"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AL1715" s="7"/>
      <c r="AQ1715" s="7"/>
      <c r="AR1715" s="7"/>
      <c r="AS1715" s="7"/>
      <c r="AT1715" s="7"/>
      <c r="AU1715" s="7"/>
      <c r="AV1715" s="7"/>
      <c r="AX1715" s="7"/>
      <c r="AY1715" s="7"/>
      <c r="AZ1715" s="7"/>
      <c r="BA1715" s="7"/>
      <c r="BB1715" s="7"/>
      <c r="BC1715" s="7"/>
      <c r="BD1715" s="7"/>
      <c r="BG1715" s="7"/>
      <c r="BH1715" s="7"/>
      <c r="BI1715" s="7"/>
      <c r="BJ1715" s="7"/>
      <c r="BK1715" s="7"/>
      <c r="BL1715" s="7"/>
      <c r="BM1715" s="7"/>
      <c r="BP1715" s="7"/>
      <c r="BQ1715" s="7"/>
      <c r="BR1715" s="7"/>
      <c r="BS1715" s="7"/>
      <c r="BT1715" s="7"/>
      <c r="BU1715" s="7"/>
      <c r="BV1715" s="7"/>
      <c r="BW1715" s="7"/>
    </row>
    <row r="1716" spans="5:75" x14ac:dyDescent="0.2"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AL1716" s="7"/>
      <c r="AQ1716" s="7"/>
      <c r="AR1716" s="7"/>
      <c r="AS1716" s="7"/>
      <c r="AT1716" s="7"/>
      <c r="AU1716" s="7"/>
      <c r="AV1716" s="7"/>
      <c r="AX1716" s="7"/>
      <c r="AY1716" s="7"/>
      <c r="AZ1716" s="7"/>
      <c r="BA1716" s="7"/>
      <c r="BB1716" s="7"/>
      <c r="BC1716" s="7"/>
      <c r="BD1716" s="7"/>
      <c r="BG1716" s="7"/>
      <c r="BH1716" s="7"/>
      <c r="BI1716" s="7"/>
      <c r="BJ1716" s="7"/>
      <c r="BK1716" s="7"/>
      <c r="BL1716" s="7"/>
      <c r="BM1716" s="7"/>
      <c r="BP1716" s="7"/>
      <c r="BQ1716" s="7"/>
      <c r="BR1716" s="7"/>
      <c r="BS1716" s="7"/>
      <c r="BT1716" s="7"/>
      <c r="BU1716" s="7"/>
      <c r="BV1716" s="7"/>
      <c r="BW1716" s="7"/>
    </row>
    <row r="1717" spans="5:75" x14ac:dyDescent="0.2"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AL1717" s="7"/>
      <c r="AQ1717" s="7"/>
      <c r="AR1717" s="7"/>
      <c r="AS1717" s="7"/>
      <c r="AT1717" s="7"/>
      <c r="AU1717" s="7"/>
      <c r="AV1717" s="7"/>
      <c r="AX1717" s="7"/>
      <c r="AY1717" s="7"/>
      <c r="AZ1717" s="7"/>
      <c r="BA1717" s="7"/>
      <c r="BB1717" s="7"/>
      <c r="BC1717" s="7"/>
      <c r="BD1717" s="7"/>
      <c r="BG1717" s="7"/>
      <c r="BH1717" s="7"/>
      <c r="BI1717" s="7"/>
      <c r="BJ1717" s="7"/>
      <c r="BK1717" s="7"/>
      <c r="BL1717" s="7"/>
      <c r="BM1717" s="7"/>
      <c r="BP1717" s="7"/>
      <c r="BQ1717" s="7"/>
      <c r="BR1717" s="7"/>
      <c r="BS1717" s="7"/>
      <c r="BT1717" s="7"/>
      <c r="BU1717" s="7"/>
      <c r="BV1717" s="7"/>
      <c r="BW1717" s="7"/>
    </row>
    <row r="1718" spans="5:75" x14ac:dyDescent="0.2"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AL1718" s="7"/>
      <c r="AQ1718" s="7"/>
      <c r="AR1718" s="7"/>
      <c r="AS1718" s="7"/>
      <c r="AT1718" s="7"/>
      <c r="AU1718" s="7"/>
      <c r="AV1718" s="7"/>
      <c r="AX1718" s="7"/>
      <c r="AY1718" s="7"/>
      <c r="AZ1718" s="7"/>
      <c r="BA1718" s="7"/>
      <c r="BB1718" s="7"/>
      <c r="BC1718" s="7"/>
      <c r="BD1718" s="7"/>
      <c r="BG1718" s="7"/>
      <c r="BH1718" s="7"/>
      <c r="BI1718" s="7"/>
      <c r="BJ1718" s="7"/>
      <c r="BK1718" s="7"/>
      <c r="BL1718" s="7"/>
      <c r="BM1718" s="7"/>
      <c r="BP1718" s="7"/>
      <c r="BQ1718" s="7"/>
      <c r="BR1718" s="7"/>
      <c r="BS1718" s="7"/>
      <c r="BT1718" s="7"/>
      <c r="BU1718" s="7"/>
      <c r="BV1718" s="7"/>
      <c r="BW1718" s="7"/>
    </row>
    <row r="1719" spans="5:75" x14ac:dyDescent="0.2"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AL1719" s="7"/>
      <c r="AQ1719" s="7"/>
      <c r="AR1719" s="7"/>
      <c r="AS1719" s="7"/>
      <c r="AT1719" s="7"/>
      <c r="AU1719" s="7"/>
      <c r="AV1719" s="7"/>
      <c r="AX1719" s="7"/>
      <c r="AY1719" s="7"/>
      <c r="AZ1719" s="7"/>
      <c r="BA1719" s="7"/>
      <c r="BB1719" s="7"/>
      <c r="BC1719" s="7"/>
      <c r="BD1719" s="7"/>
      <c r="BG1719" s="7"/>
      <c r="BH1719" s="7"/>
      <c r="BI1719" s="7"/>
      <c r="BJ1719" s="7"/>
      <c r="BK1719" s="7"/>
      <c r="BL1719" s="7"/>
      <c r="BM1719" s="7"/>
      <c r="BP1719" s="7"/>
      <c r="BQ1719" s="7"/>
      <c r="BR1719" s="7"/>
      <c r="BS1719" s="7"/>
      <c r="BT1719" s="7"/>
      <c r="BU1719" s="7"/>
      <c r="BV1719" s="7"/>
      <c r="BW1719" s="7"/>
    </row>
    <row r="1720" spans="5:75" x14ac:dyDescent="0.2"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AL1720" s="7"/>
      <c r="AQ1720" s="7"/>
      <c r="AR1720" s="7"/>
      <c r="AS1720" s="7"/>
      <c r="AT1720" s="7"/>
      <c r="AU1720" s="7"/>
      <c r="AV1720" s="7"/>
      <c r="AX1720" s="7"/>
      <c r="AY1720" s="7"/>
      <c r="AZ1720" s="7"/>
      <c r="BA1720" s="7"/>
      <c r="BB1720" s="7"/>
      <c r="BC1720" s="7"/>
      <c r="BD1720" s="7"/>
      <c r="BG1720" s="7"/>
      <c r="BH1720" s="7"/>
      <c r="BI1720" s="7"/>
      <c r="BJ1720" s="7"/>
      <c r="BK1720" s="7"/>
      <c r="BL1720" s="7"/>
      <c r="BM1720" s="7"/>
      <c r="BP1720" s="7"/>
      <c r="BQ1720" s="7"/>
      <c r="BR1720" s="7"/>
      <c r="BS1720" s="7"/>
      <c r="BT1720" s="7"/>
      <c r="BU1720" s="7"/>
      <c r="BV1720" s="7"/>
      <c r="BW1720" s="7"/>
    </row>
    <row r="1721" spans="5:75" x14ac:dyDescent="0.2"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AL1721" s="7"/>
      <c r="AQ1721" s="7"/>
      <c r="AR1721" s="7"/>
      <c r="AS1721" s="7"/>
      <c r="AT1721" s="7"/>
      <c r="AU1721" s="7"/>
      <c r="AV1721" s="7"/>
      <c r="AX1721" s="7"/>
      <c r="AY1721" s="7"/>
      <c r="AZ1721" s="7"/>
      <c r="BA1721" s="7"/>
      <c r="BB1721" s="7"/>
      <c r="BC1721" s="7"/>
      <c r="BD1721" s="7"/>
      <c r="BG1721" s="7"/>
      <c r="BH1721" s="7"/>
      <c r="BI1721" s="7"/>
      <c r="BJ1721" s="7"/>
      <c r="BK1721" s="7"/>
      <c r="BL1721" s="7"/>
      <c r="BM1721" s="7"/>
      <c r="BP1721" s="7"/>
      <c r="BQ1721" s="7"/>
      <c r="BR1721" s="7"/>
      <c r="BS1721" s="7"/>
      <c r="BT1721" s="7"/>
      <c r="BU1721" s="7"/>
      <c r="BV1721" s="7"/>
      <c r="BW1721" s="7"/>
    </row>
    <row r="1722" spans="5:75" x14ac:dyDescent="0.2"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AL1722" s="7"/>
      <c r="AQ1722" s="7"/>
      <c r="AR1722" s="7"/>
      <c r="AS1722" s="7"/>
      <c r="AT1722" s="7"/>
      <c r="AU1722" s="7"/>
      <c r="AV1722" s="7"/>
      <c r="AX1722" s="7"/>
      <c r="AY1722" s="7"/>
      <c r="AZ1722" s="7"/>
      <c r="BA1722" s="7"/>
      <c r="BB1722" s="7"/>
      <c r="BC1722" s="7"/>
      <c r="BD1722" s="7"/>
      <c r="BG1722" s="7"/>
      <c r="BH1722" s="7"/>
      <c r="BI1722" s="7"/>
      <c r="BJ1722" s="7"/>
      <c r="BK1722" s="7"/>
      <c r="BL1722" s="7"/>
      <c r="BM1722" s="7"/>
      <c r="BP1722" s="7"/>
      <c r="BQ1722" s="7"/>
      <c r="BR1722" s="7"/>
      <c r="BS1722" s="7"/>
      <c r="BT1722" s="7"/>
      <c r="BU1722" s="7"/>
      <c r="BV1722" s="7"/>
      <c r="BW1722" s="7"/>
    </row>
    <row r="1723" spans="5:75" x14ac:dyDescent="0.2"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AL1723" s="7"/>
      <c r="AQ1723" s="7"/>
      <c r="AR1723" s="7"/>
      <c r="AS1723" s="7"/>
      <c r="AT1723" s="7"/>
      <c r="AU1723" s="7"/>
      <c r="AV1723" s="7"/>
      <c r="AX1723" s="7"/>
      <c r="AY1723" s="7"/>
      <c r="AZ1723" s="7"/>
      <c r="BA1723" s="7"/>
      <c r="BB1723" s="7"/>
      <c r="BC1723" s="7"/>
      <c r="BD1723" s="7"/>
      <c r="BG1723" s="7"/>
      <c r="BH1723" s="7"/>
      <c r="BI1723" s="7"/>
      <c r="BJ1723" s="7"/>
      <c r="BK1723" s="7"/>
      <c r="BL1723" s="7"/>
      <c r="BM1723" s="7"/>
      <c r="BP1723" s="7"/>
      <c r="BQ1723" s="7"/>
      <c r="BR1723" s="7"/>
      <c r="BS1723" s="7"/>
      <c r="BT1723" s="7"/>
      <c r="BU1723" s="7"/>
      <c r="BV1723" s="7"/>
      <c r="BW1723" s="7"/>
    </row>
    <row r="1724" spans="5:75" x14ac:dyDescent="0.2"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AL1724" s="7"/>
      <c r="AQ1724" s="7"/>
      <c r="AR1724" s="7"/>
      <c r="AS1724" s="7"/>
      <c r="AT1724" s="7"/>
      <c r="AU1724" s="7"/>
      <c r="AV1724" s="7"/>
      <c r="AX1724" s="7"/>
      <c r="AY1724" s="7"/>
      <c r="AZ1724" s="7"/>
      <c r="BA1724" s="7"/>
      <c r="BB1724" s="7"/>
      <c r="BC1724" s="7"/>
      <c r="BD1724" s="7"/>
      <c r="BG1724" s="7"/>
      <c r="BH1724" s="7"/>
      <c r="BI1724" s="7"/>
      <c r="BJ1724" s="7"/>
      <c r="BK1724" s="7"/>
      <c r="BL1724" s="7"/>
      <c r="BM1724" s="7"/>
      <c r="BP1724" s="7"/>
      <c r="BQ1724" s="7"/>
      <c r="BR1724" s="7"/>
      <c r="BS1724" s="7"/>
      <c r="BT1724" s="7"/>
      <c r="BU1724" s="7"/>
      <c r="BV1724" s="7"/>
      <c r="BW1724" s="7"/>
    </row>
    <row r="1725" spans="5:75" x14ac:dyDescent="0.2"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AL1725" s="7"/>
      <c r="AQ1725" s="7"/>
      <c r="AR1725" s="7"/>
      <c r="AS1725" s="7"/>
      <c r="AT1725" s="7"/>
      <c r="AU1725" s="7"/>
      <c r="AV1725" s="7"/>
      <c r="AX1725" s="7"/>
      <c r="AY1725" s="7"/>
      <c r="AZ1725" s="7"/>
      <c r="BA1725" s="7"/>
      <c r="BB1725" s="7"/>
      <c r="BC1725" s="7"/>
      <c r="BD1725" s="7"/>
      <c r="BG1725" s="7"/>
      <c r="BH1725" s="7"/>
      <c r="BI1725" s="7"/>
      <c r="BJ1725" s="7"/>
      <c r="BK1725" s="7"/>
      <c r="BL1725" s="7"/>
      <c r="BM1725" s="7"/>
      <c r="BP1725" s="7"/>
      <c r="BQ1725" s="7"/>
      <c r="BR1725" s="7"/>
      <c r="BS1725" s="7"/>
      <c r="BT1725" s="7"/>
      <c r="BU1725" s="7"/>
      <c r="BV1725" s="7"/>
      <c r="BW1725" s="7"/>
    </row>
    <row r="1726" spans="5:75" x14ac:dyDescent="0.2"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AL1726" s="7"/>
      <c r="AQ1726" s="7"/>
      <c r="AR1726" s="7"/>
      <c r="AS1726" s="7"/>
      <c r="AT1726" s="7"/>
      <c r="AU1726" s="7"/>
      <c r="AV1726" s="7"/>
      <c r="AX1726" s="7"/>
      <c r="AY1726" s="7"/>
      <c r="AZ1726" s="7"/>
      <c r="BA1726" s="7"/>
      <c r="BB1726" s="7"/>
      <c r="BC1726" s="7"/>
      <c r="BD1726" s="7"/>
      <c r="BG1726" s="7"/>
      <c r="BH1726" s="7"/>
      <c r="BI1726" s="7"/>
      <c r="BJ1726" s="7"/>
      <c r="BK1726" s="7"/>
      <c r="BL1726" s="7"/>
      <c r="BM1726" s="7"/>
      <c r="BP1726" s="7"/>
      <c r="BQ1726" s="7"/>
      <c r="BR1726" s="7"/>
      <c r="BS1726" s="7"/>
      <c r="BT1726" s="7"/>
      <c r="BU1726" s="7"/>
      <c r="BV1726" s="7"/>
      <c r="BW1726" s="7"/>
    </row>
    <row r="1727" spans="5:75" x14ac:dyDescent="0.2"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AL1727" s="7"/>
      <c r="AQ1727" s="7"/>
      <c r="AR1727" s="7"/>
      <c r="AS1727" s="7"/>
      <c r="AT1727" s="7"/>
      <c r="AU1727" s="7"/>
      <c r="AV1727" s="7"/>
      <c r="AX1727" s="7"/>
      <c r="AY1727" s="7"/>
      <c r="AZ1727" s="7"/>
      <c r="BA1727" s="7"/>
      <c r="BB1727" s="7"/>
      <c r="BC1727" s="7"/>
      <c r="BD1727" s="7"/>
      <c r="BG1727" s="7"/>
      <c r="BH1727" s="7"/>
      <c r="BI1727" s="7"/>
      <c r="BJ1727" s="7"/>
      <c r="BK1727" s="7"/>
      <c r="BL1727" s="7"/>
      <c r="BM1727" s="7"/>
      <c r="BP1727" s="7"/>
      <c r="BQ1727" s="7"/>
      <c r="BR1727" s="7"/>
      <c r="BS1727" s="7"/>
      <c r="BT1727" s="7"/>
      <c r="BU1727" s="7"/>
      <c r="BV1727" s="7"/>
      <c r="BW1727" s="7"/>
    </row>
    <row r="1728" spans="5:75" x14ac:dyDescent="0.2"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AL1728" s="7"/>
      <c r="AQ1728" s="7"/>
      <c r="AR1728" s="7"/>
      <c r="AS1728" s="7"/>
      <c r="AT1728" s="7"/>
      <c r="AU1728" s="7"/>
      <c r="AV1728" s="7"/>
      <c r="AX1728" s="7"/>
      <c r="AY1728" s="7"/>
      <c r="AZ1728" s="7"/>
      <c r="BA1728" s="7"/>
      <c r="BB1728" s="7"/>
      <c r="BC1728" s="7"/>
      <c r="BD1728" s="7"/>
      <c r="BG1728" s="7"/>
      <c r="BH1728" s="7"/>
      <c r="BI1728" s="7"/>
      <c r="BJ1728" s="7"/>
      <c r="BK1728" s="7"/>
      <c r="BL1728" s="7"/>
      <c r="BM1728" s="7"/>
      <c r="BP1728" s="7"/>
      <c r="BQ1728" s="7"/>
      <c r="BR1728" s="7"/>
      <c r="BS1728" s="7"/>
      <c r="BT1728" s="7"/>
      <c r="BU1728" s="7"/>
      <c r="BV1728" s="7"/>
      <c r="BW1728" s="7"/>
    </row>
    <row r="1729" spans="5:75" x14ac:dyDescent="0.2"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AL1729" s="7"/>
      <c r="AQ1729" s="7"/>
      <c r="AR1729" s="7"/>
      <c r="AS1729" s="7"/>
      <c r="AT1729" s="7"/>
      <c r="AU1729" s="7"/>
      <c r="AV1729" s="7"/>
      <c r="AX1729" s="7"/>
      <c r="AY1729" s="7"/>
      <c r="AZ1729" s="7"/>
      <c r="BA1729" s="7"/>
      <c r="BB1729" s="7"/>
      <c r="BC1729" s="7"/>
      <c r="BD1729" s="7"/>
      <c r="BG1729" s="7"/>
      <c r="BH1729" s="7"/>
      <c r="BI1729" s="7"/>
      <c r="BJ1729" s="7"/>
      <c r="BK1729" s="7"/>
      <c r="BL1729" s="7"/>
      <c r="BM1729" s="7"/>
      <c r="BP1729" s="7"/>
      <c r="BQ1729" s="7"/>
      <c r="BR1729" s="7"/>
      <c r="BS1729" s="7"/>
      <c r="BT1729" s="7"/>
      <c r="BU1729" s="7"/>
      <c r="BV1729" s="7"/>
      <c r="BW1729" s="7"/>
    </row>
    <row r="1730" spans="5:75" x14ac:dyDescent="0.2"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AL1730" s="7"/>
      <c r="AQ1730" s="7"/>
      <c r="AR1730" s="7"/>
      <c r="AS1730" s="7"/>
      <c r="AT1730" s="7"/>
      <c r="AU1730" s="7"/>
      <c r="AV1730" s="7"/>
      <c r="AX1730" s="7"/>
      <c r="AY1730" s="7"/>
      <c r="AZ1730" s="7"/>
      <c r="BA1730" s="7"/>
      <c r="BB1730" s="7"/>
      <c r="BC1730" s="7"/>
      <c r="BD1730" s="7"/>
      <c r="BG1730" s="7"/>
      <c r="BH1730" s="7"/>
      <c r="BI1730" s="7"/>
      <c r="BJ1730" s="7"/>
      <c r="BK1730" s="7"/>
      <c r="BL1730" s="7"/>
      <c r="BM1730" s="7"/>
      <c r="BP1730" s="7"/>
      <c r="BQ1730" s="7"/>
      <c r="BR1730" s="7"/>
      <c r="BS1730" s="7"/>
      <c r="BT1730" s="7"/>
      <c r="BU1730" s="7"/>
      <c r="BV1730" s="7"/>
      <c r="BW1730" s="7"/>
    </row>
    <row r="1731" spans="5:75" x14ac:dyDescent="0.2"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AL1731" s="7"/>
      <c r="AQ1731" s="7"/>
      <c r="AR1731" s="7"/>
      <c r="AS1731" s="7"/>
      <c r="AT1731" s="7"/>
      <c r="AU1731" s="7"/>
      <c r="AV1731" s="7"/>
      <c r="AX1731" s="7"/>
      <c r="AY1731" s="7"/>
      <c r="AZ1731" s="7"/>
      <c r="BA1731" s="7"/>
      <c r="BB1731" s="7"/>
      <c r="BC1731" s="7"/>
      <c r="BD1731" s="7"/>
      <c r="BG1731" s="7"/>
      <c r="BH1731" s="7"/>
      <c r="BI1731" s="7"/>
      <c r="BJ1731" s="7"/>
      <c r="BK1731" s="7"/>
      <c r="BL1731" s="7"/>
      <c r="BM1731" s="7"/>
      <c r="BP1731" s="7"/>
      <c r="BQ1731" s="7"/>
      <c r="BR1731" s="7"/>
      <c r="BS1731" s="7"/>
      <c r="BT1731" s="7"/>
      <c r="BU1731" s="7"/>
      <c r="BV1731" s="7"/>
      <c r="BW1731" s="7"/>
    </row>
    <row r="1732" spans="5:75" x14ac:dyDescent="0.2"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AL1732" s="7"/>
      <c r="AQ1732" s="7"/>
      <c r="AR1732" s="7"/>
      <c r="AS1732" s="7"/>
      <c r="AT1732" s="7"/>
      <c r="AU1732" s="7"/>
      <c r="AV1732" s="7"/>
      <c r="AX1732" s="7"/>
      <c r="AY1732" s="7"/>
      <c r="AZ1732" s="7"/>
      <c r="BA1732" s="7"/>
      <c r="BB1732" s="7"/>
      <c r="BC1732" s="7"/>
      <c r="BD1732" s="7"/>
      <c r="BG1732" s="7"/>
      <c r="BH1732" s="7"/>
      <c r="BI1732" s="7"/>
      <c r="BJ1732" s="7"/>
      <c r="BK1732" s="7"/>
      <c r="BL1732" s="7"/>
      <c r="BM1732" s="7"/>
      <c r="BP1732" s="7"/>
      <c r="BQ1732" s="7"/>
      <c r="BR1732" s="7"/>
      <c r="BS1732" s="7"/>
      <c r="BT1732" s="7"/>
      <c r="BU1732" s="7"/>
      <c r="BV1732" s="7"/>
      <c r="BW1732" s="7"/>
    </row>
    <row r="1733" spans="5:75" x14ac:dyDescent="0.2"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AL1733" s="7"/>
      <c r="AQ1733" s="7"/>
      <c r="AR1733" s="7"/>
      <c r="AS1733" s="7"/>
      <c r="AT1733" s="7"/>
      <c r="AU1733" s="7"/>
      <c r="AV1733" s="7"/>
      <c r="AX1733" s="7"/>
      <c r="AY1733" s="7"/>
      <c r="AZ1733" s="7"/>
      <c r="BA1733" s="7"/>
      <c r="BB1733" s="7"/>
      <c r="BC1733" s="7"/>
      <c r="BD1733" s="7"/>
      <c r="BG1733" s="7"/>
      <c r="BH1733" s="7"/>
      <c r="BI1733" s="7"/>
      <c r="BJ1733" s="7"/>
      <c r="BK1733" s="7"/>
      <c r="BL1733" s="7"/>
      <c r="BM1733" s="7"/>
      <c r="BP1733" s="7"/>
      <c r="BQ1733" s="7"/>
      <c r="BR1733" s="7"/>
      <c r="BS1733" s="7"/>
      <c r="BT1733" s="7"/>
      <c r="BU1733" s="7"/>
      <c r="BV1733" s="7"/>
      <c r="BW1733" s="7"/>
    </row>
    <row r="1734" spans="5:75" x14ac:dyDescent="0.2"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AL1734" s="7"/>
      <c r="AQ1734" s="7"/>
      <c r="AR1734" s="7"/>
      <c r="AS1734" s="7"/>
      <c r="AT1734" s="7"/>
      <c r="AU1734" s="7"/>
      <c r="AV1734" s="7"/>
      <c r="AX1734" s="7"/>
      <c r="AY1734" s="7"/>
      <c r="AZ1734" s="7"/>
      <c r="BA1734" s="7"/>
      <c r="BB1734" s="7"/>
      <c r="BC1734" s="7"/>
      <c r="BD1734" s="7"/>
      <c r="BG1734" s="7"/>
      <c r="BH1734" s="7"/>
      <c r="BI1734" s="7"/>
      <c r="BJ1734" s="7"/>
      <c r="BK1734" s="7"/>
      <c r="BL1734" s="7"/>
      <c r="BM1734" s="7"/>
      <c r="BP1734" s="7"/>
      <c r="BQ1734" s="7"/>
      <c r="BR1734" s="7"/>
      <c r="BS1734" s="7"/>
      <c r="BT1734" s="7"/>
      <c r="BU1734" s="7"/>
      <c r="BV1734" s="7"/>
      <c r="BW1734" s="7"/>
    </row>
    <row r="1735" spans="5:75" x14ac:dyDescent="0.2"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AL1735" s="7"/>
      <c r="AQ1735" s="7"/>
      <c r="AR1735" s="7"/>
      <c r="AS1735" s="7"/>
      <c r="AT1735" s="7"/>
      <c r="AU1735" s="7"/>
      <c r="AV1735" s="7"/>
      <c r="AX1735" s="7"/>
      <c r="AY1735" s="7"/>
      <c r="AZ1735" s="7"/>
      <c r="BA1735" s="7"/>
      <c r="BB1735" s="7"/>
      <c r="BC1735" s="7"/>
      <c r="BD1735" s="7"/>
      <c r="BG1735" s="7"/>
      <c r="BH1735" s="7"/>
      <c r="BI1735" s="7"/>
      <c r="BJ1735" s="7"/>
      <c r="BK1735" s="7"/>
      <c r="BL1735" s="7"/>
      <c r="BM1735" s="7"/>
      <c r="BP1735" s="7"/>
      <c r="BQ1735" s="7"/>
      <c r="BR1735" s="7"/>
      <c r="BS1735" s="7"/>
      <c r="BT1735" s="7"/>
      <c r="BU1735" s="7"/>
      <c r="BV1735" s="7"/>
      <c r="BW1735" s="7"/>
    </row>
    <row r="1736" spans="5:75" x14ac:dyDescent="0.2"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AL1736" s="7"/>
      <c r="AQ1736" s="7"/>
      <c r="AR1736" s="7"/>
      <c r="AS1736" s="7"/>
      <c r="AT1736" s="7"/>
      <c r="AU1736" s="7"/>
      <c r="AV1736" s="7"/>
      <c r="AX1736" s="7"/>
      <c r="AY1736" s="7"/>
      <c r="AZ1736" s="7"/>
      <c r="BA1736" s="7"/>
      <c r="BB1736" s="7"/>
      <c r="BC1736" s="7"/>
      <c r="BD1736" s="7"/>
      <c r="BG1736" s="7"/>
      <c r="BH1736" s="7"/>
      <c r="BI1736" s="7"/>
      <c r="BJ1736" s="7"/>
      <c r="BK1736" s="7"/>
      <c r="BL1736" s="7"/>
      <c r="BM1736" s="7"/>
      <c r="BP1736" s="7"/>
      <c r="BQ1736" s="7"/>
      <c r="BR1736" s="7"/>
      <c r="BS1736" s="7"/>
      <c r="BT1736" s="7"/>
      <c r="BU1736" s="7"/>
      <c r="BV1736" s="7"/>
      <c r="BW1736" s="7"/>
    </row>
    <row r="1737" spans="5:75" x14ac:dyDescent="0.2"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AL1737" s="7"/>
      <c r="AQ1737" s="7"/>
      <c r="AR1737" s="7"/>
      <c r="AS1737" s="7"/>
      <c r="AT1737" s="7"/>
      <c r="AU1737" s="7"/>
      <c r="AV1737" s="7"/>
      <c r="AX1737" s="7"/>
      <c r="AY1737" s="7"/>
      <c r="AZ1737" s="7"/>
      <c r="BA1737" s="7"/>
      <c r="BB1737" s="7"/>
      <c r="BC1737" s="7"/>
      <c r="BD1737" s="7"/>
      <c r="BG1737" s="7"/>
      <c r="BH1737" s="7"/>
      <c r="BI1737" s="7"/>
      <c r="BJ1737" s="7"/>
      <c r="BK1737" s="7"/>
      <c r="BL1737" s="7"/>
      <c r="BM1737" s="7"/>
      <c r="BP1737" s="7"/>
      <c r="BQ1737" s="7"/>
      <c r="BR1737" s="7"/>
      <c r="BS1737" s="7"/>
      <c r="BT1737" s="7"/>
      <c r="BU1737" s="7"/>
      <c r="BV1737" s="7"/>
      <c r="BW1737" s="7"/>
    </row>
    <row r="1738" spans="5:75" x14ac:dyDescent="0.2"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AL1738" s="7"/>
      <c r="AQ1738" s="7"/>
      <c r="AR1738" s="7"/>
      <c r="AS1738" s="7"/>
      <c r="AT1738" s="7"/>
      <c r="AU1738" s="7"/>
      <c r="AV1738" s="7"/>
      <c r="AX1738" s="7"/>
      <c r="AY1738" s="7"/>
      <c r="AZ1738" s="7"/>
      <c r="BA1738" s="7"/>
      <c r="BB1738" s="7"/>
      <c r="BC1738" s="7"/>
      <c r="BD1738" s="7"/>
      <c r="BG1738" s="7"/>
      <c r="BH1738" s="7"/>
      <c r="BI1738" s="7"/>
      <c r="BJ1738" s="7"/>
      <c r="BK1738" s="7"/>
      <c r="BL1738" s="7"/>
      <c r="BM1738" s="7"/>
      <c r="BP1738" s="7"/>
      <c r="BQ1738" s="7"/>
      <c r="BR1738" s="7"/>
      <c r="BS1738" s="7"/>
      <c r="BT1738" s="7"/>
      <c r="BU1738" s="7"/>
      <c r="BV1738" s="7"/>
      <c r="BW1738" s="7"/>
    </row>
    <row r="1739" spans="5:75" x14ac:dyDescent="0.2"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AL1739" s="7"/>
      <c r="AQ1739" s="7"/>
      <c r="AR1739" s="7"/>
      <c r="AS1739" s="7"/>
      <c r="AT1739" s="7"/>
      <c r="AU1739" s="7"/>
      <c r="AV1739" s="7"/>
      <c r="AX1739" s="7"/>
      <c r="AY1739" s="7"/>
      <c r="AZ1739" s="7"/>
      <c r="BA1739" s="7"/>
      <c r="BB1739" s="7"/>
      <c r="BC1739" s="7"/>
      <c r="BD1739" s="7"/>
      <c r="BG1739" s="7"/>
      <c r="BH1739" s="7"/>
      <c r="BI1739" s="7"/>
      <c r="BJ1739" s="7"/>
      <c r="BK1739" s="7"/>
      <c r="BL1739" s="7"/>
      <c r="BM1739" s="7"/>
      <c r="BP1739" s="7"/>
      <c r="BQ1739" s="7"/>
      <c r="BR1739" s="7"/>
      <c r="BS1739" s="7"/>
      <c r="BT1739" s="7"/>
      <c r="BU1739" s="7"/>
      <c r="BV1739" s="7"/>
      <c r="BW1739" s="7"/>
    </row>
    <row r="1740" spans="5:75" x14ac:dyDescent="0.2"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AL1740" s="7"/>
      <c r="AQ1740" s="7"/>
      <c r="AR1740" s="7"/>
      <c r="AS1740" s="7"/>
      <c r="AT1740" s="7"/>
      <c r="AU1740" s="7"/>
      <c r="AV1740" s="7"/>
      <c r="AX1740" s="7"/>
      <c r="AY1740" s="7"/>
      <c r="AZ1740" s="7"/>
      <c r="BA1740" s="7"/>
      <c r="BB1740" s="7"/>
      <c r="BC1740" s="7"/>
      <c r="BD1740" s="7"/>
      <c r="BG1740" s="7"/>
      <c r="BH1740" s="7"/>
      <c r="BI1740" s="7"/>
      <c r="BJ1740" s="7"/>
      <c r="BK1740" s="7"/>
      <c r="BL1740" s="7"/>
      <c r="BM1740" s="7"/>
      <c r="BP1740" s="7"/>
      <c r="BQ1740" s="7"/>
      <c r="BR1740" s="7"/>
      <c r="BS1740" s="7"/>
      <c r="BT1740" s="7"/>
      <c r="BU1740" s="7"/>
      <c r="BV1740" s="7"/>
      <c r="BW1740" s="7"/>
    </row>
    <row r="1741" spans="5:75" x14ac:dyDescent="0.2"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AL1741" s="7"/>
      <c r="AQ1741" s="7"/>
      <c r="AR1741" s="7"/>
      <c r="AS1741" s="7"/>
      <c r="AT1741" s="7"/>
      <c r="AU1741" s="7"/>
      <c r="AV1741" s="7"/>
      <c r="AX1741" s="7"/>
      <c r="AY1741" s="7"/>
      <c r="AZ1741" s="7"/>
      <c r="BA1741" s="7"/>
      <c r="BB1741" s="7"/>
      <c r="BC1741" s="7"/>
      <c r="BD1741" s="7"/>
      <c r="BG1741" s="7"/>
      <c r="BH1741" s="7"/>
      <c r="BI1741" s="7"/>
      <c r="BJ1741" s="7"/>
      <c r="BK1741" s="7"/>
      <c r="BL1741" s="7"/>
      <c r="BM1741" s="7"/>
      <c r="BP1741" s="7"/>
      <c r="BQ1741" s="7"/>
      <c r="BR1741" s="7"/>
      <c r="BS1741" s="7"/>
      <c r="BT1741" s="7"/>
      <c r="BU1741" s="7"/>
      <c r="BV1741" s="7"/>
      <c r="BW1741" s="7"/>
    </row>
    <row r="1742" spans="5:75" x14ac:dyDescent="0.2"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AL1742" s="7"/>
      <c r="AQ1742" s="7"/>
      <c r="AR1742" s="7"/>
      <c r="AS1742" s="7"/>
      <c r="AT1742" s="7"/>
      <c r="AU1742" s="7"/>
      <c r="AV1742" s="7"/>
      <c r="AX1742" s="7"/>
      <c r="AY1742" s="7"/>
      <c r="AZ1742" s="7"/>
      <c r="BA1742" s="7"/>
      <c r="BB1742" s="7"/>
      <c r="BC1742" s="7"/>
      <c r="BD1742" s="7"/>
      <c r="BG1742" s="7"/>
      <c r="BH1742" s="7"/>
      <c r="BI1742" s="7"/>
      <c r="BJ1742" s="7"/>
      <c r="BK1742" s="7"/>
      <c r="BL1742" s="7"/>
      <c r="BM1742" s="7"/>
      <c r="BP1742" s="7"/>
      <c r="BQ1742" s="7"/>
      <c r="BR1742" s="7"/>
      <c r="BS1742" s="7"/>
      <c r="BT1742" s="7"/>
      <c r="BU1742" s="7"/>
      <c r="BV1742" s="7"/>
      <c r="BW1742" s="7"/>
    </row>
    <row r="1743" spans="5:75" x14ac:dyDescent="0.2"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AL1743" s="7"/>
      <c r="AQ1743" s="7"/>
      <c r="AR1743" s="7"/>
      <c r="AS1743" s="7"/>
      <c r="AT1743" s="7"/>
      <c r="AU1743" s="7"/>
      <c r="AV1743" s="7"/>
      <c r="AX1743" s="7"/>
      <c r="AY1743" s="7"/>
      <c r="AZ1743" s="7"/>
      <c r="BA1743" s="7"/>
      <c r="BB1743" s="7"/>
      <c r="BC1743" s="7"/>
      <c r="BD1743" s="7"/>
      <c r="BG1743" s="7"/>
      <c r="BH1743" s="7"/>
      <c r="BI1743" s="7"/>
      <c r="BJ1743" s="7"/>
      <c r="BK1743" s="7"/>
      <c r="BL1743" s="7"/>
      <c r="BM1743" s="7"/>
      <c r="BP1743" s="7"/>
      <c r="BQ1743" s="7"/>
      <c r="BR1743" s="7"/>
      <c r="BS1743" s="7"/>
      <c r="BT1743" s="7"/>
      <c r="BU1743" s="7"/>
      <c r="BV1743" s="7"/>
      <c r="BW1743" s="7"/>
    </row>
    <row r="1744" spans="5:75" x14ac:dyDescent="0.2"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AL1744" s="7"/>
      <c r="AQ1744" s="7"/>
      <c r="AR1744" s="7"/>
      <c r="AS1744" s="7"/>
      <c r="AT1744" s="7"/>
      <c r="AU1744" s="7"/>
      <c r="AV1744" s="7"/>
      <c r="AX1744" s="7"/>
      <c r="AY1744" s="7"/>
      <c r="AZ1744" s="7"/>
      <c r="BA1744" s="7"/>
      <c r="BB1744" s="7"/>
      <c r="BC1744" s="7"/>
      <c r="BD1744" s="7"/>
      <c r="BG1744" s="7"/>
      <c r="BH1744" s="7"/>
      <c r="BI1744" s="7"/>
      <c r="BJ1744" s="7"/>
      <c r="BK1744" s="7"/>
      <c r="BL1744" s="7"/>
      <c r="BM1744" s="7"/>
      <c r="BP1744" s="7"/>
      <c r="BQ1744" s="7"/>
      <c r="BR1744" s="7"/>
      <c r="BS1744" s="7"/>
      <c r="BT1744" s="7"/>
      <c r="BU1744" s="7"/>
      <c r="BV1744" s="7"/>
      <c r="BW1744" s="7"/>
    </row>
    <row r="1745" spans="5:75" x14ac:dyDescent="0.2"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AL1745" s="7"/>
      <c r="AQ1745" s="7"/>
      <c r="AR1745" s="7"/>
      <c r="AS1745" s="7"/>
      <c r="AT1745" s="7"/>
      <c r="AU1745" s="7"/>
      <c r="AV1745" s="7"/>
      <c r="AX1745" s="7"/>
      <c r="AY1745" s="7"/>
      <c r="AZ1745" s="7"/>
      <c r="BA1745" s="7"/>
      <c r="BB1745" s="7"/>
      <c r="BC1745" s="7"/>
      <c r="BD1745" s="7"/>
      <c r="BG1745" s="7"/>
      <c r="BH1745" s="7"/>
      <c r="BI1745" s="7"/>
      <c r="BJ1745" s="7"/>
      <c r="BK1745" s="7"/>
      <c r="BL1745" s="7"/>
      <c r="BM1745" s="7"/>
      <c r="BP1745" s="7"/>
      <c r="BQ1745" s="7"/>
      <c r="BR1745" s="7"/>
      <c r="BS1745" s="7"/>
      <c r="BT1745" s="7"/>
      <c r="BU1745" s="7"/>
      <c r="BV1745" s="7"/>
      <c r="BW1745" s="7"/>
    </row>
    <row r="1746" spans="5:75" x14ac:dyDescent="0.2"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AL1746" s="7"/>
      <c r="AQ1746" s="7"/>
      <c r="AR1746" s="7"/>
      <c r="AS1746" s="7"/>
      <c r="AT1746" s="7"/>
      <c r="AU1746" s="7"/>
      <c r="AV1746" s="7"/>
      <c r="AX1746" s="7"/>
      <c r="AY1746" s="7"/>
      <c r="AZ1746" s="7"/>
      <c r="BA1746" s="7"/>
      <c r="BB1746" s="7"/>
      <c r="BC1746" s="7"/>
      <c r="BD1746" s="7"/>
      <c r="BG1746" s="7"/>
      <c r="BH1746" s="7"/>
      <c r="BI1746" s="7"/>
      <c r="BJ1746" s="7"/>
      <c r="BK1746" s="7"/>
      <c r="BL1746" s="7"/>
      <c r="BM1746" s="7"/>
      <c r="BP1746" s="7"/>
      <c r="BQ1746" s="7"/>
      <c r="BR1746" s="7"/>
      <c r="BS1746" s="7"/>
      <c r="BT1746" s="7"/>
      <c r="BU1746" s="7"/>
      <c r="BV1746" s="7"/>
      <c r="BW1746" s="7"/>
    </row>
    <row r="1747" spans="5:75" x14ac:dyDescent="0.2"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AL1747" s="7"/>
      <c r="AQ1747" s="7"/>
      <c r="AR1747" s="7"/>
      <c r="AS1747" s="7"/>
      <c r="AT1747" s="7"/>
      <c r="AU1747" s="7"/>
      <c r="AV1747" s="7"/>
      <c r="AX1747" s="7"/>
      <c r="AY1747" s="7"/>
      <c r="AZ1747" s="7"/>
      <c r="BA1747" s="7"/>
      <c r="BB1747" s="7"/>
      <c r="BC1747" s="7"/>
      <c r="BD1747" s="7"/>
      <c r="BG1747" s="7"/>
      <c r="BH1747" s="7"/>
      <c r="BI1747" s="7"/>
      <c r="BJ1747" s="7"/>
      <c r="BK1747" s="7"/>
      <c r="BL1747" s="7"/>
      <c r="BM1747" s="7"/>
      <c r="BP1747" s="7"/>
      <c r="BQ1747" s="7"/>
      <c r="BR1747" s="7"/>
      <c r="BS1747" s="7"/>
      <c r="BT1747" s="7"/>
      <c r="BU1747" s="7"/>
      <c r="BV1747" s="7"/>
      <c r="BW1747" s="7"/>
    </row>
    <row r="1748" spans="5:75" x14ac:dyDescent="0.2"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AL1748" s="7"/>
      <c r="AQ1748" s="7"/>
      <c r="AR1748" s="7"/>
      <c r="AS1748" s="7"/>
      <c r="AT1748" s="7"/>
      <c r="AU1748" s="7"/>
      <c r="AV1748" s="7"/>
      <c r="AX1748" s="7"/>
      <c r="AY1748" s="7"/>
      <c r="AZ1748" s="7"/>
      <c r="BA1748" s="7"/>
      <c r="BB1748" s="7"/>
      <c r="BC1748" s="7"/>
      <c r="BD1748" s="7"/>
      <c r="BG1748" s="7"/>
      <c r="BH1748" s="7"/>
      <c r="BI1748" s="7"/>
      <c r="BJ1748" s="7"/>
      <c r="BK1748" s="7"/>
      <c r="BL1748" s="7"/>
      <c r="BM1748" s="7"/>
      <c r="BP1748" s="7"/>
      <c r="BQ1748" s="7"/>
      <c r="BR1748" s="7"/>
      <c r="BS1748" s="7"/>
      <c r="BT1748" s="7"/>
      <c r="BU1748" s="7"/>
      <c r="BV1748" s="7"/>
      <c r="BW1748" s="7"/>
    </row>
    <row r="1749" spans="5:75" x14ac:dyDescent="0.2"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AL1749" s="7"/>
      <c r="AQ1749" s="7"/>
      <c r="AR1749" s="7"/>
      <c r="AS1749" s="7"/>
      <c r="AT1749" s="7"/>
      <c r="AU1749" s="7"/>
      <c r="AV1749" s="7"/>
      <c r="AX1749" s="7"/>
      <c r="AY1749" s="7"/>
      <c r="AZ1749" s="7"/>
      <c r="BA1749" s="7"/>
      <c r="BB1749" s="7"/>
      <c r="BC1749" s="7"/>
      <c r="BD1749" s="7"/>
      <c r="BG1749" s="7"/>
      <c r="BH1749" s="7"/>
      <c r="BI1749" s="7"/>
      <c r="BJ1749" s="7"/>
      <c r="BK1749" s="7"/>
      <c r="BL1749" s="7"/>
      <c r="BM1749" s="7"/>
      <c r="BP1749" s="7"/>
      <c r="BQ1749" s="7"/>
      <c r="BR1749" s="7"/>
      <c r="BS1749" s="7"/>
      <c r="BT1749" s="7"/>
      <c r="BU1749" s="7"/>
      <c r="BV1749" s="7"/>
      <c r="BW1749" s="7"/>
    </row>
    <row r="1750" spans="5:75" x14ac:dyDescent="0.2"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AL1750" s="7"/>
      <c r="AQ1750" s="7"/>
      <c r="AR1750" s="7"/>
      <c r="AS1750" s="7"/>
      <c r="AT1750" s="7"/>
      <c r="AU1750" s="7"/>
      <c r="AV1750" s="7"/>
      <c r="AX1750" s="7"/>
      <c r="AY1750" s="7"/>
      <c r="AZ1750" s="7"/>
      <c r="BA1750" s="7"/>
      <c r="BB1750" s="7"/>
      <c r="BC1750" s="7"/>
      <c r="BD1750" s="7"/>
      <c r="BG1750" s="7"/>
      <c r="BH1750" s="7"/>
      <c r="BI1750" s="7"/>
      <c r="BJ1750" s="7"/>
      <c r="BK1750" s="7"/>
      <c r="BL1750" s="7"/>
      <c r="BM1750" s="7"/>
      <c r="BP1750" s="7"/>
      <c r="BQ1750" s="7"/>
      <c r="BR1750" s="7"/>
      <c r="BS1750" s="7"/>
      <c r="BT1750" s="7"/>
      <c r="BU1750" s="7"/>
      <c r="BV1750" s="7"/>
      <c r="BW1750" s="7"/>
    </row>
    <row r="1751" spans="5:75" x14ac:dyDescent="0.2"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AL1751" s="7"/>
      <c r="AQ1751" s="7"/>
      <c r="AR1751" s="7"/>
      <c r="AS1751" s="7"/>
      <c r="AT1751" s="7"/>
      <c r="AU1751" s="7"/>
      <c r="AV1751" s="7"/>
      <c r="AX1751" s="7"/>
      <c r="AY1751" s="7"/>
      <c r="AZ1751" s="7"/>
      <c r="BA1751" s="7"/>
      <c r="BB1751" s="7"/>
      <c r="BC1751" s="7"/>
      <c r="BD1751" s="7"/>
      <c r="BG1751" s="7"/>
      <c r="BH1751" s="7"/>
      <c r="BI1751" s="7"/>
      <c r="BJ1751" s="7"/>
      <c r="BK1751" s="7"/>
      <c r="BL1751" s="7"/>
      <c r="BM1751" s="7"/>
      <c r="BP1751" s="7"/>
      <c r="BQ1751" s="7"/>
      <c r="BR1751" s="7"/>
      <c r="BS1751" s="7"/>
      <c r="BT1751" s="7"/>
      <c r="BU1751" s="7"/>
      <c r="BV1751" s="7"/>
      <c r="BW1751" s="7"/>
    </row>
    <row r="1752" spans="5:75" x14ac:dyDescent="0.2"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AL1752" s="7"/>
      <c r="AQ1752" s="7"/>
      <c r="AR1752" s="7"/>
      <c r="AS1752" s="7"/>
      <c r="AT1752" s="7"/>
      <c r="AU1752" s="7"/>
      <c r="AV1752" s="7"/>
      <c r="AX1752" s="7"/>
      <c r="AY1752" s="7"/>
      <c r="AZ1752" s="7"/>
      <c r="BA1752" s="7"/>
      <c r="BB1752" s="7"/>
      <c r="BC1752" s="7"/>
      <c r="BD1752" s="7"/>
      <c r="BG1752" s="7"/>
      <c r="BH1752" s="7"/>
      <c r="BI1752" s="7"/>
      <c r="BJ1752" s="7"/>
      <c r="BK1752" s="7"/>
      <c r="BL1752" s="7"/>
      <c r="BM1752" s="7"/>
      <c r="BP1752" s="7"/>
      <c r="BQ1752" s="7"/>
      <c r="BR1752" s="7"/>
      <c r="BS1752" s="7"/>
      <c r="BT1752" s="7"/>
      <c r="BU1752" s="7"/>
      <c r="BV1752" s="7"/>
      <c r="BW1752" s="7"/>
    </row>
    <row r="1753" spans="5:75" x14ac:dyDescent="0.2"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AL1753" s="7"/>
      <c r="AQ1753" s="7"/>
      <c r="AR1753" s="7"/>
      <c r="AS1753" s="7"/>
      <c r="AT1753" s="7"/>
      <c r="AU1753" s="7"/>
      <c r="AV1753" s="7"/>
      <c r="AX1753" s="7"/>
      <c r="AY1753" s="7"/>
      <c r="AZ1753" s="7"/>
      <c r="BA1753" s="7"/>
      <c r="BB1753" s="7"/>
      <c r="BC1753" s="7"/>
      <c r="BD1753" s="7"/>
      <c r="BG1753" s="7"/>
      <c r="BH1753" s="7"/>
      <c r="BI1753" s="7"/>
      <c r="BJ1753" s="7"/>
      <c r="BK1753" s="7"/>
      <c r="BL1753" s="7"/>
      <c r="BM1753" s="7"/>
      <c r="BP1753" s="7"/>
      <c r="BQ1753" s="7"/>
      <c r="BR1753" s="7"/>
      <c r="BS1753" s="7"/>
      <c r="BT1753" s="7"/>
      <c r="BU1753" s="7"/>
      <c r="BV1753" s="7"/>
      <c r="BW1753" s="7"/>
    </row>
    <row r="1754" spans="5:75" x14ac:dyDescent="0.2"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AL1754" s="7"/>
      <c r="AQ1754" s="7"/>
      <c r="AR1754" s="7"/>
      <c r="AS1754" s="7"/>
      <c r="AT1754" s="7"/>
      <c r="AU1754" s="7"/>
      <c r="AV1754" s="7"/>
      <c r="AX1754" s="7"/>
      <c r="AY1754" s="7"/>
      <c r="AZ1754" s="7"/>
      <c r="BA1754" s="7"/>
      <c r="BB1754" s="7"/>
      <c r="BC1754" s="7"/>
      <c r="BD1754" s="7"/>
      <c r="BG1754" s="7"/>
      <c r="BH1754" s="7"/>
      <c r="BI1754" s="7"/>
      <c r="BJ1754" s="7"/>
      <c r="BK1754" s="7"/>
      <c r="BL1754" s="7"/>
      <c r="BM1754" s="7"/>
      <c r="BP1754" s="7"/>
      <c r="BQ1754" s="7"/>
      <c r="BR1754" s="7"/>
      <c r="BS1754" s="7"/>
      <c r="BT1754" s="7"/>
      <c r="BU1754" s="7"/>
      <c r="BV1754" s="7"/>
      <c r="BW1754" s="7"/>
    </row>
    <row r="1755" spans="5:75" x14ac:dyDescent="0.2"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AL1755" s="7"/>
      <c r="AQ1755" s="7"/>
      <c r="AR1755" s="7"/>
      <c r="AS1755" s="7"/>
      <c r="AT1755" s="7"/>
      <c r="AU1755" s="7"/>
      <c r="AV1755" s="7"/>
      <c r="AX1755" s="7"/>
      <c r="AY1755" s="7"/>
      <c r="AZ1755" s="7"/>
      <c r="BA1755" s="7"/>
      <c r="BB1755" s="7"/>
      <c r="BC1755" s="7"/>
      <c r="BD1755" s="7"/>
      <c r="BG1755" s="7"/>
      <c r="BH1755" s="7"/>
      <c r="BI1755" s="7"/>
      <c r="BJ1755" s="7"/>
      <c r="BK1755" s="7"/>
      <c r="BL1755" s="7"/>
      <c r="BM1755" s="7"/>
      <c r="BP1755" s="7"/>
      <c r="BQ1755" s="7"/>
      <c r="BR1755" s="7"/>
      <c r="BS1755" s="7"/>
      <c r="BT1755" s="7"/>
      <c r="BU1755" s="7"/>
      <c r="BV1755" s="7"/>
      <c r="BW1755" s="7"/>
    </row>
    <row r="1756" spans="5:75" x14ac:dyDescent="0.2"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AL1756" s="7"/>
      <c r="AQ1756" s="7"/>
      <c r="AR1756" s="7"/>
      <c r="AS1756" s="7"/>
      <c r="AT1756" s="7"/>
      <c r="AU1756" s="7"/>
      <c r="AV1756" s="7"/>
      <c r="AX1756" s="7"/>
      <c r="AY1756" s="7"/>
      <c r="AZ1756" s="7"/>
      <c r="BA1756" s="7"/>
      <c r="BB1756" s="7"/>
      <c r="BC1756" s="7"/>
      <c r="BD1756" s="7"/>
      <c r="BG1756" s="7"/>
      <c r="BH1756" s="7"/>
      <c r="BI1756" s="7"/>
      <c r="BJ1756" s="7"/>
      <c r="BK1756" s="7"/>
      <c r="BL1756" s="7"/>
      <c r="BM1756" s="7"/>
      <c r="BP1756" s="7"/>
      <c r="BQ1756" s="7"/>
      <c r="BR1756" s="7"/>
      <c r="BS1756" s="7"/>
      <c r="BT1756" s="7"/>
      <c r="BU1756" s="7"/>
      <c r="BV1756" s="7"/>
      <c r="BW1756" s="7"/>
    </row>
    <row r="1757" spans="5:75" x14ac:dyDescent="0.2"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AL1757" s="7"/>
      <c r="AQ1757" s="7"/>
      <c r="AR1757" s="7"/>
      <c r="AS1757" s="7"/>
      <c r="AT1757" s="7"/>
      <c r="AU1757" s="7"/>
      <c r="AV1757" s="7"/>
      <c r="AX1757" s="7"/>
      <c r="AY1757" s="7"/>
      <c r="AZ1757" s="7"/>
      <c r="BA1757" s="7"/>
      <c r="BB1757" s="7"/>
      <c r="BC1757" s="7"/>
      <c r="BD1757" s="7"/>
      <c r="BG1757" s="7"/>
      <c r="BH1757" s="7"/>
      <c r="BI1757" s="7"/>
      <c r="BJ1757" s="7"/>
      <c r="BK1757" s="7"/>
      <c r="BL1757" s="7"/>
      <c r="BM1757" s="7"/>
      <c r="BP1757" s="7"/>
      <c r="BQ1757" s="7"/>
      <c r="BR1757" s="7"/>
      <c r="BS1757" s="7"/>
      <c r="BT1757" s="7"/>
      <c r="BU1757" s="7"/>
      <c r="BV1757" s="7"/>
      <c r="BW1757" s="7"/>
    </row>
    <row r="1758" spans="5:75" x14ac:dyDescent="0.2"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AL1758" s="7"/>
      <c r="AQ1758" s="7"/>
      <c r="AR1758" s="7"/>
      <c r="AS1758" s="7"/>
      <c r="AT1758" s="7"/>
      <c r="AU1758" s="7"/>
      <c r="AV1758" s="7"/>
      <c r="AX1758" s="7"/>
      <c r="AY1758" s="7"/>
      <c r="AZ1758" s="7"/>
      <c r="BA1758" s="7"/>
      <c r="BB1758" s="7"/>
      <c r="BC1758" s="7"/>
      <c r="BD1758" s="7"/>
      <c r="BG1758" s="7"/>
      <c r="BH1758" s="7"/>
      <c r="BI1758" s="7"/>
      <c r="BJ1758" s="7"/>
      <c r="BK1758" s="7"/>
      <c r="BL1758" s="7"/>
      <c r="BM1758" s="7"/>
      <c r="BP1758" s="7"/>
      <c r="BQ1758" s="7"/>
      <c r="BR1758" s="7"/>
      <c r="BS1758" s="7"/>
      <c r="BT1758" s="7"/>
      <c r="BU1758" s="7"/>
      <c r="BV1758" s="7"/>
      <c r="BW1758" s="7"/>
    </row>
    <row r="1759" spans="5:75" x14ac:dyDescent="0.2"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AL1759" s="7"/>
      <c r="AQ1759" s="7"/>
      <c r="AR1759" s="7"/>
      <c r="AS1759" s="7"/>
      <c r="AT1759" s="7"/>
      <c r="AU1759" s="7"/>
      <c r="AV1759" s="7"/>
      <c r="AX1759" s="7"/>
      <c r="AY1759" s="7"/>
      <c r="AZ1759" s="7"/>
      <c r="BA1759" s="7"/>
      <c r="BB1759" s="7"/>
      <c r="BC1759" s="7"/>
      <c r="BD1759" s="7"/>
      <c r="BG1759" s="7"/>
      <c r="BH1759" s="7"/>
      <c r="BI1759" s="7"/>
      <c r="BJ1759" s="7"/>
      <c r="BK1759" s="7"/>
      <c r="BL1759" s="7"/>
      <c r="BM1759" s="7"/>
      <c r="BP1759" s="7"/>
      <c r="BQ1759" s="7"/>
      <c r="BR1759" s="7"/>
      <c r="BS1759" s="7"/>
      <c r="BT1759" s="7"/>
      <c r="BU1759" s="7"/>
      <c r="BV1759" s="7"/>
      <c r="BW1759" s="7"/>
    </row>
    <row r="1760" spans="5:75" x14ac:dyDescent="0.2"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AL1760" s="7"/>
      <c r="AQ1760" s="7"/>
      <c r="AR1760" s="7"/>
      <c r="AS1760" s="7"/>
      <c r="AT1760" s="7"/>
      <c r="AU1760" s="7"/>
      <c r="AV1760" s="7"/>
      <c r="AX1760" s="7"/>
      <c r="AY1760" s="7"/>
      <c r="AZ1760" s="7"/>
      <c r="BA1760" s="7"/>
      <c r="BB1760" s="7"/>
      <c r="BC1760" s="7"/>
      <c r="BD1760" s="7"/>
      <c r="BG1760" s="7"/>
      <c r="BH1760" s="7"/>
      <c r="BI1760" s="7"/>
      <c r="BJ1760" s="7"/>
      <c r="BK1760" s="7"/>
      <c r="BL1760" s="7"/>
      <c r="BM1760" s="7"/>
      <c r="BP1760" s="7"/>
      <c r="BQ1760" s="7"/>
      <c r="BR1760" s="7"/>
      <c r="BS1760" s="7"/>
      <c r="BT1760" s="7"/>
      <c r="BU1760" s="7"/>
      <c r="BV1760" s="7"/>
      <c r="BW1760" s="7"/>
    </row>
    <row r="1761" spans="5:75" x14ac:dyDescent="0.2"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AL1761" s="7"/>
      <c r="AQ1761" s="7"/>
      <c r="AR1761" s="7"/>
      <c r="AS1761" s="7"/>
      <c r="AT1761" s="7"/>
      <c r="AU1761" s="7"/>
      <c r="AV1761" s="7"/>
      <c r="AX1761" s="7"/>
      <c r="AY1761" s="7"/>
      <c r="AZ1761" s="7"/>
      <c r="BA1761" s="7"/>
      <c r="BB1761" s="7"/>
      <c r="BC1761" s="7"/>
      <c r="BD1761" s="7"/>
      <c r="BG1761" s="7"/>
      <c r="BH1761" s="7"/>
      <c r="BI1761" s="7"/>
      <c r="BJ1761" s="7"/>
      <c r="BK1761" s="7"/>
      <c r="BL1761" s="7"/>
      <c r="BM1761" s="7"/>
      <c r="BP1761" s="7"/>
      <c r="BQ1761" s="7"/>
      <c r="BR1761" s="7"/>
      <c r="BS1761" s="7"/>
      <c r="BT1761" s="7"/>
      <c r="BU1761" s="7"/>
      <c r="BV1761" s="7"/>
      <c r="BW1761" s="7"/>
    </row>
    <row r="1762" spans="5:75" x14ac:dyDescent="0.2"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AL1762" s="7"/>
      <c r="AQ1762" s="7"/>
      <c r="AR1762" s="7"/>
      <c r="AS1762" s="7"/>
      <c r="AT1762" s="7"/>
      <c r="AU1762" s="7"/>
      <c r="AV1762" s="7"/>
      <c r="AX1762" s="7"/>
      <c r="AY1762" s="7"/>
      <c r="AZ1762" s="7"/>
      <c r="BA1762" s="7"/>
      <c r="BB1762" s="7"/>
      <c r="BC1762" s="7"/>
      <c r="BD1762" s="7"/>
      <c r="BG1762" s="7"/>
      <c r="BH1762" s="7"/>
      <c r="BI1762" s="7"/>
      <c r="BJ1762" s="7"/>
      <c r="BK1762" s="7"/>
      <c r="BL1762" s="7"/>
      <c r="BM1762" s="7"/>
      <c r="BP1762" s="7"/>
      <c r="BQ1762" s="7"/>
      <c r="BR1762" s="7"/>
      <c r="BS1762" s="7"/>
      <c r="BT1762" s="7"/>
      <c r="BU1762" s="7"/>
      <c r="BV1762" s="7"/>
      <c r="BW1762" s="7"/>
    </row>
    <row r="1763" spans="5:75" x14ac:dyDescent="0.2"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AL1763" s="7"/>
      <c r="AQ1763" s="7"/>
      <c r="AR1763" s="7"/>
      <c r="AS1763" s="7"/>
      <c r="AT1763" s="7"/>
      <c r="AU1763" s="7"/>
      <c r="AV1763" s="7"/>
      <c r="AX1763" s="7"/>
      <c r="AY1763" s="7"/>
      <c r="AZ1763" s="7"/>
      <c r="BA1763" s="7"/>
      <c r="BB1763" s="7"/>
      <c r="BC1763" s="7"/>
      <c r="BD1763" s="7"/>
      <c r="BG1763" s="7"/>
      <c r="BH1763" s="7"/>
      <c r="BI1763" s="7"/>
      <c r="BJ1763" s="7"/>
      <c r="BK1763" s="7"/>
      <c r="BL1763" s="7"/>
      <c r="BM1763" s="7"/>
      <c r="BP1763" s="7"/>
      <c r="BQ1763" s="7"/>
      <c r="BR1763" s="7"/>
      <c r="BS1763" s="7"/>
      <c r="BT1763" s="7"/>
      <c r="BU1763" s="7"/>
      <c r="BV1763" s="7"/>
      <c r="BW1763" s="7"/>
    </row>
    <row r="1764" spans="5:75" x14ac:dyDescent="0.2"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AL1764" s="7"/>
      <c r="AQ1764" s="7"/>
      <c r="AR1764" s="7"/>
      <c r="AS1764" s="7"/>
      <c r="AT1764" s="7"/>
      <c r="AU1764" s="7"/>
      <c r="AV1764" s="7"/>
      <c r="AX1764" s="7"/>
      <c r="AY1764" s="7"/>
      <c r="AZ1764" s="7"/>
      <c r="BA1764" s="7"/>
      <c r="BB1764" s="7"/>
      <c r="BC1764" s="7"/>
      <c r="BD1764" s="7"/>
      <c r="BG1764" s="7"/>
      <c r="BH1764" s="7"/>
      <c r="BI1764" s="7"/>
      <c r="BJ1764" s="7"/>
      <c r="BK1764" s="7"/>
      <c r="BL1764" s="7"/>
      <c r="BM1764" s="7"/>
      <c r="BP1764" s="7"/>
      <c r="BQ1764" s="7"/>
      <c r="BR1764" s="7"/>
      <c r="BS1764" s="7"/>
      <c r="BT1764" s="7"/>
      <c r="BU1764" s="7"/>
      <c r="BV1764" s="7"/>
      <c r="BW1764" s="7"/>
    </row>
    <row r="1765" spans="5:75" x14ac:dyDescent="0.2"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AL1765" s="7"/>
      <c r="AQ1765" s="7"/>
      <c r="AR1765" s="7"/>
      <c r="AS1765" s="7"/>
      <c r="AT1765" s="7"/>
      <c r="AU1765" s="7"/>
      <c r="AV1765" s="7"/>
      <c r="AX1765" s="7"/>
      <c r="AY1765" s="7"/>
      <c r="AZ1765" s="7"/>
      <c r="BA1765" s="7"/>
      <c r="BB1765" s="7"/>
      <c r="BC1765" s="7"/>
      <c r="BD1765" s="7"/>
      <c r="BG1765" s="7"/>
      <c r="BH1765" s="7"/>
      <c r="BI1765" s="7"/>
      <c r="BJ1765" s="7"/>
      <c r="BK1765" s="7"/>
      <c r="BL1765" s="7"/>
      <c r="BM1765" s="7"/>
      <c r="BP1765" s="7"/>
      <c r="BQ1765" s="7"/>
      <c r="BR1765" s="7"/>
      <c r="BS1765" s="7"/>
      <c r="BT1765" s="7"/>
      <c r="BU1765" s="7"/>
      <c r="BV1765" s="7"/>
      <c r="BW1765" s="7"/>
    </row>
    <row r="1766" spans="5:75" x14ac:dyDescent="0.2"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AL1766" s="7"/>
      <c r="AQ1766" s="7"/>
      <c r="AR1766" s="7"/>
      <c r="AS1766" s="7"/>
      <c r="AT1766" s="7"/>
      <c r="AU1766" s="7"/>
      <c r="AV1766" s="7"/>
      <c r="AX1766" s="7"/>
      <c r="AY1766" s="7"/>
      <c r="AZ1766" s="7"/>
      <c r="BA1766" s="7"/>
      <c r="BB1766" s="7"/>
      <c r="BC1766" s="7"/>
      <c r="BD1766" s="7"/>
      <c r="BG1766" s="7"/>
      <c r="BH1766" s="7"/>
      <c r="BI1766" s="7"/>
      <c r="BJ1766" s="7"/>
      <c r="BK1766" s="7"/>
      <c r="BL1766" s="7"/>
      <c r="BM1766" s="7"/>
      <c r="BP1766" s="7"/>
      <c r="BQ1766" s="7"/>
      <c r="BR1766" s="7"/>
      <c r="BS1766" s="7"/>
      <c r="BT1766" s="7"/>
      <c r="BU1766" s="7"/>
      <c r="BV1766" s="7"/>
      <c r="BW1766" s="7"/>
    </row>
    <row r="1767" spans="5:75" x14ac:dyDescent="0.2"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AL1767" s="7"/>
      <c r="AQ1767" s="7"/>
      <c r="AR1767" s="7"/>
      <c r="AS1767" s="7"/>
      <c r="AT1767" s="7"/>
      <c r="AU1767" s="7"/>
      <c r="AV1767" s="7"/>
      <c r="AX1767" s="7"/>
      <c r="AY1767" s="7"/>
      <c r="AZ1767" s="7"/>
      <c r="BA1767" s="7"/>
      <c r="BB1767" s="7"/>
      <c r="BC1767" s="7"/>
      <c r="BD1767" s="7"/>
      <c r="BG1767" s="7"/>
      <c r="BH1767" s="7"/>
      <c r="BI1767" s="7"/>
      <c r="BJ1767" s="7"/>
      <c r="BK1767" s="7"/>
      <c r="BL1767" s="7"/>
      <c r="BM1767" s="7"/>
      <c r="BP1767" s="7"/>
      <c r="BQ1767" s="7"/>
      <c r="BR1767" s="7"/>
      <c r="BS1767" s="7"/>
      <c r="BT1767" s="7"/>
      <c r="BU1767" s="7"/>
      <c r="BV1767" s="7"/>
      <c r="BW1767" s="7"/>
    </row>
    <row r="1768" spans="5:75" x14ac:dyDescent="0.2"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AL1768" s="7"/>
      <c r="AQ1768" s="7"/>
      <c r="AR1768" s="7"/>
      <c r="AS1768" s="7"/>
      <c r="AT1768" s="7"/>
      <c r="AU1768" s="7"/>
      <c r="AV1768" s="7"/>
      <c r="AX1768" s="7"/>
      <c r="AY1768" s="7"/>
      <c r="AZ1768" s="7"/>
      <c r="BA1768" s="7"/>
      <c r="BB1768" s="7"/>
      <c r="BC1768" s="7"/>
      <c r="BD1768" s="7"/>
      <c r="BG1768" s="7"/>
      <c r="BH1768" s="7"/>
      <c r="BI1768" s="7"/>
      <c r="BJ1768" s="7"/>
      <c r="BK1768" s="7"/>
      <c r="BL1768" s="7"/>
      <c r="BM1768" s="7"/>
      <c r="BP1768" s="7"/>
      <c r="BQ1768" s="7"/>
      <c r="BR1768" s="7"/>
      <c r="BS1768" s="7"/>
      <c r="BT1768" s="7"/>
      <c r="BU1768" s="7"/>
      <c r="BV1768" s="7"/>
      <c r="BW1768" s="7"/>
    </row>
    <row r="1769" spans="5:75" x14ac:dyDescent="0.2"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AL1769" s="7"/>
      <c r="AQ1769" s="7"/>
      <c r="AR1769" s="7"/>
      <c r="AS1769" s="7"/>
      <c r="AT1769" s="7"/>
      <c r="AU1769" s="7"/>
      <c r="AV1769" s="7"/>
      <c r="AX1769" s="7"/>
      <c r="AY1769" s="7"/>
      <c r="AZ1769" s="7"/>
      <c r="BA1769" s="7"/>
      <c r="BB1769" s="7"/>
      <c r="BC1769" s="7"/>
      <c r="BD1769" s="7"/>
      <c r="BG1769" s="7"/>
      <c r="BH1769" s="7"/>
      <c r="BI1769" s="7"/>
      <c r="BJ1769" s="7"/>
      <c r="BK1769" s="7"/>
      <c r="BL1769" s="7"/>
      <c r="BM1769" s="7"/>
      <c r="BP1769" s="7"/>
      <c r="BQ1769" s="7"/>
      <c r="BR1769" s="7"/>
      <c r="BS1769" s="7"/>
      <c r="BT1769" s="7"/>
      <c r="BU1769" s="7"/>
      <c r="BV1769" s="7"/>
      <c r="BW1769" s="7"/>
    </row>
    <row r="1770" spans="5:75" x14ac:dyDescent="0.2"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AL1770" s="7"/>
      <c r="AQ1770" s="7"/>
      <c r="AR1770" s="7"/>
      <c r="AS1770" s="7"/>
      <c r="AT1770" s="7"/>
      <c r="AU1770" s="7"/>
      <c r="AV1770" s="7"/>
      <c r="AX1770" s="7"/>
      <c r="AY1770" s="7"/>
      <c r="AZ1770" s="7"/>
      <c r="BA1770" s="7"/>
      <c r="BB1770" s="7"/>
      <c r="BC1770" s="7"/>
      <c r="BD1770" s="7"/>
      <c r="BG1770" s="7"/>
      <c r="BH1770" s="7"/>
      <c r="BI1770" s="7"/>
      <c r="BJ1770" s="7"/>
      <c r="BK1770" s="7"/>
      <c r="BL1770" s="7"/>
      <c r="BM1770" s="7"/>
      <c r="BP1770" s="7"/>
      <c r="BQ1770" s="7"/>
      <c r="BR1770" s="7"/>
      <c r="BS1770" s="7"/>
      <c r="BT1770" s="7"/>
      <c r="BU1770" s="7"/>
      <c r="BV1770" s="7"/>
      <c r="BW1770" s="7"/>
    </row>
    <row r="1771" spans="5:75" x14ac:dyDescent="0.2"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AL1771" s="7"/>
      <c r="AQ1771" s="7"/>
      <c r="AR1771" s="7"/>
      <c r="AS1771" s="7"/>
      <c r="AT1771" s="7"/>
      <c r="AU1771" s="7"/>
      <c r="AV1771" s="7"/>
      <c r="AX1771" s="7"/>
      <c r="AY1771" s="7"/>
      <c r="AZ1771" s="7"/>
      <c r="BA1771" s="7"/>
      <c r="BB1771" s="7"/>
      <c r="BC1771" s="7"/>
      <c r="BD1771" s="7"/>
      <c r="BG1771" s="7"/>
      <c r="BH1771" s="7"/>
      <c r="BI1771" s="7"/>
      <c r="BJ1771" s="7"/>
      <c r="BK1771" s="7"/>
      <c r="BL1771" s="7"/>
      <c r="BM1771" s="7"/>
      <c r="BP1771" s="7"/>
      <c r="BQ1771" s="7"/>
      <c r="BR1771" s="7"/>
      <c r="BS1771" s="7"/>
      <c r="BT1771" s="7"/>
      <c r="BU1771" s="7"/>
      <c r="BV1771" s="7"/>
      <c r="BW1771" s="7"/>
    </row>
    <row r="1772" spans="5:75" x14ac:dyDescent="0.2"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AL1772" s="7"/>
      <c r="AQ1772" s="7"/>
      <c r="AR1772" s="7"/>
      <c r="AS1772" s="7"/>
      <c r="AT1772" s="7"/>
      <c r="AU1772" s="7"/>
      <c r="AV1772" s="7"/>
      <c r="AX1772" s="7"/>
      <c r="AY1772" s="7"/>
      <c r="AZ1772" s="7"/>
      <c r="BA1772" s="7"/>
      <c r="BB1772" s="7"/>
      <c r="BC1772" s="7"/>
      <c r="BD1772" s="7"/>
      <c r="BG1772" s="7"/>
      <c r="BH1772" s="7"/>
      <c r="BI1772" s="7"/>
      <c r="BJ1772" s="7"/>
      <c r="BK1772" s="7"/>
      <c r="BL1772" s="7"/>
      <c r="BM1772" s="7"/>
      <c r="BP1772" s="7"/>
      <c r="BQ1772" s="7"/>
      <c r="BR1772" s="7"/>
      <c r="BS1772" s="7"/>
      <c r="BT1772" s="7"/>
      <c r="BU1772" s="7"/>
      <c r="BV1772" s="7"/>
      <c r="BW1772" s="7"/>
    </row>
    <row r="1773" spans="5:75" x14ac:dyDescent="0.2"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AL1773" s="7"/>
      <c r="AQ1773" s="7"/>
      <c r="AR1773" s="7"/>
      <c r="AS1773" s="7"/>
      <c r="AT1773" s="7"/>
      <c r="AU1773" s="7"/>
      <c r="AV1773" s="7"/>
      <c r="AX1773" s="7"/>
      <c r="AY1773" s="7"/>
      <c r="AZ1773" s="7"/>
      <c r="BA1773" s="7"/>
      <c r="BB1773" s="7"/>
      <c r="BC1773" s="7"/>
      <c r="BD1773" s="7"/>
      <c r="BG1773" s="7"/>
      <c r="BH1773" s="7"/>
      <c r="BI1773" s="7"/>
      <c r="BJ1773" s="7"/>
      <c r="BK1773" s="7"/>
      <c r="BL1773" s="7"/>
      <c r="BM1773" s="7"/>
      <c r="BP1773" s="7"/>
      <c r="BQ1773" s="7"/>
      <c r="BR1773" s="7"/>
      <c r="BS1773" s="7"/>
      <c r="BT1773" s="7"/>
      <c r="BU1773" s="7"/>
      <c r="BV1773" s="7"/>
      <c r="BW1773" s="7"/>
    </row>
    <row r="1774" spans="5:75" x14ac:dyDescent="0.2"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AL1774" s="7"/>
      <c r="AQ1774" s="7"/>
      <c r="AR1774" s="7"/>
      <c r="AS1774" s="7"/>
      <c r="AT1774" s="7"/>
      <c r="AU1774" s="7"/>
      <c r="AV1774" s="7"/>
      <c r="AX1774" s="7"/>
      <c r="AY1774" s="7"/>
      <c r="AZ1774" s="7"/>
      <c r="BA1774" s="7"/>
      <c r="BB1774" s="7"/>
      <c r="BC1774" s="7"/>
      <c r="BD1774" s="7"/>
      <c r="BG1774" s="7"/>
      <c r="BH1774" s="7"/>
      <c r="BI1774" s="7"/>
      <c r="BJ1774" s="7"/>
      <c r="BK1774" s="7"/>
      <c r="BL1774" s="7"/>
      <c r="BM1774" s="7"/>
      <c r="BP1774" s="7"/>
      <c r="BQ1774" s="7"/>
      <c r="BR1774" s="7"/>
      <c r="BS1774" s="7"/>
      <c r="BT1774" s="7"/>
      <c r="BU1774" s="7"/>
      <c r="BV1774" s="7"/>
      <c r="BW1774" s="7"/>
    </row>
    <row r="1775" spans="5:75" x14ac:dyDescent="0.2"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AL1775" s="7"/>
      <c r="AQ1775" s="7"/>
      <c r="AR1775" s="7"/>
      <c r="AS1775" s="7"/>
      <c r="AT1775" s="7"/>
      <c r="AU1775" s="7"/>
      <c r="AV1775" s="7"/>
      <c r="AX1775" s="7"/>
      <c r="AY1775" s="7"/>
      <c r="AZ1775" s="7"/>
      <c r="BA1775" s="7"/>
      <c r="BB1775" s="7"/>
      <c r="BC1775" s="7"/>
      <c r="BD1775" s="7"/>
      <c r="BG1775" s="7"/>
      <c r="BH1775" s="7"/>
      <c r="BI1775" s="7"/>
      <c r="BJ1775" s="7"/>
      <c r="BK1775" s="7"/>
      <c r="BL1775" s="7"/>
      <c r="BM1775" s="7"/>
      <c r="BP1775" s="7"/>
      <c r="BQ1775" s="7"/>
      <c r="BR1775" s="7"/>
      <c r="BS1775" s="7"/>
      <c r="BT1775" s="7"/>
      <c r="BU1775" s="7"/>
      <c r="BV1775" s="7"/>
      <c r="BW1775" s="7"/>
    </row>
    <row r="1776" spans="5:75" x14ac:dyDescent="0.2"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AL1776" s="7"/>
      <c r="AQ1776" s="7"/>
      <c r="AR1776" s="7"/>
      <c r="AS1776" s="7"/>
      <c r="AT1776" s="7"/>
      <c r="AU1776" s="7"/>
      <c r="AV1776" s="7"/>
      <c r="AX1776" s="7"/>
      <c r="AY1776" s="7"/>
      <c r="AZ1776" s="7"/>
      <c r="BA1776" s="7"/>
      <c r="BB1776" s="7"/>
      <c r="BC1776" s="7"/>
      <c r="BD1776" s="7"/>
      <c r="BG1776" s="7"/>
      <c r="BH1776" s="7"/>
      <c r="BI1776" s="7"/>
      <c r="BJ1776" s="7"/>
      <c r="BK1776" s="7"/>
      <c r="BL1776" s="7"/>
      <c r="BM1776" s="7"/>
      <c r="BP1776" s="7"/>
      <c r="BQ1776" s="7"/>
      <c r="BR1776" s="7"/>
      <c r="BS1776" s="7"/>
      <c r="BT1776" s="7"/>
      <c r="BU1776" s="7"/>
      <c r="BV1776" s="7"/>
      <c r="BW1776" s="7"/>
    </row>
    <row r="1777" spans="5:75" x14ac:dyDescent="0.2"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AL1777" s="7"/>
      <c r="AQ1777" s="7"/>
      <c r="AR1777" s="7"/>
      <c r="AS1777" s="7"/>
      <c r="AT1777" s="7"/>
      <c r="AU1777" s="7"/>
      <c r="AV1777" s="7"/>
      <c r="AX1777" s="7"/>
      <c r="AY1777" s="7"/>
      <c r="AZ1777" s="7"/>
      <c r="BA1777" s="7"/>
      <c r="BB1777" s="7"/>
      <c r="BC1777" s="7"/>
      <c r="BD1777" s="7"/>
      <c r="BG1777" s="7"/>
      <c r="BH1777" s="7"/>
      <c r="BI1777" s="7"/>
      <c r="BJ1777" s="7"/>
      <c r="BK1777" s="7"/>
      <c r="BL1777" s="7"/>
      <c r="BM1777" s="7"/>
      <c r="BP1777" s="7"/>
      <c r="BQ1777" s="7"/>
      <c r="BR1777" s="7"/>
      <c r="BS1777" s="7"/>
      <c r="BT1777" s="7"/>
      <c r="BU1777" s="7"/>
      <c r="BV1777" s="7"/>
      <c r="BW1777" s="7"/>
    </row>
    <row r="1778" spans="5:75" x14ac:dyDescent="0.2"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AL1778" s="7"/>
      <c r="AQ1778" s="7"/>
      <c r="AR1778" s="7"/>
      <c r="AS1778" s="7"/>
      <c r="AT1778" s="7"/>
      <c r="AU1778" s="7"/>
      <c r="AV1778" s="7"/>
      <c r="AX1778" s="7"/>
      <c r="AY1778" s="7"/>
      <c r="AZ1778" s="7"/>
      <c r="BA1778" s="7"/>
      <c r="BB1778" s="7"/>
      <c r="BC1778" s="7"/>
      <c r="BD1778" s="7"/>
      <c r="BG1778" s="7"/>
      <c r="BH1778" s="7"/>
      <c r="BI1778" s="7"/>
      <c r="BJ1778" s="7"/>
      <c r="BK1778" s="7"/>
      <c r="BL1778" s="7"/>
      <c r="BM1778" s="7"/>
      <c r="BP1778" s="7"/>
      <c r="BQ1778" s="7"/>
      <c r="BR1778" s="7"/>
      <c r="BS1778" s="7"/>
      <c r="BT1778" s="7"/>
      <c r="BU1778" s="7"/>
      <c r="BV1778" s="7"/>
      <c r="BW1778" s="7"/>
    </row>
    <row r="1779" spans="5:75" x14ac:dyDescent="0.2"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AL1779" s="7"/>
      <c r="AQ1779" s="7"/>
      <c r="AR1779" s="7"/>
      <c r="AS1779" s="7"/>
      <c r="AT1779" s="7"/>
      <c r="AU1779" s="7"/>
      <c r="AV1779" s="7"/>
      <c r="AX1779" s="7"/>
      <c r="AY1779" s="7"/>
      <c r="AZ1779" s="7"/>
      <c r="BA1779" s="7"/>
      <c r="BB1779" s="7"/>
      <c r="BC1779" s="7"/>
      <c r="BD1779" s="7"/>
      <c r="BG1779" s="7"/>
      <c r="BH1779" s="7"/>
      <c r="BI1779" s="7"/>
      <c r="BJ1779" s="7"/>
      <c r="BK1779" s="7"/>
      <c r="BL1779" s="7"/>
      <c r="BM1779" s="7"/>
      <c r="BP1779" s="7"/>
      <c r="BQ1779" s="7"/>
      <c r="BR1779" s="7"/>
      <c r="BS1779" s="7"/>
      <c r="BT1779" s="7"/>
      <c r="BU1779" s="7"/>
      <c r="BV1779" s="7"/>
      <c r="BW1779" s="7"/>
    </row>
    <row r="1780" spans="5:75" x14ac:dyDescent="0.2"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AL1780" s="7"/>
      <c r="AQ1780" s="7"/>
      <c r="AR1780" s="7"/>
      <c r="AS1780" s="7"/>
      <c r="AT1780" s="7"/>
      <c r="AU1780" s="7"/>
      <c r="AV1780" s="7"/>
      <c r="AX1780" s="7"/>
      <c r="AY1780" s="7"/>
      <c r="AZ1780" s="7"/>
      <c r="BA1780" s="7"/>
      <c r="BB1780" s="7"/>
      <c r="BC1780" s="7"/>
      <c r="BD1780" s="7"/>
      <c r="BG1780" s="7"/>
      <c r="BH1780" s="7"/>
      <c r="BI1780" s="7"/>
      <c r="BJ1780" s="7"/>
      <c r="BK1780" s="7"/>
      <c r="BL1780" s="7"/>
      <c r="BM1780" s="7"/>
      <c r="BP1780" s="7"/>
      <c r="BQ1780" s="7"/>
      <c r="BR1780" s="7"/>
      <c r="BS1780" s="7"/>
      <c r="BT1780" s="7"/>
      <c r="BU1780" s="7"/>
      <c r="BV1780" s="7"/>
      <c r="BW1780" s="7"/>
    </row>
    <row r="1781" spans="5:75" x14ac:dyDescent="0.2"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AL1781" s="7"/>
      <c r="AQ1781" s="7"/>
      <c r="AR1781" s="7"/>
      <c r="AS1781" s="7"/>
      <c r="AT1781" s="7"/>
      <c r="AU1781" s="7"/>
      <c r="AV1781" s="7"/>
      <c r="AX1781" s="7"/>
      <c r="AY1781" s="7"/>
      <c r="AZ1781" s="7"/>
      <c r="BA1781" s="7"/>
      <c r="BB1781" s="7"/>
      <c r="BC1781" s="7"/>
      <c r="BD1781" s="7"/>
      <c r="BG1781" s="7"/>
      <c r="BH1781" s="7"/>
      <c r="BI1781" s="7"/>
      <c r="BJ1781" s="7"/>
      <c r="BK1781" s="7"/>
      <c r="BL1781" s="7"/>
      <c r="BM1781" s="7"/>
      <c r="BP1781" s="7"/>
      <c r="BQ1781" s="7"/>
      <c r="BR1781" s="7"/>
      <c r="BS1781" s="7"/>
      <c r="BT1781" s="7"/>
      <c r="BU1781" s="7"/>
      <c r="BV1781" s="7"/>
      <c r="BW1781" s="7"/>
    </row>
    <row r="1782" spans="5:75" x14ac:dyDescent="0.2"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AL1782" s="7"/>
      <c r="AQ1782" s="7"/>
      <c r="AR1782" s="7"/>
      <c r="AS1782" s="7"/>
      <c r="AT1782" s="7"/>
      <c r="AU1782" s="7"/>
      <c r="AV1782" s="7"/>
      <c r="AX1782" s="7"/>
      <c r="AY1782" s="7"/>
      <c r="AZ1782" s="7"/>
      <c r="BA1782" s="7"/>
      <c r="BB1782" s="7"/>
      <c r="BC1782" s="7"/>
      <c r="BD1782" s="7"/>
      <c r="BG1782" s="7"/>
      <c r="BH1782" s="7"/>
      <c r="BI1782" s="7"/>
      <c r="BJ1782" s="7"/>
      <c r="BK1782" s="7"/>
      <c r="BL1782" s="7"/>
      <c r="BM1782" s="7"/>
      <c r="BP1782" s="7"/>
      <c r="BQ1782" s="7"/>
      <c r="BR1782" s="7"/>
      <c r="BS1782" s="7"/>
      <c r="BT1782" s="7"/>
      <c r="BU1782" s="7"/>
      <c r="BV1782" s="7"/>
      <c r="BW1782" s="7"/>
    </row>
    <row r="1783" spans="5:75" x14ac:dyDescent="0.2"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AL1783" s="7"/>
      <c r="AQ1783" s="7"/>
      <c r="AR1783" s="7"/>
      <c r="AS1783" s="7"/>
      <c r="AT1783" s="7"/>
      <c r="AU1783" s="7"/>
      <c r="AV1783" s="7"/>
      <c r="AX1783" s="7"/>
      <c r="AY1783" s="7"/>
      <c r="AZ1783" s="7"/>
      <c r="BA1783" s="7"/>
      <c r="BB1783" s="7"/>
      <c r="BC1783" s="7"/>
      <c r="BD1783" s="7"/>
      <c r="BG1783" s="7"/>
      <c r="BH1783" s="7"/>
      <c r="BI1783" s="7"/>
      <c r="BJ1783" s="7"/>
      <c r="BK1783" s="7"/>
      <c r="BL1783" s="7"/>
      <c r="BM1783" s="7"/>
      <c r="BP1783" s="7"/>
      <c r="BQ1783" s="7"/>
      <c r="BR1783" s="7"/>
      <c r="BS1783" s="7"/>
      <c r="BT1783" s="7"/>
      <c r="BU1783" s="7"/>
      <c r="BV1783" s="7"/>
      <c r="BW1783" s="7"/>
    </row>
    <row r="1784" spans="5:75" x14ac:dyDescent="0.2"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AL1784" s="7"/>
      <c r="AQ1784" s="7"/>
      <c r="AR1784" s="7"/>
      <c r="AS1784" s="7"/>
      <c r="AT1784" s="7"/>
      <c r="AU1784" s="7"/>
      <c r="AV1784" s="7"/>
      <c r="AX1784" s="7"/>
      <c r="AY1784" s="7"/>
      <c r="AZ1784" s="7"/>
      <c r="BA1784" s="7"/>
      <c r="BB1784" s="7"/>
      <c r="BC1784" s="7"/>
      <c r="BD1784" s="7"/>
      <c r="BG1784" s="7"/>
      <c r="BH1784" s="7"/>
      <c r="BI1784" s="7"/>
      <c r="BJ1784" s="7"/>
      <c r="BK1784" s="7"/>
      <c r="BL1784" s="7"/>
      <c r="BM1784" s="7"/>
      <c r="BP1784" s="7"/>
      <c r="BQ1784" s="7"/>
      <c r="BR1784" s="7"/>
      <c r="BS1784" s="7"/>
      <c r="BT1784" s="7"/>
      <c r="BU1784" s="7"/>
      <c r="BV1784" s="7"/>
      <c r="BW1784" s="7"/>
    </row>
    <row r="1785" spans="5:75" x14ac:dyDescent="0.2"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AL1785" s="7"/>
      <c r="AQ1785" s="7"/>
      <c r="AR1785" s="7"/>
      <c r="AS1785" s="7"/>
      <c r="AT1785" s="7"/>
      <c r="AU1785" s="7"/>
      <c r="AV1785" s="7"/>
      <c r="AX1785" s="7"/>
      <c r="AY1785" s="7"/>
      <c r="AZ1785" s="7"/>
      <c r="BA1785" s="7"/>
      <c r="BB1785" s="7"/>
      <c r="BC1785" s="7"/>
      <c r="BD1785" s="7"/>
      <c r="BG1785" s="7"/>
      <c r="BH1785" s="7"/>
      <c r="BI1785" s="7"/>
      <c r="BJ1785" s="7"/>
      <c r="BK1785" s="7"/>
      <c r="BL1785" s="7"/>
      <c r="BM1785" s="7"/>
      <c r="BP1785" s="7"/>
      <c r="BQ1785" s="7"/>
      <c r="BR1785" s="7"/>
      <c r="BS1785" s="7"/>
      <c r="BT1785" s="7"/>
      <c r="BU1785" s="7"/>
      <c r="BV1785" s="7"/>
      <c r="BW1785" s="7"/>
    </row>
    <row r="1786" spans="5:75" x14ac:dyDescent="0.2"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AL1786" s="7"/>
      <c r="AQ1786" s="7"/>
      <c r="AR1786" s="7"/>
      <c r="AS1786" s="7"/>
      <c r="AT1786" s="7"/>
      <c r="AU1786" s="7"/>
      <c r="AV1786" s="7"/>
      <c r="AX1786" s="7"/>
      <c r="AY1786" s="7"/>
      <c r="AZ1786" s="7"/>
      <c r="BA1786" s="7"/>
      <c r="BB1786" s="7"/>
      <c r="BC1786" s="7"/>
      <c r="BD1786" s="7"/>
      <c r="BG1786" s="7"/>
      <c r="BH1786" s="7"/>
      <c r="BI1786" s="7"/>
      <c r="BJ1786" s="7"/>
      <c r="BK1786" s="7"/>
      <c r="BL1786" s="7"/>
      <c r="BM1786" s="7"/>
      <c r="BP1786" s="7"/>
      <c r="BQ1786" s="7"/>
      <c r="BR1786" s="7"/>
      <c r="BS1786" s="7"/>
      <c r="BT1786" s="7"/>
      <c r="BU1786" s="7"/>
      <c r="BV1786" s="7"/>
      <c r="BW1786" s="7"/>
    </row>
    <row r="1787" spans="5:75" x14ac:dyDescent="0.2"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AL1787" s="7"/>
      <c r="AQ1787" s="7"/>
      <c r="AR1787" s="7"/>
      <c r="AS1787" s="7"/>
      <c r="AT1787" s="7"/>
      <c r="AU1787" s="7"/>
      <c r="AV1787" s="7"/>
      <c r="AX1787" s="7"/>
      <c r="AY1787" s="7"/>
      <c r="AZ1787" s="7"/>
      <c r="BA1787" s="7"/>
      <c r="BB1787" s="7"/>
      <c r="BC1787" s="7"/>
      <c r="BD1787" s="7"/>
      <c r="BG1787" s="7"/>
      <c r="BH1787" s="7"/>
      <c r="BI1787" s="7"/>
      <c r="BJ1787" s="7"/>
      <c r="BK1787" s="7"/>
      <c r="BL1787" s="7"/>
      <c r="BM1787" s="7"/>
      <c r="BP1787" s="7"/>
      <c r="BQ1787" s="7"/>
      <c r="BR1787" s="7"/>
      <c r="BS1787" s="7"/>
      <c r="BT1787" s="7"/>
      <c r="BU1787" s="7"/>
      <c r="BV1787" s="7"/>
      <c r="BW1787" s="7"/>
    </row>
    <row r="1788" spans="5:75" x14ac:dyDescent="0.2"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AL1788" s="7"/>
      <c r="AQ1788" s="7"/>
      <c r="AR1788" s="7"/>
      <c r="AS1788" s="7"/>
      <c r="AT1788" s="7"/>
      <c r="AU1788" s="7"/>
      <c r="AV1788" s="7"/>
      <c r="AX1788" s="7"/>
      <c r="AY1788" s="7"/>
      <c r="AZ1788" s="7"/>
      <c r="BA1788" s="7"/>
      <c r="BB1788" s="7"/>
      <c r="BC1788" s="7"/>
      <c r="BD1788" s="7"/>
      <c r="BG1788" s="7"/>
      <c r="BH1788" s="7"/>
      <c r="BI1788" s="7"/>
      <c r="BJ1788" s="7"/>
      <c r="BK1788" s="7"/>
      <c r="BL1788" s="7"/>
      <c r="BM1788" s="7"/>
      <c r="BP1788" s="7"/>
      <c r="BQ1788" s="7"/>
      <c r="BR1788" s="7"/>
      <c r="BS1788" s="7"/>
      <c r="BT1788" s="7"/>
      <c r="BU1788" s="7"/>
      <c r="BV1788" s="7"/>
      <c r="BW1788" s="7"/>
    </row>
    <row r="1789" spans="5:75" x14ac:dyDescent="0.2"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AL1789" s="7"/>
      <c r="AQ1789" s="7"/>
      <c r="AR1789" s="7"/>
      <c r="AS1789" s="7"/>
      <c r="AT1789" s="7"/>
      <c r="AU1789" s="7"/>
      <c r="AV1789" s="7"/>
      <c r="AX1789" s="7"/>
      <c r="AY1789" s="7"/>
      <c r="AZ1789" s="7"/>
      <c r="BA1789" s="7"/>
      <c r="BB1789" s="7"/>
      <c r="BC1789" s="7"/>
      <c r="BD1789" s="7"/>
      <c r="BG1789" s="7"/>
      <c r="BH1789" s="7"/>
      <c r="BI1789" s="7"/>
      <c r="BJ1789" s="7"/>
      <c r="BK1789" s="7"/>
      <c r="BL1789" s="7"/>
      <c r="BM1789" s="7"/>
      <c r="BP1789" s="7"/>
      <c r="BQ1789" s="7"/>
      <c r="BR1789" s="7"/>
      <c r="BS1789" s="7"/>
      <c r="BT1789" s="7"/>
      <c r="BU1789" s="7"/>
      <c r="BV1789" s="7"/>
      <c r="BW1789" s="7"/>
    </row>
    <row r="1790" spans="5:75" x14ac:dyDescent="0.2"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AL1790" s="7"/>
      <c r="AQ1790" s="7"/>
      <c r="AR1790" s="7"/>
      <c r="AS1790" s="7"/>
      <c r="AT1790" s="7"/>
      <c r="AU1790" s="7"/>
      <c r="AV1790" s="7"/>
      <c r="AX1790" s="7"/>
      <c r="AY1790" s="7"/>
      <c r="AZ1790" s="7"/>
      <c r="BA1790" s="7"/>
      <c r="BB1790" s="7"/>
      <c r="BC1790" s="7"/>
      <c r="BD1790" s="7"/>
      <c r="BG1790" s="7"/>
      <c r="BH1790" s="7"/>
      <c r="BI1790" s="7"/>
      <c r="BJ1790" s="7"/>
      <c r="BK1790" s="7"/>
      <c r="BL1790" s="7"/>
      <c r="BM1790" s="7"/>
      <c r="BP1790" s="7"/>
      <c r="BQ1790" s="7"/>
      <c r="BR1790" s="7"/>
      <c r="BS1790" s="7"/>
      <c r="BT1790" s="7"/>
      <c r="BU1790" s="7"/>
      <c r="BV1790" s="7"/>
      <c r="BW1790" s="7"/>
    </row>
    <row r="1791" spans="5:75" x14ac:dyDescent="0.2"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AL1791" s="7"/>
      <c r="AQ1791" s="7"/>
      <c r="AR1791" s="7"/>
      <c r="AS1791" s="7"/>
      <c r="AT1791" s="7"/>
      <c r="AU1791" s="7"/>
      <c r="AV1791" s="7"/>
      <c r="AX1791" s="7"/>
      <c r="AY1791" s="7"/>
      <c r="AZ1791" s="7"/>
      <c r="BA1791" s="7"/>
      <c r="BB1791" s="7"/>
      <c r="BC1791" s="7"/>
      <c r="BD1791" s="7"/>
      <c r="BG1791" s="7"/>
      <c r="BH1791" s="7"/>
      <c r="BI1791" s="7"/>
      <c r="BJ1791" s="7"/>
      <c r="BK1791" s="7"/>
      <c r="BL1791" s="7"/>
      <c r="BM1791" s="7"/>
      <c r="BP1791" s="7"/>
      <c r="BQ1791" s="7"/>
      <c r="BR1791" s="7"/>
      <c r="BS1791" s="7"/>
      <c r="BT1791" s="7"/>
      <c r="BU1791" s="7"/>
      <c r="BV1791" s="7"/>
      <c r="BW1791" s="7"/>
    </row>
    <row r="1792" spans="5:75" x14ac:dyDescent="0.2"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AL1792" s="7"/>
      <c r="AQ1792" s="7"/>
      <c r="AR1792" s="7"/>
      <c r="AS1792" s="7"/>
      <c r="AT1792" s="7"/>
      <c r="AU1792" s="7"/>
      <c r="AV1792" s="7"/>
      <c r="AX1792" s="7"/>
      <c r="AY1792" s="7"/>
      <c r="AZ1792" s="7"/>
      <c r="BA1792" s="7"/>
      <c r="BB1792" s="7"/>
      <c r="BC1792" s="7"/>
      <c r="BD1792" s="7"/>
      <c r="BG1792" s="7"/>
      <c r="BH1792" s="7"/>
      <c r="BI1792" s="7"/>
      <c r="BJ1792" s="7"/>
      <c r="BK1792" s="7"/>
      <c r="BL1792" s="7"/>
      <c r="BM1792" s="7"/>
      <c r="BP1792" s="7"/>
      <c r="BQ1792" s="7"/>
      <c r="BR1792" s="7"/>
      <c r="BS1792" s="7"/>
      <c r="BT1792" s="7"/>
      <c r="BU1792" s="7"/>
      <c r="BV1792" s="7"/>
      <c r="BW1792" s="7"/>
    </row>
    <row r="1793" spans="5:75" x14ac:dyDescent="0.2"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AL1793" s="7"/>
      <c r="AQ1793" s="7"/>
      <c r="AR1793" s="7"/>
      <c r="AS1793" s="7"/>
      <c r="AT1793" s="7"/>
      <c r="AU1793" s="7"/>
      <c r="AV1793" s="7"/>
      <c r="AX1793" s="7"/>
      <c r="AY1793" s="7"/>
      <c r="AZ1793" s="7"/>
      <c r="BA1793" s="7"/>
      <c r="BB1793" s="7"/>
      <c r="BC1793" s="7"/>
      <c r="BD1793" s="7"/>
      <c r="BG1793" s="7"/>
      <c r="BH1793" s="7"/>
      <c r="BI1793" s="7"/>
      <c r="BJ1793" s="7"/>
      <c r="BK1793" s="7"/>
      <c r="BL1793" s="7"/>
      <c r="BM1793" s="7"/>
      <c r="BP1793" s="7"/>
      <c r="BQ1793" s="7"/>
      <c r="BR1793" s="7"/>
      <c r="BS1793" s="7"/>
      <c r="BT1793" s="7"/>
      <c r="BU1793" s="7"/>
      <c r="BV1793" s="7"/>
      <c r="BW1793" s="7"/>
    </row>
    <row r="1794" spans="5:75" x14ac:dyDescent="0.2"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AL1794" s="7"/>
      <c r="AQ1794" s="7"/>
      <c r="AR1794" s="7"/>
      <c r="AS1794" s="7"/>
      <c r="AT1794" s="7"/>
      <c r="AU1794" s="7"/>
      <c r="AV1794" s="7"/>
      <c r="AX1794" s="7"/>
      <c r="AY1794" s="7"/>
      <c r="AZ1794" s="7"/>
      <c r="BA1794" s="7"/>
      <c r="BB1794" s="7"/>
      <c r="BC1794" s="7"/>
      <c r="BD1794" s="7"/>
      <c r="BG1794" s="7"/>
      <c r="BH1794" s="7"/>
      <c r="BI1794" s="7"/>
      <c r="BJ1794" s="7"/>
      <c r="BK1794" s="7"/>
      <c r="BL1794" s="7"/>
      <c r="BM1794" s="7"/>
      <c r="BP1794" s="7"/>
      <c r="BQ1794" s="7"/>
      <c r="BR1794" s="7"/>
      <c r="BS1794" s="7"/>
      <c r="BT1794" s="7"/>
      <c r="BU1794" s="7"/>
      <c r="BV1794" s="7"/>
      <c r="BW1794" s="7"/>
    </row>
    <row r="1795" spans="5:75" x14ac:dyDescent="0.2"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AL1795" s="7"/>
      <c r="AQ1795" s="7"/>
      <c r="AR1795" s="7"/>
      <c r="AS1795" s="7"/>
      <c r="AT1795" s="7"/>
      <c r="AU1795" s="7"/>
      <c r="AV1795" s="7"/>
      <c r="AX1795" s="7"/>
      <c r="AY1795" s="7"/>
      <c r="AZ1795" s="7"/>
      <c r="BA1795" s="7"/>
      <c r="BB1795" s="7"/>
      <c r="BC1795" s="7"/>
      <c r="BD1795" s="7"/>
      <c r="BG1795" s="7"/>
      <c r="BH1795" s="7"/>
      <c r="BI1795" s="7"/>
      <c r="BJ1795" s="7"/>
      <c r="BK1795" s="7"/>
      <c r="BL1795" s="7"/>
      <c r="BM1795" s="7"/>
      <c r="BP1795" s="7"/>
      <c r="BQ1795" s="7"/>
      <c r="BR1795" s="7"/>
      <c r="BS1795" s="7"/>
      <c r="BT1795" s="7"/>
      <c r="BU1795" s="7"/>
      <c r="BV1795" s="7"/>
      <c r="BW1795" s="7"/>
    </row>
    <row r="1796" spans="5:75" x14ac:dyDescent="0.2"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AL1796" s="7"/>
      <c r="AQ1796" s="7"/>
      <c r="AR1796" s="7"/>
      <c r="AS1796" s="7"/>
      <c r="AT1796" s="7"/>
      <c r="AU1796" s="7"/>
      <c r="AV1796" s="7"/>
      <c r="AX1796" s="7"/>
      <c r="AY1796" s="7"/>
      <c r="AZ1796" s="7"/>
      <c r="BA1796" s="7"/>
      <c r="BB1796" s="7"/>
      <c r="BC1796" s="7"/>
      <c r="BD1796" s="7"/>
      <c r="BG1796" s="7"/>
      <c r="BH1796" s="7"/>
      <c r="BI1796" s="7"/>
      <c r="BJ1796" s="7"/>
      <c r="BK1796" s="7"/>
      <c r="BL1796" s="7"/>
      <c r="BM1796" s="7"/>
      <c r="BP1796" s="7"/>
      <c r="BQ1796" s="7"/>
      <c r="BR1796" s="7"/>
      <c r="BS1796" s="7"/>
      <c r="BT1796" s="7"/>
      <c r="BU1796" s="7"/>
      <c r="BV1796" s="7"/>
      <c r="BW1796" s="7"/>
    </row>
    <row r="1797" spans="5:75" x14ac:dyDescent="0.2"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AL1797" s="7"/>
      <c r="AQ1797" s="7"/>
      <c r="AR1797" s="7"/>
      <c r="AS1797" s="7"/>
      <c r="AT1797" s="7"/>
      <c r="AU1797" s="7"/>
      <c r="AV1797" s="7"/>
      <c r="AX1797" s="7"/>
      <c r="AY1797" s="7"/>
      <c r="AZ1797" s="7"/>
      <c r="BA1797" s="7"/>
      <c r="BB1797" s="7"/>
      <c r="BC1797" s="7"/>
      <c r="BD1797" s="7"/>
      <c r="BG1797" s="7"/>
      <c r="BH1797" s="7"/>
      <c r="BI1797" s="7"/>
      <c r="BJ1797" s="7"/>
      <c r="BK1797" s="7"/>
      <c r="BL1797" s="7"/>
      <c r="BM1797" s="7"/>
      <c r="BP1797" s="7"/>
      <c r="BQ1797" s="7"/>
      <c r="BR1797" s="7"/>
      <c r="BS1797" s="7"/>
      <c r="BT1797" s="7"/>
      <c r="BU1797" s="7"/>
      <c r="BV1797" s="7"/>
      <c r="BW1797" s="7"/>
    </row>
    <row r="1798" spans="5:75" x14ac:dyDescent="0.2"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AL1798" s="7"/>
      <c r="AQ1798" s="7"/>
      <c r="AR1798" s="7"/>
      <c r="AS1798" s="7"/>
      <c r="AT1798" s="7"/>
      <c r="AU1798" s="7"/>
      <c r="AV1798" s="7"/>
      <c r="AX1798" s="7"/>
      <c r="AY1798" s="7"/>
      <c r="AZ1798" s="7"/>
      <c r="BA1798" s="7"/>
      <c r="BB1798" s="7"/>
      <c r="BC1798" s="7"/>
      <c r="BD1798" s="7"/>
      <c r="BG1798" s="7"/>
      <c r="BH1798" s="7"/>
      <c r="BI1798" s="7"/>
      <c r="BJ1798" s="7"/>
      <c r="BK1798" s="7"/>
      <c r="BL1798" s="7"/>
      <c r="BM1798" s="7"/>
      <c r="BP1798" s="7"/>
      <c r="BQ1798" s="7"/>
      <c r="BR1798" s="7"/>
      <c r="BS1798" s="7"/>
      <c r="BT1798" s="7"/>
      <c r="BU1798" s="7"/>
      <c r="BV1798" s="7"/>
      <c r="BW1798" s="7"/>
    </row>
    <row r="1799" spans="5:75" x14ac:dyDescent="0.2"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AL1799" s="7"/>
      <c r="AQ1799" s="7"/>
      <c r="AR1799" s="7"/>
      <c r="AS1799" s="7"/>
      <c r="AT1799" s="7"/>
      <c r="AU1799" s="7"/>
      <c r="AV1799" s="7"/>
      <c r="AX1799" s="7"/>
      <c r="AY1799" s="7"/>
      <c r="AZ1799" s="7"/>
      <c r="BA1799" s="7"/>
      <c r="BB1799" s="7"/>
      <c r="BC1799" s="7"/>
      <c r="BD1799" s="7"/>
      <c r="BG1799" s="7"/>
      <c r="BH1799" s="7"/>
      <c r="BI1799" s="7"/>
      <c r="BJ1799" s="7"/>
      <c r="BK1799" s="7"/>
      <c r="BL1799" s="7"/>
      <c r="BM1799" s="7"/>
      <c r="BP1799" s="7"/>
      <c r="BQ1799" s="7"/>
      <c r="BR1799" s="7"/>
      <c r="BS1799" s="7"/>
      <c r="BT1799" s="7"/>
      <c r="BU1799" s="7"/>
      <c r="BV1799" s="7"/>
      <c r="BW1799" s="7"/>
    </row>
    <row r="1800" spans="5:75" x14ac:dyDescent="0.2"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AL1800" s="7"/>
      <c r="AQ1800" s="7"/>
      <c r="AR1800" s="7"/>
      <c r="AS1800" s="7"/>
      <c r="AT1800" s="7"/>
      <c r="AU1800" s="7"/>
      <c r="AV1800" s="7"/>
      <c r="AX1800" s="7"/>
      <c r="AY1800" s="7"/>
      <c r="AZ1800" s="7"/>
      <c r="BA1800" s="7"/>
      <c r="BB1800" s="7"/>
      <c r="BC1800" s="7"/>
      <c r="BD1800" s="7"/>
      <c r="BG1800" s="7"/>
      <c r="BH1800" s="7"/>
      <c r="BI1800" s="7"/>
      <c r="BJ1800" s="7"/>
      <c r="BK1800" s="7"/>
      <c r="BL1800" s="7"/>
      <c r="BM1800" s="7"/>
      <c r="BP1800" s="7"/>
      <c r="BQ1800" s="7"/>
      <c r="BR1800" s="7"/>
      <c r="BS1800" s="7"/>
      <c r="BT1800" s="7"/>
      <c r="BU1800" s="7"/>
      <c r="BV1800" s="7"/>
      <c r="BW1800" s="7"/>
    </row>
    <row r="1801" spans="5:75" x14ac:dyDescent="0.2"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AL1801" s="7"/>
      <c r="AQ1801" s="7"/>
      <c r="AR1801" s="7"/>
      <c r="AS1801" s="7"/>
      <c r="AT1801" s="7"/>
      <c r="AU1801" s="7"/>
      <c r="AV1801" s="7"/>
      <c r="AX1801" s="7"/>
      <c r="AY1801" s="7"/>
      <c r="AZ1801" s="7"/>
      <c r="BA1801" s="7"/>
      <c r="BB1801" s="7"/>
      <c r="BC1801" s="7"/>
      <c r="BD1801" s="7"/>
      <c r="BG1801" s="7"/>
      <c r="BH1801" s="7"/>
      <c r="BI1801" s="7"/>
      <c r="BJ1801" s="7"/>
      <c r="BK1801" s="7"/>
      <c r="BL1801" s="7"/>
      <c r="BM1801" s="7"/>
      <c r="BP1801" s="7"/>
      <c r="BQ1801" s="7"/>
      <c r="BR1801" s="7"/>
      <c r="BS1801" s="7"/>
      <c r="BT1801" s="7"/>
      <c r="BU1801" s="7"/>
      <c r="BV1801" s="7"/>
      <c r="BW1801" s="7"/>
    </row>
    <row r="1802" spans="5:75" x14ac:dyDescent="0.2"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AL1802" s="7"/>
      <c r="AQ1802" s="7"/>
      <c r="AR1802" s="7"/>
      <c r="AS1802" s="7"/>
      <c r="AT1802" s="7"/>
      <c r="AU1802" s="7"/>
      <c r="AV1802" s="7"/>
      <c r="AX1802" s="7"/>
      <c r="AY1802" s="7"/>
      <c r="AZ1802" s="7"/>
      <c r="BA1802" s="7"/>
      <c r="BB1802" s="7"/>
      <c r="BC1802" s="7"/>
      <c r="BD1802" s="7"/>
      <c r="BG1802" s="7"/>
      <c r="BH1802" s="7"/>
      <c r="BI1802" s="7"/>
      <c r="BJ1802" s="7"/>
      <c r="BK1802" s="7"/>
      <c r="BL1802" s="7"/>
      <c r="BM1802" s="7"/>
      <c r="BP1802" s="7"/>
      <c r="BQ1802" s="7"/>
      <c r="BR1802" s="7"/>
      <c r="BS1802" s="7"/>
      <c r="BT1802" s="7"/>
      <c r="BU1802" s="7"/>
      <c r="BV1802" s="7"/>
      <c r="BW1802" s="7"/>
    </row>
    <row r="1803" spans="5:75" x14ac:dyDescent="0.2"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AL1803" s="7"/>
      <c r="AQ1803" s="7"/>
      <c r="AR1803" s="7"/>
      <c r="AS1803" s="7"/>
      <c r="AT1803" s="7"/>
      <c r="AU1803" s="7"/>
      <c r="AV1803" s="7"/>
      <c r="AX1803" s="7"/>
      <c r="AY1803" s="7"/>
      <c r="AZ1803" s="7"/>
      <c r="BA1803" s="7"/>
      <c r="BB1803" s="7"/>
      <c r="BC1803" s="7"/>
      <c r="BD1803" s="7"/>
      <c r="BG1803" s="7"/>
      <c r="BH1803" s="7"/>
      <c r="BI1803" s="7"/>
      <c r="BJ1803" s="7"/>
      <c r="BK1803" s="7"/>
      <c r="BL1803" s="7"/>
      <c r="BM1803" s="7"/>
      <c r="BP1803" s="7"/>
      <c r="BQ1803" s="7"/>
      <c r="BR1803" s="7"/>
      <c r="BS1803" s="7"/>
      <c r="BT1803" s="7"/>
      <c r="BU1803" s="7"/>
      <c r="BV1803" s="7"/>
      <c r="BW1803" s="7"/>
    </row>
    <row r="1804" spans="5:75" x14ac:dyDescent="0.2"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AL1804" s="7"/>
      <c r="AQ1804" s="7"/>
      <c r="AR1804" s="7"/>
      <c r="AS1804" s="7"/>
      <c r="AT1804" s="7"/>
      <c r="AU1804" s="7"/>
      <c r="AV1804" s="7"/>
      <c r="AX1804" s="7"/>
      <c r="AY1804" s="7"/>
      <c r="AZ1804" s="7"/>
      <c r="BA1804" s="7"/>
      <c r="BB1804" s="7"/>
      <c r="BC1804" s="7"/>
      <c r="BD1804" s="7"/>
      <c r="BG1804" s="7"/>
      <c r="BH1804" s="7"/>
      <c r="BI1804" s="7"/>
      <c r="BJ1804" s="7"/>
      <c r="BK1804" s="7"/>
      <c r="BL1804" s="7"/>
      <c r="BM1804" s="7"/>
      <c r="BP1804" s="7"/>
      <c r="BQ1804" s="7"/>
      <c r="BR1804" s="7"/>
      <c r="BS1804" s="7"/>
      <c r="BT1804" s="7"/>
      <c r="BU1804" s="7"/>
      <c r="BV1804" s="7"/>
      <c r="BW1804" s="7"/>
    </row>
    <row r="1805" spans="5:75" x14ac:dyDescent="0.2"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AL1805" s="7"/>
      <c r="AQ1805" s="7"/>
      <c r="AR1805" s="7"/>
      <c r="AS1805" s="7"/>
      <c r="AT1805" s="7"/>
      <c r="AU1805" s="7"/>
      <c r="AV1805" s="7"/>
      <c r="AX1805" s="7"/>
      <c r="AY1805" s="7"/>
      <c r="AZ1805" s="7"/>
      <c r="BA1805" s="7"/>
      <c r="BB1805" s="7"/>
      <c r="BC1805" s="7"/>
      <c r="BD1805" s="7"/>
      <c r="BG1805" s="7"/>
      <c r="BH1805" s="7"/>
      <c r="BI1805" s="7"/>
      <c r="BJ1805" s="7"/>
      <c r="BK1805" s="7"/>
      <c r="BL1805" s="7"/>
      <c r="BM1805" s="7"/>
      <c r="BP1805" s="7"/>
      <c r="BQ1805" s="7"/>
      <c r="BR1805" s="7"/>
      <c r="BS1805" s="7"/>
      <c r="BT1805" s="7"/>
      <c r="BU1805" s="7"/>
      <c r="BV1805" s="7"/>
      <c r="BW1805" s="7"/>
    </row>
    <row r="1806" spans="5:75" x14ac:dyDescent="0.2"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AL1806" s="7"/>
      <c r="AQ1806" s="7"/>
      <c r="AR1806" s="7"/>
      <c r="AS1806" s="7"/>
      <c r="AT1806" s="7"/>
      <c r="AU1806" s="7"/>
      <c r="AV1806" s="7"/>
      <c r="AX1806" s="7"/>
      <c r="AY1806" s="7"/>
      <c r="AZ1806" s="7"/>
      <c r="BA1806" s="7"/>
      <c r="BB1806" s="7"/>
      <c r="BC1806" s="7"/>
      <c r="BD1806" s="7"/>
      <c r="BG1806" s="7"/>
      <c r="BH1806" s="7"/>
      <c r="BI1806" s="7"/>
      <c r="BJ1806" s="7"/>
      <c r="BK1806" s="7"/>
      <c r="BL1806" s="7"/>
      <c r="BM1806" s="7"/>
      <c r="BP1806" s="7"/>
      <c r="BQ1806" s="7"/>
      <c r="BR1806" s="7"/>
      <c r="BS1806" s="7"/>
      <c r="BT1806" s="7"/>
      <c r="BU1806" s="7"/>
      <c r="BV1806" s="7"/>
      <c r="BW1806" s="7"/>
    </row>
    <row r="1807" spans="5:75" x14ac:dyDescent="0.2"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AL1807" s="7"/>
      <c r="AQ1807" s="7"/>
      <c r="AR1807" s="7"/>
      <c r="AS1807" s="7"/>
      <c r="AT1807" s="7"/>
      <c r="AU1807" s="7"/>
      <c r="AV1807" s="7"/>
      <c r="AX1807" s="7"/>
      <c r="AY1807" s="7"/>
      <c r="AZ1807" s="7"/>
      <c r="BA1807" s="7"/>
      <c r="BB1807" s="7"/>
      <c r="BC1807" s="7"/>
      <c r="BD1807" s="7"/>
      <c r="BG1807" s="7"/>
      <c r="BH1807" s="7"/>
      <c r="BI1807" s="7"/>
      <c r="BJ1807" s="7"/>
      <c r="BK1807" s="7"/>
      <c r="BL1807" s="7"/>
      <c r="BM1807" s="7"/>
      <c r="BP1807" s="7"/>
      <c r="BQ1807" s="7"/>
      <c r="BR1807" s="7"/>
      <c r="BS1807" s="7"/>
      <c r="BT1807" s="7"/>
      <c r="BU1807" s="7"/>
      <c r="BV1807" s="7"/>
      <c r="BW1807" s="7"/>
    </row>
    <row r="1808" spans="5:75" x14ac:dyDescent="0.2"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AL1808" s="7"/>
      <c r="AQ1808" s="7"/>
      <c r="AR1808" s="7"/>
      <c r="AS1808" s="7"/>
      <c r="AT1808" s="7"/>
      <c r="AU1808" s="7"/>
      <c r="AV1808" s="7"/>
      <c r="AX1808" s="7"/>
      <c r="AY1808" s="7"/>
      <c r="AZ1808" s="7"/>
      <c r="BA1808" s="7"/>
      <c r="BB1808" s="7"/>
      <c r="BC1808" s="7"/>
      <c r="BD1808" s="7"/>
      <c r="BG1808" s="7"/>
      <c r="BH1808" s="7"/>
      <c r="BI1808" s="7"/>
      <c r="BJ1808" s="7"/>
      <c r="BK1808" s="7"/>
      <c r="BL1808" s="7"/>
      <c r="BM1808" s="7"/>
      <c r="BP1808" s="7"/>
      <c r="BQ1808" s="7"/>
      <c r="BR1808" s="7"/>
      <c r="BS1808" s="7"/>
      <c r="BT1808" s="7"/>
      <c r="BU1808" s="7"/>
      <c r="BV1808" s="7"/>
      <c r="BW1808" s="7"/>
    </row>
    <row r="1809" spans="5:75" x14ac:dyDescent="0.2"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AL1809" s="7"/>
      <c r="AQ1809" s="7"/>
      <c r="AR1809" s="7"/>
      <c r="AS1809" s="7"/>
      <c r="AT1809" s="7"/>
      <c r="AU1809" s="7"/>
      <c r="AV1809" s="7"/>
      <c r="AX1809" s="7"/>
      <c r="AY1809" s="7"/>
      <c r="AZ1809" s="7"/>
      <c r="BA1809" s="7"/>
      <c r="BB1809" s="7"/>
      <c r="BC1809" s="7"/>
      <c r="BD1809" s="7"/>
      <c r="BG1809" s="7"/>
      <c r="BH1809" s="7"/>
      <c r="BI1809" s="7"/>
      <c r="BJ1809" s="7"/>
      <c r="BK1809" s="7"/>
      <c r="BL1809" s="7"/>
      <c r="BM1809" s="7"/>
      <c r="BP1809" s="7"/>
      <c r="BQ1809" s="7"/>
      <c r="BR1809" s="7"/>
      <c r="BS1809" s="7"/>
      <c r="BT1809" s="7"/>
      <c r="BU1809" s="7"/>
      <c r="BV1809" s="7"/>
      <c r="BW1809" s="7"/>
    </row>
    <row r="1810" spans="5:75" x14ac:dyDescent="0.2"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AL1810" s="7"/>
      <c r="AQ1810" s="7"/>
      <c r="AR1810" s="7"/>
      <c r="AS1810" s="7"/>
      <c r="AT1810" s="7"/>
      <c r="AU1810" s="7"/>
      <c r="AV1810" s="7"/>
      <c r="AX1810" s="7"/>
      <c r="AY1810" s="7"/>
      <c r="AZ1810" s="7"/>
      <c r="BA1810" s="7"/>
      <c r="BB1810" s="7"/>
      <c r="BC1810" s="7"/>
      <c r="BD1810" s="7"/>
      <c r="BG1810" s="7"/>
      <c r="BH1810" s="7"/>
      <c r="BI1810" s="7"/>
      <c r="BJ1810" s="7"/>
      <c r="BK1810" s="7"/>
      <c r="BL1810" s="7"/>
      <c r="BM1810" s="7"/>
      <c r="BP1810" s="7"/>
      <c r="BQ1810" s="7"/>
      <c r="BR1810" s="7"/>
      <c r="BS1810" s="7"/>
      <c r="BT1810" s="7"/>
      <c r="BU1810" s="7"/>
      <c r="BV1810" s="7"/>
      <c r="BW1810" s="7"/>
    </row>
    <row r="1811" spans="5:75" x14ac:dyDescent="0.2"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AL1811" s="7"/>
      <c r="AQ1811" s="7"/>
      <c r="AR1811" s="7"/>
      <c r="AS1811" s="7"/>
      <c r="AT1811" s="7"/>
      <c r="AU1811" s="7"/>
      <c r="AV1811" s="7"/>
      <c r="AX1811" s="7"/>
      <c r="AY1811" s="7"/>
      <c r="AZ1811" s="7"/>
      <c r="BA1811" s="7"/>
      <c r="BB1811" s="7"/>
      <c r="BC1811" s="7"/>
      <c r="BD1811" s="7"/>
      <c r="BG1811" s="7"/>
      <c r="BH1811" s="7"/>
      <c r="BI1811" s="7"/>
      <c r="BJ1811" s="7"/>
      <c r="BK1811" s="7"/>
      <c r="BL1811" s="7"/>
      <c r="BM1811" s="7"/>
      <c r="BP1811" s="7"/>
      <c r="BQ1811" s="7"/>
      <c r="BR1811" s="7"/>
      <c r="BS1811" s="7"/>
      <c r="BT1811" s="7"/>
      <c r="BU1811" s="7"/>
      <c r="BV1811" s="7"/>
      <c r="BW1811" s="7"/>
    </row>
    <row r="1812" spans="5:75" x14ac:dyDescent="0.2"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AL1812" s="7"/>
      <c r="AQ1812" s="7"/>
      <c r="AR1812" s="7"/>
      <c r="AS1812" s="7"/>
      <c r="AT1812" s="7"/>
      <c r="AU1812" s="7"/>
      <c r="AV1812" s="7"/>
      <c r="AX1812" s="7"/>
      <c r="AY1812" s="7"/>
      <c r="AZ1812" s="7"/>
      <c r="BA1812" s="7"/>
      <c r="BB1812" s="7"/>
      <c r="BC1812" s="7"/>
      <c r="BD1812" s="7"/>
      <c r="BG1812" s="7"/>
      <c r="BH1812" s="7"/>
      <c r="BI1812" s="7"/>
      <c r="BJ1812" s="7"/>
      <c r="BK1812" s="7"/>
      <c r="BL1812" s="7"/>
      <c r="BM1812" s="7"/>
      <c r="BP1812" s="7"/>
      <c r="BQ1812" s="7"/>
      <c r="BR1812" s="7"/>
      <c r="BS1812" s="7"/>
      <c r="BT1812" s="7"/>
      <c r="BU1812" s="7"/>
      <c r="BV1812" s="7"/>
      <c r="BW1812" s="7"/>
    </row>
    <row r="1813" spans="5:75" x14ac:dyDescent="0.2"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AL1813" s="7"/>
      <c r="AQ1813" s="7"/>
      <c r="AR1813" s="7"/>
      <c r="AS1813" s="7"/>
      <c r="AT1813" s="7"/>
      <c r="AU1813" s="7"/>
      <c r="AV1813" s="7"/>
      <c r="AX1813" s="7"/>
      <c r="AY1813" s="7"/>
      <c r="AZ1813" s="7"/>
      <c r="BA1813" s="7"/>
      <c r="BB1813" s="7"/>
      <c r="BC1813" s="7"/>
      <c r="BD1813" s="7"/>
      <c r="BG1813" s="7"/>
      <c r="BH1813" s="7"/>
      <c r="BI1813" s="7"/>
      <c r="BJ1813" s="7"/>
      <c r="BK1813" s="7"/>
      <c r="BL1813" s="7"/>
      <c r="BM1813" s="7"/>
      <c r="BP1813" s="7"/>
      <c r="BQ1813" s="7"/>
      <c r="BR1813" s="7"/>
      <c r="BS1813" s="7"/>
      <c r="BT1813" s="7"/>
      <c r="BU1813" s="7"/>
      <c r="BV1813" s="7"/>
      <c r="BW1813" s="7"/>
    </row>
    <row r="1814" spans="5:75" x14ac:dyDescent="0.2"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AL1814" s="7"/>
      <c r="AQ1814" s="7"/>
      <c r="AR1814" s="7"/>
      <c r="AS1814" s="7"/>
      <c r="AT1814" s="7"/>
      <c r="AU1814" s="7"/>
      <c r="AV1814" s="7"/>
      <c r="AX1814" s="7"/>
      <c r="AY1814" s="7"/>
      <c r="AZ1814" s="7"/>
      <c r="BA1814" s="7"/>
      <c r="BB1814" s="7"/>
      <c r="BC1814" s="7"/>
      <c r="BD1814" s="7"/>
      <c r="BG1814" s="7"/>
      <c r="BH1814" s="7"/>
      <c r="BI1814" s="7"/>
      <c r="BJ1814" s="7"/>
      <c r="BK1814" s="7"/>
      <c r="BL1814" s="7"/>
      <c r="BM1814" s="7"/>
      <c r="BP1814" s="7"/>
      <c r="BQ1814" s="7"/>
      <c r="BR1814" s="7"/>
      <c r="BS1814" s="7"/>
      <c r="BT1814" s="7"/>
      <c r="BU1814" s="7"/>
      <c r="BV1814" s="7"/>
      <c r="BW1814" s="7"/>
    </row>
    <row r="1815" spans="5:75" x14ac:dyDescent="0.2"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AL1815" s="7"/>
      <c r="AQ1815" s="7"/>
      <c r="AR1815" s="7"/>
      <c r="AS1815" s="7"/>
      <c r="AT1815" s="7"/>
      <c r="AU1815" s="7"/>
      <c r="AV1815" s="7"/>
      <c r="AX1815" s="7"/>
      <c r="AY1815" s="7"/>
      <c r="AZ1815" s="7"/>
      <c r="BA1815" s="7"/>
      <c r="BB1815" s="7"/>
      <c r="BC1815" s="7"/>
      <c r="BD1815" s="7"/>
      <c r="BG1815" s="7"/>
      <c r="BH1815" s="7"/>
      <c r="BI1815" s="7"/>
      <c r="BJ1815" s="7"/>
      <c r="BK1815" s="7"/>
      <c r="BL1815" s="7"/>
      <c r="BM1815" s="7"/>
      <c r="BP1815" s="7"/>
      <c r="BQ1815" s="7"/>
      <c r="BR1815" s="7"/>
      <c r="BS1815" s="7"/>
      <c r="BT1815" s="7"/>
      <c r="BU1815" s="7"/>
      <c r="BV1815" s="7"/>
      <c r="BW1815" s="7"/>
    </row>
    <row r="1816" spans="5:75" x14ac:dyDescent="0.2"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AL1816" s="7"/>
      <c r="AQ1816" s="7"/>
      <c r="AR1816" s="7"/>
      <c r="AS1816" s="7"/>
      <c r="AT1816" s="7"/>
      <c r="AU1816" s="7"/>
      <c r="AV1816" s="7"/>
      <c r="AX1816" s="7"/>
      <c r="AY1816" s="7"/>
      <c r="AZ1816" s="7"/>
      <c r="BA1816" s="7"/>
      <c r="BB1816" s="7"/>
      <c r="BC1816" s="7"/>
      <c r="BD1816" s="7"/>
      <c r="BG1816" s="7"/>
      <c r="BH1816" s="7"/>
      <c r="BI1816" s="7"/>
      <c r="BJ1816" s="7"/>
      <c r="BK1816" s="7"/>
      <c r="BL1816" s="7"/>
      <c r="BM1816" s="7"/>
      <c r="BP1816" s="7"/>
      <c r="BQ1816" s="7"/>
      <c r="BR1816" s="7"/>
      <c r="BS1816" s="7"/>
      <c r="BT1816" s="7"/>
      <c r="BU1816" s="7"/>
      <c r="BV1816" s="7"/>
      <c r="BW1816" s="7"/>
    </row>
    <row r="1817" spans="5:75" x14ac:dyDescent="0.2"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AL1817" s="7"/>
      <c r="AQ1817" s="7"/>
      <c r="AR1817" s="7"/>
      <c r="AS1817" s="7"/>
      <c r="AT1817" s="7"/>
      <c r="AU1817" s="7"/>
      <c r="AV1817" s="7"/>
      <c r="AX1817" s="7"/>
      <c r="AY1817" s="7"/>
      <c r="AZ1817" s="7"/>
      <c r="BA1817" s="7"/>
      <c r="BB1817" s="7"/>
      <c r="BC1817" s="7"/>
      <c r="BD1817" s="7"/>
      <c r="BG1817" s="7"/>
      <c r="BH1817" s="7"/>
      <c r="BI1817" s="7"/>
      <c r="BJ1817" s="7"/>
      <c r="BK1817" s="7"/>
      <c r="BL1817" s="7"/>
      <c r="BM1817" s="7"/>
      <c r="BP1817" s="7"/>
      <c r="BQ1817" s="7"/>
      <c r="BR1817" s="7"/>
      <c r="BS1817" s="7"/>
      <c r="BT1817" s="7"/>
      <c r="BU1817" s="7"/>
      <c r="BV1817" s="7"/>
      <c r="BW1817" s="7"/>
    </row>
    <row r="1818" spans="5:75" x14ac:dyDescent="0.2"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AL1818" s="7"/>
      <c r="AQ1818" s="7"/>
      <c r="AR1818" s="7"/>
      <c r="AS1818" s="7"/>
      <c r="AT1818" s="7"/>
      <c r="AU1818" s="7"/>
      <c r="AV1818" s="7"/>
      <c r="AX1818" s="7"/>
      <c r="AY1818" s="7"/>
      <c r="AZ1818" s="7"/>
      <c r="BA1818" s="7"/>
      <c r="BB1818" s="7"/>
      <c r="BC1818" s="7"/>
      <c r="BD1818" s="7"/>
      <c r="BG1818" s="7"/>
      <c r="BH1818" s="7"/>
      <c r="BI1818" s="7"/>
      <c r="BJ1818" s="7"/>
      <c r="BK1818" s="7"/>
      <c r="BL1818" s="7"/>
      <c r="BM1818" s="7"/>
      <c r="BP1818" s="7"/>
      <c r="BQ1818" s="7"/>
      <c r="BR1818" s="7"/>
      <c r="BS1818" s="7"/>
      <c r="BT1818" s="7"/>
      <c r="BU1818" s="7"/>
      <c r="BV1818" s="7"/>
      <c r="BW1818" s="7"/>
    </row>
    <row r="1819" spans="5:75" x14ac:dyDescent="0.2"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AL1819" s="7"/>
      <c r="AQ1819" s="7"/>
      <c r="AR1819" s="7"/>
      <c r="AS1819" s="7"/>
      <c r="AT1819" s="7"/>
      <c r="AU1819" s="7"/>
      <c r="AV1819" s="7"/>
      <c r="AX1819" s="7"/>
      <c r="AY1819" s="7"/>
      <c r="AZ1819" s="7"/>
      <c r="BA1819" s="7"/>
      <c r="BB1819" s="7"/>
      <c r="BC1819" s="7"/>
      <c r="BD1819" s="7"/>
      <c r="BG1819" s="7"/>
      <c r="BH1819" s="7"/>
      <c r="BI1819" s="7"/>
      <c r="BJ1819" s="7"/>
      <c r="BK1819" s="7"/>
      <c r="BL1819" s="7"/>
      <c r="BM1819" s="7"/>
      <c r="BP1819" s="7"/>
      <c r="BQ1819" s="7"/>
      <c r="BR1819" s="7"/>
      <c r="BS1819" s="7"/>
      <c r="BT1819" s="7"/>
      <c r="BU1819" s="7"/>
      <c r="BV1819" s="7"/>
      <c r="BW1819" s="7"/>
    </row>
    <row r="1820" spans="5:75" x14ac:dyDescent="0.2"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AL1820" s="7"/>
      <c r="AQ1820" s="7"/>
      <c r="AR1820" s="7"/>
      <c r="AS1820" s="7"/>
      <c r="AT1820" s="7"/>
      <c r="AU1820" s="7"/>
      <c r="AV1820" s="7"/>
      <c r="AX1820" s="7"/>
      <c r="AY1820" s="7"/>
      <c r="AZ1820" s="7"/>
      <c r="BA1820" s="7"/>
      <c r="BB1820" s="7"/>
      <c r="BC1820" s="7"/>
      <c r="BD1820" s="7"/>
      <c r="BG1820" s="7"/>
      <c r="BH1820" s="7"/>
      <c r="BI1820" s="7"/>
      <c r="BJ1820" s="7"/>
      <c r="BK1820" s="7"/>
      <c r="BL1820" s="7"/>
      <c r="BM1820" s="7"/>
      <c r="BP1820" s="7"/>
      <c r="BQ1820" s="7"/>
      <c r="BR1820" s="7"/>
      <c r="BS1820" s="7"/>
      <c r="BT1820" s="7"/>
      <c r="BU1820" s="7"/>
      <c r="BV1820" s="7"/>
      <c r="BW1820" s="7"/>
    </row>
    <row r="1821" spans="5:75" x14ac:dyDescent="0.2"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AL1821" s="7"/>
      <c r="AQ1821" s="7"/>
      <c r="AR1821" s="7"/>
      <c r="AS1821" s="7"/>
      <c r="AT1821" s="7"/>
      <c r="AU1821" s="7"/>
      <c r="AV1821" s="7"/>
      <c r="AX1821" s="7"/>
      <c r="AY1821" s="7"/>
      <c r="AZ1821" s="7"/>
      <c r="BA1821" s="7"/>
      <c r="BB1821" s="7"/>
      <c r="BC1821" s="7"/>
      <c r="BD1821" s="7"/>
      <c r="BG1821" s="7"/>
      <c r="BH1821" s="7"/>
      <c r="BI1821" s="7"/>
      <c r="BJ1821" s="7"/>
      <c r="BK1821" s="7"/>
      <c r="BL1821" s="7"/>
      <c r="BM1821" s="7"/>
      <c r="BP1821" s="7"/>
      <c r="BQ1821" s="7"/>
      <c r="BR1821" s="7"/>
      <c r="BS1821" s="7"/>
      <c r="BT1821" s="7"/>
      <c r="BU1821" s="7"/>
      <c r="BV1821" s="7"/>
      <c r="BW1821" s="7"/>
    </row>
    <row r="1822" spans="5:75" x14ac:dyDescent="0.2"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AL1822" s="7"/>
      <c r="AQ1822" s="7"/>
      <c r="AR1822" s="7"/>
      <c r="AS1822" s="7"/>
      <c r="AT1822" s="7"/>
      <c r="AU1822" s="7"/>
      <c r="AV1822" s="7"/>
      <c r="AX1822" s="7"/>
      <c r="AY1822" s="7"/>
      <c r="AZ1822" s="7"/>
      <c r="BA1822" s="7"/>
      <c r="BB1822" s="7"/>
      <c r="BC1822" s="7"/>
      <c r="BD1822" s="7"/>
      <c r="BG1822" s="7"/>
      <c r="BH1822" s="7"/>
      <c r="BI1822" s="7"/>
      <c r="BJ1822" s="7"/>
      <c r="BK1822" s="7"/>
      <c r="BL1822" s="7"/>
      <c r="BM1822" s="7"/>
      <c r="BP1822" s="7"/>
      <c r="BQ1822" s="7"/>
      <c r="BR1822" s="7"/>
      <c r="BS1822" s="7"/>
      <c r="BT1822" s="7"/>
      <c r="BU1822" s="7"/>
      <c r="BV1822" s="7"/>
      <c r="BW1822" s="7"/>
    </row>
    <row r="1823" spans="5:75" x14ac:dyDescent="0.2"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AL1823" s="7"/>
      <c r="AQ1823" s="7"/>
      <c r="AR1823" s="7"/>
      <c r="AS1823" s="7"/>
      <c r="AT1823" s="7"/>
      <c r="AU1823" s="7"/>
      <c r="AV1823" s="7"/>
      <c r="AX1823" s="7"/>
      <c r="AY1823" s="7"/>
      <c r="AZ1823" s="7"/>
      <c r="BA1823" s="7"/>
      <c r="BB1823" s="7"/>
      <c r="BC1823" s="7"/>
      <c r="BD1823" s="7"/>
      <c r="BG1823" s="7"/>
      <c r="BH1823" s="7"/>
      <c r="BI1823" s="7"/>
      <c r="BJ1823" s="7"/>
      <c r="BK1823" s="7"/>
      <c r="BL1823" s="7"/>
      <c r="BM1823" s="7"/>
      <c r="BP1823" s="7"/>
      <c r="BQ1823" s="7"/>
      <c r="BR1823" s="7"/>
      <c r="BS1823" s="7"/>
      <c r="BT1823" s="7"/>
      <c r="BU1823" s="7"/>
      <c r="BV1823" s="7"/>
      <c r="BW1823" s="7"/>
    </row>
    <row r="1824" spans="5:75" x14ac:dyDescent="0.2"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AL1824" s="7"/>
      <c r="AQ1824" s="7"/>
      <c r="AR1824" s="7"/>
      <c r="AS1824" s="7"/>
      <c r="AT1824" s="7"/>
      <c r="AU1824" s="7"/>
      <c r="AV1824" s="7"/>
      <c r="AX1824" s="7"/>
      <c r="AY1824" s="7"/>
      <c r="AZ1824" s="7"/>
      <c r="BA1824" s="7"/>
      <c r="BB1824" s="7"/>
      <c r="BC1824" s="7"/>
      <c r="BD1824" s="7"/>
      <c r="BG1824" s="7"/>
      <c r="BH1824" s="7"/>
      <c r="BI1824" s="7"/>
      <c r="BJ1824" s="7"/>
      <c r="BK1824" s="7"/>
      <c r="BL1824" s="7"/>
      <c r="BM1824" s="7"/>
      <c r="BP1824" s="7"/>
      <c r="BQ1824" s="7"/>
      <c r="BR1824" s="7"/>
      <c r="BS1824" s="7"/>
      <c r="BT1824" s="7"/>
      <c r="BU1824" s="7"/>
      <c r="BV1824" s="7"/>
      <c r="BW1824" s="7"/>
    </row>
    <row r="1825" spans="5:75" x14ac:dyDescent="0.2"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AL1825" s="7"/>
      <c r="AQ1825" s="7"/>
      <c r="AR1825" s="7"/>
      <c r="AS1825" s="7"/>
      <c r="AT1825" s="7"/>
      <c r="AU1825" s="7"/>
      <c r="AV1825" s="7"/>
      <c r="AX1825" s="7"/>
      <c r="AY1825" s="7"/>
      <c r="AZ1825" s="7"/>
      <c r="BA1825" s="7"/>
      <c r="BB1825" s="7"/>
      <c r="BC1825" s="7"/>
      <c r="BD1825" s="7"/>
      <c r="BG1825" s="7"/>
      <c r="BH1825" s="7"/>
      <c r="BI1825" s="7"/>
      <c r="BJ1825" s="7"/>
      <c r="BK1825" s="7"/>
      <c r="BL1825" s="7"/>
      <c r="BM1825" s="7"/>
      <c r="BP1825" s="7"/>
      <c r="BQ1825" s="7"/>
      <c r="BR1825" s="7"/>
      <c r="BS1825" s="7"/>
      <c r="BT1825" s="7"/>
      <c r="BU1825" s="7"/>
      <c r="BV1825" s="7"/>
      <c r="BW1825" s="7"/>
    </row>
    <row r="1826" spans="5:75" x14ac:dyDescent="0.2"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AL1826" s="7"/>
      <c r="AQ1826" s="7"/>
      <c r="AR1826" s="7"/>
      <c r="AS1826" s="7"/>
      <c r="AT1826" s="7"/>
      <c r="AU1826" s="7"/>
      <c r="AV1826" s="7"/>
      <c r="AX1826" s="7"/>
      <c r="AY1826" s="7"/>
      <c r="AZ1826" s="7"/>
      <c r="BA1826" s="7"/>
      <c r="BB1826" s="7"/>
      <c r="BC1826" s="7"/>
      <c r="BD1826" s="7"/>
      <c r="BG1826" s="7"/>
      <c r="BH1826" s="7"/>
      <c r="BI1826" s="7"/>
      <c r="BJ1826" s="7"/>
      <c r="BK1826" s="7"/>
      <c r="BL1826" s="7"/>
      <c r="BM1826" s="7"/>
      <c r="BP1826" s="7"/>
      <c r="BQ1826" s="7"/>
      <c r="BR1826" s="7"/>
      <c r="BS1826" s="7"/>
      <c r="BT1826" s="7"/>
      <c r="BU1826" s="7"/>
      <c r="BV1826" s="7"/>
      <c r="BW1826" s="7"/>
    </row>
    <row r="1827" spans="5:75" x14ac:dyDescent="0.2"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AL1827" s="7"/>
      <c r="AQ1827" s="7"/>
      <c r="AR1827" s="7"/>
      <c r="AS1827" s="7"/>
      <c r="AT1827" s="7"/>
      <c r="AU1827" s="7"/>
      <c r="AV1827" s="7"/>
      <c r="AX1827" s="7"/>
      <c r="AY1827" s="7"/>
      <c r="AZ1827" s="7"/>
      <c r="BA1827" s="7"/>
      <c r="BB1827" s="7"/>
      <c r="BC1827" s="7"/>
      <c r="BD1827" s="7"/>
      <c r="BG1827" s="7"/>
      <c r="BH1827" s="7"/>
      <c r="BI1827" s="7"/>
      <c r="BJ1827" s="7"/>
      <c r="BK1827" s="7"/>
      <c r="BL1827" s="7"/>
      <c r="BM1827" s="7"/>
      <c r="BP1827" s="7"/>
      <c r="BQ1827" s="7"/>
      <c r="BR1827" s="7"/>
      <c r="BS1827" s="7"/>
      <c r="BT1827" s="7"/>
      <c r="BU1827" s="7"/>
      <c r="BV1827" s="7"/>
      <c r="BW1827" s="7"/>
    </row>
    <row r="1828" spans="5:75" x14ac:dyDescent="0.2"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AL1828" s="7"/>
      <c r="AQ1828" s="7"/>
      <c r="AR1828" s="7"/>
      <c r="AS1828" s="7"/>
      <c r="AT1828" s="7"/>
      <c r="AU1828" s="7"/>
      <c r="AV1828" s="7"/>
      <c r="AX1828" s="7"/>
      <c r="AY1828" s="7"/>
      <c r="AZ1828" s="7"/>
      <c r="BA1828" s="7"/>
      <c r="BB1828" s="7"/>
      <c r="BC1828" s="7"/>
      <c r="BD1828" s="7"/>
      <c r="BG1828" s="7"/>
      <c r="BH1828" s="7"/>
      <c r="BI1828" s="7"/>
      <c r="BJ1828" s="7"/>
      <c r="BK1828" s="7"/>
      <c r="BL1828" s="7"/>
      <c r="BM1828" s="7"/>
      <c r="BP1828" s="7"/>
      <c r="BQ1828" s="7"/>
      <c r="BR1828" s="7"/>
      <c r="BS1828" s="7"/>
      <c r="BT1828" s="7"/>
      <c r="BU1828" s="7"/>
      <c r="BV1828" s="7"/>
      <c r="BW1828" s="7"/>
    </row>
    <row r="1829" spans="5:75" x14ac:dyDescent="0.2"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AL1829" s="7"/>
      <c r="AQ1829" s="7"/>
      <c r="AR1829" s="7"/>
      <c r="AS1829" s="7"/>
      <c r="AT1829" s="7"/>
      <c r="AU1829" s="7"/>
      <c r="AV1829" s="7"/>
      <c r="AX1829" s="7"/>
      <c r="AY1829" s="7"/>
      <c r="AZ1829" s="7"/>
      <c r="BA1829" s="7"/>
      <c r="BB1829" s="7"/>
      <c r="BC1829" s="7"/>
      <c r="BD1829" s="7"/>
      <c r="BG1829" s="7"/>
      <c r="BH1829" s="7"/>
      <c r="BI1829" s="7"/>
      <c r="BJ1829" s="7"/>
      <c r="BK1829" s="7"/>
      <c r="BL1829" s="7"/>
      <c r="BM1829" s="7"/>
      <c r="BP1829" s="7"/>
      <c r="BQ1829" s="7"/>
      <c r="BR1829" s="7"/>
      <c r="BS1829" s="7"/>
      <c r="BT1829" s="7"/>
      <c r="BU1829" s="7"/>
      <c r="BV1829" s="7"/>
      <c r="BW1829" s="7"/>
    </row>
    <row r="1830" spans="5:75" x14ac:dyDescent="0.2"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AL1830" s="7"/>
      <c r="AQ1830" s="7"/>
      <c r="AR1830" s="7"/>
      <c r="AS1830" s="7"/>
      <c r="AT1830" s="7"/>
      <c r="AU1830" s="7"/>
      <c r="AV1830" s="7"/>
      <c r="AX1830" s="7"/>
      <c r="AY1830" s="7"/>
      <c r="AZ1830" s="7"/>
      <c r="BA1830" s="7"/>
      <c r="BB1830" s="7"/>
      <c r="BC1830" s="7"/>
      <c r="BD1830" s="7"/>
      <c r="BG1830" s="7"/>
      <c r="BH1830" s="7"/>
      <c r="BI1830" s="7"/>
      <c r="BJ1830" s="7"/>
      <c r="BK1830" s="7"/>
      <c r="BL1830" s="7"/>
      <c r="BM1830" s="7"/>
      <c r="BP1830" s="7"/>
      <c r="BQ1830" s="7"/>
      <c r="BR1830" s="7"/>
      <c r="BS1830" s="7"/>
      <c r="BT1830" s="7"/>
      <c r="BU1830" s="7"/>
      <c r="BV1830" s="7"/>
      <c r="BW1830" s="7"/>
    </row>
    <row r="1831" spans="5:75" x14ac:dyDescent="0.2"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AL1831" s="7"/>
      <c r="AQ1831" s="7"/>
      <c r="AR1831" s="7"/>
      <c r="AS1831" s="7"/>
      <c r="AT1831" s="7"/>
      <c r="AU1831" s="7"/>
      <c r="AV1831" s="7"/>
      <c r="AX1831" s="7"/>
      <c r="AY1831" s="7"/>
      <c r="AZ1831" s="7"/>
      <c r="BA1831" s="7"/>
      <c r="BB1831" s="7"/>
      <c r="BC1831" s="7"/>
      <c r="BD1831" s="7"/>
      <c r="BG1831" s="7"/>
      <c r="BH1831" s="7"/>
      <c r="BI1831" s="7"/>
      <c r="BJ1831" s="7"/>
      <c r="BK1831" s="7"/>
      <c r="BL1831" s="7"/>
      <c r="BM1831" s="7"/>
      <c r="BP1831" s="7"/>
      <c r="BQ1831" s="7"/>
      <c r="BR1831" s="7"/>
      <c r="BS1831" s="7"/>
      <c r="BT1831" s="7"/>
      <c r="BU1831" s="7"/>
      <c r="BV1831" s="7"/>
      <c r="BW1831" s="7"/>
    </row>
    <row r="1832" spans="5:75" x14ac:dyDescent="0.2"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AL1832" s="7"/>
      <c r="AQ1832" s="7"/>
      <c r="AR1832" s="7"/>
      <c r="AS1832" s="7"/>
      <c r="AT1832" s="7"/>
      <c r="AU1832" s="7"/>
      <c r="AV1832" s="7"/>
      <c r="AX1832" s="7"/>
      <c r="AY1832" s="7"/>
      <c r="AZ1832" s="7"/>
      <c r="BA1832" s="7"/>
      <c r="BB1832" s="7"/>
      <c r="BC1832" s="7"/>
      <c r="BD1832" s="7"/>
      <c r="BG1832" s="7"/>
      <c r="BH1832" s="7"/>
      <c r="BI1832" s="7"/>
      <c r="BJ1832" s="7"/>
      <c r="BK1832" s="7"/>
      <c r="BL1832" s="7"/>
      <c r="BM1832" s="7"/>
      <c r="BP1832" s="7"/>
      <c r="BQ1832" s="7"/>
      <c r="BR1832" s="7"/>
      <c r="BS1832" s="7"/>
      <c r="BT1832" s="7"/>
      <c r="BU1832" s="7"/>
      <c r="BV1832" s="7"/>
      <c r="BW1832" s="7"/>
    </row>
    <row r="1833" spans="5:75" x14ac:dyDescent="0.2"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AL1833" s="7"/>
      <c r="AQ1833" s="7"/>
      <c r="AR1833" s="7"/>
      <c r="AS1833" s="7"/>
      <c r="AT1833" s="7"/>
      <c r="AU1833" s="7"/>
      <c r="AV1833" s="7"/>
      <c r="AX1833" s="7"/>
      <c r="AY1833" s="7"/>
      <c r="AZ1833" s="7"/>
      <c r="BA1833" s="7"/>
      <c r="BB1833" s="7"/>
      <c r="BC1833" s="7"/>
      <c r="BD1833" s="7"/>
      <c r="BG1833" s="7"/>
      <c r="BH1833" s="7"/>
      <c r="BI1833" s="7"/>
      <c r="BJ1833" s="7"/>
      <c r="BK1833" s="7"/>
      <c r="BL1833" s="7"/>
      <c r="BM1833" s="7"/>
      <c r="BP1833" s="7"/>
      <c r="BQ1833" s="7"/>
      <c r="BR1833" s="7"/>
      <c r="BS1833" s="7"/>
      <c r="BT1833" s="7"/>
      <c r="BU1833" s="7"/>
      <c r="BV1833" s="7"/>
      <c r="BW1833" s="7"/>
    </row>
    <row r="1834" spans="5:75" x14ac:dyDescent="0.2"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AL1834" s="7"/>
      <c r="AQ1834" s="7"/>
      <c r="AR1834" s="7"/>
      <c r="AS1834" s="7"/>
      <c r="AT1834" s="7"/>
      <c r="AU1834" s="7"/>
      <c r="AV1834" s="7"/>
      <c r="AX1834" s="7"/>
      <c r="AY1834" s="7"/>
      <c r="AZ1834" s="7"/>
      <c r="BA1834" s="7"/>
      <c r="BB1834" s="7"/>
      <c r="BC1834" s="7"/>
      <c r="BD1834" s="7"/>
      <c r="BG1834" s="7"/>
      <c r="BH1834" s="7"/>
      <c r="BI1834" s="7"/>
      <c r="BJ1834" s="7"/>
      <c r="BK1834" s="7"/>
      <c r="BL1834" s="7"/>
      <c r="BM1834" s="7"/>
      <c r="BP1834" s="7"/>
      <c r="BQ1834" s="7"/>
      <c r="BR1834" s="7"/>
      <c r="BS1834" s="7"/>
      <c r="BT1834" s="7"/>
      <c r="BU1834" s="7"/>
      <c r="BV1834" s="7"/>
      <c r="BW1834" s="7"/>
    </row>
    <row r="1835" spans="5:75" x14ac:dyDescent="0.2"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AL1835" s="7"/>
      <c r="AQ1835" s="7"/>
      <c r="AR1835" s="7"/>
      <c r="AS1835" s="7"/>
      <c r="AT1835" s="7"/>
      <c r="AU1835" s="7"/>
      <c r="AV1835" s="7"/>
      <c r="AX1835" s="7"/>
      <c r="AY1835" s="7"/>
      <c r="AZ1835" s="7"/>
      <c r="BA1835" s="7"/>
      <c r="BB1835" s="7"/>
      <c r="BC1835" s="7"/>
      <c r="BD1835" s="7"/>
      <c r="BG1835" s="7"/>
      <c r="BH1835" s="7"/>
      <c r="BI1835" s="7"/>
      <c r="BJ1835" s="7"/>
      <c r="BK1835" s="7"/>
      <c r="BL1835" s="7"/>
      <c r="BM1835" s="7"/>
      <c r="BP1835" s="7"/>
      <c r="BQ1835" s="7"/>
      <c r="BR1835" s="7"/>
      <c r="BS1835" s="7"/>
      <c r="BT1835" s="7"/>
      <c r="BU1835" s="7"/>
      <c r="BV1835" s="7"/>
      <c r="BW1835" s="7"/>
    </row>
    <row r="1836" spans="5:75" x14ac:dyDescent="0.2"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AL1836" s="7"/>
      <c r="AQ1836" s="7"/>
      <c r="AR1836" s="7"/>
      <c r="AS1836" s="7"/>
      <c r="AT1836" s="7"/>
      <c r="AU1836" s="7"/>
      <c r="AV1836" s="7"/>
      <c r="AX1836" s="7"/>
      <c r="AY1836" s="7"/>
      <c r="AZ1836" s="7"/>
      <c r="BA1836" s="7"/>
      <c r="BB1836" s="7"/>
      <c r="BC1836" s="7"/>
      <c r="BD1836" s="7"/>
      <c r="BG1836" s="7"/>
      <c r="BH1836" s="7"/>
      <c r="BI1836" s="7"/>
      <c r="BJ1836" s="7"/>
      <c r="BK1836" s="7"/>
      <c r="BL1836" s="7"/>
      <c r="BM1836" s="7"/>
      <c r="BP1836" s="7"/>
      <c r="BQ1836" s="7"/>
      <c r="BR1836" s="7"/>
      <c r="BS1836" s="7"/>
      <c r="BT1836" s="7"/>
      <c r="BU1836" s="7"/>
      <c r="BV1836" s="7"/>
      <c r="BW1836" s="7"/>
    </row>
    <row r="1837" spans="5:75" x14ac:dyDescent="0.2"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AL1837" s="7"/>
      <c r="AQ1837" s="7"/>
      <c r="AR1837" s="7"/>
      <c r="AS1837" s="7"/>
      <c r="AT1837" s="7"/>
      <c r="AU1837" s="7"/>
      <c r="AV1837" s="7"/>
      <c r="AX1837" s="7"/>
      <c r="AY1837" s="7"/>
      <c r="AZ1837" s="7"/>
      <c r="BA1837" s="7"/>
      <c r="BB1837" s="7"/>
      <c r="BC1837" s="7"/>
      <c r="BD1837" s="7"/>
      <c r="BG1837" s="7"/>
      <c r="BH1837" s="7"/>
      <c r="BI1837" s="7"/>
      <c r="BJ1837" s="7"/>
      <c r="BK1837" s="7"/>
      <c r="BL1837" s="7"/>
      <c r="BM1837" s="7"/>
      <c r="BP1837" s="7"/>
      <c r="BQ1837" s="7"/>
      <c r="BR1837" s="7"/>
      <c r="BS1837" s="7"/>
      <c r="BT1837" s="7"/>
      <c r="BU1837" s="7"/>
      <c r="BV1837" s="7"/>
      <c r="BW1837" s="7"/>
    </row>
    <row r="1838" spans="5:75" x14ac:dyDescent="0.2"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AL1838" s="7"/>
      <c r="AQ1838" s="7"/>
      <c r="AR1838" s="7"/>
      <c r="AS1838" s="7"/>
      <c r="AT1838" s="7"/>
      <c r="AU1838" s="7"/>
      <c r="AV1838" s="7"/>
      <c r="AX1838" s="7"/>
      <c r="AY1838" s="7"/>
      <c r="AZ1838" s="7"/>
      <c r="BA1838" s="7"/>
      <c r="BB1838" s="7"/>
      <c r="BC1838" s="7"/>
      <c r="BD1838" s="7"/>
      <c r="BG1838" s="7"/>
      <c r="BH1838" s="7"/>
      <c r="BI1838" s="7"/>
      <c r="BJ1838" s="7"/>
      <c r="BK1838" s="7"/>
      <c r="BL1838" s="7"/>
      <c r="BM1838" s="7"/>
      <c r="BP1838" s="7"/>
      <c r="BQ1838" s="7"/>
      <c r="BR1838" s="7"/>
      <c r="BS1838" s="7"/>
      <c r="BT1838" s="7"/>
      <c r="BU1838" s="7"/>
      <c r="BV1838" s="7"/>
      <c r="BW1838" s="7"/>
    </row>
    <row r="1839" spans="5:75" x14ac:dyDescent="0.2"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AL1839" s="7"/>
      <c r="AQ1839" s="7"/>
      <c r="AR1839" s="7"/>
      <c r="AS1839" s="7"/>
      <c r="AT1839" s="7"/>
      <c r="AU1839" s="7"/>
      <c r="AV1839" s="7"/>
      <c r="AX1839" s="7"/>
      <c r="AY1839" s="7"/>
      <c r="AZ1839" s="7"/>
      <c r="BA1839" s="7"/>
      <c r="BB1839" s="7"/>
      <c r="BC1839" s="7"/>
      <c r="BD1839" s="7"/>
      <c r="BG1839" s="7"/>
      <c r="BH1839" s="7"/>
      <c r="BI1839" s="7"/>
      <c r="BJ1839" s="7"/>
      <c r="BK1839" s="7"/>
      <c r="BL1839" s="7"/>
      <c r="BM1839" s="7"/>
      <c r="BP1839" s="7"/>
      <c r="BQ1839" s="7"/>
      <c r="BR1839" s="7"/>
      <c r="BS1839" s="7"/>
      <c r="BT1839" s="7"/>
      <c r="BU1839" s="7"/>
      <c r="BV1839" s="7"/>
      <c r="BW1839" s="7"/>
    </row>
    <row r="1840" spans="5:75" x14ac:dyDescent="0.2"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AL1840" s="7"/>
      <c r="AQ1840" s="7"/>
      <c r="AR1840" s="7"/>
      <c r="AS1840" s="7"/>
      <c r="AT1840" s="7"/>
      <c r="AU1840" s="7"/>
      <c r="AV1840" s="7"/>
      <c r="AX1840" s="7"/>
      <c r="AY1840" s="7"/>
      <c r="AZ1840" s="7"/>
      <c r="BA1840" s="7"/>
      <c r="BB1840" s="7"/>
      <c r="BC1840" s="7"/>
      <c r="BD1840" s="7"/>
      <c r="BG1840" s="7"/>
      <c r="BH1840" s="7"/>
      <c r="BI1840" s="7"/>
      <c r="BJ1840" s="7"/>
      <c r="BK1840" s="7"/>
      <c r="BL1840" s="7"/>
      <c r="BM1840" s="7"/>
      <c r="BP1840" s="7"/>
      <c r="BQ1840" s="7"/>
      <c r="BR1840" s="7"/>
      <c r="BS1840" s="7"/>
      <c r="BT1840" s="7"/>
      <c r="BU1840" s="7"/>
      <c r="BV1840" s="7"/>
      <c r="BW1840" s="7"/>
    </row>
    <row r="1841" spans="5:75" x14ac:dyDescent="0.2"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AL1841" s="7"/>
      <c r="AQ1841" s="7"/>
      <c r="AR1841" s="7"/>
      <c r="AS1841" s="7"/>
      <c r="AT1841" s="7"/>
      <c r="AU1841" s="7"/>
      <c r="AV1841" s="7"/>
      <c r="AX1841" s="7"/>
      <c r="AY1841" s="7"/>
      <c r="AZ1841" s="7"/>
      <c r="BA1841" s="7"/>
      <c r="BB1841" s="7"/>
      <c r="BC1841" s="7"/>
      <c r="BD1841" s="7"/>
      <c r="BG1841" s="7"/>
      <c r="BH1841" s="7"/>
      <c r="BI1841" s="7"/>
      <c r="BJ1841" s="7"/>
      <c r="BK1841" s="7"/>
      <c r="BL1841" s="7"/>
      <c r="BM1841" s="7"/>
      <c r="BP1841" s="7"/>
      <c r="BQ1841" s="7"/>
      <c r="BR1841" s="7"/>
      <c r="BS1841" s="7"/>
      <c r="BT1841" s="7"/>
      <c r="BU1841" s="7"/>
      <c r="BV1841" s="7"/>
      <c r="BW1841" s="7"/>
    </row>
    <row r="1842" spans="5:75" x14ac:dyDescent="0.2"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AL1842" s="7"/>
      <c r="AQ1842" s="7"/>
      <c r="AR1842" s="7"/>
      <c r="AS1842" s="7"/>
      <c r="AT1842" s="7"/>
      <c r="AU1842" s="7"/>
      <c r="AV1842" s="7"/>
      <c r="AX1842" s="7"/>
      <c r="AY1842" s="7"/>
      <c r="AZ1842" s="7"/>
      <c r="BA1842" s="7"/>
      <c r="BB1842" s="7"/>
      <c r="BC1842" s="7"/>
      <c r="BD1842" s="7"/>
      <c r="BG1842" s="7"/>
      <c r="BH1842" s="7"/>
      <c r="BI1842" s="7"/>
      <c r="BJ1842" s="7"/>
      <c r="BK1842" s="7"/>
      <c r="BL1842" s="7"/>
      <c r="BM1842" s="7"/>
      <c r="BP1842" s="7"/>
      <c r="BQ1842" s="7"/>
      <c r="BR1842" s="7"/>
      <c r="BS1842" s="7"/>
      <c r="BT1842" s="7"/>
      <c r="BU1842" s="7"/>
      <c r="BV1842" s="7"/>
      <c r="BW1842" s="7"/>
    </row>
    <row r="1843" spans="5:75" x14ac:dyDescent="0.2"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AL1843" s="7"/>
      <c r="AQ1843" s="7"/>
      <c r="AR1843" s="7"/>
      <c r="AS1843" s="7"/>
      <c r="AT1843" s="7"/>
      <c r="AU1843" s="7"/>
      <c r="AV1843" s="7"/>
      <c r="AX1843" s="7"/>
      <c r="AY1843" s="7"/>
      <c r="AZ1843" s="7"/>
      <c r="BA1843" s="7"/>
      <c r="BB1843" s="7"/>
      <c r="BC1843" s="7"/>
      <c r="BD1843" s="7"/>
      <c r="BG1843" s="7"/>
      <c r="BH1843" s="7"/>
      <c r="BI1843" s="7"/>
      <c r="BJ1843" s="7"/>
      <c r="BK1843" s="7"/>
      <c r="BL1843" s="7"/>
      <c r="BM1843" s="7"/>
      <c r="BP1843" s="7"/>
      <c r="BQ1843" s="7"/>
      <c r="BR1843" s="7"/>
      <c r="BS1843" s="7"/>
      <c r="BT1843" s="7"/>
      <c r="BU1843" s="7"/>
      <c r="BV1843" s="7"/>
      <c r="BW1843" s="7"/>
    </row>
    <row r="1844" spans="5:75" x14ac:dyDescent="0.2"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AL1844" s="7"/>
      <c r="AQ1844" s="7"/>
      <c r="AR1844" s="7"/>
      <c r="AS1844" s="7"/>
      <c r="AT1844" s="7"/>
      <c r="AU1844" s="7"/>
      <c r="AV1844" s="7"/>
      <c r="AX1844" s="7"/>
      <c r="AY1844" s="7"/>
      <c r="AZ1844" s="7"/>
      <c r="BA1844" s="7"/>
      <c r="BB1844" s="7"/>
      <c r="BC1844" s="7"/>
      <c r="BD1844" s="7"/>
      <c r="BG1844" s="7"/>
      <c r="BH1844" s="7"/>
      <c r="BI1844" s="7"/>
      <c r="BJ1844" s="7"/>
      <c r="BK1844" s="7"/>
      <c r="BL1844" s="7"/>
      <c r="BM1844" s="7"/>
      <c r="BP1844" s="7"/>
      <c r="BQ1844" s="7"/>
      <c r="BR1844" s="7"/>
      <c r="BS1844" s="7"/>
      <c r="BT1844" s="7"/>
      <c r="BU1844" s="7"/>
      <c r="BV1844" s="7"/>
      <c r="BW1844" s="7"/>
    </row>
    <row r="1845" spans="5:75" x14ac:dyDescent="0.2"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AL1845" s="7"/>
      <c r="AQ1845" s="7"/>
      <c r="AR1845" s="7"/>
      <c r="AS1845" s="7"/>
      <c r="AT1845" s="7"/>
      <c r="AU1845" s="7"/>
      <c r="AV1845" s="7"/>
      <c r="AX1845" s="7"/>
      <c r="AY1845" s="7"/>
      <c r="AZ1845" s="7"/>
      <c r="BA1845" s="7"/>
      <c r="BB1845" s="7"/>
      <c r="BC1845" s="7"/>
      <c r="BD1845" s="7"/>
      <c r="BG1845" s="7"/>
      <c r="BH1845" s="7"/>
      <c r="BI1845" s="7"/>
      <c r="BJ1845" s="7"/>
      <c r="BK1845" s="7"/>
      <c r="BL1845" s="7"/>
      <c r="BM1845" s="7"/>
      <c r="BP1845" s="7"/>
      <c r="BQ1845" s="7"/>
      <c r="BR1845" s="7"/>
      <c r="BS1845" s="7"/>
      <c r="BT1845" s="7"/>
      <c r="BU1845" s="7"/>
      <c r="BV1845" s="7"/>
      <c r="BW1845" s="7"/>
    </row>
    <row r="1846" spans="5:75" x14ac:dyDescent="0.2"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AL1846" s="7"/>
      <c r="AQ1846" s="7"/>
      <c r="AR1846" s="7"/>
      <c r="AS1846" s="7"/>
      <c r="AT1846" s="7"/>
      <c r="AU1846" s="7"/>
      <c r="AV1846" s="7"/>
      <c r="AX1846" s="7"/>
      <c r="AY1846" s="7"/>
      <c r="AZ1846" s="7"/>
      <c r="BA1846" s="7"/>
      <c r="BB1846" s="7"/>
      <c r="BC1846" s="7"/>
      <c r="BD1846" s="7"/>
      <c r="BG1846" s="7"/>
      <c r="BH1846" s="7"/>
      <c r="BI1846" s="7"/>
      <c r="BJ1846" s="7"/>
      <c r="BK1846" s="7"/>
      <c r="BL1846" s="7"/>
      <c r="BM1846" s="7"/>
      <c r="BP1846" s="7"/>
      <c r="BQ1846" s="7"/>
      <c r="BR1846" s="7"/>
      <c r="BS1846" s="7"/>
      <c r="BT1846" s="7"/>
      <c r="BU1846" s="7"/>
      <c r="BV1846" s="7"/>
      <c r="BW1846" s="7"/>
    </row>
    <row r="1847" spans="5:75" x14ac:dyDescent="0.2"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AL1847" s="7"/>
      <c r="AQ1847" s="7"/>
      <c r="AR1847" s="7"/>
      <c r="AS1847" s="7"/>
      <c r="AT1847" s="7"/>
      <c r="AU1847" s="7"/>
      <c r="AV1847" s="7"/>
      <c r="AX1847" s="7"/>
      <c r="AY1847" s="7"/>
      <c r="AZ1847" s="7"/>
      <c r="BA1847" s="7"/>
      <c r="BB1847" s="7"/>
      <c r="BC1847" s="7"/>
      <c r="BD1847" s="7"/>
      <c r="BG1847" s="7"/>
      <c r="BH1847" s="7"/>
      <c r="BI1847" s="7"/>
      <c r="BJ1847" s="7"/>
      <c r="BK1847" s="7"/>
      <c r="BL1847" s="7"/>
      <c r="BM1847" s="7"/>
      <c r="BP1847" s="7"/>
      <c r="BQ1847" s="7"/>
      <c r="BR1847" s="7"/>
      <c r="BS1847" s="7"/>
      <c r="BT1847" s="7"/>
      <c r="BU1847" s="7"/>
      <c r="BV1847" s="7"/>
      <c r="BW1847" s="7"/>
    </row>
    <row r="1848" spans="5:75" x14ac:dyDescent="0.2"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AL1848" s="7"/>
      <c r="AQ1848" s="7"/>
      <c r="AR1848" s="7"/>
      <c r="AS1848" s="7"/>
      <c r="AT1848" s="7"/>
      <c r="AU1848" s="7"/>
      <c r="AV1848" s="7"/>
      <c r="AX1848" s="7"/>
      <c r="AY1848" s="7"/>
      <c r="AZ1848" s="7"/>
      <c r="BA1848" s="7"/>
      <c r="BB1848" s="7"/>
      <c r="BC1848" s="7"/>
      <c r="BD1848" s="7"/>
      <c r="BG1848" s="7"/>
      <c r="BH1848" s="7"/>
      <c r="BI1848" s="7"/>
      <c r="BJ1848" s="7"/>
      <c r="BK1848" s="7"/>
      <c r="BL1848" s="7"/>
      <c r="BM1848" s="7"/>
      <c r="BP1848" s="7"/>
      <c r="BQ1848" s="7"/>
      <c r="BR1848" s="7"/>
      <c r="BS1848" s="7"/>
      <c r="BT1848" s="7"/>
      <c r="BU1848" s="7"/>
      <c r="BV1848" s="7"/>
      <c r="BW1848" s="7"/>
    </row>
    <row r="1849" spans="5:75" x14ac:dyDescent="0.2"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AL1849" s="7"/>
      <c r="AQ1849" s="7"/>
      <c r="AR1849" s="7"/>
      <c r="AS1849" s="7"/>
      <c r="AT1849" s="7"/>
      <c r="AU1849" s="7"/>
      <c r="AV1849" s="7"/>
      <c r="AX1849" s="7"/>
      <c r="AY1849" s="7"/>
      <c r="AZ1849" s="7"/>
      <c r="BA1849" s="7"/>
      <c r="BB1849" s="7"/>
      <c r="BC1849" s="7"/>
      <c r="BD1849" s="7"/>
      <c r="BG1849" s="7"/>
      <c r="BH1849" s="7"/>
      <c r="BI1849" s="7"/>
      <c r="BJ1849" s="7"/>
      <c r="BK1849" s="7"/>
      <c r="BL1849" s="7"/>
      <c r="BM1849" s="7"/>
      <c r="BP1849" s="7"/>
      <c r="BQ1849" s="7"/>
      <c r="BR1849" s="7"/>
      <c r="BS1849" s="7"/>
      <c r="BT1849" s="7"/>
      <c r="BU1849" s="7"/>
      <c r="BV1849" s="7"/>
      <c r="BW1849" s="7"/>
    </row>
    <row r="1850" spans="5:75" x14ac:dyDescent="0.2"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AL1850" s="7"/>
      <c r="AQ1850" s="7"/>
      <c r="AR1850" s="7"/>
      <c r="AS1850" s="7"/>
      <c r="AT1850" s="7"/>
      <c r="AU1850" s="7"/>
      <c r="AV1850" s="7"/>
      <c r="AX1850" s="7"/>
      <c r="AY1850" s="7"/>
      <c r="AZ1850" s="7"/>
      <c r="BA1850" s="7"/>
      <c r="BB1850" s="7"/>
      <c r="BC1850" s="7"/>
      <c r="BD1850" s="7"/>
      <c r="BG1850" s="7"/>
      <c r="BH1850" s="7"/>
      <c r="BI1850" s="7"/>
      <c r="BJ1850" s="7"/>
      <c r="BK1850" s="7"/>
      <c r="BL1850" s="7"/>
      <c r="BM1850" s="7"/>
      <c r="BP1850" s="7"/>
      <c r="BQ1850" s="7"/>
      <c r="BR1850" s="7"/>
      <c r="BS1850" s="7"/>
      <c r="BT1850" s="7"/>
      <c r="BU1850" s="7"/>
      <c r="BV1850" s="7"/>
      <c r="BW1850" s="7"/>
    </row>
    <row r="1851" spans="5:75" x14ac:dyDescent="0.2"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AL1851" s="7"/>
      <c r="AQ1851" s="7"/>
      <c r="AR1851" s="7"/>
      <c r="AS1851" s="7"/>
      <c r="AT1851" s="7"/>
      <c r="AU1851" s="7"/>
      <c r="AV1851" s="7"/>
      <c r="AX1851" s="7"/>
      <c r="AY1851" s="7"/>
      <c r="AZ1851" s="7"/>
      <c r="BA1851" s="7"/>
      <c r="BB1851" s="7"/>
      <c r="BC1851" s="7"/>
      <c r="BD1851" s="7"/>
      <c r="BG1851" s="7"/>
      <c r="BH1851" s="7"/>
      <c r="BI1851" s="7"/>
      <c r="BJ1851" s="7"/>
      <c r="BK1851" s="7"/>
      <c r="BL1851" s="7"/>
      <c r="BM1851" s="7"/>
      <c r="BP1851" s="7"/>
      <c r="BQ1851" s="7"/>
      <c r="BR1851" s="7"/>
      <c r="BS1851" s="7"/>
      <c r="BT1851" s="7"/>
      <c r="BU1851" s="7"/>
      <c r="BV1851" s="7"/>
      <c r="BW1851" s="7"/>
    </row>
    <row r="1852" spans="5:75" x14ac:dyDescent="0.2"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AL1852" s="7"/>
      <c r="AQ1852" s="7"/>
      <c r="AR1852" s="7"/>
      <c r="AS1852" s="7"/>
      <c r="AT1852" s="7"/>
      <c r="AU1852" s="7"/>
      <c r="AV1852" s="7"/>
      <c r="AX1852" s="7"/>
      <c r="AY1852" s="7"/>
      <c r="AZ1852" s="7"/>
      <c r="BA1852" s="7"/>
      <c r="BB1852" s="7"/>
      <c r="BC1852" s="7"/>
      <c r="BD1852" s="7"/>
      <c r="BG1852" s="7"/>
      <c r="BH1852" s="7"/>
      <c r="BI1852" s="7"/>
      <c r="BJ1852" s="7"/>
      <c r="BK1852" s="7"/>
      <c r="BL1852" s="7"/>
      <c r="BM1852" s="7"/>
      <c r="BP1852" s="7"/>
      <c r="BQ1852" s="7"/>
      <c r="BR1852" s="7"/>
      <c r="BS1852" s="7"/>
      <c r="BT1852" s="7"/>
      <c r="BU1852" s="7"/>
      <c r="BV1852" s="7"/>
      <c r="BW1852" s="7"/>
    </row>
    <row r="1853" spans="5:75" x14ac:dyDescent="0.2"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AL1853" s="7"/>
      <c r="AQ1853" s="7"/>
      <c r="AR1853" s="7"/>
      <c r="AS1853" s="7"/>
      <c r="AT1853" s="7"/>
      <c r="AU1853" s="7"/>
      <c r="AV1853" s="7"/>
      <c r="AX1853" s="7"/>
      <c r="AY1853" s="7"/>
      <c r="AZ1853" s="7"/>
      <c r="BA1853" s="7"/>
      <c r="BB1853" s="7"/>
      <c r="BC1853" s="7"/>
      <c r="BD1853" s="7"/>
      <c r="BG1853" s="7"/>
      <c r="BH1853" s="7"/>
      <c r="BI1853" s="7"/>
      <c r="BJ1853" s="7"/>
      <c r="BK1853" s="7"/>
      <c r="BL1853" s="7"/>
      <c r="BM1853" s="7"/>
      <c r="BP1853" s="7"/>
      <c r="BQ1853" s="7"/>
      <c r="BR1853" s="7"/>
      <c r="BS1853" s="7"/>
      <c r="BT1853" s="7"/>
      <c r="BU1853" s="7"/>
      <c r="BV1853" s="7"/>
      <c r="BW1853" s="7"/>
    </row>
    <row r="1854" spans="5:75" x14ac:dyDescent="0.2"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AL1854" s="7"/>
      <c r="AQ1854" s="7"/>
      <c r="AR1854" s="7"/>
      <c r="AS1854" s="7"/>
      <c r="AT1854" s="7"/>
      <c r="AU1854" s="7"/>
      <c r="AV1854" s="7"/>
      <c r="AX1854" s="7"/>
      <c r="AY1854" s="7"/>
      <c r="AZ1854" s="7"/>
      <c r="BA1854" s="7"/>
      <c r="BB1854" s="7"/>
      <c r="BC1854" s="7"/>
      <c r="BD1854" s="7"/>
      <c r="BG1854" s="7"/>
      <c r="BH1854" s="7"/>
      <c r="BI1854" s="7"/>
      <c r="BJ1854" s="7"/>
      <c r="BK1854" s="7"/>
      <c r="BL1854" s="7"/>
      <c r="BM1854" s="7"/>
      <c r="BP1854" s="7"/>
      <c r="BQ1854" s="7"/>
      <c r="BR1854" s="7"/>
      <c r="BS1854" s="7"/>
      <c r="BT1854" s="7"/>
      <c r="BU1854" s="7"/>
      <c r="BV1854" s="7"/>
      <c r="BW1854" s="7"/>
    </row>
    <row r="1855" spans="5:75" x14ac:dyDescent="0.2"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AL1855" s="7"/>
      <c r="AQ1855" s="7"/>
      <c r="AR1855" s="7"/>
      <c r="AS1855" s="7"/>
      <c r="AT1855" s="7"/>
      <c r="AU1855" s="7"/>
      <c r="AV1855" s="7"/>
      <c r="AX1855" s="7"/>
      <c r="AY1855" s="7"/>
      <c r="AZ1855" s="7"/>
      <c r="BA1855" s="7"/>
      <c r="BB1855" s="7"/>
      <c r="BC1855" s="7"/>
      <c r="BD1855" s="7"/>
      <c r="BG1855" s="7"/>
      <c r="BH1855" s="7"/>
      <c r="BI1855" s="7"/>
      <c r="BJ1855" s="7"/>
      <c r="BK1855" s="7"/>
      <c r="BL1855" s="7"/>
      <c r="BM1855" s="7"/>
      <c r="BP1855" s="7"/>
      <c r="BQ1855" s="7"/>
      <c r="BR1855" s="7"/>
      <c r="BS1855" s="7"/>
      <c r="BT1855" s="7"/>
      <c r="BU1855" s="7"/>
      <c r="BV1855" s="7"/>
      <c r="BW1855" s="7"/>
    </row>
    <row r="1856" spans="5:75" x14ac:dyDescent="0.2"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AL1856" s="7"/>
      <c r="AQ1856" s="7"/>
      <c r="AR1856" s="7"/>
      <c r="AS1856" s="7"/>
      <c r="AT1856" s="7"/>
      <c r="AU1856" s="7"/>
      <c r="AV1856" s="7"/>
      <c r="AX1856" s="7"/>
      <c r="AY1856" s="7"/>
      <c r="AZ1856" s="7"/>
      <c r="BA1856" s="7"/>
      <c r="BB1856" s="7"/>
      <c r="BC1856" s="7"/>
      <c r="BD1856" s="7"/>
      <c r="BG1856" s="7"/>
      <c r="BH1856" s="7"/>
      <c r="BI1856" s="7"/>
      <c r="BJ1856" s="7"/>
      <c r="BK1856" s="7"/>
      <c r="BL1856" s="7"/>
      <c r="BM1856" s="7"/>
      <c r="BP1856" s="7"/>
      <c r="BQ1856" s="7"/>
      <c r="BR1856" s="7"/>
      <c r="BS1856" s="7"/>
      <c r="BT1856" s="7"/>
      <c r="BU1856" s="7"/>
      <c r="BV1856" s="7"/>
      <c r="BW1856" s="7"/>
    </row>
    <row r="1857" spans="5:75" x14ac:dyDescent="0.2"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AL1857" s="7"/>
      <c r="AQ1857" s="7"/>
      <c r="AR1857" s="7"/>
      <c r="AS1857" s="7"/>
      <c r="AT1857" s="7"/>
      <c r="AU1857" s="7"/>
      <c r="AV1857" s="7"/>
      <c r="AX1857" s="7"/>
      <c r="AY1857" s="7"/>
      <c r="AZ1857" s="7"/>
      <c r="BA1857" s="7"/>
      <c r="BB1857" s="7"/>
      <c r="BC1857" s="7"/>
      <c r="BD1857" s="7"/>
      <c r="BG1857" s="7"/>
      <c r="BH1857" s="7"/>
      <c r="BI1857" s="7"/>
      <c r="BJ1857" s="7"/>
      <c r="BK1857" s="7"/>
      <c r="BL1857" s="7"/>
      <c r="BM1857" s="7"/>
      <c r="BP1857" s="7"/>
      <c r="BQ1857" s="7"/>
      <c r="BR1857" s="7"/>
      <c r="BS1857" s="7"/>
      <c r="BT1857" s="7"/>
      <c r="BU1857" s="7"/>
      <c r="BV1857" s="7"/>
      <c r="BW1857" s="7"/>
    </row>
    <row r="1858" spans="5:75" x14ac:dyDescent="0.2"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AL1858" s="7"/>
      <c r="AQ1858" s="7"/>
      <c r="AR1858" s="7"/>
      <c r="AS1858" s="7"/>
      <c r="AT1858" s="7"/>
      <c r="AU1858" s="7"/>
      <c r="AV1858" s="7"/>
      <c r="AX1858" s="7"/>
      <c r="AY1858" s="7"/>
      <c r="AZ1858" s="7"/>
      <c r="BA1858" s="7"/>
      <c r="BB1858" s="7"/>
      <c r="BC1858" s="7"/>
      <c r="BD1858" s="7"/>
      <c r="BG1858" s="7"/>
      <c r="BH1858" s="7"/>
      <c r="BI1858" s="7"/>
      <c r="BJ1858" s="7"/>
      <c r="BK1858" s="7"/>
      <c r="BL1858" s="7"/>
      <c r="BM1858" s="7"/>
      <c r="BP1858" s="7"/>
      <c r="BQ1858" s="7"/>
      <c r="BR1858" s="7"/>
      <c r="BS1858" s="7"/>
      <c r="BT1858" s="7"/>
      <c r="BU1858" s="7"/>
      <c r="BV1858" s="7"/>
      <c r="BW1858" s="7"/>
    </row>
    <row r="1859" spans="5:75" x14ac:dyDescent="0.2"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AL1859" s="7"/>
      <c r="AQ1859" s="7"/>
      <c r="AR1859" s="7"/>
      <c r="AS1859" s="7"/>
      <c r="AT1859" s="7"/>
      <c r="AU1859" s="7"/>
      <c r="AV1859" s="7"/>
      <c r="AX1859" s="7"/>
      <c r="AY1859" s="7"/>
      <c r="AZ1859" s="7"/>
      <c r="BA1859" s="7"/>
      <c r="BB1859" s="7"/>
      <c r="BC1859" s="7"/>
      <c r="BD1859" s="7"/>
      <c r="BG1859" s="7"/>
      <c r="BH1859" s="7"/>
      <c r="BI1859" s="7"/>
      <c r="BJ1859" s="7"/>
      <c r="BK1859" s="7"/>
      <c r="BL1859" s="7"/>
      <c r="BM1859" s="7"/>
      <c r="BP1859" s="7"/>
      <c r="BQ1859" s="7"/>
      <c r="BR1859" s="7"/>
      <c r="BS1859" s="7"/>
      <c r="BT1859" s="7"/>
      <c r="BU1859" s="7"/>
      <c r="BV1859" s="7"/>
      <c r="BW1859" s="7"/>
    </row>
    <row r="1860" spans="5:75" x14ac:dyDescent="0.2"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AL1860" s="7"/>
      <c r="AQ1860" s="7"/>
      <c r="AR1860" s="7"/>
      <c r="AS1860" s="7"/>
      <c r="AT1860" s="7"/>
      <c r="AU1860" s="7"/>
      <c r="AV1860" s="7"/>
      <c r="AX1860" s="7"/>
      <c r="AY1860" s="7"/>
      <c r="AZ1860" s="7"/>
      <c r="BA1860" s="7"/>
      <c r="BB1860" s="7"/>
      <c r="BC1860" s="7"/>
      <c r="BD1860" s="7"/>
      <c r="BG1860" s="7"/>
      <c r="BH1860" s="7"/>
      <c r="BI1860" s="7"/>
      <c r="BJ1860" s="7"/>
      <c r="BK1860" s="7"/>
      <c r="BL1860" s="7"/>
      <c r="BM1860" s="7"/>
      <c r="BP1860" s="7"/>
      <c r="BQ1860" s="7"/>
      <c r="BR1860" s="7"/>
      <c r="BS1860" s="7"/>
      <c r="BT1860" s="7"/>
      <c r="BU1860" s="7"/>
      <c r="BV1860" s="7"/>
      <c r="BW1860" s="7"/>
    </row>
    <row r="1861" spans="5:75" x14ac:dyDescent="0.2"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AL1861" s="7"/>
      <c r="AQ1861" s="7"/>
      <c r="AR1861" s="7"/>
      <c r="AS1861" s="7"/>
      <c r="AT1861" s="7"/>
      <c r="AU1861" s="7"/>
      <c r="AV1861" s="7"/>
      <c r="AX1861" s="7"/>
      <c r="AY1861" s="7"/>
      <c r="AZ1861" s="7"/>
      <c r="BA1861" s="7"/>
      <c r="BB1861" s="7"/>
      <c r="BC1861" s="7"/>
      <c r="BD1861" s="7"/>
      <c r="BG1861" s="7"/>
      <c r="BH1861" s="7"/>
      <c r="BI1861" s="7"/>
      <c r="BJ1861" s="7"/>
      <c r="BK1861" s="7"/>
      <c r="BL1861" s="7"/>
      <c r="BM1861" s="7"/>
      <c r="BP1861" s="7"/>
      <c r="BQ1861" s="7"/>
      <c r="BR1861" s="7"/>
      <c r="BS1861" s="7"/>
      <c r="BT1861" s="7"/>
      <c r="BU1861" s="7"/>
      <c r="BV1861" s="7"/>
      <c r="BW1861" s="7"/>
    </row>
    <row r="1862" spans="5:75" x14ac:dyDescent="0.2"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AL1862" s="7"/>
      <c r="AQ1862" s="7"/>
      <c r="AR1862" s="7"/>
      <c r="AS1862" s="7"/>
      <c r="AT1862" s="7"/>
      <c r="AU1862" s="7"/>
      <c r="AV1862" s="7"/>
      <c r="AX1862" s="7"/>
      <c r="AY1862" s="7"/>
      <c r="AZ1862" s="7"/>
      <c r="BA1862" s="7"/>
      <c r="BB1862" s="7"/>
      <c r="BC1862" s="7"/>
      <c r="BD1862" s="7"/>
      <c r="BG1862" s="7"/>
      <c r="BH1862" s="7"/>
      <c r="BI1862" s="7"/>
      <c r="BJ1862" s="7"/>
      <c r="BK1862" s="7"/>
      <c r="BL1862" s="7"/>
      <c r="BM1862" s="7"/>
      <c r="BP1862" s="7"/>
      <c r="BQ1862" s="7"/>
      <c r="BR1862" s="7"/>
      <c r="BS1862" s="7"/>
      <c r="BT1862" s="7"/>
      <c r="BU1862" s="7"/>
      <c r="BV1862" s="7"/>
      <c r="BW1862" s="7"/>
    </row>
    <row r="1863" spans="5:75" x14ac:dyDescent="0.2"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AL1863" s="7"/>
      <c r="AQ1863" s="7"/>
      <c r="AR1863" s="7"/>
      <c r="AS1863" s="7"/>
      <c r="AT1863" s="7"/>
      <c r="AU1863" s="7"/>
      <c r="AV1863" s="7"/>
      <c r="AX1863" s="7"/>
      <c r="AY1863" s="7"/>
      <c r="AZ1863" s="7"/>
      <c r="BA1863" s="7"/>
      <c r="BB1863" s="7"/>
      <c r="BC1863" s="7"/>
      <c r="BD1863" s="7"/>
      <c r="BG1863" s="7"/>
      <c r="BH1863" s="7"/>
      <c r="BI1863" s="7"/>
      <c r="BJ1863" s="7"/>
      <c r="BK1863" s="7"/>
      <c r="BL1863" s="7"/>
      <c r="BM1863" s="7"/>
      <c r="BP1863" s="7"/>
      <c r="BQ1863" s="7"/>
      <c r="BR1863" s="7"/>
      <c r="BS1863" s="7"/>
      <c r="BT1863" s="7"/>
      <c r="BU1863" s="7"/>
      <c r="BV1863" s="7"/>
      <c r="BW1863" s="7"/>
    </row>
    <row r="1864" spans="5:75" x14ac:dyDescent="0.2"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AL1864" s="7"/>
      <c r="AQ1864" s="7"/>
      <c r="AR1864" s="7"/>
      <c r="AS1864" s="7"/>
      <c r="AT1864" s="7"/>
      <c r="AU1864" s="7"/>
      <c r="AV1864" s="7"/>
      <c r="AX1864" s="7"/>
      <c r="AY1864" s="7"/>
      <c r="AZ1864" s="7"/>
      <c r="BA1864" s="7"/>
      <c r="BB1864" s="7"/>
      <c r="BC1864" s="7"/>
      <c r="BD1864" s="7"/>
      <c r="BG1864" s="7"/>
      <c r="BH1864" s="7"/>
      <c r="BI1864" s="7"/>
      <c r="BJ1864" s="7"/>
      <c r="BK1864" s="7"/>
      <c r="BL1864" s="7"/>
      <c r="BM1864" s="7"/>
      <c r="BP1864" s="7"/>
      <c r="BQ1864" s="7"/>
      <c r="BR1864" s="7"/>
      <c r="BS1864" s="7"/>
      <c r="BT1864" s="7"/>
      <c r="BU1864" s="7"/>
      <c r="BV1864" s="7"/>
      <c r="BW1864" s="7"/>
    </row>
    <row r="1865" spans="5:75" x14ac:dyDescent="0.2"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AL1865" s="7"/>
      <c r="AQ1865" s="7"/>
      <c r="AR1865" s="7"/>
      <c r="AS1865" s="7"/>
      <c r="AT1865" s="7"/>
      <c r="AU1865" s="7"/>
      <c r="AV1865" s="7"/>
      <c r="AX1865" s="7"/>
      <c r="AY1865" s="7"/>
      <c r="AZ1865" s="7"/>
      <c r="BA1865" s="7"/>
      <c r="BB1865" s="7"/>
      <c r="BC1865" s="7"/>
      <c r="BD1865" s="7"/>
      <c r="BG1865" s="7"/>
      <c r="BH1865" s="7"/>
      <c r="BI1865" s="7"/>
      <c r="BJ1865" s="7"/>
      <c r="BK1865" s="7"/>
      <c r="BL1865" s="7"/>
      <c r="BM1865" s="7"/>
      <c r="BP1865" s="7"/>
      <c r="BQ1865" s="7"/>
      <c r="BR1865" s="7"/>
      <c r="BS1865" s="7"/>
      <c r="BT1865" s="7"/>
      <c r="BU1865" s="7"/>
      <c r="BV1865" s="7"/>
      <c r="BW1865" s="7"/>
    </row>
    <row r="1866" spans="5:75" x14ac:dyDescent="0.2"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AL1866" s="7"/>
      <c r="AQ1866" s="7"/>
      <c r="AR1866" s="7"/>
      <c r="AS1866" s="7"/>
      <c r="AT1866" s="7"/>
      <c r="AU1866" s="7"/>
      <c r="AV1866" s="7"/>
      <c r="AX1866" s="7"/>
      <c r="AY1866" s="7"/>
      <c r="AZ1866" s="7"/>
      <c r="BA1866" s="7"/>
      <c r="BB1866" s="7"/>
      <c r="BC1866" s="7"/>
      <c r="BD1866" s="7"/>
      <c r="BG1866" s="7"/>
      <c r="BH1866" s="7"/>
      <c r="BI1866" s="7"/>
      <c r="BJ1866" s="7"/>
      <c r="BK1866" s="7"/>
      <c r="BL1866" s="7"/>
      <c r="BM1866" s="7"/>
      <c r="BP1866" s="7"/>
      <c r="BQ1866" s="7"/>
      <c r="BR1866" s="7"/>
      <c r="BS1866" s="7"/>
      <c r="BT1866" s="7"/>
      <c r="BU1866" s="7"/>
      <c r="BV1866" s="7"/>
      <c r="BW1866" s="7"/>
    </row>
    <row r="1867" spans="5:75" x14ac:dyDescent="0.2"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AL1867" s="7"/>
      <c r="AQ1867" s="7"/>
      <c r="AR1867" s="7"/>
      <c r="AS1867" s="7"/>
      <c r="AT1867" s="7"/>
      <c r="AU1867" s="7"/>
      <c r="AV1867" s="7"/>
      <c r="AX1867" s="7"/>
      <c r="AY1867" s="7"/>
      <c r="AZ1867" s="7"/>
      <c r="BA1867" s="7"/>
      <c r="BB1867" s="7"/>
      <c r="BC1867" s="7"/>
      <c r="BD1867" s="7"/>
      <c r="BG1867" s="7"/>
      <c r="BH1867" s="7"/>
      <c r="BI1867" s="7"/>
      <c r="BJ1867" s="7"/>
      <c r="BK1867" s="7"/>
      <c r="BL1867" s="7"/>
      <c r="BM1867" s="7"/>
      <c r="BP1867" s="7"/>
      <c r="BQ1867" s="7"/>
      <c r="BR1867" s="7"/>
      <c r="BS1867" s="7"/>
      <c r="BT1867" s="7"/>
      <c r="BU1867" s="7"/>
      <c r="BV1867" s="7"/>
      <c r="BW1867" s="7"/>
    </row>
    <row r="1868" spans="5:75" x14ac:dyDescent="0.2"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AL1868" s="7"/>
      <c r="AQ1868" s="7"/>
      <c r="AR1868" s="7"/>
      <c r="AS1868" s="7"/>
      <c r="AT1868" s="7"/>
      <c r="AU1868" s="7"/>
      <c r="AV1868" s="7"/>
      <c r="AX1868" s="7"/>
      <c r="AY1868" s="7"/>
      <c r="AZ1868" s="7"/>
      <c r="BA1868" s="7"/>
      <c r="BB1868" s="7"/>
      <c r="BC1868" s="7"/>
      <c r="BD1868" s="7"/>
      <c r="BG1868" s="7"/>
      <c r="BH1868" s="7"/>
      <c r="BI1868" s="7"/>
      <c r="BJ1868" s="7"/>
      <c r="BK1868" s="7"/>
      <c r="BL1868" s="7"/>
      <c r="BM1868" s="7"/>
      <c r="BP1868" s="7"/>
      <c r="BQ1868" s="7"/>
      <c r="BR1868" s="7"/>
      <c r="BS1868" s="7"/>
      <c r="BT1868" s="7"/>
      <c r="BU1868" s="7"/>
      <c r="BV1868" s="7"/>
      <c r="BW1868" s="7"/>
    </row>
    <row r="1869" spans="5:75" x14ac:dyDescent="0.2"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AL1869" s="7"/>
      <c r="AQ1869" s="7"/>
      <c r="AR1869" s="7"/>
      <c r="AS1869" s="7"/>
      <c r="AT1869" s="7"/>
      <c r="AU1869" s="7"/>
      <c r="AV1869" s="7"/>
      <c r="AX1869" s="7"/>
      <c r="AY1869" s="7"/>
      <c r="AZ1869" s="7"/>
      <c r="BA1869" s="7"/>
      <c r="BB1869" s="7"/>
      <c r="BC1869" s="7"/>
      <c r="BD1869" s="7"/>
      <c r="BG1869" s="7"/>
      <c r="BH1869" s="7"/>
      <c r="BI1869" s="7"/>
      <c r="BJ1869" s="7"/>
      <c r="BK1869" s="7"/>
      <c r="BL1869" s="7"/>
      <c r="BM1869" s="7"/>
      <c r="BP1869" s="7"/>
      <c r="BQ1869" s="7"/>
      <c r="BR1869" s="7"/>
      <c r="BS1869" s="7"/>
      <c r="BT1869" s="7"/>
      <c r="BU1869" s="7"/>
      <c r="BV1869" s="7"/>
      <c r="BW1869" s="7"/>
    </row>
    <row r="1870" spans="5:75" x14ac:dyDescent="0.2"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AL1870" s="7"/>
      <c r="AQ1870" s="7"/>
      <c r="AR1870" s="7"/>
      <c r="AS1870" s="7"/>
      <c r="AT1870" s="7"/>
      <c r="AU1870" s="7"/>
      <c r="AV1870" s="7"/>
      <c r="AX1870" s="7"/>
      <c r="AY1870" s="7"/>
      <c r="AZ1870" s="7"/>
      <c r="BA1870" s="7"/>
      <c r="BB1870" s="7"/>
      <c r="BC1870" s="7"/>
      <c r="BD1870" s="7"/>
      <c r="BG1870" s="7"/>
      <c r="BH1870" s="7"/>
      <c r="BI1870" s="7"/>
      <c r="BJ1870" s="7"/>
      <c r="BK1870" s="7"/>
      <c r="BL1870" s="7"/>
      <c r="BM1870" s="7"/>
      <c r="BP1870" s="7"/>
      <c r="BQ1870" s="7"/>
      <c r="BR1870" s="7"/>
      <c r="BS1870" s="7"/>
      <c r="BT1870" s="7"/>
      <c r="BU1870" s="7"/>
      <c r="BV1870" s="7"/>
      <c r="BW1870" s="7"/>
    </row>
    <row r="1871" spans="5:75" x14ac:dyDescent="0.2"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AL1871" s="7"/>
      <c r="AQ1871" s="7"/>
      <c r="AR1871" s="7"/>
      <c r="AS1871" s="7"/>
      <c r="AT1871" s="7"/>
      <c r="AU1871" s="7"/>
      <c r="AV1871" s="7"/>
      <c r="AX1871" s="7"/>
      <c r="AY1871" s="7"/>
      <c r="AZ1871" s="7"/>
      <c r="BA1871" s="7"/>
      <c r="BB1871" s="7"/>
      <c r="BC1871" s="7"/>
      <c r="BD1871" s="7"/>
      <c r="BG1871" s="7"/>
      <c r="BH1871" s="7"/>
      <c r="BI1871" s="7"/>
      <c r="BJ1871" s="7"/>
      <c r="BK1871" s="7"/>
      <c r="BL1871" s="7"/>
      <c r="BM1871" s="7"/>
      <c r="BP1871" s="7"/>
      <c r="BQ1871" s="7"/>
      <c r="BR1871" s="7"/>
      <c r="BS1871" s="7"/>
      <c r="BT1871" s="7"/>
      <c r="BU1871" s="7"/>
      <c r="BV1871" s="7"/>
      <c r="BW1871" s="7"/>
    </row>
    <row r="1872" spans="5:75" x14ac:dyDescent="0.2"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AL1872" s="7"/>
      <c r="AQ1872" s="7"/>
      <c r="AR1872" s="7"/>
      <c r="AS1872" s="7"/>
      <c r="AT1872" s="7"/>
      <c r="AU1872" s="7"/>
      <c r="AV1872" s="7"/>
      <c r="AX1872" s="7"/>
      <c r="AY1872" s="7"/>
      <c r="AZ1872" s="7"/>
      <c r="BA1872" s="7"/>
      <c r="BB1872" s="7"/>
      <c r="BC1872" s="7"/>
      <c r="BD1872" s="7"/>
      <c r="BG1872" s="7"/>
      <c r="BH1872" s="7"/>
      <c r="BI1872" s="7"/>
      <c r="BJ1872" s="7"/>
      <c r="BK1872" s="7"/>
      <c r="BL1872" s="7"/>
      <c r="BM1872" s="7"/>
      <c r="BP1872" s="7"/>
      <c r="BQ1872" s="7"/>
      <c r="BR1872" s="7"/>
      <c r="BS1872" s="7"/>
      <c r="BT1872" s="7"/>
      <c r="BU1872" s="7"/>
      <c r="BV1872" s="7"/>
      <c r="BW1872" s="7"/>
    </row>
    <row r="1873" spans="5:75" x14ac:dyDescent="0.2"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AL1873" s="7"/>
      <c r="AQ1873" s="7"/>
      <c r="AR1873" s="7"/>
      <c r="AS1873" s="7"/>
      <c r="AT1873" s="7"/>
      <c r="AU1873" s="7"/>
      <c r="AV1873" s="7"/>
      <c r="AX1873" s="7"/>
      <c r="AY1873" s="7"/>
      <c r="AZ1873" s="7"/>
      <c r="BA1873" s="7"/>
      <c r="BB1873" s="7"/>
      <c r="BC1873" s="7"/>
      <c r="BD1873" s="7"/>
      <c r="BG1873" s="7"/>
      <c r="BH1873" s="7"/>
      <c r="BI1873" s="7"/>
      <c r="BJ1873" s="7"/>
      <c r="BK1873" s="7"/>
      <c r="BL1873" s="7"/>
      <c r="BM1873" s="7"/>
      <c r="BP1873" s="7"/>
      <c r="BQ1873" s="7"/>
      <c r="BR1873" s="7"/>
      <c r="BS1873" s="7"/>
      <c r="BT1873" s="7"/>
      <c r="BU1873" s="7"/>
      <c r="BV1873" s="7"/>
      <c r="BW1873" s="7"/>
    </row>
    <row r="1874" spans="5:75" x14ac:dyDescent="0.2"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AL1874" s="7"/>
      <c r="AQ1874" s="7"/>
      <c r="AR1874" s="7"/>
      <c r="AS1874" s="7"/>
      <c r="AT1874" s="7"/>
      <c r="AU1874" s="7"/>
      <c r="AV1874" s="7"/>
      <c r="AX1874" s="7"/>
      <c r="AY1874" s="7"/>
      <c r="AZ1874" s="7"/>
      <c r="BA1874" s="7"/>
      <c r="BB1874" s="7"/>
      <c r="BC1874" s="7"/>
      <c r="BD1874" s="7"/>
      <c r="BG1874" s="7"/>
      <c r="BH1874" s="7"/>
      <c r="BI1874" s="7"/>
      <c r="BJ1874" s="7"/>
      <c r="BK1874" s="7"/>
      <c r="BL1874" s="7"/>
      <c r="BM1874" s="7"/>
      <c r="BP1874" s="7"/>
      <c r="BQ1874" s="7"/>
      <c r="BR1874" s="7"/>
      <c r="BS1874" s="7"/>
      <c r="BT1874" s="7"/>
      <c r="BU1874" s="7"/>
      <c r="BV1874" s="7"/>
      <c r="BW1874" s="7"/>
    </row>
    <row r="1875" spans="5:75" x14ac:dyDescent="0.2"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AL1875" s="7"/>
      <c r="AQ1875" s="7"/>
      <c r="AR1875" s="7"/>
      <c r="AS1875" s="7"/>
      <c r="AT1875" s="7"/>
      <c r="AU1875" s="7"/>
      <c r="AV1875" s="7"/>
      <c r="AX1875" s="7"/>
      <c r="AY1875" s="7"/>
      <c r="AZ1875" s="7"/>
      <c r="BA1875" s="7"/>
      <c r="BB1875" s="7"/>
      <c r="BC1875" s="7"/>
      <c r="BD1875" s="7"/>
      <c r="BG1875" s="7"/>
      <c r="BH1875" s="7"/>
      <c r="BI1875" s="7"/>
      <c r="BJ1875" s="7"/>
      <c r="BK1875" s="7"/>
      <c r="BL1875" s="7"/>
      <c r="BM1875" s="7"/>
      <c r="BP1875" s="7"/>
      <c r="BQ1875" s="7"/>
      <c r="BR1875" s="7"/>
      <c r="BS1875" s="7"/>
      <c r="BT1875" s="7"/>
      <c r="BU1875" s="7"/>
      <c r="BV1875" s="7"/>
      <c r="BW1875" s="7"/>
    </row>
    <row r="1876" spans="5:75" x14ac:dyDescent="0.2"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AL1876" s="7"/>
      <c r="AQ1876" s="7"/>
      <c r="AR1876" s="7"/>
      <c r="AS1876" s="7"/>
      <c r="AT1876" s="7"/>
      <c r="AU1876" s="7"/>
      <c r="AV1876" s="7"/>
      <c r="AX1876" s="7"/>
      <c r="AY1876" s="7"/>
      <c r="AZ1876" s="7"/>
      <c r="BA1876" s="7"/>
      <c r="BB1876" s="7"/>
      <c r="BC1876" s="7"/>
      <c r="BD1876" s="7"/>
      <c r="BG1876" s="7"/>
      <c r="BH1876" s="7"/>
      <c r="BI1876" s="7"/>
      <c r="BJ1876" s="7"/>
      <c r="BK1876" s="7"/>
      <c r="BL1876" s="7"/>
      <c r="BM1876" s="7"/>
      <c r="BP1876" s="7"/>
      <c r="BQ1876" s="7"/>
      <c r="BR1876" s="7"/>
      <c r="BS1876" s="7"/>
      <c r="BT1876" s="7"/>
      <c r="BU1876" s="7"/>
      <c r="BV1876" s="7"/>
      <c r="BW1876" s="7"/>
    </row>
    <row r="1877" spans="5:75" x14ac:dyDescent="0.2"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AL1877" s="7"/>
      <c r="AQ1877" s="7"/>
      <c r="AR1877" s="7"/>
      <c r="AS1877" s="7"/>
      <c r="AT1877" s="7"/>
      <c r="AU1877" s="7"/>
      <c r="AV1877" s="7"/>
      <c r="AX1877" s="7"/>
      <c r="AY1877" s="7"/>
      <c r="AZ1877" s="7"/>
      <c r="BA1877" s="7"/>
      <c r="BB1877" s="7"/>
      <c r="BC1877" s="7"/>
      <c r="BD1877" s="7"/>
      <c r="BG1877" s="7"/>
      <c r="BH1877" s="7"/>
      <c r="BI1877" s="7"/>
      <c r="BJ1877" s="7"/>
      <c r="BK1877" s="7"/>
      <c r="BL1877" s="7"/>
      <c r="BM1877" s="7"/>
      <c r="BP1877" s="7"/>
      <c r="BQ1877" s="7"/>
      <c r="BR1877" s="7"/>
      <c r="BS1877" s="7"/>
      <c r="BT1877" s="7"/>
      <c r="BU1877" s="7"/>
      <c r="BV1877" s="7"/>
      <c r="BW1877" s="7"/>
    </row>
    <row r="1878" spans="5:75" x14ac:dyDescent="0.2"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AL1878" s="7"/>
      <c r="AQ1878" s="7"/>
      <c r="AR1878" s="7"/>
      <c r="AS1878" s="7"/>
      <c r="AT1878" s="7"/>
      <c r="AU1878" s="7"/>
      <c r="AV1878" s="7"/>
      <c r="AX1878" s="7"/>
      <c r="AY1878" s="7"/>
      <c r="AZ1878" s="7"/>
      <c r="BA1878" s="7"/>
      <c r="BB1878" s="7"/>
      <c r="BC1878" s="7"/>
      <c r="BD1878" s="7"/>
      <c r="BG1878" s="7"/>
      <c r="BH1878" s="7"/>
      <c r="BI1878" s="7"/>
      <c r="BJ1878" s="7"/>
      <c r="BK1878" s="7"/>
      <c r="BL1878" s="7"/>
      <c r="BM1878" s="7"/>
      <c r="BP1878" s="7"/>
      <c r="BQ1878" s="7"/>
      <c r="BR1878" s="7"/>
      <c r="BS1878" s="7"/>
      <c r="BT1878" s="7"/>
      <c r="BU1878" s="7"/>
      <c r="BV1878" s="7"/>
      <c r="BW1878" s="7"/>
    </row>
    <row r="1879" spans="5:75" x14ac:dyDescent="0.2"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AL1879" s="7"/>
      <c r="AQ1879" s="7"/>
      <c r="AR1879" s="7"/>
      <c r="AS1879" s="7"/>
      <c r="AT1879" s="7"/>
      <c r="AU1879" s="7"/>
      <c r="AV1879" s="7"/>
      <c r="AX1879" s="7"/>
      <c r="AY1879" s="7"/>
      <c r="AZ1879" s="7"/>
      <c r="BA1879" s="7"/>
      <c r="BB1879" s="7"/>
      <c r="BC1879" s="7"/>
      <c r="BD1879" s="7"/>
      <c r="BG1879" s="7"/>
      <c r="BH1879" s="7"/>
      <c r="BI1879" s="7"/>
      <c r="BJ1879" s="7"/>
      <c r="BK1879" s="7"/>
      <c r="BL1879" s="7"/>
      <c r="BM1879" s="7"/>
      <c r="BP1879" s="7"/>
      <c r="BQ1879" s="7"/>
      <c r="BR1879" s="7"/>
      <c r="BS1879" s="7"/>
      <c r="BT1879" s="7"/>
      <c r="BU1879" s="7"/>
      <c r="BV1879" s="7"/>
      <c r="BW1879" s="7"/>
    </row>
    <row r="1880" spans="5:75" x14ac:dyDescent="0.2"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AL1880" s="7"/>
      <c r="AQ1880" s="7"/>
      <c r="AR1880" s="7"/>
      <c r="AS1880" s="7"/>
      <c r="AT1880" s="7"/>
      <c r="AU1880" s="7"/>
      <c r="AV1880" s="7"/>
      <c r="AX1880" s="7"/>
      <c r="AY1880" s="7"/>
      <c r="AZ1880" s="7"/>
      <c r="BA1880" s="7"/>
      <c r="BB1880" s="7"/>
      <c r="BC1880" s="7"/>
      <c r="BD1880" s="7"/>
      <c r="BG1880" s="7"/>
      <c r="BH1880" s="7"/>
      <c r="BI1880" s="7"/>
      <c r="BJ1880" s="7"/>
      <c r="BK1880" s="7"/>
      <c r="BL1880" s="7"/>
      <c r="BM1880" s="7"/>
      <c r="BP1880" s="7"/>
      <c r="BQ1880" s="7"/>
      <c r="BR1880" s="7"/>
      <c r="BS1880" s="7"/>
      <c r="BT1880" s="7"/>
      <c r="BU1880" s="7"/>
      <c r="BV1880" s="7"/>
      <c r="BW1880" s="7"/>
    </row>
    <row r="1881" spans="5:75" x14ac:dyDescent="0.2"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AL1881" s="7"/>
      <c r="AQ1881" s="7"/>
      <c r="AR1881" s="7"/>
      <c r="AS1881" s="7"/>
      <c r="AT1881" s="7"/>
      <c r="AU1881" s="7"/>
      <c r="AV1881" s="7"/>
      <c r="AX1881" s="7"/>
      <c r="AY1881" s="7"/>
      <c r="AZ1881" s="7"/>
      <c r="BA1881" s="7"/>
      <c r="BB1881" s="7"/>
      <c r="BC1881" s="7"/>
      <c r="BD1881" s="7"/>
      <c r="BG1881" s="7"/>
      <c r="BH1881" s="7"/>
      <c r="BI1881" s="7"/>
      <c r="BJ1881" s="7"/>
      <c r="BK1881" s="7"/>
      <c r="BL1881" s="7"/>
      <c r="BM1881" s="7"/>
      <c r="BP1881" s="7"/>
      <c r="BQ1881" s="7"/>
      <c r="BR1881" s="7"/>
      <c r="BS1881" s="7"/>
      <c r="BT1881" s="7"/>
      <c r="BU1881" s="7"/>
      <c r="BV1881" s="7"/>
      <c r="BW1881" s="7"/>
    </row>
    <row r="1882" spans="5:75" x14ac:dyDescent="0.2"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AL1882" s="7"/>
      <c r="AQ1882" s="7"/>
      <c r="AR1882" s="7"/>
      <c r="AS1882" s="7"/>
      <c r="AT1882" s="7"/>
      <c r="AU1882" s="7"/>
      <c r="AV1882" s="7"/>
      <c r="AX1882" s="7"/>
      <c r="AY1882" s="7"/>
      <c r="AZ1882" s="7"/>
      <c r="BA1882" s="7"/>
      <c r="BB1882" s="7"/>
      <c r="BC1882" s="7"/>
      <c r="BD1882" s="7"/>
      <c r="BG1882" s="7"/>
      <c r="BH1882" s="7"/>
      <c r="BI1882" s="7"/>
      <c r="BJ1882" s="7"/>
      <c r="BK1882" s="7"/>
      <c r="BL1882" s="7"/>
      <c r="BM1882" s="7"/>
      <c r="BP1882" s="7"/>
      <c r="BQ1882" s="7"/>
      <c r="BR1882" s="7"/>
      <c r="BS1882" s="7"/>
      <c r="BT1882" s="7"/>
      <c r="BU1882" s="7"/>
      <c r="BV1882" s="7"/>
      <c r="BW1882" s="7"/>
    </row>
    <row r="1883" spans="5:75" x14ac:dyDescent="0.2"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AL1883" s="7"/>
      <c r="AQ1883" s="7"/>
      <c r="AR1883" s="7"/>
      <c r="AS1883" s="7"/>
      <c r="AT1883" s="7"/>
      <c r="AU1883" s="7"/>
      <c r="AV1883" s="7"/>
      <c r="AX1883" s="7"/>
      <c r="AY1883" s="7"/>
      <c r="AZ1883" s="7"/>
      <c r="BA1883" s="7"/>
      <c r="BB1883" s="7"/>
      <c r="BC1883" s="7"/>
      <c r="BD1883" s="7"/>
      <c r="BG1883" s="7"/>
      <c r="BH1883" s="7"/>
      <c r="BI1883" s="7"/>
      <c r="BJ1883" s="7"/>
      <c r="BK1883" s="7"/>
      <c r="BL1883" s="7"/>
      <c r="BM1883" s="7"/>
      <c r="BP1883" s="7"/>
      <c r="BQ1883" s="7"/>
      <c r="BR1883" s="7"/>
      <c r="BS1883" s="7"/>
      <c r="BT1883" s="7"/>
      <c r="BU1883" s="7"/>
      <c r="BV1883" s="7"/>
      <c r="BW1883" s="7"/>
    </row>
    <row r="1884" spans="5:75" x14ac:dyDescent="0.2"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AL1884" s="7"/>
      <c r="AQ1884" s="7"/>
      <c r="AR1884" s="7"/>
      <c r="AS1884" s="7"/>
      <c r="AT1884" s="7"/>
      <c r="AU1884" s="7"/>
      <c r="AV1884" s="7"/>
      <c r="AX1884" s="7"/>
      <c r="AY1884" s="7"/>
      <c r="AZ1884" s="7"/>
      <c r="BA1884" s="7"/>
      <c r="BB1884" s="7"/>
      <c r="BC1884" s="7"/>
      <c r="BD1884" s="7"/>
      <c r="BG1884" s="7"/>
      <c r="BH1884" s="7"/>
      <c r="BI1884" s="7"/>
      <c r="BJ1884" s="7"/>
      <c r="BK1884" s="7"/>
      <c r="BL1884" s="7"/>
      <c r="BM1884" s="7"/>
      <c r="BP1884" s="7"/>
      <c r="BQ1884" s="7"/>
      <c r="BR1884" s="7"/>
      <c r="BS1884" s="7"/>
      <c r="BT1884" s="7"/>
      <c r="BU1884" s="7"/>
      <c r="BV1884" s="7"/>
      <c r="BW1884" s="7"/>
    </row>
    <row r="1885" spans="5:75" x14ac:dyDescent="0.2"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AL1885" s="7"/>
      <c r="AQ1885" s="7"/>
      <c r="AR1885" s="7"/>
      <c r="AS1885" s="7"/>
      <c r="AT1885" s="7"/>
      <c r="AU1885" s="7"/>
      <c r="AV1885" s="7"/>
      <c r="AX1885" s="7"/>
      <c r="AY1885" s="7"/>
      <c r="AZ1885" s="7"/>
      <c r="BA1885" s="7"/>
      <c r="BB1885" s="7"/>
      <c r="BC1885" s="7"/>
      <c r="BD1885" s="7"/>
      <c r="BG1885" s="7"/>
      <c r="BH1885" s="7"/>
      <c r="BI1885" s="7"/>
      <c r="BJ1885" s="7"/>
      <c r="BK1885" s="7"/>
      <c r="BL1885" s="7"/>
      <c r="BM1885" s="7"/>
      <c r="BP1885" s="7"/>
      <c r="BQ1885" s="7"/>
      <c r="BR1885" s="7"/>
      <c r="BS1885" s="7"/>
      <c r="BT1885" s="7"/>
      <c r="BU1885" s="7"/>
      <c r="BV1885" s="7"/>
      <c r="BW1885" s="7"/>
    </row>
    <row r="1886" spans="5:75" x14ac:dyDescent="0.2"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AL1886" s="7"/>
      <c r="AQ1886" s="7"/>
      <c r="AR1886" s="7"/>
      <c r="AS1886" s="7"/>
      <c r="AT1886" s="7"/>
      <c r="AU1886" s="7"/>
      <c r="AV1886" s="7"/>
      <c r="AX1886" s="7"/>
      <c r="AY1886" s="7"/>
      <c r="AZ1886" s="7"/>
      <c r="BA1886" s="7"/>
      <c r="BB1886" s="7"/>
      <c r="BC1886" s="7"/>
      <c r="BD1886" s="7"/>
      <c r="BG1886" s="7"/>
      <c r="BH1886" s="7"/>
      <c r="BI1886" s="7"/>
      <c r="BJ1886" s="7"/>
      <c r="BK1886" s="7"/>
      <c r="BL1886" s="7"/>
      <c r="BM1886" s="7"/>
      <c r="BP1886" s="7"/>
      <c r="BQ1886" s="7"/>
      <c r="BR1886" s="7"/>
      <c r="BS1886" s="7"/>
      <c r="BT1886" s="7"/>
      <c r="BU1886" s="7"/>
      <c r="BV1886" s="7"/>
      <c r="BW1886" s="7"/>
    </row>
    <row r="1887" spans="5:75" x14ac:dyDescent="0.2"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AL1887" s="7"/>
      <c r="AQ1887" s="7"/>
      <c r="AR1887" s="7"/>
      <c r="AS1887" s="7"/>
      <c r="AT1887" s="7"/>
      <c r="AU1887" s="7"/>
      <c r="AV1887" s="7"/>
      <c r="AX1887" s="7"/>
      <c r="AY1887" s="7"/>
      <c r="AZ1887" s="7"/>
      <c r="BA1887" s="7"/>
      <c r="BB1887" s="7"/>
      <c r="BC1887" s="7"/>
      <c r="BD1887" s="7"/>
      <c r="BG1887" s="7"/>
      <c r="BH1887" s="7"/>
      <c r="BI1887" s="7"/>
      <c r="BJ1887" s="7"/>
      <c r="BK1887" s="7"/>
      <c r="BL1887" s="7"/>
      <c r="BM1887" s="7"/>
      <c r="BP1887" s="7"/>
      <c r="BQ1887" s="7"/>
      <c r="BR1887" s="7"/>
      <c r="BS1887" s="7"/>
      <c r="BT1887" s="7"/>
      <c r="BU1887" s="7"/>
      <c r="BV1887" s="7"/>
      <c r="BW1887" s="7"/>
    </row>
    <row r="1888" spans="5:75" x14ac:dyDescent="0.2"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AL1888" s="7"/>
      <c r="AQ1888" s="7"/>
      <c r="AR1888" s="7"/>
      <c r="AS1888" s="7"/>
      <c r="AT1888" s="7"/>
      <c r="AU1888" s="7"/>
      <c r="AV1888" s="7"/>
      <c r="AX1888" s="7"/>
      <c r="AY1888" s="7"/>
      <c r="AZ1888" s="7"/>
      <c r="BA1888" s="7"/>
      <c r="BB1888" s="7"/>
      <c r="BC1888" s="7"/>
      <c r="BD1888" s="7"/>
      <c r="BG1888" s="7"/>
      <c r="BH1888" s="7"/>
      <c r="BI1888" s="7"/>
      <c r="BJ1888" s="7"/>
      <c r="BK1888" s="7"/>
      <c r="BL1888" s="7"/>
      <c r="BM1888" s="7"/>
      <c r="BP1888" s="7"/>
      <c r="BQ1888" s="7"/>
      <c r="BR1888" s="7"/>
      <c r="BS1888" s="7"/>
      <c r="BT1888" s="7"/>
      <c r="BU1888" s="7"/>
      <c r="BV1888" s="7"/>
      <c r="BW1888" s="7"/>
    </row>
    <row r="1889" spans="5:75" x14ac:dyDescent="0.2"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AL1889" s="7"/>
      <c r="AQ1889" s="7"/>
      <c r="AR1889" s="7"/>
      <c r="AS1889" s="7"/>
      <c r="AT1889" s="7"/>
      <c r="AU1889" s="7"/>
      <c r="AV1889" s="7"/>
      <c r="AX1889" s="7"/>
      <c r="AY1889" s="7"/>
      <c r="AZ1889" s="7"/>
      <c r="BA1889" s="7"/>
      <c r="BB1889" s="7"/>
      <c r="BC1889" s="7"/>
      <c r="BD1889" s="7"/>
      <c r="BG1889" s="7"/>
      <c r="BH1889" s="7"/>
      <c r="BI1889" s="7"/>
      <c r="BJ1889" s="7"/>
      <c r="BK1889" s="7"/>
      <c r="BL1889" s="7"/>
      <c r="BM1889" s="7"/>
      <c r="BP1889" s="7"/>
      <c r="BQ1889" s="7"/>
      <c r="BR1889" s="7"/>
      <c r="BS1889" s="7"/>
      <c r="BT1889" s="7"/>
      <c r="BU1889" s="7"/>
      <c r="BV1889" s="7"/>
      <c r="BW1889" s="7"/>
    </row>
    <row r="1890" spans="5:75" x14ac:dyDescent="0.2"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AL1890" s="7"/>
      <c r="AQ1890" s="7"/>
      <c r="AR1890" s="7"/>
      <c r="AS1890" s="7"/>
      <c r="AT1890" s="7"/>
      <c r="AU1890" s="7"/>
      <c r="AV1890" s="7"/>
      <c r="AX1890" s="7"/>
      <c r="AY1890" s="7"/>
      <c r="AZ1890" s="7"/>
      <c r="BA1890" s="7"/>
      <c r="BB1890" s="7"/>
      <c r="BC1890" s="7"/>
      <c r="BD1890" s="7"/>
      <c r="BG1890" s="7"/>
      <c r="BH1890" s="7"/>
      <c r="BI1890" s="7"/>
      <c r="BJ1890" s="7"/>
      <c r="BK1890" s="7"/>
      <c r="BL1890" s="7"/>
      <c r="BM1890" s="7"/>
      <c r="BP1890" s="7"/>
      <c r="BQ1890" s="7"/>
      <c r="BR1890" s="7"/>
      <c r="BS1890" s="7"/>
      <c r="BT1890" s="7"/>
      <c r="BU1890" s="7"/>
      <c r="BV1890" s="7"/>
      <c r="BW1890" s="7"/>
    </row>
    <row r="1891" spans="5:75" x14ac:dyDescent="0.2"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AL1891" s="7"/>
      <c r="AQ1891" s="7"/>
      <c r="AR1891" s="7"/>
      <c r="AS1891" s="7"/>
      <c r="AT1891" s="7"/>
      <c r="AU1891" s="7"/>
      <c r="AV1891" s="7"/>
      <c r="AX1891" s="7"/>
      <c r="AY1891" s="7"/>
      <c r="AZ1891" s="7"/>
      <c r="BA1891" s="7"/>
      <c r="BB1891" s="7"/>
      <c r="BC1891" s="7"/>
      <c r="BD1891" s="7"/>
      <c r="BG1891" s="7"/>
      <c r="BH1891" s="7"/>
      <c r="BI1891" s="7"/>
      <c r="BJ1891" s="7"/>
      <c r="BK1891" s="7"/>
      <c r="BL1891" s="7"/>
      <c r="BM1891" s="7"/>
      <c r="BP1891" s="7"/>
      <c r="BQ1891" s="7"/>
      <c r="BR1891" s="7"/>
      <c r="BS1891" s="7"/>
      <c r="BT1891" s="7"/>
      <c r="BU1891" s="7"/>
      <c r="BV1891" s="7"/>
      <c r="BW1891" s="7"/>
    </row>
    <row r="1892" spans="5:75" x14ac:dyDescent="0.2"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AL1892" s="7"/>
      <c r="AQ1892" s="7"/>
      <c r="AR1892" s="7"/>
      <c r="AS1892" s="7"/>
      <c r="AT1892" s="7"/>
      <c r="AU1892" s="7"/>
      <c r="AV1892" s="7"/>
      <c r="AX1892" s="7"/>
      <c r="AY1892" s="7"/>
      <c r="AZ1892" s="7"/>
      <c r="BA1892" s="7"/>
      <c r="BB1892" s="7"/>
      <c r="BC1892" s="7"/>
      <c r="BD1892" s="7"/>
      <c r="BG1892" s="7"/>
      <c r="BH1892" s="7"/>
      <c r="BI1892" s="7"/>
      <c r="BJ1892" s="7"/>
      <c r="BK1892" s="7"/>
      <c r="BL1892" s="7"/>
      <c r="BM1892" s="7"/>
      <c r="BP1892" s="7"/>
      <c r="BQ1892" s="7"/>
      <c r="BR1892" s="7"/>
      <c r="BS1892" s="7"/>
      <c r="BT1892" s="7"/>
      <c r="BU1892" s="7"/>
      <c r="BV1892" s="7"/>
      <c r="BW1892" s="7"/>
    </row>
    <row r="1893" spans="5:75" x14ac:dyDescent="0.2"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AL1893" s="7"/>
      <c r="AQ1893" s="7"/>
      <c r="AR1893" s="7"/>
      <c r="AS1893" s="7"/>
      <c r="AT1893" s="7"/>
      <c r="AU1893" s="7"/>
      <c r="AV1893" s="7"/>
      <c r="AX1893" s="7"/>
      <c r="AY1893" s="7"/>
      <c r="AZ1893" s="7"/>
      <c r="BA1893" s="7"/>
      <c r="BB1893" s="7"/>
      <c r="BC1893" s="7"/>
      <c r="BD1893" s="7"/>
      <c r="BG1893" s="7"/>
      <c r="BH1893" s="7"/>
      <c r="BI1893" s="7"/>
      <c r="BJ1893" s="7"/>
      <c r="BK1893" s="7"/>
      <c r="BL1893" s="7"/>
      <c r="BM1893" s="7"/>
      <c r="BP1893" s="7"/>
      <c r="BQ1893" s="7"/>
      <c r="BR1893" s="7"/>
      <c r="BS1893" s="7"/>
      <c r="BT1893" s="7"/>
      <c r="BU1893" s="7"/>
      <c r="BV1893" s="7"/>
      <c r="BW1893" s="7"/>
    </row>
    <row r="1894" spans="5:75" x14ac:dyDescent="0.2"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AL1894" s="7"/>
      <c r="AQ1894" s="7"/>
      <c r="AR1894" s="7"/>
      <c r="AS1894" s="7"/>
      <c r="AT1894" s="7"/>
      <c r="AU1894" s="7"/>
      <c r="AV1894" s="7"/>
      <c r="AX1894" s="7"/>
      <c r="AY1894" s="7"/>
      <c r="AZ1894" s="7"/>
      <c r="BA1894" s="7"/>
      <c r="BB1894" s="7"/>
      <c r="BC1894" s="7"/>
      <c r="BD1894" s="7"/>
      <c r="BG1894" s="7"/>
      <c r="BH1894" s="7"/>
      <c r="BI1894" s="7"/>
      <c r="BJ1894" s="7"/>
      <c r="BK1894" s="7"/>
      <c r="BL1894" s="7"/>
      <c r="BM1894" s="7"/>
      <c r="BP1894" s="7"/>
      <c r="BQ1894" s="7"/>
      <c r="BR1894" s="7"/>
      <c r="BS1894" s="7"/>
      <c r="BT1894" s="7"/>
      <c r="BU1894" s="7"/>
      <c r="BV1894" s="7"/>
      <c r="BW1894" s="7"/>
    </row>
    <row r="1895" spans="5:75" x14ac:dyDescent="0.2"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AL1895" s="7"/>
      <c r="AQ1895" s="7"/>
      <c r="AR1895" s="7"/>
      <c r="AS1895" s="7"/>
      <c r="AT1895" s="7"/>
      <c r="AU1895" s="7"/>
      <c r="AV1895" s="7"/>
      <c r="AX1895" s="7"/>
      <c r="AY1895" s="7"/>
      <c r="AZ1895" s="7"/>
      <c r="BA1895" s="7"/>
      <c r="BB1895" s="7"/>
      <c r="BC1895" s="7"/>
      <c r="BD1895" s="7"/>
      <c r="BG1895" s="7"/>
      <c r="BH1895" s="7"/>
      <c r="BI1895" s="7"/>
      <c r="BJ1895" s="7"/>
      <c r="BK1895" s="7"/>
      <c r="BL1895" s="7"/>
      <c r="BM1895" s="7"/>
      <c r="BP1895" s="7"/>
      <c r="BQ1895" s="7"/>
      <c r="BR1895" s="7"/>
      <c r="BS1895" s="7"/>
      <c r="BT1895" s="7"/>
      <c r="BU1895" s="7"/>
      <c r="BV1895" s="7"/>
      <c r="BW1895" s="7"/>
    </row>
    <row r="1896" spans="5:75" x14ac:dyDescent="0.2"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AL1896" s="7"/>
      <c r="AQ1896" s="7"/>
      <c r="AR1896" s="7"/>
      <c r="AS1896" s="7"/>
      <c r="AT1896" s="7"/>
      <c r="AU1896" s="7"/>
      <c r="AV1896" s="7"/>
      <c r="AX1896" s="7"/>
      <c r="AY1896" s="7"/>
      <c r="AZ1896" s="7"/>
      <c r="BA1896" s="7"/>
      <c r="BB1896" s="7"/>
      <c r="BC1896" s="7"/>
      <c r="BD1896" s="7"/>
      <c r="BG1896" s="7"/>
      <c r="BH1896" s="7"/>
      <c r="BI1896" s="7"/>
      <c r="BJ1896" s="7"/>
      <c r="BK1896" s="7"/>
      <c r="BL1896" s="7"/>
      <c r="BM1896" s="7"/>
      <c r="BP1896" s="7"/>
      <c r="BQ1896" s="7"/>
      <c r="BR1896" s="7"/>
      <c r="BS1896" s="7"/>
      <c r="BT1896" s="7"/>
      <c r="BU1896" s="7"/>
      <c r="BV1896" s="7"/>
      <c r="BW1896" s="7"/>
    </row>
    <row r="1897" spans="5:75" x14ac:dyDescent="0.2"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AL1897" s="7"/>
      <c r="AQ1897" s="7"/>
      <c r="AR1897" s="7"/>
      <c r="AS1897" s="7"/>
      <c r="AT1897" s="7"/>
      <c r="AU1897" s="7"/>
      <c r="AV1897" s="7"/>
      <c r="AX1897" s="7"/>
      <c r="AY1897" s="7"/>
      <c r="AZ1897" s="7"/>
      <c r="BA1897" s="7"/>
      <c r="BB1897" s="7"/>
      <c r="BC1897" s="7"/>
      <c r="BD1897" s="7"/>
      <c r="BG1897" s="7"/>
      <c r="BH1897" s="7"/>
      <c r="BI1897" s="7"/>
      <c r="BJ1897" s="7"/>
      <c r="BK1897" s="7"/>
      <c r="BL1897" s="7"/>
      <c r="BM1897" s="7"/>
      <c r="BP1897" s="7"/>
      <c r="BQ1897" s="7"/>
      <c r="BR1897" s="7"/>
      <c r="BS1897" s="7"/>
      <c r="BT1897" s="7"/>
      <c r="BU1897" s="7"/>
      <c r="BV1897" s="7"/>
      <c r="BW1897" s="7"/>
    </row>
    <row r="1898" spans="5:75" x14ac:dyDescent="0.2"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AL1898" s="7"/>
      <c r="AQ1898" s="7"/>
      <c r="AR1898" s="7"/>
      <c r="AS1898" s="7"/>
      <c r="AT1898" s="7"/>
      <c r="AU1898" s="7"/>
      <c r="AV1898" s="7"/>
      <c r="AX1898" s="7"/>
      <c r="AY1898" s="7"/>
      <c r="AZ1898" s="7"/>
      <c r="BA1898" s="7"/>
      <c r="BB1898" s="7"/>
      <c r="BC1898" s="7"/>
      <c r="BD1898" s="7"/>
      <c r="BG1898" s="7"/>
      <c r="BH1898" s="7"/>
      <c r="BI1898" s="7"/>
      <c r="BJ1898" s="7"/>
      <c r="BK1898" s="7"/>
      <c r="BL1898" s="7"/>
      <c r="BM1898" s="7"/>
      <c r="BP1898" s="7"/>
      <c r="BQ1898" s="7"/>
      <c r="BR1898" s="7"/>
      <c r="BS1898" s="7"/>
      <c r="BT1898" s="7"/>
      <c r="BU1898" s="7"/>
      <c r="BV1898" s="7"/>
      <c r="BW1898" s="7"/>
    </row>
    <row r="1899" spans="5:75" x14ac:dyDescent="0.2"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AL1899" s="7"/>
      <c r="AQ1899" s="7"/>
      <c r="AR1899" s="7"/>
      <c r="AS1899" s="7"/>
      <c r="AT1899" s="7"/>
      <c r="AU1899" s="7"/>
      <c r="AV1899" s="7"/>
      <c r="AX1899" s="7"/>
      <c r="AY1899" s="7"/>
      <c r="AZ1899" s="7"/>
      <c r="BA1899" s="7"/>
      <c r="BB1899" s="7"/>
      <c r="BC1899" s="7"/>
      <c r="BD1899" s="7"/>
      <c r="BG1899" s="7"/>
      <c r="BH1899" s="7"/>
      <c r="BI1899" s="7"/>
      <c r="BJ1899" s="7"/>
      <c r="BK1899" s="7"/>
      <c r="BL1899" s="7"/>
      <c r="BM1899" s="7"/>
      <c r="BP1899" s="7"/>
      <c r="BQ1899" s="7"/>
      <c r="BR1899" s="7"/>
      <c r="BS1899" s="7"/>
      <c r="BT1899" s="7"/>
      <c r="BU1899" s="7"/>
      <c r="BV1899" s="7"/>
      <c r="BW1899" s="7"/>
    </row>
    <row r="1900" spans="5:75" x14ac:dyDescent="0.2"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AL1900" s="7"/>
      <c r="AQ1900" s="7"/>
      <c r="AR1900" s="7"/>
      <c r="AS1900" s="7"/>
      <c r="AT1900" s="7"/>
      <c r="AU1900" s="7"/>
      <c r="AV1900" s="7"/>
      <c r="AX1900" s="7"/>
      <c r="AY1900" s="7"/>
      <c r="AZ1900" s="7"/>
      <c r="BA1900" s="7"/>
      <c r="BB1900" s="7"/>
      <c r="BC1900" s="7"/>
      <c r="BD1900" s="7"/>
      <c r="BG1900" s="7"/>
      <c r="BH1900" s="7"/>
      <c r="BI1900" s="7"/>
      <c r="BJ1900" s="7"/>
      <c r="BK1900" s="7"/>
      <c r="BL1900" s="7"/>
      <c r="BM1900" s="7"/>
      <c r="BP1900" s="7"/>
      <c r="BQ1900" s="7"/>
      <c r="BR1900" s="7"/>
      <c r="BS1900" s="7"/>
      <c r="BT1900" s="7"/>
      <c r="BU1900" s="7"/>
      <c r="BV1900" s="7"/>
      <c r="BW1900" s="7"/>
    </row>
    <row r="1901" spans="5:75" x14ac:dyDescent="0.2"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AL1901" s="7"/>
      <c r="AQ1901" s="7"/>
      <c r="AR1901" s="7"/>
      <c r="AS1901" s="7"/>
      <c r="AT1901" s="7"/>
      <c r="AU1901" s="7"/>
      <c r="AV1901" s="7"/>
      <c r="AX1901" s="7"/>
      <c r="AY1901" s="7"/>
      <c r="AZ1901" s="7"/>
      <c r="BA1901" s="7"/>
      <c r="BB1901" s="7"/>
      <c r="BC1901" s="7"/>
      <c r="BD1901" s="7"/>
      <c r="BG1901" s="7"/>
      <c r="BH1901" s="7"/>
      <c r="BI1901" s="7"/>
      <c r="BJ1901" s="7"/>
      <c r="BK1901" s="7"/>
      <c r="BL1901" s="7"/>
      <c r="BM1901" s="7"/>
      <c r="BP1901" s="7"/>
      <c r="BQ1901" s="7"/>
      <c r="BR1901" s="7"/>
      <c r="BS1901" s="7"/>
      <c r="BT1901" s="7"/>
      <c r="BU1901" s="7"/>
      <c r="BV1901" s="7"/>
      <c r="BW1901" s="7"/>
    </row>
    <row r="1902" spans="5:75" x14ac:dyDescent="0.2"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AL1902" s="7"/>
      <c r="AQ1902" s="7"/>
      <c r="AR1902" s="7"/>
      <c r="AS1902" s="7"/>
      <c r="AT1902" s="7"/>
      <c r="AU1902" s="7"/>
      <c r="AV1902" s="7"/>
      <c r="AX1902" s="7"/>
      <c r="AY1902" s="7"/>
      <c r="AZ1902" s="7"/>
      <c r="BA1902" s="7"/>
      <c r="BB1902" s="7"/>
      <c r="BC1902" s="7"/>
      <c r="BD1902" s="7"/>
      <c r="BG1902" s="7"/>
      <c r="BH1902" s="7"/>
      <c r="BI1902" s="7"/>
      <c r="BJ1902" s="7"/>
      <c r="BK1902" s="7"/>
      <c r="BL1902" s="7"/>
      <c r="BM1902" s="7"/>
      <c r="BP1902" s="7"/>
      <c r="BQ1902" s="7"/>
      <c r="BR1902" s="7"/>
      <c r="BS1902" s="7"/>
      <c r="BT1902" s="7"/>
      <c r="BU1902" s="7"/>
      <c r="BV1902" s="7"/>
      <c r="BW1902" s="7"/>
    </row>
    <row r="1903" spans="5:75" x14ac:dyDescent="0.2"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AL1903" s="7"/>
      <c r="AQ1903" s="7"/>
      <c r="AR1903" s="7"/>
      <c r="AS1903" s="7"/>
      <c r="AT1903" s="7"/>
      <c r="AU1903" s="7"/>
      <c r="AV1903" s="7"/>
      <c r="AX1903" s="7"/>
      <c r="AY1903" s="7"/>
      <c r="AZ1903" s="7"/>
      <c r="BA1903" s="7"/>
      <c r="BB1903" s="7"/>
      <c r="BC1903" s="7"/>
      <c r="BD1903" s="7"/>
      <c r="BG1903" s="7"/>
      <c r="BH1903" s="7"/>
      <c r="BI1903" s="7"/>
      <c r="BJ1903" s="7"/>
      <c r="BK1903" s="7"/>
      <c r="BL1903" s="7"/>
      <c r="BM1903" s="7"/>
      <c r="BP1903" s="7"/>
      <c r="BQ1903" s="7"/>
      <c r="BR1903" s="7"/>
      <c r="BS1903" s="7"/>
      <c r="BT1903" s="7"/>
      <c r="BU1903" s="7"/>
      <c r="BV1903" s="7"/>
      <c r="BW1903" s="7"/>
    </row>
    <row r="1904" spans="5:75" x14ac:dyDescent="0.2"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AL1904" s="7"/>
      <c r="AQ1904" s="7"/>
      <c r="AR1904" s="7"/>
      <c r="AS1904" s="7"/>
      <c r="AT1904" s="7"/>
      <c r="AU1904" s="7"/>
      <c r="AV1904" s="7"/>
      <c r="AX1904" s="7"/>
      <c r="AY1904" s="7"/>
      <c r="AZ1904" s="7"/>
      <c r="BA1904" s="7"/>
      <c r="BB1904" s="7"/>
      <c r="BC1904" s="7"/>
      <c r="BD1904" s="7"/>
      <c r="BG1904" s="7"/>
      <c r="BH1904" s="7"/>
      <c r="BI1904" s="7"/>
      <c r="BJ1904" s="7"/>
      <c r="BK1904" s="7"/>
      <c r="BL1904" s="7"/>
      <c r="BM1904" s="7"/>
      <c r="BP1904" s="7"/>
      <c r="BQ1904" s="7"/>
      <c r="BR1904" s="7"/>
      <c r="BS1904" s="7"/>
      <c r="BT1904" s="7"/>
      <c r="BU1904" s="7"/>
      <c r="BV1904" s="7"/>
      <c r="BW1904" s="7"/>
    </row>
    <row r="1905" spans="5:75" x14ac:dyDescent="0.2"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AL1905" s="7"/>
      <c r="AQ1905" s="7"/>
      <c r="AR1905" s="7"/>
      <c r="AS1905" s="7"/>
      <c r="AT1905" s="7"/>
      <c r="AU1905" s="7"/>
      <c r="AV1905" s="7"/>
      <c r="AX1905" s="7"/>
      <c r="AY1905" s="7"/>
      <c r="AZ1905" s="7"/>
      <c r="BA1905" s="7"/>
      <c r="BB1905" s="7"/>
      <c r="BC1905" s="7"/>
      <c r="BD1905" s="7"/>
      <c r="BG1905" s="7"/>
      <c r="BH1905" s="7"/>
      <c r="BI1905" s="7"/>
      <c r="BJ1905" s="7"/>
      <c r="BK1905" s="7"/>
      <c r="BL1905" s="7"/>
      <c r="BM1905" s="7"/>
      <c r="BP1905" s="7"/>
      <c r="BQ1905" s="7"/>
      <c r="BR1905" s="7"/>
      <c r="BS1905" s="7"/>
      <c r="BT1905" s="7"/>
      <c r="BU1905" s="7"/>
      <c r="BV1905" s="7"/>
      <c r="BW1905" s="7"/>
    </row>
    <row r="1906" spans="5:75" x14ac:dyDescent="0.2"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AL1906" s="7"/>
      <c r="AQ1906" s="7"/>
      <c r="AR1906" s="7"/>
      <c r="AS1906" s="7"/>
      <c r="AT1906" s="7"/>
      <c r="AU1906" s="7"/>
      <c r="AV1906" s="7"/>
      <c r="AX1906" s="7"/>
      <c r="AY1906" s="7"/>
      <c r="AZ1906" s="7"/>
      <c r="BA1906" s="7"/>
      <c r="BB1906" s="7"/>
      <c r="BC1906" s="7"/>
      <c r="BD1906" s="7"/>
      <c r="BG1906" s="7"/>
      <c r="BH1906" s="7"/>
      <c r="BI1906" s="7"/>
      <c r="BJ1906" s="7"/>
      <c r="BK1906" s="7"/>
      <c r="BL1906" s="7"/>
      <c r="BM1906" s="7"/>
      <c r="BP1906" s="7"/>
      <c r="BQ1906" s="7"/>
      <c r="BR1906" s="7"/>
      <c r="BS1906" s="7"/>
      <c r="BT1906" s="7"/>
      <c r="BU1906" s="7"/>
      <c r="BV1906" s="7"/>
      <c r="BW1906" s="7"/>
    </row>
    <row r="1907" spans="5:75" x14ac:dyDescent="0.2"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AL1907" s="7"/>
      <c r="AQ1907" s="7"/>
      <c r="AR1907" s="7"/>
      <c r="AS1907" s="7"/>
      <c r="AT1907" s="7"/>
      <c r="AU1907" s="7"/>
      <c r="AV1907" s="7"/>
      <c r="AX1907" s="7"/>
      <c r="AY1907" s="7"/>
      <c r="AZ1907" s="7"/>
      <c r="BA1907" s="7"/>
      <c r="BB1907" s="7"/>
      <c r="BC1907" s="7"/>
      <c r="BD1907" s="7"/>
      <c r="BG1907" s="7"/>
      <c r="BH1907" s="7"/>
      <c r="BI1907" s="7"/>
      <c r="BJ1907" s="7"/>
      <c r="BK1907" s="7"/>
      <c r="BL1907" s="7"/>
      <c r="BM1907" s="7"/>
      <c r="BP1907" s="7"/>
      <c r="BQ1907" s="7"/>
      <c r="BR1907" s="7"/>
      <c r="BS1907" s="7"/>
      <c r="BT1907" s="7"/>
      <c r="BU1907" s="7"/>
      <c r="BV1907" s="7"/>
      <c r="BW1907" s="7"/>
    </row>
    <row r="1908" spans="5:75" x14ac:dyDescent="0.2"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AL1908" s="7"/>
      <c r="AQ1908" s="7"/>
      <c r="AR1908" s="7"/>
      <c r="AS1908" s="7"/>
      <c r="AT1908" s="7"/>
      <c r="AU1908" s="7"/>
      <c r="AV1908" s="7"/>
      <c r="AX1908" s="7"/>
      <c r="AY1908" s="7"/>
      <c r="AZ1908" s="7"/>
      <c r="BA1908" s="7"/>
      <c r="BB1908" s="7"/>
      <c r="BC1908" s="7"/>
      <c r="BD1908" s="7"/>
      <c r="BG1908" s="7"/>
      <c r="BH1908" s="7"/>
      <c r="BI1908" s="7"/>
      <c r="BJ1908" s="7"/>
      <c r="BK1908" s="7"/>
      <c r="BL1908" s="7"/>
      <c r="BM1908" s="7"/>
      <c r="BP1908" s="7"/>
      <c r="BQ1908" s="7"/>
      <c r="BR1908" s="7"/>
      <c r="BS1908" s="7"/>
      <c r="BT1908" s="7"/>
      <c r="BU1908" s="7"/>
      <c r="BV1908" s="7"/>
      <c r="BW1908" s="7"/>
    </row>
    <row r="1909" spans="5:75" x14ac:dyDescent="0.2"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AL1909" s="7"/>
      <c r="AQ1909" s="7"/>
      <c r="AR1909" s="7"/>
      <c r="AS1909" s="7"/>
      <c r="AT1909" s="7"/>
      <c r="AU1909" s="7"/>
      <c r="AV1909" s="7"/>
      <c r="AX1909" s="7"/>
      <c r="AY1909" s="7"/>
      <c r="AZ1909" s="7"/>
      <c r="BA1909" s="7"/>
      <c r="BB1909" s="7"/>
      <c r="BC1909" s="7"/>
      <c r="BD1909" s="7"/>
      <c r="BG1909" s="7"/>
      <c r="BH1909" s="7"/>
      <c r="BI1909" s="7"/>
      <c r="BJ1909" s="7"/>
      <c r="BK1909" s="7"/>
      <c r="BL1909" s="7"/>
      <c r="BM1909" s="7"/>
      <c r="BP1909" s="7"/>
      <c r="BQ1909" s="7"/>
      <c r="BR1909" s="7"/>
      <c r="BS1909" s="7"/>
      <c r="BT1909" s="7"/>
      <c r="BU1909" s="7"/>
      <c r="BV1909" s="7"/>
      <c r="BW1909" s="7"/>
    </row>
    <row r="1910" spans="5:75" x14ac:dyDescent="0.2"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AL1910" s="7"/>
      <c r="AQ1910" s="7"/>
      <c r="AR1910" s="7"/>
      <c r="AS1910" s="7"/>
      <c r="AT1910" s="7"/>
      <c r="AU1910" s="7"/>
      <c r="AV1910" s="7"/>
      <c r="AX1910" s="7"/>
      <c r="AY1910" s="7"/>
      <c r="AZ1910" s="7"/>
      <c r="BA1910" s="7"/>
      <c r="BB1910" s="7"/>
      <c r="BC1910" s="7"/>
      <c r="BD1910" s="7"/>
      <c r="BG1910" s="7"/>
      <c r="BH1910" s="7"/>
      <c r="BI1910" s="7"/>
      <c r="BJ1910" s="7"/>
      <c r="BK1910" s="7"/>
      <c r="BL1910" s="7"/>
      <c r="BM1910" s="7"/>
      <c r="BP1910" s="7"/>
      <c r="BQ1910" s="7"/>
      <c r="BR1910" s="7"/>
      <c r="BS1910" s="7"/>
      <c r="BT1910" s="7"/>
      <c r="BU1910" s="7"/>
      <c r="BV1910" s="7"/>
      <c r="BW1910" s="7"/>
    </row>
    <row r="1911" spans="5:75" x14ac:dyDescent="0.2"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AL1911" s="7"/>
      <c r="AQ1911" s="7"/>
      <c r="AR1911" s="7"/>
      <c r="AS1911" s="7"/>
      <c r="AT1911" s="7"/>
      <c r="AU1911" s="7"/>
      <c r="AV1911" s="7"/>
      <c r="AX1911" s="7"/>
      <c r="AY1911" s="7"/>
      <c r="AZ1911" s="7"/>
      <c r="BA1911" s="7"/>
      <c r="BB1911" s="7"/>
      <c r="BC1911" s="7"/>
      <c r="BD1911" s="7"/>
      <c r="BG1911" s="7"/>
      <c r="BH1911" s="7"/>
      <c r="BI1911" s="7"/>
      <c r="BJ1911" s="7"/>
      <c r="BK1911" s="7"/>
      <c r="BL1911" s="7"/>
      <c r="BM1911" s="7"/>
      <c r="BP1911" s="7"/>
      <c r="BQ1911" s="7"/>
      <c r="BR1911" s="7"/>
      <c r="BS1911" s="7"/>
      <c r="BT1911" s="7"/>
      <c r="BU1911" s="7"/>
      <c r="BV1911" s="7"/>
      <c r="BW1911" s="7"/>
    </row>
    <row r="1912" spans="5:75" x14ac:dyDescent="0.2"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AL1912" s="7"/>
      <c r="AQ1912" s="7"/>
      <c r="AR1912" s="7"/>
      <c r="AS1912" s="7"/>
      <c r="AT1912" s="7"/>
      <c r="AU1912" s="7"/>
      <c r="AV1912" s="7"/>
      <c r="AX1912" s="7"/>
      <c r="AY1912" s="7"/>
      <c r="AZ1912" s="7"/>
      <c r="BA1912" s="7"/>
      <c r="BB1912" s="7"/>
      <c r="BC1912" s="7"/>
      <c r="BD1912" s="7"/>
      <c r="BG1912" s="7"/>
      <c r="BH1912" s="7"/>
      <c r="BI1912" s="7"/>
      <c r="BJ1912" s="7"/>
      <c r="BK1912" s="7"/>
      <c r="BL1912" s="7"/>
      <c r="BM1912" s="7"/>
      <c r="BP1912" s="7"/>
      <c r="BQ1912" s="7"/>
      <c r="BR1912" s="7"/>
      <c r="BS1912" s="7"/>
      <c r="BT1912" s="7"/>
      <c r="BU1912" s="7"/>
      <c r="BV1912" s="7"/>
      <c r="BW1912" s="7"/>
    </row>
    <row r="1913" spans="5:75" x14ac:dyDescent="0.2"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AL1913" s="7"/>
      <c r="AQ1913" s="7"/>
      <c r="AR1913" s="7"/>
      <c r="AS1913" s="7"/>
      <c r="AT1913" s="7"/>
      <c r="AU1913" s="7"/>
      <c r="AV1913" s="7"/>
      <c r="AX1913" s="7"/>
      <c r="AY1913" s="7"/>
      <c r="AZ1913" s="7"/>
      <c r="BA1913" s="7"/>
      <c r="BB1913" s="7"/>
      <c r="BC1913" s="7"/>
      <c r="BD1913" s="7"/>
      <c r="BG1913" s="7"/>
      <c r="BH1913" s="7"/>
      <c r="BI1913" s="7"/>
      <c r="BJ1913" s="7"/>
      <c r="BK1913" s="7"/>
      <c r="BL1913" s="7"/>
      <c r="BM1913" s="7"/>
      <c r="BP1913" s="7"/>
      <c r="BQ1913" s="7"/>
      <c r="BR1913" s="7"/>
      <c r="BS1913" s="7"/>
      <c r="BT1913" s="7"/>
      <c r="BU1913" s="7"/>
      <c r="BV1913" s="7"/>
      <c r="BW1913" s="7"/>
    </row>
    <row r="1914" spans="5:75" x14ac:dyDescent="0.2"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AL1914" s="7"/>
      <c r="AQ1914" s="7"/>
      <c r="AR1914" s="7"/>
      <c r="AS1914" s="7"/>
      <c r="AT1914" s="7"/>
      <c r="AU1914" s="7"/>
      <c r="AV1914" s="7"/>
      <c r="AX1914" s="7"/>
      <c r="AY1914" s="7"/>
      <c r="AZ1914" s="7"/>
      <c r="BA1914" s="7"/>
      <c r="BB1914" s="7"/>
      <c r="BC1914" s="7"/>
      <c r="BD1914" s="7"/>
      <c r="BG1914" s="7"/>
      <c r="BH1914" s="7"/>
      <c r="BI1914" s="7"/>
      <c r="BJ1914" s="7"/>
      <c r="BK1914" s="7"/>
      <c r="BL1914" s="7"/>
      <c r="BM1914" s="7"/>
      <c r="BP1914" s="7"/>
      <c r="BQ1914" s="7"/>
      <c r="BR1914" s="7"/>
      <c r="BS1914" s="7"/>
      <c r="BT1914" s="7"/>
      <c r="BU1914" s="7"/>
      <c r="BV1914" s="7"/>
      <c r="BW1914" s="7"/>
    </row>
    <row r="1915" spans="5:75" x14ac:dyDescent="0.2"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AL1915" s="7"/>
      <c r="AQ1915" s="7"/>
      <c r="AR1915" s="7"/>
      <c r="AS1915" s="7"/>
      <c r="AT1915" s="7"/>
      <c r="AU1915" s="7"/>
      <c r="AV1915" s="7"/>
      <c r="AX1915" s="7"/>
      <c r="AY1915" s="7"/>
      <c r="AZ1915" s="7"/>
      <c r="BA1915" s="7"/>
      <c r="BB1915" s="7"/>
      <c r="BC1915" s="7"/>
      <c r="BD1915" s="7"/>
      <c r="BG1915" s="7"/>
      <c r="BH1915" s="7"/>
      <c r="BI1915" s="7"/>
      <c r="BJ1915" s="7"/>
      <c r="BK1915" s="7"/>
      <c r="BL1915" s="7"/>
      <c r="BM1915" s="7"/>
      <c r="BP1915" s="7"/>
      <c r="BQ1915" s="7"/>
      <c r="BR1915" s="7"/>
      <c r="BS1915" s="7"/>
      <c r="BT1915" s="7"/>
      <c r="BU1915" s="7"/>
      <c r="BV1915" s="7"/>
      <c r="BW1915" s="7"/>
    </row>
    <row r="1916" spans="5:75" x14ac:dyDescent="0.2"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AL1916" s="7"/>
      <c r="AQ1916" s="7"/>
      <c r="AR1916" s="7"/>
      <c r="AS1916" s="7"/>
      <c r="AT1916" s="7"/>
      <c r="AU1916" s="7"/>
      <c r="AV1916" s="7"/>
      <c r="AX1916" s="7"/>
      <c r="AY1916" s="7"/>
      <c r="AZ1916" s="7"/>
      <c r="BA1916" s="7"/>
      <c r="BB1916" s="7"/>
      <c r="BC1916" s="7"/>
      <c r="BD1916" s="7"/>
      <c r="BG1916" s="7"/>
      <c r="BH1916" s="7"/>
      <c r="BI1916" s="7"/>
      <c r="BJ1916" s="7"/>
      <c r="BK1916" s="7"/>
      <c r="BL1916" s="7"/>
      <c r="BM1916" s="7"/>
      <c r="BP1916" s="7"/>
      <c r="BQ1916" s="7"/>
      <c r="BR1916" s="7"/>
      <c r="BS1916" s="7"/>
      <c r="BT1916" s="7"/>
      <c r="BU1916" s="7"/>
      <c r="BV1916" s="7"/>
      <c r="BW1916" s="7"/>
    </row>
    <row r="1917" spans="5:75" x14ac:dyDescent="0.2"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AL1917" s="7"/>
      <c r="AQ1917" s="7"/>
      <c r="AR1917" s="7"/>
      <c r="AS1917" s="7"/>
      <c r="AT1917" s="7"/>
      <c r="AU1917" s="7"/>
      <c r="AV1917" s="7"/>
      <c r="AX1917" s="7"/>
      <c r="AY1917" s="7"/>
      <c r="AZ1917" s="7"/>
      <c r="BA1917" s="7"/>
      <c r="BB1917" s="7"/>
      <c r="BC1917" s="7"/>
      <c r="BD1917" s="7"/>
      <c r="BG1917" s="7"/>
      <c r="BH1917" s="7"/>
      <c r="BI1917" s="7"/>
      <c r="BJ1917" s="7"/>
      <c r="BK1917" s="7"/>
      <c r="BL1917" s="7"/>
      <c r="BM1917" s="7"/>
      <c r="BP1917" s="7"/>
      <c r="BQ1917" s="7"/>
      <c r="BR1917" s="7"/>
      <c r="BS1917" s="7"/>
      <c r="BT1917" s="7"/>
      <c r="BU1917" s="7"/>
      <c r="BV1917" s="7"/>
      <c r="BW1917" s="7"/>
    </row>
    <row r="1918" spans="5:75" x14ac:dyDescent="0.2"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AL1918" s="7"/>
      <c r="AQ1918" s="7"/>
      <c r="AR1918" s="7"/>
      <c r="AS1918" s="7"/>
      <c r="AT1918" s="7"/>
      <c r="AU1918" s="7"/>
      <c r="AV1918" s="7"/>
      <c r="AX1918" s="7"/>
      <c r="AY1918" s="7"/>
      <c r="AZ1918" s="7"/>
      <c r="BA1918" s="7"/>
      <c r="BB1918" s="7"/>
      <c r="BC1918" s="7"/>
      <c r="BD1918" s="7"/>
      <c r="BG1918" s="7"/>
      <c r="BH1918" s="7"/>
      <c r="BI1918" s="7"/>
      <c r="BJ1918" s="7"/>
      <c r="BK1918" s="7"/>
      <c r="BL1918" s="7"/>
      <c r="BM1918" s="7"/>
      <c r="BP1918" s="7"/>
      <c r="BQ1918" s="7"/>
      <c r="BR1918" s="7"/>
      <c r="BS1918" s="7"/>
      <c r="BT1918" s="7"/>
      <c r="BU1918" s="7"/>
      <c r="BV1918" s="7"/>
      <c r="BW1918" s="7"/>
    </row>
    <row r="1919" spans="5:75" x14ac:dyDescent="0.2"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AL1919" s="7"/>
      <c r="AQ1919" s="7"/>
      <c r="AR1919" s="7"/>
      <c r="AS1919" s="7"/>
      <c r="AT1919" s="7"/>
      <c r="AU1919" s="7"/>
      <c r="AV1919" s="7"/>
      <c r="AX1919" s="7"/>
      <c r="AY1919" s="7"/>
      <c r="AZ1919" s="7"/>
      <c r="BA1919" s="7"/>
      <c r="BB1919" s="7"/>
      <c r="BC1919" s="7"/>
      <c r="BD1919" s="7"/>
      <c r="BG1919" s="7"/>
      <c r="BH1919" s="7"/>
      <c r="BI1919" s="7"/>
      <c r="BJ1919" s="7"/>
      <c r="BK1919" s="7"/>
      <c r="BL1919" s="7"/>
      <c r="BM1919" s="7"/>
      <c r="BP1919" s="7"/>
      <c r="BQ1919" s="7"/>
      <c r="BR1919" s="7"/>
      <c r="BS1919" s="7"/>
      <c r="BT1919" s="7"/>
      <c r="BU1919" s="7"/>
      <c r="BV1919" s="7"/>
      <c r="BW1919" s="7"/>
    </row>
    <row r="1920" spans="5:75" x14ac:dyDescent="0.2"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AL1920" s="7"/>
      <c r="AQ1920" s="7"/>
      <c r="AR1920" s="7"/>
      <c r="AS1920" s="7"/>
      <c r="AT1920" s="7"/>
      <c r="AU1920" s="7"/>
      <c r="AV1920" s="7"/>
      <c r="AX1920" s="7"/>
      <c r="AY1920" s="7"/>
      <c r="AZ1920" s="7"/>
      <c r="BA1920" s="7"/>
      <c r="BB1920" s="7"/>
      <c r="BC1920" s="7"/>
      <c r="BD1920" s="7"/>
      <c r="BG1920" s="7"/>
      <c r="BH1920" s="7"/>
      <c r="BI1920" s="7"/>
      <c r="BJ1920" s="7"/>
      <c r="BK1920" s="7"/>
      <c r="BL1920" s="7"/>
      <c r="BM1920" s="7"/>
      <c r="BP1920" s="7"/>
      <c r="BQ1920" s="7"/>
      <c r="BR1920" s="7"/>
      <c r="BS1920" s="7"/>
      <c r="BT1920" s="7"/>
      <c r="BU1920" s="7"/>
      <c r="BV1920" s="7"/>
      <c r="BW1920" s="7"/>
    </row>
    <row r="1921" spans="5:75" x14ac:dyDescent="0.2"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AL1921" s="7"/>
      <c r="AQ1921" s="7"/>
      <c r="AR1921" s="7"/>
      <c r="AS1921" s="7"/>
      <c r="AT1921" s="7"/>
      <c r="AU1921" s="7"/>
      <c r="AV1921" s="7"/>
      <c r="AX1921" s="7"/>
      <c r="AY1921" s="7"/>
      <c r="AZ1921" s="7"/>
      <c r="BA1921" s="7"/>
      <c r="BB1921" s="7"/>
      <c r="BC1921" s="7"/>
      <c r="BD1921" s="7"/>
      <c r="BG1921" s="7"/>
      <c r="BH1921" s="7"/>
      <c r="BI1921" s="7"/>
      <c r="BJ1921" s="7"/>
      <c r="BK1921" s="7"/>
      <c r="BL1921" s="7"/>
      <c r="BM1921" s="7"/>
      <c r="BP1921" s="7"/>
      <c r="BQ1921" s="7"/>
      <c r="BR1921" s="7"/>
      <c r="BS1921" s="7"/>
      <c r="BT1921" s="7"/>
      <c r="BU1921" s="7"/>
      <c r="BV1921" s="7"/>
      <c r="BW1921" s="7"/>
    </row>
    <row r="1922" spans="5:75" x14ac:dyDescent="0.2"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AL1922" s="7"/>
      <c r="AQ1922" s="7"/>
      <c r="AR1922" s="7"/>
      <c r="AS1922" s="7"/>
      <c r="AT1922" s="7"/>
      <c r="AU1922" s="7"/>
      <c r="AV1922" s="7"/>
      <c r="AX1922" s="7"/>
      <c r="AY1922" s="7"/>
      <c r="AZ1922" s="7"/>
      <c r="BA1922" s="7"/>
      <c r="BB1922" s="7"/>
      <c r="BC1922" s="7"/>
      <c r="BD1922" s="7"/>
      <c r="BG1922" s="7"/>
      <c r="BH1922" s="7"/>
      <c r="BI1922" s="7"/>
      <c r="BJ1922" s="7"/>
      <c r="BK1922" s="7"/>
      <c r="BL1922" s="7"/>
      <c r="BM1922" s="7"/>
      <c r="BP1922" s="7"/>
      <c r="BQ1922" s="7"/>
      <c r="BR1922" s="7"/>
      <c r="BS1922" s="7"/>
      <c r="BT1922" s="7"/>
      <c r="BU1922" s="7"/>
      <c r="BV1922" s="7"/>
      <c r="BW1922" s="7"/>
    </row>
    <row r="1923" spans="5:75" x14ac:dyDescent="0.2"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AL1923" s="7"/>
      <c r="AQ1923" s="7"/>
      <c r="AR1923" s="7"/>
      <c r="AS1923" s="7"/>
      <c r="AT1923" s="7"/>
      <c r="AU1923" s="7"/>
      <c r="AV1923" s="7"/>
      <c r="AX1923" s="7"/>
      <c r="AY1923" s="7"/>
      <c r="AZ1923" s="7"/>
      <c r="BA1923" s="7"/>
      <c r="BB1923" s="7"/>
      <c r="BC1923" s="7"/>
      <c r="BD1923" s="7"/>
      <c r="BG1923" s="7"/>
      <c r="BH1923" s="7"/>
      <c r="BI1923" s="7"/>
      <c r="BJ1923" s="7"/>
      <c r="BK1923" s="7"/>
      <c r="BL1923" s="7"/>
      <c r="BM1923" s="7"/>
      <c r="BP1923" s="7"/>
      <c r="BQ1923" s="7"/>
      <c r="BR1923" s="7"/>
      <c r="BS1923" s="7"/>
      <c r="BT1923" s="7"/>
      <c r="BU1923" s="7"/>
      <c r="BV1923" s="7"/>
      <c r="BW1923" s="7"/>
    </row>
    <row r="1924" spans="5:75" x14ac:dyDescent="0.2"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AL1924" s="7"/>
      <c r="AQ1924" s="7"/>
      <c r="AR1924" s="7"/>
      <c r="AS1924" s="7"/>
      <c r="AT1924" s="7"/>
      <c r="AU1924" s="7"/>
      <c r="AV1924" s="7"/>
      <c r="AX1924" s="7"/>
      <c r="AY1924" s="7"/>
      <c r="AZ1924" s="7"/>
      <c r="BA1924" s="7"/>
      <c r="BB1924" s="7"/>
      <c r="BC1924" s="7"/>
      <c r="BD1924" s="7"/>
      <c r="BG1924" s="7"/>
      <c r="BH1924" s="7"/>
      <c r="BI1924" s="7"/>
      <c r="BJ1924" s="7"/>
      <c r="BK1924" s="7"/>
      <c r="BL1924" s="7"/>
      <c r="BM1924" s="7"/>
      <c r="BP1924" s="7"/>
      <c r="BQ1924" s="7"/>
      <c r="BR1924" s="7"/>
      <c r="BS1924" s="7"/>
      <c r="BT1924" s="7"/>
      <c r="BU1924" s="7"/>
      <c r="BV1924" s="7"/>
      <c r="BW1924" s="7"/>
    </row>
    <row r="1925" spans="5:75" x14ac:dyDescent="0.2"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AL1925" s="7"/>
      <c r="AQ1925" s="7"/>
      <c r="AR1925" s="7"/>
      <c r="AS1925" s="7"/>
      <c r="AT1925" s="7"/>
      <c r="AU1925" s="7"/>
      <c r="AV1925" s="7"/>
      <c r="AX1925" s="7"/>
      <c r="AY1925" s="7"/>
      <c r="AZ1925" s="7"/>
      <c r="BA1925" s="7"/>
      <c r="BB1925" s="7"/>
      <c r="BC1925" s="7"/>
      <c r="BD1925" s="7"/>
      <c r="BG1925" s="7"/>
      <c r="BH1925" s="7"/>
      <c r="BI1925" s="7"/>
      <c r="BJ1925" s="7"/>
      <c r="BK1925" s="7"/>
      <c r="BL1925" s="7"/>
      <c r="BM1925" s="7"/>
      <c r="BP1925" s="7"/>
      <c r="BQ1925" s="7"/>
      <c r="BR1925" s="7"/>
      <c r="BS1925" s="7"/>
      <c r="BT1925" s="7"/>
      <c r="BU1925" s="7"/>
      <c r="BV1925" s="7"/>
      <c r="BW1925" s="7"/>
    </row>
    <row r="1926" spans="5:75" x14ac:dyDescent="0.2"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AL1926" s="7"/>
      <c r="AQ1926" s="7"/>
      <c r="AR1926" s="7"/>
      <c r="AS1926" s="7"/>
      <c r="AT1926" s="7"/>
      <c r="AU1926" s="7"/>
      <c r="AV1926" s="7"/>
      <c r="AX1926" s="7"/>
      <c r="AY1926" s="7"/>
      <c r="AZ1926" s="7"/>
      <c r="BA1926" s="7"/>
      <c r="BB1926" s="7"/>
      <c r="BC1926" s="7"/>
      <c r="BD1926" s="7"/>
      <c r="BG1926" s="7"/>
      <c r="BH1926" s="7"/>
      <c r="BI1926" s="7"/>
      <c r="BJ1926" s="7"/>
      <c r="BK1926" s="7"/>
      <c r="BL1926" s="7"/>
      <c r="BM1926" s="7"/>
      <c r="BP1926" s="7"/>
      <c r="BQ1926" s="7"/>
      <c r="BR1926" s="7"/>
      <c r="BS1926" s="7"/>
      <c r="BT1926" s="7"/>
      <c r="BU1926" s="7"/>
      <c r="BV1926" s="7"/>
      <c r="BW1926" s="7"/>
    </row>
    <row r="1927" spans="5:75" x14ac:dyDescent="0.2"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AL1927" s="7"/>
      <c r="AQ1927" s="7"/>
      <c r="AR1927" s="7"/>
      <c r="AS1927" s="7"/>
      <c r="AT1927" s="7"/>
      <c r="AU1927" s="7"/>
      <c r="AV1927" s="7"/>
      <c r="AX1927" s="7"/>
      <c r="AY1927" s="7"/>
      <c r="AZ1927" s="7"/>
      <c r="BA1927" s="7"/>
      <c r="BB1927" s="7"/>
      <c r="BC1927" s="7"/>
      <c r="BD1927" s="7"/>
      <c r="BG1927" s="7"/>
      <c r="BH1927" s="7"/>
      <c r="BI1927" s="7"/>
      <c r="BJ1927" s="7"/>
      <c r="BK1927" s="7"/>
      <c r="BL1927" s="7"/>
      <c r="BM1927" s="7"/>
      <c r="BP1927" s="7"/>
      <c r="BQ1927" s="7"/>
      <c r="BR1927" s="7"/>
      <c r="BS1927" s="7"/>
      <c r="BT1927" s="7"/>
      <c r="BU1927" s="7"/>
      <c r="BV1927" s="7"/>
      <c r="BW1927" s="7"/>
    </row>
    <row r="1928" spans="5:75" x14ac:dyDescent="0.2"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AL1928" s="7"/>
      <c r="AQ1928" s="7"/>
      <c r="AR1928" s="7"/>
      <c r="AS1928" s="7"/>
      <c r="AT1928" s="7"/>
      <c r="AU1928" s="7"/>
      <c r="AV1928" s="7"/>
      <c r="AX1928" s="7"/>
      <c r="AY1928" s="7"/>
      <c r="AZ1928" s="7"/>
      <c r="BA1928" s="7"/>
      <c r="BB1928" s="7"/>
      <c r="BC1928" s="7"/>
      <c r="BD1928" s="7"/>
      <c r="BG1928" s="7"/>
      <c r="BH1928" s="7"/>
      <c r="BI1928" s="7"/>
      <c r="BJ1928" s="7"/>
      <c r="BK1928" s="7"/>
      <c r="BL1928" s="7"/>
      <c r="BM1928" s="7"/>
      <c r="BP1928" s="7"/>
      <c r="BQ1928" s="7"/>
      <c r="BR1928" s="7"/>
      <c r="BS1928" s="7"/>
      <c r="BT1928" s="7"/>
      <c r="BU1928" s="7"/>
      <c r="BV1928" s="7"/>
      <c r="BW1928" s="7"/>
    </row>
    <row r="1929" spans="5:75" x14ac:dyDescent="0.2"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AL1929" s="7"/>
      <c r="AQ1929" s="7"/>
      <c r="AR1929" s="7"/>
      <c r="AS1929" s="7"/>
      <c r="AT1929" s="7"/>
      <c r="AU1929" s="7"/>
      <c r="AV1929" s="7"/>
      <c r="AX1929" s="7"/>
      <c r="AY1929" s="7"/>
      <c r="AZ1929" s="7"/>
      <c r="BA1929" s="7"/>
      <c r="BB1929" s="7"/>
      <c r="BC1929" s="7"/>
      <c r="BD1929" s="7"/>
      <c r="BG1929" s="7"/>
      <c r="BH1929" s="7"/>
      <c r="BI1929" s="7"/>
      <c r="BJ1929" s="7"/>
      <c r="BK1929" s="7"/>
      <c r="BL1929" s="7"/>
      <c r="BM1929" s="7"/>
      <c r="BP1929" s="7"/>
      <c r="BQ1929" s="7"/>
      <c r="BR1929" s="7"/>
      <c r="BS1929" s="7"/>
      <c r="BT1929" s="7"/>
      <c r="BU1929" s="7"/>
      <c r="BV1929" s="7"/>
      <c r="BW1929" s="7"/>
    </row>
    <row r="1930" spans="5:75" x14ac:dyDescent="0.2"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AL1930" s="7"/>
      <c r="AQ1930" s="7"/>
      <c r="AR1930" s="7"/>
      <c r="AS1930" s="7"/>
      <c r="AT1930" s="7"/>
      <c r="AU1930" s="7"/>
      <c r="AV1930" s="7"/>
      <c r="AX1930" s="7"/>
      <c r="AY1930" s="7"/>
      <c r="AZ1930" s="7"/>
      <c r="BA1930" s="7"/>
      <c r="BB1930" s="7"/>
      <c r="BC1930" s="7"/>
      <c r="BD1930" s="7"/>
      <c r="BG1930" s="7"/>
      <c r="BH1930" s="7"/>
      <c r="BI1930" s="7"/>
      <c r="BJ1930" s="7"/>
      <c r="BK1930" s="7"/>
      <c r="BL1930" s="7"/>
      <c r="BM1930" s="7"/>
      <c r="BP1930" s="7"/>
      <c r="BQ1930" s="7"/>
      <c r="BR1930" s="7"/>
      <c r="BS1930" s="7"/>
      <c r="BT1930" s="7"/>
      <c r="BU1930" s="7"/>
      <c r="BV1930" s="7"/>
      <c r="BW1930" s="7"/>
    </row>
    <row r="1931" spans="5:75" x14ac:dyDescent="0.2"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AL1931" s="7"/>
      <c r="AQ1931" s="7"/>
      <c r="AR1931" s="7"/>
      <c r="AS1931" s="7"/>
      <c r="AT1931" s="7"/>
      <c r="AU1931" s="7"/>
      <c r="AV1931" s="7"/>
      <c r="AX1931" s="7"/>
      <c r="AY1931" s="7"/>
      <c r="AZ1931" s="7"/>
      <c r="BA1931" s="7"/>
      <c r="BB1931" s="7"/>
      <c r="BC1931" s="7"/>
      <c r="BD1931" s="7"/>
      <c r="BG1931" s="7"/>
      <c r="BH1931" s="7"/>
      <c r="BI1931" s="7"/>
      <c r="BJ1931" s="7"/>
      <c r="BK1931" s="7"/>
      <c r="BL1931" s="7"/>
      <c r="BM1931" s="7"/>
      <c r="BP1931" s="7"/>
      <c r="BQ1931" s="7"/>
      <c r="BR1931" s="7"/>
      <c r="BS1931" s="7"/>
      <c r="BT1931" s="7"/>
      <c r="BU1931" s="7"/>
      <c r="BV1931" s="7"/>
      <c r="BW1931" s="7"/>
    </row>
    <row r="1932" spans="5:75" x14ac:dyDescent="0.2"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AL1932" s="7"/>
      <c r="AQ1932" s="7"/>
      <c r="AR1932" s="7"/>
      <c r="AS1932" s="7"/>
      <c r="AT1932" s="7"/>
      <c r="AU1932" s="7"/>
      <c r="AV1932" s="7"/>
      <c r="AX1932" s="7"/>
      <c r="AY1932" s="7"/>
      <c r="AZ1932" s="7"/>
      <c r="BA1932" s="7"/>
      <c r="BB1932" s="7"/>
      <c r="BC1932" s="7"/>
      <c r="BD1932" s="7"/>
      <c r="BG1932" s="7"/>
      <c r="BH1932" s="7"/>
      <c r="BI1932" s="7"/>
      <c r="BJ1932" s="7"/>
      <c r="BK1932" s="7"/>
      <c r="BL1932" s="7"/>
      <c r="BM1932" s="7"/>
      <c r="BP1932" s="7"/>
      <c r="BQ1932" s="7"/>
      <c r="BR1932" s="7"/>
      <c r="BS1932" s="7"/>
      <c r="BT1932" s="7"/>
      <c r="BU1932" s="7"/>
      <c r="BV1932" s="7"/>
      <c r="BW1932" s="7"/>
    </row>
    <row r="1933" spans="5:75" x14ac:dyDescent="0.2"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AL1933" s="7"/>
      <c r="AQ1933" s="7"/>
      <c r="AR1933" s="7"/>
      <c r="AS1933" s="7"/>
      <c r="AT1933" s="7"/>
      <c r="AU1933" s="7"/>
      <c r="AV1933" s="7"/>
      <c r="AX1933" s="7"/>
      <c r="AY1933" s="7"/>
      <c r="AZ1933" s="7"/>
      <c r="BA1933" s="7"/>
      <c r="BB1933" s="7"/>
      <c r="BC1933" s="7"/>
      <c r="BD1933" s="7"/>
      <c r="BG1933" s="7"/>
      <c r="BH1933" s="7"/>
      <c r="BI1933" s="7"/>
      <c r="BJ1933" s="7"/>
      <c r="BK1933" s="7"/>
      <c r="BL1933" s="7"/>
      <c r="BM1933" s="7"/>
      <c r="BP1933" s="7"/>
      <c r="BQ1933" s="7"/>
      <c r="BR1933" s="7"/>
      <c r="BS1933" s="7"/>
      <c r="BT1933" s="7"/>
      <c r="BU1933" s="7"/>
      <c r="BV1933" s="7"/>
      <c r="BW1933" s="7"/>
    </row>
    <row r="1934" spans="5:75" x14ac:dyDescent="0.2"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AL1934" s="7"/>
      <c r="AQ1934" s="7"/>
      <c r="AR1934" s="7"/>
      <c r="AS1934" s="7"/>
      <c r="AT1934" s="7"/>
      <c r="AU1934" s="7"/>
      <c r="AV1934" s="7"/>
      <c r="AX1934" s="7"/>
      <c r="AY1934" s="7"/>
      <c r="AZ1934" s="7"/>
      <c r="BA1934" s="7"/>
      <c r="BB1934" s="7"/>
      <c r="BC1934" s="7"/>
      <c r="BD1934" s="7"/>
      <c r="BG1934" s="7"/>
      <c r="BH1934" s="7"/>
      <c r="BI1934" s="7"/>
      <c r="BJ1934" s="7"/>
      <c r="BK1934" s="7"/>
      <c r="BL1934" s="7"/>
      <c r="BM1934" s="7"/>
      <c r="BP1934" s="7"/>
      <c r="BQ1934" s="7"/>
      <c r="BR1934" s="7"/>
      <c r="BS1934" s="7"/>
      <c r="BT1934" s="7"/>
      <c r="BU1934" s="7"/>
      <c r="BV1934" s="7"/>
      <c r="BW1934" s="7"/>
    </row>
    <row r="1935" spans="5:75" x14ac:dyDescent="0.2"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AL1935" s="7"/>
      <c r="AQ1935" s="7"/>
      <c r="AR1935" s="7"/>
      <c r="AS1935" s="7"/>
      <c r="AT1935" s="7"/>
      <c r="AU1935" s="7"/>
      <c r="AV1935" s="7"/>
      <c r="AX1935" s="7"/>
      <c r="AY1935" s="7"/>
      <c r="AZ1935" s="7"/>
      <c r="BA1935" s="7"/>
      <c r="BB1935" s="7"/>
      <c r="BC1935" s="7"/>
      <c r="BD1935" s="7"/>
      <c r="BG1935" s="7"/>
      <c r="BH1935" s="7"/>
      <c r="BI1935" s="7"/>
      <c r="BJ1935" s="7"/>
      <c r="BK1935" s="7"/>
      <c r="BL1935" s="7"/>
      <c r="BM1935" s="7"/>
      <c r="BP1935" s="7"/>
      <c r="BQ1935" s="7"/>
      <c r="BR1935" s="7"/>
      <c r="BS1935" s="7"/>
      <c r="BT1935" s="7"/>
      <c r="BU1935" s="7"/>
      <c r="BV1935" s="7"/>
      <c r="BW1935" s="7"/>
    </row>
    <row r="1936" spans="5:75" x14ac:dyDescent="0.2"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AL1936" s="7"/>
      <c r="AQ1936" s="7"/>
      <c r="AR1936" s="7"/>
      <c r="AS1936" s="7"/>
      <c r="AT1936" s="7"/>
      <c r="AU1936" s="7"/>
      <c r="AV1936" s="7"/>
      <c r="AX1936" s="7"/>
      <c r="AY1936" s="7"/>
      <c r="AZ1936" s="7"/>
      <c r="BA1936" s="7"/>
      <c r="BB1936" s="7"/>
      <c r="BC1936" s="7"/>
      <c r="BD1936" s="7"/>
      <c r="BG1936" s="7"/>
      <c r="BH1936" s="7"/>
      <c r="BI1936" s="7"/>
      <c r="BJ1936" s="7"/>
      <c r="BK1936" s="7"/>
      <c r="BL1936" s="7"/>
      <c r="BM1936" s="7"/>
      <c r="BP1936" s="7"/>
      <c r="BQ1936" s="7"/>
      <c r="BR1936" s="7"/>
      <c r="BS1936" s="7"/>
      <c r="BT1936" s="7"/>
      <c r="BU1936" s="7"/>
      <c r="BV1936" s="7"/>
      <c r="BW1936" s="7"/>
    </row>
    <row r="1937" spans="5:75" x14ac:dyDescent="0.2"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AL1937" s="7"/>
      <c r="AQ1937" s="7"/>
      <c r="AR1937" s="7"/>
      <c r="AS1937" s="7"/>
      <c r="AT1937" s="7"/>
      <c r="AU1937" s="7"/>
      <c r="AV1937" s="7"/>
      <c r="AX1937" s="7"/>
      <c r="AY1937" s="7"/>
      <c r="AZ1937" s="7"/>
      <c r="BA1937" s="7"/>
      <c r="BB1937" s="7"/>
      <c r="BC1937" s="7"/>
      <c r="BD1937" s="7"/>
      <c r="BG1937" s="7"/>
      <c r="BH1937" s="7"/>
      <c r="BI1937" s="7"/>
      <c r="BJ1937" s="7"/>
      <c r="BK1937" s="7"/>
      <c r="BL1937" s="7"/>
      <c r="BM1937" s="7"/>
      <c r="BP1937" s="7"/>
      <c r="BQ1937" s="7"/>
      <c r="BR1937" s="7"/>
      <c r="BS1937" s="7"/>
      <c r="BT1937" s="7"/>
      <c r="BU1937" s="7"/>
      <c r="BV1937" s="7"/>
      <c r="BW1937" s="7"/>
    </row>
    <row r="1938" spans="5:75" x14ac:dyDescent="0.2"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AL1938" s="7"/>
      <c r="AQ1938" s="7"/>
      <c r="AR1938" s="7"/>
      <c r="AS1938" s="7"/>
      <c r="AT1938" s="7"/>
      <c r="AU1938" s="7"/>
      <c r="AV1938" s="7"/>
      <c r="AX1938" s="7"/>
      <c r="AY1938" s="7"/>
      <c r="AZ1938" s="7"/>
      <c r="BA1938" s="7"/>
      <c r="BB1938" s="7"/>
      <c r="BC1938" s="7"/>
      <c r="BD1938" s="7"/>
      <c r="BG1938" s="7"/>
      <c r="BH1938" s="7"/>
      <c r="BI1938" s="7"/>
      <c r="BJ1938" s="7"/>
      <c r="BK1938" s="7"/>
      <c r="BL1938" s="7"/>
      <c r="BM1938" s="7"/>
      <c r="BP1938" s="7"/>
      <c r="BQ1938" s="7"/>
      <c r="BR1938" s="7"/>
      <c r="BS1938" s="7"/>
      <c r="BT1938" s="7"/>
      <c r="BU1938" s="7"/>
      <c r="BV1938" s="7"/>
      <c r="BW1938" s="7"/>
    </row>
    <row r="1939" spans="5:75" x14ac:dyDescent="0.2"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AL1939" s="7"/>
      <c r="AQ1939" s="7"/>
      <c r="AR1939" s="7"/>
      <c r="AS1939" s="7"/>
      <c r="AT1939" s="7"/>
      <c r="AU1939" s="7"/>
      <c r="AV1939" s="7"/>
      <c r="AX1939" s="7"/>
      <c r="AY1939" s="7"/>
      <c r="AZ1939" s="7"/>
      <c r="BA1939" s="7"/>
      <c r="BB1939" s="7"/>
      <c r="BC1939" s="7"/>
      <c r="BD1939" s="7"/>
      <c r="BG1939" s="7"/>
      <c r="BH1939" s="7"/>
      <c r="BI1939" s="7"/>
      <c r="BJ1939" s="7"/>
      <c r="BK1939" s="7"/>
      <c r="BL1939" s="7"/>
      <c r="BM1939" s="7"/>
      <c r="BP1939" s="7"/>
      <c r="BQ1939" s="7"/>
      <c r="BR1939" s="7"/>
      <c r="BS1939" s="7"/>
      <c r="BT1939" s="7"/>
      <c r="BU1939" s="7"/>
      <c r="BV1939" s="7"/>
      <c r="BW1939" s="7"/>
    </row>
    <row r="1940" spans="5:75" x14ac:dyDescent="0.2"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AL1940" s="7"/>
      <c r="AQ1940" s="7"/>
      <c r="AR1940" s="7"/>
      <c r="AS1940" s="7"/>
      <c r="AT1940" s="7"/>
      <c r="AU1940" s="7"/>
      <c r="AV1940" s="7"/>
      <c r="AX1940" s="7"/>
      <c r="AY1940" s="7"/>
      <c r="AZ1940" s="7"/>
      <c r="BA1940" s="7"/>
      <c r="BB1940" s="7"/>
      <c r="BC1940" s="7"/>
      <c r="BD1940" s="7"/>
      <c r="BG1940" s="7"/>
      <c r="BH1940" s="7"/>
      <c r="BI1940" s="7"/>
      <c r="BJ1940" s="7"/>
      <c r="BK1940" s="7"/>
      <c r="BL1940" s="7"/>
      <c r="BM1940" s="7"/>
      <c r="BP1940" s="7"/>
      <c r="BQ1940" s="7"/>
      <c r="BR1940" s="7"/>
      <c r="BS1940" s="7"/>
      <c r="BT1940" s="7"/>
      <c r="BU1940" s="7"/>
      <c r="BV1940" s="7"/>
      <c r="BW1940" s="7"/>
    </row>
    <row r="1941" spans="5:75" x14ac:dyDescent="0.2"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AL1941" s="7"/>
      <c r="AQ1941" s="7"/>
      <c r="AR1941" s="7"/>
      <c r="AS1941" s="7"/>
      <c r="AT1941" s="7"/>
      <c r="AU1941" s="7"/>
      <c r="AV1941" s="7"/>
      <c r="AX1941" s="7"/>
      <c r="AY1941" s="7"/>
      <c r="AZ1941" s="7"/>
      <c r="BA1941" s="7"/>
      <c r="BB1941" s="7"/>
      <c r="BC1941" s="7"/>
      <c r="BD1941" s="7"/>
      <c r="BG1941" s="7"/>
      <c r="BH1941" s="7"/>
      <c r="BI1941" s="7"/>
      <c r="BJ1941" s="7"/>
      <c r="BK1941" s="7"/>
      <c r="BL1941" s="7"/>
      <c r="BM1941" s="7"/>
      <c r="BP1941" s="7"/>
      <c r="BQ1941" s="7"/>
      <c r="BR1941" s="7"/>
      <c r="BS1941" s="7"/>
      <c r="BT1941" s="7"/>
      <c r="BU1941" s="7"/>
      <c r="BV1941" s="7"/>
      <c r="BW1941" s="7"/>
    </row>
    <row r="1942" spans="5:75" x14ac:dyDescent="0.2"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AL1942" s="7"/>
      <c r="AQ1942" s="7"/>
      <c r="AR1942" s="7"/>
      <c r="AS1942" s="7"/>
      <c r="AT1942" s="7"/>
      <c r="AU1942" s="7"/>
      <c r="AV1942" s="7"/>
      <c r="AX1942" s="7"/>
      <c r="AY1942" s="7"/>
      <c r="AZ1942" s="7"/>
      <c r="BA1942" s="7"/>
      <c r="BB1942" s="7"/>
      <c r="BC1942" s="7"/>
      <c r="BD1942" s="7"/>
      <c r="BG1942" s="7"/>
      <c r="BH1942" s="7"/>
      <c r="BI1942" s="7"/>
      <c r="BJ1942" s="7"/>
      <c r="BK1942" s="7"/>
      <c r="BL1942" s="7"/>
      <c r="BM1942" s="7"/>
      <c r="BP1942" s="7"/>
      <c r="BQ1942" s="7"/>
      <c r="BR1942" s="7"/>
      <c r="BS1942" s="7"/>
      <c r="BT1942" s="7"/>
      <c r="BU1942" s="7"/>
      <c r="BV1942" s="7"/>
      <c r="BW1942" s="7"/>
    </row>
    <row r="1943" spans="5:75" x14ac:dyDescent="0.2"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AL1943" s="7"/>
      <c r="AQ1943" s="7"/>
      <c r="AR1943" s="7"/>
      <c r="AS1943" s="7"/>
      <c r="AT1943" s="7"/>
      <c r="AU1943" s="7"/>
      <c r="AV1943" s="7"/>
      <c r="AX1943" s="7"/>
      <c r="AY1943" s="7"/>
      <c r="AZ1943" s="7"/>
      <c r="BA1943" s="7"/>
      <c r="BB1943" s="7"/>
      <c r="BC1943" s="7"/>
      <c r="BD1943" s="7"/>
      <c r="BG1943" s="7"/>
      <c r="BH1943" s="7"/>
      <c r="BI1943" s="7"/>
      <c r="BJ1943" s="7"/>
      <c r="BK1943" s="7"/>
      <c r="BL1943" s="7"/>
      <c r="BM1943" s="7"/>
      <c r="BP1943" s="7"/>
      <c r="BQ1943" s="7"/>
      <c r="BR1943" s="7"/>
      <c r="BS1943" s="7"/>
      <c r="BT1943" s="7"/>
      <c r="BU1943" s="7"/>
      <c r="BV1943" s="7"/>
      <c r="BW1943" s="7"/>
    </row>
    <row r="1944" spans="5:75" x14ac:dyDescent="0.2"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AL1944" s="7"/>
      <c r="AQ1944" s="7"/>
      <c r="AR1944" s="7"/>
      <c r="AS1944" s="7"/>
      <c r="AT1944" s="7"/>
      <c r="AU1944" s="7"/>
      <c r="AV1944" s="7"/>
      <c r="AX1944" s="7"/>
      <c r="AY1944" s="7"/>
      <c r="AZ1944" s="7"/>
      <c r="BA1944" s="7"/>
      <c r="BB1944" s="7"/>
      <c r="BC1944" s="7"/>
      <c r="BD1944" s="7"/>
      <c r="BG1944" s="7"/>
      <c r="BH1944" s="7"/>
      <c r="BI1944" s="7"/>
      <c r="BJ1944" s="7"/>
      <c r="BK1944" s="7"/>
      <c r="BL1944" s="7"/>
      <c r="BM1944" s="7"/>
      <c r="BP1944" s="7"/>
      <c r="BQ1944" s="7"/>
      <c r="BR1944" s="7"/>
      <c r="BS1944" s="7"/>
      <c r="BT1944" s="7"/>
      <c r="BU1944" s="7"/>
      <c r="BV1944" s="7"/>
      <c r="BW1944" s="7"/>
    </row>
    <row r="1945" spans="5:75" x14ac:dyDescent="0.2"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AL1945" s="7"/>
      <c r="AQ1945" s="7"/>
      <c r="AR1945" s="7"/>
      <c r="AS1945" s="7"/>
      <c r="AT1945" s="7"/>
      <c r="AU1945" s="7"/>
      <c r="AV1945" s="7"/>
      <c r="AX1945" s="7"/>
      <c r="AY1945" s="7"/>
      <c r="AZ1945" s="7"/>
      <c r="BA1945" s="7"/>
      <c r="BB1945" s="7"/>
      <c r="BC1945" s="7"/>
      <c r="BD1945" s="7"/>
      <c r="BG1945" s="7"/>
      <c r="BH1945" s="7"/>
      <c r="BI1945" s="7"/>
      <c r="BJ1945" s="7"/>
      <c r="BK1945" s="7"/>
      <c r="BL1945" s="7"/>
      <c r="BM1945" s="7"/>
      <c r="BP1945" s="7"/>
      <c r="BQ1945" s="7"/>
      <c r="BR1945" s="7"/>
      <c r="BS1945" s="7"/>
      <c r="BT1945" s="7"/>
      <c r="BU1945" s="7"/>
      <c r="BV1945" s="7"/>
      <c r="BW1945" s="7"/>
    </row>
    <row r="1946" spans="5:75" x14ac:dyDescent="0.2"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AL1946" s="7"/>
      <c r="AQ1946" s="7"/>
      <c r="AR1946" s="7"/>
      <c r="AS1946" s="7"/>
      <c r="AT1946" s="7"/>
      <c r="AU1946" s="7"/>
      <c r="AV1946" s="7"/>
      <c r="AX1946" s="7"/>
      <c r="AY1946" s="7"/>
      <c r="AZ1946" s="7"/>
      <c r="BA1946" s="7"/>
      <c r="BB1946" s="7"/>
      <c r="BC1946" s="7"/>
      <c r="BD1946" s="7"/>
      <c r="BG1946" s="7"/>
      <c r="BH1946" s="7"/>
      <c r="BI1946" s="7"/>
      <c r="BJ1946" s="7"/>
      <c r="BK1946" s="7"/>
      <c r="BL1946" s="7"/>
      <c r="BM1946" s="7"/>
      <c r="BP1946" s="7"/>
      <c r="BQ1946" s="7"/>
      <c r="BR1946" s="7"/>
      <c r="BS1946" s="7"/>
      <c r="BT1946" s="7"/>
      <c r="BU1946" s="7"/>
      <c r="BV1946" s="7"/>
      <c r="BW1946" s="7"/>
    </row>
    <row r="1947" spans="5:75" x14ac:dyDescent="0.2"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AL1947" s="7"/>
      <c r="AQ1947" s="7"/>
      <c r="AR1947" s="7"/>
      <c r="AS1947" s="7"/>
      <c r="AT1947" s="7"/>
      <c r="AU1947" s="7"/>
      <c r="AV1947" s="7"/>
      <c r="AX1947" s="7"/>
      <c r="AY1947" s="7"/>
      <c r="AZ1947" s="7"/>
      <c r="BA1947" s="7"/>
      <c r="BB1947" s="7"/>
      <c r="BC1947" s="7"/>
      <c r="BD1947" s="7"/>
      <c r="BG1947" s="7"/>
      <c r="BH1947" s="7"/>
      <c r="BI1947" s="7"/>
      <c r="BJ1947" s="7"/>
      <c r="BK1947" s="7"/>
      <c r="BL1947" s="7"/>
      <c r="BM1947" s="7"/>
      <c r="BP1947" s="7"/>
      <c r="BQ1947" s="7"/>
      <c r="BR1947" s="7"/>
      <c r="BS1947" s="7"/>
      <c r="BT1947" s="7"/>
      <c r="BU1947" s="7"/>
      <c r="BV1947" s="7"/>
      <c r="BW1947" s="7"/>
    </row>
    <row r="1948" spans="5:75" x14ac:dyDescent="0.2"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AL1948" s="7"/>
      <c r="AQ1948" s="7"/>
      <c r="AR1948" s="7"/>
      <c r="AS1948" s="7"/>
      <c r="AT1948" s="7"/>
      <c r="AU1948" s="7"/>
      <c r="AV1948" s="7"/>
      <c r="AX1948" s="7"/>
      <c r="AY1948" s="7"/>
      <c r="AZ1948" s="7"/>
      <c r="BA1948" s="7"/>
      <c r="BB1948" s="7"/>
      <c r="BC1948" s="7"/>
      <c r="BD1948" s="7"/>
      <c r="BG1948" s="7"/>
      <c r="BH1948" s="7"/>
      <c r="BI1948" s="7"/>
      <c r="BJ1948" s="7"/>
      <c r="BK1948" s="7"/>
      <c r="BL1948" s="7"/>
      <c r="BM1948" s="7"/>
      <c r="BP1948" s="7"/>
      <c r="BQ1948" s="7"/>
      <c r="BR1948" s="7"/>
      <c r="BS1948" s="7"/>
      <c r="BT1948" s="7"/>
      <c r="BU1948" s="7"/>
      <c r="BV1948" s="7"/>
      <c r="BW1948" s="7"/>
    </row>
    <row r="1949" spans="5:75" x14ac:dyDescent="0.2"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AL1949" s="7"/>
      <c r="AQ1949" s="7"/>
      <c r="AR1949" s="7"/>
      <c r="AS1949" s="7"/>
      <c r="AT1949" s="7"/>
      <c r="AU1949" s="7"/>
      <c r="AV1949" s="7"/>
      <c r="AX1949" s="7"/>
      <c r="AY1949" s="7"/>
      <c r="AZ1949" s="7"/>
      <c r="BA1949" s="7"/>
      <c r="BB1949" s="7"/>
      <c r="BC1949" s="7"/>
      <c r="BD1949" s="7"/>
      <c r="BG1949" s="7"/>
      <c r="BH1949" s="7"/>
      <c r="BI1949" s="7"/>
      <c r="BJ1949" s="7"/>
      <c r="BK1949" s="7"/>
      <c r="BL1949" s="7"/>
      <c r="BM1949" s="7"/>
      <c r="BP1949" s="7"/>
      <c r="BQ1949" s="7"/>
      <c r="BR1949" s="7"/>
      <c r="BS1949" s="7"/>
      <c r="BT1949" s="7"/>
      <c r="BU1949" s="7"/>
      <c r="BV1949" s="7"/>
      <c r="BW1949" s="7"/>
    </row>
    <row r="1950" spans="5:75" x14ac:dyDescent="0.2"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AL1950" s="7"/>
      <c r="AQ1950" s="7"/>
      <c r="AR1950" s="7"/>
      <c r="AS1950" s="7"/>
      <c r="AT1950" s="7"/>
      <c r="AU1950" s="7"/>
      <c r="AV1950" s="7"/>
      <c r="AX1950" s="7"/>
      <c r="AY1950" s="7"/>
      <c r="AZ1950" s="7"/>
      <c r="BA1950" s="7"/>
      <c r="BB1950" s="7"/>
      <c r="BC1950" s="7"/>
      <c r="BD1950" s="7"/>
      <c r="BG1950" s="7"/>
      <c r="BH1950" s="7"/>
      <c r="BI1950" s="7"/>
      <c r="BJ1950" s="7"/>
      <c r="BK1950" s="7"/>
      <c r="BL1950" s="7"/>
      <c r="BM1950" s="7"/>
      <c r="BP1950" s="7"/>
      <c r="BQ1950" s="7"/>
      <c r="BR1950" s="7"/>
      <c r="BS1950" s="7"/>
      <c r="BT1950" s="7"/>
      <c r="BU1950" s="7"/>
      <c r="BV1950" s="7"/>
      <c r="BW1950" s="7"/>
    </row>
    <row r="1951" spans="5:75" x14ac:dyDescent="0.2"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AL1951" s="7"/>
      <c r="AQ1951" s="7"/>
      <c r="AR1951" s="7"/>
      <c r="AS1951" s="7"/>
      <c r="AT1951" s="7"/>
      <c r="AU1951" s="7"/>
      <c r="AV1951" s="7"/>
      <c r="AX1951" s="7"/>
      <c r="AY1951" s="7"/>
      <c r="AZ1951" s="7"/>
      <c r="BA1951" s="7"/>
      <c r="BB1951" s="7"/>
      <c r="BC1951" s="7"/>
      <c r="BD1951" s="7"/>
      <c r="BG1951" s="7"/>
      <c r="BH1951" s="7"/>
      <c r="BI1951" s="7"/>
      <c r="BJ1951" s="7"/>
      <c r="BK1951" s="7"/>
      <c r="BL1951" s="7"/>
      <c r="BM1951" s="7"/>
      <c r="BP1951" s="7"/>
      <c r="BQ1951" s="7"/>
      <c r="BR1951" s="7"/>
      <c r="BS1951" s="7"/>
      <c r="BT1951" s="7"/>
      <c r="BU1951" s="7"/>
      <c r="BV1951" s="7"/>
      <c r="BW1951" s="7"/>
    </row>
    <row r="1952" spans="5:75" x14ac:dyDescent="0.2"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AL1952" s="7"/>
      <c r="AQ1952" s="7"/>
      <c r="AR1952" s="7"/>
      <c r="AS1952" s="7"/>
      <c r="AT1952" s="7"/>
      <c r="AU1952" s="7"/>
      <c r="AV1952" s="7"/>
      <c r="AX1952" s="7"/>
      <c r="AY1952" s="7"/>
      <c r="AZ1952" s="7"/>
      <c r="BA1952" s="7"/>
      <c r="BB1952" s="7"/>
      <c r="BC1952" s="7"/>
      <c r="BD1952" s="7"/>
      <c r="BG1952" s="7"/>
      <c r="BH1952" s="7"/>
      <c r="BI1952" s="7"/>
      <c r="BJ1952" s="7"/>
      <c r="BK1952" s="7"/>
      <c r="BL1952" s="7"/>
      <c r="BM1952" s="7"/>
      <c r="BP1952" s="7"/>
      <c r="BQ1952" s="7"/>
      <c r="BR1952" s="7"/>
      <c r="BS1952" s="7"/>
      <c r="BT1952" s="7"/>
      <c r="BU1952" s="7"/>
      <c r="BV1952" s="7"/>
      <c r="BW1952" s="7"/>
    </row>
    <row r="1953" spans="5:75" x14ac:dyDescent="0.2"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AL1953" s="7"/>
      <c r="AQ1953" s="7"/>
      <c r="AR1953" s="7"/>
      <c r="AS1953" s="7"/>
      <c r="AT1953" s="7"/>
      <c r="AU1953" s="7"/>
      <c r="AV1953" s="7"/>
      <c r="AX1953" s="7"/>
      <c r="AY1953" s="7"/>
      <c r="AZ1953" s="7"/>
      <c r="BA1953" s="7"/>
      <c r="BB1953" s="7"/>
      <c r="BC1953" s="7"/>
      <c r="BD1953" s="7"/>
      <c r="BG1953" s="7"/>
      <c r="BH1953" s="7"/>
      <c r="BI1953" s="7"/>
      <c r="BJ1953" s="7"/>
      <c r="BK1953" s="7"/>
      <c r="BL1953" s="7"/>
      <c r="BM1953" s="7"/>
      <c r="BP1953" s="7"/>
      <c r="BQ1953" s="7"/>
      <c r="BR1953" s="7"/>
      <c r="BS1953" s="7"/>
      <c r="BT1953" s="7"/>
      <c r="BU1953" s="7"/>
      <c r="BV1953" s="7"/>
      <c r="BW1953" s="7"/>
    </row>
    <row r="1954" spans="5:75" x14ac:dyDescent="0.2"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AL1954" s="7"/>
      <c r="AQ1954" s="7"/>
      <c r="AR1954" s="7"/>
      <c r="AS1954" s="7"/>
      <c r="AT1954" s="7"/>
      <c r="AU1954" s="7"/>
      <c r="AV1954" s="7"/>
      <c r="AX1954" s="7"/>
      <c r="AY1954" s="7"/>
      <c r="AZ1954" s="7"/>
      <c r="BA1954" s="7"/>
      <c r="BB1954" s="7"/>
      <c r="BC1954" s="7"/>
      <c r="BD1954" s="7"/>
      <c r="BG1954" s="7"/>
      <c r="BH1954" s="7"/>
      <c r="BI1954" s="7"/>
      <c r="BJ1954" s="7"/>
      <c r="BK1954" s="7"/>
      <c r="BL1954" s="7"/>
      <c r="BM1954" s="7"/>
      <c r="BP1954" s="7"/>
      <c r="BQ1954" s="7"/>
      <c r="BR1954" s="7"/>
      <c r="BS1954" s="7"/>
      <c r="BT1954" s="7"/>
      <c r="BU1954" s="7"/>
      <c r="BV1954" s="7"/>
      <c r="BW1954" s="7"/>
    </row>
    <row r="1955" spans="5:75" x14ac:dyDescent="0.2"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AL1955" s="7"/>
      <c r="AQ1955" s="7"/>
      <c r="AR1955" s="7"/>
      <c r="AS1955" s="7"/>
      <c r="AT1955" s="7"/>
      <c r="AU1955" s="7"/>
      <c r="AV1955" s="7"/>
      <c r="AX1955" s="7"/>
      <c r="AY1955" s="7"/>
      <c r="AZ1955" s="7"/>
      <c r="BA1955" s="7"/>
      <c r="BB1955" s="7"/>
      <c r="BC1955" s="7"/>
      <c r="BD1955" s="7"/>
      <c r="BG1955" s="7"/>
      <c r="BH1955" s="7"/>
      <c r="BI1955" s="7"/>
      <c r="BJ1955" s="7"/>
      <c r="BK1955" s="7"/>
      <c r="BL1955" s="7"/>
      <c r="BM1955" s="7"/>
      <c r="BP1955" s="7"/>
      <c r="BQ1955" s="7"/>
      <c r="BR1955" s="7"/>
      <c r="BS1955" s="7"/>
      <c r="BT1955" s="7"/>
      <c r="BU1955" s="7"/>
      <c r="BV1955" s="7"/>
      <c r="BW1955" s="7"/>
    </row>
    <row r="1956" spans="5:75" x14ac:dyDescent="0.2"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AL1956" s="7"/>
      <c r="AQ1956" s="7"/>
      <c r="AR1956" s="7"/>
      <c r="AS1956" s="7"/>
      <c r="AT1956" s="7"/>
      <c r="AU1956" s="7"/>
      <c r="AV1956" s="7"/>
      <c r="AX1956" s="7"/>
      <c r="AY1956" s="7"/>
      <c r="AZ1956" s="7"/>
      <c r="BA1956" s="7"/>
      <c r="BB1956" s="7"/>
      <c r="BC1956" s="7"/>
      <c r="BD1956" s="7"/>
      <c r="BG1956" s="7"/>
      <c r="BH1956" s="7"/>
      <c r="BI1956" s="7"/>
      <c r="BJ1956" s="7"/>
      <c r="BK1956" s="7"/>
      <c r="BL1956" s="7"/>
      <c r="BM1956" s="7"/>
      <c r="BP1956" s="7"/>
      <c r="BQ1956" s="7"/>
      <c r="BR1956" s="7"/>
      <c r="BS1956" s="7"/>
      <c r="BT1956" s="7"/>
      <c r="BU1956" s="7"/>
      <c r="BV1956" s="7"/>
      <c r="BW1956" s="7"/>
    </row>
    <row r="1957" spans="5:75" x14ac:dyDescent="0.2"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AL1957" s="7"/>
      <c r="AQ1957" s="7"/>
      <c r="AR1957" s="7"/>
      <c r="AS1957" s="7"/>
      <c r="AT1957" s="7"/>
      <c r="AU1957" s="7"/>
      <c r="AV1957" s="7"/>
      <c r="AX1957" s="7"/>
      <c r="AY1957" s="7"/>
      <c r="AZ1957" s="7"/>
      <c r="BA1957" s="7"/>
      <c r="BB1957" s="7"/>
      <c r="BC1957" s="7"/>
      <c r="BD1957" s="7"/>
      <c r="BG1957" s="7"/>
      <c r="BH1957" s="7"/>
      <c r="BI1957" s="7"/>
      <c r="BJ1957" s="7"/>
      <c r="BK1957" s="7"/>
      <c r="BL1957" s="7"/>
      <c r="BM1957" s="7"/>
      <c r="BP1957" s="7"/>
      <c r="BQ1957" s="7"/>
      <c r="BR1957" s="7"/>
      <c r="BS1957" s="7"/>
      <c r="BT1957" s="7"/>
      <c r="BU1957" s="7"/>
      <c r="BV1957" s="7"/>
      <c r="BW1957" s="7"/>
    </row>
    <row r="1958" spans="5:75" x14ac:dyDescent="0.2"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AL1958" s="7"/>
      <c r="AQ1958" s="7"/>
      <c r="AR1958" s="7"/>
      <c r="AS1958" s="7"/>
      <c r="AT1958" s="7"/>
      <c r="AU1958" s="7"/>
      <c r="AV1958" s="7"/>
      <c r="AX1958" s="7"/>
      <c r="AY1958" s="7"/>
      <c r="AZ1958" s="7"/>
      <c r="BA1958" s="7"/>
      <c r="BB1958" s="7"/>
      <c r="BC1958" s="7"/>
      <c r="BD1958" s="7"/>
      <c r="BG1958" s="7"/>
      <c r="BH1958" s="7"/>
      <c r="BI1958" s="7"/>
      <c r="BJ1958" s="7"/>
      <c r="BK1958" s="7"/>
      <c r="BL1958" s="7"/>
      <c r="BM1958" s="7"/>
      <c r="BP1958" s="7"/>
      <c r="BQ1958" s="7"/>
      <c r="BR1958" s="7"/>
      <c r="BS1958" s="7"/>
      <c r="BT1958" s="7"/>
      <c r="BU1958" s="7"/>
      <c r="BV1958" s="7"/>
      <c r="BW1958" s="7"/>
    </row>
    <row r="1959" spans="5:75" x14ac:dyDescent="0.2"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AL1959" s="7"/>
      <c r="AQ1959" s="7"/>
      <c r="AR1959" s="7"/>
      <c r="AS1959" s="7"/>
      <c r="AT1959" s="7"/>
      <c r="AU1959" s="7"/>
      <c r="AV1959" s="7"/>
      <c r="AX1959" s="7"/>
      <c r="AY1959" s="7"/>
      <c r="AZ1959" s="7"/>
      <c r="BA1959" s="7"/>
      <c r="BB1959" s="7"/>
      <c r="BC1959" s="7"/>
      <c r="BD1959" s="7"/>
      <c r="BG1959" s="7"/>
      <c r="BH1959" s="7"/>
      <c r="BI1959" s="7"/>
      <c r="BJ1959" s="7"/>
      <c r="BK1959" s="7"/>
      <c r="BL1959" s="7"/>
      <c r="BM1959" s="7"/>
      <c r="BP1959" s="7"/>
      <c r="BQ1959" s="7"/>
      <c r="BR1959" s="7"/>
      <c r="BS1959" s="7"/>
      <c r="BT1959" s="7"/>
      <c r="BU1959" s="7"/>
      <c r="BV1959" s="7"/>
      <c r="BW1959" s="7"/>
    </row>
    <row r="1960" spans="5:75" x14ac:dyDescent="0.2"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AL1960" s="7"/>
      <c r="AQ1960" s="7"/>
      <c r="AR1960" s="7"/>
      <c r="AS1960" s="7"/>
      <c r="AT1960" s="7"/>
      <c r="AU1960" s="7"/>
      <c r="AV1960" s="7"/>
      <c r="AX1960" s="7"/>
      <c r="AY1960" s="7"/>
      <c r="AZ1960" s="7"/>
      <c r="BA1960" s="7"/>
      <c r="BB1960" s="7"/>
      <c r="BC1960" s="7"/>
      <c r="BD1960" s="7"/>
      <c r="BG1960" s="7"/>
      <c r="BH1960" s="7"/>
      <c r="BI1960" s="7"/>
      <c r="BJ1960" s="7"/>
      <c r="BK1960" s="7"/>
      <c r="BL1960" s="7"/>
      <c r="BM1960" s="7"/>
      <c r="BP1960" s="7"/>
      <c r="BQ1960" s="7"/>
      <c r="BR1960" s="7"/>
      <c r="BS1960" s="7"/>
      <c r="BT1960" s="7"/>
      <c r="BU1960" s="7"/>
      <c r="BV1960" s="7"/>
      <c r="BW1960" s="7"/>
    </row>
    <row r="1961" spans="5:75" x14ac:dyDescent="0.2"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AL1961" s="7"/>
      <c r="AQ1961" s="7"/>
      <c r="AR1961" s="7"/>
      <c r="AS1961" s="7"/>
      <c r="AT1961" s="7"/>
      <c r="AU1961" s="7"/>
      <c r="AV1961" s="7"/>
      <c r="AX1961" s="7"/>
      <c r="AY1961" s="7"/>
      <c r="AZ1961" s="7"/>
      <c r="BA1961" s="7"/>
      <c r="BB1961" s="7"/>
      <c r="BC1961" s="7"/>
      <c r="BD1961" s="7"/>
      <c r="BG1961" s="7"/>
      <c r="BH1961" s="7"/>
      <c r="BI1961" s="7"/>
      <c r="BJ1961" s="7"/>
      <c r="BK1961" s="7"/>
      <c r="BL1961" s="7"/>
      <c r="BM1961" s="7"/>
      <c r="BP1961" s="7"/>
      <c r="BQ1961" s="7"/>
      <c r="BR1961" s="7"/>
      <c r="BS1961" s="7"/>
      <c r="BT1961" s="7"/>
      <c r="BU1961" s="7"/>
      <c r="BV1961" s="7"/>
      <c r="BW1961" s="7"/>
    </row>
    <row r="1962" spans="5:75" x14ac:dyDescent="0.2"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AL1962" s="7"/>
      <c r="AQ1962" s="7"/>
      <c r="AR1962" s="7"/>
      <c r="AS1962" s="7"/>
      <c r="AT1962" s="7"/>
      <c r="AU1962" s="7"/>
      <c r="AV1962" s="7"/>
      <c r="AX1962" s="7"/>
      <c r="AY1962" s="7"/>
      <c r="AZ1962" s="7"/>
      <c r="BA1962" s="7"/>
      <c r="BB1962" s="7"/>
      <c r="BC1962" s="7"/>
      <c r="BD1962" s="7"/>
      <c r="BG1962" s="7"/>
      <c r="BH1962" s="7"/>
      <c r="BI1962" s="7"/>
      <c r="BJ1962" s="7"/>
      <c r="BK1962" s="7"/>
      <c r="BL1962" s="7"/>
      <c r="BM1962" s="7"/>
      <c r="BP1962" s="7"/>
      <c r="BQ1962" s="7"/>
      <c r="BR1962" s="7"/>
      <c r="BS1962" s="7"/>
      <c r="BT1962" s="7"/>
      <c r="BU1962" s="7"/>
      <c r="BV1962" s="7"/>
      <c r="BW1962" s="7"/>
    </row>
    <row r="1963" spans="5:75" x14ac:dyDescent="0.2"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AL1963" s="7"/>
      <c r="AQ1963" s="7"/>
      <c r="AR1963" s="7"/>
      <c r="AS1963" s="7"/>
      <c r="AT1963" s="7"/>
      <c r="AU1963" s="7"/>
      <c r="AV1963" s="7"/>
      <c r="AX1963" s="7"/>
      <c r="AY1963" s="7"/>
      <c r="AZ1963" s="7"/>
      <c r="BA1963" s="7"/>
      <c r="BB1963" s="7"/>
      <c r="BC1963" s="7"/>
      <c r="BD1963" s="7"/>
      <c r="BG1963" s="7"/>
      <c r="BH1963" s="7"/>
      <c r="BI1963" s="7"/>
      <c r="BJ1963" s="7"/>
      <c r="BK1963" s="7"/>
      <c r="BL1963" s="7"/>
      <c r="BM1963" s="7"/>
      <c r="BP1963" s="7"/>
      <c r="BQ1963" s="7"/>
      <c r="BR1963" s="7"/>
      <c r="BS1963" s="7"/>
      <c r="BT1963" s="7"/>
      <c r="BU1963" s="7"/>
      <c r="BV1963" s="7"/>
      <c r="BW1963" s="7"/>
    </row>
    <row r="1964" spans="5:75" x14ac:dyDescent="0.2"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AL1964" s="7"/>
      <c r="AQ1964" s="7"/>
      <c r="AR1964" s="7"/>
      <c r="AS1964" s="7"/>
      <c r="AT1964" s="7"/>
      <c r="AU1964" s="7"/>
      <c r="AV1964" s="7"/>
      <c r="AX1964" s="7"/>
      <c r="AY1964" s="7"/>
      <c r="AZ1964" s="7"/>
      <c r="BA1964" s="7"/>
      <c r="BB1964" s="7"/>
      <c r="BC1964" s="7"/>
      <c r="BD1964" s="7"/>
      <c r="BG1964" s="7"/>
      <c r="BH1964" s="7"/>
      <c r="BI1964" s="7"/>
      <c r="BJ1964" s="7"/>
      <c r="BK1964" s="7"/>
      <c r="BL1964" s="7"/>
      <c r="BM1964" s="7"/>
      <c r="BP1964" s="7"/>
      <c r="BQ1964" s="7"/>
      <c r="BR1964" s="7"/>
      <c r="BS1964" s="7"/>
      <c r="BT1964" s="7"/>
      <c r="BU1964" s="7"/>
      <c r="BV1964" s="7"/>
      <c r="BW1964" s="7"/>
    </row>
    <row r="1965" spans="5:75" x14ac:dyDescent="0.2"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AL1965" s="7"/>
      <c r="AQ1965" s="7"/>
      <c r="AR1965" s="7"/>
      <c r="AS1965" s="7"/>
      <c r="AT1965" s="7"/>
      <c r="AU1965" s="7"/>
      <c r="AV1965" s="7"/>
      <c r="AX1965" s="7"/>
      <c r="AY1965" s="7"/>
      <c r="AZ1965" s="7"/>
      <c r="BA1965" s="7"/>
      <c r="BB1965" s="7"/>
      <c r="BC1965" s="7"/>
      <c r="BD1965" s="7"/>
      <c r="BG1965" s="7"/>
      <c r="BH1965" s="7"/>
      <c r="BI1965" s="7"/>
      <c r="BJ1965" s="7"/>
      <c r="BK1965" s="7"/>
      <c r="BL1965" s="7"/>
      <c r="BM1965" s="7"/>
      <c r="BP1965" s="7"/>
      <c r="BQ1965" s="7"/>
      <c r="BR1965" s="7"/>
      <c r="BS1965" s="7"/>
      <c r="BT1965" s="7"/>
      <c r="BU1965" s="7"/>
      <c r="BV1965" s="7"/>
      <c r="BW1965" s="7"/>
    </row>
    <row r="1966" spans="5:75" x14ac:dyDescent="0.2"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AL1966" s="7"/>
      <c r="AQ1966" s="7"/>
      <c r="AR1966" s="7"/>
      <c r="AS1966" s="7"/>
      <c r="AT1966" s="7"/>
      <c r="AU1966" s="7"/>
      <c r="AV1966" s="7"/>
      <c r="AX1966" s="7"/>
      <c r="AY1966" s="7"/>
      <c r="AZ1966" s="7"/>
      <c r="BA1966" s="7"/>
      <c r="BB1966" s="7"/>
      <c r="BC1966" s="7"/>
      <c r="BD1966" s="7"/>
      <c r="BG1966" s="7"/>
      <c r="BH1966" s="7"/>
      <c r="BI1966" s="7"/>
      <c r="BJ1966" s="7"/>
      <c r="BK1966" s="7"/>
      <c r="BL1966" s="7"/>
      <c r="BM1966" s="7"/>
      <c r="BP1966" s="7"/>
      <c r="BQ1966" s="7"/>
      <c r="BR1966" s="7"/>
      <c r="BS1966" s="7"/>
      <c r="BT1966" s="7"/>
      <c r="BU1966" s="7"/>
      <c r="BV1966" s="7"/>
      <c r="BW1966" s="7"/>
    </row>
    <row r="1967" spans="5:75" x14ac:dyDescent="0.2"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AL1967" s="7"/>
      <c r="AQ1967" s="7"/>
      <c r="AR1967" s="7"/>
      <c r="AS1967" s="7"/>
      <c r="AT1967" s="7"/>
      <c r="AU1967" s="7"/>
      <c r="AV1967" s="7"/>
      <c r="AX1967" s="7"/>
      <c r="AY1967" s="7"/>
      <c r="AZ1967" s="7"/>
      <c r="BA1967" s="7"/>
      <c r="BB1967" s="7"/>
      <c r="BC1967" s="7"/>
      <c r="BD1967" s="7"/>
      <c r="BG1967" s="7"/>
      <c r="BH1967" s="7"/>
      <c r="BI1967" s="7"/>
      <c r="BJ1967" s="7"/>
      <c r="BK1967" s="7"/>
      <c r="BL1967" s="7"/>
      <c r="BM1967" s="7"/>
      <c r="BP1967" s="7"/>
      <c r="BQ1967" s="7"/>
      <c r="BR1967" s="7"/>
      <c r="BS1967" s="7"/>
      <c r="BT1967" s="7"/>
      <c r="BU1967" s="7"/>
      <c r="BV1967" s="7"/>
      <c r="BW1967" s="7"/>
    </row>
    <row r="1968" spans="5:75" x14ac:dyDescent="0.2"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AL1968" s="7"/>
      <c r="AQ1968" s="7"/>
      <c r="AR1968" s="7"/>
      <c r="AS1968" s="7"/>
      <c r="AT1968" s="7"/>
      <c r="AU1968" s="7"/>
      <c r="AV1968" s="7"/>
      <c r="AX1968" s="7"/>
      <c r="AY1968" s="7"/>
      <c r="AZ1968" s="7"/>
      <c r="BA1968" s="7"/>
      <c r="BB1968" s="7"/>
      <c r="BC1968" s="7"/>
      <c r="BD1968" s="7"/>
      <c r="BG1968" s="7"/>
      <c r="BH1968" s="7"/>
      <c r="BI1968" s="7"/>
      <c r="BJ1968" s="7"/>
      <c r="BK1968" s="7"/>
      <c r="BL1968" s="7"/>
      <c r="BM1968" s="7"/>
      <c r="BP1968" s="7"/>
      <c r="BQ1968" s="7"/>
      <c r="BR1968" s="7"/>
      <c r="BS1968" s="7"/>
      <c r="BT1968" s="7"/>
      <c r="BU1968" s="7"/>
      <c r="BV1968" s="7"/>
      <c r="BW1968" s="7"/>
    </row>
    <row r="1969" spans="5:75" x14ac:dyDescent="0.2"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AL1969" s="7"/>
      <c r="AQ1969" s="7"/>
      <c r="AR1969" s="7"/>
      <c r="AS1969" s="7"/>
      <c r="AT1969" s="7"/>
      <c r="AU1969" s="7"/>
      <c r="AV1969" s="7"/>
      <c r="AX1969" s="7"/>
      <c r="AY1969" s="7"/>
      <c r="AZ1969" s="7"/>
      <c r="BA1969" s="7"/>
      <c r="BB1969" s="7"/>
      <c r="BC1969" s="7"/>
      <c r="BD1969" s="7"/>
      <c r="BG1969" s="7"/>
      <c r="BH1969" s="7"/>
      <c r="BI1969" s="7"/>
      <c r="BJ1969" s="7"/>
      <c r="BK1969" s="7"/>
      <c r="BL1969" s="7"/>
      <c r="BM1969" s="7"/>
      <c r="BP1969" s="7"/>
      <c r="BQ1969" s="7"/>
      <c r="BR1969" s="7"/>
      <c r="BS1969" s="7"/>
      <c r="BT1969" s="7"/>
      <c r="BU1969" s="7"/>
      <c r="BV1969" s="7"/>
      <c r="BW1969" s="7"/>
    </row>
    <row r="1970" spans="5:75" x14ac:dyDescent="0.2"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AL1970" s="7"/>
      <c r="AQ1970" s="7"/>
      <c r="AR1970" s="7"/>
      <c r="AS1970" s="7"/>
      <c r="AT1970" s="7"/>
      <c r="AU1970" s="7"/>
      <c r="AV1970" s="7"/>
      <c r="AX1970" s="7"/>
      <c r="AY1970" s="7"/>
      <c r="AZ1970" s="7"/>
      <c r="BA1970" s="7"/>
      <c r="BB1970" s="7"/>
      <c r="BC1970" s="7"/>
      <c r="BD1970" s="7"/>
      <c r="BG1970" s="7"/>
      <c r="BH1970" s="7"/>
      <c r="BI1970" s="7"/>
      <c r="BJ1970" s="7"/>
      <c r="BK1970" s="7"/>
      <c r="BL1970" s="7"/>
      <c r="BM1970" s="7"/>
      <c r="BP1970" s="7"/>
      <c r="BQ1970" s="7"/>
      <c r="BR1970" s="7"/>
      <c r="BS1970" s="7"/>
      <c r="BT1970" s="7"/>
      <c r="BU1970" s="7"/>
      <c r="BV1970" s="7"/>
      <c r="BW1970" s="7"/>
    </row>
    <row r="1971" spans="5:75" x14ac:dyDescent="0.2"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AL1971" s="7"/>
      <c r="AQ1971" s="7"/>
      <c r="AR1971" s="7"/>
      <c r="AS1971" s="7"/>
      <c r="AT1971" s="7"/>
      <c r="AU1971" s="7"/>
      <c r="AV1971" s="7"/>
      <c r="AX1971" s="7"/>
      <c r="AY1971" s="7"/>
      <c r="AZ1971" s="7"/>
      <c r="BA1971" s="7"/>
      <c r="BB1971" s="7"/>
      <c r="BC1971" s="7"/>
      <c r="BD1971" s="7"/>
      <c r="BG1971" s="7"/>
      <c r="BH1971" s="7"/>
      <c r="BI1971" s="7"/>
      <c r="BJ1971" s="7"/>
      <c r="BK1971" s="7"/>
      <c r="BL1971" s="7"/>
      <c r="BM1971" s="7"/>
      <c r="BP1971" s="7"/>
      <c r="BQ1971" s="7"/>
      <c r="BR1971" s="7"/>
      <c r="BS1971" s="7"/>
      <c r="BT1971" s="7"/>
      <c r="BU1971" s="7"/>
      <c r="BV1971" s="7"/>
      <c r="BW1971" s="7"/>
    </row>
    <row r="1972" spans="5:75" x14ac:dyDescent="0.2"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AL1972" s="7"/>
      <c r="AQ1972" s="7"/>
      <c r="AR1972" s="7"/>
      <c r="AS1972" s="7"/>
      <c r="AT1972" s="7"/>
      <c r="AU1972" s="7"/>
      <c r="AV1972" s="7"/>
      <c r="AX1972" s="7"/>
      <c r="AY1972" s="7"/>
      <c r="AZ1972" s="7"/>
      <c r="BA1972" s="7"/>
      <c r="BB1972" s="7"/>
      <c r="BC1972" s="7"/>
      <c r="BD1972" s="7"/>
      <c r="BG1972" s="7"/>
      <c r="BH1972" s="7"/>
      <c r="BI1972" s="7"/>
      <c r="BJ1972" s="7"/>
      <c r="BK1972" s="7"/>
      <c r="BL1972" s="7"/>
      <c r="BM1972" s="7"/>
      <c r="BP1972" s="7"/>
      <c r="BQ1972" s="7"/>
      <c r="BR1972" s="7"/>
      <c r="BS1972" s="7"/>
      <c r="BT1972" s="7"/>
      <c r="BU1972" s="7"/>
      <c r="BV1972" s="7"/>
      <c r="BW1972" s="7"/>
    </row>
    <row r="1973" spans="5:75" x14ac:dyDescent="0.2"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AL1973" s="7"/>
      <c r="AQ1973" s="7"/>
      <c r="AR1973" s="7"/>
      <c r="AS1973" s="7"/>
      <c r="AT1973" s="7"/>
      <c r="AU1973" s="7"/>
      <c r="AV1973" s="7"/>
      <c r="AX1973" s="7"/>
      <c r="AY1973" s="7"/>
      <c r="AZ1973" s="7"/>
      <c r="BA1973" s="7"/>
      <c r="BB1973" s="7"/>
      <c r="BC1973" s="7"/>
      <c r="BD1973" s="7"/>
      <c r="BG1973" s="7"/>
      <c r="BH1973" s="7"/>
      <c r="BI1973" s="7"/>
      <c r="BJ1973" s="7"/>
      <c r="BK1973" s="7"/>
      <c r="BL1973" s="7"/>
      <c r="BM1973" s="7"/>
      <c r="BP1973" s="7"/>
      <c r="BQ1973" s="7"/>
      <c r="BR1973" s="7"/>
      <c r="BS1973" s="7"/>
      <c r="BT1973" s="7"/>
      <c r="BU1973" s="7"/>
      <c r="BV1973" s="7"/>
      <c r="BW1973" s="7"/>
    </row>
    <row r="1974" spans="5:75" x14ac:dyDescent="0.2"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AL1974" s="7"/>
      <c r="AQ1974" s="7"/>
      <c r="AR1974" s="7"/>
      <c r="AS1974" s="7"/>
      <c r="AT1974" s="7"/>
      <c r="AU1974" s="7"/>
      <c r="AV1974" s="7"/>
      <c r="AX1974" s="7"/>
      <c r="AY1974" s="7"/>
      <c r="AZ1974" s="7"/>
      <c r="BA1974" s="7"/>
      <c r="BB1974" s="7"/>
      <c r="BC1974" s="7"/>
      <c r="BD1974" s="7"/>
      <c r="BG1974" s="7"/>
      <c r="BH1974" s="7"/>
      <c r="BI1974" s="7"/>
      <c r="BJ1974" s="7"/>
      <c r="BK1974" s="7"/>
      <c r="BL1974" s="7"/>
      <c r="BM1974" s="7"/>
      <c r="BP1974" s="7"/>
      <c r="BQ1974" s="7"/>
      <c r="BR1974" s="7"/>
      <c r="BS1974" s="7"/>
      <c r="BT1974" s="7"/>
      <c r="BU1974" s="7"/>
      <c r="BV1974" s="7"/>
      <c r="BW1974" s="7"/>
    </row>
    <row r="1975" spans="5:75" x14ac:dyDescent="0.2"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AL1975" s="7"/>
      <c r="AQ1975" s="7"/>
      <c r="AR1975" s="7"/>
      <c r="AS1975" s="7"/>
      <c r="AT1975" s="7"/>
      <c r="AU1975" s="7"/>
      <c r="AV1975" s="7"/>
      <c r="AX1975" s="7"/>
      <c r="AY1975" s="7"/>
      <c r="AZ1975" s="7"/>
      <c r="BA1975" s="7"/>
      <c r="BB1975" s="7"/>
      <c r="BC1975" s="7"/>
      <c r="BD1975" s="7"/>
      <c r="BG1975" s="7"/>
      <c r="BH1975" s="7"/>
      <c r="BI1975" s="7"/>
      <c r="BJ1975" s="7"/>
      <c r="BK1975" s="7"/>
      <c r="BL1975" s="7"/>
      <c r="BM1975" s="7"/>
      <c r="BP1975" s="7"/>
      <c r="BQ1975" s="7"/>
      <c r="BR1975" s="7"/>
      <c r="BS1975" s="7"/>
      <c r="BT1975" s="7"/>
      <c r="BU1975" s="7"/>
      <c r="BV1975" s="7"/>
      <c r="BW1975" s="7"/>
    </row>
    <row r="1976" spans="5:75" x14ac:dyDescent="0.2"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AL1976" s="7"/>
      <c r="AQ1976" s="7"/>
      <c r="AR1976" s="7"/>
      <c r="AS1976" s="7"/>
      <c r="AT1976" s="7"/>
      <c r="AU1976" s="7"/>
      <c r="AV1976" s="7"/>
      <c r="AX1976" s="7"/>
      <c r="AY1976" s="7"/>
      <c r="AZ1976" s="7"/>
      <c r="BA1976" s="7"/>
      <c r="BB1976" s="7"/>
      <c r="BC1976" s="7"/>
      <c r="BD1976" s="7"/>
      <c r="BG1976" s="7"/>
      <c r="BH1976" s="7"/>
      <c r="BI1976" s="7"/>
      <c r="BJ1976" s="7"/>
      <c r="BK1976" s="7"/>
      <c r="BL1976" s="7"/>
      <c r="BM1976" s="7"/>
      <c r="BP1976" s="7"/>
      <c r="BQ1976" s="7"/>
      <c r="BR1976" s="7"/>
      <c r="BS1976" s="7"/>
      <c r="BT1976" s="7"/>
      <c r="BU1976" s="7"/>
      <c r="BV1976" s="7"/>
      <c r="BW1976" s="7"/>
    </row>
    <row r="1977" spans="5:75" x14ac:dyDescent="0.2"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AL1977" s="7"/>
      <c r="AQ1977" s="7"/>
      <c r="AR1977" s="7"/>
      <c r="AS1977" s="7"/>
      <c r="AT1977" s="7"/>
      <c r="AU1977" s="7"/>
      <c r="AV1977" s="7"/>
      <c r="AX1977" s="7"/>
      <c r="AY1977" s="7"/>
      <c r="AZ1977" s="7"/>
      <c r="BA1977" s="7"/>
      <c r="BB1977" s="7"/>
      <c r="BC1977" s="7"/>
      <c r="BD1977" s="7"/>
      <c r="BG1977" s="7"/>
      <c r="BH1977" s="7"/>
      <c r="BI1977" s="7"/>
      <c r="BJ1977" s="7"/>
      <c r="BK1977" s="7"/>
      <c r="BL1977" s="7"/>
      <c r="BM1977" s="7"/>
      <c r="BP1977" s="7"/>
      <c r="BQ1977" s="7"/>
      <c r="BR1977" s="7"/>
      <c r="BS1977" s="7"/>
      <c r="BT1977" s="7"/>
      <c r="BU1977" s="7"/>
      <c r="BV1977" s="7"/>
      <c r="BW1977" s="7"/>
    </row>
    <row r="1978" spans="5:75" x14ac:dyDescent="0.2"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AL1978" s="7"/>
      <c r="AQ1978" s="7"/>
      <c r="AR1978" s="7"/>
      <c r="AS1978" s="7"/>
      <c r="AT1978" s="7"/>
      <c r="AU1978" s="7"/>
      <c r="AV1978" s="7"/>
      <c r="AX1978" s="7"/>
      <c r="AY1978" s="7"/>
      <c r="AZ1978" s="7"/>
      <c r="BA1978" s="7"/>
      <c r="BB1978" s="7"/>
      <c r="BC1978" s="7"/>
      <c r="BD1978" s="7"/>
      <c r="BG1978" s="7"/>
      <c r="BH1978" s="7"/>
      <c r="BI1978" s="7"/>
      <c r="BJ1978" s="7"/>
      <c r="BK1978" s="7"/>
      <c r="BL1978" s="7"/>
      <c r="BM1978" s="7"/>
      <c r="BP1978" s="7"/>
      <c r="BQ1978" s="7"/>
      <c r="BR1978" s="7"/>
      <c r="BS1978" s="7"/>
      <c r="BT1978" s="7"/>
      <c r="BU1978" s="7"/>
      <c r="BV1978" s="7"/>
      <c r="BW1978" s="7"/>
    </row>
    <row r="1979" spans="5:75" x14ac:dyDescent="0.2"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AL1979" s="7"/>
      <c r="AQ1979" s="7"/>
      <c r="AR1979" s="7"/>
      <c r="AS1979" s="7"/>
      <c r="AT1979" s="7"/>
      <c r="AU1979" s="7"/>
      <c r="AV1979" s="7"/>
      <c r="AX1979" s="7"/>
      <c r="AY1979" s="7"/>
      <c r="AZ1979" s="7"/>
      <c r="BA1979" s="7"/>
      <c r="BB1979" s="7"/>
      <c r="BC1979" s="7"/>
      <c r="BD1979" s="7"/>
      <c r="BG1979" s="7"/>
      <c r="BH1979" s="7"/>
      <c r="BI1979" s="7"/>
      <c r="BJ1979" s="7"/>
      <c r="BK1979" s="7"/>
      <c r="BL1979" s="7"/>
      <c r="BM1979" s="7"/>
      <c r="BP1979" s="7"/>
      <c r="BQ1979" s="7"/>
      <c r="BR1979" s="7"/>
      <c r="BS1979" s="7"/>
      <c r="BT1979" s="7"/>
      <c r="BU1979" s="7"/>
      <c r="BV1979" s="7"/>
      <c r="BW1979" s="7"/>
    </row>
    <row r="1980" spans="5:75" x14ac:dyDescent="0.2"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AL1980" s="7"/>
      <c r="AQ1980" s="7"/>
      <c r="AR1980" s="7"/>
      <c r="AS1980" s="7"/>
      <c r="AT1980" s="7"/>
      <c r="AU1980" s="7"/>
      <c r="AV1980" s="7"/>
      <c r="AX1980" s="7"/>
      <c r="AY1980" s="7"/>
      <c r="AZ1980" s="7"/>
      <c r="BA1980" s="7"/>
      <c r="BB1980" s="7"/>
      <c r="BC1980" s="7"/>
      <c r="BD1980" s="7"/>
      <c r="BG1980" s="7"/>
      <c r="BH1980" s="7"/>
      <c r="BI1980" s="7"/>
      <c r="BJ1980" s="7"/>
      <c r="BK1980" s="7"/>
      <c r="BL1980" s="7"/>
      <c r="BM1980" s="7"/>
      <c r="BP1980" s="7"/>
      <c r="BQ1980" s="7"/>
      <c r="BR1980" s="7"/>
      <c r="BS1980" s="7"/>
      <c r="BT1980" s="7"/>
      <c r="BU1980" s="7"/>
      <c r="BV1980" s="7"/>
      <c r="BW1980" s="7"/>
    </row>
    <row r="1981" spans="5:75" x14ac:dyDescent="0.2"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AL1981" s="7"/>
      <c r="AQ1981" s="7"/>
      <c r="AR1981" s="7"/>
      <c r="AS1981" s="7"/>
      <c r="AT1981" s="7"/>
      <c r="AU1981" s="7"/>
      <c r="AV1981" s="7"/>
      <c r="AX1981" s="7"/>
      <c r="AY1981" s="7"/>
      <c r="AZ1981" s="7"/>
      <c r="BA1981" s="7"/>
      <c r="BB1981" s="7"/>
      <c r="BC1981" s="7"/>
      <c r="BD1981" s="7"/>
      <c r="BG1981" s="7"/>
      <c r="BH1981" s="7"/>
      <c r="BI1981" s="7"/>
      <c r="BJ1981" s="7"/>
      <c r="BK1981" s="7"/>
      <c r="BL1981" s="7"/>
      <c r="BM1981" s="7"/>
      <c r="BP1981" s="7"/>
      <c r="BQ1981" s="7"/>
      <c r="BR1981" s="7"/>
      <c r="BS1981" s="7"/>
      <c r="BT1981" s="7"/>
      <c r="BU1981" s="7"/>
      <c r="BV1981" s="7"/>
      <c r="BW1981" s="7"/>
    </row>
    <row r="1982" spans="5:75" x14ac:dyDescent="0.2"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AL1982" s="7"/>
      <c r="AQ1982" s="7"/>
      <c r="AR1982" s="7"/>
      <c r="AS1982" s="7"/>
      <c r="AT1982" s="7"/>
      <c r="AU1982" s="7"/>
      <c r="AV1982" s="7"/>
      <c r="AX1982" s="7"/>
      <c r="AY1982" s="7"/>
      <c r="AZ1982" s="7"/>
      <c r="BA1982" s="7"/>
      <c r="BB1982" s="7"/>
      <c r="BC1982" s="7"/>
      <c r="BD1982" s="7"/>
      <c r="BG1982" s="7"/>
      <c r="BH1982" s="7"/>
      <c r="BI1982" s="7"/>
      <c r="BJ1982" s="7"/>
      <c r="BK1982" s="7"/>
      <c r="BL1982" s="7"/>
      <c r="BM1982" s="7"/>
      <c r="BP1982" s="7"/>
      <c r="BQ1982" s="7"/>
      <c r="BR1982" s="7"/>
      <c r="BS1982" s="7"/>
      <c r="BT1982" s="7"/>
      <c r="BU1982" s="7"/>
      <c r="BV1982" s="7"/>
      <c r="BW1982" s="7"/>
    </row>
    <row r="1983" spans="5:75" x14ac:dyDescent="0.2"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AL1983" s="7"/>
      <c r="AQ1983" s="7"/>
      <c r="AR1983" s="7"/>
      <c r="AS1983" s="7"/>
      <c r="AT1983" s="7"/>
      <c r="AU1983" s="7"/>
      <c r="AV1983" s="7"/>
      <c r="AX1983" s="7"/>
      <c r="AY1983" s="7"/>
      <c r="AZ1983" s="7"/>
      <c r="BA1983" s="7"/>
      <c r="BB1983" s="7"/>
      <c r="BC1983" s="7"/>
      <c r="BD1983" s="7"/>
      <c r="BG1983" s="7"/>
      <c r="BH1983" s="7"/>
      <c r="BI1983" s="7"/>
      <c r="BJ1983" s="7"/>
      <c r="BK1983" s="7"/>
      <c r="BL1983" s="7"/>
      <c r="BM1983" s="7"/>
      <c r="BP1983" s="7"/>
      <c r="BQ1983" s="7"/>
      <c r="BR1983" s="7"/>
      <c r="BS1983" s="7"/>
      <c r="BT1983" s="7"/>
      <c r="BU1983" s="7"/>
      <c r="BV1983" s="7"/>
      <c r="BW1983" s="7"/>
    </row>
    <row r="1984" spans="5:75" x14ac:dyDescent="0.2"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AL1984" s="7"/>
      <c r="AQ1984" s="7"/>
      <c r="AR1984" s="7"/>
      <c r="AS1984" s="7"/>
      <c r="AT1984" s="7"/>
      <c r="AU1984" s="7"/>
      <c r="AV1984" s="7"/>
      <c r="AX1984" s="7"/>
      <c r="AY1984" s="7"/>
      <c r="AZ1984" s="7"/>
      <c r="BA1984" s="7"/>
      <c r="BB1984" s="7"/>
      <c r="BC1984" s="7"/>
      <c r="BD1984" s="7"/>
      <c r="BG1984" s="7"/>
      <c r="BH1984" s="7"/>
      <c r="BI1984" s="7"/>
      <c r="BJ1984" s="7"/>
      <c r="BK1984" s="7"/>
      <c r="BL1984" s="7"/>
      <c r="BM1984" s="7"/>
      <c r="BP1984" s="7"/>
      <c r="BQ1984" s="7"/>
      <c r="BR1984" s="7"/>
      <c r="BS1984" s="7"/>
      <c r="BT1984" s="7"/>
      <c r="BU1984" s="7"/>
      <c r="BV1984" s="7"/>
      <c r="BW1984" s="7"/>
    </row>
    <row r="1985" spans="5:75" x14ac:dyDescent="0.2"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AL1985" s="7"/>
      <c r="AQ1985" s="7"/>
      <c r="AR1985" s="7"/>
      <c r="AS1985" s="7"/>
      <c r="AT1985" s="7"/>
      <c r="AU1985" s="7"/>
      <c r="AV1985" s="7"/>
      <c r="AX1985" s="7"/>
      <c r="AY1985" s="7"/>
      <c r="AZ1985" s="7"/>
      <c r="BA1985" s="7"/>
      <c r="BB1985" s="7"/>
      <c r="BC1985" s="7"/>
      <c r="BD1985" s="7"/>
      <c r="BG1985" s="7"/>
      <c r="BH1985" s="7"/>
      <c r="BI1985" s="7"/>
      <c r="BJ1985" s="7"/>
      <c r="BK1985" s="7"/>
      <c r="BL1985" s="7"/>
      <c r="BM1985" s="7"/>
      <c r="BP1985" s="7"/>
      <c r="BQ1985" s="7"/>
      <c r="BR1985" s="7"/>
      <c r="BS1985" s="7"/>
      <c r="BT1985" s="7"/>
      <c r="BU1985" s="7"/>
      <c r="BV1985" s="7"/>
      <c r="BW1985" s="7"/>
    </row>
    <row r="1986" spans="5:75" x14ac:dyDescent="0.2"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AL1986" s="7"/>
      <c r="AQ1986" s="7"/>
      <c r="AR1986" s="7"/>
      <c r="AS1986" s="7"/>
      <c r="AT1986" s="7"/>
      <c r="AU1986" s="7"/>
      <c r="AV1986" s="7"/>
      <c r="AX1986" s="7"/>
      <c r="AY1986" s="7"/>
      <c r="AZ1986" s="7"/>
      <c r="BA1986" s="7"/>
      <c r="BB1986" s="7"/>
      <c r="BC1986" s="7"/>
      <c r="BD1986" s="7"/>
      <c r="BG1986" s="7"/>
      <c r="BH1986" s="7"/>
      <c r="BI1986" s="7"/>
      <c r="BJ1986" s="7"/>
      <c r="BK1986" s="7"/>
      <c r="BL1986" s="7"/>
      <c r="BM1986" s="7"/>
      <c r="BP1986" s="7"/>
      <c r="BQ1986" s="7"/>
      <c r="BR1986" s="7"/>
      <c r="BS1986" s="7"/>
      <c r="BT1986" s="7"/>
      <c r="BU1986" s="7"/>
      <c r="BV1986" s="7"/>
      <c r="BW1986" s="7"/>
    </row>
    <row r="1987" spans="5:75" x14ac:dyDescent="0.2"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AL1987" s="7"/>
      <c r="AQ1987" s="7"/>
      <c r="AR1987" s="7"/>
      <c r="AS1987" s="7"/>
      <c r="AT1987" s="7"/>
      <c r="AU1987" s="7"/>
      <c r="AV1987" s="7"/>
      <c r="AX1987" s="7"/>
      <c r="AY1987" s="7"/>
      <c r="AZ1987" s="7"/>
      <c r="BA1987" s="7"/>
      <c r="BB1987" s="7"/>
      <c r="BC1987" s="7"/>
      <c r="BD1987" s="7"/>
      <c r="BG1987" s="7"/>
      <c r="BH1987" s="7"/>
      <c r="BI1987" s="7"/>
      <c r="BJ1987" s="7"/>
      <c r="BK1987" s="7"/>
      <c r="BL1987" s="7"/>
      <c r="BM1987" s="7"/>
      <c r="BP1987" s="7"/>
      <c r="BQ1987" s="7"/>
      <c r="BR1987" s="7"/>
      <c r="BS1987" s="7"/>
      <c r="BT1987" s="7"/>
      <c r="BU1987" s="7"/>
      <c r="BV1987" s="7"/>
      <c r="BW1987" s="7"/>
    </row>
    <row r="1988" spans="5:75" x14ac:dyDescent="0.2"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AL1988" s="7"/>
      <c r="AQ1988" s="7"/>
      <c r="AR1988" s="7"/>
      <c r="AS1988" s="7"/>
      <c r="AT1988" s="7"/>
      <c r="AU1988" s="7"/>
      <c r="AV1988" s="7"/>
      <c r="AX1988" s="7"/>
      <c r="AY1988" s="7"/>
      <c r="AZ1988" s="7"/>
      <c r="BA1988" s="7"/>
      <c r="BB1988" s="7"/>
      <c r="BC1988" s="7"/>
      <c r="BD1988" s="7"/>
      <c r="BG1988" s="7"/>
      <c r="BH1988" s="7"/>
      <c r="BI1988" s="7"/>
      <c r="BJ1988" s="7"/>
      <c r="BK1988" s="7"/>
      <c r="BL1988" s="7"/>
      <c r="BM1988" s="7"/>
      <c r="BP1988" s="7"/>
      <c r="BQ1988" s="7"/>
      <c r="BR1988" s="7"/>
      <c r="BS1988" s="7"/>
      <c r="BT1988" s="7"/>
      <c r="BU1988" s="7"/>
      <c r="BV1988" s="7"/>
      <c r="BW1988" s="7"/>
    </row>
    <row r="1989" spans="5:75" x14ac:dyDescent="0.2"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AL1989" s="7"/>
      <c r="AQ1989" s="7"/>
      <c r="AR1989" s="7"/>
      <c r="AS1989" s="7"/>
      <c r="AT1989" s="7"/>
      <c r="AU1989" s="7"/>
      <c r="AV1989" s="7"/>
      <c r="AX1989" s="7"/>
      <c r="AY1989" s="7"/>
      <c r="AZ1989" s="7"/>
      <c r="BA1989" s="7"/>
      <c r="BB1989" s="7"/>
      <c r="BC1989" s="7"/>
      <c r="BD1989" s="7"/>
      <c r="BG1989" s="7"/>
      <c r="BH1989" s="7"/>
      <c r="BI1989" s="7"/>
      <c r="BJ1989" s="7"/>
      <c r="BK1989" s="7"/>
      <c r="BL1989" s="7"/>
      <c r="BM1989" s="7"/>
      <c r="BP1989" s="7"/>
      <c r="BQ1989" s="7"/>
      <c r="BR1989" s="7"/>
      <c r="BS1989" s="7"/>
      <c r="BT1989" s="7"/>
      <c r="BU1989" s="7"/>
      <c r="BV1989" s="7"/>
      <c r="BW1989" s="7"/>
    </row>
    <row r="1990" spans="5:75" x14ac:dyDescent="0.2"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AL1990" s="7"/>
      <c r="AQ1990" s="7"/>
      <c r="AR1990" s="7"/>
      <c r="AS1990" s="7"/>
      <c r="AT1990" s="7"/>
      <c r="AU1990" s="7"/>
      <c r="AV1990" s="7"/>
      <c r="AX1990" s="7"/>
      <c r="AY1990" s="7"/>
      <c r="AZ1990" s="7"/>
      <c r="BA1990" s="7"/>
      <c r="BB1990" s="7"/>
      <c r="BC1990" s="7"/>
      <c r="BD1990" s="7"/>
      <c r="BG1990" s="7"/>
      <c r="BH1990" s="7"/>
      <c r="BI1990" s="7"/>
      <c r="BJ1990" s="7"/>
      <c r="BK1990" s="7"/>
      <c r="BL1990" s="7"/>
      <c r="BM1990" s="7"/>
      <c r="BP1990" s="7"/>
      <c r="BQ1990" s="7"/>
      <c r="BR1990" s="7"/>
      <c r="BS1990" s="7"/>
      <c r="BT1990" s="7"/>
      <c r="BU1990" s="7"/>
      <c r="BV1990" s="7"/>
      <c r="BW1990" s="7"/>
    </row>
    <row r="1991" spans="5:75" x14ac:dyDescent="0.2"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AL1991" s="7"/>
      <c r="AQ1991" s="7"/>
      <c r="AR1991" s="7"/>
      <c r="AS1991" s="7"/>
      <c r="AT1991" s="7"/>
      <c r="AU1991" s="7"/>
      <c r="AV1991" s="7"/>
      <c r="AX1991" s="7"/>
      <c r="AY1991" s="7"/>
      <c r="AZ1991" s="7"/>
      <c r="BA1991" s="7"/>
      <c r="BB1991" s="7"/>
      <c r="BC1991" s="7"/>
      <c r="BD1991" s="7"/>
      <c r="BG1991" s="7"/>
      <c r="BH1991" s="7"/>
      <c r="BI1991" s="7"/>
      <c r="BJ1991" s="7"/>
      <c r="BK1991" s="7"/>
      <c r="BL1991" s="7"/>
      <c r="BM1991" s="7"/>
      <c r="BP1991" s="7"/>
      <c r="BQ1991" s="7"/>
      <c r="BR1991" s="7"/>
      <c r="BS1991" s="7"/>
      <c r="BT1991" s="7"/>
      <c r="BU1991" s="7"/>
      <c r="BV1991" s="7"/>
      <c r="BW1991" s="7"/>
    </row>
    <row r="1992" spans="5:75" x14ac:dyDescent="0.2"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AL1992" s="7"/>
      <c r="AQ1992" s="7"/>
      <c r="AR1992" s="7"/>
      <c r="AS1992" s="7"/>
      <c r="AT1992" s="7"/>
      <c r="AU1992" s="7"/>
      <c r="AV1992" s="7"/>
      <c r="AX1992" s="7"/>
      <c r="AY1992" s="7"/>
      <c r="AZ1992" s="7"/>
      <c r="BA1992" s="7"/>
      <c r="BB1992" s="7"/>
      <c r="BC1992" s="7"/>
      <c r="BD1992" s="7"/>
      <c r="BG1992" s="7"/>
      <c r="BH1992" s="7"/>
      <c r="BI1992" s="7"/>
      <c r="BJ1992" s="7"/>
      <c r="BK1992" s="7"/>
      <c r="BL1992" s="7"/>
      <c r="BM1992" s="7"/>
      <c r="BP1992" s="7"/>
      <c r="BQ1992" s="7"/>
      <c r="BR1992" s="7"/>
      <c r="BS1992" s="7"/>
      <c r="BT1992" s="7"/>
      <c r="BU1992" s="7"/>
      <c r="BV1992" s="7"/>
      <c r="BW1992" s="7"/>
    </row>
    <row r="1993" spans="5:75" x14ac:dyDescent="0.2"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AL1993" s="7"/>
      <c r="AQ1993" s="7"/>
      <c r="AR1993" s="7"/>
      <c r="AS1993" s="7"/>
      <c r="AT1993" s="7"/>
      <c r="AU1993" s="7"/>
      <c r="AV1993" s="7"/>
      <c r="AX1993" s="7"/>
      <c r="AY1993" s="7"/>
      <c r="AZ1993" s="7"/>
      <c r="BA1993" s="7"/>
      <c r="BB1993" s="7"/>
      <c r="BC1993" s="7"/>
      <c r="BD1993" s="7"/>
      <c r="BG1993" s="7"/>
      <c r="BH1993" s="7"/>
      <c r="BI1993" s="7"/>
      <c r="BJ1993" s="7"/>
      <c r="BK1993" s="7"/>
      <c r="BL1993" s="7"/>
      <c r="BM1993" s="7"/>
      <c r="BP1993" s="7"/>
      <c r="BQ1993" s="7"/>
      <c r="BR1993" s="7"/>
      <c r="BS1993" s="7"/>
      <c r="BT1993" s="7"/>
      <c r="BU1993" s="7"/>
      <c r="BV1993" s="7"/>
      <c r="BW1993" s="7"/>
    </row>
    <row r="1994" spans="5:75" x14ac:dyDescent="0.2"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AL1994" s="7"/>
      <c r="AQ1994" s="7"/>
      <c r="AR1994" s="7"/>
      <c r="AS1994" s="7"/>
      <c r="AT1994" s="7"/>
      <c r="AU1994" s="7"/>
      <c r="AV1994" s="7"/>
      <c r="AX1994" s="7"/>
      <c r="AY1994" s="7"/>
      <c r="AZ1994" s="7"/>
      <c r="BA1994" s="7"/>
      <c r="BB1994" s="7"/>
      <c r="BC1994" s="7"/>
      <c r="BD1994" s="7"/>
      <c r="BG1994" s="7"/>
      <c r="BH1994" s="7"/>
      <c r="BI1994" s="7"/>
      <c r="BJ1994" s="7"/>
      <c r="BK1994" s="7"/>
      <c r="BL1994" s="7"/>
      <c r="BM1994" s="7"/>
      <c r="BP1994" s="7"/>
      <c r="BQ1994" s="7"/>
      <c r="BR1994" s="7"/>
      <c r="BS1994" s="7"/>
      <c r="BT1994" s="7"/>
      <c r="BU1994" s="7"/>
      <c r="BV1994" s="7"/>
      <c r="BW1994" s="7"/>
    </row>
    <row r="1995" spans="5:75" x14ac:dyDescent="0.2"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AL1995" s="7"/>
      <c r="AQ1995" s="7"/>
      <c r="AR1995" s="7"/>
      <c r="AS1995" s="7"/>
      <c r="AT1995" s="7"/>
      <c r="AU1995" s="7"/>
      <c r="AV1995" s="7"/>
      <c r="AX1995" s="7"/>
      <c r="AY1995" s="7"/>
      <c r="AZ1995" s="7"/>
      <c r="BA1995" s="7"/>
      <c r="BB1995" s="7"/>
      <c r="BC1995" s="7"/>
      <c r="BD1995" s="7"/>
      <c r="BG1995" s="7"/>
      <c r="BH1995" s="7"/>
      <c r="BI1995" s="7"/>
      <c r="BJ1995" s="7"/>
      <c r="BK1995" s="7"/>
      <c r="BL1995" s="7"/>
      <c r="BM1995" s="7"/>
      <c r="BP1995" s="7"/>
      <c r="BQ1995" s="7"/>
      <c r="BR1995" s="7"/>
      <c r="BS1995" s="7"/>
      <c r="BT1995" s="7"/>
      <c r="BU1995" s="7"/>
      <c r="BV1995" s="7"/>
      <c r="BW1995" s="7"/>
    </row>
    <row r="1996" spans="5:75" x14ac:dyDescent="0.2"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AL1996" s="7"/>
      <c r="AQ1996" s="7"/>
      <c r="AR1996" s="7"/>
      <c r="AS1996" s="7"/>
      <c r="AT1996" s="7"/>
      <c r="AU1996" s="7"/>
      <c r="AV1996" s="7"/>
      <c r="AX1996" s="7"/>
      <c r="AY1996" s="7"/>
      <c r="AZ1996" s="7"/>
      <c r="BA1996" s="7"/>
      <c r="BB1996" s="7"/>
      <c r="BC1996" s="7"/>
      <c r="BD1996" s="7"/>
      <c r="BG1996" s="7"/>
      <c r="BH1996" s="7"/>
      <c r="BI1996" s="7"/>
      <c r="BJ1996" s="7"/>
      <c r="BK1996" s="7"/>
      <c r="BL1996" s="7"/>
      <c r="BM1996" s="7"/>
      <c r="BP1996" s="7"/>
      <c r="BQ1996" s="7"/>
      <c r="BR1996" s="7"/>
      <c r="BS1996" s="7"/>
      <c r="BT1996" s="7"/>
      <c r="BU1996" s="7"/>
      <c r="BV1996" s="7"/>
      <c r="BW1996" s="7"/>
    </row>
    <row r="1997" spans="5:75" x14ac:dyDescent="0.2"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AL1997" s="7"/>
      <c r="AQ1997" s="7"/>
      <c r="AR1997" s="7"/>
      <c r="AS1997" s="7"/>
      <c r="AT1997" s="7"/>
      <c r="AU1997" s="7"/>
      <c r="AV1997" s="7"/>
      <c r="AX1997" s="7"/>
      <c r="AY1997" s="7"/>
      <c r="AZ1997" s="7"/>
      <c r="BA1997" s="7"/>
      <c r="BB1997" s="7"/>
      <c r="BC1997" s="7"/>
      <c r="BD1997" s="7"/>
      <c r="BG1997" s="7"/>
      <c r="BH1997" s="7"/>
      <c r="BI1997" s="7"/>
      <c r="BJ1997" s="7"/>
      <c r="BK1997" s="7"/>
      <c r="BL1997" s="7"/>
      <c r="BM1997" s="7"/>
      <c r="BP1997" s="7"/>
      <c r="BQ1997" s="7"/>
      <c r="BR1997" s="7"/>
      <c r="BS1997" s="7"/>
      <c r="BT1997" s="7"/>
      <c r="BU1997" s="7"/>
      <c r="BV1997" s="7"/>
      <c r="BW1997" s="7"/>
    </row>
    <row r="1998" spans="5:75" x14ac:dyDescent="0.2"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AL1998" s="7"/>
      <c r="AQ1998" s="7"/>
      <c r="AR1998" s="7"/>
      <c r="AS1998" s="7"/>
      <c r="AT1998" s="7"/>
      <c r="AU1998" s="7"/>
      <c r="AV1998" s="7"/>
      <c r="AX1998" s="7"/>
      <c r="AY1998" s="7"/>
      <c r="AZ1998" s="7"/>
      <c r="BA1998" s="7"/>
      <c r="BB1998" s="7"/>
      <c r="BC1998" s="7"/>
      <c r="BD1998" s="7"/>
      <c r="BG1998" s="7"/>
      <c r="BH1998" s="7"/>
      <c r="BI1998" s="7"/>
      <c r="BJ1998" s="7"/>
      <c r="BK1998" s="7"/>
      <c r="BL1998" s="7"/>
      <c r="BM1998" s="7"/>
      <c r="BP1998" s="7"/>
      <c r="BQ1998" s="7"/>
      <c r="BR1998" s="7"/>
      <c r="BS1998" s="7"/>
      <c r="BT1998" s="7"/>
      <c r="BU1998" s="7"/>
      <c r="BV1998" s="7"/>
      <c r="BW1998" s="7"/>
    </row>
    <row r="1999" spans="5:75" x14ac:dyDescent="0.2"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AL1999" s="7"/>
      <c r="AQ1999" s="7"/>
      <c r="AR1999" s="7"/>
      <c r="AS1999" s="7"/>
      <c r="AT1999" s="7"/>
      <c r="AU1999" s="7"/>
      <c r="AV1999" s="7"/>
      <c r="AX1999" s="7"/>
      <c r="AY1999" s="7"/>
      <c r="AZ1999" s="7"/>
      <c r="BA1999" s="7"/>
      <c r="BB1999" s="7"/>
      <c r="BC1999" s="7"/>
      <c r="BD1999" s="7"/>
      <c r="BG1999" s="7"/>
      <c r="BH1999" s="7"/>
      <c r="BI1999" s="7"/>
      <c r="BJ1999" s="7"/>
      <c r="BK1999" s="7"/>
      <c r="BL1999" s="7"/>
      <c r="BM1999" s="7"/>
      <c r="BP1999" s="7"/>
      <c r="BQ1999" s="7"/>
      <c r="BR1999" s="7"/>
      <c r="BS1999" s="7"/>
      <c r="BT1999" s="7"/>
      <c r="BU1999" s="7"/>
      <c r="BV1999" s="7"/>
      <c r="BW1999" s="7"/>
    </row>
    <row r="2000" spans="5:75" x14ac:dyDescent="0.2"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AL2000" s="7"/>
      <c r="AQ2000" s="7"/>
      <c r="AR2000" s="7"/>
      <c r="AS2000" s="7"/>
      <c r="AT2000" s="7"/>
      <c r="AU2000" s="7"/>
      <c r="AV2000" s="7"/>
      <c r="AX2000" s="7"/>
      <c r="AY2000" s="7"/>
      <c r="AZ2000" s="7"/>
      <c r="BA2000" s="7"/>
      <c r="BB2000" s="7"/>
      <c r="BC2000" s="7"/>
      <c r="BD2000" s="7"/>
      <c r="BG2000" s="7"/>
      <c r="BH2000" s="7"/>
      <c r="BI2000" s="7"/>
      <c r="BJ2000" s="7"/>
      <c r="BK2000" s="7"/>
      <c r="BL2000" s="7"/>
      <c r="BM2000" s="7"/>
      <c r="BP2000" s="7"/>
      <c r="BQ2000" s="7"/>
      <c r="BR2000" s="7"/>
      <c r="BS2000" s="7"/>
      <c r="BT2000" s="7"/>
      <c r="BU2000" s="7"/>
      <c r="BV2000" s="7"/>
      <c r="BW2000" s="7"/>
    </row>
    <row r="2001" spans="5:75" x14ac:dyDescent="0.2"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AL2001" s="7"/>
      <c r="AQ2001" s="7"/>
      <c r="AR2001" s="7"/>
      <c r="AS2001" s="7"/>
      <c r="AT2001" s="7"/>
      <c r="AU2001" s="7"/>
      <c r="AV2001" s="7"/>
      <c r="AX2001" s="7"/>
      <c r="AY2001" s="7"/>
      <c r="AZ2001" s="7"/>
      <c r="BA2001" s="7"/>
      <c r="BB2001" s="7"/>
      <c r="BC2001" s="7"/>
      <c r="BD2001" s="7"/>
      <c r="BG2001" s="7"/>
      <c r="BH2001" s="7"/>
      <c r="BI2001" s="7"/>
      <c r="BJ2001" s="7"/>
      <c r="BK2001" s="7"/>
      <c r="BL2001" s="7"/>
      <c r="BM2001" s="7"/>
      <c r="BP2001" s="7"/>
      <c r="BQ2001" s="7"/>
      <c r="BR2001" s="7"/>
      <c r="BS2001" s="7"/>
      <c r="BT2001" s="7"/>
      <c r="BU2001" s="7"/>
      <c r="BV2001" s="7"/>
      <c r="BW2001" s="7"/>
    </row>
    <row r="2002" spans="5:75" x14ac:dyDescent="0.2"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AL2002" s="7"/>
      <c r="AQ2002" s="7"/>
      <c r="AR2002" s="7"/>
      <c r="AS2002" s="7"/>
      <c r="AT2002" s="7"/>
      <c r="AU2002" s="7"/>
      <c r="AV2002" s="7"/>
      <c r="AX2002" s="7"/>
      <c r="AY2002" s="7"/>
      <c r="AZ2002" s="7"/>
      <c r="BA2002" s="7"/>
      <c r="BB2002" s="7"/>
      <c r="BC2002" s="7"/>
      <c r="BD2002" s="7"/>
      <c r="BG2002" s="7"/>
      <c r="BH2002" s="7"/>
      <c r="BI2002" s="7"/>
      <c r="BJ2002" s="7"/>
      <c r="BK2002" s="7"/>
      <c r="BL2002" s="7"/>
      <c r="BM2002" s="7"/>
      <c r="BP2002" s="7"/>
      <c r="BQ2002" s="7"/>
      <c r="BR2002" s="7"/>
      <c r="BS2002" s="7"/>
      <c r="BT2002" s="7"/>
      <c r="BU2002" s="7"/>
      <c r="BV2002" s="7"/>
      <c r="BW2002" s="7"/>
    </row>
    <row r="2003" spans="5:75" x14ac:dyDescent="0.2"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AL2003" s="7"/>
      <c r="AQ2003" s="7"/>
      <c r="AR2003" s="7"/>
      <c r="AS2003" s="7"/>
      <c r="AT2003" s="7"/>
      <c r="AU2003" s="7"/>
      <c r="AV2003" s="7"/>
      <c r="AX2003" s="7"/>
      <c r="AY2003" s="7"/>
      <c r="AZ2003" s="7"/>
      <c r="BA2003" s="7"/>
      <c r="BB2003" s="7"/>
      <c r="BC2003" s="7"/>
      <c r="BD2003" s="7"/>
      <c r="BG2003" s="7"/>
      <c r="BH2003" s="7"/>
      <c r="BI2003" s="7"/>
      <c r="BJ2003" s="7"/>
      <c r="BK2003" s="7"/>
      <c r="BL2003" s="7"/>
      <c r="BM2003" s="7"/>
      <c r="BP2003" s="7"/>
      <c r="BQ2003" s="7"/>
      <c r="BR2003" s="7"/>
      <c r="BS2003" s="7"/>
      <c r="BT2003" s="7"/>
      <c r="BU2003" s="7"/>
      <c r="BV2003" s="7"/>
      <c r="BW2003" s="7"/>
    </row>
    <row r="2004" spans="5:75" x14ac:dyDescent="0.2"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AL2004" s="7"/>
      <c r="AQ2004" s="7"/>
      <c r="AR2004" s="7"/>
      <c r="AS2004" s="7"/>
      <c r="AT2004" s="7"/>
      <c r="AU2004" s="7"/>
      <c r="AV2004" s="7"/>
      <c r="AX2004" s="7"/>
      <c r="AY2004" s="7"/>
      <c r="AZ2004" s="7"/>
      <c r="BA2004" s="7"/>
      <c r="BB2004" s="7"/>
      <c r="BC2004" s="7"/>
      <c r="BD2004" s="7"/>
      <c r="BG2004" s="7"/>
      <c r="BH2004" s="7"/>
      <c r="BI2004" s="7"/>
      <c r="BJ2004" s="7"/>
      <c r="BK2004" s="7"/>
      <c r="BL2004" s="7"/>
      <c r="BM2004" s="7"/>
      <c r="BP2004" s="7"/>
      <c r="BQ2004" s="7"/>
      <c r="BR2004" s="7"/>
      <c r="BS2004" s="7"/>
      <c r="BT2004" s="7"/>
      <c r="BU2004" s="7"/>
      <c r="BV2004" s="7"/>
      <c r="BW2004" s="7"/>
    </row>
    <row r="2005" spans="5:75" x14ac:dyDescent="0.2"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AL2005" s="7"/>
      <c r="AQ2005" s="7"/>
      <c r="AR2005" s="7"/>
      <c r="AS2005" s="7"/>
      <c r="AT2005" s="7"/>
      <c r="AU2005" s="7"/>
      <c r="AV2005" s="7"/>
      <c r="AX2005" s="7"/>
      <c r="AY2005" s="7"/>
      <c r="AZ2005" s="7"/>
      <c r="BA2005" s="7"/>
      <c r="BB2005" s="7"/>
      <c r="BC2005" s="7"/>
      <c r="BD2005" s="7"/>
      <c r="BG2005" s="7"/>
      <c r="BH2005" s="7"/>
      <c r="BI2005" s="7"/>
      <c r="BJ2005" s="7"/>
      <c r="BK2005" s="7"/>
      <c r="BL2005" s="7"/>
      <c r="BM2005" s="7"/>
      <c r="BP2005" s="7"/>
      <c r="BQ2005" s="7"/>
      <c r="BR2005" s="7"/>
      <c r="BS2005" s="7"/>
      <c r="BT2005" s="7"/>
      <c r="BU2005" s="7"/>
      <c r="BV2005" s="7"/>
      <c r="BW2005" s="7"/>
    </row>
    <row r="2006" spans="5:75" x14ac:dyDescent="0.2"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AL2006" s="7"/>
      <c r="AQ2006" s="7"/>
      <c r="AR2006" s="7"/>
      <c r="AS2006" s="7"/>
      <c r="AT2006" s="7"/>
      <c r="AU2006" s="7"/>
      <c r="AV2006" s="7"/>
      <c r="AX2006" s="7"/>
      <c r="AY2006" s="7"/>
      <c r="AZ2006" s="7"/>
      <c r="BA2006" s="7"/>
      <c r="BB2006" s="7"/>
      <c r="BC2006" s="7"/>
      <c r="BD2006" s="7"/>
      <c r="BG2006" s="7"/>
      <c r="BH2006" s="7"/>
      <c r="BI2006" s="7"/>
      <c r="BJ2006" s="7"/>
      <c r="BK2006" s="7"/>
      <c r="BL2006" s="7"/>
      <c r="BM2006" s="7"/>
      <c r="BP2006" s="7"/>
      <c r="BQ2006" s="7"/>
      <c r="BR2006" s="7"/>
      <c r="BS2006" s="7"/>
      <c r="BT2006" s="7"/>
      <c r="BU2006" s="7"/>
      <c r="BV2006" s="7"/>
      <c r="BW2006" s="7"/>
    </row>
    <row r="2007" spans="5:75" x14ac:dyDescent="0.2"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AL2007" s="7"/>
      <c r="AQ2007" s="7"/>
      <c r="AR2007" s="7"/>
      <c r="AS2007" s="7"/>
      <c r="AT2007" s="7"/>
      <c r="AU2007" s="7"/>
      <c r="AV2007" s="7"/>
      <c r="AX2007" s="7"/>
      <c r="AY2007" s="7"/>
      <c r="AZ2007" s="7"/>
      <c r="BA2007" s="7"/>
      <c r="BB2007" s="7"/>
      <c r="BC2007" s="7"/>
      <c r="BD2007" s="7"/>
      <c r="BG2007" s="7"/>
      <c r="BH2007" s="7"/>
      <c r="BI2007" s="7"/>
      <c r="BJ2007" s="7"/>
      <c r="BK2007" s="7"/>
      <c r="BL2007" s="7"/>
      <c r="BM2007" s="7"/>
      <c r="BP2007" s="7"/>
      <c r="BQ2007" s="7"/>
      <c r="BR2007" s="7"/>
      <c r="BS2007" s="7"/>
      <c r="BT2007" s="7"/>
      <c r="BU2007" s="7"/>
      <c r="BV2007" s="7"/>
      <c r="BW2007" s="7"/>
    </row>
    <row r="2008" spans="5:75" x14ac:dyDescent="0.2"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AL2008" s="7"/>
      <c r="AQ2008" s="7"/>
      <c r="AR2008" s="7"/>
      <c r="AS2008" s="7"/>
      <c r="AT2008" s="7"/>
      <c r="AU2008" s="7"/>
      <c r="AV2008" s="7"/>
      <c r="AX2008" s="7"/>
      <c r="AY2008" s="7"/>
      <c r="AZ2008" s="7"/>
      <c r="BA2008" s="7"/>
      <c r="BB2008" s="7"/>
      <c r="BC2008" s="7"/>
      <c r="BD2008" s="7"/>
      <c r="BG2008" s="7"/>
      <c r="BH2008" s="7"/>
      <c r="BI2008" s="7"/>
      <c r="BJ2008" s="7"/>
      <c r="BK2008" s="7"/>
      <c r="BL2008" s="7"/>
      <c r="BM2008" s="7"/>
      <c r="BP2008" s="7"/>
      <c r="BQ2008" s="7"/>
      <c r="BR2008" s="7"/>
      <c r="BS2008" s="7"/>
      <c r="BT2008" s="7"/>
      <c r="BU2008" s="7"/>
      <c r="BV2008" s="7"/>
      <c r="BW2008" s="7"/>
    </row>
    <row r="2009" spans="5:75" x14ac:dyDescent="0.2"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AL2009" s="7"/>
      <c r="AQ2009" s="7"/>
      <c r="AR2009" s="7"/>
      <c r="AS2009" s="7"/>
      <c r="AT2009" s="7"/>
      <c r="AU2009" s="7"/>
      <c r="AV2009" s="7"/>
      <c r="AX2009" s="7"/>
      <c r="AY2009" s="7"/>
      <c r="AZ2009" s="7"/>
      <c r="BA2009" s="7"/>
      <c r="BB2009" s="7"/>
      <c r="BC2009" s="7"/>
      <c r="BD2009" s="7"/>
      <c r="BG2009" s="7"/>
      <c r="BH2009" s="7"/>
      <c r="BI2009" s="7"/>
      <c r="BJ2009" s="7"/>
      <c r="BK2009" s="7"/>
      <c r="BL2009" s="7"/>
      <c r="BM2009" s="7"/>
      <c r="BP2009" s="7"/>
      <c r="BQ2009" s="7"/>
      <c r="BR2009" s="7"/>
      <c r="BS2009" s="7"/>
      <c r="BT2009" s="7"/>
      <c r="BU2009" s="7"/>
      <c r="BV2009" s="7"/>
      <c r="BW2009" s="7"/>
    </row>
    <row r="2010" spans="5:75" x14ac:dyDescent="0.2"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AL2010" s="7"/>
      <c r="AQ2010" s="7"/>
      <c r="AR2010" s="7"/>
      <c r="AS2010" s="7"/>
      <c r="AT2010" s="7"/>
      <c r="AU2010" s="7"/>
      <c r="AV2010" s="7"/>
      <c r="AX2010" s="7"/>
      <c r="AY2010" s="7"/>
      <c r="AZ2010" s="7"/>
      <c r="BA2010" s="7"/>
      <c r="BB2010" s="7"/>
      <c r="BC2010" s="7"/>
      <c r="BD2010" s="7"/>
      <c r="BG2010" s="7"/>
      <c r="BH2010" s="7"/>
      <c r="BI2010" s="7"/>
      <c r="BJ2010" s="7"/>
      <c r="BK2010" s="7"/>
      <c r="BL2010" s="7"/>
      <c r="BM2010" s="7"/>
      <c r="BP2010" s="7"/>
      <c r="BQ2010" s="7"/>
      <c r="BR2010" s="7"/>
      <c r="BS2010" s="7"/>
      <c r="BT2010" s="7"/>
      <c r="BU2010" s="7"/>
      <c r="BV2010" s="7"/>
      <c r="BW2010" s="7"/>
    </row>
    <row r="2011" spans="5:75" x14ac:dyDescent="0.2"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AL2011" s="7"/>
      <c r="AQ2011" s="7"/>
      <c r="AR2011" s="7"/>
      <c r="AS2011" s="7"/>
      <c r="AT2011" s="7"/>
      <c r="AU2011" s="7"/>
      <c r="AV2011" s="7"/>
      <c r="AX2011" s="7"/>
      <c r="AY2011" s="7"/>
      <c r="AZ2011" s="7"/>
      <c r="BA2011" s="7"/>
      <c r="BB2011" s="7"/>
      <c r="BC2011" s="7"/>
      <c r="BD2011" s="7"/>
      <c r="BG2011" s="7"/>
      <c r="BH2011" s="7"/>
      <c r="BI2011" s="7"/>
      <c r="BJ2011" s="7"/>
      <c r="BK2011" s="7"/>
      <c r="BL2011" s="7"/>
      <c r="BM2011" s="7"/>
      <c r="BP2011" s="7"/>
      <c r="BQ2011" s="7"/>
      <c r="BR2011" s="7"/>
      <c r="BS2011" s="7"/>
      <c r="BT2011" s="7"/>
      <c r="BU2011" s="7"/>
      <c r="BV2011" s="7"/>
      <c r="BW2011" s="7"/>
    </row>
    <row r="2012" spans="5:75" x14ac:dyDescent="0.2"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AL2012" s="7"/>
      <c r="AQ2012" s="7"/>
      <c r="AR2012" s="7"/>
      <c r="AS2012" s="7"/>
      <c r="AT2012" s="7"/>
      <c r="AU2012" s="7"/>
      <c r="AV2012" s="7"/>
      <c r="AX2012" s="7"/>
      <c r="AY2012" s="7"/>
      <c r="AZ2012" s="7"/>
      <c r="BA2012" s="7"/>
      <c r="BB2012" s="7"/>
      <c r="BC2012" s="7"/>
      <c r="BD2012" s="7"/>
      <c r="BG2012" s="7"/>
      <c r="BH2012" s="7"/>
      <c r="BI2012" s="7"/>
      <c r="BJ2012" s="7"/>
      <c r="BK2012" s="7"/>
      <c r="BL2012" s="7"/>
      <c r="BM2012" s="7"/>
      <c r="BP2012" s="7"/>
      <c r="BQ2012" s="7"/>
      <c r="BR2012" s="7"/>
      <c r="BS2012" s="7"/>
      <c r="BT2012" s="7"/>
      <c r="BU2012" s="7"/>
      <c r="BV2012" s="7"/>
      <c r="BW2012" s="7"/>
    </row>
    <row r="2013" spans="5:75" x14ac:dyDescent="0.2"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AL2013" s="7"/>
      <c r="AQ2013" s="7"/>
      <c r="AR2013" s="7"/>
      <c r="AS2013" s="7"/>
      <c r="AT2013" s="7"/>
      <c r="AU2013" s="7"/>
      <c r="AV2013" s="7"/>
      <c r="AX2013" s="7"/>
      <c r="AY2013" s="7"/>
      <c r="AZ2013" s="7"/>
      <c r="BA2013" s="7"/>
      <c r="BB2013" s="7"/>
      <c r="BC2013" s="7"/>
      <c r="BD2013" s="7"/>
      <c r="BG2013" s="7"/>
      <c r="BH2013" s="7"/>
      <c r="BI2013" s="7"/>
      <c r="BJ2013" s="7"/>
      <c r="BK2013" s="7"/>
      <c r="BL2013" s="7"/>
      <c r="BM2013" s="7"/>
      <c r="BP2013" s="7"/>
      <c r="BQ2013" s="7"/>
      <c r="BR2013" s="7"/>
      <c r="BS2013" s="7"/>
      <c r="BT2013" s="7"/>
      <c r="BU2013" s="7"/>
      <c r="BV2013" s="7"/>
      <c r="BW2013" s="7"/>
    </row>
    <row r="2014" spans="5:75" x14ac:dyDescent="0.2"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AL2014" s="7"/>
      <c r="AQ2014" s="7"/>
      <c r="AR2014" s="7"/>
      <c r="AS2014" s="7"/>
      <c r="AT2014" s="7"/>
      <c r="AU2014" s="7"/>
      <c r="AV2014" s="7"/>
      <c r="AX2014" s="7"/>
      <c r="AY2014" s="7"/>
      <c r="AZ2014" s="7"/>
      <c r="BA2014" s="7"/>
      <c r="BB2014" s="7"/>
      <c r="BC2014" s="7"/>
      <c r="BD2014" s="7"/>
      <c r="BG2014" s="7"/>
      <c r="BH2014" s="7"/>
      <c r="BI2014" s="7"/>
      <c r="BJ2014" s="7"/>
      <c r="BK2014" s="7"/>
      <c r="BL2014" s="7"/>
      <c r="BM2014" s="7"/>
      <c r="BP2014" s="7"/>
      <c r="BQ2014" s="7"/>
      <c r="BR2014" s="7"/>
      <c r="BS2014" s="7"/>
      <c r="BT2014" s="7"/>
      <c r="BU2014" s="7"/>
      <c r="BV2014" s="7"/>
      <c r="BW2014" s="7"/>
    </row>
    <row r="2015" spans="5:75" x14ac:dyDescent="0.2"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AL2015" s="7"/>
      <c r="AQ2015" s="7"/>
      <c r="AR2015" s="7"/>
      <c r="AS2015" s="7"/>
      <c r="AT2015" s="7"/>
      <c r="AU2015" s="7"/>
      <c r="AV2015" s="7"/>
      <c r="AX2015" s="7"/>
      <c r="AY2015" s="7"/>
      <c r="AZ2015" s="7"/>
      <c r="BA2015" s="7"/>
      <c r="BB2015" s="7"/>
      <c r="BC2015" s="7"/>
      <c r="BD2015" s="7"/>
      <c r="BG2015" s="7"/>
      <c r="BH2015" s="7"/>
      <c r="BI2015" s="7"/>
      <c r="BJ2015" s="7"/>
      <c r="BK2015" s="7"/>
      <c r="BL2015" s="7"/>
      <c r="BM2015" s="7"/>
      <c r="BP2015" s="7"/>
      <c r="BQ2015" s="7"/>
      <c r="BR2015" s="7"/>
      <c r="BS2015" s="7"/>
      <c r="BT2015" s="7"/>
      <c r="BU2015" s="7"/>
      <c r="BV2015" s="7"/>
      <c r="BW2015" s="7"/>
    </row>
    <row r="2016" spans="5:75" x14ac:dyDescent="0.2"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AL2016" s="7"/>
      <c r="AQ2016" s="7"/>
      <c r="AR2016" s="7"/>
      <c r="AS2016" s="7"/>
      <c r="AT2016" s="7"/>
      <c r="AU2016" s="7"/>
      <c r="AV2016" s="7"/>
      <c r="AX2016" s="7"/>
      <c r="AY2016" s="7"/>
      <c r="AZ2016" s="7"/>
      <c r="BA2016" s="7"/>
      <c r="BB2016" s="7"/>
      <c r="BC2016" s="7"/>
      <c r="BD2016" s="7"/>
      <c r="BG2016" s="7"/>
      <c r="BH2016" s="7"/>
      <c r="BI2016" s="7"/>
      <c r="BJ2016" s="7"/>
      <c r="BK2016" s="7"/>
      <c r="BL2016" s="7"/>
      <c r="BM2016" s="7"/>
      <c r="BP2016" s="7"/>
      <c r="BQ2016" s="7"/>
      <c r="BR2016" s="7"/>
      <c r="BS2016" s="7"/>
      <c r="BT2016" s="7"/>
      <c r="BU2016" s="7"/>
      <c r="BV2016" s="7"/>
      <c r="BW2016" s="7"/>
    </row>
    <row r="2017" spans="5:75" x14ac:dyDescent="0.2"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AL2017" s="7"/>
      <c r="AQ2017" s="7"/>
      <c r="AR2017" s="7"/>
      <c r="AS2017" s="7"/>
      <c r="AT2017" s="7"/>
      <c r="AU2017" s="7"/>
      <c r="AV2017" s="7"/>
      <c r="AX2017" s="7"/>
      <c r="AY2017" s="7"/>
      <c r="AZ2017" s="7"/>
      <c r="BA2017" s="7"/>
      <c r="BB2017" s="7"/>
      <c r="BC2017" s="7"/>
      <c r="BD2017" s="7"/>
      <c r="BG2017" s="7"/>
      <c r="BH2017" s="7"/>
      <c r="BI2017" s="7"/>
      <c r="BJ2017" s="7"/>
      <c r="BK2017" s="7"/>
      <c r="BL2017" s="7"/>
      <c r="BM2017" s="7"/>
      <c r="BP2017" s="7"/>
      <c r="BQ2017" s="7"/>
      <c r="BR2017" s="7"/>
      <c r="BS2017" s="7"/>
      <c r="BT2017" s="7"/>
      <c r="BU2017" s="7"/>
      <c r="BV2017" s="7"/>
      <c r="BW2017" s="7"/>
    </row>
    <row r="2018" spans="5:75" x14ac:dyDescent="0.2"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AL2018" s="7"/>
      <c r="AQ2018" s="7"/>
      <c r="AR2018" s="7"/>
      <c r="AS2018" s="7"/>
      <c r="AT2018" s="7"/>
      <c r="AU2018" s="7"/>
      <c r="AV2018" s="7"/>
      <c r="AX2018" s="7"/>
      <c r="AY2018" s="7"/>
      <c r="AZ2018" s="7"/>
      <c r="BA2018" s="7"/>
      <c r="BB2018" s="7"/>
      <c r="BC2018" s="7"/>
      <c r="BD2018" s="7"/>
      <c r="BG2018" s="7"/>
      <c r="BH2018" s="7"/>
      <c r="BI2018" s="7"/>
      <c r="BJ2018" s="7"/>
      <c r="BK2018" s="7"/>
      <c r="BL2018" s="7"/>
      <c r="BM2018" s="7"/>
      <c r="BP2018" s="7"/>
      <c r="BQ2018" s="7"/>
      <c r="BR2018" s="7"/>
      <c r="BS2018" s="7"/>
      <c r="BT2018" s="7"/>
      <c r="BU2018" s="7"/>
      <c r="BV2018" s="7"/>
      <c r="BW2018" s="7"/>
    </row>
    <row r="2019" spans="5:75" x14ac:dyDescent="0.2"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AL2019" s="7"/>
      <c r="AQ2019" s="7"/>
      <c r="AR2019" s="7"/>
      <c r="AS2019" s="7"/>
      <c r="AT2019" s="7"/>
      <c r="AU2019" s="7"/>
      <c r="AV2019" s="7"/>
      <c r="AX2019" s="7"/>
      <c r="AY2019" s="7"/>
      <c r="AZ2019" s="7"/>
      <c r="BA2019" s="7"/>
      <c r="BB2019" s="7"/>
      <c r="BC2019" s="7"/>
      <c r="BD2019" s="7"/>
      <c r="BG2019" s="7"/>
      <c r="BH2019" s="7"/>
      <c r="BI2019" s="7"/>
      <c r="BJ2019" s="7"/>
      <c r="BK2019" s="7"/>
      <c r="BL2019" s="7"/>
      <c r="BM2019" s="7"/>
      <c r="BP2019" s="7"/>
      <c r="BQ2019" s="7"/>
      <c r="BR2019" s="7"/>
      <c r="BS2019" s="7"/>
      <c r="BT2019" s="7"/>
      <c r="BU2019" s="7"/>
      <c r="BV2019" s="7"/>
      <c r="BW2019" s="7"/>
    </row>
    <row r="2020" spans="5:75" x14ac:dyDescent="0.2"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AL2020" s="7"/>
      <c r="AQ2020" s="7"/>
      <c r="AR2020" s="7"/>
      <c r="AS2020" s="7"/>
      <c r="AT2020" s="7"/>
      <c r="AU2020" s="7"/>
      <c r="AV2020" s="7"/>
      <c r="AX2020" s="7"/>
      <c r="AY2020" s="7"/>
      <c r="AZ2020" s="7"/>
      <c r="BA2020" s="7"/>
      <c r="BB2020" s="7"/>
      <c r="BC2020" s="7"/>
      <c r="BD2020" s="7"/>
      <c r="BG2020" s="7"/>
      <c r="BH2020" s="7"/>
      <c r="BI2020" s="7"/>
      <c r="BJ2020" s="7"/>
      <c r="BK2020" s="7"/>
      <c r="BL2020" s="7"/>
      <c r="BM2020" s="7"/>
      <c r="BP2020" s="7"/>
      <c r="BQ2020" s="7"/>
      <c r="BR2020" s="7"/>
      <c r="BS2020" s="7"/>
      <c r="BT2020" s="7"/>
      <c r="BU2020" s="7"/>
      <c r="BV2020" s="7"/>
      <c r="BW2020" s="7"/>
    </row>
    <row r="2021" spans="5:75" x14ac:dyDescent="0.2"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AL2021" s="7"/>
      <c r="AQ2021" s="7"/>
      <c r="AR2021" s="7"/>
      <c r="AS2021" s="7"/>
      <c r="AT2021" s="7"/>
      <c r="AU2021" s="7"/>
      <c r="AV2021" s="7"/>
      <c r="AX2021" s="7"/>
      <c r="AY2021" s="7"/>
      <c r="AZ2021" s="7"/>
      <c r="BA2021" s="7"/>
      <c r="BB2021" s="7"/>
      <c r="BC2021" s="7"/>
      <c r="BD2021" s="7"/>
      <c r="BG2021" s="7"/>
      <c r="BH2021" s="7"/>
      <c r="BI2021" s="7"/>
      <c r="BJ2021" s="7"/>
      <c r="BK2021" s="7"/>
      <c r="BL2021" s="7"/>
      <c r="BM2021" s="7"/>
      <c r="BP2021" s="7"/>
      <c r="BQ2021" s="7"/>
      <c r="BR2021" s="7"/>
      <c r="BS2021" s="7"/>
      <c r="BT2021" s="7"/>
      <c r="BU2021" s="7"/>
      <c r="BV2021" s="7"/>
      <c r="BW2021" s="7"/>
    </row>
    <row r="2022" spans="5:75" x14ac:dyDescent="0.2"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AL2022" s="7"/>
      <c r="AQ2022" s="7"/>
      <c r="AR2022" s="7"/>
      <c r="AS2022" s="7"/>
      <c r="AT2022" s="7"/>
      <c r="AU2022" s="7"/>
      <c r="AV2022" s="7"/>
      <c r="AX2022" s="7"/>
      <c r="AY2022" s="7"/>
      <c r="AZ2022" s="7"/>
      <c r="BA2022" s="7"/>
      <c r="BB2022" s="7"/>
      <c r="BC2022" s="7"/>
      <c r="BD2022" s="7"/>
      <c r="BG2022" s="7"/>
      <c r="BH2022" s="7"/>
      <c r="BI2022" s="7"/>
      <c r="BJ2022" s="7"/>
      <c r="BK2022" s="7"/>
      <c r="BL2022" s="7"/>
      <c r="BM2022" s="7"/>
      <c r="BP2022" s="7"/>
      <c r="BQ2022" s="7"/>
      <c r="BR2022" s="7"/>
      <c r="BS2022" s="7"/>
      <c r="BT2022" s="7"/>
      <c r="BU2022" s="7"/>
      <c r="BV2022" s="7"/>
      <c r="BW2022" s="7"/>
    </row>
    <row r="2023" spans="5:75" x14ac:dyDescent="0.2"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AL2023" s="7"/>
      <c r="AQ2023" s="7"/>
      <c r="AR2023" s="7"/>
      <c r="AS2023" s="7"/>
      <c r="AT2023" s="7"/>
      <c r="AU2023" s="7"/>
      <c r="AV2023" s="7"/>
      <c r="AX2023" s="7"/>
      <c r="AY2023" s="7"/>
      <c r="AZ2023" s="7"/>
      <c r="BA2023" s="7"/>
      <c r="BB2023" s="7"/>
      <c r="BC2023" s="7"/>
      <c r="BD2023" s="7"/>
      <c r="BG2023" s="7"/>
      <c r="BH2023" s="7"/>
      <c r="BI2023" s="7"/>
      <c r="BJ2023" s="7"/>
      <c r="BK2023" s="7"/>
      <c r="BL2023" s="7"/>
      <c r="BM2023" s="7"/>
      <c r="BP2023" s="7"/>
      <c r="BQ2023" s="7"/>
      <c r="BR2023" s="7"/>
      <c r="BS2023" s="7"/>
      <c r="BT2023" s="7"/>
      <c r="BU2023" s="7"/>
      <c r="BV2023" s="7"/>
      <c r="BW2023" s="7"/>
    </row>
    <row r="2024" spans="5:75" x14ac:dyDescent="0.2"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AL2024" s="7"/>
      <c r="AQ2024" s="7"/>
      <c r="AR2024" s="7"/>
      <c r="AS2024" s="7"/>
      <c r="AT2024" s="7"/>
      <c r="AU2024" s="7"/>
      <c r="AV2024" s="7"/>
      <c r="AX2024" s="7"/>
      <c r="AY2024" s="7"/>
      <c r="AZ2024" s="7"/>
      <c r="BA2024" s="7"/>
      <c r="BB2024" s="7"/>
      <c r="BC2024" s="7"/>
      <c r="BD2024" s="7"/>
      <c r="BG2024" s="7"/>
      <c r="BH2024" s="7"/>
      <c r="BI2024" s="7"/>
      <c r="BJ2024" s="7"/>
      <c r="BK2024" s="7"/>
      <c r="BL2024" s="7"/>
      <c r="BM2024" s="7"/>
      <c r="BP2024" s="7"/>
      <c r="BQ2024" s="7"/>
      <c r="BR2024" s="7"/>
      <c r="BS2024" s="7"/>
      <c r="BT2024" s="7"/>
      <c r="BU2024" s="7"/>
      <c r="BV2024" s="7"/>
      <c r="BW2024" s="7"/>
    </row>
    <row r="2025" spans="5:75" x14ac:dyDescent="0.2"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AL2025" s="7"/>
      <c r="AQ2025" s="7"/>
      <c r="AR2025" s="7"/>
      <c r="AS2025" s="7"/>
      <c r="AT2025" s="7"/>
      <c r="AU2025" s="7"/>
      <c r="AV2025" s="7"/>
      <c r="AX2025" s="7"/>
      <c r="AY2025" s="7"/>
      <c r="AZ2025" s="7"/>
      <c r="BA2025" s="7"/>
      <c r="BB2025" s="7"/>
      <c r="BC2025" s="7"/>
      <c r="BD2025" s="7"/>
      <c r="BG2025" s="7"/>
      <c r="BH2025" s="7"/>
      <c r="BI2025" s="7"/>
      <c r="BJ2025" s="7"/>
      <c r="BK2025" s="7"/>
      <c r="BL2025" s="7"/>
      <c r="BM2025" s="7"/>
      <c r="BP2025" s="7"/>
      <c r="BQ2025" s="7"/>
      <c r="BR2025" s="7"/>
      <c r="BS2025" s="7"/>
      <c r="BT2025" s="7"/>
      <c r="BU2025" s="7"/>
      <c r="BV2025" s="7"/>
      <c r="BW2025" s="7"/>
    </row>
    <row r="2026" spans="5:75" x14ac:dyDescent="0.2"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AL2026" s="7"/>
      <c r="AQ2026" s="7"/>
      <c r="AR2026" s="7"/>
      <c r="AS2026" s="7"/>
      <c r="AT2026" s="7"/>
      <c r="AU2026" s="7"/>
      <c r="AV2026" s="7"/>
      <c r="AX2026" s="7"/>
      <c r="AY2026" s="7"/>
      <c r="AZ2026" s="7"/>
      <c r="BA2026" s="7"/>
      <c r="BB2026" s="7"/>
      <c r="BC2026" s="7"/>
      <c r="BD2026" s="7"/>
      <c r="BG2026" s="7"/>
      <c r="BH2026" s="7"/>
      <c r="BI2026" s="7"/>
      <c r="BJ2026" s="7"/>
      <c r="BK2026" s="7"/>
      <c r="BL2026" s="7"/>
      <c r="BM2026" s="7"/>
      <c r="BP2026" s="7"/>
      <c r="BQ2026" s="7"/>
      <c r="BR2026" s="7"/>
      <c r="BS2026" s="7"/>
      <c r="BT2026" s="7"/>
      <c r="BU2026" s="7"/>
      <c r="BV2026" s="7"/>
      <c r="BW2026" s="7"/>
    </row>
    <row r="2027" spans="5:75" x14ac:dyDescent="0.2"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AL2027" s="7"/>
      <c r="AQ2027" s="7"/>
      <c r="AR2027" s="7"/>
      <c r="AS2027" s="7"/>
      <c r="AT2027" s="7"/>
      <c r="AU2027" s="7"/>
      <c r="AV2027" s="7"/>
      <c r="AX2027" s="7"/>
      <c r="AY2027" s="7"/>
      <c r="AZ2027" s="7"/>
      <c r="BA2027" s="7"/>
      <c r="BB2027" s="7"/>
      <c r="BC2027" s="7"/>
      <c r="BD2027" s="7"/>
      <c r="BG2027" s="7"/>
      <c r="BH2027" s="7"/>
      <c r="BI2027" s="7"/>
      <c r="BJ2027" s="7"/>
      <c r="BK2027" s="7"/>
      <c r="BL2027" s="7"/>
      <c r="BM2027" s="7"/>
      <c r="BP2027" s="7"/>
      <c r="BQ2027" s="7"/>
      <c r="BR2027" s="7"/>
      <c r="BS2027" s="7"/>
      <c r="BT2027" s="7"/>
      <c r="BU2027" s="7"/>
      <c r="BV2027" s="7"/>
      <c r="BW2027" s="7"/>
    </row>
    <row r="2028" spans="5:75" x14ac:dyDescent="0.2"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AL2028" s="7"/>
      <c r="AQ2028" s="7"/>
      <c r="AR2028" s="7"/>
      <c r="AS2028" s="7"/>
      <c r="AT2028" s="7"/>
      <c r="AU2028" s="7"/>
      <c r="AV2028" s="7"/>
      <c r="AX2028" s="7"/>
      <c r="AY2028" s="7"/>
      <c r="AZ2028" s="7"/>
      <c r="BA2028" s="7"/>
      <c r="BB2028" s="7"/>
      <c r="BC2028" s="7"/>
      <c r="BD2028" s="7"/>
      <c r="BG2028" s="7"/>
      <c r="BH2028" s="7"/>
      <c r="BI2028" s="7"/>
      <c r="BJ2028" s="7"/>
      <c r="BK2028" s="7"/>
      <c r="BL2028" s="7"/>
      <c r="BM2028" s="7"/>
      <c r="BP2028" s="7"/>
      <c r="BQ2028" s="7"/>
      <c r="BR2028" s="7"/>
      <c r="BS2028" s="7"/>
      <c r="BT2028" s="7"/>
      <c r="BU2028" s="7"/>
      <c r="BV2028" s="7"/>
      <c r="BW2028" s="7"/>
    </row>
    <row r="2029" spans="5:75" x14ac:dyDescent="0.2"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AL2029" s="7"/>
      <c r="AQ2029" s="7"/>
      <c r="AR2029" s="7"/>
      <c r="AS2029" s="7"/>
      <c r="AT2029" s="7"/>
      <c r="AU2029" s="7"/>
      <c r="AV2029" s="7"/>
      <c r="AX2029" s="7"/>
      <c r="AY2029" s="7"/>
      <c r="AZ2029" s="7"/>
      <c r="BA2029" s="7"/>
      <c r="BB2029" s="7"/>
      <c r="BC2029" s="7"/>
      <c r="BD2029" s="7"/>
      <c r="BG2029" s="7"/>
      <c r="BH2029" s="7"/>
      <c r="BI2029" s="7"/>
      <c r="BJ2029" s="7"/>
      <c r="BK2029" s="7"/>
      <c r="BL2029" s="7"/>
      <c r="BM2029" s="7"/>
      <c r="BP2029" s="7"/>
      <c r="BQ2029" s="7"/>
      <c r="BR2029" s="7"/>
      <c r="BS2029" s="7"/>
      <c r="BT2029" s="7"/>
      <c r="BU2029" s="7"/>
      <c r="BV2029" s="7"/>
      <c r="BW2029" s="7"/>
    </row>
    <row r="2030" spans="5:75" x14ac:dyDescent="0.2"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AL2030" s="7"/>
      <c r="AQ2030" s="7"/>
      <c r="AR2030" s="7"/>
      <c r="AS2030" s="7"/>
      <c r="AT2030" s="7"/>
      <c r="AU2030" s="7"/>
      <c r="AV2030" s="7"/>
      <c r="AX2030" s="7"/>
      <c r="AY2030" s="7"/>
      <c r="AZ2030" s="7"/>
      <c r="BA2030" s="7"/>
      <c r="BB2030" s="7"/>
      <c r="BC2030" s="7"/>
      <c r="BD2030" s="7"/>
      <c r="BG2030" s="7"/>
      <c r="BH2030" s="7"/>
      <c r="BI2030" s="7"/>
      <c r="BJ2030" s="7"/>
      <c r="BK2030" s="7"/>
      <c r="BL2030" s="7"/>
      <c r="BM2030" s="7"/>
      <c r="BP2030" s="7"/>
      <c r="BQ2030" s="7"/>
      <c r="BR2030" s="7"/>
      <c r="BS2030" s="7"/>
      <c r="BT2030" s="7"/>
      <c r="BU2030" s="7"/>
      <c r="BV2030" s="7"/>
      <c r="BW2030" s="7"/>
    </row>
    <row r="2031" spans="5:75" x14ac:dyDescent="0.2"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AL2031" s="7"/>
      <c r="AQ2031" s="7"/>
      <c r="AR2031" s="7"/>
      <c r="AS2031" s="7"/>
      <c r="AT2031" s="7"/>
      <c r="AU2031" s="7"/>
      <c r="AV2031" s="7"/>
      <c r="AX2031" s="7"/>
      <c r="AY2031" s="7"/>
      <c r="AZ2031" s="7"/>
      <c r="BA2031" s="7"/>
      <c r="BB2031" s="7"/>
      <c r="BC2031" s="7"/>
      <c r="BD2031" s="7"/>
      <c r="BG2031" s="7"/>
      <c r="BH2031" s="7"/>
      <c r="BI2031" s="7"/>
      <c r="BJ2031" s="7"/>
      <c r="BK2031" s="7"/>
      <c r="BL2031" s="7"/>
      <c r="BM2031" s="7"/>
      <c r="BP2031" s="7"/>
      <c r="BQ2031" s="7"/>
      <c r="BR2031" s="7"/>
      <c r="BS2031" s="7"/>
      <c r="BT2031" s="7"/>
      <c r="BU2031" s="7"/>
      <c r="BV2031" s="7"/>
      <c r="BW2031" s="7"/>
    </row>
    <row r="2032" spans="5:75" x14ac:dyDescent="0.2"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AL2032" s="7"/>
      <c r="AQ2032" s="7"/>
      <c r="AR2032" s="7"/>
      <c r="AS2032" s="7"/>
      <c r="AT2032" s="7"/>
      <c r="AU2032" s="7"/>
      <c r="AV2032" s="7"/>
      <c r="AX2032" s="7"/>
      <c r="AY2032" s="7"/>
      <c r="AZ2032" s="7"/>
      <c r="BA2032" s="7"/>
      <c r="BB2032" s="7"/>
      <c r="BC2032" s="7"/>
      <c r="BD2032" s="7"/>
      <c r="BG2032" s="7"/>
      <c r="BH2032" s="7"/>
      <c r="BI2032" s="7"/>
      <c r="BJ2032" s="7"/>
      <c r="BK2032" s="7"/>
      <c r="BL2032" s="7"/>
      <c r="BM2032" s="7"/>
      <c r="BP2032" s="7"/>
      <c r="BQ2032" s="7"/>
      <c r="BR2032" s="7"/>
      <c r="BS2032" s="7"/>
      <c r="BT2032" s="7"/>
      <c r="BU2032" s="7"/>
      <c r="BV2032" s="7"/>
      <c r="BW2032" s="7"/>
    </row>
    <row r="2033" spans="5:75" x14ac:dyDescent="0.2"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AL2033" s="7"/>
      <c r="AQ2033" s="7"/>
      <c r="AR2033" s="7"/>
      <c r="AS2033" s="7"/>
      <c r="AT2033" s="7"/>
      <c r="AU2033" s="7"/>
      <c r="AV2033" s="7"/>
      <c r="AX2033" s="7"/>
      <c r="AY2033" s="7"/>
      <c r="AZ2033" s="7"/>
      <c r="BA2033" s="7"/>
      <c r="BB2033" s="7"/>
      <c r="BC2033" s="7"/>
      <c r="BD2033" s="7"/>
      <c r="BG2033" s="7"/>
      <c r="BH2033" s="7"/>
      <c r="BI2033" s="7"/>
      <c r="BJ2033" s="7"/>
      <c r="BK2033" s="7"/>
      <c r="BL2033" s="7"/>
      <c r="BM2033" s="7"/>
      <c r="BP2033" s="7"/>
      <c r="BQ2033" s="7"/>
      <c r="BR2033" s="7"/>
      <c r="BS2033" s="7"/>
      <c r="BT2033" s="7"/>
      <c r="BU2033" s="7"/>
      <c r="BV2033" s="7"/>
      <c r="BW2033" s="7"/>
    </row>
    <row r="2034" spans="5:75" x14ac:dyDescent="0.2"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AL2034" s="7"/>
      <c r="AQ2034" s="7"/>
      <c r="AR2034" s="7"/>
      <c r="AS2034" s="7"/>
      <c r="AT2034" s="7"/>
      <c r="AU2034" s="7"/>
      <c r="AV2034" s="7"/>
      <c r="AX2034" s="7"/>
      <c r="AY2034" s="7"/>
      <c r="AZ2034" s="7"/>
      <c r="BA2034" s="7"/>
      <c r="BB2034" s="7"/>
      <c r="BC2034" s="7"/>
      <c r="BD2034" s="7"/>
      <c r="BG2034" s="7"/>
      <c r="BH2034" s="7"/>
      <c r="BI2034" s="7"/>
      <c r="BJ2034" s="7"/>
      <c r="BK2034" s="7"/>
      <c r="BL2034" s="7"/>
      <c r="BM2034" s="7"/>
      <c r="BP2034" s="7"/>
      <c r="BQ2034" s="7"/>
      <c r="BR2034" s="7"/>
      <c r="BS2034" s="7"/>
      <c r="BT2034" s="7"/>
      <c r="BU2034" s="7"/>
      <c r="BV2034" s="7"/>
      <c r="BW2034" s="7"/>
    </row>
    <row r="2035" spans="5:75" x14ac:dyDescent="0.2"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AL2035" s="7"/>
      <c r="AQ2035" s="7"/>
      <c r="AR2035" s="7"/>
      <c r="AS2035" s="7"/>
      <c r="AT2035" s="7"/>
      <c r="AU2035" s="7"/>
      <c r="AV2035" s="7"/>
      <c r="AX2035" s="7"/>
      <c r="AY2035" s="7"/>
      <c r="AZ2035" s="7"/>
      <c r="BA2035" s="7"/>
      <c r="BB2035" s="7"/>
      <c r="BC2035" s="7"/>
      <c r="BD2035" s="7"/>
      <c r="BG2035" s="7"/>
      <c r="BH2035" s="7"/>
      <c r="BI2035" s="7"/>
      <c r="BJ2035" s="7"/>
      <c r="BK2035" s="7"/>
      <c r="BL2035" s="7"/>
      <c r="BM2035" s="7"/>
      <c r="BP2035" s="7"/>
      <c r="BQ2035" s="7"/>
      <c r="BR2035" s="7"/>
      <c r="BS2035" s="7"/>
      <c r="BT2035" s="7"/>
      <c r="BU2035" s="7"/>
      <c r="BV2035" s="7"/>
      <c r="BW2035" s="7"/>
    </row>
    <row r="2036" spans="5:75" x14ac:dyDescent="0.2"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AL2036" s="7"/>
      <c r="AQ2036" s="7"/>
      <c r="AR2036" s="7"/>
      <c r="AS2036" s="7"/>
      <c r="AT2036" s="7"/>
      <c r="AU2036" s="7"/>
      <c r="AV2036" s="7"/>
      <c r="AX2036" s="7"/>
      <c r="AY2036" s="7"/>
      <c r="AZ2036" s="7"/>
      <c r="BA2036" s="7"/>
      <c r="BB2036" s="7"/>
      <c r="BC2036" s="7"/>
      <c r="BD2036" s="7"/>
      <c r="BG2036" s="7"/>
      <c r="BH2036" s="7"/>
      <c r="BI2036" s="7"/>
      <c r="BJ2036" s="7"/>
      <c r="BK2036" s="7"/>
      <c r="BL2036" s="7"/>
      <c r="BM2036" s="7"/>
      <c r="BP2036" s="7"/>
      <c r="BQ2036" s="7"/>
      <c r="BR2036" s="7"/>
      <c r="BS2036" s="7"/>
      <c r="BT2036" s="7"/>
      <c r="BU2036" s="7"/>
      <c r="BV2036" s="7"/>
      <c r="BW2036" s="7"/>
    </row>
    <row r="2037" spans="5:75" x14ac:dyDescent="0.2"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AL2037" s="7"/>
      <c r="AQ2037" s="7"/>
      <c r="AR2037" s="7"/>
      <c r="AS2037" s="7"/>
      <c r="AT2037" s="7"/>
      <c r="AU2037" s="7"/>
      <c r="AV2037" s="7"/>
      <c r="AX2037" s="7"/>
      <c r="AY2037" s="7"/>
      <c r="AZ2037" s="7"/>
      <c r="BA2037" s="7"/>
      <c r="BB2037" s="7"/>
      <c r="BC2037" s="7"/>
      <c r="BD2037" s="7"/>
      <c r="BG2037" s="7"/>
      <c r="BH2037" s="7"/>
      <c r="BI2037" s="7"/>
      <c r="BJ2037" s="7"/>
      <c r="BK2037" s="7"/>
      <c r="BL2037" s="7"/>
      <c r="BM2037" s="7"/>
      <c r="BP2037" s="7"/>
      <c r="BQ2037" s="7"/>
      <c r="BR2037" s="7"/>
      <c r="BS2037" s="7"/>
      <c r="BT2037" s="7"/>
      <c r="BU2037" s="7"/>
      <c r="BV2037" s="7"/>
      <c r="BW2037" s="7"/>
    </row>
    <row r="2038" spans="5:75" x14ac:dyDescent="0.2"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AL2038" s="7"/>
      <c r="AQ2038" s="7"/>
      <c r="AR2038" s="7"/>
      <c r="AS2038" s="7"/>
      <c r="AT2038" s="7"/>
      <c r="AU2038" s="7"/>
      <c r="AV2038" s="7"/>
      <c r="AX2038" s="7"/>
      <c r="AY2038" s="7"/>
      <c r="AZ2038" s="7"/>
      <c r="BA2038" s="7"/>
      <c r="BB2038" s="7"/>
      <c r="BC2038" s="7"/>
      <c r="BD2038" s="7"/>
      <c r="BG2038" s="7"/>
      <c r="BH2038" s="7"/>
      <c r="BI2038" s="7"/>
      <c r="BJ2038" s="7"/>
      <c r="BK2038" s="7"/>
      <c r="BL2038" s="7"/>
      <c r="BM2038" s="7"/>
      <c r="BP2038" s="7"/>
      <c r="BQ2038" s="7"/>
      <c r="BR2038" s="7"/>
      <c r="BS2038" s="7"/>
      <c r="BT2038" s="7"/>
      <c r="BU2038" s="7"/>
      <c r="BV2038" s="7"/>
      <c r="BW2038" s="7"/>
    </row>
    <row r="2039" spans="5:75" x14ac:dyDescent="0.2"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AL2039" s="7"/>
      <c r="AQ2039" s="7"/>
      <c r="AR2039" s="7"/>
      <c r="AS2039" s="7"/>
      <c r="AT2039" s="7"/>
      <c r="AU2039" s="7"/>
      <c r="AV2039" s="7"/>
      <c r="AX2039" s="7"/>
      <c r="AY2039" s="7"/>
      <c r="AZ2039" s="7"/>
      <c r="BA2039" s="7"/>
      <c r="BB2039" s="7"/>
      <c r="BC2039" s="7"/>
      <c r="BD2039" s="7"/>
      <c r="BG2039" s="7"/>
      <c r="BH2039" s="7"/>
      <c r="BI2039" s="7"/>
      <c r="BJ2039" s="7"/>
      <c r="BK2039" s="7"/>
      <c r="BL2039" s="7"/>
      <c r="BM2039" s="7"/>
      <c r="BP2039" s="7"/>
      <c r="BQ2039" s="7"/>
      <c r="BR2039" s="7"/>
      <c r="BS2039" s="7"/>
      <c r="BT2039" s="7"/>
      <c r="BU2039" s="7"/>
      <c r="BV2039" s="7"/>
      <c r="BW2039" s="7"/>
    </row>
    <row r="2040" spans="5:75" x14ac:dyDescent="0.2"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AL2040" s="7"/>
      <c r="AQ2040" s="7"/>
      <c r="AR2040" s="7"/>
      <c r="AS2040" s="7"/>
      <c r="AT2040" s="7"/>
      <c r="AU2040" s="7"/>
      <c r="AV2040" s="7"/>
      <c r="AX2040" s="7"/>
      <c r="AY2040" s="7"/>
      <c r="AZ2040" s="7"/>
      <c r="BA2040" s="7"/>
      <c r="BB2040" s="7"/>
      <c r="BC2040" s="7"/>
      <c r="BD2040" s="7"/>
      <c r="BG2040" s="7"/>
      <c r="BH2040" s="7"/>
      <c r="BI2040" s="7"/>
      <c r="BJ2040" s="7"/>
      <c r="BK2040" s="7"/>
      <c r="BL2040" s="7"/>
      <c r="BM2040" s="7"/>
      <c r="BP2040" s="7"/>
      <c r="BQ2040" s="7"/>
      <c r="BR2040" s="7"/>
      <c r="BS2040" s="7"/>
      <c r="BT2040" s="7"/>
      <c r="BU2040" s="7"/>
      <c r="BV2040" s="7"/>
      <c r="BW2040" s="7"/>
    </row>
    <row r="2041" spans="5:75" x14ac:dyDescent="0.2"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AL2041" s="7"/>
      <c r="AQ2041" s="7"/>
      <c r="AR2041" s="7"/>
      <c r="AS2041" s="7"/>
      <c r="AT2041" s="7"/>
      <c r="AU2041" s="7"/>
      <c r="AV2041" s="7"/>
      <c r="AX2041" s="7"/>
      <c r="AY2041" s="7"/>
      <c r="AZ2041" s="7"/>
      <c r="BA2041" s="7"/>
      <c r="BB2041" s="7"/>
      <c r="BC2041" s="7"/>
      <c r="BD2041" s="7"/>
      <c r="BG2041" s="7"/>
      <c r="BH2041" s="7"/>
      <c r="BI2041" s="7"/>
      <c r="BJ2041" s="7"/>
      <c r="BK2041" s="7"/>
      <c r="BL2041" s="7"/>
      <c r="BM2041" s="7"/>
      <c r="BP2041" s="7"/>
      <c r="BQ2041" s="7"/>
      <c r="BR2041" s="7"/>
      <c r="BS2041" s="7"/>
      <c r="BT2041" s="7"/>
      <c r="BU2041" s="7"/>
      <c r="BV2041" s="7"/>
      <c r="BW2041" s="7"/>
    </row>
    <row r="2042" spans="5:75" x14ac:dyDescent="0.2"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AL2042" s="7"/>
      <c r="AQ2042" s="7"/>
      <c r="AR2042" s="7"/>
      <c r="AS2042" s="7"/>
      <c r="AT2042" s="7"/>
      <c r="AU2042" s="7"/>
      <c r="AV2042" s="7"/>
      <c r="AX2042" s="7"/>
      <c r="AY2042" s="7"/>
      <c r="AZ2042" s="7"/>
      <c r="BA2042" s="7"/>
      <c r="BB2042" s="7"/>
      <c r="BC2042" s="7"/>
      <c r="BD2042" s="7"/>
      <c r="BG2042" s="7"/>
      <c r="BH2042" s="7"/>
      <c r="BI2042" s="7"/>
      <c r="BJ2042" s="7"/>
      <c r="BK2042" s="7"/>
      <c r="BL2042" s="7"/>
      <c r="BM2042" s="7"/>
      <c r="BP2042" s="7"/>
      <c r="BQ2042" s="7"/>
      <c r="BR2042" s="7"/>
      <c r="BS2042" s="7"/>
      <c r="BT2042" s="7"/>
      <c r="BU2042" s="7"/>
      <c r="BV2042" s="7"/>
      <c r="BW2042" s="7"/>
    </row>
    <row r="2043" spans="5:75" x14ac:dyDescent="0.2"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AL2043" s="7"/>
      <c r="AQ2043" s="7"/>
      <c r="AR2043" s="7"/>
      <c r="AS2043" s="7"/>
      <c r="AT2043" s="7"/>
      <c r="AU2043" s="7"/>
      <c r="AV2043" s="7"/>
      <c r="AX2043" s="7"/>
      <c r="AY2043" s="7"/>
      <c r="AZ2043" s="7"/>
      <c r="BA2043" s="7"/>
      <c r="BB2043" s="7"/>
      <c r="BC2043" s="7"/>
      <c r="BD2043" s="7"/>
      <c r="BG2043" s="7"/>
      <c r="BH2043" s="7"/>
      <c r="BI2043" s="7"/>
      <c r="BJ2043" s="7"/>
      <c r="BK2043" s="7"/>
      <c r="BL2043" s="7"/>
      <c r="BM2043" s="7"/>
      <c r="BP2043" s="7"/>
      <c r="BQ2043" s="7"/>
      <c r="BR2043" s="7"/>
      <c r="BS2043" s="7"/>
      <c r="BT2043" s="7"/>
      <c r="BU2043" s="7"/>
      <c r="BV2043" s="7"/>
      <c r="BW2043" s="7"/>
    </row>
    <row r="2044" spans="5:75" x14ac:dyDescent="0.2"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AL2044" s="7"/>
      <c r="AQ2044" s="7"/>
      <c r="AR2044" s="7"/>
      <c r="AS2044" s="7"/>
      <c r="AT2044" s="7"/>
      <c r="AU2044" s="7"/>
      <c r="AV2044" s="7"/>
      <c r="AX2044" s="7"/>
      <c r="AY2044" s="7"/>
      <c r="AZ2044" s="7"/>
      <c r="BA2044" s="7"/>
      <c r="BB2044" s="7"/>
      <c r="BC2044" s="7"/>
      <c r="BD2044" s="7"/>
      <c r="BG2044" s="7"/>
      <c r="BH2044" s="7"/>
      <c r="BI2044" s="7"/>
      <c r="BJ2044" s="7"/>
      <c r="BK2044" s="7"/>
      <c r="BL2044" s="7"/>
      <c r="BM2044" s="7"/>
      <c r="BP2044" s="7"/>
      <c r="BQ2044" s="7"/>
      <c r="BR2044" s="7"/>
      <c r="BS2044" s="7"/>
      <c r="BT2044" s="7"/>
      <c r="BU2044" s="7"/>
      <c r="BV2044" s="7"/>
      <c r="BW2044" s="7"/>
    </row>
    <row r="2045" spans="5:75" x14ac:dyDescent="0.2"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AL2045" s="7"/>
      <c r="AQ2045" s="7"/>
      <c r="AR2045" s="7"/>
      <c r="AS2045" s="7"/>
      <c r="AT2045" s="7"/>
      <c r="AU2045" s="7"/>
      <c r="AV2045" s="7"/>
      <c r="AX2045" s="7"/>
      <c r="AY2045" s="7"/>
      <c r="AZ2045" s="7"/>
      <c r="BA2045" s="7"/>
      <c r="BB2045" s="7"/>
      <c r="BC2045" s="7"/>
      <c r="BD2045" s="7"/>
      <c r="BG2045" s="7"/>
      <c r="BH2045" s="7"/>
      <c r="BI2045" s="7"/>
      <c r="BJ2045" s="7"/>
      <c r="BK2045" s="7"/>
      <c r="BL2045" s="7"/>
      <c r="BM2045" s="7"/>
      <c r="BP2045" s="7"/>
      <c r="BQ2045" s="7"/>
      <c r="BR2045" s="7"/>
      <c r="BS2045" s="7"/>
      <c r="BT2045" s="7"/>
      <c r="BU2045" s="7"/>
      <c r="BV2045" s="7"/>
      <c r="BW2045" s="7"/>
    </row>
    <row r="2046" spans="5:75" x14ac:dyDescent="0.2"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AL2046" s="7"/>
      <c r="AQ2046" s="7"/>
      <c r="AR2046" s="7"/>
      <c r="AS2046" s="7"/>
      <c r="AT2046" s="7"/>
      <c r="AU2046" s="7"/>
      <c r="AV2046" s="7"/>
      <c r="AX2046" s="7"/>
      <c r="AY2046" s="7"/>
      <c r="AZ2046" s="7"/>
      <c r="BA2046" s="7"/>
      <c r="BB2046" s="7"/>
      <c r="BC2046" s="7"/>
      <c r="BD2046" s="7"/>
      <c r="BG2046" s="7"/>
      <c r="BH2046" s="7"/>
      <c r="BI2046" s="7"/>
      <c r="BJ2046" s="7"/>
      <c r="BK2046" s="7"/>
      <c r="BL2046" s="7"/>
      <c r="BM2046" s="7"/>
      <c r="BP2046" s="7"/>
      <c r="BQ2046" s="7"/>
      <c r="BR2046" s="7"/>
      <c r="BS2046" s="7"/>
      <c r="BT2046" s="7"/>
      <c r="BU2046" s="7"/>
      <c r="BV2046" s="7"/>
      <c r="BW2046" s="7"/>
    </row>
    <row r="2047" spans="5:75" x14ac:dyDescent="0.2"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AL2047" s="7"/>
      <c r="AQ2047" s="7"/>
      <c r="AR2047" s="7"/>
      <c r="AS2047" s="7"/>
      <c r="AT2047" s="7"/>
      <c r="AU2047" s="7"/>
      <c r="AV2047" s="7"/>
      <c r="AX2047" s="7"/>
      <c r="AY2047" s="7"/>
      <c r="AZ2047" s="7"/>
      <c r="BA2047" s="7"/>
      <c r="BB2047" s="7"/>
      <c r="BC2047" s="7"/>
      <c r="BD2047" s="7"/>
      <c r="BG2047" s="7"/>
      <c r="BH2047" s="7"/>
      <c r="BI2047" s="7"/>
      <c r="BJ2047" s="7"/>
      <c r="BK2047" s="7"/>
      <c r="BL2047" s="7"/>
      <c r="BM2047" s="7"/>
      <c r="BP2047" s="7"/>
      <c r="BQ2047" s="7"/>
      <c r="BR2047" s="7"/>
      <c r="BS2047" s="7"/>
      <c r="BT2047" s="7"/>
      <c r="BU2047" s="7"/>
      <c r="BV2047" s="7"/>
      <c r="BW2047" s="7"/>
    </row>
    <row r="2048" spans="5:75" x14ac:dyDescent="0.2"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AL2048" s="7"/>
      <c r="AQ2048" s="7"/>
      <c r="AR2048" s="7"/>
      <c r="AS2048" s="7"/>
      <c r="AT2048" s="7"/>
      <c r="AU2048" s="7"/>
      <c r="AV2048" s="7"/>
      <c r="AX2048" s="7"/>
      <c r="AY2048" s="7"/>
      <c r="AZ2048" s="7"/>
      <c r="BA2048" s="7"/>
      <c r="BB2048" s="7"/>
      <c r="BC2048" s="7"/>
      <c r="BD2048" s="7"/>
      <c r="BG2048" s="7"/>
      <c r="BH2048" s="7"/>
      <c r="BI2048" s="7"/>
      <c r="BJ2048" s="7"/>
      <c r="BK2048" s="7"/>
      <c r="BL2048" s="7"/>
      <c r="BM2048" s="7"/>
      <c r="BP2048" s="7"/>
      <c r="BQ2048" s="7"/>
      <c r="BR2048" s="7"/>
      <c r="BS2048" s="7"/>
      <c r="BT2048" s="7"/>
      <c r="BU2048" s="7"/>
      <c r="BV2048" s="7"/>
      <c r="BW2048" s="7"/>
    </row>
    <row r="2049" spans="5:75" x14ac:dyDescent="0.2"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AL2049" s="7"/>
      <c r="AQ2049" s="7"/>
      <c r="AR2049" s="7"/>
      <c r="AS2049" s="7"/>
      <c r="AT2049" s="7"/>
      <c r="AU2049" s="7"/>
      <c r="AV2049" s="7"/>
      <c r="AX2049" s="7"/>
      <c r="AY2049" s="7"/>
      <c r="AZ2049" s="7"/>
      <c r="BA2049" s="7"/>
      <c r="BB2049" s="7"/>
      <c r="BC2049" s="7"/>
      <c r="BD2049" s="7"/>
      <c r="BG2049" s="7"/>
      <c r="BH2049" s="7"/>
      <c r="BI2049" s="7"/>
      <c r="BJ2049" s="7"/>
      <c r="BK2049" s="7"/>
      <c r="BL2049" s="7"/>
      <c r="BM2049" s="7"/>
      <c r="BP2049" s="7"/>
      <c r="BQ2049" s="7"/>
      <c r="BR2049" s="7"/>
      <c r="BS2049" s="7"/>
      <c r="BT2049" s="7"/>
      <c r="BU2049" s="7"/>
      <c r="BV2049" s="7"/>
      <c r="BW2049" s="7"/>
    </row>
    <row r="2050" spans="5:75" x14ac:dyDescent="0.2"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AL2050" s="7"/>
      <c r="AQ2050" s="7"/>
      <c r="AR2050" s="7"/>
      <c r="AS2050" s="7"/>
      <c r="AT2050" s="7"/>
      <c r="AU2050" s="7"/>
      <c r="AV2050" s="7"/>
      <c r="AX2050" s="7"/>
      <c r="AY2050" s="7"/>
      <c r="AZ2050" s="7"/>
      <c r="BA2050" s="7"/>
      <c r="BB2050" s="7"/>
      <c r="BC2050" s="7"/>
      <c r="BD2050" s="7"/>
      <c r="BG2050" s="7"/>
      <c r="BH2050" s="7"/>
      <c r="BI2050" s="7"/>
      <c r="BJ2050" s="7"/>
      <c r="BK2050" s="7"/>
      <c r="BL2050" s="7"/>
      <c r="BM2050" s="7"/>
      <c r="BP2050" s="7"/>
      <c r="BQ2050" s="7"/>
      <c r="BR2050" s="7"/>
      <c r="BS2050" s="7"/>
      <c r="BT2050" s="7"/>
      <c r="BU2050" s="7"/>
      <c r="BV2050" s="7"/>
      <c r="BW2050" s="7"/>
    </row>
    <row r="2051" spans="5:75" x14ac:dyDescent="0.2"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AL2051" s="7"/>
      <c r="AQ2051" s="7"/>
      <c r="AR2051" s="7"/>
      <c r="AS2051" s="7"/>
      <c r="AT2051" s="7"/>
      <c r="AU2051" s="7"/>
      <c r="AV2051" s="7"/>
      <c r="AX2051" s="7"/>
      <c r="AY2051" s="7"/>
      <c r="AZ2051" s="7"/>
      <c r="BA2051" s="7"/>
      <c r="BB2051" s="7"/>
      <c r="BC2051" s="7"/>
      <c r="BD2051" s="7"/>
      <c r="BG2051" s="7"/>
      <c r="BH2051" s="7"/>
      <c r="BI2051" s="7"/>
      <c r="BJ2051" s="7"/>
      <c r="BK2051" s="7"/>
      <c r="BL2051" s="7"/>
      <c r="BM2051" s="7"/>
      <c r="BP2051" s="7"/>
      <c r="BQ2051" s="7"/>
      <c r="BR2051" s="7"/>
      <c r="BS2051" s="7"/>
      <c r="BT2051" s="7"/>
      <c r="BU2051" s="7"/>
      <c r="BV2051" s="7"/>
      <c r="BW2051" s="7"/>
    </row>
    <row r="2052" spans="5:75" x14ac:dyDescent="0.2"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AL2052" s="7"/>
      <c r="AQ2052" s="7"/>
      <c r="AR2052" s="7"/>
      <c r="AS2052" s="7"/>
      <c r="AT2052" s="7"/>
      <c r="AU2052" s="7"/>
      <c r="AV2052" s="7"/>
      <c r="AX2052" s="7"/>
      <c r="AY2052" s="7"/>
      <c r="AZ2052" s="7"/>
      <c r="BA2052" s="7"/>
      <c r="BB2052" s="7"/>
      <c r="BC2052" s="7"/>
      <c r="BD2052" s="7"/>
      <c r="BG2052" s="7"/>
      <c r="BH2052" s="7"/>
      <c r="BI2052" s="7"/>
      <c r="BJ2052" s="7"/>
      <c r="BK2052" s="7"/>
      <c r="BL2052" s="7"/>
      <c r="BM2052" s="7"/>
      <c r="BP2052" s="7"/>
      <c r="BQ2052" s="7"/>
      <c r="BR2052" s="7"/>
      <c r="BS2052" s="7"/>
      <c r="BT2052" s="7"/>
      <c r="BU2052" s="7"/>
      <c r="BV2052" s="7"/>
      <c r="BW2052" s="7"/>
    </row>
    <row r="2053" spans="5:75" x14ac:dyDescent="0.2"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AL2053" s="7"/>
      <c r="AQ2053" s="7"/>
      <c r="AR2053" s="7"/>
      <c r="AS2053" s="7"/>
      <c r="AT2053" s="7"/>
      <c r="AU2053" s="7"/>
      <c r="AV2053" s="7"/>
      <c r="AX2053" s="7"/>
      <c r="AY2053" s="7"/>
      <c r="AZ2053" s="7"/>
      <c r="BA2053" s="7"/>
      <c r="BB2053" s="7"/>
      <c r="BC2053" s="7"/>
      <c r="BD2053" s="7"/>
      <c r="BG2053" s="7"/>
      <c r="BH2053" s="7"/>
      <c r="BI2053" s="7"/>
      <c r="BJ2053" s="7"/>
      <c r="BK2053" s="7"/>
      <c r="BL2053" s="7"/>
      <c r="BM2053" s="7"/>
      <c r="BP2053" s="7"/>
      <c r="BQ2053" s="7"/>
      <c r="BR2053" s="7"/>
      <c r="BS2053" s="7"/>
      <c r="BT2053" s="7"/>
      <c r="BU2053" s="7"/>
      <c r="BV2053" s="7"/>
      <c r="BW2053" s="7"/>
    </row>
    <row r="2054" spans="5:75" x14ac:dyDescent="0.2"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AL2054" s="7"/>
      <c r="AQ2054" s="7"/>
      <c r="AR2054" s="7"/>
      <c r="AS2054" s="7"/>
      <c r="AT2054" s="7"/>
      <c r="AU2054" s="7"/>
      <c r="AV2054" s="7"/>
      <c r="AX2054" s="7"/>
      <c r="AY2054" s="7"/>
      <c r="AZ2054" s="7"/>
      <c r="BA2054" s="7"/>
      <c r="BB2054" s="7"/>
      <c r="BC2054" s="7"/>
      <c r="BD2054" s="7"/>
      <c r="BG2054" s="7"/>
      <c r="BH2054" s="7"/>
      <c r="BI2054" s="7"/>
      <c r="BJ2054" s="7"/>
      <c r="BK2054" s="7"/>
      <c r="BL2054" s="7"/>
      <c r="BM2054" s="7"/>
      <c r="BP2054" s="7"/>
      <c r="BQ2054" s="7"/>
      <c r="BR2054" s="7"/>
      <c r="BS2054" s="7"/>
      <c r="BT2054" s="7"/>
      <c r="BU2054" s="7"/>
      <c r="BV2054" s="7"/>
      <c r="BW2054" s="7"/>
    </row>
    <row r="2055" spans="5:75" x14ac:dyDescent="0.2"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AL2055" s="7"/>
      <c r="AQ2055" s="7"/>
      <c r="AR2055" s="7"/>
      <c r="AS2055" s="7"/>
      <c r="AT2055" s="7"/>
      <c r="AU2055" s="7"/>
      <c r="AV2055" s="7"/>
      <c r="AX2055" s="7"/>
      <c r="AY2055" s="7"/>
      <c r="AZ2055" s="7"/>
      <c r="BA2055" s="7"/>
      <c r="BB2055" s="7"/>
      <c r="BC2055" s="7"/>
      <c r="BD2055" s="7"/>
      <c r="BG2055" s="7"/>
      <c r="BH2055" s="7"/>
      <c r="BI2055" s="7"/>
      <c r="BJ2055" s="7"/>
      <c r="BK2055" s="7"/>
      <c r="BL2055" s="7"/>
      <c r="BM2055" s="7"/>
      <c r="BP2055" s="7"/>
      <c r="BQ2055" s="7"/>
      <c r="BR2055" s="7"/>
      <c r="BS2055" s="7"/>
      <c r="BT2055" s="7"/>
      <c r="BU2055" s="7"/>
      <c r="BV2055" s="7"/>
      <c r="BW2055" s="7"/>
    </row>
    <row r="2056" spans="5:75" x14ac:dyDescent="0.2"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AL2056" s="7"/>
      <c r="AQ2056" s="7"/>
      <c r="AR2056" s="7"/>
      <c r="AS2056" s="7"/>
      <c r="AT2056" s="7"/>
      <c r="AU2056" s="7"/>
      <c r="AV2056" s="7"/>
      <c r="AX2056" s="7"/>
      <c r="AY2056" s="7"/>
      <c r="AZ2056" s="7"/>
      <c r="BA2056" s="7"/>
      <c r="BB2056" s="7"/>
      <c r="BC2056" s="7"/>
      <c r="BD2056" s="7"/>
      <c r="BG2056" s="7"/>
      <c r="BH2056" s="7"/>
      <c r="BI2056" s="7"/>
      <c r="BJ2056" s="7"/>
      <c r="BK2056" s="7"/>
      <c r="BL2056" s="7"/>
      <c r="BM2056" s="7"/>
      <c r="BP2056" s="7"/>
      <c r="BQ2056" s="7"/>
      <c r="BR2056" s="7"/>
      <c r="BS2056" s="7"/>
      <c r="BT2056" s="7"/>
      <c r="BU2056" s="7"/>
      <c r="BV2056" s="7"/>
      <c r="BW2056" s="7"/>
    </row>
    <row r="2057" spans="5:75" x14ac:dyDescent="0.2"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AL2057" s="7"/>
      <c r="AQ2057" s="7"/>
      <c r="AR2057" s="7"/>
      <c r="AS2057" s="7"/>
      <c r="AT2057" s="7"/>
      <c r="AU2057" s="7"/>
      <c r="AV2057" s="7"/>
      <c r="AX2057" s="7"/>
      <c r="AY2057" s="7"/>
      <c r="AZ2057" s="7"/>
      <c r="BA2057" s="7"/>
      <c r="BB2057" s="7"/>
      <c r="BC2057" s="7"/>
      <c r="BD2057" s="7"/>
      <c r="BG2057" s="7"/>
      <c r="BH2057" s="7"/>
      <c r="BI2057" s="7"/>
      <c r="BJ2057" s="7"/>
      <c r="BK2057" s="7"/>
      <c r="BL2057" s="7"/>
      <c r="BM2057" s="7"/>
      <c r="BP2057" s="7"/>
      <c r="BQ2057" s="7"/>
      <c r="BR2057" s="7"/>
      <c r="BS2057" s="7"/>
      <c r="BT2057" s="7"/>
      <c r="BU2057" s="7"/>
      <c r="BV2057" s="7"/>
      <c r="BW2057" s="7"/>
    </row>
    <row r="2058" spans="5:75" x14ac:dyDescent="0.2"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AL2058" s="7"/>
      <c r="AQ2058" s="7"/>
      <c r="AR2058" s="7"/>
      <c r="AS2058" s="7"/>
      <c r="AT2058" s="7"/>
      <c r="AU2058" s="7"/>
      <c r="AV2058" s="7"/>
      <c r="AX2058" s="7"/>
      <c r="AY2058" s="7"/>
      <c r="AZ2058" s="7"/>
      <c r="BA2058" s="7"/>
      <c r="BB2058" s="7"/>
      <c r="BC2058" s="7"/>
      <c r="BD2058" s="7"/>
      <c r="BG2058" s="7"/>
      <c r="BH2058" s="7"/>
      <c r="BI2058" s="7"/>
      <c r="BJ2058" s="7"/>
      <c r="BK2058" s="7"/>
      <c r="BL2058" s="7"/>
      <c r="BM2058" s="7"/>
      <c r="BP2058" s="7"/>
      <c r="BQ2058" s="7"/>
      <c r="BR2058" s="7"/>
      <c r="BS2058" s="7"/>
      <c r="BT2058" s="7"/>
      <c r="BU2058" s="7"/>
      <c r="BV2058" s="7"/>
      <c r="BW2058" s="7"/>
    </row>
    <row r="2059" spans="5:75" x14ac:dyDescent="0.2"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AL2059" s="7"/>
      <c r="AQ2059" s="7"/>
      <c r="AR2059" s="7"/>
      <c r="AS2059" s="7"/>
      <c r="AT2059" s="7"/>
      <c r="AU2059" s="7"/>
      <c r="AV2059" s="7"/>
      <c r="AX2059" s="7"/>
      <c r="AY2059" s="7"/>
      <c r="AZ2059" s="7"/>
      <c r="BA2059" s="7"/>
      <c r="BB2059" s="7"/>
      <c r="BC2059" s="7"/>
      <c r="BD2059" s="7"/>
      <c r="BG2059" s="7"/>
      <c r="BH2059" s="7"/>
      <c r="BI2059" s="7"/>
      <c r="BJ2059" s="7"/>
      <c r="BK2059" s="7"/>
      <c r="BL2059" s="7"/>
      <c r="BM2059" s="7"/>
      <c r="BP2059" s="7"/>
      <c r="BQ2059" s="7"/>
      <c r="BR2059" s="7"/>
      <c r="BS2059" s="7"/>
      <c r="BT2059" s="7"/>
      <c r="BU2059" s="7"/>
      <c r="BV2059" s="7"/>
      <c r="BW2059" s="7"/>
    </row>
    <row r="2060" spans="5:75" x14ac:dyDescent="0.2"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AL2060" s="7"/>
      <c r="AQ2060" s="7"/>
      <c r="AR2060" s="7"/>
      <c r="AS2060" s="7"/>
      <c r="AT2060" s="7"/>
      <c r="AU2060" s="7"/>
      <c r="AV2060" s="7"/>
      <c r="AX2060" s="7"/>
      <c r="AY2060" s="7"/>
      <c r="AZ2060" s="7"/>
      <c r="BA2060" s="7"/>
      <c r="BB2060" s="7"/>
      <c r="BC2060" s="7"/>
      <c r="BD2060" s="7"/>
      <c r="BG2060" s="7"/>
      <c r="BH2060" s="7"/>
      <c r="BI2060" s="7"/>
      <c r="BJ2060" s="7"/>
      <c r="BK2060" s="7"/>
      <c r="BL2060" s="7"/>
      <c r="BM2060" s="7"/>
      <c r="BP2060" s="7"/>
      <c r="BQ2060" s="7"/>
      <c r="BR2060" s="7"/>
      <c r="BS2060" s="7"/>
      <c r="BT2060" s="7"/>
      <c r="BU2060" s="7"/>
      <c r="BV2060" s="7"/>
      <c r="BW2060" s="7"/>
    </row>
    <row r="2061" spans="5:75" x14ac:dyDescent="0.2"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AL2061" s="7"/>
      <c r="AQ2061" s="7"/>
      <c r="AR2061" s="7"/>
      <c r="AS2061" s="7"/>
      <c r="AT2061" s="7"/>
      <c r="AU2061" s="7"/>
      <c r="AV2061" s="7"/>
      <c r="AX2061" s="7"/>
      <c r="AY2061" s="7"/>
      <c r="AZ2061" s="7"/>
      <c r="BA2061" s="7"/>
      <c r="BB2061" s="7"/>
      <c r="BC2061" s="7"/>
      <c r="BD2061" s="7"/>
      <c r="BG2061" s="7"/>
      <c r="BH2061" s="7"/>
      <c r="BI2061" s="7"/>
      <c r="BJ2061" s="7"/>
      <c r="BK2061" s="7"/>
      <c r="BL2061" s="7"/>
      <c r="BM2061" s="7"/>
      <c r="BP2061" s="7"/>
      <c r="BQ2061" s="7"/>
      <c r="BR2061" s="7"/>
      <c r="BS2061" s="7"/>
      <c r="BT2061" s="7"/>
      <c r="BU2061" s="7"/>
      <c r="BV2061" s="7"/>
      <c r="BW2061" s="7"/>
    </row>
    <row r="2062" spans="5:75" x14ac:dyDescent="0.2"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AL2062" s="7"/>
      <c r="AQ2062" s="7"/>
      <c r="AR2062" s="7"/>
      <c r="AS2062" s="7"/>
      <c r="AT2062" s="7"/>
      <c r="AU2062" s="7"/>
      <c r="AV2062" s="7"/>
      <c r="AX2062" s="7"/>
      <c r="AY2062" s="7"/>
      <c r="AZ2062" s="7"/>
      <c r="BA2062" s="7"/>
      <c r="BB2062" s="7"/>
      <c r="BC2062" s="7"/>
      <c r="BD2062" s="7"/>
      <c r="BG2062" s="7"/>
      <c r="BH2062" s="7"/>
      <c r="BI2062" s="7"/>
      <c r="BJ2062" s="7"/>
      <c r="BK2062" s="7"/>
      <c r="BL2062" s="7"/>
      <c r="BM2062" s="7"/>
      <c r="BP2062" s="7"/>
      <c r="BQ2062" s="7"/>
      <c r="BR2062" s="7"/>
      <c r="BS2062" s="7"/>
      <c r="BT2062" s="7"/>
      <c r="BU2062" s="7"/>
      <c r="BV2062" s="7"/>
      <c r="BW2062" s="7"/>
    </row>
    <row r="2063" spans="5:75" x14ac:dyDescent="0.2"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AL2063" s="7"/>
      <c r="AQ2063" s="7"/>
      <c r="AR2063" s="7"/>
      <c r="AS2063" s="7"/>
      <c r="AT2063" s="7"/>
      <c r="AU2063" s="7"/>
      <c r="AV2063" s="7"/>
      <c r="AX2063" s="7"/>
      <c r="AY2063" s="7"/>
      <c r="AZ2063" s="7"/>
      <c r="BA2063" s="7"/>
      <c r="BB2063" s="7"/>
      <c r="BC2063" s="7"/>
      <c r="BD2063" s="7"/>
      <c r="BG2063" s="7"/>
      <c r="BH2063" s="7"/>
      <c r="BI2063" s="7"/>
      <c r="BJ2063" s="7"/>
      <c r="BK2063" s="7"/>
      <c r="BL2063" s="7"/>
      <c r="BM2063" s="7"/>
      <c r="BP2063" s="7"/>
      <c r="BQ2063" s="7"/>
      <c r="BR2063" s="7"/>
      <c r="BS2063" s="7"/>
      <c r="BT2063" s="7"/>
      <c r="BU2063" s="7"/>
      <c r="BV2063" s="7"/>
      <c r="BW2063" s="7"/>
    </row>
    <row r="2064" spans="5:75" x14ac:dyDescent="0.2"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AL2064" s="7"/>
      <c r="AQ2064" s="7"/>
      <c r="AR2064" s="7"/>
      <c r="AS2064" s="7"/>
      <c r="AT2064" s="7"/>
      <c r="AU2064" s="7"/>
      <c r="AV2064" s="7"/>
      <c r="AX2064" s="7"/>
      <c r="AY2064" s="7"/>
      <c r="AZ2064" s="7"/>
      <c r="BA2064" s="7"/>
      <c r="BB2064" s="7"/>
      <c r="BC2064" s="7"/>
      <c r="BD2064" s="7"/>
      <c r="BG2064" s="7"/>
      <c r="BH2064" s="7"/>
      <c r="BI2064" s="7"/>
      <c r="BJ2064" s="7"/>
      <c r="BK2064" s="7"/>
      <c r="BL2064" s="7"/>
      <c r="BM2064" s="7"/>
      <c r="BP2064" s="7"/>
      <c r="BQ2064" s="7"/>
      <c r="BR2064" s="7"/>
      <c r="BS2064" s="7"/>
      <c r="BT2064" s="7"/>
      <c r="BU2064" s="7"/>
      <c r="BV2064" s="7"/>
      <c r="BW2064" s="7"/>
    </row>
    <row r="2065" spans="5:75" x14ac:dyDescent="0.2"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AL2065" s="7"/>
      <c r="AQ2065" s="7"/>
      <c r="AR2065" s="7"/>
      <c r="AS2065" s="7"/>
      <c r="AT2065" s="7"/>
      <c r="AU2065" s="7"/>
      <c r="AV2065" s="7"/>
      <c r="AX2065" s="7"/>
      <c r="AY2065" s="7"/>
      <c r="AZ2065" s="7"/>
      <c r="BA2065" s="7"/>
      <c r="BB2065" s="7"/>
      <c r="BC2065" s="7"/>
      <c r="BD2065" s="7"/>
      <c r="BG2065" s="7"/>
      <c r="BH2065" s="7"/>
      <c r="BI2065" s="7"/>
      <c r="BJ2065" s="7"/>
      <c r="BK2065" s="7"/>
      <c r="BL2065" s="7"/>
      <c r="BM2065" s="7"/>
      <c r="BP2065" s="7"/>
      <c r="BQ2065" s="7"/>
      <c r="BR2065" s="7"/>
      <c r="BS2065" s="7"/>
      <c r="BT2065" s="7"/>
      <c r="BU2065" s="7"/>
      <c r="BV2065" s="7"/>
      <c r="BW2065" s="7"/>
    </row>
    <row r="2066" spans="5:75" x14ac:dyDescent="0.2"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AL2066" s="7"/>
      <c r="AQ2066" s="7"/>
      <c r="AR2066" s="7"/>
      <c r="AS2066" s="7"/>
      <c r="AT2066" s="7"/>
      <c r="AU2066" s="7"/>
      <c r="AV2066" s="7"/>
      <c r="AX2066" s="7"/>
      <c r="AY2066" s="7"/>
      <c r="AZ2066" s="7"/>
      <c r="BA2066" s="7"/>
      <c r="BB2066" s="7"/>
      <c r="BC2066" s="7"/>
      <c r="BD2066" s="7"/>
      <c r="BG2066" s="7"/>
      <c r="BH2066" s="7"/>
      <c r="BI2066" s="7"/>
      <c r="BJ2066" s="7"/>
      <c r="BK2066" s="7"/>
      <c r="BL2066" s="7"/>
      <c r="BM2066" s="7"/>
      <c r="BP2066" s="7"/>
      <c r="BQ2066" s="7"/>
      <c r="BR2066" s="7"/>
      <c r="BS2066" s="7"/>
      <c r="BT2066" s="7"/>
      <c r="BU2066" s="7"/>
      <c r="BV2066" s="7"/>
      <c r="BW2066" s="7"/>
    </row>
    <row r="2067" spans="5:75" x14ac:dyDescent="0.2"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AL2067" s="7"/>
      <c r="AQ2067" s="7"/>
      <c r="AR2067" s="7"/>
      <c r="AS2067" s="7"/>
      <c r="AT2067" s="7"/>
      <c r="AU2067" s="7"/>
      <c r="AV2067" s="7"/>
      <c r="AX2067" s="7"/>
      <c r="AY2067" s="7"/>
      <c r="AZ2067" s="7"/>
      <c r="BA2067" s="7"/>
      <c r="BB2067" s="7"/>
      <c r="BC2067" s="7"/>
      <c r="BD2067" s="7"/>
      <c r="BG2067" s="7"/>
      <c r="BH2067" s="7"/>
      <c r="BI2067" s="7"/>
      <c r="BJ2067" s="7"/>
      <c r="BK2067" s="7"/>
      <c r="BL2067" s="7"/>
      <c r="BM2067" s="7"/>
      <c r="BP2067" s="7"/>
      <c r="BQ2067" s="7"/>
      <c r="BR2067" s="7"/>
      <c r="BS2067" s="7"/>
      <c r="BT2067" s="7"/>
      <c r="BU2067" s="7"/>
      <c r="BV2067" s="7"/>
      <c r="BW2067" s="7"/>
    </row>
    <row r="2068" spans="5:75" x14ac:dyDescent="0.2"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AL2068" s="7"/>
      <c r="AQ2068" s="7"/>
      <c r="AR2068" s="7"/>
      <c r="AS2068" s="7"/>
      <c r="AT2068" s="7"/>
      <c r="AU2068" s="7"/>
      <c r="AV2068" s="7"/>
      <c r="AX2068" s="7"/>
      <c r="AY2068" s="7"/>
      <c r="AZ2068" s="7"/>
      <c r="BA2068" s="7"/>
      <c r="BB2068" s="7"/>
      <c r="BC2068" s="7"/>
      <c r="BD2068" s="7"/>
      <c r="BG2068" s="7"/>
      <c r="BH2068" s="7"/>
      <c r="BI2068" s="7"/>
      <c r="BJ2068" s="7"/>
      <c r="BK2068" s="7"/>
      <c r="BL2068" s="7"/>
      <c r="BM2068" s="7"/>
      <c r="BP2068" s="7"/>
      <c r="BQ2068" s="7"/>
      <c r="BR2068" s="7"/>
      <c r="BS2068" s="7"/>
      <c r="BT2068" s="7"/>
      <c r="BU2068" s="7"/>
      <c r="BV2068" s="7"/>
      <c r="BW2068" s="7"/>
    </row>
    <row r="2069" spans="5:75" x14ac:dyDescent="0.2"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AL2069" s="7"/>
      <c r="AQ2069" s="7"/>
      <c r="AR2069" s="7"/>
      <c r="AS2069" s="7"/>
      <c r="AT2069" s="7"/>
      <c r="AU2069" s="7"/>
      <c r="AV2069" s="7"/>
      <c r="AX2069" s="7"/>
      <c r="AY2069" s="7"/>
      <c r="AZ2069" s="7"/>
      <c r="BA2069" s="7"/>
      <c r="BB2069" s="7"/>
      <c r="BC2069" s="7"/>
      <c r="BD2069" s="7"/>
      <c r="BG2069" s="7"/>
      <c r="BH2069" s="7"/>
      <c r="BI2069" s="7"/>
      <c r="BJ2069" s="7"/>
      <c r="BK2069" s="7"/>
      <c r="BL2069" s="7"/>
      <c r="BM2069" s="7"/>
      <c r="BP2069" s="7"/>
      <c r="BQ2069" s="7"/>
      <c r="BR2069" s="7"/>
      <c r="BS2069" s="7"/>
      <c r="BT2069" s="7"/>
      <c r="BU2069" s="7"/>
      <c r="BV2069" s="7"/>
      <c r="BW2069" s="7"/>
    </row>
    <row r="2070" spans="5:75" x14ac:dyDescent="0.2"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AL2070" s="7"/>
      <c r="AQ2070" s="7"/>
      <c r="AR2070" s="7"/>
      <c r="AS2070" s="7"/>
      <c r="AT2070" s="7"/>
      <c r="AU2070" s="7"/>
      <c r="AV2070" s="7"/>
      <c r="AX2070" s="7"/>
      <c r="AY2070" s="7"/>
      <c r="AZ2070" s="7"/>
      <c r="BA2070" s="7"/>
      <c r="BB2070" s="7"/>
      <c r="BC2070" s="7"/>
      <c r="BD2070" s="7"/>
      <c r="BG2070" s="7"/>
      <c r="BH2070" s="7"/>
      <c r="BI2070" s="7"/>
      <c r="BJ2070" s="7"/>
      <c r="BK2070" s="7"/>
      <c r="BL2070" s="7"/>
      <c r="BM2070" s="7"/>
      <c r="BP2070" s="7"/>
      <c r="BQ2070" s="7"/>
      <c r="BR2070" s="7"/>
      <c r="BS2070" s="7"/>
      <c r="BT2070" s="7"/>
      <c r="BU2070" s="7"/>
      <c r="BV2070" s="7"/>
      <c r="BW2070" s="7"/>
    </row>
    <row r="2071" spans="5:75" x14ac:dyDescent="0.2"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AL2071" s="7"/>
      <c r="AQ2071" s="7"/>
      <c r="AR2071" s="7"/>
      <c r="AS2071" s="7"/>
      <c r="AT2071" s="7"/>
      <c r="AU2071" s="7"/>
      <c r="AV2071" s="7"/>
      <c r="AX2071" s="7"/>
      <c r="AY2071" s="7"/>
      <c r="AZ2071" s="7"/>
      <c r="BA2071" s="7"/>
      <c r="BB2071" s="7"/>
      <c r="BC2071" s="7"/>
      <c r="BD2071" s="7"/>
      <c r="BG2071" s="7"/>
      <c r="BH2071" s="7"/>
      <c r="BI2071" s="7"/>
      <c r="BJ2071" s="7"/>
      <c r="BK2071" s="7"/>
      <c r="BL2071" s="7"/>
      <c r="BM2071" s="7"/>
      <c r="BP2071" s="7"/>
      <c r="BQ2071" s="7"/>
      <c r="BR2071" s="7"/>
      <c r="BS2071" s="7"/>
      <c r="BT2071" s="7"/>
      <c r="BU2071" s="7"/>
      <c r="BV2071" s="7"/>
      <c r="BW2071" s="7"/>
    </row>
    <row r="2072" spans="5:75" x14ac:dyDescent="0.2"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AL2072" s="7"/>
      <c r="AQ2072" s="7"/>
      <c r="AR2072" s="7"/>
      <c r="AS2072" s="7"/>
      <c r="AT2072" s="7"/>
      <c r="AU2072" s="7"/>
      <c r="AV2072" s="7"/>
      <c r="AX2072" s="7"/>
      <c r="AY2072" s="7"/>
      <c r="AZ2072" s="7"/>
      <c r="BA2072" s="7"/>
      <c r="BB2072" s="7"/>
      <c r="BC2072" s="7"/>
      <c r="BD2072" s="7"/>
      <c r="BG2072" s="7"/>
      <c r="BH2072" s="7"/>
      <c r="BI2072" s="7"/>
      <c r="BJ2072" s="7"/>
      <c r="BK2072" s="7"/>
      <c r="BL2072" s="7"/>
      <c r="BM2072" s="7"/>
      <c r="BP2072" s="7"/>
      <c r="BQ2072" s="7"/>
      <c r="BR2072" s="7"/>
      <c r="BS2072" s="7"/>
      <c r="BT2072" s="7"/>
      <c r="BU2072" s="7"/>
      <c r="BV2072" s="7"/>
      <c r="BW2072" s="7"/>
    </row>
    <row r="2073" spans="5:75" x14ac:dyDescent="0.2"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AL2073" s="7"/>
      <c r="AQ2073" s="7"/>
      <c r="AR2073" s="7"/>
      <c r="AS2073" s="7"/>
      <c r="AT2073" s="7"/>
      <c r="AU2073" s="7"/>
      <c r="AV2073" s="7"/>
      <c r="AX2073" s="7"/>
      <c r="AY2073" s="7"/>
      <c r="AZ2073" s="7"/>
      <c r="BA2073" s="7"/>
      <c r="BB2073" s="7"/>
      <c r="BC2073" s="7"/>
      <c r="BD2073" s="7"/>
      <c r="BG2073" s="7"/>
      <c r="BH2073" s="7"/>
      <c r="BI2073" s="7"/>
      <c r="BJ2073" s="7"/>
      <c r="BK2073" s="7"/>
      <c r="BL2073" s="7"/>
      <c r="BM2073" s="7"/>
      <c r="BP2073" s="7"/>
      <c r="BQ2073" s="7"/>
      <c r="BR2073" s="7"/>
      <c r="BS2073" s="7"/>
      <c r="BT2073" s="7"/>
      <c r="BU2073" s="7"/>
      <c r="BV2073" s="7"/>
      <c r="BW2073" s="7"/>
    </row>
    <row r="2074" spans="5:75" x14ac:dyDescent="0.2"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AL2074" s="7"/>
      <c r="AQ2074" s="7"/>
      <c r="AR2074" s="7"/>
      <c r="AS2074" s="7"/>
      <c r="AT2074" s="7"/>
      <c r="AU2074" s="7"/>
      <c r="AV2074" s="7"/>
      <c r="AX2074" s="7"/>
      <c r="AY2074" s="7"/>
      <c r="AZ2074" s="7"/>
      <c r="BA2074" s="7"/>
      <c r="BB2074" s="7"/>
      <c r="BC2074" s="7"/>
      <c r="BD2074" s="7"/>
      <c r="BG2074" s="7"/>
      <c r="BH2074" s="7"/>
      <c r="BI2074" s="7"/>
      <c r="BJ2074" s="7"/>
      <c r="BK2074" s="7"/>
      <c r="BL2074" s="7"/>
      <c r="BM2074" s="7"/>
      <c r="BP2074" s="7"/>
      <c r="BQ2074" s="7"/>
      <c r="BR2074" s="7"/>
      <c r="BS2074" s="7"/>
      <c r="BT2074" s="7"/>
      <c r="BU2074" s="7"/>
      <c r="BV2074" s="7"/>
      <c r="BW2074" s="7"/>
    </row>
    <row r="2075" spans="5:75" x14ac:dyDescent="0.2"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AL2075" s="7"/>
      <c r="AQ2075" s="7"/>
      <c r="AR2075" s="7"/>
      <c r="AS2075" s="7"/>
      <c r="AT2075" s="7"/>
      <c r="AU2075" s="7"/>
      <c r="AV2075" s="7"/>
      <c r="AX2075" s="7"/>
      <c r="AY2075" s="7"/>
      <c r="AZ2075" s="7"/>
      <c r="BA2075" s="7"/>
      <c r="BB2075" s="7"/>
      <c r="BC2075" s="7"/>
      <c r="BD2075" s="7"/>
      <c r="BG2075" s="7"/>
      <c r="BH2075" s="7"/>
      <c r="BI2075" s="7"/>
      <c r="BJ2075" s="7"/>
      <c r="BK2075" s="7"/>
      <c r="BL2075" s="7"/>
      <c r="BM2075" s="7"/>
      <c r="BP2075" s="7"/>
      <c r="BQ2075" s="7"/>
      <c r="BR2075" s="7"/>
      <c r="BS2075" s="7"/>
      <c r="BT2075" s="7"/>
      <c r="BU2075" s="7"/>
      <c r="BV2075" s="7"/>
      <c r="BW2075" s="7"/>
    </row>
    <row r="2076" spans="5:75" x14ac:dyDescent="0.2"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AL2076" s="7"/>
      <c r="AQ2076" s="7"/>
      <c r="AR2076" s="7"/>
      <c r="AS2076" s="7"/>
      <c r="AT2076" s="7"/>
      <c r="AU2076" s="7"/>
      <c r="AV2076" s="7"/>
      <c r="AX2076" s="7"/>
      <c r="AY2076" s="7"/>
      <c r="AZ2076" s="7"/>
      <c r="BA2076" s="7"/>
      <c r="BB2076" s="7"/>
      <c r="BC2076" s="7"/>
      <c r="BD2076" s="7"/>
      <c r="BG2076" s="7"/>
      <c r="BH2076" s="7"/>
      <c r="BI2076" s="7"/>
      <c r="BJ2076" s="7"/>
      <c r="BK2076" s="7"/>
      <c r="BL2076" s="7"/>
      <c r="BM2076" s="7"/>
      <c r="BP2076" s="7"/>
      <c r="BQ2076" s="7"/>
      <c r="BR2076" s="7"/>
      <c r="BS2076" s="7"/>
      <c r="BT2076" s="7"/>
      <c r="BU2076" s="7"/>
      <c r="BV2076" s="7"/>
      <c r="BW2076" s="7"/>
    </row>
    <row r="2077" spans="5:75" x14ac:dyDescent="0.2"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AL2077" s="7"/>
      <c r="AQ2077" s="7"/>
      <c r="AR2077" s="7"/>
      <c r="AS2077" s="7"/>
      <c r="AT2077" s="7"/>
      <c r="AU2077" s="7"/>
      <c r="AV2077" s="7"/>
      <c r="AX2077" s="7"/>
      <c r="AY2077" s="7"/>
      <c r="AZ2077" s="7"/>
      <c r="BA2077" s="7"/>
      <c r="BB2077" s="7"/>
      <c r="BC2077" s="7"/>
      <c r="BD2077" s="7"/>
      <c r="BG2077" s="7"/>
      <c r="BH2077" s="7"/>
      <c r="BI2077" s="7"/>
      <c r="BJ2077" s="7"/>
      <c r="BK2077" s="7"/>
      <c r="BL2077" s="7"/>
      <c r="BM2077" s="7"/>
      <c r="BP2077" s="7"/>
      <c r="BQ2077" s="7"/>
      <c r="BR2077" s="7"/>
      <c r="BS2077" s="7"/>
      <c r="BT2077" s="7"/>
      <c r="BU2077" s="7"/>
      <c r="BV2077" s="7"/>
      <c r="BW2077" s="7"/>
    </row>
    <row r="2078" spans="5:75" x14ac:dyDescent="0.2"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AL2078" s="7"/>
      <c r="AQ2078" s="7"/>
      <c r="AR2078" s="7"/>
      <c r="AS2078" s="7"/>
      <c r="AT2078" s="7"/>
      <c r="AU2078" s="7"/>
      <c r="AV2078" s="7"/>
      <c r="AX2078" s="7"/>
      <c r="AY2078" s="7"/>
      <c r="AZ2078" s="7"/>
      <c r="BA2078" s="7"/>
      <c r="BB2078" s="7"/>
      <c r="BC2078" s="7"/>
      <c r="BD2078" s="7"/>
      <c r="BG2078" s="7"/>
      <c r="BH2078" s="7"/>
      <c r="BI2078" s="7"/>
      <c r="BJ2078" s="7"/>
      <c r="BK2078" s="7"/>
      <c r="BL2078" s="7"/>
      <c r="BM2078" s="7"/>
      <c r="BP2078" s="7"/>
      <c r="BQ2078" s="7"/>
      <c r="BR2078" s="7"/>
      <c r="BS2078" s="7"/>
      <c r="BT2078" s="7"/>
      <c r="BU2078" s="7"/>
      <c r="BV2078" s="7"/>
      <c r="BW2078" s="7"/>
    </row>
    <row r="2079" spans="5:75" x14ac:dyDescent="0.2"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AL2079" s="7"/>
      <c r="AQ2079" s="7"/>
      <c r="AR2079" s="7"/>
      <c r="AS2079" s="7"/>
      <c r="AT2079" s="7"/>
      <c r="AU2079" s="7"/>
      <c r="AV2079" s="7"/>
      <c r="AX2079" s="7"/>
      <c r="AY2079" s="7"/>
      <c r="AZ2079" s="7"/>
      <c r="BA2079" s="7"/>
      <c r="BB2079" s="7"/>
      <c r="BC2079" s="7"/>
      <c r="BD2079" s="7"/>
      <c r="BG2079" s="7"/>
      <c r="BH2079" s="7"/>
      <c r="BI2079" s="7"/>
      <c r="BJ2079" s="7"/>
      <c r="BK2079" s="7"/>
      <c r="BL2079" s="7"/>
      <c r="BM2079" s="7"/>
      <c r="BP2079" s="7"/>
      <c r="BQ2079" s="7"/>
      <c r="BR2079" s="7"/>
      <c r="BS2079" s="7"/>
      <c r="BT2079" s="7"/>
      <c r="BU2079" s="7"/>
      <c r="BV2079" s="7"/>
      <c r="BW2079" s="7"/>
    </row>
    <row r="2080" spans="5:75" x14ac:dyDescent="0.2"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AL2080" s="7"/>
      <c r="AQ2080" s="7"/>
      <c r="AR2080" s="7"/>
      <c r="AS2080" s="7"/>
      <c r="AT2080" s="7"/>
      <c r="AU2080" s="7"/>
      <c r="AV2080" s="7"/>
      <c r="AX2080" s="7"/>
      <c r="AY2080" s="7"/>
      <c r="AZ2080" s="7"/>
      <c r="BA2080" s="7"/>
      <c r="BB2080" s="7"/>
      <c r="BC2080" s="7"/>
      <c r="BD2080" s="7"/>
      <c r="BG2080" s="7"/>
      <c r="BH2080" s="7"/>
      <c r="BI2080" s="7"/>
      <c r="BJ2080" s="7"/>
      <c r="BK2080" s="7"/>
      <c r="BL2080" s="7"/>
      <c r="BM2080" s="7"/>
      <c r="BP2080" s="7"/>
      <c r="BQ2080" s="7"/>
      <c r="BR2080" s="7"/>
      <c r="BS2080" s="7"/>
      <c r="BT2080" s="7"/>
      <c r="BU2080" s="7"/>
      <c r="BV2080" s="7"/>
      <c r="BW2080" s="7"/>
    </row>
    <row r="2081" spans="5:75" x14ac:dyDescent="0.2"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AL2081" s="7"/>
      <c r="AQ2081" s="7"/>
      <c r="AR2081" s="7"/>
      <c r="AS2081" s="7"/>
      <c r="AT2081" s="7"/>
      <c r="AU2081" s="7"/>
      <c r="AV2081" s="7"/>
      <c r="AX2081" s="7"/>
      <c r="AY2081" s="7"/>
      <c r="AZ2081" s="7"/>
      <c r="BA2081" s="7"/>
      <c r="BB2081" s="7"/>
      <c r="BC2081" s="7"/>
      <c r="BD2081" s="7"/>
      <c r="BG2081" s="7"/>
      <c r="BH2081" s="7"/>
      <c r="BI2081" s="7"/>
      <c r="BJ2081" s="7"/>
      <c r="BK2081" s="7"/>
      <c r="BL2081" s="7"/>
      <c r="BM2081" s="7"/>
      <c r="BP2081" s="7"/>
      <c r="BQ2081" s="7"/>
      <c r="BR2081" s="7"/>
      <c r="BS2081" s="7"/>
      <c r="BT2081" s="7"/>
      <c r="BU2081" s="7"/>
      <c r="BV2081" s="7"/>
      <c r="BW2081" s="7"/>
    </row>
    <row r="2082" spans="5:75" x14ac:dyDescent="0.2"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AL2082" s="7"/>
      <c r="AQ2082" s="7"/>
      <c r="AR2082" s="7"/>
      <c r="AS2082" s="7"/>
      <c r="AT2082" s="7"/>
      <c r="AU2082" s="7"/>
      <c r="AV2082" s="7"/>
      <c r="AX2082" s="7"/>
      <c r="AY2082" s="7"/>
      <c r="AZ2082" s="7"/>
      <c r="BA2082" s="7"/>
      <c r="BB2082" s="7"/>
      <c r="BC2082" s="7"/>
      <c r="BD2082" s="7"/>
      <c r="BG2082" s="7"/>
      <c r="BH2082" s="7"/>
      <c r="BI2082" s="7"/>
      <c r="BJ2082" s="7"/>
      <c r="BK2082" s="7"/>
      <c r="BL2082" s="7"/>
      <c r="BM2082" s="7"/>
      <c r="BP2082" s="7"/>
      <c r="BQ2082" s="7"/>
      <c r="BR2082" s="7"/>
      <c r="BS2082" s="7"/>
      <c r="BT2082" s="7"/>
      <c r="BU2082" s="7"/>
      <c r="BV2082" s="7"/>
      <c r="BW2082" s="7"/>
    </row>
    <row r="2083" spans="5:75" x14ac:dyDescent="0.2"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AL2083" s="7"/>
      <c r="AQ2083" s="7"/>
      <c r="AR2083" s="7"/>
      <c r="AS2083" s="7"/>
      <c r="AT2083" s="7"/>
      <c r="AU2083" s="7"/>
      <c r="AV2083" s="7"/>
      <c r="AX2083" s="7"/>
      <c r="AY2083" s="7"/>
      <c r="AZ2083" s="7"/>
      <c r="BA2083" s="7"/>
      <c r="BB2083" s="7"/>
      <c r="BC2083" s="7"/>
      <c r="BD2083" s="7"/>
      <c r="BG2083" s="7"/>
      <c r="BH2083" s="7"/>
      <c r="BI2083" s="7"/>
      <c r="BJ2083" s="7"/>
      <c r="BK2083" s="7"/>
      <c r="BL2083" s="7"/>
      <c r="BM2083" s="7"/>
      <c r="BP2083" s="7"/>
      <c r="BQ2083" s="7"/>
      <c r="BR2083" s="7"/>
      <c r="BS2083" s="7"/>
      <c r="BT2083" s="7"/>
      <c r="BU2083" s="7"/>
      <c r="BV2083" s="7"/>
      <c r="BW2083" s="7"/>
    </row>
    <row r="2084" spans="5:75" x14ac:dyDescent="0.2"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AL2084" s="7"/>
      <c r="AQ2084" s="7"/>
      <c r="AR2084" s="7"/>
      <c r="AS2084" s="7"/>
      <c r="AT2084" s="7"/>
      <c r="AU2084" s="7"/>
      <c r="AV2084" s="7"/>
      <c r="AX2084" s="7"/>
      <c r="AY2084" s="7"/>
      <c r="AZ2084" s="7"/>
      <c r="BA2084" s="7"/>
      <c r="BB2084" s="7"/>
      <c r="BC2084" s="7"/>
      <c r="BD2084" s="7"/>
      <c r="BG2084" s="7"/>
      <c r="BH2084" s="7"/>
      <c r="BI2084" s="7"/>
      <c r="BJ2084" s="7"/>
      <c r="BK2084" s="7"/>
      <c r="BL2084" s="7"/>
      <c r="BM2084" s="7"/>
      <c r="BP2084" s="7"/>
      <c r="BQ2084" s="7"/>
      <c r="BR2084" s="7"/>
      <c r="BS2084" s="7"/>
      <c r="BT2084" s="7"/>
      <c r="BU2084" s="7"/>
      <c r="BV2084" s="7"/>
      <c r="BW2084" s="7"/>
    </row>
    <row r="2085" spans="5:75" x14ac:dyDescent="0.2"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AL2085" s="7"/>
      <c r="AQ2085" s="7"/>
      <c r="AR2085" s="7"/>
      <c r="AS2085" s="7"/>
      <c r="AT2085" s="7"/>
      <c r="AU2085" s="7"/>
      <c r="AV2085" s="7"/>
      <c r="AX2085" s="7"/>
      <c r="AY2085" s="7"/>
      <c r="AZ2085" s="7"/>
      <c r="BA2085" s="7"/>
      <c r="BB2085" s="7"/>
      <c r="BC2085" s="7"/>
      <c r="BD2085" s="7"/>
      <c r="BG2085" s="7"/>
      <c r="BH2085" s="7"/>
      <c r="BI2085" s="7"/>
      <c r="BJ2085" s="7"/>
      <c r="BK2085" s="7"/>
      <c r="BL2085" s="7"/>
      <c r="BM2085" s="7"/>
      <c r="BP2085" s="7"/>
      <c r="BQ2085" s="7"/>
      <c r="BR2085" s="7"/>
      <c r="BS2085" s="7"/>
      <c r="BT2085" s="7"/>
      <c r="BU2085" s="7"/>
      <c r="BV2085" s="7"/>
      <c r="BW2085" s="7"/>
    </row>
    <row r="2086" spans="5:75" x14ac:dyDescent="0.2"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AL2086" s="7"/>
      <c r="AQ2086" s="7"/>
      <c r="AR2086" s="7"/>
      <c r="AS2086" s="7"/>
      <c r="AT2086" s="7"/>
      <c r="AU2086" s="7"/>
      <c r="AV2086" s="7"/>
      <c r="AX2086" s="7"/>
      <c r="AY2086" s="7"/>
      <c r="AZ2086" s="7"/>
      <c r="BA2086" s="7"/>
      <c r="BB2086" s="7"/>
      <c r="BC2086" s="7"/>
      <c r="BD2086" s="7"/>
      <c r="BG2086" s="7"/>
      <c r="BH2086" s="7"/>
      <c r="BI2086" s="7"/>
      <c r="BJ2086" s="7"/>
      <c r="BK2086" s="7"/>
      <c r="BL2086" s="7"/>
      <c r="BM2086" s="7"/>
      <c r="BP2086" s="7"/>
      <c r="BQ2086" s="7"/>
      <c r="BR2086" s="7"/>
      <c r="BS2086" s="7"/>
      <c r="BT2086" s="7"/>
      <c r="BU2086" s="7"/>
      <c r="BV2086" s="7"/>
      <c r="BW2086" s="7"/>
    </row>
    <row r="2087" spans="5:75" x14ac:dyDescent="0.2"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AL2087" s="7"/>
      <c r="AQ2087" s="7"/>
      <c r="AR2087" s="7"/>
      <c r="AS2087" s="7"/>
      <c r="AT2087" s="7"/>
      <c r="AU2087" s="7"/>
      <c r="AV2087" s="7"/>
      <c r="AX2087" s="7"/>
      <c r="AY2087" s="7"/>
      <c r="AZ2087" s="7"/>
      <c r="BA2087" s="7"/>
      <c r="BB2087" s="7"/>
      <c r="BC2087" s="7"/>
      <c r="BD2087" s="7"/>
      <c r="BG2087" s="7"/>
      <c r="BH2087" s="7"/>
      <c r="BI2087" s="7"/>
      <c r="BJ2087" s="7"/>
      <c r="BK2087" s="7"/>
      <c r="BL2087" s="7"/>
      <c r="BM2087" s="7"/>
      <c r="BP2087" s="7"/>
      <c r="BQ2087" s="7"/>
      <c r="BR2087" s="7"/>
      <c r="BS2087" s="7"/>
      <c r="BT2087" s="7"/>
      <c r="BU2087" s="7"/>
      <c r="BV2087" s="7"/>
      <c r="BW2087" s="7"/>
    </row>
    <row r="2088" spans="5:75" x14ac:dyDescent="0.2"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AL2088" s="7"/>
      <c r="AQ2088" s="7"/>
      <c r="AR2088" s="7"/>
      <c r="AS2088" s="7"/>
      <c r="AT2088" s="7"/>
      <c r="AU2088" s="7"/>
      <c r="AV2088" s="7"/>
      <c r="AX2088" s="7"/>
      <c r="AY2088" s="7"/>
      <c r="AZ2088" s="7"/>
      <c r="BA2088" s="7"/>
      <c r="BB2088" s="7"/>
      <c r="BC2088" s="7"/>
      <c r="BD2088" s="7"/>
      <c r="BG2088" s="7"/>
      <c r="BH2088" s="7"/>
      <c r="BI2088" s="7"/>
      <c r="BJ2088" s="7"/>
      <c r="BK2088" s="7"/>
      <c r="BL2088" s="7"/>
      <c r="BM2088" s="7"/>
      <c r="BP2088" s="7"/>
      <c r="BQ2088" s="7"/>
      <c r="BR2088" s="7"/>
      <c r="BS2088" s="7"/>
      <c r="BT2088" s="7"/>
      <c r="BU2088" s="7"/>
      <c r="BV2088" s="7"/>
      <c r="BW2088" s="7"/>
    </row>
    <row r="2089" spans="5:75" x14ac:dyDescent="0.2"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AL2089" s="7"/>
      <c r="AQ2089" s="7"/>
      <c r="AR2089" s="7"/>
      <c r="AS2089" s="7"/>
      <c r="AT2089" s="7"/>
      <c r="AU2089" s="7"/>
      <c r="AV2089" s="7"/>
      <c r="AX2089" s="7"/>
      <c r="AY2089" s="7"/>
      <c r="AZ2089" s="7"/>
      <c r="BA2089" s="7"/>
      <c r="BB2089" s="7"/>
      <c r="BC2089" s="7"/>
      <c r="BD2089" s="7"/>
      <c r="BG2089" s="7"/>
      <c r="BH2089" s="7"/>
      <c r="BI2089" s="7"/>
      <c r="BJ2089" s="7"/>
      <c r="BK2089" s="7"/>
      <c r="BL2089" s="7"/>
      <c r="BM2089" s="7"/>
      <c r="BP2089" s="7"/>
      <c r="BQ2089" s="7"/>
      <c r="BR2089" s="7"/>
      <c r="BS2089" s="7"/>
      <c r="BT2089" s="7"/>
      <c r="BU2089" s="7"/>
      <c r="BV2089" s="7"/>
      <c r="BW2089" s="7"/>
    </row>
    <row r="2090" spans="5:75" x14ac:dyDescent="0.2"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AL2090" s="7"/>
      <c r="AQ2090" s="7"/>
      <c r="AR2090" s="7"/>
      <c r="AS2090" s="7"/>
      <c r="AT2090" s="7"/>
      <c r="AU2090" s="7"/>
      <c r="AV2090" s="7"/>
      <c r="AX2090" s="7"/>
      <c r="AY2090" s="7"/>
      <c r="AZ2090" s="7"/>
      <c r="BA2090" s="7"/>
      <c r="BB2090" s="7"/>
      <c r="BC2090" s="7"/>
      <c r="BD2090" s="7"/>
      <c r="BG2090" s="7"/>
      <c r="BH2090" s="7"/>
      <c r="BI2090" s="7"/>
      <c r="BJ2090" s="7"/>
      <c r="BK2090" s="7"/>
      <c r="BL2090" s="7"/>
      <c r="BM2090" s="7"/>
      <c r="BP2090" s="7"/>
      <c r="BQ2090" s="7"/>
      <c r="BR2090" s="7"/>
      <c r="BS2090" s="7"/>
      <c r="BT2090" s="7"/>
      <c r="BU2090" s="7"/>
      <c r="BV2090" s="7"/>
      <c r="BW2090" s="7"/>
    </row>
    <row r="2091" spans="5:75" x14ac:dyDescent="0.2"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AL2091" s="7"/>
      <c r="AQ2091" s="7"/>
      <c r="AR2091" s="7"/>
      <c r="AS2091" s="7"/>
      <c r="AT2091" s="7"/>
      <c r="AU2091" s="7"/>
      <c r="AV2091" s="7"/>
      <c r="AX2091" s="7"/>
      <c r="AY2091" s="7"/>
      <c r="AZ2091" s="7"/>
      <c r="BA2091" s="7"/>
      <c r="BB2091" s="7"/>
      <c r="BC2091" s="7"/>
      <c r="BD2091" s="7"/>
      <c r="BG2091" s="7"/>
      <c r="BH2091" s="7"/>
      <c r="BI2091" s="7"/>
      <c r="BJ2091" s="7"/>
      <c r="BK2091" s="7"/>
      <c r="BL2091" s="7"/>
      <c r="BM2091" s="7"/>
      <c r="BP2091" s="7"/>
      <c r="BQ2091" s="7"/>
      <c r="BR2091" s="7"/>
      <c r="BS2091" s="7"/>
      <c r="BT2091" s="7"/>
      <c r="BU2091" s="7"/>
      <c r="BV2091" s="7"/>
      <c r="BW2091" s="7"/>
    </row>
    <row r="2092" spans="5:75" x14ac:dyDescent="0.2"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AL2092" s="7"/>
      <c r="AQ2092" s="7"/>
      <c r="AR2092" s="7"/>
      <c r="AS2092" s="7"/>
      <c r="AT2092" s="7"/>
      <c r="AU2092" s="7"/>
      <c r="AV2092" s="7"/>
      <c r="AX2092" s="7"/>
      <c r="AY2092" s="7"/>
      <c r="AZ2092" s="7"/>
      <c r="BA2092" s="7"/>
      <c r="BB2092" s="7"/>
      <c r="BC2092" s="7"/>
      <c r="BD2092" s="7"/>
      <c r="BG2092" s="7"/>
      <c r="BH2092" s="7"/>
      <c r="BI2092" s="7"/>
      <c r="BJ2092" s="7"/>
      <c r="BK2092" s="7"/>
      <c r="BL2092" s="7"/>
      <c r="BM2092" s="7"/>
      <c r="BP2092" s="7"/>
      <c r="BQ2092" s="7"/>
      <c r="BR2092" s="7"/>
      <c r="BS2092" s="7"/>
      <c r="BT2092" s="7"/>
      <c r="BU2092" s="7"/>
      <c r="BV2092" s="7"/>
      <c r="BW2092" s="7"/>
    </row>
    <row r="2093" spans="5:75" x14ac:dyDescent="0.2"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AL2093" s="7"/>
      <c r="AQ2093" s="7"/>
      <c r="AR2093" s="7"/>
      <c r="AS2093" s="7"/>
      <c r="AT2093" s="7"/>
      <c r="AU2093" s="7"/>
      <c r="AV2093" s="7"/>
      <c r="AX2093" s="7"/>
      <c r="AY2093" s="7"/>
      <c r="AZ2093" s="7"/>
      <c r="BA2093" s="7"/>
      <c r="BB2093" s="7"/>
      <c r="BC2093" s="7"/>
      <c r="BD2093" s="7"/>
      <c r="BG2093" s="7"/>
      <c r="BH2093" s="7"/>
      <c r="BI2093" s="7"/>
      <c r="BJ2093" s="7"/>
      <c r="BK2093" s="7"/>
      <c r="BL2093" s="7"/>
      <c r="BM2093" s="7"/>
      <c r="BP2093" s="7"/>
      <c r="BQ2093" s="7"/>
      <c r="BR2093" s="7"/>
      <c r="BS2093" s="7"/>
      <c r="BT2093" s="7"/>
      <c r="BU2093" s="7"/>
      <c r="BV2093" s="7"/>
      <c r="BW2093" s="7"/>
    </row>
    <row r="2094" spans="5:75" x14ac:dyDescent="0.2"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AL2094" s="7"/>
      <c r="AQ2094" s="7"/>
      <c r="AR2094" s="7"/>
      <c r="AS2094" s="7"/>
      <c r="AT2094" s="7"/>
      <c r="AU2094" s="7"/>
      <c r="AV2094" s="7"/>
      <c r="AX2094" s="7"/>
      <c r="AY2094" s="7"/>
      <c r="AZ2094" s="7"/>
      <c r="BA2094" s="7"/>
      <c r="BB2094" s="7"/>
      <c r="BC2094" s="7"/>
      <c r="BD2094" s="7"/>
      <c r="BG2094" s="7"/>
      <c r="BH2094" s="7"/>
      <c r="BI2094" s="7"/>
      <c r="BJ2094" s="7"/>
      <c r="BK2094" s="7"/>
      <c r="BL2094" s="7"/>
      <c r="BM2094" s="7"/>
      <c r="BP2094" s="7"/>
      <c r="BQ2094" s="7"/>
      <c r="BR2094" s="7"/>
      <c r="BS2094" s="7"/>
      <c r="BT2094" s="7"/>
      <c r="BU2094" s="7"/>
      <c r="BV2094" s="7"/>
      <c r="BW2094" s="7"/>
    </row>
    <row r="2095" spans="5:75" x14ac:dyDescent="0.2"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AL2095" s="7"/>
      <c r="AQ2095" s="7"/>
      <c r="AR2095" s="7"/>
      <c r="AS2095" s="7"/>
      <c r="AT2095" s="7"/>
      <c r="AU2095" s="7"/>
      <c r="AV2095" s="7"/>
      <c r="AX2095" s="7"/>
      <c r="AY2095" s="7"/>
      <c r="AZ2095" s="7"/>
      <c r="BA2095" s="7"/>
      <c r="BB2095" s="7"/>
      <c r="BC2095" s="7"/>
      <c r="BD2095" s="7"/>
      <c r="BG2095" s="7"/>
      <c r="BH2095" s="7"/>
      <c r="BI2095" s="7"/>
      <c r="BJ2095" s="7"/>
      <c r="BK2095" s="7"/>
      <c r="BL2095" s="7"/>
      <c r="BM2095" s="7"/>
      <c r="BP2095" s="7"/>
      <c r="BQ2095" s="7"/>
      <c r="BR2095" s="7"/>
      <c r="BS2095" s="7"/>
      <c r="BT2095" s="7"/>
      <c r="BU2095" s="7"/>
      <c r="BV2095" s="7"/>
      <c r="BW2095" s="7"/>
    </row>
    <row r="2096" spans="5:75" x14ac:dyDescent="0.2"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AL2096" s="7"/>
      <c r="AQ2096" s="7"/>
      <c r="AR2096" s="7"/>
      <c r="AS2096" s="7"/>
      <c r="AT2096" s="7"/>
      <c r="AU2096" s="7"/>
      <c r="AV2096" s="7"/>
      <c r="AX2096" s="7"/>
      <c r="AY2096" s="7"/>
      <c r="AZ2096" s="7"/>
      <c r="BA2096" s="7"/>
      <c r="BB2096" s="7"/>
      <c r="BC2096" s="7"/>
      <c r="BD2096" s="7"/>
      <c r="BG2096" s="7"/>
      <c r="BH2096" s="7"/>
      <c r="BI2096" s="7"/>
      <c r="BJ2096" s="7"/>
      <c r="BK2096" s="7"/>
      <c r="BL2096" s="7"/>
      <c r="BM2096" s="7"/>
      <c r="BP2096" s="7"/>
      <c r="BQ2096" s="7"/>
      <c r="BR2096" s="7"/>
      <c r="BS2096" s="7"/>
      <c r="BT2096" s="7"/>
      <c r="BU2096" s="7"/>
      <c r="BV2096" s="7"/>
      <c r="BW2096" s="7"/>
    </row>
    <row r="2097" spans="5:75" x14ac:dyDescent="0.2"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AL2097" s="7"/>
      <c r="AQ2097" s="7"/>
      <c r="AR2097" s="7"/>
      <c r="AS2097" s="7"/>
      <c r="AT2097" s="7"/>
      <c r="AU2097" s="7"/>
      <c r="AV2097" s="7"/>
      <c r="AX2097" s="7"/>
      <c r="AY2097" s="7"/>
      <c r="AZ2097" s="7"/>
      <c r="BA2097" s="7"/>
      <c r="BB2097" s="7"/>
      <c r="BC2097" s="7"/>
      <c r="BD2097" s="7"/>
      <c r="BG2097" s="7"/>
      <c r="BH2097" s="7"/>
      <c r="BI2097" s="7"/>
      <c r="BJ2097" s="7"/>
      <c r="BK2097" s="7"/>
      <c r="BL2097" s="7"/>
      <c r="BM2097" s="7"/>
      <c r="BP2097" s="7"/>
      <c r="BQ2097" s="7"/>
      <c r="BR2097" s="7"/>
      <c r="BS2097" s="7"/>
      <c r="BT2097" s="7"/>
      <c r="BU2097" s="7"/>
      <c r="BV2097" s="7"/>
      <c r="BW2097" s="7"/>
    </row>
    <row r="2098" spans="5:75" x14ac:dyDescent="0.2"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AL2098" s="7"/>
      <c r="AQ2098" s="7"/>
      <c r="AR2098" s="7"/>
      <c r="AS2098" s="7"/>
      <c r="AT2098" s="7"/>
      <c r="AU2098" s="7"/>
      <c r="AV2098" s="7"/>
      <c r="AX2098" s="7"/>
      <c r="AY2098" s="7"/>
      <c r="AZ2098" s="7"/>
      <c r="BA2098" s="7"/>
      <c r="BB2098" s="7"/>
      <c r="BC2098" s="7"/>
      <c r="BD2098" s="7"/>
      <c r="BG2098" s="7"/>
      <c r="BH2098" s="7"/>
      <c r="BI2098" s="7"/>
      <c r="BJ2098" s="7"/>
      <c r="BK2098" s="7"/>
      <c r="BL2098" s="7"/>
      <c r="BM2098" s="7"/>
      <c r="BP2098" s="7"/>
      <c r="BQ2098" s="7"/>
      <c r="BR2098" s="7"/>
      <c r="BS2098" s="7"/>
      <c r="BT2098" s="7"/>
      <c r="BU2098" s="7"/>
      <c r="BV2098" s="7"/>
      <c r="BW2098" s="7"/>
    </row>
    <row r="2099" spans="5:75" x14ac:dyDescent="0.2"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AL2099" s="7"/>
      <c r="AQ2099" s="7"/>
      <c r="AR2099" s="7"/>
      <c r="AS2099" s="7"/>
      <c r="AT2099" s="7"/>
      <c r="AU2099" s="7"/>
      <c r="AV2099" s="7"/>
      <c r="AX2099" s="7"/>
      <c r="AY2099" s="7"/>
      <c r="AZ2099" s="7"/>
      <c r="BA2099" s="7"/>
      <c r="BB2099" s="7"/>
      <c r="BC2099" s="7"/>
      <c r="BD2099" s="7"/>
      <c r="BG2099" s="7"/>
      <c r="BH2099" s="7"/>
      <c r="BI2099" s="7"/>
      <c r="BJ2099" s="7"/>
      <c r="BK2099" s="7"/>
      <c r="BL2099" s="7"/>
      <c r="BM2099" s="7"/>
      <c r="BP2099" s="7"/>
      <c r="BQ2099" s="7"/>
      <c r="BR2099" s="7"/>
      <c r="BS2099" s="7"/>
      <c r="BT2099" s="7"/>
      <c r="BU2099" s="7"/>
      <c r="BV2099" s="7"/>
      <c r="BW2099" s="7"/>
    </row>
    <row r="2100" spans="5:75" x14ac:dyDescent="0.2"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AL2100" s="7"/>
      <c r="AQ2100" s="7"/>
      <c r="AR2100" s="7"/>
      <c r="AS2100" s="7"/>
      <c r="AT2100" s="7"/>
      <c r="AU2100" s="7"/>
      <c r="AV2100" s="7"/>
      <c r="AX2100" s="7"/>
      <c r="AY2100" s="7"/>
      <c r="AZ2100" s="7"/>
      <c r="BA2100" s="7"/>
      <c r="BB2100" s="7"/>
      <c r="BC2100" s="7"/>
      <c r="BD2100" s="7"/>
      <c r="BG2100" s="7"/>
      <c r="BH2100" s="7"/>
      <c r="BI2100" s="7"/>
      <c r="BJ2100" s="7"/>
      <c r="BK2100" s="7"/>
      <c r="BL2100" s="7"/>
      <c r="BM2100" s="7"/>
      <c r="BP2100" s="7"/>
      <c r="BQ2100" s="7"/>
      <c r="BR2100" s="7"/>
      <c r="BS2100" s="7"/>
      <c r="BT2100" s="7"/>
      <c r="BU2100" s="7"/>
      <c r="BV2100" s="7"/>
      <c r="BW2100" s="7"/>
    </row>
    <row r="2101" spans="5:75" x14ac:dyDescent="0.2"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AL2101" s="7"/>
      <c r="AQ2101" s="7"/>
      <c r="AR2101" s="7"/>
      <c r="AS2101" s="7"/>
      <c r="AT2101" s="7"/>
      <c r="AU2101" s="7"/>
      <c r="AV2101" s="7"/>
      <c r="AX2101" s="7"/>
      <c r="AY2101" s="7"/>
      <c r="AZ2101" s="7"/>
      <c r="BA2101" s="7"/>
      <c r="BB2101" s="7"/>
      <c r="BC2101" s="7"/>
      <c r="BD2101" s="7"/>
      <c r="BG2101" s="7"/>
      <c r="BH2101" s="7"/>
      <c r="BI2101" s="7"/>
      <c r="BJ2101" s="7"/>
      <c r="BK2101" s="7"/>
      <c r="BL2101" s="7"/>
      <c r="BM2101" s="7"/>
      <c r="BP2101" s="7"/>
      <c r="BQ2101" s="7"/>
      <c r="BR2101" s="7"/>
      <c r="BS2101" s="7"/>
      <c r="BT2101" s="7"/>
      <c r="BU2101" s="7"/>
      <c r="BV2101" s="7"/>
      <c r="BW2101" s="7"/>
    </row>
    <row r="2102" spans="5:75" x14ac:dyDescent="0.2"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AL2102" s="7"/>
      <c r="AQ2102" s="7"/>
      <c r="AR2102" s="7"/>
      <c r="AS2102" s="7"/>
      <c r="AT2102" s="7"/>
      <c r="AU2102" s="7"/>
      <c r="AV2102" s="7"/>
      <c r="AX2102" s="7"/>
      <c r="AY2102" s="7"/>
      <c r="AZ2102" s="7"/>
      <c r="BA2102" s="7"/>
      <c r="BB2102" s="7"/>
      <c r="BC2102" s="7"/>
      <c r="BD2102" s="7"/>
      <c r="BG2102" s="7"/>
      <c r="BH2102" s="7"/>
      <c r="BI2102" s="7"/>
      <c r="BJ2102" s="7"/>
      <c r="BK2102" s="7"/>
      <c r="BL2102" s="7"/>
      <c r="BM2102" s="7"/>
      <c r="BP2102" s="7"/>
      <c r="BQ2102" s="7"/>
      <c r="BR2102" s="7"/>
      <c r="BS2102" s="7"/>
      <c r="BT2102" s="7"/>
      <c r="BU2102" s="7"/>
      <c r="BV2102" s="7"/>
      <c r="BW2102" s="7"/>
    </row>
    <row r="2103" spans="5:75" x14ac:dyDescent="0.2"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AL2103" s="7"/>
      <c r="AQ2103" s="7"/>
      <c r="AR2103" s="7"/>
      <c r="AS2103" s="7"/>
      <c r="AT2103" s="7"/>
      <c r="AU2103" s="7"/>
      <c r="AV2103" s="7"/>
      <c r="AX2103" s="7"/>
      <c r="AY2103" s="7"/>
      <c r="AZ2103" s="7"/>
      <c r="BA2103" s="7"/>
      <c r="BB2103" s="7"/>
      <c r="BC2103" s="7"/>
      <c r="BD2103" s="7"/>
      <c r="BG2103" s="7"/>
      <c r="BH2103" s="7"/>
      <c r="BI2103" s="7"/>
      <c r="BJ2103" s="7"/>
      <c r="BK2103" s="7"/>
      <c r="BL2103" s="7"/>
      <c r="BM2103" s="7"/>
      <c r="BP2103" s="7"/>
      <c r="BQ2103" s="7"/>
      <c r="BR2103" s="7"/>
      <c r="BS2103" s="7"/>
      <c r="BT2103" s="7"/>
      <c r="BU2103" s="7"/>
      <c r="BV2103" s="7"/>
      <c r="BW2103" s="7"/>
    </row>
    <row r="2104" spans="5:75" x14ac:dyDescent="0.2"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AL2104" s="7"/>
      <c r="AQ2104" s="7"/>
      <c r="AR2104" s="7"/>
      <c r="AS2104" s="7"/>
      <c r="AT2104" s="7"/>
      <c r="AU2104" s="7"/>
      <c r="AV2104" s="7"/>
      <c r="AX2104" s="7"/>
      <c r="AY2104" s="7"/>
      <c r="AZ2104" s="7"/>
      <c r="BA2104" s="7"/>
      <c r="BB2104" s="7"/>
      <c r="BC2104" s="7"/>
      <c r="BD2104" s="7"/>
      <c r="BG2104" s="7"/>
      <c r="BH2104" s="7"/>
      <c r="BI2104" s="7"/>
      <c r="BJ2104" s="7"/>
      <c r="BK2104" s="7"/>
      <c r="BL2104" s="7"/>
      <c r="BM2104" s="7"/>
      <c r="BP2104" s="7"/>
      <c r="BQ2104" s="7"/>
      <c r="BR2104" s="7"/>
      <c r="BS2104" s="7"/>
      <c r="BT2104" s="7"/>
      <c r="BU2104" s="7"/>
      <c r="BV2104" s="7"/>
      <c r="BW2104" s="7"/>
    </row>
    <row r="2105" spans="5:75" x14ac:dyDescent="0.2"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AL2105" s="7"/>
      <c r="AQ2105" s="7"/>
      <c r="AR2105" s="7"/>
      <c r="AS2105" s="7"/>
      <c r="AT2105" s="7"/>
      <c r="AU2105" s="7"/>
      <c r="AV2105" s="7"/>
      <c r="AX2105" s="7"/>
      <c r="AY2105" s="7"/>
      <c r="AZ2105" s="7"/>
      <c r="BA2105" s="7"/>
      <c r="BB2105" s="7"/>
      <c r="BC2105" s="7"/>
      <c r="BD2105" s="7"/>
      <c r="BG2105" s="7"/>
      <c r="BH2105" s="7"/>
      <c r="BI2105" s="7"/>
      <c r="BJ2105" s="7"/>
      <c r="BK2105" s="7"/>
      <c r="BL2105" s="7"/>
      <c r="BM2105" s="7"/>
      <c r="BP2105" s="7"/>
      <c r="BQ2105" s="7"/>
      <c r="BR2105" s="7"/>
      <c r="BS2105" s="7"/>
      <c r="BT2105" s="7"/>
      <c r="BU2105" s="7"/>
      <c r="BV2105" s="7"/>
      <c r="BW2105" s="7"/>
    </row>
    <row r="2106" spans="5:75" x14ac:dyDescent="0.2"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AL2106" s="7"/>
      <c r="AQ2106" s="7"/>
      <c r="AR2106" s="7"/>
      <c r="AS2106" s="7"/>
      <c r="AT2106" s="7"/>
      <c r="AU2106" s="7"/>
      <c r="AV2106" s="7"/>
      <c r="AX2106" s="7"/>
      <c r="AY2106" s="7"/>
      <c r="AZ2106" s="7"/>
      <c r="BA2106" s="7"/>
      <c r="BB2106" s="7"/>
      <c r="BC2106" s="7"/>
      <c r="BD2106" s="7"/>
      <c r="BG2106" s="7"/>
      <c r="BH2106" s="7"/>
      <c r="BI2106" s="7"/>
      <c r="BJ2106" s="7"/>
      <c r="BK2106" s="7"/>
      <c r="BL2106" s="7"/>
      <c r="BM2106" s="7"/>
      <c r="BP2106" s="7"/>
      <c r="BQ2106" s="7"/>
      <c r="BR2106" s="7"/>
      <c r="BS2106" s="7"/>
      <c r="BT2106" s="7"/>
      <c r="BU2106" s="7"/>
      <c r="BV2106" s="7"/>
      <c r="BW2106" s="7"/>
    </row>
    <row r="2107" spans="5:75" x14ac:dyDescent="0.2"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AL2107" s="7"/>
      <c r="AQ2107" s="7"/>
      <c r="AR2107" s="7"/>
      <c r="AS2107" s="7"/>
      <c r="AT2107" s="7"/>
      <c r="AU2107" s="7"/>
      <c r="AV2107" s="7"/>
      <c r="AX2107" s="7"/>
      <c r="AY2107" s="7"/>
      <c r="AZ2107" s="7"/>
      <c r="BA2107" s="7"/>
      <c r="BB2107" s="7"/>
      <c r="BC2107" s="7"/>
      <c r="BD2107" s="7"/>
      <c r="BG2107" s="7"/>
      <c r="BH2107" s="7"/>
      <c r="BI2107" s="7"/>
      <c r="BJ2107" s="7"/>
      <c r="BK2107" s="7"/>
      <c r="BL2107" s="7"/>
      <c r="BM2107" s="7"/>
      <c r="BP2107" s="7"/>
      <c r="BQ2107" s="7"/>
      <c r="BR2107" s="7"/>
      <c r="BS2107" s="7"/>
      <c r="BT2107" s="7"/>
      <c r="BU2107" s="7"/>
      <c r="BV2107" s="7"/>
      <c r="BW2107" s="7"/>
    </row>
    <row r="2108" spans="5:75" x14ac:dyDescent="0.2"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AL2108" s="7"/>
      <c r="AQ2108" s="7"/>
      <c r="AR2108" s="7"/>
      <c r="AS2108" s="7"/>
      <c r="AT2108" s="7"/>
      <c r="AU2108" s="7"/>
      <c r="AV2108" s="7"/>
      <c r="AX2108" s="7"/>
      <c r="AY2108" s="7"/>
      <c r="AZ2108" s="7"/>
      <c r="BA2108" s="7"/>
      <c r="BB2108" s="7"/>
      <c r="BC2108" s="7"/>
      <c r="BD2108" s="7"/>
      <c r="BG2108" s="7"/>
      <c r="BH2108" s="7"/>
      <c r="BI2108" s="7"/>
      <c r="BJ2108" s="7"/>
      <c r="BK2108" s="7"/>
      <c r="BL2108" s="7"/>
      <c r="BM2108" s="7"/>
      <c r="BP2108" s="7"/>
      <c r="BQ2108" s="7"/>
      <c r="BR2108" s="7"/>
      <c r="BS2108" s="7"/>
      <c r="BT2108" s="7"/>
      <c r="BU2108" s="7"/>
      <c r="BV2108" s="7"/>
      <c r="BW2108" s="7"/>
    </row>
    <row r="2109" spans="5:75" x14ac:dyDescent="0.2"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AL2109" s="7"/>
      <c r="AQ2109" s="7"/>
      <c r="AR2109" s="7"/>
      <c r="AS2109" s="7"/>
      <c r="AT2109" s="7"/>
      <c r="AU2109" s="7"/>
      <c r="AV2109" s="7"/>
      <c r="AX2109" s="7"/>
      <c r="AY2109" s="7"/>
      <c r="AZ2109" s="7"/>
      <c r="BA2109" s="7"/>
      <c r="BB2109" s="7"/>
      <c r="BC2109" s="7"/>
      <c r="BD2109" s="7"/>
      <c r="BG2109" s="7"/>
      <c r="BH2109" s="7"/>
      <c r="BI2109" s="7"/>
      <c r="BJ2109" s="7"/>
      <c r="BK2109" s="7"/>
      <c r="BL2109" s="7"/>
      <c r="BM2109" s="7"/>
      <c r="BP2109" s="7"/>
      <c r="BQ2109" s="7"/>
      <c r="BR2109" s="7"/>
      <c r="BS2109" s="7"/>
      <c r="BT2109" s="7"/>
      <c r="BU2109" s="7"/>
      <c r="BV2109" s="7"/>
      <c r="BW2109" s="7"/>
    </row>
    <row r="2110" spans="5:75" x14ac:dyDescent="0.2"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AL2110" s="7"/>
      <c r="AQ2110" s="7"/>
      <c r="AR2110" s="7"/>
      <c r="AS2110" s="7"/>
      <c r="AT2110" s="7"/>
      <c r="AU2110" s="7"/>
      <c r="AV2110" s="7"/>
      <c r="AX2110" s="7"/>
      <c r="AY2110" s="7"/>
      <c r="AZ2110" s="7"/>
      <c r="BA2110" s="7"/>
      <c r="BB2110" s="7"/>
      <c r="BC2110" s="7"/>
      <c r="BD2110" s="7"/>
      <c r="BG2110" s="7"/>
      <c r="BH2110" s="7"/>
      <c r="BI2110" s="7"/>
      <c r="BJ2110" s="7"/>
      <c r="BK2110" s="7"/>
      <c r="BL2110" s="7"/>
      <c r="BM2110" s="7"/>
      <c r="BP2110" s="7"/>
      <c r="BQ2110" s="7"/>
      <c r="BR2110" s="7"/>
      <c r="BS2110" s="7"/>
      <c r="BT2110" s="7"/>
      <c r="BU2110" s="7"/>
      <c r="BV2110" s="7"/>
      <c r="BW2110" s="7"/>
    </row>
    <row r="2111" spans="5:75" x14ac:dyDescent="0.2"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AL2111" s="7"/>
      <c r="AQ2111" s="7"/>
      <c r="AR2111" s="7"/>
      <c r="AS2111" s="7"/>
      <c r="AT2111" s="7"/>
      <c r="AU2111" s="7"/>
      <c r="AV2111" s="7"/>
      <c r="AX2111" s="7"/>
      <c r="AY2111" s="7"/>
      <c r="AZ2111" s="7"/>
      <c r="BA2111" s="7"/>
      <c r="BB2111" s="7"/>
      <c r="BC2111" s="7"/>
      <c r="BD2111" s="7"/>
      <c r="BG2111" s="7"/>
      <c r="BH2111" s="7"/>
      <c r="BI2111" s="7"/>
      <c r="BJ2111" s="7"/>
      <c r="BK2111" s="7"/>
      <c r="BL2111" s="7"/>
      <c r="BM2111" s="7"/>
      <c r="BP2111" s="7"/>
      <c r="BQ2111" s="7"/>
      <c r="BR2111" s="7"/>
      <c r="BS2111" s="7"/>
      <c r="BT2111" s="7"/>
      <c r="BU2111" s="7"/>
      <c r="BV2111" s="7"/>
      <c r="BW2111" s="7"/>
    </row>
    <row r="2112" spans="5:75" x14ac:dyDescent="0.2"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AL2112" s="7"/>
      <c r="AQ2112" s="7"/>
      <c r="AR2112" s="7"/>
      <c r="AS2112" s="7"/>
      <c r="AT2112" s="7"/>
      <c r="AU2112" s="7"/>
      <c r="AV2112" s="7"/>
      <c r="AX2112" s="7"/>
      <c r="AY2112" s="7"/>
      <c r="AZ2112" s="7"/>
      <c r="BA2112" s="7"/>
      <c r="BB2112" s="7"/>
      <c r="BC2112" s="7"/>
      <c r="BD2112" s="7"/>
      <c r="BG2112" s="7"/>
      <c r="BH2112" s="7"/>
      <c r="BI2112" s="7"/>
      <c r="BJ2112" s="7"/>
      <c r="BK2112" s="7"/>
      <c r="BL2112" s="7"/>
      <c r="BM2112" s="7"/>
      <c r="BP2112" s="7"/>
      <c r="BQ2112" s="7"/>
      <c r="BR2112" s="7"/>
      <c r="BS2112" s="7"/>
      <c r="BT2112" s="7"/>
      <c r="BU2112" s="7"/>
      <c r="BV2112" s="7"/>
      <c r="BW2112" s="7"/>
    </row>
    <row r="2113" spans="5:75" x14ac:dyDescent="0.2"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AL2113" s="7"/>
      <c r="AQ2113" s="7"/>
      <c r="AR2113" s="7"/>
      <c r="AS2113" s="7"/>
      <c r="AT2113" s="7"/>
      <c r="AU2113" s="7"/>
      <c r="AV2113" s="7"/>
      <c r="AX2113" s="7"/>
      <c r="AY2113" s="7"/>
      <c r="AZ2113" s="7"/>
      <c r="BA2113" s="7"/>
      <c r="BB2113" s="7"/>
      <c r="BC2113" s="7"/>
      <c r="BD2113" s="7"/>
      <c r="BG2113" s="7"/>
      <c r="BH2113" s="7"/>
      <c r="BI2113" s="7"/>
      <c r="BJ2113" s="7"/>
      <c r="BK2113" s="7"/>
      <c r="BL2113" s="7"/>
      <c r="BM2113" s="7"/>
      <c r="BP2113" s="7"/>
      <c r="BQ2113" s="7"/>
      <c r="BR2113" s="7"/>
      <c r="BS2113" s="7"/>
      <c r="BT2113" s="7"/>
      <c r="BU2113" s="7"/>
      <c r="BV2113" s="7"/>
      <c r="BW2113" s="7"/>
    </row>
    <row r="2114" spans="5:75" x14ac:dyDescent="0.2"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AL2114" s="7"/>
      <c r="AQ2114" s="7"/>
      <c r="AR2114" s="7"/>
      <c r="AS2114" s="7"/>
      <c r="AT2114" s="7"/>
      <c r="AU2114" s="7"/>
      <c r="AV2114" s="7"/>
      <c r="AX2114" s="7"/>
      <c r="AY2114" s="7"/>
      <c r="AZ2114" s="7"/>
      <c r="BA2114" s="7"/>
      <c r="BB2114" s="7"/>
      <c r="BC2114" s="7"/>
      <c r="BD2114" s="7"/>
      <c r="BG2114" s="7"/>
      <c r="BH2114" s="7"/>
      <c r="BI2114" s="7"/>
      <c r="BJ2114" s="7"/>
      <c r="BK2114" s="7"/>
      <c r="BL2114" s="7"/>
      <c r="BM2114" s="7"/>
      <c r="BP2114" s="7"/>
      <c r="BQ2114" s="7"/>
      <c r="BR2114" s="7"/>
      <c r="BS2114" s="7"/>
      <c r="BT2114" s="7"/>
      <c r="BU2114" s="7"/>
      <c r="BV2114" s="7"/>
      <c r="BW2114" s="7"/>
    </row>
    <row r="2115" spans="5:75" x14ac:dyDescent="0.2"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AL2115" s="7"/>
      <c r="AQ2115" s="7"/>
      <c r="AR2115" s="7"/>
      <c r="AS2115" s="7"/>
      <c r="AT2115" s="7"/>
      <c r="AU2115" s="7"/>
      <c r="AV2115" s="7"/>
      <c r="AX2115" s="7"/>
      <c r="AY2115" s="7"/>
      <c r="AZ2115" s="7"/>
      <c r="BA2115" s="7"/>
      <c r="BB2115" s="7"/>
      <c r="BC2115" s="7"/>
      <c r="BD2115" s="7"/>
      <c r="BG2115" s="7"/>
      <c r="BH2115" s="7"/>
      <c r="BI2115" s="7"/>
      <c r="BJ2115" s="7"/>
      <c r="BK2115" s="7"/>
      <c r="BL2115" s="7"/>
      <c r="BM2115" s="7"/>
      <c r="BP2115" s="7"/>
      <c r="BQ2115" s="7"/>
      <c r="BR2115" s="7"/>
      <c r="BS2115" s="7"/>
      <c r="BT2115" s="7"/>
      <c r="BU2115" s="7"/>
      <c r="BV2115" s="7"/>
      <c r="BW2115" s="7"/>
    </row>
    <row r="2116" spans="5:75" x14ac:dyDescent="0.2"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AL2116" s="7"/>
      <c r="AQ2116" s="7"/>
      <c r="AR2116" s="7"/>
      <c r="AS2116" s="7"/>
      <c r="AT2116" s="7"/>
      <c r="AU2116" s="7"/>
      <c r="AV2116" s="7"/>
      <c r="AX2116" s="7"/>
      <c r="AY2116" s="7"/>
      <c r="AZ2116" s="7"/>
      <c r="BA2116" s="7"/>
      <c r="BB2116" s="7"/>
      <c r="BC2116" s="7"/>
      <c r="BD2116" s="7"/>
      <c r="BG2116" s="7"/>
      <c r="BH2116" s="7"/>
      <c r="BI2116" s="7"/>
      <c r="BJ2116" s="7"/>
      <c r="BK2116" s="7"/>
      <c r="BL2116" s="7"/>
      <c r="BM2116" s="7"/>
      <c r="BP2116" s="7"/>
      <c r="BQ2116" s="7"/>
      <c r="BR2116" s="7"/>
      <c r="BS2116" s="7"/>
      <c r="BT2116" s="7"/>
      <c r="BU2116" s="7"/>
      <c r="BV2116" s="7"/>
      <c r="BW2116" s="7"/>
    </row>
    <row r="2117" spans="5:75" x14ac:dyDescent="0.2"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AL2117" s="7"/>
      <c r="AQ2117" s="7"/>
      <c r="AR2117" s="7"/>
      <c r="AS2117" s="7"/>
      <c r="AT2117" s="7"/>
      <c r="AU2117" s="7"/>
      <c r="AV2117" s="7"/>
      <c r="AX2117" s="7"/>
      <c r="AY2117" s="7"/>
      <c r="AZ2117" s="7"/>
      <c r="BA2117" s="7"/>
      <c r="BB2117" s="7"/>
      <c r="BC2117" s="7"/>
      <c r="BD2117" s="7"/>
      <c r="BG2117" s="7"/>
      <c r="BH2117" s="7"/>
      <c r="BI2117" s="7"/>
      <c r="BJ2117" s="7"/>
      <c r="BK2117" s="7"/>
      <c r="BL2117" s="7"/>
      <c r="BM2117" s="7"/>
      <c r="BP2117" s="7"/>
      <c r="BQ2117" s="7"/>
      <c r="BR2117" s="7"/>
      <c r="BS2117" s="7"/>
      <c r="BT2117" s="7"/>
      <c r="BU2117" s="7"/>
      <c r="BV2117" s="7"/>
      <c r="BW2117" s="7"/>
    </row>
    <row r="2118" spans="5:75" x14ac:dyDescent="0.2"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AL2118" s="7"/>
      <c r="AQ2118" s="7"/>
      <c r="AR2118" s="7"/>
      <c r="AS2118" s="7"/>
      <c r="AT2118" s="7"/>
      <c r="AU2118" s="7"/>
      <c r="AV2118" s="7"/>
      <c r="AX2118" s="7"/>
      <c r="AY2118" s="7"/>
      <c r="AZ2118" s="7"/>
      <c r="BA2118" s="7"/>
      <c r="BB2118" s="7"/>
      <c r="BC2118" s="7"/>
      <c r="BD2118" s="7"/>
      <c r="BG2118" s="7"/>
      <c r="BH2118" s="7"/>
      <c r="BI2118" s="7"/>
      <c r="BJ2118" s="7"/>
      <c r="BK2118" s="7"/>
      <c r="BL2118" s="7"/>
      <c r="BM2118" s="7"/>
      <c r="BP2118" s="7"/>
      <c r="BQ2118" s="7"/>
      <c r="BR2118" s="7"/>
      <c r="BS2118" s="7"/>
      <c r="BT2118" s="7"/>
      <c r="BU2118" s="7"/>
      <c r="BV2118" s="7"/>
      <c r="BW2118" s="7"/>
    </row>
    <row r="2119" spans="5:75" x14ac:dyDescent="0.2"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AL2119" s="7"/>
      <c r="AQ2119" s="7"/>
      <c r="AR2119" s="7"/>
      <c r="AS2119" s="7"/>
      <c r="AT2119" s="7"/>
      <c r="AU2119" s="7"/>
      <c r="AV2119" s="7"/>
      <c r="AX2119" s="7"/>
      <c r="AY2119" s="7"/>
      <c r="AZ2119" s="7"/>
      <c r="BA2119" s="7"/>
      <c r="BB2119" s="7"/>
      <c r="BC2119" s="7"/>
      <c r="BD2119" s="7"/>
      <c r="BG2119" s="7"/>
      <c r="BH2119" s="7"/>
      <c r="BI2119" s="7"/>
      <c r="BJ2119" s="7"/>
      <c r="BK2119" s="7"/>
      <c r="BL2119" s="7"/>
      <c r="BM2119" s="7"/>
      <c r="BP2119" s="7"/>
      <c r="BQ2119" s="7"/>
      <c r="BR2119" s="7"/>
      <c r="BS2119" s="7"/>
      <c r="BT2119" s="7"/>
      <c r="BU2119" s="7"/>
      <c r="BV2119" s="7"/>
      <c r="BW2119" s="7"/>
    </row>
    <row r="2120" spans="5:75" x14ac:dyDescent="0.2"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AL2120" s="7"/>
      <c r="AQ2120" s="7"/>
      <c r="AR2120" s="7"/>
      <c r="AS2120" s="7"/>
      <c r="AT2120" s="7"/>
      <c r="AU2120" s="7"/>
      <c r="AV2120" s="7"/>
      <c r="AX2120" s="7"/>
      <c r="AY2120" s="7"/>
      <c r="AZ2120" s="7"/>
      <c r="BA2120" s="7"/>
      <c r="BB2120" s="7"/>
      <c r="BC2120" s="7"/>
      <c r="BD2120" s="7"/>
      <c r="BG2120" s="7"/>
      <c r="BH2120" s="7"/>
      <c r="BI2120" s="7"/>
      <c r="BJ2120" s="7"/>
      <c r="BK2120" s="7"/>
      <c r="BL2120" s="7"/>
      <c r="BM2120" s="7"/>
      <c r="BP2120" s="7"/>
      <c r="BQ2120" s="7"/>
      <c r="BR2120" s="7"/>
      <c r="BS2120" s="7"/>
      <c r="BT2120" s="7"/>
      <c r="BU2120" s="7"/>
      <c r="BV2120" s="7"/>
      <c r="BW2120" s="7"/>
    </row>
    <row r="2121" spans="5:75" x14ac:dyDescent="0.2"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AL2121" s="7"/>
      <c r="AQ2121" s="7"/>
      <c r="AR2121" s="7"/>
      <c r="AS2121" s="7"/>
      <c r="AT2121" s="7"/>
      <c r="AU2121" s="7"/>
      <c r="AV2121" s="7"/>
      <c r="AX2121" s="7"/>
      <c r="AY2121" s="7"/>
      <c r="AZ2121" s="7"/>
      <c r="BA2121" s="7"/>
      <c r="BB2121" s="7"/>
      <c r="BC2121" s="7"/>
      <c r="BD2121" s="7"/>
      <c r="BG2121" s="7"/>
      <c r="BH2121" s="7"/>
      <c r="BI2121" s="7"/>
      <c r="BJ2121" s="7"/>
      <c r="BK2121" s="7"/>
      <c r="BL2121" s="7"/>
      <c r="BM2121" s="7"/>
      <c r="BP2121" s="7"/>
      <c r="BQ2121" s="7"/>
      <c r="BR2121" s="7"/>
      <c r="BS2121" s="7"/>
      <c r="BT2121" s="7"/>
      <c r="BU2121" s="7"/>
      <c r="BV2121" s="7"/>
      <c r="BW2121" s="7"/>
    </row>
    <row r="2122" spans="5:75" x14ac:dyDescent="0.2"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AL2122" s="7"/>
      <c r="AQ2122" s="7"/>
      <c r="AR2122" s="7"/>
      <c r="AS2122" s="7"/>
      <c r="AT2122" s="7"/>
      <c r="AU2122" s="7"/>
      <c r="AV2122" s="7"/>
      <c r="AX2122" s="7"/>
      <c r="AY2122" s="7"/>
      <c r="AZ2122" s="7"/>
      <c r="BA2122" s="7"/>
      <c r="BB2122" s="7"/>
      <c r="BC2122" s="7"/>
      <c r="BD2122" s="7"/>
      <c r="BG2122" s="7"/>
      <c r="BH2122" s="7"/>
      <c r="BI2122" s="7"/>
      <c r="BJ2122" s="7"/>
      <c r="BK2122" s="7"/>
      <c r="BL2122" s="7"/>
      <c r="BM2122" s="7"/>
      <c r="BP2122" s="7"/>
      <c r="BQ2122" s="7"/>
      <c r="BR2122" s="7"/>
      <c r="BS2122" s="7"/>
      <c r="BT2122" s="7"/>
      <c r="BU2122" s="7"/>
      <c r="BV2122" s="7"/>
      <c r="BW2122" s="7"/>
    </row>
    <row r="2123" spans="5:75" x14ac:dyDescent="0.2"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AL2123" s="7"/>
      <c r="AQ2123" s="7"/>
      <c r="AR2123" s="7"/>
      <c r="AS2123" s="7"/>
      <c r="AT2123" s="7"/>
      <c r="AU2123" s="7"/>
      <c r="AV2123" s="7"/>
      <c r="AX2123" s="7"/>
      <c r="AY2123" s="7"/>
      <c r="AZ2123" s="7"/>
      <c r="BA2123" s="7"/>
      <c r="BB2123" s="7"/>
      <c r="BC2123" s="7"/>
      <c r="BD2123" s="7"/>
      <c r="BG2123" s="7"/>
      <c r="BH2123" s="7"/>
      <c r="BI2123" s="7"/>
      <c r="BJ2123" s="7"/>
      <c r="BK2123" s="7"/>
      <c r="BL2123" s="7"/>
      <c r="BM2123" s="7"/>
      <c r="BP2123" s="7"/>
      <c r="BQ2123" s="7"/>
      <c r="BR2123" s="7"/>
      <c r="BS2123" s="7"/>
      <c r="BT2123" s="7"/>
      <c r="BU2123" s="7"/>
      <c r="BV2123" s="7"/>
      <c r="BW2123" s="7"/>
    </row>
    <row r="2124" spans="5:75" x14ac:dyDescent="0.2"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AL2124" s="7"/>
      <c r="AQ2124" s="7"/>
      <c r="AR2124" s="7"/>
      <c r="AS2124" s="7"/>
      <c r="AT2124" s="7"/>
      <c r="AU2124" s="7"/>
      <c r="AV2124" s="7"/>
      <c r="AX2124" s="7"/>
      <c r="AY2124" s="7"/>
      <c r="AZ2124" s="7"/>
      <c r="BA2124" s="7"/>
      <c r="BB2124" s="7"/>
      <c r="BC2124" s="7"/>
      <c r="BD2124" s="7"/>
      <c r="BG2124" s="7"/>
      <c r="BH2124" s="7"/>
      <c r="BI2124" s="7"/>
      <c r="BJ2124" s="7"/>
      <c r="BK2124" s="7"/>
      <c r="BL2124" s="7"/>
      <c r="BM2124" s="7"/>
      <c r="BP2124" s="7"/>
      <c r="BQ2124" s="7"/>
      <c r="BR2124" s="7"/>
      <c r="BS2124" s="7"/>
      <c r="BT2124" s="7"/>
      <c r="BU2124" s="7"/>
      <c r="BV2124" s="7"/>
      <c r="BW2124" s="7"/>
    </row>
    <row r="2125" spans="5:75" x14ac:dyDescent="0.2"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AL2125" s="7"/>
      <c r="AQ2125" s="7"/>
      <c r="AR2125" s="7"/>
      <c r="AS2125" s="7"/>
      <c r="AT2125" s="7"/>
      <c r="AU2125" s="7"/>
      <c r="AV2125" s="7"/>
      <c r="AX2125" s="7"/>
      <c r="AY2125" s="7"/>
      <c r="AZ2125" s="7"/>
      <c r="BA2125" s="7"/>
      <c r="BB2125" s="7"/>
      <c r="BC2125" s="7"/>
      <c r="BD2125" s="7"/>
      <c r="BG2125" s="7"/>
      <c r="BH2125" s="7"/>
      <c r="BI2125" s="7"/>
      <c r="BJ2125" s="7"/>
      <c r="BK2125" s="7"/>
      <c r="BL2125" s="7"/>
      <c r="BM2125" s="7"/>
      <c r="BP2125" s="7"/>
      <c r="BQ2125" s="7"/>
      <c r="BR2125" s="7"/>
      <c r="BS2125" s="7"/>
      <c r="BT2125" s="7"/>
      <c r="BU2125" s="7"/>
      <c r="BV2125" s="7"/>
      <c r="BW2125" s="7"/>
    </row>
    <row r="2126" spans="5:75" x14ac:dyDescent="0.2"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AL2126" s="7"/>
      <c r="AQ2126" s="7"/>
      <c r="AR2126" s="7"/>
      <c r="AS2126" s="7"/>
      <c r="AT2126" s="7"/>
      <c r="AU2126" s="7"/>
      <c r="AV2126" s="7"/>
      <c r="AX2126" s="7"/>
      <c r="AY2126" s="7"/>
      <c r="AZ2126" s="7"/>
      <c r="BA2126" s="7"/>
      <c r="BB2126" s="7"/>
      <c r="BC2126" s="7"/>
      <c r="BD2126" s="7"/>
      <c r="BG2126" s="7"/>
      <c r="BH2126" s="7"/>
      <c r="BI2126" s="7"/>
      <c r="BJ2126" s="7"/>
      <c r="BK2126" s="7"/>
      <c r="BL2126" s="7"/>
      <c r="BM2126" s="7"/>
      <c r="BP2126" s="7"/>
      <c r="BQ2126" s="7"/>
      <c r="BR2126" s="7"/>
      <c r="BS2126" s="7"/>
      <c r="BT2126" s="7"/>
      <c r="BU2126" s="7"/>
      <c r="BV2126" s="7"/>
      <c r="BW2126" s="7"/>
    </row>
    <row r="2127" spans="5:75" x14ac:dyDescent="0.2"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AL2127" s="7"/>
      <c r="AQ2127" s="7"/>
      <c r="AR2127" s="7"/>
      <c r="AS2127" s="7"/>
      <c r="AT2127" s="7"/>
      <c r="AU2127" s="7"/>
      <c r="AV2127" s="7"/>
      <c r="AX2127" s="7"/>
      <c r="AY2127" s="7"/>
      <c r="AZ2127" s="7"/>
      <c r="BA2127" s="7"/>
      <c r="BB2127" s="7"/>
      <c r="BC2127" s="7"/>
      <c r="BD2127" s="7"/>
      <c r="BG2127" s="7"/>
      <c r="BH2127" s="7"/>
      <c r="BI2127" s="7"/>
      <c r="BJ2127" s="7"/>
      <c r="BK2127" s="7"/>
      <c r="BL2127" s="7"/>
      <c r="BM2127" s="7"/>
      <c r="BP2127" s="7"/>
      <c r="BQ2127" s="7"/>
      <c r="BR2127" s="7"/>
      <c r="BS2127" s="7"/>
      <c r="BT2127" s="7"/>
      <c r="BU2127" s="7"/>
      <c r="BV2127" s="7"/>
      <c r="BW2127" s="7"/>
    </row>
    <row r="2128" spans="5:75" x14ac:dyDescent="0.2"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AL2128" s="7"/>
      <c r="AQ2128" s="7"/>
      <c r="AR2128" s="7"/>
      <c r="AS2128" s="7"/>
      <c r="AT2128" s="7"/>
      <c r="AU2128" s="7"/>
      <c r="AV2128" s="7"/>
      <c r="AX2128" s="7"/>
      <c r="AY2128" s="7"/>
      <c r="AZ2128" s="7"/>
      <c r="BA2128" s="7"/>
      <c r="BB2128" s="7"/>
      <c r="BC2128" s="7"/>
      <c r="BD2128" s="7"/>
      <c r="BG2128" s="7"/>
      <c r="BH2128" s="7"/>
      <c r="BI2128" s="7"/>
      <c r="BJ2128" s="7"/>
      <c r="BK2128" s="7"/>
      <c r="BL2128" s="7"/>
      <c r="BM2128" s="7"/>
      <c r="BP2128" s="7"/>
      <c r="BQ2128" s="7"/>
      <c r="BR2128" s="7"/>
      <c r="BS2128" s="7"/>
      <c r="BT2128" s="7"/>
      <c r="BU2128" s="7"/>
      <c r="BV2128" s="7"/>
      <c r="BW2128" s="7"/>
    </row>
    <row r="2129" spans="5:75" x14ac:dyDescent="0.2"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AL2129" s="7"/>
      <c r="AQ2129" s="7"/>
      <c r="AR2129" s="7"/>
      <c r="AS2129" s="7"/>
      <c r="AT2129" s="7"/>
      <c r="AU2129" s="7"/>
      <c r="AV2129" s="7"/>
      <c r="AX2129" s="7"/>
      <c r="AY2129" s="7"/>
      <c r="AZ2129" s="7"/>
      <c r="BA2129" s="7"/>
      <c r="BB2129" s="7"/>
      <c r="BC2129" s="7"/>
      <c r="BD2129" s="7"/>
      <c r="BG2129" s="7"/>
      <c r="BH2129" s="7"/>
      <c r="BI2129" s="7"/>
      <c r="BJ2129" s="7"/>
      <c r="BK2129" s="7"/>
      <c r="BL2129" s="7"/>
      <c r="BM2129" s="7"/>
      <c r="BP2129" s="7"/>
      <c r="BQ2129" s="7"/>
      <c r="BR2129" s="7"/>
      <c r="BS2129" s="7"/>
      <c r="BT2129" s="7"/>
      <c r="BU2129" s="7"/>
      <c r="BV2129" s="7"/>
      <c r="BW2129" s="7"/>
    </row>
    <row r="2130" spans="5:75" x14ac:dyDescent="0.2"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AL2130" s="7"/>
      <c r="AQ2130" s="7"/>
      <c r="AR2130" s="7"/>
      <c r="AS2130" s="7"/>
      <c r="AT2130" s="7"/>
      <c r="AU2130" s="7"/>
      <c r="AV2130" s="7"/>
      <c r="AX2130" s="7"/>
      <c r="AY2130" s="7"/>
      <c r="AZ2130" s="7"/>
      <c r="BA2130" s="7"/>
      <c r="BB2130" s="7"/>
      <c r="BC2130" s="7"/>
      <c r="BD2130" s="7"/>
      <c r="BG2130" s="7"/>
      <c r="BH2130" s="7"/>
      <c r="BI2130" s="7"/>
      <c r="BJ2130" s="7"/>
      <c r="BK2130" s="7"/>
      <c r="BL2130" s="7"/>
      <c r="BM2130" s="7"/>
      <c r="BP2130" s="7"/>
      <c r="BQ2130" s="7"/>
      <c r="BR2130" s="7"/>
      <c r="BS2130" s="7"/>
      <c r="BT2130" s="7"/>
      <c r="BU2130" s="7"/>
      <c r="BV2130" s="7"/>
      <c r="BW2130" s="7"/>
    </row>
    <row r="2131" spans="5:75" x14ac:dyDescent="0.2"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AL2131" s="7"/>
      <c r="AQ2131" s="7"/>
      <c r="AR2131" s="7"/>
      <c r="AS2131" s="7"/>
      <c r="AT2131" s="7"/>
      <c r="AU2131" s="7"/>
      <c r="AV2131" s="7"/>
      <c r="AX2131" s="7"/>
      <c r="AY2131" s="7"/>
      <c r="AZ2131" s="7"/>
      <c r="BA2131" s="7"/>
      <c r="BB2131" s="7"/>
      <c r="BC2131" s="7"/>
      <c r="BD2131" s="7"/>
      <c r="BG2131" s="7"/>
      <c r="BH2131" s="7"/>
      <c r="BI2131" s="7"/>
      <c r="BJ2131" s="7"/>
      <c r="BK2131" s="7"/>
      <c r="BL2131" s="7"/>
      <c r="BM2131" s="7"/>
      <c r="BP2131" s="7"/>
      <c r="BQ2131" s="7"/>
      <c r="BR2131" s="7"/>
      <c r="BS2131" s="7"/>
      <c r="BT2131" s="7"/>
      <c r="BU2131" s="7"/>
      <c r="BV2131" s="7"/>
      <c r="BW2131" s="7"/>
    </row>
    <row r="2132" spans="5:75" x14ac:dyDescent="0.2"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AL2132" s="7"/>
      <c r="AQ2132" s="7"/>
      <c r="AR2132" s="7"/>
      <c r="AS2132" s="7"/>
      <c r="AT2132" s="7"/>
      <c r="AU2132" s="7"/>
      <c r="AV2132" s="7"/>
      <c r="AX2132" s="7"/>
      <c r="AY2132" s="7"/>
      <c r="AZ2132" s="7"/>
      <c r="BA2132" s="7"/>
      <c r="BB2132" s="7"/>
      <c r="BC2132" s="7"/>
      <c r="BD2132" s="7"/>
      <c r="BG2132" s="7"/>
      <c r="BH2132" s="7"/>
      <c r="BI2132" s="7"/>
      <c r="BJ2132" s="7"/>
      <c r="BK2132" s="7"/>
      <c r="BL2132" s="7"/>
      <c r="BM2132" s="7"/>
      <c r="BP2132" s="7"/>
      <c r="BQ2132" s="7"/>
      <c r="BR2132" s="7"/>
      <c r="BS2132" s="7"/>
      <c r="BT2132" s="7"/>
      <c r="BU2132" s="7"/>
      <c r="BV2132" s="7"/>
      <c r="BW2132" s="7"/>
    </row>
    <row r="2133" spans="5:75" x14ac:dyDescent="0.2"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AL2133" s="7"/>
      <c r="AQ2133" s="7"/>
      <c r="AR2133" s="7"/>
      <c r="AS2133" s="7"/>
      <c r="AT2133" s="7"/>
      <c r="AU2133" s="7"/>
      <c r="AV2133" s="7"/>
      <c r="AX2133" s="7"/>
      <c r="AY2133" s="7"/>
      <c r="AZ2133" s="7"/>
      <c r="BA2133" s="7"/>
      <c r="BB2133" s="7"/>
      <c r="BC2133" s="7"/>
      <c r="BD2133" s="7"/>
      <c r="BG2133" s="7"/>
      <c r="BH2133" s="7"/>
      <c r="BI2133" s="7"/>
      <c r="BJ2133" s="7"/>
      <c r="BK2133" s="7"/>
      <c r="BL2133" s="7"/>
      <c r="BM2133" s="7"/>
      <c r="BP2133" s="7"/>
      <c r="BQ2133" s="7"/>
      <c r="BR2133" s="7"/>
      <c r="BS2133" s="7"/>
      <c r="BT2133" s="7"/>
      <c r="BU2133" s="7"/>
      <c r="BV2133" s="7"/>
      <c r="BW2133" s="7"/>
    </row>
    <row r="2134" spans="5:75" x14ac:dyDescent="0.2"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AL2134" s="7"/>
      <c r="AQ2134" s="7"/>
      <c r="AR2134" s="7"/>
      <c r="AS2134" s="7"/>
      <c r="AT2134" s="7"/>
      <c r="AU2134" s="7"/>
      <c r="AV2134" s="7"/>
      <c r="AX2134" s="7"/>
      <c r="AY2134" s="7"/>
      <c r="AZ2134" s="7"/>
      <c r="BA2134" s="7"/>
      <c r="BB2134" s="7"/>
      <c r="BC2134" s="7"/>
      <c r="BD2134" s="7"/>
      <c r="BG2134" s="7"/>
      <c r="BH2134" s="7"/>
      <c r="BI2134" s="7"/>
      <c r="BJ2134" s="7"/>
      <c r="BK2134" s="7"/>
      <c r="BL2134" s="7"/>
      <c r="BM2134" s="7"/>
      <c r="BP2134" s="7"/>
      <c r="BQ2134" s="7"/>
      <c r="BR2134" s="7"/>
      <c r="BS2134" s="7"/>
      <c r="BT2134" s="7"/>
      <c r="BU2134" s="7"/>
      <c r="BV2134" s="7"/>
      <c r="BW2134" s="7"/>
    </row>
    <row r="2135" spans="5:75" x14ac:dyDescent="0.2"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AL2135" s="7"/>
      <c r="AQ2135" s="7"/>
      <c r="AR2135" s="7"/>
      <c r="AS2135" s="7"/>
      <c r="AT2135" s="7"/>
      <c r="AU2135" s="7"/>
      <c r="AV2135" s="7"/>
      <c r="AX2135" s="7"/>
      <c r="AY2135" s="7"/>
      <c r="AZ2135" s="7"/>
      <c r="BA2135" s="7"/>
      <c r="BB2135" s="7"/>
      <c r="BC2135" s="7"/>
      <c r="BD2135" s="7"/>
      <c r="BG2135" s="7"/>
      <c r="BH2135" s="7"/>
      <c r="BI2135" s="7"/>
      <c r="BJ2135" s="7"/>
      <c r="BK2135" s="7"/>
      <c r="BL2135" s="7"/>
      <c r="BM2135" s="7"/>
      <c r="BP2135" s="7"/>
      <c r="BQ2135" s="7"/>
      <c r="BR2135" s="7"/>
      <c r="BS2135" s="7"/>
      <c r="BT2135" s="7"/>
      <c r="BU2135" s="7"/>
      <c r="BV2135" s="7"/>
      <c r="BW2135" s="7"/>
    </row>
    <row r="2136" spans="5:75" x14ac:dyDescent="0.2"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AL2136" s="7"/>
      <c r="AQ2136" s="7"/>
      <c r="AR2136" s="7"/>
      <c r="AS2136" s="7"/>
      <c r="AT2136" s="7"/>
      <c r="AU2136" s="7"/>
      <c r="AV2136" s="7"/>
      <c r="AX2136" s="7"/>
      <c r="AY2136" s="7"/>
      <c r="AZ2136" s="7"/>
      <c r="BA2136" s="7"/>
      <c r="BB2136" s="7"/>
      <c r="BC2136" s="7"/>
      <c r="BD2136" s="7"/>
      <c r="BG2136" s="7"/>
      <c r="BH2136" s="7"/>
      <c r="BI2136" s="7"/>
      <c r="BJ2136" s="7"/>
      <c r="BK2136" s="7"/>
      <c r="BL2136" s="7"/>
      <c r="BM2136" s="7"/>
      <c r="BP2136" s="7"/>
      <c r="BQ2136" s="7"/>
      <c r="BR2136" s="7"/>
      <c r="BS2136" s="7"/>
      <c r="BT2136" s="7"/>
      <c r="BU2136" s="7"/>
      <c r="BV2136" s="7"/>
      <c r="BW2136" s="7"/>
    </row>
    <row r="2137" spans="5:75" x14ac:dyDescent="0.2"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AL2137" s="7"/>
      <c r="AQ2137" s="7"/>
      <c r="AR2137" s="7"/>
      <c r="AS2137" s="7"/>
      <c r="AT2137" s="7"/>
      <c r="AU2137" s="7"/>
      <c r="AV2137" s="7"/>
      <c r="AX2137" s="7"/>
      <c r="AY2137" s="7"/>
      <c r="AZ2137" s="7"/>
      <c r="BA2137" s="7"/>
      <c r="BB2137" s="7"/>
      <c r="BC2137" s="7"/>
      <c r="BD2137" s="7"/>
      <c r="BG2137" s="7"/>
      <c r="BH2137" s="7"/>
      <c r="BI2137" s="7"/>
      <c r="BJ2137" s="7"/>
      <c r="BK2137" s="7"/>
      <c r="BL2137" s="7"/>
      <c r="BM2137" s="7"/>
      <c r="BP2137" s="7"/>
      <c r="BQ2137" s="7"/>
      <c r="BR2137" s="7"/>
      <c r="BS2137" s="7"/>
      <c r="BT2137" s="7"/>
      <c r="BU2137" s="7"/>
      <c r="BV2137" s="7"/>
      <c r="BW2137" s="7"/>
    </row>
    <row r="2138" spans="5:75" x14ac:dyDescent="0.2"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AL2138" s="7"/>
      <c r="AQ2138" s="7"/>
      <c r="AR2138" s="7"/>
      <c r="AS2138" s="7"/>
      <c r="AT2138" s="7"/>
      <c r="AU2138" s="7"/>
      <c r="AV2138" s="7"/>
      <c r="AX2138" s="7"/>
      <c r="AY2138" s="7"/>
      <c r="AZ2138" s="7"/>
      <c r="BA2138" s="7"/>
      <c r="BB2138" s="7"/>
      <c r="BC2138" s="7"/>
      <c r="BD2138" s="7"/>
      <c r="BG2138" s="7"/>
      <c r="BH2138" s="7"/>
      <c r="BI2138" s="7"/>
      <c r="BJ2138" s="7"/>
      <c r="BK2138" s="7"/>
      <c r="BL2138" s="7"/>
      <c r="BM2138" s="7"/>
      <c r="BP2138" s="7"/>
      <c r="BQ2138" s="7"/>
      <c r="BR2138" s="7"/>
      <c r="BS2138" s="7"/>
      <c r="BT2138" s="7"/>
      <c r="BU2138" s="7"/>
      <c r="BV2138" s="7"/>
      <c r="BW2138" s="7"/>
    </row>
    <row r="2139" spans="5:75" x14ac:dyDescent="0.2"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AL2139" s="7"/>
      <c r="AQ2139" s="7"/>
      <c r="AR2139" s="7"/>
      <c r="AS2139" s="7"/>
      <c r="AT2139" s="7"/>
      <c r="AU2139" s="7"/>
      <c r="AV2139" s="7"/>
      <c r="AX2139" s="7"/>
      <c r="AY2139" s="7"/>
      <c r="AZ2139" s="7"/>
      <c r="BA2139" s="7"/>
      <c r="BB2139" s="7"/>
      <c r="BC2139" s="7"/>
      <c r="BD2139" s="7"/>
      <c r="BG2139" s="7"/>
      <c r="BH2139" s="7"/>
      <c r="BI2139" s="7"/>
      <c r="BJ2139" s="7"/>
      <c r="BK2139" s="7"/>
      <c r="BL2139" s="7"/>
      <c r="BM2139" s="7"/>
      <c r="BP2139" s="7"/>
      <c r="BQ2139" s="7"/>
      <c r="BR2139" s="7"/>
      <c r="BS2139" s="7"/>
      <c r="BT2139" s="7"/>
      <c r="BU2139" s="7"/>
      <c r="BV2139" s="7"/>
      <c r="BW2139" s="7"/>
    </row>
    <row r="2140" spans="5:75" x14ac:dyDescent="0.2"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AL2140" s="7"/>
      <c r="AQ2140" s="7"/>
      <c r="AR2140" s="7"/>
      <c r="AS2140" s="7"/>
      <c r="AT2140" s="7"/>
      <c r="AU2140" s="7"/>
      <c r="AV2140" s="7"/>
      <c r="AX2140" s="7"/>
      <c r="AY2140" s="7"/>
      <c r="AZ2140" s="7"/>
      <c r="BA2140" s="7"/>
      <c r="BB2140" s="7"/>
      <c r="BC2140" s="7"/>
      <c r="BD2140" s="7"/>
      <c r="BG2140" s="7"/>
      <c r="BH2140" s="7"/>
      <c r="BI2140" s="7"/>
      <c r="BJ2140" s="7"/>
      <c r="BK2140" s="7"/>
      <c r="BL2140" s="7"/>
      <c r="BM2140" s="7"/>
      <c r="BP2140" s="7"/>
      <c r="BQ2140" s="7"/>
      <c r="BR2140" s="7"/>
      <c r="BS2140" s="7"/>
      <c r="BT2140" s="7"/>
      <c r="BU2140" s="7"/>
      <c r="BV2140" s="7"/>
      <c r="BW2140" s="7"/>
    </row>
    <row r="2141" spans="5:75" x14ac:dyDescent="0.2"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AL2141" s="7"/>
      <c r="AQ2141" s="7"/>
      <c r="AR2141" s="7"/>
      <c r="AS2141" s="7"/>
      <c r="AT2141" s="7"/>
      <c r="AU2141" s="7"/>
      <c r="AV2141" s="7"/>
      <c r="AX2141" s="7"/>
      <c r="AY2141" s="7"/>
      <c r="AZ2141" s="7"/>
      <c r="BA2141" s="7"/>
      <c r="BB2141" s="7"/>
      <c r="BC2141" s="7"/>
      <c r="BD2141" s="7"/>
      <c r="BG2141" s="7"/>
      <c r="BH2141" s="7"/>
      <c r="BI2141" s="7"/>
      <c r="BJ2141" s="7"/>
      <c r="BK2141" s="7"/>
      <c r="BL2141" s="7"/>
      <c r="BM2141" s="7"/>
      <c r="BP2141" s="7"/>
      <c r="BQ2141" s="7"/>
      <c r="BR2141" s="7"/>
      <c r="BS2141" s="7"/>
      <c r="BT2141" s="7"/>
      <c r="BU2141" s="7"/>
      <c r="BV2141" s="7"/>
      <c r="BW2141" s="7"/>
    </row>
    <row r="2142" spans="5:75" x14ac:dyDescent="0.2"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AL2142" s="7"/>
      <c r="AQ2142" s="7"/>
      <c r="AR2142" s="7"/>
      <c r="AS2142" s="7"/>
      <c r="AT2142" s="7"/>
      <c r="AU2142" s="7"/>
      <c r="AV2142" s="7"/>
      <c r="AX2142" s="7"/>
      <c r="AY2142" s="7"/>
      <c r="AZ2142" s="7"/>
      <c r="BA2142" s="7"/>
      <c r="BB2142" s="7"/>
      <c r="BC2142" s="7"/>
      <c r="BD2142" s="7"/>
      <c r="BG2142" s="7"/>
      <c r="BH2142" s="7"/>
      <c r="BI2142" s="7"/>
      <c r="BJ2142" s="7"/>
      <c r="BK2142" s="7"/>
      <c r="BL2142" s="7"/>
      <c r="BM2142" s="7"/>
      <c r="BP2142" s="7"/>
      <c r="BQ2142" s="7"/>
      <c r="BR2142" s="7"/>
      <c r="BS2142" s="7"/>
      <c r="BT2142" s="7"/>
      <c r="BU2142" s="7"/>
      <c r="BV2142" s="7"/>
      <c r="BW2142" s="7"/>
    </row>
    <row r="2143" spans="5:75" x14ac:dyDescent="0.2"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AL2143" s="7"/>
      <c r="AQ2143" s="7"/>
      <c r="AR2143" s="7"/>
      <c r="AS2143" s="7"/>
      <c r="AT2143" s="7"/>
      <c r="AU2143" s="7"/>
      <c r="AV2143" s="7"/>
      <c r="AX2143" s="7"/>
      <c r="AY2143" s="7"/>
      <c r="AZ2143" s="7"/>
      <c r="BA2143" s="7"/>
      <c r="BB2143" s="7"/>
      <c r="BC2143" s="7"/>
      <c r="BD2143" s="7"/>
      <c r="BG2143" s="7"/>
      <c r="BH2143" s="7"/>
      <c r="BI2143" s="7"/>
      <c r="BJ2143" s="7"/>
      <c r="BK2143" s="7"/>
      <c r="BL2143" s="7"/>
      <c r="BM2143" s="7"/>
      <c r="BP2143" s="7"/>
      <c r="BQ2143" s="7"/>
      <c r="BR2143" s="7"/>
      <c r="BS2143" s="7"/>
      <c r="BT2143" s="7"/>
      <c r="BU2143" s="7"/>
      <c r="BV2143" s="7"/>
      <c r="BW2143" s="7"/>
    </row>
    <row r="2144" spans="5:75" x14ac:dyDescent="0.2"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AL2144" s="7"/>
      <c r="AQ2144" s="7"/>
      <c r="AR2144" s="7"/>
      <c r="AS2144" s="7"/>
      <c r="AT2144" s="7"/>
      <c r="AU2144" s="7"/>
      <c r="AV2144" s="7"/>
      <c r="AX2144" s="7"/>
      <c r="AY2144" s="7"/>
      <c r="AZ2144" s="7"/>
      <c r="BA2144" s="7"/>
      <c r="BB2144" s="7"/>
      <c r="BC2144" s="7"/>
      <c r="BD2144" s="7"/>
      <c r="BG2144" s="7"/>
      <c r="BH2144" s="7"/>
      <c r="BI2144" s="7"/>
      <c r="BJ2144" s="7"/>
      <c r="BK2144" s="7"/>
      <c r="BL2144" s="7"/>
      <c r="BM2144" s="7"/>
      <c r="BP2144" s="7"/>
      <c r="BQ2144" s="7"/>
      <c r="BR2144" s="7"/>
      <c r="BS2144" s="7"/>
      <c r="BT2144" s="7"/>
      <c r="BU2144" s="7"/>
      <c r="BV2144" s="7"/>
      <c r="BW2144" s="7"/>
    </row>
    <row r="2145" spans="5:75" x14ac:dyDescent="0.2"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AL2145" s="7"/>
      <c r="AQ2145" s="7"/>
      <c r="AR2145" s="7"/>
      <c r="AS2145" s="7"/>
      <c r="AT2145" s="7"/>
      <c r="AU2145" s="7"/>
      <c r="AV2145" s="7"/>
      <c r="AX2145" s="7"/>
      <c r="AY2145" s="7"/>
      <c r="AZ2145" s="7"/>
      <c r="BA2145" s="7"/>
      <c r="BB2145" s="7"/>
      <c r="BC2145" s="7"/>
      <c r="BD2145" s="7"/>
      <c r="BG2145" s="7"/>
      <c r="BH2145" s="7"/>
      <c r="BI2145" s="7"/>
      <c r="BJ2145" s="7"/>
      <c r="BK2145" s="7"/>
      <c r="BL2145" s="7"/>
      <c r="BM2145" s="7"/>
      <c r="BP2145" s="7"/>
      <c r="BQ2145" s="7"/>
      <c r="BR2145" s="7"/>
      <c r="BS2145" s="7"/>
      <c r="BT2145" s="7"/>
      <c r="BU2145" s="7"/>
      <c r="BV2145" s="7"/>
      <c r="BW2145" s="7"/>
    </row>
    <row r="2146" spans="5:75" x14ac:dyDescent="0.2"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AL2146" s="7"/>
      <c r="AQ2146" s="7"/>
      <c r="AR2146" s="7"/>
      <c r="AS2146" s="7"/>
      <c r="AT2146" s="7"/>
      <c r="AU2146" s="7"/>
      <c r="AV2146" s="7"/>
      <c r="AX2146" s="7"/>
      <c r="AY2146" s="7"/>
      <c r="AZ2146" s="7"/>
      <c r="BA2146" s="7"/>
      <c r="BB2146" s="7"/>
      <c r="BC2146" s="7"/>
      <c r="BD2146" s="7"/>
      <c r="BG2146" s="7"/>
      <c r="BH2146" s="7"/>
      <c r="BI2146" s="7"/>
      <c r="BJ2146" s="7"/>
      <c r="BK2146" s="7"/>
      <c r="BL2146" s="7"/>
      <c r="BM2146" s="7"/>
      <c r="BP2146" s="7"/>
      <c r="BQ2146" s="7"/>
      <c r="BR2146" s="7"/>
      <c r="BS2146" s="7"/>
      <c r="BT2146" s="7"/>
      <c r="BU2146" s="7"/>
      <c r="BV2146" s="7"/>
      <c r="BW2146" s="7"/>
    </row>
    <row r="2147" spans="5:75" x14ac:dyDescent="0.2"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AL2147" s="7"/>
      <c r="AQ2147" s="7"/>
      <c r="AR2147" s="7"/>
      <c r="AS2147" s="7"/>
      <c r="AT2147" s="7"/>
      <c r="AU2147" s="7"/>
      <c r="AV2147" s="7"/>
      <c r="AX2147" s="7"/>
      <c r="AY2147" s="7"/>
      <c r="AZ2147" s="7"/>
      <c r="BA2147" s="7"/>
      <c r="BB2147" s="7"/>
      <c r="BC2147" s="7"/>
      <c r="BD2147" s="7"/>
      <c r="BG2147" s="7"/>
      <c r="BH2147" s="7"/>
      <c r="BI2147" s="7"/>
      <c r="BJ2147" s="7"/>
      <c r="BK2147" s="7"/>
      <c r="BL2147" s="7"/>
      <c r="BM2147" s="7"/>
      <c r="BP2147" s="7"/>
      <c r="BQ2147" s="7"/>
      <c r="BR2147" s="7"/>
      <c r="BS2147" s="7"/>
      <c r="BT2147" s="7"/>
      <c r="BU2147" s="7"/>
      <c r="BV2147" s="7"/>
      <c r="BW2147" s="7"/>
    </row>
    <row r="2148" spans="5:75" x14ac:dyDescent="0.2"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AL2148" s="7"/>
      <c r="AQ2148" s="7"/>
      <c r="AR2148" s="7"/>
      <c r="AS2148" s="7"/>
      <c r="AT2148" s="7"/>
      <c r="AU2148" s="7"/>
      <c r="AV2148" s="7"/>
      <c r="AX2148" s="7"/>
      <c r="AY2148" s="7"/>
      <c r="AZ2148" s="7"/>
      <c r="BA2148" s="7"/>
      <c r="BB2148" s="7"/>
      <c r="BC2148" s="7"/>
      <c r="BD2148" s="7"/>
      <c r="BG2148" s="7"/>
      <c r="BH2148" s="7"/>
      <c r="BI2148" s="7"/>
      <c r="BJ2148" s="7"/>
      <c r="BK2148" s="7"/>
      <c r="BL2148" s="7"/>
      <c r="BM2148" s="7"/>
      <c r="BP2148" s="7"/>
      <c r="BQ2148" s="7"/>
      <c r="BR2148" s="7"/>
      <c r="BS2148" s="7"/>
      <c r="BT2148" s="7"/>
      <c r="BU2148" s="7"/>
      <c r="BV2148" s="7"/>
      <c r="BW2148" s="7"/>
    </row>
    <row r="2149" spans="5:75" x14ac:dyDescent="0.2"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AL2149" s="7"/>
      <c r="AQ2149" s="7"/>
      <c r="AR2149" s="7"/>
      <c r="AS2149" s="7"/>
      <c r="AT2149" s="7"/>
      <c r="AU2149" s="7"/>
      <c r="AV2149" s="7"/>
      <c r="AX2149" s="7"/>
      <c r="AY2149" s="7"/>
      <c r="AZ2149" s="7"/>
      <c r="BA2149" s="7"/>
      <c r="BB2149" s="7"/>
      <c r="BC2149" s="7"/>
      <c r="BD2149" s="7"/>
      <c r="BG2149" s="7"/>
      <c r="BH2149" s="7"/>
      <c r="BI2149" s="7"/>
      <c r="BJ2149" s="7"/>
      <c r="BK2149" s="7"/>
      <c r="BL2149" s="7"/>
      <c r="BM2149" s="7"/>
      <c r="BP2149" s="7"/>
      <c r="BQ2149" s="7"/>
      <c r="BR2149" s="7"/>
      <c r="BS2149" s="7"/>
      <c r="BT2149" s="7"/>
      <c r="BU2149" s="7"/>
      <c r="BV2149" s="7"/>
      <c r="BW2149" s="7"/>
    </row>
    <row r="2150" spans="5:75" x14ac:dyDescent="0.2"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AL2150" s="7"/>
      <c r="AQ2150" s="7"/>
      <c r="AR2150" s="7"/>
      <c r="AS2150" s="7"/>
      <c r="AT2150" s="7"/>
      <c r="AU2150" s="7"/>
      <c r="AV2150" s="7"/>
      <c r="AX2150" s="7"/>
      <c r="AY2150" s="7"/>
      <c r="AZ2150" s="7"/>
      <c r="BA2150" s="7"/>
      <c r="BB2150" s="7"/>
      <c r="BC2150" s="7"/>
      <c r="BD2150" s="7"/>
      <c r="BG2150" s="7"/>
      <c r="BH2150" s="7"/>
      <c r="BI2150" s="7"/>
      <c r="BJ2150" s="7"/>
      <c r="BK2150" s="7"/>
      <c r="BL2150" s="7"/>
      <c r="BM2150" s="7"/>
      <c r="BP2150" s="7"/>
      <c r="BQ2150" s="7"/>
      <c r="BR2150" s="7"/>
      <c r="BS2150" s="7"/>
      <c r="BT2150" s="7"/>
      <c r="BU2150" s="7"/>
      <c r="BV2150" s="7"/>
      <c r="BW2150" s="7"/>
    </row>
    <row r="2151" spans="5:75" x14ac:dyDescent="0.2"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AL2151" s="7"/>
      <c r="AQ2151" s="7"/>
      <c r="AR2151" s="7"/>
      <c r="AS2151" s="7"/>
      <c r="AT2151" s="7"/>
      <c r="AU2151" s="7"/>
      <c r="AV2151" s="7"/>
      <c r="AX2151" s="7"/>
      <c r="AY2151" s="7"/>
      <c r="AZ2151" s="7"/>
      <c r="BA2151" s="7"/>
      <c r="BB2151" s="7"/>
      <c r="BC2151" s="7"/>
      <c r="BD2151" s="7"/>
      <c r="BG2151" s="7"/>
      <c r="BH2151" s="7"/>
      <c r="BI2151" s="7"/>
      <c r="BJ2151" s="7"/>
      <c r="BK2151" s="7"/>
      <c r="BL2151" s="7"/>
      <c r="BM2151" s="7"/>
      <c r="BP2151" s="7"/>
      <c r="BQ2151" s="7"/>
      <c r="BR2151" s="7"/>
      <c r="BS2151" s="7"/>
      <c r="BT2151" s="7"/>
      <c r="BU2151" s="7"/>
      <c r="BV2151" s="7"/>
      <c r="BW2151" s="7"/>
    </row>
    <row r="2152" spans="5:75" x14ac:dyDescent="0.2"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AL2152" s="7"/>
      <c r="AQ2152" s="7"/>
      <c r="AR2152" s="7"/>
      <c r="AS2152" s="7"/>
      <c r="AT2152" s="7"/>
      <c r="AU2152" s="7"/>
      <c r="AV2152" s="7"/>
      <c r="AX2152" s="7"/>
      <c r="AY2152" s="7"/>
      <c r="AZ2152" s="7"/>
      <c r="BA2152" s="7"/>
      <c r="BB2152" s="7"/>
      <c r="BC2152" s="7"/>
      <c r="BD2152" s="7"/>
      <c r="BG2152" s="7"/>
      <c r="BH2152" s="7"/>
      <c r="BI2152" s="7"/>
      <c r="BJ2152" s="7"/>
      <c r="BK2152" s="7"/>
      <c r="BL2152" s="7"/>
      <c r="BM2152" s="7"/>
      <c r="BP2152" s="7"/>
      <c r="BQ2152" s="7"/>
      <c r="BR2152" s="7"/>
      <c r="BS2152" s="7"/>
      <c r="BT2152" s="7"/>
      <c r="BU2152" s="7"/>
      <c r="BV2152" s="7"/>
      <c r="BW2152" s="7"/>
    </row>
    <row r="2153" spans="5:75" x14ac:dyDescent="0.2"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AL2153" s="7"/>
      <c r="AQ2153" s="7"/>
      <c r="AR2153" s="7"/>
      <c r="AS2153" s="7"/>
      <c r="AT2153" s="7"/>
      <c r="AU2153" s="7"/>
      <c r="AV2153" s="7"/>
      <c r="AX2153" s="7"/>
      <c r="AY2153" s="7"/>
      <c r="AZ2153" s="7"/>
      <c r="BA2153" s="7"/>
      <c r="BB2153" s="7"/>
      <c r="BC2153" s="7"/>
      <c r="BD2153" s="7"/>
      <c r="BG2153" s="7"/>
      <c r="BH2153" s="7"/>
      <c r="BI2153" s="7"/>
      <c r="BJ2153" s="7"/>
      <c r="BK2153" s="7"/>
      <c r="BL2153" s="7"/>
      <c r="BM2153" s="7"/>
      <c r="BP2153" s="7"/>
      <c r="BQ2153" s="7"/>
      <c r="BR2153" s="7"/>
      <c r="BS2153" s="7"/>
      <c r="BT2153" s="7"/>
      <c r="BU2153" s="7"/>
      <c r="BV2153" s="7"/>
      <c r="BW2153" s="7"/>
    </row>
    <row r="2154" spans="5:75" x14ac:dyDescent="0.2"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AL2154" s="7"/>
      <c r="AQ2154" s="7"/>
      <c r="AR2154" s="7"/>
      <c r="AS2154" s="7"/>
      <c r="AT2154" s="7"/>
      <c r="AU2154" s="7"/>
      <c r="AV2154" s="7"/>
      <c r="AX2154" s="7"/>
      <c r="AY2154" s="7"/>
      <c r="AZ2154" s="7"/>
      <c r="BA2154" s="7"/>
      <c r="BB2154" s="7"/>
      <c r="BC2154" s="7"/>
      <c r="BD2154" s="7"/>
      <c r="BG2154" s="7"/>
      <c r="BH2154" s="7"/>
      <c r="BI2154" s="7"/>
      <c r="BJ2154" s="7"/>
      <c r="BK2154" s="7"/>
      <c r="BL2154" s="7"/>
      <c r="BM2154" s="7"/>
      <c r="BP2154" s="7"/>
      <c r="BQ2154" s="7"/>
      <c r="BR2154" s="7"/>
      <c r="BS2154" s="7"/>
      <c r="BT2154" s="7"/>
      <c r="BU2154" s="7"/>
      <c r="BV2154" s="7"/>
      <c r="BW2154" s="7"/>
    </row>
    <row r="2155" spans="5:75" x14ac:dyDescent="0.2"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AL2155" s="7"/>
      <c r="AQ2155" s="7"/>
      <c r="AR2155" s="7"/>
      <c r="AS2155" s="7"/>
      <c r="AT2155" s="7"/>
      <c r="AU2155" s="7"/>
      <c r="AV2155" s="7"/>
      <c r="AX2155" s="7"/>
      <c r="AY2155" s="7"/>
      <c r="AZ2155" s="7"/>
      <c r="BA2155" s="7"/>
      <c r="BB2155" s="7"/>
      <c r="BC2155" s="7"/>
      <c r="BD2155" s="7"/>
      <c r="BG2155" s="7"/>
      <c r="BH2155" s="7"/>
      <c r="BI2155" s="7"/>
      <c r="BJ2155" s="7"/>
      <c r="BK2155" s="7"/>
      <c r="BL2155" s="7"/>
      <c r="BM2155" s="7"/>
      <c r="BP2155" s="7"/>
      <c r="BQ2155" s="7"/>
      <c r="BR2155" s="7"/>
      <c r="BS2155" s="7"/>
      <c r="BT2155" s="7"/>
      <c r="BU2155" s="7"/>
      <c r="BV2155" s="7"/>
      <c r="BW2155" s="7"/>
    </row>
    <row r="2156" spans="5:75" x14ac:dyDescent="0.2"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AL2156" s="7"/>
      <c r="AQ2156" s="7"/>
      <c r="AR2156" s="7"/>
      <c r="AS2156" s="7"/>
      <c r="AT2156" s="7"/>
      <c r="AU2156" s="7"/>
      <c r="AV2156" s="7"/>
      <c r="AX2156" s="7"/>
      <c r="AY2156" s="7"/>
      <c r="AZ2156" s="7"/>
      <c r="BA2156" s="7"/>
      <c r="BB2156" s="7"/>
      <c r="BC2156" s="7"/>
      <c r="BD2156" s="7"/>
      <c r="BG2156" s="7"/>
      <c r="BH2156" s="7"/>
      <c r="BI2156" s="7"/>
      <c r="BJ2156" s="7"/>
      <c r="BK2156" s="7"/>
      <c r="BL2156" s="7"/>
      <c r="BM2156" s="7"/>
      <c r="BP2156" s="7"/>
      <c r="BQ2156" s="7"/>
      <c r="BR2156" s="7"/>
      <c r="BS2156" s="7"/>
      <c r="BT2156" s="7"/>
      <c r="BU2156" s="7"/>
      <c r="BV2156" s="7"/>
      <c r="BW2156" s="7"/>
    </row>
    <row r="2157" spans="5:75" x14ac:dyDescent="0.2"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AL2157" s="7"/>
      <c r="AQ2157" s="7"/>
      <c r="AR2157" s="7"/>
      <c r="AS2157" s="7"/>
      <c r="AT2157" s="7"/>
      <c r="AU2157" s="7"/>
      <c r="AV2157" s="7"/>
      <c r="AX2157" s="7"/>
      <c r="AY2157" s="7"/>
      <c r="AZ2157" s="7"/>
      <c r="BA2157" s="7"/>
      <c r="BB2157" s="7"/>
      <c r="BC2157" s="7"/>
      <c r="BD2157" s="7"/>
      <c r="BG2157" s="7"/>
      <c r="BH2157" s="7"/>
      <c r="BI2157" s="7"/>
      <c r="BJ2157" s="7"/>
      <c r="BK2157" s="7"/>
      <c r="BL2157" s="7"/>
      <c r="BM2157" s="7"/>
      <c r="BP2157" s="7"/>
      <c r="BQ2157" s="7"/>
      <c r="BR2157" s="7"/>
      <c r="BS2157" s="7"/>
      <c r="BT2157" s="7"/>
      <c r="BU2157" s="7"/>
      <c r="BV2157" s="7"/>
      <c r="BW2157" s="7"/>
    </row>
    <row r="2158" spans="5:75" x14ac:dyDescent="0.2"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AL2158" s="7"/>
      <c r="AQ2158" s="7"/>
      <c r="AR2158" s="7"/>
      <c r="AS2158" s="7"/>
      <c r="AT2158" s="7"/>
      <c r="AU2158" s="7"/>
      <c r="AV2158" s="7"/>
      <c r="AX2158" s="7"/>
      <c r="AY2158" s="7"/>
      <c r="AZ2158" s="7"/>
      <c r="BA2158" s="7"/>
      <c r="BB2158" s="7"/>
      <c r="BC2158" s="7"/>
      <c r="BD2158" s="7"/>
      <c r="BG2158" s="7"/>
      <c r="BH2158" s="7"/>
      <c r="BI2158" s="7"/>
      <c r="BJ2158" s="7"/>
      <c r="BK2158" s="7"/>
      <c r="BL2158" s="7"/>
      <c r="BM2158" s="7"/>
      <c r="BP2158" s="7"/>
      <c r="BQ2158" s="7"/>
      <c r="BR2158" s="7"/>
      <c r="BS2158" s="7"/>
      <c r="BT2158" s="7"/>
      <c r="BU2158" s="7"/>
      <c r="BV2158" s="7"/>
      <c r="BW2158" s="7"/>
    </row>
    <row r="2159" spans="5:75" x14ac:dyDescent="0.2"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AL2159" s="7"/>
      <c r="AQ2159" s="7"/>
      <c r="AR2159" s="7"/>
      <c r="AS2159" s="7"/>
      <c r="AT2159" s="7"/>
      <c r="AU2159" s="7"/>
      <c r="AV2159" s="7"/>
      <c r="AX2159" s="7"/>
      <c r="AY2159" s="7"/>
      <c r="AZ2159" s="7"/>
      <c r="BA2159" s="7"/>
      <c r="BB2159" s="7"/>
      <c r="BC2159" s="7"/>
      <c r="BD2159" s="7"/>
      <c r="BG2159" s="7"/>
      <c r="BH2159" s="7"/>
      <c r="BI2159" s="7"/>
      <c r="BJ2159" s="7"/>
      <c r="BK2159" s="7"/>
      <c r="BL2159" s="7"/>
      <c r="BM2159" s="7"/>
      <c r="BP2159" s="7"/>
      <c r="BQ2159" s="7"/>
      <c r="BR2159" s="7"/>
      <c r="BS2159" s="7"/>
      <c r="BT2159" s="7"/>
      <c r="BU2159" s="7"/>
      <c r="BV2159" s="7"/>
      <c r="BW2159" s="7"/>
    </row>
    <row r="2160" spans="5:75" x14ac:dyDescent="0.2"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AL2160" s="7"/>
      <c r="AQ2160" s="7"/>
      <c r="AR2160" s="7"/>
      <c r="AS2160" s="7"/>
      <c r="AT2160" s="7"/>
      <c r="AU2160" s="7"/>
      <c r="AV2160" s="7"/>
      <c r="AX2160" s="7"/>
      <c r="AY2160" s="7"/>
      <c r="AZ2160" s="7"/>
      <c r="BA2160" s="7"/>
      <c r="BB2160" s="7"/>
      <c r="BC2160" s="7"/>
      <c r="BD2160" s="7"/>
      <c r="BG2160" s="7"/>
      <c r="BH2160" s="7"/>
      <c r="BI2160" s="7"/>
      <c r="BJ2160" s="7"/>
      <c r="BK2160" s="7"/>
      <c r="BL2160" s="7"/>
      <c r="BM2160" s="7"/>
      <c r="BP2160" s="7"/>
      <c r="BQ2160" s="7"/>
      <c r="BR2160" s="7"/>
      <c r="BS2160" s="7"/>
      <c r="BT2160" s="7"/>
      <c r="BU2160" s="7"/>
      <c r="BV2160" s="7"/>
      <c r="BW2160" s="7"/>
    </row>
    <row r="2161" spans="5:75" x14ac:dyDescent="0.2"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AL2161" s="7"/>
      <c r="AQ2161" s="7"/>
      <c r="AR2161" s="7"/>
      <c r="AS2161" s="7"/>
      <c r="AT2161" s="7"/>
      <c r="AU2161" s="7"/>
      <c r="AV2161" s="7"/>
      <c r="AX2161" s="7"/>
      <c r="AY2161" s="7"/>
      <c r="AZ2161" s="7"/>
      <c r="BA2161" s="7"/>
      <c r="BB2161" s="7"/>
      <c r="BC2161" s="7"/>
      <c r="BD2161" s="7"/>
      <c r="BG2161" s="7"/>
      <c r="BH2161" s="7"/>
      <c r="BI2161" s="7"/>
      <c r="BJ2161" s="7"/>
      <c r="BK2161" s="7"/>
      <c r="BL2161" s="7"/>
      <c r="BM2161" s="7"/>
      <c r="BP2161" s="7"/>
      <c r="BQ2161" s="7"/>
      <c r="BR2161" s="7"/>
      <c r="BS2161" s="7"/>
      <c r="BT2161" s="7"/>
      <c r="BU2161" s="7"/>
      <c r="BV2161" s="7"/>
      <c r="BW2161" s="7"/>
    </row>
    <row r="2162" spans="5:75" x14ac:dyDescent="0.2"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AL2162" s="7"/>
      <c r="AQ2162" s="7"/>
      <c r="AR2162" s="7"/>
      <c r="AS2162" s="7"/>
      <c r="AT2162" s="7"/>
      <c r="AU2162" s="7"/>
      <c r="AV2162" s="7"/>
      <c r="AX2162" s="7"/>
      <c r="AY2162" s="7"/>
      <c r="AZ2162" s="7"/>
      <c r="BA2162" s="7"/>
      <c r="BB2162" s="7"/>
      <c r="BC2162" s="7"/>
      <c r="BD2162" s="7"/>
      <c r="BG2162" s="7"/>
      <c r="BH2162" s="7"/>
      <c r="BI2162" s="7"/>
      <c r="BJ2162" s="7"/>
      <c r="BK2162" s="7"/>
      <c r="BL2162" s="7"/>
      <c r="BM2162" s="7"/>
      <c r="BP2162" s="7"/>
      <c r="BQ2162" s="7"/>
      <c r="BR2162" s="7"/>
      <c r="BS2162" s="7"/>
      <c r="BT2162" s="7"/>
      <c r="BU2162" s="7"/>
      <c r="BV2162" s="7"/>
      <c r="BW2162" s="7"/>
    </row>
    <row r="2163" spans="5:75" x14ac:dyDescent="0.2"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AL2163" s="7"/>
      <c r="AQ2163" s="7"/>
      <c r="AR2163" s="7"/>
      <c r="AS2163" s="7"/>
      <c r="AT2163" s="7"/>
      <c r="AU2163" s="7"/>
      <c r="AV2163" s="7"/>
      <c r="AX2163" s="7"/>
      <c r="AY2163" s="7"/>
      <c r="AZ2163" s="7"/>
      <c r="BA2163" s="7"/>
      <c r="BB2163" s="7"/>
      <c r="BC2163" s="7"/>
      <c r="BD2163" s="7"/>
      <c r="BG2163" s="7"/>
      <c r="BH2163" s="7"/>
      <c r="BI2163" s="7"/>
      <c r="BJ2163" s="7"/>
      <c r="BK2163" s="7"/>
      <c r="BL2163" s="7"/>
      <c r="BM2163" s="7"/>
      <c r="BP2163" s="7"/>
      <c r="BQ2163" s="7"/>
      <c r="BR2163" s="7"/>
      <c r="BS2163" s="7"/>
      <c r="BT2163" s="7"/>
      <c r="BU2163" s="7"/>
      <c r="BV2163" s="7"/>
      <c r="BW2163" s="7"/>
    </row>
    <row r="2164" spans="5:75" x14ac:dyDescent="0.2"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AL2164" s="7"/>
      <c r="AQ2164" s="7"/>
      <c r="AR2164" s="7"/>
      <c r="AS2164" s="7"/>
      <c r="AT2164" s="7"/>
      <c r="AU2164" s="7"/>
      <c r="AV2164" s="7"/>
      <c r="AX2164" s="7"/>
      <c r="AY2164" s="7"/>
      <c r="AZ2164" s="7"/>
      <c r="BA2164" s="7"/>
      <c r="BB2164" s="7"/>
      <c r="BC2164" s="7"/>
      <c r="BD2164" s="7"/>
      <c r="BG2164" s="7"/>
      <c r="BH2164" s="7"/>
      <c r="BI2164" s="7"/>
      <c r="BJ2164" s="7"/>
      <c r="BK2164" s="7"/>
      <c r="BL2164" s="7"/>
      <c r="BM2164" s="7"/>
      <c r="BP2164" s="7"/>
      <c r="BQ2164" s="7"/>
      <c r="BR2164" s="7"/>
      <c r="BS2164" s="7"/>
      <c r="BT2164" s="7"/>
      <c r="BU2164" s="7"/>
      <c r="BV2164" s="7"/>
      <c r="BW2164" s="7"/>
    </row>
    <row r="2165" spans="5:75" x14ac:dyDescent="0.2"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AL2165" s="7"/>
      <c r="AQ2165" s="7"/>
      <c r="AR2165" s="7"/>
      <c r="AS2165" s="7"/>
      <c r="AT2165" s="7"/>
      <c r="AU2165" s="7"/>
      <c r="AV2165" s="7"/>
      <c r="AX2165" s="7"/>
      <c r="AY2165" s="7"/>
      <c r="AZ2165" s="7"/>
      <c r="BA2165" s="7"/>
      <c r="BB2165" s="7"/>
      <c r="BC2165" s="7"/>
      <c r="BD2165" s="7"/>
      <c r="BG2165" s="7"/>
      <c r="BH2165" s="7"/>
      <c r="BI2165" s="7"/>
      <c r="BJ2165" s="7"/>
      <c r="BK2165" s="7"/>
      <c r="BL2165" s="7"/>
      <c r="BM2165" s="7"/>
      <c r="BP2165" s="7"/>
      <c r="BQ2165" s="7"/>
      <c r="BR2165" s="7"/>
      <c r="BS2165" s="7"/>
      <c r="BT2165" s="7"/>
      <c r="BU2165" s="7"/>
      <c r="BV2165" s="7"/>
      <c r="BW2165" s="7"/>
    </row>
    <row r="2166" spans="5:75" x14ac:dyDescent="0.2"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AL2166" s="7"/>
      <c r="AQ2166" s="7"/>
      <c r="AR2166" s="7"/>
      <c r="AS2166" s="7"/>
      <c r="AT2166" s="7"/>
      <c r="AU2166" s="7"/>
      <c r="AV2166" s="7"/>
      <c r="AX2166" s="7"/>
      <c r="AY2166" s="7"/>
      <c r="AZ2166" s="7"/>
      <c r="BA2166" s="7"/>
      <c r="BB2166" s="7"/>
      <c r="BC2166" s="7"/>
      <c r="BD2166" s="7"/>
      <c r="BG2166" s="7"/>
      <c r="BH2166" s="7"/>
      <c r="BI2166" s="7"/>
      <c r="BJ2166" s="7"/>
      <c r="BK2166" s="7"/>
      <c r="BL2166" s="7"/>
      <c r="BM2166" s="7"/>
      <c r="BP2166" s="7"/>
      <c r="BQ2166" s="7"/>
      <c r="BR2166" s="7"/>
      <c r="BS2166" s="7"/>
      <c r="BT2166" s="7"/>
      <c r="BU2166" s="7"/>
      <c r="BV2166" s="7"/>
      <c r="BW2166" s="7"/>
    </row>
    <row r="2167" spans="5:75" x14ac:dyDescent="0.2"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AL2167" s="7"/>
      <c r="AQ2167" s="7"/>
      <c r="AR2167" s="7"/>
      <c r="AS2167" s="7"/>
      <c r="AT2167" s="7"/>
      <c r="AU2167" s="7"/>
      <c r="AV2167" s="7"/>
      <c r="AX2167" s="7"/>
      <c r="AY2167" s="7"/>
      <c r="AZ2167" s="7"/>
      <c r="BA2167" s="7"/>
      <c r="BB2167" s="7"/>
      <c r="BC2167" s="7"/>
      <c r="BD2167" s="7"/>
      <c r="BG2167" s="7"/>
      <c r="BH2167" s="7"/>
      <c r="BI2167" s="7"/>
      <c r="BJ2167" s="7"/>
      <c r="BK2167" s="7"/>
      <c r="BL2167" s="7"/>
      <c r="BM2167" s="7"/>
      <c r="BP2167" s="7"/>
      <c r="BQ2167" s="7"/>
      <c r="BR2167" s="7"/>
      <c r="BS2167" s="7"/>
      <c r="BT2167" s="7"/>
      <c r="BU2167" s="7"/>
      <c r="BV2167" s="7"/>
      <c r="BW2167" s="7"/>
    </row>
    <row r="2168" spans="5:75" x14ac:dyDescent="0.2"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AL2168" s="7"/>
      <c r="AQ2168" s="7"/>
      <c r="AR2168" s="7"/>
      <c r="AS2168" s="7"/>
      <c r="AT2168" s="7"/>
      <c r="AU2168" s="7"/>
      <c r="AV2168" s="7"/>
      <c r="AX2168" s="7"/>
      <c r="AY2168" s="7"/>
      <c r="AZ2168" s="7"/>
      <c r="BA2168" s="7"/>
      <c r="BB2168" s="7"/>
      <c r="BC2168" s="7"/>
      <c r="BD2168" s="7"/>
      <c r="BG2168" s="7"/>
      <c r="BH2168" s="7"/>
      <c r="BI2168" s="7"/>
      <c r="BJ2168" s="7"/>
      <c r="BK2168" s="7"/>
      <c r="BL2168" s="7"/>
      <c r="BM2168" s="7"/>
      <c r="BP2168" s="7"/>
      <c r="BQ2168" s="7"/>
      <c r="BR2168" s="7"/>
      <c r="BS2168" s="7"/>
      <c r="BT2168" s="7"/>
      <c r="BU2168" s="7"/>
      <c r="BV2168" s="7"/>
      <c r="BW2168" s="7"/>
    </row>
    <row r="2169" spans="5:75" x14ac:dyDescent="0.2"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AL2169" s="7"/>
      <c r="AQ2169" s="7"/>
      <c r="AR2169" s="7"/>
      <c r="AS2169" s="7"/>
      <c r="AT2169" s="7"/>
      <c r="AU2169" s="7"/>
      <c r="AV2169" s="7"/>
      <c r="AX2169" s="7"/>
      <c r="AY2169" s="7"/>
      <c r="AZ2169" s="7"/>
      <c r="BA2169" s="7"/>
      <c r="BB2169" s="7"/>
      <c r="BC2169" s="7"/>
      <c r="BD2169" s="7"/>
      <c r="BG2169" s="7"/>
      <c r="BH2169" s="7"/>
      <c r="BI2169" s="7"/>
      <c r="BJ2169" s="7"/>
      <c r="BK2169" s="7"/>
      <c r="BL2169" s="7"/>
      <c r="BM2169" s="7"/>
      <c r="BP2169" s="7"/>
      <c r="BQ2169" s="7"/>
      <c r="BR2169" s="7"/>
      <c r="BS2169" s="7"/>
      <c r="BT2169" s="7"/>
      <c r="BU2169" s="7"/>
      <c r="BV2169" s="7"/>
      <c r="BW2169" s="7"/>
    </row>
    <row r="2170" spans="5:75" x14ac:dyDescent="0.2"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AL2170" s="7"/>
      <c r="AQ2170" s="7"/>
      <c r="AR2170" s="7"/>
      <c r="AS2170" s="7"/>
      <c r="AT2170" s="7"/>
      <c r="AU2170" s="7"/>
      <c r="AV2170" s="7"/>
      <c r="AX2170" s="7"/>
      <c r="AY2170" s="7"/>
      <c r="AZ2170" s="7"/>
      <c r="BA2170" s="7"/>
      <c r="BB2170" s="7"/>
      <c r="BC2170" s="7"/>
      <c r="BD2170" s="7"/>
      <c r="BG2170" s="7"/>
      <c r="BH2170" s="7"/>
      <c r="BI2170" s="7"/>
      <c r="BJ2170" s="7"/>
      <c r="BK2170" s="7"/>
      <c r="BL2170" s="7"/>
      <c r="BM2170" s="7"/>
      <c r="BP2170" s="7"/>
      <c r="BQ2170" s="7"/>
      <c r="BR2170" s="7"/>
      <c r="BS2170" s="7"/>
      <c r="BT2170" s="7"/>
      <c r="BU2170" s="7"/>
      <c r="BV2170" s="7"/>
      <c r="BW2170" s="7"/>
    </row>
    <row r="2171" spans="5:75" x14ac:dyDescent="0.2"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AL2171" s="7"/>
      <c r="AQ2171" s="7"/>
      <c r="AR2171" s="7"/>
      <c r="AS2171" s="7"/>
      <c r="AT2171" s="7"/>
      <c r="AU2171" s="7"/>
      <c r="AV2171" s="7"/>
      <c r="AX2171" s="7"/>
      <c r="AY2171" s="7"/>
      <c r="AZ2171" s="7"/>
      <c r="BA2171" s="7"/>
      <c r="BB2171" s="7"/>
      <c r="BC2171" s="7"/>
      <c r="BD2171" s="7"/>
      <c r="BG2171" s="7"/>
      <c r="BH2171" s="7"/>
      <c r="BI2171" s="7"/>
      <c r="BJ2171" s="7"/>
      <c r="BK2171" s="7"/>
      <c r="BL2171" s="7"/>
      <c r="BM2171" s="7"/>
      <c r="BP2171" s="7"/>
      <c r="BQ2171" s="7"/>
      <c r="BR2171" s="7"/>
      <c r="BS2171" s="7"/>
      <c r="BT2171" s="7"/>
      <c r="BU2171" s="7"/>
      <c r="BV2171" s="7"/>
      <c r="BW2171" s="7"/>
    </row>
    <row r="2172" spans="5:75" x14ac:dyDescent="0.2"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AL2172" s="7"/>
      <c r="AQ2172" s="7"/>
      <c r="AR2172" s="7"/>
      <c r="AS2172" s="7"/>
      <c r="AT2172" s="7"/>
      <c r="AU2172" s="7"/>
      <c r="AV2172" s="7"/>
      <c r="AX2172" s="7"/>
      <c r="AY2172" s="7"/>
      <c r="AZ2172" s="7"/>
      <c r="BA2172" s="7"/>
      <c r="BB2172" s="7"/>
      <c r="BC2172" s="7"/>
      <c r="BD2172" s="7"/>
      <c r="BG2172" s="7"/>
      <c r="BH2172" s="7"/>
      <c r="BI2172" s="7"/>
      <c r="BJ2172" s="7"/>
      <c r="BK2172" s="7"/>
      <c r="BL2172" s="7"/>
      <c r="BM2172" s="7"/>
      <c r="BP2172" s="7"/>
      <c r="BQ2172" s="7"/>
      <c r="BR2172" s="7"/>
      <c r="BS2172" s="7"/>
      <c r="BT2172" s="7"/>
      <c r="BU2172" s="7"/>
      <c r="BV2172" s="7"/>
      <c r="BW2172" s="7"/>
    </row>
    <row r="2173" spans="5:75" x14ac:dyDescent="0.2"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AL2173" s="7"/>
      <c r="AQ2173" s="7"/>
      <c r="AR2173" s="7"/>
      <c r="AS2173" s="7"/>
      <c r="AT2173" s="7"/>
      <c r="AU2173" s="7"/>
      <c r="AV2173" s="7"/>
      <c r="AX2173" s="7"/>
      <c r="AY2173" s="7"/>
      <c r="AZ2173" s="7"/>
      <c r="BA2173" s="7"/>
      <c r="BB2173" s="7"/>
      <c r="BC2173" s="7"/>
      <c r="BD2173" s="7"/>
      <c r="BG2173" s="7"/>
      <c r="BH2173" s="7"/>
      <c r="BI2173" s="7"/>
      <c r="BJ2173" s="7"/>
      <c r="BK2173" s="7"/>
      <c r="BL2173" s="7"/>
      <c r="BM2173" s="7"/>
      <c r="BP2173" s="7"/>
      <c r="BQ2173" s="7"/>
      <c r="BR2173" s="7"/>
      <c r="BS2173" s="7"/>
      <c r="BT2173" s="7"/>
      <c r="BU2173" s="7"/>
      <c r="BV2173" s="7"/>
      <c r="BW2173" s="7"/>
    </row>
    <row r="2174" spans="5:75" x14ac:dyDescent="0.2"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AL2174" s="7"/>
      <c r="AQ2174" s="7"/>
      <c r="AR2174" s="7"/>
      <c r="AS2174" s="7"/>
      <c r="AT2174" s="7"/>
      <c r="AU2174" s="7"/>
      <c r="AV2174" s="7"/>
      <c r="AX2174" s="7"/>
      <c r="AY2174" s="7"/>
      <c r="AZ2174" s="7"/>
      <c r="BA2174" s="7"/>
      <c r="BB2174" s="7"/>
      <c r="BC2174" s="7"/>
      <c r="BD2174" s="7"/>
      <c r="BG2174" s="7"/>
      <c r="BH2174" s="7"/>
      <c r="BI2174" s="7"/>
      <c r="BJ2174" s="7"/>
      <c r="BK2174" s="7"/>
      <c r="BL2174" s="7"/>
      <c r="BM2174" s="7"/>
      <c r="BP2174" s="7"/>
      <c r="BQ2174" s="7"/>
      <c r="BR2174" s="7"/>
      <c r="BS2174" s="7"/>
      <c r="BT2174" s="7"/>
      <c r="BU2174" s="7"/>
      <c r="BV2174" s="7"/>
      <c r="BW2174" s="7"/>
    </row>
    <row r="2175" spans="5:75" x14ac:dyDescent="0.2"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AL2175" s="7"/>
      <c r="AQ2175" s="7"/>
      <c r="AR2175" s="7"/>
      <c r="AS2175" s="7"/>
      <c r="AT2175" s="7"/>
      <c r="AU2175" s="7"/>
      <c r="AV2175" s="7"/>
      <c r="AX2175" s="7"/>
      <c r="AY2175" s="7"/>
      <c r="AZ2175" s="7"/>
      <c r="BA2175" s="7"/>
      <c r="BB2175" s="7"/>
      <c r="BC2175" s="7"/>
      <c r="BD2175" s="7"/>
      <c r="BG2175" s="7"/>
      <c r="BH2175" s="7"/>
      <c r="BI2175" s="7"/>
      <c r="BJ2175" s="7"/>
      <c r="BK2175" s="7"/>
      <c r="BL2175" s="7"/>
      <c r="BM2175" s="7"/>
      <c r="BP2175" s="7"/>
      <c r="BQ2175" s="7"/>
      <c r="BR2175" s="7"/>
      <c r="BS2175" s="7"/>
      <c r="BT2175" s="7"/>
      <c r="BU2175" s="7"/>
      <c r="BV2175" s="7"/>
      <c r="BW2175" s="7"/>
    </row>
    <row r="2176" spans="5:75" x14ac:dyDescent="0.2"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AL2176" s="7"/>
      <c r="AQ2176" s="7"/>
      <c r="AR2176" s="7"/>
      <c r="AS2176" s="7"/>
      <c r="AT2176" s="7"/>
      <c r="AU2176" s="7"/>
      <c r="AV2176" s="7"/>
      <c r="AX2176" s="7"/>
      <c r="AY2176" s="7"/>
      <c r="AZ2176" s="7"/>
      <c r="BA2176" s="7"/>
      <c r="BB2176" s="7"/>
      <c r="BC2176" s="7"/>
      <c r="BD2176" s="7"/>
      <c r="BG2176" s="7"/>
      <c r="BH2176" s="7"/>
      <c r="BI2176" s="7"/>
      <c r="BJ2176" s="7"/>
      <c r="BK2176" s="7"/>
      <c r="BL2176" s="7"/>
      <c r="BM2176" s="7"/>
      <c r="BP2176" s="7"/>
      <c r="BQ2176" s="7"/>
      <c r="BR2176" s="7"/>
      <c r="BS2176" s="7"/>
      <c r="BT2176" s="7"/>
      <c r="BU2176" s="7"/>
      <c r="BV2176" s="7"/>
      <c r="BW2176" s="7"/>
    </row>
    <row r="2177" spans="5:75" x14ac:dyDescent="0.2"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AL2177" s="7"/>
      <c r="AQ2177" s="7"/>
      <c r="AR2177" s="7"/>
      <c r="AS2177" s="7"/>
      <c r="AT2177" s="7"/>
      <c r="AU2177" s="7"/>
      <c r="AV2177" s="7"/>
      <c r="AX2177" s="7"/>
      <c r="AY2177" s="7"/>
      <c r="AZ2177" s="7"/>
      <c r="BA2177" s="7"/>
      <c r="BB2177" s="7"/>
      <c r="BC2177" s="7"/>
      <c r="BD2177" s="7"/>
      <c r="BG2177" s="7"/>
      <c r="BH2177" s="7"/>
      <c r="BI2177" s="7"/>
      <c r="BJ2177" s="7"/>
      <c r="BK2177" s="7"/>
      <c r="BL2177" s="7"/>
      <c r="BM2177" s="7"/>
      <c r="BP2177" s="7"/>
      <c r="BQ2177" s="7"/>
      <c r="BR2177" s="7"/>
      <c r="BS2177" s="7"/>
      <c r="BT2177" s="7"/>
      <c r="BU2177" s="7"/>
      <c r="BV2177" s="7"/>
      <c r="BW2177" s="7"/>
    </row>
    <row r="2178" spans="5:75" x14ac:dyDescent="0.2"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AL2178" s="7"/>
      <c r="AQ2178" s="7"/>
      <c r="AR2178" s="7"/>
      <c r="AS2178" s="7"/>
      <c r="AT2178" s="7"/>
      <c r="AU2178" s="7"/>
      <c r="AV2178" s="7"/>
      <c r="AX2178" s="7"/>
      <c r="AY2178" s="7"/>
      <c r="AZ2178" s="7"/>
      <c r="BA2178" s="7"/>
      <c r="BB2178" s="7"/>
      <c r="BC2178" s="7"/>
      <c r="BD2178" s="7"/>
      <c r="BG2178" s="7"/>
      <c r="BH2178" s="7"/>
      <c r="BI2178" s="7"/>
      <c r="BJ2178" s="7"/>
      <c r="BK2178" s="7"/>
      <c r="BL2178" s="7"/>
      <c r="BM2178" s="7"/>
      <c r="BP2178" s="7"/>
      <c r="BQ2178" s="7"/>
      <c r="BR2178" s="7"/>
      <c r="BS2178" s="7"/>
      <c r="BT2178" s="7"/>
      <c r="BU2178" s="7"/>
      <c r="BV2178" s="7"/>
      <c r="BW2178" s="7"/>
    </row>
    <row r="2179" spans="5:75" x14ac:dyDescent="0.2"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AL2179" s="7"/>
      <c r="AQ2179" s="7"/>
      <c r="AR2179" s="7"/>
      <c r="AS2179" s="7"/>
      <c r="AT2179" s="7"/>
      <c r="AU2179" s="7"/>
      <c r="AV2179" s="7"/>
      <c r="AX2179" s="7"/>
      <c r="AY2179" s="7"/>
      <c r="AZ2179" s="7"/>
      <c r="BA2179" s="7"/>
      <c r="BB2179" s="7"/>
      <c r="BC2179" s="7"/>
      <c r="BD2179" s="7"/>
      <c r="BG2179" s="7"/>
      <c r="BH2179" s="7"/>
      <c r="BI2179" s="7"/>
      <c r="BJ2179" s="7"/>
      <c r="BK2179" s="7"/>
      <c r="BL2179" s="7"/>
      <c r="BM2179" s="7"/>
      <c r="BP2179" s="7"/>
      <c r="BQ2179" s="7"/>
      <c r="BR2179" s="7"/>
      <c r="BS2179" s="7"/>
      <c r="BT2179" s="7"/>
      <c r="BU2179" s="7"/>
      <c r="BV2179" s="7"/>
      <c r="BW2179" s="7"/>
    </row>
    <row r="2180" spans="5:75" x14ac:dyDescent="0.2"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AL2180" s="7"/>
      <c r="AQ2180" s="7"/>
      <c r="AR2180" s="7"/>
      <c r="AS2180" s="7"/>
      <c r="AT2180" s="7"/>
      <c r="AU2180" s="7"/>
      <c r="AV2180" s="7"/>
      <c r="AX2180" s="7"/>
      <c r="AY2180" s="7"/>
      <c r="AZ2180" s="7"/>
      <c r="BA2180" s="7"/>
      <c r="BB2180" s="7"/>
      <c r="BC2180" s="7"/>
      <c r="BD2180" s="7"/>
      <c r="BG2180" s="7"/>
      <c r="BH2180" s="7"/>
      <c r="BI2180" s="7"/>
      <c r="BJ2180" s="7"/>
      <c r="BK2180" s="7"/>
      <c r="BL2180" s="7"/>
      <c r="BM2180" s="7"/>
      <c r="BP2180" s="7"/>
      <c r="BQ2180" s="7"/>
      <c r="BR2180" s="7"/>
      <c r="BS2180" s="7"/>
      <c r="BT2180" s="7"/>
      <c r="BU2180" s="7"/>
      <c r="BV2180" s="7"/>
      <c r="BW2180" s="7"/>
    </row>
    <row r="2181" spans="5:75" x14ac:dyDescent="0.2"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AL2181" s="7"/>
      <c r="AQ2181" s="7"/>
      <c r="AR2181" s="7"/>
      <c r="AS2181" s="7"/>
      <c r="AT2181" s="7"/>
      <c r="AU2181" s="7"/>
      <c r="AV2181" s="7"/>
      <c r="AX2181" s="7"/>
      <c r="AY2181" s="7"/>
      <c r="AZ2181" s="7"/>
      <c r="BA2181" s="7"/>
      <c r="BB2181" s="7"/>
      <c r="BC2181" s="7"/>
      <c r="BD2181" s="7"/>
      <c r="BG2181" s="7"/>
      <c r="BH2181" s="7"/>
      <c r="BI2181" s="7"/>
      <c r="BJ2181" s="7"/>
      <c r="BK2181" s="7"/>
      <c r="BL2181" s="7"/>
      <c r="BM2181" s="7"/>
      <c r="BP2181" s="7"/>
      <c r="BQ2181" s="7"/>
      <c r="BR2181" s="7"/>
      <c r="BS2181" s="7"/>
      <c r="BT2181" s="7"/>
      <c r="BU2181" s="7"/>
      <c r="BV2181" s="7"/>
      <c r="BW2181" s="7"/>
    </row>
    <row r="2182" spans="5:75" x14ac:dyDescent="0.2"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AL2182" s="7"/>
      <c r="AQ2182" s="7"/>
      <c r="AR2182" s="7"/>
      <c r="AS2182" s="7"/>
      <c r="AT2182" s="7"/>
      <c r="AU2182" s="7"/>
      <c r="AV2182" s="7"/>
      <c r="AX2182" s="7"/>
      <c r="AY2182" s="7"/>
      <c r="AZ2182" s="7"/>
      <c r="BA2182" s="7"/>
      <c r="BB2182" s="7"/>
      <c r="BC2182" s="7"/>
      <c r="BD2182" s="7"/>
      <c r="BG2182" s="7"/>
      <c r="BH2182" s="7"/>
      <c r="BI2182" s="7"/>
      <c r="BJ2182" s="7"/>
      <c r="BK2182" s="7"/>
      <c r="BL2182" s="7"/>
      <c r="BM2182" s="7"/>
      <c r="BP2182" s="7"/>
      <c r="BQ2182" s="7"/>
      <c r="BR2182" s="7"/>
      <c r="BS2182" s="7"/>
      <c r="BT2182" s="7"/>
      <c r="BU2182" s="7"/>
      <c r="BV2182" s="7"/>
      <c r="BW2182" s="7"/>
    </row>
    <row r="2183" spans="5:75" x14ac:dyDescent="0.2"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AL2183" s="7"/>
      <c r="AQ2183" s="7"/>
      <c r="AR2183" s="7"/>
      <c r="AS2183" s="7"/>
      <c r="AT2183" s="7"/>
      <c r="AU2183" s="7"/>
      <c r="AV2183" s="7"/>
      <c r="AX2183" s="7"/>
      <c r="AY2183" s="7"/>
      <c r="AZ2183" s="7"/>
      <c r="BA2183" s="7"/>
      <c r="BB2183" s="7"/>
      <c r="BC2183" s="7"/>
      <c r="BD2183" s="7"/>
      <c r="BG2183" s="7"/>
      <c r="BH2183" s="7"/>
      <c r="BI2183" s="7"/>
      <c r="BJ2183" s="7"/>
      <c r="BK2183" s="7"/>
      <c r="BL2183" s="7"/>
      <c r="BM2183" s="7"/>
      <c r="BP2183" s="7"/>
      <c r="BQ2183" s="7"/>
      <c r="BR2183" s="7"/>
      <c r="BS2183" s="7"/>
      <c r="BT2183" s="7"/>
      <c r="BU2183" s="7"/>
      <c r="BV2183" s="7"/>
      <c r="BW2183" s="7"/>
    </row>
    <row r="2184" spans="5:75" x14ac:dyDescent="0.2"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AL2184" s="7"/>
      <c r="AQ2184" s="7"/>
      <c r="AR2184" s="7"/>
      <c r="AS2184" s="7"/>
      <c r="AT2184" s="7"/>
      <c r="AU2184" s="7"/>
      <c r="AV2184" s="7"/>
      <c r="AX2184" s="7"/>
      <c r="AY2184" s="7"/>
      <c r="AZ2184" s="7"/>
      <c r="BA2184" s="7"/>
      <c r="BB2184" s="7"/>
      <c r="BC2184" s="7"/>
      <c r="BD2184" s="7"/>
      <c r="BG2184" s="7"/>
      <c r="BH2184" s="7"/>
      <c r="BI2184" s="7"/>
      <c r="BJ2184" s="7"/>
      <c r="BK2184" s="7"/>
      <c r="BL2184" s="7"/>
      <c r="BM2184" s="7"/>
      <c r="BP2184" s="7"/>
      <c r="BQ2184" s="7"/>
      <c r="BR2184" s="7"/>
      <c r="BS2184" s="7"/>
      <c r="BT2184" s="7"/>
      <c r="BU2184" s="7"/>
      <c r="BV2184" s="7"/>
      <c r="BW2184" s="7"/>
    </row>
    <row r="2185" spans="5:75" x14ac:dyDescent="0.2"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AL2185" s="7"/>
      <c r="AQ2185" s="7"/>
      <c r="AR2185" s="7"/>
      <c r="AS2185" s="7"/>
      <c r="AT2185" s="7"/>
      <c r="AU2185" s="7"/>
      <c r="AV2185" s="7"/>
      <c r="AX2185" s="7"/>
      <c r="AY2185" s="7"/>
      <c r="AZ2185" s="7"/>
      <c r="BA2185" s="7"/>
      <c r="BB2185" s="7"/>
      <c r="BC2185" s="7"/>
      <c r="BD2185" s="7"/>
      <c r="BG2185" s="7"/>
      <c r="BH2185" s="7"/>
      <c r="BI2185" s="7"/>
      <c r="BJ2185" s="7"/>
      <c r="BK2185" s="7"/>
      <c r="BL2185" s="7"/>
      <c r="BM2185" s="7"/>
      <c r="BP2185" s="7"/>
      <c r="BQ2185" s="7"/>
      <c r="BR2185" s="7"/>
      <c r="BS2185" s="7"/>
      <c r="BT2185" s="7"/>
      <c r="BU2185" s="7"/>
      <c r="BV2185" s="7"/>
      <c r="BW2185" s="7"/>
    </row>
    <row r="2186" spans="5:75" x14ac:dyDescent="0.2"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AL2186" s="7"/>
      <c r="AQ2186" s="7"/>
      <c r="AR2186" s="7"/>
      <c r="AS2186" s="7"/>
      <c r="AT2186" s="7"/>
      <c r="AU2186" s="7"/>
      <c r="AV2186" s="7"/>
      <c r="AX2186" s="7"/>
      <c r="AY2186" s="7"/>
      <c r="AZ2186" s="7"/>
      <c r="BA2186" s="7"/>
      <c r="BB2186" s="7"/>
      <c r="BC2186" s="7"/>
      <c r="BD2186" s="7"/>
      <c r="BG2186" s="7"/>
      <c r="BH2186" s="7"/>
      <c r="BI2186" s="7"/>
      <c r="BJ2186" s="7"/>
      <c r="BK2186" s="7"/>
      <c r="BL2186" s="7"/>
      <c r="BM2186" s="7"/>
      <c r="BP2186" s="7"/>
      <c r="BQ2186" s="7"/>
      <c r="BR2186" s="7"/>
      <c r="BS2186" s="7"/>
      <c r="BT2186" s="7"/>
      <c r="BU2186" s="7"/>
      <c r="BV2186" s="7"/>
      <c r="BW2186" s="7"/>
    </row>
    <row r="2187" spans="5:75" x14ac:dyDescent="0.2"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AL2187" s="7"/>
      <c r="AQ2187" s="7"/>
      <c r="AR2187" s="7"/>
      <c r="AS2187" s="7"/>
      <c r="AT2187" s="7"/>
      <c r="AU2187" s="7"/>
      <c r="AV2187" s="7"/>
      <c r="AX2187" s="7"/>
      <c r="AY2187" s="7"/>
      <c r="AZ2187" s="7"/>
      <c r="BA2187" s="7"/>
      <c r="BB2187" s="7"/>
      <c r="BC2187" s="7"/>
      <c r="BD2187" s="7"/>
      <c r="BG2187" s="7"/>
      <c r="BH2187" s="7"/>
      <c r="BI2187" s="7"/>
      <c r="BJ2187" s="7"/>
      <c r="BK2187" s="7"/>
      <c r="BL2187" s="7"/>
      <c r="BM2187" s="7"/>
      <c r="BP2187" s="7"/>
      <c r="BQ2187" s="7"/>
      <c r="BR2187" s="7"/>
      <c r="BS2187" s="7"/>
      <c r="BT2187" s="7"/>
      <c r="BU2187" s="7"/>
      <c r="BV2187" s="7"/>
      <c r="BW2187" s="7"/>
    </row>
    <row r="2188" spans="5:75" x14ac:dyDescent="0.2"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AL2188" s="7"/>
      <c r="AQ2188" s="7"/>
      <c r="AR2188" s="7"/>
      <c r="AS2188" s="7"/>
      <c r="AT2188" s="7"/>
      <c r="AU2188" s="7"/>
      <c r="AV2188" s="7"/>
      <c r="AX2188" s="7"/>
      <c r="AY2188" s="7"/>
      <c r="AZ2188" s="7"/>
      <c r="BA2188" s="7"/>
      <c r="BB2188" s="7"/>
      <c r="BC2188" s="7"/>
      <c r="BD2188" s="7"/>
      <c r="BG2188" s="7"/>
      <c r="BH2188" s="7"/>
      <c r="BI2188" s="7"/>
      <c r="BJ2188" s="7"/>
      <c r="BK2188" s="7"/>
      <c r="BL2188" s="7"/>
      <c r="BM2188" s="7"/>
      <c r="BP2188" s="7"/>
      <c r="BQ2188" s="7"/>
      <c r="BR2188" s="7"/>
      <c r="BS2188" s="7"/>
      <c r="BT2188" s="7"/>
      <c r="BU2188" s="7"/>
      <c r="BV2188" s="7"/>
      <c r="BW2188" s="7"/>
    </row>
    <row r="2189" spans="5:75" x14ac:dyDescent="0.2"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AL2189" s="7"/>
      <c r="AQ2189" s="7"/>
      <c r="AR2189" s="7"/>
      <c r="AS2189" s="7"/>
      <c r="AT2189" s="7"/>
      <c r="AU2189" s="7"/>
      <c r="AV2189" s="7"/>
      <c r="AX2189" s="7"/>
      <c r="AY2189" s="7"/>
      <c r="AZ2189" s="7"/>
      <c r="BA2189" s="7"/>
      <c r="BB2189" s="7"/>
      <c r="BC2189" s="7"/>
      <c r="BD2189" s="7"/>
      <c r="BG2189" s="7"/>
      <c r="BH2189" s="7"/>
      <c r="BI2189" s="7"/>
      <c r="BJ2189" s="7"/>
      <c r="BK2189" s="7"/>
      <c r="BL2189" s="7"/>
      <c r="BM2189" s="7"/>
      <c r="BP2189" s="7"/>
      <c r="BQ2189" s="7"/>
      <c r="BR2189" s="7"/>
      <c r="BS2189" s="7"/>
      <c r="BT2189" s="7"/>
      <c r="BU2189" s="7"/>
      <c r="BV2189" s="7"/>
      <c r="BW2189" s="7"/>
    </row>
    <row r="2190" spans="5:75" x14ac:dyDescent="0.2"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AL2190" s="7"/>
      <c r="AQ2190" s="7"/>
      <c r="AR2190" s="7"/>
      <c r="AS2190" s="7"/>
      <c r="AT2190" s="7"/>
      <c r="AU2190" s="7"/>
      <c r="AV2190" s="7"/>
      <c r="AX2190" s="7"/>
      <c r="AY2190" s="7"/>
      <c r="AZ2190" s="7"/>
      <c r="BA2190" s="7"/>
      <c r="BB2190" s="7"/>
      <c r="BC2190" s="7"/>
      <c r="BD2190" s="7"/>
      <c r="BG2190" s="7"/>
      <c r="BH2190" s="7"/>
      <c r="BI2190" s="7"/>
      <c r="BJ2190" s="7"/>
      <c r="BK2190" s="7"/>
      <c r="BL2190" s="7"/>
      <c r="BM2190" s="7"/>
      <c r="BP2190" s="7"/>
      <c r="BQ2190" s="7"/>
      <c r="BR2190" s="7"/>
      <c r="BS2190" s="7"/>
      <c r="BT2190" s="7"/>
      <c r="BU2190" s="7"/>
      <c r="BV2190" s="7"/>
      <c r="BW2190" s="7"/>
    </row>
    <row r="2191" spans="5:75" x14ac:dyDescent="0.2"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AL2191" s="7"/>
      <c r="AQ2191" s="7"/>
      <c r="AR2191" s="7"/>
      <c r="AS2191" s="7"/>
      <c r="AT2191" s="7"/>
      <c r="AU2191" s="7"/>
      <c r="AV2191" s="7"/>
      <c r="AX2191" s="7"/>
      <c r="AY2191" s="7"/>
      <c r="AZ2191" s="7"/>
      <c r="BA2191" s="7"/>
      <c r="BB2191" s="7"/>
      <c r="BC2191" s="7"/>
      <c r="BD2191" s="7"/>
      <c r="BG2191" s="7"/>
      <c r="BH2191" s="7"/>
      <c r="BI2191" s="7"/>
      <c r="BJ2191" s="7"/>
      <c r="BK2191" s="7"/>
      <c r="BL2191" s="7"/>
      <c r="BM2191" s="7"/>
      <c r="BP2191" s="7"/>
      <c r="BQ2191" s="7"/>
      <c r="BR2191" s="7"/>
      <c r="BS2191" s="7"/>
      <c r="BT2191" s="7"/>
      <c r="BU2191" s="7"/>
      <c r="BV2191" s="7"/>
      <c r="BW2191" s="7"/>
    </row>
    <row r="2192" spans="5:75" x14ac:dyDescent="0.2"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AL2192" s="7"/>
      <c r="AQ2192" s="7"/>
      <c r="AR2192" s="7"/>
      <c r="AS2192" s="7"/>
      <c r="AT2192" s="7"/>
      <c r="AU2192" s="7"/>
      <c r="AV2192" s="7"/>
      <c r="AX2192" s="7"/>
      <c r="AY2192" s="7"/>
      <c r="AZ2192" s="7"/>
      <c r="BA2192" s="7"/>
      <c r="BB2192" s="7"/>
      <c r="BC2192" s="7"/>
      <c r="BD2192" s="7"/>
      <c r="BG2192" s="7"/>
      <c r="BH2192" s="7"/>
      <c r="BI2192" s="7"/>
      <c r="BJ2192" s="7"/>
      <c r="BK2192" s="7"/>
      <c r="BL2192" s="7"/>
      <c r="BM2192" s="7"/>
      <c r="BP2192" s="7"/>
      <c r="BQ2192" s="7"/>
      <c r="BR2192" s="7"/>
      <c r="BS2192" s="7"/>
      <c r="BT2192" s="7"/>
      <c r="BU2192" s="7"/>
      <c r="BV2192" s="7"/>
      <c r="BW2192" s="7"/>
    </row>
    <row r="2193" spans="5:75" x14ac:dyDescent="0.2"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AL2193" s="7"/>
      <c r="AQ2193" s="7"/>
      <c r="AR2193" s="7"/>
      <c r="AS2193" s="7"/>
      <c r="AT2193" s="7"/>
      <c r="AU2193" s="7"/>
      <c r="AV2193" s="7"/>
      <c r="AX2193" s="7"/>
      <c r="AY2193" s="7"/>
      <c r="AZ2193" s="7"/>
      <c r="BA2193" s="7"/>
      <c r="BB2193" s="7"/>
      <c r="BC2193" s="7"/>
      <c r="BD2193" s="7"/>
      <c r="BG2193" s="7"/>
      <c r="BH2193" s="7"/>
      <c r="BI2193" s="7"/>
      <c r="BJ2193" s="7"/>
      <c r="BK2193" s="7"/>
      <c r="BL2193" s="7"/>
      <c r="BM2193" s="7"/>
      <c r="BP2193" s="7"/>
      <c r="BQ2193" s="7"/>
      <c r="BR2193" s="7"/>
      <c r="BS2193" s="7"/>
      <c r="BT2193" s="7"/>
      <c r="BU2193" s="7"/>
      <c r="BV2193" s="7"/>
      <c r="BW2193" s="7"/>
    </row>
    <row r="2194" spans="5:75" x14ac:dyDescent="0.2"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AL2194" s="7"/>
      <c r="AQ2194" s="7"/>
      <c r="AR2194" s="7"/>
      <c r="AS2194" s="7"/>
      <c r="AT2194" s="7"/>
      <c r="AU2194" s="7"/>
      <c r="AV2194" s="7"/>
      <c r="AX2194" s="7"/>
      <c r="AY2194" s="7"/>
      <c r="AZ2194" s="7"/>
      <c r="BA2194" s="7"/>
      <c r="BB2194" s="7"/>
      <c r="BC2194" s="7"/>
      <c r="BD2194" s="7"/>
      <c r="BG2194" s="7"/>
      <c r="BH2194" s="7"/>
      <c r="BI2194" s="7"/>
      <c r="BJ2194" s="7"/>
      <c r="BK2194" s="7"/>
      <c r="BL2194" s="7"/>
      <c r="BM2194" s="7"/>
      <c r="BP2194" s="7"/>
      <c r="BQ2194" s="7"/>
      <c r="BR2194" s="7"/>
      <c r="BS2194" s="7"/>
      <c r="BT2194" s="7"/>
      <c r="BU2194" s="7"/>
      <c r="BV2194" s="7"/>
      <c r="BW2194" s="7"/>
    </row>
    <row r="2195" spans="5:75" x14ac:dyDescent="0.2"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AL2195" s="7"/>
      <c r="AQ2195" s="7"/>
      <c r="AR2195" s="7"/>
      <c r="AS2195" s="7"/>
      <c r="AT2195" s="7"/>
      <c r="AU2195" s="7"/>
      <c r="AV2195" s="7"/>
      <c r="AX2195" s="7"/>
      <c r="AY2195" s="7"/>
      <c r="AZ2195" s="7"/>
      <c r="BA2195" s="7"/>
      <c r="BB2195" s="7"/>
      <c r="BC2195" s="7"/>
      <c r="BD2195" s="7"/>
      <c r="BG2195" s="7"/>
      <c r="BH2195" s="7"/>
      <c r="BI2195" s="7"/>
      <c r="BJ2195" s="7"/>
      <c r="BK2195" s="7"/>
      <c r="BL2195" s="7"/>
      <c r="BM2195" s="7"/>
      <c r="BP2195" s="7"/>
      <c r="BQ2195" s="7"/>
      <c r="BR2195" s="7"/>
      <c r="BS2195" s="7"/>
      <c r="BT2195" s="7"/>
      <c r="BU2195" s="7"/>
      <c r="BV2195" s="7"/>
      <c r="BW2195" s="7"/>
    </row>
    <row r="2196" spans="5:75" x14ac:dyDescent="0.2"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AL2196" s="7"/>
      <c r="AQ2196" s="7"/>
      <c r="AR2196" s="7"/>
      <c r="AS2196" s="7"/>
      <c r="AT2196" s="7"/>
      <c r="AU2196" s="7"/>
      <c r="AV2196" s="7"/>
      <c r="AX2196" s="7"/>
      <c r="AY2196" s="7"/>
      <c r="AZ2196" s="7"/>
      <c r="BA2196" s="7"/>
      <c r="BB2196" s="7"/>
      <c r="BC2196" s="7"/>
      <c r="BD2196" s="7"/>
      <c r="BG2196" s="7"/>
      <c r="BH2196" s="7"/>
      <c r="BI2196" s="7"/>
      <c r="BJ2196" s="7"/>
      <c r="BK2196" s="7"/>
      <c r="BL2196" s="7"/>
      <c r="BM2196" s="7"/>
      <c r="BP2196" s="7"/>
      <c r="BQ2196" s="7"/>
      <c r="BR2196" s="7"/>
      <c r="BS2196" s="7"/>
      <c r="BT2196" s="7"/>
      <c r="BU2196" s="7"/>
      <c r="BV2196" s="7"/>
      <c r="BW2196" s="7"/>
    </row>
    <row r="2197" spans="5:75" x14ac:dyDescent="0.2"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AL2197" s="7"/>
      <c r="AQ2197" s="7"/>
      <c r="AR2197" s="7"/>
      <c r="AS2197" s="7"/>
      <c r="AT2197" s="7"/>
      <c r="AU2197" s="7"/>
      <c r="AV2197" s="7"/>
      <c r="AX2197" s="7"/>
      <c r="AY2197" s="7"/>
      <c r="AZ2197" s="7"/>
      <c r="BA2197" s="7"/>
      <c r="BB2197" s="7"/>
      <c r="BC2197" s="7"/>
      <c r="BD2197" s="7"/>
      <c r="BG2197" s="7"/>
      <c r="BH2197" s="7"/>
      <c r="BI2197" s="7"/>
      <c r="BJ2197" s="7"/>
      <c r="BK2197" s="7"/>
      <c r="BL2197" s="7"/>
      <c r="BM2197" s="7"/>
      <c r="BP2197" s="7"/>
      <c r="BQ2197" s="7"/>
      <c r="BR2197" s="7"/>
      <c r="BS2197" s="7"/>
      <c r="BT2197" s="7"/>
      <c r="BU2197" s="7"/>
      <c r="BV2197" s="7"/>
      <c r="BW2197" s="7"/>
    </row>
    <row r="2198" spans="5:75" x14ac:dyDescent="0.2"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AL2198" s="7"/>
      <c r="AQ2198" s="7"/>
      <c r="AR2198" s="7"/>
      <c r="AS2198" s="7"/>
      <c r="AT2198" s="7"/>
      <c r="AU2198" s="7"/>
      <c r="AV2198" s="7"/>
      <c r="AX2198" s="7"/>
      <c r="AY2198" s="7"/>
      <c r="AZ2198" s="7"/>
      <c r="BA2198" s="7"/>
      <c r="BB2198" s="7"/>
      <c r="BC2198" s="7"/>
      <c r="BD2198" s="7"/>
      <c r="BG2198" s="7"/>
      <c r="BH2198" s="7"/>
      <c r="BI2198" s="7"/>
      <c r="BJ2198" s="7"/>
      <c r="BK2198" s="7"/>
      <c r="BL2198" s="7"/>
      <c r="BM2198" s="7"/>
      <c r="BP2198" s="7"/>
      <c r="BQ2198" s="7"/>
      <c r="BR2198" s="7"/>
      <c r="BS2198" s="7"/>
      <c r="BT2198" s="7"/>
      <c r="BU2198" s="7"/>
      <c r="BV2198" s="7"/>
      <c r="BW2198" s="7"/>
    </row>
    <row r="2199" spans="5:75" x14ac:dyDescent="0.2"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AL2199" s="7"/>
      <c r="AQ2199" s="7"/>
      <c r="AR2199" s="7"/>
      <c r="AS2199" s="7"/>
      <c r="AT2199" s="7"/>
      <c r="AU2199" s="7"/>
      <c r="AV2199" s="7"/>
      <c r="AX2199" s="7"/>
      <c r="AY2199" s="7"/>
      <c r="AZ2199" s="7"/>
      <c r="BA2199" s="7"/>
      <c r="BB2199" s="7"/>
      <c r="BC2199" s="7"/>
      <c r="BD2199" s="7"/>
      <c r="BG2199" s="7"/>
      <c r="BH2199" s="7"/>
      <c r="BI2199" s="7"/>
      <c r="BJ2199" s="7"/>
      <c r="BK2199" s="7"/>
      <c r="BL2199" s="7"/>
      <c r="BM2199" s="7"/>
      <c r="BP2199" s="7"/>
      <c r="BQ2199" s="7"/>
      <c r="BR2199" s="7"/>
      <c r="BS2199" s="7"/>
      <c r="BT2199" s="7"/>
      <c r="BU2199" s="7"/>
      <c r="BV2199" s="7"/>
      <c r="BW2199" s="7"/>
    </row>
    <row r="2200" spans="5:75" x14ac:dyDescent="0.2"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AL2200" s="7"/>
      <c r="AQ2200" s="7"/>
      <c r="AR2200" s="7"/>
      <c r="AS2200" s="7"/>
      <c r="AT2200" s="7"/>
      <c r="AU2200" s="7"/>
      <c r="AV2200" s="7"/>
      <c r="AX2200" s="7"/>
      <c r="AY2200" s="7"/>
      <c r="AZ2200" s="7"/>
      <c r="BA2200" s="7"/>
      <c r="BB2200" s="7"/>
      <c r="BC2200" s="7"/>
      <c r="BD2200" s="7"/>
      <c r="BG2200" s="7"/>
      <c r="BH2200" s="7"/>
      <c r="BI2200" s="7"/>
      <c r="BJ2200" s="7"/>
      <c r="BK2200" s="7"/>
      <c r="BL2200" s="7"/>
      <c r="BM2200" s="7"/>
      <c r="BP2200" s="7"/>
      <c r="BQ2200" s="7"/>
      <c r="BR2200" s="7"/>
      <c r="BS2200" s="7"/>
      <c r="BT2200" s="7"/>
      <c r="BU2200" s="7"/>
      <c r="BV2200" s="7"/>
      <c r="BW2200" s="7"/>
    </row>
    <row r="2201" spans="5:75" x14ac:dyDescent="0.2"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AL2201" s="7"/>
      <c r="AQ2201" s="7"/>
      <c r="AR2201" s="7"/>
      <c r="AS2201" s="7"/>
      <c r="AT2201" s="7"/>
      <c r="AU2201" s="7"/>
      <c r="AV2201" s="7"/>
      <c r="AX2201" s="7"/>
      <c r="AY2201" s="7"/>
      <c r="AZ2201" s="7"/>
      <c r="BA2201" s="7"/>
      <c r="BB2201" s="7"/>
      <c r="BC2201" s="7"/>
      <c r="BD2201" s="7"/>
      <c r="BG2201" s="7"/>
      <c r="BH2201" s="7"/>
      <c r="BI2201" s="7"/>
      <c r="BJ2201" s="7"/>
      <c r="BK2201" s="7"/>
      <c r="BL2201" s="7"/>
      <c r="BM2201" s="7"/>
      <c r="BP2201" s="7"/>
      <c r="BQ2201" s="7"/>
      <c r="BR2201" s="7"/>
      <c r="BS2201" s="7"/>
      <c r="BT2201" s="7"/>
      <c r="BU2201" s="7"/>
      <c r="BV2201" s="7"/>
      <c r="BW2201" s="7"/>
    </row>
    <row r="2202" spans="5:75" x14ac:dyDescent="0.2"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AL2202" s="7"/>
      <c r="AQ2202" s="7"/>
      <c r="AR2202" s="7"/>
      <c r="AS2202" s="7"/>
      <c r="AT2202" s="7"/>
      <c r="AU2202" s="7"/>
      <c r="AV2202" s="7"/>
      <c r="AX2202" s="7"/>
      <c r="AY2202" s="7"/>
      <c r="AZ2202" s="7"/>
      <c r="BA2202" s="7"/>
      <c r="BB2202" s="7"/>
      <c r="BC2202" s="7"/>
      <c r="BD2202" s="7"/>
      <c r="BG2202" s="7"/>
      <c r="BH2202" s="7"/>
      <c r="BI2202" s="7"/>
      <c r="BJ2202" s="7"/>
      <c r="BK2202" s="7"/>
      <c r="BL2202" s="7"/>
      <c r="BM2202" s="7"/>
      <c r="BP2202" s="7"/>
      <c r="BQ2202" s="7"/>
      <c r="BR2202" s="7"/>
      <c r="BS2202" s="7"/>
      <c r="BT2202" s="7"/>
      <c r="BU2202" s="7"/>
      <c r="BV2202" s="7"/>
      <c r="BW2202" s="7"/>
    </row>
    <row r="2203" spans="5:75" x14ac:dyDescent="0.2"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AL2203" s="7"/>
      <c r="AQ2203" s="7"/>
      <c r="AR2203" s="7"/>
      <c r="AS2203" s="7"/>
      <c r="AT2203" s="7"/>
      <c r="AU2203" s="7"/>
      <c r="AV2203" s="7"/>
      <c r="AX2203" s="7"/>
      <c r="AY2203" s="7"/>
      <c r="AZ2203" s="7"/>
      <c r="BA2203" s="7"/>
      <c r="BB2203" s="7"/>
      <c r="BC2203" s="7"/>
      <c r="BD2203" s="7"/>
      <c r="BG2203" s="7"/>
      <c r="BH2203" s="7"/>
      <c r="BI2203" s="7"/>
      <c r="BJ2203" s="7"/>
      <c r="BK2203" s="7"/>
      <c r="BL2203" s="7"/>
      <c r="BM2203" s="7"/>
      <c r="BP2203" s="7"/>
      <c r="BQ2203" s="7"/>
      <c r="BR2203" s="7"/>
      <c r="BS2203" s="7"/>
      <c r="BT2203" s="7"/>
      <c r="BU2203" s="7"/>
      <c r="BV2203" s="7"/>
      <c r="BW2203" s="7"/>
    </row>
    <row r="2204" spans="5:75" x14ac:dyDescent="0.2"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AL2204" s="7"/>
      <c r="AQ2204" s="7"/>
      <c r="AR2204" s="7"/>
      <c r="AS2204" s="7"/>
      <c r="AT2204" s="7"/>
      <c r="AU2204" s="7"/>
      <c r="AV2204" s="7"/>
      <c r="AX2204" s="7"/>
      <c r="AY2204" s="7"/>
      <c r="AZ2204" s="7"/>
      <c r="BA2204" s="7"/>
      <c r="BB2204" s="7"/>
      <c r="BC2204" s="7"/>
      <c r="BD2204" s="7"/>
      <c r="BG2204" s="7"/>
      <c r="BH2204" s="7"/>
      <c r="BI2204" s="7"/>
      <c r="BJ2204" s="7"/>
      <c r="BK2204" s="7"/>
      <c r="BL2204" s="7"/>
      <c r="BM2204" s="7"/>
      <c r="BP2204" s="7"/>
      <c r="BQ2204" s="7"/>
      <c r="BR2204" s="7"/>
      <c r="BS2204" s="7"/>
      <c r="BT2204" s="7"/>
      <c r="BU2204" s="7"/>
      <c r="BV2204" s="7"/>
      <c r="BW2204" s="7"/>
    </row>
    <row r="2205" spans="5:75" x14ac:dyDescent="0.2"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AL2205" s="7"/>
      <c r="AQ2205" s="7"/>
      <c r="AR2205" s="7"/>
      <c r="AS2205" s="7"/>
      <c r="AT2205" s="7"/>
      <c r="AU2205" s="7"/>
      <c r="AV2205" s="7"/>
      <c r="AX2205" s="7"/>
      <c r="AY2205" s="7"/>
      <c r="AZ2205" s="7"/>
      <c r="BA2205" s="7"/>
      <c r="BB2205" s="7"/>
      <c r="BC2205" s="7"/>
      <c r="BD2205" s="7"/>
      <c r="BG2205" s="7"/>
      <c r="BH2205" s="7"/>
      <c r="BI2205" s="7"/>
      <c r="BJ2205" s="7"/>
      <c r="BK2205" s="7"/>
      <c r="BL2205" s="7"/>
      <c r="BM2205" s="7"/>
      <c r="BP2205" s="7"/>
      <c r="BQ2205" s="7"/>
      <c r="BR2205" s="7"/>
      <c r="BS2205" s="7"/>
      <c r="BT2205" s="7"/>
      <c r="BU2205" s="7"/>
      <c r="BV2205" s="7"/>
      <c r="BW2205" s="7"/>
    </row>
    <row r="2206" spans="5:75" x14ac:dyDescent="0.2"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AL2206" s="7"/>
      <c r="AQ2206" s="7"/>
      <c r="AR2206" s="7"/>
      <c r="AS2206" s="7"/>
      <c r="AT2206" s="7"/>
      <c r="AU2206" s="7"/>
      <c r="AV2206" s="7"/>
      <c r="AX2206" s="7"/>
      <c r="AY2206" s="7"/>
      <c r="AZ2206" s="7"/>
      <c r="BA2206" s="7"/>
      <c r="BB2206" s="7"/>
      <c r="BC2206" s="7"/>
      <c r="BD2206" s="7"/>
      <c r="BG2206" s="7"/>
      <c r="BH2206" s="7"/>
      <c r="BI2206" s="7"/>
      <c r="BJ2206" s="7"/>
      <c r="BK2206" s="7"/>
      <c r="BL2206" s="7"/>
      <c r="BM2206" s="7"/>
      <c r="BP2206" s="7"/>
      <c r="BQ2206" s="7"/>
      <c r="BR2206" s="7"/>
      <c r="BS2206" s="7"/>
      <c r="BT2206" s="7"/>
      <c r="BU2206" s="7"/>
      <c r="BV2206" s="7"/>
      <c r="BW2206" s="7"/>
    </row>
    <row r="2207" spans="5:75" x14ac:dyDescent="0.2"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AL2207" s="7"/>
      <c r="AQ2207" s="7"/>
      <c r="AR2207" s="7"/>
      <c r="AS2207" s="7"/>
      <c r="AT2207" s="7"/>
      <c r="AU2207" s="7"/>
      <c r="AV2207" s="7"/>
      <c r="AX2207" s="7"/>
      <c r="AY2207" s="7"/>
      <c r="AZ2207" s="7"/>
      <c r="BA2207" s="7"/>
      <c r="BB2207" s="7"/>
      <c r="BC2207" s="7"/>
      <c r="BD2207" s="7"/>
      <c r="BG2207" s="7"/>
      <c r="BH2207" s="7"/>
      <c r="BI2207" s="7"/>
      <c r="BJ2207" s="7"/>
      <c r="BK2207" s="7"/>
      <c r="BL2207" s="7"/>
      <c r="BM2207" s="7"/>
      <c r="BP2207" s="7"/>
      <c r="BQ2207" s="7"/>
      <c r="BR2207" s="7"/>
      <c r="BS2207" s="7"/>
      <c r="BT2207" s="7"/>
      <c r="BU2207" s="7"/>
      <c r="BV2207" s="7"/>
      <c r="BW2207" s="7"/>
    </row>
    <row r="2208" spans="5:75" x14ac:dyDescent="0.2"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AL2208" s="7"/>
      <c r="AQ2208" s="7"/>
      <c r="AR2208" s="7"/>
      <c r="AS2208" s="7"/>
      <c r="AT2208" s="7"/>
      <c r="AU2208" s="7"/>
      <c r="AV2208" s="7"/>
      <c r="AX2208" s="7"/>
      <c r="AY2208" s="7"/>
      <c r="AZ2208" s="7"/>
      <c r="BA2208" s="7"/>
      <c r="BB2208" s="7"/>
      <c r="BC2208" s="7"/>
      <c r="BD2208" s="7"/>
      <c r="BG2208" s="7"/>
      <c r="BH2208" s="7"/>
      <c r="BI2208" s="7"/>
      <c r="BJ2208" s="7"/>
      <c r="BK2208" s="7"/>
      <c r="BL2208" s="7"/>
      <c r="BM2208" s="7"/>
      <c r="BP2208" s="7"/>
      <c r="BQ2208" s="7"/>
      <c r="BR2208" s="7"/>
      <c r="BS2208" s="7"/>
      <c r="BT2208" s="7"/>
      <c r="BU2208" s="7"/>
      <c r="BV2208" s="7"/>
      <c r="BW2208" s="7"/>
    </row>
    <row r="2209" spans="5:75" x14ac:dyDescent="0.2"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AL2209" s="7"/>
      <c r="AQ2209" s="7"/>
      <c r="AR2209" s="7"/>
      <c r="AS2209" s="7"/>
      <c r="AT2209" s="7"/>
      <c r="AU2209" s="7"/>
      <c r="AV2209" s="7"/>
      <c r="AX2209" s="7"/>
      <c r="AY2209" s="7"/>
      <c r="AZ2209" s="7"/>
      <c r="BA2209" s="7"/>
      <c r="BB2209" s="7"/>
      <c r="BC2209" s="7"/>
      <c r="BD2209" s="7"/>
      <c r="BG2209" s="7"/>
      <c r="BH2209" s="7"/>
      <c r="BI2209" s="7"/>
      <c r="BJ2209" s="7"/>
      <c r="BK2209" s="7"/>
      <c r="BL2209" s="7"/>
      <c r="BM2209" s="7"/>
      <c r="BP2209" s="7"/>
      <c r="BQ2209" s="7"/>
      <c r="BR2209" s="7"/>
      <c r="BS2209" s="7"/>
      <c r="BT2209" s="7"/>
      <c r="BU2209" s="7"/>
      <c r="BV2209" s="7"/>
      <c r="BW2209" s="7"/>
    </row>
    <row r="2210" spans="5:75" x14ac:dyDescent="0.2"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AL2210" s="7"/>
      <c r="AQ2210" s="7"/>
      <c r="AR2210" s="7"/>
      <c r="AS2210" s="7"/>
      <c r="AT2210" s="7"/>
      <c r="AU2210" s="7"/>
      <c r="AV2210" s="7"/>
      <c r="AX2210" s="7"/>
      <c r="AY2210" s="7"/>
      <c r="AZ2210" s="7"/>
      <c r="BA2210" s="7"/>
      <c r="BB2210" s="7"/>
      <c r="BC2210" s="7"/>
      <c r="BD2210" s="7"/>
      <c r="BG2210" s="7"/>
      <c r="BH2210" s="7"/>
      <c r="BI2210" s="7"/>
      <c r="BJ2210" s="7"/>
      <c r="BK2210" s="7"/>
      <c r="BL2210" s="7"/>
      <c r="BM2210" s="7"/>
      <c r="BP2210" s="7"/>
      <c r="BQ2210" s="7"/>
      <c r="BR2210" s="7"/>
      <c r="BS2210" s="7"/>
      <c r="BT2210" s="7"/>
      <c r="BU2210" s="7"/>
      <c r="BV2210" s="7"/>
      <c r="BW2210" s="7"/>
    </row>
    <row r="2211" spans="5:75" x14ac:dyDescent="0.2"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AL2211" s="7"/>
      <c r="AQ2211" s="7"/>
      <c r="AR2211" s="7"/>
      <c r="AS2211" s="7"/>
      <c r="AT2211" s="7"/>
      <c r="AU2211" s="7"/>
      <c r="AV2211" s="7"/>
      <c r="AX2211" s="7"/>
      <c r="AY2211" s="7"/>
      <c r="AZ2211" s="7"/>
      <c r="BA2211" s="7"/>
      <c r="BB2211" s="7"/>
      <c r="BC2211" s="7"/>
      <c r="BD2211" s="7"/>
      <c r="BG2211" s="7"/>
      <c r="BH2211" s="7"/>
      <c r="BI2211" s="7"/>
      <c r="BJ2211" s="7"/>
      <c r="BK2211" s="7"/>
      <c r="BL2211" s="7"/>
      <c r="BM2211" s="7"/>
      <c r="BP2211" s="7"/>
      <c r="BQ2211" s="7"/>
      <c r="BR2211" s="7"/>
      <c r="BS2211" s="7"/>
      <c r="BT2211" s="7"/>
      <c r="BU2211" s="7"/>
      <c r="BV2211" s="7"/>
      <c r="BW2211" s="7"/>
    </row>
    <row r="2212" spans="5:75" x14ac:dyDescent="0.2"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AL2212" s="7"/>
      <c r="AQ2212" s="7"/>
      <c r="AR2212" s="7"/>
      <c r="AS2212" s="7"/>
      <c r="AT2212" s="7"/>
      <c r="AU2212" s="7"/>
      <c r="AV2212" s="7"/>
      <c r="AX2212" s="7"/>
      <c r="AY2212" s="7"/>
      <c r="AZ2212" s="7"/>
      <c r="BA2212" s="7"/>
      <c r="BB2212" s="7"/>
      <c r="BC2212" s="7"/>
      <c r="BD2212" s="7"/>
      <c r="BG2212" s="7"/>
      <c r="BH2212" s="7"/>
      <c r="BI2212" s="7"/>
      <c r="BJ2212" s="7"/>
      <c r="BK2212" s="7"/>
      <c r="BL2212" s="7"/>
      <c r="BM2212" s="7"/>
      <c r="BP2212" s="7"/>
      <c r="BQ2212" s="7"/>
      <c r="BR2212" s="7"/>
      <c r="BS2212" s="7"/>
      <c r="BT2212" s="7"/>
      <c r="BU2212" s="7"/>
      <c r="BV2212" s="7"/>
      <c r="BW2212" s="7"/>
    </row>
    <row r="2213" spans="5:75" x14ac:dyDescent="0.2"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AL2213" s="7"/>
      <c r="AQ2213" s="7"/>
      <c r="AR2213" s="7"/>
      <c r="AS2213" s="7"/>
      <c r="AT2213" s="7"/>
      <c r="AU2213" s="7"/>
      <c r="AV2213" s="7"/>
      <c r="AX2213" s="7"/>
      <c r="AY2213" s="7"/>
      <c r="AZ2213" s="7"/>
      <c r="BA2213" s="7"/>
      <c r="BB2213" s="7"/>
      <c r="BC2213" s="7"/>
      <c r="BD2213" s="7"/>
      <c r="BG2213" s="7"/>
      <c r="BH2213" s="7"/>
      <c r="BI2213" s="7"/>
      <c r="BJ2213" s="7"/>
      <c r="BK2213" s="7"/>
      <c r="BL2213" s="7"/>
      <c r="BM2213" s="7"/>
      <c r="BP2213" s="7"/>
      <c r="BQ2213" s="7"/>
      <c r="BR2213" s="7"/>
      <c r="BS2213" s="7"/>
      <c r="BT2213" s="7"/>
      <c r="BU2213" s="7"/>
      <c r="BV2213" s="7"/>
      <c r="BW2213" s="7"/>
    </row>
    <row r="2214" spans="5:75" x14ac:dyDescent="0.2"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AL2214" s="7"/>
      <c r="AQ2214" s="7"/>
      <c r="AR2214" s="7"/>
      <c r="AS2214" s="7"/>
      <c r="AT2214" s="7"/>
      <c r="AU2214" s="7"/>
      <c r="AV2214" s="7"/>
      <c r="AX2214" s="7"/>
      <c r="AY2214" s="7"/>
      <c r="AZ2214" s="7"/>
      <c r="BA2214" s="7"/>
      <c r="BB2214" s="7"/>
      <c r="BC2214" s="7"/>
      <c r="BD2214" s="7"/>
      <c r="BG2214" s="7"/>
      <c r="BH2214" s="7"/>
      <c r="BI2214" s="7"/>
      <c r="BJ2214" s="7"/>
      <c r="BK2214" s="7"/>
      <c r="BL2214" s="7"/>
      <c r="BM2214" s="7"/>
      <c r="BP2214" s="7"/>
      <c r="BQ2214" s="7"/>
      <c r="BR2214" s="7"/>
      <c r="BS2214" s="7"/>
      <c r="BT2214" s="7"/>
      <c r="BU2214" s="7"/>
      <c r="BV2214" s="7"/>
      <c r="BW2214" s="7"/>
    </row>
    <row r="2215" spans="5:75" x14ac:dyDescent="0.2"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AL2215" s="7"/>
      <c r="AQ2215" s="7"/>
      <c r="AR2215" s="7"/>
      <c r="AS2215" s="7"/>
      <c r="AT2215" s="7"/>
      <c r="AU2215" s="7"/>
      <c r="AV2215" s="7"/>
      <c r="AX2215" s="7"/>
      <c r="AY2215" s="7"/>
      <c r="AZ2215" s="7"/>
      <c r="BA2215" s="7"/>
      <c r="BB2215" s="7"/>
      <c r="BC2215" s="7"/>
      <c r="BD2215" s="7"/>
      <c r="BG2215" s="7"/>
      <c r="BH2215" s="7"/>
      <c r="BI2215" s="7"/>
      <c r="BJ2215" s="7"/>
      <c r="BK2215" s="7"/>
      <c r="BL2215" s="7"/>
      <c r="BM2215" s="7"/>
      <c r="BP2215" s="7"/>
      <c r="BQ2215" s="7"/>
      <c r="BR2215" s="7"/>
      <c r="BS2215" s="7"/>
      <c r="BT2215" s="7"/>
      <c r="BU2215" s="7"/>
      <c r="BV2215" s="7"/>
      <c r="BW2215" s="7"/>
    </row>
    <row r="2216" spans="5:75" x14ac:dyDescent="0.2"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AL2216" s="7"/>
      <c r="AQ2216" s="7"/>
      <c r="AR2216" s="7"/>
      <c r="AS2216" s="7"/>
      <c r="AT2216" s="7"/>
      <c r="AU2216" s="7"/>
      <c r="AV2216" s="7"/>
      <c r="AX2216" s="7"/>
      <c r="AY2216" s="7"/>
      <c r="AZ2216" s="7"/>
      <c r="BA2216" s="7"/>
      <c r="BB2216" s="7"/>
      <c r="BC2216" s="7"/>
      <c r="BD2216" s="7"/>
      <c r="BG2216" s="7"/>
      <c r="BH2216" s="7"/>
      <c r="BI2216" s="7"/>
      <c r="BJ2216" s="7"/>
      <c r="BK2216" s="7"/>
      <c r="BL2216" s="7"/>
      <c r="BM2216" s="7"/>
      <c r="BP2216" s="7"/>
      <c r="BQ2216" s="7"/>
      <c r="BR2216" s="7"/>
      <c r="BS2216" s="7"/>
      <c r="BT2216" s="7"/>
      <c r="BU2216" s="7"/>
      <c r="BV2216" s="7"/>
      <c r="BW2216" s="7"/>
    </row>
    <row r="2217" spans="5:75" x14ac:dyDescent="0.2"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AL2217" s="7"/>
      <c r="AQ2217" s="7"/>
      <c r="AR2217" s="7"/>
      <c r="AS2217" s="7"/>
      <c r="AT2217" s="7"/>
      <c r="AU2217" s="7"/>
      <c r="AV2217" s="7"/>
      <c r="AX2217" s="7"/>
      <c r="AY2217" s="7"/>
      <c r="AZ2217" s="7"/>
      <c r="BA2217" s="7"/>
      <c r="BB2217" s="7"/>
      <c r="BC2217" s="7"/>
      <c r="BD2217" s="7"/>
      <c r="BG2217" s="7"/>
      <c r="BH2217" s="7"/>
      <c r="BI2217" s="7"/>
      <c r="BJ2217" s="7"/>
      <c r="BK2217" s="7"/>
      <c r="BL2217" s="7"/>
      <c r="BM2217" s="7"/>
      <c r="BP2217" s="7"/>
      <c r="BQ2217" s="7"/>
      <c r="BR2217" s="7"/>
      <c r="BS2217" s="7"/>
      <c r="BT2217" s="7"/>
      <c r="BU2217" s="7"/>
      <c r="BV2217" s="7"/>
      <c r="BW2217" s="7"/>
    </row>
    <row r="2218" spans="5:75" x14ac:dyDescent="0.2"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AL2218" s="7"/>
      <c r="AQ2218" s="7"/>
      <c r="AR2218" s="7"/>
      <c r="AS2218" s="7"/>
      <c r="AT2218" s="7"/>
      <c r="AU2218" s="7"/>
      <c r="AV2218" s="7"/>
      <c r="AX2218" s="7"/>
      <c r="AY2218" s="7"/>
      <c r="AZ2218" s="7"/>
      <c r="BA2218" s="7"/>
      <c r="BB2218" s="7"/>
      <c r="BC2218" s="7"/>
      <c r="BD2218" s="7"/>
      <c r="BG2218" s="7"/>
      <c r="BH2218" s="7"/>
      <c r="BI2218" s="7"/>
      <c r="BJ2218" s="7"/>
      <c r="BK2218" s="7"/>
      <c r="BL2218" s="7"/>
      <c r="BM2218" s="7"/>
      <c r="BP2218" s="7"/>
      <c r="BQ2218" s="7"/>
      <c r="BR2218" s="7"/>
      <c r="BS2218" s="7"/>
      <c r="BT2218" s="7"/>
      <c r="BU2218" s="7"/>
      <c r="BV2218" s="7"/>
      <c r="BW2218" s="7"/>
    </row>
    <row r="2219" spans="5:75" x14ac:dyDescent="0.2"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AL2219" s="7"/>
      <c r="AQ2219" s="7"/>
      <c r="AR2219" s="7"/>
      <c r="AS2219" s="7"/>
      <c r="AT2219" s="7"/>
      <c r="AU2219" s="7"/>
      <c r="AV2219" s="7"/>
      <c r="AX2219" s="7"/>
      <c r="AY2219" s="7"/>
      <c r="AZ2219" s="7"/>
      <c r="BA2219" s="7"/>
      <c r="BB2219" s="7"/>
      <c r="BC2219" s="7"/>
      <c r="BD2219" s="7"/>
      <c r="BG2219" s="7"/>
      <c r="BH2219" s="7"/>
      <c r="BI2219" s="7"/>
      <c r="BJ2219" s="7"/>
      <c r="BK2219" s="7"/>
      <c r="BL2219" s="7"/>
      <c r="BM2219" s="7"/>
      <c r="BP2219" s="7"/>
      <c r="BQ2219" s="7"/>
      <c r="BR2219" s="7"/>
      <c r="BS2219" s="7"/>
      <c r="BT2219" s="7"/>
      <c r="BU2219" s="7"/>
      <c r="BV2219" s="7"/>
      <c r="BW2219" s="7"/>
    </row>
    <row r="2220" spans="5:75" x14ac:dyDescent="0.2"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AL2220" s="7"/>
      <c r="AQ2220" s="7"/>
      <c r="AR2220" s="7"/>
      <c r="AS2220" s="7"/>
      <c r="AT2220" s="7"/>
      <c r="AU2220" s="7"/>
      <c r="AV2220" s="7"/>
      <c r="AX2220" s="7"/>
      <c r="AY2220" s="7"/>
      <c r="AZ2220" s="7"/>
      <c r="BA2220" s="7"/>
      <c r="BB2220" s="7"/>
      <c r="BC2220" s="7"/>
      <c r="BD2220" s="7"/>
      <c r="BG2220" s="7"/>
      <c r="BH2220" s="7"/>
      <c r="BI2220" s="7"/>
      <c r="BJ2220" s="7"/>
      <c r="BK2220" s="7"/>
      <c r="BL2220" s="7"/>
      <c r="BM2220" s="7"/>
      <c r="BP2220" s="7"/>
      <c r="BQ2220" s="7"/>
      <c r="BR2220" s="7"/>
      <c r="BS2220" s="7"/>
      <c r="BT2220" s="7"/>
      <c r="BU2220" s="7"/>
      <c r="BV2220" s="7"/>
      <c r="BW2220" s="7"/>
    </row>
    <row r="2221" spans="5:75" x14ac:dyDescent="0.2"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AL2221" s="7"/>
      <c r="AQ2221" s="7"/>
      <c r="AR2221" s="7"/>
      <c r="AS2221" s="7"/>
      <c r="AT2221" s="7"/>
      <c r="AU2221" s="7"/>
      <c r="AV2221" s="7"/>
      <c r="AX2221" s="7"/>
      <c r="AY2221" s="7"/>
      <c r="AZ2221" s="7"/>
      <c r="BA2221" s="7"/>
      <c r="BB2221" s="7"/>
      <c r="BC2221" s="7"/>
      <c r="BD2221" s="7"/>
      <c r="BG2221" s="7"/>
      <c r="BH2221" s="7"/>
      <c r="BI2221" s="7"/>
      <c r="BJ2221" s="7"/>
      <c r="BK2221" s="7"/>
      <c r="BL2221" s="7"/>
      <c r="BM2221" s="7"/>
      <c r="BP2221" s="7"/>
      <c r="BQ2221" s="7"/>
      <c r="BR2221" s="7"/>
      <c r="BS2221" s="7"/>
      <c r="BT2221" s="7"/>
      <c r="BU2221" s="7"/>
      <c r="BV2221" s="7"/>
      <c r="BW2221" s="7"/>
    </row>
    <row r="2222" spans="5:75" x14ac:dyDescent="0.2"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AL2222" s="7"/>
      <c r="AQ2222" s="7"/>
      <c r="AR2222" s="7"/>
      <c r="AS2222" s="7"/>
      <c r="AT2222" s="7"/>
      <c r="AU2222" s="7"/>
      <c r="AV2222" s="7"/>
      <c r="AX2222" s="7"/>
      <c r="AY2222" s="7"/>
      <c r="AZ2222" s="7"/>
      <c r="BA2222" s="7"/>
      <c r="BB2222" s="7"/>
      <c r="BC2222" s="7"/>
      <c r="BD2222" s="7"/>
      <c r="BG2222" s="7"/>
      <c r="BH2222" s="7"/>
      <c r="BI2222" s="7"/>
      <c r="BJ2222" s="7"/>
      <c r="BK2222" s="7"/>
      <c r="BL2222" s="7"/>
      <c r="BM2222" s="7"/>
      <c r="BP2222" s="7"/>
      <c r="BQ2222" s="7"/>
      <c r="BR2222" s="7"/>
      <c r="BS2222" s="7"/>
      <c r="BT2222" s="7"/>
      <c r="BU2222" s="7"/>
      <c r="BV2222" s="7"/>
      <c r="BW2222" s="7"/>
    </row>
    <row r="2223" spans="5:75" x14ac:dyDescent="0.2"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AL2223" s="7"/>
      <c r="AQ2223" s="7"/>
      <c r="AR2223" s="7"/>
      <c r="AS2223" s="7"/>
      <c r="AT2223" s="7"/>
      <c r="AU2223" s="7"/>
      <c r="AV2223" s="7"/>
      <c r="AX2223" s="7"/>
      <c r="AY2223" s="7"/>
      <c r="AZ2223" s="7"/>
      <c r="BA2223" s="7"/>
      <c r="BB2223" s="7"/>
      <c r="BC2223" s="7"/>
      <c r="BD2223" s="7"/>
      <c r="BG2223" s="7"/>
      <c r="BH2223" s="7"/>
      <c r="BI2223" s="7"/>
      <c r="BJ2223" s="7"/>
      <c r="BK2223" s="7"/>
      <c r="BL2223" s="7"/>
      <c r="BM2223" s="7"/>
      <c r="BP2223" s="7"/>
      <c r="BQ2223" s="7"/>
      <c r="BR2223" s="7"/>
      <c r="BS2223" s="7"/>
      <c r="BT2223" s="7"/>
      <c r="BU2223" s="7"/>
      <c r="BV2223" s="7"/>
      <c r="BW2223" s="7"/>
    </row>
    <row r="2224" spans="5:75" x14ac:dyDescent="0.2"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AL2224" s="7"/>
      <c r="AQ2224" s="7"/>
      <c r="AR2224" s="7"/>
      <c r="AS2224" s="7"/>
      <c r="AT2224" s="7"/>
      <c r="AU2224" s="7"/>
      <c r="AV2224" s="7"/>
      <c r="AX2224" s="7"/>
      <c r="AY2224" s="7"/>
      <c r="AZ2224" s="7"/>
      <c r="BA2224" s="7"/>
      <c r="BB2224" s="7"/>
      <c r="BC2224" s="7"/>
      <c r="BD2224" s="7"/>
      <c r="BG2224" s="7"/>
      <c r="BH2224" s="7"/>
      <c r="BI2224" s="7"/>
      <c r="BJ2224" s="7"/>
      <c r="BK2224" s="7"/>
      <c r="BL2224" s="7"/>
      <c r="BM2224" s="7"/>
      <c r="BP2224" s="7"/>
      <c r="BQ2224" s="7"/>
      <c r="BR2224" s="7"/>
      <c r="BS2224" s="7"/>
      <c r="BT2224" s="7"/>
      <c r="BU2224" s="7"/>
      <c r="BV2224" s="7"/>
      <c r="BW2224" s="7"/>
    </row>
    <row r="2225" spans="5:75" x14ac:dyDescent="0.2"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AL2225" s="7"/>
      <c r="AQ2225" s="7"/>
      <c r="AR2225" s="7"/>
      <c r="AS2225" s="7"/>
      <c r="AT2225" s="7"/>
      <c r="AU2225" s="7"/>
      <c r="AV2225" s="7"/>
      <c r="AX2225" s="7"/>
      <c r="AY2225" s="7"/>
      <c r="AZ2225" s="7"/>
      <c r="BA2225" s="7"/>
      <c r="BB2225" s="7"/>
      <c r="BC2225" s="7"/>
      <c r="BD2225" s="7"/>
      <c r="BG2225" s="7"/>
      <c r="BH2225" s="7"/>
      <c r="BI2225" s="7"/>
      <c r="BJ2225" s="7"/>
      <c r="BK2225" s="7"/>
      <c r="BL2225" s="7"/>
      <c r="BM2225" s="7"/>
      <c r="BP2225" s="7"/>
      <c r="BQ2225" s="7"/>
      <c r="BR2225" s="7"/>
      <c r="BS2225" s="7"/>
      <c r="BT2225" s="7"/>
      <c r="BU2225" s="7"/>
      <c r="BV2225" s="7"/>
      <c r="BW2225" s="7"/>
    </row>
    <row r="2226" spans="5:75" x14ac:dyDescent="0.2"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AL2226" s="7"/>
      <c r="AQ2226" s="7"/>
      <c r="AR2226" s="7"/>
      <c r="AS2226" s="7"/>
      <c r="AT2226" s="7"/>
      <c r="AU2226" s="7"/>
      <c r="AV2226" s="7"/>
      <c r="AX2226" s="7"/>
      <c r="AY2226" s="7"/>
      <c r="AZ2226" s="7"/>
      <c r="BA2226" s="7"/>
      <c r="BB2226" s="7"/>
      <c r="BC2226" s="7"/>
      <c r="BD2226" s="7"/>
      <c r="BG2226" s="7"/>
      <c r="BH2226" s="7"/>
      <c r="BI2226" s="7"/>
      <c r="BJ2226" s="7"/>
      <c r="BK2226" s="7"/>
      <c r="BL2226" s="7"/>
      <c r="BM2226" s="7"/>
      <c r="BP2226" s="7"/>
      <c r="BQ2226" s="7"/>
      <c r="BR2226" s="7"/>
      <c r="BS2226" s="7"/>
      <c r="BT2226" s="7"/>
      <c r="BU2226" s="7"/>
      <c r="BV2226" s="7"/>
      <c r="BW2226" s="7"/>
    </row>
    <row r="2227" spans="5:75" x14ac:dyDescent="0.2"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AL2227" s="7"/>
      <c r="AQ2227" s="7"/>
      <c r="AR2227" s="7"/>
      <c r="AS2227" s="7"/>
      <c r="AT2227" s="7"/>
      <c r="AU2227" s="7"/>
      <c r="AV2227" s="7"/>
      <c r="AX2227" s="7"/>
      <c r="AY2227" s="7"/>
      <c r="AZ2227" s="7"/>
      <c r="BA2227" s="7"/>
      <c r="BB2227" s="7"/>
      <c r="BC2227" s="7"/>
      <c r="BD2227" s="7"/>
      <c r="BG2227" s="7"/>
      <c r="BH2227" s="7"/>
      <c r="BI2227" s="7"/>
      <c r="BJ2227" s="7"/>
      <c r="BK2227" s="7"/>
      <c r="BL2227" s="7"/>
      <c r="BM2227" s="7"/>
      <c r="BP2227" s="7"/>
      <c r="BQ2227" s="7"/>
      <c r="BR2227" s="7"/>
      <c r="BS2227" s="7"/>
      <c r="BT2227" s="7"/>
      <c r="BU2227" s="7"/>
      <c r="BV2227" s="7"/>
      <c r="BW2227" s="7"/>
    </row>
    <row r="2228" spans="5:75" x14ac:dyDescent="0.2"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AL2228" s="7"/>
      <c r="AQ2228" s="7"/>
      <c r="AR2228" s="7"/>
      <c r="AS2228" s="7"/>
      <c r="AT2228" s="7"/>
      <c r="AU2228" s="7"/>
      <c r="AV2228" s="7"/>
      <c r="AX2228" s="7"/>
      <c r="AY2228" s="7"/>
      <c r="AZ2228" s="7"/>
      <c r="BA2228" s="7"/>
      <c r="BB2228" s="7"/>
      <c r="BC2228" s="7"/>
      <c r="BD2228" s="7"/>
      <c r="BG2228" s="7"/>
      <c r="BH2228" s="7"/>
      <c r="BI2228" s="7"/>
      <c r="BJ2228" s="7"/>
      <c r="BK2228" s="7"/>
      <c r="BL2228" s="7"/>
      <c r="BM2228" s="7"/>
      <c r="BP2228" s="7"/>
      <c r="BQ2228" s="7"/>
      <c r="BR2228" s="7"/>
      <c r="BS2228" s="7"/>
      <c r="BT2228" s="7"/>
      <c r="BU2228" s="7"/>
      <c r="BV2228" s="7"/>
      <c r="BW2228" s="7"/>
    </row>
    <row r="2229" spans="5:75" x14ac:dyDescent="0.2"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AL2229" s="7"/>
      <c r="AQ2229" s="7"/>
      <c r="AR2229" s="7"/>
      <c r="AS2229" s="7"/>
      <c r="AT2229" s="7"/>
      <c r="AU2229" s="7"/>
      <c r="AV2229" s="7"/>
      <c r="AX2229" s="7"/>
      <c r="AY2229" s="7"/>
      <c r="AZ2229" s="7"/>
      <c r="BA2229" s="7"/>
      <c r="BB2229" s="7"/>
      <c r="BC2229" s="7"/>
      <c r="BD2229" s="7"/>
      <c r="BG2229" s="7"/>
      <c r="BH2229" s="7"/>
      <c r="BI2229" s="7"/>
      <c r="BJ2229" s="7"/>
      <c r="BK2229" s="7"/>
      <c r="BL2229" s="7"/>
      <c r="BM2229" s="7"/>
      <c r="BP2229" s="7"/>
      <c r="BQ2229" s="7"/>
      <c r="BR2229" s="7"/>
      <c r="BS2229" s="7"/>
      <c r="BT2229" s="7"/>
      <c r="BU2229" s="7"/>
      <c r="BV2229" s="7"/>
      <c r="BW2229" s="7"/>
    </row>
    <row r="2230" spans="5:75" x14ac:dyDescent="0.2"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AL2230" s="7"/>
      <c r="AQ2230" s="7"/>
      <c r="AR2230" s="7"/>
      <c r="AS2230" s="7"/>
      <c r="AT2230" s="7"/>
      <c r="AU2230" s="7"/>
      <c r="AV2230" s="7"/>
      <c r="AX2230" s="7"/>
      <c r="AY2230" s="7"/>
      <c r="AZ2230" s="7"/>
      <c r="BA2230" s="7"/>
      <c r="BB2230" s="7"/>
      <c r="BC2230" s="7"/>
      <c r="BD2230" s="7"/>
      <c r="BG2230" s="7"/>
      <c r="BH2230" s="7"/>
      <c r="BI2230" s="7"/>
      <c r="BJ2230" s="7"/>
      <c r="BK2230" s="7"/>
      <c r="BL2230" s="7"/>
      <c r="BM2230" s="7"/>
      <c r="BP2230" s="7"/>
      <c r="BQ2230" s="7"/>
      <c r="BR2230" s="7"/>
      <c r="BS2230" s="7"/>
      <c r="BT2230" s="7"/>
      <c r="BU2230" s="7"/>
      <c r="BV2230" s="7"/>
      <c r="BW2230" s="7"/>
    </row>
    <row r="2231" spans="5:75" x14ac:dyDescent="0.2"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AL2231" s="7"/>
      <c r="AQ2231" s="7"/>
      <c r="AR2231" s="7"/>
      <c r="AS2231" s="7"/>
      <c r="AT2231" s="7"/>
      <c r="AU2231" s="7"/>
      <c r="AV2231" s="7"/>
      <c r="AX2231" s="7"/>
      <c r="AY2231" s="7"/>
      <c r="AZ2231" s="7"/>
      <c r="BA2231" s="7"/>
      <c r="BB2231" s="7"/>
      <c r="BC2231" s="7"/>
      <c r="BD2231" s="7"/>
      <c r="BG2231" s="7"/>
      <c r="BH2231" s="7"/>
      <c r="BI2231" s="7"/>
      <c r="BJ2231" s="7"/>
      <c r="BK2231" s="7"/>
      <c r="BL2231" s="7"/>
      <c r="BM2231" s="7"/>
      <c r="BP2231" s="7"/>
      <c r="BQ2231" s="7"/>
      <c r="BR2231" s="7"/>
      <c r="BS2231" s="7"/>
      <c r="BT2231" s="7"/>
      <c r="BU2231" s="7"/>
      <c r="BV2231" s="7"/>
      <c r="BW2231" s="7"/>
    </row>
    <row r="2232" spans="5:75" x14ac:dyDescent="0.2"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AL2232" s="7"/>
      <c r="AQ2232" s="7"/>
      <c r="AR2232" s="7"/>
      <c r="AS2232" s="7"/>
      <c r="AT2232" s="7"/>
      <c r="AU2232" s="7"/>
      <c r="AV2232" s="7"/>
      <c r="AX2232" s="7"/>
      <c r="AY2232" s="7"/>
      <c r="AZ2232" s="7"/>
      <c r="BA2232" s="7"/>
      <c r="BB2232" s="7"/>
      <c r="BC2232" s="7"/>
      <c r="BD2232" s="7"/>
      <c r="BG2232" s="7"/>
      <c r="BH2232" s="7"/>
      <c r="BI2232" s="7"/>
      <c r="BJ2232" s="7"/>
      <c r="BK2232" s="7"/>
      <c r="BL2232" s="7"/>
      <c r="BM2232" s="7"/>
      <c r="BP2232" s="7"/>
      <c r="BQ2232" s="7"/>
      <c r="BR2232" s="7"/>
      <c r="BS2232" s="7"/>
      <c r="BT2232" s="7"/>
      <c r="BU2232" s="7"/>
      <c r="BV2232" s="7"/>
      <c r="BW2232" s="7"/>
    </row>
    <row r="2233" spans="5:75" x14ac:dyDescent="0.2"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AL2233" s="7"/>
      <c r="AQ2233" s="7"/>
      <c r="AR2233" s="7"/>
      <c r="AS2233" s="7"/>
      <c r="AT2233" s="7"/>
      <c r="AU2233" s="7"/>
      <c r="AV2233" s="7"/>
      <c r="AX2233" s="7"/>
      <c r="AY2233" s="7"/>
      <c r="AZ2233" s="7"/>
      <c r="BA2233" s="7"/>
      <c r="BB2233" s="7"/>
      <c r="BC2233" s="7"/>
      <c r="BD2233" s="7"/>
      <c r="BG2233" s="7"/>
      <c r="BH2233" s="7"/>
      <c r="BI2233" s="7"/>
      <c r="BJ2233" s="7"/>
      <c r="BK2233" s="7"/>
      <c r="BL2233" s="7"/>
      <c r="BM2233" s="7"/>
      <c r="BP2233" s="7"/>
      <c r="BQ2233" s="7"/>
      <c r="BR2233" s="7"/>
      <c r="BS2233" s="7"/>
      <c r="BT2233" s="7"/>
      <c r="BU2233" s="7"/>
      <c r="BV2233" s="7"/>
      <c r="BW2233" s="7"/>
    </row>
    <row r="2234" spans="5:75" x14ac:dyDescent="0.2"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AL2234" s="7"/>
      <c r="AQ2234" s="7"/>
      <c r="AR2234" s="7"/>
      <c r="AS2234" s="7"/>
      <c r="AT2234" s="7"/>
      <c r="AU2234" s="7"/>
      <c r="AV2234" s="7"/>
      <c r="AX2234" s="7"/>
      <c r="AY2234" s="7"/>
      <c r="AZ2234" s="7"/>
      <c r="BA2234" s="7"/>
      <c r="BB2234" s="7"/>
      <c r="BC2234" s="7"/>
      <c r="BD2234" s="7"/>
      <c r="BG2234" s="7"/>
      <c r="BH2234" s="7"/>
      <c r="BI2234" s="7"/>
      <c r="BJ2234" s="7"/>
      <c r="BK2234" s="7"/>
      <c r="BL2234" s="7"/>
      <c r="BM2234" s="7"/>
      <c r="BP2234" s="7"/>
      <c r="BQ2234" s="7"/>
      <c r="BR2234" s="7"/>
      <c r="BS2234" s="7"/>
      <c r="BT2234" s="7"/>
      <c r="BU2234" s="7"/>
      <c r="BV2234" s="7"/>
      <c r="BW2234" s="7"/>
    </row>
    <row r="2235" spans="5:75" x14ac:dyDescent="0.2"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AL2235" s="7"/>
      <c r="AQ2235" s="7"/>
      <c r="AR2235" s="7"/>
      <c r="AS2235" s="7"/>
      <c r="AT2235" s="7"/>
      <c r="AU2235" s="7"/>
      <c r="AV2235" s="7"/>
      <c r="AX2235" s="7"/>
      <c r="AY2235" s="7"/>
      <c r="AZ2235" s="7"/>
      <c r="BA2235" s="7"/>
      <c r="BB2235" s="7"/>
      <c r="BC2235" s="7"/>
      <c r="BD2235" s="7"/>
      <c r="BG2235" s="7"/>
      <c r="BH2235" s="7"/>
      <c r="BI2235" s="7"/>
      <c r="BJ2235" s="7"/>
      <c r="BK2235" s="7"/>
      <c r="BL2235" s="7"/>
      <c r="BM2235" s="7"/>
      <c r="BP2235" s="7"/>
      <c r="BQ2235" s="7"/>
      <c r="BR2235" s="7"/>
      <c r="BS2235" s="7"/>
      <c r="BT2235" s="7"/>
      <c r="BU2235" s="7"/>
      <c r="BV2235" s="7"/>
      <c r="BW2235" s="7"/>
    </row>
    <row r="2236" spans="5:75" x14ac:dyDescent="0.2"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AL2236" s="7"/>
      <c r="AQ2236" s="7"/>
      <c r="AR2236" s="7"/>
      <c r="AS2236" s="7"/>
      <c r="AT2236" s="7"/>
      <c r="AU2236" s="7"/>
      <c r="AV2236" s="7"/>
      <c r="AX2236" s="7"/>
      <c r="AY2236" s="7"/>
      <c r="AZ2236" s="7"/>
      <c r="BA2236" s="7"/>
      <c r="BB2236" s="7"/>
      <c r="BC2236" s="7"/>
      <c r="BD2236" s="7"/>
      <c r="BG2236" s="7"/>
      <c r="BH2236" s="7"/>
      <c r="BI2236" s="7"/>
      <c r="BJ2236" s="7"/>
      <c r="BK2236" s="7"/>
      <c r="BL2236" s="7"/>
      <c r="BM2236" s="7"/>
      <c r="BP2236" s="7"/>
      <c r="BQ2236" s="7"/>
      <c r="BR2236" s="7"/>
      <c r="BS2236" s="7"/>
      <c r="BT2236" s="7"/>
      <c r="BU2236" s="7"/>
      <c r="BV2236" s="7"/>
      <c r="BW2236" s="7"/>
    </row>
    <row r="2237" spans="5:75" x14ac:dyDescent="0.2"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AL2237" s="7"/>
      <c r="AQ2237" s="7"/>
      <c r="AR2237" s="7"/>
      <c r="AS2237" s="7"/>
      <c r="AT2237" s="7"/>
      <c r="AU2237" s="7"/>
      <c r="AV2237" s="7"/>
      <c r="AX2237" s="7"/>
      <c r="AY2237" s="7"/>
      <c r="AZ2237" s="7"/>
      <c r="BA2237" s="7"/>
      <c r="BB2237" s="7"/>
      <c r="BC2237" s="7"/>
      <c r="BD2237" s="7"/>
      <c r="BG2237" s="7"/>
      <c r="BH2237" s="7"/>
      <c r="BI2237" s="7"/>
      <c r="BJ2237" s="7"/>
      <c r="BK2237" s="7"/>
      <c r="BL2237" s="7"/>
      <c r="BM2237" s="7"/>
      <c r="BP2237" s="7"/>
      <c r="BQ2237" s="7"/>
      <c r="BR2237" s="7"/>
      <c r="BS2237" s="7"/>
      <c r="BT2237" s="7"/>
      <c r="BU2237" s="7"/>
      <c r="BV2237" s="7"/>
      <c r="BW2237" s="7"/>
    </row>
    <row r="2238" spans="5:75" x14ac:dyDescent="0.2"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AL2238" s="7"/>
      <c r="AQ2238" s="7"/>
      <c r="AR2238" s="7"/>
      <c r="AS2238" s="7"/>
      <c r="AT2238" s="7"/>
      <c r="AU2238" s="7"/>
      <c r="AV2238" s="7"/>
      <c r="AX2238" s="7"/>
      <c r="AY2238" s="7"/>
      <c r="AZ2238" s="7"/>
      <c r="BA2238" s="7"/>
      <c r="BB2238" s="7"/>
      <c r="BC2238" s="7"/>
      <c r="BD2238" s="7"/>
      <c r="BG2238" s="7"/>
      <c r="BH2238" s="7"/>
      <c r="BI2238" s="7"/>
      <c r="BJ2238" s="7"/>
      <c r="BK2238" s="7"/>
      <c r="BL2238" s="7"/>
      <c r="BM2238" s="7"/>
      <c r="BP2238" s="7"/>
      <c r="BQ2238" s="7"/>
      <c r="BR2238" s="7"/>
      <c r="BS2238" s="7"/>
      <c r="BT2238" s="7"/>
      <c r="BU2238" s="7"/>
      <c r="BV2238" s="7"/>
      <c r="BW2238" s="7"/>
    </row>
    <row r="2239" spans="5:75" x14ac:dyDescent="0.2"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AL2239" s="7"/>
      <c r="AQ2239" s="7"/>
      <c r="AR2239" s="7"/>
      <c r="AS2239" s="7"/>
      <c r="AT2239" s="7"/>
      <c r="AU2239" s="7"/>
      <c r="AV2239" s="7"/>
      <c r="AX2239" s="7"/>
      <c r="AY2239" s="7"/>
      <c r="AZ2239" s="7"/>
      <c r="BA2239" s="7"/>
      <c r="BB2239" s="7"/>
      <c r="BC2239" s="7"/>
      <c r="BD2239" s="7"/>
      <c r="BG2239" s="7"/>
      <c r="BH2239" s="7"/>
      <c r="BI2239" s="7"/>
      <c r="BJ2239" s="7"/>
      <c r="BK2239" s="7"/>
      <c r="BL2239" s="7"/>
      <c r="BM2239" s="7"/>
      <c r="BP2239" s="7"/>
      <c r="BQ2239" s="7"/>
      <c r="BR2239" s="7"/>
      <c r="BS2239" s="7"/>
      <c r="BT2239" s="7"/>
      <c r="BU2239" s="7"/>
      <c r="BV2239" s="7"/>
      <c r="BW2239" s="7"/>
    </row>
    <row r="2240" spans="5:75" x14ac:dyDescent="0.2"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AL2240" s="7"/>
      <c r="AQ2240" s="7"/>
      <c r="AR2240" s="7"/>
      <c r="AS2240" s="7"/>
      <c r="AT2240" s="7"/>
      <c r="AU2240" s="7"/>
      <c r="AV2240" s="7"/>
      <c r="AX2240" s="7"/>
      <c r="AY2240" s="7"/>
      <c r="AZ2240" s="7"/>
      <c r="BA2240" s="7"/>
      <c r="BB2240" s="7"/>
      <c r="BC2240" s="7"/>
      <c r="BD2240" s="7"/>
      <c r="BG2240" s="7"/>
      <c r="BH2240" s="7"/>
      <c r="BI2240" s="7"/>
      <c r="BJ2240" s="7"/>
      <c r="BK2240" s="7"/>
      <c r="BL2240" s="7"/>
      <c r="BM2240" s="7"/>
      <c r="BP2240" s="7"/>
      <c r="BQ2240" s="7"/>
      <c r="BR2240" s="7"/>
      <c r="BS2240" s="7"/>
      <c r="BT2240" s="7"/>
      <c r="BU2240" s="7"/>
      <c r="BV2240" s="7"/>
      <c r="BW2240" s="7"/>
    </row>
    <row r="2241" spans="5:75" x14ac:dyDescent="0.2"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AL2241" s="7"/>
      <c r="AQ2241" s="7"/>
      <c r="AR2241" s="7"/>
      <c r="AS2241" s="7"/>
      <c r="AT2241" s="7"/>
      <c r="AU2241" s="7"/>
      <c r="AV2241" s="7"/>
      <c r="AX2241" s="7"/>
      <c r="AY2241" s="7"/>
      <c r="AZ2241" s="7"/>
      <c r="BA2241" s="7"/>
      <c r="BB2241" s="7"/>
      <c r="BC2241" s="7"/>
      <c r="BD2241" s="7"/>
      <c r="BG2241" s="7"/>
      <c r="BH2241" s="7"/>
      <c r="BI2241" s="7"/>
      <c r="BJ2241" s="7"/>
      <c r="BK2241" s="7"/>
      <c r="BL2241" s="7"/>
      <c r="BM2241" s="7"/>
      <c r="BP2241" s="7"/>
      <c r="BQ2241" s="7"/>
      <c r="BR2241" s="7"/>
      <c r="BS2241" s="7"/>
      <c r="BT2241" s="7"/>
      <c r="BU2241" s="7"/>
      <c r="BV2241" s="7"/>
      <c r="BW2241" s="7"/>
    </row>
    <row r="2242" spans="5:75" x14ac:dyDescent="0.2"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AL2242" s="7"/>
      <c r="AQ2242" s="7"/>
      <c r="AR2242" s="7"/>
      <c r="AS2242" s="7"/>
      <c r="AT2242" s="7"/>
      <c r="AU2242" s="7"/>
      <c r="AV2242" s="7"/>
      <c r="AX2242" s="7"/>
      <c r="AY2242" s="7"/>
      <c r="AZ2242" s="7"/>
      <c r="BA2242" s="7"/>
      <c r="BB2242" s="7"/>
      <c r="BC2242" s="7"/>
      <c r="BD2242" s="7"/>
      <c r="BG2242" s="7"/>
      <c r="BH2242" s="7"/>
      <c r="BI2242" s="7"/>
      <c r="BJ2242" s="7"/>
      <c r="BK2242" s="7"/>
      <c r="BL2242" s="7"/>
      <c r="BM2242" s="7"/>
      <c r="BP2242" s="7"/>
      <c r="BQ2242" s="7"/>
      <c r="BR2242" s="7"/>
      <c r="BS2242" s="7"/>
      <c r="BT2242" s="7"/>
      <c r="BU2242" s="7"/>
      <c r="BV2242" s="7"/>
      <c r="BW2242" s="7"/>
    </row>
    <row r="2243" spans="5:75" x14ac:dyDescent="0.2"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AL2243" s="7"/>
      <c r="AQ2243" s="7"/>
      <c r="AR2243" s="7"/>
      <c r="AS2243" s="7"/>
      <c r="AT2243" s="7"/>
      <c r="AU2243" s="7"/>
      <c r="AV2243" s="7"/>
      <c r="AX2243" s="7"/>
      <c r="AY2243" s="7"/>
      <c r="AZ2243" s="7"/>
      <c r="BA2243" s="7"/>
      <c r="BB2243" s="7"/>
      <c r="BC2243" s="7"/>
      <c r="BD2243" s="7"/>
      <c r="BG2243" s="7"/>
      <c r="BH2243" s="7"/>
      <c r="BI2243" s="7"/>
      <c r="BJ2243" s="7"/>
      <c r="BK2243" s="7"/>
      <c r="BL2243" s="7"/>
      <c r="BM2243" s="7"/>
      <c r="BP2243" s="7"/>
      <c r="BQ2243" s="7"/>
      <c r="BR2243" s="7"/>
      <c r="BS2243" s="7"/>
      <c r="BT2243" s="7"/>
      <c r="BU2243" s="7"/>
      <c r="BV2243" s="7"/>
      <c r="BW2243" s="7"/>
    </row>
    <row r="2244" spans="5:75" x14ac:dyDescent="0.2"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AL2244" s="7"/>
      <c r="AQ2244" s="7"/>
      <c r="AR2244" s="7"/>
      <c r="AS2244" s="7"/>
      <c r="AT2244" s="7"/>
      <c r="AU2244" s="7"/>
      <c r="AV2244" s="7"/>
      <c r="AX2244" s="7"/>
      <c r="AY2244" s="7"/>
      <c r="AZ2244" s="7"/>
      <c r="BA2244" s="7"/>
      <c r="BB2244" s="7"/>
      <c r="BC2244" s="7"/>
      <c r="BD2244" s="7"/>
      <c r="BG2244" s="7"/>
      <c r="BH2244" s="7"/>
      <c r="BI2244" s="7"/>
      <c r="BJ2244" s="7"/>
      <c r="BK2244" s="7"/>
      <c r="BL2244" s="7"/>
      <c r="BM2244" s="7"/>
      <c r="BP2244" s="7"/>
      <c r="BQ2244" s="7"/>
      <c r="BR2244" s="7"/>
      <c r="BS2244" s="7"/>
      <c r="BT2244" s="7"/>
      <c r="BU2244" s="7"/>
      <c r="BV2244" s="7"/>
      <c r="BW2244" s="7"/>
    </row>
    <row r="2245" spans="5:75" x14ac:dyDescent="0.2"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AL2245" s="7"/>
      <c r="AQ2245" s="7"/>
      <c r="AR2245" s="7"/>
      <c r="AS2245" s="7"/>
      <c r="AT2245" s="7"/>
      <c r="AU2245" s="7"/>
      <c r="AV2245" s="7"/>
      <c r="AX2245" s="7"/>
      <c r="AY2245" s="7"/>
      <c r="AZ2245" s="7"/>
      <c r="BA2245" s="7"/>
      <c r="BB2245" s="7"/>
      <c r="BC2245" s="7"/>
      <c r="BD2245" s="7"/>
      <c r="BG2245" s="7"/>
      <c r="BH2245" s="7"/>
      <c r="BI2245" s="7"/>
      <c r="BJ2245" s="7"/>
      <c r="BK2245" s="7"/>
      <c r="BL2245" s="7"/>
      <c r="BM2245" s="7"/>
      <c r="BP2245" s="7"/>
      <c r="BQ2245" s="7"/>
      <c r="BR2245" s="7"/>
      <c r="BS2245" s="7"/>
      <c r="BT2245" s="7"/>
      <c r="BU2245" s="7"/>
      <c r="BV2245" s="7"/>
      <c r="BW2245" s="7"/>
    </row>
    <row r="2246" spans="5:75" x14ac:dyDescent="0.2"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AL2246" s="7"/>
      <c r="AQ2246" s="7"/>
      <c r="AR2246" s="7"/>
      <c r="AS2246" s="7"/>
      <c r="AT2246" s="7"/>
      <c r="AU2246" s="7"/>
      <c r="AV2246" s="7"/>
      <c r="AX2246" s="7"/>
      <c r="AY2246" s="7"/>
      <c r="AZ2246" s="7"/>
      <c r="BA2246" s="7"/>
      <c r="BB2246" s="7"/>
      <c r="BC2246" s="7"/>
      <c r="BD2246" s="7"/>
      <c r="BG2246" s="7"/>
      <c r="BH2246" s="7"/>
      <c r="BI2246" s="7"/>
      <c r="BJ2246" s="7"/>
      <c r="BK2246" s="7"/>
      <c r="BL2246" s="7"/>
      <c r="BM2246" s="7"/>
      <c r="BP2246" s="7"/>
      <c r="BQ2246" s="7"/>
      <c r="BR2246" s="7"/>
      <c r="BS2246" s="7"/>
      <c r="BT2246" s="7"/>
      <c r="BU2246" s="7"/>
      <c r="BV2246" s="7"/>
      <c r="BW2246" s="7"/>
    </row>
    <row r="2247" spans="5:75" x14ac:dyDescent="0.2"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AL2247" s="7"/>
      <c r="AQ2247" s="7"/>
      <c r="AR2247" s="7"/>
      <c r="AS2247" s="7"/>
      <c r="AT2247" s="7"/>
      <c r="AU2247" s="7"/>
      <c r="AV2247" s="7"/>
      <c r="AX2247" s="7"/>
      <c r="AY2247" s="7"/>
      <c r="AZ2247" s="7"/>
      <c r="BA2247" s="7"/>
      <c r="BB2247" s="7"/>
      <c r="BC2247" s="7"/>
      <c r="BD2247" s="7"/>
      <c r="BG2247" s="7"/>
      <c r="BH2247" s="7"/>
      <c r="BI2247" s="7"/>
      <c r="BJ2247" s="7"/>
      <c r="BK2247" s="7"/>
      <c r="BL2247" s="7"/>
      <c r="BM2247" s="7"/>
      <c r="BP2247" s="7"/>
      <c r="BQ2247" s="7"/>
      <c r="BR2247" s="7"/>
      <c r="BS2247" s="7"/>
      <c r="BT2247" s="7"/>
      <c r="BU2247" s="7"/>
      <c r="BV2247" s="7"/>
      <c r="BW2247" s="7"/>
    </row>
    <row r="2248" spans="5:75" x14ac:dyDescent="0.2"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AL2248" s="7"/>
      <c r="AQ2248" s="7"/>
      <c r="AR2248" s="7"/>
      <c r="AS2248" s="7"/>
      <c r="AT2248" s="7"/>
      <c r="AU2248" s="7"/>
      <c r="AV2248" s="7"/>
      <c r="AX2248" s="7"/>
      <c r="AY2248" s="7"/>
      <c r="AZ2248" s="7"/>
      <c r="BA2248" s="7"/>
      <c r="BB2248" s="7"/>
      <c r="BC2248" s="7"/>
      <c r="BD2248" s="7"/>
      <c r="BG2248" s="7"/>
      <c r="BH2248" s="7"/>
      <c r="BI2248" s="7"/>
      <c r="BJ2248" s="7"/>
      <c r="BK2248" s="7"/>
      <c r="BL2248" s="7"/>
      <c r="BM2248" s="7"/>
      <c r="BP2248" s="7"/>
      <c r="BQ2248" s="7"/>
      <c r="BR2248" s="7"/>
      <c r="BS2248" s="7"/>
      <c r="BT2248" s="7"/>
      <c r="BU2248" s="7"/>
      <c r="BV2248" s="7"/>
      <c r="BW2248" s="7"/>
    </row>
    <row r="2249" spans="5:75" x14ac:dyDescent="0.2"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AL2249" s="7"/>
      <c r="AQ2249" s="7"/>
      <c r="AR2249" s="7"/>
      <c r="AS2249" s="7"/>
      <c r="AT2249" s="7"/>
      <c r="AU2249" s="7"/>
      <c r="AV2249" s="7"/>
      <c r="AX2249" s="7"/>
      <c r="AY2249" s="7"/>
      <c r="AZ2249" s="7"/>
      <c r="BA2249" s="7"/>
      <c r="BB2249" s="7"/>
      <c r="BC2249" s="7"/>
      <c r="BD2249" s="7"/>
      <c r="BG2249" s="7"/>
      <c r="BH2249" s="7"/>
      <c r="BI2249" s="7"/>
      <c r="BJ2249" s="7"/>
      <c r="BK2249" s="7"/>
      <c r="BL2249" s="7"/>
      <c r="BM2249" s="7"/>
      <c r="BP2249" s="7"/>
      <c r="BQ2249" s="7"/>
      <c r="BR2249" s="7"/>
      <c r="BS2249" s="7"/>
      <c r="BT2249" s="7"/>
      <c r="BU2249" s="7"/>
      <c r="BV2249" s="7"/>
      <c r="BW2249" s="7"/>
    </row>
    <row r="2250" spans="5:75" x14ac:dyDescent="0.2"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AL2250" s="7"/>
      <c r="AQ2250" s="7"/>
      <c r="AR2250" s="7"/>
      <c r="AS2250" s="7"/>
      <c r="AT2250" s="7"/>
      <c r="AU2250" s="7"/>
      <c r="AV2250" s="7"/>
      <c r="AX2250" s="7"/>
      <c r="AY2250" s="7"/>
      <c r="AZ2250" s="7"/>
      <c r="BA2250" s="7"/>
      <c r="BB2250" s="7"/>
      <c r="BC2250" s="7"/>
      <c r="BD2250" s="7"/>
      <c r="BG2250" s="7"/>
      <c r="BH2250" s="7"/>
      <c r="BI2250" s="7"/>
      <c r="BJ2250" s="7"/>
      <c r="BK2250" s="7"/>
      <c r="BL2250" s="7"/>
      <c r="BM2250" s="7"/>
      <c r="BP2250" s="7"/>
      <c r="BQ2250" s="7"/>
      <c r="BR2250" s="7"/>
      <c r="BS2250" s="7"/>
      <c r="BT2250" s="7"/>
      <c r="BU2250" s="7"/>
      <c r="BV2250" s="7"/>
      <c r="BW2250" s="7"/>
    </row>
    <row r="2251" spans="5:75" x14ac:dyDescent="0.2"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AL2251" s="7"/>
      <c r="AQ2251" s="7"/>
      <c r="AR2251" s="7"/>
      <c r="AS2251" s="7"/>
      <c r="AT2251" s="7"/>
      <c r="AU2251" s="7"/>
      <c r="AV2251" s="7"/>
      <c r="AX2251" s="7"/>
      <c r="AY2251" s="7"/>
      <c r="AZ2251" s="7"/>
      <c r="BA2251" s="7"/>
      <c r="BB2251" s="7"/>
      <c r="BC2251" s="7"/>
      <c r="BD2251" s="7"/>
      <c r="BG2251" s="7"/>
      <c r="BH2251" s="7"/>
      <c r="BI2251" s="7"/>
      <c r="BJ2251" s="7"/>
      <c r="BK2251" s="7"/>
      <c r="BL2251" s="7"/>
      <c r="BM2251" s="7"/>
      <c r="BP2251" s="7"/>
      <c r="BQ2251" s="7"/>
      <c r="BR2251" s="7"/>
      <c r="BS2251" s="7"/>
      <c r="BT2251" s="7"/>
      <c r="BU2251" s="7"/>
      <c r="BV2251" s="7"/>
      <c r="BW2251" s="7"/>
    </row>
    <row r="2252" spans="5:75" x14ac:dyDescent="0.2"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AL2252" s="7"/>
      <c r="AQ2252" s="7"/>
      <c r="AR2252" s="7"/>
      <c r="AS2252" s="7"/>
      <c r="AT2252" s="7"/>
      <c r="AU2252" s="7"/>
      <c r="AV2252" s="7"/>
      <c r="AX2252" s="7"/>
      <c r="AY2252" s="7"/>
      <c r="AZ2252" s="7"/>
      <c r="BA2252" s="7"/>
      <c r="BB2252" s="7"/>
      <c r="BC2252" s="7"/>
      <c r="BD2252" s="7"/>
      <c r="BG2252" s="7"/>
      <c r="BH2252" s="7"/>
      <c r="BI2252" s="7"/>
      <c r="BJ2252" s="7"/>
      <c r="BK2252" s="7"/>
      <c r="BL2252" s="7"/>
      <c r="BM2252" s="7"/>
      <c r="BP2252" s="7"/>
      <c r="BQ2252" s="7"/>
      <c r="BR2252" s="7"/>
      <c r="BS2252" s="7"/>
      <c r="BT2252" s="7"/>
      <c r="BU2252" s="7"/>
      <c r="BV2252" s="7"/>
      <c r="BW2252" s="7"/>
    </row>
    <row r="2253" spans="5:75" x14ac:dyDescent="0.2"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AL2253" s="7"/>
      <c r="AQ2253" s="7"/>
      <c r="AR2253" s="7"/>
      <c r="AS2253" s="7"/>
      <c r="AT2253" s="7"/>
      <c r="AU2253" s="7"/>
      <c r="AV2253" s="7"/>
      <c r="AX2253" s="7"/>
      <c r="AY2253" s="7"/>
      <c r="AZ2253" s="7"/>
      <c r="BA2253" s="7"/>
      <c r="BB2253" s="7"/>
      <c r="BC2253" s="7"/>
      <c r="BD2253" s="7"/>
      <c r="BG2253" s="7"/>
      <c r="BH2253" s="7"/>
      <c r="BI2253" s="7"/>
      <c r="BJ2253" s="7"/>
      <c r="BK2253" s="7"/>
      <c r="BL2253" s="7"/>
      <c r="BM2253" s="7"/>
      <c r="BP2253" s="7"/>
      <c r="BQ2253" s="7"/>
      <c r="BR2253" s="7"/>
      <c r="BS2253" s="7"/>
      <c r="BT2253" s="7"/>
      <c r="BU2253" s="7"/>
      <c r="BV2253" s="7"/>
      <c r="BW2253" s="7"/>
    </row>
    <row r="2254" spans="5:75" x14ac:dyDescent="0.2"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AL2254" s="7"/>
      <c r="AQ2254" s="7"/>
      <c r="AR2254" s="7"/>
      <c r="AS2254" s="7"/>
      <c r="AT2254" s="7"/>
      <c r="AU2254" s="7"/>
      <c r="AV2254" s="7"/>
      <c r="AX2254" s="7"/>
      <c r="AY2254" s="7"/>
      <c r="AZ2254" s="7"/>
      <c r="BA2254" s="7"/>
      <c r="BB2254" s="7"/>
      <c r="BC2254" s="7"/>
      <c r="BD2254" s="7"/>
      <c r="BG2254" s="7"/>
      <c r="BH2254" s="7"/>
      <c r="BI2254" s="7"/>
      <c r="BJ2254" s="7"/>
      <c r="BK2254" s="7"/>
      <c r="BL2254" s="7"/>
      <c r="BM2254" s="7"/>
      <c r="BP2254" s="7"/>
      <c r="BQ2254" s="7"/>
      <c r="BR2254" s="7"/>
      <c r="BS2254" s="7"/>
      <c r="BT2254" s="7"/>
      <c r="BU2254" s="7"/>
      <c r="BV2254" s="7"/>
      <c r="BW2254" s="7"/>
    </row>
    <row r="2255" spans="5:75" x14ac:dyDescent="0.2"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AL2255" s="7"/>
      <c r="AQ2255" s="7"/>
      <c r="AR2255" s="7"/>
      <c r="AS2255" s="7"/>
      <c r="AT2255" s="7"/>
      <c r="AU2255" s="7"/>
      <c r="AV2255" s="7"/>
      <c r="AX2255" s="7"/>
      <c r="AY2255" s="7"/>
      <c r="AZ2255" s="7"/>
      <c r="BA2255" s="7"/>
      <c r="BB2255" s="7"/>
      <c r="BC2255" s="7"/>
      <c r="BD2255" s="7"/>
      <c r="BG2255" s="7"/>
      <c r="BH2255" s="7"/>
      <c r="BI2255" s="7"/>
      <c r="BJ2255" s="7"/>
      <c r="BK2255" s="7"/>
      <c r="BL2255" s="7"/>
      <c r="BM2255" s="7"/>
      <c r="BP2255" s="7"/>
      <c r="BQ2255" s="7"/>
      <c r="BR2255" s="7"/>
      <c r="BS2255" s="7"/>
      <c r="BT2255" s="7"/>
      <c r="BU2255" s="7"/>
      <c r="BV2255" s="7"/>
      <c r="BW2255" s="7"/>
    </row>
    <row r="2256" spans="5:75" x14ac:dyDescent="0.2"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AL2256" s="7"/>
      <c r="AQ2256" s="7"/>
      <c r="AR2256" s="7"/>
      <c r="AS2256" s="7"/>
      <c r="AT2256" s="7"/>
      <c r="AU2256" s="7"/>
      <c r="AV2256" s="7"/>
      <c r="AX2256" s="7"/>
      <c r="AY2256" s="7"/>
      <c r="AZ2256" s="7"/>
      <c r="BA2256" s="7"/>
      <c r="BB2256" s="7"/>
      <c r="BC2256" s="7"/>
      <c r="BD2256" s="7"/>
      <c r="BG2256" s="7"/>
      <c r="BH2256" s="7"/>
      <c r="BI2256" s="7"/>
      <c r="BJ2256" s="7"/>
      <c r="BK2256" s="7"/>
      <c r="BL2256" s="7"/>
      <c r="BM2256" s="7"/>
      <c r="BP2256" s="7"/>
      <c r="BQ2256" s="7"/>
      <c r="BR2256" s="7"/>
      <c r="BS2256" s="7"/>
      <c r="BT2256" s="7"/>
      <c r="BU2256" s="7"/>
      <c r="BV2256" s="7"/>
      <c r="BW2256" s="7"/>
    </row>
    <row r="2257" spans="5:75" x14ac:dyDescent="0.2"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AL2257" s="7"/>
      <c r="AQ2257" s="7"/>
      <c r="AR2257" s="7"/>
      <c r="AS2257" s="7"/>
      <c r="AT2257" s="7"/>
      <c r="AU2257" s="7"/>
      <c r="AV2257" s="7"/>
      <c r="AX2257" s="7"/>
      <c r="AY2257" s="7"/>
      <c r="AZ2257" s="7"/>
      <c r="BA2257" s="7"/>
      <c r="BB2257" s="7"/>
      <c r="BC2257" s="7"/>
      <c r="BD2257" s="7"/>
      <c r="BG2257" s="7"/>
      <c r="BH2257" s="7"/>
      <c r="BI2257" s="7"/>
      <c r="BJ2257" s="7"/>
      <c r="BK2257" s="7"/>
      <c r="BL2257" s="7"/>
      <c r="BM2257" s="7"/>
      <c r="BP2257" s="7"/>
      <c r="BQ2257" s="7"/>
      <c r="BR2257" s="7"/>
      <c r="BS2257" s="7"/>
      <c r="BT2257" s="7"/>
      <c r="BU2257" s="7"/>
      <c r="BV2257" s="7"/>
      <c r="BW2257" s="7"/>
    </row>
    <row r="2258" spans="5:75" x14ac:dyDescent="0.2"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AL2258" s="7"/>
      <c r="AQ2258" s="7"/>
      <c r="AR2258" s="7"/>
      <c r="AS2258" s="7"/>
      <c r="AT2258" s="7"/>
      <c r="AU2258" s="7"/>
      <c r="AV2258" s="7"/>
      <c r="AX2258" s="7"/>
      <c r="AY2258" s="7"/>
      <c r="AZ2258" s="7"/>
      <c r="BA2258" s="7"/>
      <c r="BB2258" s="7"/>
      <c r="BC2258" s="7"/>
      <c r="BD2258" s="7"/>
      <c r="BG2258" s="7"/>
      <c r="BH2258" s="7"/>
      <c r="BI2258" s="7"/>
      <c r="BJ2258" s="7"/>
      <c r="BK2258" s="7"/>
      <c r="BL2258" s="7"/>
      <c r="BM2258" s="7"/>
      <c r="BP2258" s="7"/>
      <c r="BQ2258" s="7"/>
      <c r="BR2258" s="7"/>
      <c r="BS2258" s="7"/>
      <c r="BT2258" s="7"/>
      <c r="BU2258" s="7"/>
      <c r="BV2258" s="7"/>
      <c r="BW2258" s="7"/>
    </row>
    <row r="2259" spans="5:75" x14ac:dyDescent="0.2"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AL2259" s="7"/>
      <c r="AQ2259" s="7"/>
      <c r="AR2259" s="7"/>
      <c r="AS2259" s="7"/>
      <c r="AT2259" s="7"/>
      <c r="AU2259" s="7"/>
      <c r="AV2259" s="7"/>
      <c r="AX2259" s="7"/>
      <c r="AY2259" s="7"/>
      <c r="AZ2259" s="7"/>
      <c r="BA2259" s="7"/>
      <c r="BB2259" s="7"/>
      <c r="BC2259" s="7"/>
      <c r="BD2259" s="7"/>
      <c r="BG2259" s="7"/>
      <c r="BH2259" s="7"/>
      <c r="BI2259" s="7"/>
      <c r="BJ2259" s="7"/>
      <c r="BK2259" s="7"/>
      <c r="BL2259" s="7"/>
      <c r="BM2259" s="7"/>
      <c r="BP2259" s="7"/>
      <c r="BQ2259" s="7"/>
      <c r="BR2259" s="7"/>
      <c r="BS2259" s="7"/>
      <c r="BT2259" s="7"/>
      <c r="BU2259" s="7"/>
      <c r="BV2259" s="7"/>
      <c r="BW2259" s="7"/>
    </row>
    <row r="2260" spans="5:75" x14ac:dyDescent="0.2"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AL2260" s="7"/>
      <c r="AQ2260" s="7"/>
      <c r="AR2260" s="7"/>
      <c r="AS2260" s="7"/>
      <c r="AT2260" s="7"/>
      <c r="AU2260" s="7"/>
      <c r="AV2260" s="7"/>
      <c r="AX2260" s="7"/>
      <c r="AY2260" s="7"/>
      <c r="AZ2260" s="7"/>
      <c r="BA2260" s="7"/>
      <c r="BB2260" s="7"/>
      <c r="BC2260" s="7"/>
      <c r="BD2260" s="7"/>
      <c r="BG2260" s="7"/>
      <c r="BH2260" s="7"/>
      <c r="BI2260" s="7"/>
      <c r="BJ2260" s="7"/>
      <c r="BK2260" s="7"/>
      <c r="BL2260" s="7"/>
      <c r="BM2260" s="7"/>
      <c r="BP2260" s="7"/>
      <c r="BQ2260" s="7"/>
      <c r="BR2260" s="7"/>
      <c r="BS2260" s="7"/>
      <c r="BT2260" s="7"/>
      <c r="BU2260" s="7"/>
      <c r="BV2260" s="7"/>
      <c r="BW2260" s="7"/>
    </row>
    <row r="2261" spans="5:75" x14ac:dyDescent="0.2"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AL2261" s="7"/>
      <c r="AQ2261" s="7"/>
      <c r="AR2261" s="7"/>
      <c r="AS2261" s="7"/>
      <c r="AT2261" s="7"/>
      <c r="AU2261" s="7"/>
      <c r="AV2261" s="7"/>
      <c r="AX2261" s="7"/>
      <c r="AY2261" s="7"/>
      <c r="AZ2261" s="7"/>
      <c r="BA2261" s="7"/>
      <c r="BB2261" s="7"/>
      <c r="BC2261" s="7"/>
      <c r="BD2261" s="7"/>
      <c r="BG2261" s="7"/>
      <c r="BH2261" s="7"/>
      <c r="BI2261" s="7"/>
      <c r="BJ2261" s="7"/>
      <c r="BK2261" s="7"/>
      <c r="BL2261" s="7"/>
      <c r="BM2261" s="7"/>
      <c r="BP2261" s="7"/>
      <c r="BQ2261" s="7"/>
      <c r="BR2261" s="7"/>
      <c r="BS2261" s="7"/>
      <c r="BT2261" s="7"/>
      <c r="BU2261" s="7"/>
      <c r="BV2261" s="7"/>
      <c r="BW2261" s="7"/>
    </row>
    <row r="2262" spans="5:75" x14ac:dyDescent="0.2"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AL2262" s="7"/>
      <c r="AQ2262" s="7"/>
      <c r="AR2262" s="7"/>
      <c r="AS2262" s="7"/>
      <c r="AT2262" s="7"/>
      <c r="AU2262" s="7"/>
      <c r="AV2262" s="7"/>
      <c r="AX2262" s="7"/>
      <c r="AY2262" s="7"/>
      <c r="AZ2262" s="7"/>
      <c r="BA2262" s="7"/>
      <c r="BB2262" s="7"/>
      <c r="BC2262" s="7"/>
      <c r="BD2262" s="7"/>
      <c r="BG2262" s="7"/>
      <c r="BH2262" s="7"/>
      <c r="BI2262" s="7"/>
      <c r="BJ2262" s="7"/>
      <c r="BK2262" s="7"/>
      <c r="BL2262" s="7"/>
      <c r="BM2262" s="7"/>
      <c r="BP2262" s="7"/>
      <c r="BQ2262" s="7"/>
      <c r="BR2262" s="7"/>
      <c r="BS2262" s="7"/>
      <c r="BT2262" s="7"/>
      <c r="BU2262" s="7"/>
      <c r="BV2262" s="7"/>
      <c r="BW2262" s="7"/>
    </row>
    <row r="2263" spans="5:75" x14ac:dyDescent="0.2"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AL2263" s="7"/>
      <c r="AQ2263" s="7"/>
      <c r="AR2263" s="7"/>
      <c r="AS2263" s="7"/>
      <c r="AT2263" s="7"/>
      <c r="AU2263" s="7"/>
      <c r="AV2263" s="7"/>
      <c r="AX2263" s="7"/>
      <c r="AY2263" s="7"/>
      <c r="AZ2263" s="7"/>
      <c r="BA2263" s="7"/>
      <c r="BB2263" s="7"/>
      <c r="BC2263" s="7"/>
      <c r="BD2263" s="7"/>
      <c r="BG2263" s="7"/>
      <c r="BH2263" s="7"/>
      <c r="BI2263" s="7"/>
      <c r="BJ2263" s="7"/>
      <c r="BK2263" s="7"/>
      <c r="BL2263" s="7"/>
      <c r="BM2263" s="7"/>
      <c r="BP2263" s="7"/>
      <c r="BQ2263" s="7"/>
      <c r="BR2263" s="7"/>
      <c r="BS2263" s="7"/>
      <c r="BT2263" s="7"/>
      <c r="BU2263" s="7"/>
      <c r="BV2263" s="7"/>
      <c r="BW2263" s="7"/>
    </row>
    <row r="2264" spans="5:75" x14ac:dyDescent="0.2"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AL2264" s="7"/>
      <c r="AQ2264" s="7"/>
      <c r="AR2264" s="7"/>
      <c r="AS2264" s="7"/>
      <c r="AT2264" s="7"/>
      <c r="AU2264" s="7"/>
      <c r="AV2264" s="7"/>
      <c r="AX2264" s="7"/>
      <c r="AY2264" s="7"/>
      <c r="AZ2264" s="7"/>
      <c r="BA2264" s="7"/>
      <c r="BB2264" s="7"/>
      <c r="BC2264" s="7"/>
      <c r="BD2264" s="7"/>
      <c r="BG2264" s="7"/>
      <c r="BH2264" s="7"/>
      <c r="BI2264" s="7"/>
      <c r="BJ2264" s="7"/>
      <c r="BK2264" s="7"/>
      <c r="BL2264" s="7"/>
      <c r="BM2264" s="7"/>
      <c r="BP2264" s="7"/>
      <c r="BQ2264" s="7"/>
      <c r="BR2264" s="7"/>
      <c r="BS2264" s="7"/>
      <c r="BT2264" s="7"/>
      <c r="BU2264" s="7"/>
      <c r="BV2264" s="7"/>
      <c r="BW2264" s="7"/>
    </row>
    <row r="2265" spans="5:75" x14ac:dyDescent="0.2"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AL2265" s="7"/>
      <c r="AQ2265" s="7"/>
      <c r="AR2265" s="7"/>
      <c r="AS2265" s="7"/>
      <c r="AT2265" s="7"/>
      <c r="AU2265" s="7"/>
      <c r="AV2265" s="7"/>
      <c r="AX2265" s="7"/>
      <c r="AY2265" s="7"/>
      <c r="AZ2265" s="7"/>
      <c r="BA2265" s="7"/>
      <c r="BB2265" s="7"/>
      <c r="BC2265" s="7"/>
      <c r="BD2265" s="7"/>
      <c r="BG2265" s="7"/>
      <c r="BH2265" s="7"/>
      <c r="BI2265" s="7"/>
      <c r="BJ2265" s="7"/>
      <c r="BK2265" s="7"/>
      <c r="BL2265" s="7"/>
      <c r="BM2265" s="7"/>
      <c r="BP2265" s="7"/>
      <c r="BQ2265" s="7"/>
      <c r="BR2265" s="7"/>
      <c r="BS2265" s="7"/>
      <c r="BT2265" s="7"/>
      <c r="BU2265" s="7"/>
      <c r="BV2265" s="7"/>
      <c r="BW2265" s="7"/>
    </row>
    <row r="2266" spans="5:75" x14ac:dyDescent="0.2"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AL2266" s="7"/>
      <c r="AQ2266" s="7"/>
      <c r="AR2266" s="7"/>
      <c r="AS2266" s="7"/>
      <c r="AT2266" s="7"/>
      <c r="AU2266" s="7"/>
      <c r="AV2266" s="7"/>
      <c r="AX2266" s="7"/>
      <c r="AY2266" s="7"/>
      <c r="AZ2266" s="7"/>
      <c r="BA2266" s="7"/>
      <c r="BB2266" s="7"/>
      <c r="BC2266" s="7"/>
      <c r="BD2266" s="7"/>
      <c r="BG2266" s="7"/>
      <c r="BH2266" s="7"/>
      <c r="BI2266" s="7"/>
      <c r="BJ2266" s="7"/>
      <c r="BK2266" s="7"/>
      <c r="BL2266" s="7"/>
      <c r="BM2266" s="7"/>
      <c r="BP2266" s="7"/>
      <c r="BQ2266" s="7"/>
      <c r="BR2266" s="7"/>
      <c r="BS2266" s="7"/>
      <c r="BT2266" s="7"/>
      <c r="BU2266" s="7"/>
      <c r="BV2266" s="7"/>
      <c r="BW2266" s="7"/>
    </row>
    <row r="2267" spans="5:75" x14ac:dyDescent="0.2"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AL2267" s="7"/>
      <c r="AQ2267" s="7"/>
      <c r="AR2267" s="7"/>
      <c r="AS2267" s="7"/>
      <c r="AT2267" s="7"/>
      <c r="AU2267" s="7"/>
      <c r="AV2267" s="7"/>
      <c r="AX2267" s="7"/>
      <c r="AY2267" s="7"/>
      <c r="AZ2267" s="7"/>
      <c r="BA2267" s="7"/>
      <c r="BB2267" s="7"/>
      <c r="BC2267" s="7"/>
      <c r="BD2267" s="7"/>
      <c r="BG2267" s="7"/>
      <c r="BH2267" s="7"/>
      <c r="BI2267" s="7"/>
      <c r="BJ2267" s="7"/>
      <c r="BK2267" s="7"/>
      <c r="BL2267" s="7"/>
      <c r="BM2267" s="7"/>
      <c r="BP2267" s="7"/>
      <c r="BQ2267" s="7"/>
      <c r="BR2267" s="7"/>
      <c r="BS2267" s="7"/>
      <c r="BT2267" s="7"/>
      <c r="BU2267" s="7"/>
      <c r="BV2267" s="7"/>
      <c r="BW2267" s="7"/>
    </row>
    <row r="2268" spans="5:75" x14ac:dyDescent="0.2"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AL2268" s="7"/>
      <c r="AQ2268" s="7"/>
      <c r="AR2268" s="7"/>
      <c r="AS2268" s="7"/>
      <c r="AT2268" s="7"/>
      <c r="AU2268" s="7"/>
      <c r="AV2268" s="7"/>
      <c r="AX2268" s="7"/>
      <c r="AY2268" s="7"/>
      <c r="AZ2268" s="7"/>
      <c r="BA2268" s="7"/>
      <c r="BB2268" s="7"/>
      <c r="BC2268" s="7"/>
      <c r="BD2268" s="7"/>
      <c r="BG2268" s="7"/>
      <c r="BH2268" s="7"/>
      <c r="BI2268" s="7"/>
      <c r="BJ2268" s="7"/>
      <c r="BK2268" s="7"/>
      <c r="BL2268" s="7"/>
      <c r="BM2268" s="7"/>
      <c r="BP2268" s="7"/>
      <c r="BQ2268" s="7"/>
      <c r="BR2268" s="7"/>
      <c r="BS2268" s="7"/>
      <c r="BT2268" s="7"/>
      <c r="BU2268" s="7"/>
      <c r="BV2268" s="7"/>
      <c r="BW2268" s="7"/>
    </row>
    <row r="2269" spans="5:75" x14ac:dyDescent="0.2"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AL2269" s="7"/>
      <c r="AQ2269" s="7"/>
      <c r="AR2269" s="7"/>
      <c r="AS2269" s="7"/>
      <c r="AT2269" s="7"/>
      <c r="AU2269" s="7"/>
      <c r="AV2269" s="7"/>
      <c r="AX2269" s="7"/>
      <c r="AY2269" s="7"/>
      <c r="AZ2269" s="7"/>
      <c r="BA2269" s="7"/>
      <c r="BB2269" s="7"/>
      <c r="BC2269" s="7"/>
      <c r="BD2269" s="7"/>
      <c r="BG2269" s="7"/>
      <c r="BH2269" s="7"/>
      <c r="BI2269" s="7"/>
      <c r="BJ2269" s="7"/>
      <c r="BK2269" s="7"/>
      <c r="BL2269" s="7"/>
      <c r="BM2269" s="7"/>
      <c r="BP2269" s="7"/>
      <c r="BQ2269" s="7"/>
      <c r="BR2269" s="7"/>
      <c r="BS2269" s="7"/>
      <c r="BT2269" s="7"/>
      <c r="BU2269" s="7"/>
      <c r="BV2269" s="7"/>
      <c r="BW2269" s="7"/>
    </row>
    <row r="2270" spans="5:75" x14ac:dyDescent="0.2"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AL2270" s="7"/>
      <c r="AQ2270" s="7"/>
      <c r="AR2270" s="7"/>
      <c r="AS2270" s="7"/>
      <c r="AT2270" s="7"/>
      <c r="AU2270" s="7"/>
      <c r="AV2270" s="7"/>
      <c r="AX2270" s="7"/>
      <c r="AY2270" s="7"/>
      <c r="AZ2270" s="7"/>
      <c r="BA2270" s="7"/>
      <c r="BB2270" s="7"/>
      <c r="BC2270" s="7"/>
      <c r="BD2270" s="7"/>
      <c r="BG2270" s="7"/>
      <c r="BH2270" s="7"/>
      <c r="BI2270" s="7"/>
      <c r="BJ2270" s="7"/>
      <c r="BK2270" s="7"/>
      <c r="BL2270" s="7"/>
      <c r="BM2270" s="7"/>
      <c r="BP2270" s="7"/>
      <c r="BQ2270" s="7"/>
      <c r="BR2270" s="7"/>
      <c r="BS2270" s="7"/>
      <c r="BT2270" s="7"/>
      <c r="BU2270" s="7"/>
      <c r="BV2270" s="7"/>
      <c r="BW2270" s="7"/>
    </row>
    <row r="2271" spans="5:75" x14ac:dyDescent="0.2"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AL2271" s="7"/>
      <c r="AQ2271" s="7"/>
      <c r="AR2271" s="7"/>
      <c r="AS2271" s="7"/>
      <c r="AT2271" s="7"/>
      <c r="AU2271" s="7"/>
      <c r="AV2271" s="7"/>
      <c r="AX2271" s="7"/>
      <c r="AY2271" s="7"/>
      <c r="AZ2271" s="7"/>
      <c r="BA2271" s="7"/>
      <c r="BB2271" s="7"/>
      <c r="BC2271" s="7"/>
      <c r="BD2271" s="7"/>
      <c r="BG2271" s="7"/>
      <c r="BH2271" s="7"/>
      <c r="BI2271" s="7"/>
      <c r="BJ2271" s="7"/>
      <c r="BK2271" s="7"/>
      <c r="BL2271" s="7"/>
      <c r="BM2271" s="7"/>
      <c r="BP2271" s="7"/>
      <c r="BQ2271" s="7"/>
      <c r="BR2271" s="7"/>
      <c r="BS2271" s="7"/>
      <c r="BT2271" s="7"/>
      <c r="BU2271" s="7"/>
      <c r="BV2271" s="7"/>
      <c r="BW2271" s="7"/>
    </row>
    <row r="2272" spans="5:75" x14ac:dyDescent="0.2"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AL2272" s="7"/>
      <c r="AQ2272" s="7"/>
      <c r="AR2272" s="7"/>
      <c r="AS2272" s="7"/>
      <c r="AT2272" s="7"/>
      <c r="AU2272" s="7"/>
      <c r="AV2272" s="7"/>
      <c r="AX2272" s="7"/>
      <c r="AY2272" s="7"/>
      <c r="AZ2272" s="7"/>
      <c r="BA2272" s="7"/>
      <c r="BB2272" s="7"/>
      <c r="BC2272" s="7"/>
      <c r="BD2272" s="7"/>
      <c r="BG2272" s="7"/>
      <c r="BH2272" s="7"/>
      <c r="BI2272" s="7"/>
      <c r="BJ2272" s="7"/>
      <c r="BK2272" s="7"/>
      <c r="BL2272" s="7"/>
      <c r="BM2272" s="7"/>
      <c r="BP2272" s="7"/>
      <c r="BQ2272" s="7"/>
      <c r="BR2272" s="7"/>
      <c r="BS2272" s="7"/>
      <c r="BT2272" s="7"/>
      <c r="BU2272" s="7"/>
      <c r="BV2272" s="7"/>
      <c r="BW2272" s="7"/>
    </row>
    <row r="2273" spans="5:75" x14ac:dyDescent="0.2"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AL2273" s="7"/>
      <c r="AQ2273" s="7"/>
      <c r="AR2273" s="7"/>
      <c r="AS2273" s="7"/>
      <c r="AT2273" s="7"/>
      <c r="AU2273" s="7"/>
      <c r="AV2273" s="7"/>
      <c r="AX2273" s="7"/>
      <c r="AY2273" s="7"/>
      <c r="AZ2273" s="7"/>
      <c r="BA2273" s="7"/>
      <c r="BB2273" s="7"/>
      <c r="BC2273" s="7"/>
      <c r="BD2273" s="7"/>
      <c r="BG2273" s="7"/>
      <c r="BH2273" s="7"/>
      <c r="BI2273" s="7"/>
      <c r="BJ2273" s="7"/>
      <c r="BK2273" s="7"/>
      <c r="BL2273" s="7"/>
      <c r="BM2273" s="7"/>
      <c r="BP2273" s="7"/>
      <c r="BQ2273" s="7"/>
      <c r="BR2273" s="7"/>
      <c r="BS2273" s="7"/>
      <c r="BT2273" s="7"/>
      <c r="BU2273" s="7"/>
      <c r="BV2273" s="7"/>
      <c r="BW2273" s="7"/>
    </row>
    <row r="2274" spans="5:75" x14ac:dyDescent="0.2"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AL2274" s="7"/>
      <c r="AQ2274" s="7"/>
      <c r="AR2274" s="7"/>
      <c r="AS2274" s="7"/>
      <c r="AT2274" s="7"/>
      <c r="AU2274" s="7"/>
      <c r="AV2274" s="7"/>
      <c r="AX2274" s="7"/>
      <c r="AY2274" s="7"/>
      <c r="AZ2274" s="7"/>
      <c r="BA2274" s="7"/>
      <c r="BB2274" s="7"/>
      <c r="BC2274" s="7"/>
      <c r="BD2274" s="7"/>
      <c r="BG2274" s="7"/>
      <c r="BH2274" s="7"/>
      <c r="BI2274" s="7"/>
      <c r="BJ2274" s="7"/>
      <c r="BK2274" s="7"/>
      <c r="BL2274" s="7"/>
      <c r="BM2274" s="7"/>
      <c r="BP2274" s="7"/>
      <c r="BQ2274" s="7"/>
      <c r="BR2274" s="7"/>
      <c r="BS2274" s="7"/>
      <c r="BT2274" s="7"/>
      <c r="BU2274" s="7"/>
      <c r="BV2274" s="7"/>
      <c r="BW2274" s="7"/>
    </row>
    <row r="2275" spans="5:75" x14ac:dyDescent="0.2"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AL2275" s="7"/>
      <c r="AQ2275" s="7"/>
      <c r="AR2275" s="7"/>
      <c r="AS2275" s="7"/>
      <c r="AT2275" s="7"/>
      <c r="AU2275" s="7"/>
      <c r="AV2275" s="7"/>
      <c r="AX2275" s="7"/>
      <c r="AY2275" s="7"/>
      <c r="AZ2275" s="7"/>
      <c r="BA2275" s="7"/>
      <c r="BB2275" s="7"/>
      <c r="BC2275" s="7"/>
      <c r="BD2275" s="7"/>
      <c r="BG2275" s="7"/>
      <c r="BH2275" s="7"/>
      <c r="BI2275" s="7"/>
      <c r="BJ2275" s="7"/>
      <c r="BK2275" s="7"/>
      <c r="BL2275" s="7"/>
      <c r="BM2275" s="7"/>
      <c r="BP2275" s="7"/>
      <c r="BQ2275" s="7"/>
      <c r="BR2275" s="7"/>
      <c r="BS2275" s="7"/>
      <c r="BT2275" s="7"/>
      <c r="BU2275" s="7"/>
      <c r="BV2275" s="7"/>
      <c r="BW2275" s="7"/>
    </row>
    <row r="2276" spans="5:75" x14ac:dyDescent="0.2"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AL2276" s="7"/>
      <c r="AQ2276" s="7"/>
      <c r="AR2276" s="7"/>
      <c r="AS2276" s="7"/>
      <c r="AT2276" s="7"/>
      <c r="AU2276" s="7"/>
      <c r="AV2276" s="7"/>
      <c r="AX2276" s="7"/>
      <c r="AY2276" s="7"/>
      <c r="AZ2276" s="7"/>
      <c r="BA2276" s="7"/>
      <c r="BB2276" s="7"/>
      <c r="BC2276" s="7"/>
      <c r="BD2276" s="7"/>
      <c r="BG2276" s="7"/>
      <c r="BH2276" s="7"/>
      <c r="BI2276" s="7"/>
      <c r="BJ2276" s="7"/>
      <c r="BK2276" s="7"/>
      <c r="BL2276" s="7"/>
      <c r="BM2276" s="7"/>
      <c r="BP2276" s="7"/>
      <c r="BQ2276" s="7"/>
      <c r="BR2276" s="7"/>
      <c r="BS2276" s="7"/>
      <c r="BT2276" s="7"/>
      <c r="BU2276" s="7"/>
      <c r="BV2276" s="7"/>
      <c r="BW2276" s="7"/>
    </row>
    <row r="2277" spans="5:75" x14ac:dyDescent="0.2"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AL2277" s="7"/>
      <c r="AQ2277" s="7"/>
      <c r="AR2277" s="7"/>
      <c r="AS2277" s="7"/>
      <c r="AT2277" s="7"/>
      <c r="AU2277" s="7"/>
      <c r="AV2277" s="7"/>
      <c r="AX2277" s="7"/>
      <c r="AY2277" s="7"/>
      <c r="AZ2277" s="7"/>
      <c r="BA2277" s="7"/>
      <c r="BB2277" s="7"/>
      <c r="BC2277" s="7"/>
      <c r="BD2277" s="7"/>
      <c r="BG2277" s="7"/>
      <c r="BH2277" s="7"/>
      <c r="BI2277" s="7"/>
      <c r="BJ2277" s="7"/>
      <c r="BK2277" s="7"/>
      <c r="BL2277" s="7"/>
      <c r="BM2277" s="7"/>
      <c r="BP2277" s="7"/>
      <c r="BQ2277" s="7"/>
      <c r="BR2277" s="7"/>
      <c r="BS2277" s="7"/>
      <c r="BT2277" s="7"/>
      <c r="BU2277" s="7"/>
      <c r="BV2277" s="7"/>
      <c r="BW2277" s="7"/>
    </row>
    <row r="2278" spans="5:75" x14ac:dyDescent="0.2"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AL2278" s="7"/>
      <c r="AQ2278" s="7"/>
      <c r="AR2278" s="7"/>
      <c r="AS2278" s="7"/>
      <c r="AT2278" s="7"/>
      <c r="AU2278" s="7"/>
      <c r="AV2278" s="7"/>
      <c r="AX2278" s="7"/>
      <c r="AY2278" s="7"/>
      <c r="AZ2278" s="7"/>
      <c r="BA2278" s="7"/>
      <c r="BB2278" s="7"/>
      <c r="BC2278" s="7"/>
      <c r="BD2278" s="7"/>
      <c r="BG2278" s="7"/>
      <c r="BH2278" s="7"/>
      <c r="BI2278" s="7"/>
      <c r="BJ2278" s="7"/>
      <c r="BK2278" s="7"/>
      <c r="BL2278" s="7"/>
      <c r="BM2278" s="7"/>
      <c r="BP2278" s="7"/>
      <c r="BQ2278" s="7"/>
      <c r="BR2278" s="7"/>
      <c r="BS2278" s="7"/>
      <c r="BT2278" s="7"/>
      <c r="BU2278" s="7"/>
      <c r="BV2278" s="7"/>
      <c r="BW2278" s="7"/>
    </row>
    <row r="2279" spans="5:75" x14ac:dyDescent="0.2"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AL2279" s="7"/>
      <c r="AQ2279" s="7"/>
      <c r="AR2279" s="7"/>
      <c r="AS2279" s="7"/>
      <c r="AT2279" s="7"/>
      <c r="AU2279" s="7"/>
      <c r="AV2279" s="7"/>
      <c r="AX2279" s="7"/>
      <c r="AY2279" s="7"/>
      <c r="AZ2279" s="7"/>
      <c r="BA2279" s="7"/>
      <c r="BB2279" s="7"/>
      <c r="BC2279" s="7"/>
      <c r="BD2279" s="7"/>
      <c r="BG2279" s="7"/>
      <c r="BH2279" s="7"/>
      <c r="BI2279" s="7"/>
      <c r="BJ2279" s="7"/>
      <c r="BK2279" s="7"/>
      <c r="BL2279" s="7"/>
      <c r="BM2279" s="7"/>
      <c r="BP2279" s="7"/>
      <c r="BQ2279" s="7"/>
      <c r="BR2279" s="7"/>
      <c r="BS2279" s="7"/>
      <c r="BT2279" s="7"/>
      <c r="BU2279" s="7"/>
      <c r="BV2279" s="7"/>
      <c r="BW2279" s="7"/>
    </row>
    <row r="2280" spans="5:75" x14ac:dyDescent="0.2"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AL2280" s="7"/>
      <c r="AQ2280" s="7"/>
      <c r="AR2280" s="7"/>
      <c r="AS2280" s="7"/>
      <c r="AT2280" s="7"/>
      <c r="AU2280" s="7"/>
      <c r="AV2280" s="7"/>
      <c r="AX2280" s="7"/>
      <c r="AY2280" s="7"/>
      <c r="AZ2280" s="7"/>
      <c r="BA2280" s="7"/>
      <c r="BB2280" s="7"/>
      <c r="BC2280" s="7"/>
      <c r="BD2280" s="7"/>
      <c r="BG2280" s="7"/>
      <c r="BH2280" s="7"/>
      <c r="BI2280" s="7"/>
      <c r="BJ2280" s="7"/>
      <c r="BK2280" s="7"/>
      <c r="BL2280" s="7"/>
      <c r="BM2280" s="7"/>
      <c r="BP2280" s="7"/>
      <c r="BQ2280" s="7"/>
      <c r="BR2280" s="7"/>
      <c r="BS2280" s="7"/>
      <c r="BT2280" s="7"/>
      <c r="BU2280" s="7"/>
      <c r="BV2280" s="7"/>
      <c r="BW2280" s="7"/>
    </row>
    <row r="2281" spans="5:75" x14ac:dyDescent="0.2"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AL2281" s="7"/>
      <c r="AQ2281" s="7"/>
      <c r="AR2281" s="7"/>
      <c r="AS2281" s="7"/>
      <c r="AT2281" s="7"/>
      <c r="AU2281" s="7"/>
      <c r="AV2281" s="7"/>
      <c r="AX2281" s="7"/>
      <c r="AY2281" s="7"/>
      <c r="AZ2281" s="7"/>
      <c r="BA2281" s="7"/>
      <c r="BB2281" s="7"/>
      <c r="BC2281" s="7"/>
      <c r="BD2281" s="7"/>
      <c r="BG2281" s="7"/>
      <c r="BH2281" s="7"/>
      <c r="BI2281" s="7"/>
      <c r="BJ2281" s="7"/>
      <c r="BK2281" s="7"/>
      <c r="BL2281" s="7"/>
      <c r="BM2281" s="7"/>
      <c r="BP2281" s="7"/>
      <c r="BQ2281" s="7"/>
      <c r="BR2281" s="7"/>
      <c r="BS2281" s="7"/>
      <c r="BT2281" s="7"/>
      <c r="BU2281" s="7"/>
      <c r="BV2281" s="7"/>
      <c r="BW2281" s="7"/>
    </row>
    <row r="2282" spans="5:75" x14ac:dyDescent="0.2"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AL2282" s="7"/>
      <c r="AQ2282" s="7"/>
      <c r="AR2282" s="7"/>
      <c r="AS2282" s="7"/>
      <c r="AT2282" s="7"/>
      <c r="AU2282" s="7"/>
      <c r="AV2282" s="7"/>
      <c r="AX2282" s="7"/>
      <c r="AY2282" s="7"/>
      <c r="AZ2282" s="7"/>
      <c r="BA2282" s="7"/>
      <c r="BB2282" s="7"/>
      <c r="BC2282" s="7"/>
      <c r="BD2282" s="7"/>
      <c r="BG2282" s="7"/>
      <c r="BH2282" s="7"/>
      <c r="BI2282" s="7"/>
      <c r="BJ2282" s="7"/>
      <c r="BK2282" s="7"/>
      <c r="BL2282" s="7"/>
      <c r="BM2282" s="7"/>
      <c r="BP2282" s="7"/>
      <c r="BQ2282" s="7"/>
      <c r="BR2282" s="7"/>
      <c r="BS2282" s="7"/>
      <c r="BT2282" s="7"/>
      <c r="BU2282" s="7"/>
      <c r="BV2282" s="7"/>
      <c r="BW2282" s="7"/>
    </row>
    <row r="2283" spans="5:75" x14ac:dyDescent="0.2"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AL2283" s="7"/>
      <c r="AQ2283" s="7"/>
      <c r="AR2283" s="7"/>
      <c r="AS2283" s="7"/>
      <c r="AT2283" s="7"/>
      <c r="AU2283" s="7"/>
      <c r="AV2283" s="7"/>
      <c r="AX2283" s="7"/>
      <c r="AY2283" s="7"/>
      <c r="AZ2283" s="7"/>
      <c r="BA2283" s="7"/>
      <c r="BB2283" s="7"/>
      <c r="BC2283" s="7"/>
      <c r="BD2283" s="7"/>
      <c r="BG2283" s="7"/>
      <c r="BH2283" s="7"/>
      <c r="BI2283" s="7"/>
      <c r="BJ2283" s="7"/>
      <c r="BK2283" s="7"/>
      <c r="BL2283" s="7"/>
      <c r="BM2283" s="7"/>
      <c r="BP2283" s="7"/>
      <c r="BQ2283" s="7"/>
      <c r="BR2283" s="7"/>
      <c r="BS2283" s="7"/>
      <c r="BT2283" s="7"/>
      <c r="BU2283" s="7"/>
      <c r="BV2283" s="7"/>
      <c r="BW2283" s="7"/>
    </row>
    <row r="2284" spans="5:75" x14ac:dyDescent="0.2"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AL2284" s="7"/>
      <c r="AQ2284" s="7"/>
      <c r="AR2284" s="7"/>
      <c r="AS2284" s="7"/>
      <c r="AT2284" s="7"/>
      <c r="AU2284" s="7"/>
      <c r="AV2284" s="7"/>
      <c r="AX2284" s="7"/>
      <c r="AY2284" s="7"/>
      <c r="AZ2284" s="7"/>
      <c r="BA2284" s="7"/>
      <c r="BB2284" s="7"/>
      <c r="BC2284" s="7"/>
      <c r="BD2284" s="7"/>
      <c r="BG2284" s="7"/>
      <c r="BH2284" s="7"/>
      <c r="BI2284" s="7"/>
      <c r="BJ2284" s="7"/>
      <c r="BK2284" s="7"/>
      <c r="BL2284" s="7"/>
      <c r="BM2284" s="7"/>
      <c r="BP2284" s="7"/>
      <c r="BQ2284" s="7"/>
      <c r="BR2284" s="7"/>
      <c r="BS2284" s="7"/>
      <c r="BT2284" s="7"/>
      <c r="BU2284" s="7"/>
      <c r="BV2284" s="7"/>
      <c r="BW2284" s="7"/>
    </row>
    <row r="2285" spans="5:75" x14ac:dyDescent="0.2"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AL2285" s="7"/>
      <c r="AQ2285" s="7"/>
      <c r="AR2285" s="7"/>
      <c r="AS2285" s="7"/>
      <c r="AT2285" s="7"/>
      <c r="AU2285" s="7"/>
      <c r="AV2285" s="7"/>
      <c r="AX2285" s="7"/>
      <c r="AY2285" s="7"/>
      <c r="AZ2285" s="7"/>
      <c r="BA2285" s="7"/>
      <c r="BB2285" s="7"/>
      <c r="BC2285" s="7"/>
      <c r="BD2285" s="7"/>
      <c r="BG2285" s="7"/>
      <c r="BH2285" s="7"/>
      <c r="BI2285" s="7"/>
      <c r="BJ2285" s="7"/>
      <c r="BK2285" s="7"/>
      <c r="BL2285" s="7"/>
      <c r="BM2285" s="7"/>
      <c r="BP2285" s="7"/>
      <c r="BQ2285" s="7"/>
      <c r="BR2285" s="7"/>
      <c r="BS2285" s="7"/>
      <c r="BT2285" s="7"/>
      <c r="BU2285" s="7"/>
      <c r="BV2285" s="7"/>
      <c r="BW2285" s="7"/>
    </row>
    <row r="2286" spans="5:75" x14ac:dyDescent="0.2"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AL2286" s="7"/>
      <c r="AQ2286" s="7"/>
      <c r="AR2286" s="7"/>
      <c r="AS2286" s="7"/>
      <c r="AT2286" s="7"/>
      <c r="AU2286" s="7"/>
      <c r="AV2286" s="7"/>
      <c r="AX2286" s="7"/>
      <c r="AY2286" s="7"/>
      <c r="AZ2286" s="7"/>
      <c r="BA2286" s="7"/>
      <c r="BB2286" s="7"/>
      <c r="BC2286" s="7"/>
      <c r="BD2286" s="7"/>
      <c r="BG2286" s="7"/>
      <c r="BH2286" s="7"/>
      <c r="BI2286" s="7"/>
      <c r="BJ2286" s="7"/>
      <c r="BK2286" s="7"/>
      <c r="BL2286" s="7"/>
      <c r="BM2286" s="7"/>
      <c r="BP2286" s="7"/>
      <c r="BQ2286" s="7"/>
      <c r="BR2286" s="7"/>
      <c r="BS2286" s="7"/>
      <c r="BT2286" s="7"/>
      <c r="BU2286" s="7"/>
      <c r="BV2286" s="7"/>
      <c r="BW2286" s="7"/>
    </row>
    <row r="2287" spans="5:75" x14ac:dyDescent="0.2"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AL2287" s="7"/>
      <c r="AQ2287" s="7"/>
      <c r="AR2287" s="7"/>
      <c r="AS2287" s="7"/>
      <c r="AT2287" s="7"/>
      <c r="AU2287" s="7"/>
      <c r="AV2287" s="7"/>
      <c r="AX2287" s="7"/>
      <c r="AY2287" s="7"/>
      <c r="AZ2287" s="7"/>
      <c r="BA2287" s="7"/>
      <c r="BB2287" s="7"/>
      <c r="BC2287" s="7"/>
      <c r="BD2287" s="7"/>
      <c r="BG2287" s="7"/>
      <c r="BH2287" s="7"/>
      <c r="BI2287" s="7"/>
      <c r="BJ2287" s="7"/>
      <c r="BK2287" s="7"/>
      <c r="BL2287" s="7"/>
      <c r="BM2287" s="7"/>
      <c r="BP2287" s="7"/>
      <c r="BQ2287" s="7"/>
      <c r="BR2287" s="7"/>
      <c r="BS2287" s="7"/>
      <c r="BT2287" s="7"/>
      <c r="BU2287" s="7"/>
      <c r="BV2287" s="7"/>
      <c r="BW2287" s="7"/>
    </row>
    <row r="2288" spans="5:75" x14ac:dyDescent="0.2"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AL2288" s="7"/>
      <c r="AQ2288" s="7"/>
      <c r="AR2288" s="7"/>
      <c r="AS2288" s="7"/>
      <c r="AT2288" s="7"/>
      <c r="AU2288" s="7"/>
      <c r="AV2288" s="7"/>
      <c r="AX2288" s="7"/>
      <c r="AY2288" s="7"/>
      <c r="AZ2288" s="7"/>
      <c r="BA2288" s="7"/>
      <c r="BB2288" s="7"/>
      <c r="BC2288" s="7"/>
      <c r="BD2288" s="7"/>
      <c r="BG2288" s="7"/>
      <c r="BH2288" s="7"/>
      <c r="BI2288" s="7"/>
      <c r="BJ2288" s="7"/>
      <c r="BK2288" s="7"/>
      <c r="BL2288" s="7"/>
      <c r="BM2288" s="7"/>
      <c r="BP2288" s="7"/>
      <c r="BQ2288" s="7"/>
      <c r="BR2288" s="7"/>
      <c r="BS2288" s="7"/>
      <c r="BT2288" s="7"/>
      <c r="BU2288" s="7"/>
      <c r="BV2288" s="7"/>
      <c r="BW2288" s="7"/>
    </row>
    <row r="2289" spans="5:75" x14ac:dyDescent="0.2"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AL2289" s="7"/>
      <c r="AQ2289" s="7"/>
      <c r="AR2289" s="7"/>
      <c r="AS2289" s="7"/>
      <c r="AT2289" s="7"/>
      <c r="AU2289" s="7"/>
      <c r="AV2289" s="7"/>
      <c r="AX2289" s="7"/>
      <c r="AY2289" s="7"/>
      <c r="AZ2289" s="7"/>
      <c r="BA2289" s="7"/>
      <c r="BB2289" s="7"/>
      <c r="BC2289" s="7"/>
      <c r="BD2289" s="7"/>
      <c r="BG2289" s="7"/>
      <c r="BH2289" s="7"/>
      <c r="BI2289" s="7"/>
      <c r="BJ2289" s="7"/>
      <c r="BK2289" s="7"/>
      <c r="BL2289" s="7"/>
      <c r="BM2289" s="7"/>
      <c r="BP2289" s="7"/>
      <c r="BQ2289" s="7"/>
      <c r="BR2289" s="7"/>
      <c r="BS2289" s="7"/>
      <c r="BT2289" s="7"/>
      <c r="BU2289" s="7"/>
      <c r="BV2289" s="7"/>
      <c r="BW2289" s="7"/>
    </row>
    <row r="2290" spans="5:75" x14ac:dyDescent="0.2"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AL2290" s="7"/>
      <c r="AQ2290" s="7"/>
      <c r="AR2290" s="7"/>
      <c r="AS2290" s="7"/>
      <c r="AT2290" s="7"/>
      <c r="AU2290" s="7"/>
      <c r="AV2290" s="7"/>
      <c r="AX2290" s="7"/>
      <c r="AY2290" s="7"/>
      <c r="AZ2290" s="7"/>
      <c r="BA2290" s="7"/>
      <c r="BB2290" s="7"/>
      <c r="BC2290" s="7"/>
      <c r="BD2290" s="7"/>
      <c r="BG2290" s="7"/>
      <c r="BH2290" s="7"/>
      <c r="BI2290" s="7"/>
      <c r="BJ2290" s="7"/>
      <c r="BK2290" s="7"/>
      <c r="BL2290" s="7"/>
      <c r="BM2290" s="7"/>
      <c r="BP2290" s="7"/>
      <c r="BQ2290" s="7"/>
      <c r="BR2290" s="7"/>
      <c r="BS2290" s="7"/>
      <c r="BT2290" s="7"/>
      <c r="BU2290" s="7"/>
      <c r="BV2290" s="7"/>
      <c r="BW2290" s="7"/>
    </row>
    <row r="2291" spans="5:75" x14ac:dyDescent="0.2"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AL2291" s="7"/>
      <c r="AQ2291" s="7"/>
      <c r="AR2291" s="7"/>
      <c r="AS2291" s="7"/>
      <c r="AT2291" s="7"/>
      <c r="AU2291" s="7"/>
      <c r="AV2291" s="7"/>
      <c r="AX2291" s="7"/>
      <c r="AY2291" s="7"/>
      <c r="AZ2291" s="7"/>
      <c r="BA2291" s="7"/>
      <c r="BB2291" s="7"/>
      <c r="BC2291" s="7"/>
      <c r="BD2291" s="7"/>
      <c r="BG2291" s="7"/>
      <c r="BH2291" s="7"/>
      <c r="BI2291" s="7"/>
      <c r="BJ2291" s="7"/>
      <c r="BK2291" s="7"/>
      <c r="BL2291" s="7"/>
      <c r="BM2291" s="7"/>
      <c r="BP2291" s="7"/>
      <c r="BQ2291" s="7"/>
      <c r="BR2291" s="7"/>
      <c r="BS2291" s="7"/>
      <c r="BT2291" s="7"/>
      <c r="BU2291" s="7"/>
      <c r="BV2291" s="7"/>
      <c r="BW2291" s="7"/>
    </row>
    <row r="2292" spans="5:75" x14ac:dyDescent="0.2"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AL2292" s="7"/>
      <c r="AQ2292" s="7"/>
      <c r="AR2292" s="7"/>
      <c r="AS2292" s="7"/>
      <c r="AT2292" s="7"/>
      <c r="AU2292" s="7"/>
      <c r="AV2292" s="7"/>
      <c r="AX2292" s="7"/>
      <c r="AY2292" s="7"/>
      <c r="AZ2292" s="7"/>
      <c r="BA2292" s="7"/>
      <c r="BB2292" s="7"/>
      <c r="BC2292" s="7"/>
      <c r="BD2292" s="7"/>
      <c r="BG2292" s="7"/>
      <c r="BH2292" s="7"/>
      <c r="BI2292" s="7"/>
      <c r="BJ2292" s="7"/>
      <c r="BK2292" s="7"/>
      <c r="BL2292" s="7"/>
      <c r="BM2292" s="7"/>
      <c r="BP2292" s="7"/>
      <c r="BQ2292" s="7"/>
      <c r="BR2292" s="7"/>
      <c r="BS2292" s="7"/>
      <c r="BT2292" s="7"/>
      <c r="BU2292" s="7"/>
      <c r="BV2292" s="7"/>
      <c r="BW2292" s="7"/>
    </row>
    <row r="2293" spans="5:75" x14ac:dyDescent="0.2"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AL2293" s="7"/>
      <c r="AQ2293" s="7"/>
      <c r="AR2293" s="7"/>
      <c r="AS2293" s="7"/>
      <c r="AT2293" s="7"/>
      <c r="AU2293" s="7"/>
      <c r="AV2293" s="7"/>
      <c r="AX2293" s="7"/>
      <c r="AY2293" s="7"/>
      <c r="AZ2293" s="7"/>
      <c r="BA2293" s="7"/>
      <c r="BB2293" s="7"/>
      <c r="BC2293" s="7"/>
      <c r="BD2293" s="7"/>
      <c r="BG2293" s="7"/>
      <c r="BH2293" s="7"/>
      <c r="BI2293" s="7"/>
      <c r="BJ2293" s="7"/>
      <c r="BK2293" s="7"/>
      <c r="BL2293" s="7"/>
      <c r="BM2293" s="7"/>
      <c r="BP2293" s="7"/>
      <c r="BQ2293" s="7"/>
      <c r="BR2293" s="7"/>
      <c r="BS2293" s="7"/>
      <c r="BT2293" s="7"/>
      <c r="BU2293" s="7"/>
      <c r="BV2293" s="7"/>
      <c r="BW2293" s="7"/>
    </row>
    <row r="2294" spans="5:75" x14ac:dyDescent="0.2"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AL2294" s="7"/>
      <c r="AQ2294" s="7"/>
      <c r="AR2294" s="7"/>
      <c r="AS2294" s="7"/>
      <c r="AT2294" s="7"/>
      <c r="AU2294" s="7"/>
      <c r="AV2294" s="7"/>
      <c r="AX2294" s="7"/>
      <c r="AY2294" s="7"/>
      <c r="AZ2294" s="7"/>
      <c r="BA2294" s="7"/>
      <c r="BB2294" s="7"/>
      <c r="BC2294" s="7"/>
      <c r="BD2294" s="7"/>
      <c r="BG2294" s="7"/>
      <c r="BH2294" s="7"/>
      <c r="BI2294" s="7"/>
      <c r="BJ2294" s="7"/>
      <c r="BK2294" s="7"/>
      <c r="BL2294" s="7"/>
      <c r="BM2294" s="7"/>
      <c r="BP2294" s="7"/>
      <c r="BQ2294" s="7"/>
      <c r="BR2294" s="7"/>
      <c r="BS2294" s="7"/>
      <c r="BT2294" s="7"/>
      <c r="BU2294" s="7"/>
      <c r="BV2294" s="7"/>
      <c r="BW2294" s="7"/>
    </row>
    <row r="2295" spans="5:75" x14ac:dyDescent="0.2"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AL2295" s="7"/>
      <c r="AQ2295" s="7"/>
      <c r="AR2295" s="7"/>
      <c r="AS2295" s="7"/>
      <c r="AT2295" s="7"/>
      <c r="AU2295" s="7"/>
      <c r="AV2295" s="7"/>
      <c r="AX2295" s="7"/>
      <c r="AY2295" s="7"/>
      <c r="AZ2295" s="7"/>
      <c r="BA2295" s="7"/>
      <c r="BB2295" s="7"/>
      <c r="BC2295" s="7"/>
      <c r="BD2295" s="7"/>
      <c r="BG2295" s="7"/>
      <c r="BH2295" s="7"/>
      <c r="BI2295" s="7"/>
      <c r="BJ2295" s="7"/>
      <c r="BK2295" s="7"/>
      <c r="BL2295" s="7"/>
      <c r="BM2295" s="7"/>
      <c r="BP2295" s="7"/>
      <c r="BQ2295" s="7"/>
      <c r="BR2295" s="7"/>
      <c r="BS2295" s="7"/>
      <c r="BT2295" s="7"/>
      <c r="BU2295" s="7"/>
      <c r="BV2295" s="7"/>
      <c r="BW2295" s="7"/>
    </row>
    <row r="2296" spans="5:75" x14ac:dyDescent="0.2"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AL2296" s="7"/>
      <c r="AQ2296" s="7"/>
      <c r="AR2296" s="7"/>
      <c r="AS2296" s="7"/>
      <c r="AT2296" s="7"/>
      <c r="AU2296" s="7"/>
      <c r="AV2296" s="7"/>
      <c r="AX2296" s="7"/>
      <c r="AY2296" s="7"/>
      <c r="AZ2296" s="7"/>
      <c r="BA2296" s="7"/>
      <c r="BB2296" s="7"/>
      <c r="BC2296" s="7"/>
      <c r="BD2296" s="7"/>
      <c r="BG2296" s="7"/>
      <c r="BH2296" s="7"/>
      <c r="BI2296" s="7"/>
      <c r="BJ2296" s="7"/>
      <c r="BK2296" s="7"/>
      <c r="BL2296" s="7"/>
      <c r="BM2296" s="7"/>
      <c r="BP2296" s="7"/>
      <c r="BQ2296" s="7"/>
      <c r="BR2296" s="7"/>
      <c r="BS2296" s="7"/>
      <c r="BT2296" s="7"/>
      <c r="BU2296" s="7"/>
      <c r="BV2296" s="7"/>
      <c r="BW2296" s="7"/>
    </row>
    <row r="2297" spans="5:75" x14ac:dyDescent="0.2"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AL2297" s="7"/>
      <c r="AQ2297" s="7"/>
      <c r="AR2297" s="7"/>
      <c r="AS2297" s="7"/>
      <c r="AT2297" s="7"/>
      <c r="AU2297" s="7"/>
      <c r="AV2297" s="7"/>
      <c r="AX2297" s="7"/>
      <c r="AY2297" s="7"/>
      <c r="AZ2297" s="7"/>
      <c r="BA2297" s="7"/>
      <c r="BB2297" s="7"/>
      <c r="BC2297" s="7"/>
      <c r="BD2297" s="7"/>
      <c r="BG2297" s="7"/>
      <c r="BH2297" s="7"/>
      <c r="BI2297" s="7"/>
      <c r="BJ2297" s="7"/>
      <c r="BK2297" s="7"/>
      <c r="BL2297" s="7"/>
      <c r="BM2297" s="7"/>
      <c r="BP2297" s="7"/>
      <c r="BQ2297" s="7"/>
      <c r="BR2297" s="7"/>
      <c r="BS2297" s="7"/>
      <c r="BT2297" s="7"/>
      <c r="BU2297" s="7"/>
      <c r="BV2297" s="7"/>
      <c r="BW2297" s="7"/>
    </row>
    <row r="2298" spans="5:75" x14ac:dyDescent="0.2"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AL2298" s="7"/>
      <c r="AQ2298" s="7"/>
      <c r="AR2298" s="7"/>
      <c r="AS2298" s="7"/>
      <c r="AT2298" s="7"/>
      <c r="AU2298" s="7"/>
      <c r="AV2298" s="7"/>
      <c r="AX2298" s="7"/>
      <c r="AY2298" s="7"/>
      <c r="AZ2298" s="7"/>
      <c r="BA2298" s="7"/>
      <c r="BB2298" s="7"/>
      <c r="BC2298" s="7"/>
      <c r="BD2298" s="7"/>
      <c r="BG2298" s="7"/>
      <c r="BH2298" s="7"/>
      <c r="BI2298" s="7"/>
      <c r="BJ2298" s="7"/>
      <c r="BK2298" s="7"/>
      <c r="BL2298" s="7"/>
      <c r="BM2298" s="7"/>
      <c r="BP2298" s="7"/>
      <c r="BQ2298" s="7"/>
      <c r="BR2298" s="7"/>
      <c r="BS2298" s="7"/>
      <c r="BT2298" s="7"/>
      <c r="BU2298" s="7"/>
      <c r="BV2298" s="7"/>
      <c r="BW2298" s="7"/>
    </row>
    <row r="2299" spans="5:75" x14ac:dyDescent="0.2"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AL2299" s="7"/>
      <c r="AQ2299" s="7"/>
      <c r="AR2299" s="7"/>
      <c r="AS2299" s="7"/>
      <c r="AT2299" s="7"/>
      <c r="AU2299" s="7"/>
      <c r="AV2299" s="7"/>
      <c r="AX2299" s="7"/>
      <c r="AY2299" s="7"/>
      <c r="AZ2299" s="7"/>
      <c r="BA2299" s="7"/>
      <c r="BB2299" s="7"/>
      <c r="BC2299" s="7"/>
      <c r="BD2299" s="7"/>
      <c r="BG2299" s="7"/>
      <c r="BH2299" s="7"/>
      <c r="BI2299" s="7"/>
      <c r="BJ2299" s="7"/>
      <c r="BK2299" s="7"/>
      <c r="BL2299" s="7"/>
      <c r="BM2299" s="7"/>
      <c r="BP2299" s="7"/>
      <c r="BQ2299" s="7"/>
      <c r="BR2299" s="7"/>
      <c r="BS2299" s="7"/>
      <c r="BT2299" s="7"/>
      <c r="BU2299" s="7"/>
      <c r="BV2299" s="7"/>
      <c r="BW2299" s="7"/>
    </row>
    <row r="2300" spans="5:75" x14ac:dyDescent="0.2"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AL2300" s="7"/>
      <c r="AQ2300" s="7"/>
      <c r="AR2300" s="7"/>
      <c r="AS2300" s="7"/>
      <c r="AT2300" s="7"/>
      <c r="AU2300" s="7"/>
      <c r="AV2300" s="7"/>
      <c r="AX2300" s="7"/>
      <c r="AY2300" s="7"/>
      <c r="AZ2300" s="7"/>
      <c r="BA2300" s="7"/>
      <c r="BB2300" s="7"/>
      <c r="BC2300" s="7"/>
      <c r="BD2300" s="7"/>
      <c r="BG2300" s="7"/>
      <c r="BH2300" s="7"/>
      <c r="BI2300" s="7"/>
      <c r="BJ2300" s="7"/>
      <c r="BK2300" s="7"/>
      <c r="BL2300" s="7"/>
      <c r="BM2300" s="7"/>
      <c r="BP2300" s="7"/>
      <c r="BQ2300" s="7"/>
      <c r="BR2300" s="7"/>
      <c r="BS2300" s="7"/>
      <c r="BT2300" s="7"/>
      <c r="BU2300" s="7"/>
      <c r="BV2300" s="7"/>
      <c r="BW2300" s="7"/>
    </row>
    <row r="2301" spans="5:75" x14ac:dyDescent="0.2"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AL2301" s="7"/>
      <c r="AQ2301" s="7"/>
      <c r="AR2301" s="7"/>
      <c r="AS2301" s="7"/>
      <c r="AT2301" s="7"/>
      <c r="AU2301" s="7"/>
      <c r="AV2301" s="7"/>
      <c r="AX2301" s="7"/>
      <c r="AY2301" s="7"/>
      <c r="AZ2301" s="7"/>
      <c r="BA2301" s="7"/>
      <c r="BB2301" s="7"/>
      <c r="BC2301" s="7"/>
      <c r="BD2301" s="7"/>
      <c r="BG2301" s="7"/>
      <c r="BH2301" s="7"/>
      <c r="BI2301" s="7"/>
      <c r="BJ2301" s="7"/>
      <c r="BK2301" s="7"/>
      <c r="BL2301" s="7"/>
      <c r="BM2301" s="7"/>
      <c r="BP2301" s="7"/>
      <c r="BQ2301" s="7"/>
      <c r="BR2301" s="7"/>
      <c r="BS2301" s="7"/>
      <c r="BT2301" s="7"/>
      <c r="BU2301" s="7"/>
      <c r="BV2301" s="7"/>
      <c r="BW2301" s="7"/>
    </row>
    <row r="2302" spans="5:75" x14ac:dyDescent="0.2"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AL2302" s="7"/>
      <c r="AQ2302" s="7"/>
      <c r="AR2302" s="7"/>
      <c r="AS2302" s="7"/>
      <c r="AT2302" s="7"/>
      <c r="AU2302" s="7"/>
      <c r="AV2302" s="7"/>
      <c r="AX2302" s="7"/>
      <c r="AY2302" s="7"/>
      <c r="AZ2302" s="7"/>
      <c r="BA2302" s="7"/>
      <c r="BB2302" s="7"/>
      <c r="BC2302" s="7"/>
      <c r="BD2302" s="7"/>
      <c r="BG2302" s="7"/>
      <c r="BH2302" s="7"/>
      <c r="BI2302" s="7"/>
      <c r="BJ2302" s="7"/>
      <c r="BK2302" s="7"/>
      <c r="BL2302" s="7"/>
      <c r="BM2302" s="7"/>
      <c r="BP2302" s="7"/>
      <c r="BQ2302" s="7"/>
      <c r="BR2302" s="7"/>
      <c r="BS2302" s="7"/>
      <c r="BT2302" s="7"/>
      <c r="BU2302" s="7"/>
      <c r="BV2302" s="7"/>
      <c r="BW2302" s="7"/>
    </row>
    <row r="2303" spans="5:75" x14ac:dyDescent="0.2"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AL2303" s="7"/>
      <c r="AQ2303" s="7"/>
      <c r="AR2303" s="7"/>
      <c r="AS2303" s="7"/>
      <c r="AT2303" s="7"/>
      <c r="AU2303" s="7"/>
      <c r="AV2303" s="7"/>
      <c r="AX2303" s="7"/>
      <c r="AY2303" s="7"/>
      <c r="AZ2303" s="7"/>
      <c r="BA2303" s="7"/>
      <c r="BB2303" s="7"/>
      <c r="BC2303" s="7"/>
      <c r="BD2303" s="7"/>
      <c r="BG2303" s="7"/>
      <c r="BH2303" s="7"/>
      <c r="BI2303" s="7"/>
      <c r="BJ2303" s="7"/>
      <c r="BK2303" s="7"/>
      <c r="BL2303" s="7"/>
      <c r="BM2303" s="7"/>
      <c r="BP2303" s="7"/>
      <c r="BQ2303" s="7"/>
      <c r="BR2303" s="7"/>
      <c r="BS2303" s="7"/>
      <c r="BT2303" s="7"/>
      <c r="BU2303" s="7"/>
      <c r="BV2303" s="7"/>
      <c r="BW2303" s="7"/>
    </row>
    <row r="2304" spans="5:75" x14ac:dyDescent="0.2"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AL2304" s="7"/>
      <c r="AQ2304" s="7"/>
      <c r="AR2304" s="7"/>
      <c r="AS2304" s="7"/>
      <c r="AT2304" s="7"/>
      <c r="AU2304" s="7"/>
      <c r="AV2304" s="7"/>
      <c r="AX2304" s="7"/>
      <c r="AY2304" s="7"/>
      <c r="AZ2304" s="7"/>
      <c r="BA2304" s="7"/>
      <c r="BB2304" s="7"/>
      <c r="BC2304" s="7"/>
      <c r="BD2304" s="7"/>
      <c r="BG2304" s="7"/>
      <c r="BH2304" s="7"/>
      <c r="BI2304" s="7"/>
      <c r="BJ2304" s="7"/>
      <c r="BK2304" s="7"/>
      <c r="BL2304" s="7"/>
      <c r="BM2304" s="7"/>
      <c r="BP2304" s="7"/>
      <c r="BQ2304" s="7"/>
      <c r="BR2304" s="7"/>
      <c r="BS2304" s="7"/>
      <c r="BT2304" s="7"/>
      <c r="BU2304" s="7"/>
      <c r="BV2304" s="7"/>
      <c r="BW2304" s="7"/>
    </row>
    <row r="2305" spans="5:75" x14ac:dyDescent="0.2"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AL2305" s="7"/>
      <c r="AQ2305" s="7"/>
      <c r="AR2305" s="7"/>
      <c r="AS2305" s="7"/>
      <c r="AT2305" s="7"/>
      <c r="AU2305" s="7"/>
      <c r="AV2305" s="7"/>
      <c r="AX2305" s="7"/>
      <c r="AY2305" s="7"/>
      <c r="AZ2305" s="7"/>
      <c r="BA2305" s="7"/>
      <c r="BB2305" s="7"/>
      <c r="BC2305" s="7"/>
      <c r="BD2305" s="7"/>
      <c r="BG2305" s="7"/>
      <c r="BH2305" s="7"/>
      <c r="BI2305" s="7"/>
      <c r="BJ2305" s="7"/>
      <c r="BK2305" s="7"/>
      <c r="BL2305" s="7"/>
      <c r="BM2305" s="7"/>
      <c r="BP2305" s="7"/>
      <c r="BQ2305" s="7"/>
      <c r="BR2305" s="7"/>
      <c r="BS2305" s="7"/>
      <c r="BT2305" s="7"/>
      <c r="BU2305" s="7"/>
      <c r="BV2305" s="7"/>
      <c r="BW2305" s="7"/>
    </row>
    <row r="2306" spans="5:75" x14ac:dyDescent="0.2"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AL2306" s="7"/>
      <c r="AQ2306" s="7"/>
      <c r="AR2306" s="7"/>
      <c r="AS2306" s="7"/>
      <c r="AT2306" s="7"/>
      <c r="AU2306" s="7"/>
      <c r="AV2306" s="7"/>
      <c r="AX2306" s="7"/>
      <c r="AY2306" s="7"/>
      <c r="AZ2306" s="7"/>
      <c r="BA2306" s="7"/>
      <c r="BB2306" s="7"/>
      <c r="BC2306" s="7"/>
      <c r="BD2306" s="7"/>
      <c r="BG2306" s="7"/>
      <c r="BH2306" s="7"/>
      <c r="BI2306" s="7"/>
      <c r="BJ2306" s="7"/>
      <c r="BK2306" s="7"/>
      <c r="BL2306" s="7"/>
      <c r="BM2306" s="7"/>
      <c r="BP2306" s="7"/>
      <c r="BQ2306" s="7"/>
      <c r="BR2306" s="7"/>
      <c r="BS2306" s="7"/>
      <c r="BT2306" s="7"/>
      <c r="BU2306" s="7"/>
      <c r="BV2306" s="7"/>
      <c r="BW2306" s="7"/>
    </row>
    <row r="2307" spans="5:75" x14ac:dyDescent="0.2"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AL2307" s="7"/>
      <c r="AQ2307" s="7"/>
      <c r="AR2307" s="7"/>
      <c r="AS2307" s="7"/>
      <c r="AT2307" s="7"/>
      <c r="AU2307" s="7"/>
      <c r="AV2307" s="7"/>
      <c r="AX2307" s="7"/>
      <c r="AY2307" s="7"/>
      <c r="AZ2307" s="7"/>
      <c r="BA2307" s="7"/>
      <c r="BB2307" s="7"/>
      <c r="BC2307" s="7"/>
      <c r="BD2307" s="7"/>
      <c r="BG2307" s="7"/>
      <c r="BH2307" s="7"/>
      <c r="BI2307" s="7"/>
      <c r="BJ2307" s="7"/>
      <c r="BK2307" s="7"/>
      <c r="BL2307" s="7"/>
      <c r="BM2307" s="7"/>
      <c r="BP2307" s="7"/>
      <c r="BQ2307" s="7"/>
      <c r="BR2307" s="7"/>
      <c r="BS2307" s="7"/>
      <c r="BT2307" s="7"/>
      <c r="BU2307" s="7"/>
      <c r="BV2307" s="7"/>
      <c r="BW2307" s="7"/>
    </row>
    <row r="2308" spans="5:75" x14ac:dyDescent="0.2"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AL2308" s="7"/>
      <c r="AQ2308" s="7"/>
      <c r="AR2308" s="7"/>
      <c r="AS2308" s="7"/>
      <c r="AT2308" s="7"/>
      <c r="AU2308" s="7"/>
      <c r="AV2308" s="7"/>
      <c r="AX2308" s="7"/>
      <c r="AY2308" s="7"/>
      <c r="AZ2308" s="7"/>
      <c r="BA2308" s="7"/>
      <c r="BB2308" s="7"/>
      <c r="BC2308" s="7"/>
      <c r="BD2308" s="7"/>
      <c r="BG2308" s="7"/>
      <c r="BH2308" s="7"/>
      <c r="BI2308" s="7"/>
      <c r="BJ2308" s="7"/>
      <c r="BK2308" s="7"/>
      <c r="BL2308" s="7"/>
      <c r="BM2308" s="7"/>
      <c r="BP2308" s="7"/>
      <c r="BQ2308" s="7"/>
      <c r="BR2308" s="7"/>
      <c r="BS2308" s="7"/>
      <c r="BT2308" s="7"/>
      <c r="BU2308" s="7"/>
      <c r="BV2308" s="7"/>
      <c r="BW2308" s="7"/>
    </row>
    <row r="2309" spans="5:75" x14ac:dyDescent="0.2"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AL2309" s="7"/>
      <c r="AQ2309" s="7"/>
      <c r="AR2309" s="7"/>
      <c r="AS2309" s="7"/>
      <c r="AT2309" s="7"/>
      <c r="AU2309" s="7"/>
      <c r="AV2309" s="7"/>
      <c r="AX2309" s="7"/>
      <c r="AY2309" s="7"/>
      <c r="AZ2309" s="7"/>
      <c r="BA2309" s="7"/>
      <c r="BB2309" s="7"/>
      <c r="BC2309" s="7"/>
      <c r="BD2309" s="7"/>
      <c r="BG2309" s="7"/>
      <c r="BH2309" s="7"/>
      <c r="BI2309" s="7"/>
      <c r="BJ2309" s="7"/>
      <c r="BK2309" s="7"/>
      <c r="BL2309" s="7"/>
      <c r="BM2309" s="7"/>
      <c r="BP2309" s="7"/>
      <c r="BQ2309" s="7"/>
      <c r="BR2309" s="7"/>
      <c r="BS2309" s="7"/>
      <c r="BT2309" s="7"/>
      <c r="BU2309" s="7"/>
      <c r="BV2309" s="7"/>
      <c r="BW2309" s="7"/>
    </row>
    <row r="2310" spans="5:75" x14ac:dyDescent="0.2"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AL2310" s="7"/>
      <c r="AQ2310" s="7"/>
      <c r="AR2310" s="7"/>
      <c r="AS2310" s="7"/>
      <c r="AT2310" s="7"/>
      <c r="AU2310" s="7"/>
      <c r="AV2310" s="7"/>
      <c r="AX2310" s="7"/>
      <c r="AY2310" s="7"/>
      <c r="AZ2310" s="7"/>
      <c r="BA2310" s="7"/>
      <c r="BB2310" s="7"/>
      <c r="BC2310" s="7"/>
      <c r="BD2310" s="7"/>
      <c r="BG2310" s="7"/>
      <c r="BH2310" s="7"/>
      <c r="BI2310" s="7"/>
      <c r="BJ2310" s="7"/>
      <c r="BK2310" s="7"/>
      <c r="BL2310" s="7"/>
      <c r="BM2310" s="7"/>
      <c r="BP2310" s="7"/>
      <c r="BQ2310" s="7"/>
      <c r="BR2310" s="7"/>
      <c r="BS2310" s="7"/>
      <c r="BT2310" s="7"/>
      <c r="BU2310" s="7"/>
      <c r="BV2310" s="7"/>
      <c r="BW2310" s="7"/>
    </row>
    <row r="2311" spans="5:75" x14ac:dyDescent="0.2"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AL2311" s="7"/>
      <c r="AQ2311" s="7"/>
      <c r="AR2311" s="7"/>
      <c r="AS2311" s="7"/>
      <c r="AT2311" s="7"/>
      <c r="AU2311" s="7"/>
      <c r="AV2311" s="7"/>
      <c r="AX2311" s="7"/>
      <c r="AY2311" s="7"/>
      <c r="AZ2311" s="7"/>
      <c r="BA2311" s="7"/>
      <c r="BB2311" s="7"/>
      <c r="BC2311" s="7"/>
      <c r="BD2311" s="7"/>
      <c r="BG2311" s="7"/>
      <c r="BH2311" s="7"/>
      <c r="BI2311" s="7"/>
      <c r="BJ2311" s="7"/>
      <c r="BK2311" s="7"/>
      <c r="BL2311" s="7"/>
      <c r="BM2311" s="7"/>
      <c r="BP2311" s="7"/>
      <c r="BQ2311" s="7"/>
      <c r="BR2311" s="7"/>
      <c r="BS2311" s="7"/>
      <c r="BT2311" s="7"/>
      <c r="BU2311" s="7"/>
      <c r="BV2311" s="7"/>
      <c r="BW2311" s="7"/>
    </row>
    <row r="2312" spans="5:75" x14ac:dyDescent="0.2"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AL2312" s="7"/>
      <c r="AQ2312" s="7"/>
      <c r="AR2312" s="7"/>
      <c r="AS2312" s="7"/>
      <c r="AT2312" s="7"/>
      <c r="AU2312" s="7"/>
      <c r="AV2312" s="7"/>
      <c r="AX2312" s="7"/>
      <c r="AY2312" s="7"/>
      <c r="AZ2312" s="7"/>
      <c r="BA2312" s="7"/>
      <c r="BB2312" s="7"/>
      <c r="BC2312" s="7"/>
      <c r="BD2312" s="7"/>
      <c r="BG2312" s="7"/>
      <c r="BH2312" s="7"/>
      <c r="BI2312" s="7"/>
      <c r="BJ2312" s="7"/>
      <c r="BK2312" s="7"/>
      <c r="BL2312" s="7"/>
      <c r="BM2312" s="7"/>
      <c r="BP2312" s="7"/>
      <c r="BQ2312" s="7"/>
      <c r="BR2312" s="7"/>
      <c r="BS2312" s="7"/>
      <c r="BT2312" s="7"/>
      <c r="BU2312" s="7"/>
      <c r="BV2312" s="7"/>
      <c r="BW2312" s="7"/>
    </row>
    <row r="2313" spans="5:75" x14ac:dyDescent="0.2"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AL2313" s="7"/>
      <c r="AQ2313" s="7"/>
      <c r="AR2313" s="7"/>
      <c r="AS2313" s="7"/>
      <c r="AT2313" s="7"/>
      <c r="AU2313" s="7"/>
      <c r="AV2313" s="7"/>
      <c r="AX2313" s="7"/>
      <c r="AY2313" s="7"/>
      <c r="AZ2313" s="7"/>
      <c r="BA2313" s="7"/>
      <c r="BB2313" s="7"/>
      <c r="BC2313" s="7"/>
      <c r="BD2313" s="7"/>
      <c r="BG2313" s="7"/>
      <c r="BH2313" s="7"/>
      <c r="BI2313" s="7"/>
      <c r="BJ2313" s="7"/>
      <c r="BK2313" s="7"/>
      <c r="BL2313" s="7"/>
      <c r="BM2313" s="7"/>
      <c r="BP2313" s="7"/>
      <c r="BQ2313" s="7"/>
      <c r="BR2313" s="7"/>
      <c r="BS2313" s="7"/>
      <c r="BT2313" s="7"/>
      <c r="BU2313" s="7"/>
      <c r="BV2313" s="7"/>
      <c r="BW2313" s="7"/>
    </row>
    <row r="2314" spans="5:75" x14ac:dyDescent="0.2"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AL2314" s="7"/>
      <c r="AQ2314" s="7"/>
      <c r="AR2314" s="7"/>
      <c r="AS2314" s="7"/>
      <c r="AT2314" s="7"/>
      <c r="AU2314" s="7"/>
      <c r="AV2314" s="7"/>
      <c r="AX2314" s="7"/>
      <c r="AY2314" s="7"/>
      <c r="AZ2314" s="7"/>
      <c r="BA2314" s="7"/>
      <c r="BB2314" s="7"/>
      <c r="BC2314" s="7"/>
      <c r="BD2314" s="7"/>
      <c r="BG2314" s="7"/>
      <c r="BH2314" s="7"/>
      <c r="BI2314" s="7"/>
      <c r="BJ2314" s="7"/>
      <c r="BK2314" s="7"/>
      <c r="BL2314" s="7"/>
      <c r="BM2314" s="7"/>
      <c r="BP2314" s="7"/>
      <c r="BQ2314" s="7"/>
      <c r="BR2314" s="7"/>
      <c r="BS2314" s="7"/>
      <c r="BT2314" s="7"/>
      <c r="BU2314" s="7"/>
      <c r="BV2314" s="7"/>
      <c r="BW2314" s="7"/>
    </row>
    <row r="2315" spans="5:75" x14ac:dyDescent="0.2"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AL2315" s="7"/>
      <c r="AQ2315" s="7"/>
      <c r="AR2315" s="7"/>
      <c r="AS2315" s="7"/>
      <c r="AT2315" s="7"/>
      <c r="AU2315" s="7"/>
      <c r="AV2315" s="7"/>
      <c r="AX2315" s="7"/>
      <c r="AY2315" s="7"/>
      <c r="AZ2315" s="7"/>
      <c r="BA2315" s="7"/>
      <c r="BB2315" s="7"/>
      <c r="BC2315" s="7"/>
      <c r="BD2315" s="7"/>
      <c r="BG2315" s="7"/>
      <c r="BH2315" s="7"/>
      <c r="BI2315" s="7"/>
      <c r="BJ2315" s="7"/>
      <c r="BK2315" s="7"/>
      <c r="BL2315" s="7"/>
      <c r="BM2315" s="7"/>
      <c r="BP2315" s="7"/>
      <c r="BQ2315" s="7"/>
      <c r="BR2315" s="7"/>
      <c r="BS2315" s="7"/>
      <c r="BT2315" s="7"/>
      <c r="BU2315" s="7"/>
      <c r="BV2315" s="7"/>
      <c r="BW2315" s="7"/>
    </row>
    <row r="2316" spans="5:75" x14ac:dyDescent="0.2"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AL2316" s="7"/>
      <c r="AQ2316" s="7"/>
      <c r="AR2316" s="7"/>
      <c r="AS2316" s="7"/>
      <c r="AT2316" s="7"/>
      <c r="AU2316" s="7"/>
      <c r="AV2316" s="7"/>
      <c r="AX2316" s="7"/>
      <c r="AY2316" s="7"/>
      <c r="AZ2316" s="7"/>
      <c r="BA2316" s="7"/>
      <c r="BB2316" s="7"/>
      <c r="BC2316" s="7"/>
      <c r="BD2316" s="7"/>
      <c r="BG2316" s="7"/>
      <c r="BH2316" s="7"/>
      <c r="BI2316" s="7"/>
      <c r="BJ2316" s="7"/>
      <c r="BK2316" s="7"/>
      <c r="BL2316" s="7"/>
      <c r="BM2316" s="7"/>
      <c r="BP2316" s="7"/>
      <c r="BQ2316" s="7"/>
      <c r="BR2316" s="7"/>
      <c r="BS2316" s="7"/>
      <c r="BT2316" s="7"/>
      <c r="BU2316" s="7"/>
      <c r="BV2316" s="7"/>
      <c r="BW2316" s="7"/>
    </row>
    <row r="2317" spans="5:75" x14ac:dyDescent="0.2"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AL2317" s="7"/>
      <c r="AQ2317" s="7"/>
      <c r="AR2317" s="7"/>
      <c r="AS2317" s="7"/>
      <c r="AT2317" s="7"/>
      <c r="AU2317" s="7"/>
      <c r="AV2317" s="7"/>
      <c r="AX2317" s="7"/>
      <c r="AY2317" s="7"/>
      <c r="AZ2317" s="7"/>
      <c r="BA2317" s="7"/>
      <c r="BB2317" s="7"/>
      <c r="BC2317" s="7"/>
      <c r="BD2317" s="7"/>
      <c r="BG2317" s="7"/>
      <c r="BH2317" s="7"/>
      <c r="BI2317" s="7"/>
      <c r="BJ2317" s="7"/>
      <c r="BK2317" s="7"/>
      <c r="BL2317" s="7"/>
      <c r="BM2317" s="7"/>
      <c r="BP2317" s="7"/>
      <c r="BQ2317" s="7"/>
      <c r="BR2317" s="7"/>
      <c r="BS2317" s="7"/>
      <c r="BT2317" s="7"/>
      <c r="BU2317" s="7"/>
      <c r="BV2317" s="7"/>
      <c r="BW2317" s="7"/>
    </row>
    <row r="2318" spans="5:75" x14ac:dyDescent="0.2"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AL2318" s="7"/>
      <c r="AQ2318" s="7"/>
      <c r="AR2318" s="7"/>
      <c r="AS2318" s="7"/>
      <c r="AT2318" s="7"/>
      <c r="AU2318" s="7"/>
      <c r="AV2318" s="7"/>
      <c r="AX2318" s="7"/>
      <c r="AY2318" s="7"/>
      <c r="AZ2318" s="7"/>
      <c r="BA2318" s="7"/>
      <c r="BB2318" s="7"/>
      <c r="BC2318" s="7"/>
      <c r="BD2318" s="7"/>
      <c r="BG2318" s="7"/>
      <c r="BH2318" s="7"/>
      <c r="BI2318" s="7"/>
      <c r="BJ2318" s="7"/>
      <c r="BK2318" s="7"/>
      <c r="BL2318" s="7"/>
      <c r="BM2318" s="7"/>
      <c r="BP2318" s="7"/>
      <c r="BQ2318" s="7"/>
      <c r="BR2318" s="7"/>
      <c r="BS2318" s="7"/>
      <c r="BT2318" s="7"/>
      <c r="BU2318" s="7"/>
      <c r="BV2318" s="7"/>
      <c r="BW2318" s="7"/>
    </row>
    <row r="2319" spans="5:75" x14ac:dyDescent="0.2"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AL2319" s="7"/>
      <c r="AQ2319" s="7"/>
      <c r="AR2319" s="7"/>
      <c r="AS2319" s="7"/>
      <c r="AT2319" s="7"/>
      <c r="AU2319" s="7"/>
      <c r="AV2319" s="7"/>
      <c r="AX2319" s="7"/>
      <c r="AY2319" s="7"/>
      <c r="AZ2319" s="7"/>
      <c r="BA2319" s="7"/>
      <c r="BB2319" s="7"/>
      <c r="BC2319" s="7"/>
      <c r="BD2319" s="7"/>
      <c r="BG2319" s="7"/>
      <c r="BH2319" s="7"/>
      <c r="BI2319" s="7"/>
      <c r="BJ2319" s="7"/>
      <c r="BK2319" s="7"/>
      <c r="BL2319" s="7"/>
      <c r="BM2319" s="7"/>
      <c r="BP2319" s="7"/>
      <c r="BQ2319" s="7"/>
      <c r="BR2319" s="7"/>
      <c r="BS2319" s="7"/>
      <c r="BT2319" s="7"/>
      <c r="BU2319" s="7"/>
      <c r="BV2319" s="7"/>
      <c r="BW2319" s="7"/>
    </row>
    <row r="2320" spans="5:75" x14ac:dyDescent="0.2"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AL2320" s="7"/>
      <c r="AQ2320" s="7"/>
      <c r="AR2320" s="7"/>
      <c r="AS2320" s="7"/>
      <c r="AT2320" s="7"/>
      <c r="AU2320" s="7"/>
      <c r="AV2320" s="7"/>
      <c r="AX2320" s="7"/>
      <c r="AY2320" s="7"/>
      <c r="AZ2320" s="7"/>
      <c r="BA2320" s="7"/>
      <c r="BB2320" s="7"/>
      <c r="BC2320" s="7"/>
      <c r="BD2320" s="7"/>
      <c r="BG2320" s="7"/>
      <c r="BH2320" s="7"/>
      <c r="BI2320" s="7"/>
      <c r="BJ2320" s="7"/>
      <c r="BK2320" s="7"/>
      <c r="BL2320" s="7"/>
      <c r="BM2320" s="7"/>
      <c r="BP2320" s="7"/>
      <c r="BQ2320" s="7"/>
      <c r="BR2320" s="7"/>
      <c r="BS2320" s="7"/>
      <c r="BT2320" s="7"/>
      <c r="BU2320" s="7"/>
      <c r="BV2320" s="7"/>
      <c r="BW2320" s="7"/>
    </row>
    <row r="2321" spans="5:75" x14ac:dyDescent="0.2"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AL2321" s="7"/>
      <c r="AQ2321" s="7"/>
      <c r="AR2321" s="7"/>
      <c r="AS2321" s="7"/>
      <c r="AT2321" s="7"/>
      <c r="AU2321" s="7"/>
      <c r="AV2321" s="7"/>
      <c r="AX2321" s="7"/>
      <c r="AY2321" s="7"/>
      <c r="AZ2321" s="7"/>
      <c r="BA2321" s="7"/>
      <c r="BB2321" s="7"/>
      <c r="BC2321" s="7"/>
      <c r="BD2321" s="7"/>
      <c r="BG2321" s="7"/>
      <c r="BH2321" s="7"/>
      <c r="BI2321" s="7"/>
      <c r="BJ2321" s="7"/>
      <c r="BK2321" s="7"/>
      <c r="BL2321" s="7"/>
      <c r="BM2321" s="7"/>
      <c r="BP2321" s="7"/>
      <c r="BQ2321" s="7"/>
      <c r="BR2321" s="7"/>
      <c r="BS2321" s="7"/>
      <c r="BT2321" s="7"/>
      <c r="BU2321" s="7"/>
      <c r="BV2321" s="7"/>
      <c r="BW2321" s="7"/>
    </row>
    <row r="2322" spans="5:75" x14ac:dyDescent="0.2"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AL2322" s="7"/>
      <c r="AQ2322" s="7"/>
      <c r="AR2322" s="7"/>
      <c r="AS2322" s="7"/>
      <c r="AT2322" s="7"/>
      <c r="AU2322" s="7"/>
      <c r="AV2322" s="7"/>
      <c r="AX2322" s="7"/>
      <c r="AY2322" s="7"/>
      <c r="AZ2322" s="7"/>
      <c r="BA2322" s="7"/>
      <c r="BB2322" s="7"/>
      <c r="BC2322" s="7"/>
      <c r="BD2322" s="7"/>
      <c r="BG2322" s="7"/>
      <c r="BH2322" s="7"/>
      <c r="BI2322" s="7"/>
      <c r="BJ2322" s="7"/>
      <c r="BK2322" s="7"/>
      <c r="BL2322" s="7"/>
      <c r="BM2322" s="7"/>
      <c r="BP2322" s="7"/>
      <c r="BQ2322" s="7"/>
      <c r="BR2322" s="7"/>
      <c r="BS2322" s="7"/>
      <c r="BT2322" s="7"/>
      <c r="BU2322" s="7"/>
      <c r="BV2322" s="7"/>
      <c r="BW2322" s="7"/>
    </row>
    <row r="2323" spans="5:75" x14ac:dyDescent="0.2"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AL2323" s="7"/>
      <c r="AQ2323" s="7"/>
      <c r="AR2323" s="7"/>
      <c r="AS2323" s="7"/>
      <c r="AT2323" s="7"/>
      <c r="AU2323" s="7"/>
      <c r="AV2323" s="7"/>
      <c r="AX2323" s="7"/>
      <c r="AY2323" s="7"/>
      <c r="AZ2323" s="7"/>
      <c r="BA2323" s="7"/>
      <c r="BB2323" s="7"/>
      <c r="BC2323" s="7"/>
      <c r="BD2323" s="7"/>
      <c r="BG2323" s="7"/>
      <c r="BH2323" s="7"/>
      <c r="BI2323" s="7"/>
      <c r="BJ2323" s="7"/>
      <c r="BK2323" s="7"/>
      <c r="BL2323" s="7"/>
      <c r="BM2323" s="7"/>
      <c r="BP2323" s="7"/>
      <c r="BQ2323" s="7"/>
      <c r="BR2323" s="7"/>
      <c r="BS2323" s="7"/>
      <c r="BT2323" s="7"/>
      <c r="BU2323" s="7"/>
      <c r="BV2323" s="7"/>
      <c r="BW2323" s="7"/>
    </row>
    <row r="2324" spans="5:75" x14ac:dyDescent="0.2"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AL2324" s="7"/>
      <c r="AQ2324" s="7"/>
      <c r="AR2324" s="7"/>
      <c r="AS2324" s="7"/>
      <c r="AT2324" s="7"/>
      <c r="AU2324" s="7"/>
      <c r="AV2324" s="7"/>
      <c r="AX2324" s="7"/>
      <c r="AY2324" s="7"/>
      <c r="AZ2324" s="7"/>
      <c r="BA2324" s="7"/>
      <c r="BB2324" s="7"/>
      <c r="BC2324" s="7"/>
      <c r="BD2324" s="7"/>
      <c r="BG2324" s="7"/>
      <c r="BH2324" s="7"/>
      <c r="BI2324" s="7"/>
      <c r="BJ2324" s="7"/>
      <c r="BK2324" s="7"/>
      <c r="BL2324" s="7"/>
      <c r="BM2324" s="7"/>
      <c r="BP2324" s="7"/>
      <c r="BQ2324" s="7"/>
      <c r="BR2324" s="7"/>
      <c r="BS2324" s="7"/>
      <c r="BT2324" s="7"/>
      <c r="BU2324" s="7"/>
      <c r="BV2324" s="7"/>
      <c r="BW2324" s="7"/>
    </row>
    <row r="2325" spans="5:75" x14ac:dyDescent="0.2"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AL2325" s="7"/>
      <c r="AQ2325" s="7"/>
      <c r="AR2325" s="7"/>
      <c r="AS2325" s="7"/>
      <c r="AT2325" s="7"/>
      <c r="AU2325" s="7"/>
      <c r="AV2325" s="7"/>
      <c r="AX2325" s="7"/>
      <c r="AY2325" s="7"/>
      <c r="AZ2325" s="7"/>
      <c r="BA2325" s="7"/>
      <c r="BB2325" s="7"/>
      <c r="BC2325" s="7"/>
      <c r="BD2325" s="7"/>
      <c r="BG2325" s="7"/>
      <c r="BH2325" s="7"/>
      <c r="BI2325" s="7"/>
      <c r="BJ2325" s="7"/>
      <c r="BK2325" s="7"/>
      <c r="BL2325" s="7"/>
      <c r="BM2325" s="7"/>
      <c r="BP2325" s="7"/>
      <c r="BQ2325" s="7"/>
      <c r="BR2325" s="7"/>
      <c r="BS2325" s="7"/>
      <c r="BT2325" s="7"/>
      <c r="BU2325" s="7"/>
      <c r="BV2325" s="7"/>
      <c r="BW2325" s="7"/>
    </row>
    <row r="2326" spans="5:75" x14ac:dyDescent="0.2"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AL2326" s="7"/>
      <c r="AQ2326" s="7"/>
      <c r="AR2326" s="7"/>
      <c r="AS2326" s="7"/>
      <c r="AT2326" s="7"/>
      <c r="AU2326" s="7"/>
      <c r="AV2326" s="7"/>
      <c r="AX2326" s="7"/>
      <c r="AY2326" s="7"/>
      <c r="AZ2326" s="7"/>
      <c r="BA2326" s="7"/>
      <c r="BB2326" s="7"/>
      <c r="BC2326" s="7"/>
      <c r="BD2326" s="7"/>
      <c r="BG2326" s="7"/>
      <c r="BH2326" s="7"/>
      <c r="BI2326" s="7"/>
      <c r="BJ2326" s="7"/>
      <c r="BK2326" s="7"/>
      <c r="BL2326" s="7"/>
      <c r="BM2326" s="7"/>
      <c r="BP2326" s="7"/>
      <c r="BQ2326" s="7"/>
      <c r="BR2326" s="7"/>
      <c r="BS2326" s="7"/>
      <c r="BT2326" s="7"/>
      <c r="BU2326" s="7"/>
      <c r="BV2326" s="7"/>
      <c r="BW2326" s="7"/>
    </row>
    <row r="2327" spans="5:75" x14ac:dyDescent="0.2"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AL2327" s="7"/>
      <c r="AQ2327" s="7"/>
      <c r="AR2327" s="7"/>
      <c r="AS2327" s="7"/>
      <c r="AT2327" s="7"/>
      <c r="AU2327" s="7"/>
      <c r="AV2327" s="7"/>
      <c r="AX2327" s="7"/>
      <c r="AY2327" s="7"/>
      <c r="AZ2327" s="7"/>
      <c r="BA2327" s="7"/>
      <c r="BB2327" s="7"/>
      <c r="BC2327" s="7"/>
      <c r="BD2327" s="7"/>
      <c r="BG2327" s="7"/>
      <c r="BH2327" s="7"/>
      <c r="BI2327" s="7"/>
      <c r="BJ2327" s="7"/>
      <c r="BK2327" s="7"/>
      <c r="BL2327" s="7"/>
      <c r="BM2327" s="7"/>
      <c r="BP2327" s="7"/>
      <c r="BQ2327" s="7"/>
      <c r="BR2327" s="7"/>
      <c r="BS2327" s="7"/>
      <c r="BT2327" s="7"/>
      <c r="BU2327" s="7"/>
      <c r="BV2327" s="7"/>
      <c r="BW2327" s="7"/>
    </row>
    <row r="2328" spans="5:75" x14ac:dyDescent="0.2"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AL2328" s="7"/>
      <c r="AQ2328" s="7"/>
      <c r="AR2328" s="7"/>
      <c r="AS2328" s="7"/>
      <c r="AT2328" s="7"/>
      <c r="AU2328" s="7"/>
      <c r="AV2328" s="7"/>
      <c r="AX2328" s="7"/>
      <c r="AY2328" s="7"/>
      <c r="AZ2328" s="7"/>
      <c r="BA2328" s="7"/>
      <c r="BB2328" s="7"/>
      <c r="BC2328" s="7"/>
      <c r="BD2328" s="7"/>
      <c r="BG2328" s="7"/>
      <c r="BH2328" s="7"/>
      <c r="BI2328" s="7"/>
      <c r="BJ2328" s="7"/>
      <c r="BK2328" s="7"/>
      <c r="BL2328" s="7"/>
      <c r="BM2328" s="7"/>
      <c r="BP2328" s="7"/>
      <c r="BQ2328" s="7"/>
      <c r="BR2328" s="7"/>
      <c r="BS2328" s="7"/>
      <c r="BT2328" s="7"/>
      <c r="BU2328" s="7"/>
      <c r="BV2328" s="7"/>
      <c r="BW2328" s="7"/>
    </row>
    <row r="2329" spans="5:75" x14ac:dyDescent="0.2"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AL2329" s="7"/>
      <c r="AQ2329" s="7"/>
      <c r="AR2329" s="7"/>
      <c r="AS2329" s="7"/>
      <c r="AT2329" s="7"/>
      <c r="AU2329" s="7"/>
      <c r="AV2329" s="7"/>
      <c r="AX2329" s="7"/>
      <c r="AY2329" s="7"/>
      <c r="AZ2329" s="7"/>
      <c r="BA2329" s="7"/>
      <c r="BB2329" s="7"/>
      <c r="BC2329" s="7"/>
      <c r="BD2329" s="7"/>
      <c r="BG2329" s="7"/>
      <c r="BH2329" s="7"/>
      <c r="BI2329" s="7"/>
      <c r="BJ2329" s="7"/>
      <c r="BK2329" s="7"/>
      <c r="BL2329" s="7"/>
      <c r="BM2329" s="7"/>
      <c r="BP2329" s="7"/>
      <c r="BQ2329" s="7"/>
      <c r="BR2329" s="7"/>
      <c r="BS2329" s="7"/>
      <c r="BT2329" s="7"/>
      <c r="BU2329" s="7"/>
      <c r="BV2329" s="7"/>
      <c r="BW2329" s="7"/>
    </row>
    <row r="2330" spans="5:75" x14ac:dyDescent="0.2"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AL2330" s="7"/>
      <c r="AQ2330" s="7"/>
      <c r="AR2330" s="7"/>
      <c r="AS2330" s="7"/>
      <c r="AT2330" s="7"/>
      <c r="AU2330" s="7"/>
      <c r="AV2330" s="7"/>
      <c r="AX2330" s="7"/>
      <c r="AY2330" s="7"/>
      <c r="AZ2330" s="7"/>
      <c r="BA2330" s="7"/>
      <c r="BB2330" s="7"/>
      <c r="BC2330" s="7"/>
      <c r="BD2330" s="7"/>
      <c r="BG2330" s="7"/>
      <c r="BH2330" s="7"/>
      <c r="BI2330" s="7"/>
      <c r="BJ2330" s="7"/>
      <c r="BK2330" s="7"/>
      <c r="BL2330" s="7"/>
      <c r="BM2330" s="7"/>
      <c r="BP2330" s="7"/>
      <c r="BQ2330" s="7"/>
      <c r="BR2330" s="7"/>
      <c r="BS2330" s="7"/>
      <c r="BT2330" s="7"/>
      <c r="BU2330" s="7"/>
      <c r="BV2330" s="7"/>
      <c r="BW2330" s="7"/>
    </row>
    <row r="2331" spans="5:75" x14ac:dyDescent="0.2"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AL2331" s="7"/>
      <c r="AQ2331" s="7"/>
      <c r="AR2331" s="7"/>
      <c r="AS2331" s="7"/>
      <c r="AT2331" s="7"/>
      <c r="AU2331" s="7"/>
      <c r="AV2331" s="7"/>
      <c r="AX2331" s="7"/>
      <c r="AY2331" s="7"/>
      <c r="AZ2331" s="7"/>
      <c r="BA2331" s="7"/>
      <c r="BB2331" s="7"/>
      <c r="BC2331" s="7"/>
      <c r="BD2331" s="7"/>
      <c r="BG2331" s="7"/>
      <c r="BH2331" s="7"/>
      <c r="BI2331" s="7"/>
      <c r="BJ2331" s="7"/>
      <c r="BK2331" s="7"/>
      <c r="BL2331" s="7"/>
      <c r="BM2331" s="7"/>
      <c r="BP2331" s="7"/>
      <c r="BQ2331" s="7"/>
      <c r="BR2331" s="7"/>
      <c r="BS2331" s="7"/>
      <c r="BT2331" s="7"/>
      <c r="BU2331" s="7"/>
      <c r="BV2331" s="7"/>
      <c r="BW2331" s="7"/>
    </row>
    <row r="2332" spans="5:75" x14ac:dyDescent="0.2"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AL2332" s="7"/>
      <c r="AQ2332" s="7"/>
      <c r="AR2332" s="7"/>
      <c r="AS2332" s="7"/>
      <c r="AT2332" s="7"/>
      <c r="AU2332" s="7"/>
      <c r="AV2332" s="7"/>
      <c r="AX2332" s="7"/>
      <c r="AY2332" s="7"/>
      <c r="AZ2332" s="7"/>
      <c r="BA2332" s="7"/>
      <c r="BB2332" s="7"/>
      <c r="BC2332" s="7"/>
      <c r="BD2332" s="7"/>
      <c r="BG2332" s="7"/>
      <c r="BH2332" s="7"/>
      <c r="BI2332" s="7"/>
      <c r="BJ2332" s="7"/>
      <c r="BK2332" s="7"/>
      <c r="BL2332" s="7"/>
      <c r="BM2332" s="7"/>
      <c r="BP2332" s="7"/>
      <c r="BQ2332" s="7"/>
      <c r="BR2332" s="7"/>
      <c r="BS2332" s="7"/>
      <c r="BT2332" s="7"/>
      <c r="BU2332" s="7"/>
      <c r="BV2332" s="7"/>
      <c r="BW2332" s="7"/>
    </row>
    <row r="2333" spans="5:75" x14ac:dyDescent="0.2"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AL2333" s="7"/>
      <c r="AQ2333" s="7"/>
      <c r="AR2333" s="7"/>
      <c r="AS2333" s="7"/>
      <c r="AT2333" s="7"/>
      <c r="AU2333" s="7"/>
      <c r="AV2333" s="7"/>
      <c r="AX2333" s="7"/>
      <c r="AY2333" s="7"/>
      <c r="AZ2333" s="7"/>
      <c r="BA2333" s="7"/>
      <c r="BB2333" s="7"/>
      <c r="BC2333" s="7"/>
      <c r="BD2333" s="7"/>
      <c r="BG2333" s="7"/>
      <c r="BH2333" s="7"/>
      <c r="BI2333" s="7"/>
      <c r="BJ2333" s="7"/>
      <c r="BK2333" s="7"/>
      <c r="BL2333" s="7"/>
      <c r="BM2333" s="7"/>
      <c r="BP2333" s="7"/>
      <c r="BQ2333" s="7"/>
      <c r="BR2333" s="7"/>
      <c r="BS2333" s="7"/>
      <c r="BT2333" s="7"/>
      <c r="BU2333" s="7"/>
      <c r="BV2333" s="7"/>
      <c r="BW2333" s="7"/>
    </row>
    <row r="2334" spans="5:75" x14ac:dyDescent="0.2"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AL2334" s="7"/>
      <c r="AQ2334" s="7"/>
      <c r="AR2334" s="7"/>
      <c r="AS2334" s="7"/>
      <c r="AT2334" s="7"/>
      <c r="AU2334" s="7"/>
      <c r="AV2334" s="7"/>
      <c r="AX2334" s="7"/>
      <c r="AY2334" s="7"/>
      <c r="AZ2334" s="7"/>
      <c r="BA2334" s="7"/>
      <c r="BB2334" s="7"/>
      <c r="BC2334" s="7"/>
      <c r="BD2334" s="7"/>
      <c r="BG2334" s="7"/>
      <c r="BH2334" s="7"/>
      <c r="BI2334" s="7"/>
      <c r="BJ2334" s="7"/>
      <c r="BK2334" s="7"/>
      <c r="BL2334" s="7"/>
      <c r="BM2334" s="7"/>
      <c r="BP2334" s="7"/>
      <c r="BQ2334" s="7"/>
      <c r="BR2334" s="7"/>
      <c r="BS2334" s="7"/>
      <c r="BT2334" s="7"/>
      <c r="BU2334" s="7"/>
      <c r="BV2334" s="7"/>
      <c r="BW2334" s="7"/>
    </row>
    <row r="2335" spans="5:75" x14ac:dyDescent="0.2"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AL2335" s="7"/>
      <c r="AQ2335" s="7"/>
      <c r="AR2335" s="7"/>
      <c r="AS2335" s="7"/>
      <c r="AT2335" s="7"/>
      <c r="AU2335" s="7"/>
      <c r="AV2335" s="7"/>
      <c r="AX2335" s="7"/>
      <c r="AY2335" s="7"/>
      <c r="AZ2335" s="7"/>
      <c r="BA2335" s="7"/>
      <c r="BB2335" s="7"/>
      <c r="BC2335" s="7"/>
      <c r="BD2335" s="7"/>
      <c r="BG2335" s="7"/>
      <c r="BH2335" s="7"/>
      <c r="BI2335" s="7"/>
      <c r="BJ2335" s="7"/>
      <c r="BK2335" s="7"/>
      <c r="BL2335" s="7"/>
      <c r="BM2335" s="7"/>
      <c r="BP2335" s="7"/>
      <c r="BQ2335" s="7"/>
      <c r="BR2335" s="7"/>
      <c r="BS2335" s="7"/>
      <c r="BT2335" s="7"/>
      <c r="BU2335" s="7"/>
      <c r="BV2335" s="7"/>
      <c r="BW2335" s="7"/>
    </row>
    <row r="2336" spans="5:75" x14ac:dyDescent="0.2"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AL2336" s="7"/>
      <c r="AQ2336" s="7"/>
      <c r="AR2336" s="7"/>
      <c r="AS2336" s="7"/>
      <c r="AT2336" s="7"/>
      <c r="AU2336" s="7"/>
      <c r="AV2336" s="7"/>
      <c r="AX2336" s="7"/>
      <c r="AY2336" s="7"/>
      <c r="AZ2336" s="7"/>
      <c r="BA2336" s="7"/>
      <c r="BB2336" s="7"/>
      <c r="BC2336" s="7"/>
      <c r="BD2336" s="7"/>
      <c r="BG2336" s="7"/>
      <c r="BH2336" s="7"/>
      <c r="BI2336" s="7"/>
      <c r="BJ2336" s="7"/>
      <c r="BK2336" s="7"/>
      <c r="BL2336" s="7"/>
      <c r="BM2336" s="7"/>
      <c r="BP2336" s="7"/>
      <c r="BQ2336" s="7"/>
      <c r="BR2336" s="7"/>
      <c r="BS2336" s="7"/>
      <c r="BT2336" s="7"/>
      <c r="BU2336" s="7"/>
      <c r="BV2336" s="7"/>
      <c r="BW2336" s="7"/>
    </row>
    <row r="2337" spans="5:75" x14ac:dyDescent="0.2"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AL2337" s="7"/>
      <c r="AQ2337" s="7"/>
      <c r="AR2337" s="7"/>
      <c r="AS2337" s="7"/>
      <c r="AT2337" s="7"/>
      <c r="AU2337" s="7"/>
      <c r="AV2337" s="7"/>
      <c r="AX2337" s="7"/>
      <c r="AY2337" s="7"/>
      <c r="AZ2337" s="7"/>
      <c r="BA2337" s="7"/>
      <c r="BB2337" s="7"/>
      <c r="BC2337" s="7"/>
      <c r="BD2337" s="7"/>
      <c r="BG2337" s="7"/>
      <c r="BH2337" s="7"/>
      <c r="BI2337" s="7"/>
      <c r="BJ2337" s="7"/>
      <c r="BK2337" s="7"/>
      <c r="BL2337" s="7"/>
      <c r="BM2337" s="7"/>
      <c r="BP2337" s="7"/>
      <c r="BQ2337" s="7"/>
      <c r="BR2337" s="7"/>
      <c r="BS2337" s="7"/>
      <c r="BT2337" s="7"/>
      <c r="BU2337" s="7"/>
      <c r="BV2337" s="7"/>
      <c r="BW2337" s="7"/>
    </row>
    <row r="2338" spans="5:75" x14ac:dyDescent="0.2"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AL2338" s="7"/>
      <c r="AQ2338" s="7"/>
      <c r="AR2338" s="7"/>
      <c r="AS2338" s="7"/>
      <c r="AT2338" s="7"/>
      <c r="AU2338" s="7"/>
      <c r="AV2338" s="7"/>
      <c r="AX2338" s="7"/>
      <c r="AY2338" s="7"/>
      <c r="AZ2338" s="7"/>
      <c r="BA2338" s="7"/>
      <c r="BB2338" s="7"/>
      <c r="BC2338" s="7"/>
      <c r="BD2338" s="7"/>
      <c r="BG2338" s="7"/>
      <c r="BH2338" s="7"/>
      <c r="BI2338" s="7"/>
      <c r="BJ2338" s="7"/>
      <c r="BK2338" s="7"/>
      <c r="BL2338" s="7"/>
      <c r="BM2338" s="7"/>
      <c r="BP2338" s="7"/>
      <c r="BQ2338" s="7"/>
      <c r="BR2338" s="7"/>
      <c r="BS2338" s="7"/>
      <c r="BT2338" s="7"/>
      <c r="BU2338" s="7"/>
      <c r="BV2338" s="7"/>
      <c r="BW2338" s="7"/>
    </row>
    <row r="2339" spans="5:75" x14ac:dyDescent="0.2"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AL2339" s="7"/>
      <c r="AQ2339" s="7"/>
      <c r="AR2339" s="7"/>
      <c r="AS2339" s="7"/>
      <c r="AT2339" s="7"/>
      <c r="AU2339" s="7"/>
      <c r="AV2339" s="7"/>
      <c r="AX2339" s="7"/>
      <c r="AY2339" s="7"/>
      <c r="AZ2339" s="7"/>
      <c r="BA2339" s="7"/>
      <c r="BB2339" s="7"/>
      <c r="BC2339" s="7"/>
      <c r="BD2339" s="7"/>
      <c r="BG2339" s="7"/>
      <c r="BH2339" s="7"/>
      <c r="BI2339" s="7"/>
      <c r="BJ2339" s="7"/>
      <c r="BK2339" s="7"/>
      <c r="BL2339" s="7"/>
      <c r="BM2339" s="7"/>
      <c r="BP2339" s="7"/>
      <c r="BQ2339" s="7"/>
      <c r="BR2339" s="7"/>
      <c r="BS2339" s="7"/>
      <c r="BT2339" s="7"/>
      <c r="BU2339" s="7"/>
      <c r="BV2339" s="7"/>
      <c r="BW2339" s="7"/>
    </row>
    <row r="2340" spans="5:75" x14ac:dyDescent="0.2"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AL2340" s="7"/>
      <c r="AQ2340" s="7"/>
      <c r="AR2340" s="7"/>
      <c r="AS2340" s="7"/>
      <c r="AT2340" s="7"/>
      <c r="AU2340" s="7"/>
      <c r="AV2340" s="7"/>
      <c r="AX2340" s="7"/>
      <c r="AY2340" s="7"/>
      <c r="AZ2340" s="7"/>
      <c r="BA2340" s="7"/>
      <c r="BB2340" s="7"/>
      <c r="BC2340" s="7"/>
      <c r="BD2340" s="7"/>
      <c r="BG2340" s="7"/>
      <c r="BH2340" s="7"/>
      <c r="BI2340" s="7"/>
      <c r="BJ2340" s="7"/>
      <c r="BK2340" s="7"/>
      <c r="BL2340" s="7"/>
      <c r="BM2340" s="7"/>
      <c r="BP2340" s="7"/>
      <c r="BQ2340" s="7"/>
      <c r="BR2340" s="7"/>
      <c r="BS2340" s="7"/>
      <c r="BT2340" s="7"/>
      <c r="BU2340" s="7"/>
      <c r="BV2340" s="7"/>
      <c r="BW2340" s="7"/>
    </row>
    <row r="2341" spans="5:75" x14ac:dyDescent="0.2"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AL2341" s="7"/>
      <c r="AQ2341" s="7"/>
      <c r="AR2341" s="7"/>
      <c r="AS2341" s="7"/>
      <c r="AT2341" s="7"/>
      <c r="AU2341" s="7"/>
      <c r="AV2341" s="7"/>
      <c r="AX2341" s="7"/>
      <c r="AY2341" s="7"/>
      <c r="AZ2341" s="7"/>
      <c r="BA2341" s="7"/>
      <c r="BB2341" s="7"/>
      <c r="BC2341" s="7"/>
      <c r="BD2341" s="7"/>
      <c r="BG2341" s="7"/>
      <c r="BH2341" s="7"/>
      <c r="BI2341" s="7"/>
      <c r="BJ2341" s="7"/>
      <c r="BK2341" s="7"/>
      <c r="BL2341" s="7"/>
      <c r="BM2341" s="7"/>
      <c r="BP2341" s="7"/>
      <c r="BQ2341" s="7"/>
      <c r="BR2341" s="7"/>
      <c r="BS2341" s="7"/>
      <c r="BT2341" s="7"/>
      <c r="BU2341" s="7"/>
      <c r="BV2341" s="7"/>
      <c r="BW2341" s="7"/>
    </row>
    <row r="2342" spans="5:75" x14ac:dyDescent="0.2"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AL2342" s="7"/>
      <c r="AQ2342" s="7"/>
      <c r="AR2342" s="7"/>
      <c r="AS2342" s="7"/>
      <c r="AT2342" s="7"/>
      <c r="AU2342" s="7"/>
      <c r="AV2342" s="7"/>
      <c r="AX2342" s="7"/>
      <c r="AY2342" s="7"/>
      <c r="AZ2342" s="7"/>
      <c r="BA2342" s="7"/>
      <c r="BB2342" s="7"/>
      <c r="BC2342" s="7"/>
      <c r="BD2342" s="7"/>
      <c r="BG2342" s="7"/>
      <c r="BH2342" s="7"/>
      <c r="BI2342" s="7"/>
      <c r="BJ2342" s="7"/>
      <c r="BK2342" s="7"/>
      <c r="BL2342" s="7"/>
      <c r="BM2342" s="7"/>
      <c r="BP2342" s="7"/>
      <c r="BQ2342" s="7"/>
      <c r="BR2342" s="7"/>
      <c r="BS2342" s="7"/>
      <c r="BT2342" s="7"/>
      <c r="BU2342" s="7"/>
      <c r="BV2342" s="7"/>
      <c r="BW2342" s="7"/>
    </row>
    <row r="2343" spans="5:75" x14ac:dyDescent="0.2"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AL2343" s="7"/>
      <c r="AQ2343" s="7"/>
      <c r="AR2343" s="7"/>
      <c r="AS2343" s="7"/>
      <c r="AT2343" s="7"/>
      <c r="AU2343" s="7"/>
      <c r="AV2343" s="7"/>
      <c r="AX2343" s="7"/>
      <c r="AY2343" s="7"/>
      <c r="AZ2343" s="7"/>
      <c r="BA2343" s="7"/>
      <c r="BB2343" s="7"/>
      <c r="BC2343" s="7"/>
      <c r="BD2343" s="7"/>
      <c r="BG2343" s="7"/>
      <c r="BH2343" s="7"/>
      <c r="BI2343" s="7"/>
      <c r="BJ2343" s="7"/>
      <c r="BK2343" s="7"/>
      <c r="BL2343" s="7"/>
      <c r="BM2343" s="7"/>
      <c r="BP2343" s="7"/>
      <c r="BQ2343" s="7"/>
      <c r="BR2343" s="7"/>
      <c r="BS2343" s="7"/>
      <c r="BT2343" s="7"/>
      <c r="BU2343" s="7"/>
      <c r="BV2343" s="7"/>
      <c r="BW2343" s="7"/>
    </row>
    <row r="2344" spans="5:75" x14ac:dyDescent="0.2"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AL2344" s="7"/>
      <c r="AQ2344" s="7"/>
      <c r="AR2344" s="7"/>
      <c r="AS2344" s="7"/>
      <c r="AT2344" s="7"/>
      <c r="AU2344" s="7"/>
      <c r="AV2344" s="7"/>
      <c r="AX2344" s="7"/>
      <c r="AY2344" s="7"/>
      <c r="AZ2344" s="7"/>
      <c r="BA2344" s="7"/>
      <c r="BB2344" s="7"/>
      <c r="BC2344" s="7"/>
      <c r="BD2344" s="7"/>
      <c r="BG2344" s="7"/>
      <c r="BH2344" s="7"/>
      <c r="BI2344" s="7"/>
      <c r="BJ2344" s="7"/>
      <c r="BK2344" s="7"/>
      <c r="BL2344" s="7"/>
      <c r="BM2344" s="7"/>
      <c r="BP2344" s="7"/>
      <c r="BQ2344" s="7"/>
      <c r="BR2344" s="7"/>
      <c r="BS2344" s="7"/>
      <c r="BT2344" s="7"/>
      <c r="BU2344" s="7"/>
      <c r="BV2344" s="7"/>
      <c r="BW2344" s="7"/>
    </row>
    <row r="2345" spans="5:75" x14ac:dyDescent="0.2"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AL2345" s="7"/>
      <c r="AQ2345" s="7"/>
      <c r="AR2345" s="7"/>
      <c r="AS2345" s="7"/>
      <c r="AT2345" s="7"/>
      <c r="AU2345" s="7"/>
      <c r="AV2345" s="7"/>
      <c r="AX2345" s="7"/>
      <c r="AY2345" s="7"/>
      <c r="AZ2345" s="7"/>
      <c r="BA2345" s="7"/>
      <c r="BB2345" s="7"/>
      <c r="BC2345" s="7"/>
      <c r="BD2345" s="7"/>
      <c r="BG2345" s="7"/>
      <c r="BH2345" s="7"/>
      <c r="BI2345" s="7"/>
      <c r="BJ2345" s="7"/>
      <c r="BK2345" s="7"/>
      <c r="BL2345" s="7"/>
      <c r="BM2345" s="7"/>
      <c r="BP2345" s="7"/>
      <c r="BQ2345" s="7"/>
      <c r="BR2345" s="7"/>
      <c r="BS2345" s="7"/>
      <c r="BT2345" s="7"/>
      <c r="BU2345" s="7"/>
      <c r="BV2345" s="7"/>
      <c r="BW2345" s="7"/>
    </row>
    <row r="2346" spans="5:75" x14ac:dyDescent="0.2"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AL2346" s="7"/>
      <c r="AQ2346" s="7"/>
      <c r="AR2346" s="7"/>
      <c r="AS2346" s="7"/>
      <c r="AT2346" s="7"/>
      <c r="AU2346" s="7"/>
      <c r="AV2346" s="7"/>
      <c r="AX2346" s="7"/>
      <c r="AY2346" s="7"/>
      <c r="AZ2346" s="7"/>
      <c r="BA2346" s="7"/>
      <c r="BB2346" s="7"/>
      <c r="BC2346" s="7"/>
      <c r="BD2346" s="7"/>
      <c r="BG2346" s="7"/>
      <c r="BH2346" s="7"/>
      <c r="BI2346" s="7"/>
      <c r="BJ2346" s="7"/>
      <c r="BK2346" s="7"/>
      <c r="BL2346" s="7"/>
      <c r="BM2346" s="7"/>
      <c r="BP2346" s="7"/>
      <c r="BQ2346" s="7"/>
      <c r="BR2346" s="7"/>
      <c r="BS2346" s="7"/>
      <c r="BT2346" s="7"/>
      <c r="BU2346" s="7"/>
      <c r="BV2346" s="7"/>
      <c r="BW2346" s="7"/>
    </row>
    <row r="2347" spans="5:75" x14ac:dyDescent="0.2"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AL2347" s="7"/>
      <c r="AQ2347" s="7"/>
      <c r="AR2347" s="7"/>
      <c r="AS2347" s="7"/>
      <c r="AT2347" s="7"/>
      <c r="AU2347" s="7"/>
      <c r="AV2347" s="7"/>
      <c r="AX2347" s="7"/>
      <c r="AY2347" s="7"/>
      <c r="AZ2347" s="7"/>
      <c r="BA2347" s="7"/>
      <c r="BB2347" s="7"/>
      <c r="BC2347" s="7"/>
      <c r="BD2347" s="7"/>
      <c r="BG2347" s="7"/>
      <c r="BH2347" s="7"/>
      <c r="BI2347" s="7"/>
      <c r="BJ2347" s="7"/>
      <c r="BK2347" s="7"/>
      <c r="BL2347" s="7"/>
      <c r="BM2347" s="7"/>
      <c r="BP2347" s="7"/>
      <c r="BQ2347" s="7"/>
      <c r="BR2347" s="7"/>
      <c r="BS2347" s="7"/>
      <c r="BT2347" s="7"/>
      <c r="BU2347" s="7"/>
      <c r="BV2347" s="7"/>
      <c r="BW2347" s="7"/>
    </row>
    <row r="2348" spans="5:75" x14ac:dyDescent="0.2"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AL2348" s="7"/>
      <c r="AQ2348" s="7"/>
      <c r="AR2348" s="7"/>
      <c r="AS2348" s="7"/>
      <c r="AT2348" s="7"/>
      <c r="AU2348" s="7"/>
      <c r="AV2348" s="7"/>
      <c r="AX2348" s="7"/>
      <c r="AY2348" s="7"/>
      <c r="AZ2348" s="7"/>
      <c r="BA2348" s="7"/>
      <c r="BB2348" s="7"/>
      <c r="BC2348" s="7"/>
      <c r="BD2348" s="7"/>
      <c r="BG2348" s="7"/>
      <c r="BH2348" s="7"/>
      <c r="BI2348" s="7"/>
      <c r="BJ2348" s="7"/>
      <c r="BK2348" s="7"/>
      <c r="BL2348" s="7"/>
      <c r="BM2348" s="7"/>
      <c r="BP2348" s="7"/>
      <c r="BQ2348" s="7"/>
      <c r="BR2348" s="7"/>
      <c r="BS2348" s="7"/>
      <c r="BT2348" s="7"/>
      <c r="BU2348" s="7"/>
      <c r="BV2348" s="7"/>
      <c r="BW2348" s="7"/>
    </row>
    <row r="2349" spans="5:75" x14ac:dyDescent="0.2"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AL2349" s="7"/>
      <c r="AQ2349" s="7"/>
      <c r="AR2349" s="7"/>
      <c r="AS2349" s="7"/>
      <c r="AT2349" s="7"/>
      <c r="AU2349" s="7"/>
      <c r="AV2349" s="7"/>
      <c r="AX2349" s="7"/>
      <c r="AY2349" s="7"/>
      <c r="AZ2349" s="7"/>
      <c r="BA2349" s="7"/>
      <c r="BB2349" s="7"/>
      <c r="BC2349" s="7"/>
      <c r="BD2349" s="7"/>
      <c r="BG2349" s="7"/>
      <c r="BH2349" s="7"/>
      <c r="BI2349" s="7"/>
      <c r="BJ2349" s="7"/>
      <c r="BK2349" s="7"/>
      <c r="BL2349" s="7"/>
      <c r="BM2349" s="7"/>
      <c r="BP2349" s="7"/>
      <c r="BQ2349" s="7"/>
      <c r="BR2349" s="7"/>
      <c r="BS2349" s="7"/>
      <c r="BT2349" s="7"/>
      <c r="BU2349" s="7"/>
      <c r="BV2349" s="7"/>
      <c r="BW2349" s="7"/>
    </row>
    <row r="2350" spans="5:75" x14ac:dyDescent="0.2"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AL2350" s="7"/>
      <c r="AQ2350" s="7"/>
      <c r="AR2350" s="7"/>
      <c r="AS2350" s="7"/>
      <c r="AT2350" s="7"/>
      <c r="AU2350" s="7"/>
      <c r="AV2350" s="7"/>
      <c r="AX2350" s="7"/>
      <c r="AY2350" s="7"/>
      <c r="AZ2350" s="7"/>
      <c r="BA2350" s="7"/>
      <c r="BB2350" s="7"/>
      <c r="BC2350" s="7"/>
      <c r="BD2350" s="7"/>
      <c r="BG2350" s="7"/>
      <c r="BH2350" s="7"/>
      <c r="BI2350" s="7"/>
      <c r="BJ2350" s="7"/>
      <c r="BK2350" s="7"/>
      <c r="BL2350" s="7"/>
      <c r="BM2350" s="7"/>
      <c r="BP2350" s="7"/>
      <c r="BQ2350" s="7"/>
      <c r="BR2350" s="7"/>
      <c r="BS2350" s="7"/>
      <c r="BT2350" s="7"/>
      <c r="BU2350" s="7"/>
      <c r="BV2350" s="7"/>
      <c r="BW2350" s="7"/>
    </row>
    <row r="2351" spans="5:75" x14ac:dyDescent="0.2"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AL2351" s="7"/>
      <c r="AQ2351" s="7"/>
      <c r="AR2351" s="7"/>
      <c r="AS2351" s="7"/>
      <c r="AT2351" s="7"/>
      <c r="AU2351" s="7"/>
      <c r="AV2351" s="7"/>
      <c r="AX2351" s="7"/>
      <c r="AY2351" s="7"/>
      <c r="AZ2351" s="7"/>
      <c r="BA2351" s="7"/>
      <c r="BB2351" s="7"/>
      <c r="BC2351" s="7"/>
      <c r="BD2351" s="7"/>
      <c r="BG2351" s="7"/>
      <c r="BH2351" s="7"/>
      <c r="BI2351" s="7"/>
      <c r="BJ2351" s="7"/>
      <c r="BK2351" s="7"/>
      <c r="BL2351" s="7"/>
      <c r="BM2351" s="7"/>
      <c r="BP2351" s="7"/>
      <c r="BQ2351" s="7"/>
      <c r="BR2351" s="7"/>
      <c r="BS2351" s="7"/>
      <c r="BT2351" s="7"/>
      <c r="BU2351" s="7"/>
      <c r="BV2351" s="7"/>
      <c r="BW2351" s="7"/>
    </row>
    <row r="2352" spans="5:75" x14ac:dyDescent="0.2"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AL2352" s="7"/>
      <c r="AQ2352" s="7"/>
      <c r="AR2352" s="7"/>
      <c r="AS2352" s="7"/>
      <c r="AT2352" s="7"/>
      <c r="AU2352" s="7"/>
      <c r="AV2352" s="7"/>
      <c r="AX2352" s="7"/>
      <c r="AY2352" s="7"/>
      <c r="AZ2352" s="7"/>
      <c r="BA2352" s="7"/>
      <c r="BB2352" s="7"/>
      <c r="BC2352" s="7"/>
      <c r="BD2352" s="7"/>
      <c r="BG2352" s="7"/>
      <c r="BH2352" s="7"/>
      <c r="BI2352" s="7"/>
      <c r="BJ2352" s="7"/>
      <c r="BK2352" s="7"/>
      <c r="BL2352" s="7"/>
      <c r="BM2352" s="7"/>
      <c r="BP2352" s="7"/>
      <c r="BQ2352" s="7"/>
      <c r="BR2352" s="7"/>
      <c r="BS2352" s="7"/>
      <c r="BT2352" s="7"/>
      <c r="BU2352" s="7"/>
      <c r="BV2352" s="7"/>
      <c r="BW2352" s="7"/>
    </row>
    <row r="2353" spans="5:75" x14ac:dyDescent="0.2"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AL2353" s="7"/>
      <c r="AQ2353" s="7"/>
      <c r="AR2353" s="7"/>
      <c r="AS2353" s="7"/>
      <c r="AT2353" s="7"/>
      <c r="AU2353" s="7"/>
      <c r="AV2353" s="7"/>
      <c r="AX2353" s="7"/>
      <c r="AY2353" s="7"/>
      <c r="AZ2353" s="7"/>
      <c r="BA2353" s="7"/>
      <c r="BB2353" s="7"/>
      <c r="BC2353" s="7"/>
      <c r="BD2353" s="7"/>
      <c r="BG2353" s="7"/>
      <c r="BH2353" s="7"/>
      <c r="BI2353" s="7"/>
      <c r="BJ2353" s="7"/>
      <c r="BK2353" s="7"/>
      <c r="BL2353" s="7"/>
      <c r="BM2353" s="7"/>
      <c r="BP2353" s="7"/>
      <c r="BQ2353" s="7"/>
      <c r="BR2353" s="7"/>
      <c r="BS2353" s="7"/>
      <c r="BT2353" s="7"/>
      <c r="BU2353" s="7"/>
      <c r="BV2353" s="7"/>
      <c r="BW2353" s="7"/>
    </row>
    <row r="2354" spans="5:75" x14ac:dyDescent="0.2"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AL2354" s="7"/>
      <c r="AQ2354" s="7"/>
      <c r="AR2354" s="7"/>
      <c r="AS2354" s="7"/>
      <c r="AT2354" s="7"/>
      <c r="AU2354" s="7"/>
      <c r="AV2354" s="7"/>
      <c r="AX2354" s="7"/>
      <c r="AY2354" s="7"/>
      <c r="AZ2354" s="7"/>
      <c r="BA2354" s="7"/>
      <c r="BB2354" s="7"/>
      <c r="BC2354" s="7"/>
      <c r="BD2354" s="7"/>
      <c r="BG2354" s="7"/>
      <c r="BH2354" s="7"/>
      <c r="BI2354" s="7"/>
      <c r="BJ2354" s="7"/>
      <c r="BK2354" s="7"/>
      <c r="BL2354" s="7"/>
      <c r="BM2354" s="7"/>
      <c r="BP2354" s="7"/>
      <c r="BQ2354" s="7"/>
      <c r="BR2354" s="7"/>
      <c r="BS2354" s="7"/>
      <c r="BT2354" s="7"/>
      <c r="BU2354" s="7"/>
      <c r="BV2354" s="7"/>
      <c r="BW2354" s="7"/>
    </row>
    <row r="2355" spans="5:75" x14ac:dyDescent="0.2"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AL2355" s="7"/>
      <c r="AQ2355" s="7"/>
      <c r="AR2355" s="7"/>
      <c r="AS2355" s="7"/>
      <c r="AT2355" s="7"/>
      <c r="AU2355" s="7"/>
      <c r="AV2355" s="7"/>
      <c r="AX2355" s="7"/>
      <c r="AY2355" s="7"/>
      <c r="AZ2355" s="7"/>
      <c r="BA2355" s="7"/>
      <c r="BB2355" s="7"/>
      <c r="BC2355" s="7"/>
      <c r="BD2355" s="7"/>
      <c r="BG2355" s="7"/>
      <c r="BH2355" s="7"/>
      <c r="BI2355" s="7"/>
      <c r="BJ2355" s="7"/>
      <c r="BK2355" s="7"/>
      <c r="BL2355" s="7"/>
      <c r="BM2355" s="7"/>
      <c r="BP2355" s="7"/>
      <c r="BQ2355" s="7"/>
      <c r="BR2355" s="7"/>
      <c r="BS2355" s="7"/>
      <c r="BT2355" s="7"/>
      <c r="BU2355" s="7"/>
      <c r="BV2355" s="7"/>
      <c r="BW2355" s="7"/>
    </row>
    <row r="2356" spans="5:75" x14ac:dyDescent="0.2"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AL2356" s="7"/>
      <c r="AQ2356" s="7"/>
      <c r="AR2356" s="7"/>
      <c r="AS2356" s="7"/>
      <c r="AT2356" s="7"/>
      <c r="AU2356" s="7"/>
      <c r="AV2356" s="7"/>
      <c r="AX2356" s="7"/>
      <c r="AY2356" s="7"/>
      <c r="AZ2356" s="7"/>
      <c r="BA2356" s="7"/>
      <c r="BB2356" s="7"/>
      <c r="BC2356" s="7"/>
      <c r="BD2356" s="7"/>
      <c r="BG2356" s="7"/>
      <c r="BH2356" s="7"/>
      <c r="BI2356" s="7"/>
      <c r="BJ2356" s="7"/>
      <c r="BK2356" s="7"/>
      <c r="BL2356" s="7"/>
      <c r="BM2356" s="7"/>
      <c r="BP2356" s="7"/>
      <c r="BQ2356" s="7"/>
      <c r="BR2356" s="7"/>
      <c r="BS2356" s="7"/>
      <c r="BT2356" s="7"/>
      <c r="BU2356" s="7"/>
      <c r="BV2356" s="7"/>
      <c r="BW2356" s="7"/>
    </row>
    <row r="2357" spans="5:75" x14ac:dyDescent="0.2"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AL2357" s="7"/>
      <c r="AQ2357" s="7"/>
      <c r="AR2357" s="7"/>
      <c r="AS2357" s="7"/>
      <c r="AT2357" s="7"/>
      <c r="AU2357" s="7"/>
      <c r="AV2357" s="7"/>
      <c r="AX2357" s="7"/>
      <c r="AY2357" s="7"/>
      <c r="AZ2357" s="7"/>
      <c r="BA2357" s="7"/>
      <c r="BB2357" s="7"/>
      <c r="BC2357" s="7"/>
      <c r="BD2357" s="7"/>
      <c r="BG2357" s="7"/>
      <c r="BH2357" s="7"/>
      <c r="BI2357" s="7"/>
      <c r="BJ2357" s="7"/>
      <c r="BK2357" s="7"/>
      <c r="BL2357" s="7"/>
      <c r="BM2357" s="7"/>
      <c r="BP2357" s="7"/>
      <c r="BQ2357" s="7"/>
      <c r="BR2357" s="7"/>
      <c r="BS2357" s="7"/>
      <c r="BT2357" s="7"/>
      <c r="BU2357" s="7"/>
      <c r="BV2357" s="7"/>
      <c r="BW2357" s="7"/>
    </row>
    <row r="2358" spans="5:75" x14ac:dyDescent="0.2"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AL2358" s="7"/>
      <c r="AQ2358" s="7"/>
      <c r="AR2358" s="7"/>
      <c r="AS2358" s="7"/>
      <c r="AT2358" s="7"/>
      <c r="AU2358" s="7"/>
      <c r="AV2358" s="7"/>
      <c r="AX2358" s="7"/>
      <c r="AY2358" s="7"/>
      <c r="AZ2358" s="7"/>
      <c r="BA2358" s="7"/>
      <c r="BB2358" s="7"/>
      <c r="BC2358" s="7"/>
      <c r="BD2358" s="7"/>
      <c r="BG2358" s="7"/>
      <c r="BH2358" s="7"/>
      <c r="BI2358" s="7"/>
      <c r="BJ2358" s="7"/>
      <c r="BK2358" s="7"/>
      <c r="BL2358" s="7"/>
      <c r="BM2358" s="7"/>
      <c r="BP2358" s="7"/>
      <c r="BQ2358" s="7"/>
      <c r="BR2358" s="7"/>
      <c r="BS2358" s="7"/>
      <c r="BT2358" s="7"/>
      <c r="BU2358" s="7"/>
      <c r="BV2358" s="7"/>
      <c r="BW2358" s="7"/>
    </row>
    <row r="2359" spans="5:75" x14ac:dyDescent="0.2"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AL2359" s="7"/>
      <c r="AQ2359" s="7"/>
      <c r="AR2359" s="7"/>
      <c r="AS2359" s="7"/>
      <c r="AT2359" s="7"/>
      <c r="AU2359" s="7"/>
      <c r="AV2359" s="7"/>
      <c r="AX2359" s="7"/>
      <c r="AY2359" s="7"/>
      <c r="AZ2359" s="7"/>
      <c r="BA2359" s="7"/>
      <c r="BB2359" s="7"/>
      <c r="BC2359" s="7"/>
      <c r="BD2359" s="7"/>
      <c r="BG2359" s="7"/>
      <c r="BH2359" s="7"/>
      <c r="BI2359" s="7"/>
      <c r="BJ2359" s="7"/>
      <c r="BK2359" s="7"/>
      <c r="BL2359" s="7"/>
      <c r="BM2359" s="7"/>
      <c r="BP2359" s="7"/>
      <c r="BQ2359" s="7"/>
      <c r="BR2359" s="7"/>
      <c r="BS2359" s="7"/>
      <c r="BT2359" s="7"/>
      <c r="BU2359" s="7"/>
      <c r="BV2359" s="7"/>
      <c r="BW2359" s="7"/>
    </row>
    <row r="2360" spans="5:75" x14ac:dyDescent="0.2"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AL2360" s="7"/>
      <c r="AQ2360" s="7"/>
      <c r="AR2360" s="7"/>
      <c r="AS2360" s="7"/>
      <c r="AT2360" s="7"/>
      <c r="AU2360" s="7"/>
      <c r="AV2360" s="7"/>
      <c r="AX2360" s="7"/>
      <c r="AY2360" s="7"/>
      <c r="AZ2360" s="7"/>
      <c r="BA2360" s="7"/>
      <c r="BB2360" s="7"/>
      <c r="BC2360" s="7"/>
      <c r="BD2360" s="7"/>
      <c r="BG2360" s="7"/>
      <c r="BH2360" s="7"/>
      <c r="BI2360" s="7"/>
      <c r="BJ2360" s="7"/>
      <c r="BK2360" s="7"/>
      <c r="BL2360" s="7"/>
      <c r="BM2360" s="7"/>
      <c r="BP2360" s="7"/>
      <c r="BQ2360" s="7"/>
      <c r="BR2360" s="7"/>
      <c r="BS2360" s="7"/>
      <c r="BT2360" s="7"/>
      <c r="BU2360" s="7"/>
      <c r="BV2360" s="7"/>
      <c r="BW2360" s="7"/>
    </row>
    <row r="2361" spans="5:75" x14ac:dyDescent="0.2"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AL2361" s="7"/>
      <c r="AQ2361" s="7"/>
      <c r="AR2361" s="7"/>
      <c r="AS2361" s="7"/>
      <c r="AT2361" s="7"/>
      <c r="AU2361" s="7"/>
      <c r="AV2361" s="7"/>
      <c r="AX2361" s="7"/>
      <c r="AY2361" s="7"/>
      <c r="AZ2361" s="7"/>
      <c r="BA2361" s="7"/>
      <c r="BB2361" s="7"/>
      <c r="BC2361" s="7"/>
      <c r="BD2361" s="7"/>
      <c r="BG2361" s="7"/>
      <c r="BH2361" s="7"/>
      <c r="BI2361" s="7"/>
      <c r="BJ2361" s="7"/>
      <c r="BK2361" s="7"/>
      <c r="BL2361" s="7"/>
      <c r="BM2361" s="7"/>
      <c r="BP2361" s="7"/>
      <c r="BQ2361" s="7"/>
      <c r="BR2361" s="7"/>
      <c r="BS2361" s="7"/>
      <c r="BT2361" s="7"/>
      <c r="BU2361" s="7"/>
      <c r="BV2361" s="7"/>
      <c r="BW2361" s="7"/>
    </row>
    <row r="2362" spans="5:75" x14ac:dyDescent="0.2"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AL2362" s="7"/>
      <c r="AQ2362" s="7"/>
      <c r="AR2362" s="7"/>
      <c r="AS2362" s="7"/>
      <c r="AT2362" s="7"/>
      <c r="AU2362" s="7"/>
      <c r="AV2362" s="7"/>
      <c r="AX2362" s="7"/>
      <c r="AY2362" s="7"/>
      <c r="AZ2362" s="7"/>
      <c r="BA2362" s="7"/>
      <c r="BB2362" s="7"/>
      <c r="BC2362" s="7"/>
      <c r="BD2362" s="7"/>
      <c r="BG2362" s="7"/>
      <c r="BH2362" s="7"/>
      <c r="BI2362" s="7"/>
      <c r="BJ2362" s="7"/>
      <c r="BK2362" s="7"/>
      <c r="BL2362" s="7"/>
      <c r="BM2362" s="7"/>
      <c r="BP2362" s="7"/>
      <c r="BQ2362" s="7"/>
      <c r="BR2362" s="7"/>
      <c r="BS2362" s="7"/>
      <c r="BT2362" s="7"/>
      <c r="BU2362" s="7"/>
      <c r="BV2362" s="7"/>
      <c r="BW2362" s="7"/>
    </row>
    <row r="2363" spans="5:75" x14ac:dyDescent="0.2"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AL2363" s="7"/>
      <c r="AQ2363" s="7"/>
      <c r="AR2363" s="7"/>
      <c r="AS2363" s="7"/>
      <c r="AT2363" s="7"/>
      <c r="AU2363" s="7"/>
      <c r="AV2363" s="7"/>
      <c r="AX2363" s="7"/>
      <c r="AY2363" s="7"/>
      <c r="AZ2363" s="7"/>
      <c r="BA2363" s="7"/>
      <c r="BB2363" s="7"/>
      <c r="BC2363" s="7"/>
      <c r="BD2363" s="7"/>
      <c r="BG2363" s="7"/>
      <c r="BH2363" s="7"/>
      <c r="BI2363" s="7"/>
      <c r="BJ2363" s="7"/>
      <c r="BK2363" s="7"/>
      <c r="BL2363" s="7"/>
      <c r="BM2363" s="7"/>
      <c r="BP2363" s="7"/>
      <c r="BQ2363" s="7"/>
      <c r="BR2363" s="7"/>
      <c r="BS2363" s="7"/>
      <c r="BT2363" s="7"/>
      <c r="BU2363" s="7"/>
      <c r="BV2363" s="7"/>
      <c r="BW2363" s="7"/>
    </row>
    <row r="2364" spans="5:75" x14ac:dyDescent="0.2"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AL2364" s="7"/>
      <c r="AQ2364" s="7"/>
      <c r="AR2364" s="7"/>
      <c r="AS2364" s="7"/>
      <c r="AT2364" s="7"/>
      <c r="AU2364" s="7"/>
      <c r="AV2364" s="7"/>
      <c r="AX2364" s="7"/>
      <c r="AY2364" s="7"/>
      <c r="AZ2364" s="7"/>
      <c r="BA2364" s="7"/>
      <c r="BB2364" s="7"/>
      <c r="BC2364" s="7"/>
      <c r="BD2364" s="7"/>
      <c r="BG2364" s="7"/>
      <c r="BH2364" s="7"/>
      <c r="BI2364" s="7"/>
      <c r="BJ2364" s="7"/>
      <c r="BK2364" s="7"/>
      <c r="BL2364" s="7"/>
      <c r="BM2364" s="7"/>
      <c r="BP2364" s="7"/>
      <c r="BQ2364" s="7"/>
      <c r="BR2364" s="7"/>
      <c r="BS2364" s="7"/>
      <c r="BT2364" s="7"/>
      <c r="BU2364" s="7"/>
      <c r="BV2364" s="7"/>
      <c r="BW2364" s="7"/>
    </row>
    <row r="2365" spans="5:75" x14ac:dyDescent="0.2"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AL2365" s="7"/>
      <c r="AQ2365" s="7"/>
      <c r="AR2365" s="7"/>
      <c r="AS2365" s="7"/>
      <c r="AT2365" s="7"/>
      <c r="AU2365" s="7"/>
      <c r="AV2365" s="7"/>
      <c r="AX2365" s="7"/>
      <c r="AY2365" s="7"/>
      <c r="AZ2365" s="7"/>
      <c r="BA2365" s="7"/>
      <c r="BB2365" s="7"/>
      <c r="BC2365" s="7"/>
      <c r="BD2365" s="7"/>
      <c r="BG2365" s="7"/>
      <c r="BH2365" s="7"/>
      <c r="BI2365" s="7"/>
      <c r="BJ2365" s="7"/>
      <c r="BK2365" s="7"/>
      <c r="BL2365" s="7"/>
      <c r="BM2365" s="7"/>
      <c r="BP2365" s="7"/>
      <c r="BQ2365" s="7"/>
      <c r="BR2365" s="7"/>
      <c r="BS2365" s="7"/>
      <c r="BT2365" s="7"/>
      <c r="BU2365" s="7"/>
      <c r="BV2365" s="7"/>
      <c r="BW2365" s="7"/>
    </row>
    <row r="2366" spans="5:75" x14ac:dyDescent="0.2"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AL2366" s="7"/>
      <c r="AQ2366" s="7"/>
      <c r="AR2366" s="7"/>
      <c r="AS2366" s="7"/>
      <c r="AT2366" s="7"/>
      <c r="AU2366" s="7"/>
      <c r="AV2366" s="7"/>
      <c r="AX2366" s="7"/>
      <c r="AY2366" s="7"/>
      <c r="AZ2366" s="7"/>
      <c r="BA2366" s="7"/>
      <c r="BB2366" s="7"/>
      <c r="BC2366" s="7"/>
      <c r="BD2366" s="7"/>
      <c r="BG2366" s="7"/>
      <c r="BH2366" s="7"/>
      <c r="BI2366" s="7"/>
      <c r="BJ2366" s="7"/>
      <c r="BK2366" s="7"/>
      <c r="BL2366" s="7"/>
      <c r="BM2366" s="7"/>
      <c r="BP2366" s="7"/>
      <c r="BQ2366" s="7"/>
      <c r="BR2366" s="7"/>
      <c r="BS2366" s="7"/>
      <c r="BT2366" s="7"/>
      <c r="BU2366" s="7"/>
      <c r="BV2366" s="7"/>
      <c r="BW2366" s="7"/>
    </row>
    <row r="2367" spans="5:75" x14ac:dyDescent="0.2"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AL2367" s="7"/>
      <c r="AQ2367" s="7"/>
      <c r="AR2367" s="7"/>
      <c r="AS2367" s="7"/>
      <c r="AT2367" s="7"/>
      <c r="AU2367" s="7"/>
      <c r="AV2367" s="7"/>
      <c r="AX2367" s="7"/>
      <c r="AY2367" s="7"/>
      <c r="AZ2367" s="7"/>
      <c r="BA2367" s="7"/>
      <c r="BB2367" s="7"/>
      <c r="BC2367" s="7"/>
      <c r="BD2367" s="7"/>
      <c r="BG2367" s="7"/>
      <c r="BH2367" s="7"/>
      <c r="BI2367" s="7"/>
      <c r="BJ2367" s="7"/>
      <c r="BK2367" s="7"/>
      <c r="BL2367" s="7"/>
      <c r="BM2367" s="7"/>
      <c r="BP2367" s="7"/>
      <c r="BQ2367" s="7"/>
      <c r="BR2367" s="7"/>
      <c r="BS2367" s="7"/>
      <c r="BT2367" s="7"/>
      <c r="BU2367" s="7"/>
      <c r="BV2367" s="7"/>
      <c r="BW2367" s="7"/>
    </row>
    <row r="2368" spans="5:75" x14ac:dyDescent="0.2"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AL2368" s="7"/>
      <c r="AQ2368" s="7"/>
      <c r="AR2368" s="7"/>
      <c r="AS2368" s="7"/>
      <c r="AT2368" s="7"/>
      <c r="AU2368" s="7"/>
      <c r="AV2368" s="7"/>
      <c r="AX2368" s="7"/>
      <c r="AY2368" s="7"/>
      <c r="AZ2368" s="7"/>
      <c r="BA2368" s="7"/>
      <c r="BB2368" s="7"/>
      <c r="BC2368" s="7"/>
      <c r="BD2368" s="7"/>
      <c r="BG2368" s="7"/>
      <c r="BH2368" s="7"/>
      <c r="BI2368" s="7"/>
      <c r="BJ2368" s="7"/>
      <c r="BK2368" s="7"/>
      <c r="BL2368" s="7"/>
      <c r="BM2368" s="7"/>
      <c r="BP2368" s="7"/>
      <c r="BQ2368" s="7"/>
      <c r="BR2368" s="7"/>
      <c r="BS2368" s="7"/>
      <c r="BT2368" s="7"/>
      <c r="BU2368" s="7"/>
      <c r="BV2368" s="7"/>
      <c r="BW2368" s="7"/>
    </row>
    <row r="2369" spans="5:75" x14ac:dyDescent="0.2"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AL2369" s="7"/>
      <c r="AQ2369" s="7"/>
      <c r="AR2369" s="7"/>
      <c r="AS2369" s="7"/>
      <c r="AT2369" s="7"/>
      <c r="AU2369" s="7"/>
      <c r="AV2369" s="7"/>
      <c r="AX2369" s="7"/>
      <c r="AY2369" s="7"/>
      <c r="AZ2369" s="7"/>
      <c r="BA2369" s="7"/>
      <c r="BB2369" s="7"/>
      <c r="BC2369" s="7"/>
      <c r="BD2369" s="7"/>
      <c r="BG2369" s="7"/>
      <c r="BH2369" s="7"/>
      <c r="BI2369" s="7"/>
      <c r="BJ2369" s="7"/>
      <c r="BK2369" s="7"/>
      <c r="BL2369" s="7"/>
      <c r="BM2369" s="7"/>
      <c r="BP2369" s="7"/>
      <c r="BQ2369" s="7"/>
      <c r="BR2369" s="7"/>
      <c r="BS2369" s="7"/>
      <c r="BT2369" s="7"/>
      <c r="BU2369" s="7"/>
      <c r="BV2369" s="7"/>
      <c r="BW2369" s="7"/>
    </row>
    <row r="2370" spans="5:75" x14ac:dyDescent="0.2"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AL2370" s="7"/>
      <c r="AQ2370" s="7"/>
      <c r="AR2370" s="7"/>
      <c r="AS2370" s="7"/>
      <c r="AT2370" s="7"/>
      <c r="AU2370" s="7"/>
      <c r="AV2370" s="7"/>
      <c r="AX2370" s="7"/>
      <c r="AY2370" s="7"/>
      <c r="AZ2370" s="7"/>
      <c r="BA2370" s="7"/>
      <c r="BB2370" s="7"/>
      <c r="BC2370" s="7"/>
      <c r="BD2370" s="7"/>
      <c r="BG2370" s="7"/>
      <c r="BH2370" s="7"/>
      <c r="BI2370" s="7"/>
      <c r="BJ2370" s="7"/>
      <c r="BK2370" s="7"/>
      <c r="BL2370" s="7"/>
      <c r="BM2370" s="7"/>
      <c r="BP2370" s="7"/>
      <c r="BQ2370" s="7"/>
      <c r="BR2370" s="7"/>
      <c r="BS2370" s="7"/>
      <c r="BT2370" s="7"/>
      <c r="BU2370" s="7"/>
      <c r="BV2370" s="7"/>
      <c r="BW2370" s="7"/>
    </row>
    <row r="2371" spans="5:75" x14ac:dyDescent="0.2"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AL2371" s="7"/>
      <c r="AQ2371" s="7"/>
      <c r="AR2371" s="7"/>
      <c r="AS2371" s="7"/>
      <c r="AT2371" s="7"/>
      <c r="AU2371" s="7"/>
      <c r="AV2371" s="7"/>
      <c r="AX2371" s="7"/>
      <c r="AY2371" s="7"/>
      <c r="AZ2371" s="7"/>
      <c r="BA2371" s="7"/>
      <c r="BB2371" s="7"/>
      <c r="BC2371" s="7"/>
      <c r="BD2371" s="7"/>
      <c r="BG2371" s="7"/>
      <c r="BH2371" s="7"/>
      <c r="BI2371" s="7"/>
      <c r="BJ2371" s="7"/>
      <c r="BK2371" s="7"/>
      <c r="BL2371" s="7"/>
      <c r="BM2371" s="7"/>
      <c r="BP2371" s="7"/>
      <c r="BQ2371" s="7"/>
      <c r="BR2371" s="7"/>
      <c r="BS2371" s="7"/>
      <c r="BT2371" s="7"/>
      <c r="BU2371" s="7"/>
      <c r="BV2371" s="7"/>
      <c r="BW2371" s="7"/>
    </row>
    <row r="2372" spans="5:75" x14ac:dyDescent="0.2"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AL2372" s="7"/>
      <c r="AQ2372" s="7"/>
      <c r="AR2372" s="7"/>
      <c r="AS2372" s="7"/>
      <c r="AT2372" s="7"/>
      <c r="AU2372" s="7"/>
      <c r="AV2372" s="7"/>
      <c r="AX2372" s="7"/>
      <c r="AY2372" s="7"/>
      <c r="AZ2372" s="7"/>
      <c r="BA2372" s="7"/>
      <c r="BB2372" s="7"/>
      <c r="BC2372" s="7"/>
      <c r="BD2372" s="7"/>
      <c r="BG2372" s="7"/>
      <c r="BH2372" s="7"/>
      <c r="BI2372" s="7"/>
      <c r="BJ2372" s="7"/>
      <c r="BK2372" s="7"/>
      <c r="BL2372" s="7"/>
      <c r="BM2372" s="7"/>
      <c r="BP2372" s="7"/>
      <c r="BQ2372" s="7"/>
      <c r="BR2372" s="7"/>
      <c r="BS2372" s="7"/>
      <c r="BT2372" s="7"/>
      <c r="BU2372" s="7"/>
      <c r="BV2372" s="7"/>
      <c r="BW2372" s="7"/>
    </row>
    <row r="2373" spans="5:75" x14ac:dyDescent="0.2"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AL2373" s="7"/>
      <c r="AQ2373" s="7"/>
      <c r="AR2373" s="7"/>
      <c r="AS2373" s="7"/>
      <c r="AT2373" s="7"/>
      <c r="AU2373" s="7"/>
      <c r="AV2373" s="7"/>
      <c r="AX2373" s="7"/>
      <c r="AY2373" s="7"/>
      <c r="AZ2373" s="7"/>
      <c r="BA2373" s="7"/>
      <c r="BB2373" s="7"/>
      <c r="BC2373" s="7"/>
      <c r="BD2373" s="7"/>
      <c r="BG2373" s="7"/>
      <c r="BH2373" s="7"/>
      <c r="BI2373" s="7"/>
      <c r="BJ2373" s="7"/>
      <c r="BK2373" s="7"/>
      <c r="BL2373" s="7"/>
      <c r="BM2373" s="7"/>
      <c r="BP2373" s="7"/>
      <c r="BQ2373" s="7"/>
      <c r="BR2373" s="7"/>
      <c r="BS2373" s="7"/>
      <c r="BT2373" s="7"/>
      <c r="BU2373" s="7"/>
      <c r="BV2373" s="7"/>
      <c r="BW2373" s="7"/>
    </row>
    <row r="2374" spans="5:75" x14ac:dyDescent="0.2"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AL2374" s="7"/>
      <c r="AQ2374" s="7"/>
      <c r="AR2374" s="7"/>
      <c r="AS2374" s="7"/>
      <c r="AT2374" s="7"/>
      <c r="AU2374" s="7"/>
      <c r="AV2374" s="7"/>
      <c r="AX2374" s="7"/>
      <c r="AY2374" s="7"/>
      <c r="AZ2374" s="7"/>
      <c r="BA2374" s="7"/>
      <c r="BB2374" s="7"/>
      <c r="BC2374" s="7"/>
      <c r="BD2374" s="7"/>
      <c r="BG2374" s="7"/>
      <c r="BH2374" s="7"/>
      <c r="BI2374" s="7"/>
      <c r="BJ2374" s="7"/>
      <c r="BK2374" s="7"/>
      <c r="BL2374" s="7"/>
      <c r="BM2374" s="7"/>
      <c r="BP2374" s="7"/>
      <c r="BQ2374" s="7"/>
      <c r="BR2374" s="7"/>
      <c r="BS2374" s="7"/>
      <c r="BT2374" s="7"/>
      <c r="BU2374" s="7"/>
      <c r="BV2374" s="7"/>
      <c r="BW2374" s="7"/>
    </row>
    <row r="2375" spans="5:75" x14ac:dyDescent="0.2"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AL2375" s="7"/>
      <c r="AQ2375" s="7"/>
      <c r="AR2375" s="7"/>
      <c r="AS2375" s="7"/>
      <c r="AT2375" s="7"/>
      <c r="AU2375" s="7"/>
      <c r="AV2375" s="7"/>
      <c r="AX2375" s="7"/>
      <c r="AY2375" s="7"/>
      <c r="AZ2375" s="7"/>
      <c r="BA2375" s="7"/>
      <c r="BB2375" s="7"/>
      <c r="BC2375" s="7"/>
      <c r="BD2375" s="7"/>
      <c r="BG2375" s="7"/>
      <c r="BH2375" s="7"/>
      <c r="BI2375" s="7"/>
      <c r="BJ2375" s="7"/>
      <c r="BK2375" s="7"/>
      <c r="BL2375" s="7"/>
      <c r="BM2375" s="7"/>
      <c r="BP2375" s="7"/>
      <c r="BQ2375" s="7"/>
      <c r="BR2375" s="7"/>
      <c r="BS2375" s="7"/>
      <c r="BT2375" s="7"/>
      <c r="BU2375" s="7"/>
      <c r="BV2375" s="7"/>
      <c r="BW2375" s="7"/>
    </row>
    <row r="2376" spans="5:75" x14ac:dyDescent="0.2"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AL2376" s="7"/>
      <c r="AQ2376" s="7"/>
      <c r="AR2376" s="7"/>
      <c r="AS2376" s="7"/>
      <c r="AT2376" s="7"/>
      <c r="AU2376" s="7"/>
      <c r="AV2376" s="7"/>
      <c r="AX2376" s="7"/>
      <c r="AY2376" s="7"/>
      <c r="AZ2376" s="7"/>
      <c r="BA2376" s="7"/>
      <c r="BB2376" s="7"/>
      <c r="BC2376" s="7"/>
      <c r="BD2376" s="7"/>
      <c r="BG2376" s="7"/>
      <c r="BH2376" s="7"/>
      <c r="BI2376" s="7"/>
      <c r="BJ2376" s="7"/>
      <c r="BK2376" s="7"/>
      <c r="BL2376" s="7"/>
      <c r="BM2376" s="7"/>
      <c r="BP2376" s="7"/>
      <c r="BQ2376" s="7"/>
      <c r="BR2376" s="7"/>
      <c r="BS2376" s="7"/>
      <c r="BT2376" s="7"/>
      <c r="BU2376" s="7"/>
      <c r="BV2376" s="7"/>
      <c r="BW2376" s="7"/>
    </row>
    <row r="2377" spans="5:75" x14ac:dyDescent="0.2"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AL2377" s="7"/>
      <c r="AQ2377" s="7"/>
      <c r="AR2377" s="7"/>
      <c r="AS2377" s="7"/>
      <c r="AT2377" s="7"/>
      <c r="AU2377" s="7"/>
      <c r="AV2377" s="7"/>
      <c r="AX2377" s="7"/>
      <c r="AY2377" s="7"/>
      <c r="AZ2377" s="7"/>
      <c r="BA2377" s="7"/>
      <c r="BB2377" s="7"/>
      <c r="BC2377" s="7"/>
      <c r="BD2377" s="7"/>
      <c r="BG2377" s="7"/>
      <c r="BH2377" s="7"/>
      <c r="BI2377" s="7"/>
      <c r="BJ2377" s="7"/>
      <c r="BK2377" s="7"/>
      <c r="BL2377" s="7"/>
      <c r="BM2377" s="7"/>
      <c r="BP2377" s="7"/>
      <c r="BQ2377" s="7"/>
      <c r="BR2377" s="7"/>
      <c r="BS2377" s="7"/>
      <c r="BT2377" s="7"/>
      <c r="BU2377" s="7"/>
      <c r="BV2377" s="7"/>
      <c r="BW2377" s="7"/>
    </row>
    <row r="2378" spans="5:75" x14ac:dyDescent="0.2"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AL2378" s="7"/>
      <c r="AQ2378" s="7"/>
      <c r="AR2378" s="7"/>
      <c r="AS2378" s="7"/>
      <c r="AT2378" s="7"/>
      <c r="AU2378" s="7"/>
      <c r="AV2378" s="7"/>
      <c r="AX2378" s="7"/>
      <c r="AY2378" s="7"/>
      <c r="AZ2378" s="7"/>
      <c r="BA2378" s="7"/>
      <c r="BB2378" s="7"/>
      <c r="BC2378" s="7"/>
      <c r="BD2378" s="7"/>
      <c r="BG2378" s="7"/>
      <c r="BH2378" s="7"/>
      <c r="BI2378" s="7"/>
      <c r="BJ2378" s="7"/>
      <c r="BK2378" s="7"/>
      <c r="BL2378" s="7"/>
      <c r="BM2378" s="7"/>
      <c r="BP2378" s="7"/>
      <c r="BQ2378" s="7"/>
      <c r="BR2378" s="7"/>
      <c r="BS2378" s="7"/>
      <c r="BT2378" s="7"/>
      <c r="BU2378" s="7"/>
      <c r="BV2378" s="7"/>
      <c r="BW2378" s="7"/>
    </row>
    <row r="2379" spans="5:75" x14ac:dyDescent="0.2"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AL2379" s="7"/>
      <c r="AQ2379" s="7"/>
      <c r="AR2379" s="7"/>
      <c r="AS2379" s="7"/>
      <c r="AT2379" s="7"/>
      <c r="AU2379" s="7"/>
      <c r="AV2379" s="7"/>
      <c r="AX2379" s="7"/>
      <c r="AY2379" s="7"/>
      <c r="AZ2379" s="7"/>
      <c r="BA2379" s="7"/>
      <c r="BB2379" s="7"/>
      <c r="BC2379" s="7"/>
      <c r="BD2379" s="7"/>
      <c r="BG2379" s="7"/>
      <c r="BH2379" s="7"/>
      <c r="BI2379" s="7"/>
      <c r="BJ2379" s="7"/>
      <c r="BK2379" s="7"/>
      <c r="BL2379" s="7"/>
      <c r="BM2379" s="7"/>
      <c r="BP2379" s="7"/>
      <c r="BQ2379" s="7"/>
      <c r="BR2379" s="7"/>
      <c r="BS2379" s="7"/>
      <c r="BT2379" s="7"/>
      <c r="BU2379" s="7"/>
      <c r="BV2379" s="7"/>
      <c r="BW2379" s="7"/>
    </row>
    <row r="2380" spans="5:75" x14ac:dyDescent="0.2"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AL2380" s="7"/>
      <c r="AQ2380" s="7"/>
      <c r="AR2380" s="7"/>
      <c r="AS2380" s="7"/>
      <c r="AT2380" s="7"/>
      <c r="AU2380" s="7"/>
      <c r="AV2380" s="7"/>
      <c r="AX2380" s="7"/>
      <c r="AY2380" s="7"/>
      <c r="AZ2380" s="7"/>
      <c r="BA2380" s="7"/>
      <c r="BB2380" s="7"/>
      <c r="BC2380" s="7"/>
      <c r="BD2380" s="7"/>
      <c r="BG2380" s="7"/>
      <c r="BH2380" s="7"/>
      <c r="BI2380" s="7"/>
      <c r="BJ2380" s="7"/>
      <c r="BK2380" s="7"/>
      <c r="BL2380" s="7"/>
      <c r="BM2380" s="7"/>
      <c r="BP2380" s="7"/>
      <c r="BQ2380" s="7"/>
      <c r="BR2380" s="7"/>
      <c r="BS2380" s="7"/>
      <c r="BT2380" s="7"/>
      <c r="BU2380" s="7"/>
      <c r="BV2380" s="7"/>
      <c r="BW2380" s="7"/>
    </row>
    <row r="2381" spans="5:75" x14ac:dyDescent="0.2"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AL2381" s="7"/>
      <c r="AQ2381" s="7"/>
      <c r="AR2381" s="7"/>
      <c r="AS2381" s="7"/>
      <c r="AT2381" s="7"/>
      <c r="AU2381" s="7"/>
      <c r="AV2381" s="7"/>
      <c r="AX2381" s="7"/>
      <c r="AY2381" s="7"/>
      <c r="AZ2381" s="7"/>
      <c r="BA2381" s="7"/>
      <c r="BB2381" s="7"/>
      <c r="BC2381" s="7"/>
      <c r="BD2381" s="7"/>
      <c r="BG2381" s="7"/>
      <c r="BH2381" s="7"/>
      <c r="BI2381" s="7"/>
      <c r="BJ2381" s="7"/>
      <c r="BK2381" s="7"/>
      <c r="BL2381" s="7"/>
      <c r="BM2381" s="7"/>
      <c r="BP2381" s="7"/>
      <c r="BQ2381" s="7"/>
      <c r="BR2381" s="7"/>
      <c r="BS2381" s="7"/>
      <c r="BT2381" s="7"/>
      <c r="BU2381" s="7"/>
      <c r="BV2381" s="7"/>
      <c r="BW2381" s="7"/>
    </row>
    <row r="2382" spans="5:75" x14ac:dyDescent="0.2"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AL2382" s="7"/>
      <c r="AQ2382" s="7"/>
      <c r="AR2382" s="7"/>
      <c r="AS2382" s="7"/>
      <c r="AT2382" s="7"/>
      <c r="AU2382" s="7"/>
      <c r="AV2382" s="7"/>
      <c r="AX2382" s="7"/>
      <c r="AY2382" s="7"/>
      <c r="AZ2382" s="7"/>
      <c r="BA2382" s="7"/>
      <c r="BB2382" s="7"/>
      <c r="BC2382" s="7"/>
      <c r="BD2382" s="7"/>
      <c r="BG2382" s="7"/>
      <c r="BH2382" s="7"/>
      <c r="BI2382" s="7"/>
      <c r="BJ2382" s="7"/>
      <c r="BK2382" s="7"/>
      <c r="BL2382" s="7"/>
      <c r="BM2382" s="7"/>
      <c r="BP2382" s="7"/>
      <c r="BQ2382" s="7"/>
      <c r="BR2382" s="7"/>
      <c r="BS2382" s="7"/>
      <c r="BT2382" s="7"/>
      <c r="BU2382" s="7"/>
      <c r="BV2382" s="7"/>
      <c r="BW2382" s="7"/>
    </row>
    <row r="2383" spans="5:75" x14ac:dyDescent="0.2"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AL2383" s="7"/>
      <c r="AQ2383" s="7"/>
      <c r="AR2383" s="7"/>
      <c r="AS2383" s="7"/>
      <c r="AT2383" s="7"/>
      <c r="AU2383" s="7"/>
      <c r="AV2383" s="7"/>
      <c r="AX2383" s="7"/>
      <c r="AY2383" s="7"/>
      <c r="AZ2383" s="7"/>
      <c r="BA2383" s="7"/>
      <c r="BB2383" s="7"/>
      <c r="BC2383" s="7"/>
      <c r="BD2383" s="7"/>
      <c r="BG2383" s="7"/>
      <c r="BH2383" s="7"/>
      <c r="BI2383" s="7"/>
      <c r="BJ2383" s="7"/>
      <c r="BK2383" s="7"/>
      <c r="BL2383" s="7"/>
      <c r="BM2383" s="7"/>
      <c r="BP2383" s="7"/>
      <c r="BQ2383" s="7"/>
      <c r="BR2383" s="7"/>
      <c r="BS2383" s="7"/>
      <c r="BT2383" s="7"/>
      <c r="BU2383" s="7"/>
      <c r="BV2383" s="7"/>
      <c r="BW2383" s="7"/>
    </row>
    <row r="2384" spans="5:75" x14ac:dyDescent="0.2"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AL2384" s="7"/>
      <c r="AQ2384" s="7"/>
      <c r="AR2384" s="7"/>
      <c r="AS2384" s="7"/>
      <c r="AT2384" s="7"/>
      <c r="AU2384" s="7"/>
      <c r="AV2384" s="7"/>
      <c r="AX2384" s="7"/>
      <c r="AY2384" s="7"/>
      <c r="AZ2384" s="7"/>
      <c r="BA2384" s="7"/>
      <c r="BB2384" s="7"/>
      <c r="BC2384" s="7"/>
      <c r="BD2384" s="7"/>
      <c r="BG2384" s="7"/>
      <c r="BH2384" s="7"/>
      <c r="BI2384" s="7"/>
      <c r="BJ2384" s="7"/>
      <c r="BK2384" s="7"/>
      <c r="BL2384" s="7"/>
      <c r="BM2384" s="7"/>
      <c r="BP2384" s="7"/>
      <c r="BQ2384" s="7"/>
      <c r="BR2384" s="7"/>
      <c r="BS2384" s="7"/>
      <c r="BT2384" s="7"/>
      <c r="BU2384" s="7"/>
      <c r="BV2384" s="7"/>
      <c r="BW2384" s="7"/>
    </row>
    <row r="2385" spans="5:75" x14ac:dyDescent="0.2"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AL2385" s="7"/>
      <c r="AQ2385" s="7"/>
      <c r="AR2385" s="7"/>
      <c r="AS2385" s="7"/>
      <c r="AT2385" s="7"/>
      <c r="AU2385" s="7"/>
      <c r="AV2385" s="7"/>
      <c r="AX2385" s="7"/>
      <c r="AY2385" s="7"/>
      <c r="AZ2385" s="7"/>
      <c r="BA2385" s="7"/>
      <c r="BB2385" s="7"/>
      <c r="BC2385" s="7"/>
      <c r="BD2385" s="7"/>
      <c r="BG2385" s="7"/>
      <c r="BH2385" s="7"/>
      <c r="BI2385" s="7"/>
      <c r="BJ2385" s="7"/>
      <c r="BK2385" s="7"/>
      <c r="BL2385" s="7"/>
      <c r="BM2385" s="7"/>
      <c r="BP2385" s="7"/>
      <c r="BQ2385" s="7"/>
      <c r="BR2385" s="7"/>
      <c r="BS2385" s="7"/>
      <c r="BT2385" s="7"/>
      <c r="BU2385" s="7"/>
      <c r="BV2385" s="7"/>
      <c r="BW2385" s="7"/>
    </row>
    <row r="2386" spans="5:75" x14ac:dyDescent="0.2"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AL2386" s="7"/>
      <c r="AQ2386" s="7"/>
      <c r="AR2386" s="7"/>
      <c r="AS2386" s="7"/>
      <c r="AT2386" s="7"/>
      <c r="AU2386" s="7"/>
      <c r="AV2386" s="7"/>
      <c r="AX2386" s="7"/>
      <c r="AY2386" s="7"/>
      <c r="AZ2386" s="7"/>
      <c r="BA2386" s="7"/>
      <c r="BB2386" s="7"/>
      <c r="BC2386" s="7"/>
      <c r="BD2386" s="7"/>
      <c r="BG2386" s="7"/>
      <c r="BH2386" s="7"/>
      <c r="BI2386" s="7"/>
      <c r="BJ2386" s="7"/>
      <c r="BK2386" s="7"/>
      <c r="BL2386" s="7"/>
      <c r="BM2386" s="7"/>
      <c r="BP2386" s="7"/>
      <c r="BQ2386" s="7"/>
      <c r="BR2386" s="7"/>
      <c r="BS2386" s="7"/>
      <c r="BT2386" s="7"/>
      <c r="BU2386" s="7"/>
      <c r="BV2386" s="7"/>
      <c r="BW2386" s="7"/>
    </row>
    <row r="2387" spans="5:75" x14ac:dyDescent="0.2"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AL2387" s="7"/>
      <c r="AQ2387" s="7"/>
      <c r="AR2387" s="7"/>
      <c r="AS2387" s="7"/>
      <c r="AT2387" s="7"/>
      <c r="AU2387" s="7"/>
      <c r="AV2387" s="7"/>
      <c r="AX2387" s="7"/>
      <c r="AY2387" s="7"/>
      <c r="AZ2387" s="7"/>
      <c r="BA2387" s="7"/>
      <c r="BB2387" s="7"/>
      <c r="BC2387" s="7"/>
      <c r="BD2387" s="7"/>
      <c r="BG2387" s="7"/>
      <c r="BH2387" s="7"/>
      <c r="BI2387" s="7"/>
      <c r="BJ2387" s="7"/>
      <c r="BK2387" s="7"/>
      <c r="BL2387" s="7"/>
      <c r="BM2387" s="7"/>
      <c r="BP2387" s="7"/>
      <c r="BQ2387" s="7"/>
      <c r="BR2387" s="7"/>
      <c r="BS2387" s="7"/>
      <c r="BT2387" s="7"/>
      <c r="BU2387" s="7"/>
      <c r="BV2387" s="7"/>
      <c r="BW2387" s="7"/>
    </row>
    <row r="2388" spans="5:75" x14ac:dyDescent="0.2"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AL2388" s="7"/>
      <c r="AQ2388" s="7"/>
      <c r="AR2388" s="7"/>
      <c r="AS2388" s="7"/>
      <c r="AT2388" s="7"/>
      <c r="AU2388" s="7"/>
      <c r="AV2388" s="7"/>
      <c r="AX2388" s="7"/>
      <c r="AY2388" s="7"/>
      <c r="AZ2388" s="7"/>
      <c r="BA2388" s="7"/>
      <c r="BB2388" s="7"/>
      <c r="BC2388" s="7"/>
      <c r="BD2388" s="7"/>
      <c r="BG2388" s="7"/>
      <c r="BH2388" s="7"/>
      <c r="BI2388" s="7"/>
      <c r="BJ2388" s="7"/>
      <c r="BK2388" s="7"/>
      <c r="BL2388" s="7"/>
      <c r="BM2388" s="7"/>
      <c r="BP2388" s="7"/>
      <c r="BQ2388" s="7"/>
      <c r="BR2388" s="7"/>
      <c r="BS2388" s="7"/>
      <c r="BT2388" s="7"/>
      <c r="BU2388" s="7"/>
      <c r="BV2388" s="7"/>
      <c r="BW2388" s="7"/>
    </row>
    <row r="2389" spans="5:75" x14ac:dyDescent="0.2"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AL2389" s="7"/>
      <c r="AQ2389" s="7"/>
      <c r="AR2389" s="7"/>
      <c r="AS2389" s="7"/>
      <c r="AT2389" s="7"/>
      <c r="AU2389" s="7"/>
      <c r="AV2389" s="7"/>
      <c r="AX2389" s="7"/>
      <c r="AY2389" s="7"/>
      <c r="AZ2389" s="7"/>
      <c r="BA2389" s="7"/>
      <c r="BB2389" s="7"/>
      <c r="BC2389" s="7"/>
      <c r="BD2389" s="7"/>
      <c r="BG2389" s="7"/>
      <c r="BH2389" s="7"/>
      <c r="BI2389" s="7"/>
      <c r="BJ2389" s="7"/>
      <c r="BK2389" s="7"/>
      <c r="BL2389" s="7"/>
      <c r="BM2389" s="7"/>
      <c r="BP2389" s="7"/>
      <c r="BQ2389" s="7"/>
      <c r="BR2389" s="7"/>
      <c r="BS2389" s="7"/>
      <c r="BT2389" s="7"/>
      <c r="BU2389" s="7"/>
      <c r="BV2389" s="7"/>
      <c r="BW2389" s="7"/>
    </row>
    <row r="2390" spans="5:75" x14ac:dyDescent="0.2"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AL2390" s="7"/>
      <c r="AQ2390" s="7"/>
      <c r="AR2390" s="7"/>
      <c r="AS2390" s="7"/>
      <c r="AT2390" s="7"/>
      <c r="AU2390" s="7"/>
      <c r="AV2390" s="7"/>
      <c r="AX2390" s="7"/>
      <c r="AY2390" s="7"/>
      <c r="AZ2390" s="7"/>
      <c r="BA2390" s="7"/>
      <c r="BB2390" s="7"/>
      <c r="BC2390" s="7"/>
      <c r="BD2390" s="7"/>
      <c r="BG2390" s="7"/>
      <c r="BH2390" s="7"/>
      <c r="BI2390" s="7"/>
      <c r="BJ2390" s="7"/>
      <c r="BK2390" s="7"/>
      <c r="BL2390" s="7"/>
      <c r="BM2390" s="7"/>
      <c r="BP2390" s="7"/>
      <c r="BQ2390" s="7"/>
      <c r="BR2390" s="7"/>
      <c r="BS2390" s="7"/>
      <c r="BT2390" s="7"/>
      <c r="BU2390" s="7"/>
      <c r="BV2390" s="7"/>
      <c r="BW2390" s="7"/>
    </row>
    <row r="2391" spans="5:75" x14ac:dyDescent="0.2"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AL2391" s="7"/>
      <c r="AQ2391" s="7"/>
      <c r="AR2391" s="7"/>
      <c r="AS2391" s="7"/>
      <c r="AT2391" s="7"/>
      <c r="AU2391" s="7"/>
      <c r="AV2391" s="7"/>
      <c r="AX2391" s="7"/>
      <c r="AY2391" s="7"/>
      <c r="AZ2391" s="7"/>
      <c r="BA2391" s="7"/>
      <c r="BB2391" s="7"/>
      <c r="BC2391" s="7"/>
      <c r="BD2391" s="7"/>
      <c r="BG2391" s="7"/>
      <c r="BH2391" s="7"/>
      <c r="BI2391" s="7"/>
      <c r="BJ2391" s="7"/>
      <c r="BK2391" s="7"/>
      <c r="BL2391" s="7"/>
      <c r="BM2391" s="7"/>
      <c r="BP2391" s="7"/>
      <c r="BQ2391" s="7"/>
      <c r="BR2391" s="7"/>
      <c r="BS2391" s="7"/>
      <c r="BT2391" s="7"/>
      <c r="BU2391" s="7"/>
      <c r="BV2391" s="7"/>
      <c r="BW2391" s="7"/>
    </row>
    <row r="2392" spans="5:75" x14ac:dyDescent="0.2"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AL2392" s="7"/>
      <c r="AQ2392" s="7"/>
      <c r="AR2392" s="7"/>
      <c r="AS2392" s="7"/>
      <c r="AT2392" s="7"/>
      <c r="AU2392" s="7"/>
      <c r="AV2392" s="7"/>
      <c r="AX2392" s="7"/>
      <c r="AY2392" s="7"/>
      <c r="AZ2392" s="7"/>
      <c r="BA2392" s="7"/>
      <c r="BB2392" s="7"/>
      <c r="BC2392" s="7"/>
      <c r="BD2392" s="7"/>
      <c r="BG2392" s="7"/>
      <c r="BH2392" s="7"/>
      <c r="BI2392" s="7"/>
      <c r="BJ2392" s="7"/>
      <c r="BK2392" s="7"/>
      <c r="BL2392" s="7"/>
      <c r="BM2392" s="7"/>
      <c r="BP2392" s="7"/>
      <c r="BQ2392" s="7"/>
      <c r="BR2392" s="7"/>
      <c r="BS2392" s="7"/>
      <c r="BT2392" s="7"/>
      <c r="BU2392" s="7"/>
      <c r="BV2392" s="7"/>
      <c r="BW2392" s="7"/>
    </row>
    <row r="2393" spans="5:75" x14ac:dyDescent="0.2"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AL2393" s="7"/>
      <c r="AQ2393" s="7"/>
      <c r="AR2393" s="7"/>
      <c r="AS2393" s="7"/>
      <c r="AT2393" s="7"/>
      <c r="AU2393" s="7"/>
      <c r="AV2393" s="7"/>
      <c r="AX2393" s="7"/>
      <c r="AY2393" s="7"/>
      <c r="AZ2393" s="7"/>
      <c r="BA2393" s="7"/>
      <c r="BB2393" s="7"/>
      <c r="BC2393" s="7"/>
      <c r="BD2393" s="7"/>
      <c r="BG2393" s="7"/>
      <c r="BH2393" s="7"/>
      <c r="BI2393" s="7"/>
      <c r="BJ2393" s="7"/>
      <c r="BK2393" s="7"/>
      <c r="BL2393" s="7"/>
      <c r="BM2393" s="7"/>
      <c r="BP2393" s="7"/>
      <c r="BQ2393" s="7"/>
      <c r="BR2393" s="7"/>
      <c r="BS2393" s="7"/>
      <c r="BT2393" s="7"/>
      <c r="BU2393" s="7"/>
      <c r="BV2393" s="7"/>
      <c r="BW2393" s="7"/>
    </row>
    <row r="2394" spans="5:75" x14ac:dyDescent="0.2"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AL2394" s="7"/>
      <c r="AQ2394" s="7"/>
      <c r="AR2394" s="7"/>
      <c r="AS2394" s="7"/>
      <c r="AT2394" s="7"/>
      <c r="AU2394" s="7"/>
      <c r="AV2394" s="7"/>
      <c r="AX2394" s="7"/>
      <c r="AY2394" s="7"/>
      <c r="AZ2394" s="7"/>
      <c r="BA2394" s="7"/>
      <c r="BB2394" s="7"/>
      <c r="BC2394" s="7"/>
      <c r="BD2394" s="7"/>
      <c r="BG2394" s="7"/>
      <c r="BH2394" s="7"/>
      <c r="BI2394" s="7"/>
      <c r="BJ2394" s="7"/>
      <c r="BK2394" s="7"/>
      <c r="BL2394" s="7"/>
      <c r="BM2394" s="7"/>
      <c r="BP2394" s="7"/>
      <c r="BQ2394" s="7"/>
      <c r="BR2394" s="7"/>
      <c r="BS2394" s="7"/>
      <c r="BT2394" s="7"/>
      <c r="BU2394" s="7"/>
      <c r="BV2394" s="7"/>
      <c r="BW2394" s="7"/>
    </row>
    <row r="2395" spans="5:75" x14ac:dyDescent="0.2"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AL2395" s="7"/>
      <c r="AQ2395" s="7"/>
      <c r="AR2395" s="7"/>
      <c r="AS2395" s="7"/>
      <c r="AT2395" s="7"/>
      <c r="AU2395" s="7"/>
      <c r="AV2395" s="7"/>
      <c r="AX2395" s="7"/>
      <c r="AY2395" s="7"/>
      <c r="AZ2395" s="7"/>
      <c r="BA2395" s="7"/>
      <c r="BB2395" s="7"/>
      <c r="BC2395" s="7"/>
      <c r="BD2395" s="7"/>
      <c r="BG2395" s="7"/>
      <c r="BH2395" s="7"/>
      <c r="BI2395" s="7"/>
      <c r="BJ2395" s="7"/>
      <c r="BK2395" s="7"/>
      <c r="BL2395" s="7"/>
      <c r="BM2395" s="7"/>
      <c r="BP2395" s="7"/>
      <c r="BQ2395" s="7"/>
      <c r="BR2395" s="7"/>
      <c r="BS2395" s="7"/>
      <c r="BT2395" s="7"/>
      <c r="BU2395" s="7"/>
      <c r="BV2395" s="7"/>
      <c r="BW2395" s="7"/>
    </row>
    <row r="2396" spans="5:75" x14ac:dyDescent="0.2"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AL2396" s="7"/>
      <c r="AQ2396" s="7"/>
      <c r="AR2396" s="7"/>
      <c r="AS2396" s="7"/>
      <c r="AT2396" s="7"/>
      <c r="AU2396" s="7"/>
      <c r="AV2396" s="7"/>
      <c r="AX2396" s="7"/>
      <c r="AY2396" s="7"/>
      <c r="AZ2396" s="7"/>
      <c r="BA2396" s="7"/>
      <c r="BB2396" s="7"/>
      <c r="BC2396" s="7"/>
      <c r="BD2396" s="7"/>
      <c r="BG2396" s="7"/>
      <c r="BH2396" s="7"/>
      <c r="BI2396" s="7"/>
      <c r="BJ2396" s="7"/>
      <c r="BK2396" s="7"/>
      <c r="BL2396" s="7"/>
      <c r="BM2396" s="7"/>
      <c r="BP2396" s="7"/>
      <c r="BQ2396" s="7"/>
      <c r="BR2396" s="7"/>
      <c r="BS2396" s="7"/>
      <c r="BT2396" s="7"/>
      <c r="BU2396" s="7"/>
      <c r="BV2396" s="7"/>
      <c r="BW2396" s="7"/>
    </row>
    <row r="2397" spans="5:75" x14ac:dyDescent="0.2"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AL2397" s="7"/>
      <c r="AQ2397" s="7"/>
      <c r="AR2397" s="7"/>
      <c r="AS2397" s="7"/>
      <c r="AT2397" s="7"/>
      <c r="AU2397" s="7"/>
      <c r="AV2397" s="7"/>
      <c r="AX2397" s="7"/>
      <c r="AY2397" s="7"/>
      <c r="AZ2397" s="7"/>
      <c r="BA2397" s="7"/>
      <c r="BB2397" s="7"/>
      <c r="BC2397" s="7"/>
      <c r="BD2397" s="7"/>
      <c r="BG2397" s="7"/>
      <c r="BH2397" s="7"/>
      <c r="BI2397" s="7"/>
      <c r="BJ2397" s="7"/>
      <c r="BK2397" s="7"/>
      <c r="BL2397" s="7"/>
      <c r="BM2397" s="7"/>
      <c r="BP2397" s="7"/>
      <c r="BQ2397" s="7"/>
      <c r="BR2397" s="7"/>
      <c r="BS2397" s="7"/>
      <c r="BT2397" s="7"/>
      <c r="BU2397" s="7"/>
      <c r="BV2397" s="7"/>
      <c r="BW2397" s="7"/>
    </row>
    <row r="2398" spans="5:75" x14ac:dyDescent="0.2"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AL2398" s="7"/>
      <c r="AQ2398" s="7"/>
      <c r="AR2398" s="7"/>
      <c r="AS2398" s="7"/>
      <c r="AT2398" s="7"/>
      <c r="AU2398" s="7"/>
      <c r="AV2398" s="7"/>
      <c r="AX2398" s="7"/>
      <c r="AY2398" s="7"/>
      <c r="AZ2398" s="7"/>
      <c r="BA2398" s="7"/>
      <c r="BB2398" s="7"/>
      <c r="BC2398" s="7"/>
      <c r="BD2398" s="7"/>
      <c r="BG2398" s="7"/>
      <c r="BH2398" s="7"/>
      <c r="BI2398" s="7"/>
      <c r="BJ2398" s="7"/>
      <c r="BK2398" s="7"/>
      <c r="BL2398" s="7"/>
      <c r="BM2398" s="7"/>
      <c r="BP2398" s="7"/>
      <c r="BQ2398" s="7"/>
      <c r="BR2398" s="7"/>
      <c r="BS2398" s="7"/>
      <c r="BT2398" s="7"/>
      <c r="BU2398" s="7"/>
      <c r="BV2398" s="7"/>
      <c r="BW2398" s="7"/>
    </row>
    <row r="2399" spans="5:75" x14ac:dyDescent="0.2"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AL2399" s="7"/>
      <c r="AQ2399" s="7"/>
      <c r="AR2399" s="7"/>
      <c r="AS2399" s="7"/>
      <c r="AT2399" s="7"/>
      <c r="AU2399" s="7"/>
      <c r="AV2399" s="7"/>
      <c r="AX2399" s="7"/>
      <c r="AY2399" s="7"/>
      <c r="AZ2399" s="7"/>
      <c r="BA2399" s="7"/>
      <c r="BB2399" s="7"/>
      <c r="BC2399" s="7"/>
      <c r="BD2399" s="7"/>
      <c r="BG2399" s="7"/>
      <c r="BH2399" s="7"/>
      <c r="BI2399" s="7"/>
      <c r="BJ2399" s="7"/>
      <c r="BK2399" s="7"/>
      <c r="BL2399" s="7"/>
      <c r="BM2399" s="7"/>
      <c r="BP2399" s="7"/>
      <c r="BQ2399" s="7"/>
      <c r="BR2399" s="7"/>
      <c r="BS2399" s="7"/>
      <c r="BT2399" s="7"/>
      <c r="BU2399" s="7"/>
      <c r="BV2399" s="7"/>
      <c r="BW2399" s="7"/>
    </row>
    <row r="2400" spans="5:75" x14ac:dyDescent="0.2"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AL2400" s="7"/>
      <c r="AQ2400" s="7"/>
      <c r="AR2400" s="7"/>
      <c r="AS2400" s="7"/>
      <c r="AT2400" s="7"/>
      <c r="AU2400" s="7"/>
      <c r="AV2400" s="7"/>
      <c r="AX2400" s="7"/>
      <c r="AY2400" s="7"/>
      <c r="AZ2400" s="7"/>
      <c r="BA2400" s="7"/>
      <c r="BB2400" s="7"/>
      <c r="BC2400" s="7"/>
      <c r="BD2400" s="7"/>
      <c r="BG2400" s="7"/>
      <c r="BH2400" s="7"/>
      <c r="BI2400" s="7"/>
      <c r="BJ2400" s="7"/>
      <c r="BK2400" s="7"/>
      <c r="BL2400" s="7"/>
      <c r="BM2400" s="7"/>
      <c r="BP2400" s="7"/>
      <c r="BQ2400" s="7"/>
      <c r="BR2400" s="7"/>
      <c r="BS2400" s="7"/>
      <c r="BT2400" s="7"/>
      <c r="BU2400" s="7"/>
      <c r="BV2400" s="7"/>
      <c r="BW2400" s="7"/>
    </row>
    <row r="2401" spans="5:75" x14ac:dyDescent="0.2"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AL2401" s="7"/>
      <c r="AQ2401" s="7"/>
      <c r="AR2401" s="7"/>
      <c r="AS2401" s="7"/>
      <c r="AT2401" s="7"/>
      <c r="AU2401" s="7"/>
      <c r="AV2401" s="7"/>
      <c r="AX2401" s="7"/>
      <c r="AY2401" s="7"/>
      <c r="AZ2401" s="7"/>
      <c r="BA2401" s="7"/>
      <c r="BB2401" s="7"/>
      <c r="BC2401" s="7"/>
      <c r="BD2401" s="7"/>
      <c r="BG2401" s="7"/>
      <c r="BH2401" s="7"/>
      <c r="BI2401" s="7"/>
      <c r="BJ2401" s="7"/>
      <c r="BK2401" s="7"/>
      <c r="BL2401" s="7"/>
      <c r="BM2401" s="7"/>
      <c r="BP2401" s="7"/>
      <c r="BQ2401" s="7"/>
      <c r="BR2401" s="7"/>
      <c r="BS2401" s="7"/>
      <c r="BT2401" s="7"/>
      <c r="BU2401" s="7"/>
      <c r="BV2401" s="7"/>
      <c r="BW2401" s="7"/>
    </row>
    <row r="2402" spans="5:75" x14ac:dyDescent="0.2"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AL2402" s="7"/>
      <c r="AQ2402" s="7"/>
      <c r="AR2402" s="7"/>
      <c r="AS2402" s="7"/>
      <c r="AT2402" s="7"/>
      <c r="AU2402" s="7"/>
      <c r="AV2402" s="7"/>
      <c r="AX2402" s="7"/>
      <c r="AY2402" s="7"/>
      <c r="AZ2402" s="7"/>
      <c r="BA2402" s="7"/>
      <c r="BB2402" s="7"/>
      <c r="BC2402" s="7"/>
      <c r="BD2402" s="7"/>
      <c r="BG2402" s="7"/>
      <c r="BH2402" s="7"/>
      <c r="BI2402" s="7"/>
      <c r="BJ2402" s="7"/>
      <c r="BK2402" s="7"/>
      <c r="BL2402" s="7"/>
      <c r="BM2402" s="7"/>
      <c r="BP2402" s="7"/>
      <c r="BQ2402" s="7"/>
      <c r="BR2402" s="7"/>
      <c r="BS2402" s="7"/>
      <c r="BT2402" s="7"/>
      <c r="BU2402" s="7"/>
      <c r="BV2402" s="7"/>
      <c r="BW2402" s="7"/>
    </row>
    <row r="2403" spans="5:75" x14ac:dyDescent="0.2"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AL2403" s="7"/>
      <c r="AQ2403" s="7"/>
      <c r="AR2403" s="7"/>
      <c r="AS2403" s="7"/>
      <c r="AT2403" s="7"/>
      <c r="AU2403" s="7"/>
      <c r="AV2403" s="7"/>
      <c r="AX2403" s="7"/>
      <c r="AY2403" s="7"/>
      <c r="AZ2403" s="7"/>
      <c r="BA2403" s="7"/>
      <c r="BB2403" s="7"/>
      <c r="BC2403" s="7"/>
      <c r="BD2403" s="7"/>
      <c r="BG2403" s="7"/>
      <c r="BH2403" s="7"/>
      <c r="BI2403" s="7"/>
      <c r="BJ2403" s="7"/>
      <c r="BK2403" s="7"/>
      <c r="BL2403" s="7"/>
      <c r="BM2403" s="7"/>
      <c r="BP2403" s="7"/>
      <c r="BQ2403" s="7"/>
      <c r="BR2403" s="7"/>
      <c r="BS2403" s="7"/>
      <c r="BT2403" s="7"/>
      <c r="BU2403" s="7"/>
      <c r="BV2403" s="7"/>
      <c r="BW2403" s="7"/>
    </row>
    <row r="2404" spans="5:75" x14ac:dyDescent="0.2"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AL2404" s="7"/>
      <c r="AQ2404" s="7"/>
      <c r="AR2404" s="7"/>
      <c r="AS2404" s="7"/>
      <c r="AT2404" s="7"/>
      <c r="AU2404" s="7"/>
      <c r="AV2404" s="7"/>
      <c r="AX2404" s="7"/>
      <c r="AY2404" s="7"/>
      <c r="AZ2404" s="7"/>
      <c r="BA2404" s="7"/>
      <c r="BB2404" s="7"/>
      <c r="BC2404" s="7"/>
      <c r="BD2404" s="7"/>
      <c r="BG2404" s="7"/>
      <c r="BH2404" s="7"/>
      <c r="BI2404" s="7"/>
      <c r="BJ2404" s="7"/>
      <c r="BK2404" s="7"/>
      <c r="BL2404" s="7"/>
      <c r="BM2404" s="7"/>
      <c r="BP2404" s="7"/>
      <c r="BQ2404" s="7"/>
      <c r="BR2404" s="7"/>
      <c r="BS2404" s="7"/>
      <c r="BT2404" s="7"/>
      <c r="BU2404" s="7"/>
      <c r="BV2404" s="7"/>
      <c r="BW2404" s="7"/>
    </row>
    <row r="2405" spans="5:75" x14ac:dyDescent="0.2"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AL2405" s="7"/>
      <c r="AQ2405" s="7"/>
      <c r="AR2405" s="7"/>
      <c r="AS2405" s="7"/>
      <c r="AT2405" s="7"/>
      <c r="AU2405" s="7"/>
      <c r="AV2405" s="7"/>
      <c r="AX2405" s="7"/>
      <c r="AY2405" s="7"/>
      <c r="AZ2405" s="7"/>
      <c r="BA2405" s="7"/>
      <c r="BB2405" s="7"/>
      <c r="BC2405" s="7"/>
      <c r="BD2405" s="7"/>
      <c r="BG2405" s="7"/>
      <c r="BH2405" s="7"/>
      <c r="BI2405" s="7"/>
      <c r="BJ2405" s="7"/>
      <c r="BK2405" s="7"/>
      <c r="BL2405" s="7"/>
      <c r="BM2405" s="7"/>
      <c r="BP2405" s="7"/>
      <c r="BQ2405" s="7"/>
      <c r="BR2405" s="7"/>
      <c r="BS2405" s="7"/>
      <c r="BT2405" s="7"/>
      <c r="BU2405" s="7"/>
      <c r="BV2405" s="7"/>
      <c r="BW2405" s="7"/>
    </row>
    <row r="2406" spans="5:75" x14ac:dyDescent="0.2"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AL2406" s="7"/>
      <c r="AQ2406" s="7"/>
      <c r="AR2406" s="7"/>
      <c r="AS2406" s="7"/>
      <c r="AT2406" s="7"/>
      <c r="AU2406" s="7"/>
      <c r="AV2406" s="7"/>
      <c r="AX2406" s="7"/>
      <c r="AY2406" s="7"/>
      <c r="AZ2406" s="7"/>
      <c r="BA2406" s="7"/>
      <c r="BB2406" s="7"/>
      <c r="BC2406" s="7"/>
      <c r="BD2406" s="7"/>
      <c r="BG2406" s="7"/>
      <c r="BH2406" s="7"/>
      <c r="BI2406" s="7"/>
      <c r="BJ2406" s="7"/>
      <c r="BK2406" s="7"/>
      <c r="BL2406" s="7"/>
      <c r="BM2406" s="7"/>
      <c r="BP2406" s="7"/>
      <c r="BQ2406" s="7"/>
      <c r="BR2406" s="7"/>
      <c r="BS2406" s="7"/>
      <c r="BT2406" s="7"/>
      <c r="BU2406" s="7"/>
      <c r="BV2406" s="7"/>
      <c r="BW2406" s="7"/>
    </row>
    <row r="2407" spans="5:75" x14ac:dyDescent="0.2"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AL2407" s="7"/>
      <c r="AQ2407" s="7"/>
      <c r="AR2407" s="7"/>
      <c r="AS2407" s="7"/>
      <c r="AT2407" s="7"/>
      <c r="AU2407" s="7"/>
      <c r="AV2407" s="7"/>
      <c r="AX2407" s="7"/>
      <c r="AY2407" s="7"/>
      <c r="AZ2407" s="7"/>
      <c r="BA2407" s="7"/>
      <c r="BB2407" s="7"/>
      <c r="BC2407" s="7"/>
      <c r="BD2407" s="7"/>
      <c r="BG2407" s="7"/>
      <c r="BH2407" s="7"/>
      <c r="BI2407" s="7"/>
      <c r="BJ2407" s="7"/>
      <c r="BK2407" s="7"/>
      <c r="BL2407" s="7"/>
      <c r="BM2407" s="7"/>
      <c r="BP2407" s="7"/>
      <c r="BQ2407" s="7"/>
      <c r="BR2407" s="7"/>
      <c r="BS2407" s="7"/>
      <c r="BT2407" s="7"/>
      <c r="BU2407" s="7"/>
      <c r="BV2407" s="7"/>
      <c r="BW2407" s="7"/>
    </row>
    <row r="2408" spans="5:75" x14ac:dyDescent="0.2"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AL2408" s="7"/>
      <c r="AQ2408" s="7"/>
      <c r="AR2408" s="7"/>
      <c r="AS2408" s="7"/>
      <c r="AT2408" s="7"/>
      <c r="AU2408" s="7"/>
      <c r="AV2408" s="7"/>
      <c r="AX2408" s="7"/>
      <c r="AY2408" s="7"/>
      <c r="AZ2408" s="7"/>
      <c r="BA2408" s="7"/>
      <c r="BB2408" s="7"/>
      <c r="BC2408" s="7"/>
      <c r="BD2408" s="7"/>
      <c r="BG2408" s="7"/>
      <c r="BH2408" s="7"/>
      <c r="BI2408" s="7"/>
      <c r="BJ2408" s="7"/>
      <c r="BK2408" s="7"/>
      <c r="BL2408" s="7"/>
      <c r="BM2408" s="7"/>
      <c r="BP2408" s="7"/>
      <c r="BQ2408" s="7"/>
      <c r="BR2408" s="7"/>
      <c r="BS2408" s="7"/>
      <c r="BT2408" s="7"/>
      <c r="BU2408" s="7"/>
      <c r="BV2408" s="7"/>
      <c r="BW2408" s="7"/>
    </row>
    <row r="2409" spans="5:75" x14ac:dyDescent="0.2"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AL2409" s="7"/>
      <c r="AQ2409" s="7"/>
      <c r="AR2409" s="7"/>
      <c r="AS2409" s="7"/>
      <c r="AT2409" s="7"/>
      <c r="AU2409" s="7"/>
      <c r="AV2409" s="7"/>
      <c r="AX2409" s="7"/>
      <c r="AY2409" s="7"/>
      <c r="AZ2409" s="7"/>
      <c r="BA2409" s="7"/>
      <c r="BB2409" s="7"/>
      <c r="BC2409" s="7"/>
      <c r="BD2409" s="7"/>
      <c r="BG2409" s="7"/>
      <c r="BH2409" s="7"/>
      <c r="BI2409" s="7"/>
      <c r="BJ2409" s="7"/>
      <c r="BK2409" s="7"/>
      <c r="BL2409" s="7"/>
      <c r="BM2409" s="7"/>
      <c r="BP2409" s="7"/>
      <c r="BQ2409" s="7"/>
      <c r="BR2409" s="7"/>
      <c r="BS2409" s="7"/>
      <c r="BT2409" s="7"/>
      <c r="BU2409" s="7"/>
      <c r="BV2409" s="7"/>
      <c r="BW2409" s="7"/>
    </row>
    <row r="2410" spans="5:75" x14ac:dyDescent="0.2"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AL2410" s="7"/>
      <c r="AQ2410" s="7"/>
      <c r="AR2410" s="7"/>
      <c r="AS2410" s="7"/>
      <c r="AT2410" s="7"/>
      <c r="AU2410" s="7"/>
      <c r="AV2410" s="7"/>
      <c r="AX2410" s="7"/>
      <c r="AY2410" s="7"/>
      <c r="AZ2410" s="7"/>
      <c r="BA2410" s="7"/>
      <c r="BB2410" s="7"/>
      <c r="BC2410" s="7"/>
      <c r="BD2410" s="7"/>
      <c r="BG2410" s="7"/>
      <c r="BH2410" s="7"/>
      <c r="BI2410" s="7"/>
      <c r="BJ2410" s="7"/>
      <c r="BK2410" s="7"/>
      <c r="BL2410" s="7"/>
      <c r="BM2410" s="7"/>
      <c r="BP2410" s="7"/>
      <c r="BQ2410" s="7"/>
      <c r="BR2410" s="7"/>
      <c r="BS2410" s="7"/>
      <c r="BT2410" s="7"/>
      <c r="BU2410" s="7"/>
      <c r="BV2410" s="7"/>
      <c r="BW2410" s="7"/>
    </row>
    <row r="2411" spans="5:75" x14ac:dyDescent="0.2"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AL2411" s="7"/>
      <c r="AQ2411" s="7"/>
      <c r="AR2411" s="7"/>
      <c r="AS2411" s="7"/>
      <c r="AT2411" s="7"/>
      <c r="AU2411" s="7"/>
      <c r="AV2411" s="7"/>
      <c r="AX2411" s="7"/>
      <c r="AY2411" s="7"/>
      <c r="AZ2411" s="7"/>
      <c r="BA2411" s="7"/>
      <c r="BB2411" s="7"/>
      <c r="BC2411" s="7"/>
      <c r="BD2411" s="7"/>
      <c r="BG2411" s="7"/>
      <c r="BH2411" s="7"/>
      <c r="BI2411" s="7"/>
      <c r="BJ2411" s="7"/>
      <c r="BK2411" s="7"/>
      <c r="BL2411" s="7"/>
      <c r="BM2411" s="7"/>
      <c r="BP2411" s="7"/>
      <c r="BQ2411" s="7"/>
      <c r="BR2411" s="7"/>
      <c r="BS2411" s="7"/>
      <c r="BT2411" s="7"/>
      <c r="BU2411" s="7"/>
      <c r="BV2411" s="7"/>
      <c r="BW2411" s="7"/>
    </row>
    <row r="2412" spans="5:75" x14ac:dyDescent="0.2"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AL2412" s="7"/>
      <c r="AQ2412" s="7"/>
      <c r="AR2412" s="7"/>
      <c r="AS2412" s="7"/>
      <c r="AT2412" s="7"/>
      <c r="AU2412" s="7"/>
      <c r="AV2412" s="7"/>
      <c r="AX2412" s="7"/>
      <c r="AY2412" s="7"/>
      <c r="AZ2412" s="7"/>
      <c r="BA2412" s="7"/>
      <c r="BB2412" s="7"/>
      <c r="BC2412" s="7"/>
      <c r="BD2412" s="7"/>
      <c r="BG2412" s="7"/>
      <c r="BH2412" s="7"/>
      <c r="BI2412" s="7"/>
      <c r="BJ2412" s="7"/>
      <c r="BK2412" s="7"/>
      <c r="BL2412" s="7"/>
      <c r="BM2412" s="7"/>
      <c r="BP2412" s="7"/>
      <c r="BQ2412" s="7"/>
      <c r="BR2412" s="7"/>
      <c r="BS2412" s="7"/>
      <c r="BT2412" s="7"/>
      <c r="BU2412" s="7"/>
      <c r="BV2412" s="7"/>
      <c r="BW2412" s="7"/>
    </row>
    <row r="2413" spans="5:75" x14ac:dyDescent="0.2"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AL2413" s="7"/>
      <c r="AQ2413" s="7"/>
      <c r="AR2413" s="7"/>
      <c r="AS2413" s="7"/>
      <c r="AT2413" s="7"/>
      <c r="AU2413" s="7"/>
      <c r="AV2413" s="7"/>
      <c r="AX2413" s="7"/>
      <c r="AY2413" s="7"/>
      <c r="AZ2413" s="7"/>
      <c r="BA2413" s="7"/>
      <c r="BB2413" s="7"/>
      <c r="BC2413" s="7"/>
      <c r="BD2413" s="7"/>
      <c r="BG2413" s="7"/>
      <c r="BH2413" s="7"/>
      <c r="BI2413" s="7"/>
      <c r="BJ2413" s="7"/>
      <c r="BK2413" s="7"/>
      <c r="BL2413" s="7"/>
      <c r="BM2413" s="7"/>
      <c r="BP2413" s="7"/>
      <c r="BQ2413" s="7"/>
      <c r="BR2413" s="7"/>
      <c r="BS2413" s="7"/>
      <c r="BT2413" s="7"/>
      <c r="BU2413" s="7"/>
      <c r="BV2413" s="7"/>
      <c r="BW2413" s="7"/>
    </row>
    <row r="2414" spans="5:75" x14ac:dyDescent="0.2"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AL2414" s="7"/>
      <c r="AQ2414" s="7"/>
      <c r="AR2414" s="7"/>
      <c r="AS2414" s="7"/>
      <c r="AT2414" s="7"/>
      <c r="AU2414" s="7"/>
      <c r="AV2414" s="7"/>
      <c r="AX2414" s="7"/>
      <c r="AY2414" s="7"/>
      <c r="AZ2414" s="7"/>
      <c r="BA2414" s="7"/>
      <c r="BB2414" s="7"/>
      <c r="BC2414" s="7"/>
      <c r="BD2414" s="7"/>
      <c r="BG2414" s="7"/>
      <c r="BH2414" s="7"/>
      <c r="BI2414" s="7"/>
      <c r="BJ2414" s="7"/>
      <c r="BK2414" s="7"/>
      <c r="BL2414" s="7"/>
      <c r="BM2414" s="7"/>
      <c r="BP2414" s="7"/>
      <c r="BQ2414" s="7"/>
      <c r="BR2414" s="7"/>
      <c r="BS2414" s="7"/>
      <c r="BT2414" s="7"/>
      <c r="BU2414" s="7"/>
      <c r="BV2414" s="7"/>
      <c r="BW2414" s="7"/>
    </row>
    <row r="2415" spans="5:75" x14ac:dyDescent="0.2"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AL2415" s="7"/>
      <c r="AQ2415" s="7"/>
      <c r="AR2415" s="7"/>
      <c r="AS2415" s="7"/>
      <c r="AT2415" s="7"/>
      <c r="AU2415" s="7"/>
      <c r="AV2415" s="7"/>
      <c r="AX2415" s="7"/>
      <c r="AY2415" s="7"/>
      <c r="AZ2415" s="7"/>
      <c r="BA2415" s="7"/>
      <c r="BB2415" s="7"/>
      <c r="BC2415" s="7"/>
      <c r="BD2415" s="7"/>
      <c r="BG2415" s="7"/>
      <c r="BH2415" s="7"/>
      <c r="BI2415" s="7"/>
      <c r="BJ2415" s="7"/>
      <c r="BK2415" s="7"/>
      <c r="BL2415" s="7"/>
      <c r="BM2415" s="7"/>
      <c r="BP2415" s="7"/>
      <c r="BQ2415" s="7"/>
      <c r="BR2415" s="7"/>
      <c r="BS2415" s="7"/>
      <c r="BT2415" s="7"/>
      <c r="BU2415" s="7"/>
      <c r="BV2415" s="7"/>
      <c r="BW2415" s="7"/>
    </row>
    <row r="2416" spans="5:75" x14ac:dyDescent="0.2"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AL2416" s="7"/>
      <c r="AQ2416" s="7"/>
      <c r="AR2416" s="7"/>
      <c r="AS2416" s="7"/>
      <c r="AT2416" s="7"/>
      <c r="AU2416" s="7"/>
      <c r="AV2416" s="7"/>
      <c r="AX2416" s="7"/>
      <c r="AY2416" s="7"/>
      <c r="AZ2416" s="7"/>
      <c r="BA2416" s="7"/>
      <c r="BB2416" s="7"/>
      <c r="BC2416" s="7"/>
      <c r="BD2416" s="7"/>
      <c r="BG2416" s="7"/>
      <c r="BH2416" s="7"/>
      <c r="BI2416" s="7"/>
      <c r="BJ2416" s="7"/>
      <c r="BK2416" s="7"/>
      <c r="BL2416" s="7"/>
      <c r="BM2416" s="7"/>
      <c r="BP2416" s="7"/>
      <c r="BQ2416" s="7"/>
      <c r="BR2416" s="7"/>
      <c r="BS2416" s="7"/>
      <c r="BT2416" s="7"/>
      <c r="BU2416" s="7"/>
      <c r="BV2416" s="7"/>
      <c r="BW2416" s="7"/>
    </row>
    <row r="2417" spans="5:75" x14ac:dyDescent="0.2"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AL2417" s="7"/>
      <c r="AQ2417" s="7"/>
      <c r="AR2417" s="7"/>
      <c r="AS2417" s="7"/>
      <c r="AT2417" s="7"/>
      <c r="AU2417" s="7"/>
      <c r="AV2417" s="7"/>
      <c r="AX2417" s="7"/>
      <c r="AY2417" s="7"/>
      <c r="AZ2417" s="7"/>
      <c r="BA2417" s="7"/>
      <c r="BB2417" s="7"/>
      <c r="BC2417" s="7"/>
      <c r="BD2417" s="7"/>
      <c r="BG2417" s="7"/>
      <c r="BH2417" s="7"/>
      <c r="BI2417" s="7"/>
      <c r="BJ2417" s="7"/>
      <c r="BK2417" s="7"/>
      <c r="BL2417" s="7"/>
      <c r="BM2417" s="7"/>
      <c r="BP2417" s="7"/>
      <c r="BQ2417" s="7"/>
      <c r="BR2417" s="7"/>
      <c r="BS2417" s="7"/>
      <c r="BT2417" s="7"/>
      <c r="BU2417" s="7"/>
      <c r="BV2417" s="7"/>
      <c r="BW2417" s="7"/>
    </row>
    <row r="2418" spans="5:75" x14ac:dyDescent="0.2"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AL2418" s="7"/>
      <c r="AQ2418" s="7"/>
      <c r="AR2418" s="7"/>
      <c r="AS2418" s="7"/>
      <c r="AT2418" s="7"/>
      <c r="AU2418" s="7"/>
      <c r="AV2418" s="7"/>
      <c r="AX2418" s="7"/>
      <c r="AY2418" s="7"/>
      <c r="AZ2418" s="7"/>
      <c r="BA2418" s="7"/>
      <c r="BB2418" s="7"/>
      <c r="BC2418" s="7"/>
      <c r="BD2418" s="7"/>
      <c r="BG2418" s="7"/>
      <c r="BH2418" s="7"/>
      <c r="BI2418" s="7"/>
      <c r="BJ2418" s="7"/>
      <c r="BK2418" s="7"/>
      <c r="BL2418" s="7"/>
      <c r="BM2418" s="7"/>
      <c r="BP2418" s="7"/>
      <c r="BQ2418" s="7"/>
      <c r="BR2418" s="7"/>
      <c r="BS2418" s="7"/>
      <c r="BT2418" s="7"/>
      <c r="BU2418" s="7"/>
      <c r="BV2418" s="7"/>
      <c r="BW2418" s="7"/>
    </row>
    <row r="2419" spans="5:75" x14ac:dyDescent="0.2"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AL2419" s="7"/>
      <c r="AQ2419" s="7"/>
      <c r="AR2419" s="7"/>
      <c r="AS2419" s="7"/>
      <c r="AT2419" s="7"/>
      <c r="AU2419" s="7"/>
      <c r="AV2419" s="7"/>
      <c r="AX2419" s="7"/>
      <c r="AY2419" s="7"/>
      <c r="AZ2419" s="7"/>
      <c r="BA2419" s="7"/>
      <c r="BB2419" s="7"/>
      <c r="BC2419" s="7"/>
      <c r="BD2419" s="7"/>
      <c r="BG2419" s="7"/>
      <c r="BH2419" s="7"/>
      <c r="BI2419" s="7"/>
      <c r="BJ2419" s="7"/>
      <c r="BK2419" s="7"/>
      <c r="BL2419" s="7"/>
      <c r="BM2419" s="7"/>
      <c r="BP2419" s="7"/>
      <c r="BQ2419" s="7"/>
      <c r="BR2419" s="7"/>
      <c r="BS2419" s="7"/>
      <c r="BT2419" s="7"/>
      <c r="BU2419" s="7"/>
      <c r="BV2419" s="7"/>
      <c r="BW2419" s="7"/>
    </row>
    <row r="2420" spans="5:75" x14ac:dyDescent="0.2"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AL2420" s="7"/>
      <c r="AQ2420" s="7"/>
      <c r="AR2420" s="7"/>
      <c r="AS2420" s="7"/>
      <c r="AT2420" s="7"/>
      <c r="AU2420" s="7"/>
      <c r="AV2420" s="7"/>
      <c r="AX2420" s="7"/>
      <c r="AY2420" s="7"/>
      <c r="AZ2420" s="7"/>
      <c r="BA2420" s="7"/>
      <c r="BB2420" s="7"/>
      <c r="BC2420" s="7"/>
      <c r="BD2420" s="7"/>
      <c r="BG2420" s="7"/>
      <c r="BH2420" s="7"/>
      <c r="BI2420" s="7"/>
      <c r="BJ2420" s="7"/>
      <c r="BK2420" s="7"/>
      <c r="BL2420" s="7"/>
      <c r="BM2420" s="7"/>
      <c r="BP2420" s="7"/>
      <c r="BQ2420" s="7"/>
      <c r="BR2420" s="7"/>
      <c r="BS2420" s="7"/>
      <c r="BT2420" s="7"/>
      <c r="BU2420" s="7"/>
      <c r="BV2420" s="7"/>
      <c r="BW2420" s="7"/>
    </row>
    <row r="2421" spans="5:75" x14ac:dyDescent="0.2"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AL2421" s="7"/>
      <c r="AQ2421" s="7"/>
      <c r="AR2421" s="7"/>
      <c r="AS2421" s="7"/>
      <c r="AT2421" s="7"/>
      <c r="AU2421" s="7"/>
      <c r="AV2421" s="7"/>
      <c r="AX2421" s="7"/>
      <c r="AY2421" s="7"/>
      <c r="AZ2421" s="7"/>
      <c r="BA2421" s="7"/>
      <c r="BB2421" s="7"/>
      <c r="BC2421" s="7"/>
      <c r="BD2421" s="7"/>
      <c r="BG2421" s="7"/>
      <c r="BH2421" s="7"/>
      <c r="BI2421" s="7"/>
      <c r="BJ2421" s="7"/>
      <c r="BK2421" s="7"/>
      <c r="BL2421" s="7"/>
      <c r="BM2421" s="7"/>
      <c r="BP2421" s="7"/>
      <c r="BQ2421" s="7"/>
      <c r="BR2421" s="7"/>
      <c r="BS2421" s="7"/>
      <c r="BT2421" s="7"/>
      <c r="BU2421" s="7"/>
      <c r="BV2421" s="7"/>
      <c r="BW2421" s="7"/>
    </row>
    <row r="2422" spans="5:75" x14ac:dyDescent="0.2"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AL2422" s="7"/>
      <c r="AQ2422" s="7"/>
      <c r="AR2422" s="7"/>
      <c r="AS2422" s="7"/>
      <c r="AT2422" s="7"/>
      <c r="AU2422" s="7"/>
      <c r="AV2422" s="7"/>
      <c r="AX2422" s="7"/>
      <c r="AY2422" s="7"/>
      <c r="AZ2422" s="7"/>
      <c r="BA2422" s="7"/>
      <c r="BB2422" s="7"/>
      <c r="BC2422" s="7"/>
      <c r="BD2422" s="7"/>
      <c r="BG2422" s="7"/>
      <c r="BH2422" s="7"/>
      <c r="BI2422" s="7"/>
      <c r="BJ2422" s="7"/>
      <c r="BK2422" s="7"/>
      <c r="BL2422" s="7"/>
      <c r="BM2422" s="7"/>
      <c r="BP2422" s="7"/>
      <c r="BQ2422" s="7"/>
      <c r="BR2422" s="7"/>
      <c r="BS2422" s="7"/>
      <c r="BT2422" s="7"/>
      <c r="BU2422" s="7"/>
      <c r="BV2422" s="7"/>
      <c r="BW2422" s="7"/>
    </row>
    <row r="2423" spans="5:75" x14ac:dyDescent="0.2"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AL2423" s="7"/>
      <c r="AQ2423" s="7"/>
      <c r="AR2423" s="7"/>
      <c r="AS2423" s="7"/>
      <c r="AT2423" s="7"/>
      <c r="AU2423" s="7"/>
      <c r="AV2423" s="7"/>
      <c r="AX2423" s="7"/>
      <c r="AY2423" s="7"/>
      <c r="AZ2423" s="7"/>
      <c r="BA2423" s="7"/>
      <c r="BB2423" s="7"/>
      <c r="BC2423" s="7"/>
      <c r="BD2423" s="7"/>
      <c r="BG2423" s="7"/>
      <c r="BH2423" s="7"/>
      <c r="BI2423" s="7"/>
      <c r="BJ2423" s="7"/>
      <c r="BK2423" s="7"/>
      <c r="BL2423" s="7"/>
      <c r="BM2423" s="7"/>
      <c r="BP2423" s="7"/>
      <c r="BQ2423" s="7"/>
      <c r="BR2423" s="7"/>
      <c r="BS2423" s="7"/>
      <c r="BT2423" s="7"/>
      <c r="BU2423" s="7"/>
      <c r="BV2423" s="7"/>
      <c r="BW2423" s="7"/>
    </row>
    <row r="2424" spans="5:75" x14ac:dyDescent="0.2"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AL2424" s="7"/>
      <c r="AQ2424" s="7"/>
      <c r="AR2424" s="7"/>
      <c r="AS2424" s="7"/>
      <c r="AT2424" s="7"/>
      <c r="AU2424" s="7"/>
      <c r="AV2424" s="7"/>
      <c r="AX2424" s="7"/>
      <c r="AY2424" s="7"/>
      <c r="AZ2424" s="7"/>
      <c r="BA2424" s="7"/>
      <c r="BB2424" s="7"/>
      <c r="BC2424" s="7"/>
      <c r="BD2424" s="7"/>
      <c r="BG2424" s="7"/>
      <c r="BH2424" s="7"/>
      <c r="BI2424" s="7"/>
      <c r="BJ2424" s="7"/>
      <c r="BK2424" s="7"/>
      <c r="BL2424" s="7"/>
      <c r="BM2424" s="7"/>
      <c r="BP2424" s="7"/>
      <c r="BQ2424" s="7"/>
      <c r="BR2424" s="7"/>
      <c r="BS2424" s="7"/>
      <c r="BT2424" s="7"/>
      <c r="BU2424" s="7"/>
      <c r="BV2424" s="7"/>
      <c r="BW2424" s="7"/>
    </row>
    <row r="2425" spans="5:75" x14ac:dyDescent="0.2"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AL2425" s="7"/>
      <c r="AQ2425" s="7"/>
      <c r="AR2425" s="7"/>
      <c r="AS2425" s="7"/>
      <c r="AT2425" s="7"/>
      <c r="AU2425" s="7"/>
      <c r="AV2425" s="7"/>
      <c r="AX2425" s="7"/>
      <c r="AY2425" s="7"/>
      <c r="AZ2425" s="7"/>
      <c r="BA2425" s="7"/>
      <c r="BB2425" s="7"/>
      <c r="BC2425" s="7"/>
      <c r="BD2425" s="7"/>
      <c r="BG2425" s="7"/>
      <c r="BH2425" s="7"/>
      <c r="BI2425" s="7"/>
      <c r="BJ2425" s="7"/>
      <c r="BK2425" s="7"/>
      <c r="BL2425" s="7"/>
      <c r="BM2425" s="7"/>
      <c r="BP2425" s="7"/>
      <c r="BQ2425" s="7"/>
      <c r="BR2425" s="7"/>
      <c r="BS2425" s="7"/>
      <c r="BT2425" s="7"/>
      <c r="BU2425" s="7"/>
      <c r="BV2425" s="7"/>
      <c r="BW2425" s="7"/>
    </row>
    <row r="2426" spans="5:75" x14ac:dyDescent="0.2"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AL2426" s="7"/>
      <c r="AQ2426" s="7"/>
      <c r="AR2426" s="7"/>
      <c r="AS2426" s="7"/>
      <c r="AT2426" s="7"/>
      <c r="AU2426" s="7"/>
      <c r="AV2426" s="7"/>
      <c r="AX2426" s="7"/>
      <c r="AY2426" s="7"/>
      <c r="AZ2426" s="7"/>
      <c r="BA2426" s="7"/>
      <c r="BB2426" s="7"/>
      <c r="BC2426" s="7"/>
      <c r="BD2426" s="7"/>
      <c r="BG2426" s="7"/>
      <c r="BH2426" s="7"/>
      <c r="BI2426" s="7"/>
      <c r="BJ2426" s="7"/>
      <c r="BK2426" s="7"/>
      <c r="BL2426" s="7"/>
      <c r="BM2426" s="7"/>
      <c r="BP2426" s="7"/>
      <c r="BQ2426" s="7"/>
      <c r="BR2426" s="7"/>
      <c r="BS2426" s="7"/>
      <c r="BT2426" s="7"/>
      <c r="BU2426" s="7"/>
      <c r="BV2426" s="7"/>
      <c r="BW2426" s="7"/>
    </row>
    <row r="2427" spans="5:75" x14ac:dyDescent="0.2"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AL2427" s="7"/>
      <c r="AQ2427" s="7"/>
      <c r="AR2427" s="7"/>
      <c r="AS2427" s="7"/>
      <c r="AT2427" s="7"/>
      <c r="AU2427" s="7"/>
      <c r="AV2427" s="7"/>
      <c r="AX2427" s="7"/>
      <c r="AY2427" s="7"/>
      <c r="AZ2427" s="7"/>
      <c r="BA2427" s="7"/>
      <c r="BB2427" s="7"/>
      <c r="BC2427" s="7"/>
      <c r="BD2427" s="7"/>
      <c r="BG2427" s="7"/>
      <c r="BH2427" s="7"/>
      <c r="BI2427" s="7"/>
      <c r="BJ2427" s="7"/>
      <c r="BK2427" s="7"/>
      <c r="BL2427" s="7"/>
      <c r="BM2427" s="7"/>
      <c r="BP2427" s="7"/>
      <c r="BQ2427" s="7"/>
      <c r="BR2427" s="7"/>
      <c r="BS2427" s="7"/>
      <c r="BT2427" s="7"/>
      <c r="BU2427" s="7"/>
      <c r="BV2427" s="7"/>
      <c r="BW2427" s="7"/>
    </row>
    <row r="2428" spans="5:75" x14ac:dyDescent="0.2"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AL2428" s="7"/>
      <c r="AQ2428" s="7"/>
      <c r="AR2428" s="7"/>
      <c r="AS2428" s="7"/>
      <c r="AT2428" s="7"/>
      <c r="AU2428" s="7"/>
      <c r="AV2428" s="7"/>
      <c r="AX2428" s="7"/>
      <c r="AY2428" s="7"/>
      <c r="AZ2428" s="7"/>
      <c r="BA2428" s="7"/>
      <c r="BB2428" s="7"/>
      <c r="BC2428" s="7"/>
      <c r="BD2428" s="7"/>
      <c r="BG2428" s="7"/>
      <c r="BH2428" s="7"/>
      <c r="BI2428" s="7"/>
      <c r="BJ2428" s="7"/>
      <c r="BK2428" s="7"/>
      <c r="BL2428" s="7"/>
      <c r="BM2428" s="7"/>
      <c r="BP2428" s="7"/>
      <c r="BQ2428" s="7"/>
      <c r="BR2428" s="7"/>
      <c r="BS2428" s="7"/>
      <c r="BT2428" s="7"/>
      <c r="BU2428" s="7"/>
      <c r="BV2428" s="7"/>
      <c r="BW2428" s="7"/>
    </row>
    <row r="2429" spans="5:75" x14ac:dyDescent="0.2"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AL2429" s="7"/>
      <c r="AQ2429" s="7"/>
      <c r="AR2429" s="7"/>
      <c r="AS2429" s="7"/>
      <c r="AT2429" s="7"/>
      <c r="AU2429" s="7"/>
      <c r="AV2429" s="7"/>
      <c r="AX2429" s="7"/>
      <c r="AY2429" s="7"/>
      <c r="AZ2429" s="7"/>
      <c r="BA2429" s="7"/>
      <c r="BB2429" s="7"/>
      <c r="BC2429" s="7"/>
      <c r="BD2429" s="7"/>
      <c r="BG2429" s="7"/>
      <c r="BH2429" s="7"/>
      <c r="BI2429" s="7"/>
      <c r="BJ2429" s="7"/>
      <c r="BK2429" s="7"/>
      <c r="BL2429" s="7"/>
      <c r="BM2429" s="7"/>
      <c r="BP2429" s="7"/>
      <c r="BQ2429" s="7"/>
      <c r="BR2429" s="7"/>
      <c r="BS2429" s="7"/>
      <c r="BT2429" s="7"/>
      <c r="BU2429" s="7"/>
      <c r="BV2429" s="7"/>
      <c r="BW2429" s="7"/>
    </row>
    <row r="2430" spans="5:75" x14ac:dyDescent="0.2"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AL2430" s="7"/>
      <c r="AQ2430" s="7"/>
      <c r="AR2430" s="7"/>
      <c r="AS2430" s="7"/>
      <c r="AT2430" s="7"/>
      <c r="AU2430" s="7"/>
      <c r="AV2430" s="7"/>
      <c r="AX2430" s="7"/>
      <c r="AY2430" s="7"/>
      <c r="AZ2430" s="7"/>
      <c r="BA2430" s="7"/>
      <c r="BB2430" s="7"/>
      <c r="BC2430" s="7"/>
      <c r="BD2430" s="7"/>
      <c r="BG2430" s="7"/>
      <c r="BH2430" s="7"/>
      <c r="BI2430" s="7"/>
      <c r="BJ2430" s="7"/>
      <c r="BK2430" s="7"/>
      <c r="BL2430" s="7"/>
      <c r="BM2430" s="7"/>
      <c r="BP2430" s="7"/>
      <c r="BQ2430" s="7"/>
      <c r="BR2430" s="7"/>
      <c r="BS2430" s="7"/>
      <c r="BT2430" s="7"/>
      <c r="BU2430" s="7"/>
      <c r="BV2430" s="7"/>
      <c r="BW2430" s="7"/>
    </row>
    <row r="2431" spans="5:75" x14ac:dyDescent="0.2"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AL2431" s="7"/>
      <c r="AQ2431" s="7"/>
      <c r="AR2431" s="7"/>
      <c r="AS2431" s="7"/>
      <c r="AT2431" s="7"/>
      <c r="AU2431" s="7"/>
      <c r="AV2431" s="7"/>
      <c r="AX2431" s="7"/>
      <c r="AY2431" s="7"/>
      <c r="AZ2431" s="7"/>
      <c r="BA2431" s="7"/>
      <c r="BB2431" s="7"/>
      <c r="BC2431" s="7"/>
      <c r="BD2431" s="7"/>
      <c r="BG2431" s="7"/>
      <c r="BH2431" s="7"/>
      <c r="BI2431" s="7"/>
      <c r="BJ2431" s="7"/>
      <c r="BK2431" s="7"/>
      <c r="BL2431" s="7"/>
      <c r="BM2431" s="7"/>
      <c r="BP2431" s="7"/>
      <c r="BQ2431" s="7"/>
      <c r="BR2431" s="7"/>
      <c r="BS2431" s="7"/>
      <c r="BT2431" s="7"/>
      <c r="BU2431" s="7"/>
      <c r="BV2431" s="7"/>
      <c r="BW2431" s="7"/>
    </row>
    <row r="2432" spans="5:75" x14ac:dyDescent="0.2"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AL2432" s="7"/>
      <c r="AQ2432" s="7"/>
      <c r="AR2432" s="7"/>
      <c r="AS2432" s="7"/>
      <c r="AT2432" s="7"/>
      <c r="AU2432" s="7"/>
      <c r="AV2432" s="7"/>
      <c r="AX2432" s="7"/>
      <c r="AY2432" s="7"/>
      <c r="AZ2432" s="7"/>
      <c r="BA2432" s="7"/>
      <c r="BB2432" s="7"/>
      <c r="BC2432" s="7"/>
      <c r="BD2432" s="7"/>
      <c r="BG2432" s="7"/>
      <c r="BH2432" s="7"/>
      <c r="BI2432" s="7"/>
      <c r="BJ2432" s="7"/>
      <c r="BK2432" s="7"/>
      <c r="BL2432" s="7"/>
      <c r="BM2432" s="7"/>
      <c r="BP2432" s="7"/>
      <c r="BQ2432" s="7"/>
      <c r="BR2432" s="7"/>
      <c r="BS2432" s="7"/>
      <c r="BT2432" s="7"/>
      <c r="BU2432" s="7"/>
      <c r="BV2432" s="7"/>
      <c r="BW2432" s="7"/>
    </row>
    <row r="2433" spans="5:75" x14ac:dyDescent="0.2"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AL2433" s="7"/>
      <c r="AQ2433" s="7"/>
      <c r="AR2433" s="7"/>
      <c r="AS2433" s="7"/>
      <c r="AT2433" s="7"/>
      <c r="AU2433" s="7"/>
      <c r="AV2433" s="7"/>
      <c r="AX2433" s="7"/>
      <c r="AY2433" s="7"/>
      <c r="AZ2433" s="7"/>
      <c r="BA2433" s="7"/>
      <c r="BB2433" s="7"/>
      <c r="BC2433" s="7"/>
      <c r="BD2433" s="7"/>
      <c r="BG2433" s="7"/>
      <c r="BH2433" s="7"/>
      <c r="BI2433" s="7"/>
      <c r="BJ2433" s="7"/>
      <c r="BK2433" s="7"/>
      <c r="BL2433" s="7"/>
      <c r="BM2433" s="7"/>
      <c r="BP2433" s="7"/>
      <c r="BQ2433" s="7"/>
      <c r="BR2433" s="7"/>
      <c r="BS2433" s="7"/>
      <c r="BT2433" s="7"/>
      <c r="BU2433" s="7"/>
      <c r="BV2433" s="7"/>
      <c r="BW2433" s="7"/>
    </row>
    <row r="2434" spans="5:75" x14ac:dyDescent="0.2"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AL2434" s="7"/>
      <c r="AQ2434" s="7"/>
      <c r="AR2434" s="7"/>
      <c r="AS2434" s="7"/>
      <c r="AT2434" s="7"/>
      <c r="AU2434" s="7"/>
      <c r="AV2434" s="7"/>
      <c r="AX2434" s="7"/>
      <c r="AY2434" s="7"/>
      <c r="AZ2434" s="7"/>
      <c r="BA2434" s="7"/>
      <c r="BB2434" s="7"/>
      <c r="BC2434" s="7"/>
      <c r="BD2434" s="7"/>
      <c r="BG2434" s="7"/>
      <c r="BH2434" s="7"/>
      <c r="BI2434" s="7"/>
      <c r="BJ2434" s="7"/>
      <c r="BK2434" s="7"/>
      <c r="BL2434" s="7"/>
      <c r="BM2434" s="7"/>
      <c r="BP2434" s="7"/>
      <c r="BQ2434" s="7"/>
      <c r="BR2434" s="7"/>
      <c r="BS2434" s="7"/>
      <c r="BT2434" s="7"/>
      <c r="BU2434" s="7"/>
      <c r="BV2434" s="7"/>
      <c r="BW2434" s="7"/>
    </row>
    <row r="2435" spans="5:75" x14ac:dyDescent="0.2"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AL2435" s="7"/>
      <c r="AQ2435" s="7"/>
      <c r="AR2435" s="7"/>
      <c r="AS2435" s="7"/>
      <c r="AT2435" s="7"/>
      <c r="AU2435" s="7"/>
      <c r="AV2435" s="7"/>
      <c r="AX2435" s="7"/>
      <c r="AY2435" s="7"/>
      <c r="AZ2435" s="7"/>
      <c r="BA2435" s="7"/>
      <c r="BB2435" s="7"/>
      <c r="BC2435" s="7"/>
      <c r="BD2435" s="7"/>
      <c r="BG2435" s="7"/>
      <c r="BH2435" s="7"/>
      <c r="BI2435" s="7"/>
      <c r="BJ2435" s="7"/>
      <c r="BK2435" s="7"/>
      <c r="BL2435" s="7"/>
      <c r="BM2435" s="7"/>
      <c r="BP2435" s="7"/>
      <c r="BQ2435" s="7"/>
      <c r="BR2435" s="7"/>
      <c r="BS2435" s="7"/>
      <c r="BT2435" s="7"/>
      <c r="BU2435" s="7"/>
      <c r="BV2435" s="7"/>
      <c r="BW2435" s="7"/>
    </row>
    <row r="2436" spans="5:75" x14ac:dyDescent="0.2"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AL2436" s="7"/>
      <c r="AQ2436" s="7"/>
      <c r="AR2436" s="7"/>
      <c r="AS2436" s="7"/>
      <c r="AT2436" s="7"/>
      <c r="AU2436" s="7"/>
      <c r="AV2436" s="7"/>
      <c r="AX2436" s="7"/>
      <c r="AY2436" s="7"/>
      <c r="AZ2436" s="7"/>
      <c r="BA2436" s="7"/>
      <c r="BB2436" s="7"/>
      <c r="BC2436" s="7"/>
      <c r="BD2436" s="7"/>
      <c r="BG2436" s="7"/>
      <c r="BH2436" s="7"/>
      <c r="BI2436" s="7"/>
      <c r="BJ2436" s="7"/>
      <c r="BK2436" s="7"/>
      <c r="BL2436" s="7"/>
      <c r="BM2436" s="7"/>
      <c r="BP2436" s="7"/>
      <c r="BQ2436" s="7"/>
      <c r="BR2436" s="7"/>
      <c r="BS2436" s="7"/>
      <c r="BT2436" s="7"/>
      <c r="BU2436" s="7"/>
      <c r="BV2436" s="7"/>
      <c r="BW2436" s="7"/>
    </row>
    <row r="2437" spans="5:75" x14ac:dyDescent="0.2"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AL2437" s="7"/>
      <c r="AQ2437" s="7"/>
      <c r="AR2437" s="7"/>
      <c r="AS2437" s="7"/>
      <c r="AT2437" s="7"/>
      <c r="AU2437" s="7"/>
      <c r="AV2437" s="7"/>
      <c r="AX2437" s="7"/>
      <c r="AY2437" s="7"/>
      <c r="AZ2437" s="7"/>
      <c r="BA2437" s="7"/>
      <c r="BB2437" s="7"/>
      <c r="BC2437" s="7"/>
      <c r="BD2437" s="7"/>
      <c r="BG2437" s="7"/>
      <c r="BH2437" s="7"/>
      <c r="BI2437" s="7"/>
      <c r="BJ2437" s="7"/>
      <c r="BK2437" s="7"/>
      <c r="BL2437" s="7"/>
      <c r="BM2437" s="7"/>
      <c r="BP2437" s="7"/>
      <c r="BQ2437" s="7"/>
      <c r="BR2437" s="7"/>
      <c r="BS2437" s="7"/>
      <c r="BT2437" s="7"/>
      <c r="BU2437" s="7"/>
      <c r="BV2437" s="7"/>
      <c r="BW2437" s="7"/>
    </row>
    <row r="2438" spans="5:75" x14ac:dyDescent="0.2"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AL2438" s="7"/>
      <c r="AQ2438" s="7"/>
      <c r="AR2438" s="7"/>
      <c r="AS2438" s="7"/>
      <c r="AT2438" s="7"/>
      <c r="AU2438" s="7"/>
      <c r="AV2438" s="7"/>
      <c r="AX2438" s="7"/>
      <c r="AY2438" s="7"/>
      <c r="AZ2438" s="7"/>
      <c r="BA2438" s="7"/>
      <c r="BB2438" s="7"/>
      <c r="BC2438" s="7"/>
      <c r="BD2438" s="7"/>
      <c r="BG2438" s="7"/>
      <c r="BH2438" s="7"/>
      <c r="BI2438" s="7"/>
      <c r="BJ2438" s="7"/>
      <c r="BK2438" s="7"/>
      <c r="BL2438" s="7"/>
      <c r="BM2438" s="7"/>
      <c r="BP2438" s="7"/>
      <c r="BQ2438" s="7"/>
      <c r="BR2438" s="7"/>
      <c r="BS2438" s="7"/>
      <c r="BT2438" s="7"/>
      <c r="BU2438" s="7"/>
      <c r="BV2438" s="7"/>
      <c r="BW2438" s="7"/>
    </row>
    <row r="2439" spans="5:75" x14ac:dyDescent="0.2"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AL2439" s="7"/>
      <c r="AQ2439" s="7"/>
      <c r="AR2439" s="7"/>
      <c r="AS2439" s="7"/>
      <c r="AT2439" s="7"/>
      <c r="AU2439" s="7"/>
      <c r="AV2439" s="7"/>
      <c r="AX2439" s="7"/>
      <c r="AY2439" s="7"/>
      <c r="AZ2439" s="7"/>
      <c r="BA2439" s="7"/>
      <c r="BB2439" s="7"/>
      <c r="BC2439" s="7"/>
      <c r="BD2439" s="7"/>
      <c r="BG2439" s="7"/>
      <c r="BH2439" s="7"/>
      <c r="BI2439" s="7"/>
      <c r="BJ2439" s="7"/>
      <c r="BK2439" s="7"/>
      <c r="BL2439" s="7"/>
      <c r="BM2439" s="7"/>
      <c r="BP2439" s="7"/>
      <c r="BQ2439" s="7"/>
      <c r="BR2439" s="7"/>
      <c r="BS2439" s="7"/>
      <c r="BT2439" s="7"/>
      <c r="BU2439" s="7"/>
      <c r="BV2439" s="7"/>
      <c r="BW2439" s="7"/>
    </row>
    <row r="2440" spans="5:75" x14ac:dyDescent="0.2"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AL2440" s="7"/>
      <c r="AQ2440" s="7"/>
      <c r="AR2440" s="7"/>
      <c r="AS2440" s="7"/>
      <c r="AT2440" s="7"/>
      <c r="AU2440" s="7"/>
      <c r="AV2440" s="7"/>
      <c r="AX2440" s="7"/>
      <c r="AY2440" s="7"/>
      <c r="AZ2440" s="7"/>
      <c r="BA2440" s="7"/>
      <c r="BB2440" s="7"/>
      <c r="BC2440" s="7"/>
      <c r="BD2440" s="7"/>
      <c r="BG2440" s="7"/>
      <c r="BH2440" s="7"/>
      <c r="BI2440" s="7"/>
      <c r="BJ2440" s="7"/>
      <c r="BK2440" s="7"/>
      <c r="BL2440" s="7"/>
      <c r="BM2440" s="7"/>
      <c r="BP2440" s="7"/>
      <c r="BQ2440" s="7"/>
      <c r="BR2440" s="7"/>
      <c r="BS2440" s="7"/>
      <c r="BT2440" s="7"/>
      <c r="BU2440" s="7"/>
      <c r="BV2440" s="7"/>
      <c r="BW2440" s="7"/>
    </row>
    <row r="2441" spans="5:75" x14ac:dyDescent="0.2"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AL2441" s="7"/>
      <c r="AQ2441" s="7"/>
      <c r="AR2441" s="7"/>
      <c r="AS2441" s="7"/>
      <c r="AT2441" s="7"/>
      <c r="AU2441" s="7"/>
      <c r="AV2441" s="7"/>
      <c r="AX2441" s="7"/>
      <c r="AY2441" s="7"/>
      <c r="AZ2441" s="7"/>
      <c r="BA2441" s="7"/>
      <c r="BB2441" s="7"/>
      <c r="BC2441" s="7"/>
      <c r="BD2441" s="7"/>
      <c r="BG2441" s="7"/>
      <c r="BH2441" s="7"/>
      <c r="BI2441" s="7"/>
      <c r="BJ2441" s="7"/>
      <c r="BK2441" s="7"/>
      <c r="BL2441" s="7"/>
      <c r="BM2441" s="7"/>
      <c r="BP2441" s="7"/>
      <c r="BQ2441" s="7"/>
      <c r="BR2441" s="7"/>
      <c r="BS2441" s="7"/>
      <c r="BT2441" s="7"/>
      <c r="BU2441" s="7"/>
      <c r="BV2441" s="7"/>
      <c r="BW2441" s="7"/>
    </row>
    <row r="2442" spans="5:75" x14ac:dyDescent="0.2"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AL2442" s="7"/>
      <c r="AQ2442" s="7"/>
      <c r="AR2442" s="7"/>
      <c r="AS2442" s="7"/>
      <c r="AT2442" s="7"/>
      <c r="AU2442" s="7"/>
      <c r="AV2442" s="7"/>
      <c r="AX2442" s="7"/>
      <c r="AY2442" s="7"/>
      <c r="AZ2442" s="7"/>
      <c r="BA2442" s="7"/>
      <c r="BB2442" s="7"/>
      <c r="BC2442" s="7"/>
      <c r="BD2442" s="7"/>
      <c r="BG2442" s="7"/>
      <c r="BH2442" s="7"/>
      <c r="BI2442" s="7"/>
      <c r="BJ2442" s="7"/>
      <c r="BK2442" s="7"/>
      <c r="BL2442" s="7"/>
      <c r="BM2442" s="7"/>
      <c r="BP2442" s="7"/>
      <c r="BQ2442" s="7"/>
      <c r="BR2442" s="7"/>
      <c r="BS2442" s="7"/>
      <c r="BT2442" s="7"/>
      <c r="BU2442" s="7"/>
      <c r="BV2442" s="7"/>
      <c r="BW2442" s="7"/>
    </row>
    <row r="2443" spans="5:75" x14ac:dyDescent="0.2"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AL2443" s="7"/>
      <c r="AQ2443" s="7"/>
      <c r="AR2443" s="7"/>
      <c r="AS2443" s="7"/>
      <c r="AT2443" s="7"/>
      <c r="AU2443" s="7"/>
      <c r="AV2443" s="7"/>
      <c r="AX2443" s="7"/>
      <c r="AY2443" s="7"/>
      <c r="AZ2443" s="7"/>
      <c r="BA2443" s="7"/>
      <c r="BB2443" s="7"/>
      <c r="BC2443" s="7"/>
      <c r="BD2443" s="7"/>
      <c r="BG2443" s="7"/>
      <c r="BH2443" s="7"/>
      <c r="BI2443" s="7"/>
      <c r="BJ2443" s="7"/>
      <c r="BK2443" s="7"/>
      <c r="BL2443" s="7"/>
      <c r="BM2443" s="7"/>
      <c r="BP2443" s="7"/>
      <c r="BQ2443" s="7"/>
      <c r="BR2443" s="7"/>
      <c r="BS2443" s="7"/>
      <c r="BT2443" s="7"/>
      <c r="BU2443" s="7"/>
      <c r="BV2443" s="7"/>
      <c r="BW2443" s="7"/>
    </row>
    <row r="2444" spans="5:75" x14ac:dyDescent="0.2"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AL2444" s="7"/>
      <c r="AQ2444" s="7"/>
      <c r="AR2444" s="7"/>
      <c r="AS2444" s="7"/>
      <c r="AT2444" s="7"/>
      <c r="AU2444" s="7"/>
      <c r="AV2444" s="7"/>
      <c r="AX2444" s="7"/>
      <c r="AY2444" s="7"/>
      <c r="AZ2444" s="7"/>
      <c r="BA2444" s="7"/>
      <c r="BB2444" s="7"/>
      <c r="BC2444" s="7"/>
      <c r="BD2444" s="7"/>
      <c r="BG2444" s="7"/>
      <c r="BH2444" s="7"/>
      <c r="BI2444" s="7"/>
      <c r="BJ2444" s="7"/>
      <c r="BK2444" s="7"/>
      <c r="BL2444" s="7"/>
      <c r="BM2444" s="7"/>
      <c r="BP2444" s="7"/>
      <c r="BQ2444" s="7"/>
      <c r="BR2444" s="7"/>
      <c r="BS2444" s="7"/>
      <c r="BT2444" s="7"/>
      <c r="BU2444" s="7"/>
      <c r="BV2444" s="7"/>
      <c r="BW2444" s="7"/>
    </row>
    <row r="2445" spans="5:75" x14ac:dyDescent="0.2"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AL2445" s="7"/>
      <c r="AQ2445" s="7"/>
      <c r="AR2445" s="7"/>
      <c r="AS2445" s="7"/>
      <c r="AT2445" s="7"/>
      <c r="AU2445" s="7"/>
      <c r="AV2445" s="7"/>
      <c r="AX2445" s="7"/>
      <c r="AY2445" s="7"/>
      <c r="AZ2445" s="7"/>
      <c r="BA2445" s="7"/>
      <c r="BB2445" s="7"/>
      <c r="BC2445" s="7"/>
      <c r="BD2445" s="7"/>
      <c r="BG2445" s="7"/>
      <c r="BH2445" s="7"/>
      <c r="BI2445" s="7"/>
      <c r="BJ2445" s="7"/>
      <c r="BK2445" s="7"/>
      <c r="BL2445" s="7"/>
      <c r="BM2445" s="7"/>
      <c r="BP2445" s="7"/>
      <c r="BQ2445" s="7"/>
      <c r="BR2445" s="7"/>
      <c r="BS2445" s="7"/>
      <c r="BT2445" s="7"/>
      <c r="BU2445" s="7"/>
      <c r="BV2445" s="7"/>
      <c r="BW2445" s="7"/>
    </row>
    <row r="2446" spans="5:75" x14ac:dyDescent="0.2"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AL2446" s="7"/>
      <c r="AQ2446" s="7"/>
      <c r="AR2446" s="7"/>
      <c r="AS2446" s="7"/>
      <c r="AT2446" s="7"/>
      <c r="AU2446" s="7"/>
      <c r="AV2446" s="7"/>
      <c r="AX2446" s="7"/>
      <c r="AY2446" s="7"/>
      <c r="AZ2446" s="7"/>
      <c r="BA2446" s="7"/>
      <c r="BB2446" s="7"/>
      <c r="BC2446" s="7"/>
      <c r="BD2446" s="7"/>
      <c r="BG2446" s="7"/>
      <c r="BH2446" s="7"/>
      <c r="BI2446" s="7"/>
      <c r="BJ2446" s="7"/>
      <c r="BK2446" s="7"/>
      <c r="BL2446" s="7"/>
      <c r="BM2446" s="7"/>
      <c r="BP2446" s="7"/>
      <c r="BQ2446" s="7"/>
      <c r="BR2446" s="7"/>
      <c r="BS2446" s="7"/>
      <c r="BT2446" s="7"/>
      <c r="BU2446" s="7"/>
      <c r="BV2446" s="7"/>
      <c r="BW2446" s="7"/>
    </row>
    <row r="2447" spans="5:75" x14ac:dyDescent="0.2"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AL2447" s="7"/>
      <c r="AQ2447" s="7"/>
      <c r="AR2447" s="7"/>
      <c r="AS2447" s="7"/>
      <c r="AT2447" s="7"/>
      <c r="AU2447" s="7"/>
      <c r="AV2447" s="7"/>
      <c r="AX2447" s="7"/>
      <c r="AY2447" s="7"/>
      <c r="AZ2447" s="7"/>
      <c r="BA2447" s="7"/>
      <c r="BB2447" s="7"/>
      <c r="BC2447" s="7"/>
      <c r="BD2447" s="7"/>
      <c r="BG2447" s="7"/>
      <c r="BH2447" s="7"/>
      <c r="BI2447" s="7"/>
      <c r="BJ2447" s="7"/>
      <c r="BK2447" s="7"/>
      <c r="BL2447" s="7"/>
      <c r="BM2447" s="7"/>
      <c r="BP2447" s="7"/>
      <c r="BQ2447" s="7"/>
      <c r="BR2447" s="7"/>
      <c r="BS2447" s="7"/>
      <c r="BT2447" s="7"/>
      <c r="BU2447" s="7"/>
      <c r="BV2447" s="7"/>
      <c r="BW2447" s="7"/>
    </row>
    <row r="2448" spans="5:75" x14ac:dyDescent="0.2"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AL2448" s="7"/>
      <c r="AQ2448" s="7"/>
      <c r="AR2448" s="7"/>
      <c r="AS2448" s="7"/>
      <c r="AT2448" s="7"/>
      <c r="AU2448" s="7"/>
      <c r="AV2448" s="7"/>
      <c r="AX2448" s="7"/>
      <c r="AY2448" s="7"/>
      <c r="AZ2448" s="7"/>
      <c r="BA2448" s="7"/>
      <c r="BB2448" s="7"/>
      <c r="BC2448" s="7"/>
      <c r="BD2448" s="7"/>
      <c r="BG2448" s="7"/>
      <c r="BH2448" s="7"/>
      <c r="BI2448" s="7"/>
      <c r="BJ2448" s="7"/>
      <c r="BK2448" s="7"/>
      <c r="BL2448" s="7"/>
      <c r="BM2448" s="7"/>
      <c r="BP2448" s="7"/>
      <c r="BQ2448" s="7"/>
      <c r="BR2448" s="7"/>
      <c r="BS2448" s="7"/>
      <c r="BT2448" s="7"/>
      <c r="BU2448" s="7"/>
      <c r="BV2448" s="7"/>
      <c r="BW2448" s="7"/>
    </row>
    <row r="2449" spans="5:75" x14ac:dyDescent="0.2"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AL2449" s="7"/>
      <c r="AQ2449" s="7"/>
      <c r="AR2449" s="7"/>
      <c r="AS2449" s="7"/>
      <c r="AT2449" s="7"/>
      <c r="AU2449" s="7"/>
      <c r="AV2449" s="7"/>
      <c r="AX2449" s="7"/>
      <c r="AY2449" s="7"/>
      <c r="AZ2449" s="7"/>
      <c r="BA2449" s="7"/>
      <c r="BB2449" s="7"/>
      <c r="BC2449" s="7"/>
      <c r="BD2449" s="7"/>
      <c r="BG2449" s="7"/>
      <c r="BH2449" s="7"/>
      <c r="BI2449" s="7"/>
      <c r="BJ2449" s="7"/>
      <c r="BK2449" s="7"/>
      <c r="BL2449" s="7"/>
      <c r="BM2449" s="7"/>
      <c r="BP2449" s="7"/>
      <c r="BQ2449" s="7"/>
      <c r="BR2449" s="7"/>
      <c r="BS2449" s="7"/>
      <c r="BT2449" s="7"/>
      <c r="BU2449" s="7"/>
      <c r="BV2449" s="7"/>
      <c r="BW2449" s="7"/>
    </row>
    <row r="2450" spans="5:75" x14ac:dyDescent="0.2"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AL2450" s="7"/>
      <c r="AQ2450" s="7"/>
      <c r="AR2450" s="7"/>
      <c r="AS2450" s="7"/>
      <c r="AT2450" s="7"/>
      <c r="AU2450" s="7"/>
      <c r="AV2450" s="7"/>
      <c r="AX2450" s="7"/>
      <c r="AY2450" s="7"/>
      <c r="AZ2450" s="7"/>
      <c r="BA2450" s="7"/>
      <c r="BB2450" s="7"/>
      <c r="BC2450" s="7"/>
      <c r="BD2450" s="7"/>
      <c r="BG2450" s="7"/>
      <c r="BH2450" s="7"/>
      <c r="BI2450" s="7"/>
      <c r="BJ2450" s="7"/>
      <c r="BK2450" s="7"/>
      <c r="BL2450" s="7"/>
      <c r="BM2450" s="7"/>
      <c r="BP2450" s="7"/>
      <c r="BQ2450" s="7"/>
      <c r="BR2450" s="7"/>
      <c r="BS2450" s="7"/>
      <c r="BT2450" s="7"/>
      <c r="BU2450" s="7"/>
      <c r="BV2450" s="7"/>
      <c r="BW2450" s="7"/>
    </row>
    <row r="2451" spans="5:75" x14ac:dyDescent="0.2"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AL2451" s="7"/>
      <c r="AQ2451" s="7"/>
      <c r="AR2451" s="7"/>
      <c r="AS2451" s="7"/>
      <c r="AT2451" s="7"/>
      <c r="AU2451" s="7"/>
      <c r="AV2451" s="7"/>
      <c r="AX2451" s="7"/>
      <c r="AY2451" s="7"/>
      <c r="AZ2451" s="7"/>
      <c r="BA2451" s="7"/>
      <c r="BB2451" s="7"/>
      <c r="BC2451" s="7"/>
      <c r="BD2451" s="7"/>
      <c r="BG2451" s="7"/>
      <c r="BH2451" s="7"/>
      <c r="BI2451" s="7"/>
      <c r="BJ2451" s="7"/>
      <c r="BK2451" s="7"/>
      <c r="BL2451" s="7"/>
      <c r="BM2451" s="7"/>
      <c r="BP2451" s="7"/>
      <c r="BQ2451" s="7"/>
      <c r="BR2451" s="7"/>
      <c r="BS2451" s="7"/>
      <c r="BT2451" s="7"/>
      <c r="BU2451" s="7"/>
      <c r="BV2451" s="7"/>
      <c r="BW2451" s="7"/>
    </row>
    <row r="2452" spans="5:75" x14ac:dyDescent="0.2"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AL2452" s="7"/>
      <c r="AQ2452" s="7"/>
      <c r="AR2452" s="7"/>
      <c r="AS2452" s="7"/>
      <c r="AT2452" s="7"/>
      <c r="AU2452" s="7"/>
      <c r="AV2452" s="7"/>
      <c r="AX2452" s="7"/>
      <c r="AY2452" s="7"/>
      <c r="AZ2452" s="7"/>
      <c r="BA2452" s="7"/>
      <c r="BB2452" s="7"/>
      <c r="BC2452" s="7"/>
      <c r="BD2452" s="7"/>
      <c r="BG2452" s="7"/>
      <c r="BH2452" s="7"/>
      <c r="BI2452" s="7"/>
      <c r="BJ2452" s="7"/>
      <c r="BK2452" s="7"/>
      <c r="BL2452" s="7"/>
      <c r="BM2452" s="7"/>
      <c r="BP2452" s="7"/>
      <c r="BQ2452" s="7"/>
      <c r="BR2452" s="7"/>
      <c r="BS2452" s="7"/>
      <c r="BT2452" s="7"/>
      <c r="BU2452" s="7"/>
      <c r="BV2452" s="7"/>
      <c r="BW2452" s="7"/>
    </row>
    <row r="2453" spans="5:75" x14ac:dyDescent="0.2"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AL2453" s="7"/>
      <c r="AQ2453" s="7"/>
      <c r="AR2453" s="7"/>
      <c r="AS2453" s="7"/>
      <c r="AT2453" s="7"/>
      <c r="AU2453" s="7"/>
      <c r="AV2453" s="7"/>
      <c r="AX2453" s="7"/>
      <c r="AY2453" s="7"/>
      <c r="AZ2453" s="7"/>
      <c r="BA2453" s="7"/>
      <c r="BB2453" s="7"/>
      <c r="BC2453" s="7"/>
      <c r="BD2453" s="7"/>
      <c r="BG2453" s="7"/>
      <c r="BH2453" s="7"/>
      <c r="BI2453" s="7"/>
      <c r="BJ2453" s="7"/>
      <c r="BK2453" s="7"/>
      <c r="BL2453" s="7"/>
      <c r="BM2453" s="7"/>
      <c r="BP2453" s="7"/>
      <c r="BQ2453" s="7"/>
      <c r="BR2453" s="7"/>
      <c r="BS2453" s="7"/>
      <c r="BT2453" s="7"/>
      <c r="BU2453" s="7"/>
      <c r="BV2453" s="7"/>
      <c r="BW2453" s="7"/>
    </row>
    <row r="2454" spans="5:75" x14ac:dyDescent="0.2"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AL2454" s="7"/>
      <c r="AQ2454" s="7"/>
      <c r="AR2454" s="7"/>
      <c r="AS2454" s="7"/>
      <c r="AT2454" s="7"/>
      <c r="AU2454" s="7"/>
      <c r="AV2454" s="7"/>
      <c r="AX2454" s="7"/>
      <c r="AY2454" s="7"/>
      <c r="AZ2454" s="7"/>
      <c r="BA2454" s="7"/>
      <c r="BB2454" s="7"/>
      <c r="BC2454" s="7"/>
      <c r="BD2454" s="7"/>
      <c r="BG2454" s="7"/>
      <c r="BH2454" s="7"/>
      <c r="BI2454" s="7"/>
      <c r="BJ2454" s="7"/>
      <c r="BK2454" s="7"/>
      <c r="BL2454" s="7"/>
      <c r="BM2454" s="7"/>
      <c r="BP2454" s="7"/>
      <c r="BQ2454" s="7"/>
      <c r="BR2454" s="7"/>
      <c r="BS2454" s="7"/>
      <c r="BT2454" s="7"/>
      <c r="BU2454" s="7"/>
      <c r="BV2454" s="7"/>
      <c r="BW2454" s="7"/>
    </row>
    <row r="2455" spans="5:75" x14ac:dyDescent="0.2"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AL2455" s="7"/>
      <c r="AQ2455" s="7"/>
      <c r="AR2455" s="7"/>
      <c r="AS2455" s="7"/>
      <c r="AT2455" s="7"/>
      <c r="AU2455" s="7"/>
      <c r="AV2455" s="7"/>
      <c r="AX2455" s="7"/>
      <c r="AY2455" s="7"/>
      <c r="AZ2455" s="7"/>
      <c r="BA2455" s="7"/>
      <c r="BB2455" s="7"/>
      <c r="BC2455" s="7"/>
      <c r="BD2455" s="7"/>
      <c r="BG2455" s="7"/>
      <c r="BH2455" s="7"/>
      <c r="BI2455" s="7"/>
      <c r="BJ2455" s="7"/>
      <c r="BK2455" s="7"/>
      <c r="BL2455" s="7"/>
      <c r="BM2455" s="7"/>
      <c r="BP2455" s="7"/>
      <c r="BQ2455" s="7"/>
      <c r="BR2455" s="7"/>
      <c r="BS2455" s="7"/>
      <c r="BT2455" s="7"/>
      <c r="BU2455" s="7"/>
      <c r="BV2455" s="7"/>
      <c r="BW2455" s="7"/>
    </row>
    <row r="2456" spans="5:75" x14ac:dyDescent="0.2"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AL2456" s="7"/>
      <c r="AQ2456" s="7"/>
      <c r="AR2456" s="7"/>
      <c r="AS2456" s="7"/>
      <c r="AT2456" s="7"/>
      <c r="AU2456" s="7"/>
      <c r="AV2456" s="7"/>
      <c r="AX2456" s="7"/>
      <c r="AY2456" s="7"/>
      <c r="AZ2456" s="7"/>
      <c r="BA2456" s="7"/>
      <c r="BB2456" s="7"/>
      <c r="BC2456" s="7"/>
      <c r="BD2456" s="7"/>
      <c r="BG2456" s="7"/>
      <c r="BH2456" s="7"/>
      <c r="BI2456" s="7"/>
      <c r="BJ2456" s="7"/>
      <c r="BK2456" s="7"/>
      <c r="BL2456" s="7"/>
      <c r="BM2456" s="7"/>
      <c r="BP2456" s="7"/>
      <c r="BQ2456" s="7"/>
      <c r="BR2456" s="7"/>
      <c r="BS2456" s="7"/>
      <c r="BT2456" s="7"/>
      <c r="BU2456" s="7"/>
      <c r="BV2456" s="7"/>
      <c r="BW2456" s="7"/>
    </row>
    <row r="2457" spans="5:75" x14ac:dyDescent="0.2"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AL2457" s="7"/>
      <c r="AQ2457" s="7"/>
      <c r="AR2457" s="7"/>
      <c r="AS2457" s="7"/>
      <c r="AT2457" s="7"/>
      <c r="AU2457" s="7"/>
      <c r="AV2457" s="7"/>
      <c r="AX2457" s="7"/>
      <c r="AY2457" s="7"/>
      <c r="AZ2457" s="7"/>
      <c r="BA2457" s="7"/>
      <c r="BB2457" s="7"/>
      <c r="BC2457" s="7"/>
      <c r="BD2457" s="7"/>
      <c r="BG2457" s="7"/>
      <c r="BH2457" s="7"/>
      <c r="BI2457" s="7"/>
      <c r="BJ2457" s="7"/>
      <c r="BK2457" s="7"/>
      <c r="BL2457" s="7"/>
      <c r="BM2457" s="7"/>
      <c r="BP2457" s="7"/>
      <c r="BQ2457" s="7"/>
      <c r="BR2457" s="7"/>
      <c r="BS2457" s="7"/>
      <c r="BT2457" s="7"/>
      <c r="BU2457" s="7"/>
      <c r="BV2457" s="7"/>
      <c r="BW2457" s="7"/>
    </row>
    <row r="2458" spans="5:75" x14ac:dyDescent="0.2"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AL2458" s="7"/>
      <c r="AQ2458" s="7"/>
      <c r="AR2458" s="7"/>
      <c r="AS2458" s="7"/>
      <c r="AT2458" s="7"/>
      <c r="AU2458" s="7"/>
      <c r="AV2458" s="7"/>
      <c r="AX2458" s="7"/>
      <c r="AY2458" s="7"/>
      <c r="AZ2458" s="7"/>
      <c r="BA2458" s="7"/>
      <c r="BB2458" s="7"/>
      <c r="BC2458" s="7"/>
      <c r="BD2458" s="7"/>
      <c r="BG2458" s="7"/>
      <c r="BH2458" s="7"/>
      <c r="BI2458" s="7"/>
      <c r="BJ2458" s="7"/>
      <c r="BK2458" s="7"/>
      <c r="BL2458" s="7"/>
      <c r="BM2458" s="7"/>
      <c r="BP2458" s="7"/>
      <c r="BQ2458" s="7"/>
      <c r="BR2458" s="7"/>
      <c r="BS2458" s="7"/>
      <c r="BT2458" s="7"/>
      <c r="BU2458" s="7"/>
      <c r="BV2458" s="7"/>
      <c r="BW2458" s="7"/>
    </row>
    <row r="2459" spans="5:75" x14ac:dyDescent="0.2"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AL2459" s="7"/>
      <c r="AQ2459" s="7"/>
      <c r="AR2459" s="7"/>
      <c r="AS2459" s="7"/>
      <c r="AT2459" s="7"/>
      <c r="AU2459" s="7"/>
      <c r="AV2459" s="7"/>
      <c r="AX2459" s="7"/>
      <c r="AY2459" s="7"/>
      <c r="AZ2459" s="7"/>
      <c r="BA2459" s="7"/>
      <c r="BB2459" s="7"/>
      <c r="BC2459" s="7"/>
      <c r="BD2459" s="7"/>
      <c r="BG2459" s="7"/>
      <c r="BH2459" s="7"/>
      <c r="BI2459" s="7"/>
      <c r="BJ2459" s="7"/>
      <c r="BK2459" s="7"/>
      <c r="BL2459" s="7"/>
      <c r="BM2459" s="7"/>
      <c r="BP2459" s="7"/>
      <c r="BQ2459" s="7"/>
      <c r="BR2459" s="7"/>
      <c r="BS2459" s="7"/>
      <c r="BT2459" s="7"/>
      <c r="BU2459" s="7"/>
      <c r="BV2459" s="7"/>
      <c r="BW2459" s="7"/>
    </row>
    <row r="2460" spans="5:75" x14ac:dyDescent="0.2"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AL2460" s="7"/>
      <c r="AQ2460" s="7"/>
      <c r="AR2460" s="7"/>
      <c r="AS2460" s="7"/>
      <c r="AT2460" s="7"/>
      <c r="AU2460" s="7"/>
      <c r="AV2460" s="7"/>
      <c r="AX2460" s="7"/>
      <c r="AY2460" s="7"/>
      <c r="AZ2460" s="7"/>
      <c r="BA2460" s="7"/>
      <c r="BB2460" s="7"/>
      <c r="BC2460" s="7"/>
      <c r="BD2460" s="7"/>
      <c r="BG2460" s="7"/>
      <c r="BH2460" s="7"/>
      <c r="BI2460" s="7"/>
      <c r="BJ2460" s="7"/>
      <c r="BK2460" s="7"/>
      <c r="BL2460" s="7"/>
      <c r="BM2460" s="7"/>
      <c r="BP2460" s="7"/>
      <c r="BQ2460" s="7"/>
      <c r="BR2460" s="7"/>
      <c r="BS2460" s="7"/>
      <c r="BT2460" s="7"/>
      <c r="BU2460" s="7"/>
      <c r="BV2460" s="7"/>
      <c r="BW2460" s="7"/>
    </row>
    <row r="2461" spans="5:75" x14ac:dyDescent="0.2"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AL2461" s="7"/>
      <c r="AQ2461" s="7"/>
      <c r="AR2461" s="7"/>
      <c r="AS2461" s="7"/>
      <c r="AT2461" s="7"/>
      <c r="AU2461" s="7"/>
      <c r="AV2461" s="7"/>
      <c r="AX2461" s="7"/>
      <c r="AY2461" s="7"/>
      <c r="AZ2461" s="7"/>
      <c r="BA2461" s="7"/>
      <c r="BB2461" s="7"/>
      <c r="BC2461" s="7"/>
      <c r="BD2461" s="7"/>
      <c r="BG2461" s="7"/>
      <c r="BH2461" s="7"/>
      <c r="BI2461" s="7"/>
      <c r="BJ2461" s="7"/>
      <c r="BK2461" s="7"/>
      <c r="BL2461" s="7"/>
      <c r="BM2461" s="7"/>
      <c r="BP2461" s="7"/>
      <c r="BQ2461" s="7"/>
      <c r="BR2461" s="7"/>
      <c r="BS2461" s="7"/>
      <c r="BT2461" s="7"/>
      <c r="BU2461" s="7"/>
      <c r="BV2461" s="7"/>
      <c r="BW2461" s="7"/>
    </row>
    <row r="2462" spans="5:75" x14ac:dyDescent="0.2"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AL2462" s="7"/>
      <c r="AQ2462" s="7"/>
      <c r="AR2462" s="7"/>
      <c r="AS2462" s="7"/>
      <c r="AT2462" s="7"/>
      <c r="AU2462" s="7"/>
      <c r="AV2462" s="7"/>
      <c r="AX2462" s="7"/>
      <c r="AY2462" s="7"/>
      <c r="AZ2462" s="7"/>
      <c r="BA2462" s="7"/>
      <c r="BB2462" s="7"/>
      <c r="BC2462" s="7"/>
      <c r="BD2462" s="7"/>
      <c r="BG2462" s="7"/>
      <c r="BH2462" s="7"/>
      <c r="BI2462" s="7"/>
      <c r="BJ2462" s="7"/>
      <c r="BK2462" s="7"/>
      <c r="BL2462" s="7"/>
      <c r="BM2462" s="7"/>
      <c r="BP2462" s="7"/>
      <c r="BQ2462" s="7"/>
      <c r="BR2462" s="7"/>
      <c r="BS2462" s="7"/>
      <c r="BT2462" s="7"/>
      <c r="BU2462" s="7"/>
      <c r="BV2462" s="7"/>
      <c r="BW2462" s="7"/>
    </row>
    <row r="2463" spans="5:75" x14ac:dyDescent="0.2"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AL2463" s="7"/>
      <c r="AQ2463" s="7"/>
      <c r="AR2463" s="7"/>
      <c r="AS2463" s="7"/>
      <c r="AT2463" s="7"/>
      <c r="AU2463" s="7"/>
      <c r="AV2463" s="7"/>
      <c r="AX2463" s="7"/>
      <c r="AY2463" s="7"/>
      <c r="AZ2463" s="7"/>
      <c r="BA2463" s="7"/>
      <c r="BB2463" s="7"/>
      <c r="BC2463" s="7"/>
      <c r="BD2463" s="7"/>
      <c r="BG2463" s="7"/>
      <c r="BH2463" s="7"/>
      <c r="BI2463" s="7"/>
      <c r="BJ2463" s="7"/>
      <c r="BK2463" s="7"/>
      <c r="BL2463" s="7"/>
      <c r="BM2463" s="7"/>
      <c r="BP2463" s="7"/>
      <c r="BQ2463" s="7"/>
      <c r="BR2463" s="7"/>
      <c r="BS2463" s="7"/>
      <c r="BT2463" s="7"/>
      <c r="BU2463" s="7"/>
      <c r="BV2463" s="7"/>
      <c r="BW2463" s="7"/>
    </row>
    <row r="2464" spans="5:75" x14ac:dyDescent="0.2"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AL2464" s="7"/>
      <c r="AQ2464" s="7"/>
      <c r="AR2464" s="7"/>
      <c r="AS2464" s="7"/>
      <c r="AT2464" s="7"/>
      <c r="AU2464" s="7"/>
      <c r="AV2464" s="7"/>
      <c r="AX2464" s="7"/>
      <c r="AY2464" s="7"/>
      <c r="AZ2464" s="7"/>
      <c r="BA2464" s="7"/>
      <c r="BB2464" s="7"/>
      <c r="BC2464" s="7"/>
      <c r="BD2464" s="7"/>
      <c r="BG2464" s="7"/>
      <c r="BH2464" s="7"/>
      <c r="BI2464" s="7"/>
      <c r="BJ2464" s="7"/>
      <c r="BK2464" s="7"/>
      <c r="BL2464" s="7"/>
      <c r="BM2464" s="7"/>
      <c r="BP2464" s="7"/>
      <c r="BQ2464" s="7"/>
      <c r="BR2464" s="7"/>
      <c r="BS2464" s="7"/>
      <c r="BT2464" s="7"/>
      <c r="BU2464" s="7"/>
      <c r="BV2464" s="7"/>
      <c r="BW2464" s="7"/>
    </row>
    <row r="2465" spans="5:75" x14ac:dyDescent="0.2"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AL2465" s="7"/>
      <c r="AQ2465" s="7"/>
      <c r="AR2465" s="7"/>
      <c r="AS2465" s="7"/>
      <c r="AT2465" s="7"/>
      <c r="AU2465" s="7"/>
      <c r="AV2465" s="7"/>
      <c r="AX2465" s="7"/>
      <c r="AY2465" s="7"/>
      <c r="AZ2465" s="7"/>
      <c r="BA2465" s="7"/>
      <c r="BB2465" s="7"/>
      <c r="BC2465" s="7"/>
      <c r="BD2465" s="7"/>
      <c r="BG2465" s="7"/>
      <c r="BH2465" s="7"/>
      <c r="BI2465" s="7"/>
      <c r="BJ2465" s="7"/>
      <c r="BK2465" s="7"/>
      <c r="BL2465" s="7"/>
      <c r="BM2465" s="7"/>
      <c r="BP2465" s="7"/>
      <c r="BQ2465" s="7"/>
      <c r="BR2465" s="7"/>
      <c r="BS2465" s="7"/>
      <c r="BT2465" s="7"/>
      <c r="BU2465" s="7"/>
      <c r="BV2465" s="7"/>
      <c r="BW2465" s="7"/>
    </row>
    <row r="2466" spans="5:75" x14ac:dyDescent="0.2"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AL2466" s="7"/>
      <c r="AQ2466" s="7"/>
      <c r="AR2466" s="7"/>
      <c r="AS2466" s="7"/>
      <c r="AT2466" s="7"/>
      <c r="AU2466" s="7"/>
      <c r="AV2466" s="7"/>
      <c r="AX2466" s="7"/>
      <c r="AY2466" s="7"/>
      <c r="AZ2466" s="7"/>
      <c r="BA2466" s="7"/>
      <c r="BB2466" s="7"/>
      <c r="BC2466" s="7"/>
      <c r="BD2466" s="7"/>
      <c r="BG2466" s="7"/>
      <c r="BH2466" s="7"/>
      <c r="BI2466" s="7"/>
      <c r="BJ2466" s="7"/>
      <c r="BK2466" s="7"/>
      <c r="BL2466" s="7"/>
      <c r="BM2466" s="7"/>
      <c r="BP2466" s="7"/>
      <c r="BQ2466" s="7"/>
      <c r="BR2466" s="7"/>
      <c r="BS2466" s="7"/>
      <c r="BT2466" s="7"/>
      <c r="BU2466" s="7"/>
      <c r="BV2466" s="7"/>
      <c r="BW2466" s="7"/>
    </row>
    <row r="2467" spans="5:75" x14ac:dyDescent="0.2"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AL2467" s="7"/>
      <c r="AQ2467" s="7"/>
      <c r="AR2467" s="7"/>
      <c r="AS2467" s="7"/>
      <c r="AT2467" s="7"/>
      <c r="AU2467" s="7"/>
      <c r="AV2467" s="7"/>
      <c r="AX2467" s="7"/>
      <c r="AY2467" s="7"/>
      <c r="AZ2467" s="7"/>
      <c r="BA2467" s="7"/>
      <c r="BB2467" s="7"/>
      <c r="BC2467" s="7"/>
      <c r="BD2467" s="7"/>
      <c r="BG2467" s="7"/>
      <c r="BH2467" s="7"/>
      <c r="BI2467" s="7"/>
      <c r="BJ2467" s="7"/>
      <c r="BK2467" s="7"/>
      <c r="BL2467" s="7"/>
      <c r="BM2467" s="7"/>
      <c r="BP2467" s="7"/>
      <c r="BQ2467" s="7"/>
      <c r="BR2467" s="7"/>
      <c r="BS2467" s="7"/>
      <c r="BT2467" s="7"/>
      <c r="BU2467" s="7"/>
      <c r="BV2467" s="7"/>
      <c r="BW2467" s="7"/>
    </row>
    <row r="2468" spans="5:75" x14ac:dyDescent="0.2"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AL2468" s="7"/>
      <c r="AQ2468" s="7"/>
      <c r="AR2468" s="7"/>
      <c r="AS2468" s="7"/>
      <c r="AT2468" s="7"/>
      <c r="AU2468" s="7"/>
      <c r="AV2468" s="7"/>
      <c r="AX2468" s="7"/>
      <c r="AY2468" s="7"/>
      <c r="AZ2468" s="7"/>
      <c r="BA2468" s="7"/>
      <c r="BB2468" s="7"/>
      <c r="BC2468" s="7"/>
      <c r="BD2468" s="7"/>
      <c r="BG2468" s="7"/>
      <c r="BH2468" s="7"/>
      <c r="BI2468" s="7"/>
      <c r="BJ2468" s="7"/>
      <c r="BK2468" s="7"/>
      <c r="BL2468" s="7"/>
      <c r="BM2468" s="7"/>
      <c r="BP2468" s="7"/>
      <c r="BQ2468" s="7"/>
      <c r="BR2468" s="7"/>
      <c r="BS2468" s="7"/>
      <c r="BT2468" s="7"/>
      <c r="BU2468" s="7"/>
      <c r="BV2468" s="7"/>
      <c r="BW2468" s="7"/>
    </row>
    <row r="2469" spans="5:75" x14ac:dyDescent="0.2"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AL2469" s="7"/>
      <c r="AQ2469" s="7"/>
      <c r="AR2469" s="7"/>
      <c r="AS2469" s="7"/>
      <c r="AT2469" s="7"/>
      <c r="AU2469" s="7"/>
      <c r="AV2469" s="7"/>
      <c r="AX2469" s="7"/>
      <c r="AY2469" s="7"/>
      <c r="AZ2469" s="7"/>
      <c r="BA2469" s="7"/>
      <c r="BB2469" s="7"/>
      <c r="BC2469" s="7"/>
      <c r="BD2469" s="7"/>
      <c r="BG2469" s="7"/>
      <c r="BH2469" s="7"/>
      <c r="BI2469" s="7"/>
      <c r="BJ2469" s="7"/>
      <c r="BK2469" s="7"/>
      <c r="BL2469" s="7"/>
      <c r="BM2469" s="7"/>
      <c r="BP2469" s="7"/>
      <c r="BQ2469" s="7"/>
      <c r="BR2469" s="7"/>
      <c r="BS2469" s="7"/>
      <c r="BT2469" s="7"/>
      <c r="BU2469" s="7"/>
      <c r="BV2469" s="7"/>
      <c r="BW2469" s="7"/>
    </row>
    <row r="2470" spans="5:75" x14ac:dyDescent="0.2"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AL2470" s="7"/>
      <c r="AQ2470" s="7"/>
      <c r="AR2470" s="7"/>
      <c r="AS2470" s="7"/>
      <c r="AT2470" s="7"/>
      <c r="AU2470" s="7"/>
      <c r="AV2470" s="7"/>
      <c r="AX2470" s="7"/>
      <c r="AY2470" s="7"/>
      <c r="AZ2470" s="7"/>
      <c r="BA2470" s="7"/>
      <c r="BB2470" s="7"/>
      <c r="BC2470" s="7"/>
      <c r="BD2470" s="7"/>
      <c r="BG2470" s="7"/>
      <c r="BH2470" s="7"/>
      <c r="BI2470" s="7"/>
      <c r="BJ2470" s="7"/>
      <c r="BK2470" s="7"/>
      <c r="BL2470" s="7"/>
      <c r="BM2470" s="7"/>
      <c r="BP2470" s="7"/>
      <c r="BQ2470" s="7"/>
      <c r="BR2470" s="7"/>
      <c r="BS2470" s="7"/>
      <c r="BT2470" s="7"/>
      <c r="BU2470" s="7"/>
      <c r="BV2470" s="7"/>
      <c r="BW2470" s="7"/>
    </row>
    <row r="2471" spans="5:75" x14ac:dyDescent="0.2"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AL2471" s="7"/>
      <c r="AQ2471" s="7"/>
      <c r="AR2471" s="7"/>
      <c r="AS2471" s="7"/>
      <c r="AT2471" s="7"/>
      <c r="AU2471" s="7"/>
      <c r="AV2471" s="7"/>
      <c r="AX2471" s="7"/>
      <c r="AY2471" s="7"/>
      <c r="AZ2471" s="7"/>
      <c r="BA2471" s="7"/>
      <c r="BB2471" s="7"/>
      <c r="BC2471" s="7"/>
      <c r="BD2471" s="7"/>
      <c r="BG2471" s="7"/>
      <c r="BH2471" s="7"/>
      <c r="BI2471" s="7"/>
      <c r="BJ2471" s="7"/>
      <c r="BK2471" s="7"/>
      <c r="BL2471" s="7"/>
      <c r="BM2471" s="7"/>
      <c r="BP2471" s="7"/>
      <c r="BQ2471" s="7"/>
      <c r="BR2471" s="7"/>
      <c r="BS2471" s="7"/>
      <c r="BT2471" s="7"/>
      <c r="BU2471" s="7"/>
      <c r="BV2471" s="7"/>
      <c r="BW2471" s="7"/>
    </row>
    <row r="2472" spans="5:75" x14ac:dyDescent="0.2"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AL2472" s="7"/>
      <c r="AQ2472" s="7"/>
      <c r="AR2472" s="7"/>
      <c r="AS2472" s="7"/>
      <c r="AT2472" s="7"/>
      <c r="AU2472" s="7"/>
      <c r="AV2472" s="7"/>
      <c r="AX2472" s="7"/>
      <c r="AY2472" s="7"/>
      <c r="AZ2472" s="7"/>
      <c r="BA2472" s="7"/>
      <c r="BB2472" s="7"/>
      <c r="BC2472" s="7"/>
      <c r="BD2472" s="7"/>
      <c r="BG2472" s="7"/>
      <c r="BH2472" s="7"/>
      <c r="BI2472" s="7"/>
      <c r="BJ2472" s="7"/>
      <c r="BK2472" s="7"/>
      <c r="BL2472" s="7"/>
      <c r="BM2472" s="7"/>
      <c r="BP2472" s="7"/>
      <c r="BQ2472" s="7"/>
      <c r="BR2472" s="7"/>
      <c r="BS2472" s="7"/>
      <c r="BT2472" s="7"/>
      <c r="BU2472" s="7"/>
      <c r="BV2472" s="7"/>
      <c r="BW2472" s="7"/>
    </row>
    <row r="2473" spans="5:75" x14ac:dyDescent="0.2"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AL2473" s="7"/>
      <c r="AQ2473" s="7"/>
      <c r="AR2473" s="7"/>
      <c r="AS2473" s="7"/>
      <c r="AT2473" s="7"/>
      <c r="AU2473" s="7"/>
      <c r="AV2473" s="7"/>
      <c r="AX2473" s="7"/>
      <c r="AY2473" s="7"/>
      <c r="AZ2473" s="7"/>
      <c r="BA2473" s="7"/>
      <c r="BB2473" s="7"/>
      <c r="BC2473" s="7"/>
      <c r="BD2473" s="7"/>
      <c r="BG2473" s="7"/>
      <c r="BH2473" s="7"/>
      <c r="BI2473" s="7"/>
      <c r="BJ2473" s="7"/>
      <c r="BK2473" s="7"/>
      <c r="BL2473" s="7"/>
      <c r="BM2473" s="7"/>
      <c r="BP2473" s="7"/>
      <c r="BQ2473" s="7"/>
      <c r="BR2473" s="7"/>
      <c r="BS2473" s="7"/>
      <c r="BT2473" s="7"/>
      <c r="BU2473" s="7"/>
      <c r="BV2473" s="7"/>
      <c r="BW2473" s="7"/>
    </row>
    <row r="2474" spans="5:75" x14ac:dyDescent="0.2"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AL2474" s="7"/>
      <c r="AQ2474" s="7"/>
      <c r="AR2474" s="7"/>
      <c r="AS2474" s="7"/>
      <c r="AT2474" s="7"/>
      <c r="AU2474" s="7"/>
      <c r="AV2474" s="7"/>
      <c r="AX2474" s="7"/>
      <c r="AY2474" s="7"/>
      <c r="AZ2474" s="7"/>
      <c r="BA2474" s="7"/>
      <c r="BB2474" s="7"/>
      <c r="BC2474" s="7"/>
      <c r="BD2474" s="7"/>
      <c r="BG2474" s="7"/>
      <c r="BH2474" s="7"/>
      <c r="BI2474" s="7"/>
      <c r="BJ2474" s="7"/>
      <c r="BK2474" s="7"/>
      <c r="BL2474" s="7"/>
      <c r="BM2474" s="7"/>
      <c r="BP2474" s="7"/>
      <c r="BQ2474" s="7"/>
      <c r="BR2474" s="7"/>
      <c r="BS2474" s="7"/>
      <c r="BT2474" s="7"/>
      <c r="BU2474" s="7"/>
      <c r="BV2474" s="7"/>
      <c r="BW2474" s="7"/>
    </row>
    <row r="2475" spans="5:75" x14ac:dyDescent="0.2"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AL2475" s="7"/>
      <c r="AQ2475" s="7"/>
      <c r="AR2475" s="7"/>
      <c r="AS2475" s="7"/>
      <c r="AT2475" s="7"/>
      <c r="AU2475" s="7"/>
      <c r="AV2475" s="7"/>
      <c r="AX2475" s="7"/>
      <c r="AY2475" s="7"/>
      <c r="AZ2475" s="7"/>
      <c r="BA2475" s="7"/>
      <c r="BB2475" s="7"/>
      <c r="BC2475" s="7"/>
      <c r="BD2475" s="7"/>
      <c r="BG2475" s="7"/>
      <c r="BH2475" s="7"/>
      <c r="BI2475" s="7"/>
      <c r="BJ2475" s="7"/>
      <c r="BK2475" s="7"/>
      <c r="BL2475" s="7"/>
      <c r="BM2475" s="7"/>
      <c r="BP2475" s="7"/>
      <c r="BQ2475" s="7"/>
      <c r="BR2475" s="7"/>
      <c r="BS2475" s="7"/>
      <c r="BT2475" s="7"/>
      <c r="BU2475" s="7"/>
      <c r="BV2475" s="7"/>
      <c r="BW2475" s="7"/>
    </row>
    <row r="2476" spans="5:75" x14ac:dyDescent="0.2"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AL2476" s="7"/>
      <c r="AQ2476" s="7"/>
      <c r="AR2476" s="7"/>
      <c r="AS2476" s="7"/>
      <c r="AT2476" s="7"/>
      <c r="AU2476" s="7"/>
      <c r="AV2476" s="7"/>
      <c r="AX2476" s="7"/>
      <c r="AY2476" s="7"/>
      <c r="AZ2476" s="7"/>
      <c r="BA2476" s="7"/>
      <c r="BB2476" s="7"/>
      <c r="BC2476" s="7"/>
      <c r="BD2476" s="7"/>
      <c r="BG2476" s="7"/>
      <c r="BH2476" s="7"/>
      <c r="BI2476" s="7"/>
      <c r="BJ2476" s="7"/>
      <c r="BK2476" s="7"/>
      <c r="BL2476" s="7"/>
      <c r="BM2476" s="7"/>
      <c r="BP2476" s="7"/>
      <c r="BQ2476" s="7"/>
      <c r="BR2476" s="7"/>
      <c r="BS2476" s="7"/>
      <c r="BT2476" s="7"/>
      <c r="BU2476" s="7"/>
      <c r="BV2476" s="7"/>
      <c r="BW2476" s="7"/>
    </row>
    <row r="2477" spans="5:75" x14ac:dyDescent="0.2"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AL2477" s="7"/>
      <c r="AQ2477" s="7"/>
      <c r="AR2477" s="7"/>
      <c r="AS2477" s="7"/>
      <c r="AT2477" s="7"/>
      <c r="AU2477" s="7"/>
      <c r="AV2477" s="7"/>
      <c r="AX2477" s="7"/>
      <c r="AY2477" s="7"/>
      <c r="AZ2477" s="7"/>
      <c r="BA2477" s="7"/>
      <c r="BB2477" s="7"/>
      <c r="BC2477" s="7"/>
      <c r="BD2477" s="7"/>
      <c r="BG2477" s="7"/>
      <c r="BH2477" s="7"/>
      <c r="BI2477" s="7"/>
      <c r="BJ2477" s="7"/>
      <c r="BK2477" s="7"/>
      <c r="BL2477" s="7"/>
      <c r="BM2477" s="7"/>
      <c r="BP2477" s="7"/>
      <c r="BQ2477" s="7"/>
      <c r="BR2477" s="7"/>
      <c r="BS2477" s="7"/>
      <c r="BT2477" s="7"/>
      <c r="BU2477" s="7"/>
      <c r="BV2477" s="7"/>
      <c r="BW2477" s="7"/>
    </row>
    <row r="2478" spans="5:75" x14ac:dyDescent="0.2"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AL2478" s="7"/>
      <c r="AQ2478" s="7"/>
      <c r="AR2478" s="7"/>
      <c r="AS2478" s="7"/>
      <c r="AT2478" s="7"/>
      <c r="AU2478" s="7"/>
      <c r="AV2478" s="7"/>
      <c r="AX2478" s="7"/>
      <c r="AY2478" s="7"/>
      <c r="AZ2478" s="7"/>
      <c r="BA2478" s="7"/>
      <c r="BB2478" s="7"/>
      <c r="BC2478" s="7"/>
      <c r="BD2478" s="7"/>
      <c r="BG2478" s="7"/>
      <c r="BH2478" s="7"/>
      <c r="BI2478" s="7"/>
      <c r="BJ2478" s="7"/>
      <c r="BK2478" s="7"/>
      <c r="BL2478" s="7"/>
      <c r="BM2478" s="7"/>
      <c r="BP2478" s="7"/>
      <c r="BQ2478" s="7"/>
      <c r="BR2478" s="7"/>
      <c r="BS2478" s="7"/>
      <c r="BT2478" s="7"/>
      <c r="BU2478" s="7"/>
      <c r="BV2478" s="7"/>
      <c r="BW2478" s="7"/>
    </row>
    <row r="2479" spans="5:75" x14ac:dyDescent="0.2"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AL2479" s="7"/>
      <c r="AQ2479" s="7"/>
      <c r="AR2479" s="7"/>
      <c r="AS2479" s="7"/>
      <c r="AT2479" s="7"/>
      <c r="AU2479" s="7"/>
      <c r="AV2479" s="7"/>
      <c r="AX2479" s="7"/>
      <c r="AY2479" s="7"/>
      <c r="AZ2479" s="7"/>
      <c r="BA2479" s="7"/>
      <c r="BB2479" s="7"/>
      <c r="BC2479" s="7"/>
      <c r="BD2479" s="7"/>
      <c r="BG2479" s="7"/>
      <c r="BH2479" s="7"/>
      <c r="BI2479" s="7"/>
      <c r="BJ2479" s="7"/>
      <c r="BK2479" s="7"/>
      <c r="BL2479" s="7"/>
      <c r="BM2479" s="7"/>
      <c r="BP2479" s="7"/>
      <c r="BQ2479" s="7"/>
      <c r="BR2479" s="7"/>
      <c r="BS2479" s="7"/>
      <c r="BT2479" s="7"/>
      <c r="BU2479" s="7"/>
      <c r="BV2479" s="7"/>
      <c r="BW2479" s="7"/>
    </row>
    <row r="2480" spans="5:75" x14ac:dyDescent="0.2"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AL2480" s="7"/>
      <c r="AQ2480" s="7"/>
      <c r="AR2480" s="7"/>
      <c r="AS2480" s="7"/>
      <c r="AT2480" s="7"/>
      <c r="AU2480" s="7"/>
      <c r="AV2480" s="7"/>
      <c r="AX2480" s="7"/>
      <c r="AY2480" s="7"/>
      <c r="AZ2480" s="7"/>
      <c r="BA2480" s="7"/>
      <c r="BB2480" s="7"/>
      <c r="BC2480" s="7"/>
      <c r="BD2480" s="7"/>
      <c r="BG2480" s="7"/>
      <c r="BH2480" s="7"/>
      <c r="BI2480" s="7"/>
      <c r="BJ2480" s="7"/>
      <c r="BK2480" s="7"/>
      <c r="BL2480" s="7"/>
      <c r="BM2480" s="7"/>
      <c r="BP2480" s="7"/>
      <c r="BQ2480" s="7"/>
      <c r="BR2480" s="7"/>
      <c r="BS2480" s="7"/>
      <c r="BT2480" s="7"/>
      <c r="BU2480" s="7"/>
      <c r="BV2480" s="7"/>
      <c r="BW2480" s="7"/>
    </row>
    <row r="2481" spans="5:75" x14ac:dyDescent="0.2"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AL2481" s="7"/>
      <c r="AQ2481" s="7"/>
      <c r="AR2481" s="7"/>
      <c r="AS2481" s="7"/>
      <c r="AT2481" s="7"/>
      <c r="AU2481" s="7"/>
      <c r="AV2481" s="7"/>
      <c r="AX2481" s="7"/>
      <c r="AY2481" s="7"/>
      <c r="AZ2481" s="7"/>
      <c r="BA2481" s="7"/>
      <c r="BB2481" s="7"/>
      <c r="BC2481" s="7"/>
      <c r="BD2481" s="7"/>
      <c r="BG2481" s="7"/>
      <c r="BH2481" s="7"/>
      <c r="BI2481" s="7"/>
      <c r="BJ2481" s="7"/>
      <c r="BK2481" s="7"/>
      <c r="BL2481" s="7"/>
      <c r="BM2481" s="7"/>
      <c r="BP2481" s="7"/>
      <c r="BQ2481" s="7"/>
      <c r="BR2481" s="7"/>
      <c r="BS2481" s="7"/>
      <c r="BT2481" s="7"/>
      <c r="BU2481" s="7"/>
      <c r="BV2481" s="7"/>
      <c r="BW2481" s="7"/>
    </row>
    <row r="2482" spans="5:75" x14ac:dyDescent="0.2"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AL2482" s="7"/>
      <c r="AQ2482" s="7"/>
      <c r="AR2482" s="7"/>
      <c r="AS2482" s="7"/>
      <c r="AT2482" s="7"/>
      <c r="AU2482" s="7"/>
      <c r="AV2482" s="7"/>
      <c r="AX2482" s="7"/>
      <c r="AY2482" s="7"/>
      <c r="AZ2482" s="7"/>
      <c r="BA2482" s="7"/>
      <c r="BB2482" s="7"/>
      <c r="BC2482" s="7"/>
      <c r="BD2482" s="7"/>
      <c r="BG2482" s="7"/>
      <c r="BH2482" s="7"/>
      <c r="BI2482" s="7"/>
      <c r="BJ2482" s="7"/>
      <c r="BK2482" s="7"/>
      <c r="BL2482" s="7"/>
      <c r="BM2482" s="7"/>
      <c r="BP2482" s="7"/>
      <c r="BQ2482" s="7"/>
      <c r="BR2482" s="7"/>
      <c r="BS2482" s="7"/>
      <c r="BT2482" s="7"/>
      <c r="BU2482" s="7"/>
      <c r="BV2482" s="7"/>
      <c r="BW2482" s="7"/>
    </row>
    <row r="2483" spans="5:75" x14ac:dyDescent="0.2"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AL2483" s="7"/>
      <c r="AQ2483" s="7"/>
      <c r="AR2483" s="7"/>
      <c r="AS2483" s="7"/>
      <c r="AT2483" s="7"/>
      <c r="AU2483" s="7"/>
      <c r="AV2483" s="7"/>
      <c r="AX2483" s="7"/>
      <c r="AY2483" s="7"/>
      <c r="AZ2483" s="7"/>
      <c r="BA2483" s="7"/>
      <c r="BB2483" s="7"/>
      <c r="BC2483" s="7"/>
      <c r="BD2483" s="7"/>
      <c r="BG2483" s="7"/>
      <c r="BH2483" s="7"/>
      <c r="BI2483" s="7"/>
      <c r="BJ2483" s="7"/>
      <c r="BK2483" s="7"/>
      <c r="BL2483" s="7"/>
      <c r="BM2483" s="7"/>
      <c r="BP2483" s="7"/>
      <c r="BQ2483" s="7"/>
      <c r="BR2483" s="7"/>
      <c r="BS2483" s="7"/>
      <c r="BT2483" s="7"/>
      <c r="BU2483" s="7"/>
      <c r="BV2483" s="7"/>
      <c r="BW2483" s="7"/>
    </row>
    <row r="2484" spans="5:75" x14ac:dyDescent="0.2"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AL2484" s="7"/>
      <c r="AQ2484" s="7"/>
      <c r="AR2484" s="7"/>
      <c r="AS2484" s="7"/>
      <c r="AT2484" s="7"/>
      <c r="AU2484" s="7"/>
      <c r="AV2484" s="7"/>
      <c r="AX2484" s="7"/>
      <c r="AY2484" s="7"/>
      <c r="AZ2484" s="7"/>
      <c r="BA2484" s="7"/>
      <c r="BB2484" s="7"/>
      <c r="BC2484" s="7"/>
      <c r="BD2484" s="7"/>
      <c r="BG2484" s="7"/>
      <c r="BH2484" s="7"/>
      <c r="BI2484" s="7"/>
      <c r="BJ2484" s="7"/>
      <c r="BK2484" s="7"/>
      <c r="BL2484" s="7"/>
      <c r="BM2484" s="7"/>
      <c r="BP2484" s="7"/>
      <c r="BQ2484" s="7"/>
      <c r="BR2484" s="7"/>
      <c r="BS2484" s="7"/>
      <c r="BT2484" s="7"/>
      <c r="BU2484" s="7"/>
      <c r="BV2484" s="7"/>
      <c r="BW2484" s="7"/>
    </row>
    <row r="2485" spans="5:75" x14ac:dyDescent="0.2"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AL2485" s="7"/>
      <c r="AQ2485" s="7"/>
      <c r="AR2485" s="7"/>
      <c r="AS2485" s="7"/>
      <c r="AT2485" s="7"/>
      <c r="AU2485" s="7"/>
      <c r="AV2485" s="7"/>
      <c r="AX2485" s="7"/>
      <c r="AY2485" s="7"/>
      <c r="AZ2485" s="7"/>
      <c r="BA2485" s="7"/>
      <c r="BB2485" s="7"/>
      <c r="BC2485" s="7"/>
      <c r="BD2485" s="7"/>
      <c r="BG2485" s="7"/>
      <c r="BH2485" s="7"/>
      <c r="BI2485" s="7"/>
      <c r="BJ2485" s="7"/>
      <c r="BK2485" s="7"/>
      <c r="BL2485" s="7"/>
      <c r="BM2485" s="7"/>
      <c r="BP2485" s="7"/>
      <c r="BQ2485" s="7"/>
      <c r="BR2485" s="7"/>
      <c r="BS2485" s="7"/>
      <c r="BT2485" s="7"/>
      <c r="BU2485" s="7"/>
      <c r="BV2485" s="7"/>
      <c r="BW2485" s="7"/>
    </row>
    <row r="2486" spans="5:75" x14ac:dyDescent="0.2"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AL2486" s="7"/>
      <c r="AQ2486" s="7"/>
      <c r="AR2486" s="7"/>
      <c r="AS2486" s="7"/>
      <c r="AT2486" s="7"/>
      <c r="AU2486" s="7"/>
      <c r="AV2486" s="7"/>
      <c r="AX2486" s="7"/>
      <c r="AY2486" s="7"/>
      <c r="AZ2486" s="7"/>
      <c r="BA2486" s="7"/>
      <c r="BB2486" s="7"/>
      <c r="BC2486" s="7"/>
      <c r="BD2486" s="7"/>
      <c r="BG2486" s="7"/>
      <c r="BH2486" s="7"/>
      <c r="BI2486" s="7"/>
      <c r="BJ2486" s="7"/>
      <c r="BK2486" s="7"/>
      <c r="BL2486" s="7"/>
      <c r="BM2486" s="7"/>
      <c r="BP2486" s="7"/>
      <c r="BQ2486" s="7"/>
      <c r="BR2486" s="7"/>
      <c r="BS2486" s="7"/>
      <c r="BT2486" s="7"/>
      <c r="BU2486" s="7"/>
      <c r="BV2486" s="7"/>
      <c r="BW2486" s="7"/>
    </row>
    <row r="2487" spans="5:75" x14ac:dyDescent="0.2"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AL2487" s="7"/>
      <c r="AQ2487" s="7"/>
      <c r="AR2487" s="7"/>
      <c r="AS2487" s="7"/>
      <c r="AT2487" s="7"/>
      <c r="AU2487" s="7"/>
      <c r="AV2487" s="7"/>
      <c r="AX2487" s="7"/>
      <c r="AY2487" s="7"/>
      <c r="AZ2487" s="7"/>
      <c r="BA2487" s="7"/>
      <c r="BB2487" s="7"/>
      <c r="BC2487" s="7"/>
      <c r="BD2487" s="7"/>
      <c r="BG2487" s="7"/>
      <c r="BH2487" s="7"/>
      <c r="BI2487" s="7"/>
      <c r="BJ2487" s="7"/>
      <c r="BK2487" s="7"/>
      <c r="BL2487" s="7"/>
      <c r="BM2487" s="7"/>
      <c r="BP2487" s="7"/>
      <c r="BQ2487" s="7"/>
      <c r="BR2487" s="7"/>
      <c r="BS2487" s="7"/>
      <c r="BT2487" s="7"/>
      <c r="BU2487" s="7"/>
      <c r="BV2487" s="7"/>
      <c r="BW2487" s="7"/>
    </row>
    <row r="2488" spans="5:75" x14ac:dyDescent="0.2"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AL2488" s="7"/>
      <c r="AQ2488" s="7"/>
      <c r="AR2488" s="7"/>
      <c r="AS2488" s="7"/>
      <c r="AT2488" s="7"/>
      <c r="AU2488" s="7"/>
      <c r="AV2488" s="7"/>
      <c r="AX2488" s="7"/>
      <c r="AY2488" s="7"/>
      <c r="AZ2488" s="7"/>
      <c r="BA2488" s="7"/>
      <c r="BB2488" s="7"/>
      <c r="BC2488" s="7"/>
      <c r="BD2488" s="7"/>
      <c r="BG2488" s="7"/>
      <c r="BH2488" s="7"/>
      <c r="BI2488" s="7"/>
      <c r="BJ2488" s="7"/>
      <c r="BK2488" s="7"/>
      <c r="BL2488" s="7"/>
      <c r="BM2488" s="7"/>
      <c r="BP2488" s="7"/>
      <c r="BQ2488" s="7"/>
      <c r="BR2488" s="7"/>
      <c r="BS2488" s="7"/>
      <c r="BT2488" s="7"/>
      <c r="BU2488" s="7"/>
      <c r="BV2488" s="7"/>
      <c r="BW2488" s="7"/>
    </row>
    <row r="2489" spans="5:75" x14ac:dyDescent="0.2"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AL2489" s="7"/>
      <c r="AQ2489" s="7"/>
      <c r="AR2489" s="7"/>
      <c r="AS2489" s="7"/>
      <c r="AT2489" s="7"/>
      <c r="AU2489" s="7"/>
      <c r="AV2489" s="7"/>
      <c r="AX2489" s="7"/>
      <c r="AY2489" s="7"/>
      <c r="AZ2489" s="7"/>
      <c r="BA2489" s="7"/>
      <c r="BB2489" s="7"/>
      <c r="BC2489" s="7"/>
      <c r="BD2489" s="7"/>
      <c r="BG2489" s="7"/>
      <c r="BH2489" s="7"/>
      <c r="BI2489" s="7"/>
      <c r="BJ2489" s="7"/>
      <c r="BK2489" s="7"/>
      <c r="BL2489" s="7"/>
      <c r="BM2489" s="7"/>
      <c r="BP2489" s="7"/>
      <c r="BQ2489" s="7"/>
      <c r="BR2489" s="7"/>
      <c r="BS2489" s="7"/>
      <c r="BT2489" s="7"/>
      <c r="BU2489" s="7"/>
      <c r="BV2489" s="7"/>
      <c r="BW2489" s="7"/>
    </row>
    <row r="2490" spans="5:75" x14ac:dyDescent="0.2"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AL2490" s="7"/>
      <c r="AQ2490" s="7"/>
      <c r="AR2490" s="7"/>
      <c r="AS2490" s="7"/>
      <c r="AT2490" s="7"/>
      <c r="AU2490" s="7"/>
      <c r="AV2490" s="7"/>
      <c r="AX2490" s="7"/>
      <c r="AY2490" s="7"/>
      <c r="AZ2490" s="7"/>
      <c r="BA2490" s="7"/>
      <c r="BB2490" s="7"/>
      <c r="BC2490" s="7"/>
      <c r="BD2490" s="7"/>
      <c r="BG2490" s="7"/>
      <c r="BH2490" s="7"/>
      <c r="BI2490" s="7"/>
      <c r="BJ2490" s="7"/>
      <c r="BK2490" s="7"/>
      <c r="BL2490" s="7"/>
      <c r="BM2490" s="7"/>
      <c r="BP2490" s="7"/>
      <c r="BQ2490" s="7"/>
      <c r="BR2490" s="7"/>
      <c r="BS2490" s="7"/>
      <c r="BT2490" s="7"/>
      <c r="BU2490" s="7"/>
      <c r="BV2490" s="7"/>
      <c r="BW2490" s="7"/>
    </row>
    <row r="2491" spans="5:75" x14ac:dyDescent="0.2"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AL2491" s="7"/>
      <c r="AQ2491" s="7"/>
      <c r="AR2491" s="7"/>
      <c r="AS2491" s="7"/>
      <c r="AT2491" s="7"/>
      <c r="AU2491" s="7"/>
      <c r="AV2491" s="7"/>
      <c r="AX2491" s="7"/>
      <c r="AY2491" s="7"/>
      <c r="AZ2491" s="7"/>
      <c r="BA2491" s="7"/>
      <c r="BB2491" s="7"/>
      <c r="BC2491" s="7"/>
      <c r="BD2491" s="7"/>
      <c r="BG2491" s="7"/>
      <c r="BH2491" s="7"/>
      <c r="BI2491" s="7"/>
      <c r="BJ2491" s="7"/>
      <c r="BK2491" s="7"/>
      <c r="BL2491" s="7"/>
      <c r="BM2491" s="7"/>
      <c r="BP2491" s="7"/>
      <c r="BQ2491" s="7"/>
      <c r="BR2491" s="7"/>
      <c r="BS2491" s="7"/>
      <c r="BT2491" s="7"/>
      <c r="BU2491" s="7"/>
      <c r="BV2491" s="7"/>
      <c r="BW2491" s="7"/>
    </row>
    <row r="2492" spans="5:75" x14ac:dyDescent="0.2"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AL2492" s="7"/>
      <c r="AQ2492" s="7"/>
      <c r="AR2492" s="7"/>
      <c r="AS2492" s="7"/>
      <c r="AT2492" s="7"/>
      <c r="AU2492" s="7"/>
      <c r="AV2492" s="7"/>
      <c r="AX2492" s="7"/>
      <c r="AY2492" s="7"/>
      <c r="AZ2492" s="7"/>
      <c r="BA2492" s="7"/>
      <c r="BB2492" s="7"/>
      <c r="BC2492" s="7"/>
      <c r="BD2492" s="7"/>
      <c r="BG2492" s="7"/>
      <c r="BH2492" s="7"/>
      <c r="BI2492" s="7"/>
      <c r="BJ2492" s="7"/>
      <c r="BK2492" s="7"/>
      <c r="BL2492" s="7"/>
      <c r="BM2492" s="7"/>
      <c r="BP2492" s="7"/>
      <c r="BQ2492" s="7"/>
      <c r="BR2492" s="7"/>
      <c r="BS2492" s="7"/>
      <c r="BT2492" s="7"/>
      <c r="BU2492" s="7"/>
      <c r="BV2492" s="7"/>
      <c r="BW2492" s="7"/>
    </row>
    <row r="2493" spans="5:75" x14ac:dyDescent="0.2"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AL2493" s="7"/>
      <c r="AQ2493" s="7"/>
      <c r="AR2493" s="7"/>
      <c r="AS2493" s="7"/>
      <c r="AT2493" s="7"/>
      <c r="AU2493" s="7"/>
      <c r="AV2493" s="7"/>
      <c r="AX2493" s="7"/>
      <c r="AY2493" s="7"/>
      <c r="AZ2493" s="7"/>
      <c r="BA2493" s="7"/>
      <c r="BB2493" s="7"/>
      <c r="BC2493" s="7"/>
      <c r="BD2493" s="7"/>
      <c r="BG2493" s="7"/>
      <c r="BH2493" s="7"/>
      <c r="BI2493" s="7"/>
      <c r="BJ2493" s="7"/>
      <c r="BK2493" s="7"/>
      <c r="BL2493" s="7"/>
      <c r="BM2493" s="7"/>
      <c r="BP2493" s="7"/>
      <c r="BQ2493" s="7"/>
      <c r="BR2493" s="7"/>
      <c r="BS2493" s="7"/>
      <c r="BT2493" s="7"/>
      <c r="BU2493" s="7"/>
      <c r="BV2493" s="7"/>
      <c r="BW2493" s="7"/>
    </row>
    <row r="2494" spans="5:75" x14ac:dyDescent="0.2"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AL2494" s="7"/>
      <c r="AQ2494" s="7"/>
      <c r="AR2494" s="7"/>
      <c r="AS2494" s="7"/>
      <c r="AT2494" s="7"/>
      <c r="AU2494" s="7"/>
      <c r="AV2494" s="7"/>
      <c r="AX2494" s="7"/>
      <c r="AY2494" s="7"/>
      <c r="AZ2494" s="7"/>
      <c r="BA2494" s="7"/>
      <c r="BB2494" s="7"/>
      <c r="BC2494" s="7"/>
      <c r="BD2494" s="7"/>
      <c r="BG2494" s="7"/>
      <c r="BH2494" s="7"/>
      <c r="BI2494" s="7"/>
      <c r="BJ2494" s="7"/>
      <c r="BK2494" s="7"/>
      <c r="BL2494" s="7"/>
      <c r="BM2494" s="7"/>
      <c r="BP2494" s="7"/>
      <c r="BQ2494" s="7"/>
      <c r="BR2494" s="7"/>
      <c r="BS2494" s="7"/>
      <c r="BT2494" s="7"/>
      <c r="BU2494" s="7"/>
      <c r="BV2494" s="7"/>
      <c r="BW2494" s="7"/>
    </row>
    <row r="2495" spans="5:75" x14ac:dyDescent="0.2"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AL2495" s="7"/>
      <c r="AQ2495" s="7"/>
      <c r="AR2495" s="7"/>
      <c r="AS2495" s="7"/>
      <c r="AT2495" s="7"/>
      <c r="AU2495" s="7"/>
      <c r="AV2495" s="7"/>
      <c r="AX2495" s="7"/>
      <c r="AY2495" s="7"/>
      <c r="AZ2495" s="7"/>
      <c r="BA2495" s="7"/>
      <c r="BB2495" s="7"/>
      <c r="BC2495" s="7"/>
      <c r="BD2495" s="7"/>
      <c r="BG2495" s="7"/>
      <c r="BH2495" s="7"/>
      <c r="BI2495" s="7"/>
      <c r="BJ2495" s="7"/>
      <c r="BK2495" s="7"/>
      <c r="BL2495" s="7"/>
      <c r="BM2495" s="7"/>
      <c r="BP2495" s="7"/>
      <c r="BQ2495" s="7"/>
      <c r="BR2495" s="7"/>
      <c r="BS2495" s="7"/>
      <c r="BT2495" s="7"/>
      <c r="BU2495" s="7"/>
      <c r="BV2495" s="7"/>
      <c r="BW2495" s="7"/>
    </row>
    <row r="2496" spans="5:75" x14ac:dyDescent="0.2"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AL2496" s="7"/>
      <c r="AQ2496" s="7"/>
      <c r="AR2496" s="7"/>
      <c r="AS2496" s="7"/>
      <c r="AT2496" s="7"/>
      <c r="AU2496" s="7"/>
      <c r="AV2496" s="7"/>
      <c r="AX2496" s="7"/>
      <c r="AY2496" s="7"/>
      <c r="AZ2496" s="7"/>
      <c r="BA2496" s="7"/>
      <c r="BB2496" s="7"/>
      <c r="BC2496" s="7"/>
      <c r="BD2496" s="7"/>
      <c r="BG2496" s="7"/>
      <c r="BH2496" s="7"/>
      <c r="BI2496" s="7"/>
      <c r="BJ2496" s="7"/>
      <c r="BK2496" s="7"/>
      <c r="BL2496" s="7"/>
      <c r="BM2496" s="7"/>
      <c r="BP2496" s="7"/>
      <c r="BQ2496" s="7"/>
      <c r="BR2496" s="7"/>
      <c r="BS2496" s="7"/>
      <c r="BT2496" s="7"/>
      <c r="BU2496" s="7"/>
      <c r="BV2496" s="7"/>
      <c r="BW2496" s="7"/>
    </row>
    <row r="2497" spans="5:75" x14ac:dyDescent="0.2"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AL2497" s="7"/>
      <c r="AQ2497" s="7"/>
      <c r="AR2497" s="7"/>
      <c r="AS2497" s="7"/>
      <c r="AT2497" s="7"/>
      <c r="AU2497" s="7"/>
      <c r="AV2497" s="7"/>
      <c r="AX2497" s="7"/>
      <c r="AY2497" s="7"/>
      <c r="AZ2497" s="7"/>
      <c r="BA2497" s="7"/>
      <c r="BB2497" s="7"/>
      <c r="BC2497" s="7"/>
      <c r="BD2497" s="7"/>
      <c r="BG2497" s="7"/>
      <c r="BH2497" s="7"/>
      <c r="BI2497" s="7"/>
      <c r="BJ2497" s="7"/>
      <c r="BK2497" s="7"/>
      <c r="BL2497" s="7"/>
      <c r="BM2497" s="7"/>
      <c r="BP2497" s="7"/>
      <c r="BQ2497" s="7"/>
      <c r="BR2497" s="7"/>
      <c r="BS2497" s="7"/>
      <c r="BT2497" s="7"/>
      <c r="BU2497" s="7"/>
      <c r="BV2497" s="7"/>
      <c r="BW2497" s="7"/>
    </row>
    <row r="2498" spans="5:75" x14ac:dyDescent="0.2"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AL2498" s="7"/>
      <c r="AQ2498" s="7"/>
      <c r="AR2498" s="7"/>
      <c r="AS2498" s="7"/>
      <c r="AT2498" s="7"/>
      <c r="AU2498" s="7"/>
      <c r="AV2498" s="7"/>
      <c r="AX2498" s="7"/>
      <c r="AY2498" s="7"/>
      <c r="AZ2498" s="7"/>
      <c r="BA2498" s="7"/>
      <c r="BB2498" s="7"/>
      <c r="BC2498" s="7"/>
      <c r="BD2498" s="7"/>
      <c r="BG2498" s="7"/>
      <c r="BH2498" s="7"/>
      <c r="BI2498" s="7"/>
      <c r="BJ2498" s="7"/>
      <c r="BK2498" s="7"/>
      <c r="BL2498" s="7"/>
      <c r="BM2498" s="7"/>
      <c r="BP2498" s="7"/>
      <c r="BQ2498" s="7"/>
      <c r="BR2498" s="7"/>
      <c r="BS2498" s="7"/>
      <c r="BT2498" s="7"/>
      <c r="BU2498" s="7"/>
      <c r="BV2498" s="7"/>
      <c r="BW2498" s="7"/>
    </row>
    <row r="2499" spans="5:75" x14ac:dyDescent="0.2"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AL2499" s="7"/>
      <c r="AQ2499" s="7"/>
      <c r="AR2499" s="7"/>
      <c r="AS2499" s="7"/>
      <c r="AT2499" s="7"/>
      <c r="AU2499" s="7"/>
      <c r="AV2499" s="7"/>
      <c r="AX2499" s="7"/>
      <c r="AY2499" s="7"/>
      <c r="AZ2499" s="7"/>
      <c r="BA2499" s="7"/>
      <c r="BB2499" s="7"/>
      <c r="BC2499" s="7"/>
      <c r="BD2499" s="7"/>
      <c r="BG2499" s="7"/>
      <c r="BH2499" s="7"/>
      <c r="BI2499" s="7"/>
      <c r="BJ2499" s="7"/>
      <c r="BK2499" s="7"/>
      <c r="BL2499" s="7"/>
      <c r="BM2499" s="7"/>
      <c r="BP2499" s="7"/>
      <c r="BQ2499" s="7"/>
      <c r="BR2499" s="7"/>
      <c r="BS2499" s="7"/>
      <c r="BT2499" s="7"/>
      <c r="BU2499" s="7"/>
      <c r="BV2499" s="7"/>
      <c r="BW2499" s="7"/>
    </row>
    <row r="2500" spans="5:75" x14ac:dyDescent="0.2"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AL2500" s="7"/>
      <c r="AQ2500" s="7"/>
      <c r="AR2500" s="7"/>
      <c r="AS2500" s="7"/>
      <c r="AT2500" s="7"/>
      <c r="AU2500" s="7"/>
      <c r="AV2500" s="7"/>
      <c r="AX2500" s="7"/>
      <c r="AY2500" s="7"/>
      <c r="AZ2500" s="7"/>
      <c r="BA2500" s="7"/>
      <c r="BB2500" s="7"/>
      <c r="BC2500" s="7"/>
      <c r="BD2500" s="7"/>
      <c r="BG2500" s="7"/>
      <c r="BH2500" s="7"/>
      <c r="BI2500" s="7"/>
      <c r="BJ2500" s="7"/>
      <c r="BK2500" s="7"/>
      <c r="BL2500" s="7"/>
      <c r="BM2500" s="7"/>
      <c r="BP2500" s="7"/>
      <c r="BQ2500" s="7"/>
      <c r="BR2500" s="7"/>
      <c r="BS2500" s="7"/>
      <c r="BT2500" s="7"/>
      <c r="BU2500" s="7"/>
      <c r="BV2500" s="7"/>
      <c r="BW2500" s="7"/>
    </row>
    <row r="2501" spans="5:75" x14ac:dyDescent="0.2"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AL2501" s="7"/>
      <c r="AQ2501" s="7"/>
      <c r="AR2501" s="7"/>
      <c r="AS2501" s="7"/>
      <c r="AT2501" s="7"/>
      <c r="AU2501" s="7"/>
      <c r="AV2501" s="7"/>
      <c r="AX2501" s="7"/>
      <c r="AY2501" s="7"/>
      <c r="AZ2501" s="7"/>
      <c r="BA2501" s="7"/>
      <c r="BB2501" s="7"/>
      <c r="BC2501" s="7"/>
      <c r="BD2501" s="7"/>
      <c r="BG2501" s="7"/>
      <c r="BH2501" s="7"/>
      <c r="BI2501" s="7"/>
      <c r="BJ2501" s="7"/>
      <c r="BK2501" s="7"/>
      <c r="BL2501" s="7"/>
      <c r="BM2501" s="7"/>
      <c r="BP2501" s="7"/>
      <c r="BQ2501" s="7"/>
      <c r="BR2501" s="7"/>
      <c r="BS2501" s="7"/>
      <c r="BT2501" s="7"/>
      <c r="BU2501" s="7"/>
      <c r="BV2501" s="7"/>
      <c r="BW2501" s="7"/>
    </row>
    <row r="2502" spans="5:75" x14ac:dyDescent="0.2"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AL2502" s="7"/>
      <c r="AQ2502" s="7"/>
      <c r="AR2502" s="7"/>
      <c r="AS2502" s="7"/>
      <c r="AT2502" s="7"/>
      <c r="AU2502" s="7"/>
      <c r="AV2502" s="7"/>
      <c r="AX2502" s="7"/>
      <c r="AY2502" s="7"/>
      <c r="AZ2502" s="7"/>
      <c r="BA2502" s="7"/>
      <c r="BB2502" s="7"/>
      <c r="BC2502" s="7"/>
      <c r="BD2502" s="7"/>
      <c r="BG2502" s="7"/>
      <c r="BH2502" s="7"/>
      <c r="BI2502" s="7"/>
      <c r="BJ2502" s="7"/>
      <c r="BK2502" s="7"/>
      <c r="BL2502" s="7"/>
      <c r="BM2502" s="7"/>
      <c r="BP2502" s="7"/>
      <c r="BQ2502" s="7"/>
      <c r="BR2502" s="7"/>
      <c r="BS2502" s="7"/>
      <c r="BT2502" s="7"/>
      <c r="BU2502" s="7"/>
      <c r="BV2502" s="7"/>
      <c r="BW2502" s="7"/>
    </row>
    <row r="2503" spans="5:75" x14ac:dyDescent="0.2"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AL2503" s="7"/>
      <c r="AQ2503" s="7"/>
      <c r="AR2503" s="7"/>
      <c r="AS2503" s="7"/>
      <c r="AT2503" s="7"/>
      <c r="AU2503" s="7"/>
      <c r="AV2503" s="7"/>
      <c r="AX2503" s="7"/>
      <c r="AY2503" s="7"/>
      <c r="AZ2503" s="7"/>
      <c r="BA2503" s="7"/>
      <c r="BB2503" s="7"/>
      <c r="BC2503" s="7"/>
      <c r="BD2503" s="7"/>
      <c r="BG2503" s="7"/>
      <c r="BH2503" s="7"/>
      <c r="BI2503" s="7"/>
      <c r="BJ2503" s="7"/>
      <c r="BK2503" s="7"/>
      <c r="BL2503" s="7"/>
      <c r="BM2503" s="7"/>
      <c r="BP2503" s="7"/>
      <c r="BQ2503" s="7"/>
      <c r="BR2503" s="7"/>
      <c r="BS2503" s="7"/>
      <c r="BT2503" s="7"/>
      <c r="BU2503" s="7"/>
      <c r="BV2503" s="7"/>
      <c r="BW2503" s="7"/>
    </row>
    <row r="2504" spans="5:75" x14ac:dyDescent="0.2"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AL2504" s="7"/>
      <c r="AQ2504" s="7"/>
      <c r="AR2504" s="7"/>
      <c r="AS2504" s="7"/>
      <c r="AT2504" s="7"/>
      <c r="AU2504" s="7"/>
      <c r="AV2504" s="7"/>
      <c r="AX2504" s="7"/>
      <c r="AY2504" s="7"/>
      <c r="AZ2504" s="7"/>
      <c r="BA2504" s="7"/>
      <c r="BB2504" s="7"/>
      <c r="BC2504" s="7"/>
      <c r="BD2504" s="7"/>
      <c r="BG2504" s="7"/>
      <c r="BH2504" s="7"/>
      <c r="BI2504" s="7"/>
      <c r="BJ2504" s="7"/>
      <c r="BK2504" s="7"/>
      <c r="BL2504" s="7"/>
      <c r="BM2504" s="7"/>
      <c r="BP2504" s="7"/>
      <c r="BQ2504" s="7"/>
      <c r="BR2504" s="7"/>
      <c r="BS2504" s="7"/>
      <c r="BT2504" s="7"/>
      <c r="BU2504" s="7"/>
      <c r="BV2504" s="7"/>
      <c r="BW2504" s="7"/>
    </row>
    <row r="2505" spans="5:75" x14ac:dyDescent="0.2"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AL2505" s="7"/>
      <c r="AQ2505" s="7"/>
      <c r="AR2505" s="7"/>
      <c r="AS2505" s="7"/>
      <c r="AT2505" s="7"/>
      <c r="AU2505" s="7"/>
      <c r="AV2505" s="7"/>
      <c r="AX2505" s="7"/>
      <c r="AY2505" s="7"/>
      <c r="AZ2505" s="7"/>
      <c r="BA2505" s="7"/>
      <c r="BB2505" s="7"/>
      <c r="BC2505" s="7"/>
      <c r="BD2505" s="7"/>
      <c r="BG2505" s="7"/>
      <c r="BH2505" s="7"/>
      <c r="BI2505" s="7"/>
      <c r="BJ2505" s="7"/>
      <c r="BK2505" s="7"/>
      <c r="BL2505" s="7"/>
      <c r="BM2505" s="7"/>
      <c r="BP2505" s="7"/>
      <c r="BQ2505" s="7"/>
      <c r="BR2505" s="7"/>
      <c r="BS2505" s="7"/>
      <c r="BT2505" s="7"/>
      <c r="BU2505" s="7"/>
      <c r="BV2505" s="7"/>
      <c r="BW2505" s="7"/>
    </row>
    <row r="2506" spans="5:75" x14ac:dyDescent="0.2"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AL2506" s="7"/>
      <c r="AQ2506" s="7"/>
      <c r="AR2506" s="7"/>
      <c r="AS2506" s="7"/>
      <c r="AT2506" s="7"/>
      <c r="AU2506" s="7"/>
      <c r="AV2506" s="7"/>
      <c r="AX2506" s="7"/>
      <c r="AY2506" s="7"/>
      <c r="AZ2506" s="7"/>
      <c r="BA2506" s="7"/>
      <c r="BB2506" s="7"/>
      <c r="BC2506" s="7"/>
      <c r="BD2506" s="7"/>
      <c r="BG2506" s="7"/>
      <c r="BH2506" s="7"/>
      <c r="BI2506" s="7"/>
      <c r="BJ2506" s="7"/>
      <c r="BK2506" s="7"/>
      <c r="BL2506" s="7"/>
      <c r="BM2506" s="7"/>
      <c r="BP2506" s="7"/>
      <c r="BQ2506" s="7"/>
      <c r="BR2506" s="7"/>
      <c r="BS2506" s="7"/>
      <c r="BT2506" s="7"/>
      <c r="BU2506" s="7"/>
      <c r="BV2506" s="7"/>
      <c r="BW2506" s="7"/>
    </row>
    <row r="2507" spans="5:75" x14ac:dyDescent="0.2"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AL2507" s="7"/>
      <c r="AQ2507" s="7"/>
      <c r="AR2507" s="7"/>
      <c r="AS2507" s="7"/>
      <c r="AT2507" s="7"/>
      <c r="AU2507" s="7"/>
      <c r="AV2507" s="7"/>
      <c r="AX2507" s="7"/>
      <c r="AY2507" s="7"/>
      <c r="AZ2507" s="7"/>
      <c r="BA2507" s="7"/>
      <c r="BB2507" s="7"/>
      <c r="BC2507" s="7"/>
      <c r="BD2507" s="7"/>
      <c r="BG2507" s="7"/>
      <c r="BH2507" s="7"/>
      <c r="BI2507" s="7"/>
      <c r="BJ2507" s="7"/>
      <c r="BK2507" s="7"/>
      <c r="BL2507" s="7"/>
      <c r="BM2507" s="7"/>
      <c r="BP2507" s="7"/>
      <c r="BQ2507" s="7"/>
      <c r="BR2507" s="7"/>
      <c r="BS2507" s="7"/>
      <c r="BT2507" s="7"/>
      <c r="BU2507" s="7"/>
      <c r="BV2507" s="7"/>
      <c r="BW2507" s="7"/>
    </row>
    <row r="2508" spans="5:75" x14ac:dyDescent="0.2"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AL2508" s="7"/>
      <c r="AQ2508" s="7"/>
      <c r="AR2508" s="7"/>
      <c r="AS2508" s="7"/>
      <c r="AT2508" s="7"/>
      <c r="AU2508" s="7"/>
      <c r="AV2508" s="7"/>
      <c r="AX2508" s="7"/>
      <c r="AY2508" s="7"/>
      <c r="AZ2508" s="7"/>
      <c r="BA2508" s="7"/>
      <c r="BB2508" s="7"/>
      <c r="BC2508" s="7"/>
      <c r="BD2508" s="7"/>
      <c r="BG2508" s="7"/>
      <c r="BH2508" s="7"/>
      <c r="BI2508" s="7"/>
      <c r="BJ2508" s="7"/>
      <c r="BK2508" s="7"/>
      <c r="BL2508" s="7"/>
      <c r="BM2508" s="7"/>
      <c r="BP2508" s="7"/>
      <c r="BQ2508" s="7"/>
      <c r="BR2508" s="7"/>
      <c r="BS2508" s="7"/>
      <c r="BT2508" s="7"/>
      <c r="BU2508" s="7"/>
      <c r="BV2508" s="7"/>
      <c r="BW2508" s="7"/>
    </row>
    <row r="2509" spans="5:75" x14ac:dyDescent="0.2"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AL2509" s="7"/>
      <c r="AQ2509" s="7"/>
      <c r="AR2509" s="7"/>
      <c r="AS2509" s="7"/>
      <c r="AT2509" s="7"/>
      <c r="AU2509" s="7"/>
      <c r="AV2509" s="7"/>
      <c r="AX2509" s="7"/>
      <c r="AY2509" s="7"/>
      <c r="AZ2509" s="7"/>
      <c r="BA2509" s="7"/>
      <c r="BB2509" s="7"/>
      <c r="BC2509" s="7"/>
      <c r="BD2509" s="7"/>
      <c r="BG2509" s="7"/>
      <c r="BH2509" s="7"/>
      <c r="BI2509" s="7"/>
      <c r="BJ2509" s="7"/>
      <c r="BK2509" s="7"/>
      <c r="BL2509" s="7"/>
      <c r="BM2509" s="7"/>
      <c r="BP2509" s="7"/>
      <c r="BQ2509" s="7"/>
      <c r="BR2509" s="7"/>
      <c r="BS2509" s="7"/>
      <c r="BT2509" s="7"/>
      <c r="BU2509" s="7"/>
      <c r="BV2509" s="7"/>
      <c r="BW2509" s="7"/>
    </row>
    <row r="2510" spans="5:75" x14ac:dyDescent="0.2"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AL2510" s="7"/>
      <c r="AQ2510" s="7"/>
      <c r="AR2510" s="7"/>
      <c r="AS2510" s="7"/>
      <c r="AT2510" s="7"/>
      <c r="AU2510" s="7"/>
      <c r="AV2510" s="7"/>
      <c r="AX2510" s="7"/>
      <c r="AY2510" s="7"/>
      <c r="AZ2510" s="7"/>
      <c r="BA2510" s="7"/>
      <c r="BB2510" s="7"/>
      <c r="BC2510" s="7"/>
      <c r="BD2510" s="7"/>
      <c r="BG2510" s="7"/>
      <c r="BH2510" s="7"/>
      <c r="BI2510" s="7"/>
      <c r="BJ2510" s="7"/>
      <c r="BK2510" s="7"/>
      <c r="BL2510" s="7"/>
      <c r="BM2510" s="7"/>
      <c r="BP2510" s="7"/>
      <c r="BQ2510" s="7"/>
      <c r="BR2510" s="7"/>
      <c r="BS2510" s="7"/>
      <c r="BT2510" s="7"/>
      <c r="BU2510" s="7"/>
      <c r="BV2510" s="7"/>
      <c r="BW2510" s="7"/>
    </row>
    <row r="2511" spans="5:75" x14ac:dyDescent="0.2"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AL2511" s="7"/>
      <c r="AQ2511" s="7"/>
      <c r="AR2511" s="7"/>
      <c r="AS2511" s="7"/>
      <c r="AT2511" s="7"/>
      <c r="AU2511" s="7"/>
      <c r="AV2511" s="7"/>
      <c r="AX2511" s="7"/>
      <c r="AY2511" s="7"/>
      <c r="AZ2511" s="7"/>
      <c r="BA2511" s="7"/>
      <c r="BB2511" s="7"/>
      <c r="BC2511" s="7"/>
      <c r="BD2511" s="7"/>
      <c r="BG2511" s="7"/>
      <c r="BH2511" s="7"/>
      <c r="BI2511" s="7"/>
      <c r="BJ2511" s="7"/>
      <c r="BK2511" s="7"/>
      <c r="BL2511" s="7"/>
      <c r="BM2511" s="7"/>
      <c r="BP2511" s="7"/>
      <c r="BQ2511" s="7"/>
      <c r="BR2511" s="7"/>
      <c r="BS2511" s="7"/>
      <c r="BT2511" s="7"/>
      <c r="BU2511" s="7"/>
      <c r="BV2511" s="7"/>
      <c r="BW2511" s="7"/>
    </row>
    <row r="2512" spans="5:75" x14ac:dyDescent="0.2"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AL2512" s="7"/>
      <c r="AQ2512" s="7"/>
      <c r="AR2512" s="7"/>
      <c r="AS2512" s="7"/>
      <c r="AT2512" s="7"/>
      <c r="AU2512" s="7"/>
      <c r="AV2512" s="7"/>
      <c r="AX2512" s="7"/>
      <c r="AY2512" s="7"/>
      <c r="AZ2512" s="7"/>
      <c r="BA2512" s="7"/>
      <c r="BB2512" s="7"/>
      <c r="BC2512" s="7"/>
      <c r="BD2512" s="7"/>
      <c r="BG2512" s="7"/>
      <c r="BH2512" s="7"/>
      <c r="BI2512" s="7"/>
      <c r="BJ2512" s="7"/>
      <c r="BK2512" s="7"/>
      <c r="BL2512" s="7"/>
      <c r="BM2512" s="7"/>
      <c r="BP2512" s="7"/>
      <c r="BQ2512" s="7"/>
      <c r="BR2512" s="7"/>
      <c r="BS2512" s="7"/>
      <c r="BT2512" s="7"/>
      <c r="BU2512" s="7"/>
      <c r="BV2512" s="7"/>
      <c r="BW2512" s="7"/>
    </row>
    <row r="2513" spans="5:75" x14ac:dyDescent="0.2"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AL2513" s="7"/>
      <c r="AQ2513" s="7"/>
      <c r="AR2513" s="7"/>
      <c r="AS2513" s="7"/>
      <c r="AT2513" s="7"/>
      <c r="AU2513" s="7"/>
      <c r="AV2513" s="7"/>
      <c r="AX2513" s="7"/>
      <c r="AY2513" s="7"/>
      <c r="AZ2513" s="7"/>
      <c r="BA2513" s="7"/>
      <c r="BB2513" s="7"/>
      <c r="BC2513" s="7"/>
      <c r="BD2513" s="7"/>
      <c r="BG2513" s="7"/>
      <c r="BH2513" s="7"/>
      <c r="BI2513" s="7"/>
      <c r="BJ2513" s="7"/>
      <c r="BK2513" s="7"/>
      <c r="BL2513" s="7"/>
      <c r="BM2513" s="7"/>
      <c r="BP2513" s="7"/>
      <c r="BQ2513" s="7"/>
      <c r="BR2513" s="7"/>
      <c r="BS2513" s="7"/>
      <c r="BT2513" s="7"/>
      <c r="BU2513" s="7"/>
      <c r="BV2513" s="7"/>
      <c r="BW2513" s="7"/>
    </row>
    <row r="2514" spans="5:75" x14ac:dyDescent="0.2"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AL2514" s="7"/>
      <c r="AQ2514" s="7"/>
      <c r="AR2514" s="7"/>
      <c r="AS2514" s="7"/>
      <c r="AT2514" s="7"/>
      <c r="AU2514" s="7"/>
      <c r="AV2514" s="7"/>
      <c r="AX2514" s="7"/>
      <c r="AY2514" s="7"/>
      <c r="AZ2514" s="7"/>
      <c r="BA2514" s="7"/>
      <c r="BB2514" s="7"/>
      <c r="BC2514" s="7"/>
      <c r="BD2514" s="7"/>
      <c r="BG2514" s="7"/>
      <c r="BH2514" s="7"/>
      <c r="BI2514" s="7"/>
      <c r="BJ2514" s="7"/>
      <c r="BK2514" s="7"/>
      <c r="BL2514" s="7"/>
      <c r="BM2514" s="7"/>
      <c r="BP2514" s="7"/>
      <c r="BQ2514" s="7"/>
      <c r="BR2514" s="7"/>
      <c r="BS2514" s="7"/>
      <c r="BT2514" s="7"/>
      <c r="BU2514" s="7"/>
      <c r="BV2514" s="7"/>
      <c r="BW2514" s="7"/>
    </row>
    <row r="2515" spans="5:75" x14ac:dyDescent="0.2"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AL2515" s="7"/>
      <c r="AQ2515" s="7"/>
      <c r="AR2515" s="7"/>
      <c r="AS2515" s="7"/>
      <c r="AT2515" s="7"/>
      <c r="AU2515" s="7"/>
      <c r="AV2515" s="7"/>
      <c r="AX2515" s="7"/>
      <c r="AY2515" s="7"/>
      <c r="AZ2515" s="7"/>
      <c r="BA2515" s="7"/>
      <c r="BB2515" s="7"/>
      <c r="BC2515" s="7"/>
      <c r="BD2515" s="7"/>
      <c r="BG2515" s="7"/>
      <c r="BH2515" s="7"/>
      <c r="BI2515" s="7"/>
      <c r="BJ2515" s="7"/>
      <c r="BK2515" s="7"/>
      <c r="BL2515" s="7"/>
      <c r="BM2515" s="7"/>
      <c r="BP2515" s="7"/>
      <c r="BQ2515" s="7"/>
      <c r="BR2515" s="7"/>
      <c r="BS2515" s="7"/>
      <c r="BT2515" s="7"/>
      <c r="BU2515" s="7"/>
      <c r="BV2515" s="7"/>
      <c r="BW2515" s="7"/>
    </row>
    <row r="2516" spans="5:75" x14ac:dyDescent="0.2"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AL2516" s="7"/>
      <c r="AQ2516" s="7"/>
      <c r="AR2516" s="7"/>
      <c r="AS2516" s="7"/>
      <c r="AT2516" s="7"/>
      <c r="AU2516" s="7"/>
      <c r="AV2516" s="7"/>
      <c r="AX2516" s="7"/>
      <c r="AY2516" s="7"/>
      <c r="AZ2516" s="7"/>
      <c r="BA2516" s="7"/>
      <c r="BB2516" s="7"/>
      <c r="BC2516" s="7"/>
      <c r="BD2516" s="7"/>
      <c r="BG2516" s="7"/>
      <c r="BH2516" s="7"/>
      <c r="BI2516" s="7"/>
      <c r="BJ2516" s="7"/>
      <c r="BK2516" s="7"/>
      <c r="BL2516" s="7"/>
      <c r="BM2516" s="7"/>
      <c r="BP2516" s="7"/>
      <c r="BQ2516" s="7"/>
      <c r="BR2516" s="7"/>
      <c r="BS2516" s="7"/>
      <c r="BT2516" s="7"/>
      <c r="BU2516" s="7"/>
      <c r="BV2516" s="7"/>
      <c r="BW2516" s="7"/>
    </row>
    <row r="2517" spans="5:75" x14ac:dyDescent="0.2"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AL2517" s="7"/>
      <c r="AQ2517" s="7"/>
      <c r="AR2517" s="7"/>
      <c r="AS2517" s="7"/>
      <c r="AT2517" s="7"/>
      <c r="AU2517" s="7"/>
      <c r="AV2517" s="7"/>
      <c r="AX2517" s="7"/>
      <c r="AY2517" s="7"/>
      <c r="AZ2517" s="7"/>
      <c r="BA2517" s="7"/>
      <c r="BB2517" s="7"/>
      <c r="BC2517" s="7"/>
      <c r="BD2517" s="7"/>
      <c r="BG2517" s="7"/>
      <c r="BH2517" s="7"/>
      <c r="BI2517" s="7"/>
      <c r="BJ2517" s="7"/>
      <c r="BK2517" s="7"/>
      <c r="BL2517" s="7"/>
      <c r="BM2517" s="7"/>
      <c r="BP2517" s="7"/>
      <c r="BQ2517" s="7"/>
      <c r="BR2517" s="7"/>
      <c r="BS2517" s="7"/>
      <c r="BT2517" s="7"/>
      <c r="BU2517" s="7"/>
      <c r="BV2517" s="7"/>
      <c r="BW2517" s="7"/>
    </row>
    <row r="2518" spans="5:75" x14ac:dyDescent="0.2"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AL2518" s="7"/>
      <c r="AQ2518" s="7"/>
      <c r="AR2518" s="7"/>
      <c r="AS2518" s="7"/>
      <c r="AT2518" s="7"/>
      <c r="AU2518" s="7"/>
      <c r="AV2518" s="7"/>
      <c r="AX2518" s="7"/>
      <c r="AY2518" s="7"/>
      <c r="AZ2518" s="7"/>
      <c r="BA2518" s="7"/>
      <c r="BB2518" s="7"/>
      <c r="BC2518" s="7"/>
      <c r="BD2518" s="7"/>
      <c r="BG2518" s="7"/>
      <c r="BH2518" s="7"/>
      <c r="BI2518" s="7"/>
      <c r="BJ2518" s="7"/>
      <c r="BK2518" s="7"/>
      <c r="BL2518" s="7"/>
      <c r="BM2518" s="7"/>
      <c r="BP2518" s="7"/>
      <c r="BQ2518" s="7"/>
      <c r="BR2518" s="7"/>
      <c r="BS2518" s="7"/>
      <c r="BT2518" s="7"/>
      <c r="BU2518" s="7"/>
      <c r="BV2518" s="7"/>
      <c r="BW2518" s="7"/>
    </row>
    <row r="2519" spans="5:75" x14ac:dyDescent="0.2"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AL2519" s="7"/>
      <c r="AQ2519" s="7"/>
      <c r="AR2519" s="7"/>
      <c r="AS2519" s="7"/>
      <c r="AT2519" s="7"/>
      <c r="AU2519" s="7"/>
      <c r="AV2519" s="7"/>
      <c r="AX2519" s="7"/>
      <c r="AY2519" s="7"/>
      <c r="AZ2519" s="7"/>
      <c r="BA2519" s="7"/>
      <c r="BB2519" s="7"/>
      <c r="BC2519" s="7"/>
      <c r="BD2519" s="7"/>
      <c r="BG2519" s="7"/>
      <c r="BH2519" s="7"/>
      <c r="BI2519" s="7"/>
      <c r="BJ2519" s="7"/>
      <c r="BK2519" s="7"/>
      <c r="BL2519" s="7"/>
      <c r="BM2519" s="7"/>
      <c r="BP2519" s="7"/>
      <c r="BQ2519" s="7"/>
      <c r="BR2519" s="7"/>
      <c r="BS2519" s="7"/>
      <c r="BT2519" s="7"/>
      <c r="BU2519" s="7"/>
      <c r="BV2519" s="7"/>
      <c r="BW2519" s="7"/>
    </row>
    <row r="2520" spans="5:75" x14ac:dyDescent="0.2"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AL2520" s="7"/>
      <c r="AQ2520" s="7"/>
      <c r="AR2520" s="7"/>
      <c r="AS2520" s="7"/>
      <c r="AT2520" s="7"/>
      <c r="AU2520" s="7"/>
      <c r="AV2520" s="7"/>
      <c r="AX2520" s="7"/>
      <c r="AY2520" s="7"/>
      <c r="AZ2520" s="7"/>
      <c r="BA2520" s="7"/>
      <c r="BB2520" s="7"/>
      <c r="BC2520" s="7"/>
      <c r="BD2520" s="7"/>
      <c r="BG2520" s="7"/>
      <c r="BH2520" s="7"/>
      <c r="BI2520" s="7"/>
      <c r="BJ2520" s="7"/>
      <c r="BK2520" s="7"/>
      <c r="BL2520" s="7"/>
      <c r="BM2520" s="7"/>
      <c r="BP2520" s="7"/>
      <c r="BQ2520" s="7"/>
      <c r="BR2520" s="7"/>
      <c r="BS2520" s="7"/>
      <c r="BT2520" s="7"/>
      <c r="BU2520" s="7"/>
      <c r="BV2520" s="7"/>
      <c r="BW2520" s="7"/>
    </row>
    <row r="2521" spans="5:75" x14ac:dyDescent="0.2"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AL2521" s="7"/>
      <c r="AQ2521" s="7"/>
      <c r="AR2521" s="7"/>
      <c r="AS2521" s="7"/>
      <c r="AT2521" s="7"/>
      <c r="AU2521" s="7"/>
      <c r="AV2521" s="7"/>
      <c r="AX2521" s="7"/>
      <c r="AY2521" s="7"/>
      <c r="AZ2521" s="7"/>
      <c r="BA2521" s="7"/>
      <c r="BB2521" s="7"/>
      <c r="BC2521" s="7"/>
      <c r="BD2521" s="7"/>
      <c r="BG2521" s="7"/>
      <c r="BH2521" s="7"/>
      <c r="BI2521" s="7"/>
      <c r="BJ2521" s="7"/>
      <c r="BK2521" s="7"/>
      <c r="BL2521" s="7"/>
      <c r="BM2521" s="7"/>
      <c r="BP2521" s="7"/>
      <c r="BQ2521" s="7"/>
      <c r="BR2521" s="7"/>
      <c r="BS2521" s="7"/>
      <c r="BT2521" s="7"/>
      <c r="BU2521" s="7"/>
      <c r="BV2521" s="7"/>
      <c r="BW2521" s="7"/>
    </row>
    <row r="2522" spans="5:75" x14ac:dyDescent="0.2"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AL2522" s="7"/>
      <c r="AQ2522" s="7"/>
      <c r="AR2522" s="7"/>
      <c r="AS2522" s="7"/>
      <c r="AT2522" s="7"/>
      <c r="AU2522" s="7"/>
      <c r="AV2522" s="7"/>
      <c r="AX2522" s="7"/>
      <c r="AY2522" s="7"/>
      <c r="AZ2522" s="7"/>
      <c r="BA2522" s="7"/>
      <c r="BB2522" s="7"/>
      <c r="BC2522" s="7"/>
      <c r="BD2522" s="7"/>
      <c r="BG2522" s="7"/>
      <c r="BH2522" s="7"/>
      <c r="BI2522" s="7"/>
      <c r="BJ2522" s="7"/>
      <c r="BK2522" s="7"/>
      <c r="BL2522" s="7"/>
      <c r="BM2522" s="7"/>
      <c r="BP2522" s="7"/>
      <c r="BQ2522" s="7"/>
      <c r="BR2522" s="7"/>
      <c r="BS2522" s="7"/>
      <c r="BT2522" s="7"/>
      <c r="BU2522" s="7"/>
      <c r="BV2522" s="7"/>
      <c r="BW2522" s="7"/>
    </row>
    <row r="2523" spans="5:75" x14ac:dyDescent="0.2"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AL2523" s="7"/>
      <c r="AQ2523" s="7"/>
      <c r="AR2523" s="7"/>
      <c r="AS2523" s="7"/>
      <c r="AT2523" s="7"/>
      <c r="AU2523" s="7"/>
      <c r="AV2523" s="7"/>
      <c r="AX2523" s="7"/>
      <c r="AY2523" s="7"/>
      <c r="AZ2523" s="7"/>
      <c r="BA2523" s="7"/>
      <c r="BB2523" s="7"/>
      <c r="BC2523" s="7"/>
      <c r="BD2523" s="7"/>
      <c r="BG2523" s="7"/>
      <c r="BH2523" s="7"/>
      <c r="BI2523" s="7"/>
      <c r="BJ2523" s="7"/>
      <c r="BK2523" s="7"/>
      <c r="BL2523" s="7"/>
      <c r="BM2523" s="7"/>
      <c r="BP2523" s="7"/>
      <c r="BQ2523" s="7"/>
      <c r="BR2523" s="7"/>
      <c r="BS2523" s="7"/>
      <c r="BT2523" s="7"/>
      <c r="BU2523" s="7"/>
      <c r="BV2523" s="7"/>
      <c r="BW2523" s="7"/>
    </row>
    <row r="2524" spans="5:75" x14ac:dyDescent="0.2"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AL2524" s="7"/>
      <c r="AQ2524" s="7"/>
      <c r="AR2524" s="7"/>
      <c r="AS2524" s="7"/>
      <c r="AT2524" s="7"/>
      <c r="AU2524" s="7"/>
      <c r="AV2524" s="7"/>
      <c r="AX2524" s="7"/>
      <c r="AY2524" s="7"/>
      <c r="AZ2524" s="7"/>
      <c r="BA2524" s="7"/>
      <c r="BB2524" s="7"/>
      <c r="BC2524" s="7"/>
      <c r="BD2524" s="7"/>
      <c r="BG2524" s="7"/>
      <c r="BH2524" s="7"/>
      <c r="BI2524" s="7"/>
      <c r="BJ2524" s="7"/>
      <c r="BK2524" s="7"/>
      <c r="BL2524" s="7"/>
      <c r="BM2524" s="7"/>
      <c r="BP2524" s="7"/>
      <c r="BQ2524" s="7"/>
      <c r="BR2524" s="7"/>
      <c r="BS2524" s="7"/>
      <c r="BT2524" s="7"/>
      <c r="BU2524" s="7"/>
      <c r="BV2524" s="7"/>
      <c r="BW2524" s="7"/>
    </row>
    <row r="2525" spans="5:75" x14ac:dyDescent="0.2"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AL2525" s="7"/>
      <c r="AQ2525" s="7"/>
      <c r="AR2525" s="7"/>
      <c r="AS2525" s="7"/>
      <c r="AT2525" s="7"/>
      <c r="AU2525" s="7"/>
      <c r="AV2525" s="7"/>
      <c r="AX2525" s="7"/>
      <c r="AY2525" s="7"/>
      <c r="AZ2525" s="7"/>
      <c r="BA2525" s="7"/>
      <c r="BB2525" s="7"/>
      <c r="BC2525" s="7"/>
      <c r="BD2525" s="7"/>
      <c r="BG2525" s="7"/>
      <c r="BH2525" s="7"/>
      <c r="BI2525" s="7"/>
      <c r="BJ2525" s="7"/>
      <c r="BK2525" s="7"/>
      <c r="BL2525" s="7"/>
      <c r="BM2525" s="7"/>
      <c r="BP2525" s="7"/>
      <c r="BQ2525" s="7"/>
      <c r="BR2525" s="7"/>
      <c r="BS2525" s="7"/>
      <c r="BT2525" s="7"/>
      <c r="BU2525" s="7"/>
      <c r="BV2525" s="7"/>
      <c r="BW2525" s="7"/>
    </row>
    <row r="2526" spans="5:75" x14ac:dyDescent="0.2"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AL2526" s="7"/>
      <c r="AQ2526" s="7"/>
      <c r="AR2526" s="7"/>
      <c r="AS2526" s="7"/>
      <c r="AT2526" s="7"/>
      <c r="AU2526" s="7"/>
      <c r="AV2526" s="7"/>
      <c r="AX2526" s="7"/>
      <c r="AY2526" s="7"/>
      <c r="AZ2526" s="7"/>
      <c r="BA2526" s="7"/>
      <c r="BB2526" s="7"/>
      <c r="BC2526" s="7"/>
      <c r="BD2526" s="7"/>
      <c r="BG2526" s="7"/>
      <c r="BH2526" s="7"/>
      <c r="BI2526" s="7"/>
      <c r="BJ2526" s="7"/>
      <c r="BK2526" s="7"/>
      <c r="BL2526" s="7"/>
      <c r="BM2526" s="7"/>
      <c r="BP2526" s="7"/>
      <c r="BQ2526" s="7"/>
      <c r="BR2526" s="7"/>
      <c r="BS2526" s="7"/>
      <c r="BT2526" s="7"/>
      <c r="BU2526" s="7"/>
      <c r="BV2526" s="7"/>
      <c r="BW2526" s="7"/>
    </row>
    <row r="2527" spans="5:75" x14ac:dyDescent="0.2"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AL2527" s="7"/>
      <c r="AQ2527" s="7"/>
      <c r="AR2527" s="7"/>
      <c r="AS2527" s="7"/>
      <c r="AT2527" s="7"/>
      <c r="AU2527" s="7"/>
      <c r="AV2527" s="7"/>
      <c r="AX2527" s="7"/>
      <c r="AY2527" s="7"/>
      <c r="AZ2527" s="7"/>
      <c r="BA2527" s="7"/>
      <c r="BB2527" s="7"/>
      <c r="BC2527" s="7"/>
      <c r="BD2527" s="7"/>
      <c r="BG2527" s="7"/>
      <c r="BH2527" s="7"/>
      <c r="BI2527" s="7"/>
      <c r="BJ2527" s="7"/>
      <c r="BK2527" s="7"/>
      <c r="BL2527" s="7"/>
      <c r="BM2527" s="7"/>
      <c r="BP2527" s="7"/>
      <c r="BQ2527" s="7"/>
      <c r="BR2527" s="7"/>
      <c r="BS2527" s="7"/>
      <c r="BT2527" s="7"/>
      <c r="BU2527" s="7"/>
      <c r="BV2527" s="7"/>
      <c r="BW2527" s="7"/>
    </row>
    <row r="2528" spans="5:75" x14ac:dyDescent="0.2"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AL2528" s="7"/>
      <c r="AQ2528" s="7"/>
      <c r="AR2528" s="7"/>
      <c r="AS2528" s="7"/>
      <c r="AT2528" s="7"/>
      <c r="AU2528" s="7"/>
      <c r="AV2528" s="7"/>
      <c r="AX2528" s="7"/>
      <c r="AY2528" s="7"/>
      <c r="AZ2528" s="7"/>
      <c r="BA2528" s="7"/>
      <c r="BB2528" s="7"/>
      <c r="BC2528" s="7"/>
      <c r="BD2528" s="7"/>
      <c r="BG2528" s="7"/>
      <c r="BH2528" s="7"/>
      <c r="BI2528" s="7"/>
      <c r="BJ2528" s="7"/>
      <c r="BK2528" s="7"/>
      <c r="BL2528" s="7"/>
      <c r="BM2528" s="7"/>
      <c r="BP2528" s="7"/>
      <c r="BQ2528" s="7"/>
      <c r="BR2528" s="7"/>
      <c r="BS2528" s="7"/>
      <c r="BT2528" s="7"/>
      <c r="BU2528" s="7"/>
      <c r="BV2528" s="7"/>
      <c r="BW2528" s="7"/>
    </row>
    <row r="2529" spans="5:75" x14ac:dyDescent="0.2"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AL2529" s="7"/>
      <c r="AQ2529" s="7"/>
      <c r="AR2529" s="7"/>
      <c r="AS2529" s="7"/>
      <c r="AT2529" s="7"/>
      <c r="AU2529" s="7"/>
      <c r="AV2529" s="7"/>
      <c r="AX2529" s="7"/>
      <c r="AY2529" s="7"/>
      <c r="AZ2529" s="7"/>
      <c r="BA2529" s="7"/>
      <c r="BB2529" s="7"/>
      <c r="BC2529" s="7"/>
      <c r="BD2529" s="7"/>
      <c r="BG2529" s="7"/>
      <c r="BH2529" s="7"/>
      <c r="BI2529" s="7"/>
      <c r="BJ2529" s="7"/>
      <c r="BK2529" s="7"/>
      <c r="BL2529" s="7"/>
      <c r="BM2529" s="7"/>
      <c r="BP2529" s="7"/>
      <c r="BQ2529" s="7"/>
      <c r="BR2529" s="7"/>
      <c r="BS2529" s="7"/>
      <c r="BT2529" s="7"/>
      <c r="BU2529" s="7"/>
      <c r="BV2529" s="7"/>
      <c r="BW2529" s="7"/>
    </row>
    <row r="2530" spans="5:75" x14ac:dyDescent="0.2"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AL2530" s="7"/>
      <c r="AQ2530" s="7"/>
      <c r="AR2530" s="7"/>
      <c r="AS2530" s="7"/>
      <c r="AT2530" s="7"/>
      <c r="AU2530" s="7"/>
      <c r="AV2530" s="7"/>
      <c r="AX2530" s="7"/>
      <c r="AY2530" s="7"/>
      <c r="AZ2530" s="7"/>
      <c r="BA2530" s="7"/>
      <c r="BB2530" s="7"/>
      <c r="BC2530" s="7"/>
      <c r="BD2530" s="7"/>
      <c r="BG2530" s="7"/>
      <c r="BH2530" s="7"/>
      <c r="BI2530" s="7"/>
      <c r="BJ2530" s="7"/>
      <c r="BK2530" s="7"/>
      <c r="BL2530" s="7"/>
      <c r="BM2530" s="7"/>
      <c r="BP2530" s="7"/>
      <c r="BQ2530" s="7"/>
      <c r="BR2530" s="7"/>
      <c r="BS2530" s="7"/>
      <c r="BT2530" s="7"/>
      <c r="BU2530" s="7"/>
      <c r="BV2530" s="7"/>
      <c r="BW2530" s="7"/>
    </row>
    <row r="2531" spans="5:75" x14ac:dyDescent="0.2"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AL2531" s="7"/>
      <c r="AQ2531" s="7"/>
      <c r="AR2531" s="7"/>
      <c r="AS2531" s="7"/>
      <c r="AT2531" s="7"/>
      <c r="AU2531" s="7"/>
      <c r="AV2531" s="7"/>
      <c r="AX2531" s="7"/>
      <c r="AY2531" s="7"/>
      <c r="AZ2531" s="7"/>
      <c r="BA2531" s="7"/>
      <c r="BB2531" s="7"/>
      <c r="BC2531" s="7"/>
      <c r="BD2531" s="7"/>
      <c r="BG2531" s="7"/>
      <c r="BH2531" s="7"/>
      <c r="BI2531" s="7"/>
      <c r="BJ2531" s="7"/>
      <c r="BK2531" s="7"/>
      <c r="BL2531" s="7"/>
      <c r="BM2531" s="7"/>
      <c r="BP2531" s="7"/>
      <c r="BQ2531" s="7"/>
      <c r="BR2531" s="7"/>
      <c r="BS2531" s="7"/>
      <c r="BT2531" s="7"/>
      <c r="BU2531" s="7"/>
      <c r="BV2531" s="7"/>
      <c r="BW2531" s="7"/>
    </row>
    <row r="2532" spans="5:75" x14ac:dyDescent="0.2"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AL2532" s="7"/>
      <c r="AQ2532" s="7"/>
      <c r="AR2532" s="7"/>
      <c r="AS2532" s="7"/>
      <c r="AT2532" s="7"/>
      <c r="AU2532" s="7"/>
      <c r="AV2532" s="7"/>
      <c r="AX2532" s="7"/>
      <c r="AY2532" s="7"/>
      <c r="AZ2532" s="7"/>
      <c r="BA2532" s="7"/>
      <c r="BB2532" s="7"/>
      <c r="BC2532" s="7"/>
      <c r="BD2532" s="7"/>
      <c r="BG2532" s="7"/>
      <c r="BH2532" s="7"/>
      <c r="BI2532" s="7"/>
      <c r="BJ2532" s="7"/>
      <c r="BK2532" s="7"/>
      <c r="BL2532" s="7"/>
      <c r="BM2532" s="7"/>
      <c r="BP2532" s="7"/>
      <c r="BQ2532" s="7"/>
      <c r="BR2532" s="7"/>
      <c r="BS2532" s="7"/>
      <c r="BT2532" s="7"/>
      <c r="BU2532" s="7"/>
      <c r="BV2532" s="7"/>
      <c r="BW2532" s="7"/>
    </row>
    <row r="2533" spans="5:75" x14ac:dyDescent="0.2"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AL2533" s="7"/>
      <c r="AQ2533" s="7"/>
      <c r="AR2533" s="7"/>
      <c r="AS2533" s="7"/>
      <c r="AT2533" s="7"/>
      <c r="AU2533" s="7"/>
      <c r="AV2533" s="7"/>
      <c r="AX2533" s="7"/>
      <c r="AY2533" s="7"/>
      <c r="AZ2533" s="7"/>
      <c r="BA2533" s="7"/>
      <c r="BB2533" s="7"/>
      <c r="BC2533" s="7"/>
      <c r="BD2533" s="7"/>
      <c r="BG2533" s="7"/>
      <c r="BH2533" s="7"/>
      <c r="BI2533" s="7"/>
      <c r="BJ2533" s="7"/>
      <c r="BK2533" s="7"/>
      <c r="BL2533" s="7"/>
      <c r="BM2533" s="7"/>
      <c r="BP2533" s="7"/>
      <c r="BQ2533" s="7"/>
      <c r="BR2533" s="7"/>
      <c r="BS2533" s="7"/>
      <c r="BT2533" s="7"/>
      <c r="BU2533" s="7"/>
      <c r="BV2533" s="7"/>
      <c r="BW2533" s="7"/>
    </row>
    <row r="2534" spans="5:75" x14ac:dyDescent="0.2"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AL2534" s="7"/>
      <c r="AQ2534" s="7"/>
      <c r="AR2534" s="7"/>
      <c r="AS2534" s="7"/>
      <c r="AT2534" s="7"/>
      <c r="AU2534" s="7"/>
      <c r="AV2534" s="7"/>
      <c r="AX2534" s="7"/>
      <c r="AY2534" s="7"/>
      <c r="AZ2534" s="7"/>
      <c r="BA2534" s="7"/>
      <c r="BB2534" s="7"/>
      <c r="BC2534" s="7"/>
      <c r="BD2534" s="7"/>
      <c r="BG2534" s="7"/>
      <c r="BH2534" s="7"/>
      <c r="BI2534" s="7"/>
      <c r="BJ2534" s="7"/>
      <c r="BK2534" s="7"/>
      <c r="BL2534" s="7"/>
      <c r="BM2534" s="7"/>
      <c r="BP2534" s="7"/>
      <c r="BQ2534" s="7"/>
      <c r="BR2534" s="7"/>
      <c r="BS2534" s="7"/>
      <c r="BT2534" s="7"/>
      <c r="BU2534" s="7"/>
      <c r="BV2534" s="7"/>
      <c r="BW2534" s="7"/>
    </row>
    <row r="2535" spans="5:75" x14ac:dyDescent="0.2"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AL2535" s="7"/>
      <c r="AQ2535" s="7"/>
      <c r="AR2535" s="7"/>
      <c r="AS2535" s="7"/>
      <c r="AT2535" s="7"/>
      <c r="AU2535" s="7"/>
      <c r="AV2535" s="7"/>
      <c r="AX2535" s="7"/>
      <c r="AY2535" s="7"/>
      <c r="AZ2535" s="7"/>
      <c r="BA2535" s="7"/>
      <c r="BB2535" s="7"/>
      <c r="BC2535" s="7"/>
      <c r="BD2535" s="7"/>
      <c r="BG2535" s="7"/>
      <c r="BH2535" s="7"/>
      <c r="BI2535" s="7"/>
      <c r="BJ2535" s="7"/>
      <c r="BK2535" s="7"/>
      <c r="BL2535" s="7"/>
      <c r="BM2535" s="7"/>
      <c r="BP2535" s="7"/>
      <c r="BQ2535" s="7"/>
      <c r="BR2535" s="7"/>
      <c r="BS2535" s="7"/>
      <c r="BT2535" s="7"/>
      <c r="BU2535" s="7"/>
      <c r="BV2535" s="7"/>
      <c r="BW2535" s="7"/>
    </row>
    <row r="2536" spans="5:75" x14ac:dyDescent="0.2"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AL2536" s="7"/>
      <c r="AQ2536" s="7"/>
      <c r="AR2536" s="7"/>
      <c r="AS2536" s="7"/>
      <c r="AT2536" s="7"/>
      <c r="AU2536" s="7"/>
      <c r="AV2536" s="7"/>
      <c r="AX2536" s="7"/>
      <c r="AY2536" s="7"/>
      <c r="AZ2536" s="7"/>
      <c r="BA2536" s="7"/>
      <c r="BB2536" s="7"/>
      <c r="BC2536" s="7"/>
      <c r="BD2536" s="7"/>
      <c r="BG2536" s="7"/>
      <c r="BH2536" s="7"/>
      <c r="BI2536" s="7"/>
      <c r="BJ2536" s="7"/>
      <c r="BK2536" s="7"/>
      <c r="BL2536" s="7"/>
      <c r="BM2536" s="7"/>
      <c r="BP2536" s="7"/>
      <c r="BQ2536" s="7"/>
      <c r="BR2536" s="7"/>
      <c r="BS2536" s="7"/>
      <c r="BT2536" s="7"/>
      <c r="BU2536" s="7"/>
      <c r="BV2536" s="7"/>
      <c r="BW2536" s="7"/>
    </row>
    <row r="2537" spans="5:75" x14ac:dyDescent="0.2"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AL2537" s="7"/>
      <c r="AQ2537" s="7"/>
      <c r="AR2537" s="7"/>
      <c r="AS2537" s="7"/>
      <c r="AT2537" s="7"/>
      <c r="AU2537" s="7"/>
      <c r="AV2537" s="7"/>
      <c r="AX2537" s="7"/>
      <c r="AY2537" s="7"/>
      <c r="AZ2537" s="7"/>
      <c r="BA2537" s="7"/>
      <c r="BB2537" s="7"/>
      <c r="BC2537" s="7"/>
      <c r="BD2537" s="7"/>
      <c r="BG2537" s="7"/>
      <c r="BH2537" s="7"/>
      <c r="BI2537" s="7"/>
      <c r="BJ2537" s="7"/>
      <c r="BK2537" s="7"/>
      <c r="BL2537" s="7"/>
      <c r="BM2537" s="7"/>
      <c r="BP2537" s="7"/>
      <c r="BQ2537" s="7"/>
      <c r="BR2537" s="7"/>
      <c r="BS2537" s="7"/>
      <c r="BT2537" s="7"/>
      <c r="BU2537" s="7"/>
      <c r="BV2537" s="7"/>
      <c r="BW2537" s="7"/>
    </row>
    <row r="2538" spans="5:75" x14ac:dyDescent="0.2"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AL2538" s="7"/>
      <c r="AQ2538" s="7"/>
      <c r="AR2538" s="7"/>
      <c r="AS2538" s="7"/>
      <c r="AT2538" s="7"/>
      <c r="AU2538" s="7"/>
      <c r="AV2538" s="7"/>
      <c r="AX2538" s="7"/>
      <c r="AY2538" s="7"/>
      <c r="AZ2538" s="7"/>
      <c r="BA2538" s="7"/>
      <c r="BB2538" s="7"/>
      <c r="BC2538" s="7"/>
      <c r="BD2538" s="7"/>
      <c r="BG2538" s="7"/>
      <c r="BH2538" s="7"/>
      <c r="BI2538" s="7"/>
      <c r="BJ2538" s="7"/>
      <c r="BK2538" s="7"/>
      <c r="BL2538" s="7"/>
      <c r="BM2538" s="7"/>
      <c r="BP2538" s="7"/>
      <c r="BQ2538" s="7"/>
      <c r="BR2538" s="7"/>
      <c r="BS2538" s="7"/>
      <c r="BT2538" s="7"/>
      <c r="BU2538" s="7"/>
      <c r="BV2538" s="7"/>
      <c r="BW2538" s="7"/>
    </row>
    <row r="2539" spans="5:75" x14ac:dyDescent="0.2"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AL2539" s="7"/>
      <c r="AQ2539" s="7"/>
      <c r="AR2539" s="7"/>
      <c r="AS2539" s="7"/>
      <c r="AT2539" s="7"/>
      <c r="AU2539" s="7"/>
      <c r="AV2539" s="7"/>
      <c r="AX2539" s="7"/>
      <c r="AY2539" s="7"/>
      <c r="AZ2539" s="7"/>
      <c r="BA2539" s="7"/>
      <c r="BB2539" s="7"/>
      <c r="BC2539" s="7"/>
      <c r="BD2539" s="7"/>
      <c r="BG2539" s="7"/>
      <c r="BH2539" s="7"/>
      <c r="BI2539" s="7"/>
      <c r="BJ2539" s="7"/>
      <c r="BK2539" s="7"/>
      <c r="BL2539" s="7"/>
      <c r="BM2539" s="7"/>
      <c r="BP2539" s="7"/>
      <c r="BQ2539" s="7"/>
      <c r="BR2539" s="7"/>
      <c r="BS2539" s="7"/>
      <c r="BT2539" s="7"/>
      <c r="BU2539" s="7"/>
      <c r="BV2539" s="7"/>
      <c r="BW2539" s="7"/>
    </row>
    <row r="2540" spans="5:75" x14ac:dyDescent="0.2"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AL2540" s="7"/>
      <c r="AQ2540" s="7"/>
      <c r="AR2540" s="7"/>
      <c r="AS2540" s="7"/>
      <c r="AT2540" s="7"/>
      <c r="AU2540" s="7"/>
      <c r="AV2540" s="7"/>
      <c r="AX2540" s="7"/>
      <c r="AY2540" s="7"/>
      <c r="AZ2540" s="7"/>
      <c r="BA2540" s="7"/>
      <c r="BB2540" s="7"/>
      <c r="BC2540" s="7"/>
      <c r="BD2540" s="7"/>
      <c r="BG2540" s="7"/>
      <c r="BH2540" s="7"/>
      <c r="BI2540" s="7"/>
      <c r="BJ2540" s="7"/>
      <c r="BK2540" s="7"/>
      <c r="BL2540" s="7"/>
      <c r="BM2540" s="7"/>
      <c r="BP2540" s="7"/>
      <c r="BQ2540" s="7"/>
      <c r="BR2540" s="7"/>
      <c r="BS2540" s="7"/>
      <c r="BT2540" s="7"/>
      <c r="BU2540" s="7"/>
      <c r="BV2540" s="7"/>
      <c r="BW2540" s="7"/>
    </row>
    <row r="2541" spans="5:75" x14ac:dyDescent="0.2"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AL2541" s="7"/>
      <c r="AQ2541" s="7"/>
      <c r="AR2541" s="7"/>
      <c r="AS2541" s="7"/>
      <c r="AT2541" s="7"/>
      <c r="AU2541" s="7"/>
      <c r="AV2541" s="7"/>
      <c r="AX2541" s="7"/>
      <c r="AY2541" s="7"/>
      <c r="AZ2541" s="7"/>
      <c r="BA2541" s="7"/>
      <c r="BB2541" s="7"/>
      <c r="BC2541" s="7"/>
      <c r="BD2541" s="7"/>
      <c r="BG2541" s="7"/>
      <c r="BH2541" s="7"/>
      <c r="BI2541" s="7"/>
      <c r="BJ2541" s="7"/>
      <c r="BK2541" s="7"/>
      <c r="BL2541" s="7"/>
      <c r="BM2541" s="7"/>
      <c r="BP2541" s="7"/>
      <c r="BQ2541" s="7"/>
      <c r="BR2541" s="7"/>
      <c r="BS2541" s="7"/>
      <c r="BT2541" s="7"/>
      <c r="BU2541" s="7"/>
      <c r="BV2541" s="7"/>
      <c r="BW2541" s="7"/>
    </row>
    <row r="2542" spans="5:75" x14ac:dyDescent="0.2"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AL2542" s="7"/>
      <c r="AQ2542" s="7"/>
      <c r="AR2542" s="7"/>
      <c r="AS2542" s="7"/>
      <c r="AT2542" s="7"/>
      <c r="AU2542" s="7"/>
      <c r="AV2542" s="7"/>
      <c r="AX2542" s="7"/>
      <c r="AY2542" s="7"/>
      <c r="AZ2542" s="7"/>
      <c r="BA2542" s="7"/>
      <c r="BB2542" s="7"/>
      <c r="BC2542" s="7"/>
      <c r="BD2542" s="7"/>
      <c r="BG2542" s="7"/>
      <c r="BH2542" s="7"/>
      <c r="BI2542" s="7"/>
      <c r="BJ2542" s="7"/>
      <c r="BK2542" s="7"/>
      <c r="BL2542" s="7"/>
      <c r="BM2542" s="7"/>
      <c r="BP2542" s="7"/>
      <c r="BQ2542" s="7"/>
      <c r="BR2542" s="7"/>
      <c r="BS2542" s="7"/>
      <c r="BT2542" s="7"/>
      <c r="BU2542" s="7"/>
      <c r="BV2542" s="7"/>
      <c r="BW2542" s="7"/>
    </row>
    <row r="2543" spans="5:75" x14ac:dyDescent="0.2"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AL2543" s="7"/>
      <c r="AQ2543" s="7"/>
      <c r="AR2543" s="7"/>
      <c r="AS2543" s="7"/>
      <c r="AT2543" s="7"/>
      <c r="AU2543" s="7"/>
      <c r="AV2543" s="7"/>
      <c r="AX2543" s="7"/>
      <c r="AY2543" s="7"/>
      <c r="AZ2543" s="7"/>
      <c r="BA2543" s="7"/>
      <c r="BB2543" s="7"/>
      <c r="BC2543" s="7"/>
      <c r="BD2543" s="7"/>
      <c r="BG2543" s="7"/>
      <c r="BH2543" s="7"/>
      <c r="BI2543" s="7"/>
      <c r="BJ2543" s="7"/>
      <c r="BK2543" s="7"/>
      <c r="BL2543" s="7"/>
      <c r="BM2543" s="7"/>
      <c r="BP2543" s="7"/>
      <c r="BQ2543" s="7"/>
      <c r="BR2543" s="7"/>
      <c r="BS2543" s="7"/>
      <c r="BT2543" s="7"/>
      <c r="BU2543" s="7"/>
      <c r="BV2543" s="7"/>
      <c r="BW2543" s="7"/>
    </row>
    <row r="2544" spans="5:75" x14ac:dyDescent="0.2"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AL2544" s="7"/>
      <c r="AQ2544" s="7"/>
      <c r="AR2544" s="7"/>
      <c r="AS2544" s="7"/>
      <c r="AT2544" s="7"/>
      <c r="AU2544" s="7"/>
      <c r="AV2544" s="7"/>
      <c r="AX2544" s="7"/>
      <c r="AY2544" s="7"/>
      <c r="AZ2544" s="7"/>
      <c r="BA2544" s="7"/>
      <c r="BB2544" s="7"/>
      <c r="BC2544" s="7"/>
      <c r="BD2544" s="7"/>
      <c r="BG2544" s="7"/>
      <c r="BH2544" s="7"/>
      <c r="BI2544" s="7"/>
      <c r="BJ2544" s="7"/>
      <c r="BK2544" s="7"/>
      <c r="BL2544" s="7"/>
      <c r="BM2544" s="7"/>
      <c r="BP2544" s="7"/>
      <c r="BQ2544" s="7"/>
      <c r="BR2544" s="7"/>
      <c r="BS2544" s="7"/>
      <c r="BT2544" s="7"/>
      <c r="BU2544" s="7"/>
      <c r="BV2544" s="7"/>
      <c r="BW2544" s="7"/>
    </row>
    <row r="2545" spans="5:75" x14ac:dyDescent="0.2"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AL2545" s="7"/>
      <c r="AQ2545" s="7"/>
      <c r="AR2545" s="7"/>
      <c r="AS2545" s="7"/>
      <c r="AT2545" s="7"/>
      <c r="AU2545" s="7"/>
      <c r="AV2545" s="7"/>
      <c r="AX2545" s="7"/>
      <c r="AY2545" s="7"/>
      <c r="AZ2545" s="7"/>
      <c r="BA2545" s="7"/>
      <c r="BB2545" s="7"/>
      <c r="BC2545" s="7"/>
      <c r="BD2545" s="7"/>
      <c r="BG2545" s="7"/>
      <c r="BH2545" s="7"/>
      <c r="BI2545" s="7"/>
      <c r="BJ2545" s="7"/>
      <c r="BK2545" s="7"/>
      <c r="BL2545" s="7"/>
      <c r="BM2545" s="7"/>
      <c r="BP2545" s="7"/>
      <c r="BQ2545" s="7"/>
      <c r="BR2545" s="7"/>
      <c r="BS2545" s="7"/>
      <c r="BT2545" s="7"/>
      <c r="BU2545" s="7"/>
      <c r="BV2545" s="7"/>
      <c r="BW2545" s="7"/>
    </row>
    <row r="2546" spans="5:75" x14ac:dyDescent="0.2"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AL2546" s="7"/>
      <c r="AQ2546" s="7"/>
      <c r="AR2546" s="7"/>
      <c r="AS2546" s="7"/>
      <c r="AT2546" s="7"/>
      <c r="AU2546" s="7"/>
      <c r="AV2546" s="7"/>
      <c r="AX2546" s="7"/>
      <c r="AY2546" s="7"/>
      <c r="AZ2546" s="7"/>
      <c r="BA2546" s="7"/>
      <c r="BB2546" s="7"/>
      <c r="BC2546" s="7"/>
      <c r="BD2546" s="7"/>
      <c r="BG2546" s="7"/>
      <c r="BH2546" s="7"/>
      <c r="BI2546" s="7"/>
      <c r="BJ2546" s="7"/>
      <c r="BK2546" s="7"/>
      <c r="BL2546" s="7"/>
      <c r="BM2546" s="7"/>
      <c r="BP2546" s="7"/>
      <c r="BQ2546" s="7"/>
      <c r="BR2546" s="7"/>
      <c r="BS2546" s="7"/>
      <c r="BT2546" s="7"/>
      <c r="BU2546" s="7"/>
      <c r="BV2546" s="7"/>
      <c r="BW2546" s="7"/>
    </row>
    <row r="2547" spans="5:75" x14ac:dyDescent="0.2"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AL2547" s="7"/>
      <c r="AQ2547" s="7"/>
      <c r="AR2547" s="7"/>
      <c r="AS2547" s="7"/>
      <c r="AT2547" s="7"/>
      <c r="AU2547" s="7"/>
      <c r="AV2547" s="7"/>
      <c r="AX2547" s="7"/>
      <c r="AY2547" s="7"/>
      <c r="AZ2547" s="7"/>
      <c r="BA2547" s="7"/>
      <c r="BB2547" s="7"/>
      <c r="BC2547" s="7"/>
      <c r="BD2547" s="7"/>
      <c r="BG2547" s="7"/>
      <c r="BH2547" s="7"/>
      <c r="BI2547" s="7"/>
      <c r="BJ2547" s="7"/>
      <c r="BK2547" s="7"/>
      <c r="BL2547" s="7"/>
      <c r="BM2547" s="7"/>
      <c r="BP2547" s="7"/>
      <c r="BQ2547" s="7"/>
      <c r="BR2547" s="7"/>
      <c r="BS2547" s="7"/>
      <c r="BT2547" s="7"/>
      <c r="BU2547" s="7"/>
      <c r="BV2547" s="7"/>
      <c r="BW2547" s="7"/>
    </row>
    <row r="2548" spans="5:75" x14ac:dyDescent="0.2"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AL2548" s="7"/>
      <c r="AQ2548" s="7"/>
      <c r="AR2548" s="7"/>
      <c r="AS2548" s="7"/>
      <c r="AT2548" s="7"/>
      <c r="AU2548" s="7"/>
      <c r="AV2548" s="7"/>
      <c r="AX2548" s="7"/>
      <c r="AY2548" s="7"/>
      <c r="AZ2548" s="7"/>
      <c r="BA2548" s="7"/>
      <c r="BB2548" s="7"/>
      <c r="BC2548" s="7"/>
      <c r="BD2548" s="7"/>
      <c r="BG2548" s="7"/>
      <c r="BH2548" s="7"/>
      <c r="BI2548" s="7"/>
      <c r="BJ2548" s="7"/>
      <c r="BK2548" s="7"/>
      <c r="BL2548" s="7"/>
      <c r="BM2548" s="7"/>
      <c r="BP2548" s="7"/>
      <c r="BQ2548" s="7"/>
      <c r="BR2548" s="7"/>
      <c r="BS2548" s="7"/>
      <c r="BT2548" s="7"/>
      <c r="BU2548" s="7"/>
      <c r="BV2548" s="7"/>
      <c r="BW2548" s="7"/>
    </row>
    <row r="2549" spans="5:75" x14ac:dyDescent="0.2"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AL2549" s="7"/>
      <c r="AQ2549" s="7"/>
      <c r="AR2549" s="7"/>
      <c r="AS2549" s="7"/>
      <c r="AT2549" s="7"/>
      <c r="AU2549" s="7"/>
      <c r="AV2549" s="7"/>
      <c r="AX2549" s="7"/>
      <c r="AY2549" s="7"/>
      <c r="AZ2549" s="7"/>
      <c r="BA2549" s="7"/>
      <c r="BB2549" s="7"/>
      <c r="BC2549" s="7"/>
      <c r="BD2549" s="7"/>
      <c r="BG2549" s="7"/>
      <c r="BH2549" s="7"/>
      <c r="BI2549" s="7"/>
      <c r="BJ2549" s="7"/>
      <c r="BK2549" s="7"/>
      <c r="BL2549" s="7"/>
      <c r="BM2549" s="7"/>
      <c r="BP2549" s="7"/>
      <c r="BQ2549" s="7"/>
      <c r="BR2549" s="7"/>
      <c r="BS2549" s="7"/>
      <c r="BT2549" s="7"/>
      <c r="BU2549" s="7"/>
      <c r="BV2549" s="7"/>
      <c r="BW2549" s="7"/>
    </row>
    <row r="2550" spans="5:75" x14ac:dyDescent="0.2"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AL2550" s="7"/>
      <c r="AQ2550" s="7"/>
      <c r="AR2550" s="7"/>
      <c r="AS2550" s="7"/>
      <c r="AT2550" s="7"/>
      <c r="AU2550" s="7"/>
      <c r="AV2550" s="7"/>
      <c r="AX2550" s="7"/>
      <c r="AY2550" s="7"/>
      <c r="AZ2550" s="7"/>
      <c r="BA2550" s="7"/>
      <c r="BB2550" s="7"/>
      <c r="BC2550" s="7"/>
      <c r="BD2550" s="7"/>
      <c r="BG2550" s="7"/>
      <c r="BH2550" s="7"/>
      <c r="BI2550" s="7"/>
      <c r="BJ2550" s="7"/>
      <c r="BK2550" s="7"/>
      <c r="BL2550" s="7"/>
      <c r="BM2550" s="7"/>
      <c r="BP2550" s="7"/>
      <c r="BQ2550" s="7"/>
      <c r="BR2550" s="7"/>
      <c r="BS2550" s="7"/>
      <c r="BT2550" s="7"/>
      <c r="BU2550" s="7"/>
      <c r="BV2550" s="7"/>
      <c r="BW2550" s="7"/>
    </row>
    <row r="2551" spans="5:75" x14ac:dyDescent="0.2"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AL2551" s="7"/>
      <c r="AQ2551" s="7"/>
      <c r="AR2551" s="7"/>
      <c r="AS2551" s="7"/>
      <c r="AT2551" s="7"/>
      <c r="AU2551" s="7"/>
      <c r="AV2551" s="7"/>
      <c r="AX2551" s="7"/>
      <c r="AY2551" s="7"/>
      <c r="AZ2551" s="7"/>
      <c r="BA2551" s="7"/>
      <c r="BB2551" s="7"/>
      <c r="BC2551" s="7"/>
      <c r="BD2551" s="7"/>
      <c r="BG2551" s="7"/>
      <c r="BH2551" s="7"/>
      <c r="BI2551" s="7"/>
      <c r="BJ2551" s="7"/>
      <c r="BK2551" s="7"/>
      <c r="BL2551" s="7"/>
      <c r="BM2551" s="7"/>
      <c r="BP2551" s="7"/>
      <c r="BQ2551" s="7"/>
      <c r="BR2551" s="7"/>
      <c r="BS2551" s="7"/>
      <c r="BT2551" s="7"/>
      <c r="BU2551" s="7"/>
      <c r="BV2551" s="7"/>
      <c r="BW2551" s="7"/>
    </row>
    <row r="2552" spans="5:75" x14ac:dyDescent="0.2"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AL2552" s="7"/>
      <c r="AQ2552" s="7"/>
      <c r="AR2552" s="7"/>
      <c r="AS2552" s="7"/>
      <c r="AT2552" s="7"/>
      <c r="AU2552" s="7"/>
      <c r="AV2552" s="7"/>
      <c r="AX2552" s="7"/>
      <c r="AY2552" s="7"/>
      <c r="AZ2552" s="7"/>
      <c r="BA2552" s="7"/>
      <c r="BB2552" s="7"/>
      <c r="BC2552" s="7"/>
      <c r="BD2552" s="7"/>
      <c r="BG2552" s="7"/>
      <c r="BH2552" s="7"/>
      <c r="BI2552" s="7"/>
      <c r="BJ2552" s="7"/>
      <c r="BK2552" s="7"/>
      <c r="BL2552" s="7"/>
      <c r="BM2552" s="7"/>
      <c r="BP2552" s="7"/>
      <c r="BQ2552" s="7"/>
      <c r="BR2552" s="7"/>
      <c r="BS2552" s="7"/>
      <c r="BT2552" s="7"/>
      <c r="BU2552" s="7"/>
      <c r="BV2552" s="7"/>
      <c r="BW2552" s="7"/>
    </row>
    <row r="2553" spans="5:75" x14ac:dyDescent="0.2"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AL2553" s="7"/>
      <c r="AQ2553" s="7"/>
      <c r="AR2553" s="7"/>
      <c r="AS2553" s="7"/>
      <c r="AT2553" s="7"/>
      <c r="AU2553" s="7"/>
      <c r="AV2553" s="7"/>
      <c r="AX2553" s="7"/>
      <c r="AY2553" s="7"/>
      <c r="AZ2553" s="7"/>
      <c r="BA2553" s="7"/>
      <c r="BB2553" s="7"/>
      <c r="BC2553" s="7"/>
      <c r="BD2553" s="7"/>
      <c r="BG2553" s="7"/>
      <c r="BH2553" s="7"/>
      <c r="BI2553" s="7"/>
      <c r="BJ2553" s="7"/>
      <c r="BK2553" s="7"/>
      <c r="BL2553" s="7"/>
      <c r="BM2553" s="7"/>
      <c r="BP2553" s="7"/>
      <c r="BQ2553" s="7"/>
      <c r="BR2553" s="7"/>
      <c r="BS2553" s="7"/>
      <c r="BT2553" s="7"/>
      <c r="BU2553" s="7"/>
      <c r="BV2553" s="7"/>
      <c r="BW2553" s="7"/>
    </row>
    <row r="2554" spans="5:75" x14ac:dyDescent="0.2"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AL2554" s="7"/>
      <c r="AQ2554" s="7"/>
      <c r="AR2554" s="7"/>
      <c r="AS2554" s="7"/>
      <c r="AT2554" s="7"/>
      <c r="AU2554" s="7"/>
      <c r="AV2554" s="7"/>
      <c r="AX2554" s="7"/>
      <c r="AY2554" s="7"/>
      <c r="AZ2554" s="7"/>
      <c r="BA2554" s="7"/>
      <c r="BB2554" s="7"/>
      <c r="BC2554" s="7"/>
      <c r="BD2554" s="7"/>
      <c r="BG2554" s="7"/>
      <c r="BH2554" s="7"/>
      <c r="BI2554" s="7"/>
      <c r="BJ2554" s="7"/>
      <c r="BK2554" s="7"/>
      <c r="BL2554" s="7"/>
      <c r="BM2554" s="7"/>
      <c r="BP2554" s="7"/>
      <c r="BQ2554" s="7"/>
      <c r="BR2554" s="7"/>
      <c r="BS2554" s="7"/>
      <c r="BT2554" s="7"/>
      <c r="BU2554" s="7"/>
      <c r="BV2554" s="7"/>
      <c r="BW2554" s="7"/>
    </row>
    <row r="2555" spans="5:75" x14ac:dyDescent="0.2"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AL2555" s="7"/>
      <c r="AQ2555" s="7"/>
      <c r="AR2555" s="7"/>
      <c r="AS2555" s="7"/>
      <c r="AT2555" s="7"/>
      <c r="AU2555" s="7"/>
      <c r="AV2555" s="7"/>
      <c r="AX2555" s="7"/>
      <c r="AY2555" s="7"/>
      <c r="AZ2555" s="7"/>
      <c r="BA2555" s="7"/>
      <c r="BB2555" s="7"/>
      <c r="BC2555" s="7"/>
      <c r="BD2555" s="7"/>
      <c r="BG2555" s="7"/>
      <c r="BH2555" s="7"/>
      <c r="BI2555" s="7"/>
      <c r="BJ2555" s="7"/>
      <c r="BK2555" s="7"/>
      <c r="BL2555" s="7"/>
      <c r="BM2555" s="7"/>
      <c r="BP2555" s="7"/>
      <c r="BQ2555" s="7"/>
      <c r="BR2555" s="7"/>
      <c r="BS2555" s="7"/>
      <c r="BT2555" s="7"/>
      <c r="BU2555" s="7"/>
      <c r="BV2555" s="7"/>
      <c r="BW2555" s="7"/>
    </row>
    <row r="2556" spans="5:75" x14ac:dyDescent="0.2"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AL2556" s="7"/>
      <c r="AQ2556" s="7"/>
      <c r="AR2556" s="7"/>
      <c r="AS2556" s="7"/>
      <c r="AT2556" s="7"/>
      <c r="AU2556" s="7"/>
      <c r="AV2556" s="7"/>
      <c r="AX2556" s="7"/>
      <c r="AY2556" s="7"/>
      <c r="AZ2556" s="7"/>
      <c r="BA2556" s="7"/>
      <c r="BB2556" s="7"/>
      <c r="BC2556" s="7"/>
      <c r="BD2556" s="7"/>
      <c r="BG2556" s="7"/>
      <c r="BH2556" s="7"/>
      <c r="BI2556" s="7"/>
      <c r="BJ2556" s="7"/>
      <c r="BK2556" s="7"/>
      <c r="BL2556" s="7"/>
      <c r="BM2556" s="7"/>
      <c r="BP2556" s="7"/>
      <c r="BQ2556" s="7"/>
      <c r="BR2556" s="7"/>
      <c r="BS2556" s="7"/>
      <c r="BT2556" s="7"/>
      <c r="BU2556" s="7"/>
      <c r="BV2556" s="7"/>
      <c r="BW2556" s="7"/>
    </row>
    <row r="2557" spans="5:75" x14ac:dyDescent="0.2"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AL2557" s="7"/>
      <c r="AQ2557" s="7"/>
      <c r="AR2557" s="7"/>
      <c r="AS2557" s="7"/>
      <c r="AT2557" s="7"/>
      <c r="AU2557" s="7"/>
      <c r="AV2557" s="7"/>
      <c r="AX2557" s="7"/>
      <c r="AY2557" s="7"/>
      <c r="AZ2557" s="7"/>
      <c r="BA2557" s="7"/>
      <c r="BB2557" s="7"/>
      <c r="BC2557" s="7"/>
      <c r="BD2557" s="7"/>
      <c r="BG2557" s="7"/>
      <c r="BH2557" s="7"/>
      <c r="BI2557" s="7"/>
      <c r="BJ2557" s="7"/>
      <c r="BK2557" s="7"/>
      <c r="BL2557" s="7"/>
      <c r="BM2557" s="7"/>
      <c r="BP2557" s="7"/>
      <c r="BQ2557" s="7"/>
      <c r="BR2557" s="7"/>
      <c r="BS2557" s="7"/>
      <c r="BT2557" s="7"/>
      <c r="BU2557" s="7"/>
      <c r="BV2557" s="7"/>
      <c r="BW2557" s="7"/>
    </row>
    <row r="2558" spans="5:75" x14ac:dyDescent="0.2"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AL2558" s="7"/>
      <c r="AQ2558" s="7"/>
      <c r="AR2558" s="7"/>
      <c r="AS2558" s="7"/>
      <c r="AT2558" s="7"/>
      <c r="AU2558" s="7"/>
      <c r="AV2558" s="7"/>
      <c r="AX2558" s="7"/>
      <c r="AY2558" s="7"/>
      <c r="AZ2558" s="7"/>
      <c r="BA2558" s="7"/>
      <c r="BB2558" s="7"/>
      <c r="BC2558" s="7"/>
      <c r="BD2558" s="7"/>
      <c r="BG2558" s="7"/>
      <c r="BH2558" s="7"/>
      <c r="BI2558" s="7"/>
      <c r="BJ2558" s="7"/>
      <c r="BK2558" s="7"/>
      <c r="BL2558" s="7"/>
      <c r="BM2558" s="7"/>
      <c r="BP2558" s="7"/>
      <c r="BQ2558" s="7"/>
      <c r="BR2558" s="7"/>
      <c r="BS2558" s="7"/>
      <c r="BT2558" s="7"/>
      <c r="BU2558" s="7"/>
      <c r="BV2558" s="7"/>
      <c r="BW2558" s="7"/>
    </row>
    <row r="2559" spans="5:75" x14ac:dyDescent="0.2"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AL2559" s="7"/>
      <c r="AQ2559" s="7"/>
      <c r="AR2559" s="7"/>
      <c r="AS2559" s="7"/>
      <c r="AT2559" s="7"/>
      <c r="AU2559" s="7"/>
      <c r="AV2559" s="7"/>
      <c r="AX2559" s="7"/>
      <c r="AY2559" s="7"/>
      <c r="AZ2559" s="7"/>
      <c r="BA2559" s="7"/>
      <c r="BB2559" s="7"/>
      <c r="BC2559" s="7"/>
      <c r="BD2559" s="7"/>
      <c r="BG2559" s="7"/>
      <c r="BH2559" s="7"/>
      <c r="BI2559" s="7"/>
      <c r="BJ2559" s="7"/>
      <c r="BK2559" s="7"/>
      <c r="BL2559" s="7"/>
      <c r="BM2559" s="7"/>
      <c r="BP2559" s="7"/>
      <c r="BQ2559" s="7"/>
      <c r="BR2559" s="7"/>
      <c r="BS2559" s="7"/>
      <c r="BT2559" s="7"/>
      <c r="BU2559" s="7"/>
      <c r="BV2559" s="7"/>
      <c r="BW2559" s="7"/>
    </row>
    <row r="2560" spans="5:75" x14ac:dyDescent="0.2"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AL2560" s="7"/>
      <c r="AQ2560" s="7"/>
      <c r="AR2560" s="7"/>
      <c r="AS2560" s="7"/>
      <c r="AT2560" s="7"/>
      <c r="AU2560" s="7"/>
      <c r="AV2560" s="7"/>
      <c r="AX2560" s="7"/>
      <c r="AY2560" s="7"/>
      <c r="AZ2560" s="7"/>
      <c r="BA2560" s="7"/>
      <c r="BB2560" s="7"/>
      <c r="BC2560" s="7"/>
      <c r="BD2560" s="7"/>
      <c r="BG2560" s="7"/>
      <c r="BH2560" s="7"/>
      <c r="BI2560" s="7"/>
      <c r="BJ2560" s="7"/>
      <c r="BK2560" s="7"/>
      <c r="BL2560" s="7"/>
      <c r="BM2560" s="7"/>
      <c r="BP2560" s="7"/>
      <c r="BQ2560" s="7"/>
      <c r="BR2560" s="7"/>
      <c r="BS2560" s="7"/>
      <c r="BT2560" s="7"/>
      <c r="BU2560" s="7"/>
      <c r="BV2560" s="7"/>
      <c r="BW2560" s="7"/>
    </row>
    <row r="2561" spans="5:75" x14ac:dyDescent="0.2"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AL2561" s="7"/>
      <c r="AQ2561" s="7"/>
      <c r="AR2561" s="7"/>
      <c r="AS2561" s="7"/>
      <c r="AT2561" s="7"/>
      <c r="AU2561" s="7"/>
      <c r="AV2561" s="7"/>
      <c r="AX2561" s="7"/>
      <c r="AY2561" s="7"/>
      <c r="AZ2561" s="7"/>
      <c r="BA2561" s="7"/>
      <c r="BB2561" s="7"/>
      <c r="BC2561" s="7"/>
      <c r="BD2561" s="7"/>
      <c r="BG2561" s="7"/>
      <c r="BH2561" s="7"/>
      <c r="BI2561" s="7"/>
      <c r="BJ2561" s="7"/>
      <c r="BK2561" s="7"/>
      <c r="BL2561" s="7"/>
      <c r="BM2561" s="7"/>
      <c r="BP2561" s="7"/>
      <c r="BQ2561" s="7"/>
      <c r="BR2561" s="7"/>
      <c r="BS2561" s="7"/>
      <c r="BT2561" s="7"/>
      <c r="BU2561" s="7"/>
      <c r="BV2561" s="7"/>
      <c r="BW2561" s="7"/>
    </row>
    <row r="2562" spans="5:75" x14ac:dyDescent="0.2"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AL2562" s="7"/>
      <c r="AQ2562" s="7"/>
      <c r="AR2562" s="7"/>
      <c r="AS2562" s="7"/>
      <c r="AT2562" s="7"/>
      <c r="AU2562" s="7"/>
      <c r="AV2562" s="7"/>
      <c r="AX2562" s="7"/>
      <c r="AY2562" s="7"/>
      <c r="AZ2562" s="7"/>
      <c r="BA2562" s="7"/>
      <c r="BB2562" s="7"/>
      <c r="BC2562" s="7"/>
      <c r="BD2562" s="7"/>
      <c r="BG2562" s="7"/>
      <c r="BH2562" s="7"/>
      <c r="BI2562" s="7"/>
      <c r="BJ2562" s="7"/>
      <c r="BK2562" s="7"/>
      <c r="BL2562" s="7"/>
      <c r="BM2562" s="7"/>
      <c r="BP2562" s="7"/>
      <c r="BQ2562" s="7"/>
      <c r="BR2562" s="7"/>
      <c r="BS2562" s="7"/>
      <c r="BT2562" s="7"/>
      <c r="BU2562" s="7"/>
      <c r="BV2562" s="7"/>
      <c r="BW2562" s="7"/>
    </row>
    <row r="2563" spans="5:75" x14ac:dyDescent="0.2"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AL2563" s="7"/>
      <c r="AQ2563" s="7"/>
      <c r="AR2563" s="7"/>
      <c r="AS2563" s="7"/>
      <c r="AT2563" s="7"/>
      <c r="AU2563" s="7"/>
      <c r="AV2563" s="7"/>
      <c r="AX2563" s="7"/>
      <c r="AY2563" s="7"/>
      <c r="AZ2563" s="7"/>
      <c r="BA2563" s="7"/>
      <c r="BB2563" s="7"/>
      <c r="BC2563" s="7"/>
      <c r="BD2563" s="7"/>
      <c r="BG2563" s="7"/>
      <c r="BH2563" s="7"/>
      <c r="BI2563" s="7"/>
      <c r="BJ2563" s="7"/>
      <c r="BK2563" s="7"/>
      <c r="BL2563" s="7"/>
      <c r="BM2563" s="7"/>
      <c r="BP2563" s="7"/>
      <c r="BQ2563" s="7"/>
      <c r="BR2563" s="7"/>
      <c r="BS2563" s="7"/>
      <c r="BT2563" s="7"/>
      <c r="BU2563" s="7"/>
      <c r="BV2563" s="7"/>
      <c r="BW2563" s="7"/>
    </row>
    <row r="2564" spans="5:75" x14ac:dyDescent="0.2"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AL2564" s="7"/>
      <c r="AQ2564" s="7"/>
      <c r="AR2564" s="7"/>
      <c r="AS2564" s="7"/>
      <c r="AT2564" s="7"/>
      <c r="AU2564" s="7"/>
      <c r="AV2564" s="7"/>
      <c r="AX2564" s="7"/>
      <c r="AY2564" s="7"/>
      <c r="AZ2564" s="7"/>
      <c r="BA2564" s="7"/>
      <c r="BB2564" s="7"/>
      <c r="BC2564" s="7"/>
      <c r="BD2564" s="7"/>
      <c r="BG2564" s="7"/>
      <c r="BH2564" s="7"/>
      <c r="BI2564" s="7"/>
      <c r="BJ2564" s="7"/>
      <c r="BK2564" s="7"/>
      <c r="BL2564" s="7"/>
      <c r="BM2564" s="7"/>
      <c r="BP2564" s="7"/>
      <c r="BQ2564" s="7"/>
      <c r="BR2564" s="7"/>
      <c r="BS2564" s="7"/>
      <c r="BT2564" s="7"/>
      <c r="BU2564" s="7"/>
      <c r="BV2564" s="7"/>
      <c r="BW2564" s="7"/>
    </row>
    <row r="2565" spans="5:75" x14ac:dyDescent="0.2"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AL2565" s="7"/>
      <c r="AQ2565" s="7"/>
      <c r="AR2565" s="7"/>
      <c r="AS2565" s="7"/>
      <c r="AT2565" s="7"/>
      <c r="AU2565" s="7"/>
      <c r="AV2565" s="7"/>
      <c r="AX2565" s="7"/>
      <c r="AY2565" s="7"/>
      <c r="AZ2565" s="7"/>
      <c r="BA2565" s="7"/>
      <c r="BB2565" s="7"/>
      <c r="BC2565" s="7"/>
      <c r="BD2565" s="7"/>
      <c r="BG2565" s="7"/>
      <c r="BH2565" s="7"/>
      <c r="BI2565" s="7"/>
      <c r="BJ2565" s="7"/>
      <c r="BK2565" s="7"/>
      <c r="BL2565" s="7"/>
      <c r="BM2565" s="7"/>
      <c r="BP2565" s="7"/>
      <c r="BQ2565" s="7"/>
      <c r="BR2565" s="7"/>
      <c r="BS2565" s="7"/>
      <c r="BT2565" s="7"/>
      <c r="BU2565" s="7"/>
      <c r="BV2565" s="7"/>
      <c r="BW2565" s="7"/>
    </row>
    <row r="2566" spans="5:75" x14ac:dyDescent="0.2"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AL2566" s="7"/>
      <c r="AQ2566" s="7"/>
      <c r="AR2566" s="7"/>
      <c r="AS2566" s="7"/>
      <c r="AT2566" s="7"/>
      <c r="AU2566" s="7"/>
      <c r="AV2566" s="7"/>
      <c r="AX2566" s="7"/>
      <c r="AY2566" s="7"/>
      <c r="AZ2566" s="7"/>
      <c r="BA2566" s="7"/>
      <c r="BB2566" s="7"/>
      <c r="BC2566" s="7"/>
      <c r="BD2566" s="7"/>
      <c r="BG2566" s="7"/>
      <c r="BH2566" s="7"/>
      <c r="BI2566" s="7"/>
      <c r="BJ2566" s="7"/>
      <c r="BK2566" s="7"/>
      <c r="BL2566" s="7"/>
      <c r="BM2566" s="7"/>
      <c r="BP2566" s="7"/>
      <c r="BQ2566" s="7"/>
      <c r="BR2566" s="7"/>
      <c r="BS2566" s="7"/>
      <c r="BT2566" s="7"/>
      <c r="BU2566" s="7"/>
      <c r="BV2566" s="7"/>
      <c r="BW2566" s="7"/>
    </row>
    <row r="2567" spans="5:75" x14ac:dyDescent="0.2"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AL2567" s="7"/>
      <c r="AQ2567" s="7"/>
      <c r="AR2567" s="7"/>
      <c r="AS2567" s="7"/>
      <c r="AT2567" s="7"/>
      <c r="AU2567" s="7"/>
      <c r="AV2567" s="7"/>
      <c r="AX2567" s="7"/>
      <c r="AY2567" s="7"/>
      <c r="AZ2567" s="7"/>
      <c r="BA2567" s="7"/>
      <c r="BB2567" s="7"/>
      <c r="BC2567" s="7"/>
      <c r="BD2567" s="7"/>
      <c r="BG2567" s="7"/>
      <c r="BH2567" s="7"/>
      <c r="BI2567" s="7"/>
      <c r="BJ2567" s="7"/>
      <c r="BK2567" s="7"/>
      <c r="BL2567" s="7"/>
      <c r="BM2567" s="7"/>
      <c r="BP2567" s="7"/>
      <c r="BQ2567" s="7"/>
      <c r="BR2567" s="7"/>
      <c r="BS2567" s="7"/>
      <c r="BT2567" s="7"/>
      <c r="BU2567" s="7"/>
      <c r="BV2567" s="7"/>
      <c r="BW2567" s="7"/>
    </row>
    <row r="2568" spans="5:75" x14ac:dyDescent="0.2"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AL2568" s="7"/>
      <c r="AQ2568" s="7"/>
      <c r="AR2568" s="7"/>
      <c r="AS2568" s="7"/>
      <c r="AT2568" s="7"/>
      <c r="AU2568" s="7"/>
      <c r="AV2568" s="7"/>
      <c r="AX2568" s="7"/>
      <c r="AY2568" s="7"/>
      <c r="AZ2568" s="7"/>
      <c r="BA2568" s="7"/>
      <c r="BB2568" s="7"/>
      <c r="BC2568" s="7"/>
      <c r="BD2568" s="7"/>
      <c r="BG2568" s="7"/>
      <c r="BH2568" s="7"/>
      <c r="BI2568" s="7"/>
      <c r="BJ2568" s="7"/>
      <c r="BK2568" s="7"/>
      <c r="BL2568" s="7"/>
      <c r="BM2568" s="7"/>
      <c r="BP2568" s="7"/>
      <c r="BQ2568" s="7"/>
      <c r="BR2568" s="7"/>
      <c r="BS2568" s="7"/>
      <c r="BT2568" s="7"/>
      <c r="BU2568" s="7"/>
      <c r="BV2568" s="7"/>
      <c r="BW2568" s="7"/>
    </row>
    <row r="2569" spans="5:75" x14ac:dyDescent="0.2"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AL2569" s="7"/>
      <c r="AQ2569" s="7"/>
      <c r="AR2569" s="7"/>
      <c r="AS2569" s="7"/>
      <c r="AT2569" s="7"/>
      <c r="AU2569" s="7"/>
      <c r="AV2569" s="7"/>
      <c r="AX2569" s="7"/>
      <c r="AY2569" s="7"/>
      <c r="AZ2569" s="7"/>
      <c r="BA2569" s="7"/>
      <c r="BB2569" s="7"/>
      <c r="BC2569" s="7"/>
      <c r="BD2569" s="7"/>
      <c r="BG2569" s="7"/>
      <c r="BH2569" s="7"/>
      <c r="BI2569" s="7"/>
      <c r="BJ2569" s="7"/>
      <c r="BK2569" s="7"/>
      <c r="BL2569" s="7"/>
      <c r="BM2569" s="7"/>
      <c r="BP2569" s="7"/>
      <c r="BQ2569" s="7"/>
      <c r="BR2569" s="7"/>
      <c r="BS2569" s="7"/>
      <c r="BT2569" s="7"/>
      <c r="BU2569" s="7"/>
      <c r="BV2569" s="7"/>
      <c r="BW2569" s="7"/>
    </row>
    <row r="2570" spans="5:75" x14ac:dyDescent="0.2"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AL2570" s="7"/>
      <c r="AQ2570" s="7"/>
      <c r="AR2570" s="7"/>
      <c r="AS2570" s="7"/>
      <c r="AT2570" s="7"/>
      <c r="AU2570" s="7"/>
      <c r="AV2570" s="7"/>
      <c r="AX2570" s="7"/>
      <c r="AY2570" s="7"/>
      <c r="AZ2570" s="7"/>
      <c r="BA2570" s="7"/>
      <c r="BB2570" s="7"/>
      <c r="BC2570" s="7"/>
      <c r="BD2570" s="7"/>
      <c r="BG2570" s="7"/>
      <c r="BH2570" s="7"/>
      <c r="BI2570" s="7"/>
      <c r="BJ2570" s="7"/>
      <c r="BK2570" s="7"/>
      <c r="BL2570" s="7"/>
      <c r="BM2570" s="7"/>
      <c r="BP2570" s="7"/>
      <c r="BQ2570" s="7"/>
      <c r="BR2570" s="7"/>
      <c r="BS2570" s="7"/>
      <c r="BT2570" s="7"/>
      <c r="BU2570" s="7"/>
      <c r="BV2570" s="7"/>
      <c r="BW2570" s="7"/>
    </row>
    <row r="2571" spans="5:75" x14ac:dyDescent="0.2"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AL2571" s="7"/>
      <c r="AQ2571" s="7"/>
      <c r="AR2571" s="7"/>
      <c r="AS2571" s="7"/>
      <c r="AT2571" s="7"/>
      <c r="AU2571" s="7"/>
      <c r="AV2571" s="7"/>
      <c r="AX2571" s="7"/>
      <c r="AY2571" s="7"/>
      <c r="AZ2571" s="7"/>
      <c r="BA2571" s="7"/>
      <c r="BB2571" s="7"/>
      <c r="BC2571" s="7"/>
      <c r="BD2571" s="7"/>
      <c r="BG2571" s="7"/>
      <c r="BH2571" s="7"/>
      <c r="BI2571" s="7"/>
      <c r="BJ2571" s="7"/>
      <c r="BK2571" s="7"/>
      <c r="BL2571" s="7"/>
      <c r="BM2571" s="7"/>
      <c r="BP2571" s="7"/>
      <c r="BQ2571" s="7"/>
      <c r="BR2571" s="7"/>
      <c r="BS2571" s="7"/>
      <c r="BT2571" s="7"/>
      <c r="BU2571" s="7"/>
      <c r="BV2571" s="7"/>
      <c r="BW2571" s="7"/>
    </row>
    <row r="2572" spans="5:75" x14ac:dyDescent="0.2"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AL2572" s="7"/>
      <c r="AQ2572" s="7"/>
      <c r="AR2572" s="7"/>
      <c r="AS2572" s="7"/>
      <c r="AT2572" s="7"/>
      <c r="AU2572" s="7"/>
      <c r="AV2572" s="7"/>
      <c r="AX2572" s="7"/>
      <c r="AY2572" s="7"/>
      <c r="AZ2572" s="7"/>
      <c r="BA2572" s="7"/>
      <c r="BB2572" s="7"/>
      <c r="BC2572" s="7"/>
      <c r="BD2572" s="7"/>
      <c r="BG2572" s="7"/>
      <c r="BH2572" s="7"/>
      <c r="BI2572" s="7"/>
      <c r="BJ2572" s="7"/>
      <c r="BK2572" s="7"/>
      <c r="BL2572" s="7"/>
      <c r="BM2572" s="7"/>
      <c r="BP2572" s="7"/>
      <c r="BQ2572" s="7"/>
      <c r="BR2572" s="7"/>
      <c r="BS2572" s="7"/>
      <c r="BT2572" s="7"/>
      <c r="BU2572" s="7"/>
      <c r="BV2572" s="7"/>
      <c r="BW2572" s="7"/>
    </row>
    <row r="2573" spans="5:75" x14ac:dyDescent="0.2"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AL2573" s="7"/>
      <c r="AQ2573" s="7"/>
      <c r="AR2573" s="7"/>
      <c r="AS2573" s="7"/>
      <c r="AT2573" s="7"/>
      <c r="AU2573" s="7"/>
      <c r="AV2573" s="7"/>
      <c r="AX2573" s="7"/>
      <c r="AY2573" s="7"/>
      <c r="AZ2573" s="7"/>
      <c r="BA2573" s="7"/>
      <c r="BB2573" s="7"/>
      <c r="BC2573" s="7"/>
      <c r="BD2573" s="7"/>
      <c r="BG2573" s="7"/>
      <c r="BH2573" s="7"/>
      <c r="BI2573" s="7"/>
      <c r="BJ2573" s="7"/>
      <c r="BK2573" s="7"/>
      <c r="BL2573" s="7"/>
      <c r="BM2573" s="7"/>
      <c r="BP2573" s="7"/>
      <c r="BQ2573" s="7"/>
      <c r="BR2573" s="7"/>
      <c r="BS2573" s="7"/>
      <c r="BT2573" s="7"/>
      <c r="BU2573" s="7"/>
      <c r="BV2573" s="7"/>
      <c r="BW2573" s="7"/>
    </row>
    <row r="2574" spans="5:75" x14ac:dyDescent="0.2"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AL2574" s="7"/>
      <c r="AQ2574" s="7"/>
      <c r="AR2574" s="7"/>
      <c r="AS2574" s="7"/>
      <c r="AT2574" s="7"/>
      <c r="AU2574" s="7"/>
      <c r="AV2574" s="7"/>
      <c r="AX2574" s="7"/>
      <c r="AY2574" s="7"/>
      <c r="AZ2574" s="7"/>
      <c r="BA2574" s="7"/>
      <c r="BB2574" s="7"/>
      <c r="BC2574" s="7"/>
      <c r="BD2574" s="7"/>
      <c r="BG2574" s="7"/>
      <c r="BH2574" s="7"/>
      <c r="BI2574" s="7"/>
      <c r="BJ2574" s="7"/>
      <c r="BK2574" s="7"/>
      <c r="BL2574" s="7"/>
      <c r="BM2574" s="7"/>
      <c r="BP2574" s="7"/>
      <c r="BQ2574" s="7"/>
      <c r="BR2574" s="7"/>
      <c r="BS2574" s="7"/>
      <c r="BT2574" s="7"/>
      <c r="BU2574" s="7"/>
      <c r="BV2574" s="7"/>
      <c r="BW2574" s="7"/>
    </row>
    <row r="2575" spans="5:75" x14ac:dyDescent="0.2"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AL2575" s="7"/>
      <c r="AQ2575" s="7"/>
      <c r="AR2575" s="7"/>
      <c r="AS2575" s="7"/>
      <c r="AT2575" s="7"/>
      <c r="AU2575" s="7"/>
      <c r="AV2575" s="7"/>
      <c r="AX2575" s="7"/>
      <c r="AY2575" s="7"/>
      <c r="AZ2575" s="7"/>
      <c r="BA2575" s="7"/>
      <c r="BB2575" s="7"/>
      <c r="BC2575" s="7"/>
      <c r="BD2575" s="7"/>
      <c r="BG2575" s="7"/>
      <c r="BH2575" s="7"/>
      <c r="BI2575" s="7"/>
      <c r="BJ2575" s="7"/>
      <c r="BK2575" s="7"/>
      <c r="BL2575" s="7"/>
      <c r="BM2575" s="7"/>
      <c r="BP2575" s="7"/>
      <c r="BQ2575" s="7"/>
      <c r="BR2575" s="7"/>
      <c r="BS2575" s="7"/>
      <c r="BT2575" s="7"/>
      <c r="BU2575" s="7"/>
      <c r="BV2575" s="7"/>
      <c r="BW2575" s="7"/>
    </row>
    <row r="2576" spans="5:75" x14ac:dyDescent="0.2"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AL2576" s="7"/>
      <c r="AQ2576" s="7"/>
      <c r="AR2576" s="7"/>
      <c r="AS2576" s="7"/>
      <c r="AT2576" s="7"/>
      <c r="AU2576" s="7"/>
      <c r="AV2576" s="7"/>
      <c r="AX2576" s="7"/>
      <c r="AY2576" s="7"/>
      <c r="AZ2576" s="7"/>
      <c r="BA2576" s="7"/>
      <c r="BB2576" s="7"/>
      <c r="BC2576" s="7"/>
      <c r="BD2576" s="7"/>
      <c r="BG2576" s="7"/>
      <c r="BH2576" s="7"/>
      <c r="BI2576" s="7"/>
      <c r="BJ2576" s="7"/>
      <c r="BK2576" s="7"/>
      <c r="BL2576" s="7"/>
      <c r="BM2576" s="7"/>
      <c r="BP2576" s="7"/>
      <c r="BQ2576" s="7"/>
      <c r="BR2576" s="7"/>
      <c r="BS2576" s="7"/>
      <c r="BT2576" s="7"/>
      <c r="BU2576" s="7"/>
      <c r="BV2576" s="7"/>
      <c r="BW2576" s="7"/>
    </row>
    <row r="2577" spans="5:75" x14ac:dyDescent="0.2"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AL2577" s="7"/>
      <c r="AQ2577" s="7"/>
      <c r="AR2577" s="7"/>
      <c r="AS2577" s="7"/>
      <c r="AT2577" s="7"/>
      <c r="AU2577" s="7"/>
      <c r="AV2577" s="7"/>
      <c r="AX2577" s="7"/>
      <c r="AY2577" s="7"/>
      <c r="AZ2577" s="7"/>
      <c r="BA2577" s="7"/>
      <c r="BB2577" s="7"/>
      <c r="BC2577" s="7"/>
      <c r="BD2577" s="7"/>
      <c r="BG2577" s="7"/>
      <c r="BH2577" s="7"/>
      <c r="BI2577" s="7"/>
      <c r="BJ2577" s="7"/>
      <c r="BK2577" s="7"/>
      <c r="BL2577" s="7"/>
      <c r="BM2577" s="7"/>
      <c r="BP2577" s="7"/>
      <c r="BQ2577" s="7"/>
      <c r="BR2577" s="7"/>
      <c r="BS2577" s="7"/>
      <c r="BT2577" s="7"/>
      <c r="BU2577" s="7"/>
      <c r="BV2577" s="7"/>
      <c r="BW2577" s="7"/>
    </row>
    <row r="2578" spans="5:75" x14ac:dyDescent="0.2"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AL2578" s="7"/>
      <c r="AQ2578" s="7"/>
      <c r="AR2578" s="7"/>
      <c r="AS2578" s="7"/>
      <c r="AT2578" s="7"/>
      <c r="AU2578" s="7"/>
      <c r="AV2578" s="7"/>
      <c r="AX2578" s="7"/>
      <c r="AY2578" s="7"/>
      <c r="AZ2578" s="7"/>
      <c r="BA2578" s="7"/>
      <c r="BB2578" s="7"/>
      <c r="BC2578" s="7"/>
      <c r="BD2578" s="7"/>
      <c r="BG2578" s="7"/>
      <c r="BH2578" s="7"/>
      <c r="BI2578" s="7"/>
      <c r="BJ2578" s="7"/>
      <c r="BK2578" s="7"/>
      <c r="BL2578" s="7"/>
      <c r="BM2578" s="7"/>
      <c r="BP2578" s="7"/>
      <c r="BQ2578" s="7"/>
      <c r="BR2578" s="7"/>
      <c r="BS2578" s="7"/>
      <c r="BT2578" s="7"/>
      <c r="BU2578" s="7"/>
      <c r="BV2578" s="7"/>
      <c r="BW2578" s="7"/>
    </row>
    <row r="2579" spans="5:75" x14ac:dyDescent="0.2"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AL2579" s="7"/>
      <c r="AQ2579" s="7"/>
      <c r="AR2579" s="7"/>
      <c r="AS2579" s="7"/>
      <c r="AT2579" s="7"/>
      <c r="AU2579" s="7"/>
      <c r="AV2579" s="7"/>
      <c r="AX2579" s="7"/>
      <c r="AY2579" s="7"/>
      <c r="AZ2579" s="7"/>
      <c r="BA2579" s="7"/>
      <c r="BB2579" s="7"/>
      <c r="BC2579" s="7"/>
      <c r="BD2579" s="7"/>
      <c r="BG2579" s="7"/>
      <c r="BH2579" s="7"/>
      <c r="BI2579" s="7"/>
      <c r="BJ2579" s="7"/>
      <c r="BK2579" s="7"/>
      <c r="BL2579" s="7"/>
      <c r="BM2579" s="7"/>
      <c r="BP2579" s="7"/>
      <c r="BQ2579" s="7"/>
      <c r="BR2579" s="7"/>
      <c r="BS2579" s="7"/>
      <c r="BT2579" s="7"/>
      <c r="BU2579" s="7"/>
      <c r="BV2579" s="7"/>
      <c r="BW2579" s="7"/>
    </row>
    <row r="2580" spans="5:75" x14ac:dyDescent="0.2"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AL2580" s="7"/>
      <c r="AQ2580" s="7"/>
      <c r="AR2580" s="7"/>
      <c r="AS2580" s="7"/>
      <c r="AT2580" s="7"/>
      <c r="AU2580" s="7"/>
      <c r="AV2580" s="7"/>
      <c r="AX2580" s="7"/>
      <c r="AY2580" s="7"/>
      <c r="AZ2580" s="7"/>
      <c r="BA2580" s="7"/>
      <c r="BB2580" s="7"/>
      <c r="BC2580" s="7"/>
      <c r="BD2580" s="7"/>
      <c r="BG2580" s="7"/>
      <c r="BH2580" s="7"/>
      <c r="BI2580" s="7"/>
      <c r="BJ2580" s="7"/>
      <c r="BK2580" s="7"/>
      <c r="BL2580" s="7"/>
      <c r="BM2580" s="7"/>
      <c r="BP2580" s="7"/>
      <c r="BQ2580" s="7"/>
      <c r="BR2580" s="7"/>
      <c r="BS2580" s="7"/>
      <c r="BT2580" s="7"/>
      <c r="BU2580" s="7"/>
      <c r="BV2580" s="7"/>
      <c r="BW2580" s="7"/>
    </row>
    <row r="2581" spans="5:75" x14ac:dyDescent="0.2"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AL2581" s="7"/>
      <c r="AQ2581" s="7"/>
      <c r="AR2581" s="7"/>
      <c r="AS2581" s="7"/>
      <c r="AT2581" s="7"/>
      <c r="AU2581" s="7"/>
      <c r="AV2581" s="7"/>
      <c r="AX2581" s="7"/>
      <c r="AY2581" s="7"/>
      <c r="AZ2581" s="7"/>
      <c r="BA2581" s="7"/>
      <c r="BB2581" s="7"/>
      <c r="BC2581" s="7"/>
      <c r="BD2581" s="7"/>
      <c r="BG2581" s="7"/>
      <c r="BH2581" s="7"/>
      <c r="BI2581" s="7"/>
      <c r="BJ2581" s="7"/>
      <c r="BK2581" s="7"/>
      <c r="BL2581" s="7"/>
      <c r="BM2581" s="7"/>
      <c r="BP2581" s="7"/>
      <c r="BQ2581" s="7"/>
      <c r="BR2581" s="7"/>
      <c r="BS2581" s="7"/>
      <c r="BT2581" s="7"/>
      <c r="BU2581" s="7"/>
      <c r="BV2581" s="7"/>
      <c r="BW2581" s="7"/>
    </row>
    <row r="2582" spans="5:75" x14ac:dyDescent="0.2"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AL2582" s="7"/>
      <c r="AQ2582" s="7"/>
      <c r="AR2582" s="7"/>
      <c r="AS2582" s="7"/>
      <c r="AT2582" s="7"/>
      <c r="AU2582" s="7"/>
      <c r="AV2582" s="7"/>
      <c r="AX2582" s="7"/>
      <c r="AY2582" s="7"/>
      <c r="AZ2582" s="7"/>
      <c r="BA2582" s="7"/>
      <c r="BB2582" s="7"/>
      <c r="BC2582" s="7"/>
      <c r="BD2582" s="7"/>
      <c r="BG2582" s="7"/>
      <c r="BH2582" s="7"/>
      <c r="BI2582" s="7"/>
      <c r="BJ2582" s="7"/>
      <c r="BK2582" s="7"/>
      <c r="BL2582" s="7"/>
      <c r="BM2582" s="7"/>
      <c r="BP2582" s="7"/>
      <c r="BQ2582" s="7"/>
      <c r="BR2582" s="7"/>
      <c r="BS2582" s="7"/>
      <c r="BT2582" s="7"/>
      <c r="BU2582" s="7"/>
      <c r="BV2582" s="7"/>
      <c r="BW2582" s="7"/>
    </row>
    <row r="2583" spans="5:75" x14ac:dyDescent="0.2"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AL2583" s="7"/>
      <c r="AQ2583" s="7"/>
      <c r="AR2583" s="7"/>
      <c r="AS2583" s="7"/>
      <c r="AT2583" s="7"/>
      <c r="AU2583" s="7"/>
      <c r="AV2583" s="7"/>
      <c r="AX2583" s="7"/>
      <c r="AY2583" s="7"/>
      <c r="AZ2583" s="7"/>
      <c r="BA2583" s="7"/>
      <c r="BB2583" s="7"/>
      <c r="BC2583" s="7"/>
      <c r="BD2583" s="7"/>
      <c r="BG2583" s="7"/>
      <c r="BH2583" s="7"/>
      <c r="BI2583" s="7"/>
      <c r="BJ2583" s="7"/>
      <c r="BK2583" s="7"/>
      <c r="BL2583" s="7"/>
      <c r="BM2583" s="7"/>
      <c r="BP2583" s="7"/>
      <c r="BQ2583" s="7"/>
      <c r="BR2583" s="7"/>
      <c r="BS2583" s="7"/>
      <c r="BT2583" s="7"/>
      <c r="BU2583" s="7"/>
      <c r="BV2583" s="7"/>
      <c r="BW2583" s="7"/>
    </row>
    <row r="2584" spans="5:75" x14ac:dyDescent="0.2"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AL2584" s="7"/>
      <c r="AQ2584" s="7"/>
      <c r="AR2584" s="7"/>
      <c r="AS2584" s="7"/>
      <c r="AT2584" s="7"/>
      <c r="AU2584" s="7"/>
      <c r="AV2584" s="7"/>
      <c r="AX2584" s="7"/>
      <c r="AY2584" s="7"/>
      <c r="AZ2584" s="7"/>
      <c r="BA2584" s="7"/>
      <c r="BB2584" s="7"/>
      <c r="BC2584" s="7"/>
      <c r="BD2584" s="7"/>
      <c r="BG2584" s="7"/>
      <c r="BH2584" s="7"/>
      <c r="BI2584" s="7"/>
      <c r="BJ2584" s="7"/>
      <c r="BK2584" s="7"/>
      <c r="BL2584" s="7"/>
      <c r="BM2584" s="7"/>
      <c r="BP2584" s="7"/>
      <c r="BQ2584" s="7"/>
      <c r="BR2584" s="7"/>
      <c r="BS2584" s="7"/>
      <c r="BT2584" s="7"/>
      <c r="BU2584" s="7"/>
      <c r="BV2584" s="7"/>
      <c r="BW2584" s="7"/>
    </row>
    <row r="2585" spans="5:75" x14ac:dyDescent="0.2"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AL2585" s="7"/>
      <c r="AQ2585" s="7"/>
      <c r="AR2585" s="7"/>
      <c r="AS2585" s="7"/>
      <c r="AT2585" s="7"/>
      <c r="AU2585" s="7"/>
      <c r="AV2585" s="7"/>
      <c r="AX2585" s="7"/>
      <c r="AY2585" s="7"/>
      <c r="AZ2585" s="7"/>
      <c r="BA2585" s="7"/>
      <c r="BB2585" s="7"/>
      <c r="BC2585" s="7"/>
      <c r="BD2585" s="7"/>
      <c r="BG2585" s="7"/>
      <c r="BH2585" s="7"/>
      <c r="BI2585" s="7"/>
      <c r="BJ2585" s="7"/>
      <c r="BK2585" s="7"/>
      <c r="BL2585" s="7"/>
      <c r="BM2585" s="7"/>
      <c r="BP2585" s="7"/>
      <c r="BQ2585" s="7"/>
      <c r="BR2585" s="7"/>
      <c r="BS2585" s="7"/>
      <c r="BT2585" s="7"/>
      <c r="BU2585" s="7"/>
      <c r="BV2585" s="7"/>
      <c r="BW2585" s="7"/>
    </row>
    <row r="2586" spans="5:75" x14ac:dyDescent="0.2"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AL2586" s="7"/>
      <c r="AQ2586" s="7"/>
      <c r="AR2586" s="7"/>
      <c r="AS2586" s="7"/>
      <c r="AT2586" s="7"/>
      <c r="AU2586" s="7"/>
      <c r="AV2586" s="7"/>
      <c r="AX2586" s="7"/>
      <c r="AY2586" s="7"/>
      <c r="AZ2586" s="7"/>
      <c r="BA2586" s="7"/>
      <c r="BB2586" s="7"/>
      <c r="BC2586" s="7"/>
      <c r="BD2586" s="7"/>
      <c r="BG2586" s="7"/>
      <c r="BH2586" s="7"/>
      <c r="BI2586" s="7"/>
      <c r="BJ2586" s="7"/>
      <c r="BK2586" s="7"/>
      <c r="BL2586" s="7"/>
      <c r="BM2586" s="7"/>
      <c r="BP2586" s="7"/>
      <c r="BQ2586" s="7"/>
      <c r="BR2586" s="7"/>
      <c r="BS2586" s="7"/>
      <c r="BT2586" s="7"/>
      <c r="BU2586" s="7"/>
      <c r="BV2586" s="7"/>
      <c r="BW2586" s="7"/>
    </row>
    <row r="2587" spans="5:75" x14ac:dyDescent="0.2"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AL2587" s="7"/>
      <c r="AQ2587" s="7"/>
      <c r="AR2587" s="7"/>
      <c r="AS2587" s="7"/>
      <c r="AT2587" s="7"/>
      <c r="AU2587" s="7"/>
      <c r="AV2587" s="7"/>
      <c r="AX2587" s="7"/>
      <c r="AY2587" s="7"/>
      <c r="AZ2587" s="7"/>
      <c r="BA2587" s="7"/>
      <c r="BB2587" s="7"/>
      <c r="BC2587" s="7"/>
      <c r="BD2587" s="7"/>
      <c r="BG2587" s="7"/>
      <c r="BH2587" s="7"/>
      <c r="BI2587" s="7"/>
      <c r="BJ2587" s="7"/>
      <c r="BK2587" s="7"/>
      <c r="BL2587" s="7"/>
      <c r="BM2587" s="7"/>
      <c r="BP2587" s="7"/>
      <c r="BQ2587" s="7"/>
      <c r="BR2587" s="7"/>
      <c r="BS2587" s="7"/>
      <c r="BT2587" s="7"/>
      <c r="BU2587" s="7"/>
      <c r="BV2587" s="7"/>
      <c r="BW2587" s="7"/>
    </row>
    <row r="2588" spans="5:75" x14ac:dyDescent="0.2"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AL2588" s="7"/>
      <c r="AQ2588" s="7"/>
      <c r="AR2588" s="7"/>
      <c r="AS2588" s="7"/>
      <c r="AT2588" s="7"/>
      <c r="AU2588" s="7"/>
      <c r="AV2588" s="7"/>
      <c r="AX2588" s="7"/>
      <c r="AY2588" s="7"/>
      <c r="AZ2588" s="7"/>
      <c r="BA2588" s="7"/>
      <c r="BB2588" s="7"/>
      <c r="BC2588" s="7"/>
      <c r="BD2588" s="7"/>
      <c r="BG2588" s="7"/>
      <c r="BH2588" s="7"/>
      <c r="BI2588" s="7"/>
      <c r="BJ2588" s="7"/>
      <c r="BK2588" s="7"/>
      <c r="BL2588" s="7"/>
      <c r="BM2588" s="7"/>
      <c r="BP2588" s="7"/>
      <c r="BQ2588" s="7"/>
      <c r="BR2588" s="7"/>
      <c r="BS2588" s="7"/>
      <c r="BT2588" s="7"/>
      <c r="BU2588" s="7"/>
      <c r="BV2588" s="7"/>
      <c r="BW2588" s="7"/>
    </row>
    <row r="2589" spans="5:75" x14ac:dyDescent="0.2"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AL2589" s="7"/>
      <c r="AQ2589" s="7"/>
      <c r="AR2589" s="7"/>
      <c r="AS2589" s="7"/>
      <c r="AT2589" s="7"/>
      <c r="AU2589" s="7"/>
      <c r="AV2589" s="7"/>
      <c r="AX2589" s="7"/>
      <c r="AY2589" s="7"/>
      <c r="AZ2589" s="7"/>
      <c r="BA2589" s="7"/>
      <c r="BB2589" s="7"/>
      <c r="BC2589" s="7"/>
      <c r="BD2589" s="7"/>
      <c r="BG2589" s="7"/>
      <c r="BH2589" s="7"/>
      <c r="BI2589" s="7"/>
      <c r="BJ2589" s="7"/>
      <c r="BK2589" s="7"/>
      <c r="BL2589" s="7"/>
      <c r="BM2589" s="7"/>
      <c r="BP2589" s="7"/>
      <c r="BQ2589" s="7"/>
      <c r="BR2589" s="7"/>
      <c r="BS2589" s="7"/>
      <c r="BT2589" s="7"/>
      <c r="BU2589" s="7"/>
      <c r="BV2589" s="7"/>
      <c r="BW2589" s="7"/>
    </row>
    <row r="2590" spans="5:75" x14ac:dyDescent="0.2"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AL2590" s="7"/>
      <c r="AQ2590" s="7"/>
      <c r="AR2590" s="7"/>
      <c r="AS2590" s="7"/>
      <c r="AT2590" s="7"/>
      <c r="AU2590" s="7"/>
      <c r="AV2590" s="7"/>
      <c r="AX2590" s="7"/>
      <c r="AY2590" s="7"/>
      <c r="AZ2590" s="7"/>
      <c r="BA2590" s="7"/>
      <c r="BB2590" s="7"/>
      <c r="BC2590" s="7"/>
      <c r="BD2590" s="7"/>
      <c r="BG2590" s="7"/>
      <c r="BH2590" s="7"/>
      <c r="BI2590" s="7"/>
      <c r="BJ2590" s="7"/>
      <c r="BK2590" s="7"/>
      <c r="BL2590" s="7"/>
      <c r="BM2590" s="7"/>
      <c r="BP2590" s="7"/>
      <c r="BQ2590" s="7"/>
      <c r="BR2590" s="7"/>
      <c r="BS2590" s="7"/>
      <c r="BT2590" s="7"/>
      <c r="BU2590" s="7"/>
      <c r="BV2590" s="7"/>
      <c r="BW2590" s="7"/>
    </row>
    <row r="2591" spans="5:75" x14ac:dyDescent="0.2"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AL2591" s="7"/>
      <c r="AQ2591" s="7"/>
      <c r="AR2591" s="7"/>
      <c r="AS2591" s="7"/>
      <c r="AT2591" s="7"/>
      <c r="AU2591" s="7"/>
      <c r="AV2591" s="7"/>
      <c r="AX2591" s="7"/>
      <c r="AY2591" s="7"/>
      <c r="AZ2591" s="7"/>
      <c r="BA2591" s="7"/>
      <c r="BB2591" s="7"/>
      <c r="BC2591" s="7"/>
      <c r="BD2591" s="7"/>
      <c r="BG2591" s="7"/>
      <c r="BH2591" s="7"/>
      <c r="BI2591" s="7"/>
      <c r="BJ2591" s="7"/>
      <c r="BK2591" s="7"/>
      <c r="BL2591" s="7"/>
      <c r="BM2591" s="7"/>
      <c r="BP2591" s="7"/>
      <c r="BQ2591" s="7"/>
      <c r="BR2591" s="7"/>
      <c r="BS2591" s="7"/>
      <c r="BT2591" s="7"/>
      <c r="BU2591" s="7"/>
      <c r="BV2591" s="7"/>
      <c r="BW2591" s="7"/>
    </row>
    <row r="2592" spans="5:75" x14ac:dyDescent="0.2"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AL2592" s="7"/>
      <c r="AQ2592" s="7"/>
      <c r="AR2592" s="7"/>
      <c r="AS2592" s="7"/>
      <c r="AT2592" s="7"/>
      <c r="AU2592" s="7"/>
      <c r="AV2592" s="7"/>
      <c r="AX2592" s="7"/>
      <c r="AY2592" s="7"/>
      <c r="AZ2592" s="7"/>
      <c r="BA2592" s="7"/>
      <c r="BB2592" s="7"/>
      <c r="BC2592" s="7"/>
      <c r="BD2592" s="7"/>
      <c r="BG2592" s="7"/>
      <c r="BH2592" s="7"/>
      <c r="BI2592" s="7"/>
      <c r="BJ2592" s="7"/>
      <c r="BK2592" s="7"/>
      <c r="BL2592" s="7"/>
      <c r="BM2592" s="7"/>
      <c r="BP2592" s="7"/>
      <c r="BQ2592" s="7"/>
      <c r="BR2592" s="7"/>
      <c r="BS2592" s="7"/>
      <c r="BT2592" s="7"/>
      <c r="BU2592" s="7"/>
      <c r="BV2592" s="7"/>
      <c r="BW2592" s="7"/>
    </row>
    <row r="2593" spans="5:75" x14ac:dyDescent="0.2"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AL2593" s="7"/>
      <c r="AQ2593" s="7"/>
      <c r="AR2593" s="7"/>
      <c r="AS2593" s="7"/>
      <c r="AT2593" s="7"/>
      <c r="AU2593" s="7"/>
      <c r="AV2593" s="7"/>
      <c r="AX2593" s="7"/>
      <c r="AY2593" s="7"/>
      <c r="AZ2593" s="7"/>
      <c r="BA2593" s="7"/>
      <c r="BB2593" s="7"/>
      <c r="BC2593" s="7"/>
      <c r="BD2593" s="7"/>
      <c r="BG2593" s="7"/>
      <c r="BH2593" s="7"/>
      <c r="BI2593" s="7"/>
      <c r="BJ2593" s="7"/>
      <c r="BK2593" s="7"/>
      <c r="BL2593" s="7"/>
      <c r="BM2593" s="7"/>
      <c r="BP2593" s="7"/>
      <c r="BQ2593" s="7"/>
      <c r="BR2593" s="7"/>
      <c r="BS2593" s="7"/>
      <c r="BT2593" s="7"/>
      <c r="BU2593" s="7"/>
      <c r="BV2593" s="7"/>
      <c r="BW2593" s="7"/>
    </row>
    <row r="2594" spans="5:75" x14ac:dyDescent="0.2"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AL2594" s="7"/>
      <c r="AQ2594" s="7"/>
      <c r="AR2594" s="7"/>
      <c r="AS2594" s="7"/>
      <c r="AT2594" s="7"/>
      <c r="AU2594" s="7"/>
      <c r="AV2594" s="7"/>
      <c r="AX2594" s="7"/>
      <c r="AY2594" s="7"/>
      <c r="AZ2594" s="7"/>
      <c r="BA2594" s="7"/>
      <c r="BB2594" s="7"/>
      <c r="BC2594" s="7"/>
      <c r="BD2594" s="7"/>
      <c r="BG2594" s="7"/>
      <c r="BH2594" s="7"/>
      <c r="BI2594" s="7"/>
      <c r="BJ2594" s="7"/>
      <c r="BK2594" s="7"/>
      <c r="BL2594" s="7"/>
      <c r="BM2594" s="7"/>
      <c r="BP2594" s="7"/>
      <c r="BQ2594" s="7"/>
      <c r="BR2594" s="7"/>
      <c r="BS2594" s="7"/>
      <c r="BT2594" s="7"/>
      <c r="BU2594" s="7"/>
      <c r="BV2594" s="7"/>
      <c r="BW2594" s="7"/>
    </row>
    <row r="2595" spans="5:75" x14ac:dyDescent="0.2"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AL2595" s="7"/>
      <c r="AQ2595" s="7"/>
      <c r="AR2595" s="7"/>
      <c r="AS2595" s="7"/>
      <c r="AT2595" s="7"/>
      <c r="AU2595" s="7"/>
      <c r="AV2595" s="7"/>
      <c r="AX2595" s="7"/>
      <c r="AY2595" s="7"/>
      <c r="AZ2595" s="7"/>
      <c r="BA2595" s="7"/>
      <c r="BB2595" s="7"/>
      <c r="BC2595" s="7"/>
      <c r="BD2595" s="7"/>
      <c r="BG2595" s="7"/>
      <c r="BH2595" s="7"/>
      <c r="BI2595" s="7"/>
      <c r="BJ2595" s="7"/>
      <c r="BK2595" s="7"/>
      <c r="BL2595" s="7"/>
      <c r="BM2595" s="7"/>
      <c r="BP2595" s="7"/>
      <c r="BQ2595" s="7"/>
      <c r="BR2595" s="7"/>
      <c r="BS2595" s="7"/>
      <c r="BT2595" s="7"/>
      <c r="BU2595" s="7"/>
      <c r="BV2595" s="7"/>
      <c r="BW2595" s="7"/>
    </row>
    <row r="2596" spans="5:75" x14ac:dyDescent="0.2"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AL2596" s="7"/>
      <c r="AQ2596" s="7"/>
      <c r="AR2596" s="7"/>
      <c r="AS2596" s="7"/>
      <c r="AT2596" s="7"/>
      <c r="AU2596" s="7"/>
      <c r="AV2596" s="7"/>
      <c r="AX2596" s="7"/>
      <c r="AY2596" s="7"/>
      <c r="AZ2596" s="7"/>
      <c r="BA2596" s="7"/>
      <c r="BB2596" s="7"/>
      <c r="BC2596" s="7"/>
      <c r="BD2596" s="7"/>
      <c r="BG2596" s="7"/>
      <c r="BH2596" s="7"/>
      <c r="BI2596" s="7"/>
      <c r="BJ2596" s="7"/>
      <c r="BK2596" s="7"/>
      <c r="BL2596" s="7"/>
      <c r="BM2596" s="7"/>
      <c r="BP2596" s="7"/>
      <c r="BQ2596" s="7"/>
      <c r="BR2596" s="7"/>
      <c r="BS2596" s="7"/>
      <c r="BT2596" s="7"/>
      <c r="BU2596" s="7"/>
      <c r="BV2596" s="7"/>
      <c r="BW2596" s="7"/>
    </row>
    <row r="2597" spans="5:75" x14ac:dyDescent="0.2"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AL2597" s="7"/>
      <c r="AQ2597" s="7"/>
      <c r="AR2597" s="7"/>
      <c r="AS2597" s="7"/>
      <c r="AT2597" s="7"/>
      <c r="AU2597" s="7"/>
      <c r="AV2597" s="7"/>
      <c r="AX2597" s="7"/>
      <c r="AY2597" s="7"/>
      <c r="AZ2597" s="7"/>
      <c r="BA2597" s="7"/>
      <c r="BB2597" s="7"/>
      <c r="BC2597" s="7"/>
      <c r="BD2597" s="7"/>
      <c r="BG2597" s="7"/>
      <c r="BH2597" s="7"/>
      <c r="BI2597" s="7"/>
      <c r="BJ2597" s="7"/>
      <c r="BK2597" s="7"/>
      <c r="BL2597" s="7"/>
      <c r="BM2597" s="7"/>
      <c r="BP2597" s="7"/>
      <c r="BQ2597" s="7"/>
      <c r="BR2597" s="7"/>
      <c r="BS2597" s="7"/>
      <c r="BT2597" s="7"/>
      <c r="BU2597" s="7"/>
      <c r="BV2597" s="7"/>
      <c r="BW2597" s="7"/>
    </row>
    <row r="2598" spans="5:75" x14ac:dyDescent="0.2"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AL2598" s="7"/>
      <c r="AQ2598" s="7"/>
      <c r="AR2598" s="7"/>
      <c r="AS2598" s="7"/>
      <c r="AT2598" s="7"/>
      <c r="AU2598" s="7"/>
      <c r="AV2598" s="7"/>
      <c r="AX2598" s="7"/>
      <c r="AY2598" s="7"/>
      <c r="AZ2598" s="7"/>
      <c r="BA2598" s="7"/>
      <c r="BB2598" s="7"/>
      <c r="BC2598" s="7"/>
      <c r="BD2598" s="7"/>
      <c r="BG2598" s="7"/>
      <c r="BH2598" s="7"/>
      <c r="BI2598" s="7"/>
      <c r="BJ2598" s="7"/>
      <c r="BK2598" s="7"/>
      <c r="BL2598" s="7"/>
      <c r="BM2598" s="7"/>
      <c r="BP2598" s="7"/>
      <c r="BQ2598" s="7"/>
      <c r="BR2598" s="7"/>
      <c r="BS2598" s="7"/>
      <c r="BT2598" s="7"/>
      <c r="BU2598" s="7"/>
      <c r="BV2598" s="7"/>
      <c r="BW2598" s="7"/>
    </row>
    <row r="2599" spans="5:75" x14ac:dyDescent="0.2"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AL2599" s="7"/>
      <c r="AQ2599" s="7"/>
      <c r="AR2599" s="7"/>
      <c r="AS2599" s="7"/>
      <c r="AT2599" s="7"/>
      <c r="AU2599" s="7"/>
      <c r="AV2599" s="7"/>
      <c r="AX2599" s="7"/>
      <c r="AY2599" s="7"/>
      <c r="AZ2599" s="7"/>
      <c r="BA2599" s="7"/>
      <c r="BB2599" s="7"/>
      <c r="BC2599" s="7"/>
      <c r="BD2599" s="7"/>
      <c r="BG2599" s="7"/>
      <c r="BH2599" s="7"/>
      <c r="BI2599" s="7"/>
      <c r="BJ2599" s="7"/>
      <c r="BK2599" s="7"/>
      <c r="BL2599" s="7"/>
      <c r="BM2599" s="7"/>
      <c r="BP2599" s="7"/>
      <c r="BQ2599" s="7"/>
      <c r="BR2599" s="7"/>
      <c r="BS2599" s="7"/>
      <c r="BT2599" s="7"/>
      <c r="BU2599" s="7"/>
      <c r="BV2599" s="7"/>
      <c r="BW2599" s="7"/>
    </row>
    <row r="2600" spans="5:75" x14ac:dyDescent="0.2"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AL2600" s="7"/>
      <c r="AQ2600" s="7"/>
      <c r="AR2600" s="7"/>
      <c r="AS2600" s="7"/>
      <c r="AT2600" s="7"/>
      <c r="AU2600" s="7"/>
      <c r="AV2600" s="7"/>
      <c r="AX2600" s="7"/>
      <c r="AY2600" s="7"/>
      <c r="AZ2600" s="7"/>
      <c r="BA2600" s="7"/>
      <c r="BB2600" s="7"/>
      <c r="BC2600" s="7"/>
      <c r="BD2600" s="7"/>
      <c r="BG2600" s="7"/>
      <c r="BH2600" s="7"/>
      <c r="BI2600" s="7"/>
      <c r="BJ2600" s="7"/>
      <c r="BK2600" s="7"/>
      <c r="BL2600" s="7"/>
      <c r="BM2600" s="7"/>
      <c r="BP2600" s="7"/>
      <c r="BQ2600" s="7"/>
      <c r="BR2600" s="7"/>
      <c r="BS2600" s="7"/>
      <c r="BT2600" s="7"/>
      <c r="BU2600" s="7"/>
      <c r="BV2600" s="7"/>
      <c r="BW2600" s="7"/>
    </row>
    <row r="2601" spans="5:75" x14ac:dyDescent="0.2"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AL2601" s="7"/>
      <c r="AQ2601" s="7"/>
      <c r="AR2601" s="7"/>
      <c r="AS2601" s="7"/>
      <c r="AT2601" s="7"/>
      <c r="AU2601" s="7"/>
      <c r="AV2601" s="7"/>
      <c r="AX2601" s="7"/>
      <c r="AY2601" s="7"/>
      <c r="AZ2601" s="7"/>
      <c r="BA2601" s="7"/>
      <c r="BB2601" s="7"/>
      <c r="BC2601" s="7"/>
      <c r="BD2601" s="7"/>
      <c r="BG2601" s="7"/>
      <c r="BH2601" s="7"/>
      <c r="BI2601" s="7"/>
      <c r="BJ2601" s="7"/>
      <c r="BK2601" s="7"/>
      <c r="BL2601" s="7"/>
      <c r="BM2601" s="7"/>
      <c r="BP2601" s="7"/>
      <c r="BQ2601" s="7"/>
      <c r="BR2601" s="7"/>
      <c r="BS2601" s="7"/>
      <c r="BT2601" s="7"/>
      <c r="BU2601" s="7"/>
      <c r="BV2601" s="7"/>
      <c r="BW2601" s="7"/>
    </row>
    <row r="2602" spans="5:75" x14ac:dyDescent="0.2"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AL2602" s="7"/>
      <c r="AQ2602" s="7"/>
      <c r="AR2602" s="7"/>
      <c r="AS2602" s="7"/>
      <c r="AT2602" s="7"/>
      <c r="AU2602" s="7"/>
      <c r="AV2602" s="7"/>
      <c r="AX2602" s="7"/>
      <c r="AY2602" s="7"/>
      <c r="AZ2602" s="7"/>
      <c r="BA2602" s="7"/>
      <c r="BB2602" s="7"/>
      <c r="BC2602" s="7"/>
      <c r="BD2602" s="7"/>
      <c r="BG2602" s="7"/>
      <c r="BH2602" s="7"/>
      <c r="BI2602" s="7"/>
      <c r="BJ2602" s="7"/>
      <c r="BK2602" s="7"/>
      <c r="BL2602" s="7"/>
      <c r="BM2602" s="7"/>
      <c r="BP2602" s="7"/>
      <c r="BQ2602" s="7"/>
      <c r="BR2602" s="7"/>
      <c r="BS2602" s="7"/>
      <c r="BT2602" s="7"/>
      <c r="BU2602" s="7"/>
      <c r="BV2602" s="7"/>
      <c r="BW2602" s="7"/>
    </row>
    <row r="2603" spans="5:75" x14ac:dyDescent="0.2"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AL2603" s="7"/>
      <c r="AQ2603" s="7"/>
      <c r="AR2603" s="7"/>
      <c r="AS2603" s="7"/>
      <c r="AT2603" s="7"/>
      <c r="AU2603" s="7"/>
      <c r="AV2603" s="7"/>
      <c r="AX2603" s="7"/>
      <c r="AY2603" s="7"/>
      <c r="AZ2603" s="7"/>
      <c r="BA2603" s="7"/>
      <c r="BB2603" s="7"/>
      <c r="BC2603" s="7"/>
      <c r="BD2603" s="7"/>
      <c r="BG2603" s="7"/>
      <c r="BH2603" s="7"/>
      <c r="BI2603" s="7"/>
      <c r="BJ2603" s="7"/>
      <c r="BK2603" s="7"/>
      <c r="BL2603" s="7"/>
      <c r="BM2603" s="7"/>
      <c r="BP2603" s="7"/>
      <c r="BQ2603" s="7"/>
      <c r="BR2603" s="7"/>
      <c r="BS2603" s="7"/>
      <c r="BT2603" s="7"/>
      <c r="BU2603" s="7"/>
      <c r="BV2603" s="7"/>
      <c r="BW2603" s="7"/>
    </row>
    <row r="2604" spans="5:75" x14ac:dyDescent="0.2"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AL2604" s="7"/>
      <c r="AQ2604" s="7"/>
      <c r="AR2604" s="7"/>
      <c r="AS2604" s="7"/>
      <c r="AT2604" s="7"/>
      <c r="AU2604" s="7"/>
      <c r="AV2604" s="7"/>
      <c r="AX2604" s="7"/>
      <c r="AY2604" s="7"/>
      <c r="AZ2604" s="7"/>
      <c r="BA2604" s="7"/>
      <c r="BB2604" s="7"/>
      <c r="BC2604" s="7"/>
      <c r="BD2604" s="7"/>
      <c r="BG2604" s="7"/>
      <c r="BH2604" s="7"/>
      <c r="BI2604" s="7"/>
      <c r="BJ2604" s="7"/>
      <c r="BK2604" s="7"/>
      <c r="BL2604" s="7"/>
      <c r="BM2604" s="7"/>
      <c r="BP2604" s="7"/>
      <c r="BQ2604" s="7"/>
      <c r="BR2604" s="7"/>
      <c r="BS2604" s="7"/>
      <c r="BT2604" s="7"/>
      <c r="BU2604" s="7"/>
      <c r="BV2604" s="7"/>
      <c r="BW2604" s="7"/>
    </row>
    <row r="2605" spans="5:75" x14ac:dyDescent="0.2"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AL2605" s="7"/>
      <c r="AQ2605" s="7"/>
      <c r="AR2605" s="7"/>
      <c r="AS2605" s="7"/>
      <c r="AT2605" s="7"/>
      <c r="AU2605" s="7"/>
      <c r="AV2605" s="7"/>
      <c r="AX2605" s="7"/>
      <c r="AY2605" s="7"/>
      <c r="AZ2605" s="7"/>
      <c r="BA2605" s="7"/>
      <c r="BB2605" s="7"/>
      <c r="BC2605" s="7"/>
      <c r="BD2605" s="7"/>
      <c r="BG2605" s="7"/>
      <c r="BH2605" s="7"/>
      <c r="BI2605" s="7"/>
      <c r="BJ2605" s="7"/>
      <c r="BK2605" s="7"/>
      <c r="BL2605" s="7"/>
      <c r="BM2605" s="7"/>
      <c r="BP2605" s="7"/>
      <c r="BQ2605" s="7"/>
      <c r="BR2605" s="7"/>
      <c r="BS2605" s="7"/>
      <c r="BT2605" s="7"/>
      <c r="BU2605" s="7"/>
      <c r="BV2605" s="7"/>
      <c r="BW2605" s="7"/>
    </row>
    <row r="2606" spans="5:75" x14ac:dyDescent="0.2"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AL2606" s="7"/>
      <c r="AQ2606" s="7"/>
      <c r="AR2606" s="7"/>
      <c r="AS2606" s="7"/>
      <c r="AT2606" s="7"/>
      <c r="AU2606" s="7"/>
      <c r="AV2606" s="7"/>
      <c r="AX2606" s="7"/>
      <c r="AY2606" s="7"/>
      <c r="AZ2606" s="7"/>
      <c r="BA2606" s="7"/>
      <c r="BB2606" s="7"/>
      <c r="BC2606" s="7"/>
      <c r="BD2606" s="7"/>
      <c r="BG2606" s="7"/>
      <c r="BH2606" s="7"/>
      <c r="BI2606" s="7"/>
      <c r="BJ2606" s="7"/>
      <c r="BK2606" s="7"/>
      <c r="BL2606" s="7"/>
      <c r="BM2606" s="7"/>
      <c r="BP2606" s="7"/>
      <c r="BQ2606" s="7"/>
      <c r="BR2606" s="7"/>
      <c r="BS2606" s="7"/>
      <c r="BT2606" s="7"/>
      <c r="BU2606" s="7"/>
      <c r="BV2606" s="7"/>
      <c r="BW2606" s="7"/>
    </row>
    <row r="2607" spans="5:75" x14ac:dyDescent="0.2"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AL2607" s="7"/>
      <c r="AQ2607" s="7"/>
      <c r="AR2607" s="7"/>
      <c r="AS2607" s="7"/>
      <c r="AT2607" s="7"/>
      <c r="AU2607" s="7"/>
      <c r="AV2607" s="7"/>
      <c r="AX2607" s="7"/>
      <c r="AY2607" s="7"/>
      <c r="AZ2607" s="7"/>
      <c r="BA2607" s="7"/>
      <c r="BB2607" s="7"/>
      <c r="BC2607" s="7"/>
      <c r="BD2607" s="7"/>
      <c r="BG2607" s="7"/>
      <c r="BH2607" s="7"/>
      <c r="BI2607" s="7"/>
      <c r="BJ2607" s="7"/>
      <c r="BK2607" s="7"/>
      <c r="BL2607" s="7"/>
      <c r="BM2607" s="7"/>
      <c r="BP2607" s="7"/>
      <c r="BQ2607" s="7"/>
      <c r="BR2607" s="7"/>
      <c r="BS2607" s="7"/>
      <c r="BT2607" s="7"/>
      <c r="BU2607" s="7"/>
      <c r="BV2607" s="7"/>
      <c r="BW2607" s="7"/>
    </row>
    <row r="2608" spans="5:75" x14ac:dyDescent="0.2"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AL2608" s="7"/>
      <c r="AQ2608" s="7"/>
      <c r="AR2608" s="7"/>
      <c r="AS2608" s="7"/>
      <c r="AT2608" s="7"/>
      <c r="AU2608" s="7"/>
      <c r="AV2608" s="7"/>
      <c r="AX2608" s="7"/>
      <c r="AY2608" s="7"/>
      <c r="AZ2608" s="7"/>
      <c r="BA2608" s="7"/>
      <c r="BB2608" s="7"/>
      <c r="BC2608" s="7"/>
      <c r="BD2608" s="7"/>
      <c r="BG2608" s="7"/>
      <c r="BH2608" s="7"/>
      <c r="BI2608" s="7"/>
      <c r="BJ2608" s="7"/>
      <c r="BK2608" s="7"/>
      <c r="BL2608" s="7"/>
      <c r="BM2608" s="7"/>
      <c r="BP2608" s="7"/>
      <c r="BQ2608" s="7"/>
      <c r="BR2608" s="7"/>
      <c r="BS2608" s="7"/>
      <c r="BT2608" s="7"/>
      <c r="BU2608" s="7"/>
      <c r="BV2608" s="7"/>
      <c r="BW2608" s="7"/>
    </row>
    <row r="2609" spans="5:75" x14ac:dyDescent="0.2"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AL2609" s="7"/>
      <c r="AQ2609" s="7"/>
      <c r="AR2609" s="7"/>
      <c r="AS2609" s="7"/>
      <c r="AT2609" s="7"/>
      <c r="AU2609" s="7"/>
      <c r="AV2609" s="7"/>
      <c r="AX2609" s="7"/>
      <c r="AY2609" s="7"/>
      <c r="AZ2609" s="7"/>
      <c r="BA2609" s="7"/>
      <c r="BB2609" s="7"/>
      <c r="BC2609" s="7"/>
      <c r="BD2609" s="7"/>
      <c r="BG2609" s="7"/>
      <c r="BH2609" s="7"/>
      <c r="BI2609" s="7"/>
      <c r="BJ2609" s="7"/>
      <c r="BK2609" s="7"/>
      <c r="BL2609" s="7"/>
      <c r="BM2609" s="7"/>
      <c r="BP2609" s="7"/>
      <c r="BQ2609" s="7"/>
      <c r="BR2609" s="7"/>
      <c r="BS2609" s="7"/>
      <c r="BT2609" s="7"/>
      <c r="BU2609" s="7"/>
      <c r="BV2609" s="7"/>
      <c r="BW2609" s="7"/>
    </row>
    <row r="2610" spans="5:75" x14ac:dyDescent="0.2"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AL2610" s="7"/>
      <c r="AQ2610" s="7"/>
      <c r="AR2610" s="7"/>
      <c r="AS2610" s="7"/>
      <c r="AT2610" s="7"/>
      <c r="AU2610" s="7"/>
      <c r="AV2610" s="7"/>
      <c r="AX2610" s="7"/>
      <c r="AY2610" s="7"/>
      <c r="AZ2610" s="7"/>
      <c r="BA2610" s="7"/>
      <c r="BB2610" s="7"/>
      <c r="BC2610" s="7"/>
      <c r="BD2610" s="7"/>
      <c r="BG2610" s="7"/>
      <c r="BH2610" s="7"/>
      <c r="BI2610" s="7"/>
      <c r="BJ2610" s="7"/>
      <c r="BK2610" s="7"/>
      <c r="BL2610" s="7"/>
      <c r="BM2610" s="7"/>
      <c r="BP2610" s="7"/>
      <c r="BQ2610" s="7"/>
      <c r="BR2610" s="7"/>
      <c r="BS2610" s="7"/>
      <c r="BT2610" s="7"/>
      <c r="BU2610" s="7"/>
      <c r="BV2610" s="7"/>
      <c r="BW2610" s="7"/>
    </row>
    <row r="2611" spans="5:75" x14ac:dyDescent="0.2"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AL2611" s="7"/>
      <c r="AQ2611" s="7"/>
      <c r="AR2611" s="7"/>
      <c r="AS2611" s="7"/>
      <c r="AT2611" s="7"/>
      <c r="AU2611" s="7"/>
      <c r="AV2611" s="7"/>
      <c r="AX2611" s="7"/>
      <c r="AY2611" s="7"/>
      <c r="AZ2611" s="7"/>
      <c r="BA2611" s="7"/>
      <c r="BB2611" s="7"/>
      <c r="BC2611" s="7"/>
      <c r="BD2611" s="7"/>
      <c r="BG2611" s="7"/>
      <c r="BH2611" s="7"/>
      <c r="BI2611" s="7"/>
      <c r="BJ2611" s="7"/>
      <c r="BK2611" s="7"/>
      <c r="BL2611" s="7"/>
      <c r="BM2611" s="7"/>
      <c r="BP2611" s="7"/>
      <c r="BQ2611" s="7"/>
      <c r="BR2611" s="7"/>
      <c r="BS2611" s="7"/>
      <c r="BT2611" s="7"/>
      <c r="BU2611" s="7"/>
      <c r="BV2611" s="7"/>
      <c r="BW2611" s="7"/>
    </row>
    <row r="2612" spans="5:75" x14ac:dyDescent="0.2"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AL2612" s="7"/>
      <c r="AQ2612" s="7"/>
      <c r="AR2612" s="7"/>
      <c r="AS2612" s="7"/>
      <c r="AT2612" s="7"/>
      <c r="AU2612" s="7"/>
      <c r="AV2612" s="7"/>
      <c r="AX2612" s="7"/>
      <c r="AY2612" s="7"/>
      <c r="AZ2612" s="7"/>
      <c r="BA2612" s="7"/>
      <c r="BB2612" s="7"/>
      <c r="BC2612" s="7"/>
      <c r="BD2612" s="7"/>
      <c r="BG2612" s="7"/>
      <c r="BH2612" s="7"/>
      <c r="BI2612" s="7"/>
      <c r="BJ2612" s="7"/>
      <c r="BK2612" s="7"/>
      <c r="BL2612" s="7"/>
      <c r="BM2612" s="7"/>
      <c r="BP2612" s="7"/>
      <c r="BQ2612" s="7"/>
      <c r="BR2612" s="7"/>
      <c r="BS2612" s="7"/>
      <c r="BT2612" s="7"/>
      <c r="BU2612" s="7"/>
      <c r="BV2612" s="7"/>
      <c r="BW2612" s="7"/>
    </row>
    <row r="2613" spans="5:75" x14ac:dyDescent="0.2"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AL2613" s="7"/>
      <c r="AQ2613" s="7"/>
      <c r="AR2613" s="7"/>
      <c r="AS2613" s="7"/>
      <c r="AT2613" s="7"/>
      <c r="AU2613" s="7"/>
      <c r="AV2613" s="7"/>
      <c r="AX2613" s="7"/>
      <c r="AY2613" s="7"/>
      <c r="AZ2613" s="7"/>
      <c r="BA2613" s="7"/>
      <c r="BB2613" s="7"/>
      <c r="BC2613" s="7"/>
      <c r="BD2613" s="7"/>
      <c r="BG2613" s="7"/>
      <c r="BH2613" s="7"/>
      <c r="BI2613" s="7"/>
      <c r="BJ2613" s="7"/>
      <c r="BK2613" s="7"/>
      <c r="BL2613" s="7"/>
      <c r="BM2613" s="7"/>
      <c r="BP2613" s="7"/>
      <c r="BQ2613" s="7"/>
      <c r="BR2613" s="7"/>
      <c r="BS2613" s="7"/>
      <c r="BT2613" s="7"/>
      <c r="BU2613" s="7"/>
      <c r="BV2613" s="7"/>
      <c r="BW2613" s="7"/>
    </row>
    <row r="2614" spans="5:75" x14ac:dyDescent="0.2"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AL2614" s="7"/>
      <c r="AQ2614" s="7"/>
      <c r="AR2614" s="7"/>
      <c r="AS2614" s="7"/>
      <c r="AT2614" s="7"/>
      <c r="AU2614" s="7"/>
      <c r="AV2614" s="7"/>
      <c r="AX2614" s="7"/>
      <c r="AY2614" s="7"/>
      <c r="AZ2614" s="7"/>
      <c r="BA2614" s="7"/>
      <c r="BB2614" s="7"/>
      <c r="BC2614" s="7"/>
      <c r="BD2614" s="7"/>
      <c r="BG2614" s="7"/>
      <c r="BH2614" s="7"/>
      <c r="BI2614" s="7"/>
      <c r="BJ2614" s="7"/>
      <c r="BK2614" s="7"/>
      <c r="BL2614" s="7"/>
      <c r="BM2614" s="7"/>
      <c r="BP2614" s="7"/>
      <c r="BQ2614" s="7"/>
      <c r="BR2614" s="7"/>
      <c r="BS2614" s="7"/>
      <c r="BT2614" s="7"/>
      <c r="BU2614" s="7"/>
      <c r="BV2614" s="7"/>
      <c r="BW2614" s="7"/>
    </row>
    <row r="2615" spans="5:75" x14ac:dyDescent="0.2"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AL2615" s="7"/>
      <c r="AQ2615" s="7"/>
      <c r="AR2615" s="7"/>
      <c r="AS2615" s="7"/>
      <c r="AT2615" s="7"/>
      <c r="AU2615" s="7"/>
      <c r="AV2615" s="7"/>
      <c r="AX2615" s="7"/>
      <c r="AY2615" s="7"/>
      <c r="AZ2615" s="7"/>
      <c r="BA2615" s="7"/>
      <c r="BB2615" s="7"/>
      <c r="BC2615" s="7"/>
      <c r="BD2615" s="7"/>
      <c r="BG2615" s="7"/>
      <c r="BH2615" s="7"/>
      <c r="BI2615" s="7"/>
      <c r="BJ2615" s="7"/>
      <c r="BK2615" s="7"/>
      <c r="BL2615" s="7"/>
      <c r="BM2615" s="7"/>
      <c r="BP2615" s="7"/>
      <c r="BQ2615" s="7"/>
      <c r="BR2615" s="7"/>
      <c r="BS2615" s="7"/>
      <c r="BT2615" s="7"/>
      <c r="BU2615" s="7"/>
      <c r="BV2615" s="7"/>
      <c r="BW2615" s="7"/>
    </row>
    <row r="2616" spans="5:75" x14ac:dyDescent="0.2"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AL2616" s="7"/>
      <c r="AQ2616" s="7"/>
      <c r="AR2616" s="7"/>
      <c r="AS2616" s="7"/>
      <c r="AT2616" s="7"/>
      <c r="AU2616" s="7"/>
      <c r="AV2616" s="7"/>
      <c r="AX2616" s="7"/>
      <c r="AY2616" s="7"/>
      <c r="AZ2616" s="7"/>
      <c r="BA2616" s="7"/>
      <c r="BB2616" s="7"/>
      <c r="BC2616" s="7"/>
      <c r="BD2616" s="7"/>
      <c r="BG2616" s="7"/>
      <c r="BH2616" s="7"/>
      <c r="BI2616" s="7"/>
      <c r="BJ2616" s="7"/>
      <c r="BK2616" s="7"/>
      <c r="BL2616" s="7"/>
      <c r="BM2616" s="7"/>
      <c r="BP2616" s="7"/>
      <c r="BQ2616" s="7"/>
      <c r="BR2616" s="7"/>
      <c r="BS2616" s="7"/>
      <c r="BT2616" s="7"/>
      <c r="BU2616" s="7"/>
      <c r="BV2616" s="7"/>
      <c r="BW2616" s="7"/>
    </row>
    <row r="2617" spans="5:75" x14ac:dyDescent="0.2"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AL2617" s="7"/>
      <c r="AQ2617" s="7"/>
      <c r="AR2617" s="7"/>
      <c r="AS2617" s="7"/>
      <c r="AT2617" s="7"/>
      <c r="AU2617" s="7"/>
      <c r="AV2617" s="7"/>
      <c r="AX2617" s="7"/>
      <c r="AY2617" s="7"/>
      <c r="AZ2617" s="7"/>
      <c r="BA2617" s="7"/>
      <c r="BB2617" s="7"/>
      <c r="BC2617" s="7"/>
      <c r="BD2617" s="7"/>
      <c r="BG2617" s="7"/>
      <c r="BH2617" s="7"/>
      <c r="BI2617" s="7"/>
      <c r="BJ2617" s="7"/>
      <c r="BK2617" s="7"/>
      <c r="BL2617" s="7"/>
      <c r="BM2617" s="7"/>
      <c r="BP2617" s="7"/>
      <c r="BQ2617" s="7"/>
      <c r="BR2617" s="7"/>
      <c r="BS2617" s="7"/>
      <c r="BT2617" s="7"/>
      <c r="BU2617" s="7"/>
      <c r="BV2617" s="7"/>
      <c r="BW2617" s="7"/>
    </row>
    <row r="2618" spans="5:75" x14ac:dyDescent="0.2"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AL2618" s="7"/>
      <c r="AQ2618" s="7"/>
      <c r="AR2618" s="7"/>
      <c r="AS2618" s="7"/>
      <c r="AT2618" s="7"/>
      <c r="AU2618" s="7"/>
      <c r="AV2618" s="7"/>
      <c r="AX2618" s="7"/>
      <c r="AY2618" s="7"/>
      <c r="AZ2618" s="7"/>
      <c r="BA2618" s="7"/>
      <c r="BB2618" s="7"/>
      <c r="BC2618" s="7"/>
      <c r="BD2618" s="7"/>
      <c r="BG2618" s="7"/>
      <c r="BH2618" s="7"/>
      <c r="BI2618" s="7"/>
      <c r="BJ2618" s="7"/>
      <c r="BK2618" s="7"/>
      <c r="BL2618" s="7"/>
      <c r="BM2618" s="7"/>
      <c r="BP2618" s="7"/>
      <c r="BQ2618" s="7"/>
      <c r="BR2618" s="7"/>
      <c r="BS2618" s="7"/>
      <c r="BT2618" s="7"/>
      <c r="BU2618" s="7"/>
      <c r="BV2618" s="7"/>
      <c r="BW2618" s="7"/>
    </row>
    <row r="2619" spans="5:75" x14ac:dyDescent="0.2"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AL2619" s="7"/>
      <c r="AQ2619" s="7"/>
      <c r="AR2619" s="7"/>
      <c r="AS2619" s="7"/>
      <c r="AT2619" s="7"/>
      <c r="AU2619" s="7"/>
      <c r="AV2619" s="7"/>
      <c r="AX2619" s="7"/>
      <c r="AY2619" s="7"/>
      <c r="AZ2619" s="7"/>
      <c r="BA2619" s="7"/>
      <c r="BB2619" s="7"/>
      <c r="BC2619" s="7"/>
      <c r="BD2619" s="7"/>
      <c r="BG2619" s="7"/>
      <c r="BH2619" s="7"/>
      <c r="BI2619" s="7"/>
      <c r="BJ2619" s="7"/>
      <c r="BK2619" s="7"/>
      <c r="BL2619" s="7"/>
      <c r="BM2619" s="7"/>
      <c r="BP2619" s="7"/>
      <c r="BQ2619" s="7"/>
      <c r="BR2619" s="7"/>
      <c r="BS2619" s="7"/>
      <c r="BT2619" s="7"/>
      <c r="BU2619" s="7"/>
      <c r="BV2619" s="7"/>
      <c r="BW2619" s="7"/>
    </row>
    <row r="2620" spans="5:75" x14ac:dyDescent="0.2"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AL2620" s="7"/>
      <c r="AQ2620" s="7"/>
      <c r="AR2620" s="7"/>
      <c r="AS2620" s="7"/>
      <c r="AT2620" s="7"/>
      <c r="AU2620" s="7"/>
      <c r="AV2620" s="7"/>
      <c r="AX2620" s="7"/>
      <c r="AY2620" s="7"/>
      <c r="AZ2620" s="7"/>
      <c r="BA2620" s="7"/>
      <c r="BB2620" s="7"/>
      <c r="BC2620" s="7"/>
      <c r="BD2620" s="7"/>
      <c r="BG2620" s="7"/>
      <c r="BH2620" s="7"/>
      <c r="BI2620" s="7"/>
      <c r="BJ2620" s="7"/>
      <c r="BK2620" s="7"/>
      <c r="BL2620" s="7"/>
      <c r="BM2620" s="7"/>
      <c r="BP2620" s="7"/>
      <c r="BQ2620" s="7"/>
      <c r="BR2620" s="7"/>
      <c r="BS2620" s="7"/>
      <c r="BT2620" s="7"/>
      <c r="BU2620" s="7"/>
      <c r="BV2620" s="7"/>
      <c r="BW2620" s="7"/>
    </row>
    <row r="2621" spans="5:75" x14ac:dyDescent="0.2"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AL2621" s="7"/>
      <c r="AQ2621" s="7"/>
      <c r="AR2621" s="7"/>
      <c r="AS2621" s="7"/>
      <c r="AT2621" s="7"/>
      <c r="AU2621" s="7"/>
      <c r="AV2621" s="7"/>
      <c r="AX2621" s="7"/>
      <c r="AY2621" s="7"/>
      <c r="AZ2621" s="7"/>
      <c r="BA2621" s="7"/>
      <c r="BB2621" s="7"/>
      <c r="BC2621" s="7"/>
      <c r="BD2621" s="7"/>
      <c r="BG2621" s="7"/>
      <c r="BH2621" s="7"/>
      <c r="BI2621" s="7"/>
      <c r="BJ2621" s="7"/>
      <c r="BK2621" s="7"/>
      <c r="BL2621" s="7"/>
      <c r="BM2621" s="7"/>
      <c r="BP2621" s="7"/>
      <c r="BQ2621" s="7"/>
      <c r="BR2621" s="7"/>
      <c r="BS2621" s="7"/>
      <c r="BT2621" s="7"/>
      <c r="BU2621" s="7"/>
      <c r="BV2621" s="7"/>
      <c r="BW2621" s="7"/>
    </row>
    <row r="2622" spans="5:75" x14ac:dyDescent="0.2"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AL2622" s="7"/>
      <c r="AQ2622" s="7"/>
      <c r="AR2622" s="7"/>
      <c r="AS2622" s="7"/>
      <c r="AT2622" s="7"/>
      <c r="AU2622" s="7"/>
      <c r="AV2622" s="7"/>
      <c r="AX2622" s="7"/>
      <c r="AY2622" s="7"/>
      <c r="AZ2622" s="7"/>
      <c r="BA2622" s="7"/>
      <c r="BB2622" s="7"/>
      <c r="BC2622" s="7"/>
      <c r="BD2622" s="7"/>
      <c r="BG2622" s="7"/>
      <c r="BH2622" s="7"/>
      <c r="BI2622" s="7"/>
      <c r="BJ2622" s="7"/>
      <c r="BK2622" s="7"/>
      <c r="BL2622" s="7"/>
      <c r="BM2622" s="7"/>
      <c r="BP2622" s="7"/>
      <c r="BQ2622" s="7"/>
      <c r="BR2622" s="7"/>
      <c r="BS2622" s="7"/>
      <c r="BT2622" s="7"/>
      <c r="BU2622" s="7"/>
      <c r="BV2622" s="7"/>
      <c r="BW2622" s="7"/>
    </row>
    <row r="2623" spans="5:75" x14ac:dyDescent="0.2"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AL2623" s="7"/>
      <c r="AQ2623" s="7"/>
      <c r="AR2623" s="7"/>
      <c r="AS2623" s="7"/>
      <c r="AT2623" s="7"/>
      <c r="AU2623" s="7"/>
      <c r="AV2623" s="7"/>
      <c r="AX2623" s="7"/>
      <c r="AY2623" s="7"/>
      <c r="AZ2623" s="7"/>
      <c r="BA2623" s="7"/>
      <c r="BB2623" s="7"/>
      <c r="BC2623" s="7"/>
      <c r="BD2623" s="7"/>
      <c r="BG2623" s="7"/>
      <c r="BH2623" s="7"/>
      <c r="BI2623" s="7"/>
      <c r="BJ2623" s="7"/>
      <c r="BK2623" s="7"/>
      <c r="BL2623" s="7"/>
      <c r="BM2623" s="7"/>
      <c r="BP2623" s="7"/>
      <c r="BQ2623" s="7"/>
      <c r="BR2623" s="7"/>
      <c r="BS2623" s="7"/>
      <c r="BT2623" s="7"/>
      <c r="BU2623" s="7"/>
      <c r="BV2623" s="7"/>
      <c r="BW2623" s="7"/>
    </row>
    <row r="2624" spans="5:75" x14ac:dyDescent="0.2"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AL2624" s="7"/>
      <c r="AQ2624" s="7"/>
      <c r="AR2624" s="7"/>
      <c r="AS2624" s="7"/>
      <c r="AT2624" s="7"/>
      <c r="AU2624" s="7"/>
      <c r="AV2624" s="7"/>
      <c r="AX2624" s="7"/>
      <c r="AY2624" s="7"/>
      <c r="AZ2624" s="7"/>
      <c r="BA2624" s="7"/>
      <c r="BB2624" s="7"/>
      <c r="BC2624" s="7"/>
      <c r="BD2624" s="7"/>
      <c r="BG2624" s="7"/>
      <c r="BH2624" s="7"/>
      <c r="BI2624" s="7"/>
      <c r="BJ2624" s="7"/>
      <c r="BK2624" s="7"/>
      <c r="BL2624" s="7"/>
      <c r="BM2624" s="7"/>
      <c r="BP2624" s="7"/>
      <c r="BQ2624" s="7"/>
      <c r="BR2624" s="7"/>
      <c r="BS2624" s="7"/>
      <c r="BT2624" s="7"/>
      <c r="BU2624" s="7"/>
      <c r="BV2624" s="7"/>
      <c r="BW2624" s="7"/>
    </row>
    <row r="2625" spans="5:75" x14ac:dyDescent="0.2"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AL2625" s="7"/>
      <c r="AQ2625" s="7"/>
      <c r="AR2625" s="7"/>
      <c r="AS2625" s="7"/>
      <c r="AT2625" s="7"/>
      <c r="AU2625" s="7"/>
      <c r="AV2625" s="7"/>
      <c r="AX2625" s="7"/>
      <c r="AY2625" s="7"/>
      <c r="AZ2625" s="7"/>
      <c r="BA2625" s="7"/>
      <c r="BB2625" s="7"/>
      <c r="BC2625" s="7"/>
      <c r="BD2625" s="7"/>
      <c r="BG2625" s="7"/>
      <c r="BH2625" s="7"/>
      <c r="BI2625" s="7"/>
      <c r="BJ2625" s="7"/>
      <c r="BK2625" s="7"/>
      <c r="BL2625" s="7"/>
      <c r="BM2625" s="7"/>
      <c r="BP2625" s="7"/>
      <c r="BQ2625" s="7"/>
      <c r="BR2625" s="7"/>
      <c r="BS2625" s="7"/>
      <c r="BT2625" s="7"/>
      <c r="BU2625" s="7"/>
      <c r="BV2625" s="7"/>
      <c r="BW2625" s="7"/>
    </row>
    <row r="2626" spans="5:75" x14ac:dyDescent="0.2"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AL2626" s="7"/>
      <c r="AQ2626" s="7"/>
      <c r="AR2626" s="7"/>
      <c r="AS2626" s="7"/>
      <c r="AT2626" s="7"/>
      <c r="AU2626" s="7"/>
      <c r="AV2626" s="7"/>
      <c r="AX2626" s="7"/>
      <c r="AY2626" s="7"/>
      <c r="AZ2626" s="7"/>
      <c r="BA2626" s="7"/>
      <c r="BB2626" s="7"/>
      <c r="BC2626" s="7"/>
      <c r="BD2626" s="7"/>
      <c r="BG2626" s="7"/>
      <c r="BH2626" s="7"/>
      <c r="BI2626" s="7"/>
      <c r="BJ2626" s="7"/>
      <c r="BK2626" s="7"/>
      <c r="BL2626" s="7"/>
      <c r="BM2626" s="7"/>
      <c r="BP2626" s="7"/>
      <c r="BQ2626" s="7"/>
      <c r="BR2626" s="7"/>
      <c r="BS2626" s="7"/>
      <c r="BT2626" s="7"/>
      <c r="BU2626" s="7"/>
      <c r="BV2626" s="7"/>
      <c r="BW2626" s="7"/>
    </row>
    <row r="2627" spans="5:75" x14ac:dyDescent="0.2"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AL2627" s="7"/>
      <c r="AQ2627" s="7"/>
      <c r="AR2627" s="7"/>
      <c r="AS2627" s="7"/>
      <c r="AT2627" s="7"/>
      <c r="AU2627" s="7"/>
      <c r="AV2627" s="7"/>
      <c r="AX2627" s="7"/>
      <c r="AY2627" s="7"/>
      <c r="AZ2627" s="7"/>
      <c r="BA2627" s="7"/>
      <c r="BB2627" s="7"/>
      <c r="BC2627" s="7"/>
      <c r="BD2627" s="7"/>
      <c r="BG2627" s="7"/>
      <c r="BH2627" s="7"/>
      <c r="BI2627" s="7"/>
      <c r="BJ2627" s="7"/>
      <c r="BK2627" s="7"/>
      <c r="BL2627" s="7"/>
      <c r="BM2627" s="7"/>
      <c r="BP2627" s="7"/>
      <c r="BQ2627" s="7"/>
      <c r="BR2627" s="7"/>
      <c r="BS2627" s="7"/>
      <c r="BT2627" s="7"/>
      <c r="BU2627" s="7"/>
      <c r="BV2627" s="7"/>
      <c r="BW2627" s="7"/>
    </row>
    <row r="2628" spans="5:75" x14ac:dyDescent="0.2"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AL2628" s="7"/>
      <c r="AQ2628" s="7"/>
      <c r="AR2628" s="7"/>
      <c r="AS2628" s="7"/>
      <c r="AT2628" s="7"/>
      <c r="AU2628" s="7"/>
      <c r="AV2628" s="7"/>
      <c r="AX2628" s="7"/>
      <c r="AY2628" s="7"/>
      <c r="AZ2628" s="7"/>
      <c r="BA2628" s="7"/>
      <c r="BB2628" s="7"/>
      <c r="BC2628" s="7"/>
      <c r="BD2628" s="7"/>
      <c r="BG2628" s="7"/>
      <c r="BH2628" s="7"/>
      <c r="BI2628" s="7"/>
      <c r="BJ2628" s="7"/>
      <c r="BK2628" s="7"/>
      <c r="BL2628" s="7"/>
      <c r="BM2628" s="7"/>
      <c r="BP2628" s="7"/>
      <c r="BQ2628" s="7"/>
      <c r="BR2628" s="7"/>
      <c r="BS2628" s="7"/>
      <c r="BT2628" s="7"/>
      <c r="BU2628" s="7"/>
      <c r="BV2628" s="7"/>
      <c r="BW2628" s="7"/>
    </row>
    <row r="2629" spans="5:75" x14ac:dyDescent="0.2"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AL2629" s="7"/>
      <c r="AQ2629" s="7"/>
      <c r="AR2629" s="7"/>
      <c r="AS2629" s="7"/>
      <c r="AT2629" s="7"/>
      <c r="AU2629" s="7"/>
      <c r="AV2629" s="7"/>
      <c r="AX2629" s="7"/>
      <c r="AY2629" s="7"/>
      <c r="AZ2629" s="7"/>
      <c r="BA2629" s="7"/>
      <c r="BB2629" s="7"/>
      <c r="BC2629" s="7"/>
      <c r="BD2629" s="7"/>
      <c r="BG2629" s="7"/>
      <c r="BH2629" s="7"/>
      <c r="BI2629" s="7"/>
      <c r="BJ2629" s="7"/>
      <c r="BK2629" s="7"/>
      <c r="BL2629" s="7"/>
      <c r="BM2629" s="7"/>
      <c r="BP2629" s="7"/>
      <c r="BQ2629" s="7"/>
      <c r="BR2629" s="7"/>
      <c r="BS2629" s="7"/>
      <c r="BT2629" s="7"/>
      <c r="BU2629" s="7"/>
      <c r="BV2629" s="7"/>
      <c r="BW2629" s="7"/>
    </row>
    <row r="2630" spans="5:75" x14ac:dyDescent="0.2"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AL2630" s="7"/>
      <c r="AQ2630" s="7"/>
      <c r="AR2630" s="7"/>
      <c r="AS2630" s="7"/>
      <c r="AT2630" s="7"/>
      <c r="AU2630" s="7"/>
      <c r="AV2630" s="7"/>
      <c r="AX2630" s="7"/>
      <c r="AY2630" s="7"/>
      <c r="AZ2630" s="7"/>
      <c r="BA2630" s="7"/>
      <c r="BB2630" s="7"/>
      <c r="BC2630" s="7"/>
      <c r="BD2630" s="7"/>
      <c r="BG2630" s="7"/>
      <c r="BH2630" s="7"/>
      <c r="BI2630" s="7"/>
      <c r="BJ2630" s="7"/>
      <c r="BK2630" s="7"/>
      <c r="BL2630" s="7"/>
      <c r="BM2630" s="7"/>
      <c r="BP2630" s="7"/>
      <c r="BQ2630" s="7"/>
      <c r="BR2630" s="7"/>
      <c r="BS2630" s="7"/>
      <c r="BT2630" s="7"/>
      <c r="BU2630" s="7"/>
      <c r="BV2630" s="7"/>
      <c r="BW2630" s="7"/>
    </row>
    <row r="2631" spans="5:75" x14ac:dyDescent="0.2"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AL2631" s="7"/>
      <c r="AQ2631" s="7"/>
      <c r="AR2631" s="7"/>
      <c r="AS2631" s="7"/>
      <c r="AT2631" s="7"/>
      <c r="AU2631" s="7"/>
      <c r="AV2631" s="7"/>
      <c r="AX2631" s="7"/>
      <c r="AY2631" s="7"/>
      <c r="AZ2631" s="7"/>
      <c r="BA2631" s="7"/>
      <c r="BB2631" s="7"/>
      <c r="BC2631" s="7"/>
      <c r="BD2631" s="7"/>
      <c r="BG2631" s="7"/>
      <c r="BH2631" s="7"/>
      <c r="BI2631" s="7"/>
      <c r="BJ2631" s="7"/>
      <c r="BK2631" s="7"/>
      <c r="BL2631" s="7"/>
      <c r="BM2631" s="7"/>
      <c r="BP2631" s="7"/>
      <c r="BQ2631" s="7"/>
      <c r="BR2631" s="7"/>
      <c r="BS2631" s="7"/>
      <c r="BT2631" s="7"/>
      <c r="BU2631" s="7"/>
      <c r="BV2631" s="7"/>
      <c r="BW2631" s="7"/>
    </row>
    <row r="2632" spans="5:75" x14ac:dyDescent="0.2"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AL2632" s="7"/>
      <c r="AQ2632" s="7"/>
      <c r="AR2632" s="7"/>
      <c r="AS2632" s="7"/>
      <c r="AT2632" s="7"/>
      <c r="AU2632" s="7"/>
      <c r="AV2632" s="7"/>
      <c r="AX2632" s="7"/>
      <c r="AY2632" s="7"/>
      <c r="AZ2632" s="7"/>
      <c r="BA2632" s="7"/>
      <c r="BB2632" s="7"/>
      <c r="BC2632" s="7"/>
      <c r="BD2632" s="7"/>
      <c r="BG2632" s="7"/>
      <c r="BH2632" s="7"/>
      <c r="BI2632" s="7"/>
      <c r="BJ2632" s="7"/>
      <c r="BK2632" s="7"/>
      <c r="BL2632" s="7"/>
      <c r="BM2632" s="7"/>
      <c r="BP2632" s="7"/>
      <c r="BQ2632" s="7"/>
      <c r="BR2632" s="7"/>
      <c r="BS2632" s="7"/>
      <c r="BT2632" s="7"/>
      <c r="BU2632" s="7"/>
      <c r="BV2632" s="7"/>
      <c r="BW2632" s="7"/>
    </row>
    <row r="2633" spans="5:75" x14ac:dyDescent="0.2"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AL2633" s="7"/>
      <c r="AQ2633" s="7"/>
      <c r="AR2633" s="7"/>
      <c r="AS2633" s="7"/>
      <c r="AT2633" s="7"/>
      <c r="AU2633" s="7"/>
      <c r="AV2633" s="7"/>
      <c r="AX2633" s="7"/>
      <c r="AY2633" s="7"/>
      <c r="AZ2633" s="7"/>
      <c r="BA2633" s="7"/>
      <c r="BB2633" s="7"/>
      <c r="BC2633" s="7"/>
      <c r="BD2633" s="7"/>
      <c r="BG2633" s="7"/>
      <c r="BH2633" s="7"/>
      <c r="BI2633" s="7"/>
      <c r="BJ2633" s="7"/>
      <c r="BK2633" s="7"/>
      <c r="BL2633" s="7"/>
      <c r="BM2633" s="7"/>
      <c r="BP2633" s="7"/>
      <c r="BQ2633" s="7"/>
      <c r="BR2633" s="7"/>
      <c r="BS2633" s="7"/>
      <c r="BT2633" s="7"/>
      <c r="BU2633" s="7"/>
      <c r="BV2633" s="7"/>
      <c r="BW2633" s="7"/>
    </row>
    <row r="2634" spans="5:75" x14ac:dyDescent="0.2"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AL2634" s="7"/>
      <c r="AQ2634" s="7"/>
      <c r="AR2634" s="7"/>
      <c r="AS2634" s="7"/>
      <c r="AT2634" s="7"/>
      <c r="AU2634" s="7"/>
      <c r="AV2634" s="7"/>
      <c r="AX2634" s="7"/>
      <c r="AY2634" s="7"/>
      <c r="AZ2634" s="7"/>
      <c r="BA2634" s="7"/>
      <c r="BB2634" s="7"/>
      <c r="BC2634" s="7"/>
      <c r="BD2634" s="7"/>
      <c r="BG2634" s="7"/>
      <c r="BH2634" s="7"/>
      <c r="BI2634" s="7"/>
      <c r="BJ2634" s="7"/>
      <c r="BK2634" s="7"/>
      <c r="BL2634" s="7"/>
      <c r="BM2634" s="7"/>
      <c r="BP2634" s="7"/>
      <c r="BQ2634" s="7"/>
      <c r="BR2634" s="7"/>
      <c r="BS2634" s="7"/>
      <c r="BT2634" s="7"/>
      <c r="BU2634" s="7"/>
      <c r="BV2634" s="7"/>
      <c r="BW2634" s="7"/>
    </row>
    <row r="2635" spans="5:75" x14ac:dyDescent="0.2"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AL2635" s="7"/>
      <c r="AQ2635" s="7"/>
      <c r="AR2635" s="7"/>
      <c r="AS2635" s="7"/>
      <c r="AT2635" s="7"/>
      <c r="AU2635" s="7"/>
      <c r="AV2635" s="7"/>
      <c r="AX2635" s="7"/>
      <c r="AY2635" s="7"/>
      <c r="AZ2635" s="7"/>
      <c r="BA2635" s="7"/>
      <c r="BB2635" s="7"/>
      <c r="BC2635" s="7"/>
      <c r="BD2635" s="7"/>
      <c r="BG2635" s="7"/>
      <c r="BH2635" s="7"/>
      <c r="BI2635" s="7"/>
      <c r="BJ2635" s="7"/>
      <c r="BK2635" s="7"/>
      <c r="BL2635" s="7"/>
      <c r="BM2635" s="7"/>
      <c r="BP2635" s="7"/>
      <c r="BQ2635" s="7"/>
      <c r="BR2635" s="7"/>
      <c r="BS2635" s="7"/>
      <c r="BT2635" s="7"/>
      <c r="BU2635" s="7"/>
      <c r="BV2635" s="7"/>
      <c r="BW2635" s="7"/>
    </row>
    <row r="2636" spans="5:75" x14ac:dyDescent="0.2"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AL2636" s="7"/>
      <c r="AQ2636" s="7"/>
      <c r="AR2636" s="7"/>
      <c r="AS2636" s="7"/>
      <c r="AT2636" s="7"/>
      <c r="AU2636" s="7"/>
      <c r="AV2636" s="7"/>
      <c r="AX2636" s="7"/>
      <c r="AY2636" s="7"/>
      <c r="AZ2636" s="7"/>
      <c r="BA2636" s="7"/>
      <c r="BB2636" s="7"/>
      <c r="BC2636" s="7"/>
      <c r="BD2636" s="7"/>
      <c r="BG2636" s="7"/>
      <c r="BH2636" s="7"/>
      <c r="BI2636" s="7"/>
      <c r="BJ2636" s="7"/>
      <c r="BK2636" s="7"/>
      <c r="BL2636" s="7"/>
      <c r="BM2636" s="7"/>
      <c r="BP2636" s="7"/>
      <c r="BQ2636" s="7"/>
      <c r="BR2636" s="7"/>
      <c r="BS2636" s="7"/>
      <c r="BT2636" s="7"/>
      <c r="BU2636" s="7"/>
      <c r="BV2636" s="7"/>
      <c r="BW2636" s="7"/>
    </row>
    <row r="2637" spans="5:75" x14ac:dyDescent="0.2"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AL2637" s="7"/>
      <c r="AQ2637" s="7"/>
      <c r="AR2637" s="7"/>
      <c r="AS2637" s="7"/>
      <c r="AT2637" s="7"/>
      <c r="AU2637" s="7"/>
      <c r="AV2637" s="7"/>
      <c r="AX2637" s="7"/>
      <c r="AY2637" s="7"/>
      <c r="AZ2637" s="7"/>
      <c r="BA2637" s="7"/>
      <c r="BB2637" s="7"/>
      <c r="BC2637" s="7"/>
      <c r="BD2637" s="7"/>
      <c r="BG2637" s="7"/>
      <c r="BH2637" s="7"/>
      <c r="BI2637" s="7"/>
      <c r="BJ2637" s="7"/>
      <c r="BK2637" s="7"/>
      <c r="BL2637" s="7"/>
      <c r="BM2637" s="7"/>
      <c r="BP2637" s="7"/>
      <c r="BQ2637" s="7"/>
      <c r="BR2637" s="7"/>
      <c r="BS2637" s="7"/>
      <c r="BT2637" s="7"/>
      <c r="BU2637" s="7"/>
      <c r="BV2637" s="7"/>
      <c r="BW2637" s="7"/>
    </row>
    <row r="2638" spans="5:75" x14ac:dyDescent="0.2"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AL2638" s="7"/>
      <c r="AQ2638" s="7"/>
      <c r="AR2638" s="7"/>
      <c r="AS2638" s="7"/>
      <c r="AT2638" s="7"/>
      <c r="AU2638" s="7"/>
      <c r="AV2638" s="7"/>
      <c r="AX2638" s="7"/>
      <c r="AY2638" s="7"/>
      <c r="AZ2638" s="7"/>
      <c r="BA2638" s="7"/>
      <c r="BB2638" s="7"/>
      <c r="BC2638" s="7"/>
      <c r="BD2638" s="7"/>
      <c r="BG2638" s="7"/>
      <c r="BH2638" s="7"/>
      <c r="BI2638" s="7"/>
      <c r="BJ2638" s="7"/>
      <c r="BK2638" s="7"/>
      <c r="BL2638" s="7"/>
      <c r="BM2638" s="7"/>
      <c r="BP2638" s="7"/>
      <c r="BQ2638" s="7"/>
      <c r="BR2638" s="7"/>
      <c r="BS2638" s="7"/>
      <c r="BT2638" s="7"/>
      <c r="BU2638" s="7"/>
      <c r="BV2638" s="7"/>
      <c r="BW2638" s="7"/>
    </row>
    <row r="2639" spans="5:75" x14ac:dyDescent="0.2"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AL2639" s="7"/>
      <c r="AQ2639" s="7"/>
      <c r="AR2639" s="7"/>
      <c r="AS2639" s="7"/>
      <c r="AT2639" s="7"/>
      <c r="AU2639" s="7"/>
      <c r="AV2639" s="7"/>
      <c r="AX2639" s="7"/>
      <c r="AY2639" s="7"/>
      <c r="AZ2639" s="7"/>
      <c r="BA2639" s="7"/>
      <c r="BB2639" s="7"/>
      <c r="BC2639" s="7"/>
      <c r="BD2639" s="7"/>
      <c r="BG2639" s="7"/>
      <c r="BH2639" s="7"/>
      <c r="BI2639" s="7"/>
      <c r="BJ2639" s="7"/>
      <c r="BK2639" s="7"/>
      <c r="BL2639" s="7"/>
      <c r="BM2639" s="7"/>
      <c r="BP2639" s="7"/>
      <c r="BQ2639" s="7"/>
      <c r="BR2639" s="7"/>
      <c r="BS2639" s="7"/>
      <c r="BT2639" s="7"/>
      <c r="BU2639" s="7"/>
      <c r="BV2639" s="7"/>
      <c r="BW2639" s="7"/>
    </row>
    <row r="2640" spans="5:75" x14ac:dyDescent="0.2"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AL2640" s="7"/>
      <c r="AQ2640" s="7"/>
      <c r="AR2640" s="7"/>
      <c r="AS2640" s="7"/>
      <c r="AT2640" s="7"/>
      <c r="AU2640" s="7"/>
      <c r="AV2640" s="7"/>
      <c r="AX2640" s="7"/>
      <c r="AY2640" s="7"/>
      <c r="AZ2640" s="7"/>
      <c r="BA2640" s="7"/>
      <c r="BB2640" s="7"/>
      <c r="BC2640" s="7"/>
      <c r="BD2640" s="7"/>
      <c r="BG2640" s="7"/>
      <c r="BH2640" s="7"/>
      <c r="BI2640" s="7"/>
      <c r="BJ2640" s="7"/>
      <c r="BK2640" s="7"/>
      <c r="BL2640" s="7"/>
      <c r="BM2640" s="7"/>
      <c r="BP2640" s="7"/>
      <c r="BQ2640" s="7"/>
      <c r="BR2640" s="7"/>
      <c r="BS2640" s="7"/>
      <c r="BT2640" s="7"/>
      <c r="BU2640" s="7"/>
      <c r="BV2640" s="7"/>
      <c r="BW2640" s="7"/>
    </row>
    <row r="2641" spans="5:75" x14ac:dyDescent="0.2"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AL2641" s="7"/>
      <c r="AQ2641" s="7"/>
      <c r="AR2641" s="7"/>
      <c r="AS2641" s="7"/>
      <c r="AT2641" s="7"/>
      <c r="AU2641" s="7"/>
      <c r="AV2641" s="7"/>
      <c r="AX2641" s="7"/>
      <c r="AY2641" s="7"/>
      <c r="AZ2641" s="7"/>
      <c r="BA2641" s="7"/>
      <c r="BB2641" s="7"/>
      <c r="BC2641" s="7"/>
      <c r="BD2641" s="7"/>
      <c r="BG2641" s="7"/>
      <c r="BH2641" s="7"/>
      <c r="BI2641" s="7"/>
      <c r="BJ2641" s="7"/>
      <c r="BK2641" s="7"/>
      <c r="BL2641" s="7"/>
      <c r="BM2641" s="7"/>
      <c r="BP2641" s="7"/>
      <c r="BQ2641" s="7"/>
      <c r="BR2641" s="7"/>
      <c r="BS2641" s="7"/>
      <c r="BT2641" s="7"/>
      <c r="BU2641" s="7"/>
      <c r="BV2641" s="7"/>
      <c r="BW2641" s="7"/>
    </row>
    <row r="2642" spans="5:75" x14ac:dyDescent="0.2"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AL2642" s="7"/>
      <c r="AQ2642" s="7"/>
      <c r="AR2642" s="7"/>
      <c r="AS2642" s="7"/>
      <c r="AT2642" s="7"/>
      <c r="AU2642" s="7"/>
      <c r="AV2642" s="7"/>
      <c r="AX2642" s="7"/>
      <c r="AY2642" s="7"/>
      <c r="AZ2642" s="7"/>
      <c r="BA2642" s="7"/>
      <c r="BB2642" s="7"/>
      <c r="BC2642" s="7"/>
      <c r="BD2642" s="7"/>
      <c r="BG2642" s="7"/>
      <c r="BH2642" s="7"/>
      <c r="BI2642" s="7"/>
      <c r="BJ2642" s="7"/>
      <c r="BK2642" s="7"/>
      <c r="BL2642" s="7"/>
      <c r="BM2642" s="7"/>
      <c r="BP2642" s="7"/>
      <c r="BQ2642" s="7"/>
      <c r="BR2642" s="7"/>
      <c r="BS2642" s="7"/>
      <c r="BT2642" s="7"/>
      <c r="BU2642" s="7"/>
      <c r="BV2642" s="7"/>
      <c r="BW2642" s="7"/>
    </row>
    <row r="2643" spans="5:75" x14ac:dyDescent="0.2"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AL2643" s="7"/>
      <c r="AQ2643" s="7"/>
      <c r="AR2643" s="7"/>
      <c r="AS2643" s="7"/>
      <c r="AT2643" s="7"/>
      <c r="AU2643" s="7"/>
      <c r="AV2643" s="7"/>
      <c r="AX2643" s="7"/>
      <c r="AY2643" s="7"/>
      <c r="AZ2643" s="7"/>
      <c r="BA2643" s="7"/>
      <c r="BB2643" s="7"/>
      <c r="BC2643" s="7"/>
      <c r="BD2643" s="7"/>
      <c r="BG2643" s="7"/>
      <c r="BH2643" s="7"/>
      <c r="BI2643" s="7"/>
      <c r="BJ2643" s="7"/>
      <c r="BK2643" s="7"/>
      <c r="BL2643" s="7"/>
      <c r="BM2643" s="7"/>
      <c r="BP2643" s="7"/>
      <c r="BQ2643" s="7"/>
      <c r="BR2643" s="7"/>
      <c r="BS2643" s="7"/>
      <c r="BT2643" s="7"/>
      <c r="BU2643" s="7"/>
      <c r="BV2643" s="7"/>
      <c r="BW2643" s="7"/>
    </row>
    <row r="2644" spans="5:75" x14ac:dyDescent="0.2"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AL2644" s="7"/>
      <c r="AQ2644" s="7"/>
      <c r="AR2644" s="7"/>
      <c r="AS2644" s="7"/>
      <c r="AT2644" s="7"/>
      <c r="AU2644" s="7"/>
      <c r="AV2644" s="7"/>
      <c r="AX2644" s="7"/>
      <c r="AY2644" s="7"/>
      <c r="AZ2644" s="7"/>
      <c r="BA2644" s="7"/>
      <c r="BB2644" s="7"/>
      <c r="BC2644" s="7"/>
      <c r="BD2644" s="7"/>
      <c r="BG2644" s="7"/>
      <c r="BH2644" s="7"/>
      <c r="BI2644" s="7"/>
      <c r="BJ2644" s="7"/>
      <c r="BK2644" s="7"/>
      <c r="BL2644" s="7"/>
      <c r="BM2644" s="7"/>
      <c r="BP2644" s="7"/>
      <c r="BQ2644" s="7"/>
      <c r="BR2644" s="7"/>
      <c r="BS2644" s="7"/>
      <c r="BT2644" s="7"/>
      <c r="BU2644" s="7"/>
      <c r="BV2644" s="7"/>
      <c r="BW2644" s="7"/>
    </row>
    <row r="2645" spans="5:75" x14ac:dyDescent="0.2"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AL2645" s="7"/>
      <c r="AQ2645" s="7"/>
      <c r="AR2645" s="7"/>
      <c r="AS2645" s="7"/>
      <c r="AT2645" s="7"/>
      <c r="AU2645" s="7"/>
      <c r="AV2645" s="7"/>
      <c r="AX2645" s="7"/>
      <c r="AY2645" s="7"/>
      <c r="AZ2645" s="7"/>
      <c r="BA2645" s="7"/>
      <c r="BB2645" s="7"/>
      <c r="BC2645" s="7"/>
      <c r="BD2645" s="7"/>
      <c r="BG2645" s="7"/>
      <c r="BH2645" s="7"/>
      <c r="BI2645" s="7"/>
      <c r="BJ2645" s="7"/>
      <c r="BK2645" s="7"/>
      <c r="BL2645" s="7"/>
      <c r="BM2645" s="7"/>
      <c r="BP2645" s="7"/>
      <c r="BQ2645" s="7"/>
      <c r="BR2645" s="7"/>
      <c r="BS2645" s="7"/>
      <c r="BT2645" s="7"/>
      <c r="BU2645" s="7"/>
      <c r="BV2645" s="7"/>
      <c r="BW2645" s="7"/>
    </row>
    <row r="2646" spans="5:75" x14ac:dyDescent="0.2"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AL2646" s="7"/>
      <c r="AQ2646" s="7"/>
      <c r="AR2646" s="7"/>
      <c r="AS2646" s="7"/>
      <c r="AT2646" s="7"/>
      <c r="AU2646" s="7"/>
      <c r="AV2646" s="7"/>
      <c r="AX2646" s="7"/>
      <c r="AY2646" s="7"/>
      <c r="AZ2646" s="7"/>
      <c r="BA2646" s="7"/>
      <c r="BB2646" s="7"/>
      <c r="BC2646" s="7"/>
      <c r="BD2646" s="7"/>
      <c r="BG2646" s="7"/>
      <c r="BH2646" s="7"/>
      <c r="BI2646" s="7"/>
      <c r="BJ2646" s="7"/>
      <c r="BK2646" s="7"/>
      <c r="BL2646" s="7"/>
      <c r="BM2646" s="7"/>
      <c r="BP2646" s="7"/>
      <c r="BQ2646" s="7"/>
      <c r="BR2646" s="7"/>
      <c r="BS2646" s="7"/>
      <c r="BT2646" s="7"/>
      <c r="BU2646" s="7"/>
      <c r="BV2646" s="7"/>
      <c r="BW2646" s="7"/>
    </row>
    <row r="2647" spans="5:75" x14ac:dyDescent="0.2"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AL2647" s="7"/>
      <c r="AQ2647" s="7"/>
      <c r="AR2647" s="7"/>
      <c r="AS2647" s="7"/>
      <c r="AT2647" s="7"/>
      <c r="AU2647" s="7"/>
      <c r="AV2647" s="7"/>
      <c r="AX2647" s="7"/>
      <c r="AY2647" s="7"/>
      <c r="AZ2647" s="7"/>
      <c r="BA2647" s="7"/>
      <c r="BB2647" s="7"/>
      <c r="BC2647" s="7"/>
      <c r="BD2647" s="7"/>
      <c r="BG2647" s="7"/>
      <c r="BH2647" s="7"/>
      <c r="BI2647" s="7"/>
      <c r="BJ2647" s="7"/>
      <c r="BK2647" s="7"/>
      <c r="BL2647" s="7"/>
      <c r="BM2647" s="7"/>
      <c r="BP2647" s="7"/>
      <c r="BQ2647" s="7"/>
      <c r="BR2647" s="7"/>
      <c r="BS2647" s="7"/>
      <c r="BT2647" s="7"/>
      <c r="BU2647" s="7"/>
      <c r="BV2647" s="7"/>
      <c r="BW2647" s="7"/>
    </row>
    <row r="2648" spans="5:75" x14ac:dyDescent="0.2"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AL2648" s="7"/>
      <c r="AQ2648" s="7"/>
      <c r="AR2648" s="7"/>
      <c r="AS2648" s="7"/>
      <c r="AT2648" s="7"/>
      <c r="AU2648" s="7"/>
      <c r="AV2648" s="7"/>
      <c r="AX2648" s="7"/>
      <c r="AY2648" s="7"/>
      <c r="AZ2648" s="7"/>
      <c r="BA2648" s="7"/>
      <c r="BB2648" s="7"/>
      <c r="BC2648" s="7"/>
      <c r="BD2648" s="7"/>
      <c r="BG2648" s="7"/>
      <c r="BH2648" s="7"/>
      <c r="BI2648" s="7"/>
      <c r="BJ2648" s="7"/>
      <c r="BK2648" s="7"/>
      <c r="BL2648" s="7"/>
      <c r="BM2648" s="7"/>
      <c r="BP2648" s="7"/>
      <c r="BQ2648" s="7"/>
      <c r="BR2648" s="7"/>
      <c r="BS2648" s="7"/>
      <c r="BT2648" s="7"/>
      <c r="BU2648" s="7"/>
      <c r="BV2648" s="7"/>
      <c r="BW2648" s="7"/>
    </row>
    <row r="2649" spans="5:75" x14ac:dyDescent="0.2"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AL2649" s="7"/>
      <c r="AQ2649" s="7"/>
      <c r="AR2649" s="7"/>
      <c r="AS2649" s="7"/>
      <c r="AT2649" s="7"/>
      <c r="AU2649" s="7"/>
      <c r="AV2649" s="7"/>
      <c r="AX2649" s="7"/>
      <c r="AY2649" s="7"/>
      <c r="AZ2649" s="7"/>
      <c r="BA2649" s="7"/>
      <c r="BB2649" s="7"/>
      <c r="BC2649" s="7"/>
      <c r="BD2649" s="7"/>
      <c r="BG2649" s="7"/>
      <c r="BH2649" s="7"/>
      <c r="BI2649" s="7"/>
      <c r="BJ2649" s="7"/>
      <c r="BK2649" s="7"/>
      <c r="BL2649" s="7"/>
      <c r="BM2649" s="7"/>
      <c r="BP2649" s="7"/>
      <c r="BQ2649" s="7"/>
      <c r="BR2649" s="7"/>
      <c r="BS2649" s="7"/>
      <c r="BT2649" s="7"/>
      <c r="BU2649" s="7"/>
      <c r="BV2649" s="7"/>
      <c r="BW2649" s="7"/>
    </row>
    <row r="2650" spans="5:75" x14ac:dyDescent="0.2"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AL2650" s="7"/>
      <c r="AQ2650" s="7"/>
      <c r="AR2650" s="7"/>
      <c r="AS2650" s="7"/>
      <c r="AT2650" s="7"/>
      <c r="AU2650" s="7"/>
      <c r="AV2650" s="7"/>
      <c r="AX2650" s="7"/>
      <c r="AY2650" s="7"/>
      <c r="AZ2650" s="7"/>
      <c r="BA2650" s="7"/>
      <c r="BB2650" s="7"/>
      <c r="BC2650" s="7"/>
      <c r="BD2650" s="7"/>
      <c r="BG2650" s="7"/>
      <c r="BH2650" s="7"/>
      <c r="BI2650" s="7"/>
      <c r="BJ2650" s="7"/>
      <c r="BK2650" s="7"/>
      <c r="BL2650" s="7"/>
      <c r="BM2650" s="7"/>
      <c r="BP2650" s="7"/>
      <c r="BQ2650" s="7"/>
      <c r="BR2650" s="7"/>
      <c r="BS2650" s="7"/>
      <c r="BT2650" s="7"/>
      <c r="BU2650" s="7"/>
      <c r="BV2650" s="7"/>
      <c r="BW2650" s="7"/>
    </row>
    <row r="2651" spans="5:75" x14ac:dyDescent="0.2"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AL2651" s="7"/>
      <c r="AQ2651" s="7"/>
      <c r="AR2651" s="7"/>
      <c r="AS2651" s="7"/>
      <c r="AT2651" s="7"/>
      <c r="AU2651" s="7"/>
      <c r="AV2651" s="7"/>
      <c r="AX2651" s="7"/>
      <c r="AY2651" s="7"/>
      <c r="AZ2651" s="7"/>
      <c r="BA2651" s="7"/>
      <c r="BB2651" s="7"/>
      <c r="BC2651" s="7"/>
      <c r="BD2651" s="7"/>
      <c r="BG2651" s="7"/>
      <c r="BH2651" s="7"/>
      <c r="BI2651" s="7"/>
      <c r="BJ2651" s="7"/>
      <c r="BK2651" s="7"/>
      <c r="BL2651" s="7"/>
      <c r="BM2651" s="7"/>
      <c r="BP2651" s="7"/>
      <c r="BQ2651" s="7"/>
      <c r="BR2651" s="7"/>
      <c r="BS2651" s="7"/>
      <c r="BT2651" s="7"/>
      <c r="BU2651" s="7"/>
      <c r="BV2651" s="7"/>
      <c r="BW2651" s="7"/>
    </row>
    <row r="2652" spans="5:75" x14ac:dyDescent="0.2"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AL2652" s="7"/>
      <c r="AQ2652" s="7"/>
      <c r="AR2652" s="7"/>
      <c r="AS2652" s="7"/>
      <c r="AT2652" s="7"/>
      <c r="AU2652" s="7"/>
      <c r="AV2652" s="7"/>
      <c r="AX2652" s="7"/>
      <c r="AY2652" s="7"/>
      <c r="AZ2652" s="7"/>
      <c r="BA2652" s="7"/>
      <c r="BB2652" s="7"/>
      <c r="BC2652" s="7"/>
      <c r="BD2652" s="7"/>
      <c r="BG2652" s="7"/>
      <c r="BH2652" s="7"/>
      <c r="BI2652" s="7"/>
      <c r="BJ2652" s="7"/>
      <c r="BK2652" s="7"/>
      <c r="BL2652" s="7"/>
      <c r="BM2652" s="7"/>
      <c r="BP2652" s="7"/>
      <c r="BQ2652" s="7"/>
      <c r="BR2652" s="7"/>
      <c r="BS2652" s="7"/>
      <c r="BT2652" s="7"/>
      <c r="BU2652" s="7"/>
      <c r="BV2652" s="7"/>
      <c r="BW2652" s="7"/>
    </row>
    <row r="2653" spans="5:75" x14ac:dyDescent="0.2"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AL2653" s="7"/>
      <c r="AQ2653" s="7"/>
      <c r="AR2653" s="7"/>
      <c r="AS2653" s="7"/>
      <c r="AT2653" s="7"/>
      <c r="AU2653" s="7"/>
      <c r="AV2653" s="7"/>
      <c r="AX2653" s="7"/>
      <c r="AY2653" s="7"/>
      <c r="AZ2653" s="7"/>
      <c r="BA2653" s="7"/>
      <c r="BB2653" s="7"/>
      <c r="BC2653" s="7"/>
      <c r="BD2653" s="7"/>
      <c r="BG2653" s="7"/>
      <c r="BH2653" s="7"/>
      <c r="BI2653" s="7"/>
      <c r="BJ2653" s="7"/>
      <c r="BK2653" s="7"/>
      <c r="BL2653" s="7"/>
      <c r="BM2653" s="7"/>
      <c r="BP2653" s="7"/>
      <c r="BQ2653" s="7"/>
      <c r="BR2653" s="7"/>
      <c r="BS2653" s="7"/>
      <c r="BT2653" s="7"/>
      <c r="BU2653" s="7"/>
      <c r="BV2653" s="7"/>
      <c r="BW2653" s="7"/>
    </row>
    <row r="2654" spans="5:75" x14ac:dyDescent="0.2"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AL2654" s="7"/>
      <c r="AQ2654" s="7"/>
      <c r="AR2654" s="7"/>
      <c r="AS2654" s="7"/>
      <c r="AT2654" s="7"/>
      <c r="AU2654" s="7"/>
      <c r="AV2654" s="7"/>
      <c r="AX2654" s="7"/>
      <c r="AY2654" s="7"/>
      <c r="AZ2654" s="7"/>
      <c r="BA2654" s="7"/>
      <c r="BB2654" s="7"/>
      <c r="BC2654" s="7"/>
      <c r="BD2654" s="7"/>
      <c r="BG2654" s="7"/>
      <c r="BH2654" s="7"/>
      <c r="BI2654" s="7"/>
      <c r="BJ2654" s="7"/>
      <c r="BK2654" s="7"/>
      <c r="BL2654" s="7"/>
      <c r="BM2654" s="7"/>
      <c r="BP2654" s="7"/>
      <c r="BQ2654" s="7"/>
      <c r="BR2654" s="7"/>
      <c r="BS2654" s="7"/>
      <c r="BT2654" s="7"/>
      <c r="BU2654" s="7"/>
      <c r="BV2654" s="7"/>
      <c r="BW2654" s="7"/>
    </row>
    <row r="2655" spans="5:75" x14ac:dyDescent="0.2"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AL2655" s="7"/>
      <c r="AQ2655" s="7"/>
      <c r="AR2655" s="7"/>
      <c r="AS2655" s="7"/>
      <c r="AT2655" s="7"/>
      <c r="AU2655" s="7"/>
      <c r="AV2655" s="7"/>
      <c r="AX2655" s="7"/>
      <c r="AY2655" s="7"/>
      <c r="AZ2655" s="7"/>
      <c r="BA2655" s="7"/>
      <c r="BB2655" s="7"/>
      <c r="BC2655" s="7"/>
      <c r="BD2655" s="7"/>
      <c r="BG2655" s="7"/>
      <c r="BH2655" s="7"/>
      <c r="BI2655" s="7"/>
      <c r="BJ2655" s="7"/>
      <c r="BK2655" s="7"/>
      <c r="BL2655" s="7"/>
      <c r="BM2655" s="7"/>
      <c r="BP2655" s="7"/>
      <c r="BQ2655" s="7"/>
      <c r="BR2655" s="7"/>
      <c r="BS2655" s="7"/>
      <c r="BT2655" s="7"/>
      <c r="BU2655" s="7"/>
      <c r="BV2655" s="7"/>
      <c r="BW2655" s="7"/>
    </row>
    <row r="2656" spans="5:75" x14ac:dyDescent="0.2"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AL2656" s="7"/>
      <c r="AQ2656" s="7"/>
      <c r="AR2656" s="7"/>
      <c r="AS2656" s="7"/>
      <c r="AT2656" s="7"/>
      <c r="AU2656" s="7"/>
      <c r="AV2656" s="7"/>
      <c r="AX2656" s="7"/>
      <c r="AY2656" s="7"/>
      <c r="AZ2656" s="7"/>
      <c r="BA2656" s="7"/>
      <c r="BB2656" s="7"/>
      <c r="BC2656" s="7"/>
      <c r="BD2656" s="7"/>
      <c r="BG2656" s="7"/>
      <c r="BH2656" s="7"/>
      <c r="BI2656" s="7"/>
      <c r="BJ2656" s="7"/>
      <c r="BK2656" s="7"/>
      <c r="BL2656" s="7"/>
      <c r="BM2656" s="7"/>
      <c r="BP2656" s="7"/>
      <c r="BQ2656" s="7"/>
      <c r="BR2656" s="7"/>
      <c r="BS2656" s="7"/>
      <c r="BT2656" s="7"/>
      <c r="BU2656" s="7"/>
      <c r="BV2656" s="7"/>
      <c r="BW2656" s="7"/>
    </row>
    <row r="2657" spans="5:75" x14ac:dyDescent="0.2"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AL2657" s="7"/>
      <c r="AQ2657" s="7"/>
      <c r="AR2657" s="7"/>
      <c r="AS2657" s="7"/>
      <c r="AT2657" s="7"/>
      <c r="AU2657" s="7"/>
      <c r="AV2657" s="7"/>
      <c r="AX2657" s="7"/>
      <c r="AY2657" s="7"/>
      <c r="AZ2657" s="7"/>
      <c r="BA2657" s="7"/>
      <c r="BB2657" s="7"/>
      <c r="BC2657" s="7"/>
      <c r="BD2657" s="7"/>
      <c r="BG2657" s="7"/>
      <c r="BH2657" s="7"/>
      <c r="BI2657" s="7"/>
      <c r="BJ2657" s="7"/>
      <c r="BK2657" s="7"/>
      <c r="BL2657" s="7"/>
      <c r="BM2657" s="7"/>
      <c r="BP2657" s="7"/>
      <c r="BQ2657" s="7"/>
      <c r="BR2657" s="7"/>
      <c r="BS2657" s="7"/>
      <c r="BT2657" s="7"/>
      <c r="BU2657" s="7"/>
      <c r="BV2657" s="7"/>
      <c r="BW2657" s="7"/>
    </row>
    <row r="2658" spans="5:75" x14ac:dyDescent="0.2"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AL2658" s="7"/>
      <c r="AQ2658" s="7"/>
      <c r="AR2658" s="7"/>
      <c r="AS2658" s="7"/>
      <c r="AT2658" s="7"/>
      <c r="AU2658" s="7"/>
      <c r="AV2658" s="7"/>
      <c r="AX2658" s="7"/>
      <c r="AY2658" s="7"/>
      <c r="AZ2658" s="7"/>
      <c r="BA2658" s="7"/>
      <c r="BB2658" s="7"/>
      <c r="BC2658" s="7"/>
      <c r="BD2658" s="7"/>
      <c r="BG2658" s="7"/>
      <c r="BH2658" s="7"/>
      <c r="BI2658" s="7"/>
      <c r="BJ2658" s="7"/>
      <c r="BK2658" s="7"/>
      <c r="BL2658" s="7"/>
      <c r="BM2658" s="7"/>
      <c r="BP2658" s="7"/>
      <c r="BQ2658" s="7"/>
      <c r="BR2658" s="7"/>
      <c r="BS2658" s="7"/>
      <c r="BT2658" s="7"/>
      <c r="BU2658" s="7"/>
      <c r="BV2658" s="7"/>
      <c r="BW2658" s="7"/>
    </row>
    <row r="2659" spans="5:75" x14ac:dyDescent="0.2"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AL2659" s="7"/>
      <c r="AQ2659" s="7"/>
      <c r="AR2659" s="7"/>
      <c r="AS2659" s="7"/>
      <c r="AT2659" s="7"/>
      <c r="AU2659" s="7"/>
      <c r="AV2659" s="7"/>
      <c r="AX2659" s="7"/>
      <c r="AY2659" s="7"/>
      <c r="AZ2659" s="7"/>
      <c r="BA2659" s="7"/>
      <c r="BB2659" s="7"/>
      <c r="BC2659" s="7"/>
      <c r="BD2659" s="7"/>
      <c r="BG2659" s="7"/>
      <c r="BH2659" s="7"/>
      <c r="BI2659" s="7"/>
      <c r="BJ2659" s="7"/>
      <c r="BK2659" s="7"/>
      <c r="BL2659" s="7"/>
      <c r="BM2659" s="7"/>
      <c r="BP2659" s="7"/>
      <c r="BQ2659" s="7"/>
      <c r="BR2659" s="7"/>
      <c r="BS2659" s="7"/>
      <c r="BT2659" s="7"/>
      <c r="BU2659" s="7"/>
      <c r="BV2659" s="7"/>
      <c r="BW2659" s="7"/>
    </row>
    <row r="2660" spans="5:75" x14ac:dyDescent="0.2"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AL2660" s="7"/>
      <c r="AQ2660" s="7"/>
      <c r="AR2660" s="7"/>
      <c r="AS2660" s="7"/>
      <c r="AT2660" s="7"/>
      <c r="AU2660" s="7"/>
      <c r="AV2660" s="7"/>
      <c r="AX2660" s="7"/>
      <c r="AY2660" s="7"/>
      <c r="AZ2660" s="7"/>
      <c r="BA2660" s="7"/>
      <c r="BB2660" s="7"/>
      <c r="BC2660" s="7"/>
      <c r="BD2660" s="7"/>
      <c r="BG2660" s="7"/>
      <c r="BH2660" s="7"/>
      <c r="BI2660" s="7"/>
      <c r="BJ2660" s="7"/>
      <c r="BK2660" s="7"/>
      <c r="BL2660" s="7"/>
      <c r="BM2660" s="7"/>
      <c r="BP2660" s="7"/>
      <c r="BQ2660" s="7"/>
      <c r="BR2660" s="7"/>
      <c r="BS2660" s="7"/>
      <c r="BT2660" s="7"/>
      <c r="BU2660" s="7"/>
      <c r="BV2660" s="7"/>
      <c r="BW2660" s="7"/>
    </row>
    <row r="2661" spans="5:75" x14ac:dyDescent="0.2"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AL2661" s="7"/>
      <c r="AQ2661" s="7"/>
      <c r="AR2661" s="7"/>
      <c r="AS2661" s="7"/>
      <c r="AT2661" s="7"/>
      <c r="AU2661" s="7"/>
      <c r="AV2661" s="7"/>
      <c r="AX2661" s="7"/>
      <c r="AY2661" s="7"/>
      <c r="AZ2661" s="7"/>
      <c r="BA2661" s="7"/>
      <c r="BB2661" s="7"/>
      <c r="BC2661" s="7"/>
      <c r="BD2661" s="7"/>
      <c r="BG2661" s="7"/>
      <c r="BH2661" s="7"/>
      <c r="BI2661" s="7"/>
      <c r="BJ2661" s="7"/>
      <c r="BK2661" s="7"/>
      <c r="BL2661" s="7"/>
      <c r="BM2661" s="7"/>
      <c r="BP2661" s="7"/>
      <c r="BQ2661" s="7"/>
      <c r="BR2661" s="7"/>
      <c r="BS2661" s="7"/>
      <c r="BT2661" s="7"/>
      <c r="BU2661" s="7"/>
      <c r="BV2661" s="7"/>
      <c r="BW2661" s="7"/>
    </row>
    <row r="2662" spans="5:75" x14ac:dyDescent="0.2"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AL2662" s="7"/>
      <c r="AQ2662" s="7"/>
      <c r="AR2662" s="7"/>
      <c r="AS2662" s="7"/>
      <c r="AT2662" s="7"/>
      <c r="AU2662" s="7"/>
      <c r="AV2662" s="7"/>
      <c r="AX2662" s="7"/>
      <c r="AY2662" s="7"/>
      <c r="AZ2662" s="7"/>
      <c r="BA2662" s="7"/>
      <c r="BB2662" s="7"/>
      <c r="BC2662" s="7"/>
      <c r="BD2662" s="7"/>
      <c r="BG2662" s="7"/>
      <c r="BH2662" s="7"/>
      <c r="BI2662" s="7"/>
      <c r="BJ2662" s="7"/>
      <c r="BK2662" s="7"/>
      <c r="BL2662" s="7"/>
      <c r="BM2662" s="7"/>
      <c r="BP2662" s="7"/>
      <c r="BQ2662" s="7"/>
      <c r="BR2662" s="7"/>
      <c r="BS2662" s="7"/>
      <c r="BT2662" s="7"/>
      <c r="BU2662" s="7"/>
      <c r="BV2662" s="7"/>
      <c r="BW2662" s="7"/>
    </row>
    <row r="2663" spans="5:75" x14ac:dyDescent="0.2"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AL2663" s="7"/>
      <c r="AQ2663" s="7"/>
      <c r="AR2663" s="7"/>
      <c r="AS2663" s="7"/>
      <c r="AT2663" s="7"/>
      <c r="AU2663" s="7"/>
      <c r="AV2663" s="7"/>
      <c r="AX2663" s="7"/>
      <c r="AY2663" s="7"/>
      <c r="AZ2663" s="7"/>
      <c r="BA2663" s="7"/>
      <c r="BB2663" s="7"/>
      <c r="BC2663" s="7"/>
      <c r="BD2663" s="7"/>
      <c r="BG2663" s="7"/>
      <c r="BH2663" s="7"/>
      <c r="BI2663" s="7"/>
      <c r="BJ2663" s="7"/>
      <c r="BK2663" s="7"/>
      <c r="BL2663" s="7"/>
      <c r="BM2663" s="7"/>
      <c r="BP2663" s="7"/>
      <c r="BQ2663" s="7"/>
      <c r="BR2663" s="7"/>
      <c r="BS2663" s="7"/>
      <c r="BT2663" s="7"/>
      <c r="BU2663" s="7"/>
      <c r="BV2663" s="7"/>
      <c r="BW2663" s="7"/>
    </row>
    <row r="2664" spans="5:75" x14ac:dyDescent="0.2"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AL2664" s="7"/>
      <c r="AQ2664" s="7"/>
      <c r="AR2664" s="7"/>
      <c r="AS2664" s="7"/>
      <c r="AT2664" s="7"/>
      <c r="AU2664" s="7"/>
      <c r="AV2664" s="7"/>
      <c r="AX2664" s="7"/>
      <c r="AY2664" s="7"/>
      <c r="AZ2664" s="7"/>
      <c r="BA2664" s="7"/>
      <c r="BB2664" s="7"/>
      <c r="BC2664" s="7"/>
      <c r="BD2664" s="7"/>
      <c r="BG2664" s="7"/>
      <c r="BH2664" s="7"/>
      <c r="BI2664" s="7"/>
      <c r="BJ2664" s="7"/>
      <c r="BK2664" s="7"/>
      <c r="BL2664" s="7"/>
      <c r="BM2664" s="7"/>
      <c r="BP2664" s="7"/>
      <c r="BQ2664" s="7"/>
      <c r="BR2664" s="7"/>
      <c r="BS2664" s="7"/>
      <c r="BT2664" s="7"/>
      <c r="BU2664" s="7"/>
      <c r="BV2664" s="7"/>
      <c r="BW2664" s="7"/>
    </row>
    <row r="2665" spans="5:75" x14ac:dyDescent="0.2"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AL2665" s="7"/>
      <c r="AQ2665" s="7"/>
      <c r="AR2665" s="7"/>
      <c r="AS2665" s="7"/>
      <c r="AT2665" s="7"/>
      <c r="AU2665" s="7"/>
      <c r="AV2665" s="7"/>
      <c r="AX2665" s="7"/>
      <c r="AY2665" s="7"/>
      <c r="AZ2665" s="7"/>
      <c r="BA2665" s="7"/>
      <c r="BB2665" s="7"/>
      <c r="BC2665" s="7"/>
      <c r="BD2665" s="7"/>
      <c r="BG2665" s="7"/>
      <c r="BH2665" s="7"/>
      <c r="BI2665" s="7"/>
      <c r="BJ2665" s="7"/>
      <c r="BK2665" s="7"/>
      <c r="BL2665" s="7"/>
      <c r="BM2665" s="7"/>
      <c r="BP2665" s="7"/>
      <c r="BQ2665" s="7"/>
      <c r="BR2665" s="7"/>
      <c r="BS2665" s="7"/>
      <c r="BT2665" s="7"/>
      <c r="BU2665" s="7"/>
      <c r="BV2665" s="7"/>
      <c r="BW2665" s="7"/>
    </row>
    <row r="2666" spans="5:75" x14ac:dyDescent="0.2"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AL2666" s="7"/>
      <c r="AQ2666" s="7"/>
      <c r="AR2666" s="7"/>
      <c r="AS2666" s="7"/>
      <c r="AT2666" s="7"/>
      <c r="AU2666" s="7"/>
      <c r="AV2666" s="7"/>
      <c r="AX2666" s="7"/>
      <c r="AY2666" s="7"/>
      <c r="AZ2666" s="7"/>
      <c r="BA2666" s="7"/>
      <c r="BB2666" s="7"/>
      <c r="BC2666" s="7"/>
      <c r="BD2666" s="7"/>
      <c r="BG2666" s="7"/>
      <c r="BH2666" s="7"/>
      <c r="BI2666" s="7"/>
      <c r="BJ2666" s="7"/>
      <c r="BK2666" s="7"/>
      <c r="BL2666" s="7"/>
      <c r="BM2666" s="7"/>
      <c r="BP2666" s="7"/>
      <c r="BQ2666" s="7"/>
      <c r="BR2666" s="7"/>
      <c r="BS2666" s="7"/>
      <c r="BT2666" s="7"/>
      <c r="BU2666" s="7"/>
      <c r="BV2666" s="7"/>
      <c r="BW2666" s="7"/>
    </row>
    <row r="2667" spans="5:75" x14ac:dyDescent="0.2"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AL2667" s="7"/>
      <c r="AQ2667" s="7"/>
      <c r="AR2667" s="7"/>
      <c r="AS2667" s="7"/>
      <c r="AT2667" s="7"/>
      <c r="AU2667" s="7"/>
      <c r="AV2667" s="7"/>
      <c r="AX2667" s="7"/>
      <c r="AY2667" s="7"/>
      <c r="AZ2667" s="7"/>
      <c r="BA2667" s="7"/>
      <c r="BB2667" s="7"/>
      <c r="BC2667" s="7"/>
      <c r="BD2667" s="7"/>
      <c r="BG2667" s="7"/>
      <c r="BH2667" s="7"/>
      <c r="BI2667" s="7"/>
      <c r="BJ2667" s="7"/>
      <c r="BK2667" s="7"/>
      <c r="BL2667" s="7"/>
      <c r="BM2667" s="7"/>
      <c r="BP2667" s="7"/>
      <c r="BQ2667" s="7"/>
      <c r="BR2667" s="7"/>
      <c r="BS2667" s="7"/>
      <c r="BT2667" s="7"/>
      <c r="BU2667" s="7"/>
      <c r="BV2667" s="7"/>
      <c r="BW2667" s="7"/>
    </row>
    <row r="2668" spans="5:75" x14ac:dyDescent="0.2"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AL2668" s="7"/>
      <c r="AQ2668" s="7"/>
      <c r="AR2668" s="7"/>
      <c r="AS2668" s="7"/>
      <c r="AT2668" s="7"/>
      <c r="AU2668" s="7"/>
      <c r="AV2668" s="7"/>
      <c r="AX2668" s="7"/>
      <c r="AY2668" s="7"/>
      <c r="AZ2668" s="7"/>
      <c r="BA2668" s="7"/>
      <c r="BB2668" s="7"/>
      <c r="BC2668" s="7"/>
      <c r="BD2668" s="7"/>
      <c r="BG2668" s="7"/>
      <c r="BH2668" s="7"/>
      <c r="BI2668" s="7"/>
      <c r="BJ2668" s="7"/>
      <c r="BK2668" s="7"/>
      <c r="BL2668" s="7"/>
      <c r="BM2668" s="7"/>
      <c r="BP2668" s="7"/>
      <c r="BQ2668" s="7"/>
      <c r="BR2668" s="7"/>
      <c r="BS2668" s="7"/>
      <c r="BT2668" s="7"/>
      <c r="BU2668" s="7"/>
      <c r="BV2668" s="7"/>
      <c r="BW2668" s="7"/>
    </row>
    <row r="2669" spans="5:75" x14ac:dyDescent="0.2"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AL2669" s="7"/>
      <c r="AQ2669" s="7"/>
      <c r="AR2669" s="7"/>
      <c r="AS2669" s="7"/>
      <c r="AT2669" s="7"/>
      <c r="AU2669" s="7"/>
      <c r="AV2669" s="7"/>
      <c r="AX2669" s="7"/>
      <c r="AY2669" s="7"/>
      <c r="AZ2669" s="7"/>
      <c r="BA2669" s="7"/>
      <c r="BB2669" s="7"/>
      <c r="BC2669" s="7"/>
      <c r="BD2669" s="7"/>
      <c r="BG2669" s="7"/>
      <c r="BH2669" s="7"/>
      <c r="BI2669" s="7"/>
      <c r="BJ2669" s="7"/>
      <c r="BK2669" s="7"/>
      <c r="BL2669" s="7"/>
      <c r="BM2669" s="7"/>
      <c r="BP2669" s="7"/>
      <c r="BQ2669" s="7"/>
      <c r="BR2669" s="7"/>
      <c r="BS2669" s="7"/>
      <c r="BT2669" s="7"/>
      <c r="BU2669" s="7"/>
      <c r="BV2669" s="7"/>
      <c r="BW2669" s="7"/>
    </row>
    <row r="2670" spans="5:75" x14ac:dyDescent="0.2"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AL2670" s="7"/>
      <c r="AQ2670" s="7"/>
      <c r="AR2670" s="7"/>
      <c r="AS2670" s="7"/>
      <c r="AT2670" s="7"/>
      <c r="AU2670" s="7"/>
      <c r="AV2670" s="7"/>
      <c r="AX2670" s="7"/>
      <c r="AY2670" s="7"/>
      <c r="AZ2670" s="7"/>
      <c r="BA2670" s="7"/>
      <c r="BB2670" s="7"/>
      <c r="BC2670" s="7"/>
      <c r="BD2670" s="7"/>
      <c r="BG2670" s="7"/>
      <c r="BH2670" s="7"/>
      <c r="BI2670" s="7"/>
      <c r="BJ2670" s="7"/>
      <c r="BK2670" s="7"/>
      <c r="BL2670" s="7"/>
      <c r="BM2670" s="7"/>
      <c r="BP2670" s="7"/>
      <c r="BQ2670" s="7"/>
      <c r="BR2670" s="7"/>
      <c r="BS2670" s="7"/>
      <c r="BT2670" s="7"/>
      <c r="BU2670" s="7"/>
      <c r="BV2670" s="7"/>
      <c r="BW2670" s="7"/>
    </row>
    <row r="2671" spans="5:75" x14ac:dyDescent="0.2"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AL2671" s="7"/>
      <c r="AQ2671" s="7"/>
      <c r="AR2671" s="7"/>
      <c r="AS2671" s="7"/>
      <c r="AT2671" s="7"/>
      <c r="AU2671" s="7"/>
      <c r="AV2671" s="7"/>
      <c r="AX2671" s="7"/>
      <c r="AY2671" s="7"/>
      <c r="AZ2671" s="7"/>
      <c r="BA2671" s="7"/>
      <c r="BB2671" s="7"/>
      <c r="BC2671" s="7"/>
      <c r="BD2671" s="7"/>
      <c r="BG2671" s="7"/>
      <c r="BH2671" s="7"/>
      <c r="BI2671" s="7"/>
      <c r="BJ2671" s="7"/>
      <c r="BK2671" s="7"/>
      <c r="BL2671" s="7"/>
      <c r="BM2671" s="7"/>
      <c r="BP2671" s="7"/>
      <c r="BQ2671" s="7"/>
      <c r="BR2671" s="7"/>
      <c r="BS2671" s="7"/>
      <c r="BT2671" s="7"/>
      <c r="BU2671" s="7"/>
      <c r="BV2671" s="7"/>
      <c r="BW2671" s="7"/>
    </row>
    <row r="2672" spans="5:75" x14ac:dyDescent="0.2"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AL2672" s="7"/>
      <c r="AQ2672" s="7"/>
      <c r="AR2672" s="7"/>
      <c r="AS2672" s="7"/>
      <c r="AT2672" s="7"/>
      <c r="AU2672" s="7"/>
      <c r="AV2672" s="7"/>
      <c r="AX2672" s="7"/>
      <c r="AY2672" s="7"/>
      <c r="AZ2672" s="7"/>
      <c r="BA2672" s="7"/>
      <c r="BB2672" s="7"/>
      <c r="BC2672" s="7"/>
      <c r="BD2672" s="7"/>
      <c r="BG2672" s="7"/>
      <c r="BH2672" s="7"/>
      <c r="BI2672" s="7"/>
      <c r="BJ2672" s="7"/>
      <c r="BK2672" s="7"/>
      <c r="BL2672" s="7"/>
      <c r="BM2672" s="7"/>
      <c r="BP2672" s="7"/>
      <c r="BQ2672" s="7"/>
      <c r="BR2672" s="7"/>
      <c r="BS2672" s="7"/>
      <c r="BT2672" s="7"/>
      <c r="BU2672" s="7"/>
      <c r="BV2672" s="7"/>
      <c r="BW2672" s="7"/>
    </row>
    <row r="2673" spans="5:75" x14ac:dyDescent="0.2"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AL2673" s="7"/>
      <c r="AQ2673" s="7"/>
      <c r="AR2673" s="7"/>
      <c r="AS2673" s="7"/>
      <c r="AT2673" s="7"/>
      <c r="AU2673" s="7"/>
      <c r="AV2673" s="7"/>
      <c r="AX2673" s="7"/>
      <c r="AY2673" s="7"/>
      <c r="AZ2673" s="7"/>
      <c r="BA2673" s="7"/>
      <c r="BB2673" s="7"/>
      <c r="BC2673" s="7"/>
      <c r="BD2673" s="7"/>
      <c r="BG2673" s="7"/>
      <c r="BH2673" s="7"/>
      <c r="BI2673" s="7"/>
      <c r="BJ2673" s="7"/>
      <c r="BK2673" s="7"/>
      <c r="BL2673" s="7"/>
      <c r="BM2673" s="7"/>
      <c r="BP2673" s="7"/>
      <c r="BQ2673" s="7"/>
      <c r="BR2673" s="7"/>
      <c r="BS2673" s="7"/>
      <c r="BT2673" s="7"/>
      <c r="BU2673" s="7"/>
      <c r="BV2673" s="7"/>
      <c r="BW2673" s="7"/>
    </row>
    <row r="2674" spans="5:75" x14ac:dyDescent="0.2"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AL2674" s="7"/>
      <c r="AQ2674" s="7"/>
      <c r="AR2674" s="7"/>
      <c r="AS2674" s="7"/>
      <c r="AT2674" s="7"/>
      <c r="AU2674" s="7"/>
      <c r="AV2674" s="7"/>
      <c r="AX2674" s="7"/>
      <c r="AY2674" s="7"/>
      <c r="AZ2674" s="7"/>
      <c r="BA2674" s="7"/>
      <c r="BB2674" s="7"/>
      <c r="BC2674" s="7"/>
      <c r="BD2674" s="7"/>
      <c r="BG2674" s="7"/>
      <c r="BH2674" s="7"/>
      <c r="BI2674" s="7"/>
      <c r="BJ2674" s="7"/>
      <c r="BK2674" s="7"/>
      <c r="BL2674" s="7"/>
      <c r="BM2674" s="7"/>
      <c r="BP2674" s="7"/>
      <c r="BQ2674" s="7"/>
      <c r="BR2674" s="7"/>
      <c r="BS2674" s="7"/>
      <c r="BT2674" s="7"/>
      <c r="BU2674" s="7"/>
      <c r="BV2674" s="7"/>
      <c r="BW2674" s="7"/>
    </row>
    <row r="2675" spans="5:75" x14ac:dyDescent="0.2"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AL2675" s="7"/>
      <c r="AQ2675" s="7"/>
      <c r="AR2675" s="7"/>
      <c r="AS2675" s="7"/>
      <c r="AT2675" s="7"/>
      <c r="AU2675" s="7"/>
      <c r="AV2675" s="7"/>
      <c r="AX2675" s="7"/>
      <c r="AY2675" s="7"/>
      <c r="AZ2675" s="7"/>
      <c r="BA2675" s="7"/>
      <c r="BB2675" s="7"/>
      <c r="BC2675" s="7"/>
      <c r="BD2675" s="7"/>
      <c r="BG2675" s="7"/>
      <c r="BH2675" s="7"/>
      <c r="BI2675" s="7"/>
      <c r="BJ2675" s="7"/>
      <c r="BK2675" s="7"/>
      <c r="BL2675" s="7"/>
      <c r="BM2675" s="7"/>
      <c r="BP2675" s="7"/>
      <c r="BQ2675" s="7"/>
      <c r="BR2675" s="7"/>
      <c r="BS2675" s="7"/>
      <c r="BT2675" s="7"/>
      <c r="BU2675" s="7"/>
      <c r="BV2675" s="7"/>
      <c r="BW2675" s="7"/>
    </row>
    <row r="2676" spans="5:75" x14ac:dyDescent="0.2"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AL2676" s="7"/>
      <c r="AQ2676" s="7"/>
      <c r="AR2676" s="7"/>
      <c r="AS2676" s="7"/>
      <c r="AT2676" s="7"/>
      <c r="AU2676" s="7"/>
      <c r="AV2676" s="7"/>
      <c r="AX2676" s="7"/>
      <c r="AY2676" s="7"/>
      <c r="AZ2676" s="7"/>
      <c r="BA2676" s="7"/>
      <c r="BB2676" s="7"/>
      <c r="BC2676" s="7"/>
      <c r="BD2676" s="7"/>
      <c r="BG2676" s="7"/>
      <c r="BH2676" s="7"/>
      <c r="BI2676" s="7"/>
      <c r="BJ2676" s="7"/>
      <c r="BK2676" s="7"/>
      <c r="BL2676" s="7"/>
      <c r="BM2676" s="7"/>
      <c r="BP2676" s="7"/>
      <c r="BQ2676" s="7"/>
      <c r="BR2676" s="7"/>
      <c r="BS2676" s="7"/>
      <c r="BT2676" s="7"/>
      <c r="BU2676" s="7"/>
      <c r="BV2676" s="7"/>
      <c r="BW2676" s="7"/>
    </row>
    <row r="2677" spans="5:75" x14ac:dyDescent="0.2"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AL2677" s="7"/>
      <c r="AQ2677" s="7"/>
      <c r="AR2677" s="7"/>
      <c r="AS2677" s="7"/>
      <c r="AT2677" s="7"/>
      <c r="AU2677" s="7"/>
      <c r="AV2677" s="7"/>
      <c r="AX2677" s="7"/>
      <c r="AY2677" s="7"/>
      <c r="AZ2677" s="7"/>
      <c r="BA2677" s="7"/>
      <c r="BB2677" s="7"/>
      <c r="BC2677" s="7"/>
      <c r="BD2677" s="7"/>
      <c r="BG2677" s="7"/>
      <c r="BH2677" s="7"/>
      <c r="BI2677" s="7"/>
      <c r="BJ2677" s="7"/>
      <c r="BK2677" s="7"/>
      <c r="BL2677" s="7"/>
      <c r="BM2677" s="7"/>
      <c r="BP2677" s="7"/>
      <c r="BQ2677" s="7"/>
      <c r="BR2677" s="7"/>
      <c r="BS2677" s="7"/>
      <c r="BT2677" s="7"/>
      <c r="BU2677" s="7"/>
      <c r="BV2677" s="7"/>
      <c r="BW2677" s="7"/>
    </row>
    <row r="2678" spans="5:75" x14ac:dyDescent="0.2"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AL2678" s="7"/>
      <c r="AQ2678" s="7"/>
      <c r="AR2678" s="7"/>
      <c r="AS2678" s="7"/>
      <c r="AT2678" s="7"/>
      <c r="AU2678" s="7"/>
      <c r="AV2678" s="7"/>
      <c r="AX2678" s="7"/>
      <c r="AY2678" s="7"/>
      <c r="AZ2678" s="7"/>
      <c r="BA2678" s="7"/>
      <c r="BB2678" s="7"/>
      <c r="BC2678" s="7"/>
      <c r="BD2678" s="7"/>
      <c r="BG2678" s="7"/>
      <c r="BH2678" s="7"/>
      <c r="BI2678" s="7"/>
      <c r="BJ2678" s="7"/>
      <c r="BK2678" s="7"/>
      <c r="BL2678" s="7"/>
      <c r="BM2678" s="7"/>
      <c r="BP2678" s="7"/>
      <c r="BQ2678" s="7"/>
      <c r="BR2678" s="7"/>
      <c r="BS2678" s="7"/>
      <c r="BT2678" s="7"/>
      <c r="BU2678" s="7"/>
      <c r="BV2678" s="7"/>
      <c r="BW2678" s="7"/>
    </row>
    <row r="2679" spans="5:75" x14ac:dyDescent="0.2"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AL2679" s="7"/>
      <c r="AQ2679" s="7"/>
      <c r="AR2679" s="7"/>
      <c r="AS2679" s="7"/>
      <c r="AT2679" s="7"/>
      <c r="AU2679" s="7"/>
      <c r="AV2679" s="7"/>
      <c r="AX2679" s="7"/>
      <c r="AY2679" s="7"/>
      <c r="AZ2679" s="7"/>
      <c r="BA2679" s="7"/>
      <c r="BB2679" s="7"/>
      <c r="BC2679" s="7"/>
      <c r="BD2679" s="7"/>
      <c r="BG2679" s="7"/>
      <c r="BH2679" s="7"/>
      <c r="BI2679" s="7"/>
      <c r="BJ2679" s="7"/>
      <c r="BK2679" s="7"/>
      <c r="BL2679" s="7"/>
      <c r="BM2679" s="7"/>
      <c r="BP2679" s="7"/>
      <c r="BQ2679" s="7"/>
      <c r="BR2679" s="7"/>
      <c r="BS2679" s="7"/>
      <c r="BT2679" s="7"/>
      <c r="BU2679" s="7"/>
      <c r="BV2679" s="7"/>
      <c r="BW2679" s="7"/>
    </row>
    <row r="2680" spans="5:75" x14ac:dyDescent="0.2"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AL2680" s="7"/>
      <c r="AQ2680" s="7"/>
      <c r="AR2680" s="7"/>
      <c r="AS2680" s="7"/>
      <c r="AT2680" s="7"/>
      <c r="AU2680" s="7"/>
      <c r="AV2680" s="7"/>
      <c r="AX2680" s="7"/>
      <c r="AY2680" s="7"/>
      <c r="AZ2680" s="7"/>
      <c r="BA2680" s="7"/>
      <c r="BB2680" s="7"/>
      <c r="BC2680" s="7"/>
      <c r="BD2680" s="7"/>
      <c r="BG2680" s="7"/>
      <c r="BH2680" s="7"/>
      <c r="BI2680" s="7"/>
      <c r="BJ2680" s="7"/>
      <c r="BK2680" s="7"/>
      <c r="BL2680" s="7"/>
      <c r="BM2680" s="7"/>
      <c r="BP2680" s="7"/>
      <c r="BQ2680" s="7"/>
      <c r="BR2680" s="7"/>
      <c r="BS2680" s="7"/>
      <c r="BT2680" s="7"/>
      <c r="BU2680" s="7"/>
      <c r="BV2680" s="7"/>
      <c r="BW2680" s="7"/>
    </row>
    <row r="2681" spans="5:75" x14ac:dyDescent="0.2"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AL2681" s="7"/>
      <c r="AQ2681" s="7"/>
      <c r="AR2681" s="7"/>
      <c r="AS2681" s="7"/>
      <c r="AT2681" s="7"/>
      <c r="AU2681" s="7"/>
      <c r="AV2681" s="7"/>
      <c r="AX2681" s="7"/>
      <c r="AY2681" s="7"/>
      <c r="AZ2681" s="7"/>
      <c r="BA2681" s="7"/>
      <c r="BB2681" s="7"/>
      <c r="BC2681" s="7"/>
      <c r="BD2681" s="7"/>
      <c r="BG2681" s="7"/>
      <c r="BH2681" s="7"/>
      <c r="BI2681" s="7"/>
      <c r="BJ2681" s="7"/>
      <c r="BK2681" s="7"/>
      <c r="BL2681" s="7"/>
      <c r="BM2681" s="7"/>
      <c r="BP2681" s="7"/>
      <c r="BQ2681" s="7"/>
      <c r="BR2681" s="7"/>
      <c r="BS2681" s="7"/>
      <c r="BT2681" s="7"/>
      <c r="BU2681" s="7"/>
      <c r="BV2681" s="7"/>
      <c r="BW2681" s="7"/>
    </row>
    <row r="2682" spans="5:75" x14ac:dyDescent="0.2"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AL2682" s="7"/>
      <c r="AQ2682" s="7"/>
      <c r="AR2682" s="7"/>
      <c r="AS2682" s="7"/>
      <c r="AT2682" s="7"/>
      <c r="AU2682" s="7"/>
      <c r="AV2682" s="7"/>
      <c r="AX2682" s="7"/>
      <c r="AY2682" s="7"/>
      <c r="AZ2682" s="7"/>
      <c r="BA2682" s="7"/>
      <c r="BB2682" s="7"/>
      <c r="BC2682" s="7"/>
      <c r="BD2682" s="7"/>
      <c r="BG2682" s="7"/>
      <c r="BH2682" s="7"/>
      <c r="BI2682" s="7"/>
      <c r="BJ2682" s="7"/>
      <c r="BK2682" s="7"/>
      <c r="BL2682" s="7"/>
      <c r="BM2682" s="7"/>
      <c r="BP2682" s="7"/>
      <c r="BQ2682" s="7"/>
      <c r="BR2682" s="7"/>
      <c r="BS2682" s="7"/>
      <c r="BT2682" s="7"/>
      <c r="BU2682" s="7"/>
      <c r="BV2682" s="7"/>
      <c r="BW2682" s="7"/>
    </row>
    <row r="2683" spans="5:75" x14ac:dyDescent="0.2"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AL2683" s="7"/>
      <c r="AQ2683" s="7"/>
      <c r="AR2683" s="7"/>
      <c r="AS2683" s="7"/>
      <c r="AT2683" s="7"/>
      <c r="AU2683" s="7"/>
      <c r="AV2683" s="7"/>
      <c r="AX2683" s="7"/>
      <c r="AY2683" s="7"/>
      <c r="AZ2683" s="7"/>
      <c r="BA2683" s="7"/>
      <c r="BB2683" s="7"/>
      <c r="BC2683" s="7"/>
      <c r="BD2683" s="7"/>
      <c r="BG2683" s="7"/>
      <c r="BH2683" s="7"/>
      <c r="BI2683" s="7"/>
      <c r="BJ2683" s="7"/>
      <c r="BK2683" s="7"/>
      <c r="BL2683" s="7"/>
      <c r="BM2683" s="7"/>
      <c r="BP2683" s="7"/>
      <c r="BQ2683" s="7"/>
      <c r="BR2683" s="7"/>
      <c r="BS2683" s="7"/>
      <c r="BT2683" s="7"/>
      <c r="BU2683" s="7"/>
      <c r="BV2683" s="7"/>
      <c r="BW2683" s="7"/>
    </row>
    <row r="2684" spans="5:75" x14ac:dyDescent="0.2"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AL2684" s="7"/>
      <c r="AQ2684" s="7"/>
      <c r="AR2684" s="7"/>
      <c r="AS2684" s="7"/>
      <c r="AT2684" s="7"/>
      <c r="AU2684" s="7"/>
      <c r="AV2684" s="7"/>
      <c r="AX2684" s="7"/>
      <c r="AY2684" s="7"/>
      <c r="AZ2684" s="7"/>
      <c r="BA2684" s="7"/>
      <c r="BB2684" s="7"/>
      <c r="BC2684" s="7"/>
      <c r="BD2684" s="7"/>
      <c r="BG2684" s="7"/>
      <c r="BH2684" s="7"/>
      <c r="BI2684" s="7"/>
      <c r="BJ2684" s="7"/>
      <c r="BK2684" s="7"/>
      <c r="BL2684" s="7"/>
      <c r="BM2684" s="7"/>
      <c r="BP2684" s="7"/>
      <c r="BQ2684" s="7"/>
      <c r="BR2684" s="7"/>
      <c r="BS2684" s="7"/>
      <c r="BT2684" s="7"/>
      <c r="BU2684" s="7"/>
      <c r="BV2684" s="7"/>
      <c r="BW2684" s="7"/>
    </row>
    <row r="2685" spans="5:75" x14ac:dyDescent="0.2"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AL2685" s="7"/>
      <c r="AQ2685" s="7"/>
      <c r="AR2685" s="7"/>
      <c r="AS2685" s="7"/>
      <c r="AT2685" s="7"/>
      <c r="AU2685" s="7"/>
      <c r="AV2685" s="7"/>
      <c r="AX2685" s="7"/>
      <c r="AY2685" s="7"/>
      <c r="AZ2685" s="7"/>
      <c r="BA2685" s="7"/>
      <c r="BB2685" s="7"/>
      <c r="BC2685" s="7"/>
      <c r="BD2685" s="7"/>
      <c r="BG2685" s="7"/>
      <c r="BH2685" s="7"/>
      <c r="BI2685" s="7"/>
      <c r="BJ2685" s="7"/>
      <c r="BK2685" s="7"/>
      <c r="BL2685" s="7"/>
      <c r="BM2685" s="7"/>
      <c r="BP2685" s="7"/>
      <c r="BQ2685" s="7"/>
      <c r="BR2685" s="7"/>
      <c r="BS2685" s="7"/>
      <c r="BT2685" s="7"/>
      <c r="BU2685" s="7"/>
      <c r="BV2685" s="7"/>
      <c r="BW2685" s="7"/>
    </row>
    <row r="2686" spans="5:75" x14ac:dyDescent="0.2"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AL2686" s="7"/>
      <c r="AQ2686" s="7"/>
      <c r="AR2686" s="7"/>
      <c r="AS2686" s="7"/>
      <c r="AT2686" s="7"/>
      <c r="AU2686" s="7"/>
      <c r="AV2686" s="7"/>
      <c r="AX2686" s="7"/>
      <c r="AY2686" s="7"/>
      <c r="AZ2686" s="7"/>
      <c r="BA2686" s="7"/>
      <c r="BB2686" s="7"/>
      <c r="BC2686" s="7"/>
      <c r="BD2686" s="7"/>
      <c r="BG2686" s="7"/>
      <c r="BH2686" s="7"/>
      <c r="BI2686" s="7"/>
      <c r="BJ2686" s="7"/>
      <c r="BK2686" s="7"/>
      <c r="BL2686" s="7"/>
      <c r="BM2686" s="7"/>
      <c r="BP2686" s="7"/>
      <c r="BQ2686" s="7"/>
      <c r="BR2686" s="7"/>
      <c r="BS2686" s="7"/>
      <c r="BT2686" s="7"/>
      <c r="BU2686" s="7"/>
      <c r="BV2686" s="7"/>
      <c r="BW2686" s="7"/>
    </row>
    <row r="2687" spans="5:75" x14ac:dyDescent="0.2"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AL2687" s="7"/>
      <c r="AQ2687" s="7"/>
      <c r="AR2687" s="7"/>
      <c r="AS2687" s="7"/>
      <c r="AT2687" s="7"/>
      <c r="AU2687" s="7"/>
      <c r="AV2687" s="7"/>
      <c r="AX2687" s="7"/>
      <c r="AY2687" s="7"/>
      <c r="AZ2687" s="7"/>
      <c r="BA2687" s="7"/>
      <c r="BB2687" s="7"/>
      <c r="BC2687" s="7"/>
      <c r="BD2687" s="7"/>
      <c r="BG2687" s="7"/>
      <c r="BH2687" s="7"/>
      <c r="BI2687" s="7"/>
      <c r="BJ2687" s="7"/>
      <c r="BK2687" s="7"/>
      <c r="BL2687" s="7"/>
      <c r="BM2687" s="7"/>
      <c r="BP2687" s="7"/>
      <c r="BQ2687" s="7"/>
      <c r="BR2687" s="7"/>
      <c r="BS2687" s="7"/>
      <c r="BT2687" s="7"/>
      <c r="BU2687" s="7"/>
      <c r="BV2687" s="7"/>
      <c r="BW2687" s="7"/>
    </row>
    <row r="2688" spans="5:75" x14ac:dyDescent="0.2"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AL2688" s="7"/>
      <c r="AQ2688" s="7"/>
      <c r="AR2688" s="7"/>
      <c r="AS2688" s="7"/>
      <c r="AT2688" s="7"/>
      <c r="AU2688" s="7"/>
      <c r="AV2688" s="7"/>
      <c r="AX2688" s="7"/>
      <c r="AY2688" s="7"/>
      <c r="AZ2688" s="7"/>
      <c r="BA2688" s="7"/>
      <c r="BB2688" s="7"/>
      <c r="BC2688" s="7"/>
      <c r="BD2688" s="7"/>
      <c r="BG2688" s="7"/>
      <c r="BH2688" s="7"/>
      <c r="BI2688" s="7"/>
      <c r="BJ2688" s="7"/>
      <c r="BK2688" s="7"/>
      <c r="BL2688" s="7"/>
      <c r="BM2688" s="7"/>
      <c r="BP2688" s="7"/>
      <c r="BQ2688" s="7"/>
      <c r="BR2688" s="7"/>
      <c r="BS2688" s="7"/>
      <c r="BT2688" s="7"/>
      <c r="BU2688" s="7"/>
      <c r="BV2688" s="7"/>
      <c r="BW2688" s="7"/>
    </row>
    <row r="2689" spans="5:75" x14ac:dyDescent="0.2"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AL2689" s="7"/>
      <c r="AQ2689" s="7"/>
      <c r="AR2689" s="7"/>
      <c r="AS2689" s="7"/>
      <c r="AT2689" s="7"/>
      <c r="AU2689" s="7"/>
      <c r="AV2689" s="7"/>
      <c r="AX2689" s="7"/>
      <c r="AY2689" s="7"/>
      <c r="AZ2689" s="7"/>
      <c r="BA2689" s="7"/>
      <c r="BB2689" s="7"/>
      <c r="BC2689" s="7"/>
      <c r="BD2689" s="7"/>
      <c r="BG2689" s="7"/>
      <c r="BH2689" s="7"/>
      <c r="BI2689" s="7"/>
      <c r="BJ2689" s="7"/>
      <c r="BK2689" s="7"/>
      <c r="BL2689" s="7"/>
      <c r="BM2689" s="7"/>
      <c r="BP2689" s="7"/>
      <c r="BQ2689" s="7"/>
      <c r="BR2689" s="7"/>
      <c r="BS2689" s="7"/>
      <c r="BT2689" s="7"/>
      <c r="BU2689" s="7"/>
      <c r="BV2689" s="7"/>
      <c r="BW2689" s="7"/>
    </row>
    <row r="2690" spans="5:75" x14ac:dyDescent="0.2"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AL2690" s="7"/>
      <c r="AQ2690" s="7"/>
      <c r="AR2690" s="7"/>
      <c r="AS2690" s="7"/>
      <c r="AT2690" s="7"/>
      <c r="AU2690" s="7"/>
      <c r="AV2690" s="7"/>
      <c r="AX2690" s="7"/>
      <c r="AY2690" s="7"/>
      <c r="AZ2690" s="7"/>
      <c r="BA2690" s="7"/>
      <c r="BB2690" s="7"/>
      <c r="BC2690" s="7"/>
      <c r="BD2690" s="7"/>
      <c r="BG2690" s="7"/>
      <c r="BH2690" s="7"/>
      <c r="BI2690" s="7"/>
      <c r="BJ2690" s="7"/>
      <c r="BK2690" s="7"/>
      <c r="BL2690" s="7"/>
      <c r="BM2690" s="7"/>
      <c r="BP2690" s="7"/>
      <c r="BQ2690" s="7"/>
      <c r="BR2690" s="7"/>
      <c r="BS2690" s="7"/>
      <c r="BT2690" s="7"/>
      <c r="BU2690" s="7"/>
      <c r="BV2690" s="7"/>
      <c r="BW2690" s="7"/>
    </row>
    <row r="2691" spans="5:75" x14ac:dyDescent="0.2"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AL2691" s="7"/>
      <c r="AQ2691" s="7"/>
      <c r="AR2691" s="7"/>
      <c r="AS2691" s="7"/>
      <c r="AT2691" s="7"/>
      <c r="AU2691" s="7"/>
      <c r="AV2691" s="7"/>
      <c r="AX2691" s="7"/>
      <c r="AY2691" s="7"/>
      <c r="AZ2691" s="7"/>
      <c r="BA2691" s="7"/>
      <c r="BB2691" s="7"/>
      <c r="BC2691" s="7"/>
      <c r="BD2691" s="7"/>
      <c r="BG2691" s="7"/>
      <c r="BH2691" s="7"/>
      <c r="BI2691" s="7"/>
      <c r="BJ2691" s="7"/>
      <c r="BK2691" s="7"/>
      <c r="BL2691" s="7"/>
      <c r="BM2691" s="7"/>
      <c r="BP2691" s="7"/>
      <c r="BQ2691" s="7"/>
      <c r="BR2691" s="7"/>
      <c r="BS2691" s="7"/>
      <c r="BT2691" s="7"/>
      <c r="BU2691" s="7"/>
      <c r="BV2691" s="7"/>
      <c r="BW2691" s="7"/>
    </row>
    <row r="2692" spans="5:75" x14ac:dyDescent="0.2"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AL2692" s="7"/>
      <c r="AQ2692" s="7"/>
      <c r="AR2692" s="7"/>
      <c r="AS2692" s="7"/>
      <c r="AT2692" s="7"/>
      <c r="AU2692" s="7"/>
      <c r="AV2692" s="7"/>
      <c r="AX2692" s="7"/>
      <c r="AY2692" s="7"/>
      <c r="AZ2692" s="7"/>
      <c r="BA2692" s="7"/>
      <c r="BB2692" s="7"/>
      <c r="BC2692" s="7"/>
      <c r="BD2692" s="7"/>
      <c r="BG2692" s="7"/>
      <c r="BH2692" s="7"/>
      <c r="BI2692" s="7"/>
      <c r="BJ2692" s="7"/>
      <c r="BK2692" s="7"/>
      <c r="BL2692" s="7"/>
      <c r="BM2692" s="7"/>
      <c r="BP2692" s="7"/>
      <c r="BQ2692" s="7"/>
      <c r="BR2692" s="7"/>
      <c r="BS2692" s="7"/>
      <c r="BT2692" s="7"/>
      <c r="BU2692" s="7"/>
      <c r="BV2692" s="7"/>
      <c r="BW2692" s="7"/>
    </row>
    <row r="2693" spans="5:75" x14ac:dyDescent="0.2"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AL2693" s="7"/>
      <c r="AQ2693" s="7"/>
      <c r="AR2693" s="7"/>
      <c r="AS2693" s="7"/>
      <c r="AT2693" s="7"/>
      <c r="AU2693" s="7"/>
      <c r="AV2693" s="7"/>
      <c r="AX2693" s="7"/>
      <c r="AY2693" s="7"/>
      <c r="AZ2693" s="7"/>
      <c r="BA2693" s="7"/>
      <c r="BB2693" s="7"/>
      <c r="BC2693" s="7"/>
      <c r="BD2693" s="7"/>
      <c r="BG2693" s="7"/>
      <c r="BH2693" s="7"/>
      <c r="BI2693" s="7"/>
      <c r="BJ2693" s="7"/>
      <c r="BK2693" s="7"/>
      <c r="BL2693" s="7"/>
      <c r="BM2693" s="7"/>
      <c r="BP2693" s="7"/>
      <c r="BQ2693" s="7"/>
      <c r="BR2693" s="7"/>
      <c r="BS2693" s="7"/>
      <c r="BT2693" s="7"/>
      <c r="BU2693" s="7"/>
      <c r="BV2693" s="7"/>
      <c r="BW2693" s="7"/>
    </row>
    <row r="2694" spans="5:75" x14ac:dyDescent="0.2"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AL2694" s="7"/>
      <c r="AQ2694" s="7"/>
      <c r="AR2694" s="7"/>
      <c r="AS2694" s="7"/>
      <c r="AT2694" s="7"/>
      <c r="AU2694" s="7"/>
      <c r="AV2694" s="7"/>
      <c r="AX2694" s="7"/>
      <c r="AY2694" s="7"/>
      <c r="AZ2694" s="7"/>
      <c r="BA2694" s="7"/>
      <c r="BB2694" s="7"/>
      <c r="BC2694" s="7"/>
      <c r="BD2694" s="7"/>
      <c r="BG2694" s="7"/>
      <c r="BH2694" s="7"/>
      <c r="BI2694" s="7"/>
      <c r="BJ2694" s="7"/>
      <c r="BK2694" s="7"/>
      <c r="BL2694" s="7"/>
      <c r="BM2694" s="7"/>
      <c r="BP2694" s="7"/>
      <c r="BQ2694" s="7"/>
      <c r="BR2694" s="7"/>
      <c r="BS2694" s="7"/>
      <c r="BT2694" s="7"/>
      <c r="BU2694" s="7"/>
      <c r="BV2694" s="7"/>
      <c r="BW2694" s="7"/>
    </row>
    <row r="2695" spans="5:75" x14ac:dyDescent="0.2"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AL2695" s="7"/>
      <c r="AQ2695" s="7"/>
      <c r="AR2695" s="7"/>
      <c r="AS2695" s="7"/>
      <c r="AT2695" s="7"/>
      <c r="AU2695" s="7"/>
      <c r="AV2695" s="7"/>
      <c r="AX2695" s="7"/>
      <c r="AY2695" s="7"/>
      <c r="AZ2695" s="7"/>
      <c r="BA2695" s="7"/>
      <c r="BB2695" s="7"/>
      <c r="BC2695" s="7"/>
      <c r="BD2695" s="7"/>
      <c r="BG2695" s="7"/>
      <c r="BH2695" s="7"/>
      <c r="BI2695" s="7"/>
      <c r="BJ2695" s="7"/>
      <c r="BK2695" s="7"/>
      <c r="BL2695" s="7"/>
      <c r="BM2695" s="7"/>
      <c r="BP2695" s="7"/>
      <c r="BQ2695" s="7"/>
      <c r="BR2695" s="7"/>
      <c r="BS2695" s="7"/>
      <c r="BT2695" s="7"/>
      <c r="BU2695" s="7"/>
      <c r="BV2695" s="7"/>
      <c r="BW2695" s="7"/>
    </row>
    <row r="2696" spans="5:75" x14ac:dyDescent="0.2"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AL2696" s="7"/>
      <c r="AQ2696" s="7"/>
      <c r="AR2696" s="7"/>
      <c r="AS2696" s="7"/>
      <c r="AT2696" s="7"/>
      <c r="AU2696" s="7"/>
      <c r="AV2696" s="7"/>
      <c r="AX2696" s="7"/>
      <c r="AY2696" s="7"/>
      <c r="AZ2696" s="7"/>
      <c r="BA2696" s="7"/>
      <c r="BB2696" s="7"/>
      <c r="BC2696" s="7"/>
      <c r="BD2696" s="7"/>
      <c r="BG2696" s="7"/>
      <c r="BH2696" s="7"/>
      <c r="BI2696" s="7"/>
      <c r="BJ2696" s="7"/>
      <c r="BK2696" s="7"/>
      <c r="BL2696" s="7"/>
      <c r="BM2696" s="7"/>
      <c r="BP2696" s="7"/>
      <c r="BQ2696" s="7"/>
      <c r="BR2696" s="7"/>
      <c r="BS2696" s="7"/>
      <c r="BT2696" s="7"/>
      <c r="BU2696" s="7"/>
      <c r="BV2696" s="7"/>
      <c r="BW2696" s="7"/>
    </row>
    <row r="2697" spans="5:75" x14ac:dyDescent="0.2"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AL2697" s="7"/>
      <c r="AQ2697" s="7"/>
      <c r="AR2697" s="7"/>
      <c r="AS2697" s="7"/>
      <c r="AT2697" s="7"/>
      <c r="AU2697" s="7"/>
      <c r="AV2697" s="7"/>
      <c r="AX2697" s="7"/>
      <c r="AY2697" s="7"/>
      <c r="AZ2697" s="7"/>
      <c r="BA2697" s="7"/>
      <c r="BB2697" s="7"/>
      <c r="BC2697" s="7"/>
      <c r="BD2697" s="7"/>
      <c r="BG2697" s="7"/>
      <c r="BH2697" s="7"/>
      <c r="BI2697" s="7"/>
      <c r="BJ2697" s="7"/>
      <c r="BK2697" s="7"/>
      <c r="BL2697" s="7"/>
      <c r="BM2697" s="7"/>
      <c r="BP2697" s="7"/>
      <c r="BQ2697" s="7"/>
      <c r="BR2697" s="7"/>
      <c r="BS2697" s="7"/>
      <c r="BT2697" s="7"/>
      <c r="BU2697" s="7"/>
      <c r="BV2697" s="7"/>
      <c r="BW2697" s="7"/>
    </row>
    <row r="2698" spans="5:75" x14ac:dyDescent="0.2"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AL2698" s="7"/>
      <c r="AQ2698" s="7"/>
      <c r="AR2698" s="7"/>
      <c r="AS2698" s="7"/>
      <c r="AT2698" s="7"/>
      <c r="AU2698" s="7"/>
      <c r="AV2698" s="7"/>
      <c r="AX2698" s="7"/>
      <c r="AY2698" s="7"/>
      <c r="AZ2698" s="7"/>
      <c r="BA2698" s="7"/>
      <c r="BB2698" s="7"/>
      <c r="BC2698" s="7"/>
      <c r="BD2698" s="7"/>
      <c r="BG2698" s="7"/>
      <c r="BH2698" s="7"/>
      <c r="BI2698" s="7"/>
      <c r="BJ2698" s="7"/>
      <c r="BK2698" s="7"/>
      <c r="BL2698" s="7"/>
      <c r="BM2698" s="7"/>
      <c r="BP2698" s="7"/>
      <c r="BQ2698" s="7"/>
      <c r="BR2698" s="7"/>
      <c r="BS2698" s="7"/>
      <c r="BT2698" s="7"/>
      <c r="BU2698" s="7"/>
      <c r="BV2698" s="7"/>
      <c r="BW2698" s="7"/>
    </row>
    <row r="2699" spans="5:75" x14ac:dyDescent="0.2"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AL2699" s="7"/>
      <c r="AQ2699" s="7"/>
      <c r="AR2699" s="7"/>
      <c r="AS2699" s="7"/>
      <c r="AT2699" s="7"/>
      <c r="AU2699" s="7"/>
      <c r="AV2699" s="7"/>
      <c r="AX2699" s="7"/>
      <c r="AY2699" s="7"/>
      <c r="AZ2699" s="7"/>
      <c r="BA2699" s="7"/>
      <c r="BB2699" s="7"/>
      <c r="BC2699" s="7"/>
      <c r="BD2699" s="7"/>
      <c r="BG2699" s="7"/>
      <c r="BH2699" s="7"/>
      <c r="BI2699" s="7"/>
      <c r="BJ2699" s="7"/>
      <c r="BK2699" s="7"/>
      <c r="BL2699" s="7"/>
      <c r="BM2699" s="7"/>
      <c r="BP2699" s="7"/>
      <c r="BQ2699" s="7"/>
      <c r="BR2699" s="7"/>
      <c r="BS2699" s="7"/>
      <c r="BT2699" s="7"/>
      <c r="BU2699" s="7"/>
      <c r="BV2699" s="7"/>
      <c r="BW2699" s="7"/>
    </row>
    <row r="2700" spans="5:75" x14ac:dyDescent="0.2"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AL2700" s="7"/>
      <c r="AQ2700" s="7"/>
      <c r="AR2700" s="7"/>
      <c r="AS2700" s="7"/>
      <c r="AT2700" s="7"/>
      <c r="AU2700" s="7"/>
      <c r="AV2700" s="7"/>
      <c r="AX2700" s="7"/>
      <c r="AY2700" s="7"/>
      <c r="AZ2700" s="7"/>
      <c r="BA2700" s="7"/>
      <c r="BB2700" s="7"/>
      <c r="BC2700" s="7"/>
      <c r="BD2700" s="7"/>
      <c r="BG2700" s="7"/>
      <c r="BH2700" s="7"/>
      <c r="BI2700" s="7"/>
      <c r="BJ2700" s="7"/>
      <c r="BK2700" s="7"/>
      <c r="BL2700" s="7"/>
      <c r="BM2700" s="7"/>
      <c r="BP2700" s="7"/>
      <c r="BQ2700" s="7"/>
      <c r="BR2700" s="7"/>
      <c r="BS2700" s="7"/>
      <c r="BT2700" s="7"/>
      <c r="BU2700" s="7"/>
      <c r="BV2700" s="7"/>
      <c r="BW2700" s="7"/>
    </row>
    <row r="2701" spans="5:75" x14ac:dyDescent="0.2"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AL2701" s="7"/>
      <c r="AQ2701" s="7"/>
      <c r="AR2701" s="7"/>
      <c r="AS2701" s="7"/>
      <c r="AT2701" s="7"/>
      <c r="AU2701" s="7"/>
      <c r="AV2701" s="7"/>
      <c r="AX2701" s="7"/>
      <c r="AY2701" s="7"/>
      <c r="AZ2701" s="7"/>
      <c r="BA2701" s="7"/>
      <c r="BB2701" s="7"/>
      <c r="BC2701" s="7"/>
      <c r="BD2701" s="7"/>
      <c r="BG2701" s="7"/>
      <c r="BH2701" s="7"/>
      <c r="BI2701" s="7"/>
      <c r="BJ2701" s="7"/>
      <c r="BK2701" s="7"/>
      <c r="BL2701" s="7"/>
      <c r="BM2701" s="7"/>
      <c r="BP2701" s="7"/>
      <c r="BQ2701" s="7"/>
      <c r="BR2701" s="7"/>
      <c r="BS2701" s="7"/>
      <c r="BT2701" s="7"/>
      <c r="BU2701" s="7"/>
      <c r="BV2701" s="7"/>
      <c r="BW2701" s="7"/>
    </row>
    <row r="2702" spans="5:75" x14ac:dyDescent="0.2"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AL2702" s="7"/>
      <c r="AQ2702" s="7"/>
      <c r="AR2702" s="7"/>
      <c r="AS2702" s="7"/>
      <c r="AT2702" s="7"/>
      <c r="AU2702" s="7"/>
      <c r="AV2702" s="7"/>
      <c r="AX2702" s="7"/>
      <c r="AY2702" s="7"/>
      <c r="AZ2702" s="7"/>
      <c r="BA2702" s="7"/>
      <c r="BB2702" s="7"/>
      <c r="BC2702" s="7"/>
      <c r="BD2702" s="7"/>
      <c r="BG2702" s="7"/>
      <c r="BH2702" s="7"/>
      <c r="BI2702" s="7"/>
      <c r="BJ2702" s="7"/>
      <c r="BK2702" s="7"/>
      <c r="BL2702" s="7"/>
      <c r="BM2702" s="7"/>
      <c r="BP2702" s="7"/>
      <c r="BQ2702" s="7"/>
      <c r="BR2702" s="7"/>
      <c r="BS2702" s="7"/>
      <c r="BT2702" s="7"/>
      <c r="BU2702" s="7"/>
      <c r="BV2702" s="7"/>
      <c r="BW2702" s="7"/>
    </row>
    <row r="2703" spans="5:75" x14ac:dyDescent="0.2"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AL2703" s="7"/>
      <c r="AQ2703" s="7"/>
      <c r="AR2703" s="7"/>
      <c r="AS2703" s="7"/>
      <c r="AT2703" s="7"/>
      <c r="AU2703" s="7"/>
      <c r="AV2703" s="7"/>
      <c r="AX2703" s="7"/>
      <c r="AY2703" s="7"/>
      <c r="AZ2703" s="7"/>
      <c r="BA2703" s="7"/>
      <c r="BB2703" s="7"/>
      <c r="BC2703" s="7"/>
      <c r="BD2703" s="7"/>
      <c r="BG2703" s="7"/>
      <c r="BH2703" s="7"/>
      <c r="BI2703" s="7"/>
      <c r="BJ2703" s="7"/>
      <c r="BK2703" s="7"/>
      <c r="BL2703" s="7"/>
      <c r="BM2703" s="7"/>
      <c r="BP2703" s="7"/>
      <c r="BQ2703" s="7"/>
      <c r="BR2703" s="7"/>
      <c r="BS2703" s="7"/>
      <c r="BT2703" s="7"/>
      <c r="BU2703" s="7"/>
      <c r="BV2703" s="7"/>
      <c r="BW2703" s="7"/>
    </row>
    <row r="2704" spans="5:75" x14ac:dyDescent="0.2"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AL2704" s="7"/>
      <c r="AQ2704" s="7"/>
      <c r="AR2704" s="7"/>
      <c r="AS2704" s="7"/>
      <c r="AT2704" s="7"/>
      <c r="AU2704" s="7"/>
      <c r="AV2704" s="7"/>
      <c r="AX2704" s="7"/>
      <c r="AY2704" s="7"/>
      <c r="AZ2704" s="7"/>
      <c r="BA2704" s="7"/>
      <c r="BB2704" s="7"/>
      <c r="BC2704" s="7"/>
      <c r="BD2704" s="7"/>
      <c r="BG2704" s="7"/>
      <c r="BH2704" s="7"/>
      <c r="BI2704" s="7"/>
      <c r="BJ2704" s="7"/>
      <c r="BK2704" s="7"/>
      <c r="BL2704" s="7"/>
      <c r="BM2704" s="7"/>
      <c r="BP2704" s="7"/>
      <c r="BQ2704" s="7"/>
      <c r="BR2704" s="7"/>
      <c r="BS2704" s="7"/>
      <c r="BT2704" s="7"/>
      <c r="BU2704" s="7"/>
      <c r="BV2704" s="7"/>
      <c r="BW2704" s="7"/>
    </row>
    <row r="2705" spans="5:75" x14ac:dyDescent="0.2"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AL2705" s="7"/>
      <c r="AQ2705" s="7"/>
      <c r="AR2705" s="7"/>
      <c r="AS2705" s="7"/>
      <c r="AT2705" s="7"/>
      <c r="AU2705" s="7"/>
      <c r="AV2705" s="7"/>
      <c r="AX2705" s="7"/>
      <c r="AY2705" s="7"/>
      <c r="AZ2705" s="7"/>
      <c r="BA2705" s="7"/>
      <c r="BB2705" s="7"/>
      <c r="BC2705" s="7"/>
      <c r="BD2705" s="7"/>
      <c r="BG2705" s="7"/>
      <c r="BH2705" s="7"/>
      <c r="BI2705" s="7"/>
      <c r="BJ2705" s="7"/>
      <c r="BK2705" s="7"/>
      <c r="BL2705" s="7"/>
      <c r="BM2705" s="7"/>
      <c r="BP2705" s="7"/>
      <c r="BQ2705" s="7"/>
      <c r="BR2705" s="7"/>
      <c r="BS2705" s="7"/>
      <c r="BT2705" s="7"/>
      <c r="BU2705" s="7"/>
      <c r="BV2705" s="7"/>
      <c r="BW2705" s="7"/>
    </row>
    <row r="2706" spans="5:75" x14ac:dyDescent="0.2"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AL2706" s="7"/>
      <c r="AQ2706" s="7"/>
      <c r="AR2706" s="7"/>
      <c r="AS2706" s="7"/>
      <c r="AT2706" s="7"/>
      <c r="AU2706" s="7"/>
      <c r="AV2706" s="7"/>
      <c r="AX2706" s="7"/>
      <c r="AY2706" s="7"/>
      <c r="AZ2706" s="7"/>
      <c r="BA2706" s="7"/>
      <c r="BB2706" s="7"/>
      <c r="BC2706" s="7"/>
      <c r="BD2706" s="7"/>
      <c r="BG2706" s="7"/>
      <c r="BH2706" s="7"/>
      <c r="BI2706" s="7"/>
      <c r="BJ2706" s="7"/>
      <c r="BK2706" s="7"/>
      <c r="BL2706" s="7"/>
      <c r="BM2706" s="7"/>
      <c r="BP2706" s="7"/>
      <c r="BQ2706" s="7"/>
      <c r="BR2706" s="7"/>
      <c r="BS2706" s="7"/>
      <c r="BT2706" s="7"/>
      <c r="BU2706" s="7"/>
      <c r="BV2706" s="7"/>
      <c r="BW2706" s="7"/>
    </row>
    <row r="2707" spans="5:75" x14ac:dyDescent="0.2"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AL2707" s="7"/>
      <c r="AQ2707" s="7"/>
      <c r="AR2707" s="7"/>
      <c r="AS2707" s="7"/>
      <c r="AT2707" s="7"/>
      <c r="AU2707" s="7"/>
      <c r="AV2707" s="7"/>
      <c r="AX2707" s="7"/>
      <c r="AY2707" s="7"/>
      <c r="AZ2707" s="7"/>
      <c r="BA2707" s="7"/>
      <c r="BB2707" s="7"/>
      <c r="BC2707" s="7"/>
      <c r="BD2707" s="7"/>
      <c r="BG2707" s="7"/>
      <c r="BH2707" s="7"/>
      <c r="BI2707" s="7"/>
      <c r="BJ2707" s="7"/>
      <c r="BK2707" s="7"/>
      <c r="BL2707" s="7"/>
      <c r="BM2707" s="7"/>
      <c r="BP2707" s="7"/>
      <c r="BQ2707" s="7"/>
      <c r="BR2707" s="7"/>
      <c r="BS2707" s="7"/>
      <c r="BT2707" s="7"/>
      <c r="BU2707" s="7"/>
      <c r="BV2707" s="7"/>
      <c r="BW2707" s="7"/>
    </row>
    <row r="2708" spans="5:75" x14ac:dyDescent="0.2"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AL2708" s="7"/>
      <c r="AQ2708" s="7"/>
      <c r="AR2708" s="7"/>
      <c r="AS2708" s="7"/>
      <c r="AT2708" s="7"/>
      <c r="AU2708" s="7"/>
      <c r="AV2708" s="7"/>
      <c r="AX2708" s="7"/>
      <c r="AY2708" s="7"/>
      <c r="AZ2708" s="7"/>
      <c r="BA2708" s="7"/>
      <c r="BB2708" s="7"/>
      <c r="BC2708" s="7"/>
      <c r="BD2708" s="7"/>
      <c r="BG2708" s="7"/>
      <c r="BH2708" s="7"/>
      <c r="BI2708" s="7"/>
      <c r="BJ2708" s="7"/>
      <c r="BK2708" s="7"/>
      <c r="BL2708" s="7"/>
      <c r="BM2708" s="7"/>
      <c r="BP2708" s="7"/>
      <c r="BQ2708" s="7"/>
      <c r="BR2708" s="7"/>
      <c r="BS2708" s="7"/>
      <c r="BT2708" s="7"/>
      <c r="BU2708" s="7"/>
      <c r="BV2708" s="7"/>
      <c r="BW2708" s="7"/>
    </row>
    <row r="2709" spans="5:75" x14ac:dyDescent="0.2"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AL2709" s="7"/>
      <c r="AQ2709" s="7"/>
      <c r="AR2709" s="7"/>
      <c r="AS2709" s="7"/>
      <c r="AT2709" s="7"/>
      <c r="AU2709" s="7"/>
      <c r="AV2709" s="7"/>
      <c r="AX2709" s="7"/>
      <c r="AY2709" s="7"/>
      <c r="AZ2709" s="7"/>
      <c r="BA2709" s="7"/>
      <c r="BB2709" s="7"/>
      <c r="BC2709" s="7"/>
      <c r="BD2709" s="7"/>
      <c r="BG2709" s="7"/>
      <c r="BH2709" s="7"/>
      <c r="BI2709" s="7"/>
      <c r="BJ2709" s="7"/>
      <c r="BK2709" s="7"/>
      <c r="BL2709" s="7"/>
      <c r="BM2709" s="7"/>
      <c r="BP2709" s="7"/>
      <c r="BQ2709" s="7"/>
      <c r="BR2709" s="7"/>
      <c r="BS2709" s="7"/>
      <c r="BT2709" s="7"/>
      <c r="BU2709" s="7"/>
      <c r="BV2709" s="7"/>
      <c r="BW2709" s="7"/>
    </row>
    <row r="2710" spans="5:75" x14ac:dyDescent="0.2"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AL2710" s="7"/>
      <c r="AQ2710" s="7"/>
      <c r="AR2710" s="7"/>
      <c r="AS2710" s="7"/>
      <c r="AT2710" s="7"/>
      <c r="AU2710" s="7"/>
      <c r="AV2710" s="7"/>
      <c r="AX2710" s="7"/>
      <c r="AY2710" s="7"/>
      <c r="AZ2710" s="7"/>
      <c r="BA2710" s="7"/>
      <c r="BB2710" s="7"/>
      <c r="BC2710" s="7"/>
      <c r="BD2710" s="7"/>
      <c r="BG2710" s="7"/>
      <c r="BH2710" s="7"/>
      <c r="BI2710" s="7"/>
      <c r="BJ2710" s="7"/>
      <c r="BK2710" s="7"/>
      <c r="BL2710" s="7"/>
      <c r="BM2710" s="7"/>
      <c r="BP2710" s="7"/>
      <c r="BQ2710" s="7"/>
      <c r="BR2710" s="7"/>
      <c r="BS2710" s="7"/>
      <c r="BT2710" s="7"/>
      <c r="BU2710" s="7"/>
      <c r="BV2710" s="7"/>
      <c r="BW2710" s="7"/>
    </row>
    <row r="2711" spans="5:75" x14ac:dyDescent="0.2"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AL2711" s="7"/>
      <c r="AQ2711" s="7"/>
      <c r="AR2711" s="7"/>
      <c r="AS2711" s="7"/>
      <c r="AT2711" s="7"/>
      <c r="AU2711" s="7"/>
      <c r="AV2711" s="7"/>
      <c r="AX2711" s="7"/>
      <c r="AY2711" s="7"/>
      <c r="AZ2711" s="7"/>
      <c r="BA2711" s="7"/>
      <c r="BB2711" s="7"/>
      <c r="BC2711" s="7"/>
      <c r="BD2711" s="7"/>
      <c r="BG2711" s="7"/>
      <c r="BH2711" s="7"/>
      <c r="BI2711" s="7"/>
      <c r="BJ2711" s="7"/>
      <c r="BK2711" s="7"/>
      <c r="BL2711" s="7"/>
      <c r="BM2711" s="7"/>
      <c r="BP2711" s="7"/>
      <c r="BQ2711" s="7"/>
      <c r="BR2711" s="7"/>
      <c r="BS2711" s="7"/>
      <c r="BT2711" s="7"/>
      <c r="BU2711" s="7"/>
      <c r="BV2711" s="7"/>
      <c r="BW2711" s="7"/>
    </row>
    <row r="2712" spans="5:75" x14ac:dyDescent="0.2"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AL2712" s="7"/>
      <c r="AQ2712" s="7"/>
      <c r="AR2712" s="7"/>
      <c r="AS2712" s="7"/>
      <c r="AT2712" s="7"/>
      <c r="AU2712" s="7"/>
      <c r="AV2712" s="7"/>
      <c r="AX2712" s="7"/>
      <c r="AY2712" s="7"/>
      <c r="AZ2712" s="7"/>
      <c r="BA2712" s="7"/>
      <c r="BB2712" s="7"/>
      <c r="BC2712" s="7"/>
      <c r="BD2712" s="7"/>
      <c r="BG2712" s="7"/>
      <c r="BH2712" s="7"/>
      <c r="BI2712" s="7"/>
      <c r="BJ2712" s="7"/>
      <c r="BK2712" s="7"/>
      <c r="BL2712" s="7"/>
      <c r="BM2712" s="7"/>
      <c r="BP2712" s="7"/>
      <c r="BQ2712" s="7"/>
      <c r="BR2712" s="7"/>
      <c r="BS2712" s="7"/>
      <c r="BT2712" s="7"/>
      <c r="BU2712" s="7"/>
      <c r="BV2712" s="7"/>
      <c r="BW2712" s="7"/>
    </row>
    <row r="2713" spans="5:75" x14ac:dyDescent="0.2"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AL2713" s="7"/>
      <c r="AQ2713" s="7"/>
      <c r="AR2713" s="7"/>
      <c r="AS2713" s="7"/>
      <c r="AT2713" s="7"/>
      <c r="AU2713" s="7"/>
      <c r="AV2713" s="7"/>
      <c r="AX2713" s="7"/>
      <c r="AY2713" s="7"/>
      <c r="AZ2713" s="7"/>
      <c r="BA2713" s="7"/>
      <c r="BB2713" s="7"/>
      <c r="BC2713" s="7"/>
      <c r="BD2713" s="7"/>
      <c r="BG2713" s="7"/>
      <c r="BH2713" s="7"/>
      <c r="BI2713" s="7"/>
      <c r="BJ2713" s="7"/>
      <c r="BK2713" s="7"/>
      <c r="BL2713" s="7"/>
      <c r="BM2713" s="7"/>
      <c r="BP2713" s="7"/>
      <c r="BQ2713" s="7"/>
      <c r="BR2713" s="7"/>
      <c r="BS2713" s="7"/>
      <c r="BT2713" s="7"/>
      <c r="BU2713" s="7"/>
      <c r="BV2713" s="7"/>
      <c r="BW2713" s="7"/>
    </row>
    <row r="2714" spans="5:75" x14ac:dyDescent="0.2"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AL2714" s="7"/>
      <c r="AQ2714" s="7"/>
      <c r="AR2714" s="7"/>
      <c r="AS2714" s="7"/>
      <c r="AT2714" s="7"/>
      <c r="AU2714" s="7"/>
      <c r="AV2714" s="7"/>
      <c r="AX2714" s="7"/>
      <c r="AY2714" s="7"/>
      <c r="AZ2714" s="7"/>
      <c r="BA2714" s="7"/>
      <c r="BB2714" s="7"/>
      <c r="BC2714" s="7"/>
      <c r="BD2714" s="7"/>
      <c r="BG2714" s="7"/>
      <c r="BH2714" s="7"/>
      <c r="BI2714" s="7"/>
      <c r="BJ2714" s="7"/>
      <c r="BK2714" s="7"/>
      <c r="BL2714" s="7"/>
      <c r="BM2714" s="7"/>
      <c r="BP2714" s="7"/>
      <c r="BQ2714" s="7"/>
      <c r="BR2714" s="7"/>
      <c r="BS2714" s="7"/>
      <c r="BT2714" s="7"/>
      <c r="BU2714" s="7"/>
      <c r="BV2714" s="7"/>
      <c r="BW2714" s="7"/>
    </row>
    <row r="2715" spans="5:75" x14ac:dyDescent="0.2"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AL2715" s="7"/>
      <c r="AQ2715" s="7"/>
      <c r="AR2715" s="7"/>
      <c r="AS2715" s="7"/>
      <c r="AT2715" s="7"/>
      <c r="AU2715" s="7"/>
      <c r="AV2715" s="7"/>
      <c r="AX2715" s="7"/>
      <c r="AY2715" s="7"/>
      <c r="AZ2715" s="7"/>
      <c r="BA2715" s="7"/>
      <c r="BB2715" s="7"/>
      <c r="BC2715" s="7"/>
      <c r="BD2715" s="7"/>
      <c r="BG2715" s="7"/>
      <c r="BH2715" s="7"/>
      <c r="BI2715" s="7"/>
      <c r="BJ2715" s="7"/>
      <c r="BK2715" s="7"/>
      <c r="BL2715" s="7"/>
      <c r="BM2715" s="7"/>
      <c r="BP2715" s="7"/>
      <c r="BQ2715" s="7"/>
      <c r="BR2715" s="7"/>
      <c r="BS2715" s="7"/>
      <c r="BT2715" s="7"/>
      <c r="BU2715" s="7"/>
      <c r="BV2715" s="7"/>
      <c r="BW2715" s="7"/>
    </row>
    <row r="2716" spans="5:75" x14ac:dyDescent="0.2"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AL2716" s="7"/>
      <c r="AQ2716" s="7"/>
      <c r="AR2716" s="7"/>
      <c r="AS2716" s="7"/>
      <c r="AT2716" s="7"/>
      <c r="AU2716" s="7"/>
      <c r="AV2716" s="7"/>
      <c r="AX2716" s="7"/>
      <c r="AY2716" s="7"/>
      <c r="AZ2716" s="7"/>
      <c r="BA2716" s="7"/>
      <c r="BB2716" s="7"/>
      <c r="BC2716" s="7"/>
      <c r="BD2716" s="7"/>
      <c r="BG2716" s="7"/>
      <c r="BH2716" s="7"/>
      <c r="BI2716" s="7"/>
      <c r="BJ2716" s="7"/>
      <c r="BK2716" s="7"/>
      <c r="BL2716" s="7"/>
      <c r="BM2716" s="7"/>
      <c r="BP2716" s="7"/>
      <c r="BQ2716" s="7"/>
      <c r="BR2716" s="7"/>
      <c r="BS2716" s="7"/>
      <c r="BT2716" s="7"/>
      <c r="BU2716" s="7"/>
      <c r="BV2716" s="7"/>
      <c r="BW2716" s="7"/>
    </row>
    <row r="2717" spans="5:75" x14ac:dyDescent="0.2"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AL2717" s="7"/>
      <c r="AQ2717" s="7"/>
      <c r="AR2717" s="7"/>
      <c r="AS2717" s="7"/>
      <c r="AT2717" s="7"/>
      <c r="AU2717" s="7"/>
      <c r="AV2717" s="7"/>
      <c r="AX2717" s="7"/>
      <c r="AY2717" s="7"/>
      <c r="AZ2717" s="7"/>
      <c r="BA2717" s="7"/>
      <c r="BB2717" s="7"/>
      <c r="BC2717" s="7"/>
      <c r="BD2717" s="7"/>
      <c r="BG2717" s="7"/>
      <c r="BH2717" s="7"/>
      <c r="BI2717" s="7"/>
      <c r="BJ2717" s="7"/>
      <c r="BK2717" s="7"/>
      <c r="BL2717" s="7"/>
      <c r="BM2717" s="7"/>
      <c r="BP2717" s="7"/>
      <c r="BQ2717" s="7"/>
      <c r="BR2717" s="7"/>
      <c r="BS2717" s="7"/>
      <c r="BT2717" s="7"/>
      <c r="BU2717" s="7"/>
      <c r="BV2717" s="7"/>
      <c r="BW2717" s="7"/>
    </row>
    <row r="2718" spans="5:75" x14ac:dyDescent="0.2"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AL2718" s="7"/>
      <c r="AQ2718" s="7"/>
      <c r="AR2718" s="7"/>
      <c r="AS2718" s="7"/>
      <c r="AT2718" s="7"/>
      <c r="AU2718" s="7"/>
      <c r="AV2718" s="7"/>
      <c r="AX2718" s="7"/>
      <c r="AY2718" s="7"/>
      <c r="AZ2718" s="7"/>
      <c r="BA2718" s="7"/>
      <c r="BB2718" s="7"/>
      <c r="BC2718" s="7"/>
      <c r="BD2718" s="7"/>
      <c r="BG2718" s="7"/>
      <c r="BH2718" s="7"/>
      <c r="BI2718" s="7"/>
      <c r="BJ2718" s="7"/>
      <c r="BK2718" s="7"/>
      <c r="BL2718" s="7"/>
      <c r="BM2718" s="7"/>
      <c r="BP2718" s="7"/>
      <c r="BQ2718" s="7"/>
      <c r="BR2718" s="7"/>
      <c r="BS2718" s="7"/>
      <c r="BT2718" s="7"/>
      <c r="BU2718" s="7"/>
      <c r="BV2718" s="7"/>
      <c r="BW2718" s="7"/>
    </row>
    <row r="2719" spans="5:75" x14ac:dyDescent="0.2"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AL2719" s="7"/>
      <c r="AQ2719" s="7"/>
      <c r="AR2719" s="7"/>
      <c r="AS2719" s="7"/>
      <c r="AT2719" s="7"/>
      <c r="AU2719" s="7"/>
      <c r="AV2719" s="7"/>
      <c r="AX2719" s="7"/>
      <c r="AY2719" s="7"/>
      <c r="AZ2719" s="7"/>
      <c r="BA2719" s="7"/>
      <c r="BB2719" s="7"/>
      <c r="BC2719" s="7"/>
      <c r="BD2719" s="7"/>
      <c r="BG2719" s="7"/>
      <c r="BH2719" s="7"/>
      <c r="BI2719" s="7"/>
      <c r="BJ2719" s="7"/>
      <c r="BK2719" s="7"/>
      <c r="BL2719" s="7"/>
      <c r="BM2719" s="7"/>
      <c r="BP2719" s="7"/>
      <c r="BQ2719" s="7"/>
      <c r="BR2719" s="7"/>
      <c r="BS2719" s="7"/>
      <c r="BT2719" s="7"/>
      <c r="BU2719" s="7"/>
      <c r="BV2719" s="7"/>
      <c r="BW2719" s="7"/>
    </row>
    <row r="2720" spans="5:75" x14ac:dyDescent="0.2"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AL2720" s="7"/>
      <c r="AQ2720" s="7"/>
      <c r="AR2720" s="7"/>
      <c r="AS2720" s="7"/>
      <c r="AT2720" s="7"/>
      <c r="AU2720" s="7"/>
      <c r="AV2720" s="7"/>
      <c r="AX2720" s="7"/>
      <c r="AY2720" s="7"/>
      <c r="AZ2720" s="7"/>
      <c r="BA2720" s="7"/>
      <c r="BB2720" s="7"/>
      <c r="BC2720" s="7"/>
      <c r="BD2720" s="7"/>
      <c r="BG2720" s="7"/>
      <c r="BH2720" s="7"/>
      <c r="BI2720" s="7"/>
      <c r="BJ2720" s="7"/>
      <c r="BK2720" s="7"/>
      <c r="BL2720" s="7"/>
      <c r="BM2720" s="7"/>
      <c r="BP2720" s="7"/>
      <c r="BQ2720" s="7"/>
      <c r="BR2720" s="7"/>
      <c r="BS2720" s="7"/>
      <c r="BT2720" s="7"/>
      <c r="BU2720" s="7"/>
      <c r="BV2720" s="7"/>
      <c r="BW2720" s="7"/>
    </row>
    <row r="2721" spans="5:75" x14ac:dyDescent="0.2"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AL2721" s="7"/>
      <c r="AQ2721" s="7"/>
      <c r="AR2721" s="7"/>
      <c r="AS2721" s="7"/>
      <c r="AT2721" s="7"/>
      <c r="AU2721" s="7"/>
      <c r="AV2721" s="7"/>
      <c r="AX2721" s="7"/>
      <c r="AY2721" s="7"/>
      <c r="AZ2721" s="7"/>
      <c r="BA2721" s="7"/>
      <c r="BB2721" s="7"/>
      <c r="BC2721" s="7"/>
      <c r="BD2721" s="7"/>
      <c r="BG2721" s="7"/>
      <c r="BH2721" s="7"/>
      <c r="BI2721" s="7"/>
      <c r="BJ2721" s="7"/>
      <c r="BK2721" s="7"/>
      <c r="BL2721" s="7"/>
      <c r="BM2721" s="7"/>
      <c r="BP2721" s="7"/>
      <c r="BQ2721" s="7"/>
      <c r="BR2721" s="7"/>
      <c r="BS2721" s="7"/>
      <c r="BT2721" s="7"/>
      <c r="BU2721" s="7"/>
      <c r="BV2721" s="7"/>
      <c r="BW2721" s="7"/>
    </row>
    <row r="2722" spans="5:75" x14ac:dyDescent="0.2"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AL2722" s="7"/>
      <c r="AQ2722" s="7"/>
      <c r="AR2722" s="7"/>
      <c r="AS2722" s="7"/>
      <c r="AT2722" s="7"/>
      <c r="AU2722" s="7"/>
      <c r="AV2722" s="7"/>
      <c r="AX2722" s="7"/>
      <c r="AY2722" s="7"/>
      <c r="AZ2722" s="7"/>
      <c r="BA2722" s="7"/>
      <c r="BB2722" s="7"/>
      <c r="BC2722" s="7"/>
      <c r="BD2722" s="7"/>
      <c r="BG2722" s="7"/>
      <c r="BH2722" s="7"/>
      <c r="BI2722" s="7"/>
      <c r="BJ2722" s="7"/>
      <c r="BK2722" s="7"/>
      <c r="BL2722" s="7"/>
      <c r="BM2722" s="7"/>
      <c r="BP2722" s="7"/>
      <c r="BQ2722" s="7"/>
      <c r="BR2722" s="7"/>
      <c r="BS2722" s="7"/>
      <c r="BT2722" s="7"/>
      <c r="BU2722" s="7"/>
      <c r="BV2722" s="7"/>
      <c r="BW2722" s="7"/>
    </row>
    <row r="2723" spans="5:75" x14ac:dyDescent="0.2"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AL2723" s="7"/>
      <c r="AQ2723" s="7"/>
      <c r="AR2723" s="7"/>
      <c r="AS2723" s="7"/>
      <c r="AT2723" s="7"/>
      <c r="AU2723" s="7"/>
      <c r="AV2723" s="7"/>
      <c r="AX2723" s="7"/>
      <c r="AY2723" s="7"/>
      <c r="AZ2723" s="7"/>
      <c r="BA2723" s="7"/>
      <c r="BB2723" s="7"/>
      <c r="BC2723" s="7"/>
      <c r="BD2723" s="7"/>
      <c r="BG2723" s="7"/>
      <c r="BH2723" s="7"/>
      <c r="BI2723" s="7"/>
      <c r="BJ2723" s="7"/>
      <c r="BK2723" s="7"/>
      <c r="BL2723" s="7"/>
      <c r="BM2723" s="7"/>
      <c r="BP2723" s="7"/>
      <c r="BQ2723" s="7"/>
      <c r="BR2723" s="7"/>
      <c r="BS2723" s="7"/>
      <c r="BT2723" s="7"/>
      <c r="BU2723" s="7"/>
      <c r="BV2723" s="7"/>
      <c r="BW2723" s="7"/>
    </row>
    <row r="2724" spans="5:75" x14ac:dyDescent="0.2"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AL2724" s="7"/>
      <c r="AQ2724" s="7"/>
      <c r="AR2724" s="7"/>
      <c r="AS2724" s="7"/>
      <c r="AT2724" s="7"/>
      <c r="AU2724" s="7"/>
      <c r="AV2724" s="7"/>
      <c r="AX2724" s="7"/>
      <c r="AY2724" s="7"/>
      <c r="AZ2724" s="7"/>
      <c r="BA2724" s="7"/>
      <c r="BB2724" s="7"/>
      <c r="BC2724" s="7"/>
      <c r="BD2724" s="7"/>
      <c r="BG2724" s="7"/>
      <c r="BH2724" s="7"/>
      <c r="BI2724" s="7"/>
      <c r="BJ2724" s="7"/>
      <c r="BK2724" s="7"/>
      <c r="BL2724" s="7"/>
      <c r="BM2724" s="7"/>
      <c r="BP2724" s="7"/>
      <c r="BQ2724" s="7"/>
      <c r="BR2724" s="7"/>
      <c r="BS2724" s="7"/>
      <c r="BT2724" s="7"/>
      <c r="BU2724" s="7"/>
      <c r="BV2724" s="7"/>
      <c r="BW2724" s="7"/>
    </row>
    <row r="2725" spans="5:75" x14ac:dyDescent="0.2"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AL2725" s="7"/>
      <c r="AQ2725" s="7"/>
      <c r="AR2725" s="7"/>
      <c r="AS2725" s="7"/>
      <c r="AT2725" s="7"/>
      <c r="AU2725" s="7"/>
      <c r="AV2725" s="7"/>
      <c r="AX2725" s="7"/>
      <c r="AY2725" s="7"/>
      <c r="AZ2725" s="7"/>
      <c r="BA2725" s="7"/>
      <c r="BB2725" s="7"/>
      <c r="BC2725" s="7"/>
      <c r="BD2725" s="7"/>
      <c r="BG2725" s="7"/>
      <c r="BH2725" s="7"/>
      <c r="BI2725" s="7"/>
      <c r="BJ2725" s="7"/>
      <c r="BK2725" s="7"/>
      <c r="BL2725" s="7"/>
      <c r="BM2725" s="7"/>
      <c r="BP2725" s="7"/>
      <c r="BQ2725" s="7"/>
      <c r="BR2725" s="7"/>
      <c r="BS2725" s="7"/>
      <c r="BT2725" s="7"/>
      <c r="BU2725" s="7"/>
      <c r="BV2725" s="7"/>
      <c r="BW2725" s="7"/>
    </row>
    <row r="2726" spans="5:75" x14ac:dyDescent="0.2"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AL2726" s="7"/>
      <c r="AQ2726" s="7"/>
      <c r="AR2726" s="7"/>
      <c r="AS2726" s="7"/>
      <c r="AT2726" s="7"/>
      <c r="AU2726" s="7"/>
      <c r="AV2726" s="7"/>
      <c r="AX2726" s="7"/>
      <c r="AY2726" s="7"/>
      <c r="AZ2726" s="7"/>
      <c r="BA2726" s="7"/>
      <c r="BB2726" s="7"/>
      <c r="BC2726" s="7"/>
      <c r="BD2726" s="7"/>
      <c r="BG2726" s="7"/>
      <c r="BH2726" s="7"/>
      <c r="BI2726" s="7"/>
      <c r="BJ2726" s="7"/>
      <c r="BK2726" s="7"/>
      <c r="BL2726" s="7"/>
      <c r="BM2726" s="7"/>
      <c r="BP2726" s="7"/>
      <c r="BQ2726" s="7"/>
      <c r="BR2726" s="7"/>
      <c r="BS2726" s="7"/>
      <c r="BT2726" s="7"/>
      <c r="BU2726" s="7"/>
      <c r="BV2726" s="7"/>
      <c r="BW2726" s="7"/>
    </row>
    <row r="2727" spans="5:75" x14ac:dyDescent="0.2"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AL2727" s="7"/>
      <c r="AQ2727" s="7"/>
      <c r="AR2727" s="7"/>
      <c r="AS2727" s="7"/>
      <c r="AT2727" s="7"/>
      <c r="AU2727" s="7"/>
      <c r="AV2727" s="7"/>
      <c r="AX2727" s="7"/>
      <c r="AY2727" s="7"/>
      <c r="AZ2727" s="7"/>
      <c r="BA2727" s="7"/>
      <c r="BB2727" s="7"/>
      <c r="BC2727" s="7"/>
      <c r="BD2727" s="7"/>
      <c r="BG2727" s="7"/>
      <c r="BH2727" s="7"/>
      <c r="BI2727" s="7"/>
      <c r="BJ2727" s="7"/>
      <c r="BK2727" s="7"/>
      <c r="BL2727" s="7"/>
      <c r="BM2727" s="7"/>
      <c r="BP2727" s="7"/>
      <c r="BQ2727" s="7"/>
      <c r="BR2727" s="7"/>
      <c r="BS2727" s="7"/>
      <c r="BT2727" s="7"/>
      <c r="BU2727" s="7"/>
      <c r="BV2727" s="7"/>
      <c r="BW2727" s="7"/>
    </row>
    <row r="2728" spans="5:75" x14ac:dyDescent="0.2"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AL2728" s="7"/>
      <c r="AQ2728" s="7"/>
      <c r="AR2728" s="7"/>
      <c r="AS2728" s="7"/>
      <c r="AT2728" s="7"/>
      <c r="AU2728" s="7"/>
      <c r="AV2728" s="7"/>
      <c r="AX2728" s="7"/>
      <c r="AY2728" s="7"/>
      <c r="AZ2728" s="7"/>
      <c r="BA2728" s="7"/>
      <c r="BB2728" s="7"/>
      <c r="BC2728" s="7"/>
      <c r="BD2728" s="7"/>
      <c r="BG2728" s="7"/>
      <c r="BH2728" s="7"/>
      <c r="BI2728" s="7"/>
      <c r="BJ2728" s="7"/>
      <c r="BK2728" s="7"/>
      <c r="BL2728" s="7"/>
      <c r="BM2728" s="7"/>
      <c r="BP2728" s="7"/>
      <c r="BQ2728" s="7"/>
      <c r="BR2728" s="7"/>
      <c r="BS2728" s="7"/>
      <c r="BT2728" s="7"/>
      <c r="BU2728" s="7"/>
      <c r="BV2728" s="7"/>
      <c r="BW2728" s="7"/>
    </row>
    <row r="2729" spans="5:75" x14ac:dyDescent="0.2"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AL2729" s="7"/>
      <c r="AQ2729" s="7"/>
      <c r="AR2729" s="7"/>
      <c r="AS2729" s="7"/>
      <c r="AT2729" s="7"/>
      <c r="AU2729" s="7"/>
      <c r="AV2729" s="7"/>
      <c r="AX2729" s="7"/>
      <c r="AY2729" s="7"/>
      <c r="AZ2729" s="7"/>
      <c r="BA2729" s="7"/>
      <c r="BB2729" s="7"/>
      <c r="BC2729" s="7"/>
      <c r="BD2729" s="7"/>
      <c r="BG2729" s="7"/>
      <c r="BH2729" s="7"/>
      <c r="BI2729" s="7"/>
      <c r="BJ2729" s="7"/>
      <c r="BK2729" s="7"/>
      <c r="BL2729" s="7"/>
      <c r="BM2729" s="7"/>
      <c r="BP2729" s="7"/>
      <c r="BQ2729" s="7"/>
      <c r="BR2729" s="7"/>
      <c r="BS2729" s="7"/>
      <c r="BT2729" s="7"/>
      <c r="BU2729" s="7"/>
      <c r="BV2729" s="7"/>
      <c r="BW2729" s="7"/>
    </row>
    <row r="2730" spans="5:75" x14ac:dyDescent="0.2"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AL2730" s="7"/>
      <c r="AQ2730" s="7"/>
      <c r="AR2730" s="7"/>
      <c r="AS2730" s="7"/>
      <c r="AT2730" s="7"/>
      <c r="AU2730" s="7"/>
      <c r="AV2730" s="7"/>
      <c r="AX2730" s="7"/>
      <c r="AY2730" s="7"/>
      <c r="AZ2730" s="7"/>
      <c r="BA2730" s="7"/>
      <c r="BB2730" s="7"/>
      <c r="BC2730" s="7"/>
      <c r="BD2730" s="7"/>
      <c r="BG2730" s="7"/>
      <c r="BH2730" s="7"/>
      <c r="BI2730" s="7"/>
      <c r="BJ2730" s="7"/>
      <c r="BK2730" s="7"/>
      <c r="BL2730" s="7"/>
      <c r="BM2730" s="7"/>
      <c r="BP2730" s="7"/>
      <c r="BQ2730" s="7"/>
      <c r="BR2730" s="7"/>
      <c r="BS2730" s="7"/>
      <c r="BT2730" s="7"/>
      <c r="BU2730" s="7"/>
      <c r="BV2730" s="7"/>
      <c r="BW2730" s="7"/>
    </row>
    <row r="2731" spans="5:75" x14ac:dyDescent="0.2"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AL2731" s="7"/>
      <c r="AQ2731" s="7"/>
      <c r="AR2731" s="7"/>
      <c r="AS2731" s="7"/>
      <c r="AT2731" s="7"/>
      <c r="AU2731" s="7"/>
      <c r="AV2731" s="7"/>
      <c r="AX2731" s="7"/>
      <c r="AY2731" s="7"/>
      <c r="AZ2731" s="7"/>
      <c r="BA2731" s="7"/>
      <c r="BB2731" s="7"/>
      <c r="BC2731" s="7"/>
      <c r="BD2731" s="7"/>
      <c r="BG2731" s="7"/>
      <c r="BH2731" s="7"/>
      <c r="BI2731" s="7"/>
      <c r="BJ2731" s="7"/>
      <c r="BK2731" s="7"/>
      <c r="BL2731" s="7"/>
      <c r="BM2731" s="7"/>
      <c r="BP2731" s="7"/>
      <c r="BQ2731" s="7"/>
      <c r="BR2731" s="7"/>
      <c r="BS2731" s="7"/>
      <c r="BT2731" s="7"/>
      <c r="BU2731" s="7"/>
      <c r="BV2731" s="7"/>
      <c r="BW2731" s="7"/>
    </row>
    <row r="2732" spans="5:75" x14ac:dyDescent="0.2"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AL2732" s="7"/>
      <c r="AQ2732" s="7"/>
      <c r="AR2732" s="7"/>
      <c r="AS2732" s="7"/>
      <c r="AT2732" s="7"/>
      <c r="AU2732" s="7"/>
      <c r="AV2732" s="7"/>
      <c r="AX2732" s="7"/>
      <c r="AY2732" s="7"/>
      <c r="AZ2732" s="7"/>
      <c r="BA2732" s="7"/>
      <c r="BB2732" s="7"/>
      <c r="BC2732" s="7"/>
      <c r="BD2732" s="7"/>
      <c r="BG2732" s="7"/>
      <c r="BH2732" s="7"/>
      <c r="BI2732" s="7"/>
      <c r="BJ2732" s="7"/>
      <c r="BK2732" s="7"/>
      <c r="BL2732" s="7"/>
      <c r="BM2732" s="7"/>
      <c r="BP2732" s="7"/>
      <c r="BQ2732" s="7"/>
      <c r="BR2732" s="7"/>
      <c r="BS2732" s="7"/>
      <c r="BT2732" s="7"/>
      <c r="BU2732" s="7"/>
      <c r="BV2732" s="7"/>
      <c r="BW2732" s="7"/>
    </row>
    <row r="2733" spans="5:75" x14ac:dyDescent="0.2"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AL2733" s="7"/>
      <c r="AQ2733" s="7"/>
      <c r="AR2733" s="7"/>
      <c r="AS2733" s="7"/>
      <c r="AT2733" s="7"/>
      <c r="AU2733" s="7"/>
      <c r="AV2733" s="7"/>
      <c r="AX2733" s="7"/>
      <c r="AY2733" s="7"/>
      <c r="AZ2733" s="7"/>
      <c r="BA2733" s="7"/>
      <c r="BB2733" s="7"/>
      <c r="BC2733" s="7"/>
      <c r="BD2733" s="7"/>
      <c r="BG2733" s="7"/>
      <c r="BH2733" s="7"/>
      <c r="BI2733" s="7"/>
      <c r="BJ2733" s="7"/>
      <c r="BK2733" s="7"/>
      <c r="BL2733" s="7"/>
      <c r="BM2733" s="7"/>
      <c r="BP2733" s="7"/>
      <c r="BQ2733" s="7"/>
      <c r="BR2733" s="7"/>
      <c r="BS2733" s="7"/>
      <c r="BT2733" s="7"/>
      <c r="BU2733" s="7"/>
      <c r="BV2733" s="7"/>
      <c r="BW2733" s="7"/>
    </row>
    <row r="2734" spans="5:75" x14ac:dyDescent="0.2"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AL2734" s="7"/>
      <c r="AQ2734" s="7"/>
      <c r="AR2734" s="7"/>
      <c r="AS2734" s="7"/>
      <c r="AT2734" s="7"/>
      <c r="AU2734" s="7"/>
      <c r="AV2734" s="7"/>
      <c r="AX2734" s="7"/>
      <c r="AY2734" s="7"/>
      <c r="AZ2734" s="7"/>
      <c r="BA2734" s="7"/>
      <c r="BB2734" s="7"/>
      <c r="BC2734" s="7"/>
      <c r="BD2734" s="7"/>
      <c r="BG2734" s="7"/>
      <c r="BH2734" s="7"/>
      <c r="BI2734" s="7"/>
      <c r="BJ2734" s="7"/>
      <c r="BK2734" s="7"/>
      <c r="BL2734" s="7"/>
      <c r="BM2734" s="7"/>
      <c r="BP2734" s="7"/>
      <c r="BQ2734" s="7"/>
      <c r="BR2734" s="7"/>
      <c r="BS2734" s="7"/>
      <c r="BT2734" s="7"/>
      <c r="BU2734" s="7"/>
      <c r="BV2734" s="7"/>
      <c r="BW2734" s="7"/>
    </row>
    <row r="2735" spans="5:75" x14ac:dyDescent="0.2"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AL2735" s="7"/>
      <c r="AQ2735" s="7"/>
      <c r="AR2735" s="7"/>
      <c r="AS2735" s="7"/>
      <c r="AT2735" s="7"/>
      <c r="AU2735" s="7"/>
      <c r="AV2735" s="7"/>
      <c r="AX2735" s="7"/>
      <c r="AY2735" s="7"/>
      <c r="AZ2735" s="7"/>
      <c r="BA2735" s="7"/>
      <c r="BB2735" s="7"/>
      <c r="BC2735" s="7"/>
      <c r="BD2735" s="7"/>
      <c r="BG2735" s="7"/>
      <c r="BH2735" s="7"/>
      <c r="BI2735" s="7"/>
      <c r="BJ2735" s="7"/>
      <c r="BK2735" s="7"/>
      <c r="BL2735" s="7"/>
      <c r="BM2735" s="7"/>
      <c r="BP2735" s="7"/>
      <c r="BQ2735" s="7"/>
      <c r="BR2735" s="7"/>
      <c r="BS2735" s="7"/>
      <c r="BT2735" s="7"/>
      <c r="BU2735" s="7"/>
      <c r="BV2735" s="7"/>
      <c r="BW2735" s="7"/>
    </row>
    <row r="2736" spans="5:75" x14ac:dyDescent="0.2"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AL2736" s="7"/>
      <c r="AQ2736" s="7"/>
      <c r="AR2736" s="7"/>
      <c r="AS2736" s="7"/>
      <c r="AT2736" s="7"/>
      <c r="AU2736" s="7"/>
      <c r="AV2736" s="7"/>
      <c r="AX2736" s="7"/>
      <c r="AY2736" s="7"/>
      <c r="AZ2736" s="7"/>
      <c r="BA2736" s="7"/>
      <c r="BB2736" s="7"/>
      <c r="BC2736" s="7"/>
      <c r="BD2736" s="7"/>
      <c r="BG2736" s="7"/>
      <c r="BH2736" s="7"/>
      <c r="BI2736" s="7"/>
      <c r="BJ2736" s="7"/>
      <c r="BK2736" s="7"/>
      <c r="BL2736" s="7"/>
      <c r="BM2736" s="7"/>
      <c r="BP2736" s="7"/>
      <c r="BQ2736" s="7"/>
      <c r="BR2736" s="7"/>
      <c r="BS2736" s="7"/>
      <c r="BT2736" s="7"/>
      <c r="BU2736" s="7"/>
      <c r="BV2736" s="7"/>
      <c r="BW2736" s="7"/>
    </row>
    <row r="2737" spans="5:75" x14ac:dyDescent="0.2"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AL2737" s="7"/>
      <c r="AQ2737" s="7"/>
      <c r="AR2737" s="7"/>
      <c r="AS2737" s="7"/>
      <c r="AT2737" s="7"/>
      <c r="AU2737" s="7"/>
      <c r="AV2737" s="7"/>
      <c r="AX2737" s="7"/>
      <c r="AY2737" s="7"/>
      <c r="AZ2737" s="7"/>
      <c r="BA2737" s="7"/>
      <c r="BB2737" s="7"/>
      <c r="BC2737" s="7"/>
      <c r="BD2737" s="7"/>
      <c r="BG2737" s="7"/>
      <c r="BH2737" s="7"/>
      <c r="BI2737" s="7"/>
      <c r="BJ2737" s="7"/>
      <c r="BK2737" s="7"/>
      <c r="BL2737" s="7"/>
      <c r="BM2737" s="7"/>
      <c r="BP2737" s="7"/>
      <c r="BQ2737" s="7"/>
      <c r="BR2737" s="7"/>
      <c r="BS2737" s="7"/>
      <c r="BT2737" s="7"/>
      <c r="BU2737" s="7"/>
      <c r="BV2737" s="7"/>
      <c r="BW2737" s="7"/>
    </row>
    <row r="2738" spans="5:75" x14ac:dyDescent="0.2"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AL2738" s="7"/>
      <c r="AQ2738" s="7"/>
      <c r="AR2738" s="7"/>
      <c r="AS2738" s="7"/>
      <c r="AT2738" s="7"/>
      <c r="AU2738" s="7"/>
      <c r="AV2738" s="7"/>
      <c r="AX2738" s="7"/>
      <c r="AY2738" s="7"/>
      <c r="AZ2738" s="7"/>
      <c r="BA2738" s="7"/>
      <c r="BB2738" s="7"/>
      <c r="BC2738" s="7"/>
      <c r="BD2738" s="7"/>
      <c r="BG2738" s="7"/>
      <c r="BH2738" s="7"/>
      <c r="BI2738" s="7"/>
      <c r="BJ2738" s="7"/>
      <c r="BK2738" s="7"/>
      <c r="BL2738" s="7"/>
      <c r="BM2738" s="7"/>
      <c r="BP2738" s="7"/>
      <c r="BQ2738" s="7"/>
      <c r="BR2738" s="7"/>
      <c r="BS2738" s="7"/>
      <c r="BT2738" s="7"/>
      <c r="BU2738" s="7"/>
      <c r="BV2738" s="7"/>
      <c r="BW2738" s="7"/>
    </row>
    <row r="2739" spans="5:75" x14ac:dyDescent="0.2"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AL2739" s="7"/>
      <c r="AQ2739" s="7"/>
      <c r="AR2739" s="7"/>
      <c r="AS2739" s="7"/>
      <c r="AT2739" s="7"/>
      <c r="AU2739" s="7"/>
      <c r="AV2739" s="7"/>
      <c r="AX2739" s="7"/>
      <c r="AY2739" s="7"/>
      <c r="AZ2739" s="7"/>
      <c r="BA2739" s="7"/>
      <c r="BB2739" s="7"/>
      <c r="BC2739" s="7"/>
      <c r="BD2739" s="7"/>
      <c r="BG2739" s="7"/>
      <c r="BH2739" s="7"/>
      <c r="BI2739" s="7"/>
      <c r="BJ2739" s="7"/>
      <c r="BK2739" s="7"/>
      <c r="BL2739" s="7"/>
      <c r="BM2739" s="7"/>
      <c r="BP2739" s="7"/>
      <c r="BQ2739" s="7"/>
      <c r="BR2739" s="7"/>
      <c r="BS2739" s="7"/>
      <c r="BT2739" s="7"/>
      <c r="BU2739" s="7"/>
      <c r="BV2739" s="7"/>
      <c r="BW2739" s="7"/>
    </row>
    <row r="2740" spans="5:75" x14ac:dyDescent="0.2"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AL2740" s="7"/>
      <c r="AQ2740" s="7"/>
      <c r="AR2740" s="7"/>
      <c r="AS2740" s="7"/>
      <c r="AT2740" s="7"/>
      <c r="AU2740" s="7"/>
      <c r="AV2740" s="7"/>
      <c r="AX2740" s="7"/>
      <c r="AY2740" s="7"/>
      <c r="AZ2740" s="7"/>
      <c r="BA2740" s="7"/>
      <c r="BB2740" s="7"/>
      <c r="BC2740" s="7"/>
      <c r="BD2740" s="7"/>
      <c r="BG2740" s="7"/>
      <c r="BH2740" s="7"/>
      <c r="BI2740" s="7"/>
      <c r="BJ2740" s="7"/>
      <c r="BK2740" s="7"/>
      <c r="BL2740" s="7"/>
      <c r="BM2740" s="7"/>
      <c r="BP2740" s="7"/>
      <c r="BQ2740" s="7"/>
      <c r="BR2740" s="7"/>
      <c r="BS2740" s="7"/>
      <c r="BT2740" s="7"/>
      <c r="BU2740" s="7"/>
      <c r="BV2740" s="7"/>
      <c r="BW2740" s="7"/>
    </row>
    <row r="2741" spans="5:75" x14ac:dyDescent="0.2"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AL2741" s="7"/>
      <c r="AQ2741" s="7"/>
      <c r="AR2741" s="7"/>
      <c r="AS2741" s="7"/>
      <c r="AT2741" s="7"/>
      <c r="AU2741" s="7"/>
      <c r="AV2741" s="7"/>
      <c r="AX2741" s="7"/>
      <c r="AY2741" s="7"/>
      <c r="AZ2741" s="7"/>
      <c r="BA2741" s="7"/>
      <c r="BB2741" s="7"/>
      <c r="BC2741" s="7"/>
      <c r="BD2741" s="7"/>
      <c r="BG2741" s="7"/>
      <c r="BH2741" s="7"/>
      <c r="BI2741" s="7"/>
      <c r="BJ2741" s="7"/>
      <c r="BK2741" s="7"/>
      <c r="BL2741" s="7"/>
      <c r="BM2741" s="7"/>
      <c r="BP2741" s="7"/>
      <c r="BQ2741" s="7"/>
      <c r="BR2741" s="7"/>
      <c r="BS2741" s="7"/>
      <c r="BT2741" s="7"/>
      <c r="BU2741" s="7"/>
      <c r="BV2741" s="7"/>
      <c r="BW2741" s="7"/>
    </row>
    <row r="2742" spans="5:75" x14ac:dyDescent="0.2"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AL2742" s="7"/>
      <c r="AQ2742" s="7"/>
      <c r="AR2742" s="7"/>
      <c r="AS2742" s="7"/>
      <c r="AT2742" s="7"/>
      <c r="AU2742" s="7"/>
      <c r="AV2742" s="7"/>
      <c r="AX2742" s="7"/>
      <c r="AY2742" s="7"/>
      <c r="AZ2742" s="7"/>
      <c r="BA2742" s="7"/>
      <c r="BB2742" s="7"/>
      <c r="BC2742" s="7"/>
      <c r="BD2742" s="7"/>
      <c r="BG2742" s="7"/>
      <c r="BH2742" s="7"/>
      <c r="BI2742" s="7"/>
      <c r="BJ2742" s="7"/>
      <c r="BK2742" s="7"/>
      <c r="BL2742" s="7"/>
      <c r="BM2742" s="7"/>
      <c r="BP2742" s="7"/>
      <c r="BQ2742" s="7"/>
      <c r="BR2742" s="7"/>
      <c r="BS2742" s="7"/>
      <c r="BT2742" s="7"/>
      <c r="BU2742" s="7"/>
      <c r="BV2742" s="7"/>
      <c r="BW2742" s="7"/>
    </row>
    <row r="2743" spans="5:75" x14ac:dyDescent="0.2"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AL2743" s="7"/>
      <c r="AQ2743" s="7"/>
      <c r="AR2743" s="7"/>
      <c r="AS2743" s="7"/>
      <c r="AT2743" s="7"/>
      <c r="AU2743" s="7"/>
      <c r="AV2743" s="7"/>
      <c r="AX2743" s="7"/>
      <c r="AY2743" s="7"/>
      <c r="AZ2743" s="7"/>
      <c r="BA2743" s="7"/>
      <c r="BB2743" s="7"/>
      <c r="BC2743" s="7"/>
      <c r="BD2743" s="7"/>
      <c r="BG2743" s="7"/>
      <c r="BH2743" s="7"/>
      <c r="BI2743" s="7"/>
      <c r="BJ2743" s="7"/>
      <c r="BK2743" s="7"/>
      <c r="BL2743" s="7"/>
      <c r="BM2743" s="7"/>
      <c r="BP2743" s="7"/>
      <c r="BQ2743" s="7"/>
      <c r="BR2743" s="7"/>
      <c r="BS2743" s="7"/>
      <c r="BT2743" s="7"/>
      <c r="BU2743" s="7"/>
      <c r="BV2743" s="7"/>
      <c r="BW2743" s="7"/>
    </row>
    <row r="2744" spans="5:75" x14ac:dyDescent="0.2"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AL2744" s="7"/>
      <c r="AQ2744" s="7"/>
      <c r="AR2744" s="7"/>
      <c r="AS2744" s="7"/>
      <c r="AT2744" s="7"/>
      <c r="AU2744" s="7"/>
      <c r="AV2744" s="7"/>
      <c r="AX2744" s="7"/>
      <c r="AY2744" s="7"/>
      <c r="AZ2744" s="7"/>
      <c r="BA2744" s="7"/>
      <c r="BB2744" s="7"/>
      <c r="BC2744" s="7"/>
      <c r="BD2744" s="7"/>
      <c r="BG2744" s="7"/>
      <c r="BH2744" s="7"/>
      <c r="BI2744" s="7"/>
      <c r="BJ2744" s="7"/>
      <c r="BK2744" s="7"/>
      <c r="BL2744" s="7"/>
      <c r="BM2744" s="7"/>
      <c r="BP2744" s="7"/>
      <c r="BQ2744" s="7"/>
      <c r="BR2744" s="7"/>
      <c r="BS2744" s="7"/>
      <c r="BT2744" s="7"/>
      <c r="BU2744" s="7"/>
      <c r="BV2744" s="7"/>
      <c r="BW2744" s="7"/>
    </row>
    <row r="2745" spans="5:75" x14ac:dyDescent="0.2"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AL2745" s="7"/>
      <c r="AQ2745" s="7"/>
      <c r="AR2745" s="7"/>
      <c r="AS2745" s="7"/>
      <c r="AT2745" s="7"/>
      <c r="AU2745" s="7"/>
      <c r="AV2745" s="7"/>
      <c r="AX2745" s="7"/>
      <c r="AY2745" s="7"/>
      <c r="AZ2745" s="7"/>
      <c r="BA2745" s="7"/>
      <c r="BB2745" s="7"/>
      <c r="BC2745" s="7"/>
      <c r="BD2745" s="7"/>
      <c r="BG2745" s="7"/>
      <c r="BH2745" s="7"/>
      <c r="BI2745" s="7"/>
      <c r="BJ2745" s="7"/>
      <c r="BK2745" s="7"/>
      <c r="BL2745" s="7"/>
      <c r="BM2745" s="7"/>
      <c r="BP2745" s="7"/>
      <c r="BQ2745" s="7"/>
      <c r="BR2745" s="7"/>
      <c r="BS2745" s="7"/>
      <c r="BT2745" s="7"/>
      <c r="BU2745" s="7"/>
      <c r="BV2745" s="7"/>
      <c r="BW2745" s="7"/>
    </row>
    <row r="2746" spans="5:75" x14ac:dyDescent="0.2"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AL2746" s="7"/>
      <c r="AQ2746" s="7"/>
      <c r="AR2746" s="7"/>
      <c r="AS2746" s="7"/>
      <c r="AT2746" s="7"/>
      <c r="AU2746" s="7"/>
      <c r="AV2746" s="7"/>
      <c r="AX2746" s="7"/>
      <c r="AY2746" s="7"/>
      <c r="AZ2746" s="7"/>
      <c r="BA2746" s="7"/>
      <c r="BB2746" s="7"/>
      <c r="BC2746" s="7"/>
      <c r="BD2746" s="7"/>
      <c r="BG2746" s="7"/>
      <c r="BH2746" s="7"/>
      <c r="BI2746" s="7"/>
      <c r="BJ2746" s="7"/>
      <c r="BK2746" s="7"/>
      <c r="BL2746" s="7"/>
      <c r="BM2746" s="7"/>
      <c r="BP2746" s="7"/>
      <c r="BQ2746" s="7"/>
      <c r="BR2746" s="7"/>
      <c r="BS2746" s="7"/>
      <c r="BT2746" s="7"/>
      <c r="BU2746" s="7"/>
      <c r="BV2746" s="7"/>
      <c r="BW2746" s="7"/>
    </row>
    <row r="2747" spans="5:75" x14ac:dyDescent="0.2"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AL2747" s="7"/>
      <c r="AQ2747" s="7"/>
      <c r="AR2747" s="7"/>
      <c r="AS2747" s="7"/>
      <c r="AT2747" s="7"/>
      <c r="AU2747" s="7"/>
      <c r="AV2747" s="7"/>
      <c r="AX2747" s="7"/>
      <c r="AY2747" s="7"/>
      <c r="AZ2747" s="7"/>
      <c r="BA2747" s="7"/>
      <c r="BB2747" s="7"/>
      <c r="BC2747" s="7"/>
      <c r="BD2747" s="7"/>
      <c r="BG2747" s="7"/>
      <c r="BH2747" s="7"/>
      <c r="BI2747" s="7"/>
      <c r="BJ2747" s="7"/>
      <c r="BK2747" s="7"/>
      <c r="BL2747" s="7"/>
      <c r="BM2747" s="7"/>
      <c r="BP2747" s="7"/>
      <c r="BQ2747" s="7"/>
      <c r="BR2747" s="7"/>
      <c r="BS2747" s="7"/>
      <c r="BT2747" s="7"/>
      <c r="BU2747" s="7"/>
      <c r="BV2747" s="7"/>
      <c r="BW2747" s="7"/>
    </row>
    <row r="2748" spans="5:75" x14ac:dyDescent="0.2"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AL2748" s="7"/>
      <c r="AQ2748" s="7"/>
      <c r="AR2748" s="7"/>
      <c r="AS2748" s="7"/>
      <c r="AT2748" s="7"/>
      <c r="AU2748" s="7"/>
      <c r="AV2748" s="7"/>
      <c r="AX2748" s="7"/>
      <c r="AY2748" s="7"/>
      <c r="AZ2748" s="7"/>
      <c r="BA2748" s="7"/>
      <c r="BB2748" s="7"/>
      <c r="BC2748" s="7"/>
      <c r="BD2748" s="7"/>
      <c r="BG2748" s="7"/>
      <c r="BH2748" s="7"/>
      <c r="BI2748" s="7"/>
      <c r="BJ2748" s="7"/>
      <c r="BK2748" s="7"/>
      <c r="BL2748" s="7"/>
      <c r="BM2748" s="7"/>
      <c r="BP2748" s="7"/>
      <c r="BQ2748" s="7"/>
      <c r="BR2748" s="7"/>
      <c r="BS2748" s="7"/>
      <c r="BT2748" s="7"/>
      <c r="BU2748" s="7"/>
      <c r="BV2748" s="7"/>
      <c r="BW2748" s="7"/>
    </row>
    <row r="2749" spans="5:75" x14ac:dyDescent="0.2"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AL2749" s="7"/>
      <c r="AQ2749" s="7"/>
      <c r="AR2749" s="7"/>
      <c r="AS2749" s="7"/>
      <c r="AT2749" s="7"/>
      <c r="AU2749" s="7"/>
      <c r="AV2749" s="7"/>
      <c r="AX2749" s="7"/>
      <c r="AY2749" s="7"/>
      <c r="AZ2749" s="7"/>
      <c r="BA2749" s="7"/>
      <c r="BB2749" s="7"/>
      <c r="BC2749" s="7"/>
      <c r="BD2749" s="7"/>
      <c r="BG2749" s="7"/>
      <c r="BH2749" s="7"/>
      <c r="BI2749" s="7"/>
      <c r="BJ2749" s="7"/>
      <c r="BK2749" s="7"/>
      <c r="BL2749" s="7"/>
      <c r="BM2749" s="7"/>
      <c r="BP2749" s="7"/>
      <c r="BQ2749" s="7"/>
      <c r="BR2749" s="7"/>
      <c r="BS2749" s="7"/>
      <c r="BT2749" s="7"/>
      <c r="BU2749" s="7"/>
      <c r="BV2749" s="7"/>
      <c r="BW2749" s="7"/>
    </row>
    <row r="2750" spans="5:75" x14ac:dyDescent="0.2"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AL2750" s="7"/>
      <c r="AQ2750" s="7"/>
      <c r="AR2750" s="7"/>
      <c r="AS2750" s="7"/>
      <c r="AT2750" s="7"/>
      <c r="AU2750" s="7"/>
      <c r="AV2750" s="7"/>
      <c r="AX2750" s="7"/>
      <c r="AY2750" s="7"/>
      <c r="AZ2750" s="7"/>
      <c r="BA2750" s="7"/>
      <c r="BB2750" s="7"/>
      <c r="BC2750" s="7"/>
      <c r="BD2750" s="7"/>
      <c r="BG2750" s="7"/>
      <c r="BH2750" s="7"/>
      <c r="BI2750" s="7"/>
      <c r="BJ2750" s="7"/>
      <c r="BK2750" s="7"/>
      <c r="BL2750" s="7"/>
      <c r="BM2750" s="7"/>
      <c r="BP2750" s="7"/>
      <c r="BQ2750" s="7"/>
      <c r="BR2750" s="7"/>
      <c r="BS2750" s="7"/>
      <c r="BT2750" s="7"/>
      <c r="BU2750" s="7"/>
      <c r="BV2750" s="7"/>
      <c r="BW2750" s="7"/>
    </row>
    <row r="2751" spans="5:75" x14ac:dyDescent="0.2"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AL2751" s="7"/>
      <c r="AQ2751" s="7"/>
      <c r="AR2751" s="7"/>
      <c r="AS2751" s="7"/>
      <c r="AT2751" s="7"/>
      <c r="AU2751" s="7"/>
      <c r="AV2751" s="7"/>
      <c r="AX2751" s="7"/>
      <c r="AY2751" s="7"/>
      <c r="AZ2751" s="7"/>
      <c r="BA2751" s="7"/>
      <c r="BB2751" s="7"/>
      <c r="BC2751" s="7"/>
      <c r="BD2751" s="7"/>
      <c r="BG2751" s="7"/>
      <c r="BH2751" s="7"/>
      <c r="BI2751" s="7"/>
      <c r="BJ2751" s="7"/>
      <c r="BK2751" s="7"/>
      <c r="BL2751" s="7"/>
      <c r="BM2751" s="7"/>
      <c r="BP2751" s="7"/>
      <c r="BQ2751" s="7"/>
      <c r="BR2751" s="7"/>
      <c r="BS2751" s="7"/>
      <c r="BT2751" s="7"/>
      <c r="BU2751" s="7"/>
      <c r="BV2751" s="7"/>
      <c r="BW2751" s="7"/>
    </row>
    <row r="2752" spans="5:75" x14ac:dyDescent="0.2"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AL2752" s="7"/>
      <c r="AQ2752" s="7"/>
      <c r="AR2752" s="7"/>
      <c r="AS2752" s="7"/>
      <c r="AT2752" s="7"/>
      <c r="AU2752" s="7"/>
      <c r="AV2752" s="7"/>
      <c r="AX2752" s="7"/>
      <c r="AY2752" s="7"/>
      <c r="AZ2752" s="7"/>
      <c r="BA2752" s="7"/>
      <c r="BB2752" s="7"/>
      <c r="BC2752" s="7"/>
      <c r="BD2752" s="7"/>
      <c r="BG2752" s="7"/>
      <c r="BH2752" s="7"/>
      <c r="BI2752" s="7"/>
      <c r="BJ2752" s="7"/>
      <c r="BK2752" s="7"/>
      <c r="BL2752" s="7"/>
      <c r="BM2752" s="7"/>
      <c r="BP2752" s="7"/>
      <c r="BQ2752" s="7"/>
      <c r="BR2752" s="7"/>
      <c r="BS2752" s="7"/>
      <c r="BT2752" s="7"/>
      <c r="BU2752" s="7"/>
      <c r="BV2752" s="7"/>
      <c r="BW2752" s="7"/>
    </row>
    <row r="2753" spans="5:75" x14ac:dyDescent="0.2"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AL2753" s="7"/>
      <c r="AQ2753" s="7"/>
      <c r="AR2753" s="7"/>
      <c r="AS2753" s="7"/>
      <c r="AT2753" s="7"/>
      <c r="AU2753" s="7"/>
      <c r="AV2753" s="7"/>
      <c r="AX2753" s="7"/>
      <c r="AY2753" s="7"/>
      <c r="AZ2753" s="7"/>
      <c r="BA2753" s="7"/>
      <c r="BB2753" s="7"/>
      <c r="BC2753" s="7"/>
      <c r="BD2753" s="7"/>
      <c r="BG2753" s="7"/>
      <c r="BH2753" s="7"/>
      <c r="BI2753" s="7"/>
      <c r="BJ2753" s="7"/>
      <c r="BK2753" s="7"/>
      <c r="BL2753" s="7"/>
      <c r="BM2753" s="7"/>
      <c r="BP2753" s="7"/>
      <c r="BQ2753" s="7"/>
      <c r="BR2753" s="7"/>
      <c r="BS2753" s="7"/>
      <c r="BT2753" s="7"/>
      <c r="BU2753" s="7"/>
      <c r="BV2753" s="7"/>
      <c r="BW2753" s="7"/>
    </row>
    <row r="2754" spans="5:75" x14ac:dyDescent="0.2"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AL2754" s="7"/>
      <c r="AQ2754" s="7"/>
      <c r="AR2754" s="7"/>
      <c r="AS2754" s="7"/>
      <c r="AT2754" s="7"/>
      <c r="AU2754" s="7"/>
      <c r="AV2754" s="7"/>
      <c r="AX2754" s="7"/>
      <c r="AY2754" s="7"/>
      <c r="AZ2754" s="7"/>
      <c r="BA2754" s="7"/>
      <c r="BB2754" s="7"/>
      <c r="BC2754" s="7"/>
      <c r="BD2754" s="7"/>
      <c r="BG2754" s="7"/>
      <c r="BH2754" s="7"/>
      <c r="BI2754" s="7"/>
      <c r="BJ2754" s="7"/>
      <c r="BK2754" s="7"/>
      <c r="BL2754" s="7"/>
      <c r="BM2754" s="7"/>
      <c r="BP2754" s="7"/>
      <c r="BQ2754" s="7"/>
      <c r="BR2754" s="7"/>
      <c r="BS2754" s="7"/>
      <c r="BT2754" s="7"/>
      <c r="BU2754" s="7"/>
      <c r="BV2754" s="7"/>
      <c r="BW2754" s="7"/>
    </row>
    <row r="2755" spans="5:75" x14ac:dyDescent="0.2"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AL2755" s="7"/>
      <c r="AQ2755" s="7"/>
      <c r="AR2755" s="7"/>
      <c r="AS2755" s="7"/>
      <c r="AT2755" s="7"/>
      <c r="AU2755" s="7"/>
      <c r="AV2755" s="7"/>
      <c r="AX2755" s="7"/>
      <c r="AY2755" s="7"/>
      <c r="AZ2755" s="7"/>
      <c r="BA2755" s="7"/>
      <c r="BB2755" s="7"/>
      <c r="BC2755" s="7"/>
      <c r="BD2755" s="7"/>
      <c r="BG2755" s="7"/>
      <c r="BH2755" s="7"/>
      <c r="BI2755" s="7"/>
      <c r="BJ2755" s="7"/>
      <c r="BK2755" s="7"/>
      <c r="BL2755" s="7"/>
      <c r="BM2755" s="7"/>
      <c r="BP2755" s="7"/>
      <c r="BQ2755" s="7"/>
      <c r="BR2755" s="7"/>
      <c r="BS2755" s="7"/>
      <c r="BT2755" s="7"/>
      <c r="BU2755" s="7"/>
      <c r="BV2755" s="7"/>
      <c r="BW2755" s="7"/>
    </row>
    <row r="2756" spans="5:75" x14ac:dyDescent="0.2"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AL2756" s="7"/>
      <c r="AQ2756" s="7"/>
      <c r="AR2756" s="7"/>
      <c r="AS2756" s="7"/>
      <c r="AT2756" s="7"/>
      <c r="AU2756" s="7"/>
      <c r="AV2756" s="7"/>
      <c r="AX2756" s="7"/>
      <c r="AY2756" s="7"/>
      <c r="AZ2756" s="7"/>
      <c r="BA2756" s="7"/>
      <c r="BB2756" s="7"/>
      <c r="BC2756" s="7"/>
      <c r="BD2756" s="7"/>
      <c r="BG2756" s="7"/>
      <c r="BH2756" s="7"/>
      <c r="BI2756" s="7"/>
      <c r="BJ2756" s="7"/>
      <c r="BK2756" s="7"/>
      <c r="BL2756" s="7"/>
      <c r="BM2756" s="7"/>
      <c r="BP2756" s="7"/>
      <c r="BQ2756" s="7"/>
      <c r="BR2756" s="7"/>
      <c r="BS2756" s="7"/>
      <c r="BT2756" s="7"/>
      <c r="BU2756" s="7"/>
      <c r="BV2756" s="7"/>
      <c r="BW2756" s="7"/>
    </row>
    <row r="2757" spans="5:75" x14ac:dyDescent="0.2"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AL2757" s="7"/>
      <c r="AQ2757" s="7"/>
      <c r="AR2757" s="7"/>
      <c r="AS2757" s="7"/>
      <c r="AT2757" s="7"/>
      <c r="AU2757" s="7"/>
      <c r="AV2757" s="7"/>
      <c r="AX2757" s="7"/>
      <c r="AY2757" s="7"/>
      <c r="AZ2757" s="7"/>
      <c r="BA2757" s="7"/>
      <c r="BB2757" s="7"/>
      <c r="BC2757" s="7"/>
      <c r="BD2757" s="7"/>
      <c r="BG2757" s="7"/>
      <c r="BH2757" s="7"/>
      <c r="BI2757" s="7"/>
      <c r="BJ2757" s="7"/>
      <c r="BK2757" s="7"/>
      <c r="BL2757" s="7"/>
      <c r="BM2757" s="7"/>
      <c r="BP2757" s="7"/>
      <c r="BQ2757" s="7"/>
      <c r="BR2757" s="7"/>
      <c r="BS2757" s="7"/>
      <c r="BT2757" s="7"/>
      <c r="BU2757" s="7"/>
      <c r="BV2757" s="7"/>
      <c r="BW2757" s="7"/>
    </row>
    <row r="2758" spans="5:75" x14ac:dyDescent="0.2"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AL2758" s="7"/>
      <c r="AQ2758" s="7"/>
      <c r="AR2758" s="7"/>
      <c r="AS2758" s="7"/>
      <c r="AT2758" s="7"/>
      <c r="AU2758" s="7"/>
      <c r="AV2758" s="7"/>
      <c r="AX2758" s="7"/>
      <c r="AY2758" s="7"/>
      <c r="AZ2758" s="7"/>
      <c r="BA2758" s="7"/>
      <c r="BB2758" s="7"/>
      <c r="BC2758" s="7"/>
      <c r="BD2758" s="7"/>
      <c r="BG2758" s="7"/>
      <c r="BH2758" s="7"/>
      <c r="BI2758" s="7"/>
      <c r="BJ2758" s="7"/>
      <c r="BK2758" s="7"/>
      <c r="BL2758" s="7"/>
      <c r="BM2758" s="7"/>
      <c r="BP2758" s="7"/>
      <c r="BQ2758" s="7"/>
      <c r="BR2758" s="7"/>
      <c r="BS2758" s="7"/>
      <c r="BT2758" s="7"/>
      <c r="BU2758" s="7"/>
      <c r="BV2758" s="7"/>
      <c r="BW2758" s="7"/>
    </row>
    <row r="2759" spans="5:75" x14ac:dyDescent="0.2"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AL2759" s="7"/>
      <c r="AQ2759" s="7"/>
      <c r="AR2759" s="7"/>
      <c r="AS2759" s="7"/>
      <c r="AT2759" s="7"/>
      <c r="AU2759" s="7"/>
      <c r="AV2759" s="7"/>
      <c r="AX2759" s="7"/>
      <c r="AY2759" s="7"/>
      <c r="AZ2759" s="7"/>
      <c r="BA2759" s="7"/>
      <c r="BB2759" s="7"/>
      <c r="BC2759" s="7"/>
      <c r="BD2759" s="7"/>
      <c r="BG2759" s="7"/>
      <c r="BH2759" s="7"/>
      <c r="BI2759" s="7"/>
      <c r="BJ2759" s="7"/>
      <c r="BK2759" s="7"/>
      <c r="BL2759" s="7"/>
      <c r="BM2759" s="7"/>
      <c r="BP2759" s="7"/>
      <c r="BQ2759" s="7"/>
      <c r="BR2759" s="7"/>
      <c r="BS2759" s="7"/>
      <c r="BT2759" s="7"/>
      <c r="BU2759" s="7"/>
      <c r="BV2759" s="7"/>
      <c r="BW2759" s="7"/>
    </row>
    <row r="2760" spans="5:75" x14ac:dyDescent="0.2"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AL2760" s="7"/>
      <c r="AQ2760" s="7"/>
      <c r="AR2760" s="7"/>
      <c r="AS2760" s="7"/>
      <c r="AT2760" s="7"/>
      <c r="AU2760" s="7"/>
      <c r="AV2760" s="7"/>
      <c r="AX2760" s="7"/>
      <c r="AY2760" s="7"/>
      <c r="AZ2760" s="7"/>
      <c r="BA2760" s="7"/>
      <c r="BB2760" s="7"/>
      <c r="BC2760" s="7"/>
      <c r="BD2760" s="7"/>
      <c r="BG2760" s="7"/>
      <c r="BH2760" s="7"/>
      <c r="BI2760" s="7"/>
      <c r="BJ2760" s="7"/>
      <c r="BK2760" s="7"/>
      <c r="BL2760" s="7"/>
      <c r="BM2760" s="7"/>
      <c r="BP2760" s="7"/>
      <c r="BQ2760" s="7"/>
      <c r="BR2760" s="7"/>
      <c r="BS2760" s="7"/>
      <c r="BT2760" s="7"/>
      <c r="BU2760" s="7"/>
      <c r="BV2760" s="7"/>
      <c r="BW2760" s="7"/>
    </row>
    <row r="2761" spans="5:75" x14ac:dyDescent="0.2"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AL2761" s="7"/>
      <c r="AQ2761" s="7"/>
      <c r="AR2761" s="7"/>
      <c r="AS2761" s="7"/>
      <c r="AT2761" s="7"/>
      <c r="AU2761" s="7"/>
      <c r="AV2761" s="7"/>
      <c r="AX2761" s="7"/>
      <c r="AY2761" s="7"/>
      <c r="AZ2761" s="7"/>
      <c r="BA2761" s="7"/>
      <c r="BB2761" s="7"/>
      <c r="BC2761" s="7"/>
      <c r="BD2761" s="7"/>
      <c r="BG2761" s="7"/>
      <c r="BH2761" s="7"/>
      <c r="BI2761" s="7"/>
      <c r="BJ2761" s="7"/>
      <c r="BK2761" s="7"/>
      <c r="BL2761" s="7"/>
      <c r="BM2761" s="7"/>
      <c r="BP2761" s="7"/>
      <c r="BQ2761" s="7"/>
      <c r="BR2761" s="7"/>
      <c r="BS2761" s="7"/>
      <c r="BT2761" s="7"/>
      <c r="BU2761" s="7"/>
      <c r="BV2761" s="7"/>
      <c r="BW2761" s="7"/>
    </row>
    <row r="2762" spans="5:75" x14ac:dyDescent="0.2"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AL2762" s="7"/>
      <c r="AQ2762" s="7"/>
      <c r="AR2762" s="7"/>
      <c r="AS2762" s="7"/>
      <c r="AT2762" s="7"/>
      <c r="AU2762" s="7"/>
      <c r="AV2762" s="7"/>
      <c r="AX2762" s="7"/>
      <c r="AY2762" s="7"/>
      <c r="AZ2762" s="7"/>
      <c r="BA2762" s="7"/>
      <c r="BB2762" s="7"/>
      <c r="BC2762" s="7"/>
      <c r="BD2762" s="7"/>
      <c r="BG2762" s="7"/>
      <c r="BH2762" s="7"/>
      <c r="BI2762" s="7"/>
      <c r="BJ2762" s="7"/>
      <c r="BK2762" s="7"/>
      <c r="BL2762" s="7"/>
      <c r="BM2762" s="7"/>
      <c r="BP2762" s="7"/>
      <c r="BQ2762" s="7"/>
      <c r="BR2762" s="7"/>
      <c r="BS2762" s="7"/>
      <c r="BT2762" s="7"/>
      <c r="BU2762" s="7"/>
      <c r="BV2762" s="7"/>
      <c r="BW2762" s="7"/>
    </row>
    <row r="2763" spans="5:75" x14ac:dyDescent="0.2"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AL2763" s="7"/>
      <c r="AQ2763" s="7"/>
      <c r="AR2763" s="7"/>
      <c r="AS2763" s="7"/>
      <c r="AT2763" s="7"/>
      <c r="AU2763" s="7"/>
      <c r="AV2763" s="7"/>
      <c r="AX2763" s="7"/>
      <c r="AY2763" s="7"/>
      <c r="AZ2763" s="7"/>
      <c r="BA2763" s="7"/>
      <c r="BB2763" s="7"/>
      <c r="BC2763" s="7"/>
      <c r="BD2763" s="7"/>
      <c r="BG2763" s="7"/>
      <c r="BH2763" s="7"/>
      <c r="BI2763" s="7"/>
      <c r="BJ2763" s="7"/>
      <c r="BK2763" s="7"/>
      <c r="BL2763" s="7"/>
      <c r="BM2763" s="7"/>
      <c r="BP2763" s="7"/>
      <c r="BQ2763" s="7"/>
      <c r="BR2763" s="7"/>
      <c r="BS2763" s="7"/>
      <c r="BT2763" s="7"/>
      <c r="BU2763" s="7"/>
      <c r="BV2763" s="7"/>
      <c r="BW2763" s="7"/>
    </row>
    <row r="2764" spans="5:75" x14ac:dyDescent="0.2"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AL2764" s="7"/>
      <c r="AQ2764" s="7"/>
      <c r="AR2764" s="7"/>
      <c r="AS2764" s="7"/>
      <c r="AT2764" s="7"/>
      <c r="AU2764" s="7"/>
      <c r="AV2764" s="7"/>
      <c r="AX2764" s="7"/>
      <c r="AY2764" s="7"/>
      <c r="AZ2764" s="7"/>
      <c r="BA2764" s="7"/>
      <c r="BB2764" s="7"/>
      <c r="BC2764" s="7"/>
      <c r="BD2764" s="7"/>
      <c r="BG2764" s="7"/>
      <c r="BH2764" s="7"/>
      <c r="BI2764" s="7"/>
      <c r="BJ2764" s="7"/>
      <c r="BK2764" s="7"/>
      <c r="BL2764" s="7"/>
      <c r="BM2764" s="7"/>
      <c r="BP2764" s="7"/>
      <c r="BQ2764" s="7"/>
      <c r="BR2764" s="7"/>
      <c r="BS2764" s="7"/>
      <c r="BT2764" s="7"/>
      <c r="BU2764" s="7"/>
      <c r="BV2764" s="7"/>
      <c r="BW2764" s="7"/>
    </row>
    <row r="2765" spans="5:75" x14ac:dyDescent="0.2"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AL2765" s="7"/>
      <c r="AQ2765" s="7"/>
      <c r="AR2765" s="7"/>
      <c r="AS2765" s="7"/>
      <c r="AT2765" s="7"/>
      <c r="AU2765" s="7"/>
      <c r="AV2765" s="7"/>
      <c r="AX2765" s="7"/>
      <c r="AY2765" s="7"/>
      <c r="AZ2765" s="7"/>
      <c r="BA2765" s="7"/>
      <c r="BB2765" s="7"/>
      <c r="BC2765" s="7"/>
      <c r="BD2765" s="7"/>
      <c r="BG2765" s="7"/>
      <c r="BH2765" s="7"/>
      <c r="BI2765" s="7"/>
      <c r="BJ2765" s="7"/>
      <c r="BK2765" s="7"/>
      <c r="BL2765" s="7"/>
      <c r="BM2765" s="7"/>
      <c r="BP2765" s="7"/>
      <c r="BQ2765" s="7"/>
      <c r="BR2765" s="7"/>
      <c r="BS2765" s="7"/>
      <c r="BT2765" s="7"/>
      <c r="BU2765" s="7"/>
      <c r="BV2765" s="7"/>
      <c r="BW2765" s="7"/>
    </row>
    <row r="2766" spans="5:75" x14ac:dyDescent="0.2"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AL2766" s="7"/>
      <c r="AQ2766" s="7"/>
      <c r="AR2766" s="7"/>
      <c r="AS2766" s="7"/>
      <c r="AT2766" s="7"/>
      <c r="AU2766" s="7"/>
      <c r="AV2766" s="7"/>
      <c r="AX2766" s="7"/>
      <c r="AY2766" s="7"/>
      <c r="AZ2766" s="7"/>
      <c r="BA2766" s="7"/>
      <c r="BB2766" s="7"/>
      <c r="BC2766" s="7"/>
      <c r="BD2766" s="7"/>
      <c r="BG2766" s="7"/>
      <c r="BH2766" s="7"/>
      <c r="BI2766" s="7"/>
      <c r="BJ2766" s="7"/>
      <c r="BK2766" s="7"/>
      <c r="BL2766" s="7"/>
      <c r="BM2766" s="7"/>
      <c r="BP2766" s="7"/>
      <c r="BQ2766" s="7"/>
      <c r="BR2766" s="7"/>
      <c r="BS2766" s="7"/>
      <c r="BT2766" s="7"/>
      <c r="BU2766" s="7"/>
      <c r="BV2766" s="7"/>
      <c r="BW2766" s="7"/>
    </row>
    <row r="2767" spans="5:75" x14ac:dyDescent="0.2"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AL2767" s="7"/>
      <c r="AQ2767" s="7"/>
      <c r="AR2767" s="7"/>
      <c r="AS2767" s="7"/>
      <c r="AT2767" s="7"/>
      <c r="AU2767" s="7"/>
      <c r="AV2767" s="7"/>
      <c r="AX2767" s="7"/>
      <c r="AY2767" s="7"/>
      <c r="AZ2767" s="7"/>
      <c r="BA2767" s="7"/>
      <c r="BB2767" s="7"/>
      <c r="BC2767" s="7"/>
      <c r="BD2767" s="7"/>
      <c r="BG2767" s="7"/>
      <c r="BH2767" s="7"/>
      <c r="BI2767" s="7"/>
      <c r="BJ2767" s="7"/>
      <c r="BK2767" s="7"/>
      <c r="BL2767" s="7"/>
      <c r="BM2767" s="7"/>
      <c r="BP2767" s="7"/>
      <c r="BQ2767" s="7"/>
      <c r="BR2767" s="7"/>
      <c r="BS2767" s="7"/>
      <c r="BT2767" s="7"/>
      <c r="BU2767" s="7"/>
      <c r="BV2767" s="7"/>
      <c r="BW2767" s="7"/>
    </row>
    <row r="2768" spans="5:75" x14ac:dyDescent="0.2"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AL2768" s="7"/>
      <c r="AQ2768" s="7"/>
      <c r="AR2768" s="7"/>
      <c r="AS2768" s="7"/>
      <c r="AT2768" s="7"/>
      <c r="AU2768" s="7"/>
      <c r="AV2768" s="7"/>
      <c r="AX2768" s="7"/>
      <c r="AY2768" s="7"/>
      <c r="AZ2768" s="7"/>
      <c r="BA2768" s="7"/>
      <c r="BB2768" s="7"/>
      <c r="BC2768" s="7"/>
      <c r="BD2768" s="7"/>
      <c r="BG2768" s="7"/>
      <c r="BH2768" s="7"/>
      <c r="BI2768" s="7"/>
      <c r="BJ2768" s="7"/>
      <c r="BK2768" s="7"/>
      <c r="BL2768" s="7"/>
      <c r="BM2768" s="7"/>
      <c r="BP2768" s="7"/>
      <c r="BQ2768" s="7"/>
      <c r="BR2768" s="7"/>
      <c r="BS2768" s="7"/>
      <c r="BT2768" s="7"/>
      <c r="BU2768" s="7"/>
      <c r="BV2768" s="7"/>
      <c r="BW2768" s="7"/>
    </row>
    <row r="2769" spans="5:75" x14ac:dyDescent="0.2"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AL2769" s="7"/>
      <c r="AQ2769" s="7"/>
      <c r="AR2769" s="7"/>
      <c r="AS2769" s="7"/>
      <c r="AT2769" s="7"/>
      <c r="AU2769" s="7"/>
      <c r="AV2769" s="7"/>
      <c r="AX2769" s="7"/>
      <c r="AY2769" s="7"/>
      <c r="AZ2769" s="7"/>
      <c r="BA2769" s="7"/>
      <c r="BB2769" s="7"/>
      <c r="BC2769" s="7"/>
      <c r="BD2769" s="7"/>
      <c r="BG2769" s="7"/>
      <c r="BH2769" s="7"/>
      <c r="BI2769" s="7"/>
      <c r="BJ2769" s="7"/>
      <c r="BK2769" s="7"/>
      <c r="BL2769" s="7"/>
      <c r="BM2769" s="7"/>
      <c r="BP2769" s="7"/>
      <c r="BQ2769" s="7"/>
      <c r="BR2769" s="7"/>
      <c r="BS2769" s="7"/>
      <c r="BT2769" s="7"/>
      <c r="BU2769" s="7"/>
      <c r="BV2769" s="7"/>
      <c r="BW2769" s="7"/>
    </row>
    <row r="2770" spans="5:75" x14ac:dyDescent="0.2"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AL2770" s="7"/>
      <c r="AQ2770" s="7"/>
      <c r="AR2770" s="7"/>
      <c r="AS2770" s="7"/>
      <c r="AT2770" s="7"/>
      <c r="AU2770" s="7"/>
      <c r="AV2770" s="7"/>
      <c r="AX2770" s="7"/>
      <c r="AY2770" s="7"/>
      <c r="AZ2770" s="7"/>
      <c r="BA2770" s="7"/>
      <c r="BB2770" s="7"/>
      <c r="BC2770" s="7"/>
      <c r="BD2770" s="7"/>
      <c r="BG2770" s="7"/>
      <c r="BH2770" s="7"/>
      <c r="BI2770" s="7"/>
      <c r="BJ2770" s="7"/>
      <c r="BK2770" s="7"/>
      <c r="BL2770" s="7"/>
      <c r="BM2770" s="7"/>
      <c r="BP2770" s="7"/>
      <c r="BQ2770" s="7"/>
      <c r="BR2770" s="7"/>
      <c r="BS2770" s="7"/>
      <c r="BT2770" s="7"/>
      <c r="BU2770" s="7"/>
      <c r="BV2770" s="7"/>
      <c r="BW2770" s="7"/>
    </row>
    <row r="2771" spans="5:75" x14ac:dyDescent="0.2"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AL2771" s="7"/>
      <c r="AQ2771" s="7"/>
      <c r="AR2771" s="7"/>
      <c r="AS2771" s="7"/>
      <c r="AT2771" s="7"/>
      <c r="AU2771" s="7"/>
      <c r="AV2771" s="7"/>
      <c r="AX2771" s="7"/>
      <c r="AY2771" s="7"/>
      <c r="AZ2771" s="7"/>
      <c r="BA2771" s="7"/>
      <c r="BB2771" s="7"/>
      <c r="BC2771" s="7"/>
      <c r="BD2771" s="7"/>
      <c r="BG2771" s="7"/>
      <c r="BH2771" s="7"/>
      <c r="BI2771" s="7"/>
      <c r="BJ2771" s="7"/>
      <c r="BK2771" s="7"/>
      <c r="BL2771" s="7"/>
      <c r="BM2771" s="7"/>
      <c r="BP2771" s="7"/>
      <c r="BQ2771" s="7"/>
      <c r="BR2771" s="7"/>
      <c r="BS2771" s="7"/>
      <c r="BT2771" s="7"/>
      <c r="BU2771" s="7"/>
      <c r="BV2771" s="7"/>
      <c r="BW2771" s="7"/>
    </row>
    <row r="2772" spans="5:75" x14ac:dyDescent="0.2"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AL2772" s="7"/>
      <c r="AQ2772" s="7"/>
      <c r="AR2772" s="7"/>
      <c r="AS2772" s="7"/>
      <c r="AT2772" s="7"/>
      <c r="AU2772" s="7"/>
      <c r="AV2772" s="7"/>
      <c r="AX2772" s="7"/>
      <c r="AY2772" s="7"/>
      <c r="AZ2772" s="7"/>
      <c r="BA2772" s="7"/>
      <c r="BB2772" s="7"/>
      <c r="BC2772" s="7"/>
      <c r="BD2772" s="7"/>
      <c r="BG2772" s="7"/>
      <c r="BH2772" s="7"/>
      <c r="BI2772" s="7"/>
      <c r="BJ2772" s="7"/>
      <c r="BK2772" s="7"/>
      <c r="BL2772" s="7"/>
      <c r="BM2772" s="7"/>
      <c r="BP2772" s="7"/>
      <c r="BQ2772" s="7"/>
      <c r="BR2772" s="7"/>
      <c r="BS2772" s="7"/>
      <c r="BT2772" s="7"/>
      <c r="BU2772" s="7"/>
      <c r="BV2772" s="7"/>
      <c r="BW2772" s="7"/>
    </row>
    <row r="2773" spans="5:75" x14ac:dyDescent="0.2"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AL2773" s="7"/>
      <c r="AQ2773" s="7"/>
      <c r="AR2773" s="7"/>
      <c r="AS2773" s="7"/>
      <c r="AT2773" s="7"/>
      <c r="AU2773" s="7"/>
      <c r="AV2773" s="7"/>
      <c r="AX2773" s="7"/>
      <c r="AY2773" s="7"/>
      <c r="AZ2773" s="7"/>
      <c r="BA2773" s="7"/>
      <c r="BB2773" s="7"/>
      <c r="BC2773" s="7"/>
      <c r="BD2773" s="7"/>
      <c r="BG2773" s="7"/>
      <c r="BH2773" s="7"/>
      <c r="BI2773" s="7"/>
      <c r="BJ2773" s="7"/>
      <c r="BK2773" s="7"/>
      <c r="BL2773" s="7"/>
      <c r="BM2773" s="7"/>
      <c r="BP2773" s="7"/>
      <c r="BQ2773" s="7"/>
      <c r="BR2773" s="7"/>
      <c r="BS2773" s="7"/>
      <c r="BT2773" s="7"/>
      <c r="BU2773" s="7"/>
      <c r="BV2773" s="7"/>
      <c r="BW2773" s="7"/>
    </row>
    <row r="2774" spans="5:75" x14ac:dyDescent="0.2"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AL2774" s="7"/>
      <c r="AQ2774" s="7"/>
      <c r="AR2774" s="7"/>
      <c r="AS2774" s="7"/>
      <c r="AT2774" s="7"/>
      <c r="AU2774" s="7"/>
      <c r="AV2774" s="7"/>
      <c r="AX2774" s="7"/>
      <c r="AY2774" s="7"/>
      <c r="AZ2774" s="7"/>
      <c r="BA2774" s="7"/>
      <c r="BB2774" s="7"/>
      <c r="BC2774" s="7"/>
      <c r="BD2774" s="7"/>
      <c r="BG2774" s="7"/>
      <c r="BH2774" s="7"/>
      <c r="BI2774" s="7"/>
      <c r="BJ2774" s="7"/>
      <c r="BK2774" s="7"/>
      <c r="BL2774" s="7"/>
      <c r="BM2774" s="7"/>
      <c r="BP2774" s="7"/>
      <c r="BQ2774" s="7"/>
      <c r="BR2774" s="7"/>
      <c r="BS2774" s="7"/>
      <c r="BT2774" s="7"/>
      <c r="BU2774" s="7"/>
      <c r="BV2774" s="7"/>
      <c r="BW2774" s="7"/>
    </row>
    <row r="2775" spans="5:75" x14ac:dyDescent="0.2"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AL2775" s="7"/>
      <c r="AQ2775" s="7"/>
      <c r="AR2775" s="7"/>
      <c r="AS2775" s="7"/>
      <c r="AT2775" s="7"/>
      <c r="AU2775" s="7"/>
      <c r="AV2775" s="7"/>
      <c r="AX2775" s="7"/>
      <c r="AY2775" s="7"/>
      <c r="AZ2775" s="7"/>
      <c r="BA2775" s="7"/>
      <c r="BB2775" s="7"/>
      <c r="BC2775" s="7"/>
      <c r="BD2775" s="7"/>
      <c r="BG2775" s="7"/>
      <c r="BH2775" s="7"/>
      <c r="BI2775" s="7"/>
      <c r="BJ2775" s="7"/>
      <c r="BK2775" s="7"/>
      <c r="BL2775" s="7"/>
      <c r="BM2775" s="7"/>
      <c r="BP2775" s="7"/>
      <c r="BQ2775" s="7"/>
      <c r="BR2775" s="7"/>
      <c r="BS2775" s="7"/>
      <c r="BT2775" s="7"/>
      <c r="BU2775" s="7"/>
      <c r="BV2775" s="7"/>
      <c r="BW2775" s="7"/>
    </row>
    <row r="2776" spans="5:75" x14ac:dyDescent="0.2"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AL2776" s="7"/>
      <c r="AQ2776" s="7"/>
      <c r="AR2776" s="7"/>
      <c r="AS2776" s="7"/>
      <c r="AT2776" s="7"/>
      <c r="AU2776" s="7"/>
      <c r="AV2776" s="7"/>
      <c r="AX2776" s="7"/>
      <c r="AY2776" s="7"/>
      <c r="AZ2776" s="7"/>
      <c r="BA2776" s="7"/>
      <c r="BB2776" s="7"/>
      <c r="BC2776" s="7"/>
      <c r="BD2776" s="7"/>
      <c r="BG2776" s="7"/>
      <c r="BH2776" s="7"/>
      <c r="BI2776" s="7"/>
      <c r="BJ2776" s="7"/>
      <c r="BK2776" s="7"/>
      <c r="BL2776" s="7"/>
      <c r="BM2776" s="7"/>
      <c r="BP2776" s="7"/>
      <c r="BQ2776" s="7"/>
      <c r="BR2776" s="7"/>
      <c r="BS2776" s="7"/>
      <c r="BT2776" s="7"/>
      <c r="BU2776" s="7"/>
      <c r="BV2776" s="7"/>
      <c r="BW2776" s="7"/>
    </row>
    <row r="2777" spans="5:75" x14ac:dyDescent="0.2"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AL2777" s="7"/>
      <c r="AQ2777" s="7"/>
      <c r="AR2777" s="7"/>
      <c r="AS2777" s="7"/>
      <c r="AT2777" s="7"/>
      <c r="AU2777" s="7"/>
      <c r="AV2777" s="7"/>
      <c r="AX2777" s="7"/>
      <c r="AY2777" s="7"/>
      <c r="AZ2777" s="7"/>
      <c r="BA2777" s="7"/>
      <c r="BB2777" s="7"/>
      <c r="BC2777" s="7"/>
      <c r="BD2777" s="7"/>
      <c r="BG2777" s="7"/>
      <c r="BH2777" s="7"/>
      <c r="BI2777" s="7"/>
      <c r="BJ2777" s="7"/>
      <c r="BK2777" s="7"/>
      <c r="BL2777" s="7"/>
      <c r="BM2777" s="7"/>
      <c r="BP2777" s="7"/>
      <c r="BQ2777" s="7"/>
      <c r="BR2777" s="7"/>
      <c r="BS2777" s="7"/>
      <c r="BT2777" s="7"/>
      <c r="BU2777" s="7"/>
      <c r="BV2777" s="7"/>
      <c r="BW2777" s="7"/>
    </row>
    <row r="2778" spans="5:75" x14ac:dyDescent="0.2"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AL2778" s="7"/>
      <c r="AQ2778" s="7"/>
      <c r="AR2778" s="7"/>
      <c r="AS2778" s="7"/>
      <c r="AT2778" s="7"/>
      <c r="AU2778" s="7"/>
      <c r="AV2778" s="7"/>
      <c r="AX2778" s="7"/>
      <c r="AY2778" s="7"/>
      <c r="AZ2778" s="7"/>
      <c r="BA2778" s="7"/>
      <c r="BB2778" s="7"/>
      <c r="BC2778" s="7"/>
      <c r="BD2778" s="7"/>
      <c r="BG2778" s="7"/>
      <c r="BH2778" s="7"/>
      <c r="BI2778" s="7"/>
      <c r="BJ2778" s="7"/>
      <c r="BK2778" s="7"/>
      <c r="BL2778" s="7"/>
      <c r="BM2778" s="7"/>
      <c r="BP2778" s="7"/>
      <c r="BQ2778" s="7"/>
      <c r="BR2778" s="7"/>
      <c r="BS2778" s="7"/>
      <c r="BT2778" s="7"/>
      <c r="BU2778" s="7"/>
      <c r="BV2778" s="7"/>
      <c r="BW2778" s="7"/>
    </row>
    <row r="2779" spans="5:75" x14ac:dyDescent="0.2"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AL2779" s="7"/>
      <c r="AQ2779" s="7"/>
      <c r="AR2779" s="7"/>
      <c r="AS2779" s="7"/>
      <c r="AT2779" s="7"/>
      <c r="AU2779" s="7"/>
      <c r="AV2779" s="7"/>
      <c r="AX2779" s="7"/>
      <c r="AY2779" s="7"/>
      <c r="AZ2779" s="7"/>
      <c r="BA2779" s="7"/>
      <c r="BB2779" s="7"/>
      <c r="BC2779" s="7"/>
      <c r="BD2779" s="7"/>
      <c r="BG2779" s="7"/>
      <c r="BH2779" s="7"/>
      <c r="BI2779" s="7"/>
      <c r="BJ2779" s="7"/>
      <c r="BK2779" s="7"/>
      <c r="BL2779" s="7"/>
      <c r="BM2779" s="7"/>
      <c r="BP2779" s="7"/>
      <c r="BQ2779" s="7"/>
      <c r="BR2779" s="7"/>
      <c r="BS2779" s="7"/>
      <c r="BT2779" s="7"/>
      <c r="BU2779" s="7"/>
      <c r="BV2779" s="7"/>
      <c r="BW2779" s="7"/>
    </row>
    <row r="2780" spans="5:75" x14ac:dyDescent="0.2"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AL2780" s="7"/>
      <c r="AQ2780" s="7"/>
      <c r="AR2780" s="7"/>
      <c r="AS2780" s="7"/>
      <c r="AT2780" s="7"/>
      <c r="AU2780" s="7"/>
      <c r="AV2780" s="7"/>
      <c r="AX2780" s="7"/>
      <c r="AY2780" s="7"/>
      <c r="AZ2780" s="7"/>
      <c r="BA2780" s="7"/>
      <c r="BB2780" s="7"/>
      <c r="BC2780" s="7"/>
      <c r="BD2780" s="7"/>
      <c r="BG2780" s="7"/>
      <c r="BH2780" s="7"/>
      <c r="BI2780" s="7"/>
      <c r="BJ2780" s="7"/>
      <c r="BK2780" s="7"/>
      <c r="BL2780" s="7"/>
      <c r="BM2780" s="7"/>
      <c r="BP2780" s="7"/>
      <c r="BQ2780" s="7"/>
      <c r="BR2780" s="7"/>
      <c r="BS2780" s="7"/>
      <c r="BT2780" s="7"/>
      <c r="BU2780" s="7"/>
      <c r="BV2780" s="7"/>
      <c r="BW2780" s="7"/>
    </row>
    <row r="2781" spans="5:75" x14ac:dyDescent="0.2"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AL2781" s="7"/>
      <c r="AQ2781" s="7"/>
      <c r="AR2781" s="7"/>
      <c r="AS2781" s="7"/>
      <c r="AT2781" s="7"/>
      <c r="AU2781" s="7"/>
      <c r="AV2781" s="7"/>
      <c r="AX2781" s="7"/>
      <c r="AY2781" s="7"/>
      <c r="AZ2781" s="7"/>
      <c r="BA2781" s="7"/>
      <c r="BB2781" s="7"/>
      <c r="BC2781" s="7"/>
      <c r="BD2781" s="7"/>
      <c r="BG2781" s="7"/>
      <c r="BH2781" s="7"/>
      <c r="BI2781" s="7"/>
      <c r="BJ2781" s="7"/>
      <c r="BK2781" s="7"/>
      <c r="BL2781" s="7"/>
      <c r="BM2781" s="7"/>
      <c r="BP2781" s="7"/>
      <c r="BQ2781" s="7"/>
      <c r="BR2781" s="7"/>
      <c r="BS2781" s="7"/>
      <c r="BT2781" s="7"/>
      <c r="BU2781" s="7"/>
      <c r="BV2781" s="7"/>
      <c r="BW2781" s="7"/>
    </row>
    <row r="2782" spans="5:75" x14ac:dyDescent="0.2"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AL2782" s="7"/>
      <c r="AQ2782" s="7"/>
      <c r="AR2782" s="7"/>
      <c r="AS2782" s="7"/>
      <c r="AT2782" s="7"/>
      <c r="AU2782" s="7"/>
      <c r="AV2782" s="7"/>
      <c r="AX2782" s="7"/>
      <c r="AY2782" s="7"/>
      <c r="AZ2782" s="7"/>
      <c r="BA2782" s="7"/>
      <c r="BB2782" s="7"/>
      <c r="BC2782" s="7"/>
      <c r="BD2782" s="7"/>
      <c r="BG2782" s="7"/>
      <c r="BH2782" s="7"/>
      <c r="BI2782" s="7"/>
      <c r="BJ2782" s="7"/>
      <c r="BK2782" s="7"/>
      <c r="BL2782" s="7"/>
      <c r="BM2782" s="7"/>
      <c r="BP2782" s="7"/>
      <c r="BQ2782" s="7"/>
      <c r="BR2782" s="7"/>
      <c r="BS2782" s="7"/>
      <c r="BT2782" s="7"/>
      <c r="BU2782" s="7"/>
      <c r="BV2782" s="7"/>
      <c r="BW2782" s="7"/>
    </row>
    <row r="2783" spans="5:75" x14ac:dyDescent="0.2"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AL2783" s="7"/>
      <c r="AQ2783" s="7"/>
      <c r="AR2783" s="7"/>
      <c r="AS2783" s="7"/>
      <c r="AT2783" s="7"/>
      <c r="AU2783" s="7"/>
      <c r="AV2783" s="7"/>
      <c r="AX2783" s="7"/>
      <c r="AY2783" s="7"/>
      <c r="AZ2783" s="7"/>
      <c r="BA2783" s="7"/>
      <c r="BB2783" s="7"/>
      <c r="BC2783" s="7"/>
      <c r="BD2783" s="7"/>
      <c r="BG2783" s="7"/>
      <c r="BH2783" s="7"/>
      <c r="BI2783" s="7"/>
      <c r="BJ2783" s="7"/>
      <c r="BK2783" s="7"/>
      <c r="BL2783" s="7"/>
      <c r="BM2783" s="7"/>
      <c r="BP2783" s="7"/>
      <c r="BQ2783" s="7"/>
      <c r="BR2783" s="7"/>
      <c r="BS2783" s="7"/>
      <c r="BT2783" s="7"/>
      <c r="BU2783" s="7"/>
      <c r="BV2783" s="7"/>
      <c r="BW2783" s="7"/>
    </row>
    <row r="2784" spans="5:75" x14ac:dyDescent="0.2"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AL2784" s="7"/>
      <c r="AQ2784" s="7"/>
      <c r="AR2784" s="7"/>
      <c r="AS2784" s="7"/>
      <c r="AT2784" s="7"/>
      <c r="AU2784" s="7"/>
      <c r="AV2784" s="7"/>
      <c r="AX2784" s="7"/>
      <c r="AY2784" s="7"/>
      <c r="AZ2784" s="7"/>
      <c r="BA2784" s="7"/>
      <c r="BB2784" s="7"/>
      <c r="BC2784" s="7"/>
      <c r="BD2784" s="7"/>
      <c r="BG2784" s="7"/>
      <c r="BH2784" s="7"/>
      <c r="BI2784" s="7"/>
      <c r="BJ2784" s="7"/>
      <c r="BK2784" s="7"/>
      <c r="BL2784" s="7"/>
      <c r="BM2784" s="7"/>
      <c r="BP2784" s="7"/>
      <c r="BQ2784" s="7"/>
      <c r="BR2784" s="7"/>
      <c r="BS2784" s="7"/>
      <c r="BT2784" s="7"/>
      <c r="BU2784" s="7"/>
      <c r="BV2784" s="7"/>
      <c r="BW2784" s="7"/>
    </row>
    <row r="2785" spans="5:75" x14ac:dyDescent="0.2"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AL2785" s="7"/>
      <c r="AQ2785" s="7"/>
      <c r="AR2785" s="7"/>
      <c r="AS2785" s="7"/>
      <c r="AT2785" s="7"/>
      <c r="AU2785" s="7"/>
      <c r="AV2785" s="7"/>
      <c r="AX2785" s="7"/>
      <c r="AY2785" s="7"/>
      <c r="AZ2785" s="7"/>
      <c r="BA2785" s="7"/>
      <c r="BB2785" s="7"/>
      <c r="BC2785" s="7"/>
      <c r="BD2785" s="7"/>
      <c r="BG2785" s="7"/>
      <c r="BH2785" s="7"/>
      <c r="BI2785" s="7"/>
      <c r="BJ2785" s="7"/>
      <c r="BK2785" s="7"/>
      <c r="BL2785" s="7"/>
      <c r="BM2785" s="7"/>
      <c r="BP2785" s="7"/>
      <c r="BQ2785" s="7"/>
      <c r="BR2785" s="7"/>
      <c r="BS2785" s="7"/>
      <c r="BT2785" s="7"/>
      <c r="BU2785" s="7"/>
      <c r="BV2785" s="7"/>
      <c r="BW2785" s="7"/>
    </row>
    <row r="2786" spans="5:75" x14ac:dyDescent="0.2"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AL2786" s="7"/>
      <c r="AQ2786" s="7"/>
      <c r="AR2786" s="7"/>
      <c r="AS2786" s="7"/>
      <c r="AT2786" s="7"/>
      <c r="AU2786" s="7"/>
      <c r="AV2786" s="7"/>
      <c r="AX2786" s="7"/>
      <c r="AY2786" s="7"/>
      <c r="AZ2786" s="7"/>
      <c r="BA2786" s="7"/>
      <c r="BB2786" s="7"/>
      <c r="BC2786" s="7"/>
      <c r="BD2786" s="7"/>
      <c r="BG2786" s="7"/>
      <c r="BH2786" s="7"/>
      <c r="BI2786" s="7"/>
      <c r="BJ2786" s="7"/>
      <c r="BK2786" s="7"/>
      <c r="BL2786" s="7"/>
      <c r="BM2786" s="7"/>
      <c r="BP2786" s="7"/>
      <c r="BQ2786" s="7"/>
      <c r="BR2786" s="7"/>
      <c r="BS2786" s="7"/>
      <c r="BT2786" s="7"/>
      <c r="BU2786" s="7"/>
      <c r="BV2786" s="7"/>
      <c r="BW2786" s="7"/>
    </row>
    <row r="2787" spans="5:75" x14ac:dyDescent="0.2"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AL2787" s="7"/>
      <c r="AQ2787" s="7"/>
      <c r="AR2787" s="7"/>
      <c r="AS2787" s="7"/>
      <c r="AT2787" s="7"/>
      <c r="AU2787" s="7"/>
      <c r="AV2787" s="7"/>
      <c r="AX2787" s="7"/>
      <c r="AY2787" s="7"/>
      <c r="AZ2787" s="7"/>
      <c r="BA2787" s="7"/>
      <c r="BB2787" s="7"/>
      <c r="BC2787" s="7"/>
      <c r="BD2787" s="7"/>
      <c r="BG2787" s="7"/>
      <c r="BH2787" s="7"/>
      <c r="BI2787" s="7"/>
      <c r="BJ2787" s="7"/>
      <c r="BK2787" s="7"/>
      <c r="BL2787" s="7"/>
      <c r="BM2787" s="7"/>
      <c r="BP2787" s="7"/>
      <c r="BQ2787" s="7"/>
      <c r="BR2787" s="7"/>
      <c r="BS2787" s="7"/>
      <c r="BT2787" s="7"/>
      <c r="BU2787" s="7"/>
      <c r="BV2787" s="7"/>
      <c r="BW2787" s="7"/>
    </row>
    <row r="2788" spans="5:75" x14ac:dyDescent="0.2"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AL2788" s="7"/>
      <c r="AQ2788" s="7"/>
      <c r="AR2788" s="7"/>
      <c r="AS2788" s="7"/>
      <c r="AT2788" s="7"/>
      <c r="AU2788" s="7"/>
      <c r="AV2788" s="7"/>
      <c r="AX2788" s="7"/>
      <c r="AY2788" s="7"/>
      <c r="AZ2788" s="7"/>
      <c r="BA2788" s="7"/>
      <c r="BB2788" s="7"/>
      <c r="BC2788" s="7"/>
      <c r="BD2788" s="7"/>
      <c r="BG2788" s="7"/>
      <c r="BH2788" s="7"/>
      <c r="BI2788" s="7"/>
      <c r="BJ2788" s="7"/>
      <c r="BK2788" s="7"/>
      <c r="BL2788" s="7"/>
      <c r="BM2788" s="7"/>
      <c r="BP2788" s="7"/>
      <c r="BQ2788" s="7"/>
      <c r="BR2788" s="7"/>
      <c r="BS2788" s="7"/>
      <c r="BT2788" s="7"/>
      <c r="BU2788" s="7"/>
      <c r="BV2788" s="7"/>
      <c r="BW2788" s="7"/>
    </row>
    <row r="2789" spans="5:75" x14ac:dyDescent="0.2"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AL2789" s="7"/>
      <c r="AQ2789" s="7"/>
      <c r="AR2789" s="7"/>
      <c r="AS2789" s="7"/>
      <c r="AT2789" s="7"/>
      <c r="AU2789" s="7"/>
      <c r="AV2789" s="7"/>
      <c r="AX2789" s="7"/>
      <c r="AY2789" s="7"/>
      <c r="AZ2789" s="7"/>
      <c r="BA2789" s="7"/>
      <c r="BB2789" s="7"/>
      <c r="BC2789" s="7"/>
      <c r="BD2789" s="7"/>
      <c r="BG2789" s="7"/>
      <c r="BH2789" s="7"/>
      <c r="BI2789" s="7"/>
      <c r="BJ2789" s="7"/>
      <c r="BK2789" s="7"/>
      <c r="BL2789" s="7"/>
      <c r="BM2789" s="7"/>
      <c r="BP2789" s="7"/>
      <c r="BQ2789" s="7"/>
      <c r="BR2789" s="7"/>
      <c r="BS2789" s="7"/>
      <c r="BT2789" s="7"/>
      <c r="BU2789" s="7"/>
      <c r="BV2789" s="7"/>
      <c r="BW2789" s="7"/>
    </row>
    <row r="2790" spans="5:75" x14ac:dyDescent="0.2"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AL2790" s="7"/>
      <c r="AQ2790" s="7"/>
      <c r="AR2790" s="7"/>
      <c r="AS2790" s="7"/>
      <c r="AT2790" s="7"/>
      <c r="AU2790" s="7"/>
      <c r="AV2790" s="7"/>
      <c r="AX2790" s="7"/>
      <c r="AY2790" s="7"/>
      <c r="AZ2790" s="7"/>
      <c r="BA2790" s="7"/>
      <c r="BB2790" s="7"/>
      <c r="BC2790" s="7"/>
      <c r="BD2790" s="7"/>
      <c r="BG2790" s="7"/>
      <c r="BH2790" s="7"/>
      <c r="BI2790" s="7"/>
      <c r="BJ2790" s="7"/>
      <c r="BK2790" s="7"/>
      <c r="BL2790" s="7"/>
      <c r="BM2790" s="7"/>
      <c r="BP2790" s="7"/>
      <c r="BQ2790" s="7"/>
      <c r="BR2790" s="7"/>
      <c r="BS2790" s="7"/>
      <c r="BT2790" s="7"/>
      <c r="BU2790" s="7"/>
      <c r="BV2790" s="7"/>
      <c r="BW2790" s="7"/>
    </row>
    <row r="2791" spans="5:75" x14ac:dyDescent="0.2"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AL2791" s="7"/>
      <c r="AQ2791" s="7"/>
      <c r="AR2791" s="7"/>
      <c r="AS2791" s="7"/>
      <c r="AT2791" s="7"/>
      <c r="AU2791" s="7"/>
      <c r="AV2791" s="7"/>
      <c r="AX2791" s="7"/>
      <c r="AY2791" s="7"/>
      <c r="AZ2791" s="7"/>
      <c r="BA2791" s="7"/>
      <c r="BB2791" s="7"/>
      <c r="BC2791" s="7"/>
      <c r="BD2791" s="7"/>
      <c r="BG2791" s="7"/>
      <c r="BH2791" s="7"/>
      <c r="BI2791" s="7"/>
      <c r="BJ2791" s="7"/>
      <c r="BK2791" s="7"/>
      <c r="BL2791" s="7"/>
      <c r="BM2791" s="7"/>
      <c r="BP2791" s="7"/>
      <c r="BQ2791" s="7"/>
      <c r="BR2791" s="7"/>
      <c r="BS2791" s="7"/>
      <c r="BT2791" s="7"/>
      <c r="BU2791" s="7"/>
      <c r="BV2791" s="7"/>
      <c r="BW2791" s="7"/>
    </row>
    <row r="2792" spans="5:75" x14ac:dyDescent="0.2"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AL2792" s="7"/>
      <c r="AQ2792" s="7"/>
      <c r="AR2792" s="7"/>
      <c r="AS2792" s="7"/>
      <c r="AT2792" s="7"/>
      <c r="AU2792" s="7"/>
      <c r="AV2792" s="7"/>
      <c r="AX2792" s="7"/>
      <c r="AY2792" s="7"/>
      <c r="AZ2792" s="7"/>
      <c r="BA2792" s="7"/>
      <c r="BB2792" s="7"/>
      <c r="BC2792" s="7"/>
      <c r="BD2792" s="7"/>
      <c r="BG2792" s="7"/>
      <c r="BH2792" s="7"/>
      <c r="BI2792" s="7"/>
      <c r="BJ2792" s="7"/>
      <c r="BK2792" s="7"/>
      <c r="BL2792" s="7"/>
      <c r="BM2792" s="7"/>
      <c r="BP2792" s="7"/>
      <c r="BQ2792" s="7"/>
      <c r="BR2792" s="7"/>
      <c r="BS2792" s="7"/>
      <c r="BT2792" s="7"/>
      <c r="BU2792" s="7"/>
      <c r="BV2792" s="7"/>
      <c r="BW2792" s="7"/>
    </row>
    <row r="2793" spans="5:75" x14ac:dyDescent="0.2"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AL2793" s="7"/>
      <c r="AQ2793" s="7"/>
      <c r="AR2793" s="7"/>
      <c r="AS2793" s="7"/>
      <c r="AT2793" s="7"/>
      <c r="AU2793" s="7"/>
      <c r="AV2793" s="7"/>
      <c r="AX2793" s="7"/>
      <c r="AY2793" s="7"/>
      <c r="AZ2793" s="7"/>
      <c r="BA2793" s="7"/>
      <c r="BB2793" s="7"/>
      <c r="BC2793" s="7"/>
      <c r="BD2793" s="7"/>
      <c r="BG2793" s="7"/>
      <c r="BH2793" s="7"/>
      <c r="BI2793" s="7"/>
      <c r="BJ2793" s="7"/>
      <c r="BK2793" s="7"/>
      <c r="BL2793" s="7"/>
      <c r="BM2793" s="7"/>
      <c r="BP2793" s="7"/>
      <c r="BQ2793" s="7"/>
      <c r="BR2793" s="7"/>
      <c r="BS2793" s="7"/>
      <c r="BT2793" s="7"/>
      <c r="BU2793" s="7"/>
      <c r="BV2793" s="7"/>
      <c r="BW2793" s="7"/>
    </row>
    <row r="2794" spans="5:75" x14ac:dyDescent="0.2"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AL2794" s="7"/>
      <c r="AQ2794" s="7"/>
      <c r="AR2794" s="7"/>
      <c r="AS2794" s="7"/>
      <c r="AT2794" s="7"/>
      <c r="AU2794" s="7"/>
      <c r="AV2794" s="7"/>
      <c r="AX2794" s="7"/>
      <c r="AY2794" s="7"/>
      <c r="AZ2794" s="7"/>
      <c r="BA2794" s="7"/>
      <c r="BB2794" s="7"/>
      <c r="BC2794" s="7"/>
      <c r="BD2794" s="7"/>
      <c r="BG2794" s="7"/>
      <c r="BH2794" s="7"/>
      <c r="BI2794" s="7"/>
      <c r="BJ2794" s="7"/>
      <c r="BK2794" s="7"/>
      <c r="BL2794" s="7"/>
      <c r="BM2794" s="7"/>
      <c r="BP2794" s="7"/>
      <c r="BQ2794" s="7"/>
      <c r="BR2794" s="7"/>
      <c r="BS2794" s="7"/>
      <c r="BT2794" s="7"/>
      <c r="BU2794" s="7"/>
      <c r="BV2794" s="7"/>
      <c r="BW2794" s="7"/>
    </row>
    <row r="2795" spans="5:75" x14ac:dyDescent="0.2"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AL2795" s="7"/>
      <c r="AQ2795" s="7"/>
      <c r="AR2795" s="7"/>
      <c r="AS2795" s="7"/>
      <c r="AT2795" s="7"/>
      <c r="AU2795" s="7"/>
      <c r="AV2795" s="7"/>
      <c r="AX2795" s="7"/>
      <c r="AY2795" s="7"/>
      <c r="AZ2795" s="7"/>
      <c r="BA2795" s="7"/>
      <c r="BB2795" s="7"/>
      <c r="BC2795" s="7"/>
      <c r="BD2795" s="7"/>
      <c r="BG2795" s="7"/>
      <c r="BH2795" s="7"/>
      <c r="BI2795" s="7"/>
      <c r="BJ2795" s="7"/>
      <c r="BK2795" s="7"/>
      <c r="BL2795" s="7"/>
      <c r="BM2795" s="7"/>
      <c r="BP2795" s="7"/>
      <c r="BQ2795" s="7"/>
      <c r="BR2795" s="7"/>
      <c r="BS2795" s="7"/>
      <c r="BT2795" s="7"/>
      <c r="BU2795" s="7"/>
      <c r="BV2795" s="7"/>
      <c r="BW2795" s="7"/>
    </row>
    <row r="2796" spans="5:75" x14ac:dyDescent="0.2"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AL2796" s="7"/>
      <c r="AQ2796" s="7"/>
      <c r="AR2796" s="7"/>
      <c r="AS2796" s="7"/>
      <c r="AT2796" s="7"/>
      <c r="AU2796" s="7"/>
      <c r="AV2796" s="7"/>
      <c r="AX2796" s="7"/>
      <c r="AY2796" s="7"/>
      <c r="AZ2796" s="7"/>
      <c r="BA2796" s="7"/>
      <c r="BB2796" s="7"/>
      <c r="BC2796" s="7"/>
      <c r="BD2796" s="7"/>
      <c r="BG2796" s="7"/>
      <c r="BH2796" s="7"/>
      <c r="BI2796" s="7"/>
      <c r="BJ2796" s="7"/>
      <c r="BK2796" s="7"/>
      <c r="BL2796" s="7"/>
      <c r="BM2796" s="7"/>
      <c r="BP2796" s="7"/>
      <c r="BQ2796" s="7"/>
      <c r="BR2796" s="7"/>
      <c r="BS2796" s="7"/>
      <c r="BT2796" s="7"/>
      <c r="BU2796" s="7"/>
      <c r="BV2796" s="7"/>
      <c r="BW2796" s="7"/>
    </row>
    <row r="2797" spans="5:75" x14ac:dyDescent="0.2"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AL2797" s="7"/>
      <c r="AQ2797" s="7"/>
      <c r="AR2797" s="7"/>
      <c r="AS2797" s="7"/>
      <c r="AT2797" s="7"/>
      <c r="AU2797" s="7"/>
      <c r="AV2797" s="7"/>
      <c r="AX2797" s="7"/>
      <c r="AY2797" s="7"/>
      <c r="AZ2797" s="7"/>
      <c r="BA2797" s="7"/>
      <c r="BB2797" s="7"/>
      <c r="BC2797" s="7"/>
      <c r="BD2797" s="7"/>
      <c r="BG2797" s="7"/>
      <c r="BH2797" s="7"/>
      <c r="BI2797" s="7"/>
      <c r="BJ2797" s="7"/>
      <c r="BK2797" s="7"/>
      <c r="BL2797" s="7"/>
      <c r="BM2797" s="7"/>
      <c r="BP2797" s="7"/>
      <c r="BQ2797" s="7"/>
      <c r="BR2797" s="7"/>
      <c r="BS2797" s="7"/>
      <c r="BT2797" s="7"/>
      <c r="BU2797" s="7"/>
      <c r="BV2797" s="7"/>
      <c r="BW2797" s="7"/>
    </row>
    <row r="2798" spans="5:75" x14ac:dyDescent="0.2"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AL2798" s="7"/>
      <c r="AQ2798" s="7"/>
      <c r="AR2798" s="7"/>
      <c r="AS2798" s="7"/>
      <c r="AT2798" s="7"/>
      <c r="AU2798" s="7"/>
      <c r="AV2798" s="7"/>
      <c r="AX2798" s="7"/>
      <c r="AY2798" s="7"/>
      <c r="AZ2798" s="7"/>
      <c r="BA2798" s="7"/>
      <c r="BB2798" s="7"/>
      <c r="BC2798" s="7"/>
      <c r="BD2798" s="7"/>
      <c r="BG2798" s="7"/>
      <c r="BH2798" s="7"/>
      <c r="BI2798" s="7"/>
      <c r="BJ2798" s="7"/>
      <c r="BK2798" s="7"/>
      <c r="BL2798" s="7"/>
      <c r="BM2798" s="7"/>
      <c r="BP2798" s="7"/>
      <c r="BQ2798" s="7"/>
      <c r="BR2798" s="7"/>
      <c r="BS2798" s="7"/>
      <c r="BT2798" s="7"/>
      <c r="BU2798" s="7"/>
      <c r="BV2798" s="7"/>
      <c r="BW2798" s="7"/>
    </row>
    <row r="2799" spans="5:75" x14ac:dyDescent="0.2"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AL2799" s="7"/>
      <c r="AQ2799" s="7"/>
      <c r="AR2799" s="7"/>
      <c r="AS2799" s="7"/>
      <c r="AT2799" s="7"/>
      <c r="AU2799" s="7"/>
      <c r="AV2799" s="7"/>
      <c r="AX2799" s="7"/>
      <c r="AY2799" s="7"/>
      <c r="AZ2799" s="7"/>
      <c r="BA2799" s="7"/>
      <c r="BB2799" s="7"/>
      <c r="BC2799" s="7"/>
      <c r="BD2799" s="7"/>
      <c r="BG2799" s="7"/>
      <c r="BH2799" s="7"/>
      <c r="BI2799" s="7"/>
      <c r="BJ2799" s="7"/>
      <c r="BK2799" s="7"/>
      <c r="BL2799" s="7"/>
      <c r="BM2799" s="7"/>
      <c r="BP2799" s="7"/>
      <c r="BQ2799" s="7"/>
      <c r="BR2799" s="7"/>
      <c r="BS2799" s="7"/>
      <c r="BT2799" s="7"/>
      <c r="BU2799" s="7"/>
      <c r="BV2799" s="7"/>
      <c r="BW2799" s="7"/>
    </row>
    <row r="2800" spans="5:75" x14ac:dyDescent="0.2"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AL2800" s="7"/>
      <c r="AQ2800" s="7"/>
      <c r="AR2800" s="7"/>
      <c r="AS2800" s="7"/>
      <c r="AT2800" s="7"/>
      <c r="AU2800" s="7"/>
      <c r="AV2800" s="7"/>
      <c r="AX2800" s="7"/>
      <c r="AY2800" s="7"/>
      <c r="AZ2800" s="7"/>
      <c r="BA2800" s="7"/>
      <c r="BB2800" s="7"/>
      <c r="BC2800" s="7"/>
      <c r="BD2800" s="7"/>
      <c r="BG2800" s="7"/>
      <c r="BH2800" s="7"/>
      <c r="BI2800" s="7"/>
      <c r="BJ2800" s="7"/>
      <c r="BK2800" s="7"/>
      <c r="BL2800" s="7"/>
      <c r="BM2800" s="7"/>
      <c r="BP2800" s="7"/>
      <c r="BQ2800" s="7"/>
      <c r="BR2800" s="7"/>
      <c r="BS2800" s="7"/>
      <c r="BT2800" s="7"/>
      <c r="BU2800" s="7"/>
      <c r="BV2800" s="7"/>
      <c r="BW2800" s="7"/>
    </row>
    <row r="2801" spans="5:75" x14ac:dyDescent="0.2"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AL2801" s="7"/>
      <c r="AQ2801" s="7"/>
      <c r="AR2801" s="7"/>
      <c r="AS2801" s="7"/>
      <c r="AT2801" s="7"/>
      <c r="AU2801" s="7"/>
      <c r="AV2801" s="7"/>
      <c r="AX2801" s="7"/>
      <c r="AY2801" s="7"/>
      <c r="AZ2801" s="7"/>
      <c r="BA2801" s="7"/>
      <c r="BB2801" s="7"/>
      <c r="BC2801" s="7"/>
      <c r="BD2801" s="7"/>
      <c r="BG2801" s="7"/>
      <c r="BH2801" s="7"/>
      <c r="BI2801" s="7"/>
      <c r="BJ2801" s="7"/>
      <c r="BK2801" s="7"/>
      <c r="BL2801" s="7"/>
      <c r="BM2801" s="7"/>
      <c r="BP2801" s="7"/>
      <c r="BQ2801" s="7"/>
      <c r="BR2801" s="7"/>
      <c r="BS2801" s="7"/>
      <c r="BT2801" s="7"/>
      <c r="BU2801" s="7"/>
      <c r="BV2801" s="7"/>
      <c r="BW2801" s="7"/>
    </row>
    <row r="2802" spans="5:75" x14ac:dyDescent="0.2"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AL2802" s="7"/>
      <c r="AQ2802" s="7"/>
      <c r="AR2802" s="7"/>
      <c r="AS2802" s="7"/>
      <c r="AT2802" s="7"/>
      <c r="AU2802" s="7"/>
      <c r="AV2802" s="7"/>
      <c r="AX2802" s="7"/>
      <c r="AY2802" s="7"/>
      <c r="AZ2802" s="7"/>
      <c r="BA2802" s="7"/>
      <c r="BB2802" s="7"/>
      <c r="BC2802" s="7"/>
      <c r="BD2802" s="7"/>
      <c r="BG2802" s="7"/>
      <c r="BH2802" s="7"/>
      <c r="BI2802" s="7"/>
      <c r="BJ2802" s="7"/>
      <c r="BK2802" s="7"/>
      <c r="BL2802" s="7"/>
      <c r="BM2802" s="7"/>
      <c r="BP2802" s="7"/>
      <c r="BQ2802" s="7"/>
      <c r="BR2802" s="7"/>
      <c r="BS2802" s="7"/>
      <c r="BT2802" s="7"/>
      <c r="BU2802" s="7"/>
      <c r="BV2802" s="7"/>
      <c r="BW2802" s="7"/>
    </row>
    <row r="2803" spans="5:75" x14ac:dyDescent="0.2"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AL2803" s="7"/>
      <c r="AQ2803" s="7"/>
      <c r="AR2803" s="7"/>
      <c r="AS2803" s="7"/>
      <c r="AT2803" s="7"/>
      <c r="AU2803" s="7"/>
      <c r="AV2803" s="7"/>
      <c r="AX2803" s="7"/>
      <c r="AY2803" s="7"/>
      <c r="AZ2803" s="7"/>
      <c r="BA2803" s="7"/>
      <c r="BB2803" s="7"/>
      <c r="BC2803" s="7"/>
      <c r="BD2803" s="7"/>
      <c r="BG2803" s="7"/>
      <c r="BH2803" s="7"/>
      <c r="BI2803" s="7"/>
      <c r="BJ2803" s="7"/>
      <c r="BK2803" s="7"/>
      <c r="BL2803" s="7"/>
      <c r="BM2803" s="7"/>
      <c r="BP2803" s="7"/>
      <c r="BQ2803" s="7"/>
      <c r="BR2803" s="7"/>
      <c r="BS2803" s="7"/>
      <c r="BT2803" s="7"/>
      <c r="BU2803" s="7"/>
      <c r="BV2803" s="7"/>
      <c r="BW2803" s="7"/>
    </row>
    <row r="2804" spans="5:75" x14ac:dyDescent="0.2"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AL2804" s="7"/>
      <c r="AQ2804" s="7"/>
      <c r="AR2804" s="7"/>
      <c r="AS2804" s="7"/>
      <c r="AT2804" s="7"/>
      <c r="AU2804" s="7"/>
      <c r="AV2804" s="7"/>
      <c r="AX2804" s="7"/>
      <c r="AY2804" s="7"/>
      <c r="AZ2804" s="7"/>
      <c r="BA2804" s="7"/>
      <c r="BB2804" s="7"/>
      <c r="BC2804" s="7"/>
      <c r="BD2804" s="7"/>
      <c r="BG2804" s="7"/>
      <c r="BH2804" s="7"/>
      <c r="BI2804" s="7"/>
      <c r="BJ2804" s="7"/>
      <c r="BK2804" s="7"/>
      <c r="BL2804" s="7"/>
      <c r="BM2804" s="7"/>
      <c r="BP2804" s="7"/>
      <c r="BQ2804" s="7"/>
      <c r="BR2804" s="7"/>
      <c r="BS2804" s="7"/>
      <c r="BT2804" s="7"/>
      <c r="BU2804" s="7"/>
      <c r="BV2804" s="7"/>
      <c r="BW2804" s="7"/>
    </row>
    <row r="2805" spans="5:75" x14ac:dyDescent="0.2"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AL2805" s="7"/>
      <c r="AQ2805" s="7"/>
      <c r="AR2805" s="7"/>
      <c r="AS2805" s="7"/>
      <c r="AT2805" s="7"/>
      <c r="AU2805" s="7"/>
      <c r="AV2805" s="7"/>
      <c r="AX2805" s="7"/>
      <c r="AY2805" s="7"/>
      <c r="AZ2805" s="7"/>
      <c r="BA2805" s="7"/>
      <c r="BB2805" s="7"/>
      <c r="BC2805" s="7"/>
      <c r="BD2805" s="7"/>
      <c r="BG2805" s="7"/>
      <c r="BH2805" s="7"/>
      <c r="BI2805" s="7"/>
      <c r="BJ2805" s="7"/>
      <c r="BK2805" s="7"/>
      <c r="BL2805" s="7"/>
      <c r="BM2805" s="7"/>
      <c r="BP2805" s="7"/>
      <c r="BQ2805" s="7"/>
      <c r="BR2805" s="7"/>
      <c r="BS2805" s="7"/>
      <c r="BT2805" s="7"/>
      <c r="BU2805" s="7"/>
      <c r="BV2805" s="7"/>
      <c r="BW2805" s="7"/>
    </row>
    <row r="2806" spans="5:75" x14ac:dyDescent="0.2"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AL2806" s="7"/>
      <c r="AQ2806" s="7"/>
      <c r="AR2806" s="7"/>
      <c r="AS2806" s="7"/>
      <c r="AT2806" s="7"/>
      <c r="AU2806" s="7"/>
      <c r="AV2806" s="7"/>
      <c r="AX2806" s="7"/>
      <c r="AY2806" s="7"/>
      <c r="AZ2806" s="7"/>
      <c r="BA2806" s="7"/>
      <c r="BB2806" s="7"/>
      <c r="BC2806" s="7"/>
      <c r="BD2806" s="7"/>
      <c r="BG2806" s="7"/>
      <c r="BH2806" s="7"/>
      <c r="BI2806" s="7"/>
      <c r="BJ2806" s="7"/>
      <c r="BK2806" s="7"/>
      <c r="BL2806" s="7"/>
      <c r="BM2806" s="7"/>
      <c r="BP2806" s="7"/>
      <c r="BQ2806" s="7"/>
      <c r="BR2806" s="7"/>
      <c r="BS2806" s="7"/>
      <c r="BT2806" s="7"/>
      <c r="BU2806" s="7"/>
      <c r="BV2806" s="7"/>
      <c r="BW2806" s="7"/>
    </row>
    <row r="2807" spans="5:75" x14ac:dyDescent="0.2"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AL2807" s="7"/>
      <c r="AQ2807" s="7"/>
      <c r="AR2807" s="7"/>
      <c r="AS2807" s="7"/>
      <c r="AT2807" s="7"/>
      <c r="AU2807" s="7"/>
      <c r="AV2807" s="7"/>
      <c r="AX2807" s="7"/>
      <c r="AY2807" s="7"/>
      <c r="AZ2807" s="7"/>
      <c r="BA2807" s="7"/>
      <c r="BB2807" s="7"/>
      <c r="BC2807" s="7"/>
      <c r="BD2807" s="7"/>
      <c r="BG2807" s="7"/>
      <c r="BH2807" s="7"/>
      <c r="BI2807" s="7"/>
      <c r="BJ2807" s="7"/>
      <c r="BK2807" s="7"/>
      <c r="BL2807" s="7"/>
      <c r="BM2807" s="7"/>
      <c r="BP2807" s="7"/>
      <c r="BQ2807" s="7"/>
      <c r="BR2807" s="7"/>
      <c r="BS2807" s="7"/>
      <c r="BT2807" s="7"/>
      <c r="BU2807" s="7"/>
      <c r="BV2807" s="7"/>
      <c r="BW2807" s="7"/>
    </row>
    <row r="2808" spans="5:75" x14ac:dyDescent="0.2"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AL2808" s="7"/>
      <c r="AQ2808" s="7"/>
      <c r="AR2808" s="7"/>
      <c r="AS2808" s="7"/>
      <c r="AT2808" s="7"/>
      <c r="AU2808" s="7"/>
      <c r="AV2808" s="7"/>
      <c r="AX2808" s="7"/>
      <c r="AY2808" s="7"/>
      <c r="AZ2808" s="7"/>
      <c r="BA2808" s="7"/>
      <c r="BB2808" s="7"/>
      <c r="BC2808" s="7"/>
      <c r="BD2808" s="7"/>
      <c r="BG2808" s="7"/>
      <c r="BH2808" s="7"/>
      <c r="BI2808" s="7"/>
      <c r="BJ2808" s="7"/>
      <c r="BK2808" s="7"/>
      <c r="BL2808" s="7"/>
      <c r="BM2808" s="7"/>
      <c r="BP2808" s="7"/>
      <c r="BQ2808" s="7"/>
      <c r="BR2808" s="7"/>
      <c r="BS2808" s="7"/>
      <c r="BT2808" s="7"/>
      <c r="BU2808" s="7"/>
      <c r="BV2808" s="7"/>
      <c r="BW2808" s="7"/>
    </row>
    <row r="2809" spans="5:75" x14ac:dyDescent="0.2"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AL2809" s="7"/>
      <c r="AQ2809" s="7"/>
      <c r="AR2809" s="7"/>
      <c r="AS2809" s="7"/>
      <c r="AT2809" s="7"/>
      <c r="AU2809" s="7"/>
      <c r="AV2809" s="7"/>
      <c r="AX2809" s="7"/>
      <c r="AY2809" s="7"/>
      <c r="AZ2809" s="7"/>
      <c r="BA2809" s="7"/>
      <c r="BB2809" s="7"/>
      <c r="BC2809" s="7"/>
      <c r="BD2809" s="7"/>
      <c r="BG2809" s="7"/>
      <c r="BH2809" s="7"/>
      <c r="BI2809" s="7"/>
      <c r="BJ2809" s="7"/>
      <c r="BK2809" s="7"/>
      <c r="BL2809" s="7"/>
      <c r="BM2809" s="7"/>
      <c r="BP2809" s="7"/>
      <c r="BQ2809" s="7"/>
      <c r="BR2809" s="7"/>
      <c r="BS2809" s="7"/>
      <c r="BT2809" s="7"/>
      <c r="BU2809" s="7"/>
      <c r="BV2809" s="7"/>
      <c r="BW2809" s="7"/>
    </row>
    <row r="2810" spans="5:75" x14ac:dyDescent="0.2"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AL2810" s="7"/>
      <c r="AQ2810" s="7"/>
      <c r="AR2810" s="7"/>
      <c r="AS2810" s="7"/>
      <c r="AT2810" s="7"/>
      <c r="AU2810" s="7"/>
      <c r="AV2810" s="7"/>
      <c r="AX2810" s="7"/>
      <c r="AY2810" s="7"/>
      <c r="AZ2810" s="7"/>
      <c r="BA2810" s="7"/>
      <c r="BB2810" s="7"/>
      <c r="BC2810" s="7"/>
      <c r="BD2810" s="7"/>
      <c r="BG2810" s="7"/>
      <c r="BH2810" s="7"/>
      <c r="BI2810" s="7"/>
      <c r="BJ2810" s="7"/>
      <c r="BK2810" s="7"/>
      <c r="BL2810" s="7"/>
      <c r="BM2810" s="7"/>
      <c r="BP2810" s="7"/>
      <c r="BQ2810" s="7"/>
      <c r="BR2810" s="7"/>
      <c r="BS2810" s="7"/>
      <c r="BT2810" s="7"/>
      <c r="BU2810" s="7"/>
      <c r="BV2810" s="7"/>
      <c r="BW2810" s="7"/>
    </row>
    <row r="2811" spans="5:75" x14ac:dyDescent="0.2"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AL2811" s="7"/>
      <c r="AQ2811" s="7"/>
      <c r="AR2811" s="7"/>
      <c r="AS2811" s="7"/>
      <c r="AT2811" s="7"/>
      <c r="AU2811" s="7"/>
      <c r="AV2811" s="7"/>
      <c r="AX2811" s="7"/>
      <c r="AY2811" s="7"/>
      <c r="AZ2811" s="7"/>
      <c r="BA2811" s="7"/>
      <c r="BB2811" s="7"/>
      <c r="BC2811" s="7"/>
      <c r="BD2811" s="7"/>
      <c r="BG2811" s="7"/>
      <c r="BH2811" s="7"/>
      <c r="BI2811" s="7"/>
      <c r="BJ2811" s="7"/>
      <c r="BK2811" s="7"/>
      <c r="BL2811" s="7"/>
      <c r="BM2811" s="7"/>
      <c r="BP2811" s="7"/>
      <c r="BQ2811" s="7"/>
      <c r="BR2811" s="7"/>
      <c r="BS2811" s="7"/>
      <c r="BT2811" s="7"/>
      <c r="BU2811" s="7"/>
      <c r="BV2811" s="7"/>
      <c r="BW2811" s="7"/>
    </row>
    <row r="2812" spans="5:75" x14ac:dyDescent="0.2"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AL2812" s="7"/>
      <c r="AQ2812" s="7"/>
      <c r="AR2812" s="7"/>
      <c r="AS2812" s="7"/>
      <c r="AT2812" s="7"/>
      <c r="AU2812" s="7"/>
      <c r="AV2812" s="7"/>
      <c r="AX2812" s="7"/>
      <c r="AY2812" s="7"/>
      <c r="AZ2812" s="7"/>
      <c r="BA2812" s="7"/>
      <c r="BB2812" s="7"/>
      <c r="BC2812" s="7"/>
      <c r="BD2812" s="7"/>
      <c r="BG2812" s="7"/>
      <c r="BH2812" s="7"/>
      <c r="BI2812" s="7"/>
      <c r="BJ2812" s="7"/>
      <c r="BK2812" s="7"/>
      <c r="BL2812" s="7"/>
      <c r="BM2812" s="7"/>
      <c r="BP2812" s="7"/>
      <c r="BQ2812" s="7"/>
      <c r="BR2812" s="7"/>
      <c r="BS2812" s="7"/>
      <c r="BT2812" s="7"/>
      <c r="BU2812" s="7"/>
      <c r="BV2812" s="7"/>
      <c r="BW2812" s="7"/>
    </row>
    <row r="2813" spans="5:75" x14ac:dyDescent="0.2"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AL2813" s="7"/>
      <c r="AQ2813" s="7"/>
      <c r="AR2813" s="7"/>
      <c r="AS2813" s="7"/>
      <c r="AT2813" s="7"/>
      <c r="AU2813" s="7"/>
      <c r="AV2813" s="7"/>
      <c r="AX2813" s="7"/>
      <c r="AY2813" s="7"/>
      <c r="AZ2813" s="7"/>
      <c r="BA2813" s="7"/>
      <c r="BB2813" s="7"/>
      <c r="BC2813" s="7"/>
      <c r="BD2813" s="7"/>
      <c r="BG2813" s="7"/>
      <c r="BH2813" s="7"/>
      <c r="BI2813" s="7"/>
      <c r="BJ2813" s="7"/>
      <c r="BK2813" s="7"/>
      <c r="BL2813" s="7"/>
      <c r="BM2813" s="7"/>
      <c r="BP2813" s="7"/>
      <c r="BQ2813" s="7"/>
      <c r="BR2813" s="7"/>
      <c r="BS2813" s="7"/>
      <c r="BT2813" s="7"/>
      <c r="BU2813" s="7"/>
      <c r="BV2813" s="7"/>
      <c r="BW2813" s="7"/>
    </row>
    <row r="2814" spans="5:75" x14ac:dyDescent="0.2"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AL2814" s="7"/>
      <c r="AQ2814" s="7"/>
      <c r="AR2814" s="7"/>
      <c r="AS2814" s="7"/>
      <c r="AT2814" s="7"/>
      <c r="AU2814" s="7"/>
      <c r="AV2814" s="7"/>
      <c r="AX2814" s="7"/>
      <c r="AY2814" s="7"/>
      <c r="AZ2814" s="7"/>
      <c r="BA2814" s="7"/>
      <c r="BB2814" s="7"/>
      <c r="BC2814" s="7"/>
      <c r="BD2814" s="7"/>
      <c r="BG2814" s="7"/>
      <c r="BH2814" s="7"/>
      <c r="BI2814" s="7"/>
      <c r="BJ2814" s="7"/>
      <c r="BK2814" s="7"/>
      <c r="BL2814" s="7"/>
      <c r="BM2814" s="7"/>
      <c r="BP2814" s="7"/>
      <c r="BQ2814" s="7"/>
      <c r="BR2814" s="7"/>
      <c r="BS2814" s="7"/>
      <c r="BT2814" s="7"/>
      <c r="BU2814" s="7"/>
      <c r="BV2814" s="7"/>
      <c r="BW2814" s="7"/>
    </row>
    <row r="2815" spans="5:75" x14ac:dyDescent="0.2"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AL2815" s="7"/>
      <c r="AQ2815" s="7"/>
      <c r="AR2815" s="7"/>
      <c r="AS2815" s="7"/>
      <c r="AT2815" s="7"/>
      <c r="AU2815" s="7"/>
      <c r="AV2815" s="7"/>
      <c r="AX2815" s="7"/>
      <c r="AY2815" s="7"/>
      <c r="AZ2815" s="7"/>
      <c r="BA2815" s="7"/>
      <c r="BB2815" s="7"/>
      <c r="BC2815" s="7"/>
      <c r="BD2815" s="7"/>
      <c r="BG2815" s="7"/>
      <c r="BH2815" s="7"/>
      <c r="BI2815" s="7"/>
      <c r="BJ2815" s="7"/>
      <c r="BK2815" s="7"/>
      <c r="BL2815" s="7"/>
      <c r="BM2815" s="7"/>
      <c r="BP2815" s="7"/>
      <c r="BQ2815" s="7"/>
      <c r="BR2815" s="7"/>
      <c r="BS2815" s="7"/>
      <c r="BT2815" s="7"/>
      <c r="BU2815" s="7"/>
      <c r="BV2815" s="7"/>
      <c r="BW2815" s="7"/>
    </row>
    <row r="2816" spans="5:75" x14ac:dyDescent="0.2"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AL2816" s="7"/>
      <c r="AQ2816" s="7"/>
      <c r="AR2816" s="7"/>
      <c r="AS2816" s="7"/>
      <c r="AT2816" s="7"/>
      <c r="AU2816" s="7"/>
      <c r="AV2816" s="7"/>
      <c r="AX2816" s="7"/>
      <c r="AY2816" s="7"/>
      <c r="AZ2816" s="7"/>
      <c r="BA2816" s="7"/>
      <c r="BB2816" s="7"/>
      <c r="BC2816" s="7"/>
      <c r="BD2816" s="7"/>
      <c r="BG2816" s="7"/>
      <c r="BH2816" s="7"/>
      <c r="BI2816" s="7"/>
      <c r="BJ2816" s="7"/>
      <c r="BK2816" s="7"/>
      <c r="BL2816" s="7"/>
      <c r="BM2816" s="7"/>
      <c r="BP2816" s="7"/>
      <c r="BQ2816" s="7"/>
      <c r="BR2816" s="7"/>
      <c r="BS2816" s="7"/>
      <c r="BT2816" s="7"/>
      <c r="BU2816" s="7"/>
      <c r="BV2816" s="7"/>
      <c r="BW2816" s="7"/>
    </row>
    <row r="2817" spans="5:75" x14ac:dyDescent="0.2"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AL2817" s="7"/>
      <c r="AQ2817" s="7"/>
      <c r="AR2817" s="7"/>
      <c r="AS2817" s="7"/>
      <c r="AT2817" s="7"/>
      <c r="AU2817" s="7"/>
      <c r="AV2817" s="7"/>
      <c r="AX2817" s="7"/>
      <c r="AY2817" s="7"/>
      <c r="AZ2817" s="7"/>
      <c r="BA2817" s="7"/>
      <c r="BB2817" s="7"/>
      <c r="BC2817" s="7"/>
      <c r="BD2817" s="7"/>
      <c r="BG2817" s="7"/>
      <c r="BH2817" s="7"/>
      <c r="BI2817" s="7"/>
      <c r="BJ2817" s="7"/>
      <c r="BK2817" s="7"/>
      <c r="BL2817" s="7"/>
      <c r="BM2817" s="7"/>
      <c r="BP2817" s="7"/>
      <c r="BQ2817" s="7"/>
      <c r="BR2817" s="7"/>
      <c r="BS2817" s="7"/>
      <c r="BT2817" s="7"/>
      <c r="BU2817" s="7"/>
      <c r="BV2817" s="7"/>
      <c r="BW2817" s="7"/>
    </row>
    <row r="2818" spans="5:75" x14ac:dyDescent="0.2"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AL2818" s="7"/>
      <c r="AQ2818" s="7"/>
      <c r="AR2818" s="7"/>
      <c r="AS2818" s="7"/>
      <c r="AT2818" s="7"/>
      <c r="AU2818" s="7"/>
      <c r="AV2818" s="7"/>
      <c r="AX2818" s="7"/>
      <c r="AY2818" s="7"/>
      <c r="AZ2818" s="7"/>
      <c r="BA2818" s="7"/>
      <c r="BB2818" s="7"/>
      <c r="BC2818" s="7"/>
      <c r="BD2818" s="7"/>
      <c r="BG2818" s="7"/>
      <c r="BH2818" s="7"/>
      <c r="BI2818" s="7"/>
      <c r="BJ2818" s="7"/>
      <c r="BK2818" s="7"/>
      <c r="BL2818" s="7"/>
      <c r="BM2818" s="7"/>
      <c r="BP2818" s="7"/>
      <c r="BQ2818" s="7"/>
      <c r="BR2818" s="7"/>
      <c r="BS2818" s="7"/>
      <c r="BT2818" s="7"/>
      <c r="BU2818" s="7"/>
      <c r="BV2818" s="7"/>
      <c r="BW2818" s="7"/>
    </row>
    <row r="2819" spans="5:75" x14ac:dyDescent="0.2"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AL2819" s="7"/>
      <c r="AQ2819" s="7"/>
      <c r="AR2819" s="7"/>
      <c r="AS2819" s="7"/>
      <c r="AT2819" s="7"/>
      <c r="AU2819" s="7"/>
      <c r="AV2819" s="7"/>
      <c r="AX2819" s="7"/>
      <c r="AY2819" s="7"/>
      <c r="AZ2819" s="7"/>
      <c r="BA2819" s="7"/>
      <c r="BB2819" s="7"/>
      <c r="BC2819" s="7"/>
      <c r="BD2819" s="7"/>
      <c r="BG2819" s="7"/>
      <c r="BH2819" s="7"/>
      <c r="BI2819" s="7"/>
      <c r="BJ2819" s="7"/>
      <c r="BK2819" s="7"/>
      <c r="BL2819" s="7"/>
      <c r="BM2819" s="7"/>
      <c r="BP2819" s="7"/>
      <c r="BQ2819" s="7"/>
      <c r="BR2819" s="7"/>
      <c r="BS2819" s="7"/>
      <c r="BT2819" s="7"/>
      <c r="BU2819" s="7"/>
      <c r="BV2819" s="7"/>
      <c r="BW2819" s="7"/>
    </row>
    <row r="2820" spans="5:75" x14ac:dyDescent="0.2"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AL2820" s="7"/>
      <c r="AQ2820" s="7"/>
      <c r="AR2820" s="7"/>
      <c r="AS2820" s="7"/>
      <c r="AT2820" s="7"/>
      <c r="AU2820" s="7"/>
      <c r="AV2820" s="7"/>
      <c r="AX2820" s="7"/>
      <c r="AY2820" s="7"/>
      <c r="AZ2820" s="7"/>
      <c r="BA2820" s="7"/>
      <c r="BB2820" s="7"/>
      <c r="BC2820" s="7"/>
      <c r="BD2820" s="7"/>
      <c r="BG2820" s="7"/>
      <c r="BH2820" s="7"/>
      <c r="BI2820" s="7"/>
      <c r="BJ2820" s="7"/>
      <c r="BK2820" s="7"/>
      <c r="BL2820" s="7"/>
      <c r="BM2820" s="7"/>
      <c r="BP2820" s="7"/>
      <c r="BQ2820" s="7"/>
      <c r="BR2820" s="7"/>
      <c r="BS2820" s="7"/>
      <c r="BT2820" s="7"/>
      <c r="BU2820" s="7"/>
      <c r="BV2820" s="7"/>
      <c r="BW2820" s="7"/>
    </row>
    <row r="2821" spans="5:75" x14ac:dyDescent="0.2"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AL2821" s="7"/>
      <c r="AQ2821" s="7"/>
      <c r="AR2821" s="7"/>
      <c r="AS2821" s="7"/>
      <c r="AT2821" s="7"/>
      <c r="AU2821" s="7"/>
      <c r="AV2821" s="7"/>
      <c r="AX2821" s="7"/>
      <c r="AY2821" s="7"/>
      <c r="AZ2821" s="7"/>
      <c r="BA2821" s="7"/>
      <c r="BB2821" s="7"/>
      <c r="BC2821" s="7"/>
      <c r="BD2821" s="7"/>
      <c r="BG2821" s="7"/>
      <c r="BH2821" s="7"/>
      <c r="BI2821" s="7"/>
      <c r="BJ2821" s="7"/>
      <c r="BK2821" s="7"/>
      <c r="BL2821" s="7"/>
      <c r="BM2821" s="7"/>
      <c r="BP2821" s="7"/>
      <c r="BQ2821" s="7"/>
      <c r="BR2821" s="7"/>
      <c r="BS2821" s="7"/>
      <c r="BT2821" s="7"/>
      <c r="BU2821" s="7"/>
      <c r="BV2821" s="7"/>
      <c r="BW2821" s="7"/>
    </row>
    <row r="2822" spans="5:75" x14ac:dyDescent="0.2"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AL2822" s="7"/>
      <c r="AQ2822" s="7"/>
      <c r="AR2822" s="7"/>
      <c r="AS2822" s="7"/>
      <c r="AT2822" s="7"/>
      <c r="AU2822" s="7"/>
      <c r="AV2822" s="7"/>
      <c r="AX2822" s="7"/>
      <c r="AY2822" s="7"/>
      <c r="AZ2822" s="7"/>
      <c r="BA2822" s="7"/>
      <c r="BB2822" s="7"/>
      <c r="BC2822" s="7"/>
      <c r="BD2822" s="7"/>
      <c r="BG2822" s="7"/>
      <c r="BH2822" s="7"/>
      <c r="BI2822" s="7"/>
      <c r="BJ2822" s="7"/>
      <c r="BK2822" s="7"/>
      <c r="BL2822" s="7"/>
      <c r="BM2822" s="7"/>
      <c r="BP2822" s="7"/>
      <c r="BQ2822" s="7"/>
      <c r="BR2822" s="7"/>
      <c r="BS2822" s="7"/>
      <c r="BT2822" s="7"/>
      <c r="BU2822" s="7"/>
      <c r="BV2822" s="7"/>
      <c r="BW2822" s="7"/>
    </row>
    <row r="2823" spans="5:75" x14ac:dyDescent="0.2"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AL2823" s="7"/>
      <c r="AQ2823" s="7"/>
      <c r="AR2823" s="7"/>
      <c r="AS2823" s="7"/>
      <c r="AT2823" s="7"/>
      <c r="AU2823" s="7"/>
      <c r="AV2823" s="7"/>
      <c r="AX2823" s="7"/>
      <c r="AY2823" s="7"/>
      <c r="AZ2823" s="7"/>
      <c r="BA2823" s="7"/>
      <c r="BB2823" s="7"/>
      <c r="BC2823" s="7"/>
      <c r="BD2823" s="7"/>
      <c r="BG2823" s="7"/>
      <c r="BH2823" s="7"/>
      <c r="BI2823" s="7"/>
      <c r="BJ2823" s="7"/>
      <c r="BK2823" s="7"/>
      <c r="BL2823" s="7"/>
      <c r="BM2823" s="7"/>
      <c r="BP2823" s="7"/>
      <c r="BQ2823" s="7"/>
      <c r="BR2823" s="7"/>
      <c r="BS2823" s="7"/>
      <c r="BT2823" s="7"/>
      <c r="BU2823" s="7"/>
      <c r="BV2823" s="7"/>
      <c r="BW2823" s="7"/>
    </row>
    <row r="2824" spans="5:75" x14ac:dyDescent="0.2"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AL2824" s="7"/>
      <c r="AQ2824" s="7"/>
      <c r="AR2824" s="7"/>
      <c r="AS2824" s="7"/>
      <c r="AT2824" s="7"/>
      <c r="AU2824" s="7"/>
      <c r="AV2824" s="7"/>
      <c r="AX2824" s="7"/>
      <c r="AY2824" s="7"/>
      <c r="AZ2824" s="7"/>
      <c r="BA2824" s="7"/>
      <c r="BB2824" s="7"/>
      <c r="BC2824" s="7"/>
      <c r="BD2824" s="7"/>
      <c r="BG2824" s="7"/>
      <c r="BH2824" s="7"/>
      <c r="BI2824" s="7"/>
      <c r="BJ2824" s="7"/>
      <c r="BK2824" s="7"/>
      <c r="BL2824" s="7"/>
      <c r="BM2824" s="7"/>
      <c r="BP2824" s="7"/>
      <c r="BQ2824" s="7"/>
      <c r="BR2824" s="7"/>
      <c r="BS2824" s="7"/>
      <c r="BT2824" s="7"/>
      <c r="BU2824" s="7"/>
      <c r="BV2824" s="7"/>
      <c r="BW2824" s="7"/>
    </row>
    <row r="2825" spans="5:75" x14ac:dyDescent="0.2"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AL2825" s="7"/>
      <c r="AQ2825" s="7"/>
      <c r="AR2825" s="7"/>
      <c r="AS2825" s="7"/>
      <c r="AT2825" s="7"/>
      <c r="AU2825" s="7"/>
      <c r="AV2825" s="7"/>
      <c r="AX2825" s="7"/>
      <c r="AY2825" s="7"/>
      <c r="AZ2825" s="7"/>
      <c r="BA2825" s="7"/>
      <c r="BB2825" s="7"/>
      <c r="BC2825" s="7"/>
      <c r="BD2825" s="7"/>
      <c r="BG2825" s="7"/>
      <c r="BH2825" s="7"/>
      <c r="BI2825" s="7"/>
      <c r="BJ2825" s="7"/>
      <c r="BK2825" s="7"/>
      <c r="BL2825" s="7"/>
      <c r="BM2825" s="7"/>
      <c r="BP2825" s="7"/>
      <c r="BQ2825" s="7"/>
      <c r="BR2825" s="7"/>
      <c r="BS2825" s="7"/>
      <c r="BT2825" s="7"/>
      <c r="BU2825" s="7"/>
      <c r="BV2825" s="7"/>
      <c r="BW2825" s="7"/>
    </row>
    <row r="2826" spans="5:75" x14ac:dyDescent="0.2"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AL2826" s="7"/>
      <c r="AQ2826" s="7"/>
      <c r="AR2826" s="7"/>
      <c r="AS2826" s="7"/>
      <c r="AT2826" s="7"/>
      <c r="AU2826" s="7"/>
      <c r="AV2826" s="7"/>
      <c r="AX2826" s="7"/>
      <c r="AY2826" s="7"/>
      <c r="AZ2826" s="7"/>
      <c r="BA2826" s="7"/>
      <c r="BB2826" s="7"/>
      <c r="BC2826" s="7"/>
      <c r="BD2826" s="7"/>
      <c r="BG2826" s="7"/>
      <c r="BH2826" s="7"/>
      <c r="BI2826" s="7"/>
      <c r="BJ2826" s="7"/>
      <c r="BK2826" s="7"/>
      <c r="BL2826" s="7"/>
      <c r="BM2826" s="7"/>
      <c r="BP2826" s="7"/>
      <c r="BQ2826" s="7"/>
      <c r="BR2826" s="7"/>
      <c r="BS2826" s="7"/>
      <c r="BT2826" s="7"/>
      <c r="BU2826" s="7"/>
      <c r="BV2826" s="7"/>
      <c r="BW2826" s="7"/>
    </row>
    <row r="2827" spans="5:75" x14ac:dyDescent="0.2"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AL2827" s="7"/>
      <c r="AQ2827" s="7"/>
      <c r="AR2827" s="7"/>
      <c r="AS2827" s="7"/>
      <c r="AT2827" s="7"/>
      <c r="AU2827" s="7"/>
      <c r="AV2827" s="7"/>
      <c r="AX2827" s="7"/>
      <c r="AY2827" s="7"/>
      <c r="AZ2827" s="7"/>
      <c r="BA2827" s="7"/>
      <c r="BB2827" s="7"/>
      <c r="BC2827" s="7"/>
      <c r="BD2827" s="7"/>
      <c r="BG2827" s="7"/>
      <c r="BH2827" s="7"/>
      <c r="BI2827" s="7"/>
      <c r="BJ2827" s="7"/>
      <c r="BK2827" s="7"/>
      <c r="BL2827" s="7"/>
      <c r="BM2827" s="7"/>
      <c r="BP2827" s="7"/>
      <c r="BQ2827" s="7"/>
      <c r="BR2827" s="7"/>
      <c r="BS2827" s="7"/>
      <c r="BT2827" s="7"/>
      <c r="BU2827" s="7"/>
      <c r="BV2827" s="7"/>
      <c r="BW2827" s="7"/>
    </row>
    <row r="2828" spans="5:75" x14ac:dyDescent="0.2"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AL2828" s="7"/>
      <c r="AQ2828" s="7"/>
      <c r="AR2828" s="7"/>
      <c r="AS2828" s="7"/>
      <c r="AT2828" s="7"/>
      <c r="AU2828" s="7"/>
      <c r="AV2828" s="7"/>
      <c r="AX2828" s="7"/>
      <c r="AY2828" s="7"/>
      <c r="AZ2828" s="7"/>
      <c r="BA2828" s="7"/>
      <c r="BB2828" s="7"/>
      <c r="BC2828" s="7"/>
      <c r="BD2828" s="7"/>
      <c r="BG2828" s="7"/>
      <c r="BH2828" s="7"/>
      <c r="BI2828" s="7"/>
      <c r="BJ2828" s="7"/>
      <c r="BK2828" s="7"/>
      <c r="BL2828" s="7"/>
      <c r="BM2828" s="7"/>
      <c r="BP2828" s="7"/>
      <c r="BQ2828" s="7"/>
      <c r="BR2828" s="7"/>
      <c r="BS2828" s="7"/>
      <c r="BT2828" s="7"/>
      <c r="BU2828" s="7"/>
      <c r="BV2828" s="7"/>
      <c r="BW2828" s="7"/>
    </row>
    <row r="2829" spans="5:75" x14ac:dyDescent="0.2"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AL2829" s="7"/>
      <c r="AQ2829" s="7"/>
      <c r="AR2829" s="7"/>
      <c r="AS2829" s="7"/>
      <c r="AT2829" s="7"/>
      <c r="AU2829" s="7"/>
      <c r="AV2829" s="7"/>
      <c r="AX2829" s="7"/>
      <c r="AY2829" s="7"/>
      <c r="AZ2829" s="7"/>
      <c r="BA2829" s="7"/>
      <c r="BB2829" s="7"/>
      <c r="BC2829" s="7"/>
      <c r="BD2829" s="7"/>
      <c r="BG2829" s="7"/>
      <c r="BH2829" s="7"/>
      <c r="BI2829" s="7"/>
      <c r="BJ2829" s="7"/>
      <c r="BK2829" s="7"/>
      <c r="BL2829" s="7"/>
      <c r="BM2829" s="7"/>
      <c r="BP2829" s="7"/>
      <c r="BQ2829" s="7"/>
      <c r="BR2829" s="7"/>
      <c r="BS2829" s="7"/>
      <c r="BT2829" s="7"/>
      <c r="BU2829" s="7"/>
      <c r="BV2829" s="7"/>
      <c r="BW2829" s="7"/>
    </row>
    <row r="2830" spans="5:75" x14ac:dyDescent="0.2"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AL2830" s="7"/>
      <c r="AQ2830" s="7"/>
      <c r="AR2830" s="7"/>
      <c r="AS2830" s="7"/>
      <c r="AT2830" s="7"/>
      <c r="AU2830" s="7"/>
      <c r="AV2830" s="7"/>
      <c r="AX2830" s="7"/>
      <c r="AY2830" s="7"/>
      <c r="AZ2830" s="7"/>
      <c r="BA2830" s="7"/>
      <c r="BB2830" s="7"/>
      <c r="BC2830" s="7"/>
      <c r="BD2830" s="7"/>
      <c r="BG2830" s="7"/>
      <c r="BH2830" s="7"/>
      <c r="BI2830" s="7"/>
      <c r="BJ2830" s="7"/>
      <c r="BK2830" s="7"/>
      <c r="BL2830" s="7"/>
      <c r="BM2830" s="7"/>
      <c r="BP2830" s="7"/>
      <c r="BQ2830" s="7"/>
      <c r="BR2830" s="7"/>
      <c r="BS2830" s="7"/>
      <c r="BT2830" s="7"/>
      <c r="BU2830" s="7"/>
      <c r="BV2830" s="7"/>
      <c r="BW2830" s="7"/>
    </row>
    <row r="2831" spans="5:75" x14ac:dyDescent="0.2"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AL2831" s="7"/>
      <c r="AQ2831" s="7"/>
      <c r="AR2831" s="7"/>
      <c r="AS2831" s="7"/>
      <c r="AT2831" s="7"/>
      <c r="AU2831" s="7"/>
      <c r="AV2831" s="7"/>
      <c r="AX2831" s="7"/>
      <c r="AY2831" s="7"/>
      <c r="AZ2831" s="7"/>
      <c r="BA2831" s="7"/>
      <c r="BB2831" s="7"/>
      <c r="BC2831" s="7"/>
      <c r="BD2831" s="7"/>
      <c r="BG2831" s="7"/>
      <c r="BH2831" s="7"/>
      <c r="BI2831" s="7"/>
      <c r="BJ2831" s="7"/>
      <c r="BK2831" s="7"/>
      <c r="BL2831" s="7"/>
      <c r="BM2831" s="7"/>
      <c r="BP2831" s="7"/>
      <c r="BQ2831" s="7"/>
      <c r="BR2831" s="7"/>
      <c r="BS2831" s="7"/>
      <c r="BT2831" s="7"/>
      <c r="BU2831" s="7"/>
      <c r="BV2831" s="7"/>
      <c r="BW2831" s="7"/>
    </row>
    <row r="2832" spans="5:75" x14ac:dyDescent="0.2"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AL2832" s="7"/>
      <c r="AQ2832" s="7"/>
      <c r="AR2832" s="7"/>
      <c r="AS2832" s="7"/>
      <c r="AT2832" s="7"/>
      <c r="AU2832" s="7"/>
      <c r="AV2832" s="7"/>
      <c r="AX2832" s="7"/>
      <c r="AY2832" s="7"/>
      <c r="AZ2832" s="7"/>
      <c r="BA2832" s="7"/>
      <c r="BB2832" s="7"/>
      <c r="BC2832" s="7"/>
      <c r="BD2832" s="7"/>
      <c r="BG2832" s="7"/>
      <c r="BH2832" s="7"/>
      <c r="BI2832" s="7"/>
      <c r="BJ2832" s="7"/>
      <c r="BK2832" s="7"/>
      <c r="BL2832" s="7"/>
      <c r="BM2832" s="7"/>
      <c r="BP2832" s="7"/>
      <c r="BQ2832" s="7"/>
      <c r="BR2832" s="7"/>
      <c r="BS2832" s="7"/>
      <c r="BT2832" s="7"/>
      <c r="BU2832" s="7"/>
      <c r="BV2832" s="7"/>
      <c r="BW2832" s="7"/>
    </row>
    <row r="2833" spans="5:75" x14ac:dyDescent="0.2"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AL2833" s="7"/>
      <c r="AQ2833" s="7"/>
      <c r="AR2833" s="7"/>
      <c r="AS2833" s="7"/>
      <c r="AT2833" s="7"/>
      <c r="AU2833" s="7"/>
      <c r="AV2833" s="7"/>
      <c r="AX2833" s="7"/>
      <c r="AY2833" s="7"/>
      <c r="AZ2833" s="7"/>
      <c r="BA2833" s="7"/>
      <c r="BB2833" s="7"/>
      <c r="BC2833" s="7"/>
      <c r="BD2833" s="7"/>
      <c r="BG2833" s="7"/>
      <c r="BH2833" s="7"/>
      <c r="BI2833" s="7"/>
      <c r="BJ2833" s="7"/>
      <c r="BK2833" s="7"/>
      <c r="BL2833" s="7"/>
      <c r="BM2833" s="7"/>
      <c r="BP2833" s="7"/>
      <c r="BQ2833" s="7"/>
      <c r="BR2833" s="7"/>
      <c r="BS2833" s="7"/>
      <c r="BT2833" s="7"/>
      <c r="BU2833" s="7"/>
      <c r="BV2833" s="7"/>
      <c r="BW2833" s="7"/>
    </row>
    <row r="2834" spans="5:75" x14ac:dyDescent="0.2"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AL2834" s="7"/>
      <c r="AQ2834" s="7"/>
      <c r="AR2834" s="7"/>
      <c r="AS2834" s="7"/>
      <c r="AT2834" s="7"/>
      <c r="AU2834" s="7"/>
      <c r="AV2834" s="7"/>
      <c r="AX2834" s="7"/>
      <c r="AY2834" s="7"/>
      <c r="AZ2834" s="7"/>
      <c r="BA2834" s="7"/>
      <c r="BB2834" s="7"/>
      <c r="BC2834" s="7"/>
      <c r="BD2834" s="7"/>
      <c r="BG2834" s="7"/>
      <c r="BH2834" s="7"/>
      <c r="BI2834" s="7"/>
      <c r="BJ2834" s="7"/>
      <c r="BK2834" s="7"/>
      <c r="BL2834" s="7"/>
      <c r="BM2834" s="7"/>
      <c r="BP2834" s="7"/>
      <c r="BQ2834" s="7"/>
      <c r="BR2834" s="7"/>
      <c r="BS2834" s="7"/>
      <c r="BT2834" s="7"/>
      <c r="BU2834" s="7"/>
      <c r="BV2834" s="7"/>
      <c r="BW2834" s="7"/>
    </row>
    <row r="2835" spans="5:75" x14ac:dyDescent="0.2"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AL2835" s="7"/>
      <c r="AQ2835" s="7"/>
      <c r="AR2835" s="7"/>
      <c r="AS2835" s="7"/>
      <c r="AT2835" s="7"/>
      <c r="AU2835" s="7"/>
      <c r="AV2835" s="7"/>
      <c r="AX2835" s="7"/>
      <c r="AY2835" s="7"/>
      <c r="AZ2835" s="7"/>
      <c r="BA2835" s="7"/>
      <c r="BB2835" s="7"/>
      <c r="BC2835" s="7"/>
      <c r="BD2835" s="7"/>
      <c r="BG2835" s="7"/>
      <c r="BH2835" s="7"/>
      <c r="BI2835" s="7"/>
      <c r="BJ2835" s="7"/>
      <c r="BK2835" s="7"/>
      <c r="BL2835" s="7"/>
      <c r="BM2835" s="7"/>
      <c r="BP2835" s="7"/>
      <c r="BQ2835" s="7"/>
      <c r="BR2835" s="7"/>
      <c r="BS2835" s="7"/>
      <c r="BT2835" s="7"/>
      <c r="BU2835" s="7"/>
      <c r="BV2835" s="7"/>
      <c r="BW2835" s="7"/>
    </row>
    <row r="2836" spans="5:75" x14ac:dyDescent="0.2"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AL2836" s="7"/>
      <c r="AQ2836" s="7"/>
      <c r="AR2836" s="7"/>
      <c r="AS2836" s="7"/>
      <c r="AT2836" s="7"/>
      <c r="AU2836" s="7"/>
      <c r="AV2836" s="7"/>
      <c r="AX2836" s="7"/>
      <c r="AY2836" s="7"/>
      <c r="AZ2836" s="7"/>
      <c r="BA2836" s="7"/>
      <c r="BB2836" s="7"/>
      <c r="BC2836" s="7"/>
      <c r="BD2836" s="7"/>
      <c r="BG2836" s="7"/>
      <c r="BH2836" s="7"/>
      <c r="BI2836" s="7"/>
      <c r="BJ2836" s="7"/>
      <c r="BK2836" s="7"/>
      <c r="BL2836" s="7"/>
      <c r="BM2836" s="7"/>
      <c r="BP2836" s="7"/>
      <c r="BQ2836" s="7"/>
      <c r="BR2836" s="7"/>
      <c r="BS2836" s="7"/>
      <c r="BT2836" s="7"/>
      <c r="BU2836" s="7"/>
      <c r="BV2836" s="7"/>
      <c r="BW2836" s="7"/>
    </row>
    <row r="2837" spans="5:75" x14ac:dyDescent="0.2"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AL2837" s="7"/>
      <c r="AQ2837" s="7"/>
      <c r="AR2837" s="7"/>
      <c r="AS2837" s="7"/>
      <c r="AT2837" s="7"/>
      <c r="AU2837" s="7"/>
      <c r="AV2837" s="7"/>
      <c r="AX2837" s="7"/>
      <c r="AY2837" s="7"/>
      <c r="AZ2837" s="7"/>
      <c r="BA2837" s="7"/>
      <c r="BB2837" s="7"/>
      <c r="BC2837" s="7"/>
      <c r="BD2837" s="7"/>
      <c r="BG2837" s="7"/>
      <c r="BH2837" s="7"/>
      <c r="BI2837" s="7"/>
      <c r="BJ2837" s="7"/>
      <c r="BK2837" s="7"/>
      <c r="BL2837" s="7"/>
      <c r="BM2837" s="7"/>
      <c r="BP2837" s="7"/>
      <c r="BQ2837" s="7"/>
      <c r="BR2837" s="7"/>
      <c r="BS2837" s="7"/>
      <c r="BT2837" s="7"/>
      <c r="BU2837" s="7"/>
      <c r="BV2837" s="7"/>
      <c r="BW2837" s="7"/>
    </row>
    <row r="2838" spans="5:75" x14ac:dyDescent="0.2"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AL2838" s="7"/>
      <c r="AQ2838" s="7"/>
      <c r="AR2838" s="7"/>
      <c r="AS2838" s="7"/>
      <c r="AT2838" s="7"/>
      <c r="AU2838" s="7"/>
      <c r="AV2838" s="7"/>
      <c r="AX2838" s="7"/>
      <c r="AY2838" s="7"/>
      <c r="AZ2838" s="7"/>
      <c r="BA2838" s="7"/>
      <c r="BB2838" s="7"/>
      <c r="BC2838" s="7"/>
      <c r="BD2838" s="7"/>
      <c r="BG2838" s="7"/>
      <c r="BH2838" s="7"/>
      <c r="BI2838" s="7"/>
      <c r="BJ2838" s="7"/>
      <c r="BK2838" s="7"/>
      <c r="BL2838" s="7"/>
      <c r="BM2838" s="7"/>
      <c r="BP2838" s="7"/>
      <c r="BQ2838" s="7"/>
      <c r="BR2838" s="7"/>
      <c r="BS2838" s="7"/>
      <c r="BT2838" s="7"/>
      <c r="BU2838" s="7"/>
      <c r="BV2838" s="7"/>
      <c r="BW2838" s="7"/>
    </row>
    <row r="2839" spans="5:75" x14ac:dyDescent="0.2"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AL2839" s="7"/>
      <c r="AQ2839" s="7"/>
      <c r="AR2839" s="7"/>
      <c r="AS2839" s="7"/>
      <c r="AT2839" s="7"/>
      <c r="AU2839" s="7"/>
      <c r="AV2839" s="7"/>
      <c r="AX2839" s="7"/>
      <c r="AY2839" s="7"/>
      <c r="AZ2839" s="7"/>
      <c r="BA2839" s="7"/>
      <c r="BB2839" s="7"/>
      <c r="BC2839" s="7"/>
      <c r="BD2839" s="7"/>
      <c r="BG2839" s="7"/>
      <c r="BH2839" s="7"/>
      <c r="BI2839" s="7"/>
      <c r="BJ2839" s="7"/>
      <c r="BK2839" s="7"/>
      <c r="BL2839" s="7"/>
      <c r="BM2839" s="7"/>
      <c r="BP2839" s="7"/>
      <c r="BQ2839" s="7"/>
      <c r="BR2839" s="7"/>
      <c r="BS2839" s="7"/>
      <c r="BT2839" s="7"/>
      <c r="BU2839" s="7"/>
      <c r="BV2839" s="7"/>
      <c r="BW2839" s="7"/>
    </row>
    <row r="2840" spans="5:75" x14ac:dyDescent="0.2"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AL2840" s="7"/>
      <c r="AQ2840" s="7"/>
      <c r="AR2840" s="7"/>
      <c r="AS2840" s="7"/>
      <c r="AT2840" s="7"/>
      <c r="AU2840" s="7"/>
      <c r="AV2840" s="7"/>
      <c r="AX2840" s="7"/>
      <c r="AY2840" s="7"/>
      <c r="AZ2840" s="7"/>
      <c r="BA2840" s="7"/>
      <c r="BB2840" s="7"/>
      <c r="BC2840" s="7"/>
      <c r="BD2840" s="7"/>
      <c r="BG2840" s="7"/>
      <c r="BH2840" s="7"/>
      <c r="BI2840" s="7"/>
      <c r="BJ2840" s="7"/>
      <c r="BK2840" s="7"/>
      <c r="BL2840" s="7"/>
      <c r="BM2840" s="7"/>
      <c r="BP2840" s="7"/>
      <c r="BQ2840" s="7"/>
      <c r="BR2840" s="7"/>
      <c r="BS2840" s="7"/>
      <c r="BT2840" s="7"/>
      <c r="BU2840" s="7"/>
      <c r="BV2840" s="7"/>
      <c r="BW2840" s="7"/>
    </row>
    <row r="2841" spans="5:75" x14ac:dyDescent="0.2"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AL2841" s="7"/>
      <c r="AQ2841" s="7"/>
      <c r="AR2841" s="7"/>
      <c r="AS2841" s="7"/>
      <c r="AT2841" s="7"/>
      <c r="AU2841" s="7"/>
      <c r="AV2841" s="7"/>
      <c r="AX2841" s="7"/>
      <c r="AY2841" s="7"/>
      <c r="AZ2841" s="7"/>
      <c r="BA2841" s="7"/>
      <c r="BB2841" s="7"/>
      <c r="BC2841" s="7"/>
      <c r="BD2841" s="7"/>
      <c r="BG2841" s="7"/>
      <c r="BH2841" s="7"/>
      <c r="BI2841" s="7"/>
      <c r="BJ2841" s="7"/>
      <c r="BK2841" s="7"/>
      <c r="BL2841" s="7"/>
      <c r="BM2841" s="7"/>
      <c r="BP2841" s="7"/>
      <c r="BQ2841" s="7"/>
      <c r="BR2841" s="7"/>
      <c r="BS2841" s="7"/>
      <c r="BT2841" s="7"/>
      <c r="BU2841" s="7"/>
      <c r="BV2841" s="7"/>
      <c r="BW2841" s="7"/>
    </row>
    <row r="2842" spans="5:75" x14ac:dyDescent="0.2"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AL2842" s="7"/>
      <c r="AQ2842" s="7"/>
      <c r="AR2842" s="7"/>
      <c r="AS2842" s="7"/>
      <c r="AT2842" s="7"/>
      <c r="AU2842" s="7"/>
      <c r="AV2842" s="7"/>
      <c r="AX2842" s="7"/>
      <c r="AY2842" s="7"/>
      <c r="AZ2842" s="7"/>
      <c r="BA2842" s="7"/>
      <c r="BB2842" s="7"/>
      <c r="BC2842" s="7"/>
      <c r="BD2842" s="7"/>
      <c r="BG2842" s="7"/>
      <c r="BH2842" s="7"/>
      <c r="BI2842" s="7"/>
      <c r="BJ2842" s="7"/>
      <c r="BK2842" s="7"/>
      <c r="BL2842" s="7"/>
      <c r="BM2842" s="7"/>
      <c r="BP2842" s="7"/>
      <c r="BQ2842" s="7"/>
      <c r="BR2842" s="7"/>
      <c r="BS2842" s="7"/>
      <c r="BT2842" s="7"/>
      <c r="BU2842" s="7"/>
      <c r="BV2842" s="7"/>
      <c r="BW2842" s="7"/>
    </row>
    <row r="2843" spans="5:75" x14ac:dyDescent="0.2"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AL2843" s="7"/>
      <c r="AQ2843" s="7"/>
      <c r="AR2843" s="7"/>
      <c r="AS2843" s="7"/>
      <c r="AT2843" s="7"/>
      <c r="AU2843" s="7"/>
      <c r="AV2843" s="7"/>
      <c r="AX2843" s="7"/>
      <c r="AY2843" s="7"/>
      <c r="AZ2843" s="7"/>
      <c r="BA2843" s="7"/>
      <c r="BB2843" s="7"/>
      <c r="BC2843" s="7"/>
      <c r="BD2843" s="7"/>
      <c r="BG2843" s="7"/>
      <c r="BH2843" s="7"/>
      <c r="BI2843" s="7"/>
      <c r="BJ2843" s="7"/>
      <c r="BK2843" s="7"/>
      <c r="BL2843" s="7"/>
      <c r="BM2843" s="7"/>
      <c r="BP2843" s="7"/>
      <c r="BQ2843" s="7"/>
      <c r="BR2843" s="7"/>
      <c r="BS2843" s="7"/>
      <c r="BT2843" s="7"/>
      <c r="BU2843" s="7"/>
      <c r="BV2843" s="7"/>
      <c r="BW2843" s="7"/>
    </row>
    <row r="2844" spans="5:75" x14ac:dyDescent="0.2"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AL2844" s="7"/>
      <c r="AQ2844" s="7"/>
      <c r="AR2844" s="7"/>
      <c r="AS2844" s="7"/>
      <c r="AT2844" s="7"/>
      <c r="AU2844" s="7"/>
      <c r="AV2844" s="7"/>
      <c r="AX2844" s="7"/>
      <c r="AY2844" s="7"/>
      <c r="AZ2844" s="7"/>
      <c r="BA2844" s="7"/>
      <c r="BB2844" s="7"/>
      <c r="BC2844" s="7"/>
      <c r="BD2844" s="7"/>
      <c r="BG2844" s="7"/>
      <c r="BH2844" s="7"/>
      <c r="BI2844" s="7"/>
      <c r="BJ2844" s="7"/>
      <c r="BK2844" s="7"/>
      <c r="BL2844" s="7"/>
      <c r="BM2844" s="7"/>
      <c r="BP2844" s="7"/>
      <c r="BQ2844" s="7"/>
      <c r="BR2844" s="7"/>
      <c r="BS2844" s="7"/>
      <c r="BT2844" s="7"/>
      <c r="BU2844" s="7"/>
      <c r="BV2844" s="7"/>
      <c r="BW2844" s="7"/>
    </row>
    <row r="2845" spans="5:75" x14ac:dyDescent="0.2"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AL2845" s="7"/>
      <c r="AQ2845" s="7"/>
      <c r="AR2845" s="7"/>
      <c r="AS2845" s="7"/>
      <c r="AT2845" s="7"/>
      <c r="AU2845" s="7"/>
      <c r="AV2845" s="7"/>
      <c r="AX2845" s="7"/>
      <c r="AY2845" s="7"/>
      <c r="AZ2845" s="7"/>
      <c r="BA2845" s="7"/>
      <c r="BB2845" s="7"/>
      <c r="BC2845" s="7"/>
      <c r="BD2845" s="7"/>
      <c r="BG2845" s="7"/>
      <c r="BH2845" s="7"/>
      <c r="BI2845" s="7"/>
      <c r="BJ2845" s="7"/>
      <c r="BK2845" s="7"/>
      <c r="BL2845" s="7"/>
      <c r="BM2845" s="7"/>
      <c r="BP2845" s="7"/>
      <c r="BQ2845" s="7"/>
      <c r="BR2845" s="7"/>
      <c r="BS2845" s="7"/>
      <c r="BT2845" s="7"/>
      <c r="BU2845" s="7"/>
      <c r="BV2845" s="7"/>
      <c r="BW2845" s="7"/>
    </row>
    <row r="2846" spans="5:75" x14ac:dyDescent="0.2"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AL2846" s="7"/>
      <c r="AQ2846" s="7"/>
      <c r="AR2846" s="7"/>
      <c r="AS2846" s="7"/>
      <c r="AT2846" s="7"/>
      <c r="AU2846" s="7"/>
      <c r="AV2846" s="7"/>
      <c r="AX2846" s="7"/>
      <c r="AY2846" s="7"/>
      <c r="AZ2846" s="7"/>
      <c r="BA2846" s="7"/>
      <c r="BB2846" s="7"/>
      <c r="BC2846" s="7"/>
      <c r="BD2846" s="7"/>
      <c r="BG2846" s="7"/>
      <c r="BH2846" s="7"/>
      <c r="BI2846" s="7"/>
      <c r="BJ2846" s="7"/>
      <c r="BK2846" s="7"/>
      <c r="BL2846" s="7"/>
      <c r="BM2846" s="7"/>
      <c r="BP2846" s="7"/>
      <c r="BQ2846" s="7"/>
      <c r="BR2846" s="7"/>
      <c r="BS2846" s="7"/>
      <c r="BT2846" s="7"/>
      <c r="BU2846" s="7"/>
      <c r="BV2846" s="7"/>
      <c r="BW2846" s="7"/>
    </row>
    <row r="2847" spans="5:75" x14ac:dyDescent="0.2"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AL2847" s="7"/>
      <c r="AQ2847" s="7"/>
      <c r="AR2847" s="7"/>
      <c r="AS2847" s="7"/>
      <c r="AT2847" s="7"/>
      <c r="AU2847" s="7"/>
      <c r="AV2847" s="7"/>
      <c r="AX2847" s="7"/>
      <c r="AY2847" s="7"/>
      <c r="AZ2847" s="7"/>
      <c r="BA2847" s="7"/>
      <c r="BB2847" s="7"/>
      <c r="BC2847" s="7"/>
      <c r="BD2847" s="7"/>
      <c r="BG2847" s="7"/>
      <c r="BH2847" s="7"/>
      <c r="BI2847" s="7"/>
      <c r="BJ2847" s="7"/>
      <c r="BK2847" s="7"/>
      <c r="BL2847" s="7"/>
      <c r="BM2847" s="7"/>
      <c r="BP2847" s="7"/>
      <c r="BQ2847" s="7"/>
      <c r="BR2847" s="7"/>
      <c r="BS2847" s="7"/>
      <c r="BT2847" s="7"/>
      <c r="BU2847" s="7"/>
      <c r="BV2847" s="7"/>
      <c r="BW2847" s="7"/>
    </row>
    <row r="2848" spans="5:75" x14ac:dyDescent="0.2"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AL2848" s="7"/>
      <c r="AQ2848" s="7"/>
      <c r="AR2848" s="7"/>
      <c r="AS2848" s="7"/>
      <c r="AT2848" s="7"/>
      <c r="AU2848" s="7"/>
      <c r="AV2848" s="7"/>
      <c r="AX2848" s="7"/>
      <c r="AY2848" s="7"/>
      <c r="AZ2848" s="7"/>
      <c r="BA2848" s="7"/>
      <c r="BB2848" s="7"/>
      <c r="BC2848" s="7"/>
      <c r="BD2848" s="7"/>
      <c r="BG2848" s="7"/>
      <c r="BH2848" s="7"/>
      <c r="BI2848" s="7"/>
      <c r="BJ2848" s="7"/>
      <c r="BK2848" s="7"/>
      <c r="BL2848" s="7"/>
      <c r="BM2848" s="7"/>
      <c r="BP2848" s="7"/>
      <c r="BQ2848" s="7"/>
      <c r="BR2848" s="7"/>
      <c r="BS2848" s="7"/>
      <c r="BT2848" s="7"/>
      <c r="BU2848" s="7"/>
      <c r="BV2848" s="7"/>
      <c r="BW2848" s="7"/>
    </row>
    <row r="2849" spans="5:75" x14ac:dyDescent="0.2"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AL2849" s="7"/>
      <c r="AQ2849" s="7"/>
      <c r="AR2849" s="7"/>
      <c r="AS2849" s="7"/>
      <c r="AT2849" s="7"/>
      <c r="AU2849" s="7"/>
      <c r="AV2849" s="7"/>
      <c r="AX2849" s="7"/>
      <c r="AY2849" s="7"/>
      <c r="AZ2849" s="7"/>
      <c r="BA2849" s="7"/>
      <c r="BB2849" s="7"/>
      <c r="BC2849" s="7"/>
      <c r="BD2849" s="7"/>
      <c r="BG2849" s="7"/>
      <c r="BH2849" s="7"/>
      <c r="BI2849" s="7"/>
      <c r="BJ2849" s="7"/>
      <c r="BK2849" s="7"/>
      <c r="BL2849" s="7"/>
      <c r="BM2849" s="7"/>
      <c r="BP2849" s="7"/>
      <c r="BQ2849" s="7"/>
      <c r="BR2849" s="7"/>
      <c r="BS2849" s="7"/>
      <c r="BT2849" s="7"/>
      <c r="BU2849" s="7"/>
      <c r="BV2849" s="7"/>
      <c r="BW2849" s="7"/>
    </row>
    <row r="2850" spans="5:75" x14ac:dyDescent="0.2"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AL2850" s="7"/>
      <c r="AQ2850" s="7"/>
      <c r="AR2850" s="7"/>
      <c r="AS2850" s="7"/>
      <c r="AT2850" s="7"/>
      <c r="AU2850" s="7"/>
      <c r="AV2850" s="7"/>
      <c r="AX2850" s="7"/>
      <c r="AY2850" s="7"/>
      <c r="AZ2850" s="7"/>
      <c r="BA2850" s="7"/>
      <c r="BB2850" s="7"/>
      <c r="BC2850" s="7"/>
      <c r="BD2850" s="7"/>
      <c r="BG2850" s="7"/>
      <c r="BH2850" s="7"/>
      <c r="BI2850" s="7"/>
      <c r="BJ2850" s="7"/>
      <c r="BK2850" s="7"/>
      <c r="BL2850" s="7"/>
      <c r="BM2850" s="7"/>
      <c r="BP2850" s="7"/>
      <c r="BQ2850" s="7"/>
      <c r="BR2850" s="7"/>
      <c r="BS2850" s="7"/>
      <c r="BT2850" s="7"/>
      <c r="BU2850" s="7"/>
      <c r="BV2850" s="7"/>
      <c r="BW2850" s="7"/>
    </row>
    <row r="2851" spans="5:75" x14ac:dyDescent="0.2"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AL2851" s="7"/>
      <c r="AQ2851" s="7"/>
      <c r="AR2851" s="7"/>
      <c r="AS2851" s="7"/>
      <c r="AT2851" s="7"/>
      <c r="AU2851" s="7"/>
      <c r="AV2851" s="7"/>
      <c r="AX2851" s="7"/>
      <c r="AY2851" s="7"/>
      <c r="AZ2851" s="7"/>
      <c r="BA2851" s="7"/>
      <c r="BB2851" s="7"/>
      <c r="BC2851" s="7"/>
      <c r="BD2851" s="7"/>
      <c r="BG2851" s="7"/>
      <c r="BH2851" s="7"/>
      <c r="BI2851" s="7"/>
      <c r="BJ2851" s="7"/>
      <c r="BK2851" s="7"/>
      <c r="BL2851" s="7"/>
      <c r="BM2851" s="7"/>
      <c r="BP2851" s="7"/>
      <c r="BQ2851" s="7"/>
      <c r="BR2851" s="7"/>
      <c r="BS2851" s="7"/>
      <c r="BT2851" s="7"/>
      <c r="BU2851" s="7"/>
      <c r="BV2851" s="7"/>
      <c r="BW2851" s="7"/>
    </row>
    <row r="2852" spans="5:75" x14ac:dyDescent="0.2"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AL2852" s="7"/>
      <c r="AQ2852" s="7"/>
      <c r="AR2852" s="7"/>
      <c r="AS2852" s="7"/>
      <c r="AT2852" s="7"/>
      <c r="AU2852" s="7"/>
      <c r="AV2852" s="7"/>
      <c r="AX2852" s="7"/>
      <c r="AY2852" s="7"/>
      <c r="AZ2852" s="7"/>
      <c r="BA2852" s="7"/>
      <c r="BB2852" s="7"/>
      <c r="BC2852" s="7"/>
      <c r="BD2852" s="7"/>
      <c r="BG2852" s="7"/>
      <c r="BH2852" s="7"/>
      <c r="BI2852" s="7"/>
      <c r="BJ2852" s="7"/>
      <c r="BK2852" s="7"/>
      <c r="BL2852" s="7"/>
      <c r="BM2852" s="7"/>
      <c r="BP2852" s="7"/>
      <c r="BQ2852" s="7"/>
      <c r="BR2852" s="7"/>
      <c r="BS2852" s="7"/>
      <c r="BT2852" s="7"/>
      <c r="BU2852" s="7"/>
      <c r="BV2852" s="7"/>
      <c r="BW2852" s="7"/>
    </row>
    <row r="2853" spans="5:75" x14ac:dyDescent="0.2"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AL2853" s="7"/>
      <c r="AQ2853" s="7"/>
      <c r="AR2853" s="7"/>
      <c r="AS2853" s="7"/>
      <c r="AT2853" s="7"/>
      <c r="AU2853" s="7"/>
      <c r="AV2853" s="7"/>
      <c r="AX2853" s="7"/>
      <c r="AY2853" s="7"/>
      <c r="AZ2853" s="7"/>
      <c r="BA2853" s="7"/>
      <c r="BB2853" s="7"/>
      <c r="BC2853" s="7"/>
      <c r="BD2853" s="7"/>
      <c r="BG2853" s="7"/>
      <c r="BH2853" s="7"/>
      <c r="BI2853" s="7"/>
      <c r="BJ2853" s="7"/>
      <c r="BK2853" s="7"/>
      <c r="BL2853" s="7"/>
      <c r="BM2853" s="7"/>
      <c r="BP2853" s="7"/>
      <c r="BQ2853" s="7"/>
      <c r="BR2853" s="7"/>
      <c r="BS2853" s="7"/>
      <c r="BT2853" s="7"/>
      <c r="BU2853" s="7"/>
      <c r="BV2853" s="7"/>
      <c r="BW2853" s="7"/>
    </row>
    <row r="2854" spans="5:75" x14ac:dyDescent="0.2"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AL2854" s="7"/>
      <c r="AQ2854" s="7"/>
      <c r="AR2854" s="7"/>
      <c r="AS2854" s="7"/>
      <c r="AT2854" s="7"/>
      <c r="AU2854" s="7"/>
      <c r="AV2854" s="7"/>
      <c r="AX2854" s="7"/>
      <c r="AY2854" s="7"/>
      <c r="AZ2854" s="7"/>
      <c r="BA2854" s="7"/>
      <c r="BB2854" s="7"/>
      <c r="BC2854" s="7"/>
      <c r="BD2854" s="7"/>
      <c r="BG2854" s="7"/>
      <c r="BH2854" s="7"/>
      <c r="BI2854" s="7"/>
      <c r="BJ2854" s="7"/>
      <c r="BK2854" s="7"/>
      <c r="BL2854" s="7"/>
      <c r="BM2854" s="7"/>
      <c r="BP2854" s="7"/>
      <c r="BQ2854" s="7"/>
      <c r="BR2854" s="7"/>
      <c r="BS2854" s="7"/>
      <c r="BT2854" s="7"/>
      <c r="BU2854" s="7"/>
      <c r="BV2854" s="7"/>
      <c r="BW2854" s="7"/>
    </row>
    <row r="2855" spans="5:75" x14ac:dyDescent="0.2"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AL2855" s="7"/>
      <c r="AQ2855" s="7"/>
      <c r="AR2855" s="7"/>
      <c r="AS2855" s="7"/>
      <c r="AT2855" s="7"/>
      <c r="AU2855" s="7"/>
      <c r="AV2855" s="7"/>
      <c r="AX2855" s="7"/>
      <c r="AY2855" s="7"/>
      <c r="AZ2855" s="7"/>
      <c r="BA2855" s="7"/>
      <c r="BB2855" s="7"/>
      <c r="BC2855" s="7"/>
      <c r="BD2855" s="7"/>
      <c r="BG2855" s="7"/>
      <c r="BH2855" s="7"/>
      <c r="BI2855" s="7"/>
      <c r="BJ2855" s="7"/>
      <c r="BK2855" s="7"/>
      <c r="BL2855" s="7"/>
      <c r="BM2855" s="7"/>
      <c r="BP2855" s="7"/>
      <c r="BQ2855" s="7"/>
      <c r="BR2855" s="7"/>
      <c r="BS2855" s="7"/>
      <c r="BT2855" s="7"/>
      <c r="BU2855" s="7"/>
      <c r="BV2855" s="7"/>
      <c r="BW2855" s="7"/>
    </row>
    <row r="2856" spans="5:75" x14ac:dyDescent="0.2"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AL2856" s="7"/>
      <c r="AQ2856" s="7"/>
      <c r="AR2856" s="7"/>
      <c r="AS2856" s="7"/>
      <c r="AT2856" s="7"/>
      <c r="AU2856" s="7"/>
      <c r="AV2856" s="7"/>
      <c r="AX2856" s="7"/>
      <c r="AY2856" s="7"/>
      <c r="AZ2856" s="7"/>
      <c r="BA2856" s="7"/>
      <c r="BB2856" s="7"/>
      <c r="BC2856" s="7"/>
      <c r="BD2856" s="7"/>
      <c r="BG2856" s="7"/>
      <c r="BH2856" s="7"/>
      <c r="BI2856" s="7"/>
      <c r="BJ2856" s="7"/>
      <c r="BK2856" s="7"/>
      <c r="BL2856" s="7"/>
      <c r="BM2856" s="7"/>
      <c r="BP2856" s="7"/>
      <c r="BQ2856" s="7"/>
      <c r="BR2856" s="7"/>
      <c r="BS2856" s="7"/>
      <c r="BT2856" s="7"/>
      <c r="BU2856" s="7"/>
      <c r="BV2856" s="7"/>
      <c r="BW2856" s="7"/>
    </row>
    <row r="2857" spans="5:75" x14ac:dyDescent="0.2"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AL2857" s="7"/>
      <c r="AQ2857" s="7"/>
      <c r="AR2857" s="7"/>
      <c r="AS2857" s="7"/>
      <c r="AT2857" s="7"/>
      <c r="AU2857" s="7"/>
      <c r="AV2857" s="7"/>
      <c r="AX2857" s="7"/>
      <c r="AY2857" s="7"/>
      <c r="AZ2857" s="7"/>
      <c r="BA2857" s="7"/>
      <c r="BB2857" s="7"/>
      <c r="BC2857" s="7"/>
      <c r="BD2857" s="7"/>
      <c r="BG2857" s="7"/>
      <c r="BH2857" s="7"/>
      <c r="BI2857" s="7"/>
      <c r="BJ2857" s="7"/>
      <c r="BK2857" s="7"/>
      <c r="BL2857" s="7"/>
      <c r="BM2857" s="7"/>
      <c r="BP2857" s="7"/>
      <c r="BQ2857" s="7"/>
      <c r="BR2857" s="7"/>
      <c r="BS2857" s="7"/>
      <c r="BT2857" s="7"/>
      <c r="BU2857" s="7"/>
      <c r="BV2857" s="7"/>
      <c r="BW2857" s="7"/>
    </row>
    <row r="2858" spans="5:75" x14ac:dyDescent="0.2"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AL2858" s="7"/>
      <c r="AQ2858" s="7"/>
      <c r="AR2858" s="7"/>
      <c r="AS2858" s="7"/>
      <c r="AT2858" s="7"/>
      <c r="AU2858" s="7"/>
      <c r="AV2858" s="7"/>
      <c r="AX2858" s="7"/>
      <c r="AY2858" s="7"/>
      <c r="AZ2858" s="7"/>
      <c r="BA2858" s="7"/>
      <c r="BB2858" s="7"/>
      <c r="BC2858" s="7"/>
      <c r="BD2858" s="7"/>
      <c r="BG2858" s="7"/>
      <c r="BH2858" s="7"/>
      <c r="BI2858" s="7"/>
      <c r="BJ2858" s="7"/>
      <c r="BK2858" s="7"/>
      <c r="BL2858" s="7"/>
      <c r="BM2858" s="7"/>
      <c r="BP2858" s="7"/>
      <c r="BQ2858" s="7"/>
      <c r="BR2858" s="7"/>
      <c r="BS2858" s="7"/>
      <c r="BT2858" s="7"/>
      <c r="BU2858" s="7"/>
      <c r="BV2858" s="7"/>
      <c r="BW2858" s="7"/>
    </row>
    <row r="2859" spans="5:75" x14ac:dyDescent="0.2"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AL2859" s="7"/>
      <c r="AQ2859" s="7"/>
      <c r="AR2859" s="7"/>
      <c r="AS2859" s="7"/>
      <c r="AT2859" s="7"/>
      <c r="AU2859" s="7"/>
      <c r="AV2859" s="7"/>
      <c r="AX2859" s="7"/>
      <c r="AY2859" s="7"/>
      <c r="AZ2859" s="7"/>
      <c r="BA2859" s="7"/>
      <c r="BB2859" s="7"/>
      <c r="BC2859" s="7"/>
      <c r="BD2859" s="7"/>
      <c r="BG2859" s="7"/>
      <c r="BH2859" s="7"/>
      <c r="BI2859" s="7"/>
      <c r="BJ2859" s="7"/>
      <c r="BK2859" s="7"/>
      <c r="BL2859" s="7"/>
      <c r="BM2859" s="7"/>
      <c r="BP2859" s="7"/>
      <c r="BQ2859" s="7"/>
      <c r="BR2859" s="7"/>
      <c r="BS2859" s="7"/>
      <c r="BT2859" s="7"/>
      <c r="BU2859" s="7"/>
      <c r="BV2859" s="7"/>
      <c r="BW2859" s="7"/>
    </row>
    <row r="2860" spans="5:75" x14ac:dyDescent="0.2"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AL2860" s="7"/>
      <c r="AQ2860" s="7"/>
      <c r="AR2860" s="7"/>
      <c r="AS2860" s="7"/>
      <c r="AT2860" s="7"/>
      <c r="AU2860" s="7"/>
      <c r="AV2860" s="7"/>
      <c r="AX2860" s="7"/>
      <c r="AY2860" s="7"/>
      <c r="AZ2860" s="7"/>
      <c r="BA2860" s="7"/>
      <c r="BB2860" s="7"/>
      <c r="BC2860" s="7"/>
      <c r="BD2860" s="7"/>
      <c r="BG2860" s="7"/>
      <c r="BH2860" s="7"/>
      <c r="BI2860" s="7"/>
      <c r="BJ2860" s="7"/>
      <c r="BK2860" s="7"/>
      <c r="BL2860" s="7"/>
      <c r="BM2860" s="7"/>
      <c r="BP2860" s="7"/>
      <c r="BQ2860" s="7"/>
      <c r="BR2860" s="7"/>
      <c r="BS2860" s="7"/>
      <c r="BT2860" s="7"/>
      <c r="BU2860" s="7"/>
      <c r="BV2860" s="7"/>
      <c r="BW2860" s="7"/>
    </row>
    <row r="2861" spans="5:75" x14ac:dyDescent="0.2"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AL2861" s="7"/>
      <c r="AQ2861" s="7"/>
      <c r="AR2861" s="7"/>
      <c r="AS2861" s="7"/>
      <c r="AT2861" s="7"/>
      <c r="AU2861" s="7"/>
      <c r="AV2861" s="7"/>
      <c r="AX2861" s="7"/>
      <c r="AY2861" s="7"/>
      <c r="AZ2861" s="7"/>
      <c r="BA2861" s="7"/>
      <c r="BB2861" s="7"/>
      <c r="BC2861" s="7"/>
      <c r="BD2861" s="7"/>
      <c r="BG2861" s="7"/>
      <c r="BH2861" s="7"/>
      <c r="BI2861" s="7"/>
      <c r="BJ2861" s="7"/>
      <c r="BK2861" s="7"/>
      <c r="BL2861" s="7"/>
      <c r="BM2861" s="7"/>
      <c r="BP2861" s="7"/>
      <c r="BQ2861" s="7"/>
      <c r="BR2861" s="7"/>
      <c r="BS2861" s="7"/>
      <c r="BT2861" s="7"/>
      <c r="BU2861" s="7"/>
      <c r="BV2861" s="7"/>
      <c r="BW2861" s="7"/>
    </row>
    <row r="2862" spans="5:75" x14ac:dyDescent="0.2"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AL2862" s="7"/>
      <c r="AQ2862" s="7"/>
      <c r="AR2862" s="7"/>
      <c r="AS2862" s="7"/>
      <c r="AT2862" s="7"/>
      <c r="AU2862" s="7"/>
      <c r="AV2862" s="7"/>
      <c r="AX2862" s="7"/>
      <c r="AY2862" s="7"/>
      <c r="AZ2862" s="7"/>
      <c r="BA2862" s="7"/>
      <c r="BB2862" s="7"/>
      <c r="BC2862" s="7"/>
      <c r="BD2862" s="7"/>
      <c r="BG2862" s="7"/>
      <c r="BH2862" s="7"/>
      <c r="BI2862" s="7"/>
      <c r="BJ2862" s="7"/>
      <c r="BK2862" s="7"/>
      <c r="BL2862" s="7"/>
      <c r="BM2862" s="7"/>
      <c r="BP2862" s="7"/>
      <c r="BQ2862" s="7"/>
      <c r="BR2862" s="7"/>
      <c r="BS2862" s="7"/>
      <c r="BT2862" s="7"/>
      <c r="BU2862" s="7"/>
      <c r="BV2862" s="7"/>
      <c r="BW2862" s="7"/>
    </row>
    <row r="2863" spans="5:75" x14ac:dyDescent="0.2"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AL2863" s="7"/>
      <c r="AQ2863" s="7"/>
      <c r="AR2863" s="7"/>
      <c r="AS2863" s="7"/>
      <c r="AT2863" s="7"/>
      <c r="AU2863" s="7"/>
      <c r="AV2863" s="7"/>
      <c r="AX2863" s="7"/>
      <c r="AY2863" s="7"/>
      <c r="AZ2863" s="7"/>
      <c r="BA2863" s="7"/>
      <c r="BB2863" s="7"/>
      <c r="BC2863" s="7"/>
      <c r="BD2863" s="7"/>
      <c r="BG2863" s="7"/>
      <c r="BH2863" s="7"/>
      <c r="BI2863" s="7"/>
      <c r="BJ2863" s="7"/>
      <c r="BK2863" s="7"/>
      <c r="BL2863" s="7"/>
      <c r="BM2863" s="7"/>
      <c r="BP2863" s="7"/>
      <c r="BQ2863" s="7"/>
      <c r="BR2863" s="7"/>
      <c r="BS2863" s="7"/>
      <c r="BT2863" s="7"/>
      <c r="BU2863" s="7"/>
      <c r="BV2863" s="7"/>
      <c r="BW2863" s="7"/>
    </row>
    <row r="2864" spans="5:75" x14ac:dyDescent="0.2"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AL2864" s="7"/>
      <c r="AQ2864" s="7"/>
      <c r="AR2864" s="7"/>
      <c r="AS2864" s="7"/>
      <c r="AT2864" s="7"/>
      <c r="AU2864" s="7"/>
      <c r="AV2864" s="7"/>
      <c r="AX2864" s="7"/>
      <c r="AY2864" s="7"/>
      <c r="AZ2864" s="7"/>
      <c r="BA2864" s="7"/>
      <c r="BB2864" s="7"/>
      <c r="BC2864" s="7"/>
      <c r="BD2864" s="7"/>
      <c r="BG2864" s="7"/>
      <c r="BH2864" s="7"/>
      <c r="BI2864" s="7"/>
      <c r="BJ2864" s="7"/>
      <c r="BK2864" s="7"/>
      <c r="BL2864" s="7"/>
      <c r="BM2864" s="7"/>
      <c r="BP2864" s="7"/>
      <c r="BQ2864" s="7"/>
      <c r="BR2864" s="7"/>
      <c r="BS2864" s="7"/>
      <c r="BT2864" s="7"/>
      <c r="BU2864" s="7"/>
      <c r="BV2864" s="7"/>
      <c r="BW2864" s="7"/>
    </row>
    <row r="2865" spans="5:75" x14ac:dyDescent="0.2"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AL2865" s="7"/>
      <c r="AQ2865" s="7"/>
      <c r="AR2865" s="7"/>
      <c r="AS2865" s="7"/>
      <c r="AT2865" s="7"/>
      <c r="AU2865" s="7"/>
      <c r="AV2865" s="7"/>
      <c r="AX2865" s="7"/>
      <c r="AY2865" s="7"/>
      <c r="AZ2865" s="7"/>
      <c r="BA2865" s="7"/>
      <c r="BB2865" s="7"/>
      <c r="BC2865" s="7"/>
      <c r="BD2865" s="7"/>
      <c r="BG2865" s="7"/>
      <c r="BH2865" s="7"/>
      <c r="BI2865" s="7"/>
      <c r="BJ2865" s="7"/>
      <c r="BK2865" s="7"/>
      <c r="BL2865" s="7"/>
      <c r="BM2865" s="7"/>
      <c r="BP2865" s="7"/>
      <c r="BQ2865" s="7"/>
      <c r="BR2865" s="7"/>
      <c r="BS2865" s="7"/>
      <c r="BT2865" s="7"/>
      <c r="BU2865" s="7"/>
      <c r="BV2865" s="7"/>
      <c r="BW2865" s="7"/>
    </row>
    <row r="2866" spans="5:75" x14ac:dyDescent="0.2"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AL2866" s="7"/>
      <c r="AQ2866" s="7"/>
      <c r="AR2866" s="7"/>
      <c r="AS2866" s="7"/>
      <c r="AT2866" s="7"/>
      <c r="AU2866" s="7"/>
      <c r="AV2866" s="7"/>
      <c r="AX2866" s="7"/>
      <c r="AY2866" s="7"/>
      <c r="AZ2866" s="7"/>
      <c r="BA2866" s="7"/>
      <c r="BB2866" s="7"/>
      <c r="BC2866" s="7"/>
      <c r="BD2866" s="7"/>
      <c r="BG2866" s="7"/>
      <c r="BH2866" s="7"/>
      <c r="BI2866" s="7"/>
      <c r="BJ2866" s="7"/>
      <c r="BK2866" s="7"/>
      <c r="BL2866" s="7"/>
      <c r="BM2866" s="7"/>
      <c r="BP2866" s="7"/>
      <c r="BQ2866" s="7"/>
      <c r="BR2866" s="7"/>
      <c r="BS2866" s="7"/>
      <c r="BT2866" s="7"/>
      <c r="BU2866" s="7"/>
      <c r="BV2866" s="7"/>
      <c r="BW2866" s="7"/>
    </row>
    <row r="2867" spans="5:75" x14ac:dyDescent="0.2"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AL2867" s="7"/>
      <c r="AQ2867" s="7"/>
      <c r="AR2867" s="7"/>
      <c r="AS2867" s="7"/>
      <c r="AT2867" s="7"/>
      <c r="AU2867" s="7"/>
      <c r="AV2867" s="7"/>
      <c r="AX2867" s="7"/>
      <c r="AY2867" s="7"/>
      <c r="AZ2867" s="7"/>
      <c r="BA2867" s="7"/>
      <c r="BB2867" s="7"/>
      <c r="BC2867" s="7"/>
      <c r="BD2867" s="7"/>
      <c r="BG2867" s="7"/>
      <c r="BH2867" s="7"/>
      <c r="BI2867" s="7"/>
      <c r="BJ2867" s="7"/>
      <c r="BK2867" s="7"/>
      <c r="BL2867" s="7"/>
      <c r="BM2867" s="7"/>
      <c r="BP2867" s="7"/>
      <c r="BQ2867" s="7"/>
      <c r="BR2867" s="7"/>
      <c r="BS2867" s="7"/>
      <c r="BT2867" s="7"/>
      <c r="BU2867" s="7"/>
      <c r="BV2867" s="7"/>
      <c r="BW2867" s="7"/>
    </row>
    <row r="2868" spans="5:75" x14ac:dyDescent="0.2"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AL2868" s="7"/>
      <c r="AQ2868" s="7"/>
      <c r="AR2868" s="7"/>
      <c r="AS2868" s="7"/>
      <c r="AT2868" s="7"/>
      <c r="AU2868" s="7"/>
      <c r="AV2868" s="7"/>
      <c r="AX2868" s="7"/>
      <c r="AY2868" s="7"/>
      <c r="AZ2868" s="7"/>
      <c r="BA2868" s="7"/>
      <c r="BB2868" s="7"/>
      <c r="BC2868" s="7"/>
      <c r="BD2868" s="7"/>
      <c r="BG2868" s="7"/>
      <c r="BH2868" s="7"/>
      <c r="BI2868" s="7"/>
      <c r="BJ2868" s="7"/>
      <c r="BK2868" s="7"/>
      <c r="BL2868" s="7"/>
      <c r="BM2868" s="7"/>
      <c r="BP2868" s="7"/>
      <c r="BQ2868" s="7"/>
      <c r="BR2868" s="7"/>
      <c r="BS2868" s="7"/>
      <c r="BT2868" s="7"/>
      <c r="BU2868" s="7"/>
      <c r="BV2868" s="7"/>
      <c r="BW2868" s="7"/>
    </row>
    <row r="2869" spans="5:75" x14ac:dyDescent="0.2"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AL2869" s="7"/>
      <c r="AQ2869" s="7"/>
      <c r="AR2869" s="7"/>
      <c r="AS2869" s="7"/>
      <c r="AT2869" s="7"/>
      <c r="AU2869" s="7"/>
      <c r="AV2869" s="7"/>
      <c r="AX2869" s="7"/>
      <c r="AY2869" s="7"/>
      <c r="AZ2869" s="7"/>
      <c r="BA2869" s="7"/>
      <c r="BB2869" s="7"/>
      <c r="BC2869" s="7"/>
      <c r="BD2869" s="7"/>
      <c r="BG2869" s="7"/>
      <c r="BH2869" s="7"/>
      <c r="BI2869" s="7"/>
      <c r="BJ2869" s="7"/>
      <c r="BK2869" s="7"/>
      <c r="BL2869" s="7"/>
      <c r="BM2869" s="7"/>
      <c r="BP2869" s="7"/>
      <c r="BQ2869" s="7"/>
      <c r="BR2869" s="7"/>
      <c r="BS2869" s="7"/>
      <c r="BT2869" s="7"/>
      <c r="BU2869" s="7"/>
      <c r="BV2869" s="7"/>
      <c r="BW2869" s="7"/>
    </row>
    <row r="2870" spans="5:75" x14ac:dyDescent="0.2"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AL2870" s="7"/>
      <c r="AQ2870" s="7"/>
      <c r="AR2870" s="7"/>
      <c r="AS2870" s="7"/>
      <c r="AT2870" s="7"/>
      <c r="AU2870" s="7"/>
      <c r="AV2870" s="7"/>
      <c r="AX2870" s="7"/>
      <c r="AY2870" s="7"/>
      <c r="AZ2870" s="7"/>
      <c r="BA2870" s="7"/>
      <c r="BB2870" s="7"/>
      <c r="BC2870" s="7"/>
      <c r="BD2870" s="7"/>
      <c r="BG2870" s="7"/>
      <c r="BH2870" s="7"/>
      <c r="BI2870" s="7"/>
      <c r="BJ2870" s="7"/>
      <c r="BK2870" s="7"/>
      <c r="BL2870" s="7"/>
      <c r="BM2870" s="7"/>
      <c r="BP2870" s="7"/>
      <c r="BQ2870" s="7"/>
      <c r="BR2870" s="7"/>
      <c r="BS2870" s="7"/>
      <c r="BT2870" s="7"/>
      <c r="BU2870" s="7"/>
      <c r="BV2870" s="7"/>
      <c r="BW2870" s="7"/>
    </row>
    <row r="2871" spans="5:75" x14ac:dyDescent="0.2"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AL2871" s="7"/>
      <c r="AQ2871" s="7"/>
      <c r="AR2871" s="7"/>
      <c r="AS2871" s="7"/>
      <c r="AT2871" s="7"/>
      <c r="AU2871" s="7"/>
      <c r="AV2871" s="7"/>
      <c r="AX2871" s="7"/>
      <c r="AY2871" s="7"/>
      <c r="AZ2871" s="7"/>
      <c r="BA2871" s="7"/>
      <c r="BB2871" s="7"/>
      <c r="BC2871" s="7"/>
      <c r="BD2871" s="7"/>
      <c r="BG2871" s="7"/>
      <c r="BH2871" s="7"/>
      <c r="BI2871" s="7"/>
      <c r="BJ2871" s="7"/>
      <c r="BK2871" s="7"/>
      <c r="BL2871" s="7"/>
      <c r="BM2871" s="7"/>
      <c r="BP2871" s="7"/>
      <c r="BQ2871" s="7"/>
      <c r="BR2871" s="7"/>
      <c r="BS2871" s="7"/>
      <c r="BT2871" s="7"/>
      <c r="BU2871" s="7"/>
      <c r="BV2871" s="7"/>
      <c r="BW2871" s="7"/>
    </row>
    <row r="2872" spans="5:75" x14ac:dyDescent="0.2"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AL2872" s="7"/>
      <c r="AQ2872" s="7"/>
      <c r="AR2872" s="7"/>
      <c r="AS2872" s="7"/>
      <c r="AT2872" s="7"/>
      <c r="AU2872" s="7"/>
      <c r="AV2872" s="7"/>
      <c r="AX2872" s="7"/>
      <c r="AY2872" s="7"/>
      <c r="AZ2872" s="7"/>
      <c r="BA2872" s="7"/>
      <c r="BB2872" s="7"/>
      <c r="BC2872" s="7"/>
      <c r="BD2872" s="7"/>
      <c r="BG2872" s="7"/>
      <c r="BH2872" s="7"/>
      <c r="BI2872" s="7"/>
      <c r="BJ2872" s="7"/>
      <c r="BK2872" s="7"/>
      <c r="BL2872" s="7"/>
      <c r="BM2872" s="7"/>
      <c r="BP2872" s="7"/>
      <c r="BQ2872" s="7"/>
      <c r="BR2872" s="7"/>
      <c r="BS2872" s="7"/>
      <c r="BT2872" s="7"/>
      <c r="BU2872" s="7"/>
      <c r="BV2872" s="7"/>
      <c r="BW2872" s="7"/>
    </row>
    <row r="2873" spans="5:75" x14ac:dyDescent="0.2"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AL2873" s="7"/>
      <c r="AQ2873" s="7"/>
      <c r="AR2873" s="7"/>
      <c r="AS2873" s="7"/>
      <c r="AT2873" s="7"/>
      <c r="AU2873" s="7"/>
      <c r="AV2873" s="7"/>
      <c r="AX2873" s="7"/>
      <c r="AY2873" s="7"/>
      <c r="AZ2873" s="7"/>
      <c r="BA2873" s="7"/>
      <c r="BB2873" s="7"/>
      <c r="BC2873" s="7"/>
      <c r="BD2873" s="7"/>
      <c r="BG2873" s="7"/>
      <c r="BH2873" s="7"/>
      <c r="BI2873" s="7"/>
      <c r="BJ2873" s="7"/>
      <c r="BK2873" s="7"/>
      <c r="BL2873" s="7"/>
      <c r="BM2873" s="7"/>
      <c r="BP2873" s="7"/>
      <c r="BQ2873" s="7"/>
      <c r="BR2873" s="7"/>
      <c r="BS2873" s="7"/>
      <c r="BT2873" s="7"/>
      <c r="BU2873" s="7"/>
      <c r="BV2873" s="7"/>
      <c r="BW2873" s="7"/>
    </row>
    <row r="2874" spans="5:75" x14ac:dyDescent="0.2"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AL2874" s="7"/>
      <c r="AQ2874" s="7"/>
      <c r="AR2874" s="7"/>
      <c r="AS2874" s="7"/>
      <c r="AT2874" s="7"/>
      <c r="AU2874" s="7"/>
      <c r="AV2874" s="7"/>
      <c r="AX2874" s="7"/>
      <c r="AY2874" s="7"/>
      <c r="AZ2874" s="7"/>
      <c r="BA2874" s="7"/>
      <c r="BB2874" s="7"/>
      <c r="BC2874" s="7"/>
      <c r="BD2874" s="7"/>
      <c r="BG2874" s="7"/>
      <c r="BH2874" s="7"/>
      <c r="BI2874" s="7"/>
      <c r="BJ2874" s="7"/>
      <c r="BK2874" s="7"/>
      <c r="BL2874" s="7"/>
      <c r="BM2874" s="7"/>
      <c r="BP2874" s="7"/>
      <c r="BQ2874" s="7"/>
      <c r="BR2874" s="7"/>
      <c r="BS2874" s="7"/>
      <c r="BT2874" s="7"/>
      <c r="BU2874" s="7"/>
      <c r="BV2874" s="7"/>
      <c r="BW2874" s="7"/>
    </row>
    <row r="2875" spans="5:75" x14ac:dyDescent="0.2"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AL2875" s="7"/>
      <c r="AQ2875" s="7"/>
      <c r="AR2875" s="7"/>
      <c r="AS2875" s="7"/>
      <c r="AT2875" s="7"/>
      <c r="AU2875" s="7"/>
      <c r="AV2875" s="7"/>
      <c r="AX2875" s="7"/>
      <c r="AY2875" s="7"/>
      <c r="AZ2875" s="7"/>
      <c r="BA2875" s="7"/>
      <c r="BB2875" s="7"/>
      <c r="BC2875" s="7"/>
      <c r="BD2875" s="7"/>
      <c r="BG2875" s="7"/>
      <c r="BH2875" s="7"/>
      <c r="BI2875" s="7"/>
      <c r="BJ2875" s="7"/>
      <c r="BK2875" s="7"/>
      <c r="BL2875" s="7"/>
      <c r="BM2875" s="7"/>
      <c r="BP2875" s="7"/>
      <c r="BQ2875" s="7"/>
      <c r="BR2875" s="7"/>
      <c r="BS2875" s="7"/>
      <c r="BT2875" s="7"/>
      <c r="BU2875" s="7"/>
      <c r="BV2875" s="7"/>
      <c r="BW2875" s="7"/>
    </row>
    <row r="2876" spans="5:75" x14ac:dyDescent="0.2"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AL2876" s="7"/>
      <c r="AQ2876" s="7"/>
      <c r="AR2876" s="7"/>
      <c r="AS2876" s="7"/>
      <c r="AT2876" s="7"/>
      <c r="AU2876" s="7"/>
      <c r="AV2876" s="7"/>
      <c r="AX2876" s="7"/>
      <c r="AY2876" s="7"/>
      <c r="AZ2876" s="7"/>
      <c r="BA2876" s="7"/>
      <c r="BB2876" s="7"/>
      <c r="BC2876" s="7"/>
      <c r="BD2876" s="7"/>
      <c r="BG2876" s="7"/>
      <c r="BH2876" s="7"/>
      <c r="BI2876" s="7"/>
      <c r="BJ2876" s="7"/>
      <c r="BK2876" s="7"/>
      <c r="BL2876" s="7"/>
      <c r="BM2876" s="7"/>
      <c r="BP2876" s="7"/>
      <c r="BQ2876" s="7"/>
      <c r="BR2876" s="7"/>
      <c r="BS2876" s="7"/>
      <c r="BT2876" s="7"/>
      <c r="BU2876" s="7"/>
      <c r="BV2876" s="7"/>
      <c r="BW2876" s="7"/>
    </row>
    <row r="2877" spans="5:75" x14ac:dyDescent="0.2"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AL2877" s="7"/>
      <c r="AQ2877" s="7"/>
      <c r="AR2877" s="7"/>
      <c r="AS2877" s="7"/>
      <c r="AT2877" s="7"/>
      <c r="AU2877" s="7"/>
      <c r="AV2877" s="7"/>
      <c r="AX2877" s="7"/>
      <c r="AY2877" s="7"/>
      <c r="AZ2877" s="7"/>
      <c r="BA2877" s="7"/>
      <c r="BB2877" s="7"/>
      <c r="BC2877" s="7"/>
      <c r="BD2877" s="7"/>
      <c r="BG2877" s="7"/>
      <c r="BH2877" s="7"/>
      <c r="BI2877" s="7"/>
      <c r="BJ2877" s="7"/>
      <c r="BK2877" s="7"/>
      <c r="BL2877" s="7"/>
      <c r="BM2877" s="7"/>
      <c r="BP2877" s="7"/>
      <c r="BQ2877" s="7"/>
      <c r="BR2877" s="7"/>
      <c r="BS2877" s="7"/>
      <c r="BT2877" s="7"/>
      <c r="BU2877" s="7"/>
      <c r="BV2877" s="7"/>
      <c r="BW2877" s="7"/>
    </row>
    <row r="2878" spans="5:75" x14ac:dyDescent="0.2"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AL2878" s="7"/>
      <c r="AQ2878" s="7"/>
      <c r="AR2878" s="7"/>
      <c r="AS2878" s="7"/>
      <c r="AT2878" s="7"/>
      <c r="AU2878" s="7"/>
      <c r="AV2878" s="7"/>
      <c r="AX2878" s="7"/>
      <c r="AY2878" s="7"/>
      <c r="AZ2878" s="7"/>
      <c r="BA2878" s="7"/>
      <c r="BB2878" s="7"/>
      <c r="BC2878" s="7"/>
      <c r="BD2878" s="7"/>
      <c r="BG2878" s="7"/>
      <c r="BH2878" s="7"/>
      <c r="BI2878" s="7"/>
      <c r="BJ2878" s="7"/>
      <c r="BK2878" s="7"/>
      <c r="BL2878" s="7"/>
      <c r="BM2878" s="7"/>
      <c r="BP2878" s="7"/>
      <c r="BQ2878" s="7"/>
      <c r="BR2878" s="7"/>
      <c r="BS2878" s="7"/>
      <c r="BT2878" s="7"/>
      <c r="BU2878" s="7"/>
      <c r="BV2878" s="7"/>
      <c r="BW2878" s="7"/>
    </row>
    <row r="2879" spans="5:75" x14ac:dyDescent="0.2"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AL2879" s="7"/>
      <c r="AQ2879" s="7"/>
      <c r="AR2879" s="7"/>
      <c r="AS2879" s="7"/>
      <c r="AT2879" s="7"/>
      <c r="AU2879" s="7"/>
      <c r="AV2879" s="7"/>
      <c r="AX2879" s="7"/>
      <c r="AY2879" s="7"/>
      <c r="AZ2879" s="7"/>
      <c r="BA2879" s="7"/>
      <c r="BB2879" s="7"/>
      <c r="BC2879" s="7"/>
      <c r="BD2879" s="7"/>
      <c r="BG2879" s="7"/>
      <c r="BH2879" s="7"/>
      <c r="BI2879" s="7"/>
      <c r="BJ2879" s="7"/>
      <c r="BK2879" s="7"/>
      <c r="BL2879" s="7"/>
      <c r="BM2879" s="7"/>
      <c r="BP2879" s="7"/>
      <c r="BQ2879" s="7"/>
      <c r="BR2879" s="7"/>
      <c r="BS2879" s="7"/>
      <c r="BT2879" s="7"/>
      <c r="BU2879" s="7"/>
      <c r="BV2879" s="7"/>
      <c r="BW2879" s="7"/>
    </row>
    <row r="2880" spans="5:75" x14ac:dyDescent="0.2"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AL2880" s="7"/>
      <c r="AQ2880" s="7"/>
      <c r="AR2880" s="7"/>
      <c r="AS2880" s="7"/>
      <c r="AT2880" s="7"/>
      <c r="AU2880" s="7"/>
      <c r="AV2880" s="7"/>
      <c r="AX2880" s="7"/>
      <c r="AY2880" s="7"/>
      <c r="AZ2880" s="7"/>
      <c r="BA2880" s="7"/>
      <c r="BB2880" s="7"/>
      <c r="BC2880" s="7"/>
      <c r="BD2880" s="7"/>
      <c r="BG2880" s="7"/>
      <c r="BH2880" s="7"/>
      <c r="BI2880" s="7"/>
      <c r="BJ2880" s="7"/>
      <c r="BK2880" s="7"/>
      <c r="BL2880" s="7"/>
      <c r="BM2880" s="7"/>
      <c r="BP2880" s="7"/>
      <c r="BQ2880" s="7"/>
      <c r="BR2880" s="7"/>
      <c r="BS2880" s="7"/>
      <c r="BT2880" s="7"/>
      <c r="BU2880" s="7"/>
      <c r="BV2880" s="7"/>
      <c r="BW2880" s="7"/>
    </row>
    <row r="2881" spans="5:75" x14ac:dyDescent="0.2"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AL2881" s="7"/>
      <c r="AQ2881" s="7"/>
      <c r="AR2881" s="7"/>
      <c r="AS2881" s="7"/>
      <c r="AT2881" s="7"/>
      <c r="AU2881" s="7"/>
      <c r="AV2881" s="7"/>
      <c r="AX2881" s="7"/>
      <c r="AY2881" s="7"/>
      <c r="AZ2881" s="7"/>
      <c r="BA2881" s="7"/>
      <c r="BB2881" s="7"/>
      <c r="BC2881" s="7"/>
      <c r="BD2881" s="7"/>
      <c r="BG2881" s="7"/>
      <c r="BH2881" s="7"/>
      <c r="BI2881" s="7"/>
      <c r="BJ2881" s="7"/>
      <c r="BK2881" s="7"/>
      <c r="BL2881" s="7"/>
      <c r="BM2881" s="7"/>
      <c r="BP2881" s="7"/>
      <c r="BQ2881" s="7"/>
      <c r="BR2881" s="7"/>
      <c r="BS2881" s="7"/>
      <c r="BT2881" s="7"/>
      <c r="BU2881" s="7"/>
      <c r="BV2881" s="7"/>
      <c r="BW2881" s="7"/>
    </row>
    <row r="2882" spans="5:75" x14ac:dyDescent="0.2"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AL2882" s="7"/>
      <c r="AQ2882" s="7"/>
      <c r="AR2882" s="7"/>
      <c r="AS2882" s="7"/>
      <c r="AT2882" s="7"/>
      <c r="AU2882" s="7"/>
      <c r="AV2882" s="7"/>
      <c r="AX2882" s="7"/>
      <c r="AY2882" s="7"/>
      <c r="AZ2882" s="7"/>
      <c r="BA2882" s="7"/>
      <c r="BB2882" s="7"/>
      <c r="BC2882" s="7"/>
      <c r="BD2882" s="7"/>
      <c r="BG2882" s="7"/>
      <c r="BH2882" s="7"/>
      <c r="BI2882" s="7"/>
      <c r="BJ2882" s="7"/>
      <c r="BK2882" s="7"/>
      <c r="BL2882" s="7"/>
      <c r="BM2882" s="7"/>
      <c r="BP2882" s="7"/>
      <c r="BQ2882" s="7"/>
      <c r="BR2882" s="7"/>
      <c r="BS2882" s="7"/>
      <c r="BT2882" s="7"/>
      <c r="BU2882" s="7"/>
      <c r="BV2882" s="7"/>
      <c r="BW2882" s="7"/>
    </row>
    <row r="2883" spans="5:75" x14ac:dyDescent="0.2"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AL2883" s="7"/>
      <c r="AQ2883" s="7"/>
      <c r="AR2883" s="7"/>
      <c r="AS2883" s="7"/>
      <c r="AT2883" s="7"/>
      <c r="AU2883" s="7"/>
      <c r="AV2883" s="7"/>
      <c r="AX2883" s="7"/>
      <c r="AY2883" s="7"/>
      <c r="AZ2883" s="7"/>
      <c r="BA2883" s="7"/>
      <c r="BB2883" s="7"/>
      <c r="BC2883" s="7"/>
      <c r="BD2883" s="7"/>
      <c r="BG2883" s="7"/>
      <c r="BH2883" s="7"/>
      <c r="BI2883" s="7"/>
      <c r="BJ2883" s="7"/>
      <c r="BK2883" s="7"/>
      <c r="BL2883" s="7"/>
      <c r="BM2883" s="7"/>
      <c r="BP2883" s="7"/>
      <c r="BQ2883" s="7"/>
      <c r="BR2883" s="7"/>
      <c r="BS2883" s="7"/>
      <c r="BT2883" s="7"/>
      <c r="BU2883" s="7"/>
      <c r="BV2883" s="7"/>
      <c r="BW2883" s="7"/>
    </row>
    <row r="2884" spans="5:75" x14ac:dyDescent="0.2"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AL2884" s="7"/>
      <c r="AQ2884" s="7"/>
      <c r="AR2884" s="7"/>
      <c r="AS2884" s="7"/>
      <c r="AT2884" s="7"/>
      <c r="AU2884" s="7"/>
      <c r="AV2884" s="7"/>
      <c r="AX2884" s="7"/>
      <c r="AY2884" s="7"/>
      <c r="AZ2884" s="7"/>
      <c r="BA2884" s="7"/>
      <c r="BB2884" s="7"/>
      <c r="BC2884" s="7"/>
      <c r="BD2884" s="7"/>
      <c r="BG2884" s="7"/>
      <c r="BH2884" s="7"/>
      <c r="BI2884" s="7"/>
      <c r="BJ2884" s="7"/>
      <c r="BK2884" s="7"/>
      <c r="BL2884" s="7"/>
      <c r="BM2884" s="7"/>
      <c r="BP2884" s="7"/>
      <c r="BQ2884" s="7"/>
      <c r="BR2884" s="7"/>
      <c r="BS2884" s="7"/>
      <c r="BT2884" s="7"/>
      <c r="BU2884" s="7"/>
      <c r="BV2884" s="7"/>
      <c r="BW2884" s="7"/>
    </row>
    <row r="2885" spans="5:75" x14ac:dyDescent="0.2"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AL2885" s="7"/>
      <c r="AQ2885" s="7"/>
      <c r="AR2885" s="7"/>
      <c r="AS2885" s="7"/>
      <c r="AT2885" s="7"/>
      <c r="AU2885" s="7"/>
      <c r="AV2885" s="7"/>
      <c r="AX2885" s="7"/>
      <c r="AY2885" s="7"/>
      <c r="AZ2885" s="7"/>
      <c r="BA2885" s="7"/>
      <c r="BB2885" s="7"/>
      <c r="BC2885" s="7"/>
      <c r="BD2885" s="7"/>
      <c r="BG2885" s="7"/>
      <c r="BH2885" s="7"/>
      <c r="BI2885" s="7"/>
      <c r="BJ2885" s="7"/>
      <c r="BK2885" s="7"/>
      <c r="BL2885" s="7"/>
      <c r="BM2885" s="7"/>
      <c r="BP2885" s="7"/>
      <c r="BQ2885" s="7"/>
      <c r="BR2885" s="7"/>
      <c r="BS2885" s="7"/>
      <c r="BT2885" s="7"/>
      <c r="BU2885" s="7"/>
      <c r="BV2885" s="7"/>
      <c r="BW2885" s="7"/>
    </row>
    <row r="2886" spans="5:75" x14ac:dyDescent="0.2"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AL2886" s="7"/>
      <c r="AQ2886" s="7"/>
      <c r="AR2886" s="7"/>
      <c r="AS2886" s="7"/>
      <c r="AT2886" s="7"/>
      <c r="AU2886" s="7"/>
      <c r="AV2886" s="7"/>
      <c r="AX2886" s="7"/>
      <c r="AY2886" s="7"/>
      <c r="AZ2886" s="7"/>
      <c r="BA2886" s="7"/>
      <c r="BB2886" s="7"/>
      <c r="BC2886" s="7"/>
      <c r="BD2886" s="7"/>
      <c r="BG2886" s="7"/>
      <c r="BH2886" s="7"/>
      <c r="BI2886" s="7"/>
      <c r="BJ2886" s="7"/>
      <c r="BK2886" s="7"/>
      <c r="BL2886" s="7"/>
      <c r="BM2886" s="7"/>
      <c r="BP2886" s="7"/>
      <c r="BQ2886" s="7"/>
      <c r="BR2886" s="7"/>
      <c r="BS2886" s="7"/>
      <c r="BT2886" s="7"/>
      <c r="BU2886" s="7"/>
      <c r="BV2886" s="7"/>
      <c r="BW2886" s="7"/>
    </row>
    <row r="2887" spans="5:75" x14ac:dyDescent="0.2"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AL2887" s="7"/>
      <c r="AQ2887" s="7"/>
      <c r="AR2887" s="7"/>
      <c r="AS2887" s="7"/>
      <c r="AT2887" s="7"/>
      <c r="AU2887" s="7"/>
      <c r="AV2887" s="7"/>
      <c r="AX2887" s="7"/>
      <c r="AY2887" s="7"/>
      <c r="AZ2887" s="7"/>
      <c r="BA2887" s="7"/>
      <c r="BB2887" s="7"/>
      <c r="BC2887" s="7"/>
      <c r="BD2887" s="7"/>
      <c r="BG2887" s="7"/>
      <c r="BH2887" s="7"/>
      <c r="BI2887" s="7"/>
      <c r="BJ2887" s="7"/>
      <c r="BK2887" s="7"/>
      <c r="BL2887" s="7"/>
      <c r="BM2887" s="7"/>
      <c r="BP2887" s="7"/>
      <c r="BQ2887" s="7"/>
      <c r="BR2887" s="7"/>
      <c r="BS2887" s="7"/>
      <c r="BT2887" s="7"/>
      <c r="BU2887" s="7"/>
      <c r="BV2887" s="7"/>
      <c r="BW2887" s="7"/>
    </row>
    <row r="2888" spans="5:75" x14ac:dyDescent="0.2"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AL2888" s="7"/>
      <c r="AQ2888" s="7"/>
      <c r="AR2888" s="7"/>
      <c r="AS2888" s="7"/>
      <c r="AT2888" s="7"/>
      <c r="AU2888" s="7"/>
      <c r="AV2888" s="7"/>
      <c r="AX2888" s="7"/>
      <c r="AY2888" s="7"/>
      <c r="AZ2888" s="7"/>
      <c r="BA2888" s="7"/>
      <c r="BB2888" s="7"/>
      <c r="BC2888" s="7"/>
      <c r="BD2888" s="7"/>
      <c r="BG2888" s="7"/>
      <c r="BH2888" s="7"/>
      <c r="BI2888" s="7"/>
      <c r="BJ2888" s="7"/>
      <c r="BK2888" s="7"/>
      <c r="BL2888" s="7"/>
      <c r="BM2888" s="7"/>
      <c r="BP2888" s="7"/>
      <c r="BQ2888" s="7"/>
      <c r="BR2888" s="7"/>
      <c r="BS2888" s="7"/>
      <c r="BT2888" s="7"/>
      <c r="BU2888" s="7"/>
      <c r="BV2888" s="7"/>
      <c r="BW2888" s="7"/>
    </row>
    <row r="2889" spans="5:75" x14ac:dyDescent="0.2"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AL2889" s="7"/>
      <c r="AQ2889" s="7"/>
      <c r="AR2889" s="7"/>
      <c r="AS2889" s="7"/>
      <c r="AT2889" s="7"/>
      <c r="AU2889" s="7"/>
      <c r="AV2889" s="7"/>
      <c r="AX2889" s="7"/>
      <c r="AY2889" s="7"/>
      <c r="AZ2889" s="7"/>
      <c r="BA2889" s="7"/>
      <c r="BB2889" s="7"/>
      <c r="BC2889" s="7"/>
      <c r="BD2889" s="7"/>
      <c r="BG2889" s="7"/>
      <c r="BH2889" s="7"/>
      <c r="BI2889" s="7"/>
      <c r="BJ2889" s="7"/>
      <c r="BK2889" s="7"/>
      <c r="BL2889" s="7"/>
      <c r="BM2889" s="7"/>
      <c r="BP2889" s="7"/>
      <c r="BQ2889" s="7"/>
      <c r="BR2889" s="7"/>
      <c r="BS2889" s="7"/>
      <c r="BT2889" s="7"/>
      <c r="BU2889" s="7"/>
      <c r="BV2889" s="7"/>
      <c r="BW2889" s="7"/>
    </row>
    <row r="2890" spans="5:75" x14ac:dyDescent="0.2"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AL2890" s="7"/>
      <c r="AQ2890" s="7"/>
      <c r="AR2890" s="7"/>
      <c r="AS2890" s="7"/>
      <c r="AT2890" s="7"/>
      <c r="AU2890" s="7"/>
      <c r="AV2890" s="7"/>
      <c r="AX2890" s="7"/>
      <c r="AY2890" s="7"/>
      <c r="AZ2890" s="7"/>
      <c r="BA2890" s="7"/>
      <c r="BB2890" s="7"/>
      <c r="BC2890" s="7"/>
      <c r="BD2890" s="7"/>
      <c r="BG2890" s="7"/>
      <c r="BH2890" s="7"/>
      <c r="BI2890" s="7"/>
      <c r="BJ2890" s="7"/>
      <c r="BK2890" s="7"/>
      <c r="BL2890" s="7"/>
      <c r="BM2890" s="7"/>
      <c r="BP2890" s="7"/>
      <c r="BQ2890" s="7"/>
      <c r="BR2890" s="7"/>
      <c r="BS2890" s="7"/>
      <c r="BT2890" s="7"/>
      <c r="BU2890" s="7"/>
      <c r="BV2890" s="7"/>
      <c r="BW2890" s="7"/>
    </row>
    <row r="2891" spans="5:75" x14ac:dyDescent="0.2"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AL2891" s="7"/>
      <c r="AQ2891" s="7"/>
      <c r="AR2891" s="7"/>
      <c r="AS2891" s="7"/>
      <c r="AT2891" s="7"/>
      <c r="AU2891" s="7"/>
      <c r="AV2891" s="7"/>
      <c r="AX2891" s="7"/>
      <c r="AY2891" s="7"/>
      <c r="AZ2891" s="7"/>
      <c r="BA2891" s="7"/>
      <c r="BB2891" s="7"/>
      <c r="BC2891" s="7"/>
      <c r="BD2891" s="7"/>
      <c r="BG2891" s="7"/>
      <c r="BH2891" s="7"/>
      <c r="BI2891" s="7"/>
      <c r="BJ2891" s="7"/>
      <c r="BK2891" s="7"/>
      <c r="BL2891" s="7"/>
      <c r="BM2891" s="7"/>
      <c r="BP2891" s="7"/>
      <c r="BQ2891" s="7"/>
      <c r="BR2891" s="7"/>
      <c r="BS2891" s="7"/>
      <c r="BT2891" s="7"/>
      <c r="BU2891" s="7"/>
      <c r="BV2891" s="7"/>
      <c r="BW2891" s="7"/>
    </row>
    <row r="2892" spans="5:75" x14ac:dyDescent="0.2"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AL2892" s="7"/>
      <c r="AQ2892" s="7"/>
      <c r="AR2892" s="7"/>
      <c r="AS2892" s="7"/>
      <c r="AT2892" s="7"/>
      <c r="AU2892" s="7"/>
      <c r="AV2892" s="7"/>
      <c r="AX2892" s="7"/>
      <c r="AY2892" s="7"/>
      <c r="AZ2892" s="7"/>
      <c r="BA2892" s="7"/>
      <c r="BB2892" s="7"/>
      <c r="BC2892" s="7"/>
      <c r="BD2892" s="7"/>
      <c r="BG2892" s="7"/>
      <c r="BH2892" s="7"/>
      <c r="BI2892" s="7"/>
      <c r="BJ2892" s="7"/>
      <c r="BK2892" s="7"/>
      <c r="BL2892" s="7"/>
      <c r="BM2892" s="7"/>
      <c r="BP2892" s="7"/>
      <c r="BQ2892" s="7"/>
      <c r="BR2892" s="7"/>
      <c r="BS2892" s="7"/>
      <c r="BT2892" s="7"/>
      <c r="BU2892" s="7"/>
      <c r="BV2892" s="7"/>
      <c r="BW2892" s="7"/>
    </row>
    <row r="2893" spans="5:75" x14ac:dyDescent="0.2"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AL2893" s="7"/>
      <c r="AQ2893" s="7"/>
      <c r="AR2893" s="7"/>
      <c r="AS2893" s="7"/>
      <c r="AT2893" s="7"/>
      <c r="AU2893" s="7"/>
      <c r="AV2893" s="7"/>
      <c r="AX2893" s="7"/>
      <c r="AY2893" s="7"/>
      <c r="AZ2893" s="7"/>
      <c r="BA2893" s="7"/>
      <c r="BB2893" s="7"/>
      <c r="BC2893" s="7"/>
      <c r="BD2893" s="7"/>
      <c r="BG2893" s="7"/>
      <c r="BH2893" s="7"/>
      <c r="BI2893" s="7"/>
      <c r="BJ2893" s="7"/>
      <c r="BK2893" s="7"/>
      <c r="BL2893" s="7"/>
      <c r="BM2893" s="7"/>
      <c r="BP2893" s="7"/>
      <c r="BQ2893" s="7"/>
      <c r="BR2893" s="7"/>
      <c r="BS2893" s="7"/>
      <c r="BT2893" s="7"/>
      <c r="BU2893" s="7"/>
      <c r="BV2893" s="7"/>
      <c r="BW2893" s="7"/>
    </row>
    <row r="2894" spans="5:75" x14ac:dyDescent="0.2"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AL2894" s="7"/>
      <c r="AQ2894" s="7"/>
      <c r="AR2894" s="7"/>
      <c r="AS2894" s="7"/>
      <c r="AT2894" s="7"/>
      <c r="AU2894" s="7"/>
      <c r="AV2894" s="7"/>
      <c r="AX2894" s="7"/>
      <c r="AY2894" s="7"/>
      <c r="AZ2894" s="7"/>
      <c r="BA2894" s="7"/>
      <c r="BB2894" s="7"/>
      <c r="BC2894" s="7"/>
      <c r="BD2894" s="7"/>
      <c r="BG2894" s="7"/>
      <c r="BH2894" s="7"/>
      <c r="BI2894" s="7"/>
      <c r="BJ2894" s="7"/>
      <c r="BK2894" s="7"/>
      <c r="BL2894" s="7"/>
      <c r="BM2894" s="7"/>
      <c r="BP2894" s="7"/>
      <c r="BQ2894" s="7"/>
      <c r="BR2894" s="7"/>
      <c r="BS2894" s="7"/>
      <c r="BT2894" s="7"/>
      <c r="BU2894" s="7"/>
      <c r="BV2894" s="7"/>
      <c r="BW2894" s="7"/>
    </row>
    <row r="2895" spans="5:75" x14ac:dyDescent="0.2"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AL2895" s="7"/>
      <c r="AQ2895" s="7"/>
      <c r="AR2895" s="7"/>
      <c r="AS2895" s="7"/>
      <c r="AT2895" s="7"/>
      <c r="AU2895" s="7"/>
      <c r="AV2895" s="7"/>
      <c r="AX2895" s="7"/>
      <c r="AY2895" s="7"/>
      <c r="AZ2895" s="7"/>
      <c r="BA2895" s="7"/>
      <c r="BB2895" s="7"/>
      <c r="BC2895" s="7"/>
      <c r="BD2895" s="7"/>
      <c r="BG2895" s="7"/>
      <c r="BH2895" s="7"/>
      <c r="BI2895" s="7"/>
      <c r="BJ2895" s="7"/>
      <c r="BK2895" s="7"/>
      <c r="BL2895" s="7"/>
      <c r="BM2895" s="7"/>
      <c r="BP2895" s="7"/>
      <c r="BQ2895" s="7"/>
      <c r="BR2895" s="7"/>
      <c r="BS2895" s="7"/>
      <c r="BT2895" s="7"/>
      <c r="BU2895" s="7"/>
      <c r="BV2895" s="7"/>
      <c r="BW2895" s="7"/>
    </row>
    <row r="2896" spans="5:75" x14ac:dyDescent="0.2"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AL2896" s="7"/>
      <c r="AQ2896" s="7"/>
      <c r="AR2896" s="7"/>
      <c r="AS2896" s="7"/>
      <c r="AT2896" s="7"/>
      <c r="AU2896" s="7"/>
      <c r="AV2896" s="7"/>
      <c r="AX2896" s="7"/>
      <c r="AY2896" s="7"/>
      <c r="AZ2896" s="7"/>
      <c r="BA2896" s="7"/>
      <c r="BB2896" s="7"/>
      <c r="BC2896" s="7"/>
      <c r="BD2896" s="7"/>
      <c r="BG2896" s="7"/>
      <c r="BH2896" s="7"/>
      <c r="BI2896" s="7"/>
      <c r="BJ2896" s="7"/>
      <c r="BK2896" s="7"/>
      <c r="BL2896" s="7"/>
      <c r="BM2896" s="7"/>
      <c r="BP2896" s="7"/>
      <c r="BQ2896" s="7"/>
      <c r="BR2896" s="7"/>
      <c r="BS2896" s="7"/>
      <c r="BT2896" s="7"/>
      <c r="BU2896" s="7"/>
      <c r="BV2896" s="7"/>
      <c r="BW2896" s="7"/>
    </row>
    <row r="2897" spans="5:75" x14ac:dyDescent="0.2"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AL2897" s="7"/>
      <c r="AQ2897" s="7"/>
      <c r="AR2897" s="7"/>
      <c r="AS2897" s="7"/>
      <c r="AT2897" s="7"/>
      <c r="AU2897" s="7"/>
      <c r="AV2897" s="7"/>
      <c r="AX2897" s="7"/>
      <c r="AY2897" s="7"/>
      <c r="AZ2897" s="7"/>
      <c r="BA2897" s="7"/>
      <c r="BB2897" s="7"/>
      <c r="BC2897" s="7"/>
      <c r="BD2897" s="7"/>
      <c r="BG2897" s="7"/>
      <c r="BH2897" s="7"/>
      <c r="BI2897" s="7"/>
      <c r="BJ2897" s="7"/>
      <c r="BK2897" s="7"/>
      <c r="BL2897" s="7"/>
      <c r="BM2897" s="7"/>
      <c r="BP2897" s="7"/>
      <c r="BQ2897" s="7"/>
      <c r="BR2897" s="7"/>
      <c r="BS2897" s="7"/>
      <c r="BT2897" s="7"/>
      <c r="BU2897" s="7"/>
      <c r="BV2897" s="7"/>
      <c r="BW2897" s="7"/>
    </row>
    <row r="2898" spans="5:75" x14ac:dyDescent="0.2"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AL2898" s="7"/>
      <c r="AQ2898" s="7"/>
      <c r="AR2898" s="7"/>
      <c r="AS2898" s="7"/>
      <c r="AT2898" s="7"/>
      <c r="AU2898" s="7"/>
      <c r="AV2898" s="7"/>
      <c r="AX2898" s="7"/>
      <c r="AY2898" s="7"/>
      <c r="AZ2898" s="7"/>
      <c r="BA2898" s="7"/>
      <c r="BB2898" s="7"/>
      <c r="BC2898" s="7"/>
      <c r="BD2898" s="7"/>
      <c r="BG2898" s="7"/>
      <c r="BH2898" s="7"/>
      <c r="BI2898" s="7"/>
      <c r="BJ2898" s="7"/>
      <c r="BK2898" s="7"/>
      <c r="BL2898" s="7"/>
      <c r="BM2898" s="7"/>
      <c r="BP2898" s="7"/>
      <c r="BQ2898" s="7"/>
      <c r="BR2898" s="7"/>
      <c r="BS2898" s="7"/>
      <c r="BT2898" s="7"/>
      <c r="BU2898" s="7"/>
      <c r="BV2898" s="7"/>
      <c r="BW2898" s="7"/>
    </row>
    <row r="2899" spans="5:75" x14ac:dyDescent="0.2"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AL2899" s="7"/>
      <c r="AQ2899" s="7"/>
      <c r="AR2899" s="7"/>
      <c r="AS2899" s="7"/>
      <c r="AT2899" s="7"/>
      <c r="AU2899" s="7"/>
      <c r="AV2899" s="7"/>
      <c r="AX2899" s="7"/>
      <c r="AY2899" s="7"/>
      <c r="AZ2899" s="7"/>
      <c r="BA2899" s="7"/>
      <c r="BB2899" s="7"/>
      <c r="BC2899" s="7"/>
      <c r="BD2899" s="7"/>
      <c r="BG2899" s="7"/>
      <c r="BH2899" s="7"/>
      <c r="BI2899" s="7"/>
      <c r="BJ2899" s="7"/>
      <c r="BK2899" s="7"/>
      <c r="BL2899" s="7"/>
      <c r="BM2899" s="7"/>
      <c r="BP2899" s="7"/>
      <c r="BQ2899" s="7"/>
      <c r="BR2899" s="7"/>
      <c r="BS2899" s="7"/>
      <c r="BT2899" s="7"/>
      <c r="BU2899" s="7"/>
      <c r="BV2899" s="7"/>
      <c r="BW2899" s="7"/>
    </row>
    <row r="2900" spans="5:75" x14ac:dyDescent="0.2"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AL2900" s="7"/>
      <c r="AQ2900" s="7"/>
      <c r="AR2900" s="7"/>
      <c r="AS2900" s="7"/>
      <c r="AT2900" s="7"/>
      <c r="AU2900" s="7"/>
      <c r="AV2900" s="7"/>
      <c r="AX2900" s="7"/>
      <c r="AY2900" s="7"/>
      <c r="AZ2900" s="7"/>
      <c r="BA2900" s="7"/>
      <c r="BB2900" s="7"/>
      <c r="BC2900" s="7"/>
      <c r="BD2900" s="7"/>
      <c r="BG2900" s="7"/>
      <c r="BH2900" s="7"/>
      <c r="BI2900" s="7"/>
      <c r="BJ2900" s="7"/>
      <c r="BK2900" s="7"/>
      <c r="BL2900" s="7"/>
      <c r="BM2900" s="7"/>
      <c r="BP2900" s="7"/>
      <c r="BQ2900" s="7"/>
      <c r="BR2900" s="7"/>
      <c r="BS2900" s="7"/>
      <c r="BT2900" s="7"/>
      <c r="BU2900" s="7"/>
      <c r="BV2900" s="7"/>
      <c r="BW2900" s="7"/>
    </row>
    <row r="2901" spans="5:75" x14ac:dyDescent="0.2"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AL2901" s="7"/>
      <c r="AQ2901" s="7"/>
      <c r="AR2901" s="7"/>
      <c r="AS2901" s="7"/>
      <c r="AT2901" s="7"/>
      <c r="AU2901" s="7"/>
      <c r="AV2901" s="7"/>
      <c r="AX2901" s="7"/>
      <c r="AY2901" s="7"/>
      <c r="AZ2901" s="7"/>
      <c r="BA2901" s="7"/>
      <c r="BB2901" s="7"/>
      <c r="BC2901" s="7"/>
      <c r="BD2901" s="7"/>
      <c r="BG2901" s="7"/>
      <c r="BH2901" s="7"/>
      <c r="BI2901" s="7"/>
      <c r="BJ2901" s="7"/>
      <c r="BK2901" s="7"/>
      <c r="BL2901" s="7"/>
      <c r="BM2901" s="7"/>
      <c r="BP2901" s="7"/>
      <c r="BQ2901" s="7"/>
      <c r="BR2901" s="7"/>
      <c r="BS2901" s="7"/>
      <c r="BT2901" s="7"/>
      <c r="BU2901" s="7"/>
      <c r="BV2901" s="7"/>
      <c r="BW2901" s="7"/>
    </row>
    <row r="2902" spans="5:75" x14ac:dyDescent="0.2"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AL2902" s="7"/>
      <c r="AQ2902" s="7"/>
      <c r="AR2902" s="7"/>
      <c r="AS2902" s="7"/>
      <c r="AT2902" s="7"/>
      <c r="AU2902" s="7"/>
      <c r="AV2902" s="7"/>
      <c r="AX2902" s="7"/>
      <c r="AY2902" s="7"/>
      <c r="AZ2902" s="7"/>
      <c r="BA2902" s="7"/>
      <c r="BB2902" s="7"/>
      <c r="BC2902" s="7"/>
      <c r="BD2902" s="7"/>
      <c r="BG2902" s="7"/>
      <c r="BH2902" s="7"/>
      <c r="BI2902" s="7"/>
      <c r="BJ2902" s="7"/>
      <c r="BK2902" s="7"/>
      <c r="BL2902" s="7"/>
      <c r="BM2902" s="7"/>
      <c r="BP2902" s="7"/>
      <c r="BQ2902" s="7"/>
      <c r="BR2902" s="7"/>
      <c r="BS2902" s="7"/>
      <c r="BT2902" s="7"/>
      <c r="BU2902" s="7"/>
      <c r="BV2902" s="7"/>
      <c r="BW2902" s="7"/>
    </row>
    <row r="2903" spans="5:75" x14ac:dyDescent="0.2"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AL2903" s="7"/>
      <c r="AQ2903" s="7"/>
      <c r="AR2903" s="7"/>
      <c r="AS2903" s="7"/>
      <c r="AT2903" s="7"/>
      <c r="AU2903" s="7"/>
      <c r="AV2903" s="7"/>
      <c r="AX2903" s="7"/>
      <c r="AY2903" s="7"/>
      <c r="AZ2903" s="7"/>
      <c r="BA2903" s="7"/>
      <c r="BB2903" s="7"/>
      <c r="BC2903" s="7"/>
      <c r="BD2903" s="7"/>
      <c r="BG2903" s="7"/>
      <c r="BH2903" s="7"/>
      <c r="BI2903" s="7"/>
      <c r="BJ2903" s="7"/>
      <c r="BK2903" s="7"/>
      <c r="BL2903" s="7"/>
      <c r="BM2903" s="7"/>
      <c r="BP2903" s="7"/>
      <c r="BQ2903" s="7"/>
      <c r="BR2903" s="7"/>
      <c r="BS2903" s="7"/>
      <c r="BT2903" s="7"/>
      <c r="BU2903" s="7"/>
      <c r="BV2903" s="7"/>
      <c r="BW2903" s="7"/>
    </row>
    <row r="2904" spans="5:75" x14ac:dyDescent="0.2"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AL2904" s="7"/>
      <c r="AQ2904" s="7"/>
      <c r="AR2904" s="7"/>
      <c r="AS2904" s="7"/>
      <c r="AT2904" s="7"/>
      <c r="AU2904" s="7"/>
      <c r="AV2904" s="7"/>
      <c r="AX2904" s="7"/>
      <c r="AY2904" s="7"/>
      <c r="AZ2904" s="7"/>
      <c r="BA2904" s="7"/>
      <c r="BB2904" s="7"/>
      <c r="BC2904" s="7"/>
      <c r="BD2904" s="7"/>
      <c r="BG2904" s="7"/>
      <c r="BH2904" s="7"/>
      <c r="BI2904" s="7"/>
      <c r="BJ2904" s="7"/>
      <c r="BK2904" s="7"/>
      <c r="BL2904" s="7"/>
      <c r="BM2904" s="7"/>
      <c r="BP2904" s="7"/>
      <c r="BQ2904" s="7"/>
      <c r="BR2904" s="7"/>
      <c r="BS2904" s="7"/>
      <c r="BT2904" s="7"/>
      <c r="BU2904" s="7"/>
      <c r="BV2904" s="7"/>
      <c r="BW2904" s="7"/>
    </row>
    <row r="2905" spans="5:75" x14ac:dyDescent="0.2"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AL2905" s="7"/>
      <c r="AQ2905" s="7"/>
      <c r="AR2905" s="7"/>
      <c r="AS2905" s="7"/>
      <c r="AT2905" s="7"/>
      <c r="AU2905" s="7"/>
      <c r="AV2905" s="7"/>
      <c r="AX2905" s="7"/>
      <c r="AY2905" s="7"/>
      <c r="AZ2905" s="7"/>
      <c r="BA2905" s="7"/>
      <c r="BB2905" s="7"/>
      <c r="BC2905" s="7"/>
      <c r="BD2905" s="7"/>
      <c r="BG2905" s="7"/>
      <c r="BH2905" s="7"/>
      <c r="BI2905" s="7"/>
      <c r="BJ2905" s="7"/>
      <c r="BK2905" s="7"/>
      <c r="BL2905" s="7"/>
      <c r="BM2905" s="7"/>
      <c r="BP2905" s="7"/>
      <c r="BQ2905" s="7"/>
      <c r="BR2905" s="7"/>
      <c r="BS2905" s="7"/>
      <c r="BT2905" s="7"/>
      <c r="BU2905" s="7"/>
      <c r="BV2905" s="7"/>
      <c r="BW2905" s="7"/>
    </row>
    <row r="2906" spans="5:75" x14ac:dyDescent="0.2"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AL2906" s="7"/>
      <c r="AQ2906" s="7"/>
      <c r="AR2906" s="7"/>
      <c r="AS2906" s="7"/>
      <c r="AT2906" s="7"/>
      <c r="AU2906" s="7"/>
      <c r="AV2906" s="7"/>
      <c r="AX2906" s="7"/>
      <c r="AY2906" s="7"/>
      <c r="AZ2906" s="7"/>
      <c r="BA2906" s="7"/>
      <c r="BB2906" s="7"/>
      <c r="BC2906" s="7"/>
      <c r="BD2906" s="7"/>
      <c r="BG2906" s="7"/>
      <c r="BH2906" s="7"/>
      <c r="BI2906" s="7"/>
      <c r="BJ2906" s="7"/>
      <c r="BK2906" s="7"/>
      <c r="BL2906" s="7"/>
      <c r="BM2906" s="7"/>
      <c r="BP2906" s="7"/>
      <c r="BQ2906" s="7"/>
      <c r="BR2906" s="7"/>
      <c r="BS2906" s="7"/>
      <c r="BT2906" s="7"/>
      <c r="BU2906" s="7"/>
      <c r="BV2906" s="7"/>
      <c r="BW2906" s="7"/>
    </row>
    <row r="2907" spans="5:75" x14ac:dyDescent="0.2"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AL2907" s="7"/>
      <c r="AQ2907" s="7"/>
      <c r="AR2907" s="7"/>
      <c r="AS2907" s="7"/>
      <c r="AT2907" s="7"/>
      <c r="AU2907" s="7"/>
      <c r="AV2907" s="7"/>
      <c r="AX2907" s="7"/>
      <c r="AY2907" s="7"/>
      <c r="AZ2907" s="7"/>
      <c r="BA2907" s="7"/>
      <c r="BB2907" s="7"/>
      <c r="BC2907" s="7"/>
      <c r="BD2907" s="7"/>
      <c r="BG2907" s="7"/>
      <c r="BH2907" s="7"/>
      <c r="BI2907" s="7"/>
      <c r="BJ2907" s="7"/>
      <c r="BK2907" s="7"/>
      <c r="BL2907" s="7"/>
      <c r="BM2907" s="7"/>
      <c r="BP2907" s="7"/>
      <c r="BQ2907" s="7"/>
      <c r="BR2907" s="7"/>
      <c r="BS2907" s="7"/>
      <c r="BT2907" s="7"/>
      <c r="BU2907" s="7"/>
      <c r="BV2907" s="7"/>
      <c r="BW2907" s="7"/>
    </row>
    <row r="2908" spans="5:75" x14ac:dyDescent="0.2"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AL2908" s="7"/>
      <c r="AQ2908" s="7"/>
      <c r="AR2908" s="7"/>
      <c r="AS2908" s="7"/>
      <c r="AT2908" s="7"/>
      <c r="AU2908" s="7"/>
      <c r="AV2908" s="7"/>
      <c r="AX2908" s="7"/>
      <c r="AY2908" s="7"/>
      <c r="AZ2908" s="7"/>
      <c r="BA2908" s="7"/>
      <c r="BB2908" s="7"/>
      <c r="BC2908" s="7"/>
      <c r="BD2908" s="7"/>
      <c r="BG2908" s="7"/>
      <c r="BH2908" s="7"/>
      <c r="BI2908" s="7"/>
      <c r="BJ2908" s="7"/>
      <c r="BK2908" s="7"/>
      <c r="BL2908" s="7"/>
      <c r="BM2908" s="7"/>
      <c r="BP2908" s="7"/>
      <c r="BQ2908" s="7"/>
      <c r="BR2908" s="7"/>
      <c r="BS2908" s="7"/>
      <c r="BT2908" s="7"/>
      <c r="BU2908" s="7"/>
      <c r="BV2908" s="7"/>
      <c r="BW2908" s="7"/>
    </row>
    <row r="2909" spans="5:75" x14ac:dyDescent="0.2"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AL2909" s="7"/>
      <c r="AQ2909" s="7"/>
      <c r="AR2909" s="7"/>
      <c r="AS2909" s="7"/>
      <c r="AT2909" s="7"/>
      <c r="AU2909" s="7"/>
      <c r="AV2909" s="7"/>
      <c r="AX2909" s="7"/>
      <c r="AY2909" s="7"/>
      <c r="AZ2909" s="7"/>
      <c r="BA2909" s="7"/>
      <c r="BB2909" s="7"/>
      <c r="BC2909" s="7"/>
      <c r="BD2909" s="7"/>
      <c r="BG2909" s="7"/>
      <c r="BH2909" s="7"/>
      <c r="BI2909" s="7"/>
      <c r="BJ2909" s="7"/>
      <c r="BK2909" s="7"/>
      <c r="BL2909" s="7"/>
      <c r="BM2909" s="7"/>
      <c r="BP2909" s="7"/>
      <c r="BQ2909" s="7"/>
      <c r="BR2909" s="7"/>
      <c r="BS2909" s="7"/>
      <c r="BT2909" s="7"/>
      <c r="BU2909" s="7"/>
      <c r="BV2909" s="7"/>
      <c r="BW2909" s="7"/>
    </row>
    <row r="2910" spans="5:75" x14ac:dyDescent="0.2"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AL2910" s="7"/>
      <c r="AQ2910" s="7"/>
      <c r="AR2910" s="7"/>
      <c r="AS2910" s="7"/>
      <c r="AT2910" s="7"/>
      <c r="AU2910" s="7"/>
      <c r="AV2910" s="7"/>
      <c r="AX2910" s="7"/>
      <c r="AY2910" s="7"/>
      <c r="AZ2910" s="7"/>
      <c r="BA2910" s="7"/>
      <c r="BB2910" s="7"/>
      <c r="BC2910" s="7"/>
      <c r="BD2910" s="7"/>
      <c r="BG2910" s="7"/>
      <c r="BH2910" s="7"/>
      <c r="BI2910" s="7"/>
      <c r="BJ2910" s="7"/>
      <c r="BK2910" s="7"/>
      <c r="BL2910" s="7"/>
      <c r="BM2910" s="7"/>
      <c r="BP2910" s="7"/>
      <c r="BQ2910" s="7"/>
      <c r="BR2910" s="7"/>
      <c r="BS2910" s="7"/>
      <c r="BT2910" s="7"/>
      <c r="BU2910" s="7"/>
      <c r="BV2910" s="7"/>
      <c r="BW2910" s="7"/>
    </row>
    <row r="2911" spans="5:75" x14ac:dyDescent="0.2"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AL2911" s="7"/>
      <c r="AQ2911" s="7"/>
      <c r="AR2911" s="7"/>
      <c r="AS2911" s="7"/>
      <c r="AT2911" s="7"/>
      <c r="AU2911" s="7"/>
      <c r="AV2911" s="7"/>
      <c r="AX2911" s="7"/>
      <c r="AY2911" s="7"/>
      <c r="AZ2911" s="7"/>
      <c r="BA2911" s="7"/>
      <c r="BB2911" s="7"/>
      <c r="BC2911" s="7"/>
      <c r="BD2911" s="7"/>
      <c r="BG2911" s="7"/>
      <c r="BH2911" s="7"/>
      <c r="BI2911" s="7"/>
      <c r="BJ2911" s="7"/>
      <c r="BK2911" s="7"/>
      <c r="BL2911" s="7"/>
      <c r="BM2911" s="7"/>
      <c r="BP2911" s="7"/>
      <c r="BQ2911" s="7"/>
      <c r="BR2911" s="7"/>
      <c r="BS2911" s="7"/>
      <c r="BT2911" s="7"/>
      <c r="BU2911" s="7"/>
      <c r="BV2911" s="7"/>
      <c r="BW2911" s="7"/>
    </row>
    <row r="2912" spans="5:75" x14ac:dyDescent="0.2"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AL2912" s="7"/>
      <c r="AQ2912" s="7"/>
      <c r="AR2912" s="7"/>
      <c r="AS2912" s="7"/>
      <c r="AT2912" s="7"/>
      <c r="AU2912" s="7"/>
      <c r="AV2912" s="7"/>
      <c r="AX2912" s="7"/>
      <c r="AY2912" s="7"/>
      <c r="AZ2912" s="7"/>
      <c r="BA2912" s="7"/>
      <c r="BB2912" s="7"/>
      <c r="BC2912" s="7"/>
      <c r="BD2912" s="7"/>
      <c r="BG2912" s="7"/>
      <c r="BH2912" s="7"/>
      <c r="BI2912" s="7"/>
      <c r="BJ2912" s="7"/>
      <c r="BK2912" s="7"/>
      <c r="BL2912" s="7"/>
      <c r="BM2912" s="7"/>
      <c r="BP2912" s="7"/>
      <c r="BQ2912" s="7"/>
      <c r="BR2912" s="7"/>
      <c r="BS2912" s="7"/>
      <c r="BT2912" s="7"/>
      <c r="BU2912" s="7"/>
      <c r="BV2912" s="7"/>
      <c r="BW2912" s="7"/>
    </row>
    <row r="2913" spans="5:75" x14ac:dyDescent="0.2"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AL2913" s="7"/>
      <c r="AQ2913" s="7"/>
      <c r="AR2913" s="7"/>
      <c r="AS2913" s="7"/>
      <c r="AT2913" s="7"/>
      <c r="AU2913" s="7"/>
      <c r="AV2913" s="7"/>
      <c r="AX2913" s="7"/>
      <c r="AY2913" s="7"/>
      <c r="AZ2913" s="7"/>
      <c r="BA2913" s="7"/>
      <c r="BB2913" s="7"/>
      <c r="BC2913" s="7"/>
      <c r="BD2913" s="7"/>
      <c r="BG2913" s="7"/>
      <c r="BH2913" s="7"/>
      <c r="BI2913" s="7"/>
      <c r="BJ2913" s="7"/>
      <c r="BK2913" s="7"/>
      <c r="BL2913" s="7"/>
      <c r="BM2913" s="7"/>
      <c r="BP2913" s="7"/>
      <c r="BQ2913" s="7"/>
      <c r="BR2913" s="7"/>
      <c r="BS2913" s="7"/>
      <c r="BT2913" s="7"/>
      <c r="BU2913" s="7"/>
      <c r="BV2913" s="7"/>
      <c r="BW2913" s="7"/>
    </row>
    <row r="2914" spans="5:75" x14ac:dyDescent="0.2"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AL2914" s="7"/>
      <c r="AQ2914" s="7"/>
      <c r="AR2914" s="7"/>
      <c r="AS2914" s="7"/>
      <c r="AT2914" s="7"/>
      <c r="AU2914" s="7"/>
      <c r="AV2914" s="7"/>
      <c r="AX2914" s="7"/>
      <c r="AY2914" s="7"/>
      <c r="AZ2914" s="7"/>
      <c r="BA2914" s="7"/>
      <c r="BB2914" s="7"/>
      <c r="BC2914" s="7"/>
      <c r="BD2914" s="7"/>
      <c r="BG2914" s="7"/>
      <c r="BH2914" s="7"/>
      <c r="BI2914" s="7"/>
      <c r="BJ2914" s="7"/>
      <c r="BK2914" s="7"/>
      <c r="BL2914" s="7"/>
      <c r="BM2914" s="7"/>
      <c r="BP2914" s="7"/>
      <c r="BQ2914" s="7"/>
      <c r="BR2914" s="7"/>
      <c r="BS2914" s="7"/>
      <c r="BT2914" s="7"/>
      <c r="BU2914" s="7"/>
      <c r="BV2914" s="7"/>
      <c r="BW2914" s="7"/>
    </row>
    <row r="2915" spans="5:75" x14ac:dyDescent="0.2"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AL2915" s="7"/>
      <c r="AQ2915" s="7"/>
      <c r="AR2915" s="7"/>
      <c r="AS2915" s="7"/>
      <c r="AT2915" s="7"/>
      <c r="AU2915" s="7"/>
      <c r="AV2915" s="7"/>
      <c r="AX2915" s="7"/>
      <c r="AY2915" s="7"/>
      <c r="AZ2915" s="7"/>
      <c r="BA2915" s="7"/>
      <c r="BB2915" s="7"/>
      <c r="BC2915" s="7"/>
      <c r="BD2915" s="7"/>
      <c r="BG2915" s="7"/>
      <c r="BH2915" s="7"/>
      <c r="BI2915" s="7"/>
      <c r="BJ2915" s="7"/>
      <c r="BK2915" s="7"/>
      <c r="BL2915" s="7"/>
      <c r="BM2915" s="7"/>
      <c r="BP2915" s="7"/>
      <c r="BQ2915" s="7"/>
      <c r="BR2915" s="7"/>
      <c r="BS2915" s="7"/>
      <c r="BT2915" s="7"/>
      <c r="BU2915" s="7"/>
      <c r="BV2915" s="7"/>
      <c r="BW2915" s="7"/>
    </row>
    <row r="2916" spans="5:75" x14ac:dyDescent="0.2"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AL2916" s="7"/>
      <c r="AQ2916" s="7"/>
      <c r="AR2916" s="7"/>
      <c r="AS2916" s="7"/>
      <c r="AT2916" s="7"/>
      <c r="AU2916" s="7"/>
      <c r="AV2916" s="7"/>
      <c r="AX2916" s="7"/>
      <c r="AY2916" s="7"/>
      <c r="AZ2916" s="7"/>
      <c r="BA2916" s="7"/>
      <c r="BB2916" s="7"/>
      <c r="BC2916" s="7"/>
      <c r="BD2916" s="7"/>
      <c r="BG2916" s="7"/>
      <c r="BH2916" s="7"/>
      <c r="BI2916" s="7"/>
      <c r="BJ2916" s="7"/>
      <c r="BK2916" s="7"/>
      <c r="BL2916" s="7"/>
      <c r="BM2916" s="7"/>
      <c r="BP2916" s="7"/>
      <c r="BQ2916" s="7"/>
      <c r="BR2916" s="7"/>
      <c r="BS2916" s="7"/>
      <c r="BT2916" s="7"/>
      <c r="BU2916" s="7"/>
      <c r="BV2916" s="7"/>
      <c r="BW2916" s="7"/>
    </row>
    <row r="2917" spans="5:75" x14ac:dyDescent="0.2"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AL2917" s="7"/>
      <c r="AQ2917" s="7"/>
      <c r="AR2917" s="7"/>
      <c r="AS2917" s="7"/>
      <c r="AT2917" s="7"/>
      <c r="AU2917" s="7"/>
      <c r="AV2917" s="7"/>
      <c r="AX2917" s="7"/>
      <c r="AY2917" s="7"/>
      <c r="AZ2917" s="7"/>
      <c r="BA2917" s="7"/>
      <c r="BB2917" s="7"/>
      <c r="BC2917" s="7"/>
      <c r="BD2917" s="7"/>
      <c r="BG2917" s="7"/>
      <c r="BH2917" s="7"/>
      <c r="BI2917" s="7"/>
      <c r="BJ2917" s="7"/>
      <c r="BK2917" s="7"/>
      <c r="BL2917" s="7"/>
      <c r="BM2917" s="7"/>
      <c r="BP2917" s="7"/>
      <c r="BQ2917" s="7"/>
      <c r="BR2917" s="7"/>
      <c r="BS2917" s="7"/>
      <c r="BT2917" s="7"/>
      <c r="BU2917" s="7"/>
      <c r="BV2917" s="7"/>
      <c r="BW2917" s="7"/>
    </row>
    <row r="2918" spans="5:75" x14ac:dyDescent="0.2"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AL2918" s="7"/>
      <c r="AQ2918" s="7"/>
      <c r="AR2918" s="7"/>
      <c r="AS2918" s="7"/>
      <c r="AT2918" s="7"/>
      <c r="AU2918" s="7"/>
      <c r="AV2918" s="7"/>
      <c r="AX2918" s="7"/>
      <c r="AY2918" s="7"/>
      <c r="AZ2918" s="7"/>
      <c r="BA2918" s="7"/>
      <c r="BB2918" s="7"/>
      <c r="BC2918" s="7"/>
      <c r="BD2918" s="7"/>
      <c r="BG2918" s="7"/>
      <c r="BH2918" s="7"/>
      <c r="BI2918" s="7"/>
      <c r="BJ2918" s="7"/>
      <c r="BK2918" s="7"/>
      <c r="BL2918" s="7"/>
      <c r="BM2918" s="7"/>
      <c r="BP2918" s="7"/>
      <c r="BQ2918" s="7"/>
      <c r="BR2918" s="7"/>
      <c r="BS2918" s="7"/>
      <c r="BT2918" s="7"/>
      <c r="BU2918" s="7"/>
      <c r="BV2918" s="7"/>
      <c r="BW2918" s="7"/>
    </row>
    <row r="2919" spans="5:75" x14ac:dyDescent="0.2"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AL2919" s="7"/>
      <c r="AQ2919" s="7"/>
      <c r="AR2919" s="7"/>
      <c r="AS2919" s="7"/>
      <c r="AT2919" s="7"/>
      <c r="AU2919" s="7"/>
      <c r="AV2919" s="7"/>
      <c r="AX2919" s="7"/>
      <c r="AY2919" s="7"/>
      <c r="AZ2919" s="7"/>
      <c r="BA2919" s="7"/>
      <c r="BB2919" s="7"/>
      <c r="BC2919" s="7"/>
      <c r="BD2919" s="7"/>
      <c r="BG2919" s="7"/>
      <c r="BH2919" s="7"/>
      <c r="BI2919" s="7"/>
      <c r="BJ2919" s="7"/>
      <c r="BK2919" s="7"/>
      <c r="BL2919" s="7"/>
      <c r="BM2919" s="7"/>
      <c r="BP2919" s="7"/>
      <c r="BQ2919" s="7"/>
      <c r="BR2919" s="7"/>
      <c r="BS2919" s="7"/>
      <c r="BT2919" s="7"/>
      <c r="BU2919" s="7"/>
      <c r="BV2919" s="7"/>
      <c r="BW2919" s="7"/>
    </row>
    <row r="2920" spans="5:75" x14ac:dyDescent="0.2"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AL2920" s="7"/>
      <c r="AQ2920" s="7"/>
      <c r="AR2920" s="7"/>
      <c r="AS2920" s="7"/>
      <c r="AT2920" s="7"/>
      <c r="AU2920" s="7"/>
      <c r="AV2920" s="7"/>
      <c r="AX2920" s="7"/>
      <c r="AY2920" s="7"/>
      <c r="AZ2920" s="7"/>
      <c r="BA2920" s="7"/>
      <c r="BB2920" s="7"/>
      <c r="BC2920" s="7"/>
      <c r="BD2920" s="7"/>
      <c r="BG2920" s="7"/>
      <c r="BH2920" s="7"/>
      <c r="BI2920" s="7"/>
      <c r="BJ2920" s="7"/>
      <c r="BK2920" s="7"/>
      <c r="BL2920" s="7"/>
      <c r="BM2920" s="7"/>
      <c r="BP2920" s="7"/>
      <c r="BQ2920" s="7"/>
      <c r="BR2920" s="7"/>
      <c r="BS2920" s="7"/>
      <c r="BT2920" s="7"/>
      <c r="BU2920" s="7"/>
      <c r="BV2920" s="7"/>
      <c r="BW2920" s="7"/>
    </row>
    <row r="2921" spans="5:75" x14ac:dyDescent="0.2"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AL2921" s="7"/>
      <c r="AQ2921" s="7"/>
      <c r="AR2921" s="7"/>
      <c r="AS2921" s="7"/>
      <c r="AT2921" s="7"/>
      <c r="AU2921" s="7"/>
      <c r="AV2921" s="7"/>
      <c r="AX2921" s="7"/>
      <c r="AY2921" s="7"/>
      <c r="AZ2921" s="7"/>
      <c r="BA2921" s="7"/>
      <c r="BB2921" s="7"/>
      <c r="BC2921" s="7"/>
      <c r="BD2921" s="7"/>
      <c r="BG2921" s="7"/>
      <c r="BH2921" s="7"/>
      <c r="BI2921" s="7"/>
      <c r="BJ2921" s="7"/>
      <c r="BK2921" s="7"/>
      <c r="BL2921" s="7"/>
      <c r="BM2921" s="7"/>
      <c r="BP2921" s="7"/>
      <c r="BQ2921" s="7"/>
      <c r="BR2921" s="7"/>
      <c r="BS2921" s="7"/>
      <c r="BT2921" s="7"/>
      <c r="BU2921" s="7"/>
      <c r="BV2921" s="7"/>
      <c r="BW2921" s="7"/>
    </row>
    <row r="2922" spans="5:75" x14ac:dyDescent="0.2"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AL2922" s="7"/>
      <c r="AQ2922" s="7"/>
      <c r="AR2922" s="7"/>
      <c r="AS2922" s="7"/>
      <c r="AT2922" s="7"/>
      <c r="AU2922" s="7"/>
      <c r="AV2922" s="7"/>
      <c r="AX2922" s="7"/>
      <c r="AY2922" s="7"/>
      <c r="AZ2922" s="7"/>
      <c r="BA2922" s="7"/>
      <c r="BB2922" s="7"/>
      <c r="BC2922" s="7"/>
      <c r="BD2922" s="7"/>
      <c r="BG2922" s="7"/>
      <c r="BH2922" s="7"/>
      <c r="BI2922" s="7"/>
      <c r="BJ2922" s="7"/>
      <c r="BK2922" s="7"/>
      <c r="BL2922" s="7"/>
      <c r="BM2922" s="7"/>
      <c r="BP2922" s="7"/>
      <c r="BQ2922" s="7"/>
      <c r="BR2922" s="7"/>
      <c r="BS2922" s="7"/>
      <c r="BT2922" s="7"/>
      <c r="BU2922" s="7"/>
      <c r="BV2922" s="7"/>
      <c r="BW2922" s="7"/>
    </row>
    <row r="2923" spans="5:75" x14ac:dyDescent="0.2"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AL2923" s="7"/>
      <c r="AQ2923" s="7"/>
      <c r="AR2923" s="7"/>
      <c r="AS2923" s="7"/>
      <c r="AT2923" s="7"/>
      <c r="AU2923" s="7"/>
      <c r="AV2923" s="7"/>
      <c r="AX2923" s="7"/>
      <c r="AY2923" s="7"/>
      <c r="AZ2923" s="7"/>
      <c r="BA2923" s="7"/>
      <c r="BB2923" s="7"/>
      <c r="BC2923" s="7"/>
      <c r="BD2923" s="7"/>
      <c r="BG2923" s="7"/>
      <c r="BH2923" s="7"/>
      <c r="BI2923" s="7"/>
      <c r="BJ2923" s="7"/>
      <c r="BK2923" s="7"/>
      <c r="BL2923" s="7"/>
      <c r="BM2923" s="7"/>
      <c r="BP2923" s="7"/>
      <c r="BQ2923" s="7"/>
      <c r="BR2923" s="7"/>
      <c r="BS2923" s="7"/>
      <c r="BT2923" s="7"/>
      <c r="BU2923" s="7"/>
      <c r="BV2923" s="7"/>
      <c r="BW2923" s="7"/>
    </row>
    <row r="2924" spans="5:75" x14ac:dyDescent="0.2"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AL2924" s="7"/>
      <c r="AQ2924" s="7"/>
      <c r="AR2924" s="7"/>
      <c r="AS2924" s="7"/>
      <c r="AT2924" s="7"/>
      <c r="AU2924" s="7"/>
      <c r="AV2924" s="7"/>
      <c r="AX2924" s="7"/>
      <c r="AY2924" s="7"/>
      <c r="AZ2924" s="7"/>
      <c r="BA2924" s="7"/>
      <c r="BB2924" s="7"/>
      <c r="BC2924" s="7"/>
      <c r="BD2924" s="7"/>
      <c r="BG2924" s="7"/>
      <c r="BH2924" s="7"/>
      <c r="BI2924" s="7"/>
      <c r="BJ2924" s="7"/>
      <c r="BK2924" s="7"/>
      <c r="BL2924" s="7"/>
      <c r="BM2924" s="7"/>
      <c r="BP2924" s="7"/>
      <c r="BQ2924" s="7"/>
      <c r="BR2924" s="7"/>
      <c r="BS2924" s="7"/>
      <c r="BT2924" s="7"/>
      <c r="BU2924" s="7"/>
      <c r="BV2924" s="7"/>
      <c r="BW2924" s="7"/>
    </row>
    <row r="2925" spans="5:75" x14ac:dyDescent="0.2"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AL2925" s="7"/>
      <c r="AQ2925" s="7"/>
      <c r="AR2925" s="7"/>
      <c r="AS2925" s="7"/>
      <c r="AT2925" s="7"/>
      <c r="AU2925" s="7"/>
      <c r="AV2925" s="7"/>
      <c r="AX2925" s="7"/>
      <c r="AY2925" s="7"/>
      <c r="AZ2925" s="7"/>
      <c r="BA2925" s="7"/>
      <c r="BB2925" s="7"/>
      <c r="BC2925" s="7"/>
      <c r="BD2925" s="7"/>
      <c r="BG2925" s="7"/>
      <c r="BH2925" s="7"/>
      <c r="BI2925" s="7"/>
      <c r="BJ2925" s="7"/>
      <c r="BK2925" s="7"/>
      <c r="BL2925" s="7"/>
      <c r="BM2925" s="7"/>
      <c r="BP2925" s="7"/>
      <c r="BQ2925" s="7"/>
      <c r="BR2925" s="7"/>
      <c r="BS2925" s="7"/>
      <c r="BT2925" s="7"/>
      <c r="BU2925" s="7"/>
      <c r="BV2925" s="7"/>
      <c r="BW2925" s="7"/>
    </row>
    <row r="2926" spans="5:75" x14ac:dyDescent="0.2"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AL2926" s="7"/>
      <c r="AQ2926" s="7"/>
      <c r="AR2926" s="7"/>
      <c r="AS2926" s="7"/>
      <c r="AT2926" s="7"/>
      <c r="AU2926" s="7"/>
      <c r="AV2926" s="7"/>
      <c r="AX2926" s="7"/>
      <c r="AY2926" s="7"/>
      <c r="AZ2926" s="7"/>
      <c r="BA2926" s="7"/>
      <c r="BB2926" s="7"/>
      <c r="BC2926" s="7"/>
      <c r="BD2926" s="7"/>
      <c r="BG2926" s="7"/>
      <c r="BH2926" s="7"/>
      <c r="BI2926" s="7"/>
      <c r="BJ2926" s="7"/>
      <c r="BK2926" s="7"/>
      <c r="BL2926" s="7"/>
      <c r="BM2926" s="7"/>
      <c r="BP2926" s="7"/>
      <c r="BQ2926" s="7"/>
      <c r="BR2926" s="7"/>
      <c r="BS2926" s="7"/>
      <c r="BT2926" s="7"/>
      <c r="BU2926" s="7"/>
      <c r="BV2926" s="7"/>
      <c r="BW2926" s="7"/>
    </row>
    <row r="2927" spans="5:75" x14ac:dyDescent="0.2"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AL2927" s="7"/>
      <c r="AQ2927" s="7"/>
      <c r="AR2927" s="7"/>
      <c r="AS2927" s="7"/>
      <c r="AT2927" s="7"/>
      <c r="AU2927" s="7"/>
      <c r="AV2927" s="7"/>
      <c r="AX2927" s="7"/>
      <c r="AY2927" s="7"/>
      <c r="AZ2927" s="7"/>
      <c r="BA2927" s="7"/>
      <c r="BB2927" s="7"/>
      <c r="BC2927" s="7"/>
      <c r="BD2927" s="7"/>
      <c r="BG2927" s="7"/>
      <c r="BH2927" s="7"/>
      <c r="BI2927" s="7"/>
      <c r="BJ2927" s="7"/>
      <c r="BK2927" s="7"/>
      <c r="BL2927" s="7"/>
      <c r="BM2927" s="7"/>
      <c r="BP2927" s="7"/>
      <c r="BQ2927" s="7"/>
      <c r="BR2927" s="7"/>
      <c r="BS2927" s="7"/>
      <c r="BT2927" s="7"/>
      <c r="BU2927" s="7"/>
      <c r="BV2927" s="7"/>
      <c r="BW2927" s="7"/>
    </row>
    <row r="2928" spans="5:75" x14ac:dyDescent="0.2"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AL2928" s="7"/>
      <c r="AQ2928" s="7"/>
      <c r="AR2928" s="7"/>
      <c r="AS2928" s="7"/>
      <c r="AT2928" s="7"/>
      <c r="AU2928" s="7"/>
      <c r="AV2928" s="7"/>
      <c r="AX2928" s="7"/>
      <c r="AY2928" s="7"/>
      <c r="AZ2928" s="7"/>
      <c r="BA2928" s="7"/>
      <c r="BB2928" s="7"/>
      <c r="BC2928" s="7"/>
      <c r="BD2928" s="7"/>
      <c r="BG2928" s="7"/>
      <c r="BH2928" s="7"/>
      <c r="BI2928" s="7"/>
      <c r="BJ2928" s="7"/>
      <c r="BK2928" s="7"/>
      <c r="BL2928" s="7"/>
      <c r="BM2928" s="7"/>
      <c r="BP2928" s="7"/>
      <c r="BQ2928" s="7"/>
      <c r="BR2928" s="7"/>
      <c r="BS2928" s="7"/>
      <c r="BT2928" s="7"/>
      <c r="BU2928" s="7"/>
      <c r="BV2928" s="7"/>
      <c r="BW2928" s="7"/>
    </row>
    <row r="2929" spans="5:75" x14ac:dyDescent="0.2"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AL2929" s="7"/>
      <c r="AQ2929" s="7"/>
      <c r="AR2929" s="7"/>
      <c r="AS2929" s="7"/>
      <c r="AT2929" s="7"/>
      <c r="AU2929" s="7"/>
      <c r="AV2929" s="7"/>
      <c r="AX2929" s="7"/>
      <c r="AY2929" s="7"/>
      <c r="AZ2929" s="7"/>
      <c r="BA2929" s="7"/>
      <c r="BB2929" s="7"/>
      <c r="BC2929" s="7"/>
      <c r="BD2929" s="7"/>
      <c r="BG2929" s="7"/>
      <c r="BH2929" s="7"/>
      <c r="BI2929" s="7"/>
      <c r="BJ2929" s="7"/>
      <c r="BK2929" s="7"/>
      <c r="BL2929" s="7"/>
      <c r="BM2929" s="7"/>
      <c r="BP2929" s="7"/>
      <c r="BQ2929" s="7"/>
      <c r="BR2929" s="7"/>
      <c r="BS2929" s="7"/>
      <c r="BT2929" s="7"/>
      <c r="BU2929" s="7"/>
      <c r="BV2929" s="7"/>
      <c r="BW2929" s="7"/>
    </row>
    <row r="2930" spans="5:75" x14ac:dyDescent="0.2"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AL2930" s="7"/>
      <c r="AQ2930" s="7"/>
      <c r="AR2930" s="7"/>
      <c r="AS2930" s="7"/>
      <c r="AT2930" s="7"/>
      <c r="AU2930" s="7"/>
      <c r="AV2930" s="7"/>
      <c r="AX2930" s="7"/>
      <c r="AY2930" s="7"/>
      <c r="AZ2930" s="7"/>
      <c r="BA2930" s="7"/>
      <c r="BB2930" s="7"/>
      <c r="BC2930" s="7"/>
      <c r="BD2930" s="7"/>
      <c r="BG2930" s="7"/>
      <c r="BH2930" s="7"/>
      <c r="BI2930" s="7"/>
      <c r="BJ2930" s="7"/>
      <c r="BK2930" s="7"/>
      <c r="BL2930" s="7"/>
      <c r="BM2930" s="7"/>
      <c r="BP2930" s="7"/>
      <c r="BQ2930" s="7"/>
      <c r="BR2930" s="7"/>
      <c r="BS2930" s="7"/>
      <c r="BT2930" s="7"/>
      <c r="BU2930" s="7"/>
      <c r="BV2930" s="7"/>
      <c r="BW2930" s="7"/>
    </row>
    <row r="2931" spans="5:75" x14ac:dyDescent="0.2"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AL2931" s="7"/>
      <c r="AQ2931" s="7"/>
      <c r="AR2931" s="7"/>
      <c r="AS2931" s="7"/>
      <c r="AT2931" s="7"/>
      <c r="AU2931" s="7"/>
      <c r="AV2931" s="7"/>
      <c r="AX2931" s="7"/>
      <c r="AY2931" s="7"/>
      <c r="AZ2931" s="7"/>
      <c r="BA2931" s="7"/>
      <c r="BB2931" s="7"/>
      <c r="BC2931" s="7"/>
      <c r="BD2931" s="7"/>
      <c r="BG2931" s="7"/>
      <c r="BH2931" s="7"/>
      <c r="BI2931" s="7"/>
      <c r="BJ2931" s="7"/>
      <c r="BK2931" s="7"/>
      <c r="BL2931" s="7"/>
      <c r="BM2931" s="7"/>
      <c r="BP2931" s="7"/>
      <c r="BQ2931" s="7"/>
      <c r="BR2931" s="7"/>
      <c r="BS2931" s="7"/>
      <c r="BT2931" s="7"/>
      <c r="BU2931" s="7"/>
      <c r="BV2931" s="7"/>
      <c r="BW2931" s="7"/>
    </row>
    <row r="2932" spans="5:75" x14ac:dyDescent="0.2"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AL2932" s="7"/>
      <c r="AQ2932" s="7"/>
      <c r="AR2932" s="7"/>
      <c r="AS2932" s="7"/>
      <c r="AT2932" s="7"/>
      <c r="AU2932" s="7"/>
      <c r="AV2932" s="7"/>
      <c r="AX2932" s="7"/>
      <c r="AY2932" s="7"/>
      <c r="AZ2932" s="7"/>
      <c r="BA2932" s="7"/>
      <c r="BB2932" s="7"/>
      <c r="BC2932" s="7"/>
      <c r="BD2932" s="7"/>
      <c r="BG2932" s="7"/>
      <c r="BH2932" s="7"/>
      <c r="BI2932" s="7"/>
      <c r="BJ2932" s="7"/>
      <c r="BK2932" s="7"/>
      <c r="BL2932" s="7"/>
      <c r="BM2932" s="7"/>
      <c r="BP2932" s="7"/>
      <c r="BQ2932" s="7"/>
      <c r="BR2932" s="7"/>
      <c r="BS2932" s="7"/>
      <c r="BT2932" s="7"/>
      <c r="BU2932" s="7"/>
      <c r="BV2932" s="7"/>
      <c r="BW2932" s="7"/>
    </row>
    <row r="2933" spans="5:75" x14ac:dyDescent="0.2"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AL2933" s="7"/>
      <c r="AQ2933" s="7"/>
      <c r="AR2933" s="7"/>
      <c r="AS2933" s="7"/>
      <c r="AT2933" s="7"/>
      <c r="AU2933" s="7"/>
      <c r="AV2933" s="7"/>
      <c r="AX2933" s="7"/>
      <c r="AY2933" s="7"/>
      <c r="AZ2933" s="7"/>
      <c r="BA2933" s="7"/>
      <c r="BB2933" s="7"/>
      <c r="BC2933" s="7"/>
      <c r="BD2933" s="7"/>
      <c r="BG2933" s="7"/>
      <c r="BH2933" s="7"/>
      <c r="BI2933" s="7"/>
      <c r="BJ2933" s="7"/>
      <c r="BK2933" s="7"/>
      <c r="BL2933" s="7"/>
      <c r="BM2933" s="7"/>
      <c r="BP2933" s="7"/>
      <c r="BQ2933" s="7"/>
      <c r="BR2933" s="7"/>
      <c r="BS2933" s="7"/>
      <c r="BT2933" s="7"/>
      <c r="BU2933" s="7"/>
      <c r="BV2933" s="7"/>
      <c r="BW2933" s="7"/>
    </row>
    <row r="2934" spans="5:75" x14ac:dyDescent="0.2"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AL2934" s="7"/>
      <c r="AQ2934" s="7"/>
      <c r="AR2934" s="7"/>
      <c r="AS2934" s="7"/>
      <c r="AT2934" s="7"/>
      <c r="AU2934" s="7"/>
      <c r="AV2934" s="7"/>
      <c r="AX2934" s="7"/>
      <c r="AY2934" s="7"/>
      <c r="AZ2934" s="7"/>
      <c r="BA2934" s="7"/>
      <c r="BB2934" s="7"/>
      <c r="BC2934" s="7"/>
      <c r="BD2934" s="7"/>
      <c r="BG2934" s="7"/>
      <c r="BH2934" s="7"/>
      <c r="BI2934" s="7"/>
      <c r="BJ2934" s="7"/>
      <c r="BK2934" s="7"/>
      <c r="BL2934" s="7"/>
      <c r="BM2934" s="7"/>
      <c r="BP2934" s="7"/>
      <c r="BQ2934" s="7"/>
      <c r="BR2934" s="7"/>
      <c r="BS2934" s="7"/>
      <c r="BT2934" s="7"/>
      <c r="BU2934" s="7"/>
      <c r="BV2934" s="7"/>
      <c r="BW2934" s="7"/>
    </row>
    <row r="2935" spans="5:75" x14ac:dyDescent="0.2"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AL2935" s="7"/>
      <c r="AQ2935" s="7"/>
      <c r="AR2935" s="7"/>
      <c r="AS2935" s="7"/>
      <c r="AT2935" s="7"/>
      <c r="AU2935" s="7"/>
      <c r="AV2935" s="7"/>
      <c r="AX2935" s="7"/>
      <c r="AY2935" s="7"/>
      <c r="AZ2935" s="7"/>
      <c r="BA2935" s="7"/>
      <c r="BB2935" s="7"/>
      <c r="BC2935" s="7"/>
      <c r="BD2935" s="7"/>
      <c r="BG2935" s="7"/>
      <c r="BH2935" s="7"/>
      <c r="BI2935" s="7"/>
      <c r="BJ2935" s="7"/>
      <c r="BK2935" s="7"/>
      <c r="BL2935" s="7"/>
      <c r="BM2935" s="7"/>
      <c r="BP2935" s="7"/>
      <c r="BQ2935" s="7"/>
      <c r="BR2935" s="7"/>
      <c r="BS2935" s="7"/>
      <c r="BT2935" s="7"/>
      <c r="BU2935" s="7"/>
      <c r="BV2935" s="7"/>
      <c r="BW2935" s="7"/>
    </row>
    <row r="2936" spans="5:75" x14ac:dyDescent="0.2"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AL2936" s="7"/>
      <c r="AQ2936" s="7"/>
      <c r="AR2936" s="7"/>
      <c r="AS2936" s="7"/>
      <c r="AT2936" s="7"/>
      <c r="AU2936" s="7"/>
      <c r="AV2936" s="7"/>
      <c r="AX2936" s="7"/>
      <c r="AY2936" s="7"/>
      <c r="AZ2936" s="7"/>
      <c r="BA2936" s="7"/>
      <c r="BB2936" s="7"/>
      <c r="BC2936" s="7"/>
      <c r="BD2936" s="7"/>
      <c r="BG2936" s="7"/>
      <c r="BH2936" s="7"/>
      <c r="BI2936" s="7"/>
      <c r="BJ2936" s="7"/>
      <c r="BK2936" s="7"/>
      <c r="BL2936" s="7"/>
      <c r="BM2936" s="7"/>
      <c r="BP2936" s="7"/>
      <c r="BQ2936" s="7"/>
      <c r="BR2936" s="7"/>
      <c r="BS2936" s="7"/>
      <c r="BT2936" s="7"/>
      <c r="BU2936" s="7"/>
      <c r="BV2936" s="7"/>
      <c r="BW2936" s="7"/>
    </row>
    <row r="2937" spans="5:75" x14ac:dyDescent="0.2"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AL2937" s="7"/>
      <c r="AQ2937" s="7"/>
      <c r="AR2937" s="7"/>
      <c r="AS2937" s="7"/>
      <c r="AT2937" s="7"/>
      <c r="AU2937" s="7"/>
      <c r="AV2937" s="7"/>
      <c r="AX2937" s="7"/>
      <c r="AY2937" s="7"/>
      <c r="AZ2937" s="7"/>
      <c r="BA2937" s="7"/>
      <c r="BB2937" s="7"/>
      <c r="BC2937" s="7"/>
      <c r="BD2937" s="7"/>
      <c r="BG2937" s="7"/>
      <c r="BH2937" s="7"/>
      <c r="BI2937" s="7"/>
      <c r="BJ2937" s="7"/>
      <c r="BK2937" s="7"/>
      <c r="BL2937" s="7"/>
      <c r="BM2937" s="7"/>
      <c r="BP2937" s="7"/>
      <c r="BQ2937" s="7"/>
      <c r="BR2937" s="7"/>
      <c r="BS2937" s="7"/>
      <c r="BT2937" s="7"/>
      <c r="BU2937" s="7"/>
      <c r="BV2937" s="7"/>
      <c r="BW2937" s="7"/>
    </row>
    <row r="2938" spans="5:75" x14ac:dyDescent="0.2"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AL2938" s="7"/>
      <c r="AQ2938" s="7"/>
      <c r="AR2938" s="7"/>
      <c r="AS2938" s="7"/>
      <c r="AT2938" s="7"/>
      <c r="AU2938" s="7"/>
      <c r="AV2938" s="7"/>
      <c r="AX2938" s="7"/>
      <c r="AY2938" s="7"/>
      <c r="AZ2938" s="7"/>
      <c r="BA2938" s="7"/>
      <c r="BB2938" s="7"/>
      <c r="BC2938" s="7"/>
      <c r="BD2938" s="7"/>
      <c r="BG2938" s="7"/>
      <c r="BH2938" s="7"/>
      <c r="BI2938" s="7"/>
      <c r="BJ2938" s="7"/>
      <c r="BK2938" s="7"/>
      <c r="BL2938" s="7"/>
      <c r="BM2938" s="7"/>
      <c r="BP2938" s="7"/>
      <c r="BQ2938" s="7"/>
      <c r="BR2938" s="7"/>
      <c r="BS2938" s="7"/>
      <c r="BT2938" s="7"/>
      <c r="BU2938" s="7"/>
      <c r="BV2938" s="7"/>
      <c r="BW2938" s="7"/>
    </row>
    <row r="2939" spans="5:75" x14ac:dyDescent="0.2"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AL2939" s="7"/>
      <c r="AQ2939" s="7"/>
      <c r="AR2939" s="7"/>
      <c r="AS2939" s="7"/>
      <c r="AT2939" s="7"/>
      <c r="AU2939" s="7"/>
      <c r="AV2939" s="7"/>
      <c r="AX2939" s="7"/>
      <c r="AY2939" s="7"/>
      <c r="AZ2939" s="7"/>
      <c r="BA2939" s="7"/>
      <c r="BB2939" s="7"/>
      <c r="BC2939" s="7"/>
      <c r="BD2939" s="7"/>
      <c r="BG2939" s="7"/>
      <c r="BH2939" s="7"/>
      <c r="BI2939" s="7"/>
      <c r="BJ2939" s="7"/>
      <c r="BK2939" s="7"/>
      <c r="BL2939" s="7"/>
      <c r="BM2939" s="7"/>
      <c r="BP2939" s="7"/>
      <c r="BQ2939" s="7"/>
      <c r="BR2939" s="7"/>
      <c r="BS2939" s="7"/>
      <c r="BT2939" s="7"/>
      <c r="BU2939" s="7"/>
      <c r="BV2939" s="7"/>
      <c r="BW2939" s="7"/>
    </row>
    <row r="2940" spans="5:75" x14ac:dyDescent="0.2"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AL2940" s="7"/>
      <c r="AQ2940" s="7"/>
      <c r="AR2940" s="7"/>
      <c r="AS2940" s="7"/>
      <c r="AT2940" s="7"/>
      <c r="AU2940" s="7"/>
      <c r="AV2940" s="7"/>
      <c r="AX2940" s="7"/>
      <c r="AY2940" s="7"/>
      <c r="AZ2940" s="7"/>
      <c r="BA2940" s="7"/>
      <c r="BB2940" s="7"/>
      <c r="BC2940" s="7"/>
      <c r="BD2940" s="7"/>
      <c r="BG2940" s="7"/>
      <c r="BH2940" s="7"/>
      <c r="BI2940" s="7"/>
      <c r="BJ2940" s="7"/>
      <c r="BK2940" s="7"/>
      <c r="BL2940" s="7"/>
      <c r="BM2940" s="7"/>
      <c r="BP2940" s="7"/>
      <c r="BQ2940" s="7"/>
      <c r="BR2940" s="7"/>
      <c r="BS2940" s="7"/>
      <c r="BT2940" s="7"/>
      <c r="BU2940" s="7"/>
      <c r="BV2940" s="7"/>
      <c r="BW2940" s="7"/>
    </row>
    <row r="2941" spans="5:75" x14ac:dyDescent="0.2"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AL2941" s="7"/>
      <c r="AQ2941" s="7"/>
      <c r="AR2941" s="7"/>
      <c r="AS2941" s="7"/>
      <c r="AT2941" s="7"/>
      <c r="AU2941" s="7"/>
      <c r="AV2941" s="7"/>
      <c r="AX2941" s="7"/>
      <c r="AY2941" s="7"/>
      <c r="AZ2941" s="7"/>
      <c r="BA2941" s="7"/>
      <c r="BB2941" s="7"/>
      <c r="BC2941" s="7"/>
      <c r="BD2941" s="7"/>
      <c r="BG2941" s="7"/>
      <c r="BH2941" s="7"/>
      <c r="BI2941" s="7"/>
      <c r="BJ2941" s="7"/>
      <c r="BK2941" s="7"/>
      <c r="BL2941" s="7"/>
      <c r="BM2941" s="7"/>
      <c r="BP2941" s="7"/>
      <c r="BQ2941" s="7"/>
      <c r="BR2941" s="7"/>
      <c r="BS2941" s="7"/>
      <c r="BT2941" s="7"/>
      <c r="BU2941" s="7"/>
      <c r="BV2941" s="7"/>
      <c r="BW2941" s="7"/>
    </row>
    <row r="2942" spans="5:75" x14ac:dyDescent="0.2"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AL2942" s="7"/>
      <c r="AQ2942" s="7"/>
      <c r="AR2942" s="7"/>
      <c r="AS2942" s="7"/>
      <c r="AT2942" s="7"/>
      <c r="AU2942" s="7"/>
      <c r="AV2942" s="7"/>
      <c r="AX2942" s="7"/>
      <c r="AY2942" s="7"/>
      <c r="AZ2942" s="7"/>
      <c r="BA2942" s="7"/>
      <c r="BB2942" s="7"/>
      <c r="BC2942" s="7"/>
      <c r="BD2942" s="7"/>
      <c r="BG2942" s="7"/>
      <c r="BH2942" s="7"/>
      <c r="BI2942" s="7"/>
      <c r="BJ2942" s="7"/>
      <c r="BK2942" s="7"/>
      <c r="BL2942" s="7"/>
      <c r="BM2942" s="7"/>
      <c r="BP2942" s="7"/>
      <c r="BQ2942" s="7"/>
      <c r="BR2942" s="7"/>
      <c r="BS2942" s="7"/>
      <c r="BT2942" s="7"/>
      <c r="BU2942" s="7"/>
      <c r="BV2942" s="7"/>
      <c r="BW2942" s="7"/>
    </row>
    <row r="2943" spans="5:75" x14ac:dyDescent="0.2"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AL2943" s="7"/>
      <c r="AQ2943" s="7"/>
      <c r="AR2943" s="7"/>
      <c r="AS2943" s="7"/>
      <c r="AT2943" s="7"/>
      <c r="AU2943" s="7"/>
      <c r="AV2943" s="7"/>
      <c r="AX2943" s="7"/>
      <c r="AY2943" s="7"/>
      <c r="AZ2943" s="7"/>
      <c r="BA2943" s="7"/>
      <c r="BB2943" s="7"/>
      <c r="BC2943" s="7"/>
      <c r="BD2943" s="7"/>
      <c r="BG2943" s="7"/>
      <c r="BH2943" s="7"/>
      <c r="BI2943" s="7"/>
      <c r="BJ2943" s="7"/>
      <c r="BK2943" s="7"/>
      <c r="BL2943" s="7"/>
      <c r="BM2943" s="7"/>
      <c r="BP2943" s="7"/>
      <c r="BQ2943" s="7"/>
      <c r="BR2943" s="7"/>
      <c r="BS2943" s="7"/>
      <c r="BT2943" s="7"/>
      <c r="BU2943" s="7"/>
      <c r="BV2943" s="7"/>
      <c r="BW2943" s="7"/>
    </row>
    <row r="2944" spans="5:75" x14ac:dyDescent="0.2"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AL2944" s="7"/>
      <c r="AQ2944" s="7"/>
      <c r="AR2944" s="7"/>
      <c r="AS2944" s="7"/>
      <c r="AT2944" s="7"/>
      <c r="AU2944" s="7"/>
      <c r="AV2944" s="7"/>
      <c r="AX2944" s="7"/>
      <c r="AY2944" s="7"/>
      <c r="AZ2944" s="7"/>
      <c r="BA2944" s="7"/>
      <c r="BB2944" s="7"/>
      <c r="BC2944" s="7"/>
      <c r="BD2944" s="7"/>
      <c r="BG2944" s="7"/>
      <c r="BH2944" s="7"/>
      <c r="BI2944" s="7"/>
      <c r="BJ2944" s="7"/>
      <c r="BK2944" s="7"/>
      <c r="BL2944" s="7"/>
      <c r="BM2944" s="7"/>
      <c r="BP2944" s="7"/>
      <c r="BQ2944" s="7"/>
      <c r="BR2944" s="7"/>
      <c r="BS2944" s="7"/>
      <c r="BT2944" s="7"/>
      <c r="BU2944" s="7"/>
      <c r="BV2944" s="7"/>
      <c r="BW2944" s="7"/>
    </row>
    <row r="2945" spans="5:75" x14ac:dyDescent="0.2"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AL2945" s="7"/>
      <c r="AQ2945" s="7"/>
      <c r="AR2945" s="7"/>
      <c r="AS2945" s="7"/>
      <c r="AT2945" s="7"/>
      <c r="AU2945" s="7"/>
      <c r="AV2945" s="7"/>
      <c r="AX2945" s="7"/>
      <c r="AY2945" s="7"/>
      <c r="AZ2945" s="7"/>
      <c r="BA2945" s="7"/>
      <c r="BB2945" s="7"/>
      <c r="BC2945" s="7"/>
      <c r="BD2945" s="7"/>
      <c r="BG2945" s="7"/>
      <c r="BH2945" s="7"/>
      <c r="BI2945" s="7"/>
      <c r="BJ2945" s="7"/>
      <c r="BK2945" s="7"/>
      <c r="BL2945" s="7"/>
      <c r="BM2945" s="7"/>
      <c r="BP2945" s="7"/>
      <c r="BQ2945" s="7"/>
      <c r="BR2945" s="7"/>
      <c r="BS2945" s="7"/>
      <c r="BT2945" s="7"/>
      <c r="BU2945" s="7"/>
      <c r="BV2945" s="7"/>
      <c r="BW2945" s="7"/>
    </row>
    <row r="2946" spans="5:75" x14ac:dyDescent="0.2"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AL2946" s="7"/>
      <c r="AQ2946" s="7"/>
      <c r="AR2946" s="7"/>
      <c r="AS2946" s="7"/>
      <c r="AT2946" s="7"/>
      <c r="AU2946" s="7"/>
      <c r="AV2946" s="7"/>
      <c r="AX2946" s="7"/>
      <c r="AY2946" s="7"/>
      <c r="AZ2946" s="7"/>
      <c r="BA2946" s="7"/>
      <c r="BB2946" s="7"/>
      <c r="BC2946" s="7"/>
      <c r="BD2946" s="7"/>
      <c r="BG2946" s="7"/>
      <c r="BH2946" s="7"/>
      <c r="BI2946" s="7"/>
      <c r="BJ2946" s="7"/>
      <c r="BK2946" s="7"/>
      <c r="BL2946" s="7"/>
      <c r="BM2946" s="7"/>
      <c r="BP2946" s="7"/>
      <c r="BQ2946" s="7"/>
      <c r="BR2946" s="7"/>
      <c r="BS2946" s="7"/>
      <c r="BT2946" s="7"/>
      <c r="BU2946" s="7"/>
      <c r="BV2946" s="7"/>
      <c r="BW2946" s="7"/>
    </row>
    <row r="2947" spans="5:75" x14ac:dyDescent="0.2"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AL2947" s="7"/>
      <c r="AQ2947" s="7"/>
      <c r="AR2947" s="7"/>
      <c r="AS2947" s="7"/>
      <c r="AT2947" s="7"/>
      <c r="AU2947" s="7"/>
      <c r="AV2947" s="7"/>
      <c r="AX2947" s="7"/>
      <c r="AY2947" s="7"/>
      <c r="AZ2947" s="7"/>
      <c r="BA2947" s="7"/>
      <c r="BB2947" s="7"/>
      <c r="BC2947" s="7"/>
      <c r="BD2947" s="7"/>
      <c r="BG2947" s="7"/>
      <c r="BH2947" s="7"/>
      <c r="BI2947" s="7"/>
      <c r="BJ2947" s="7"/>
      <c r="BK2947" s="7"/>
      <c r="BL2947" s="7"/>
      <c r="BM2947" s="7"/>
      <c r="BP2947" s="7"/>
      <c r="BQ2947" s="7"/>
      <c r="BR2947" s="7"/>
      <c r="BS2947" s="7"/>
      <c r="BT2947" s="7"/>
      <c r="BU2947" s="7"/>
      <c r="BV2947" s="7"/>
      <c r="BW2947" s="7"/>
    </row>
    <row r="2948" spans="5:75" x14ac:dyDescent="0.2"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AL2948" s="7"/>
      <c r="AQ2948" s="7"/>
      <c r="AR2948" s="7"/>
      <c r="AS2948" s="7"/>
      <c r="AT2948" s="7"/>
      <c r="AU2948" s="7"/>
      <c r="AV2948" s="7"/>
      <c r="AX2948" s="7"/>
      <c r="AY2948" s="7"/>
      <c r="AZ2948" s="7"/>
      <c r="BA2948" s="7"/>
      <c r="BB2948" s="7"/>
      <c r="BC2948" s="7"/>
      <c r="BD2948" s="7"/>
      <c r="BG2948" s="7"/>
      <c r="BH2948" s="7"/>
      <c r="BI2948" s="7"/>
      <c r="BJ2948" s="7"/>
      <c r="BK2948" s="7"/>
      <c r="BL2948" s="7"/>
      <c r="BM2948" s="7"/>
      <c r="BP2948" s="7"/>
      <c r="BQ2948" s="7"/>
      <c r="BR2948" s="7"/>
      <c r="BS2948" s="7"/>
      <c r="BT2948" s="7"/>
      <c r="BU2948" s="7"/>
      <c r="BV2948" s="7"/>
      <c r="BW2948" s="7"/>
    </row>
    <row r="2949" spans="5:75" x14ac:dyDescent="0.2"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AL2949" s="7"/>
      <c r="AQ2949" s="7"/>
      <c r="AR2949" s="7"/>
      <c r="AS2949" s="7"/>
      <c r="AT2949" s="7"/>
      <c r="AU2949" s="7"/>
      <c r="AV2949" s="7"/>
      <c r="AX2949" s="7"/>
      <c r="AY2949" s="7"/>
      <c r="AZ2949" s="7"/>
      <c r="BA2949" s="7"/>
      <c r="BB2949" s="7"/>
      <c r="BC2949" s="7"/>
      <c r="BD2949" s="7"/>
      <c r="BG2949" s="7"/>
      <c r="BH2949" s="7"/>
      <c r="BI2949" s="7"/>
      <c r="BJ2949" s="7"/>
      <c r="BK2949" s="7"/>
      <c r="BL2949" s="7"/>
      <c r="BM2949" s="7"/>
      <c r="BP2949" s="7"/>
      <c r="BQ2949" s="7"/>
      <c r="BR2949" s="7"/>
      <c r="BS2949" s="7"/>
      <c r="BT2949" s="7"/>
      <c r="BU2949" s="7"/>
      <c r="BV2949" s="7"/>
      <c r="BW2949" s="7"/>
    </row>
    <row r="2950" spans="5:75" x14ac:dyDescent="0.2"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AL2950" s="7"/>
      <c r="AQ2950" s="7"/>
      <c r="AR2950" s="7"/>
      <c r="AS2950" s="7"/>
      <c r="AT2950" s="7"/>
      <c r="AU2950" s="7"/>
      <c r="AV2950" s="7"/>
      <c r="AX2950" s="7"/>
      <c r="AY2950" s="7"/>
      <c r="AZ2950" s="7"/>
      <c r="BA2950" s="7"/>
      <c r="BB2950" s="7"/>
      <c r="BC2950" s="7"/>
      <c r="BD2950" s="7"/>
      <c r="BG2950" s="7"/>
      <c r="BH2950" s="7"/>
      <c r="BI2950" s="7"/>
      <c r="BJ2950" s="7"/>
      <c r="BK2950" s="7"/>
      <c r="BL2950" s="7"/>
      <c r="BM2950" s="7"/>
      <c r="BP2950" s="7"/>
      <c r="BQ2950" s="7"/>
      <c r="BR2950" s="7"/>
      <c r="BS2950" s="7"/>
      <c r="BT2950" s="7"/>
      <c r="BU2950" s="7"/>
      <c r="BV2950" s="7"/>
      <c r="BW2950" s="7"/>
    </row>
    <row r="2951" spans="5:75" x14ac:dyDescent="0.2"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AL2951" s="7"/>
      <c r="AQ2951" s="7"/>
      <c r="AR2951" s="7"/>
      <c r="AS2951" s="7"/>
      <c r="AT2951" s="7"/>
      <c r="AU2951" s="7"/>
      <c r="AV2951" s="7"/>
      <c r="AX2951" s="7"/>
      <c r="AY2951" s="7"/>
      <c r="AZ2951" s="7"/>
      <c r="BA2951" s="7"/>
      <c r="BB2951" s="7"/>
      <c r="BC2951" s="7"/>
      <c r="BD2951" s="7"/>
      <c r="BG2951" s="7"/>
      <c r="BH2951" s="7"/>
      <c r="BI2951" s="7"/>
      <c r="BJ2951" s="7"/>
      <c r="BK2951" s="7"/>
      <c r="BL2951" s="7"/>
      <c r="BM2951" s="7"/>
      <c r="BP2951" s="7"/>
      <c r="BQ2951" s="7"/>
      <c r="BR2951" s="7"/>
      <c r="BS2951" s="7"/>
      <c r="BT2951" s="7"/>
      <c r="BU2951" s="7"/>
      <c r="BV2951" s="7"/>
      <c r="BW2951" s="7"/>
    </row>
    <row r="2952" spans="5:75" x14ac:dyDescent="0.2"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AL2952" s="7"/>
      <c r="AQ2952" s="7"/>
      <c r="AR2952" s="7"/>
      <c r="AS2952" s="7"/>
      <c r="AT2952" s="7"/>
      <c r="AU2952" s="7"/>
      <c r="AV2952" s="7"/>
      <c r="AX2952" s="7"/>
      <c r="AY2952" s="7"/>
      <c r="AZ2952" s="7"/>
      <c r="BA2952" s="7"/>
      <c r="BB2952" s="7"/>
      <c r="BC2952" s="7"/>
      <c r="BD2952" s="7"/>
      <c r="BG2952" s="7"/>
      <c r="BH2952" s="7"/>
      <c r="BI2952" s="7"/>
      <c r="BJ2952" s="7"/>
      <c r="BK2952" s="7"/>
      <c r="BL2952" s="7"/>
      <c r="BM2952" s="7"/>
      <c r="BP2952" s="7"/>
      <c r="BQ2952" s="7"/>
      <c r="BR2952" s="7"/>
      <c r="BS2952" s="7"/>
      <c r="BT2952" s="7"/>
      <c r="BU2952" s="7"/>
      <c r="BV2952" s="7"/>
      <c r="BW2952" s="7"/>
    </row>
    <row r="2953" spans="5:75" x14ac:dyDescent="0.2"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AL2953" s="7"/>
      <c r="AQ2953" s="7"/>
      <c r="AR2953" s="7"/>
      <c r="AS2953" s="7"/>
      <c r="AT2953" s="7"/>
      <c r="AU2953" s="7"/>
      <c r="AV2953" s="7"/>
      <c r="AX2953" s="7"/>
      <c r="AY2953" s="7"/>
      <c r="AZ2953" s="7"/>
      <c r="BA2953" s="7"/>
      <c r="BB2953" s="7"/>
      <c r="BC2953" s="7"/>
      <c r="BD2953" s="7"/>
      <c r="BG2953" s="7"/>
      <c r="BH2953" s="7"/>
      <c r="BI2953" s="7"/>
      <c r="BJ2953" s="7"/>
      <c r="BK2953" s="7"/>
      <c r="BL2953" s="7"/>
      <c r="BM2953" s="7"/>
      <c r="BP2953" s="7"/>
      <c r="BQ2953" s="7"/>
      <c r="BR2953" s="7"/>
      <c r="BS2953" s="7"/>
      <c r="BT2953" s="7"/>
      <c r="BU2953" s="7"/>
      <c r="BV2953" s="7"/>
      <c r="BW2953" s="7"/>
    </row>
    <row r="2954" spans="5:75" x14ac:dyDescent="0.2"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AL2954" s="7"/>
      <c r="AQ2954" s="7"/>
      <c r="AR2954" s="7"/>
      <c r="AS2954" s="7"/>
      <c r="AT2954" s="7"/>
      <c r="AU2954" s="7"/>
      <c r="AV2954" s="7"/>
      <c r="AX2954" s="7"/>
      <c r="AY2954" s="7"/>
      <c r="AZ2954" s="7"/>
      <c r="BA2954" s="7"/>
      <c r="BB2954" s="7"/>
      <c r="BC2954" s="7"/>
      <c r="BD2954" s="7"/>
      <c r="BG2954" s="7"/>
      <c r="BH2954" s="7"/>
      <c r="BI2954" s="7"/>
      <c r="BJ2954" s="7"/>
      <c r="BK2954" s="7"/>
      <c r="BL2954" s="7"/>
      <c r="BM2954" s="7"/>
      <c r="BP2954" s="7"/>
      <c r="BQ2954" s="7"/>
      <c r="BR2954" s="7"/>
      <c r="BS2954" s="7"/>
      <c r="BT2954" s="7"/>
      <c r="BU2954" s="7"/>
      <c r="BV2954" s="7"/>
      <c r="BW2954" s="7"/>
    </row>
    <row r="2955" spans="5:75" x14ac:dyDescent="0.2"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AL2955" s="7"/>
      <c r="AQ2955" s="7"/>
      <c r="AR2955" s="7"/>
      <c r="AS2955" s="7"/>
      <c r="AT2955" s="7"/>
      <c r="AU2955" s="7"/>
      <c r="AV2955" s="7"/>
      <c r="AX2955" s="7"/>
      <c r="AY2955" s="7"/>
      <c r="AZ2955" s="7"/>
      <c r="BA2955" s="7"/>
      <c r="BB2955" s="7"/>
      <c r="BC2955" s="7"/>
      <c r="BD2955" s="7"/>
      <c r="BG2955" s="7"/>
      <c r="BH2955" s="7"/>
      <c r="BI2955" s="7"/>
      <c r="BJ2955" s="7"/>
      <c r="BK2955" s="7"/>
      <c r="BL2955" s="7"/>
      <c r="BM2955" s="7"/>
      <c r="BP2955" s="7"/>
      <c r="BQ2955" s="7"/>
      <c r="BR2955" s="7"/>
      <c r="BS2955" s="7"/>
      <c r="BT2955" s="7"/>
      <c r="BU2955" s="7"/>
      <c r="BV2955" s="7"/>
      <c r="BW2955" s="7"/>
    </row>
    <row r="2956" spans="5:75" x14ac:dyDescent="0.2"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AL2956" s="7"/>
      <c r="AQ2956" s="7"/>
      <c r="AR2956" s="7"/>
      <c r="AS2956" s="7"/>
      <c r="AT2956" s="7"/>
      <c r="AU2956" s="7"/>
      <c r="AV2956" s="7"/>
      <c r="AX2956" s="7"/>
      <c r="AY2956" s="7"/>
      <c r="AZ2956" s="7"/>
      <c r="BA2956" s="7"/>
      <c r="BB2956" s="7"/>
      <c r="BC2956" s="7"/>
      <c r="BD2956" s="7"/>
      <c r="BG2956" s="7"/>
      <c r="BH2956" s="7"/>
      <c r="BI2956" s="7"/>
      <c r="BJ2956" s="7"/>
      <c r="BK2956" s="7"/>
      <c r="BL2956" s="7"/>
      <c r="BM2956" s="7"/>
      <c r="BP2956" s="7"/>
      <c r="BQ2956" s="7"/>
      <c r="BR2956" s="7"/>
      <c r="BS2956" s="7"/>
      <c r="BT2956" s="7"/>
      <c r="BU2956" s="7"/>
      <c r="BV2956" s="7"/>
      <c r="BW2956" s="7"/>
    </row>
    <row r="2957" spans="5:75" x14ac:dyDescent="0.2"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AL2957" s="7"/>
      <c r="AQ2957" s="7"/>
      <c r="AR2957" s="7"/>
      <c r="AS2957" s="7"/>
      <c r="AT2957" s="7"/>
      <c r="AU2957" s="7"/>
      <c r="AV2957" s="7"/>
      <c r="AX2957" s="7"/>
      <c r="AY2957" s="7"/>
      <c r="AZ2957" s="7"/>
      <c r="BA2957" s="7"/>
      <c r="BB2957" s="7"/>
      <c r="BC2957" s="7"/>
      <c r="BD2957" s="7"/>
      <c r="BG2957" s="7"/>
      <c r="BH2957" s="7"/>
      <c r="BI2957" s="7"/>
      <c r="BJ2957" s="7"/>
      <c r="BK2957" s="7"/>
      <c r="BL2957" s="7"/>
      <c r="BM2957" s="7"/>
      <c r="BP2957" s="7"/>
      <c r="BQ2957" s="7"/>
      <c r="BR2957" s="7"/>
      <c r="BS2957" s="7"/>
      <c r="BT2957" s="7"/>
      <c r="BU2957" s="7"/>
      <c r="BV2957" s="7"/>
      <c r="BW2957" s="7"/>
    </row>
    <row r="2958" spans="5:75" x14ac:dyDescent="0.2"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AL2958" s="7"/>
      <c r="AQ2958" s="7"/>
      <c r="AR2958" s="7"/>
      <c r="AS2958" s="7"/>
      <c r="AT2958" s="7"/>
      <c r="AU2958" s="7"/>
      <c r="AV2958" s="7"/>
      <c r="AX2958" s="7"/>
      <c r="AY2958" s="7"/>
      <c r="AZ2958" s="7"/>
      <c r="BA2958" s="7"/>
      <c r="BB2958" s="7"/>
      <c r="BC2958" s="7"/>
      <c r="BD2958" s="7"/>
      <c r="BG2958" s="7"/>
      <c r="BH2958" s="7"/>
      <c r="BI2958" s="7"/>
      <c r="BJ2958" s="7"/>
      <c r="BK2958" s="7"/>
      <c r="BL2958" s="7"/>
      <c r="BM2958" s="7"/>
      <c r="BP2958" s="7"/>
      <c r="BQ2958" s="7"/>
      <c r="BR2958" s="7"/>
      <c r="BS2958" s="7"/>
      <c r="BT2958" s="7"/>
      <c r="BU2958" s="7"/>
      <c r="BV2958" s="7"/>
      <c r="BW2958" s="7"/>
    </row>
    <row r="2959" spans="5:75" x14ac:dyDescent="0.2"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AL2959" s="7"/>
      <c r="AQ2959" s="7"/>
      <c r="AR2959" s="7"/>
      <c r="AS2959" s="7"/>
      <c r="AT2959" s="7"/>
      <c r="AU2959" s="7"/>
      <c r="AV2959" s="7"/>
      <c r="AX2959" s="7"/>
      <c r="AY2959" s="7"/>
      <c r="AZ2959" s="7"/>
      <c r="BA2959" s="7"/>
      <c r="BB2959" s="7"/>
      <c r="BC2959" s="7"/>
      <c r="BD2959" s="7"/>
      <c r="BG2959" s="7"/>
      <c r="BH2959" s="7"/>
      <c r="BI2959" s="7"/>
      <c r="BJ2959" s="7"/>
      <c r="BK2959" s="7"/>
      <c r="BL2959" s="7"/>
      <c r="BM2959" s="7"/>
      <c r="BP2959" s="7"/>
      <c r="BQ2959" s="7"/>
      <c r="BR2959" s="7"/>
      <c r="BS2959" s="7"/>
      <c r="BT2959" s="7"/>
      <c r="BU2959" s="7"/>
      <c r="BV2959" s="7"/>
      <c r="BW2959" s="7"/>
    </row>
    <row r="2960" spans="5:75" x14ac:dyDescent="0.2"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AL2960" s="7"/>
      <c r="AQ2960" s="7"/>
      <c r="AR2960" s="7"/>
      <c r="AS2960" s="7"/>
      <c r="AT2960" s="7"/>
      <c r="AU2960" s="7"/>
      <c r="AV2960" s="7"/>
      <c r="AX2960" s="7"/>
      <c r="AY2960" s="7"/>
      <c r="AZ2960" s="7"/>
      <c r="BA2960" s="7"/>
      <c r="BB2960" s="7"/>
      <c r="BC2960" s="7"/>
      <c r="BD2960" s="7"/>
      <c r="BG2960" s="7"/>
      <c r="BH2960" s="7"/>
      <c r="BI2960" s="7"/>
      <c r="BJ2960" s="7"/>
      <c r="BK2960" s="7"/>
      <c r="BL2960" s="7"/>
      <c r="BM2960" s="7"/>
      <c r="BP2960" s="7"/>
      <c r="BQ2960" s="7"/>
      <c r="BR2960" s="7"/>
      <c r="BS2960" s="7"/>
      <c r="BT2960" s="7"/>
      <c r="BU2960" s="7"/>
      <c r="BV2960" s="7"/>
      <c r="BW2960" s="7"/>
    </row>
    <row r="2961" spans="5:75" x14ac:dyDescent="0.2"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AL2961" s="7"/>
      <c r="AQ2961" s="7"/>
      <c r="AR2961" s="7"/>
      <c r="AS2961" s="7"/>
      <c r="AT2961" s="7"/>
      <c r="AU2961" s="7"/>
      <c r="AV2961" s="7"/>
      <c r="AX2961" s="7"/>
      <c r="AY2961" s="7"/>
      <c r="AZ2961" s="7"/>
      <c r="BA2961" s="7"/>
      <c r="BB2961" s="7"/>
      <c r="BC2961" s="7"/>
      <c r="BD2961" s="7"/>
      <c r="BG2961" s="7"/>
      <c r="BH2961" s="7"/>
      <c r="BI2961" s="7"/>
      <c r="BJ2961" s="7"/>
      <c r="BK2961" s="7"/>
      <c r="BL2961" s="7"/>
      <c r="BM2961" s="7"/>
      <c r="BP2961" s="7"/>
      <c r="BQ2961" s="7"/>
      <c r="BR2961" s="7"/>
      <c r="BS2961" s="7"/>
      <c r="BT2961" s="7"/>
      <c r="BU2961" s="7"/>
      <c r="BV2961" s="7"/>
      <c r="BW2961" s="7"/>
    </row>
    <row r="2962" spans="5:75" x14ac:dyDescent="0.2"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AL2962" s="7"/>
      <c r="AQ2962" s="7"/>
      <c r="AR2962" s="7"/>
      <c r="AS2962" s="7"/>
      <c r="AT2962" s="7"/>
      <c r="AU2962" s="7"/>
      <c r="AV2962" s="7"/>
      <c r="AX2962" s="7"/>
      <c r="AY2962" s="7"/>
      <c r="AZ2962" s="7"/>
      <c r="BA2962" s="7"/>
      <c r="BB2962" s="7"/>
      <c r="BC2962" s="7"/>
      <c r="BD2962" s="7"/>
      <c r="BG2962" s="7"/>
      <c r="BH2962" s="7"/>
      <c r="BI2962" s="7"/>
      <c r="BJ2962" s="7"/>
      <c r="BK2962" s="7"/>
      <c r="BL2962" s="7"/>
      <c r="BM2962" s="7"/>
      <c r="BP2962" s="7"/>
      <c r="BQ2962" s="7"/>
      <c r="BR2962" s="7"/>
      <c r="BS2962" s="7"/>
      <c r="BT2962" s="7"/>
      <c r="BU2962" s="7"/>
      <c r="BV2962" s="7"/>
      <c r="BW2962" s="7"/>
    </row>
    <row r="2963" spans="5:75" x14ac:dyDescent="0.2"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AL2963" s="7"/>
      <c r="AQ2963" s="7"/>
      <c r="AR2963" s="7"/>
      <c r="AS2963" s="7"/>
      <c r="AT2963" s="7"/>
      <c r="AU2963" s="7"/>
      <c r="AV2963" s="7"/>
      <c r="AX2963" s="7"/>
      <c r="AY2963" s="7"/>
      <c r="AZ2963" s="7"/>
      <c r="BA2963" s="7"/>
      <c r="BB2963" s="7"/>
      <c r="BC2963" s="7"/>
      <c r="BD2963" s="7"/>
      <c r="BG2963" s="7"/>
      <c r="BH2963" s="7"/>
      <c r="BI2963" s="7"/>
      <c r="BJ2963" s="7"/>
      <c r="BK2963" s="7"/>
      <c r="BL2963" s="7"/>
      <c r="BM2963" s="7"/>
      <c r="BP2963" s="7"/>
      <c r="BQ2963" s="7"/>
      <c r="BR2963" s="7"/>
      <c r="BS2963" s="7"/>
      <c r="BT2963" s="7"/>
      <c r="BU2963" s="7"/>
      <c r="BV2963" s="7"/>
      <c r="BW2963" s="7"/>
    </row>
    <row r="2964" spans="5:75" x14ac:dyDescent="0.2"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AL2964" s="7"/>
      <c r="AQ2964" s="7"/>
      <c r="AR2964" s="7"/>
      <c r="AS2964" s="7"/>
      <c r="AT2964" s="7"/>
      <c r="AU2964" s="7"/>
      <c r="AV2964" s="7"/>
      <c r="AX2964" s="7"/>
      <c r="AY2964" s="7"/>
      <c r="AZ2964" s="7"/>
      <c r="BA2964" s="7"/>
      <c r="BB2964" s="7"/>
      <c r="BC2964" s="7"/>
      <c r="BD2964" s="7"/>
      <c r="BG2964" s="7"/>
      <c r="BH2964" s="7"/>
      <c r="BI2964" s="7"/>
      <c r="BJ2964" s="7"/>
      <c r="BK2964" s="7"/>
      <c r="BL2964" s="7"/>
      <c r="BM2964" s="7"/>
      <c r="BP2964" s="7"/>
      <c r="BQ2964" s="7"/>
      <c r="BR2964" s="7"/>
      <c r="BS2964" s="7"/>
      <c r="BT2964" s="7"/>
      <c r="BU2964" s="7"/>
      <c r="BV2964" s="7"/>
      <c r="BW2964" s="7"/>
    </row>
    <row r="2965" spans="5:75" x14ac:dyDescent="0.2"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AL2965" s="7"/>
      <c r="AQ2965" s="7"/>
      <c r="AR2965" s="7"/>
      <c r="AS2965" s="7"/>
      <c r="AT2965" s="7"/>
      <c r="AU2965" s="7"/>
      <c r="AV2965" s="7"/>
      <c r="AX2965" s="7"/>
      <c r="AY2965" s="7"/>
      <c r="AZ2965" s="7"/>
      <c r="BA2965" s="7"/>
      <c r="BB2965" s="7"/>
      <c r="BC2965" s="7"/>
      <c r="BD2965" s="7"/>
      <c r="BG2965" s="7"/>
      <c r="BH2965" s="7"/>
      <c r="BI2965" s="7"/>
      <c r="BJ2965" s="7"/>
      <c r="BK2965" s="7"/>
      <c r="BL2965" s="7"/>
      <c r="BM2965" s="7"/>
      <c r="BP2965" s="7"/>
      <c r="BQ2965" s="7"/>
      <c r="BR2965" s="7"/>
      <c r="BS2965" s="7"/>
      <c r="BT2965" s="7"/>
      <c r="BU2965" s="7"/>
      <c r="BV2965" s="7"/>
      <c r="BW2965" s="7"/>
    </row>
    <row r="2966" spans="5:75" x14ac:dyDescent="0.2"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AL2966" s="7"/>
      <c r="AQ2966" s="7"/>
      <c r="AR2966" s="7"/>
      <c r="AS2966" s="7"/>
      <c r="AT2966" s="7"/>
      <c r="AU2966" s="7"/>
      <c r="AV2966" s="7"/>
      <c r="AX2966" s="7"/>
      <c r="AY2966" s="7"/>
      <c r="AZ2966" s="7"/>
      <c r="BA2966" s="7"/>
      <c r="BB2966" s="7"/>
      <c r="BC2966" s="7"/>
      <c r="BD2966" s="7"/>
      <c r="BG2966" s="7"/>
      <c r="BH2966" s="7"/>
      <c r="BI2966" s="7"/>
      <c r="BJ2966" s="7"/>
      <c r="BK2966" s="7"/>
      <c r="BL2966" s="7"/>
      <c r="BM2966" s="7"/>
      <c r="BP2966" s="7"/>
      <c r="BQ2966" s="7"/>
      <c r="BR2966" s="7"/>
      <c r="BS2966" s="7"/>
      <c r="BT2966" s="7"/>
      <c r="BU2966" s="7"/>
      <c r="BV2966" s="7"/>
      <c r="BW2966" s="7"/>
    </row>
    <row r="2967" spans="5:75" x14ac:dyDescent="0.2"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AL2967" s="7"/>
      <c r="AQ2967" s="7"/>
      <c r="AR2967" s="7"/>
      <c r="AS2967" s="7"/>
      <c r="AT2967" s="7"/>
      <c r="AU2967" s="7"/>
      <c r="AV2967" s="7"/>
      <c r="AX2967" s="7"/>
      <c r="AY2967" s="7"/>
      <c r="AZ2967" s="7"/>
      <c r="BA2967" s="7"/>
      <c r="BB2967" s="7"/>
      <c r="BC2967" s="7"/>
      <c r="BD2967" s="7"/>
      <c r="BG2967" s="7"/>
      <c r="BH2967" s="7"/>
      <c r="BI2967" s="7"/>
      <c r="BJ2967" s="7"/>
      <c r="BK2967" s="7"/>
      <c r="BL2967" s="7"/>
      <c r="BM2967" s="7"/>
      <c r="BP2967" s="7"/>
      <c r="BQ2967" s="7"/>
      <c r="BR2967" s="7"/>
      <c r="BS2967" s="7"/>
      <c r="BT2967" s="7"/>
      <c r="BU2967" s="7"/>
      <c r="BV2967" s="7"/>
      <c r="BW2967" s="7"/>
    </row>
    <row r="2968" spans="5:75" x14ac:dyDescent="0.2"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AL2968" s="7"/>
      <c r="AQ2968" s="7"/>
      <c r="AR2968" s="7"/>
      <c r="AS2968" s="7"/>
      <c r="AT2968" s="7"/>
      <c r="AU2968" s="7"/>
      <c r="AV2968" s="7"/>
      <c r="AX2968" s="7"/>
      <c r="AY2968" s="7"/>
      <c r="AZ2968" s="7"/>
      <c r="BA2968" s="7"/>
      <c r="BB2968" s="7"/>
      <c r="BC2968" s="7"/>
      <c r="BD2968" s="7"/>
      <c r="BG2968" s="7"/>
      <c r="BH2968" s="7"/>
      <c r="BI2968" s="7"/>
      <c r="BJ2968" s="7"/>
      <c r="BK2968" s="7"/>
      <c r="BL2968" s="7"/>
      <c r="BM2968" s="7"/>
      <c r="BP2968" s="7"/>
      <c r="BQ2968" s="7"/>
      <c r="BR2968" s="7"/>
      <c r="BS2968" s="7"/>
      <c r="BT2968" s="7"/>
      <c r="BU2968" s="7"/>
      <c r="BV2968" s="7"/>
      <c r="BW2968" s="7"/>
    </row>
    <row r="2969" spans="5:75" x14ac:dyDescent="0.2"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AL2969" s="7"/>
      <c r="AQ2969" s="7"/>
      <c r="AR2969" s="7"/>
      <c r="AS2969" s="7"/>
      <c r="AT2969" s="7"/>
      <c r="AU2969" s="7"/>
      <c r="AV2969" s="7"/>
      <c r="AX2969" s="7"/>
      <c r="AY2969" s="7"/>
      <c r="AZ2969" s="7"/>
      <c r="BA2969" s="7"/>
      <c r="BB2969" s="7"/>
      <c r="BC2969" s="7"/>
      <c r="BD2969" s="7"/>
      <c r="BG2969" s="7"/>
      <c r="BH2969" s="7"/>
      <c r="BI2969" s="7"/>
      <c r="BJ2969" s="7"/>
      <c r="BK2969" s="7"/>
      <c r="BL2969" s="7"/>
      <c r="BM2969" s="7"/>
      <c r="BP2969" s="7"/>
      <c r="BQ2969" s="7"/>
      <c r="BR2969" s="7"/>
      <c r="BS2969" s="7"/>
      <c r="BT2969" s="7"/>
      <c r="BU2969" s="7"/>
      <c r="BV2969" s="7"/>
      <c r="BW2969" s="7"/>
    </row>
    <row r="2970" spans="5:75" x14ac:dyDescent="0.2"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AL2970" s="7"/>
      <c r="AQ2970" s="7"/>
      <c r="AR2970" s="7"/>
      <c r="AS2970" s="7"/>
      <c r="AT2970" s="7"/>
      <c r="AU2970" s="7"/>
      <c r="AV2970" s="7"/>
      <c r="AX2970" s="7"/>
      <c r="AY2970" s="7"/>
      <c r="AZ2970" s="7"/>
      <c r="BA2970" s="7"/>
      <c r="BB2970" s="7"/>
      <c r="BC2970" s="7"/>
      <c r="BD2970" s="7"/>
      <c r="BG2970" s="7"/>
      <c r="BH2970" s="7"/>
      <c r="BI2970" s="7"/>
      <c r="BJ2970" s="7"/>
      <c r="BK2970" s="7"/>
      <c r="BL2970" s="7"/>
      <c r="BM2970" s="7"/>
      <c r="BP2970" s="7"/>
      <c r="BQ2970" s="7"/>
      <c r="BR2970" s="7"/>
      <c r="BS2970" s="7"/>
      <c r="BT2970" s="7"/>
      <c r="BU2970" s="7"/>
      <c r="BV2970" s="7"/>
      <c r="BW2970" s="7"/>
    </row>
    <row r="2971" spans="5:75" x14ac:dyDescent="0.2"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AL2971" s="7"/>
      <c r="AQ2971" s="7"/>
      <c r="AR2971" s="7"/>
      <c r="AS2971" s="7"/>
      <c r="AT2971" s="7"/>
      <c r="AU2971" s="7"/>
      <c r="AV2971" s="7"/>
      <c r="AX2971" s="7"/>
      <c r="AY2971" s="7"/>
      <c r="AZ2971" s="7"/>
      <c r="BA2971" s="7"/>
      <c r="BB2971" s="7"/>
      <c r="BC2971" s="7"/>
      <c r="BD2971" s="7"/>
      <c r="BG2971" s="7"/>
      <c r="BH2971" s="7"/>
      <c r="BI2971" s="7"/>
      <c r="BJ2971" s="7"/>
      <c r="BK2971" s="7"/>
      <c r="BL2971" s="7"/>
      <c r="BM2971" s="7"/>
      <c r="BP2971" s="7"/>
      <c r="BQ2971" s="7"/>
      <c r="BR2971" s="7"/>
      <c r="BS2971" s="7"/>
      <c r="BT2971" s="7"/>
      <c r="BU2971" s="7"/>
      <c r="BV2971" s="7"/>
      <c r="BW2971" s="7"/>
    </row>
    <row r="2972" spans="5:75" x14ac:dyDescent="0.2"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AL2972" s="7"/>
      <c r="AQ2972" s="7"/>
      <c r="AR2972" s="7"/>
      <c r="AS2972" s="7"/>
      <c r="AT2972" s="7"/>
      <c r="AU2972" s="7"/>
      <c r="AV2972" s="7"/>
      <c r="AX2972" s="7"/>
      <c r="AY2972" s="7"/>
      <c r="AZ2972" s="7"/>
      <c r="BA2972" s="7"/>
      <c r="BB2972" s="7"/>
      <c r="BC2972" s="7"/>
      <c r="BD2972" s="7"/>
      <c r="BG2972" s="7"/>
      <c r="BH2972" s="7"/>
      <c r="BI2972" s="7"/>
      <c r="BJ2972" s="7"/>
      <c r="BK2972" s="7"/>
      <c r="BL2972" s="7"/>
      <c r="BM2972" s="7"/>
      <c r="BP2972" s="7"/>
      <c r="BQ2972" s="7"/>
      <c r="BR2972" s="7"/>
      <c r="BS2972" s="7"/>
      <c r="BT2972" s="7"/>
      <c r="BU2972" s="7"/>
      <c r="BV2972" s="7"/>
      <c r="BW2972" s="7"/>
    </row>
    <row r="2973" spans="5:75" x14ac:dyDescent="0.2"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AL2973" s="7"/>
      <c r="AQ2973" s="7"/>
      <c r="AR2973" s="7"/>
      <c r="AS2973" s="7"/>
      <c r="AT2973" s="7"/>
      <c r="AU2973" s="7"/>
      <c r="AV2973" s="7"/>
      <c r="AX2973" s="7"/>
      <c r="AY2973" s="7"/>
      <c r="AZ2973" s="7"/>
      <c r="BA2973" s="7"/>
      <c r="BB2973" s="7"/>
      <c r="BC2973" s="7"/>
      <c r="BD2973" s="7"/>
      <c r="BG2973" s="7"/>
      <c r="BH2973" s="7"/>
      <c r="BI2973" s="7"/>
      <c r="BJ2973" s="7"/>
      <c r="BK2973" s="7"/>
      <c r="BL2973" s="7"/>
      <c r="BM2973" s="7"/>
      <c r="BP2973" s="7"/>
      <c r="BQ2973" s="7"/>
      <c r="BR2973" s="7"/>
      <c r="BS2973" s="7"/>
      <c r="BT2973" s="7"/>
      <c r="BU2973" s="7"/>
      <c r="BV2973" s="7"/>
      <c r="BW2973" s="7"/>
    </row>
    <row r="2974" spans="5:75" x14ac:dyDescent="0.2"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AL2974" s="7"/>
      <c r="AQ2974" s="7"/>
      <c r="AR2974" s="7"/>
      <c r="AS2974" s="7"/>
      <c r="AT2974" s="7"/>
      <c r="AU2974" s="7"/>
      <c r="AV2974" s="7"/>
      <c r="AX2974" s="7"/>
      <c r="AY2974" s="7"/>
      <c r="AZ2974" s="7"/>
      <c r="BA2974" s="7"/>
      <c r="BB2974" s="7"/>
      <c r="BC2974" s="7"/>
      <c r="BD2974" s="7"/>
      <c r="BG2974" s="7"/>
      <c r="BH2974" s="7"/>
      <c r="BI2974" s="7"/>
      <c r="BJ2974" s="7"/>
      <c r="BK2974" s="7"/>
      <c r="BL2974" s="7"/>
      <c r="BM2974" s="7"/>
      <c r="BP2974" s="7"/>
      <c r="BQ2974" s="7"/>
      <c r="BR2974" s="7"/>
      <c r="BS2974" s="7"/>
      <c r="BT2974" s="7"/>
      <c r="BU2974" s="7"/>
      <c r="BV2974" s="7"/>
      <c r="BW2974" s="7"/>
    </row>
    <row r="2975" spans="5:75" x14ac:dyDescent="0.2"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AL2975" s="7"/>
      <c r="AQ2975" s="7"/>
      <c r="AR2975" s="7"/>
      <c r="AS2975" s="7"/>
      <c r="AT2975" s="7"/>
      <c r="AU2975" s="7"/>
      <c r="AV2975" s="7"/>
      <c r="AX2975" s="7"/>
      <c r="AY2975" s="7"/>
      <c r="AZ2975" s="7"/>
      <c r="BA2975" s="7"/>
      <c r="BB2975" s="7"/>
      <c r="BC2975" s="7"/>
      <c r="BD2975" s="7"/>
      <c r="BG2975" s="7"/>
      <c r="BH2975" s="7"/>
      <c r="BI2975" s="7"/>
      <c r="BJ2975" s="7"/>
      <c r="BK2975" s="7"/>
      <c r="BL2975" s="7"/>
      <c r="BM2975" s="7"/>
      <c r="BP2975" s="7"/>
      <c r="BQ2975" s="7"/>
      <c r="BR2975" s="7"/>
      <c r="BS2975" s="7"/>
      <c r="BT2975" s="7"/>
      <c r="BU2975" s="7"/>
      <c r="BV2975" s="7"/>
      <c r="BW2975" s="7"/>
    </row>
    <row r="2976" spans="5:75" x14ac:dyDescent="0.2"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AL2976" s="7"/>
      <c r="AQ2976" s="7"/>
      <c r="AR2976" s="7"/>
      <c r="AS2976" s="7"/>
      <c r="AT2976" s="7"/>
      <c r="AU2976" s="7"/>
      <c r="AV2976" s="7"/>
      <c r="AX2976" s="7"/>
      <c r="AY2976" s="7"/>
      <c r="AZ2976" s="7"/>
      <c r="BA2976" s="7"/>
      <c r="BB2976" s="7"/>
      <c r="BC2976" s="7"/>
      <c r="BD2976" s="7"/>
      <c r="BG2976" s="7"/>
      <c r="BH2976" s="7"/>
      <c r="BI2976" s="7"/>
      <c r="BJ2976" s="7"/>
      <c r="BK2976" s="7"/>
      <c r="BL2976" s="7"/>
      <c r="BM2976" s="7"/>
      <c r="BP2976" s="7"/>
      <c r="BQ2976" s="7"/>
      <c r="BR2976" s="7"/>
      <c r="BS2976" s="7"/>
      <c r="BT2976" s="7"/>
      <c r="BU2976" s="7"/>
      <c r="BV2976" s="7"/>
      <c r="BW2976" s="7"/>
    </row>
    <row r="2977" spans="5:75" x14ac:dyDescent="0.2"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AL2977" s="7"/>
      <c r="AQ2977" s="7"/>
      <c r="AR2977" s="7"/>
      <c r="AS2977" s="7"/>
      <c r="AT2977" s="7"/>
      <c r="AU2977" s="7"/>
      <c r="AV2977" s="7"/>
      <c r="AX2977" s="7"/>
      <c r="AY2977" s="7"/>
      <c r="AZ2977" s="7"/>
      <c r="BA2977" s="7"/>
      <c r="BB2977" s="7"/>
      <c r="BC2977" s="7"/>
      <c r="BD2977" s="7"/>
      <c r="BG2977" s="7"/>
      <c r="BH2977" s="7"/>
      <c r="BI2977" s="7"/>
      <c r="BJ2977" s="7"/>
      <c r="BK2977" s="7"/>
      <c r="BL2977" s="7"/>
      <c r="BM2977" s="7"/>
      <c r="BP2977" s="7"/>
      <c r="BQ2977" s="7"/>
      <c r="BR2977" s="7"/>
      <c r="BS2977" s="7"/>
      <c r="BT2977" s="7"/>
      <c r="BU2977" s="7"/>
      <c r="BV2977" s="7"/>
      <c r="BW2977" s="7"/>
    </row>
    <row r="2978" spans="5:75" x14ac:dyDescent="0.2"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AL2978" s="7"/>
      <c r="AQ2978" s="7"/>
      <c r="AR2978" s="7"/>
      <c r="AS2978" s="7"/>
      <c r="AT2978" s="7"/>
      <c r="AU2978" s="7"/>
      <c r="AV2978" s="7"/>
      <c r="AX2978" s="7"/>
      <c r="AY2978" s="7"/>
      <c r="AZ2978" s="7"/>
      <c r="BA2978" s="7"/>
      <c r="BB2978" s="7"/>
      <c r="BC2978" s="7"/>
      <c r="BD2978" s="7"/>
      <c r="BG2978" s="7"/>
      <c r="BH2978" s="7"/>
      <c r="BI2978" s="7"/>
      <c r="BJ2978" s="7"/>
      <c r="BK2978" s="7"/>
      <c r="BL2978" s="7"/>
      <c r="BM2978" s="7"/>
      <c r="BP2978" s="7"/>
      <c r="BQ2978" s="7"/>
      <c r="BR2978" s="7"/>
      <c r="BS2978" s="7"/>
      <c r="BT2978" s="7"/>
      <c r="BU2978" s="7"/>
      <c r="BV2978" s="7"/>
      <c r="BW2978" s="7"/>
    </row>
    <row r="2979" spans="5:75" x14ac:dyDescent="0.2"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AL2979" s="7"/>
      <c r="AQ2979" s="7"/>
      <c r="AR2979" s="7"/>
      <c r="AS2979" s="7"/>
      <c r="AT2979" s="7"/>
      <c r="AU2979" s="7"/>
      <c r="AV2979" s="7"/>
      <c r="AX2979" s="7"/>
      <c r="AY2979" s="7"/>
      <c r="AZ2979" s="7"/>
      <c r="BA2979" s="7"/>
      <c r="BB2979" s="7"/>
      <c r="BC2979" s="7"/>
      <c r="BD2979" s="7"/>
      <c r="BG2979" s="7"/>
      <c r="BH2979" s="7"/>
      <c r="BI2979" s="7"/>
      <c r="BJ2979" s="7"/>
      <c r="BK2979" s="7"/>
      <c r="BL2979" s="7"/>
      <c r="BM2979" s="7"/>
      <c r="BP2979" s="7"/>
      <c r="BQ2979" s="7"/>
      <c r="BR2979" s="7"/>
      <c r="BS2979" s="7"/>
      <c r="BT2979" s="7"/>
      <c r="BU2979" s="7"/>
      <c r="BV2979" s="7"/>
      <c r="BW2979" s="7"/>
    </row>
    <row r="2980" spans="5:75" x14ac:dyDescent="0.2"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AL2980" s="7"/>
      <c r="AQ2980" s="7"/>
      <c r="AR2980" s="7"/>
      <c r="AS2980" s="7"/>
      <c r="AT2980" s="7"/>
      <c r="AU2980" s="7"/>
      <c r="AV2980" s="7"/>
      <c r="AX2980" s="7"/>
      <c r="AY2980" s="7"/>
      <c r="AZ2980" s="7"/>
      <c r="BA2980" s="7"/>
      <c r="BB2980" s="7"/>
      <c r="BC2980" s="7"/>
      <c r="BD2980" s="7"/>
      <c r="BG2980" s="7"/>
      <c r="BH2980" s="7"/>
      <c r="BI2980" s="7"/>
      <c r="BJ2980" s="7"/>
      <c r="BK2980" s="7"/>
      <c r="BL2980" s="7"/>
      <c r="BM2980" s="7"/>
      <c r="BP2980" s="7"/>
      <c r="BQ2980" s="7"/>
      <c r="BR2980" s="7"/>
      <c r="BS2980" s="7"/>
      <c r="BT2980" s="7"/>
      <c r="BU2980" s="7"/>
      <c r="BV2980" s="7"/>
      <c r="BW2980" s="7"/>
    </row>
    <row r="2981" spans="5:75" x14ac:dyDescent="0.2"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AL2981" s="7"/>
      <c r="AQ2981" s="7"/>
      <c r="AR2981" s="7"/>
      <c r="AS2981" s="7"/>
      <c r="AT2981" s="7"/>
      <c r="AU2981" s="7"/>
      <c r="AV2981" s="7"/>
      <c r="AX2981" s="7"/>
      <c r="AY2981" s="7"/>
      <c r="AZ2981" s="7"/>
      <c r="BA2981" s="7"/>
      <c r="BB2981" s="7"/>
      <c r="BC2981" s="7"/>
      <c r="BD2981" s="7"/>
      <c r="BG2981" s="7"/>
      <c r="BH2981" s="7"/>
      <c r="BI2981" s="7"/>
      <c r="BJ2981" s="7"/>
      <c r="BK2981" s="7"/>
      <c r="BL2981" s="7"/>
      <c r="BM2981" s="7"/>
      <c r="BP2981" s="7"/>
      <c r="BQ2981" s="7"/>
      <c r="BR2981" s="7"/>
      <c r="BS2981" s="7"/>
      <c r="BT2981" s="7"/>
      <c r="BU2981" s="7"/>
      <c r="BV2981" s="7"/>
      <c r="BW2981" s="7"/>
    </row>
    <row r="2982" spans="5:75" x14ac:dyDescent="0.2"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AL2982" s="7"/>
      <c r="AQ2982" s="7"/>
      <c r="AR2982" s="7"/>
      <c r="AS2982" s="7"/>
      <c r="AT2982" s="7"/>
      <c r="AU2982" s="7"/>
      <c r="AV2982" s="7"/>
      <c r="AX2982" s="7"/>
      <c r="AY2982" s="7"/>
      <c r="AZ2982" s="7"/>
      <c r="BA2982" s="7"/>
      <c r="BB2982" s="7"/>
      <c r="BC2982" s="7"/>
      <c r="BD2982" s="7"/>
      <c r="BG2982" s="7"/>
      <c r="BH2982" s="7"/>
      <c r="BI2982" s="7"/>
      <c r="BJ2982" s="7"/>
      <c r="BK2982" s="7"/>
      <c r="BL2982" s="7"/>
      <c r="BM2982" s="7"/>
      <c r="BP2982" s="7"/>
      <c r="BQ2982" s="7"/>
      <c r="BR2982" s="7"/>
      <c r="BS2982" s="7"/>
      <c r="BT2982" s="7"/>
      <c r="BU2982" s="7"/>
      <c r="BV2982" s="7"/>
      <c r="BW2982" s="7"/>
    </row>
    <row r="2983" spans="5:75" x14ac:dyDescent="0.2"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AL2983" s="7"/>
      <c r="AQ2983" s="7"/>
      <c r="AR2983" s="7"/>
      <c r="AS2983" s="7"/>
      <c r="AT2983" s="7"/>
      <c r="AU2983" s="7"/>
      <c r="AV2983" s="7"/>
      <c r="AX2983" s="7"/>
      <c r="AY2983" s="7"/>
      <c r="AZ2983" s="7"/>
      <c r="BA2983" s="7"/>
      <c r="BB2983" s="7"/>
      <c r="BC2983" s="7"/>
      <c r="BD2983" s="7"/>
      <c r="BG2983" s="7"/>
      <c r="BH2983" s="7"/>
      <c r="BI2983" s="7"/>
      <c r="BJ2983" s="7"/>
      <c r="BK2983" s="7"/>
      <c r="BL2983" s="7"/>
      <c r="BM2983" s="7"/>
      <c r="BP2983" s="7"/>
      <c r="BQ2983" s="7"/>
      <c r="BR2983" s="7"/>
      <c r="BS2983" s="7"/>
      <c r="BT2983" s="7"/>
      <c r="BU2983" s="7"/>
      <c r="BV2983" s="7"/>
      <c r="BW2983" s="7"/>
    </row>
    <row r="2984" spans="5:75" x14ac:dyDescent="0.2"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AL2984" s="7"/>
      <c r="AQ2984" s="7"/>
      <c r="AR2984" s="7"/>
      <c r="AS2984" s="7"/>
      <c r="AT2984" s="7"/>
      <c r="AU2984" s="7"/>
      <c r="AV2984" s="7"/>
      <c r="AX2984" s="7"/>
      <c r="AY2984" s="7"/>
      <c r="AZ2984" s="7"/>
      <c r="BA2984" s="7"/>
      <c r="BB2984" s="7"/>
      <c r="BC2984" s="7"/>
      <c r="BD2984" s="7"/>
      <c r="BG2984" s="7"/>
      <c r="BH2984" s="7"/>
      <c r="BI2984" s="7"/>
      <c r="BJ2984" s="7"/>
      <c r="BK2984" s="7"/>
      <c r="BL2984" s="7"/>
      <c r="BM2984" s="7"/>
      <c r="BP2984" s="7"/>
      <c r="BQ2984" s="7"/>
      <c r="BR2984" s="7"/>
      <c r="BS2984" s="7"/>
      <c r="BT2984" s="7"/>
      <c r="BU2984" s="7"/>
      <c r="BV2984" s="7"/>
      <c r="BW2984" s="7"/>
    </row>
    <row r="2985" spans="5:75" x14ac:dyDescent="0.2"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AL2985" s="7"/>
      <c r="AQ2985" s="7"/>
      <c r="AR2985" s="7"/>
      <c r="AS2985" s="7"/>
      <c r="AT2985" s="7"/>
      <c r="AU2985" s="7"/>
      <c r="AV2985" s="7"/>
      <c r="AX2985" s="7"/>
      <c r="AY2985" s="7"/>
      <c r="AZ2985" s="7"/>
      <c r="BA2985" s="7"/>
      <c r="BB2985" s="7"/>
      <c r="BC2985" s="7"/>
      <c r="BD2985" s="7"/>
      <c r="BG2985" s="7"/>
      <c r="BH2985" s="7"/>
      <c r="BI2985" s="7"/>
      <c r="BJ2985" s="7"/>
      <c r="BK2985" s="7"/>
      <c r="BL2985" s="7"/>
      <c r="BM2985" s="7"/>
      <c r="BP2985" s="7"/>
      <c r="BQ2985" s="7"/>
      <c r="BR2985" s="7"/>
      <c r="BS2985" s="7"/>
      <c r="BT2985" s="7"/>
      <c r="BU2985" s="7"/>
      <c r="BV2985" s="7"/>
      <c r="BW2985" s="7"/>
    </row>
    <row r="2986" spans="5:75" x14ac:dyDescent="0.2"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AL2986" s="7"/>
      <c r="AQ2986" s="7"/>
      <c r="AR2986" s="7"/>
      <c r="AS2986" s="7"/>
      <c r="AT2986" s="7"/>
      <c r="AU2986" s="7"/>
      <c r="AV2986" s="7"/>
      <c r="AX2986" s="7"/>
      <c r="AY2986" s="7"/>
      <c r="AZ2986" s="7"/>
      <c r="BA2986" s="7"/>
      <c r="BB2986" s="7"/>
      <c r="BC2986" s="7"/>
      <c r="BD2986" s="7"/>
      <c r="BG2986" s="7"/>
      <c r="BH2986" s="7"/>
      <c r="BI2986" s="7"/>
      <c r="BJ2986" s="7"/>
      <c r="BK2986" s="7"/>
      <c r="BL2986" s="7"/>
      <c r="BM2986" s="7"/>
      <c r="BP2986" s="7"/>
      <c r="BQ2986" s="7"/>
      <c r="BR2986" s="7"/>
      <c r="BS2986" s="7"/>
      <c r="BT2986" s="7"/>
      <c r="BU2986" s="7"/>
      <c r="BV2986" s="7"/>
      <c r="BW2986" s="7"/>
    </row>
    <row r="2987" spans="5:75" x14ac:dyDescent="0.2"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AL2987" s="7"/>
      <c r="AQ2987" s="7"/>
      <c r="AR2987" s="7"/>
      <c r="AS2987" s="7"/>
      <c r="AT2987" s="7"/>
      <c r="AU2987" s="7"/>
      <c r="AV2987" s="7"/>
      <c r="AX2987" s="7"/>
      <c r="AY2987" s="7"/>
      <c r="AZ2987" s="7"/>
      <c r="BA2987" s="7"/>
      <c r="BB2987" s="7"/>
      <c r="BC2987" s="7"/>
      <c r="BD2987" s="7"/>
      <c r="BG2987" s="7"/>
      <c r="BH2987" s="7"/>
      <c r="BI2987" s="7"/>
      <c r="BJ2987" s="7"/>
      <c r="BK2987" s="7"/>
      <c r="BL2987" s="7"/>
      <c r="BM2987" s="7"/>
      <c r="BP2987" s="7"/>
      <c r="BQ2987" s="7"/>
      <c r="BR2987" s="7"/>
      <c r="BS2987" s="7"/>
      <c r="BT2987" s="7"/>
      <c r="BU2987" s="7"/>
      <c r="BV2987" s="7"/>
      <c r="BW2987" s="7"/>
    </row>
    <row r="2988" spans="5:75" x14ac:dyDescent="0.2"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AL2988" s="7"/>
      <c r="AQ2988" s="7"/>
      <c r="AR2988" s="7"/>
      <c r="AS2988" s="7"/>
      <c r="AT2988" s="7"/>
      <c r="AU2988" s="7"/>
      <c r="AV2988" s="7"/>
      <c r="AX2988" s="7"/>
      <c r="AY2988" s="7"/>
      <c r="AZ2988" s="7"/>
      <c r="BA2988" s="7"/>
      <c r="BB2988" s="7"/>
      <c r="BC2988" s="7"/>
      <c r="BD2988" s="7"/>
      <c r="BG2988" s="7"/>
      <c r="BH2988" s="7"/>
      <c r="BI2988" s="7"/>
      <c r="BJ2988" s="7"/>
      <c r="BK2988" s="7"/>
      <c r="BL2988" s="7"/>
      <c r="BM2988" s="7"/>
      <c r="BP2988" s="7"/>
      <c r="BQ2988" s="7"/>
      <c r="BR2988" s="7"/>
      <c r="BS2988" s="7"/>
      <c r="BT2988" s="7"/>
      <c r="BU2988" s="7"/>
      <c r="BV2988" s="7"/>
      <c r="BW2988" s="7"/>
    </row>
    <row r="2989" spans="5:75" x14ac:dyDescent="0.2"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AL2989" s="7"/>
      <c r="AQ2989" s="7"/>
      <c r="AR2989" s="7"/>
      <c r="AS2989" s="7"/>
      <c r="AT2989" s="7"/>
      <c r="AU2989" s="7"/>
      <c r="AV2989" s="7"/>
      <c r="AX2989" s="7"/>
      <c r="AY2989" s="7"/>
      <c r="AZ2989" s="7"/>
      <c r="BA2989" s="7"/>
      <c r="BB2989" s="7"/>
      <c r="BC2989" s="7"/>
      <c r="BD2989" s="7"/>
      <c r="BG2989" s="7"/>
      <c r="BH2989" s="7"/>
      <c r="BI2989" s="7"/>
      <c r="BJ2989" s="7"/>
      <c r="BK2989" s="7"/>
      <c r="BL2989" s="7"/>
      <c r="BM2989" s="7"/>
      <c r="BP2989" s="7"/>
      <c r="BQ2989" s="7"/>
      <c r="BR2989" s="7"/>
      <c r="BS2989" s="7"/>
      <c r="BT2989" s="7"/>
      <c r="BU2989" s="7"/>
      <c r="BV2989" s="7"/>
      <c r="BW2989" s="7"/>
    </row>
    <row r="2990" spans="5:75" x14ac:dyDescent="0.2"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AL2990" s="7"/>
      <c r="AQ2990" s="7"/>
      <c r="AR2990" s="7"/>
      <c r="AS2990" s="7"/>
      <c r="AT2990" s="7"/>
      <c r="AU2990" s="7"/>
      <c r="AV2990" s="7"/>
      <c r="AX2990" s="7"/>
      <c r="AY2990" s="7"/>
      <c r="AZ2990" s="7"/>
      <c r="BA2990" s="7"/>
      <c r="BB2990" s="7"/>
      <c r="BC2990" s="7"/>
      <c r="BD2990" s="7"/>
      <c r="BG2990" s="7"/>
      <c r="BH2990" s="7"/>
      <c r="BI2990" s="7"/>
      <c r="BJ2990" s="7"/>
      <c r="BK2990" s="7"/>
      <c r="BL2990" s="7"/>
      <c r="BM2990" s="7"/>
      <c r="BP2990" s="7"/>
      <c r="BQ2990" s="7"/>
      <c r="BR2990" s="7"/>
      <c r="BS2990" s="7"/>
      <c r="BT2990" s="7"/>
      <c r="BU2990" s="7"/>
      <c r="BV2990" s="7"/>
      <c r="BW2990" s="7"/>
    </row>
    <row r="2991" spans="5:75" x14ac:dyDescent="0.2"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AL2991" s="7"/>
      <c r="AQ2991" s="7"/>
      <c r="AR2991" s="7"/>
      <c r="AS2991" s="7"/>
      <c r="AT2991" s="7"/>
      <c r="AU2991" s="7"/>
      <c r="AV2991" s="7"/>
      <c r="AX2991" s="7"/>
      <c r="AY2991" s="7"/>
      <c r="AZ2991" s="7"/>
      <c r="BA2991" s="7"/>
      <c r="BB2991" s="7"/>
      <c r="BC2991" s="7"/>
      <c r="BD2991" s="7"/>
      <c r="BG2991" s="7"/>
      <c r="BH2991" s="7"/>
      <c r="BI2991" s="7"/>
      <c r="BJ2991" s="7"/>
      <c r="BK2991" s="7"/>
      <c r="BL2991" s="7"/>
      <c r="BM2991" s="7"/>
      <c r="BP2991" s="7"/>
      <c r="BQ2991" s="7"/>
      <c r="BR2991" s="7"/>
      <c r="BS2991" s="7"/>
      <c r="BT2991" s="7"/>
      <c r="BU2991" s="7"/>
      <c r="BV2991" s="7"/>
      <c r="BW2991" s="7"/>
    </row>
    <row r="2992" spans="5:75" x14ac:dyDescent="0.2"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AL2992" s="7"/>
      <c r="AQ2992" s="7"/>
      <c r="AR2992" s="7"/>
      <c r="AS2992" s="7"/>
      <c r="AT2992" s="7"/>
      <c r="AU2992" s="7"/>
      <c r="AV2992" s="7"/>
      <c r="AX2992" s="7"/>
      <c r="AY2992" s="7"/>
      <c r="AZ2992" s="7"/>
      <c r="BA2992" s="7"/>
      <c r="BB2992" s="7"/>
      <c r="BC2992" s="7"/>
      <c r="BD2992" s="7"/>
      <c r="BG2992" s="7"/>
      <c r="BH2992" s="7"/>
      <c r="BI2992" s="7"/>
      <c r="BJ2992" s="7"/>
      <c r="BK2992" s="7"/>
      <c r="BL2992" s="7"/>
      <c r="BM2992" s="7"/>
      <c r="BP2992" s="7"/>
      <c r="BQ2992" s="7"/>
      <c r="BR2992" s="7"/>
      <c r="BS2992" s="7"/>
      <c r="BT2992" s="7"/>
      <c r="BU2992" s="7"/>
      <c r="BV2992" s="7"/>
      <c r="BW2992" s="7"/>
    </row>
    <row r="2993" spans="5:75" x14ac:dyDescent="0.2"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AL2993" s="7"/>
      <c r="AQ2993" s="7"/>
      <c r="AR2993" s="7"/>
      <c r="AS2993" s="7"/>
      <c r="AT2993" s="7"/>
      <c r="AU2993" s="7"/>
      <c r="AV2993" s="7"/>
      <c r="AX2993" s="7"/>
      <c r="AY2993" s="7"/>
      <c r="AZ2993" s="7"/>
      <c r="BA2993" s="7"/>
      <c r="BB2993" s="7"/>
      <c r="BC2993" s="7"/>
      <c r="BD2993" s="7"/>
      <c r="BG2993" s="7"/>
      <c r="BH2993" s="7"/>
      <c r="BI2993" s="7"/>
      <c r="BJ2993" s="7"/>
      <c r="BK2993" s="7"/>
      <c r="BL2993" s="7"/>
      <c r="BM2993" s="7"/>
      <c r="BP2993" s="7"/>
      <c r="BQ2993" s="7"/>
      <c r="BR2993" s="7"/>
      <c r="BS2993" s="7"/>
      <c r="BT2993" s="7"/>
      <c r="BU2993" s="7"/>
      <c r="BV2993" s="7"/>
      <c r="BW2993" s="7"/>
    </row>
    <row r="2994" spans="5:75" x14ac:dyDescent="0.2"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AL2994" s="7"/>
      <c r="AQ2994" s="7"/>
      <c r="AR2994" s="7"/>
      <c r="AS2994" s="7"/>
      <c r="AT2994" s="7"/>
      <c r="AU2994" s="7"/>
      <c r="AV2994" s="7"/>
      <c r="AX2994" s="7"/>
      <c r="AY2994" s="7"/>
      <c r="AZ2994" s="7"/>
      <c r="BA2994" s="7"/>
      <c r="BB2994" s="7"/>
      <c r="BC2994" s="7"/>
      <c r="BD2994" s="7"/>
      <c r="BG2994" s="7"/>
      <c r="BH2994" s="7"/>
      <c r="BI2994" s="7"/>
      <c r="BJ2994" s="7"/>
      <c r="BK2994" s="7"/>
      <c r="BL2994" s="7"/>
      <c r="BM2994" s="7"/>
      <c r="BP2994" s="7"/>
      <c r="BQ2994" s="7"/>
      <c r="BR2994" s="7"/>
      <c r="BS2994" s="7"/>
      <c r="BT2994" s="7"/>
      <c r="BU2994" s="7"/>
      <c r="BV2994" s="7"/>
      <c r="BW2994" s="7"/>
    </row>
    <row r="2995" spans="5:75" x14ac:dyDescent="0.2"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AL2995" s="7"/>
      <c r="AQ2995" s="7"/>
      <c r="AR2995" s="7"/>
      <c r="AS2995" s="7"/>
      <c r="AT2995" s="7"/>
      <c r="AU2995" s="7"/>
      <c r="AV2995" s="7"/>
      <c r="AX2995" s="7"/>
      <c r="AY2995" s="7"/>
      <c r="AZ2995" s="7"/>
      <c r="BA2995" s="7"/>
      <c r="BB2995" s="7"/>
      <c r="BC2995" s="7"/>
      <c r="BD2995" s="7"/>
      <c r="BG2995" s="7"/>
      <c r="BH2995" s="7"/>
      <c r="BI2995" s="7"/>
      <c r="BJ2995" s="7"/>
      <c r="BK2995" s="7"/>
      <c r="BL2995" s="7"/>
      <c r="BM2995" s="7"/>
      <c r="BP2995" s="7"/>
      <c r="BQ2995" s="7"/>
      <c r="BR2995" s="7"/>
      <c r="BS2995" s="7"/>
      <c r="BT2995" s="7"/>
      <c r="BU2995" s="7"/>
      <c r="BV2995" s="7"/>
      <c r="BW2995" s="7"/>
    </row>
    <row r="2996" spans="5:75" x14ac:dyDescent="0.2"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AL2996" s="7"/>
      <c r="AQ2996" s="7"/>
      <c r="AR2996" s="7"/>
      <c r="AS2996" s="7"/>
      <c r="AT2996" s="7"/>
      <c r="AU2996" s="7"/>
      <c r="AV2996" s="7"/>
      <c r="AX2996" s="7"/>
      <c r="AY2996" s="7"/>
      <c r="AZ2996" s="7"/>
      <c r="BA2996" s="7"/>
      <c r="BB2996" s="7"/>
      <c r="BC2996" s="7"/>
      <c r="BD2996" s="7"/>
      <c r="BG2996" s="7"/>
      <c r="BH2996" s="7"/>
      <c r="BI2996" s="7"/>
      <c r="BJ2996" s="7"/>
      <c r="BK2996" s="7"/>
      <c r="BL2996" s="7"/>
      <c r="BM2996" s="7"/>
      <c r="BP2996" s="7"/>
      <c r="BQ2996" s="7"/>
      <c r="BR2996" s="7"/>
      <c r="BS2996" s="7"/>
      <c r="BT2996" s="7"/>
      <c r="BU2996" s="7"/>
      <c r="BV2996" s="7"/>
      <c r="BW2996" s="7"/>
    </row>
    <row r="2997" spans="5:75" x14ac:dyDescent="0.2"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AL2997" s="7"/>
      <c r="AQ2997" s="7"/>
      <c r="AR2997" s="7"/>
      <c r="AS2997" s="7"/>
      <c r="AT2997" s="7"/>
      <c r="AU2997" s="7"/>
      <c r="AV2997" s="7"/>
      <c r="AX2997" s="7"/>
      <c r="AY2997" s="7"/>
      <c r="AZ2997" s="7"/>
      <c r="BA2997" s="7"/>
      <c r="BB2997" s="7"/>
      <c r="BC2997" s="7"/>
      <c r="BD2997" s="7"/>
      <c r="BG2997" s="7"/>
      <c r="BH2997" s="7"/>
      <c r="BI2997" s="7"/>
      <c r="BJ2997" s="7"/>
      <c r="BK2997" s="7"/>
      <c r="BL2997" s="7"/>
      <c r="BM2997" s="7"/>
      <c r="BP2997" s="7"/>
      <c r="BQ2997" s="7"/>
      <c r="BR2997" s="7"/>
      <c r="BS2997" s="7"/>
      <c r="BT2997" s="7"/>
      <c r="BU2997" s="7"/>
      <c r="BV2997" s="7"/>
      <c r="BW2997" s="7"/>
    </row>
    <row r="2998" spans="5:75" x14ac:dyDescent="0.2"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AL2998" s="7"/>
      <c r="AQ2998" s="7"/>
      <c r="AR2998" s="7"/>
      <c r="AS2998" s="7"/>
      <c r="AT2998" s="7"/>
      <c r="AU2998" s="7"/>
      <c r="AV2998" s="7"/>
      <c r="AX2998" s="7"/>
      <c r="AY2998" s="7"/>
      <c r="AZ2998" s="7"/>
      <c r="BA2998" s="7"/>
      <c r="BB2998" s="7"/>
      <c r="BC2998" s="7"/>
      <c r="BD2998" s="7"/>
      <c r="BG2998" s="7"/>
      <c r="BH2998" s="7"/>
      <c r="BI2998" s="7"/>
      <c r="BJ2998" s="7"/>
      <c r="BK2998" s="7"/>
      <c r="BL2998" s="7"/>
      <c r="BM2998" s="7"/>
      <c r="BP2998" s="7"/>
      <c r="BQ2998" s="7"/>
      <c r="BR2998" s="7"/>
      <c r="BS2998" s="7"/>
      <c r="BT2998" s="7"/>
      <c r="BU2998" s="7"/>
      <c r="BV2998" s="7"/>
      <c r="BW2998" s="7"/>
    </row>
    <row r="2999" spans="5:75" x14ac:dyDescent="0.2"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AL2999" s="7"/>
      <c r="AQ2999" s="7"/>
      <c r="AR2999" s="7"/>
      <c r="AS2999" s="7"/>
      <c r="AT2999" s="7"/>
      <c r="AU2999" s="7"/>
      <c r="AV2999" s="7"/>
      <c r="AX2999" s="7"/>
      <c r="AY2999" s="7"/>
      <c r="AZ2999" s="7"/>
      <c r="BA2999" s="7"/>
      <c r="BB2999" s="7"/>
      <c r="BC2999" s="7"/>
      <c r="BD2999" s="7"/>
      <c r="BG2999" s="7"/>
      <c r="BH2999" s="7"/>
      <c r="BI2999" s="7"/>
      <c r="BJ2999" s="7"/>
      <c r="BK2999" s="7"/>
      <c r="BL2999" s="7"/>
      <c r="BM2999" s="7"/>
      <c r="BP2999" s="7"/>
      <c r="BQ2999" s="7"/>
      <c r="BR2999" s="7"/>
      <c r="BS2999" s="7"/>
      <c r="BT2999" s="7"/>
      <c r="BU2999" s="7"/>
      <c r="BV2999" s="7"/>
      <c r="BW2999" s="7"/>
    </row>
    <row r="3000" spans="5:75" x14ac:dyDescent="0.2"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AL3000" s="7"/>
      <c r="AQ3000" s="7"/>
      <c r="AR3000" s="7"/>
      <c r="AS3000" s="7"/>
      <c r="AT3000" s="7"/>
      <c r="AU3000" s="7"/>
      <c r="AV3000" s="7"/>
      <c r="AX3000" s="7"/>
      <c r="AY3000" s="7"/>
      <c r="AZ3000" s="7"/>
      <c r="BA3000" s="7"/>
      <c r="BB3000" s="7"/>
      <c r="BC3000" s="7"/>
      <c r="BD3000" s="7"/>
      <c r="BG3000" s="7"/>
      <c r="BH3000" s="7"/>
      <c r="BI3000" s="7"/>
      <c r="BJ3000" s="7"/>
      <c r="BK3000" s="7"/>
      <c r="BL3000" s="7"/>
      <c r="BM3000" s="7"/>
      <c r="BP3000" s="7"/>
      <c r="BQ3000" s="7"/>
      <c r="BR3000" s="7"/>
      <c r="BS3000" s="7"/>
      <c r="BT3000" s="7"/>
      <c r="BU3000" s="7"/>
      <c r="BV3000" s="7"/>
      <c r="BW3000" s="7"/>
    </row>
    <row r="3001" spans="5:75" x14ac:dyDescent="0.2"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AL3001" s="7"/>
      <c r="AQ3001" s="7"/>
      <c r="AR3001" s="7"/>
      <c r="AS3001" s="7"/>
      <c r="AT3001" s="7"/>
      <c r="AU3001" s="7"/>
      <c r="AV3001" s="7"/>
      <c r="AX3001" s="7"/>
      <c r="AY3001" s="7"/>
      <c r="AZ3001" s="7"/>
      <c r="BA3001" s="7"/>
      <c r="BB3001" s="7"/>
      <c r="BC3001" s="7"/>
      <c r="BD3001" s="7"/>
      <c r="BG3001" s="7"/>
      <c r="BH3001" s="7"/>
      <c r="BI3001" s="7"/>
      <c r="BJ3001" s="7"/>
      <c r="BK3001" s="7"/>
      <c r="BL3001" s="7"/>
      <c r="BM3001" s="7"/>
      <c r="BP3001" s="7"/>
      <c r="BQ3001" s="7"/>
      <c r="BR3001" s="7"/>
      <c r="BS3001" s="7"/>
      <c r="BT3001" s="7"/>
      <c r="BU3001" s="7"/>
      <c r="BV3001" s="7"/>
      <c r="BW3001" s="7"/>
    </row>
    <row r="3002" spans="5:75" x14ac:dyDescent="0.2"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AL3002" s="7"/>
      <c r="AQ3002" s="7"/>
      <c r="AR3002" s="7"/>
      <c r="AS3002" s="7"/>
      <c r="AT3002" s="7"/>
      <c r="AU3002" s="7"/>
      <c r="AV3002" s="7"/>
      <c r="AX3002" s="7"/>
      <c r="AY3002" s="7"/>
      <c r="AZ3002" s="7"/>
      <c r="BA3002" s="7"/>
      <c r="BB3002" s="7"/>
      <c r="BC3002" s="7"/>
      <c r="BD3002" s="7"/>
      <c r="BG3002" s="7"/>
      <c r="BH3002" s="7"/>
      <c r="BI3002" s="7"/>
      <c r="BJ3002" s="7"/>
      <c r="BK3002" s="7"/>
      <c r="BL3002" s="7"/>
      <c r="BM3002" s="7"/>
      <c r="BP3002" s="7"/>
      <c r="BQ3002" s="7"/>
      <c r="BR3002" s="7"/>
      <c r="BS3002" s="7"/>
      <c r="BT3002" s="7"/>
      <c r="BU3002" s="7"/>
      <c r="BV3002" s="7"/>
      <c r="BW3002" s="7"/>
    </row>
    <row r="3003" spans="5:75" x14ac:dyDescent="0.2"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AL3003" s="7"/>
      <c r="AQ3003" s="7"/>
      <c r="AR3003" s="7"/>
      <c r="AS3003" s="7"/>
      <c r="AT3003" s="7"/>
      <c r="AU3003" s="7"/>
      <c r="AV3003" s="7"/>
      <c r="AX3003" s="7"/>
      <c r="AY3003" s="7"/>
      <c r="AZ3003" s="7"/>
      <c r="BA3003" s="7"/>
      <c r="BB3003" s="7"/>
      <c r="BC3003" s="7"/>
      <c r="BD3003" s="7"/>
      <c r="BG3003" s="7"/>
      <c r="BH3003" s="7"/>
      <c r="BI3003" s="7"/>
      <c r="BJ3003" s="7"/>
      <c r="BK3003" s="7"/>
      <c r="BL3003" s="7"/>
      <c r="BM3003" s="7"/>
      <c r="BP3003" s="7"/>
      <c r="BQ3003" s="7"/>
      <c r="BR3003" s="7"/>
      <c r="BS3003" s="7"/>
      <c r="BT3003" s="7"/>
      <c r="BU3003" s="7"/>
      <c r="BV3003" s="7"/>
      <c r="BW3003" s="7"/>
    </row>
    <row r="3004" spans="5:75" x14ac:dyDescent="0.2"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AL3004" s="7"/>
      <c r="AQ3004" s="7"/>
      <c r="AR3004" s="7"/>
      <c r="AS3004" s="7"/>
      <c r="AT3004" s="7"/>
      <c r="AU3004" s="7"/>
      <c r="AV3004" s="7"/>
      <c r="AX3004" s="7"/>
      <c r="AY3004" s="7"/>
      <c r="AZ3004" s="7"/>
      <c r="BA3004" s="7"/>
      <c r="BB3004" s="7"/>
      <c r="BC3004" s="7"/>
      <c r="BD3004" s="7"/>
      <c r="BG3004" s="7"/>
      <c r="BH3004" s="7"/>
      <c r="BI3004" s="7"/>
      <c r="BJ3004" s="7"/>
      <c r="BK3004" s="7"/>
      <c r="BL3004" s="7"/>
      <c r="BM3004" s="7"/>
      <c r="BP3004" s="7"/>
      <c r="BQ3004" s="7"/>
      <c r="BR3004" s="7"/>
      <c r="BS3004" s="7"/>
      <c r="BT3004" s="7"/>
      <c r="BU3004" s="7"/>
      <c r="BV3004" s="7"/>
      <c r="BW3004" s="7"/>
    </row>
    <row r="3005" spans="5:75" x14ac:dyDescent="0.2"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AL3005" s="7"/>
      <c r="AQ3005" s="7"/>
      <c r="AR3005" s="7"/>
      <c r="AS3005" s="7"/>
      <c r="AT3005" s="7"/>
      <c r="AU3005" s="7"/>
      <c r="AV3005" s="7"/>
      <c r="AX3005" s="7"/>
      <c r="AY3005" s="7"/>
      <c r="AZ3005" s="7"/>
      <c r="BA3005" s="7"/>
      <c r="BB3005" s="7"/>
      <c r="BC3005" s="7"/>
      <c r="BD3005" s="7"/>
      <c r="BG3005" s="7"/>
      <c r="BH3005" s="7"/>
      <c r="BI3005" s="7"/>
      <c r="BJ3005" s="7"/>
      <c r="BK3005" s="7"/>
      <c r="BL3005" s="7"/>
      <c r="BM3005" s="7"/>
      <c r="BP3005" s="7"/>
      <c r="BQ3005" s="7"/>
      <c r="BR3005" s="7"/>
      <c r="BS3005" s="7"/>
      <c r="BT3005" s="7"/>
      <c r="BU3005" s="7"/>
      <c r="BV3005" s="7"/>
      <c r="BW3005" s="7"/>
    </row>
    <row r="3006" spans="5:75" x14ac:dyDescent="0.2"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AL3006" s="7"/>
      <c r="AQ3006" s="7"/>
      <c r="AR3006" s="7"/>
      <c r="AS3006" s="7"/>
      <c r="AT3006" s="7"/>
      <c r="AU3006" s="7"/>
      <c r="AV3006" s="7"/>
      <c r="AX3006" s="7"/>
      <c r="AY3006" s="7"/>
      <c r="AZ3006" s="7"/>
      <c r="BA3006" s="7"/>
      <c r="BB3006" s="7"/>
      <c r="BC3006" s="7"/>
      <c r="BD3006" s="7"/>
      <c r="BG3006" s="7"/>
      <c r="BH3006" s="7"/>
      <c r="BI3006" s="7"/>
      <c r="BJ3006" s="7"/>
      <c r="BK3006" s="7"/>
      <c r="BL3006" s="7"/>
      <c r="BM3006" s="7"/>
      <c r="BP3006" s="7"/>
      <c r="BQ3006" s="7"/>
      <c r="BR3006" s="7"/>
      <c r="BS3006" s="7"/>
      <c r="BT3006" s="7"/>
      <c r="BU3006" s="7"/>
      <c r="BV3006" s="7"/>
      <c r="BW3006" s="7"/>
    </row>
    <row r="3007" spans="5:75" x14ac:dyDescent="0.2"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AL3007" s="7"/>
      <c r="AQ3007" s="7"/>
      <c r="AR3007" s="7"/>
      <c r="AS3007" s="7"/>
      <c r="AT3007" s="7"/>
      <c r="AU3007" s="7"/>
      <c r="AV3007" s="7"/>
      <c r="AX3007" s="7"/>
      <c r="AY3007" s="7"/>
      <c r="AZ3007" s="7"/>
      <c r="BA3007" s="7"/>
      <c r="BB3007" s="7"/>
      <c r="BC3007" s="7"/>
      <c r="BD3007" s="7"/>
      <c r="BG3007" s="7"/>
      <c r="BH3007" s="7"/>
      <c r="BI3007" s="7"/>
      <c r="BJ3007" s="7"/>
      <c r="BK3007" s="7"/>
      <c r="BL3007" s="7"/>
      <c r="BM3007" s="7"/>
      <c r="BP3007" s="7"/>
      <c r="BQ3007" s="7"/>
      <c r="BR3007" s="7"/>
      <c r="BS3007" s="7"/>
      <c r="BT3007" s="7"/>
      <c r="BU3007" s="7"/>
      <c r="BV3007" s="7"/>
      <c r="BW3007" s="7"/>
    </row>
    <row r="3008" spans="5:75" x14ac:dyDescent="0.2"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AL3008" s="7"/>
      <c r="AQ3008" s="7"/>
      <c r="AR3008" s="7"/>
      <c r="AS3008" s="7"/>
      <c r="AT3008" s="7"/>
      <c r="AU3008" s="7"/>
      <c r="AV3008" s="7"/>
      <c r="AX3008" s="7"/>
      <c r="AY3008" s="7"/>
      <c r="AZ3008" s="7"/>
      <c r="BA3008" s="7"/>
      <c r="BB3008" s="7"/>
      <c r="BC3008" s="7"/>
      <c r="BD3008" s="7"/>
      <c r="BG3008" s="7"/>
      <c r="BH3008" s="7"/>
      <c r="BI3008" s="7"/>
      <c r="BJ3008" s="7"/>
      <c r="BK3008" s="7"/>
      <c r="BL3008" s="7"/>
      <c r="BM3008" s="7"/>
      <c r="BP3008" s="7"/>
      <c r="BQ3008" s="7"/>
      <c r="BR3008" s="7"/>
      <c r="BS3008" s="7"/>
      <c r="BT3008" s="7"/>
      <c r="BU3008" s="7"/>
      <c r="BV3008" s="7"/>
      <c r="BW3008" s="7"/>
    </row>
    <row r="3009" spans="5:75" x14ac:dyDescent="0.2"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AL3009" s="7"/>
      <c r="AQ3009" s="7"/>
      <c r="AR3009" s="7"/>
      <c r="AS3009" s="7"/>
      <c r="AT3009" s="7"/>
      <c r="AU3009" s="7"/>
      <c r="AV3009" s="7"/>
      <c r="AX3009" s="7"/>
      <c r="AY3009" s="7"/>
      <c r="AZ3009" s="7"/>
      <c r="BA3009" s="7"/>
      <c r="BB3009" s="7"/>
      <c r="BC3009" s="7"/>
      <c r="BD3009" s="7"/>
      <c r="BG3009" s="7"/>
      <c r="BH3009" s="7"/>
      <c r="BI3009" s="7"/>
      <c r="BJ3009" s="7"/>
      <c r="BK3009" s="7"/>
      <c r="BL3009" s="7"/>
      <c r="BM3009" s="7"/>
      <c r="BP3009" s="7"/>
      <c r="BQ3009" s="7"/>
      <c r="BR3009" s="7"/>
      <c r="BS3009" s="7"/>
      <c r="BT3009" s="7"/>
      <c r="BU3009" s="7"/>
      <c r="BV3009" s="7"/>
      <c r="BW3009" s="7"/>
    </row>
    <row r="3010" spans="5:75" x14ac:dyDescent="0.2"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AL3010" s="7"/>
      <c r="AQ3010" s="7"/>
      <c r="AR3010" s="7"/>
      <c r="AS3010" s="7"/>
      <c r="AT3010" s="7"/>
      <c r="AU3010" s="7"/>
      <c r="AV3010" s="7"/>
      <c r="AX3010" s="7"/>
      <c r="AY3010" s="7"/>
      <c r="AZ3010" s="7"/>
      <c r="BA3010" s="7"/>
      <c r="BB3010" s="7"/>
      <c r="BC3010" s="7"/>
      <c r="BD3010" s="7"/>
      <c r="BG3010" s="7"/>
      <c r="BH3010" s="7"/>
      <c r="BI3010" s="7"/>
      <c r="BJ3010" s="7"/>
      <c r="BK3010" s="7"/>
      <c r="BL3010" s="7"/>
      <c r="BM3010" s="7"/>
      <c r="BP3010" s="7"/>
      <c r="BQ3010" s="7"/>
      <c r="BR3010" s="7"/>
      <c r="BS3010" s="7"/>
      <c r="BT3010" s="7"/>
      <c r="BU3010" s="7"/>
      <c r="BV3010" s="7"/>
      <c r="BW3010" s="7"/>
    </row>
    <row r="3011" spans="5:75" x14ac:dyDescent="0.2"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AL3011" s="7"/>
      <c r="AQ3011" s="7"/>
      <c r="AR3011" s="7"/>
      <c r="AS3011" s="7"/>
      <c r="AT3011" s="7"/>
      <c r="AU3011" s="7"/>
      <c r="AV3011" s="7"/>
      <c r="AX3011" s="7"/>
      <c r="AY3011" s="7"/>
      <c r="AZ3011" s="7"/>
      <c r="BA3011" s="7"/>
      <c r="BB3011" s="7"/>
      <c r="BC3011" s="7"/>
      <c r="BD3011" s="7"/>
      <c r="BG3011" s="7"/>
      <c r="BH3011" s="7"/>
      <c r="BI3011" s="7"/>
      <c r="BJ3011" s="7"/>
      <c r="BK3011" s="7"/>
      <c r="BL3011" s="7"/>
      <c r="BM3011" s="7"/>
      <c r="BP3011" s="7"/>
      <c r="BQ3011" s="7"/>
      <c r="BR3011" s="7"/>
      <c r="BS3011" s="7"/>
      <c r="BT3011" s="7"/>
      <c r="BU3011" s="7"/>
      <c r="BV3011" s="7"/>
      <c r="BW3011" s="7"/>
    </row>
    <row r="3012" spans="5:75" x14ac:dyDescent="0.2"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AL3012" s="7"/>
      <c r="AQ3012" s="7"/>
      <c r="AR3012" s="7"/>
      <c r="AS3012" s="7"/>
      <c r="AT3012" s="7"/>
      <c r="AU3012" s="7"/>
      <c r="AV3012" s="7"/>
      <c r="AX3012" s="7"/>
      <c r="AY3012" s="7"/>
      <c r="AZ3012" s="7"/>
      <c r="BA3012" s="7"/>
      <c r="BB3012" s="7"/>
      <c r="BC3012" s="7"/>
      <c r="BD3012" s="7"/>
      <c r="BG3012" s="7"/>
      <c r="BH3012" s="7"/>
      <c r="BI3012" s="7"/>
      <c r="BJ3012" s="7"/>
      <c r="BK3012" s="7"/>
      <c r="BL3012" s="7"/>
      <c r="BM3012" s="7"/>
      <c r="BP3012" s="7"/>
      <c r="BQ3012" s="7"/>
      <c r="BR3012" s="7"/>
      <c r="BS3012" s="7"/>
      <c r="BT3012" s="7"/>
      <c r="BU3012" s="7"/>
      <c r="BV3012" s="7"/>
      <c r="BW3012" s="7"/>
    </row>
    <row r="3013" spans="5:75" x14ac:dyDescent="0.2"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AL3013" s="7"/>
      <c r="AQ3013" s="7"/>
      <c r="AR3013" s="7"/>
      <c r="AS3013" s="7"/>
      <c r="AT3013" s="7"/>
      <c r="AU3013" s="7"/>
      <c r="AV3013" s="7"/>
      <c r="AX3013" s="7"/>
      <c r="AY3013" s="7"/>
      <c r="AZ3013" s="7"/>
      <c r="BA3013" s="7"/>
      <c r="BB3013" s="7"/>
      <c r="BC3013" s="7"/>
      <c r="BD3013" s="7"/>
      <c r="BG3013" s="7"/>
      <c r="BH3013" s="7"/>
      <c r="BI3013" s="7"/>
      <c r="BJ3013" s="7"/>
      <c r="BK3013" s="7"/>
      <c r="BL3013" s="7"/>
      <c r="BM3013" s="7"/>
      <c r="BP3013" s="7"/>
      <c r="BQ3013" s="7"/>
      <c r="BR3013" s="7"/>
      <c r="BS3013" s="7"/>
      <c r="BT3013" s="7"/>
      <c r="BU3013" s="7"/>
      <c r="BV3013" s="7"/>
      <c r="BW3013" s="7"/>
    </row>
    <row r="3014" spans="5:75" x14ac:dyDescent="0.2"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AL3014" s="7"/>
      <c r="AQ3014" s="7"/>
      <c r="AR3014" s="7"/>
      <c r="AS3014" s="7"/>
      <c r="AT3014" s="7"/>
      <c r="AU3014" s="7"/>
      <c r="AV3014" s="7"/>
      <c r="AX3014" s="7"/>
      <c r="AY3014" s="7"/>
      <c r="AZ3014" s="7"/>
      <c r="BA3014" s="7"/>
      <c r="BB3014" s="7"/>
      <c r="BC3014" s="7"/>
      <c r="BD3014" s="7"/>
      <c r="BG3014" s="7"/>
      <c r="BH3014" s="7"/>
      <c r="BI3014" s="7"/>
      <c r="BJ3014" s="7"/>
      <c r="BK3014" s="7"/>
      <c r="BL3014" s="7"/>
      <c r="BM3014" s="7"/>
      <c r="BP3014" s="7"/>
      <c r="BQ3014" s="7"/>
      <c r="BR3014" s="7"/>
      <c r="BS3014" s="7"/>
      <c r="BT3014" s="7"/>
      <c r="BU3014" s="7"/>
      <c r="BV3014" s="7"/>
      <c r="BW3014" s="7"/>
    </row>
    <row r="3015" spans="5:75" x14ac:dyDescent="0.2"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AL3015" s="7"/>
      <c r="AQ3015" s="7"/>
      <c r="AR3015" s="7"/>
      <c r="AS3015" s="7"/>
      <c r="AT3015" s="7"/>
      <c r="AU3015" s="7"/>
      <c r="AV3015" s="7"/>
      <c r="AX3015" s="7"/>
      <c r="AY3015" s="7"/>
      <c r="AZ3015" s="7"/>
      <c r="BA3015" s="7"/>
      <c r="BB3015" s="7"/>
      <c r="BC3015" s="7"/>
      <c r="BD3015" s="7"/>
      <c r="BG3015" s="7"/>
      <c r="BH3015" s="7"/>
      <c r="BI3015" s="7"/>
      <c r="BJ3015" s="7"/>
      <c r="BK3015" s="7"/>
      <c r="BL3015" s="7"/>
      <c r="BM3015" s="7"/>
      <c r="BP3015" s="7"/>
      <c r="BQ3015" s="7"/>
      <c r="BR3015" s="7"/>
      <c r="BS3015" s="7"/>
      <c r="BT3015" s="7"/>
      <c r="BU3015" s="7"/>
      <c r="BV3015" s="7"/>
      <c r="BW3015" s="7"/>
    </row>
    <row r="3016" spans="5:75" x14ac:dyDescent="0.2"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AL3016" s="7"/>
      <c r="AQ3016" s="7"/>
      <c r="AR3016" s="7"/>
      <c r="AS3016" s="7"/>
      <c r="AT3016" s="7"/>
      <c r="AU3016" s="7"/>
      <c r="AV3016" s="7"/>
      <c r="AX3016" s="7"/>
      <c r="AY3016" s="7"/>
      <c r="AZ3016" s="7"/>
      <c r="BA3016" s="7"/>
      <c r="BB3016" s="7"/>
      <c r="BC3016" s="7"/>
      <c r="BD3016" s="7"/>
      <c r="BG3016" s="7"/>
      <c r="BH3016" s="7"/>
      <c r="BI3016" s="7"/>
      <c r="BJ3016" s="7"/>
      <c r="BK3016" s="7"/>
      <c r="BL3016" s="7"/>
      <c r="BM3016" s="7"/>
      <c r="BP3016" s="7"/>
      <c r="BQ3016" s="7"/>
      <c r="BR3016" s="7"/>
      <c r="BS3016" s="7"/>
      <c r="BT3016" s="7"/>
      <c r="BU3016" s="7"/>
      <c r="BV3016" s="7"/>
      <c r="BW3016" s="7"/>
    </row>
    <row r="3017" spans="5:75" x14ac:dyDescent="0.2"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AL3017" s="7"/>
      <c r="AQ3017" s="7"/>
      <c r="AR3017" s="7"/>
      <c r="AS3017" s="7"/>
      <c r="AT3017" s="7"/>
      <c r="AU3017" s="7"/>
      <c r="AV3017" s="7"/>
      <c r="AX3017" s="7"/>
      <c r="AY3017" s="7"/>
      <c r="AZ3017" s="7"/>
      <c r="BA3017" s="7"/>
      <c r="BB3017" s="7"/>
      <c r="BC3017" s="7"/>
      <c r="BD3017" s="7"/>
      <c r="BG3017" s="7"/>
      <c r="BH3017" s="7"/>
      <c r="BI3017" s="7"/>
      <c r="BJ3017" s="7"/>
      <c r="BK3017" s="7"/>
      <c r="BL3017" s="7"/>
      <c r="BM3017" s="7"/>
      <c r="BP3017" s="7"/>
      <c r="BQ3017" s="7"/>
      <c r="BR3017" s="7"/>
      <c r="BS3017" s="7"/>
      <c r="BT3017" s="7"/>
      <c r="BU3017" s="7"/>
      <c r="BV3017" s="7"/>
      <c r="BW3017" s="7"/>
    </row>
    <row r="3018" spans="5:75" x14ac:dyDescent="0.2"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AL3018" s="7"/>
      <c r="AQ3018" s="7"/>
      <c r="AR3018" s="7"/>
      <c r="AS3018" s="7"/>
      <c r="AT3018" s="7"/>
      <c r="AU3018" s="7"/>
      <c r="AV3018" s="7"/>
      <c r="AX3018" s="7"/>
      <c r="AY3018" s="7"/>
      <c r="AZ3018" s="7"/>
      <c r="BA3018" s="7"/>
      <c r="BB3018" s="7"/>
      <c r="BC3018" s="7"/>
      <c r="BD3018" s="7"/>
      <c r="BG3018" s="7"/>
      <c r="BH3018" s="7"/>
      <c r="BI3018" s="7"/>
      <c r="BJ3018" s="7"/>
      <c r="BK3018" s="7"/>
      <c r="BL3018" s="7"/>
      <c r="BM3018" s="7"/>
      <c r="BP3018" s="7"/>
      <c r="BQ3018" s="7"/>
      <c r="BR3018" s="7"/>
      <c r="BS3018" s="7"/>
      <c r="BT3018" s="7"/>
      <c r="BU3018" s="7"/>
      <c r="BV3018" s="7"/>
      <c r="BW3018" s="7"/>
    </row>
    <row r="3019" spans="5:75" x14ac:dyDescent="0.2"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AL3019" s="7"/>
      <c r="AQ3019" s="7"/>
      <c r="AR3019" s="7"/>
      <c r="AS3019" s="7"/>
      <c r="AT3019" s="7"/>
      <c r="AU3019" s="7"/>
      <c r="AV3019" s="7"/>
      <c r="AX3019" s="7"/>
      <c r="AY3019" s="7"/>
      <c r="AZ3019" s="7"/>
      <c r="BA3019" s="7"/>
      <c r="BB3019" s="7"/>
      <c r="BC3019" s="7"/>
      <c r="BD3019" s="7"/>
      <c r="BG3019" s="7"/>
      <c r="BH3019" s="7"/>
      <c r="BI3019" s="7"/>
      <c r="BJ3019" s="7"/>
      <c r="BK3019" s="7"/>
      <c r="BL3019" s="7"/>
      <c r="BM3019" s="7"/>
      <c r="BP3019" s="7"/>
      <c r="BQ3019" s="7"/>
      <c r="BR3019" s="7"/>
      <c r="BS3019" s="7"/>
      <c r="BT3019" s="7"/>
      <c r="BU3019" s="7"/>
      <c r="BV3019" s="7"/>
      <c r="BW3019" s="7"/>
    </row>
    <row r="3020" spans="5:75" x14ac:dyDescent="0.2"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AL3020" s="7"/>
      <c r="AQ3020" s="7"/>
      <c r="AR3020" s="7"/>
      <c r="AS3020" s="7"/>
      <c r="AT3020" s="7"/>
      <c r="AU3020" s="7"/>
      <c r="AV3020" s="7"/>
      <c r="AX3020" s="7"/>
      <c r="AY3020" s="7"/>
      <c r="AZ3020" s="7"/>
      <c r="BA3020" s="7"/>
      <c r="BB3020" s="7"/>
      <c r="BC3020" s="7"/>
      <c r="BD3020" s="7"/>
      <c r="BG3020" s="7"/>
      <c r="BH3020" s="7"/>
      <c r="BI3020" s="7"/>
      <c r="BJ3020" s="7"/>
      <c r="BK3020" s="7"/>
      <c r="BL3020" s="7"/>
      <c r="BM3020" s="7"/>
      <c r="BP3020" s="7"/>
      <c r="BQ3020" s="7"/>
      <c r="BR3020" s="7"/>
      <c r="BS3020" s="7"/>
      <c r="BT3020" s="7"/>
      <c r="BU3020" s="7"/>
      <c r="BV3020" s="7"/>
      <c r="BW3020" s="7"/>
    </row>
    <row r="3021" spans="5:75" x14ac:dyDescent="0.2"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AL3021" s="7"/>
      <c r="AQ3021" s="7"/>
      <c r="AR3021" s="7"/>
      <c r="AS3021" s="7"/>
      <c r="AT3021" s="7"/>
      <c r="AU3021" s="7"/>
      <c r="AV3021" s="7"/>
      <c r="AX3021" s="7"/>
      <c r="AY3021" s="7"/>
      <c r="AZ3021" s="7"/>
      <c r="BA3021" s="7"/>
      <c r="BB3021" s="7"/>
      <c r="BC3021" s="7"/>
      <c r="BD3021" s="7"/>
      <c r="BG3021" s="7"/>
      <c r="BH3021" s="7"/>
      <c r="BI3021" s="7"/>
      <c r="BJ3021" s="7"/>
      <c r="BK3021" s="7"/>
      <c r="BL3021" s="7"/>
      <c r="BM3021" s="7"/>
      <c r="BP3021" s="7"/>
      <c r="BQ3021" s="7"/>
      <c r="BR3021" s="7"/>
      <c r="BS3021" s="7"/>
      <c r="BT3021" s="7"/>
      <c r="BU3021" s="7"/>
      <c r="BV3021" s="7"/>
      <c r="BW3021" s="7"/>
    </row>
    <row r="3022" spans="5:75" x14ac:dyDescent="0.2"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AL3022" s="7"/>
      <c r="AQ3022" s="7"/>
      <c r="AR3022" s="7"/>
      <c r="AS3022" s="7"/>
      <c r="AT3022" s="7"/>
      <c r="AU3022" s="7"/>
      <c r="AV3022" s="7"/>
      <c r="AX3022" s="7"/>
      <c r="AY3022" s="7"/>
      <c r="AZ3022" s="7"/>
      <c r="BA3022" s="7"/>
      <c r="BB3022" s="7"/>
      <c r="BC3022" s="7"/>
      <c r="BD3022" s="7"/>
      <c r="BG3022" s="7"/>
      <c r="BH3022" s="7"/>
      <c r="BI3022" s="7"/>
      <c r="BJ3022" s="7"/>
      <c r="BK3022" s="7"/>
      <c r="BL3022" s="7"/>
      <c r="BM3022" s="7"/>
      <c r="BP3022" s="7"/>
      <c r="BQ3022" s="7"/>
      <c r="BR3022" s="7"/>
      <c r="BS3022" s="7"/>
      <c r="BT3022" s="7"/>
      <c r="BU3022" s="7"/>
      <c r="BV3022" s="7"/>
      <c r="BW3022" s="7"/>
    </row>
    <row r="3023" spans="5:75" x14ac:dyDescent="0.2"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AL3023" s="7"/>
      <c r="AQ3023" s="7"/>
      <c r="AR3023" s="7"/>
      <c r="AS3023" s="7"/>
      <c r="AT3023" s="7"/>
      <c r="AU3023" s="7"/>
      <c r="AV3023" s="7"/>
      <c r="AX3023" s="7"/>
      <c r="AY3023" s="7"/>
      <c r="AZ3023" s="7"/>
      <c r="BA3023" s="7"/>
      <c r="BB3023" s="7"/>
      <c r="BC3023" s="7"/>
      <c r="BD3023" s="7"/>
      <c r="BG3023" s="7"/>
      <c r="BH3023" s="7"/>
      <c r="BI3023" s="7"/>
      <c r="BJ3023" s="7"/>
      <c r="BK3023" s="7"/>
      <c r="BL3023" s="7"/>
      <c r="BM3023" s="7"/>
      <c r="BP3023" s="7"/>
      <c r="BQ3023" s="7"/>
      <c r="BR3023" s="7"/>
      <c r="BS3023" s="7"/>
      <c r="BT3023" s="7"/>
      <c r="BU3023" s="7"/>
      <c r="BV3023" s="7"/>
      <c r="BW3023" s="7"/>
    </row>
    <row r="3024" spans="5:75" x14ac:dyDescent="0.2"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AL3024" s="7"/>
      <c r="AQ3024" s="7"/>
      <c r="AR3024" s="7"/>
      <c r="AS3024" s="7"/>
      <c r="AT3024" s="7"/>
      <c r="AU3024" s="7"/>
      <c r="AV3024" s="7"/>
      <c r="AX3024" s="7"/>
      <c r="AY3024" s="7"/>
      <c r="AZ3024" s="7"/>
      <c r="BA3024" s="7"/>
      <c r="BB3024" s="7"/>
      <c r="BC3024" s="7"/>
      <c r="BD3024" s="7"/>
      <c r="BG3024" s="7"/>
      <c r="BH3024" s="7"/>
      <c r="BI3024" s="7"/>
      <c r="BJ3024" s="7"/>
      <c r="BK3024" s="7"/>
      <c r="BL3024" s="7"/>
      <c r="BM3024" s="7"/>
      <c r="BP3024" s="7"/>
      <c r="BQ3024" s="7"/>
      <c r="BR3024" s="7"/>
      <c r="BS3024" s="7"/>
      <c r="BT3024" s="7"/>
      <c r="BU3024" s="7"/>
      <c r="BV3024" s="7"/>
      <c r="BW3024" s="7"/>
    </row>
    <row r="3025" spans="5:75" x14ac:dyDescent="0.2"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AL3025" s="7"/>
      <c r="AQ3025" s="7"/>
      <c r="AR3025" s="7"/>
      <c r="AS3025" s="7"/>
      <c r="AT3025" s="7"/>
      <c r="AU3025" s="7"/>
      <c r="AV3025" s="7"/>
      <c r="AX3025" s="7"/>
      <c r="AY3025" s="7"/>
      <c r="AZ3025" s="7"/>
      <c r="BA3025" s="7"/>
      <c r="BB3025" s="7"/>
      <c r="BC3025" s="7"/>
      <c r="BD3025" s="7"/>
      <c r="BG3025" s="7"/>
      <c r="BH3025" s="7"/>
      <c r="BI3025" s="7"/>
      <c r="BJ3025" s="7"/>
      <c r="BK3025" s="7"/>
      <c r="BL3025" s="7"/>
      <c r="BM3025" s="7"/>
      <c r="BP3025" s="7"/>
      <c r="BQ3025" s="7"/>
      <c r="BR3025" s="7"/>
      <c r="BS3025" s="7"/>
      <c r="BT3025" s="7"/>
      <c r="BU3025" s="7"/>
      <c r="BV3025" s="7"/>
      <c r="BW3025" s="7"/>
    </row>
    <row r="3026" spans="5:75" x14ac:dyDescent="0.2"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AL3026" s="7"/>
      <c r="AQ3026" s="7"/>
      <c r="AR3026" s="7"/>
      <c r="AS3026" s="7"/>
      <c r="AT3026" s="7"/>
      <c r="AU3026" s="7"/>
      <c r="AV3026" s="7"/>
      <c r="AX3026" s="7"/>
      <c r="AY3026" s="7"/>
      <c r="AZ3026" s="7"/>
      <c r="BA3026" s="7"/>
      <c r="BB3026" s="7"/>
      <c r="BC3026" s="7"/>
      <c r="BD3026" s="7"/>
      <c r="BG3026" s="7"/>
      <c r="BH3026" s="7"/>
      <c r="BI3026" s="7"/>
      <c r="BJ3026" s="7"/>
      <c r="BK3026" s="7"/>
      <c r="BL3026" s="7"/>
      <c r="BM3026" s="7"/>
      <c r="BP3026" s="7"/>
      <c r="BQ3026" s="7"/>
      <c r="BR3026" s="7"/>
      <c r="BS3026" s="7"/>
      <c r="BT3026" s="7"/>
      <c r="BU3026" s="7"/>
      <c r="BV3026" s="7"/>
      <c r="BW3026" s="7"/>
    </row>
    <row r="3027" spans="5:75" x14ac:dyDescent="0.2"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AL3027" s="7"/>
      <c r="AQ3027" s="7"/>
      <c r="AR3027" s="7"/>
      <c r="AS3027" s="7"/>
      <c r="AT3027" s="7"/>
      <c r="AU3027" s="7"/>
      <c r="AV3027" s="7"/>
      <c r="AX3027" s="7"/>
      <c r="AY3027" s="7"/>
      <c r="AZ3027" s="7"/>
      <c r="BA3027" s="7"/>
      <c r="BB3027" s="7"/>
      <c r="BC3027" s="7"/>
      <c r="BD3027" s="7"/>
      <c r="BG3027" s="7"/>
      <c r="BH3027" s="7"/>
      <c r="BI3027" s="7"/>
      <c r="BJ3027" s="7"/>
      <c r="BK3027" s="7"/>
      <c r="BL3027" s="7"/>
      <c r="BM3027" s="7"/>
      <c r="BP3027" s="7"/>
      <c r="BQ3027" s="7"/>
      <c r="BR3027" s="7"/>
      <c r="BS3027" s="7"/>
      <c r="BT3027" s="7"/>
      <c r="BU3027" s="7"/>
      <c r="BV3027" s="7"/>
      <c r="BW3027" s="7"/>
    </row>
    <row r="3028" spans="5:75" x14ac:dyDescent="0.2"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AL3028" s="7"/>
      <c r="AQ3028" s="7"/>
      <c r="AR3028" s="7"/>
      <c r="AS3028" s="7"/>
      <c r="AT3028" s="7"/>
      <c r="AU3028" s="7"/>
      <c r="AV3028" s="7"/>
      <c r="AX3028" s="7"/>
      <c r="AY3028" s="7"/>
      <c r="AZ3028" s="7"/>
      <c r="BA3028" s="7"/>
      <c r="BB3028" s="7"/>
      <c r="BC3028" s="7"/>
      <c r="BD3028" s="7"/>
      <c r="BG3028" s="7"/>
      <c r="BH3028" s="7"/>
      <c r="BI3028" s="7"/>
      <c r="BJ3028" s="7"/>
      <c r="BK3028" s="7"/>
      <c r="BL3028" s="7"/>
      <c r="BM3028" s="7"/>
      <c r="BP3028" s="7"/>
      <c r="BQ3028" s="7"/>
      <c r="BR3028" s="7"/>
      <c r="BS3028" s="7"/>
      <c r="BT3028" s="7"/>
      <c r="BU3028" s="7"/>
      <c r="BV3028" s="7"/>
      <c r="BW3028" s="7"/>
    </row>
    <row r="3029" spans="5:75" x14ac:dyDescent="0.2"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AL3029" s="7"/>
      <c r="AQ3029" s="7"/>
      <c r="AR3029" s="7"/>
      <c r="AS3029" s="7"/>
      <c r="AT3029" s="7"/>
      <c r="AU3029" s="7"/>
      <c r="AV3029" s="7"/>
      <c r="AX3029" s="7"/>
      <c r="AY3029" s="7"/>
      <c r="AZ3029" s="7"/>
      <c r="BA3029" s="7"/>
      <c r="BB3029" s="7"/>
      <c r="BC3029" s="7"/>
      <c r="BD3029" s="7"/>
      <c r="BG3029" s="7"/>
      <c r="BH3029" s="7"/>
      <c r="BI3029" s="7"/>
      <c r="BJ3029" s="7"/>
      <c r="BK3029" s="7"/>
      <c r="BL3029" s="7"/>
      <c r="BM3029" s="7"/>
      <c r="BP3029" s="7"/>
      <c r="BQ3029" s="7"/>
      <c r="BR3029" s="7"/>
      <c r="BS3029" s="7"/>
      <c r="BT3029" s="7"/>
      <c r="BU3029" s="7"/>
      <c r="BV3029" s="7"/>
      <c r="BW3029" s="7"/>
    </row>
    <row r="3030" spans="5:75" x14ac:dyDescent="0.2"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AL3030" s="7"/>
      <c r="AQ3030" s="7"/>
      <c r="AR3030" s="7"/>
      <c r="AS3030" s="7"/>
      <c r="AT3030" s="7"/>
      <c r="AU3030" s="7"/>
      <c r="AV3030" s="7"/>
      <c r="AX3030" s="7"/>
      <c r="AY3030" s="7"/>
      <c r="AZ3030" s="7"/>
      <c r="BA3030" s="7"/>
      <c r="BB3030" s="7"/>
      <c r="BC3030" s="7"/>
      <c r="BD3030" s="7"/>
      <c r="BG3030" s="7"/>
      <c r="BH3030" s="7"/>
      <c r="BI3030" s="7"/>
      <c r="BJ3030" s="7"/>
      <c r="BK3030" s="7"/>
      <c r="BL3030" s="7"/>
      <c r="BM3030" s="7"/>
      <c r="BP3030" s="7"/>
      <c r="BQ3030" s="7"/>
      <c r="BR3030" s="7"/>
      <c r="BS3030" s="7"/>
      <c r="BT3030" s="7"/>
      <c r="BU3030" s="7"/>
      <c r="BV3030" s="7"/>
      <c r="BW3030" s="7"/>
    </row>
    <row r="3031" spans="5:75" x14ac:dyDescent="0.2"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AL3031" s="7"/>
      <c r="AQ3031" s="7"/>
      <c r="AR3031" s="7"/>
      <c r="AS3031" s="7"/>
      <c r="AT3031" s="7"/>
      <c r="AU3031" s="7"/>
      <c r="AV3031" s="7"/>
      <c r="AX3031" s="7"/>
      <c r="AY3031" s="7"/>
      <c r="AZ3031" s="7"/>
      <c r="BA3031" s="7"/>
      <c r="BB3031" s="7"/>
      <c r="BC3031" s="7"/>
      <c r="BD3031" s="7"/>
      <c r="BG3031" s="7"/>
      <c r="BH3031" s="7"/>
      <c r="BI3031" s="7"/>
      <c r="BJ3031" s="7"/>
      <c r="BK3031" s="7"/>
      <c r="BL3031" s="7"/>
      <c r="BM3031" s="7"/>
      <c r="BP3031" s="7"/>
      <c r="BQ3031" s="7"/>
      <c r="BR3031" s="7"/>
      <c r="BS3031" s="7"/>
      <c r="BT3031" s="7"/>
      <c r="BU3031" s="7"/>
      <c r="BV3031" s="7"/>
      <c r="BW3031" s="7"/>
    </row>
    <row r="3032" spans="5:75" x14ac:dyDescent="0.2"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AL3032" s="7"/>
      <c r="AQ3032" s="7"/>
      <c r="AR3032" s="7"/>
      <c r="AS3032" s="7"/>
      <c r="AT3032" s="7"/>
      <c r="AU3032" s="7"/>
      <c r="AV3032" s="7"/>
      <c r="AX3032" s="7"/>
      <c r="AY3032" s="7"/>
      <c r="AZ3032" s="7"/>
      <c r="BA3032" s="7"/>
      <c r="BB3032" s="7"/>
      <c r="BC3032" s="7"/>
      <c r="BD3032" s="7"/>
      <c r="BG3032" s="7"/>
      <c r="BH3032" s="7"/>
      <c r="BI3032" s="7"/>
      <c r="BJ3032" s="7"/>
      <c r="BK3032" s="7"/>
      <c r="BL3032" s="7"/>
      <c r="BM3032" s="7"/>
      <c r="BP3032" s="7"/>
      <c r="BQ3032" s="7"/>
      <c r="BR3032" s="7"/>
      <c r="BS3032" s="7"/>
      <c r="BT3032" s="7"/>
      <c r="BU3032" s="7"/>
      <c r="BV3032" s="7"/>
      <c r="BW3032" s="7"/>
    </row>
    <row r="3033" spans="5:75" x14ac:dyDescent="0.2"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AL3033" s="7"/>
      <c r="AQ3033" s="7"/>
      <c r="AR3033" s="7"/>
      <c r="AS3033" s="7"/>
      <c r="AT3033" s="7"/>
      <c r="AU3033" s="7"/>
      <c r="AV3033" s="7"/>
      <c r="AX3033" s="7"/>
      <c r="AY3033" s="7"/>
      <c r="AZ3033" s="7"/>
      <c r="BA3033" s="7"/>
      <c r="BB3033" s="7"/>
      <c r="BC3033" s="7"/>
      <c r="BD3033" s="7"/>
      <c r="BG3033" s="7"/>
      <c r="BH3033" s="7"/>
      <c r="BI3033" s="7"/>
      <c r="BJ3033" s="7"/>
      <c r="BK3033" s="7"/>
      <c r="BL3033" s="7"/>
      <c r="BM3033" s="7"/>
      <c r="BP3033" s="7"/>
      <c r="BQ3033" s="7"/>
      <c r="BR3033" s="7"/>
      <c r="BS3033" s="7"/>
      <c r="BT3033" s="7"/>
      <c r="BU3033" s="7"/>
      <c r="BV3033" s="7"/>
      <c r="BW3033" s="7"/>
    </row>
    <row r="3034" spans="5:75" x14ac:dyDescent="0.2"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AL3034" s="7"/>
      <c r="AQ3034" s="7"/>
      <c r="AR3034" s="7"/>
      <c r="AS3034" s="7"/>
      <c r="AT3034" s="7"/>
      <c r="AU3034" s="7"/>
      <c r="AV3034" s="7"/>
      <c r="AX3034" s="7"/>
      <c r="AY3034" s="7"/>
      <c r="AZ3034" s="7"/>
      <c r="BA3034" s="7"/>
      <c r="BB3034" s="7"/>
      <c r="BC3034" s="7"/>
      <c r="BD3034" s="7"/>
      <c r="BG3034" s="7"/>
      <c r="BH3034" s="7"/>
      <c r="BI3034" s="7"/>
      <c r="BJ3034" s="7"/>
      <c r="BK3034" s="7"/>
      <c r="BL3034" s="7"/>
      <c r="BM3034" s="7"/>
      <c r="BP3034" s="7"/>
      <c r="BQ3034" s="7"/>
      <c r="BR3034" s="7"/>
      <c r="BS3034" s="7"/>
      <c r="BT3034" s="7"/>
      <c r="BU3034" s="7"/>
      <c r="BV3034" s="7"/>
      <c r="BW3034" s="7"/>
    </row>
    <row r="3035" spans="5:75" x14ac:dyDescent="0.2"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AL3035" s="7"/>
      <c r="AQ3035" s="7"/>
      <c r="AR3035" s="7"/>
      <c r="AS3035" s="7"/>
      <c r="AT3035" s="7"/>
      <c r="AU3035" s="7"/>
      <c r="AV3035" s="7"/>
      <c r="AX3035" s="7"/>
      <c r="AY3035" s="7"/>
      <c r="AZ3035" s="7"/>
      <c r="BA3035" s="7"/>
      <c r="BB3035" s="7"/>
      <c r="BC3035" s="7"/>
      <c r="BD3035" s="7"/>
      <c r="BG3035" s="7"/>
      <c r="BH3035" s="7"/>
      <c r="BI3035" s="7"/>
      <c r="BJ3035" s="7"/>
      <c r="BK3035" s="7"/>
      <c r="BL3035" s="7"/>
      <c r="BM3035" s="7"/>
      <c r="BP3035" s="7"/>
      <c r="BQ3035" s="7"/>
      <c r="BR3035" s="7"/>
      <c r="BS3035" s="7"/>
      <c r="BT3035" s="7"/>
      <c r="BU3035" s="7"/>
      <c r="BV3035" s="7"/>
      <c r="BW3035" s="7"/>
    </row>
    <row r="3036" spans="5:75" x14ac:dyDescent="0.2"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AL3036" s="7"/>
      <c r="AQ3036" s="7"/>
      <c r="AR3036" s="7"/>
      <c r="AS3036" s="7"/>
      <c r="AT3036" s="7"/>
      <c r="AU3036" s="7"/>
      <c r="AV3036" s="7"/>
      <c r="AX3036" s="7"/>
      <c r="AY3036" s="7"/>
      <c r="AZ3036" s="7"/>
      <c r="BA3036" s="7"/>
      <c r="BB3036" s="7"/>
      <c r="BC3036" s="7"/>
      <c r="BD3036" s="7"/>
      <c r="BG3036" s="7"/>
      <c r="BH3036" s="7"/>
      <c r="BI3036" s="7"/>
      <c r="BJ3036" s="7"/>
      <c r="BK3036" s="7"/>
      <c r="BL3036" s="7"/>
      <c r="BM3036" s="7"/>
      <c r="BP3036" s="7"/>
      <c r="BQ3036" s="7"/>
      <c r="BR3036" s="7"/>
      <c r="BS3036" s="7"/>
      <c r="BT3036" s="7"/>
      <c r="BU3036" s="7"/>
      <c r="BV3036" s="7"/>
      <c r="BW3036" s="7"/>
    </row>
    <row r="3037" spans="5:75" x14ac:dyDescent="0.2"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AL3037" s="7"/>
      <c r="AQ3037" s="7"/>
      <c r="AR3037" s="7"/>
      <c r="AS3037" s="7"/>
      <c r="AT3037" s="7"/>
      <c r="AU3037" s="7"/>
      <c r="AV3037" s="7"/>
      <c r="AX3037" s="7"/>
      <c r="AY3037" s="7"/>
      <c r="AZ3037" s="7"/>
      <c r="BA3037" s="7"/>
      <c r="BB3037" s="7"/>
      <c r="BC3037" s="7"/>
      <c r="BD3037" s="7"/>
      <c r="BG3037" s="7"/>
      <c r="BH3037" s="7"/>
      <c r="BI3037" s="7"/>
      <c r="BJ3037" s="7"/>
      <c r="BK3037" s="7"/>
      <c r="BL3037" s="7"/>
      <c r="BM3037" s="7"/>
      <c r="BP3037" s="7"/>
      <c r="BQ3037" s="7"/>
      <c r="BR3037" s="7"/>
      <c r="BS3037" s="7"/>
      <c r="BT3037" s="7"/>
      <c r="BU3037" s="7"/>
      <c r="BV3037" s="7"/>
      <c r="BW3037" s="7"/>
    </row>
    <row r="3038" spans="5:75" x14ac:dyDescent="0.2"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AL3038" s="7"/>
      <c r="AQ3038" s="7"/>
      <c r="AR3038" s="7"/>
      <c r="AS3038" s="7"/>
      <c r="AT3038" s="7"/>
      <c r="AU3038" s="7"/>
      <c r="AV3038" s="7"/>
      <c r="AX3038" s="7"/>
      <c r="AY3038" s="7"/>
      <c r="AZ3038" s="7"/>
      <c r="BA3038" s="7"/>
      <c r="BB3038" s="7"/>
      <c r="BC3038" s="7"/>
      <c r="BD3038" s="7"/>
      <c r="BG3038" s="7"/>
      <c r="BH3038" s="7"/>
      <c r="BI3038" s="7"/>
      <c r="BJ3038" s="7"/>
      <c r="BK3038" s="7"/>
      <c r="BL3038" s="7"/>
      <c r="BM3038" s="7"/>
      <c r="BP3038" s="7"/>
      <c r="BQ3038" s="7"/>
      <c r="BR3038" s="7"/>
      <c r="BS3038" s="7"/>
      <c r="BT3038" s="7"/>
      <c r="BU3038" s="7"/>
      <c r="BV3038" s="7"/>
      <c r="BW3038" s="7"/>
    </row>
    <row r="3039" spans="5:75" x14ac:dyDescent="0.2"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AL3039" s="7"/>
      <c r="AQ3039" s="7"/>
      <c r="AR3039" s="7"/>
      <c r="AS3039" s="7"/>
      <c r="AT3039" s="7"/>
      <c r="AU3039" s="7"/>
      <c r="AV3039" s="7"/>
      <c r="AX3039" s="7"/>
      <c r="AY3039" s="7"/>
      <c r="AZ3039" s="7"/>
      <c r="BA3039" s="7"/>
      <c r="BB3039" s="7"/>
      <c r="BC3039" s="7"/>
      <c r="BD3039" s="7"/>
      <c r="BG3039" s="7"/>
      <c r="BH3039" s="7"/>
      <c r="BI3039" s="7"/>
      <c r="BJ3039" s="7"/>
      <c r="BK3039" s="7"/>
      <c r="BL3039" s="7"/>
      <c r="BM3039" s="7"/>
      <c r="BP3039" s="7"/>
      <c r="BQ3039" s="7"/>
      <c r="BR3039" s="7"/>
      <c r="BS3039" s="7"/>
      <c r="BT3039" s="7"/>
      <c r="BU3039" s="7"/>
      <c r="BV3039" s="7"/>
      <c r="BW3039" s="7"/>
    </row>
    <row r="3040" spans="5:75" x14ac:dyDescent="0.2"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AL3040" s="7"/>
      <c r="AQ3040" s="7"/>
      <c r="AR3040" s="7"/>
      <c r="AS3040" s="7"/>
      <c r="AT3040" s="7"/>
      <c r="AU3040" s="7"/>
      <c r="AV3040" s="7"/>
      <c r="AX3040" s="7"/>
      <c r="AY3040" s="7"/>
      <c r="AZ3040" s="7"/>
      <c r="BA3040" s="7"/>
      <c r="BB3040" s="7"/>
      <c r="BC3040" s="7"/>
      <c r="BD3040" s="7"/>
      <c r="BG3040" s="7"/>
      <c r="BH3040" s="7"/>
      <c r="BI3040" s="7"/>
      <c r="BJ3040" s="7"/>
      <c r="BK3040" s="7"/>
      <c r="BL3040" s="7"/>
      <c r="BM3040" s="7"/>
      <c r="BP3040" s="7"/>
      <c r="BQ3040" s="7"/>
      <c r="BR3040" s="7"/>
      <c r="BS3040" s="7"/>
      <c r="BT3040" s="7"/>
      <c r="BU3040" s="7"/>
      <c r="BV3040" s="7"/>
      <c r="BW3040" s="7"/>
    </row>
    <row r="3041" spans="5:75" x14ac:dyDescent="0.2"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AL3041" s="7"/>
      <c r="AQ3041" s="7"/>
      <c r="AR3041" s="7"/>
      <c r="AS3041" s="7"/>
      <c r="AT3041" s="7"/>
      <c r="AU3041" s="7"/>
      <c r="AV3041" s="7"/>
      <c r="AX3041" s="7"/>
      <c r="AY3041" s="7"/>
      <c r="AZ3041" s="7"/>
      <c r="BA3041" s="7"/>
      <c r="BB3041" s="7"/>
      <c r="BC3041" s="7"/>
      <c r="BD3041" s="7"/>
      <c r="BG3041" s="7"/>
      <c r="BH3041" s="7"/>
      <c r="BI3041" s="7"/>
      <c r="BJ3041" s="7"/>
      <c r="BK3041" s="7"/>
      <c r="BL3041" s="7"/>
      <c r="BM3041" s="7"/>
      <c r="BP3041" s="7"/>
      <c r="BQ3041" s="7"/>
      <c r="BR3041" s="7"/>
      <c r="BS3041" s="7"/>
      <c r="BT3041" s="7"/>
      <c r="BU3041" s="7"/>
      <c r="BV3041" s="7"/>
      <c r="BW3041" s="7"/>
    </row>
    <row r="3042" spans="5:75" x14ac:dyDescent="0.2"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AL3042" s="7"/>
      <c r="AQ3042" s="7"/>
      <c r="AR3042" s="7"/>
      <c r="AS3042" s="7"/>
      <c r="AT3042" s="7"/>
      <c r="AU3042" s="7"/>
      <c r="AV3042" s="7"/>
      <c r="AX3042" s="7"/>
      <c r="AY3042" s="7"/>
      <c r="AZ3042" s="7"/>
      <c r="BA3042" s="7"/>
      <c r="BB3042" s="7"/>
      <c r="BC3042" s="7"/>
      <c r="BD3042" s="7"/>
      <c r="BG3042" s="7"/>
      <c r="BH3042" s="7"/>
      <c r="BI3042" s="7"/>
      <c r="BJ3042" s="7"/>
      <c r="BK3042" s="7"/>
      <c r="BL3042" s="7"/>
      <c r="BM3042" s="7"/>
      <c r="BP3042" s="7"/>
      <c r="BQ3042" s="7"/>
      <c r="BR3042" s="7"/>
      <c r="BS3042" s="7"/>
      <c r="BT3042" s="7"/>
      <c r="BU3042" s="7"/>
      <c r="BV3042" s="7"/>
      <c r="BW3042" s="7"/>
    </row>
    <row r="3043" spans="5:75" x14ac:dyDescent="0.2"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AL3043" s="7"/>
      <c r="AQ3043" s="7"/>
      <c r="AR3043" s="7"/>
      <c r="AS3043" s="7"/>
      <c r="AT3043" s="7"/>
      <c r="AU3043" s="7"/>
      <c r="AV3043" s="7"/>
      <c r="AX3043" s="7"/>
      <c r="AY3043" s="7"/>
      <c r="AZ3043" s="7"/>
      <c r="BA3043" s="7"/>
      <c r="BB3043" s="7"/>
      <c r="BC3043" s="7"/>
      <c r="BD3043" s="7"/>
      <c r="BG3043" s="7"/>
      <c r="BH3043" s="7"/>
      <c r="BI3043" s="7"/>
      <c r="BJ3043" s="7"/>
      <c r="BK3043" s="7"/>
      <c r="BL3043" s="7"/>
      <c r="BM3043" s="7"/>
      <c r="BP3043" s="7"/>
      <c r="BQ3043" s="7"/>
      <c r="BR3043" s="7"/>
      <c r="BS3043" s="7"/>
      <c r="BT3043" s="7"/>
      <c r="BU3043" s="7"/>
      <c r="BV3043" s="7"/>
      <c r="BW3043" s="7"/>
    </row>
    <row r="3044" spans="5:75" x14ac:dyDescent="0.2"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AL3044" s="7"/>
      <c r="AQ3044" s="7"/>
      <c r="AR3044" s="7"/>
      <c r="AS3044" s="7"/>
      <c r="AT3044" s="7"/>
      <c r="AU3044" s="7"/>
      <c r="AV3044" s="7"/>
      <c r="AX3044" s="7"/>
      <c r="AY3044" s="7"/>
      <c r="AZ3044" s="7"/>
      <c r="BA3044" s="7"/>
      <c r="BB3044" s="7"/>
      <c r="BC3044" s="7"/>
      <c r="BD3044" s="7"/>
      <c r="BG3044" s="7"/>
      <c r="BH3044" s="7"/>
      <c r="BI3044" s="7"/>
      <c r="BJ3044" s="7"/>
      <c r="BK3044" s="7"/>
      <c r="BL3044" s="7"/>
      <c r="BM3044" s="7"/>
      <c r="BP3044" s="7"/>
      <c r="BQ3044" s="7"/>
      <c r="BR3044" s="7"/>
      <c r="BS3044" s="7"/>
      <c r="BT3044" s="7"/>
      <c r="BU3044" s="7"/>
      <c r="BV3044" s="7"/>
      <c r="BW3044" s="7"/>
    </row>
    <row r="3045" spans="5:75" x14ac:dyDescent="0.2"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AL3045" s="7"/>
      <c r="AQ3045" s="7"/>
      <c r="AR3045" s="7"/>
      <c r="AS3045" s="7"/>
      <c r="AT3045" s="7"/>
      <c r="AU3045" s="7"/>
      <c r="AV3045" s="7"/>
      <c r="AX3045" s="7"/>
      <c r="AY3045" s="7"/>
      <c r="AZ3045" s="7"/>
      <c r="BA3045" s="7"/>
      <c r="BB3045" s="7"/>
      <c r="BC3045" s="7"/>
      <c r="BD3045" s="7"/>
      <c r="BG3045" s="7"/>
      <c r="BH3045" s="7"/>
      <c r="BI3045" s="7"/>
      <c r="BJ3045" s="7"/>
      <c r="BK3045" s="7"/>
      <c r="BL3045" s="7"/>
      <c r="BM3045" s="7"/>
      <c r="BP3045" s="7"/>
      <c r="BQ3045" s="7"/>
      <c r="BR3045" s="7"/>
      <c r="BS3045" s="7"/>
      <c r="BT3045" s="7"/>
      <c r="BU3045" s="7"/>
      <c r="BV3045" s="7"/>
      <c r="BW3045" s="7"/>
    </row>
    <row r="3046" spans="5:75" x14ac:dyDescent="0.2"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AL3046" s="7"/>
      <c r="AQ3046" s="7"/>
      <c r="AR3046" s="7"/>
      <c r="AS3046" s="7"/>
      <c r="AT3046" s="7"/>
      <c r="AU3046" s="7"/>
      <c r="AV3046" s="7"/>
      <c r="AX3046" s="7"/>
      <c r="AY3046" s="7"/>
      <c r="AZ3046" s="7"/>
      <c r="BA3046" s="7"/>
      <c r="BB3046" s="7"/>
      <c r="BC3046" s="7"/>
      <c r="BD3046" s="7"/>
      <c r="BG3046" s="7"/>
      <c r="BH3046" s="7"/>
      <c r="BI3046" s="7"/>
      <c r="BJ3046" s="7"/>
      <c r="BK3046" s="7"/>
      <c r="BL3046" s="7"/>
      <c r="BM3046" s="7"/>
      <c r="BP3046" s="7"/>
      <c r="BQ3046" s="7"/>
      <c r="BR3046" s="7"/>
      <c r="BS3046" s="7"/>
      <c r="BT3046" s="7"/>
      <c r="BU3046" s="7"/>
      <c r="BV3046" s="7"/>
      <c r="BW3046" s="7"/>
    </row>
    <row r="3047" spans="5:75" x14ac:dyDescent="0.2"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AL3047" s="7"/>
      <c r="AQ3047" s="7"/>
      <c r="AR3047" s="7"/>
      <c r="AS3047" s="7"/>
      <c r="AT3047" s="7"/>
      <c r="AU3047" s="7"/>
      <c r="AV3047" s="7"/>
      <c r="AX3047" s="7"/>
      <c r="AY3047" s="7"/>
      <c r="AZ3047" s="7"/>
      <c r="BA3047" s="7"/>
      <c r="BB3047" s="7"/>
      <c r="BC3047" s="7"/>
      <c r="BD3047" s="7"/>
      <c r="BG3047" s="7"/>
      <c r="BH3047" s="7"/>
      <c r="BI3047" s="7"/>
      <c r="BJ3047" s="7"/>
      <c r="BK3047" s="7"/>
      <c r="BL3047" s="7"/>
      <c r="BM3047" s="7"/>
      <c r="BP3047" s="7"/>
      <c r="BQ3047" s="7"/>
      <c r="BR3047" s="7"/>
      <c r="BS3047" s="7"/>
      <c r="BT3047" s="7"/>
      <c r="BU3047" s="7"/>
      <c r="BV3047" s="7"/>
      <c r="BW3047" s="7"/>
    </row>
    <row r="3048" spans="5:75" x14ac:dyDescent="0.2"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AL3048" s="7"/>
      <c r="AQ3048" s="7"/>
      <c r="AR3048" s="7"/>
      <c r="AS3048" s="7"/>
      <c r="AT3048" s="7"/>
      <c r="AU3048" s="7"/>
      <c r="AV3048" s="7"/>
      <c r="AX3048" s="7"/>
      <c r="AY3048" s="7"/>
      <c r="AZ3048" s="7"/>
      <c r="BA3048" s="7"/>
      <c r="BB3048" s="7"/>
      <c r="BC3048" s="7"/>
      <c r="BD3048" s="7"/>
      <c r="BG3048" s="7"/>
      <c r="BH3048" s="7"/>
      <c r="BI3048" s="7"/>
      <c r="BJ3048" s="7"/>
      <c r="BK3048" s="7"/>
      <c r="BL3048" s="7"/>
      <c r="BM3048" s="7"/>
      <c r="BP3048" s="7"/>
      <c r="BQ3048" s="7"/>
      <c r="BR3048" s="7"/>
      <c r="BS3048" s="7"/>
      <c r="BT3048" s="7"/>
      <c r="BU3048" s="7"/>
      <c r="BV3048" s="7"/>
      <c r="BW3048" s="7"/>
    </row>
    <row r="3049" spans="5:75" x14ac:dyDescent="0.2"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AL3049" s="7"/>
      <c r="AQ3049" s="7"/>
      <c r="AR3049" s="7"/>
      <c r="AS3049" s="7"/>
      <c r="AT3049" s="7"/>
      <c r="AU3049" s="7"/>
      <c r="AV3049" s="7"/>
      <c r="AX3049" s="7"/>
      <c r="AY3049" s="7"/>
      <c r="AZ3049" s="7"/>
      <c r="BA3049" s="7"/>
      <c r="BB3049" s="7"/>
      <c r="BC3049" s="7"/>
      <c r="BD3049" s="7"/>
      <c r="BG3049" s="7"/>
      <c r="BH3049" s="7"/>
      <c r="BI3049" s="7"/>
      <c r="BJ3049" s="7"/>
      <c r="BK3049" s="7"/>
      <c r="BL3049" s="7"/>
      <c r="BM3049" s="7"/>
      <c r="BP3049" s="7"/>
      <c r="BQ3049" s="7"/>
      <c r="BR3049" s="7"/>
      <c r="BS3049" s="7"/>
      <c r="BT3049" s="7"/>
      <c r="BU3049" s="7"/>
      <c r="BV3049" s="7"/>
      <c r="BW3049" s="7"/>
    </row>
    <row r="3050" spans="5:75" x14ac:dyDescent="0.2"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AL3050" s="7"/>
      <c r="AQ3050" s="7"/>
      <c r="AR3050" s="7"/>
      <c r="AS3050" s="7"/>
      <c r="AT3050" s="7"/>
      <c r="AU3050" s="7"/>
      <c r="AV3050" s="7"/>
      <c r="AX3050" s="7"/>
      <c r="AY3050" s="7"/>
      <c r="AZ3050" s="7"/>
      <c r="BA3050" s="7"/>
      <c r="BB3050" s="7"/>
      <c r="BC3050" s="7"/>
      <c r="BD3050" s="7"/>
      <c r="BG3050" s="7"/>
      <c r="BH3050" s="7"/>
      <c r="BI3050" s="7"/>
      <c r="BJ3050" s="7"/>
      <c r="BK3050" s="7"/>
      <c r="BL3050" s="7"/>
      <c r="BM3050" s="7"/>
      <c r="BP3050" s="7"/>
      <c r="BQ3050" s="7"/>
      <c r="BR3050" s="7"/>
      <c r="BS3050" s="7"/>
      <c r="BT3050" s="7"/>
      <c r="BU3050" s="7"/>
      <c r="BV3050" s="7"/>
      <c r="BW3050" s="7"/>
    </row>
    <row r="3051" spans="5:75" x14ac:dyDescent="0.2"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AL3051" s="7"/>
      <c r="AQ3051" s="7"/>
      <c r="AR3051" s="7"/>
      <c r="AS3051" s="7"/>
      <c r="AT3051" s="7"/>
      <c r="AU3051" s="7"/>
      <c r="AV3051" s="7"/>
      <c r="AX3051" s="7"/>
      <c r="AY3051" s="7"/>
      <c r="AZ3051" s="7"/>
      <c r="BA3051" s="7"/>
      <c r="BB3051" s="7"/>
      <c r="BC3051" s="7"/>
      <c r="BD3051" s="7"/>
      <c r="BG3051" s="7"/>
      <c r="BH3051" s="7"/>
      <c r="BI3051" s="7"/>
      <c r="BJ3051" s="7"/>
      <c r="BK3051" s="7"/>
      <c r="BL3051" s="7"/>
      <c r="BM3051" s="7"/>
      <c r="BP3051" s="7"/>
      <c r="BQ3051" s="7"/>
      <c r="BR3051" s="7"/>
      <c r="BS3051" s="7"/>
      <c r="BT3051" s="7"/>
      <c r="BU3051" s="7"/>
      <c r="BV3051" s="7"/>
      <c r="BW3051" s="7"/>
    </row>
    <row r="3052" spans="5:75" x14ac:dyDescent="0.2"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AL3052" s="7"/>
      <c r="AQ3052" s="7"/>
      <c r="AR3052" s="7"/>
      <c r="AS3052" s="7"/>
      <c r="AT3052" s="7"/>
      <c r="AU3052" s="7"/>
      <c r="AV3052" s="7"/>
      <c r="AX3052" s="7"/>
      <c r="AY3052" s="7"/>
      <c r="AZ3052" s="7"/>
      <c r="BA3052" s="7"/>
      <c r="BB3052" s="7"/>
      <c r="BC3052" s="7"/>
      <c r="BD3052" s="7"/>
      <c r="BG3052" s="7"/>
      <c r="BH3052" s="7"/>
      <c r="BI3052" s="7"/>
      <c r="BJ3052" s="7"/>
      <c r="BK3052" s="7"/>
      <c r="BL3052" s="7"/>
      <c r="BM3052" s="7"/>
      <c r="BP3052" s="7"/>
      <c r="BQ3052" s="7"/>
      <c r="BR3052" s="7"/>
      <c r="BS3052" s="7"/>
      <c r="BT3052" s="7"/>
      <c r="BU3052" s="7"/>
      <c r="BV3052" s="7"/>
      <c r="BW3052" s="7"/>
    </row>
    <row r="3053" spans="5:75" x14ac:dyDescent="0.2"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AL3053" s="7"/>
      <c r="AQ3053" s="7"/>
      <c r="AR3053" s="7"/>
      <c r="AS3053" s="7"/>
      <c r="AT3053" s="7"/>
      <c r="AU3053" s="7"/>
      <c r="AV3053" s="7"/>
      <c r="AX3053" s="7"/>
      <c r="AY3053" s="7"/>
      <c r="AZ3053" s="7"/>
      <c r="BA3053" s="7"/>
      <c r="BB3053" s="7"/>
      <c r="BC3053" s="7"/>
      <c r="BD3053" s="7"/>
      <c r="BG3053" s="7"/>
      <c r="BH3053" s="7"/>
      <c r="BI3053" s="7"/>
      <c r="BJ3053" s="7"/>
      <c r="BK3053" s="7"/>
      <c r="BL3053" s="7"/>
      <c r="BM3053" s="7"/>
      <c r="BP3053" s="7"/>
      <c r="BQ3053" s="7"/>
      <c r="BR3053" s="7"/>
      <c r="BS3053" s="7"/>
      <c r="BT3053" s="7"/>
      <c r="BU3053" s="7"/>
      <c r="BV3053" s="7"/>
      <c r="BW3053" s="7"/>
    </row>
    <row r="3054" spans="5:75" x14ac:dyDescent="0.2"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AL3054" s="7"/>
      <c r="AQ3054" s="7"/>
      <c r="AR3054" s="7"/>
      <c r="AS3054" s="7"/>
      <c r="AT3054" s="7"/>
      <c r="AU3054" s="7"/>
      <c r="AV3054" s="7"/>
      <c r="AX3054" s="7"/>
      <c r="AY3054" s="7"/>
      <c r="AZ3054" s="7"/>
      <c r="BA3054" s="7"/>
      <c r="BB3054" s="7"/>
      <c r="BC3054" s="7"/>
      <c r="BD3054" s="7"/>
      <c r="BG3054" s="7"/>
      <c r="BH3054" s="7"/>
      <c r="BI3054" s="7"/>
      <c r="BJ3054" s="7"/>
      <c r="BK3054" s="7"/>
      <c r="BL3054" s="7"/>
      <c r="BM3054" s="7"/>
      <c r="BP3054" s="7"/>
      <c r="BQ3054" s="7"/>
      <c r="BR3054" s="7"/>
      <c r="BS3054" s="7"/>
      <c r="BT3054" s="7"/>
      <c r="BU3054" s="7"/>
      <c r="BV3054" s="7"/>
      <c r="BW3054" s="7"/>
    </row>
    <row r="3055" spans="5:75" x14ac:dyDescent="0.2"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AL3055" s="7"/>
      <c r="AQ3055" s="7"/>
      <c r="AR3055" s="7"/>
      <c r="AS3055" s="7"/>
      <c r="AT3055" s="7"/>
      <c r="AU3055" s="7"/>
      <c r="AV3055" s="7"/>
      <c r="AX3055" s="7"/>
      <c r="AY3055" s="7"/>
      <c r="AZ3055" s="7"/>
      <c r="BA3055" s="7"/>
      <c r="BB3055" s="7"/>
      <c r="BC3055" s="7"/>
      <c r="BD3055" s="7"/>
      <c r="BG3055" s="7"/>
      <c r="BH3055" s="7"/>
      <c r="BI3055" s="7"/>
      <c r="BJ3055" s="7"/>
      <c r="BK3055" s="7"/>
      <c r="BL3055" s="7"/>
      <c r="BM3055" s="7"/>
      <c r="BP3055" s="7"/>
      <c r="BQ3055" s="7"/>
      <c r="BR3055" s="7"/>
      <c r="BS3055" s="7"/>
      <c r="BT3055" s="7"/>
      <c r="BU3055" s="7"/>
      <c r="BV3055" s="7"/>
      <c r="BW3055" s="7"/>
    </row>
    <row r="3056" spans="5:75" x14ac:dyDescent="0.2"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AL3056" s="7"/>
      <c r="AQ3056" s="7"/>
      <c r="AR3056" s="7"/>
      <c r="AS3056" s="7"/>
      <c r="AT3056" s="7"/>
      <c r="AU3056" s="7"/>
      <c r="AV3056" s="7"/>
      <c r="AX3056" s="7"/>
      <c r="AY3056" s="7"/>
      <c r="AZ3056" s="7"/>
      <c r="BA3056" s="7"/>
      <c r="BB3056" s="7"/>
      <c r="BC3056" s="7"/>
      <c r="BD3056" s="7"/>
      <c r="BG3056" s="7"/>
      <c r="BH3056" s="7"/>
      <c r="BI3056" s="7"/>
      <c r="BJ3056" s="7"/>
      <c r="BK3056" s="7"/>
      <c r="BL3056" s="7"/>
      <c r="BM3056" s="7"/>
      <c r="BP3056" s="7"/>
      <c r="BQ3056" s="7"/>
      <c r="BR3056" s="7"/>
      <c r="BS3056" s="7"/>
      <c r="BT3056" s="7"/>
      <c r="BU3056" s="7"/>
      <c r="BV3056" s="7"/>
      <c r="BW3056" s="7"/>
    </row>
    <row r="3057" spans="5:75" x14ac:dyDescent="0.2"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AL3057" s="7"/>
      <c r="AQ3057" s="7"/>
      <c r="AR3057" s="7"/>
      <c r="AS3057" s="7"/>
      <c r="AT3057" s="7"/>
      <c r="AU3057" s="7"/>
      <c r="AV3057" s="7"/>
      <c r="AX3057" s="7"/>
      <c r="AY3057" s="7"/>
      <c r="AZ3057" s="7"/>
      <c r="BA3057" s="7"/>
      <c r="BB3057" s="7"/>
      <c r="BC3057" s="7"/>
      <c r="BD3057" s="7"/>
      <c r="BG3057" s="7"/>
      <c r="BH3057" s="7"/>
      <c r="BI3057" s="7"/>
      <c r="BJ3057" s="7"/>
      <c r="BK3057" s="7"/>
      <c r="BL3057" s="7"/>
      <c r="BM3057" s="7"/>
      <c r="BP3057" s="7"/>
      <c r="BQ3057" s="7"/>
      <c r="BR3057" s="7"/>
      <c r="BS3057" s="7"/>
      <c r="BT3057" s="7"/>
      <c r="BU3057" s="7"/>
      <c r="BV3057" s="7"/>
      <c r="BW3057" s="7"/>
    </row>
    <row r="3058" spans="5:75" x14ac:dyDescent="0.2"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AL3058" s="7"/>
      <c r="AQ3058" s="7"/>
      <c r="AR3058" s="7"/>
      <c r="AS3058" s="7"/>
      <c r="AT3058" s="7"/>
      <c r="AU3058" s="7"/>
      <c r="AV3058" s="7"/>
      <c r="AX3058" s="7"/>
      <c r="AY3058" s="7"/>
      <c r="AZ3058" s="7"/>
      <c r="BA3058" s="7"/>
      <c r="BB3058" s="7"/>
      <c r="BC3058" s="7"/>
      <c r="BD3058" s="7"/>
      <c r="BG3058" s="7"/>
      <c r="BH3058" s="7"/>
      <c r="BI3058" s="7"/>
      <c r="BJ3058" s="7"/>
      <c r="BK3058" s="7"/>
      <c r="BL3058" s="7"/>
      <c r="BM3058" s="7"/>
      <c r="BP3058" s="7"/>
      <c r="BQ3058" s="7"/>
      <c r="BR3058" s="7"/>
      <c r="BS3058" s="7"/>
      <c r="BT3058" s="7"/>
      <c r="BU3058" s="7"/>
      <c r="BV3058" s="7"/>
      <c r="BW3058" s="7"/>
    </row>
    <row r="3059" spans="5:75" x14ac:dyDescent="0.2"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AL3059" s="7"/>
      <c r="AQ3059" s="7"/>
      <c r="AR3059" s="7"/>
      <c r="AS3059" s="7"/>
      <c r="AT3059" s="7"/>
      <c r="AU3059" s="7"/>
      <c r="AV3059" s="7"/>
      <c r="AX3059" s="7"/>
      <c r="AY3059" s="7"/>
      <c r="AZ3059" s="7"/>
      <c r="BA3059" s="7"/>
      <c r="BB3059" s="7"/>
      <c r="BC3059" s="7"/>
      <c r="BD3059" s="7"/>
      <c r="BG3059" s="7"/>
      <c r="BH3059" s="7"/>
      <c r="BI3059" s="7"/>
      <c r="BJ3059" s="7"/>
      <c r="BK3059" s="7"/>
      <c r="BL3059" s="7"/>
      <c r="BM3059" s="7"/>
      <c r="BP3059" s="7"/>
      <c r="BQ3059" s="7"/>
      <c r="BR3059" s="7"/>
      <c r="BS3059" s="7"/>
      <c r="BT3059" s="7"/>
      <c r="BU3059" s="7"/>
      <c r="BV3059" s="7"/>
      <c r="BW3059" s="7"/>
    </row>
    <row r="3060" spans="5:75" x14ac:dyDescent="0.2"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AL3060" s="7"/>
      <c r="AQ3060" s="7"/>
      <c r="AR3060" s="7"/>
      <c r="AS3060" s="7"/>
      <c r="AT3060" s="7"/>
      <c r="AU3060" s="7"/>
      <c r="AV3060" s="7"/>
      <c r="AX3060" s="7"/>
      <c r="AY3060" s="7"/>
      <c r="AZ3060" s="7"/>
      <c r="BA3060" s="7"/>
      <c r="BB3060" s="7"/>
      <c r="BC3060" s="7"/>
      <c r="BD3060" s="7"/>
      <c r="BG3060" s="7"/>
      <c r="BH3060" s="7"/>
      <c r="BI3060" s="7"/>
      <c r="BJ3060" s="7"/>
      <c r="BK3060" s="7"/>
      <c r="BL3060" s="7"/>
      <c r="BM3060" s="7"/>
      <c r="BP3060" s="7"/>
      <c r="BQ3060" s="7"/>
      <c r="BR3060" s="7"/>
      <c r="BS3060" s="7"/>
      <c r="BT3060" s="7"/>
      <c r="BU3060" s="7"/>
      <c r="BV3060" s="7"/>
      <c r="BW3060" s="7"/>
    </row>
    <row r="3061" spans="5:75" x14ac:dyDescent="0.2"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AL3061" s="7"/>
      <c r="AQ3061" s="7"/>
      <c r="AR3061" s="7"/>
      <c r="AS3061" s="7"/>
      <c r="AT3061" s="7"/>
      <c r="AU3061" s="7"/>
      <c r="AV3061" s="7"/>
      <c r="AX3061" s="7"/>
      <c r="AY3061" s="7"/>
      <c r="AZ3061" s="7"/>
      <c r="BA3061" s="7"/>
      <c r="BB3061" s="7"/>
      <c r="BC3061" s="7"/>
      <c r="BD3061" s="7"/>
      <c r="BG3061" s="7"/>
      <c r="BH3061" s="7"/>
      <c r="BI3061" s="7"/>
      <c r="BJ3061" s="7"/>
      <c r="BK3061" s="7"/>
      <c r="BL3061" s="7"/>
      <c r="BM3061" s="7"/>
      <c r="BP3061" s="7"/>
      <c r="BQ3061" s="7"/>
      <c r="BR3061" s="7"/>
      <c r="BS3061" s="7"/>
      <c r="BT3061" s="7"/>
      <c r="BU3061" s="7"/>
      <c r="BV3061" s="7"/>
      <c r="BW3061" s="7"/>
    </row>
    <row r="3062" spans="5:75" x14ac:dyDescent="0.2"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AL3062" s="7"/>
      <c r="AQ3062" s="7"/>
      <c r="AR3062" s="7"/>
      <c r="AS3062" s="7"/>
      <c r="AT3062" s="7"/>
      <c r="AU3062" s="7"/>
      <c r="AV3062" s="7"/>
      <c r="AX3062" s="7"/>
      <c r="AY3062" s="7"/>
      <c r="AZ3062" s="7"/>
      <c r="BA3062" s="7"/>
      <c r="BB3062" s="7"/>
      <c r="BC3062" s="7"/>
      <c r="BD3062" s="7"/>
      <c r="BG3062" s="7"/>
      <c r="BH3062" s="7"/>
      <c r="BI3062" s="7"/>
      <c r="BJ3062" s="7"/>
      <c r="BK3062" s="7"/>
      <c r="BL3062" s="7"/>
      <c r="BM3062" s="7"/>
      <c r="BP3062" s="7"/>
      <c r="BQ3062" s="7"/>
      <c r="BR3062" s="7"/>
      <c r="BS3062" s="7"/>
      <c r="BT3062" s="7"/>
      <c r="BU3062" s="7"/>
      <c r="BV3062" s="7"/>
      <c r="BW3062" s="7"/>
    </row>
    <row r="3063" spans="5:75" x14ac:dyDescent="0.2"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AL3063" s="7"/>
      <c r="AQ3063" s="7"/>
      <c r="AR3063" s="7"/>
      <c r="AS3063" s="7"/>
      <c r="AT3063" s="7"/>
      <c r="AU3063" s="7"/>
      <c r="AV3063" s="7"/>
      <c r="AX3063" s="7"/>
      <c r="AY3063" s="7"/>
      <c r="AZ3063" s="7"/>
      <c r="BA3063" s="7"/>
      <c r="BB3063" s="7"/>
      <c r="BC3063" s="7"/>
      <c r="BD3063" s="7"/>
      <c r="BG3063" s="7"/>
      <c r="BH3063" s="7"/>
      <c r="BI3063" s="7"/>
      <c r="BJ3063" s="7"/>
      <c r="BK3063" s="7"/>
      <c r="BL3063" s="7"/>
      <c r="BM3063" s="7"/>
      <c r="BP3063" s="7"/>
      <c r="BQ3063" s="7"/>
      <c r="BR3063" s="7"/>
      <c r="BS3063" s="7"/>
      <c r="BT3063" s="7"/>
      <c r="BU3063" s="7"/>
      <c r="BV3063" s="7"/>
      <c r="BW3063" s="7"/>
    </row>
    <row r="3064" spans="5:75" x14ac:dyDescent="0.2"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AL3064" s="7"/>
      <c r="AQ3064" s="7"/>
      <c r="AR3064" s="7"/>
      <c r="AS3064" s="7"/>
      <c r="AT3064" s="7"/>
      <c r="AU3064" s="7"/>
      <c r="AV3064" s="7"/>
      <c r="AX3064" s="7"/>
      <c r="AY3064" s="7"/>
      <c r="AZ3064" s="7"/>
      <c r="BA3064" s="7"/>
      <c r="BB3064" s="7"/>
      <c r="BC3064" s="7"/>
      <c r="BD3064" s="7"/>
      <c r="BG3064" s="7"/>
      <c r="BH3064" s="7"/>
      <c r="BI3064" s="7"/>
      <c r="BJ3064" s="7"/>
      <c r="BK3064" s="7"/>
      <c r="BL3064" s="7"/>
      <c r="BM3064" s="7"/>
      <c r="BP3064" s="7"/>
      <c r="BQ3064" s="7"/>
      <c r="BR3064" s="7"/>
      <c r="BS3064" s="7"/>
      <c r="BT3064" s="7"/>
      <c r="BU3064" s="7"/>
      <c r="BV3064" s="7"/>
      <c r="BW3064" s="7"/>
    </row>
    <row r="3065" spans="5:75" x14ac:dyDescent="0.2"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AL3065" s="7"/>
      <c r="AQ3065" s="7"/>
      <c r="AR3065" s="7"/>
      <c r="AS3065" s="7"/>
      <c r="AT3065" s="7"/>
      <c r="AU3065" s="7"/>
      <c r="AV3065" s="7"/>
      <c r="AX3065" s="7"/>
      <c r="AY3065" s="7"/>
      <c r="AZ3065" s="7"/>
      <c r="BA3065" s="7"/>
      <c r="BB3065" s="7"/>
      <c r="BC3065" s="7"/>
      <c r="BD3065" s="7"/>
      <c r="BG3065" s="7"/>
      <c r="BH3065" s="7"/>
      <c r="BI3065" s="7"/>
      <c r="BJ3065" s="7"/>
      <c r="BK3065" s="7"/>
      <c r="BL3065" s="7"/>
      <c r="BM3065" s="7"/>
      <c r="BP3065" s="7"/>
      <c r="BQ3065" s="7"/>
      <c r="BR3065" s="7"/>
      <c r="BS3065" s="7"/>
      <c r="BT3065" s="7"/>
      <c r="BU3065" s="7"/>
      <c r="BV3065" s="7"/>
      <c r="BW3065" s="7"/>
    </row>
    <row r="3066" spans="5:75" x14ac:dyDescent="0.2"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AL3066" s="7"/>
      <c r="AQ3066" s="7"/>
      <c r="AR3066" s="7"/>
      <c r="AS3066" s="7"/>
      <c r="AT3066" s="7"/>
      <c r="AU3066" s="7"/>
      <c r="AV3066" s="7"/>
      <c r="AX3066" s="7"/>
      <c r="AY3066" s="7"/>
      <c r="AZ3066" s="7"/>
      <c r="BA3066" s="7"/>
      <c r="BB3066" s="7"/>
      <c r="BC3066" s="7"/>
      <c r="BD3066" s="7"/>
      <c r="BG3066" s="7"/>
      <c r="BH3066" s="7"/>
      <c r="BI3066" s="7"/>
      <c r="BJ3066" s="7"/>
      <c r="BK3066" s="7"/>
      <c r="BL3066" s="7"/>
      <c r="BM3066" s="7"/>
      <c r="BP3066" s="7"/>
      <c r="BQ3066" s="7"/>
      <c r="BR3066" s="7"/>
      <c r="BS3066" s="7"/>
      <c r="BT3066" s="7"/>
      <c r="BU3066" s="7"/>
      <c r="BV3066" s="7"/>
      <c r="BW3066" s="7"/>
    </row>
    <row r="3067" spans="5:75" x14ac:dyDescent="0.2"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AL3067" s="7"/>
      <c r="AQ3067" s="7"/>
      <c r="AR3067" s="7"/>
      <c r="AS3067" s="7"/>
      <c r="AT3067" s="7"/>
      <c r="AU3067" s="7"/>
      <c r="AV3067" s="7"/>
      <c r="AX3067" s="7"/>
      <c r="AY3067" s="7"/>
      <c r="AZ3067" s="7"/>
      <c r="BA3067" s="7"/>
      <c r="BB3067" s="7"/>
      <c r="BC3067" s="7"/>
      <c r="BD3067" s="7"/>
      <c r="BG3067" s="7"/>
      <c r="BH3067" s="7"/>
      <c r="BI3067" s="7"/>
      <c r="BJ3067" s="7"/>
      <c r="BK3067" s="7"/>
      <c r="BL3067" s="7"/>
      <c r="BM3067" s="7"/>
      <c r="BP3067" s="7"/>
      <c r="BQ3067" s="7"/>
      <c r="BR3067" s="7"/>
      <c r="BS3067" s="7"/>
      <c r="BT3067" s="7"/>
      <c r="BU3067" s="7"/>
      <c r="BV3067" s="7"/>
      <c r="BW3067" s="7"/>
    </row>
    <row r="3068" spans="5:75" x14ac:dyDescent="0.2"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AL3068" s="7"/>
      <c r="AQ3068" s="7"/>
      <c r="AR3068" s="7"/>
      <c r="AS3068" s="7"/>
      <c r="AT3068" s="7"/>
      <c r="AU3068" s="7"/>
      <c r="AV3068" s="7"/>
      <c r="AX3068" s="7"/>
      <c r="AY3068" s="7"/>
      <c r="AZ3068" s="7"/>
      <c r="BA3068" s="7"/>
      <c r="BB3068" s="7"/>
      <c r="BC3068" s="7"/>
      <c r="BD3068" s="7"/>
      <c r="BG3068" s="7"/>
      <c r="BH3068" s="7"/>
      <c r="BI3068" s="7"/>
      <c r="BJ3068" s="7"/>
      <c r="BK3068" s="7"/>
      <c r="BL3068" s="7"/>
      <c r="BM3068" s="7"/>
      <c r="BP3068" s="7"/>
      <c r="BQ3068" s="7"/>
      <c r="BR3068" s="7"/>
      <c r="BS3068" s="7"/>
      <c r="BT3068" s="7"/>
      <c r="BU3068" s="7"/>
      <c r="BV3068" s="7"/>
      <c r="BW3068" s="7"/>
    </row>
    <row r="3069" spans="5:75" x14ac:dyDescent="0.2"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AL3069" s="7"/>
      <c r="AQ3069" s="7"/>
      <c r="AR3069" s="7"/>
      <c r="AS3069" s="7"/>
      <c r="AT3069" s="7"/>
      <c r="AU3069" s="7"/>
      <c r="AV3069" s="7"/>
      <c r="AX3069" s="7"/>
      <c r="AY3069" s="7"/>
      <c r="AZ3069" s="7"/>
      <c r="BA3069" s="7"/>
      <c r="BB3069" s="7"/>
      <c r="BC3069" s="7"/>
      <c r="BD3069" s="7"/>
      <c r="BG3069" s="7"/>
      <c r="BH3069" s="7"/>
      <c r="BI3069" s="7"/>
      <c r="BJ3069" s="7"/>
      <c r="BK3069" s="7"/>
      <c r="BL3069" s="7"/>
      <c r="BM3069" s="7"/>
      <c r="BP3069" s="7"/>
      <c r="BQ3069" s="7"/>
      <c r="BR3069" s="7"/>
      <c r="BS3069" s="7"/>
      <c r="BT3069" s="7"/>
      <c r="BU3069" s="7"/>
      <c r="BV3069" s="7"/>
      <c r="BW3069" s="7"/>
    </row>
    <row r="3070" spans="5:75" x14ac:dyDescent="0.2"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AL3070" s="7"/>
      <c r="AQ3070" s="7"/>
      <c r="AR3070" s="7"/>
      <c r="AS3070" s="7"/>
      <c r="AT3070" s="7"/>
      <c r="AU3070" s="7"/>
      <c r="AV3070" s="7"/>
      <c r="AX3070" s="7"/>
      <c r="AY3070" s="7"/>
      <c r="AZ3070" s="7"/>
      <c r="BA3070" s="7"/>
      <c r="BB3070" s="7"/>
      <c r="BC3070" s="7"/>
      <c r="BD3070" s="7"/>
      <c r="BG3070" s="7"/>
      <c r="BH3070" s="7"/>
      <c r="BI3070" s="7"/>
      <c r="BJ3070" s="7"/>
      <c r="BK3070" s="7"/>
      <c r="BL3070" s="7"/>
      <c r="BM3070" s="7"/>
      <c r="BP3070" s="7"/>
      <c r="BQ3070" s="7"/>
      <c r="BR3070" s="7"/>
      <c r="BS3070" s="7"/>
      <c r="BT3070" s="7"/>
      <c r="BU3070" s="7"/>
      <c r="BV3070" s="7"/>
      <c r="BW3070" s="7"/>
    </row>
    <row r="3071" spans="5:75" x14ac:dyDescent="0.2"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AL3071" s="7"/>
      <c r="AQ3071" s="7"/>
      <c r="AR3071" s="7"/>
      <c r="AS3071" s="7"/>
      <c r="AT3071" s="7"/>
      <c r="AU3071" s="7"/>
      <c r="AV3071" s="7"/>
      <c r="AX3071" s="7"/>
      <c r="AY3071" s="7"/>
      <c r="AZ3071" s="7"/>
      <c r="BA3071" s="7"/>
      <c r="BB3071" s="7"/>
      <c r="BC3071" s="7"/>
      <c r="BD3071" s="7"/>
      <c r="BG3071" s="7"/>
      <c r="BH3071" s="7"/>
      <c r="BI3071" s="7"/>
      <c r="BJ3071" s="7"/>
      <c r="BK3071" s="7"/>
      <c r="BL3071" s="7"/>
      <c r="BM3071" s="7"/>
      <c r="BP3071" s="7"/>
      <c r="BQ3071" s="7"/>
      <c r="BR3071" s="7"/>
      <c r="BS3071" s="7"/>
      <c r="BT3071" s="7"/>
      <c r="BU3071" s="7"/>
      <c r="BV3071" s="7"/>
      <c r="BW3071" s="7"/>
    </row>
    <row r="3072" spans="5:75" x14ac:dyDescent="0.2"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AL3072" s="7"/>
      <c r="AQ3072" s="7"/>
      <c r="AR3072" s="7"/>
      <c r="AS3072" s="7"/>
      <c r="AT3072" s="7"/>
      <c r="AU3072" s="7"/>
      <c r="AV3072" s="7"/>
      <c r="AX3072" s="7"/>
      <c r="AY3072" s="7"/>
      <c r="AZ3072" s="7"/>
      <c r="BA3072" s="7"/>
      <c r="BB3072" s="7"/>
      <c r="BC3072" s="7"/>
      <c r="BD3072" s="7"/>
      <c r="BG3072" s="7"/>
      <c r="BH3072" s="7"/>
      <c r="BI3072" s="7"/>
      <c r="BJ3072" s="7"/>
      <c r="BK3072" s="7"/>
      <c r="BL3072" s="7"/>
      <c r="BM3072" s="7"/>
      <c r="BP3072" s="7"/>
      <c r="BQ3072" s="7"/>
      <c r="BR3072" s="7"/>
      <c r="BS3072" s="7"/>
      <c r="BT3072" s="7"/>
      <c r="BU3072" s="7"/>
      <c r="BV3072" s="7"/>
      <c r="BW3072" s="7"/>
    </row>
    <row r="3073" spans="5:75" x14ac:dyDescent="0.2"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AL3073" s="7"/>
      <c r="AQ3073" s="7"/>
      <c r="AR3073" s="7"/>
      <c r="AS3073" s="7"/>
      <c r="AT3073" s="7"/>
      <c r="AU3073" s="7"/>
      <c r="AV3073" s="7"/>
      <c r="AX3073" s="7"/>
      <c r="AY3073" s="7"/>
      <c r="AZ3073" s="7"/>
      <c r="BA3073" s="7"/>
      <c r="BB3073" s="7"/>
      <c r="BC3073" s="7"/>
      <c r="BD3073" s="7"/>
      <c r="BG3073" s="7"/>
      <c r="BH3073" s="7"/>
      <c r="BI3073" s="7"/>
      <c r="BJ3073" s="7"/>
      <c r="BK3073" s="7"/>
      <c r="BL3073" s="7"/>
      <c r="BM3073" s="7"/>
      <c r="BP3073" s="7"/>
      <c r="BQ3073" s="7"/>
      <c r="BR3073" s="7"/>
      <c r="BS3073" s="7"/>
      <c r="BT3073" s="7"/>
      <c r="BU3073" s="7"/>
      <c r="BV3073" s="7"/>
      <c r="BW3073" s="7"/>
    </row>
    <row r="3074" spans="5:75" x14ac:dyDescent="0.2"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AL3074" s="7"/>
      <c r="AQ3074" s="7"/>
      <c r="AR3074" s="7"/>
      <c r="AS3074" s="7"/>
      <c r="AT3074" s="7"/>
      <c r="AU3074" s="7"/>
      <c r="AV3074" s="7"/>
      <c r="AX3074" s="7"/>
      <c r="AY3074" s="7"/>
      <c r="AZ3074" s="7"/>
      <c r="BA3074" s="7"/>
      <c r="BB3074" s="7"/>
      <c r="BC3074" s="7"/>
      <c r="BD3074" s="7"/>
      <c r="BG3074" s="7"/>
      <c r="BH3074" s="7"/>
      <c r="BI3074" s="7"/>
      <c r="BJ3074" s="7"/>
      <c r="BK3074" s="7"/>
      <c r="BL3074" s="7"/>
      <c r="BM3074" s="7"/>
      <c r="BP3074" s="7"/>
      <c r="BQ3074" s="7"/>
      <c r="BR3074" s="7"/>
      <c r="BS3074" s="7"/>
      <c r="BT3074" s="7"/>
      <c r="BU3074" s="7"/>
      <c r="BV3074" s="7"/>
      <c r="BW3074" s="7"/>
    </row>
    <row r="3075" spans="5:75" x14ac:dyDescent="0.2"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AL3075" s="7"/>
      <c r="AQ3075" s="7"/>
      <c r="AR3075" s="7"/>
      <c r="AS3075" s="7"/>
      <c r="AT3075" s="7"/>
      <c r="AU3075" s="7"/>
      <c r="AV3075" s="7"/>
      <c r="AX3075" s="7"/>
      <c r="AY3075" s="7"/>
      <c r="AZ3075" s="7"/>
      <c r="BA3075" s="7"/>
      <c r="BB3075" s="7"/>
      <c r="BC3075" s="7"/>
      <c r="BD3075" s="7"/>
      <c r="BG3075" s="7"/>
      <c r="BH3075" s="7"/>
      <c r="BI3075" s="7"/>
      <c r="BJ3075" s="7"/>
      <c r="BK3075" s="7"/>
      <c r="BL3075" s="7"/>
      <c r="BM3075" s="7"/>
      <c r="BP3075" s="7"/>
      <c r="BQ3075" s="7"/>
      <c r="BR3075" s="7"/>
      <c r="BS3075" s="7"/>
      <c r="BT3075" s="7"/>
      <c r="BU3075" s="7"/>
      <c r="BV3075" s="7"/>
      <c r="BW3075" s="7"/>
    </row>
    <row r="3076" spans="5:75" x14ac:dyDescent="0.2"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AL3076" s="7"/>
      <c r="AQ3076" s="7"/>
      <c r="AR3076" s="7"/>
      <c r="AS3076" s="7"/>
      <c r="AT3076" s="7"/>
      <c r="AU3076" s="7"/>
      <c r="AV3076" s="7"/>
      <c r="AX3076" s="7"/>
      <c r="AY3076" s="7"/>
      <c r="AZ3076" s="7"/>
      <c r="BA3076" s="7"/>
      <c r="BB3076" s="7"/>
      <c r="BC3076" s="7"/>
      <c r="BD3076" s="7"/>
      <c r="BG3076" s="7"/>
      <c r="BH3076" s="7"/>
      <c r="BI3076" s="7"/>
      <c r="BJ3076" s="7"/>
      <c r="BK3076" s="7"/>
      <c r="BL3076" s="7"/>
      <c r="BM3076" s="7"/>
      <c r="BP3076" s="7"/>
      <c r="BQ3076" s="7"/>
      <c r="BR3076" s="7"/>
      <c r="BS3076" s="7"/>
      <c r="BT3076" s="7"/>
      <c r="BU3076" s="7"/>
      <c r="BV3076" s="7"/>
      <c r="BW3076" s="7"/>
    </row>
    <row r="3077" spans="5:75" x14ac:dyDescent="0.2"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AL3077" s="7"/>
      <c r="AQ3077" s="7"/>
      <c r="AR3077" s="7"/>
      <c r="AS3077" s="7"/>
      <c r="AT3077" s="7"/>
      <c r="AU3077" s="7"/>
      <c r="AV3077" s="7"/>
      <c r="AX3077" s="7"/>
      <c r="AY3077" s="7"/>
      <c r="AZ3077" s="7"/>
      <c r="BA3077" s="7"/>
      <c r="BB3077" s="7"/>
      <c r="BC3077" s="7"/>
      <c r="BD3077" s="7"/>
      <c r="BG3077" s="7"/>
      <c r="BH3077" s="7"/>
      <c r="BI3077" s="7"/>
      <c r="BJ3077" s="7"/>
      <c r="BK3077" s="7"/>
      <c r="BL3077" s="7"/>
      <c r="BM3077" s="7"/>
      <c r="BP3077" s="7"/>
      <c r="BQ3077" s="7"/>
      <c r="BR3077" s="7"/>
      <c r="BS3077" s="7"/>
      <c r="BT3077" s="7"/>
      <c r="BU3077" s="7"/>
      <c r="BV3077" s="7"/>
      <c r="BW3077" s="7"/>
    </row>
    <row r="3078" spans="5:75" x14ac:dyDescent="0.2"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AL3078" s="7"/>
      <c r="AQ3078" s="7"/>
      <c r="AR3078" s="7"/>
      <c r="AS3078" s="7"/>
      <c r="AT3078" s="7"/>
      <c r="AU3078" s="7"/>
      <c r="AV3078" s="7"/>
      <c r="AX3078" s="7"/>
      <c r="AY3078" s="7"/>
      <c r="AZ3078" s="7"/>
      <c r="BA3078" s="7"/>
      <c r="BB3078" s="7"/>
      <c r="BC3078" s="7"/>
      <c r="BD3078" s="7"/>
      <c r="BG3078" s="7"/>
      <c r="BH3078" s="7"/>
      <c r="BI3078" s="7"/>
      <c r="BJ3078" s="7"/>
      <c r="BK3078" s="7"/>
      <c r="BL3078" s="7"/>
      <c r="BM3078" s="7"/>
      <c r="BP3078" s="7"/>
      <c r="BQ3078" s="7"/>
      <c r="BR3078" s="7"/>
      <c r="BS3078" s="7"/>
      <c r="BT3078" s="7"/>
      <c r="BU3078" s="7"/>
      <c r="BV3078" s="7"/>
      <c r="BW3078" s="7"/>
    </row>
    <row r="3079" spans="5:75" x14ac:dyDescent="0.2"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AL3079" s="7"/>
      <c r="AQ3079" s="7"/>
      <c r="AR3079" s="7"/>
      <c r="AS3079" s="7"/>
      <c r="AT3079" s="7"/>
      <c r="AU3079" s="7"/>
      <c r="AV3079" s="7"/>
      <c r="AX3079" s="7"/>
      <c r="AY3079" s="7"/>
      <c r="AZ3079" s="7"/>
      <c r="BA3079" s="7"/>
      <c r="BB3079" s="7"/>
      <c r="BC3079" s="7"/>
      <c r="BD3079" s="7"/>
      <c r="BG3079" s="7"/>
      <c r="BH3079" s="7"/>
      <c r="BI3079" s="7"/>
      <c r="BJ3079" s="7"/>
      <c r="BK3079" s="7"/>
      <c r="BL3079" s="7"/>
      <c r="BM3079" s="7"/>
      <c r="BP3079" s="7"/>
      <c r="BQ3079" s="7"/>
      <c r="BR3079" s="7"/>
      <c r="BS3079" s="7"/>
      <c r="BT3079" s="7"/>
      <c r="BU3079" s="7"/>
      <c r="BV3079" s="7"/>
      <c r="BW3079" s="7"/>
    </row>
    <row r="3080" spans="5:75" x14ac:dyDescent="0.2"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AL3080" s="7"/>
      <c r="AQ3080" s="7"/>
      <c r="AR3080" s="7"/>
      <c r="AS3080" s="7"/>
      <c r="AT3080" s="7"/>
      <c r="AU3080" s="7"/>
      <c r="AV3080" s="7"/>
      <c r="AX3080" s="7"/>
      <c r="AY3080" s="7"/>
      <c r="AZ3080" s="7"/>
      <c r="BA3080" s="7"/>
      <c r="BB3080" s="7"/>
      <c r="BC3080" s="7"/>
      <c r="BD3080" s="7"/>
      <c r="BG3080" s="7"/>
      <c r="BH3080" s="7"/>
      <c r="BI3080" s="7"/>
      <c r="BJ3080" s="7"/>
      <c r="BK3080" s="7"/>
      <c r="BL3080" s="7"/>
      <c r="BM3080" s="7"/>
      <c r="BP3080" s="7"/>
      <c r="BQ3080" s="7"/>
      <c r="BR3080" s="7"/>
      <c r="BS3080" s="7"/>
      <c r="BT3080" s="7"/>
      <c r="BU3080" s="7"/>
      <c r="BV3080" s="7"/>
      <c r="BW3080" s="7"/>
    </row>
    <row r="3081" spans="5:75" x14ac:dyDescent="0.2"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AL3081" s="7"/>
      <c r="AQ3081" s="7"/>
      <c r="AR3081" s="7"/>
      <c r="AS3081" s="7"/>
      <c r="AT3081" s="7"/>
      <c r="AU3081" s="7"/>
      <c r="AV3081" s="7"/>
      <c r="AX3081" s="7"/>
      <c r="AY3081" s="7"/>
      <c r="AZ3081" s="7"/>
      <c r="BA3081" s="7"/>
      <c r="BB3081" s="7"/>
      <c r="BC3081" s="7"/>
      <c r="BD3081" s="7"/>
      <c r="BG3081" s="7"/>
      <c r="BH3081" s="7"/>
      <c r="BI3081" s="7"/>
      <c r="BJ3081" s="7"/>
      <c r="BK3081" s="7"/>
      <c r="BL3081" s="7"/>
      <c r="BM3081" s="7"/>
      <c r="BP3081" s="7"/>
      <c r="BQ3081" s="7"/>
      <c r="BR3081" s="7"/>
      <c r="BS3081" s="7"/>
      <c r="BT3081" s="7"/>
      <c r="BU3081" s="7"/>
      <c r="BV3081" s="7"/>
      <c r="BW3081" s="7"/>
    </row>
    <row r="3082" spans="5:75" x14ac:dyDescent="0.2"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AL3082" s="7"/>
      <c r="AQ3082" s="7"/>
      <c r="AR3082" s="7"/>
      <c r="AS3082" s="7"/>
      <c r="AT3082" s="7"/>
      <c r="AU3082" s="7"/>
      <c r="AV3082" s="7"/>
      <c r="AX3082" s="7"/>
      <c r="AY3082" s="7"/>
      <c r="AZ3082" s="7"/>
      <c r="BA3082" s="7"/>
      <c r="BB3082" s="7"/>
      <c r="BC3082" s="7"/>
      <c r="BD3082" s="7"/>
      <c r="BG3082" s="7"/>
      <c r="BH3082" s="7"/>
      <c r="BI3082" s="7"/>
      <c r="BJ3082" s="7"/>
      <c r="BK3082" s="7"/>
      <c r="BL3082" s="7"/>
      <c r="BM3082" s="7"/>
      <c r="BP3082" s="7"/>
      <c r="BQ3082" s="7"/>
      <c r="BR3082" s="7"/>
      <c r="BS3082" s="7"/>
      <c r="BT3082" s="7"/>
      <c r="BU3082" s="7"/>
      <c r="BV3082" s="7"/>
      <c r="BW3082" s="7"/>
    </row>
    <row r="3083" spans="5:75" x14ac:dyDescent="0.2"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AL3083" s="7"/>
      <c r="AQ3083" s="7"/>
      <c r="AR3083" s="7"/>
      <c r="AS3083" s="7"/>
      <c r="AT3083" s="7"/>
      <c r="AU3083" s="7"/>
      <c r="AV3083" s="7"/>
      <c r="AX3083" s="7"/>
      <c r="AY3083" s="7"/>
      <c r="AZ3083" s="7"/>
      <c r="BA3083" s="7"/>
      <c r="BB3083" s="7"/>
      <c r="BC3083" s="7"/>
      <c r="BD3083" s="7"/>
      <c r="BG3083" s="7"/>
      <c r="BH3083" s="7"/>
      <c r="BI3083" s="7"/>
      <c r="BJ3083" s="7"/>
      <c r="BK3083" s="7"/>
      <c r="BL3083" s="7"/>
      <c r="BM3083" s="7"/>
      <c r="BP3083" s="7"/>
      <c r="BQ3083" s="7"/>
      <c r="BR3083" s="7"/>
      <c r="BS3083" s="7"/>
      <c r="BT3083" s="7"/>
      <c r="BU3083" s="7"/>
      <c r="BV3083" s="7"/>
      <c r="BW3083" s="7"/>
    </row>
    <row r="3084" spans="5:75" x14ac:dyDescent="0.2"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AL3084" s="7"/>
      <c r="AQ3084" s="7"/>
      <c r="AR3084" s="7"/>
      <c r="AS3084" s="7"/>
      <c r="AT3084" s="7"/>
      <c r="AU3084" s="7"/>
      <c r="AV3084" s="7"/>
      <c r="AX3084" s="7"/>
      <c r="AY3084" s="7"/>
      <c r="AZ3084" s="7"/>
      <c r="BA3084" s="7"/>
      <c r="BB3084" s="7"/>
      <c r="BC3084" s="7"/>
      <c r="BD3084" s="7"/>
      <c r="BG3084" s="7"/>
      <c r="BH3084" s="7"/>
      <c r="BI3084" s="7"/>
      <c r="BJ3084" s="7"/>
      <c r="BK3084" s="7"/>
      <c r="BL3084" s="7"/>
      <c r="BM3084" s="7"/>
      <c r="BP3084" s="7"/>
      <c r="BQ3084" s="7"/>
      <c r="BR3084" s="7"/>
      <c r="BS3084" s="7"/>
      <c r="BT3084" s="7"/>
      <c r="BU3084" s="7"/>
      <c r="BV3084" s="7"/>
      <c r="BW3084" s="7"/>
    </row>
    <row r="3085" spans="5:75" x14ac:dyDescent="0.2"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AL3085" s="7"/>
      <c r="AQ3085" s="7"/>
      <c r="AR3085" s="7"/>
      <c r="AS3085" s="7"/>
      <c r="AT3085" s="7"/>
      <c r="AU3085" s="7"/>
      <c r="AV3085" s="7"/>
      <c r="AX3085" s="7"/>
      <c r="AY3085" s="7"/>
      <c r="AZ3085" s="7"/>
      <c r="BA3085" s="7"/>
      <c r="BB3085" s="7"/>
      <c r="BC3085" s="7"/>
      <c r="BD3085" s="7"/>
      <c r="BG3085" s="7"/>
      <c r="BH3085" s="7"/>
      <c r="BI3085" s="7"/>
      <c r="BJ3085" s="7"/>
      <c r="BK3085" s="7"/>
      <c r="BL3085" s="7"/>
      <c r="BM3085" s="7"/>
      <c r="BP3085" s="7"/>
      <c r="BQ3085" s="7"/>
      <c r="BR3085" s="7"/>
      <c r="BS3085" s="7"/>
      <c r="BT3085" s="7"/>
      <c r="BU3085" s="7"/>
      <c r="BV3085" s="7"/>
      <c r="BW3085" s="7"/>
    </row>
    <row r="3086" spans="5:75" x14ac:dyDescent="0.2"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AL3086" s="7"/>
      <c r="AQ3086" s="7"/>
      <c r="AR3086" s="7"/>
      <c r="AS3086" s="7"/>
      <c r="AT3086" s="7"/>
      <c r="AU3086" s="7"/>
      <c r="AV3086" s="7"/>
      <c r="AX3086" s="7"/>
      <c r="AY3086" s="7"/>
      <c r="AZ3086" s="7"/>
      <c r="BA3086" s="7"/>
      <c r="BB3086" s="7"/>
      <c r="BC3086" s="7"/>
      <c r="BD3086" s="7"/>
      <c r="BG3086" s="7"/>
      <c r="BH3086" s="7"/>
      <c r="BI3086" s="7"/>
      <c r="BJ3086" s="7"/>
      <c r="BK3086" s="7"/>
      <c r="BL3086" s="7"/>
      <c r="BM3086" s="7"/>
      <c r="BP3086" s="7"/>
      <c r="BQ3086" s="7"/>
      <c r="BR3086" s="7"/>
      <c r="BS3086" s="7"/>
      <c r="BT3086" s="7"/>
      <c r="BU3086" s="7"/>
      <c r="BV3086" s="7"/>
      <c r="BW3086" s="7"/>
    </row>
    <row r="3087" spans="5:75" x14ac:dyDescent="0.2"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AL3087" s="7"/>
      <c r="AQ3087" s="7"/>
      <c r="AR3087" s="7"/>
      <c r="AS3087" s="7"/>
      <c r="AT3087" s="7"/>
      <c r="AU3087" s="7"/>
      <c r="AV3087" s="7"/>
      <c r="AX3087" s="7"/>
      <c r="AY3087" s="7"/>
      <c r="AZ3087" s="7"/>
      <c r="BA3087" s="7"/>
      <c r="BB3087" s="7"/>
      <c r="BC3087" s="7"/>
      <c r="BD3087" s="7"/>
      <c r="BG3087" s="7"/>
      <c r="BH3087" s="7"/>
      <c r="BI3087" s="7"/>
      <c r="BJ3087" s="7"/>
      <c r="BK3087" s="7"/>
      <c r="BL3087" s="7"/>
      <c r="BM3087" s="7"/>
      <c r="BP3087" s="7"/>
      <c r="BQ3087" s="7"/>
      <c r="BR3087" s="7"/>
      <c r="BS3087" s="7"/>
      <c r="BT3087" s="7"/>
      <c r="BU3087" s="7"/>
      <c r="BV3087" s="7"/>
      <c r="BW3087" s="7"/>
    </row>
    <row r="3088" spans="5:75" x14ac:dyDescent="0.2"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AL3088" s="7"/>
      <c r="AQ3088" s="7"/>
      <c r="AR3088" s="7"/>
      <c r="AS3088" s="7"/>
      <c r="AT3088" s="7"/>
      <c r="AU3088" s="7"/>
      <c r="AV3088" s="7"/>
      <c r="AX3088" s="7"/>
      <c r="AY3088" s="7"/>
      <c r="AZ3088" s="7"/>
      <c r="BA3088" s="7"/>
      <c r="BB3088" s="7"/>
      <c r="BC3088" s="7"/>
      <c r="BD3088" s="7"/>
      <c r="BG3088" s="7"/>
      <c r="BH3088" s="7"/>
      <c r="BI3088" s="7"/>
      <c r="BJ3088" s="7"/>
      <c r="BK3088" s="7"/>
      <c r="BL3088" s="7"/>
      <c r="BM3088" s="7"/>
      <c r="BP3088" s="7"/>
      <c r="BQ3088" s="7"/>
      <c r="BR3088" s="7"/>
      <c r="BS3088" s="7"/>
      <c r="BT3088" s="7"/>
      <c r="BU3088" s="7"/>
      <c r="BV3088" s="7"/>
      <c r="BW3088" s="7"/>
    </row>
    <row r="3089" spans="5:75" x14ac:dyDescent="0.2"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AL3089" s="7"/>
      <c r="AQ3089" s="7"/>
      <c r="AR3089" s="7"/>
      <c r="AS3089" s="7"/>
      <c r="AT3089" s="7"/>
      <c r="AU3089" s="7"/>
      <c r="AV3089" s="7"/>
      <c r="AX3089" s="7"/>
      <c r="AY3089" s="7"/>
      <c r="AZ3089" s="7"/>
      <c r="BA3089" s="7"/>
      <c r="BB3089" s="7"/>
      <c r="BC3089" s="7"/>
      <c r="BD3089" s="7"/>
      <c r="BG3089" s="7"/>
      <c r="BH3089" s="7"/>
      <c r="BI3089" s="7"/>
      <c r="BJ3089" s="7"/>
      <c r="BK3089" s="7"/>
      <c r="BL3089" s="7"/>
      <c r="BM3089" s="7"/>
      <c r="BP3089" s="7"/>
      <c r="BQ3089" s="7"/>
      <c r="BR3089" s="7"/>
      <c r="BS3089" s="7"/>
      <c r="BT3089" s="7"/>
      <c r="BU3089" s="7"/>
      <c r="BV3089" s="7"/>
      <c r="BW3089" s="7"/>
    </row>
    <row r="3090" spans="5:75" x14ac:dyDescent="0.2"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AL3090" s="7"/>
      <c r="AQ3090" s="7"/>
      <c r="AR3090" s="7"/>
      <c r="AS3090" s="7"/>
      <c r="AT3090" s="7"/>
      <c r="AU3090" s="7"/>
      <c r="AV3090" s="7"/>
      <c r="AX3090" s="7"/>
      <c r="AY3090" s="7"/>
      <c r="AZ3090" s="7"/>
      <c r="BA3090" s="7"/>
      <c r="BB3090" s="7"/>
      <c r="BC3090" s="7"/>
      <c r="BD3090" s="7"/>
      <c r="BG3090" s="7"/>
      <c r="BH3090" s="7"/>
      <c r="BI3090" s="7"/>
      <c r="BJ3090" s="7"/>
      <c r="BK3090" s="7"/>
      <c r="BL3090" s="7"/>
      <c r="BM3090" s="7"/>
      <c r="BP3090" s="7"/>
      <c r="BQ3090" s="7"/>
      <c r="BR3090" s="7"/>
      <c r="BS3090" s="7"/>
      <c r="BT3090" s="7"/>
      <c r="BU3090" s="7"/>
      <c r="BV3090" s="7"/>
      <c r="BW3090" s="7"/>
    </row>
    <row r="3091" spans="5:75" x14ac:dyDescent="0.2"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AL3091" s="7"/>
      <c r="AQ3091" s="7"/>
      <c r="AR3091" s="7"/>
      <c r="AS3091" s="7"/>
      <c r="AT3091" s="7"/>
      <c r="AU3091" s="7"/>
      <c r="AV3091" s="7"/>
      <c r="AX3091" s="7"/>
      <c r="AY3091" s="7"/>
      <c r="AZ3091" s="7"/>
      <c r="BA3091" s="7"/>
      <c r="BB3091" s="7"/>
      <c r="BC3091" s="7"/>
      <c r="BD3091" s="7"/>
      <c r="BG3091" s="7"/>
      <c r="BH3091" s="7"/>
      <c r="BI3091" s="7"/>
      <c r="BJ3091" s="7"/>
      <c r="BK3091" s="7"/>
      <c r="BL3091" s="7"/>
      <c r="BM3091" s="7"/>
      <c r="BP3091" s="7"/>
      <c r="BQ3091" s="7"/>
      <c r="BR3091" s="7"/>
      <c r="BS3091" s="7"/>
      <c r="BT3091" s="7"/>
      <c r="BU3091" s="7"/>
      <c r="BV3091" s="7"/>
      <c r="BW3091" s="7"/>
    </row>
    <row r="3092" spans="5:75" x14ac:dyDescent="0.2"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AL3092" s="7"/>
      <c r="AQ3092" s="7"/>
      <c r="AR3092" s="7"/>
      <c r="AS3092" s="7"/>
      <c r="AT3092" s="7"/>
      <c r="AU3092" s="7"/>
      <c r="AV3092" s="7"/>
      <c r="AX3092" s="7"/>
      <c r="AY3092" s="7"/>
      <c r="AZ3092" s="7"/>
      <c r="BA3092" s="7"/>
      <c r="BB3092" s="7"/>
      <c r="BC3092" s="7"/>
      <c r="BD3092" s="7"/>
      <c r="BG3092" s="7"/>
      <c r="BH3092" s="7"/>
      <c r="BI3092" s="7"/>
      <c r="BJ3092" s="7"/>
      <c r="BK3092" s="7"/>
      <c r="BL3092" s="7"/>
      <c r="BM3092" s="7"/>
      <c r="BP3092" s="7"/>
      <c r="BQ3092" s="7"/>
      <c r="BR3092" s="7"/>
      <c r="BS3092" s="7"/>
      <c r="BT3092" s="7"/>
      <c r="BU3092" s="7"/>
      <c r="BV3092" s="7"/>
      <c r="BW3092" s="7"/>
    </row>
    <row r="3093" spans="5:75" x14ac:dyDescent="0.2"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AL3093" s="7"/>
      <c r="AQ3093" s="7"/>
      <c r="AR3093" s="7"/>
      <c r="AS3093" s="7"/>
      <c r="AT3093" s="7"/>
      <c r="AU3093" s="7"/>
      <c r="AV3093" s="7"/>
      <c r="AX3093" s="7"/>
      <c r="AY3093" s="7"/>
      <c r="AZ3093" s="7"/>
      <c r="BA3093" s="7"/>
      <c r="BB3093" s="7"/>
      <c r="BC3093" s="7"/>
      <c r="BD3093" s="7"/>
      <c r="BG3093" s="7"/>
      <c r="BH3093" s="7"/>
      <c r="BI3093" s="7"/>
      <c r="BJ3093" s="7"/>
      <c r="BK3093" s="7"/>
      <c r="BL3093" s="7"/>
      <c r="BM3093" s="7"/>
      <c r="BP3093" s="7"/>
      <c r="BQ3093" s="7"/>
      <c r="BR3093" s="7"/>
      <c r="BS3093" s="7"/>
      <c r="BT3093" s="7"/>
      <c r="BU3093" s="7"/>
      <c r="BV3093" s="7"/>
      <c r="BW3093" s="7"/>
    </row>
    <row r="3094" spans="5:75" x14ac:dyDescent="0.2"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AL3094" s="7"/>
      <c r="AQ3094" s="7"/>
      <c r="AR3094" s="7"/>
      <c r="AS3094" s="7"/>
      <c r="AT3094" s="7"/>
      <c r="AU3094" s="7"/>
      <c r="AV3094" s="7"/>
      <c r="AX3094" s="7"/>
      <c r="AY3094" s="7"/>
      <c r="AZ3094" s="7"/>
      <c r="BA3094" s="7"/>
      <c r="BB3094" s="7"/>
      <c r="BC3094" s="7"/>
      <c r="BD3094" s="7"/>
      <c r="BG3094" s="7"/>
      <c r="BH3094" s="7"/>
      <c r="BI3094" s="7"/>
      <c r="BJ3094" s="7"/>
      <c r="BK3094" s="7"/>
      <c r="BL3094" s="7"/>
      <c r="BM3094" s="7"/>
      <c r="BP3094" s="7"/>
      <c r="BQ3094" s="7"/>
      <c r="BR3094" s="7"/>
      <c r="BS3094" s="7"/>
      <c r="BT3094" s="7"/>
      <c r="BU3094" s="7"/>
      <c r="BV3094" s="7"/>
      <c r="BW3094" s="7"/>
    </row>
    <row r="3095" spans="5:75" x14ac:dyDescent="0.2"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AL3095" s="7"/>
      <c r="AQ3095" s="7"/>
      <c r="AR3095" s="7"/>
      <c r="AS3095" s="7"/>
      <c r="AT3095" s="7"/>
      <c r="AU3095" s="7"/>
      <c r="AV3095" s="7"/>
      <c r="AX3095" s="7"/>
      <c r="AY3095" s="7"/>
      <c r="AZ3095" s="7"/>
      <c r="BA3095" s="7"/>
      <c r="BB3095" s="7"/>
      <c r="BC3095" s="7"/>
      <c r="BD3095" s="7"/>
      <c r="BG3095" s="7"/>
      <c r="BH3095" s="7"/>
      <c r="BI3095" s="7"/>
      <c r="BJ3095" s="7"/>
      <c r="BK3095" s="7"/>
      <c r="BL3095" s="7"/>
      <c r="BM3095" s="7"/>
      <c r="BP3095" s="7"/>
      <c r="BQ3095" s="7"/>
      <c r="BR3095" s="7"/>
      <c r="BS3095" s="7"/>
      <c r="BT3095" s="7"/>
      <c r="BU3095" s="7"/>
      <c r="BV3095" s="7"/>
      <c r="BW3095" s="7"/>
    </row>
    <row r="3096" spans="5:75" x14ac:dyDescent="0.2"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AL3096" s="7"/>
      <c r="AQ3096" s="7"/>
      <c r="AR3096" s="7"/>
      <c r="AS3096" s="7"/>
      <c r="AT3096" s="7"/>
      <c r="AU3096" s="7"/>
      <c r="AV3096" s="7"/>
      <c r="AX3096" s="7"/>
      <c r="AY3096" s="7"/>
      <c r="AZ3096" s="7"/>
      <c r="BA3096" s="7"/>
      <c r="BB3096" s="7"/>
      <c r="BC3096" s="7"/>
      <c r="BD3096" s="7"/>
      <c r="BG3096" s="7"/>
      <c r="BH3096" s="7"/>
      <c r="BI3096" s="7"/>
      <c r="BJ3096" s="7"/>
      <c r="BK3096" s="7"/>
      <c r="BL3096" s="7"/>
      <c r="BM3096" s="7"/>
      <c r="BP3096" s="7"/>
      <c r="BQ3096" s="7"/>
      <c r="BR3096" s="7"/>
      <c r="BS3096" s="7"/>
      <c r="BT3096" s="7"/>
      <c r="BU3096" s="7"/>
      <c r="BV3096" s="7"/>
      <c r="BW3096" s="7"/>
    </row>
    <row r="3097" spans="5:75" x14ac:dyDescent="0.2"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AL3097" s="7"/>
      <c r="AQ3097" s="7"/>
      <c r="AR3097" s="7"/>
      <c r="AS3097" s="7"/>
      <c r="AT3097" s="7"/>
      <c r="AU3097" s="7"/>
      <c r="AV3097" s="7"/>
      <c r="AX3097" s="7"/>
      <c r="AY3097" s="7"/>
      <c r="AZ3097" s="7"/>
      <c r="BA3097" s="7"/>
      <c r="BB3097" s="7"/>
      <c r="BC3097" s="7"/>
      <c r="BD3097" s="7"/>
      <c r="BG3097" s="7"/>
      <c r="BH3097" s="7"/>
      <c r="BI3097" s="7"/>
      <c r="BJ3097" s="7"/>
      <c r="BK3097" s="7"/>
      <c r="BL3097" s="7"/>
      <c r="BM3097" s="7"/>
      <c r="BP3097" s="7"/>
      <c r="BQ3097" s="7"/>
      <c r="BR3097" s="7"/>
      <c r="BS3097" s="7"/>
      <c r="BT3097" s="7"/>
      <c r="BU3097" s="7"/>
      <c r="BV3097" s="7"/>
      <c r="BW3097" s="7"/>
    </row>
    <row r="3098" spans="5:75" x14ac:dyDescent="0.2"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AL3098" s="7"/>
      <c r="AQ3098" s="7"/>
      <c r="AR3098" s="7"/>
      <c r="AS3098" s="7"/>
      <c r="AT3098" s="7"/>
      <c r="AU3098" s="7"/>
      <c r="AV3098" s="7"/>
      <c r="AX3098" s="7"/>
      <c r="AY3098" s="7"/>
      <c r="AZ3098" s="7"/>
      <c r="BA3098" s="7"/>
      <c r="BB3098" s="7"/>
      <c r="BC3098" s="7"/>
      <c r="BD3098" s="7"/>
      <c r="BG3098" s="7"/>
      <c r="BH3098" s="7"/>
      <c r="BI3098" s="7"/>
      <c r="BJ3098" s="7"/>
      <c r="BK3098" s="7"/>
      <c r="BL3098" s="7"/>
      <c r="BM3098" s="7"/>
      <c r="BP3098" s="7"/>
      <c r="BQ3098" s="7"/>
      <c r="BR3098" s="7"/>
      <c r="BS3098" s="7"/>
      <c r="BT3098" s="7"/>
      <c r="BU3098" s="7"/>
      <c r="BV3098" s="7"/>
      <c r="BW3098" s="7"/>
    </row>
    <row r="3099" spans="5:75" x14ac:dyDescent="0.2"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AL3099" s="7"/>
      <c r="AQ3099" s="7"/>
      <c r="AR3099" s="7"/>
      <c r="AS3099" s="7"/>
      <c r="AT3099" s="7"/>
      <c r="AU3099" s="7"/>
      <c r="AV3099" s="7"/>
      <c r="AX3099" s="7"/>
      <c r="AY3099" s="7"/>
      <c r="AZ3099" s="7"/>
      <c r="BA3099" s="7"/>
      <c r="BB3099" s="7"/>
      <c r="BC3099" s="7"/>
      <c r="BD3099" s="7"/>
      <c r="BG3099" s="7"/>
      <c r="BH3099" s="7"/>
      <c r="BI3099" s="7"/>
      <c r="BJ3099" s="7"/>
      <c r="BK3099" s="7"/>
      <c r="BL3099" s="7"/>
      <c r="BM3099" s="7"/>
      <c r="BP3099" s="7"/>
      <c r="BQ3099" s="7"/>
      <c r="BR3099" s="7"/>
      <c r="BS3099" s="7"/>
      <c r="BT3099" s="7"/>
      <c r="BU3099" s="7"/>
      <c r="BV3099" s="7"/>
      <c r="BW3099" s="7"/>
    </row>
    <row r="3100" spans="5:75" x14ac:dyDescent="0.2"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AL3100" s="7"/>
      <c r="AQ3100" s="7"/>
      <c r="AR3100" s="7"/>
      <c r="AS3100" s="7"/>
      <c r="AT3100" s="7"/>
      <c r="AU3100" s="7"/>
      <c r="AV3100" s="7"/>
      <c r="AX3100" s="7"/>
      <c r="AY3100" s="7"/>
      <c r="AZ3100" s="7"/>
      <c r="BA3100" s="7"/>
      <c r="BB3100" s="7"/>
      <c r="BC3100" s="7"/>
      <c r="BD3100" s="7"/>
      <c r="BG3100" s="7"/>
      <c r="BH3100" s="7"/>
      <c r="BI3100" s="7"/>
      <c r="BJ3100" s="7"/>
      <c r="BK3100" s="7"/>
      <c r="BL3100" s="7"/>
      <c r="BM3100" s="7"/>
      <c r="BP3100" s="7"/>
      <c r="BQ3100" s="7"/>
      <c r="BR3100" s="7"/>
      <c r="BS3100" s="7"/>
      <c r="BT3100" s="7"/>
      <c r="BU3100" s="7"/>
      <c r="BV3100" s="7"/>
      <c r="BW3100" s="7"/>
    </row>
    <row r="3101" spans="5:75" x14ac:dyDescent="0.2"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AL3101" s="7"/>
      <c r="AQ3101" s="7"/>
      <c r="AR3101" s="7"/>
      <c r="AS3101" s="7"/>
      <c r="AT3101" s="7"/>
      <c r="AU3101" s="7"/>
      <c r="AV3101" s="7"/>
      <c r="AX3101" s="7"/>
      <c r="AY3101" s="7"/>
      <c r="AZ3101" s="7"/>
      <c r="BA3101" s="7"/>
      <c r="BB3101" s="7"/>
      <c r="BC3101" s="7"/>
      <c r="BD3101" s="7"/>
      <c r="BG3101" s="7"/>
      <c r="BH3101" s="7"/>
      <c r="BI3101" s="7"/>
      <c r="BJ3101" s="7"/>
      <c r="BK3101" s="7"/>
      <c r="BL3101" s="7"/>
      <c r="BM3101" s="7"/>
      <c r="BP3101" s="7"/>
      <c r="BQ3101" s="7"/>
      <c r="BR3101" s="7"/>
      <c r="BS3101" s="7"/>
      <c r="BT3101" s="7"/>
      <c r="BU3101" s="7"/>
      <c r="BV3101" s="7"/>
      <c r="BW3101" s="7"/>
    </row>
    <row r="3102" spans="5:75" x14ac:dyDescent="0.2"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AL3102" s="7"/>
      <c r="AQ3102" s="7"/>
      <c r="AR3102" s="7"/>
      <c r="AS3102" s="7"/>
      <c r="AT3102" s="7"/>
      <c r="AU3102" s="7"/>
      <c r="AV3102" s="7"/>
      <c r="AX3102" s="7"/>
      <c r="AY3102" s="7"/>
      <c r="AZ3102" s="7"/>
      <c r="BA3102" s="7"/>
      <c r="BB3102" s="7"/>
      <c r="BC3102" s="7"/>
      <c r="BD3102" s="7"/>
      <c r="BG3102" s="7"/>
      <c r="BH3102" s="7"/>
      <c r="BI3102" s="7"/>
      <c r="BJ3102" s="7"/>
      <c r="BK3102" s="7"/>
      <c r="BL3102" s="7"/>
      <c r="BM3102" s="7"/>
      <c r="BP3102" s="7"/>
      <c r="BQ3102" s="7"/>
      <c r="BR3102" s="7"/>
      <c r="BS3102" s="7"/>
      <c r="BT3102" s="7"/>
      <c r="BU3102" s="7"/>
      <c r="BV3102" s="7"/>
      <c r="BW3102" s="7"/>
    </row>
    <row r="3103" spans="5:75" x14ac:dyDescent="0.2"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AL3103" s="7"/>
      <c r="AQ3103" s="7"/>
      <c r="AR3103" s="7"/>
      <c r="AS3103" s="7"/>
      <c r="AT3103" s="7"/>
      <c r="AU3103" s="7"/>
      <c r="AV3103" s="7"/>
      <c r="AX3103" s="7"/>
      <c r="AY3103" s="7"/>
      <c r="AZ3103" s="7"/>
      <c r="BA3103" s="7"/>
      <c r="BB3103" s="7"/>
      <c r="BC3103" s="7"/>
      <c r="BD3103" s="7"/>
      <c r="BG3103" s="7"/>
      <c r="BH3103" s="7"/>
      <c r="BI3103" s="7"/>
      <c r="BJ3103" s="7"/>
      <c r="BK3103" s="7"/>
      <c r="BL3103" s="7"/>
      <c r="BM3103" s="7"/>
      <c r="BP3103" s="7"/>
      <c r="BQ3103" s="7"/>
      <c r="BR3103" s="7"/>
      <c r="BS3103" s="7"/>
      <c r="BT3103" s="7"/>
      <c r="BU3103" s="7"/>
      <c r="BV3103" s="7"/>
      <c r="BW3103" s="7"/>
    </row>
    <row r="3104" spans="5:75" x14ac:dyDescent="0.2"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AL3104" s="7"/>
      <c r="AQ3104" s="7"/>
      <c r="AR3104" s="7"/>
      <c r="AS3104" s="7"/>
      <c r="AT3104" s="7"/>
      <c r="AU3104" s="7"/>
      <c r="AV3104" s="7"/>
      <c r="AX3104" s="7"/>
      <c r="AY3104" s="7"/>
      <c r="AZ3104" s="7"/>
      <c r="BA3104" s="7"/>
      <c r="BB3104" s="7"/>
      <c r="BC3104" s="7"/>
      <c r="BD3104" s="7"/>
      <c r="BG3104" s="7"/>
      <c r="BH3104" s="7"/>
      <c r="BI3104" s="7"/>
      <c r="BJ3104" s="7"/>
      <c r="BK3104" s="7"/>
      <c r="BL3104" s="7"/>
      <c r="BM3104" s="7"/>
      <c r="BP3104" s="7"/>
      <c r="BQ3104" s="7"/>
      <c r="BR3104" s="7"/>
      <c r="BS3104" s="7"/>
      <c r="BT3104" s="7"/>
      <c r="BU3104" s="7"/>
      <c r="BV3104" s="7"/>
      <c r="BW3104" s="7"/>
    </row>
    <row r="3105" spans="5:75" x14ac:dyDescent="0.2"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AL3105" s="7"/>
      <c r="AQ3105" s="7"/>
      <c r="AR3105" s="7"/>
      <c r="AS3105" s="7"/>
      <c r="AT3105" s="7"/>
      <c r="AU3105" s="7"/>
      <c r="AV3105" s="7"/>
      <c r="AX3105" s="7"/>
      <c r="AY3105" s="7"/>
      <c r="AZ3105" s="7"/>
      <c r="BA3105" s="7"/>
      <c r="BB3105" s="7"/>
      <c r="BC3105" s="7"/>
      <c r="BD3105" s="7"/>
      <c r="BG3105" s="7"/>
      <c r="BH3105" s="7"/>
      <c r="BI3105" s="7"/>
      <c r="BJ3105" s="7"/>
      <c r="BK3105" s="7"/>
      <c r="BL3105" s="7"/>
      <c r="BM3105" s="7"/>
      <c r="BP3105" s="7"/>
      <c r="BQ3105" s="7"/>
      <c r="BR3105" s="7"/>
      <c r="BS3105" s="7"/>
      <c r="BT3105" s="7"/>
      <c r="BU3105" s="7"/>
      <c r="BV3105" s="7"/>
      <c r="BW3105" s="7"/>
    </row>
    <row r="3106" spans="5:75" x14ac:dyDescent="0.2"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AL3106" s="7"/>
      <c r="AQ3106" s="7"/>
      <c r="AR3106" s="7"/>
      <c r="AS3106" s="7"/>
      <c r="AT3106" s="7"/>
      <c r="AU3106" s="7"/>
      <c r="AV3106" s="7"/>
      <c r="AX3106" s="7"/>
      <c r="AY3106" s="7"/>
      <c r="AZ3106" s="7"/>
      <c r="BA3106" s="7"/>
      <c r="BB3106" s="7"/>
      <c r="BC3106" s="7"/>
      <c r="BD3106" s="7"/>
      <c r="BG3106" s="7"/>
      <c r="BH3106" s="7"/>
      <c r="BI3106" s="7"/>
      <c r="BJ3106" s="7"/>
      <c r="BK3106" s="7"/>
      <c r="BL3106" s="7"/>
      <c r="BM3106" s="7"/>
      <c r="BP3106" s="7"/>
      <c r="BQ3106" s="7"/>
      <c r="BR3106" s="7"/>
      <c r="BS3106" s="7"/>
      <c r="BT3106" s="7"/>
      <c r="BU3106" s="7"/>
      <c r="BV3106" s="7"/>
      <c r="BW3106" s="7"/>
    </row>
    <row r="3107" spans="5:75" x14ac:dyDescent="0.2"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AL3107" s="7"/>
      <c r="AQ3107" s="7"/>
      <c r="AR3107" s="7"/>
      <c r="AS3107" s="7"/>
      <c r="AT3107" s="7"/>
      <c r="AU3107" s="7"/>
      <c r="AV3107" s="7"/>
      <c r="AX3107" s="7"/>
      <c r="AY3107" s="7"/>
      <c r="AZ3107" s="7"/>
      <c r="BA3107" s="7"/>
      <c r="BB3107" s="7"/>
      <c r="BC3107" s="7"/>
      <c r="BD3107" s="7"/>
      <c r="BG3107" s="7"/>
      <c r="BH3107" s="7"/>
      <c r="BI3107" s="7"/>
      <c r="BJ3107" s="7"/>
      <c r="BK3107" s="7"/>
      <c r="BL3107" s="7"/>
      <c r="BM3107" s="7"/>
      <c r="BP3107" s="7"/>
      <c r="BQ3107" s="7"/>
      <c r="BR3107" s="7"/>
      <c r="BS3107" s="7"/>
      <c r="BT3107" s="7"/>
      <c r="BU3107" s="7"/>
      <c r="BV3107" s="7"/>
      <c r="BW3107" s="7"/>
    </row>
    <row r="3108" spans="5:75" x14ac:dyDescent="0.2"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AL3108" s="7"/>
      <c r="AQ3108" s="7"/>
      <c r="AR3108" s="7"/>
      <c r="AS3108" s="7"/>
      <c r="AT3108" s="7"/>
      <c r="AU3108" s="7"/>
      <c r="AV3108" s="7"/>
      <c r="AX3108" s="7"/>
      <c r="AY3108" s="7"/>
      <c r="AZ3108" s="7"/>
      <c r="BA3108" s="7"/>
      <c r="BB3108" s="7"/>
      <c r="BC3108" s="7"/>
      <c r="BD3108" s="7"/>
      <c r="BG3108" s="7"/>
      <c r="BH3108" s="7"/>
      <c r="BI3108" s="7"/>
      <c r="BJ3108" s="7"/>
      <c r="BK3108" s="7"/>
      <c r="BL3108" s="7"/>
      <c r="BM3108" s="7"/>
      <c r="BP3108" s="7"/>
      <c r="BQ3108" s="7"/>
      <c r="BR3108" s="7"/>
      <c r="BS3108" s="7"/>
      <c r="BT3108" s="7"/>
      <c r="BU3108" s="7"/>
      <c r="BV3108" s="7"/>
      <c r="BW3108" s="7"/>
    </row>
    <row r="3109" spans="5:75" x14ac:dyDescent="0.2"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AL3109" s="7"/>
      <c r="AQ3109" s="7"/>
      <c r="AR3109" s="7"/>
      <c r="AS3109" s="7"/>
      <c r="AT3109" s="7"/>
      <c r="AU3109" s="7"/>
      <c r="AV3109" s="7"/>
      <c r="AX3109" s="7"/>
      <c r="AY3109" s="7"/>
      <c r="AZ3109" s="7"/>
      <c r="BA3109" s="7"/>
      <c r="BB3109" s="7"/>
      <c r="BC3109" s="7"/>
      <c r="BD3109" s="7"/>
      <c r="BG3109" s="7"/>
      <c r="BH3109" s="7"/>
      <c r="BI3109" s="7"/>
      <c r="BJ3109" s="7"/>
      <c r="BK3109" s="7"/>
      <c r="BL3109" s="7"/>
      <c r="BM3109" s="7"/>
      <c r="BP3109" s="7"/>
      <c r="BQ3109" s="7"/>
      <c r="BR3109" s="7"/>
      <c r="BS3109" s="7"/>
      <c r="BT3109" s="7"/>
      <c r="BU3109" s="7"/>
      <c r="BV3109" s="7"/>
      <c r="BW3109" s="7"/>
    </row>
    <row r="3110" spans="5:75" x14ac:dyDescent="0.2"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AL3110" s="7"/>
      <c r="AQ3110" s="7"/>
      <c r="AR3110" s="7"/>
      <c r="AS3110" s="7"/>
      <c r="AT3110" s="7"/>
      <c r="AU3110" s="7"/>
      <c r="AV3110" s="7"/>
      <c r="AX3110" s="7"/>
      <c r="AY3110" s="7"/>
      <c r="AZ3110" s="7"/>
      <c r="BA3110" s="7"/>
      <c r="BB3110" s="7"/>
      <c r="BC3110" s="7"/>
      <c r="BD3110" s="7"/>
      <c r="BG3110" s="7"/>
      <c r="BH3110" s="7"/>
      <c r="BI3110" s="7"/>
      <c r="BJ3110" s="7"/>
      <c r="BK3110" s="7"/>
      <c r="BL3110" s="7"/>
      <c r="BM3110" s="7"/>
      <c r="BP3110" s="7"/>
      <c r="BQ3110" s="7"/>
      <c r="BR3110" s="7"/>
      <c r="BS3110" s="7"/>
      <c r="BT3110" s="7"/>
      <c r="BU3110" s="7"/>
      <c r="BV3110" s="7"/>
      <c r="BW3110" s="7"/>
    </row>
    <row r="3111" spans="5:75" x14ac:dyDescent="0.2"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AL3111" s="7"/>
      <c r="AQ3111" s="7"/>
      <c r="AR3111" s="7"/>
      <c r="AS3111" s="7"/>
      <c r="AT3111" s="7"/>
      <c r="AU3111" s="7"/>
      <c r="AV3111" s="7"/>
      <c r="AX3111" s="7"/>
      <c r="AY3111" s="7"/>
      <c r="AZ3111" s="7"/>
      <c r="BA3111" s="7"/>
      <c r="BB3111" s="7"/>
      <c r="BC3111" s="7"/>
      <c r="BD3111" s="7"/>
      <c r="BG3111" s="7"/>
      <c r="BH3111" s="7"/>
      <c r="BI3111" s="7"/>
      <c r="BJ3111" s="7"/>
      <c r="BK3111" s="7"/>
      <c r="BL3111" s="7"/>
      <c r="BM3111" s="7"/>
      <c r="BP3111" s="7"/>
      <c r="BQ3111" s="7"/>
      <c r="BR3111" s="7"/>
      <c r="BS3111" s="7"/>
      <c r="BT3111" s="7"/>
      <c r="BU3111" s="7"/>
      <c r="BV3111" s="7"/>
      <c r="BW3111" s="7"/>
    </row>
    <row r="3112" spans="5:75" x14ac:dyDescent="0.2"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AL3112" s="7"/>
      <c r="AQ3112" s="7"/>
      <c r="AR3112" s="7"/>
      <c r="AS3112" s="7"/>
      <c r="AT3112" s="7"/>
      <c r="AU3112" s="7"/>
      <c r="AV3112" s="7"/>
      <c r="AX3112" s="7"/>
      <c r="AY3112" s="7"/>
      <c r="AZ3112" s="7"/>
      <c r="BA3112" s="7"/>
      <c r="BB3112" s="7"/>
      <c r="BC3112" s="7"/>
      <c r="BD3112" s="7"/>
      <c r="BG3112" s="7"/>
      <c r="BH3112" s="7"/>
      <c r="BI3112" s="7"/>
      <c r="BJ3112" s="7"/>
      <c r="BK3112" s="7"/>
      <c r="BL3112" s="7"/>
      <c r="BM3112" s="7"/>
      <c r="BP3112" s="7"/>
      <c r="BQ3112" s="7"/>
      <c r="BR3112" s="7"/>
      <c r="BS3112" s="7"/>
      <c r="BT3112" s="7"/>
      <c r="BU3112" s="7"/>
      <c r="BV3112" s="7"/>
      <c r="BW3112" s="7"/>
    </row>
    <row r="3113" spans="5:75" x14ac:dyDescent="0.2"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AL3113" s="7"/>
      <c r="AQ3113" s="7"/>
      <c r="AR3113" s="7"/>
      <c r="AS3113" s="7"/>
      <c r="AT3113" s="7"/>
      <c r="AU3113" s="7"/>
      <c r="AV3113" s="7"/>
      <c r="AX3113" s="7"/>
      <c r="AY3113" s="7"/>
      <c r="AZ3113" s="7"/>
      <c r="BA3113" s="7"/>
      <c r="BB3113" s="7"/>
      <c r="BC3113" s="7"/>
      <c r="BD3113" s="7"/>
      <c r="BG3113" s="7"/>
      <c r="BH3113" s="7"/>
      <c r="BI3113" s="7"/>
      <c r="BJ3113" s="7"/>
      <c r="BK3113" s="7"/>
      <c r="BL3113" s="7"/>
      <c r="BM3113" s="7"/>
      <c r="BP3113" s="7"/>
      <c r="BQ3113" s="7"/>
      <c r="BR3113" s="7"/>
      <c r="BS3113" s="7"/>
      <c r="BT3113" s="7"/>
      <c r="BU3113" s="7"/>
      <c r="BV3113" s="7"/>
      <c r="BW3113" s="7"/>
    </row>
    <row r="3114" spans="5:75" x14ac:dyDescent="0.2"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AL3114" s="7"/>
      <c r="AQ3114" s="7"/>
      <c r="AR3114" s="7"/>
      <c r="AS3114" s="7"/>
      <c r="AT3114" s="7"/>
      <c r="AU3114" s="7"/>
      <c r="AV3114" s="7"/>
      <c r="AX3114" s="7"/>
      <c r="AY3114" s="7"/>
      <c r="AZ3114" s="7"/>
      <c r="BA3114" s="7"/>
      <c r="BB3114" s="7"/>
      <c r="BC3114" s="7"/>
      <c r="BD3114" s="7"/>
      <c r="BG3114" s="7"/>
      <c r="BH3114" s="7"/>
      <c r="BI3114" s="7"/>
      <c r="BJ3114" s="7"/>
      <c r="BK3114" s="7"/>
      <c r="BL3114" s="7"/>
      <c r="BM3114" s="7"/>
      <c r="BP3114" s="7"/>
      <c r="BQ3114" s="7"/>
      <c r="BR3114" s="7"/>
      <c r="BS3114" s="7"/>
      <c r="BT3114" s="7"/>
      <c r="BU3114" s="7"/>
      <c r="BV3114" s="7"/>
      <c r="BW3114" s="7"/>
    </row>
    <row r="3115" spans="5:75" x14ac:dyDescent="0.2"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AL3115" s="7"/>
      <c r="AQ3115" s="7"/>
      <c r="AR3115" s="7"/>
      <c r="AS3115" s="7"/>
      <c r="AT3115" s="7"/>
      <c r="AU3115" s="7"/>
      <c r="AV3115" s="7"/>
      <c r="AX3115" s="7"/>
      <c r="AY3115" s="7"/>
      <c r="AZ3115" s="7"/>
      <c r="BA3115" s="7"/>
      <c r="BB3115" s="7"/>
      <c r="BC3115" s="7"/>
      <c r="BD3115" s="7"/>
      <c r="BG3115" s="7"/>
      <c r="BH3115" s="7"/>
      <c r="BI3115" s="7"/>
      <c r="BJ3115" s="7"/>
      <c r="BK3115" s="7"/>
      <c r="BL3115" s="7"/>
      <c r="BM3115" s="7"/>
      <c r="BP3115" s="7"/>
      <c r="BQ3115" s="7"/>
      <c r="BR3115" s="7"/>
      <c r="BS3115" s="7"/>
      <c r="BT3115" s="7"/>
      <c r="BU3115" s="7"/>
      <c r="BV3115" s="7"/>
      <c r="BW3115" s="7"/>
    </row>
    <row r="3116" spans="5:75" x14ac:dyDescent="0.2"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AL3116" s="7"/>
      <c r="AQ3116" s="7"/>
      <c r="AR3116" s="7"/>
      <c r="AS3116" s="7"/>
      <c r="AT3116" s="7"/>
      <c r="AU3116" s="7"/>
      <c r="AV3116" s="7"/>
      <c r="AX3116" s="7"/>
      <c r="AY3116" s="7"/>
      <c r="AZ3116" s="7"/>
      <c r="BA3116" s="7"/>
      <c r="BB3116" s="7"/>
      <c r="BC3116" s="7"/>
      <c r="BD3116" s="7"/>
      <c r="BG3116" s="7"/>
      <c r="BH3116" s="7"/>
      <c r="BI3116" s="7"/>
      <c r="BJ3116" s="7"/>
      <c r="BK3116" s="7"/>
      <c r="BL3116" s="7"/>
      <c r="BM3116" s="7"/>
      <c r="BP3116" s="7"/>
      <c r="BQ3116" s="7"/>
      <c r="BR3116" s="7"/>
      <c r="BS3116" s="7"/>
      <c r="BT3116" s="7"/>
      <c r="BU3116" s="7"/>
      <c r="BV3116" s="7"/>
      <c r="BW3116" s="7"/>
    </row>
    <row r="3117" spans="5:75" x14ac:dyDescent="0.2"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AL3117" s="7"/>
      <c r="AQ3117" s="7"/>
      <c r="AR3117" s="7"/>
      <c r="AS3117" s="7"/>
      <c r="AT3117" s="7"/>
      <c r="AU3117" s="7"/>
      <c r="AV3117" s="7"/>
      <c r="AX3117" s="7"/>
      <c r="AY3117" s="7"/>
      <c r="AZ3117" s="7"/>
      <c r="BA3117" s="7"/>
      <c r="BB3117" s="7"/>
      <c r="BC3117" s="7"/>
      <c r="BD3117" s="7"/>
      <c r="BG3117" s="7"/>
      <c r="BH3117" s="7"/>
      <c r="BI3117" s="7"/>
      <c r="BJ3117" s="7"/>
      <c r="BK3117" s="7"/>
      <c r="BL3117" s="7"/>
      <c r="BM3117" s="7"/>
      <c r="BP3117" s="7"/>
      <c r="BQ3117" s="7"/>
      <c r="BR3117" s="7"/>
      <c r="BS3117" s="7"/>
      <c r="BT3117" s="7"/>
      <c r="BU3117" s="7"/>
      <c r="BV3117" s="7"/>
      <c r="BW3117" s="7"/>
    </row>
    <row r="3118" spans="5:75" x14ac:dyDescent="0.2"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AL3118" s="7"/>
      <c r="AQ3118" s="7"/>
      <c r="AR3118" s="7"/>
      <c r="AS3118" s="7"/>
      <c r="AT3118" s="7"/>
      <c r="AU3118" s="7"/>
      <c r="AV3118" s="7"/>
      <c r="AX3118" s="7"/>
      <c r="AY3118" s="7"/>
      <c r="AZ3118" s="7"/>
      <c r="BA3118" s="7"/>
      <c r="BB3118" s="7"/>
      <c r="BC3118" s="7"/>
      <c r="BD3118" s="7"/>
      <c r="BG3118" s="7"/>
      <c r="BH3118" s="7"/>
      <c r="BI3118" s="7"/>
      <c r="BJ3118" s="7"/>
      <c r="BK3118" s="7"/>
      <c r="BL3118" s="7"/>
      <c r="BM3118" s="7"/>
      <c r="BP3118" s="7"/>
      <c r="BQ3118" s="7"/>
      <c r="BR3118" s="7"/>
      <c r="BS3118" s="7"/>
      <c r="BT3118" s="7"/>
      <c r="BU3118" s="7"/>
      <c r="BV3118" s="7"/>
      <c r="BW3118" s="7"/>
    </row>
    <row r="3119" spans="5:75" x14ac:dyDescent="0.2"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AL3119" s="7"/>
      <c r="AQ3119" s="7"/>
      <c r="AR3119" s="7"/>
      <c r="AS3119" s="7"/>
      <c r="AT3119" s="7"/>
      <c r="AU3119" s="7"/>
      <c r="AV3119" s="7"/>
      <c r="AX3119" s="7"/>
      <c r="AY3119" s="7"/>
      <c r="AZ3119" s="7"/>
      <c r="BA3119" s="7"/>
      <c r="BB3119" s="7"/>
      <c r="BC3119" s="7"/>
      <c r="BD3119" s="7"/>
      <c r="BG3119" s="7"/>
      <c r="BH3119" s="7"/>
      <c r="BI3119" s="7"/>
      <c r="BJ3119" s="7"/>
      <c r="BK3119" s="7"/>
      <c r="BL3119" s="7"/>
      <c r="BM3119" s="7"/>
      <c r="BP3119" s="7"/>
      <c r="BQ3119" s="7"/>
      <c r="BR3119" s="7"/>
      <c r="BS3119" s="7"/>
      <c r="BT3119" s="7"/>
      <c r="BU3119" s="7"/>
      <c r="BV3119" s="7"/>
      <c r="BW3119" s="7"/>
    </row>
    <row r="3120" spans="5:75" x14ac:dyDescent="0.2"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AL3120" s="7"/>
      <c r="AQ3120" s="7"/>
      <c r="AR3120" s="7"/>
      <c r="AS3120" s="7"/>
      <c r="AT3120" s="7"/>
      <c r="AU3120" s="7"/>
      <c r="AV3120" s="7"/>
      <c r="AX3120" s="7"/>
      <c r="AY3120" s="7"/>
      <c r="AZ3120" s="7"/>
      <c r="BA3120" s="7"/>
      <c r="BB3120" s="7"/>
      <c r="BC3120" s="7"/>
      <c r="BD3120" s="7"/>
      <c r="BG3120" s="7"/>
      <c r="BH3120" s="7"/>
      <c r="BI3120" s="7"/>
      <c r="BJ3120" s="7"/>
      <c r="BK3120" s="7"/>
      <c r="BL3120" s="7"/>
      <c r="BM3120" s="7"/>
      <c r="BP3120" s="7"/>
      <c r="BQ3120" s="7"/>
      <c r="BR3120" s="7"/>
      <c r="BS3120" s="7"/>
      <c r="BT3120" s="7"/>
      <c r="BU3120" s="7"/>
      <c r="BV3120" s="7"/>
      <c r="BW3120" s="7"/>
    </row>
    <row r="3121" spans="5:75" x14ac:dyDescent="0.2"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AL3121" s="7"/>
      <c r="AQ3121" s="7"/>
      <c r="AR3121" s="7"/>
      <c r="AS3121" s="7"/>
      <c r="AT3121" s="7"/>
      <c r="AU3121" s="7"/>
      <c r="AV3121" s="7"/>
      <c r="AX3121" s="7"/>
      <c r="AY3121" s="7"/>
      <c r="AZ3121" s="7"/>
      <c r="BA3121" s="7"/>
      <c r="BB3121" s="7"/>
      <c r="BC3121" s="7"/>
      <c r="BD3121" s="7"/>
      <c r="BG3121" s="7"/>
      <c r="BH3121" s="7"/>
      <c r="BI3121" s="7"/>
      <c r="BJ3121" s="7"/>
      <c r="BK3121" s="7"/>
      <c r="BL3121" s="7"/>
      <c r="BM3121" s="7"/>
      <c r="BP3121" s="7"/>
      <c r="BQ3121" s="7"/>
      <c r="BR3121" s="7"/>
      <c r="BS3121" s="7"/>
      <c r="BT3121" s="7"/>
      <c r="BU3121" s="7"/>
      <c r="BV3121" s="7"/>
      <c r="BW3121" s="7"/>
    </row>
    <row r="3122" spans="5:75" x14ac:dyDescent="0.2"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AL3122" s="7"/>
      <c r="AQ3122" s="7"/>
      <c r="AR3122" s="7"/>
      <c r="AS3122" s="7"/>
      <c r="AT3122" s="7"/>
      <c r="AU3122" s="7"/>
      <c r="AV3122" s="7"/>
      <c r="AX3122" s="7"/>
      <c r="AY3122" s="7"/>
      <c r="AZ3122" s="7"/>
      <c r="BA3122" s="7"/>
      <c r="BB3122" s="7"/>
      <c r="BC3122" s="7"/>
      <c r="BD3122" s="7"/>
      <c r="BG3122" s="7"/>
      <c r="BH3122" s="7"/>
      <c r="BI3122" s="7"/>
      <c r="BJ3122" s="7"/>
      <c r="BK3122" s="7"/>
      <c r="BL3122" s="7"/>
      <c r="BM3122" s="7"/>
      <c r="BP3122" s="7"/>
      <c r="BQ3122" s="7"/>
      <c r="BR3122" s="7"/>
      <c r="BS3122" s="7"/>
      <c r="BT3122" s="7"/>
      <c r="BU3122" s="7"/>
      <c r="BV3122" s="7"/>
      <c r="BW3122" s="7"/>
    </row>
    <row r="3123" spans="5:75" x14ac:dyDescent="0.2"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AL3123" s="7"/>
      <c r="AQ3123" s="7"/>
      <c r="AR3123" s="7"/>
      <c r="AS3123" s="7"/>
      <c r="AT3123" s="7"/>
      <c r="AU3123" s="7"/>
      <c r="AV3123" s="7"/>
      <c r="AX3123" s="7"/>
      <c r="AY3123" s="7"/>
      <c r="AZ3123" s="7"/>
      <c r="BA3123" s="7"/>
      <c r="BB3123" s="7"/>
      <c r="BC3123" s="7"/>
      <c r="BD3123" s="7"/>
      <c r="BG3123" s="7"/>
      <c r="BH3123" s="7"/>
      <c r="BI3123" s="7"/>
      <c r="BJ3123" s="7"/>
      <c r="BK3123" s="7"/>
      <c r="BL3123" s="7"/>
      <c r="BM3123" s="7"/>
      <c r="BP3123" s="7"/>
      <c r="BQ3123" s="7"/>
      <c r="BR3123" s="7"/>
      <c r="BS3123" s="7"/>
      <c r="BT3123" s="7"/>
      <c r="BU3123" s="7"/>
      <c r="BV3123" s="7"/>
      <c r="BW3123" s="7"/>
    </row>
    <row r="3124" spans="5:75" x14ac:dyDescent="0.2"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AL3124" s="7"/>
      <c r="AQ3124" s="7"/>
      <c r="AR3124" s="7"/>
      <c r="AS3124" s="7"/>
      <c r="AT3124" s="7"/>
      <c r="AU3124" s="7"/>
      <c r="AV3124" s="7"/>
      <c r="AX3124" s="7"/>
      <c r="AY3124" s="7"/>
      <c r="AZ3124" s="7"/>
      <c r="BA3124" s="7"/>
      <c r="BB3124" s="7"/>
      <c r="BC3124" s="7"/>
      <c r="BD3124" s="7"/>
      <c r="BG3124" s="7"/>
      <c r="BH3124" s="7"/>
      <c r="BI3124" s="7"/>
      <c r="BJ3124" s="7"/>
      <c r="BK3124" s="7"/>
      <c r="BL3124" s="7"/>
      <c r="BM3124" s="7"/>
      <c r="BP3124" s="7"/>
      <c r="BQ3124" s="7"/>
      <c r="BR3124" s="7"/>
      <c r="BS3124" s="7"/>
      <c r="BT3124" s="7"/>
      <c r="BU3124" s="7"/>
      <c r="BV3124" s="7"/>
      <c r="BW3124" s="7"/>
    </row>
    <row r="3125" spans="5:75" x14ac:dyDescent="0.2"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AL3125" s="7"/>
      <c r="AQ3125" s="7"/>
      <c r="AR3125" s="7"/>
      <c r="AS3125" s="7"/>
      <c r="AT3125" s="7"/>
      <c r="AU3125" s="7"/>
      <c r="AV3125" s="7"/>
      <c r="AX3125" s="7"/>
      <c r="AY3125" s="7"/>
      <c r="AZ3125" s="7"/>
      <c r="BA3125" s="7"/>
      <c r="BB3125" s="7"/>
      <c r="BC3125" s="7"/>
      <c r="BD3125" s="7"/>
      <c r="BG3125" s="7"/>
      <c r="BH3125" s="7"/>
      <c r="BI3125" s="7"/>
      <c r="BJ3125" s="7"/>
      <c r="BK3125" s="7"/>
      <c r="BL3125" s="7"/>
      <c r="BM3125" s="7"/>
      <c r="BP3125" s="7"/>
      <c r="BQ3125" s="7"/>
      <c r="BR3125" s="7"/>
      <c r="BS3125" s="7"/>
      <c r="BT3125" s="7"/>
      <c r="BU3125" s="7"/>
      <c r="BV3125" s="7"/>
      <c r="BW3125" s="7"/>
    </row>
    <row r="3126" spans="5:75" x14ac:dyDescent="0.2"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AL3126" s="7"/>
      <c r="AQ3126" s="7"/>
      <c r="AR3126" s="7"/>
      <c r="AS3126" s="7"/>
      <c r="AT3126" s="7"/>
      <c r="AU3126" s="7"/>
      <c r="AV3126" s="7"/>
      <c r="AX3126" s="7"/>
      <c r="AY3126" s="7"/>
      <c r="AZ3126" s="7"/>
      <c r="BA3126" s="7"/>
      <c r="BB3126" s="7"/>
      <c r="BC3126" s="7"/>
      <c r="BD3126" s="7"/>
      <c r="BG3126" s="7"/>
      <c r="BH3126" s="7"/>
      <c r="BI3126" s="7"/>
      <c r="BJ3126" s="7"/>
      <c r="BK3126" s="7"/>
      <c r="BL3126" s="7"/>
      <c r="BM3126" s="7"/>
      <c r="BP3126" s="7"/>
      <c r="BQ3126" s="7"/>
      <c r="BR3126" s="7"/>
      <c r="BS3126" s="7"/>
      <c r="BT3126" s="7"/>
      <c r="BU3126" s="7"/>
      <c r="BV3126" s="7"/>
      <c r="BW3126" s="7"/>
    </row>
    <row r="3127" spans="5:75" x14ac:dyDescent="0.2"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AL3127" s="7"/>
      <c r="AQ3127" s="7"/>
      <c r="AR3127" s="7"/>
      <c r="AS3127" s="7"/>
      <c r="AT3127" s="7"/>
      <c r="AU3127" s="7"/>
      <c r="AV3127" s="7"/>
      <c r="AX3127" s="7"/>
      <c r="AY3127" s="7"/>
      <c r="AZ3127" s="7"/>
      <c r="BA3127" s="7"/>
      <c r="BB3127" s="7"/>
      <c r="BC3127" s="7"/>
      <c r="BD3127" s="7"/>
      <c r="BG3127" s="7"/>
      <c r="BH3127" s="7"/>
      <c r="BI3127" s="7"/>
      <c r="BJ3127" s="7"/>
      <c r="BK3127" s="7"/>
      <c r="BL3127" s="7"/>
      <c r="BM3127" s="7"/>
      <c r="BP3127" s="7"/>
      <c r="BQ3127" s="7"/>
      <c r="BR3127" s="7"/>
      <c r="BS3127" s="7"/>
      <c r="BT3127" s="7"/>
      <c r="BU3127" s="7"/>
      <c r="BV3127" s="7"/>
      <c r="BW3127" s="7"/>
    </row>
    <row r="3128" spans="5:75" x14ac:dyDescent="0.2"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AL3128" s="7"/>
      <c r="AQ3128" s="7"/>
      <c r="AR3128" s="7"/>
      <c r="AS3128" s="7"/>
      <c r="AT3128" s="7"/>
      <c r="AU3128" s="7"/>
      <c r="AV3128" s="7"/>
      <c r="AX3128" s="7"/>
      <c r="AY3128" s="7"/>
      <c r="AZ3128" s="7"/>
      <c r="BA3128" s="7"/>
      <c r="BB3128" s="7"/>
      <c r="BC3128" s="7"/>
      <c r="BD3128" s="7"/>
      <c r="BG3128" s="7"/>
      <c r="BH3128" s="7"/>
      <c r="BI3128" s="7"/>
      <c r="BJ3128" s="7"/>
      <c r="BK3128" s="7"/>
      <c r="BL3128" s="7"/>
      <c r="BM3128" s="7"/>
      <c r="BP3128" s="7"/>
      <c r="BQ3128" s="7"/>
      <c r="BR3128" s="7"/>
      <c r="BS3128" s="7"/>
      <c r="BT3128" s="7"/>
      <c r="BU3128" s="7"/>
      <c r="BV3128" s="7"/>
      <c r="BW3128" s="7"/>
    </row>
    <row r="3129" spans="5:75" x14ac:dyDescent="0.2"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AL3129" s="7"/>
      <c r="AQ3129" s="7"/>
      <c r="AR3129" s="7"/>
      <c r="AS3129" s="7"/>
      <c r="AT3129" s="7"/>
      <c r="AU3129" s="7"/>
      <c r="AV3129" s="7"/>
      <c r="AX3129" s="7"/>
      <c r="AY3129" s="7"/>
      <c r="AZ3129" s="7"/>
      <c r="BA3129" s="7"/>
      <c r="BB3129" s="7"/>
      <c r="BC3129" s="7"/>
      <c r="BD3129" s="7"/>
      <c r="BG3129" s="7"/>
      <c r="BH3129" s="7"/>
      <c r="BI3129" s="7"/>
      <c r="BJ3129" s="7"/>
      <c r="BK3129" s="7"/>
      <c r="BL3129" s="7"/>
      <c r="BM3129" s="7"/>
      <c r="BP3129" s="7"/>
      <c r="BQ3129" s="7"/>
      <c r="BR3129" s="7"/>
      <c r="BS3129" s="7"/>
      <c r="BT3129" s="7"/>
      <c r="BU3129" s="7"/>
      <c r="BV3129" s="7"/>
      <c r="BW3129" s="7"/>
    </row>
    <row r="3130" spans="5:75" x14ac:dyDescent="0.2"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AL3130" s="7"/>
      <c r="AQ3130" s="7"/>
      <c r="AR3130" s="7"/>
      <c r="AS3130" s="7"/>
      <c r="AT3130" s="7"/>
      <c r="AU3130" s="7"/>
      <c r="AV3130" s="7"/>
      <c r="AX3130" s="7"/>
      <c r="AY3130" s="7"/>
      <c r="AZ3130" s="7"/>
      <c r="BA3130" s="7"/>
      <c r="BB3130" s="7"/>
      <c r="BC3130" s="7"/>
      <c r="BD3130" s="7"/>
      <c r="BG3130" s="7"/>
      <c r="BH3130" s="7"/>
      <c r="BI3130" s="7"/>
      <c r="BJ3130" s="7"/>
      <c r="BK3130" s="7"/>
      <c r="BL3130" s="7"/>
      <c r="BM3130" s="7"/>
      <c r="BP3130" s="7"/>
      <c r="BQ3130" s="7"/>
      <c r="BR3130" s="7"/>
      <c r="BS3130" s="7"/>
      <c r="BT3130" s="7"/>
      <c r="BU3130" s="7"/>
      <c r="BV3130" s="7"/>
      <c r="BW3130" s="7"/>
    </row>
    <row r="3131" spans="5:75" x14ac:dyDescent="0.2"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AL3131" s="7"/>
      <c r="AQ3131" s="7"/>
      <c r="AR3131" s="7"/>
      <c r="AS3131" s="7"/>
      <c r="AT3131" s="7"/>
      <c r="AU3131" s="7"/>
      <c r="AV3131" s="7"/>
      <c r="AX3131" s="7"/>
      <c r="AY3131" s="7"/>
      <c r="AZ3131" s="7"/>
      <c r="BA3131" s="7"/>
      <c r="BB3131" s="7"/>
      <c r="BC3131" s="7"/>
      <c r="BD3131" s="7"/>
      <c r="BG3131" s="7"/>
      <c r="BH3131" s="7"/>
      <c r="BI3131" s="7"/>
      <c r="BJ3131" s="7"/>
      <c r="BK3131" s="7"/>
      <c r="BL3131" s="7"/>
      <c r="BM3131" s="7"/>
      <c r="BP3131" s="7"/>
      <c r="BQ3131" s="7"/>
      <c r="BR3131" s="7"/>
      <c r="BS3131" s="7"/>
      <c r="BT3131" s="7"/>
      <c r="BU3131" s="7"/>
      <c r="BV3131" s="7"/>
      <c r="BW3131" s="7"/>
    </row>
    <row r="3132" spans="5:75" x14ac:dyDescent="0.2"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AL3132" s="7"/>
      <c r="AQ3132" s="7"/>
      <c r="AR3132" s="7"/>
      <c r="AS3132" s="7"/>
      <c r="AT3132" s="7"/>
      <c r="AU3132" s="7"/>
      <c r="AV3132" s="7"/>
      <c r="AX3132" s="7"/>
      <c r="AY3132" s="7"/>
      <c r="AZ3132" s="7"/>
      <c r="BA3132" s="7"/>
      <c r="BB3132" s="7"/>
      <c r="BC3132" s="7"/>
      <c r="BD3132" s="7"/>
      <c r="BG3132" s="7"/>
      <c r="BH3132" s="7"/>
      <c r="BI3132" s="7"/>
      <c r="BJ3132" s="7"/>
      <c r="BK3132" s="7"/>
      <c r="BL3132" s="7"/>
      <c r="BM3132" s="7"/>
      <c r="BP3132" s="7"/>
      <c r="BQ3132" s="7"/>
      <c r="BR3132" s="7"/>
      <c r="BS3132" s="7"/>
      <c r="BT3132" s="7"/>
      <c r="BU3132" s="7"/>
      <c r="BV3132" s="7"/>
      <c r="BW3132" s="7"/>
    </row>
    <row r="3133" spans="5:75" x14ac:dyDescent="0.2"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AL3133" s="7"/>
      <c r="AQ3133" s="7"/>
      <c r="AR3133" s="7"/>
      <c r="AS3133" s="7"/>
      <c r="AT3133" s="7"/>
      <c r="AU3133" s="7"/>
      <c r="AV3133" s="7"/>
      <c r="AX3133" s="7"/>
      <c r="AY3133" s="7"/>
      <c r="AZ3133" s="7"/>
      <c r="BA3133" s="7"/>
      <c r="BB3133" s="7"/>
      <c r="BC3133" s="7"/>
      <c r="BD3133" s="7"/>
      <c r="BG3133" s="7"/>
      <c r="BH3133" s="7"/>
      <c r="BI3133" s="7"/>
      <c r="BJ3133" s="7"/>
      <c r="BK3133" s="7"/>
      <c r="BL3133" s="7"/>
      <c r="BM3133" s="7"/>
      <c r="BP3133" s="7"/>
      <c r="BQ3133" s="7"/>
      <c r="BR3133" s="7"/>
      <c r="BS3133" s="7"/>
      <c r="BT3133" s="7"/>
      <c r="BU3133" s="7"/>
      <c r="BV3133" s="7"/>
      <c r="BW3133" s="7"/>
    </row>
    <row r="3134" spans="5:75" x14ac:dyDescent="0.2"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AL3134" s="7"/>
      <c r="AQ3134" s="7"/>
      <c r="AR3134" s="7"/>
      <c r="AS3134" s="7"/>
      <c r="AT3134" s="7"/>
      <c r="AU3134" s="7"/>
      <c r="AV3134" s="7"/>
      <c r="AX3134" s="7"/>
      <c r="AY3134" s="7"/>
      <c r="AZ3134" s="7"/>
      <c r="BA3134" s="7"/>
      <c r="BB3134" s="7"/>
      <c r="BC3134" s="7"/>
      <c r="BD3134" s="7"/>
      <c r="BG3134" s="7"/>
      <c r="BH3134" s="7"/>
      <c r="BI3134" s="7"/>
      <c r="BJ3134" s="7"/>
      <c r="BK3134" s="7"/>
      <c r="BL3134" s="7"/>
      <c r="BM3134" s="7"/>
      <c r="BP3134" s="7"/>
      <c r="BQ3134" s="7"/>
      <c r="BR3134" s="7"/>
      <c r="BS3134" s="7"/>
      <c r="BT3134" s="7"/>
      <c r="BU3134" s="7"/>
      <c r="BV3134" s="7"/>
      <c r="BW3134" s="7"/>
    </row>
    <row r="3135" spans="5:75" x14ac:dyDescent="0.2"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AL3135" s="7"/>
      <c r="AQ3135" s="7"/>
      <c r="AR3135" s="7"/>
      <c r="AS3135" s="7"/>
      <c r="AT3135" s="7"/>
      <c r="AU3135" s="7"/>
      <c r="AV3135" s="7"/>
      <c r="AX3135" s="7"/>
      <c r="AY3135" s="7"/>
      <c r="AZ3135" s="7"/>
      <c r="BA3135" s="7"/>
      <c r="BB3135" s="7"/>
      <c r="BC3135" s="7"/>
      <c r="BD3135" s="7"/>
      <c r="BG3135" s="7"/>
      <c r="BH3135" s="7"/>
      <c r="BI3135" s="7"/>
      <c r="BJ3135" s="7"/>
      <c r="BK3135" s="7"/>
      <c r="BL3135" s="7"/>
      <c r="BM3135" s="7"/>
      <c r="BP3135" s="7"/>
      <c r="BQ3135" s="7"/>
      <c r="BR3135" s="7"/>
      <c r="BS3135" s="7"/>
      <c r="BT3135" s="7"/>
      <c r="BU3135" s="7"/>
      <c r="BV3135" s="7"/>
      <c r="BW3135" s="7"/>
    </row>
    <row r="3136" spans="5:75" x14ac:dyDescent="0.2"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AL3136" s="7"/>
      <c r="AQ3136" s="7"/>
      <c r="AR3136" s="7"/>
      <c r="AS3136" s="7"/>
      <c r="AT3136" s="7"/>
      <c r="AU3136" s="7"/>
      <c r="AV3136" s="7"/>
      <c r="AX3136" s="7"/>
      <c r="AY3136" s="7"/>
      <c r="AZ3136" s="7"/>
      <c r="BA3136" s="7"/>
      <c r="BB3136" s="7"/>
      <c r="BC3136" s="7"/>
      <c r="BD3136" s="7"/>
      <c r="BG3136" s="7"/>
      <c r="BH3136" s="7"/>
      <c r="BI3136" s="7"/>
      <c r="BJ3136" s="7"/>
      <c r="BK3136" s="7"/>
      <c r="BL3136" s="7"/>
      <c r="BM3136" s="7"/>
      <c r="BP3136" s="7"/>
      <c r="BQ3136" s="7"/>
      <c r="BR3136" s="7"/>
      <c r="BS3136" s="7"/>
      <c r="BT3136" s="7"/>
      <c r="BU3136" s="7"/>
      <c r="BV3136" s="7"/>
      <c r="BW3136" s="7"/>
    </row>
    <row r="3137" spans="5:75" x14ac:dyDescent="0.2"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AL3137" s="7"/>
      <c r="AQ3137" s="7"/>
      <c r="AR3137" s="7"/>
      <c r="AS3137" s="7"/>
      <c r="AT3137" s="7"/>
      <c r="AU3137" s="7"/>
      <c r="AV3137" s="7"/>
      <c r="AX3137" s="7"/>
      <c r="AY3137" s="7"/>
      <c r="AZ3137" s="7"/>
      <c r="BA3137" s="7"/>
      <c r="BB3137" s="7"/>
      <c r="BC3137" s="7"/>
      <c r="BD3137" s="7"/>
      <c r="BG3137" s="7"/>
      <c r="BH3137" s="7"/>
      <c r="BI3137" s="7"/>
      <c r="BJ3137" s="7"/>
      <c r="BK3137" s="7"/>
      <c r="BL3137" s="7"/>
      <c r="BM3137" s="7"/>
      <c r="BP3137" s="7"/>
      <c r="BQ3137" s="7"/>
      <c r="BR3137" s="7"/>
      <c r="BS3137" s="7"/>
      <c r="BT3137" s="7"/>
      <c r="BU3137" s="7"/>
      <c r="BV3137" s="7"/>
      <c r="BW3137" s="7"/>
    </row>
    <row r="3138" spans="5:75" x14ac:dyDescent="0.2"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AL3138" s="7"/>
      <c r="AQ3138" s="7"/>
      <c r="AR3138" s="7"/>
      <c r="AS3138" s="7"/>
      <c r="AT3138" s="7"/>
      <c r="AU3138" s="7"/>
      <c r="AV3138" s="7"/>
      <c r="AX3138" s="7"/>
      <c r="AY3138" s="7"/>
      <c r="AZ3138" s="7"/>
      <c r="BA3138" s="7"/>
      <c r="BB3138" s="7"/>
      <c r="BC3138" s="7"/>
      <c r="BD3138" s="7"/>
      <c r="BG3138" s="7"/>
      <c r="BH3138" s="7"/>
      <c r="BI3138" s="7"/>
      <c r="BJ3138" s="7"/>
      <c r="BK3138" s="7"/>
      <c r="BL3138" s="7"/>
      <c r="BM3138" s="7"/>
      <c r="BP3138" s="7"/>
      <c r="BQ3138" s="7"/>
      <c r="BR3138" s="7"/>
      <c r="BS3138" s="7"/>
      <c r="BT3138" s="7"/>
      <c r="BU3138" s="7"/>
      <c r="BV3138" s="7"/>
      <c r="BW3138" s="7"/>
    </row>
    <row r="3139" spans="5:75" x14ac:dyDescent="0.2"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AL3139" s="7"/>
      <c r="AQ3139" s="7"/>
      <c r="AR3139" s="7"/>
      <c r="AS3139" s="7"/>
      <c r="AT3139" s="7"/>
      <c r="AU3139" s="7"/>
      <c r="AV3139" s="7"/>
      <c r="AX3139" s="7"/>
      <c r="AY3139" s="7"/>
      <c r="AZ3139" s="7"/>
      <c r="BA3139" s="7"/>
      <c r="BB3139" s="7"/>
      <c r="BC3139" s="7"/>
      <c r="BD3139" s="7"/>
      <c r="BG3139" s="7"/>
      <c r="BH3139" s="7"/>
      <c r="BI3139" s="7"/>
      <c r="BJ3139" s="7"/>
      <c r="BK3139" s="7"/>
      <c r="BL3139" s="7"/>
      <c r="BM3139" s="7"/>
      <c r="BP3139" s="7"/>
      <c r="BQ3139" s="7"/>
      <c r="BR3139" s="7"/>
      <c r="BS3139" s="7"/>
      <c r="BT3139" s="7"/>
      <c r="BU3139" s="7"/>
      <c r="BV3139" s="7"/>
      <c r="BW3139" s="7"/>
    </row>
    <row r="3140" spans="5:75" x14ac:dyDescent="0.2"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AL3140" s="7"/>
      <c r="AQ3140" s="7"/>
      <c r="AR3140" s="7"/>
      <c r="AS3140" s="7"/>
      <c r="AT3140" s="7"/>
      <c r="AU3140" s="7"/>
      <c r="AV3140" s="7"/>
      <c r="AX3140" s="7"/>
      <c r="AY3140" s="7"/>
      <c r="AZ3140" s="7"/>
      <c r="BA3140" s="7"/>
      <c r="BB3140" s="7"/>
      <c r="BC3140" s="7"/>
      <c r="BD3140" s="7"/>
      <c r="BG3140" s="7"/>
      <c r="BH3140" s="7"/>
      <c r="BI3140" s="7"/>
      <c r="BJ3140" s="7"/>
      <c r="BK3140" s="7"/>
      <c r="BL3140" s="7"/>
      <c r="BM3140" s="7"/>
      <c r="BP3140" s="7"/>
      <c r="BQ3140" s="7"/>
      <c r="BR3140" s="7"/>
      <c r="BS3140" s="7"/>
      <c r="BT3140" s="7"/>
      <c r="BU3140" s="7"/>
      <c r="BV3140" s="7"/>
      <c r="BW3140" s="7"/>
    </row>
    <row r="3141" spans="5:75" x14ac:dyDescent="0.2"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AL3141" s="7"/>
      <c r="AQ3141" s="7"/>
      <c r="AR3141" s="7"/>
      <c r="AS3141" s="7"/>
      <c r="AT3141" s="7"/>
      <c r="AU3141" s="7"/>
      <c r="AV3141" s="7"/>
      <c r="AX3141" s="7"/>
      <c r="AY3141" s="7"/>
      <c r="AZ3141" s="7"/>
      <c r="BA3141" s="7"/>
      <c r="BB3141" s="7"/>
      <c r="BC3141" s="7"/>
      <c r="BD3141" s="7"/>
      <c r="BG3141" s="7"/>
      <c r="BH3141" s="7"/>
      <c r="BI3141" s="7"/>
      <c r="BJ3141" s="7"/>
      <c r="BK3141" s="7"/>
      <c r="BL3141" s="7"/>
      <c r="BM3141" s="7"/>
      <c r="BP3141" s="7"/>
      <c r="BQ3141" s="7"/>
      <c r="BR3141" s="7"/>
      <c r="BS3141" s="7"/>
      <c r="BT3141" s="7"/>
      <c r="BU3141" s="7"/>
      <c r="BV3141" s="7"/>
      <c r="BW3141" s="7"/>
    </row>
    <row r="3142" spans="5:75" x14ac:dyDescent="0.2"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AL3142" s="7"/>
      <c r="AQ3142" s="7"/>
      <c r="AR3142" s="7"/>
      <c r="AS3142" s="7"/>
      <c r="AT3142" s="7"/>
      <c r="AU3142" s="7"/>
      <c r="AV3142" s="7"/>
      <c r="AX3142" s="7"/>
      <c r="AY3142" s="7"/>
      <c r="AZ3142" s="7"/>
      <c r="BA3142" s="7"/>
      <c r="BB3142" s="7"/>
      <c r="BC3142" s="7"/>
      <c r="BD3142" s="7"/>
      <c r="BG3142" s="7"/>
      <c r="BH3142" s="7"/>
      <c r="BI3142" s="7"/>
      <c r="BJ3142" s="7"/>
      <c r="BK3142" s="7"/>
      <c r="BL3142" s="7"/>
      <c r="BM3142" s="7"/>
      <c r="BP3142" s="7"/>
      <c r="BQ3142" s="7"/>
      <c r="BR3142" s="7"/>
      <c r="BS3142" s="7"/>
      <c r="BT3142" s="7"/>
      <c r="BU3142" s="7"/>
      <c r="BV3142" s="7"/>
      <c r="BW3142" s="7"/>
    </row>
    <row r="3143" spans="5:75" x14ac:dyDescent="0.2"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AL3143" s="7"/>
      <c r="AQ3143" s="7"/>
      <c r="AR3143" s="7"/>
      <c r="AS3143" s="7"/>
      <c r="AT3143" s="7"/>
      <c r="AU3143" s="7"/>
      <c r="AV3143" s="7"/>
      <c r="AX3143" s="7"/>
      <c r="AY3143" s="7"/>
      <c r="AZ3143" s="7"/>
      <c r="BA3143" s="7"/>
      <c r="BB3143" s="7"/>
      <c r="BC3143" s="7"/>
      <c r="BD3143" s="7"/>
      <c r="BG3143" s="7"/>
      <c r="BH3143" s="7"/>
      <c r="BI3143" s="7"/>
      <c r="BJ3143" s="7"/>
      <c r="BK3143" s="7"/>
      <c r="BL3143" s="7"/>
      <c r="BM3143" s="7"/>
      <c r="BP3143" s="7"/>
      <c r="BQ3143" s="7"/>
      <c r="BR3143" s="7"/>
      <c r="BS3143" s="7"/>
      <c r="BT3143" s="7"/>
      <c r="BU3143" s="7"/>
      <c r="BV3143" s="7"/>
      <c r="BW3143" s="7"/>
    </row>
    <row r="3144" spans="5:75" x14ac:dyDescent="0.2"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AL3144" s="7"/>
      <c r="AQ3144" s="7"/>
      <c r="AR3144" s="7"/>
      <c r="AS3144" s="7"/>
      <c r="AT3144" s="7"/>
      <c r="AU3144" s="7"/>
      <c r="AV3144" s="7"/>
      <c r="AX3144" s="7"/>
      <c r="AY3144" s="7"/>
      <c r="AZ3144" s="7"/>
      <c r="BA3144" s="7"/>
      <c r="BB3144" s="7"/>
      <c r="BC3144" s="7"/>
      <c r="BD3144" s="7"/>
      <c r="BG3144" s="7"/>
      <c r="BH3144" s="7"/>
      <c r="BI3144" s="7"/>
      <c r="BJ3144" s="7"/>
      <c r="BK3144" s="7"/>
      <c r="BL3144" s="7"/>
      <c r="BM3144" s="7"/>
      <c r="BP3144" s="7"/>
      <c r="BQ3144" s="7"/>
      <c r="BR3144" s="7"/>
      <c r="BS3144" s="7"/>
      <c r="BT3144" s="7"/>
      <c r="BU3144" s="7"/>
      <c r="BV3144" s="7"/>
      <c r="BW3144" s="7"/>
    </row>
    <row r="3145" spans="5:75" x14ac:dyDescent="0.2"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AL3145" s="7"/>
      <c r="AQ3145" s="7"/>
      <c r="AR3145" s="7"/>
      <c r="AS3145" s="7"/>
      <c r="AT3145" s="7"/>
      <c r="AU3145" s="7"/>
      <c r="AV3145" s="7"/>
      <c r="AX3145" s="7"/>
      <c r="AY3145" s="7"/>
      <c r="AZ3145" s="7"/>
      <c r="BA3145" s="7"/>
      <c r="BB3145" s="7"/>
      <c r="BC3145" s="7"/>
      <c r="BD3145" s="7"/>
      <c r="BG3145" s="7"/>
      <c r="BH3145" s="7"/>
      <c r="BI3145" s="7"/>
      <c r="BJ3145" s="7"/>
      <c r="BK3145" s="7"/>
      <c r="BL3145" s="7"/>
      <c r="BM3145" s="7"/>
      <c r="BP3145" s="7"/>
      <c r="BQ3145" s="7"/>
      <c r="BR3145" s="7"/>
      <c r="BS3145" s="7"/>
      <c r="BT3145" s="7"/>
      <c r="BU3145" s="7"/>
      <c r="BV3145" s="7"/>
      <c r="BW3145" s="7"/>
    </row>
    <row r="3146" spans="5:75" x14ac:dyDescent="0.2"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AL3146" s="7"/>
      <c r="AQ3146" s="7"/>
      <c r="AR3146" s="7"/>
      <c r="AS3146" s="7"/>
      <c r="AT3146" s="7"/>
      <c r="AU3146" s="7"/>
      <c r="AV3146" s="7"/>
      <c r="AX3146" s="7"/>
      <c r="AY3146" s="7"/>
      <c r="AZ3146" s="7"/>
      <c r="BA3146" s="7"/>
      <c r="BB3146" s="7"/>
      <c r="BC3146" s="7"/>
      <c r="BD3146" s="7"/>
      <c r="BG3146" s="7"/>
      <c r="BH3146" s="7"/>
      <c r="BI3146" s="7"/>
      <c r="BJ3146" s="7"/>
      <c r="BK3146" s="7"/>
      <c r="BL3146" s="7"/>
      <c r="BM3146" s="7"/>
      <c r="BP3146" s="7"/>
      <c r="BQ3146" s="7"/>
      <c r="BR3146" s="7"/>
      <c r="BS3146" s="7"/>
      <c r="BT3146" s="7"/>
      <c r="BU3146" s="7"/>
      <c r="BV3146" s="7"/>
      <c r="BW3146" s="7"/>
    </row>
    <row r="3147" spans="5:75" x14ac:dyDescent="0.2"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AL3147" s="7"/>
      <c r="AQ3147" s="7"/>
      <c r="AR3147" s="7"/>
      <c r="AS3147" s="7"/>
      <c r="AT3147" s="7"/>
      <c r="AU3147" s="7"/>
      <c r="AV3147" s="7"/>
      <c r="AX3147" s="7"/>
      <c r="AY3147" s="7"/>
      <c r="AZ3147" s="7"/>
      <c r="BA3147" s="7"/>
      <c r="BB3147" s="7"/>
      <c r="BC3147" s="7"/>
      <c r="BD3147" s="7"/>
      <c r="BG3147" s="7"/>
      <c r="BH3147" s="7"/>
      <c r="BI3147" s="7"/>
      <c r="BJ3147" s="7"/>
      <c r="BK3147" s="7"/>
      <c r="BL3147" s="7"/>
      <c r="BM3147" s="7"/>
      <c r="BP3147" s="7"/>
      <c r="BQ3147" s="7"/>
      <c r="BR3147" s="7"/>
      <c r="BS3147" s="7"/>
      <c r="BT3147" s="7"/>
      <c r="BU3147" s="7"/>
      <c r="BV3147" s="7"/>
      <c r="BW3147" s="7"/>
    </row>
    <row r="3148" spans="5:75" x14ac:dyDescent="0.2"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AL3148" s="7"/>
      <c r="AQ3148" s="7"/>
      <c r="AR3148" s="7"/>
      <c r="AS3148" s="7"/>
      <c r="AT3148" s="7"/>
      <c r="AU3148" s="7"/>
      <c r="AV3148" s="7"/>
      <c r="AX3148" s="7"/>
      <c r="AY3148" s="7"/>
      <c r="AZ3148" s="7"/>
      <c r="BA3148" s="7"/>
      <c r="BB3148" s="7"/>
      <c r="BC3148" s="7"/>
      <c r="BD3148" s="7"/>
      <c r="BG3148" s="7"/>
      <c r="BH3148" s="7"/>
      <c r="BI3148" s="7"/>
      <c r="BJ3148" s="7"/>
      <c r="BK3148" s="7"/>
      <c r="BL3148" s="7"/>
      <c r="BM3148" s="7"/>
      <c r="BP3148" s="7"/>
      <c r="BQ3148" s="7"/>
      <c r="BR3148" s="7"/>
      <c r="BS3148" s="7"/>
      <c r="BT3148" s="7"/>
      <c r="BU3148" s="7"/>
      <c r="BV3148" s="7"/>
      <c r="BW3148" s="7"/>
    </row>
    <row r="3149" spans="5:75" x14ac:dyDescent="0.2"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AL3149" s="7"/>
      <c r="AQ3149" s="7"/>
      <c r="AR3149" s="7"/>
      <c r="AS3149" s="7"/>
      <c r="AT3149" s="7"/>
      <c r="AU3149" s="7"/>
      <c r="AV3149" s="7"/>
      <c r="AX3149" s="7"/>
      <c r="AY3149" s="7"/>
      <c r="AZ3149" s="7"/>
      <c r="BA3149" s="7"/>
      <c r="BB3149" s="7"/>
      <c r="BC3149" s="7"/>
      <c r="BD3149" s="7"/>
      <c r="BG3149" s="7"/>
      <c r="BH3149" s="7"/>
      <c r="BI3149" s="7"/>
      <c r="BJ3149" s="7"/>
      <c r="BK3149" s="7"/>
      <c r="BL3149" s="7"/>
      <c r="BM3149" s="7"/>
      <c r="BP3149" s="7"/>
      <c r="BQ3149" s="7"/>
      <c r="BR3149" s="7"/>
      <c r="BS3149" s="7"/>
      <c r="BT3149" s="7"/>
      <c r="BU3149" s="7"/>
      <c r="BV3149" s="7"/>
      <c r="BW3149" s="7"/>
    </row>
    <row r="3150" spans="5:75" x14ac:dyDescent="0.2"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AL3150" s="7"/>
      <c r="AQ3150" s="7"/>
      <c r="AR3150" s="7"/>
      <c r="AS3150" s="7"/>
      <c r="AT3150" s="7"/>
      <c r="AU3150" s="7"/>
      <c r="AV3150" s="7"/>
      <c r="AX3150" s="7"/>
      <c r="AY3150" s="7"/>
      <c r="AZ3150" s="7"/>
      <c r="BA3150" s="7"/>
      <c r="BB3150" s="7"/>
      <c r="BC3150" s="7"/>
      <c r="BD3150" s="7"/>
      <c r="BG3150" s="7"/>
      <c r="BH3150" s="7"/>
      <c r="BI3150" s="7"/>
      <c r="BJ3150" s="7"/>
      <c r="BK3150" s="7"/>
      <c r="BL3150" s="7"/>
      <c r="BM3150" s="7"/>
      <c r="BP3150" s="7"/>
      <c r="BQ3150" s="7"/>
      <c r="BR3150" s="7"/>
      <c r="BS3150" s="7"/>
      <c r="BT3150" s="7"/>
      <c r="BU3150" s="7"/>
      <c r="BV3150" s="7"/>
      <c r="BW3150" s="7"/>
    </row>
    <row r="3151" spans="5:75" x14ac:dyDescent="0.2"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AL3151" s="7"/>
      <c r="AQ3151" s="7"/>
      <c r="AR3151" s="7"/>
      <c r="AS3151" s="7"/>
      <c r="AT3151" s="7"/>
      <c r="AU3151" s="7"/>
      <c r="AV3151" s="7"/>
      <c r="AX3151" s="7"/>
      <c r="AY3151" s="7"/>
      <c r="AZ3151" s="7"/>
      <c r="BA3151" s="7"/>
      <c r="BB3151" s="7"/>
      <c r="BC3151" s="7"/>
      <c r="BD3151" s="7"/>
      <c r="BG3151" s="7"/>
      <c r="BH3151" s="7"/>
      <c r="BI3151" s="7"/>
      <c r="BJ3151" s="7"/>
      <c r="BK3151" s="7"/>
      <c r="BL3151" s="7"/>
      <c r="BM3151" s="7"/>
      <c r="BP3151" s="7"/>
      <c r="BQ3151" s="7"/>
      <c r="BR3151" s="7"/>
      <c r="BS3151" s="7"/>
      <c r="BT3151" s="7"/>
      <c r="BU3151" s="7"/>
      <c r="BV3151" s="7"/>
      <c r="BW3151" s="7"/>
    </row>
    <row r="3152" spans="5:75" x14ac:dyDescent="0.2"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AL3152" s="7"/>
      <c r="AQ3152" s="7"/>
      <c r="AR3152" s="7"/>
      <c r="AS3152" s="7"/>
      <c r="AT3152" s="7"/>
      <c r="AU3152" s="7"/>
      <c r="AV3152" s="7"/>
      <c r="AX3152" s="7"/>
      <c r="AY3152" s="7"/>
      <c r="AZ3152" s="7"/>
      <c r="BA3152" s="7"/>
      <c r="BB3152" s="7"/>
      <c r="BC3152" s="7"/>
      <c r="BD3152" s="7"/>
      <c r="BG3152" s="7"/>
      <c r="BH3152" s="7"/>
      <c r="BI3152" s="7"/>
      <c r="BJ3152" s="7"/>
      <c r="BK3152" s="7"/>
      <c r="BL3152" s="7"/>
      <c r="BM3152" s="7"/>
      <c r="BP3152" s="7"/>
      <c r="BQ3152" s="7"/>
      <c r="BR3152" s="7"/>
      <c r="BS3152" s="7"/>
      <c r="BT3152" s="7"/>
      <c r="BU3152" s="7"/>
      <c r="BV3152" s="7"/>
      <c r="BW3152" s="7"/>
    </row>
    <row r="3153" spans="5:75" x14ac:dyDescent="0.2"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AL3153" s="7"/>
      <c r="AQ3153" s="7"/>
      <c r="AR3153" s="7"/>
      <c r="AS3153" s="7"/>
      <c r="AT3153" s="7"/>
      <c r="AU3153" s="7"/>
      <c r="AV3153" s="7"/>
      <c r="AX3153" s="7"/>
      <c r="AY3153" s="7"/>
      <c r="AZ3153" s="7"/>
      <c r="BA3153" s="7"/>
      <c r="BB3153" s="7"/>
      <c r="BC3153" s="7"/>
      <c r="BD3153" s="7"/>
      <c r="BG3153" s="7"/>
      <c r="BH3153" s="7"/>
      <c r="BI3153" s="7"/>
      <c r="BJ3153" s="7"/>
      <c r="BK3153" s="7"/>
      <c r="BL3153" s="7"/>
      <c r="BM3153" s="7"/>
      <c r="BP3153" s="7"/>
      <c r="BQ3153" s="7"/>
      <c r="BR3153" s="7"/>
      <c r="BS3153" s="7"/>
      <c r="BT3153" s="7"/>
      <c r="BU3153" s="7"/>
      <c r="BV3153" s="7"/>
      <c r="BW3153" s="7"/>
    </row>
    <row r="3154" spans="5:75" x14ac:dyDescent="0.2"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AL3154" s="7"/>
      <c r="AQ3154" s="7"/>
      <c r="AR3154" s="7"/>
      <c r="AS3154" s="7"/>
      <c r="AT3154" s="7"/>
      <c r="AU3154" s="7"/>
      <c r="AV3154" s="7"/>
      <c r="AX3154" s="7"/>
      <c r="AY3154" s="7"/>
      <c r="AZ3154" s="7"/>
      <c r="BA3154" s="7"/>
      <c r="BB3154" s="7"/>
      <c r="BC3154" s="7"/>
      <c r="BD3154" s="7"/>
      <c r="BG3154" s="7"/>
      <c r="BH3154" s="7"/>
      <c r="BI3154" s="7"/>
      <c r="BJ3154" s="7"/>
      <c r="BK3154" s="7"/>
      <c r="BL3154" s="7"/>
      <c r="BM3154" s="7"/>
      <c r="BP3154" s="7"/>
      <c r="BQ3154" s="7"/>
      <c r="BR3154" s="7"/>
      <c r="BS3154" s="7"/>
      <c r="BT3154" s="7"/>
      <c r="BU3154" s="7"/>
      <c r="BV3154" s="7"/>
      <c r="BW3154" s="7"/>
    </row>
    <row r="3155" spans="5:75" x14ac:dyDescent="0.2"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AL3155" s="7"/>
      <c r="AQ3155" s="7"/>
      <c r="AR3155" s="7"/>
      <c r="AS3155" s="7"/>
      <c r="AT3155" s="7"/>
      <c r="AU3155" s="7"/>
      <c r="AV3155" s="7"/>
      <c r="AX3155" s="7"/>
      <c r="AY3155" s="7"/>
      <c r="AZ3155" s="7"/>
      <c r="BA3155" s="7"/>
      <c r="BB3155" s="7"/>
      <c r="BC3155" s="7"/>
      <c r="BD3155" s="7"/>
      <c r="BG3155" s="7"/>
      <c r="BH3155" s="7"/>
      <c r="BI3155" s="7"/>
      <c r="BJ3155" s="7"/>
      <c r="BK3155" s="7"/>
      <c r="BL3155" s="7"/>
      <c r="BM3155" s="7"/>
      <c r="BP3155" s="7"/>
      <c r="BQ3155" s="7"/>
      <c r="BR3155" s="7"/>
      <c r="BS3155" s="7"/>
      <c r="BT3155" s="7"/>
      <c r="BU3155" s="7"/>
      <c r="BV3155" s="7"/>
      <c r="BW3155" s="7"/>
    </row>
    <row r="3156" spans="5:75" x14ac:dyDescent="0.2"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AL3156" s="7"/>
      <c r="AQ3156" s="7"/>
      <c r="AR3156" s="7"/>
      <c r="AS3156" s="7"/>
      <c r="AT3156" s="7"/>
      <c r="AU3156" s="7"/>
      <c r="AV3156" s="7"/>
      <c r="AX3156" s="7"/>
      <c r="AY3156" s="7"/>
      <c r="AZ3156" s="7"/>
      <c r="BA3156" s="7"/>
      <c r="BB3156" s="7"/>
      <c r="BC3156" s="7"/>
      <c r="BD3156" s="7"/>
      <c r="BG3156" s="7"/>
      <c r="BH3156" s="7"/>
      <c r="BI3156" s="7"/>
      <c r="BJ3156" s="7"/>
      <c r="BK3156" s="7"/>
      <c r="BL3156" s="7"/>
      <c r="BM3156" s="7"/>
      <c r="BP3156" s="7"/>
      <c r="BQ3156" s="7"/>
      <c r="BR3156" s="7"/>
      <c r="BS3156" s="7"/>
      <c r="BT3156" s="7"/>
      <c r="BU3156" s="7"/>
      <c r="BV3156" s="7"/>
      <c r="BW3156" s="7"/>
    </row>
    <row r="3157" spans="5:75" x14ac:dyDescent="0.2"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AL3157" s="7"/>
      <c r="AQ3157" s="7"/>
      <c r="AR3157" s="7"/>
      <c r="AS3157" s="7"/>
      <c r="AT3157" s="7"/>
      <c r="AU3157" s="7"/>
      <c r="AV3157" s="7"/>
      <c r="AX3157" s="7"/>
      <c r="AY3157" s="7"/>
      <c r="AZ3157" s="7"/>
      <c r="BA3157" s="7"/>
      <c r="BB3157" s="7"/>
      <c r="BC3157" s="7"/>
      <c r="BD3157" s="7"/>
      <c r="BG3157" s="7"/>
      <c r="BH3157" s="7"/>
      <c r="BI3157" s="7"/>
      <c r="BJ3157" s="7"/>
      <c r="BK3157" s="7"/>
      <c r="BL3157" s="7"/>
      <c r="BM3157" s="7"/>
      <c r="BP3157" s="7"/>
      <c r="BQ3157" s="7"/>
      <c r="BR3157" s="7"/>
      <c r="BS3157" s="7"/>
      <c r="BT3157" s="7"/>
      <c r="BU3157" s="7"/>
      <c r="BV3157" s="7"/>
      <c r="BW3157" s="7"/>
    </row>
    <row r="3158" spans="5:75" x14ac:dyDescent="0.2"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AL3158" s="7"/>
      <c r="AQ3158" s="7"/>
      <c r="AR3158" s="7"/>
      <c r="AS3158" s="7"/>
      <c r="AT3158" s="7"/>
      <c r="AU3158" s="7"/>
      <c r="AV3158" s="7"/>
      <c r="AX3158" s="7"/>
      <c r="AY3158" s="7"/>
      <c r="AZ3158" s="7"/>
      <c r="BA3158" s="7"/>
      <c r="BB3158" s="7"/>
      <c r="BC3158" s="7"/>
      <c r="BD3158" s="7"/>
      <c r="BG3158" s="7"/>
      <c r="BH3158" s="7"/>
      <c r="BI3158" s="7"/>
      <c r="BJ3158" s="7"/>
      <c r="BK3158" s="7"/>
      <c r="BL3158" s="7"/>
      <c r="BM3158" s="7"/>
      <c r="BP3158" s="7"/>
      <c r="BQ3158" s="7"/>
      <c r="BR3158" s="7"/>
      <c r="BS3158" s="7"/>
      <c r="BT3158" s="7"/>
      <c r="BU3158" s="7"/>
      <c r="BV3158" s="7"/>
      <c r="BW3158" s="7"/>
    </row>
    <row r="3159" spans="5:75" x14ac:dyDescent="0.2"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AL3159" s="7"/>
      <c r="AQ3159" s="7"/>
      <c r="AR3159" s="7"/>
      <c r="AS3159" s="7"/>
      <c r="AT3159" s="7"/>
      <c r="AU3159" s="7"/>
      <c r="AV3159" s="7"/>
      <c r="AX3159" s="7"/>
      <c r="AY3159" s="7"/>
      <c r="AZ3159" s="7"/>
      <c r="BA3159" s="7"/>
      <c r="BB3159" s="7"/>
      <c r="BC3159" s="7"/>
      <c r="BD3159" s="7"/>
      <c r="BG3159" s="7"/>
      <c r="BH3159" s="7"/>
      <c r="BI3159" s="7"/>
      <c r="BJ3159" s="7"/>
      <c r="BK3159" s="7"/>
      <c r="BL3159" s="7"/>
      <c r="BM3159" s="7"/>
      <c r="BP3159" s="7"/>
      <c r="BQ3159" s="7"/>
      <c r="BR3159" s="7"/>
      <c r="BS3159" s="7"/>
      <c r="BT3159" s="7"/>
      <c r="BU3159" s="7"/>
      <c r="BV3159" s="7"/>
      <c r="BW3159" s="7"/>
    </row>
    <row r="3160" spans="5:75" x14ac:dyDescent="0.2"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AL3160" s="7"/>
      <c r="AQ3160" s="7"/>
      <c r="AR3160" s="7"/>
      <c r="AS3160" s="7"/>
      <c r="AT3160" s="7"/>
      <c r="AU3160" s="7"/>
      <c r="AV3160" s="7"/>
      <c r="AX3160" s="7"/>
      <c r="AY3160" s="7"/>
      <c r="AZ3160" s="7"/>
      <c r="BA3160" s="7"/>
      <c r="BB3160" s="7"/>
      <c r="BC3160" s="7"/>
      <c r="BD3160" s="7"/>
      <c r="BG3160" s="7"/>
      <c r="BH3160" s="7"/>
      <c r="BI3160" s="7"/>
      <c r="BJ3160" s="7"/>
      <c r="BK3160" s="7"/>
      <c r="BL3160" s="7"/>
      <c r="BM3160" s="7"/>
      <c r="BP3160" s="7"/>
      <c r="BQ3160" s="7"/>
      <c r="BR3160" s="7"/>
      <c r="BS3160" s="7"/>
      <c r="BT3160" s="7"/>
      <c r="BU3160" s="7"/>
      <c r="BV3160" s="7"/>
      <c r="BW3160" s="7"/>
    </row>
    <row r="3161" spans="5:75" x14ac:dyDescent="0.2"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AL3161" s="7"/>
      <c r="AQ3161" s="7"/>
      <c r="AR3161" s="7"/>
      <c r="AS3161" s="7"/>
      <c r="AT3161" s="7"/>
      <c r="AU3161" s="7"/>
      <c r="AV3161" s="7"/>
      <c r="AX3161" s="7"/>
      <c r="AY3161" s="7"/>
      <c r="AZ3161" s="7"/>
      <c r="BA3161" s="7"/>
      <c r="BB3161" s="7"/>
      <c r="BC3161" s="7"/>
      <c r="BD3161" s="7"/>
      <c r="BG3161" s="7"/>
      <c r="BH3161" s="7"/>
      <c r="BI3161" s="7"/>
      <c r="BJ3161" s="7"/>
      <c r="BK3161" s="7"/>
      <c r="BL3161" s="7"/>
      <c r="BM3161" s="7"/>
      <c r="BP3161" s="7"/>
      <c r="BQ3161" s="7"/>
      <c r="BR3161" s="7"/>
      <c r="BS3161" s="7"/>
      <c r="BT3161" s="7"/>
      <c r="BU3161" s="7"/>
      <c r="BV3161" s="7"/>
      <c r="BW3161" s="7"/>
    </row>
    <row r="3162" spans="5:75" x14ac:dyDescent="0.2"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AL3162" s="7"/>
      <c r="AQ3162" s="7"/>
      <c r="AR3162" s="7"/>
      <c r="AS3162" s="7"/>
      <c r="AT3162" s="7"/>
      <c r="AU3162" s="7"/>
      <c r="AV3162" s="7"/>
      <c r="AX3162" s="7"/>
      <c r="AY3162" s="7"/>
      <c r="AZ3162" s="7"/>
      <c r="BA3162" s="7"/>
      <c r="BB3162" s="7"/>
      <c r="BC3162" s="7"/>
      <c r="BD3162" s="7"/>
      <c r="BG3162" s="7"/>
      <c r="BH3162" s="7"/>
      <c r="BI3162" s="7"/>
      <c r="BJ3162" s="7"/>
      <c r="BK3162" s="7"/>
      <c r="BL3162" s="7"/>
      <c r="BM3162" s="7"/>
      <c r="BP3162" s="7"/>
      <c r="BQ3162" s="7"/>
      <c r="BR3162" s="7"/>
      <c r="BS3162" s="7"/>
      <c r="BT3162" s="7"/>
      <c r="BU3162" s="7"/>
      <c r="BV3162" s="7"/>
      <c r="BW3162" s="7"/>
    </row>
    <row r="3163" spans="5:75" x14ac:dyDescent="0.2"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AL3163" s="7"/>
      <c r="AQ3163" s="7"/>
      <c r="AR3163" s="7"/>
      <c r="AS3163" s="7"/>
      <c r="AT3163" s="7"/>
      <c r="AU3163" s="7"/>
      <c r="AV3163" s="7"/>
      <c r="AX3163" s="7"/>
      <c r="AY3163" s="7"/>
      <c r="AZ3163" s="7"/>
      <c r="BA3163" s="7"/>
      <c r="BB3163" s="7"/>
      <c r="BC3163" s="7"/>
      <c r="BD3163" s="7"/>
      <c r="BG3163" s="7"/>
      <c r="BH3163" s="7"/>
      <c r="BI3163" s="7"/>
      <c r="BJ3163" s="7"/>
      <c r="BK3163" s="7"/>
      <c r="BL3163" s="7"/>
      <c r="BM3163" s="7"/>
      <c r="BP3163" s="7"/>
      <c r="BQ3163" s="7"/>
      <c r="BR3163" s="7"/>
      <c r="BS3163" s="7"/>
      <c r="BT3163" s="7"/>
      <c r="BU3163" s="7"/>
      <c r="BV3163" s="7"/>
      <c r="BW3163" s="7"/>
    </row>
    <row r="3164" spans="5:75" x14ac:dyDescent="0.2"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AL3164" s="7"/>
      <c r="AQ3164" s="7"/>
      <c r="AR3164" s="7"/>
      <c r="AS3164" s="7"/>
      <c r="AT3164" s="7"/>
      <c r="AU3164" s="7"/>
      <c r="AV3164" s="7"/>
      <c r="AX3164" s="7"/>
      <c r="AY3164" s="7"/>
      <c r="AZ3164" s="7"/>
      <c r="BA3164" s="7"/>
      <c r="BB3164" s="7"/>
      <c r="BC3164" s="7"/>
      <c r="BD3164" s="7"/>
      <c r="BG3164" s="7"/>
      <c r="BH3164" s="7"/>
      <c r="BI3164" s="7"/>
      <c r="BJ3164" s="7"/>
      <c r="BK3164" s="7"/>
      <c r="BL3164" s="7"/>
      <c r="BM3164" s="7"/>
      <c r="BP3164" s="7"/>
      <c r="BQ3164" s="7"/>
      <c r="BR3164" s="7"/>
      <c r="BS3164" s="7"/>
      <c r="BT3164" s="7"/>
      <c r="BU3164" s="7"/>
      <c r="BV3164" s="7"/>
      <c r="BW3164" s="7"/>
    </row>
    <row r="3165" spans="5:75" x14ac:dyDescent="0.2"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AL3165" s="7"/>
      <c r="AQ3165" s="7"/>
      <c r="AR3165" s="7"/>
      <c r="AS3165" s="7"/>
      <c r="AT3165" s="7"/>
      <c r="AU3165" s="7"/>
      <c r="AV3165" s="7"/>
      <c r="AX3165" s="7"/>
      <c r="AY3165" s="7"/>
      <c r="AZ3165" s="7"/>
      <c r="BA3165" s="7"/>
      <c r="BB3165" s="7"/>
      <c r="BC3165" s="7"/>
      <c r="BD3165" s="7"/>
      <c r="BG3165" s="7"/>
      <c r="BH3165" s="7"/>
      <c r="BI3165" s="7"/>
      <c r="BJ3165" s="7"/>
      <c r="BK3165" s="7"/>
      <c r="BL3165" s="7"/>
      <c r="BM3165" s="7"/>
      <c r="BP3165" s="7"/>
      <c r="BQ3165" s="7"/>
      <c r="BR3165" s="7"/>
      <c r="BS3165" s="7"/>
      <c r="BT3165" s="7"/>
      <c r="BU3165" s="7"/>
      <c r="BV3165" s="7"/>
      <c r="BW3165" s="7"/>
    </row>
    <row r="3166" spans="5:75" x14ac:dyDescent="0.2"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AL3166" s="7"/>
      <c r="AQ3166" s="7"/>
      <c r="AR3166" s="7"/>
      <c r="AS3166" s="7"/>
      <c r="AT3166" s="7"/>
      <c r="AU3166" s="7"/>
      <c r="AV3166" s="7"/>
      <c r="AX3166" s="7"/>
      <c r="AY3166" s="7"/>
      <c r="AZ3166" s="7"/>
      <c r="BA3166" s="7"/>
      <c r="BB3166" s="7"/>
      <c r="BC3166" s="7"/>
      <c r="BD3166" s="7"/>
      <c r="BG3166" s="7"/>
      <c r="BH3166" s="7"/>
      <c r="BI3166" s="7"/>
      <c r="BJ3166" s="7"/>
      <c r="BK3166" s="7"/>
      <c r="BL3166" s="7"/>
      <c r="BM3166" s="7"/>
      <c r="BP3166" s="7"/>
      <c r="BQ3166" s="7"/>
      <c r="BR3166" s="7"/>
      <c r="BS3166" s="7"/>
      <c r="BT3166" s="7"/>
      <c r="BU3166" s="7"/>
      <c r="BV3166" s="7"/>
      <c r="BW3166" s="7"/>
    </row>
    <row r="3167" spans="5:75" x14ac:dyDescent="0.2"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AL3167" s="7"/>
      <c r="AQ3167" s="7"/>
      <c r="AR3167" s="7"/>
      <c r="AS3167" s="7"/>
      <c r="AT3167" s="7"/>
      <c r="AU3167" s="7"/>
      <c r="AV3167" s="7"/>
      <c r="AX3167" s="7"/>
      <c r="AY3167" s="7"/>
      <c r="AZ3167" s="7"/>
      <c r="BA3167" s="7"/>
      <c r="BB3167" s="7"/>
      <c r="BC3167" s="7"/>
      <c r="BD3167" s="7"/>
      <c r="BG3167" s="7"/>
      <c r="BH3167" s="7"/>
      <c r="BI3167" s="7"/>
      <c r="BJ3167" s="7"/>
      <c r="BK3167" s="7"/>
      <c r="BL3167" s="7"/>
      <c r="BM3167" s="7"/>
      <c r="BP3167" s="7"/>
      <c r="BQ3167" s="7"/>
      <c r="BR3167" s="7"/>
      <c r="BS3167" s="7"/>
      <c r="BT3167" s="7"/>
      <c r="BU3167" s="7"/>
      <c r="BV3167" s="7"/>
      <c r="BW3167" s="7"/>
    </row>
    <row r="3168" spans="5:75" x14ac:dyDescent="0.2"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AL3168" s="7"/>
      <c r="AQ3168" s="7"/>
      <c r="AR3168" s="7"/>
      <c r="AS3168" s="7"/>
      <c r="AT3168" s="7"/>
      <c r="AU3168" s="7"/>
      <c r="AV3168" s="7"/>
      <c r="AX3168" s="7"/>
      <c r="AY3168" s="7"/>
      <c r="AZ3168" s="7"/>
      <c r="BA3168" s="7"/>
      <c r="BB3168" s="7"/>
      <c r="BC3168" s="7"/>
      <c r="BD3168" s="7"/>
      <c r="BG3168" s="7"/>
      <c r="BH3168" s="7"/>
      <c r="BI3168" s="7"/>
      <c r="BJ3168" s="7"/>
      <c r="BK3168" s="7"/>
      <c r="BL3168" s="7"/>
      <c r="BM3168" s="7"/>
      <c r="BP3168" s="7"/>
      <c r="BQ3168" s="7"/>
      <c r="BR3168" s="7"/>
      <c r="BS3168" s="7"/>
      <c r="BT3168" s="7"/>
      <c r="BU3168" s="7"/>
      <c r="BV3168" s="7"/>
      <c r="BW3168" s="7"/>
    </row>
    <row r="3169" spans="5:75" x14ac:dyDescent="0.2"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AL3169" s="7"/>
      <c r="AQ3169" s="7"/>
      <c r="AR3169" s="7"/>
      <c r="AS3169" s="7"/>
      <c r="AT3169" s="7"/>
      <c r="AU3169" s="7"/>
      <c r="AV3169" s="7"/>
      <c r="AX3169" s="7"/>
      <c r="AY3169" s="7"/>
      <c r="AZ3169" s="7"/>
      <c r="BA3169" s="7"/>
      <c r="BB3169" s="7"/>
      <c r="BC3169" s="7"/>
      <c r="BD3169" s="7"/>
      <c r="BG3169" s="7"/>
      <c r="BH3169" s="7"/>
      <c r="BI3169" s="7"/>
      <c r="BJ3169" s="7"/>
      <c r="BK3169" s="7"/>
      <c r="BL3169" s="7"/>
      <c r="BM3169" s="7"/>
      <c r="BP3169" s="7"/>
      <c r="BQ3169" s="7"/>
      <c r="BR3169" s="7"/>
      <c r="BS3169" s="7"/>
      <c r="BT3169" s="7"/>
      <c r="BU3169" s="7"/>
      <c r="BV3169" s="7"/>
      <c r="BW3169" s="7"/>
    </row>
    <row r="3170" spans="5:75" x14ac:dyDescent="0.2"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AL3170" s="7"/>
      <c r="AQ3170" s="7"/>
      <c r="AR3170" s="7"/>
      <c r="AS3170" s="7"/>
      <c r="AT3170" s="7"/>
      <c r="AU3170" s="7"/>
      <c r="AV3170" s="7"/>
      <c r="AX3170" s="7"/>
      <c r="AY3170" s="7"/>
      <c r="AZ3170" s="7"/>
      <c r="BA3170" s="7"/>
      <c r="BB3170" s="7"/>
      <c r="BC3170" s="7"/>
      <c r="BD3170" s="7"/>
      <c r="BG3170" s="7"/>
      <c r="BH3170" s="7"/>
      <c r="BI3170" s="7"/>
      <c r="BJ3170" s="7"/>
      <c r="BK3170" s="7"/>
      <c r="BL3170" s="7"/>
      <c r="BM3170" s="7"/>
      <c r="BP3170" s="7"/>
      <c r="BQ3170" s="7"/>
      <c r="BR3170" s="7"/>
      <c r="BS3170" s="7"/>
      <c r="BT3170" s="7"/>
      <c r="BU3170" s="7"/>
      <c r="BV3170" s="7"/>
      <c r="BW3170" s="7"/>
    </row>
    <row r="3171" spans="5:75" x14ac:dyDescent="0.2"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AL3171" s="7"/>
      <c r="AQ3171" s="7"/>
      <c r="AR3171" s="7"/>
      <c r="AS3171" s="7"/>
      <c r="AT3171" s="7"/>
      <c r="AU3171" s="7"/>
      <c r="AV3171" s="7"/>
      <c r="AX3171" s="7"/>
      <c r="AY3171" s="7"/>
      <c r="AZ3171" s="7"/>
      <c r="BA3171" s="7"/>
      <c r="BB3171" s="7"/>
      <c r="BC3171" s="7"/>
      <c r="BD3171" s="7"/>
      <c r="BG3171" s="7"/>
      <c r="BH3171" s="7"/>
      <c r="BI3171" s="7"/>
      <c r="BJ3171" s="7"/>
      <c r="BK3171" s="7"/>
      <c r="BL3171" s="7"/>
      <c r="BM3171" s="7"/>
      <c r="BP3171" s="7"/>
      <c r="BQ3171" s="7"/>
      <c r="BR3171" s="7"/>
      <c r="BS3171" s="7"/>
      <c r="BT3171" s="7"/>
      <c r="BU3171" s="7"/>
      <c r="BV3171" s="7"/>
      <c r="BW3171" s="7"/>
    </row>
    <row r="3172" spans="5:75" x14ac:dyDescent="0.2"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AL3172" s="7"/>
      <c r="AQ3172" s="7"/>
      <c r="AR3172" s="7"/>
      <c r="AS3172" s="7"/>
      <c r="AT3172" s="7"/>
      <c r="AU3172" s="7"/>
      <c r="AV3172" s="7"/>
      <c r="AX3172" s="7"/>
      <c r="AY3172" s="7"/>
      <c r="AZ3172" s="7"/>
      <c r="BA3172" s="7"/>
      <c r="BB3172" s="7"/>
      <c r="BC3172" s="7"/>
      <c r="BD3172" s="7"/>
      <c r="BG3172" s="7"/>
      <c r="BH3172" s="7"/>
      <c r="BI3172" s="7"/>
      <c r="BJ3172" s="7"/>
      <c r="BK3172" s="7"/>
      <c r="BL3172" s="7"/>
      <c r="BM3172" s="7"/>
      <c r="BP3172" s="7"/>
      <c r="BQ3172" s="7"/>
      <c r="BR3172" s="7"/>
      <c r="BS3172" s="7"/>
      <c r="BT3172" s="7"/>
      <c r="BU3172" s="7"/>
      <c r="BV3172" s="7"/>
      <c r="BW3172" s="7"/>
    </row>
    <row r="3173" spans="5:75" x14ac:dyDescent="0.2"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AL3173" s="7"/>
      <c r="AQ3173" s="7"/>
      <c r="AR3173" s="7"/>
      <c r="AS3173" s="7"/>
      <c r="AT3173" s="7"/>
      <c r="AU3173" s="7"/>
      <c r="AV3173" s="7"/>
      <c r="AX3173" s="7"/>
      <c r="AY3173" s="7"/>
      <c r="AZ3173" s="7"/>
      <c r="BA3173" s="7"/>
      <c r="BB3173" s="7"/>
      <c r="BC3173" s="7"/>
      <c r="BD3173" s="7"/>
      <c r="BG3173" s="7"/>
      <c r="BH3173" s="7"/>
      <c r="BI3173" s="7"/>
      <c r="BJ3173" s="7"/>
      <c r="BK3173" s="7"/>
      <c r="BL3173" s="7"/>
      <c r="BM3173" s="7"/>
      <c r="BP3173" s="7"/>
      <c r="BQ3173" s="7"/>
      <c r="BR3173" s="7"/>
      <c r="BS3173" s="7"/>
      <c r="BT3173" s="7"/>
      <c r="BU3173" s="7"/>
      <c r="BV3173" s="7"/>
      <c r="BW3173" s="7"/>
    </row>
    <row r="3174" spans="5:75" x14ac:dyDescent="0.2"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AL3174" s="7"/>
      <c r="AQ3174" s="7"/>
      <c r="AR3174" s="7"/>
      <c r="AS3174" s="7"/>
      <c r="AT3174" s="7"/>
      <c r="AU3174" s="7"/>
      <c r="AV3174" s="7"/>
      <c r="AX3174" s="7"/>
      <c r="AY3174" s="7"/>
      <c r="AZ3174" s="7"/>
      <c r="BA3174" s="7"/>
      <c r="BB3174" s="7"/>
      <c r="BC3174" s="7"/>
      <c r="BD3174" s="7"/>
      <c r="BG3174" s="7"/>
      <c r="BH3174" s="7"/>
      <c r="BI3174" s="7"/>
      <c r="BJ3174" s="7"/>
      <c r="BK3174" s="7"/>
      <c r="BL3174" s="7"/>
      <c r="BM3174" s="7"/>
      <c r="BP3174" s="7"/>
      <c r="BQ3174" s="7"/>
      <c r="BR3174" s="7"/>
      <c r="BS3174" s="7"/>
      <c r="BT3174" s="7"/>
      <c r="BU3174" s="7"/>
      <c r="BV3174" s="7"/>
      <c r="BW3174" s="7"/>
    </row>
    <row r="3175" spans="5:75" x14ac:dyDescent="0.2"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AL3175" s="7"/>
      <c r="AQ3175" s="7"/>
      <c r="AR3175" s="7"/>
      <c r="AS3175" s="7"/>
      <c r="AT3175" s="7"/>
      <c r="AU3175" s="7"/>
      <c r="AV3175" s="7"/>
      <c r="AX3175" s="7"/>
      <c r="AY3175" s="7"/>
      <c r="AZ3175" s="7"/>
      <c r="BA3175" s="7"/>
      <c r="BB3175" s="7"/>
      <c r="BC3175" s="7"/>
      <c r="BD3175" s="7"/>
      <c r="BG3175" s="7"/>
      <c r="BH3175" s="7"/>
      <c r="BI3175" s="7"/>
      <c r="BJ3175" s="7"/>
      <c r="BK3175" s="7"/>
      <c r="BL3175" s="7"/>
      <c r="BM3175" s="7"/>
      <c r="BP3175" s="7"/>
      <c r="BQ3175" s="7"/>
      <c r="BR3175" s="7"/>
      <c r="BS3175" s="7"/>
      <c r="BT3175" s="7"/>
      <c r="BU3175" s="7"/>
      <c r="BV3175" s="7"/>
      <c r="BW3175" s="7"/>
    </row>
    <row r="3176" spans="5:75" x14ac:dyDescent="0.2"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AL3176" s="7"/>
      <c r="AQ3176" s="7"/>
      <c r="AR3176" s="7"/>
      <c r="AS3176" s="7"/>
      <c r="AT3176" s="7"/>
      <c r="AU3176" s="7"/>
      <c r="AV3176" s="7"/>
      <c r="AX3176" s="7"/>
      <c r="AY3176" s="7"/>
      <c r="AZ3176" s="7"/>
      <c r="BA3176" s="7"/>
      <c r="BB3176" s="7"/>
      <c r="BC3176" s="7"/>
      <c r="BD3176" s="7"/>
      <c r="BG3176" s="7"/>
      <c r="BH3176" s="7"/>
      <c r="BI3176" s="7"/>
      <c r="BJ3176" s="7"/>
      <c r="BK3176" s="7"/>
      <c r="BL3176" s="7"/>
      <c r="BM3176" s="7"/>
      <c r="BP3176" s="7"/>
      <c r="BQ3176" s="7"/>
      <c r="BR3176" s="7"/>
      <c r="BS3176" s="7"/>
      <c r="BT3176" s="7"/>
      <c r="BU3176" s="7"/>
      <c r="BV3176" s="7"/>
      <c r="BW3176" s="7"/>
    </row>
    <row r="3177" spans="5:75" x14ac:dyDescent="0.2"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AL3177" s="7"/>
      <c r="AQ3177" s="7"/>
      <c r="AR3177" s="7"/>
      <c r="AS3177" s="7"/>
      <c r="AT3177" s="7"/>
      <c r="AU3177" s="7"/>
      <c r="AV3177" s="7"/>
      <c r="AX3177" s="7"/>
      <c r="AY3177" s="7"/>
      <c r="AZ3177" s="7"/>
      <c r="BA3177" s="7"/>
      <c r="BB3177" s="7"/>
      <c r="BC3177" s="7"/>
      <c r="BD3177" s="7"/>
      <c r="BG3177" s="7"/>
      <c r="BH3177" s="7"/>
      <c r="BI3177" s="7"/>
      <c r="BJ3177" s="7"/>
      <c r="BK3177" s="7"/>
      <c r="BL3177" s="7"/>
      <c r="BM3177" s="7"/>
      <c r="BP3177" s="7"/>
      <c r="BQ3177" s="7"/>
      <c r="BR3177" s="7"/>
      <c r="BS3177" s="7"/>
      <c r="BT3177" s="7"/>
      <c r="BU3177" s="7"/>
      <c r="BV3177" s="7"/>
      <c r="BW3177" s="7"/>
    </row>
    <row r="3178" spans="5:75" x14ac:dyDescent="0.2"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AL3178" s="7"/>
      <c r="AQ3178" s="7"/>
      <c r="AR3178" s="7"/>
      <c r="AS3178" s="7"/>
      <c r="AT3178" s="7"/>
      <c r="AU3178" s="7"/>
      <c r="AV3178" s="7"/>
      <c r="AX3178" s="7"/>
      <c r="AY3178" s="7"/>
      <c r="AZ3178" s="7"/>
      <c r="BA3178" s="7"/>
      <c r="BB3178" s="7"/>
      <c r="BC3178" s="7"/>
      <c r="BD3178" s="7"/>
      <c r="BG3178" s="7"/>
      <c r="BH3178" s="7"/>
      <c r="BI3178" s="7"/>
      <c r="BJ3178" s="7"/>
      <c r="BK3178" s="7"/>
      <c r="BL3178" s="7"/>
      <c r="BM3178" s="7"/>
      <c r="BP3178" s="7"/>
      <c r="BQ3178" s="7"/>
      <c r="BR3178" s="7"/>
      <c r="BS3178" s="7"/>
      <c r="BT3178" s="7"/>
      <c r="BU3178" s="7"/>
      <c r="BV3178" s="7"/>
      <c r="BW3178" s="7"/>
    </row>
    <row r="3179" spans="5:75" x14ac:dyDescent="0.2"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AL3179" s="7"/>
      <c r="AQ3179" s="7"/>
      <c r="AR3179" s="7"/>
      <c r="AS3179" s="7"/>
      <c r="AT3179" s="7"/>
      <c r="AU3179" s="7"/>
      <c r="AV3179" s="7"/>
      <c r="AX3179" s="7"/>
      <c r="AY3179" s="7"/>
      <c r="AZ3179" s="7"/>
      <c r="BA3179" s="7"/>
      <c r="BB3179" s="7"/>
      <c r="BC3179" s="7"/>
      <c r="BD3179" s="7"/>
      <c r="BG3179" s="7"/>
      <c r="BH3179" s="7"/>
      <c r="BI3179" s="7"/>
      <c r="BJ3179" s="7"/>
      <c r="BK3179" s="7"/>
      <c r="BL3179" s="7"/>
      <c r="BM3179" s="7"/>
      <c r="BP3179" s="7"/>
      <c r="BQ3179" s="7"/>
      <c r="BR3179" s="7"/>
      <c r="BS3179" s="7"/>
      <c r="BT3179" s="7"/>
      <c r="BU3179" s="7"/>
      <c r="BV3179" s="7"/>
      <c r="BW3179" s="7"/>
    </row>
    <row r="3180" spans="5:75" x14ac:dyDescent="0.2"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AL3180" s="7"/>
      <c r="AQ3180" s="7"/>
      <c r="AR3180" s="7"/>
      <c r="AS3180" s="7"/>
      <c r="AT3180" s="7"/>
      <c r="AU3180" s="7"/>
      <c r="AV3180" s="7"/>
      <c r="AX3180" s="7"/>
      <c r="AY3180" s="7"/>
      <c r="AZ3180" s="7"/>
      <c r="BA3180" s="7"/>
      <c r="BB3180" s="7"/>
      <c r="BC3180" s="7"/>
      <c r="BD3180" s="7"/>
      <c r="BG3180" s="7"/>
      <c r="BH3180" s="7"/>
      <c r="BI3180" s="7"/>
      <c r="BJ3180" s="7"/>
      <c r="BK3180" s="7"/>
      <c r="BL3180" s="7"/>
      <c r="BM3180" s="7"/>
      <c r="BP3180" s="7"/>
      <c r="BQ3180" s="7"/>
      <c r="BR3180" s="7"/>
      <c r="BS3180" s="7"/>
      <c r="BT3180" s="7"/>
      <c r="BU3180" s="7"/>
      <c r="BV3180" s="7"/>
      <c r="BW3180" s="7"/>
    </row>
    <row r="3181" spans="5:75" x14ac:dyDescent="0.2"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AL3181" s="7"/>
      <c r="AQ3181" s="7"/>
      <c r="AR3181" s="7"/>
      <c r="AS3181" s="7"/>
      <c r="AT3181" s="7"/>
      <c r="AU3181" s="7"/>
      <c r="AV3181" s="7"/>
      <c r="AX3181" s="7"/>
      <c r="AY3181" s="7"/>
      <c r="AZ3181" s="7"/>
      <c r="BA3181" s="7"/>
      <c r="BB3181" s="7"/>
      <c r="BC3181" s="7"/>
      <c r="BD3181" s="7"/>
      <c r="BG3181" s="7"/>
      <c r="BH3181" s="7"/>
      <c r="BI3181" s="7"/>
      <c r="BJ3181" s="7"/>
      <c r="BK3181" s="7"/>
      <c r="BL3181" s="7"/>
      <c r="BM3181" s="7"/>
      <c r="BP3181" s="7"/>
      <c r="BQ3181" s="7"/>
      <c r="BR3181" s="7"/>
      <c r="BS3181" s="7"/>
      <c r="BT3181" s="7"/>
      <c r="BU3181" s="7"/>
      <c r="BV3181" s="7"/>
      <c r="BW3181" s="7"/>
    </row>
    <row r="3182" spans="5:75" x14ac:dyDescent="0.2"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AL3182" s="7"/>
      <c r="AQ3182" s="7"/>
      <c r="AR3182" s="7"/>
      <c r="AS3182" s="7"/>
      <c r="AT3182" s="7"/>
      <c r="AU3182" s="7"/>
      <c r="AV3182" s="7"/>
      <c r="AX3182" s="7"/>
      <c r="AY3182" s="7"/>
      <c r="AZ3182" s="7"/>
      <c r="BA3182" s="7"/>
      <c r="BB3182" s="7"/>
      <c r="BC3182" s="7"/>
      <c r="BD3182" s="7"/>
      <c r="BG3182" s="7"/>
      <c r="BH3182" s="7"/>
      <c r="BI3182" s="7"/>
      <c r="BJ3182" s="7"/>
      <c r="BK3182" s="7"/>
      <c r="BL3182" s="7"/>
      <c r="BM3182" s="7"/>
      <c r="BP3182" s="7"/>
      <c r="BQ3182" s="7"/>
      <c r="BR3182" s="7"/>
      <c r="BS3182" s="7"/>
      <c r="BT3182" s="7"/>
      <c r="BU3182" s="7"/>
      <c r="BV3182" s="7"/>
      <c r="BW3182" s="7"/>
    </row>
    <row r="3183" spans="5:75" x14ac:dyDescent="0.2"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AL3183" s="7"/>
      <c r="AQ3183" s="7"/>
      <c r="AR3183" s="7"/>
      <c r="AS3183" s="7"/>
      <c r="AT3183" s="7"/>
      <c r="AU3183" s="7"/>
      <c r="AV3183" s="7"/>
      <c r="AX3183" s="7"/>
      <c r="AY3183" s="7"/>
      <c r="AZ3183" s="7"/>
      <c r="BA3183" s="7"/>
      <c r="BB3183" s="7"/>
      <c r="BC3183" s="7"/>
      <c r="BD3183" s="7"/>
      <c r="BG3183" s="7"/>
      <c r="BH3183" s="7"/>
      <c r="BI3183" s="7"/>
      <c r="BJ3183" s="7"/>
      <c r="BK3183" s="7"/>
      <c r="BL3183" s="7"/>
      <c r="BM3183" s="7"/>
      <c r="BP3183" s="7"/>
      <c r="BQ3183" s="7"/>
      <c r="BR3183" s="7"/>
      <c r="BS3183" s="7"/>
      <c r="BT3183" s="7"/>
      <c r="BU3183" s="7"/>
      <c r="BV3183" s="7"/>
      <c r="BW3183" s="7"/>
    </row>
    <row r="3184" spans="5:75" x14ac:dyDescent="0.2"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AL3184" s="7"/>
      <c r="AQ3184" s="7"/>
      <c r="AR3184" s="7"/>
      <c r="AS3184" s="7"/>
      <c r="AT3184" s="7"/>
      <c r="AU3184" s="7"/>
      <c r="AV3184" s="7"/>
      <c r="AX3184" s="7"/>
      <c r="AY3184" s="7"/>
      <c r="AZ3184" s="7"/>
      <c r="BA3184" s="7"/>
      <c r="BB3184" s="7"/>
      <c r="BC3184" s="7"/>
      <c r="BD3184" s="7"/>
      <c r="BG3184" s="7"/>
      <c r="BH3184" s="7"/>
      <c r="BI3184" s="7"/>
      <c r="BJ3184" s="7"/>
      <c r="BK3184" s="7"/>
      <c r="BL3184" s="7"/>
      <c r="BM3184" s="7"/>
      <c r="BP3184" s="7"/>
      <c r="BQ3184" s="7"/>
      <c r="BR3184" s="7"/>
      <c r="BS3184" s="7"/>
      <c r="BT3184" s="7"/>
      <c r="BU3184" s="7"/>
      <c r="BV3184" s="7"/>
      <c r="BW3184" s="7"/>
    </row>
    <row r="3185" spans="5:75" x14ac:dyDescent="0.2"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AL3185" s="7"/>
      <c r="AQ3185" s="7"/>
      <c r="AR3185" s="7"/>
      <c r="AS3185" s="7"/>
      <c r="AT3185" s="7"/>
      <c r="AU3185" s="7"/>
      <c r="AV3185" s="7"/>
      <c r="AX3185" s="7"/>
      <c r="AY3185" s="7"/>
      <c r="AZ3185" s="7"/>
      <c r="BA3185" s="7"/>
      <c r="BB3185" s="7"/>
      <c r="BC3185" s="7"/>
      <c r="BD3185" s="7"/>
      <c r="BG3185" s="7"/>
      <c r="BH3185" s="7"/>
      <c r="BI3185" s="7"/>
      <c r="BJ3185" s="7"/>
      <c r="BK3185" s="7"/>
      <c r="BL3185" s="7"/>
      <c r="BM3185" s="7"/>
      <c r="BP3185" s="7"/>
      <c r="BQ3185" s="7"/>
      <c r="BR3185" s="7"/>
      <c r="BS3185" s="7"/>
      <c r="BT3185" s="7"/>
      <c r="BU3185" s="7"/>
      <c r="BV3185" s="7"/>
      <c r="BW3185" s="7"/>
    </row>
    <row r="3186" spans="5:75" x14ac:dyDescent="0.2"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AL3186" s="7"/>
      <c r="AQ3186" s="7"/>
      <c r="AR3186" s="7"/>
      <c r="AS3186" s="7"/>
      <c r="AT3186" s="7"/>
      <c r="AU3186" s="7"/>
      <c r="AV3186" s="7"/>
      <c r="AX3186" s="7"/>
      <c r="AY3186" s="7"/>
      <c r="AZ3186" s="7"/>
      <c r="BA3186" s="7"/>
      <c r="BB3186" s="7"/>
      <c r="BC3186" s="7"/>
      <c r="BD3186" s="7"/>
      <c r="BG3186" s="7"/>
      <c r="BH3186" s="7"/>
      <c r="BI3186" s="7"/>
      <c r="BJ3186" s="7"/>
      <c r="BK3186" s="7"/>
      <c r="BL3186" s="7"/>
      <c r="BM3186" s="7"/>
      <c r="BP3186" s="7"/>
      <c r="BQ3186" s="7"/>
      <c r="BR3186" s="7"/>
      <c r="BS3186" s="7"/>
      <c r="BT3186" s="7"/>
      <c r="BU3186" s="7"/>
      <c r="BV3186" s="7"/>
      <c r="BW3186" s="7"/>
    </row>
    <row r="3187" spans="5:75" x14ac:dyDescent="0.2"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AL3187" s="7"/>
      <c r="AQ3187" s="7"/>
      <c r="AR3187" s="7"/>
      <c r="AS3187" s="7"/>
      <c r="AT3187" s="7"/>
      <c r="AU3187" s="7"/>
      <c r="AV3187" s="7"/>
      <c r="AX3187" s="7"/>
      <c r="AY3187" s="7"/>
      <c r="AZ3187" s="7"/>
      <c r="BA3187" s="7"/>
      <c r="BB3187" s="7"/>
      <c r="BC3187" s="7"/>
      <c r="BD3187" s="7"/>
      <c r="BG3187" s="7"/>
      <c r="BH3187" s="7"/>
      <c r="BI3187" s="7"/>
      <c r="BJ3187" s="7"/>
      <c r="BK3187" s="7"/>
      <c r="BL3187" s="7"/>
      <c r="BM3187" s="7"/>
      <c r="BP3187" s="7"/>
      <c r="BQ3187" s="7"/>
      <c r="BR3187" s="7"/>
      <c r="BS3187" s="7"/>
      <c r="BT3187" s="7"/>
      <c r="BU3187" s="7"/>
      <c r="BV3187" s="7"/>
      <c r="BW3187" s="7"/>
    </row>
    <row r="3188" spans="5:75" x14ac:dyDescent="0.2"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AL3188" s="7"/>
      <c r="AQ3188" s="7"/>
      <c r="AR3188" s="7"/>
      <c r="AS3188" s="7"/>
      <c r="AT3188" s="7"/>
      <c r="AU3188" s="7"/>
      <c r="AV3188" s="7"/>
      <c r="AX3188" s="7"/>
      <c r="AY3188" s="7"/>
      <c r="AZ3188" s="7"/>
      <c r="BA3188" s="7"/>
      <c r="BB3188" s="7"/>
      <c r="BC3188" s="7"/>
      <c r="BD3188" s="7"/>
      <c r="BG3188" s="7"/>
      <c r="BH3188" s="7"/>
      <c r="BI3188" s="7"/>
      <c r="BJ3188" s="7"/>
      <c r="BK3188" s="7"/>
      <c r="BL3188" s="7"/>
      <c r="BM3188" s="7"/>
      <c r="BP3188" s="7"/>
      <c r="BQ3188" s="7"/>
      <c r="BR3188" s="7"/>
      <c r="BS3188" s="7"/>
      <c r="BT3188" s="7"/>
      <c r="BU3188" s="7"/>
      <c r="BV3188" s="7"/>
      <c r="BW3188" s="7"/>
    </row>
    <row r="3189" spans="5:75" x14ac:dyDescent="0.2"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AL3189" s="7"/>
      <c r="AQ3189" s="7"/>
      <c r="AR3189" s="7"/>
      <c r="AS3189" s="7"/>
      <c r="AT3189" s="7"/>
      <c r="AU3189" s="7"/>
      <c r="AV3189" s="7"/>
      <c r="AX3189" s="7"/>
      <c r="AY3189" s="7"/>
      <c r="AZ3189" s="7"/>
      <c r="BA3189" s="7"/>
      <c r="BB3189" s="7"/>
      <c r="BC3189" s="7"/>
      <c r="BD3189" s="7"/>
      <c r="BG3189" s="7"/>
      <c r="BH3189" s="7"/>
      <c r="BI3189" s="7"/>
      <c r="BJ3189" s="7"/>
      <c r="BK3189" s="7"/>
      <c r="BL3189" s="7"/>
      <c r="BM3189" s="7"/>
      <c r="BP3189" s="7"/>
      <c r="BQ3189" s="7"/>
      <c r="BR3189" s="7"/>
      <c r="BS3189" s="7"/>
      <c r="BT3189" s="7"/>
      <c r="BU3189" s="7"/>
      <c r="BV3189" s="7"/>
      <c r="BW3189" s="7"/>
    </row>
    <row r="3190" spans="5:75" x14ac:dyDescent="0.2"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AL3190" s="7"/>
      <c r="AQ3190" s="7"/>
      <c r="AR3190" s="7"/>
      <c r="AS3190" s="7"/>
      <c r="AT3190" s="7"/>
      <c r="AU3190" s="7"/>
      <c r="AV3190" s="7"/>
      <c r="AX3190" s="7"/>
      <c r="AY3190" s="7"/>
      <c r="AZ3190" s="7"/>
      <c r="BA3190" s="7"/>
      <c r="BB3190" s="7"/>
      <c r="BC3190" s="7"/>
      <c r="BD3190" s="7"/>
      <c r="BG3190" s="7"/>
      <c r="BH3190" s="7"/>
      <c r="BI3190" s="7"/>
      <c r="BJ3190" s="7"/>
      <c r="BK3190" s="7"/>
      <c r="BL3190" s="7"/>
      <c r="BM3190" s="7"/>
      <c r="BP3190" s="7"/>
      <c r="BQ3190" s="7"/>
      <c r="BR3190" s="7"/>
      <c r="BS3190" s="7"/>
      <c r="BT3190" s="7"/>
      <c r="BU3190" s="7"/>
      <c r="BV3190" s="7"/>
      <c r="BW3190" s="7"/>
    </row>
    <row r="3191" spans="5:75" x14ac:dyDescent="0.2"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AL3191" s="7"/>
      <c r="AQ3191" s="7"/>
      <c r="AR3191" s="7"/>
      <c r="AS3191" s="7"/>
      <c r="AT3191" s="7"/>
      <c r="AU3191" s="7"/>
      <c r="AV3191" s="7"/>
      <c r="AX3191" s="7"/>
      <c r="AY3191" s="7"/>
      <c r="AZ3191" s="7"/>
      <c r="BA3191" s="7"/>
      <c r="BB3191" s="7"/>
      <c r="BC3191" s="7"/>
      <c r="BD3191" s="7"/>
      <c r="BG3191" s="7"/>
      <c r="BH3191" s="7"/>
      <c r="BI3191" s="7"/>
      <c r="BJ3191" s="7"/>
      <c r="BK3191" s="7"/>
      <c r="BL3191" s="7"/>
      <c r="BM3191" s="7"/>
      <c r="BP3191" s="7"/>
      <c r="BQ3191" s="7"/>
      <c r="BR3191" s="7"/>
      <c r="BS3191" s="7"/>
      <c r="BT3191" s="7"/>
      <c r="BU3191" s="7"/>
      <c r="BV3191" s="7"/>
      <c r="BW3191" s="7"/>
    </row>
    <row r="3192" spans="5:75" x14ac:dyDescent="0.2"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AL3192" s="7"/>
      <c r="AQ3192" s="7"/>
      <c r="AR3192" s="7"/>
      <c r="AS3192" s="7"/>
      <c r="AT3192" s="7"/>
      <c r="AU3192" s="7"/>
      <c r="AV3192" s="7"/>
      <c r="AX3192" s="7"/>
      <c r="AY3192" s="7"/>
      <c r="AZ3192" s="7"/>
      <c r="BA3192" s="7"/>
      <c r="BB3192" s="7"/>
      <c r="BC3192" s="7"/>
      <c r="BD3192" s="7"/>
      <c r="BG3192" s="7"/>
      <c r="BH3192" s="7"/>
      <c r="BI3192" s="7"/>
      <c r="BJ3192" s="7"/>
      <c r="BK3192" s="7"/>
      <c r="BL3192" s="7"/>
      <c r="BM3192" s="7"/>
      <c r="BP3192" s="7"/>
      <c r="BQ3192" s="7"/>
      <c r="BR3192" s="7"/>
      <c r="BS3192" s="7"/>
      <c r="BT3192" s="7"/>
      <c r="BU3192" s="7"/>
      <c r="BV3192" s="7"/>
      <c r="BW3192" s="7"/>
    </row>
    <row r="3193" spans="5:75" x14ac:dyDescent="0.2"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AL3193" s="7"/>
      <c r="AQ3193" s="7"/>
      <c r="AR3193" s="7"/>
      <c r="AS3193" s="7"/>
      <c r="AT3193" s="7"/>
      <c r="AU3193" s="7"/>
      <c r="AV3193" s="7"/>
      <c r="AX3193" s="7"/>
      <c r="AY3193" s="7"/>
      <c r="AZ3193" s="7"/>
      <c r="BA3193" s="7"/>
      <c r="BB3193" s="7"/>
      <c r="BC3193" s="7"/>
      <c r="BD3193" s="7"/>
      <c r="BG3193" s="7"/>
      <c r="BH3193" s="7"/>
      <c r="BI3193" s="7"/>
      <c r="BJ3193" s="7"/>
      <c r="BK3193" s="7"/>
      <c r="BL3193" s="7"/>
      <c r="BM3193" s="7"/>
      <c r="BP3193" s="7"/>
      <c r="BQ3193" s="7"/>
      <c r="BR3193" s="7"/>
      <c r="BS3193" s="7"/>
      <c r="BT3193" s="7"/>
      <c r="BU3193" s="7"/>
      <c r="BV3193" s="7"/>
      <c r="BW3193" s="7"/>
    </row>
    <row r="3194" spans="5:75" x14ac:dyDescent="0.2"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AL3194" s="7"/>
      <c r="AQ3194" s="7"/>
      <c r="AR3194" s="7"/>
      <c r="AS3194" s="7"/>
      <c r="AT3194" s="7"/>
      <c r="AU3194" s="7"/>
      <c r="AV3194" s="7"/>
      <c r="AX3194" s="7"/>
      <c r="AY3194" s="7"/>
      <c r="AZ3194" s="7"/>
      <c r="BA3194" s="7"/>
      <c r="BB3194" s="7"/>
      <c r="BC3194" s="7"/>
      <c r="BD3194" s="7"/>
      <c r="BG3194" s="7"/>
      <c r="BH3194" s="7"/>
      <c r="BI3194" s="7"/>
      <c r="BJ3194" s="7"/>
      <c r="BK3194" s="7"/>
      <c r="BL3194" s="7"/>
      <c r="BM3194" s="7"/>
      <c r="BP3194" s="7"/>
      <c r="BQ3194" s="7"/>
      <c r="BR3194" s="7"/>
      <c r="BS3194" s="7"/>
      <c r="BT3194" s="7"/>
      <c r="BU3194" s="7"/>
      <c r="BV3194" s="7"/>
      <c r="BW3194" s="7"/>
    </row>
    <row r="3195" spans="5:75" x14ac:dyDescent="0.2"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AL3195" s="7"/>
      <c r="AQ3195" s="7"/>
      <c r="AR3195" s="7"/>
      <c r="AS3195" s="7"/>
      <c r="AT3195" s="7"/>
      <c r="AU3195" s="7"/>
      <c r="AV3195" s="7"/>
      <c r="AX3195" s="7"/>
      <c r="AY3195" s="7"/>
      <c r="AZ3195" s="7"/>
      <c r="BA3195" s="7"/>
      <c r="BB3195" s="7"/>
      <c r="BC3195" s="7"/>
      <c r="BD3195" s="7"/>
      <c r="BG3195" s="7"/>
      <c r="BH3195" s="7"/>
      <c r="BI3195" s="7"/>
      <c r="BJ3195" s="7"/>
      <c r="BK3195" s="7"/>
      <c r="BL3195" s="7"/>
      <c r="BM3195" s="7"/>
      <c r="BP3195" s="7"/>
      <c r="BQ3195" s="7"/>
      <c r="BR3195" s="7"/>
      <c r="BS3195" s="7"/>
      <c r="BT3195" s="7"/>
      <c r="BU3195" s="7"/>
      <c r="BV3195" s="7"/>
      <c r="BW3195" s="7"/>
    </row>
    <row r="3196" spans="5:75" x14ac:dyDescent="0.2"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AL3196" s="7"/>
      <c r="AQ3196" s="7"/>
      <c r="AR3196" s="7"/>
      <c r="AS3196" s="7"/>
      <c r="AT3196" s="7"/>
      <c r="AU3196" s="7"/>
      <c r="AV3196" s="7"/>
      <c r="AX3196" s="7"/>
      <c r="AY3196" s="7"/>
      <c r="AZ3196" s="7"/>
      <c r="BA3196" s="7"/>
      <c r="BB3196" s="7"/>
      <c r="BC3196" s="7"/>
      <c r="BD3196" s="7"/>
      <c r="BG3196" s="7"/>
      <c r="BH3196" s="7"/>
      <c r="BI3196" s="7"/>
      <c r="BJ3196" s="7"/>
      <c r="BK3196" s="7"/>
      <c r="BL3196" s="7"/>
      <c r="BM3196" s="7"/>
      <c r="BP3196" s="7"/>
      <c r="BQ3196" s="7"/>
      <c r="BR3196" s="7"/>
      <c r="BS3196" s="7"/>
      <c r="BT3196" s="7"/>
      <c r="BU3196" s="7"/>
      <c r="BV3196" s="7"/>
      <c r="BW3196" s="7"/>
    </row>
    <row r="3197" spans="5:75" x14ac:dyDescent="0.2"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AL3197" s="7"/>
      <c r="AQ3197" s="7"/>
      <c r="AR3197" s="7"/>
      <c r="AS3197" s="7"/>
      <c r="AT3197" s="7"/>
      <c r="AU3197" s="7"/>
      <c r="AV3197" s="7"/>
      <c r="AX3197" s="7"/>
      <c r="AY3197" s="7"/>
      <c r="AZ3197" s="7"/>
      <c r="BA3197" s="7"/>
      <c r="BB3197" s="7"/>
      <c r="BC3197" s="7"/>
      <c r="BD3197" s="7"/>
      <c r="BG3197" s="7"/>
      <c r="BH3197" s="7"/>
      <c r="BI3197" s="7"/>
      <c r="BJ3197" s="7"/>
      <c r="BK3197" s="7"/>
      <c r="BL3197" s="7"/>
      <c r="BM3197" s="7"/>
      <c r="BP3197" s="7"/>
      <c r="BQ3197" s="7"/>
      <c r="BR3197" s="7"/>
      <c r="BS3197" s="7"/>
      <c r="BT3197" s="7"/>
      <c r="BU3197" s="7"/>
      <c r="BV3197" s="7"/>
      <c r="BW3197" s="7"/>
    </row>
    <row r="3198" spans="5:75" x14ac:dyDescent="0.2"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AL3198" s="7"/>
      <c r="AQ3198" s="7"/>
      <c r="AR3198" s="7"/>
      <c r="AS3198" s="7"/>
      <c r="AT3198" s="7"/>
      <c r="AU3198" s="7"/>
      <c r="AV3198" s="7"/>
      <c r="AX3198" s="7"/>
      <c r="AY3198" s="7"/>
      <c r="AZ3198" s="7"/>
      <c r="BA3198" s="7"/>
      <c r="BB3198" s="7"/>
      <c r="BC3198" s="7"/>
      <c r="BD3198" s="7"/>
      <c r="BG3198" s="7"/>
      <c r="BH3198" s="7"/>
      <c r="BI3198" s="7"/>
      <c r="BJ3198" s="7"/>
      <c r="BK3198" s="7"/>
      <c r="BL3198" s="7"/>
      <c r="BM3198" s="7"/>
      <c r="BP3198" s="7"/>
      <c r="BQ3198" s="7"/>
      <c r="BR3198" s="7"/>
      <c r="BS3198" s="7"/>
      <c r="BT3198" s="7"/>
      <c r="BU3198" s="7"/>
      <c r="BV3198" s="7"/>
      <c r="BW3198" s="7"/>
    </row>
    <row r="3199" spans="5:75" x14ac:dyDescent="0.2"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AL3199" s="7"/>
      <c r="AQ3199" s="7"/>
      <c r="AR3199" s="7"/>
      <c r="AS3199" s="7"/>
      <c r="AT3199" s="7"/>
      <c r="AU3199" s="7"/>
      <c r="AV3199" s="7"/>
      <c r="AX3199" s="7"/>
      <c r="AY3199" s="7"/>
      <c r="AZ3199" s="7"/>
      <c r="BA3199" s="7"/>
      <c r="BB3199" s="7"/>
      <c r="BC3199" s="7"/>
      <c r="BD3199" s="7"/>
      <c r="BG3199" s="7"/>
      <c r="BH3199" s="7"/>
      <c r="BI3199" s="7"/>
      <c r="BJ3199" s="7"/>
      <c r="BK3199" s="7"/>
      <c r="BL3199" s="7"/>
      <c r="BM3199" s="7"/>
      <c r="BP3199" s="7"/>
      <c r="BQ3199" s="7"/>
      <c r="BR3199" s="7"/>
      <c r="BS3199" s="7"/>
      <c r="BT3199" s="7"/>
      <c r="BU3199" s="7"/>
      <c r="BV3199" s="7"/>
      <c r="BW3199" s="7"/>
    </row>
    <row r="3200" spans="5:75" x14ac:dyDescent="0.2"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AL3200" s="7"/>
      <c r="AQ3200" s="7"/>
      <c r="AR3200" s="7"/>
      <c r="AS3200" s="7"/>
      <c r="AT3200" s="7"/>
      <c r="AU3200" s="7"/>
      <c r="AV3200" s="7"/>
      <c r="AX3200" s="7"/>
      <c r="AY3200" s="7"/>
      <c r="AZ3200" s="7"/>
      <c r="BA3200" s="7"/>
      <c r="BB3200" s="7"/>
      <c r="BC3200" s="7"/>
      <c r="BD3200" s="7"/>
      <c r="BG3200" s="7"/>
      <c r="BH3200" s="7"/>
      <c r="BI3200" s="7"/>
      <c r="BJ3200" s="7"/>
      <c r="BK3200" s="7"/>
      <c r="BL3200" s="7"/>
      <c r="BM3200" s="7"/>
      <c r="BP3200" s="7"/>
      <c r="BQ3200" s="7"/>
      <c r="BR3200" s="7"/>
      <c r="BS3200" s="7"/>
      <c r="BT3200" s="7"/>
      <c r="BU3200" s="7"/>
      <c r="BV3200" s="7"/>
      <c r="BW3200" s="7"/>
    </row>
    <row r="3201" spans="5:75" x14ac:dyDescent="0.2"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AL3201" s="7"/>
      <c r="AQ3201" s="7"/>
      <c r="AR3201" s="7"/>
      <c r="AS3201" s="7"/>
      <c r="AT3201" s="7"/>
      <c r="AU3201" s="7"/>
      <c r="AV3201" s="7"/>
      <c r="AX3201" s="7"/>
      <c r="AY3201" s="7"/>
      <c r="AZ3201" s="7"/>
      <c r="BA3201" s="7"/>
      <c r="BB3201" s="7"/>
      <c r="BC3201" s="7"/>
      <c r="BD3201" s="7"/>
      <c r="BG3201" s="7"/>
      <c r="BH3201" s="7"/>
      <c r="BI3201" s="7"/>
      <c r="BJ3201" s="7"/>
      <c r="BK3201" s="7"/>
      <c r="BL3201" s="7"/>
      <c r="BM3201" s="7"/>
      <c r="BP3201" s="7"/>
      <c r="BQ3201" s="7"/>
      <c r="BR3201" s="7"/>
      <c r="BS3201" s="7"/>
      <c r="BT3201" s="7"/>
      <c r="BU3201" s="7"/>
      <c r="BV3201" s="7"/>
      <c r="BW3201" s="7"/>
    </row>
    <row r="3202" spans="5:75" x14ac:dyDescent="0.2"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AL3202" s="7"/>
      <c r="AQ3202" s="7"/>
      <c r="AR3202" s="7"/>
      <c r="AS3202" s="7"/>
      <c r="AT3202" s="7"/>
      <c r="AU3202" s="7"/>
      <c r="AV3202" s="7"/>
      <c r="AX3202" s="7"/>
      <c r="AY3202" s="7"/>
      <c r="AZ3202" s="7"/>
      <c r="BA3202" s="7"/>
      <c r="BB3202" s="7"/>
      <c r="BC3202" s="7"/>
      <c r="BD3202" s="7"/>
      <c r="BG3202" s="7"/>
      <c r="BH3202" s="7"/>
      <c r="BI3202" s="7"/>
      <c r="BJ3202" s="7"/>
      <c r="BK3202" s="7"/>
      <c r="BL3202" s="7"/>
      <c r="BM3202" s="7"/>
      <c r="BP3202" s="7"/>
      <c r="BQ3202" s="7"/>
      <c r="BR3202" s="7"/>
      <c r="BS3202" s="7"/>
      <c r="BT3202" s="7"/>
      <c r="BU3202" s="7"/>
      <c r="BV3202" s="7"/>
      <c r="BW3202" s="7"/>
    </row>
    <row r="3203" spans="5:75" x14ac:dyDescent="0.2"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AL3203" s="7"/>
      <c r="AQ3203" s="7"/>
      <c r="AR3203" s="7"/>
      <c r="AS3203" s="7"/>
      <c r="AT3203" s="7"/>
      <c r="AU3203" s="7"/>
      <c r="AV3203" s="7"/>
      <c r="AX3203" s="7"/>
      <c r="AY3203" s="7"/>
      <c r="AZ3203" s="7"/>
      <c r="BA3203" s="7"/>
      <c r="BB3203" s="7"/>
      <c r="BC3203" s="7"/>
      <c r="BD3203" s="7"/>
      <c r="BG3203" s="7"/>
      <c r="BH3203" s="7"/>
      <c r="BI3203" s="7"/>
      <c r="BJ3203" s="7"/>
      <c r="BK3203" s="7"/>
      <c r="BL3203" s="7"/>
      <c r="BM3203" s="7"/>
      <c r="BP3203" s="7"/>
      <c r="BQ3203" s="7"/>
      <c r="BR3203" s="7"/>
      <c r="BS3203" s="7"/>
      <c r="BT3203" s="7"/>
      <c r="BU3203" s="7"/>
      <c r="BV3203" s="7"/>
      <c r="BW3203" s="7"/>
    </row>
    <row r="3204" spans="5:75" x14ac:dyDescent="0.2"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AL3204" s="7"/>
      <c r="AQ3204" s="7"/>
      <c r="AR3204" s="7"/>
      <c r="AS3204" s="7"/>
      <c r="AT3204" s="7"/>
      <c r="AU3204" s="7"/>
      <c r="AV3204" s="7"/>
      <c r="AX3204" s="7"/>
      <c r="AY3204" s="7"/>
      <c r="AZ3204" s="7"/>
      <c r="BA3204" s="7"/>
      <c r="BB3204" s="7"/>
      <c r="BC3204" s="7"/>
      <c r="BD3204" s="7"/>
      <c r="BG3204" s="7"/>
      <c r="BH3204" s="7"/>
      <c r="BI3204" s="7"/>
      <c r="BJ3204" s="7"/>
      <c r="BK3204" s="7"/>
      <c r="BL3204" s="7"/>
      <c r="BM3204" s="7"/>
      <c r="BP3204" s="7"/>
      <c r="BQ3204" s="7"/>
      <c r="BR3204" s="7"/>
      <c r="BS3204" s="7"/>
      <c r="BT3204" s="7"/>
      <c r="BU3204" s="7"/>
      <c r="BV3204" s="7"/>
      <c r="BW3204" s="7"/>
    </row>
    <row r="3205" spans="5:75" x14ac:dyDescent="0.2"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AL3205" s="7"/>
      <c r="AQ3205" s="7"/>
      <c r="AR3205" s="7"/>
      <c r="AS3205" s="7"/>
      <c r="AT3205" s="7"/>
      <c r="AU3205" s="7"/>
      <c r="AV3205" s="7"/>
      <c r="AX3205" s="7"/>
      <c r="AY3205" s="7"/>
      <c r="AZ3205" s="7"/>
      <c r="BA3205" s="7"/>
      <c r="BB3205" s="7"/>
      <c r="BC3205" s="7"/>
      <c r="BD3205" s="7"/>
      <c r="BG3205" s="7"/>
      <c r="BH3205" s="7"/>
      <c r="BI3205" s="7"/>
      <c r="BJ3205" s="7"/>
      <c r="BK3205" s="7"/>
      <c r="BL3205" s="7"/>
      <c r="BM3205" s="7"/>
      <c r="BP3205" s="7"/>
      <c r="BQ3205" s="7"/>
      <c r="BR3205" s="7"/>
      <c r="BS3205" s="7"/>
      <c r="BT3205" s="7"/>
      <c r="BU3205" s="7"/>
      <c r="BV3205" s="7"/>
      <c r="BW3205" s="7"/>
    </row>
    <row r="3206" spans="5:75" x14ac:dyDescent="0.2"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AL3206" s="7"/>
      <c r="AQ3206" s="7"/>
      <c r="AR3206" s="7"/>
      <c r="AS3206" s="7"/>
      <c r="AT3206" s="7"/>
      <c r="AU3206" s="7"/>
      <c r="AV3206" s="7"/>
      <c r="AX3206" s="7"/>
      <c r="AY3206" s="7"/>
      <c r="AZ3206" s="7"/>
      <c r="BA3206" s="7"/>
      <c r="BB3206" s="7"/>
      <c r="BC3206" s="7"/>
      <c r="BD3206" s="7"/>
      <c r="BG3206" s="7"/>
      <c r="BH3206" s="7"/>
      <c r="BI3206" s="7"/>
      <c r="BJ3206" s="7"/>
      <c r="BK3206" s="7"/>
      <c r="BL3206" s="7"/>
      <c r="BM3206" s="7"/>
      <c r="BP3206" s="7"/>
      <c r="BQ3206" s="7"/>
      <c r="BR3206" s="7"/>
      <c r="BS3206" s="7"/>
      <c r="BT3206" s="7"/>
      <c r="BU3206" s="7"/>
      <c r="BV3206" s="7"/>
      <c r="BW3206" s="7"/>
    </row>
    <row r="3207" spans="5:75" x14ac:dyDescent="0.2"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AL3207" s="7"/>
      <c r="AQ3207" s="7"/>
      <c r="AR3207" s="7"/>
      <c r="AS3207" s="7"/>
      <c r="AT3207" s="7"/>
      <c r="AU3207" s="7"/>
      <c r="AV3207" s="7"/>
      <c r="AX3207" s="7"/>
      <c r="AY3207" s="7"/>
      <c r="AZ3207" s="7"/>
      <c r="BA3207" s="7"/>
      <c r="BB3207" s="7"/>
      <c r="BC3207" s="7"/>
      <c r="BD3207" s="7"/>
      <c r="BG3207" s="7"/>
      <c r="BH3207" s="7"/>
      <c r="BI3207" s="7"/>
      <c r="BJ3207" s="7"/>
      <c r="BK3207" s="7"/>
      <c r="BL3207" s="7"/>
      <c r="BM3207" s="7"/>
      <c r="BP3207" s="7"/>
      <c r="BQ3207" s="7"/>
      <c r="BR3207" s="7"/>
      <c r="BS3207" s="7"/>
      <c r="BT3207" s="7"/>
      <c r="BU3207" s="7"/>
      <c r="BV3207" s="7"/>
      <c r="BW3207" s="7"/>
    </row>
    <row r="3208" spans="5:75" x14ac:dyDescent="0.2"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AL3208" s="7"/>
      <c r="AQ3208" s="7"/>
      <c r="AR3208" s="7"/>
      <c r="AS3208" s="7"/>
      <c r="AT3208" s="7"/>
      <c r="AU3208" s="7"/>
      <c r="AV3208" s="7"/>
      <c r="AX3208" s="7"/>
      <c r="AY3208" s="7"/>
      <c r="AZ3208" s="7"/>
      <c r="BA3208" s="7"/>
      <c r="BB3208" s="7"/>
      <c r="BC3208" s="7"/>
      <c r="BD3208" s="7"/>
      <c r="BG3208" s="7"/>
      <c r="BH3208" s="7"/>
      <c r="BI3208" s="7"/>
      <c r="BJ3208" s="7"/>
      <c r="BK3208" s="7"/>
      <c r="BL3208" s="7"/>
      <c r="BM3208" s="7"/>
      <c r="BP3208" s="7"/>
      <c r="BQ3208" s="7"/>
      <c r="BR3208" s="7"/>
      <c r="BS3208" s="7"/>
      <c r="BT3208" s="7"/>
      <c r="BU3208" s="7"/>
      <c r="BV3208" s="7"/>
      <c r="BW3208" s="7"/>
    </row>
    <row r="3209" spans="5:75" x14ac:dyDescent="0.2"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AL3209" s="7"/>
      <c r="AQ3209" s="7"/>
      <c r="AR3209" s="7"/>
      <c r="AS3209" s="7"/>
      <c r="AT3209" s="7"/>
      <c r="AU3209" s="7"/>
      <c r="AV3209" s="7"/>
      <c r="AX3209" s="7"/>
      <c r="AY3209" s="7"/>
      <c r="AZ3209" s="7"/>
      <c r="BA3209" s="7"/>
      <c r="BB3209" s="7"/>
      <c r="BC3209" s="7"/>
      <c r="BD3209" s="7"/>
      <c r="BG3209" s="7"/>
      <c r="BH3209" s="7"/>
      <c r="BI3209" s="7"/>
      <c r="BJ3209" s="7"/>
      <c r="BK3209" s="7"/>
      <c r="BL3209" s="7"/>
      <c r="BM3209" s="7"/>
      <c r="BP3209" s="7"/>
      <c r="BQ3209" s="7"/>
      <c r="BR3209" s="7"/>
      <c r="BS3209" s="7"/>
      <c r="BT3209" s="7"/>
      <c r="BU3209" s="7"/>
      <c r="BV3209" s="7"/>
      <c r="BW3209" s="7"/>
    </row>
    <row r="3210" spans="5:75" x14ac:dyDescent="0.2"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AL3210" s="7"/>
      <c r="AQ3210" s="7"/>
      <c r="AR3210" s="7"/>
      <c r="AS3210" s="7"/>
      <c r="AT3210" s="7"/>
      <c r="AU3210" s="7"/>
      <c r="AV3210" s="7"/>
      <c r="AX3210" s="7"/>
      <c r="AY3210" s="7"/>
      <c r="AZ3210" s="7"/>
      <c r="BA3210" s="7"/>
      <c r="BB3210" s="7"/>
      <c r="BC3210" s="7"/>
      <c r="BD3210" s="7"/>
      <c r="BG3210" s="7"/>
      <c r="BH3210" s="7"/>
      <c r="BI3210" s="7"/>
      <c r="BJ3210" s="7"/>
      <c r="BK3210" s="7"/>
      <c r="BL3210" s="7"/>
      <c r="BM3210" s="7"/>
      <c r="BP3210" s="7"/>
      <c r="BQ3210" s="7"/>
      <c r="BR3210" s="7"/>
      <c r="BS3210" s="7"/>
      <c r="BT3210" s="7"/>
      <c r="BU3210" s="7"/>
      <c r="BV3210" s="7"/>
      <c r="BW3210" s="7"/>
    </row>
    <row r="3211" spans="5:75" x14ac:dyDescent="0.2"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AL3211" s="7"/>
      <c r="AQ3211" s="7"/>
      <c r="AR3211" s="7"/>
      <c r="AS3211" s="7"/>
      <c r="AT3211" s="7"/>
      <c r="AU3211" s="7"/>
      <c r="AV3211" s="7"/>
      <c r="AX3211" s="7"/>
      <c r="AY3211" s="7"/>
      <c r="AZ3211" s="7"/>
      <c r="BA3211" s="7"/>
      <c r="BB3211" s="7"/>
      <c r="BC3211" s="7"/>
      <c r="BD3211" s="7"/>
      <c r="BG3211" s="7"/>
      <c r="BH3211" s="7"/>
      <c r="BI3211" s="7"/>
      <c r="BJ3211" s="7"/>
      <c r="BK3211" s="7"/>
      <c r="BL3211" s="7"/>
      <c r="BM3211" s="7"/>
      <c r="BP3211" s="7"/>
      <c r="BQ3211" s="7"/>
      <c r="BR3211" s="7"/>
      <c r="BS3211" s="7"/>
      <c r="BT3211" s="7"/>
      <c r="BU3211" s="7"/>
      <c r="BV3211" s="7"/>
      <c r="BW3211" s="7"/>
    </row>
    <row r="3212" spans="5:75" x14ac:dyDescent="0.2"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AL3212" s="7"/>
      <c r="AQ3212" s="7"/>
      <c r="AR3212" s="7"/>
      <c r="AS3212" s="7"/>
      <c r="AT3212" s="7"/>
      <c r="AU3212" s="7"/>
      <c r="AV3212" s="7"/>
      <c r="AX3212" s="7"/>
      <c r="AY3212" s="7"/>
      <c r="AZ3212" s="7"/>
      <c r="BA3212" s="7"/>
      <c r="BB3212" s="7"/>
      <c r="BC3212" s="7"/>
      <c r="BD3212" s="7"/>
      <c r="BG3212" s="7"/>
      <c r="BH3212" s="7"/>
      <c r="BI3212" s="7"/>
      <c r="BJ3212" s="7"/>
      <c r="BK3212" s="7"/>
      <c r="BL3212" s="7"/>
      <c r="BM3212" s="7"/>
      <c r="BP3212" s="7"/>
      <c r="BQ3212" s="7"/>
      <c r="BR3212" s="7"/>
      <c r="BS3212" s="7"/>
      <c r="BT3212" s="7"/>
      <c r="BU3212" s="7"/>
      <c r="BV3212" s="7"/>
      <c r="BW3212" s="7"/>
    </row>
    <row r="3213" spans="5:75" x14ac:dyDescent="0.2"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AL3213" s="7"/>
      <c r="AQ3213" s="7"/>
      <c r="AR3213" s="7"/>
      <c r="AS3213" s="7"/>
      <c r="AT3213" s="7"/>
      <c r="AU3213" s="7"/>
      <c r="AV3213" s="7"/>
      <c r="AX3213" s="7"/>
      <c r="AY3213" s="7"/>
      <c r="AZ3213" s="7"/>
      <c r="BA3213" s="7"/>
      <c r="BB3213" s="7"/>
      <c r="BC3213" s="7"/>
      <c r="BD3213" s="7"/>
      <c r="BG3213" s="7"/>
      <c r="BH3213" s="7"/>
      <c r="BI3213" s="7"/>
      <c r="BJ3213" s="7"/>
      <c r="BK3213" s="7"/>
      <c r="BL3213" s="7"/>
      <c r="BM3213" s="7"/>
      <c r="BP3213" s="7"/>
      <c r="BQ3213" s="7"/>
      <c r="BR3213" s="7"/>
      <c r="BS3213" s="7"/>
      <c r="BT3213" s="7"/>
      <c r="BU3213" s="7"/>
      <c r="BV3213" s="7"/>
      <c r="BW3213" s="7"/>
    </row>
    <row r="3214" spans="5:75" x14ac:dyDescent="0.2"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AL3214" s="7"/>
      <c r="AQ3214" s="7"/>
      <c r="AR3214" s="7"/>
      <c r="AS3214" s="7"/>
      <c r="AT3214" s="7"/>
      <c r="AU3214" s="7"/>
      <c r="AV3214" s="7"/>
      <c r="AX3214" s="7"/>
      <c r="AY3214" s="7"/>
      <c r="AZ3214" s="7"/>
      <c r="BA3214" s="7"/>
      <c r="BB3214" s="7"/>
      <c r="BC3214" s="7"/>
      <c r="BD3214" s="7"/>
      <c r="BG3214" s="7"/>
      <c r="BH3214" s="7"/>
      <c r="BI3214" s="7"/>
      <c r="BJ3214" s="7"/>
      <c r="BK3214" s="7"/>
      <c r="BL3214" s="7"/>
      <c r="BM3214" s="7"/>
      <c r="BP3214" s="7"/>
      <c r="BQ3214" s="7"/>
      <c r="BR3214" s="7"/>
      <c r="BS3214" s="7"/>
      <c r="BT3214" s="7"/>
      <c r="BU3214" s="7"/>
      <c r="BV3214" s="7"/>
      <c r="BW3214" s="7"/>
    </row>
    <row r="3215" spans="5:75" x14ac:dyDescent="0.2"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AL3215" s="7"/>
      <c r="AQ3215" s="7"/>
      <c r="AR3215" s="7"/>
      <c r="AS3215" s="7"/>
      <c r="AT3215" s="7"/>
      <c r="AU3215" s="7"/>
      <c r="AV3215" s="7"/>
      <c r="AX3215" s="7"/>
      <c r="AY3215" s="7"/>
      <c r="AZ3215" s="7"/>
      <c r="BA3215" s="7"/>
      <c r="BB3215" s="7"/>
      <c r="BC3215" s="7"/>
      <c r="BD3215" s="7"/>
      <c r="BG3215" s="7"/>
      <c r="BH3215" s="7"/>
      <c r="BI3215" s="7"/>
      <c r="BJ3215" s="7"/>
      <c r="BK3215" s="7"/>
      <c r="BL3215" s="7"/>
      <c r="BM3215" s="7"/>
      <c r="BP3215" s="7"/>
      <c r="BQ3215" s="7"/>
      <c r="BR3215" s="7"/>
      <c r="BS3215" s="7"/>
      <c r="BT3215" s="7"/>
      <c r="BU3215" s="7"/>
      <c r="BV3215" s="7"/>
      <c r="BW3215" s="7"/>
    </row>
    <row r="3216" spans="5:75" x14ac:dyDescent="0.2"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AL3216" s="7"/>
      <c r="AQ3216" s="7"/>
      <c r="AR3216" s="7"/>
      <c r="AS3216" s="7"/>
      <c r="AT3216" s="7"/>
      <c r="AU3216" s="7"/>
      <c r="AV3216" s="7"/>
      <c r="AX3216" s="7"/>
      <c r="AY3216" s="7"/>
      <c r="AZ3216" s="7"/>
      <c r="BA3216" s="7"/>
      <c r="BB3216" s="7"/>
      <c r="BC3216" s="7"/>
      <c r="BD3216" s="7"/>
      <c r="BG3216" s="7"/>
      <c r="BH3216" s="7"/>
      <c r="BI3216" s="7"/>
      <c r="BJ3216" s="7"/>
      <c r="BK3216" s="7"/>
      <c r="BL3216" s="7"/>
      <c r="BM3216" s="7"/>
      <c r="BP3216" s="7"/>
      <c r="BQ3216" s="7"/>
      <c r="BR3216" s="7"/>
      <c r="BS3216" s="7"/>
      <c r="BT3216" s="7"/>
      <c r="BU3216" s="7"/>
      <c r="BV3216" s="7"/>
      <c r="BW3216" s="7"/>
    </row>
    <row r="3217" spans="5:75" x14ac:dyDescent="0.2"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AL3217" s="7"/>
      <c r="AQ3217" s="7"/>
      <c r="AR3217" s="7"/>
      <c r="AS3217" s="7"/>
      <c r="AT3217" s="7"/>
      <c r="AU3217" s="7"/>
      <c r="AV3217" s="7"/>
      <c r="AX3217" s="7"/>
      <c r="AY3217" s="7"/>
      <c r="AZ3217" s="7"/>
      <c r="BA3217" s="7"/>
      <c r="BB3217" s="7"/>
      <c r="BC3217" s="7"/>
      <c r="BD3217" s="7"/>
      <c r="BG3217" s="7"/>
      <c r="BH3217" s="7"/>
      <c r="BI3217" s="7"/>
      <c r="BJ3217" s="7"/>
      <c r="BK3217" s="7"/>
      <c r="BL3217" s="7"/>
      <c r="BM3217" s="7"/>
      <c r="BP3217" s="7"/>
      <c r="BQ3217" s="7"/>
      <c r="BR3217" s="7"/>
      <c r="BS3217" s="7"/>
      <c r="BT3217" s="7"/>
      <c r="BU3217" s="7"/>
      <c r="BV3217" s="7"/>
      <c r="BW3217" s="7"/>
    </row>
    <row r="3218" spans="5:75" x14ac:dyDescent="0.2"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AL3218" s="7"/>
      <c r="AQ3218" s="7"/>
      <c r="AR3218" s="7"/>
      <c r="AS3218" s="7"/>
      <c r="AT3218" s="7"/>
      <c r="AU3218" s="7"/>
      <c r="AV3218" s="7"/>
      <c r="AX3218" s="7"/>
      <c r="AY3218" s="7"/>
      <c r="AZ3218" s="7"/>
      <c r="BA3218" s="7"/>
      <c r="BB3218" s="7"/>
      <c r="BC3218" s="7"/>
      <c r="BD3218" s="7"/>
      <c r="BG3218" s="7"/>
      <c r="BH3218" s="7"/>
      <c r="BI3218" s="7"/>
      <c r="BJ3218" s="7"/>
      <c r="BK3218" s="7"/>
      <c r="BL3218" s="7"/>
      <c r="BM3218" s="7"/>
      <c r="BP3218" s="7"/>
      <c r="BQ3218" s="7"/>
      <c r="BR3218" s="7"/>
      <c r="BS3218" s="7"/>
      <c r="BT3218" s="7"/>
      <c r="BU3218" s="7"/>
      <c r="BV3218" s="7"/>
      <c r="BW3218" s="7"/>
    </row>
    <row r="3219" spans="5:75" x14ac:dyDescent="0.2"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AL3219" s="7"/>
      <c r="AQ3219" s="7"/>
      <c r="AR3219" s="7"/>
      <c r="AS3219" s="7"/>
      <c r="AT3219" s="7"/>
      <c r="AU3219" s="7"/>
      <c r="AV3219" s="7"/>
      <c r="AX3219" s="7"/>
      <c r="AY3219" s="7"/>
      <c r="AZ3219" s="7"/>
      <c r="BA3219" s="7"/>
      <c r="BB3219" s="7"/>
      <c r="BC3219" s="7"/>
      <c r="BD3219" s="7"/>
      <c r="BG3219" s="7"/>
      <c r="BH3219" s="7"/>
      <c r="BI3219" s="7"/>
      <c r="BJ3219" s="7"/>
      <c r="BK3219" s="7"/>
      <c r="BL3219" s="7"/>
      <c r="BM3219" s="7"/>
      <c r="BP3219" s="7"/>
      <c r="BQ3219" s="7"/>
      <c r="BR3219" s="7"/>
      <c r="BS3219" s="7"/>
      <c r="BT3219" s="7"/>
      <c r="BU3219" s="7"/>
      <c r="BV3219" s="7"/>
      <c r="BW3219" s="7"/>
    </row>
    <row r="3220" spans="5:75" x14ac:dyDescent="0.2"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AL3220" s="7"/>
      <c r="AQ3220" s="7"/>
      <c r="AR3220" s="7"/>
      <c r="AS3220" s="7"/>
      <c r="AT3220" s="7"/>
      <c r="AU3220" s="7"/>
      <c r="AV3220" s="7"/>
      <c r="AX3220" s="7"/>
      <c r="AY3220" s="7"/>
      <c r="AZ3220" s="7"/>
      <c r="BA3220" s="7"/>
      <c r="BB3220" s="7"/>
      <c r="BC3220" s="7"/>
      <c r="BD3220" s="7"/>
      <c r="BG3220" s="7"/>
      <c r="BH3220" s="7"/>
      <c r="BI3220" s="7"/>
      <c r="BJ3220" s="7"/>
      <c r="BK3220" s="7"/>
      <c r="BL3220" s="7"/>
      <c r="BM3220" s="7"/>
      <c r="BP3220" s="7"/>
      <c r="BQ3220" s="7"/>
      <c r="BR3220" s="7"/>
      <c r="BS3220" s="7"/>
      <c r="BT3220" s="7"/>
      <c r="BU3220" s="7"/>
      <c r="BV3220" s="7"/>
      <c r="BW3220" s="7"/>
    </row>
    <row r="3221" spans="5:75" x14ac:dyDescent="0.2"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AL3221" s="7"/>
      <c r="AQ3221" s="7"/>
      <c r="AR3221" s="7"/>
      <c r="AS3221" s="7"/>
      <c r="AT3221" s="7"/>
      <c r="AU3221" s="7"/>
      <c r="AV3221" s="7"/>
      <c r="AX3221" s="7"/>
      <c r="AY3221" s="7"/>
      <c r="AZ3221" s="7"/>
      <c r="BA3221" s="7"/>
      <c r="BB3221" s="7"/>
      <c r="BC3221" s="7"/>
      <c r="BD3221" s="7"/>
      <c r="BG3221" s="7"/>
      <c r="BH3221" s="7"/>
      <c r="BI3221" s="7"/>
      <c r="BJ3221" s="7"/>
      <c r="BK3221" s="7"/>
      <c r="BL3221" s="7"/>
      <c r="BM3221" s="7"/>
      <c r="BP3221" s="7"/>
      <c r="BQ3221" s="7"/>
      <c r="BR3221" s="7"/>
      <c r="BS3221" s="7"/>
      <c r="BT3221" s="7"/>
      <c r="BU3221" s="7"/>
      <c r="BV3221" s="7"/>
      <c r="BW3221" s="7"/>
    </row>
    <row r="3222" spans="5:75" x14ac:dyDescent="0.2"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AL3222" s="7"/>
      <c r="AQ3222" s="7"/>
      <c r="AR3222" s="7"/>
      <c r="AS3222" s="7"/>
      <c r="AT3222" s="7"/>
      <c r="AU3222" s="7"/>
      <c r="AV3222" s="7"/>
      <c r="AX3222" s="7"/>
      <c r="AY3222" s="7"/>
      <c r="AZ3222" s="7"/>
      <c r="BA3222" s="7"/>
      <c r="BB3222" s="7"/>
      <c r="BC3222" s="7"/>
      <c r="BD3222" s="7"/>
      <c r="BG3222" s="7"/>
      <c r="BH3222" s="7"/>
      <c r="BI3222" s="7"/>
      <c r="BJ3222" s="7"/>
      <c r="BK3222" s="7"/>
      <c r="BL3222" s="7"/>
      <c r="BM3222" s="7"/>
      <c r="BP3222" s="7"/>
      <c r="BQ3222" s="7"/>
      <c r="BR3222" s="7"/>
      <c r="BS3222" s="7"/>
      <c r="BT3222" s="7"/>
      <c r="BU3222" s="7"/>
      <c r="BV3222" s="7"/>
      <c r="BW3222" s="7"/>
    </row>
    <row r="3223" spans="5:75" x14ac:dyDescent="0.2"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AL3223" s="7"/>
      <c r="AQ3223" s="7"/>
      <c r="AR3223" s="7"/>
      <c r="AS3223" s="7"/>
      <c r="AT3223" s="7"/>
      <c r="AU3223" s="7"/>
      <c r="AV3223" s="7"/>
      <c r="AX3223" s="7"/>
      <c r="AY3223" s="7"/>
      <c r="AZ3223" s="7"/>
      <c r="BA3223" s="7"/>
      <c r="BB3223" s="7"/>
      <c r="BC3223" s="7"/>
      <c r="BD3223" s="7"/>
      <c r="BG3223" s="7"/>
      <c r="BH3223" s="7"/>
      <c r="BI3223" s="7"/>
      <c r="BJ3223" s="7"/>
      <c r="BK3223" s="7"/>
      <c r="BL3223" s="7"/>
      <c r="BM3223" s="7"/>
      <c r="BP3223" s="7"/>
      <c r="BQ3223" s="7"/>
      <c r="BR3223" s="7"/>
      <c r="BS3223" s="7"/>
      <c r="BT3223" s="7"/>
      <c r="BU3223" s="7"/>
      <c r="BV3223" s="7"/>
      <c r="BW3223" s="7"/>
    </row>
    <row r="3224" spans="5:75" x14ac:dyDescent="0.2"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AL3224" s="7"/>
      <c r="AQ3224" s="7"/>
      <c r="AR3224" s="7"/>
      <c r="AS3224" s="7"/>
      <c r="AT3224" s="7"/>
      <c r="AU3224" s="7"/>
      <c r="AV3224" s="7"/>
      <c r="AX3224" s="7"/>
      <c r="AY3224" s="7"/>
      <c r="AZ3224" s="7"/>
      <c r="BA3224" s="7"/>
      <c r="BB3224" s="7"/>
      <c r="BC3224" s="7"/>
      <c r="BD3224" s="7"/>
      <c r="BG3224" s="7"/>
      <c r="BH3224" s="7"/>
      <c r="BI3224" s="7"/>
      <c r="BJ3224" s="7"/>
      <c r="BK3224" s="7"/>
      <c r="BL3224" s="7"/>
      <c r="BM3224" s="7"/>
      <c r="BP3224" s="7"/>
      <c r="BQ3224" s="7"/>
      <c r="BR3224" s="7"/>
      <c r="BS3224" s="7"/>
      <c r="BT3224" s="7"/>
      <c r="BU3224" s="7"/>
      <c r="BV3224" s="7"/>
      <c r="BW3224" s="7"/>
    </row>
    <row r="3225" spans="5:75" x14ac:dyDescent="0.2"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AL3225" s="7"/>
      <c r="AQ3225" s="7"/>
      <c r="AR3225" s="7"/>
      <c r="AS3225" s="7"/>
      <c r="AT3225" s="7"/>
      <c r="AU3225" s="7"/>
      <c r="AV3225" s="7"/>
      <c r="AX3225" s="7"/>
      <c r="AY3225" s="7"/>
      <c r="AZ3225" s="7"/>
      <c r="BA3225" s="7"/>
      <c r="BB3225" s="7"/>
      <c r="BC3225" s="7"/>
      <c r="BD3225" s="7"/>
      <c r="BG3225" s="7"/>
      <c r="BH3225" s="7"/>
      <c r="BI3225" s="7"/>
      <c r="BJ3225" s="7"/>
      <c r="BK3225" s="7"/>
      <c r="BL3225" s="7"/>
      <c r="BM3225" s="7"/>
      <c r="BP3225" s="7"/>
      <c r="BQ3225" s="7"/>
      <c r="BR3225" s="7"/>
      <c r="BS3225" s="7"/>
      <c r="BT3225" s="7"/>
      <c r="BU3225" s="7"/>
      <c r="BV3225" s="7"/>
      <c r="BW3225" s="7"/>
    </row>
    <row r="3226" spans="5:75" x14ac:dyDescent="0.2"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AL3226" s="7"/>
      <c r="AQ3226" s="7"/>
      <c r="AR3226" s="7"/>
      <c r="AS3226" s="7"/>
      <c r="AT3226" s="7"/>
      <c r="AU3226" s="7"/>
      <c r="AV3226" s="7"/>
      <c r="AX3226" s="7"/>
      <c r="AY3226" s="7"/>
      <c r="AZ3226" s="7"/>
      <c r="BA3226" s="7"/>
      <c r="BB3226" s="7"/>
      <c r="BC3226" s="7"/>
      <c r="BD3226" s="7"/>
      <c r="BG3226" s="7"/>
      <c r="BH3226" s="7"/>
      <c r="BI3226" s="7"/>
      <c r="BJ3226" s="7"/>
      <c r="BK3226" s="7"/>
      <c r="BL3226" s="7"/>
      <c r="BM3226" s="7"/>
      <c r="BP3226" s="7"/>
      <c r="BQ3226" s="7"/>
      <c r="BR3226" s="7"/>
      <c r="BS3226" s="7"/>
      <c r="BT3226" s="7"/>
      <c r="BU3226" s="7"/>
      <c r="BV3226" s="7"/>
      <c r="BW3226" s="7"/>
    </row>
    <row r="3227" spans="5:75" x14ac:dyDescent="0.2"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AL3227" s="7"/>
      <c r="AQ3227" s="7"/>
      <c r="AR3227" s="7"/>
      <c r="AS3227" s="7"/>
      <c r="AT3227" s="7"/>
      <c r="AU3227" s="7"/>
      <c r="AV3227" s="7"/>
      <c r="AX3227" s="7"/>
      <c r="AY3227" s="7"/>
      <c r="AZ3227" s="7"/>
      <c r="BA3227" s="7"/>
      <c r="BB3227" s="7"/>
      <c r="BC3227" s="7"/>
      <c r="BD3227" s="7"/>
      <c r="BG3227" s="7"/>
      <c r="BH3227" s="7"/>
      <c r="BI3227" s="7"/>
      <c r="BJ3227" s="7"/>
      <c r="BK3227" s="7"/>
      <c r="BL3227" s="7"/>
      <c r="BM3227" s="7"/>
      <c r="BP3227" s="7"/>
      <c r="BQ3227" s="7"/>
      <c r="BR3227" s="7"/>
      <c r="BS3227" s="7"/>
      <c r="BT3227" s="7"/>
      <c r="BU3227" s="7"/>
      <c r="BV3227" s="7"/>
      <c r="BW3227" s="7"/>
    </row>
    <row r="3228" spans="5:75" x14ac:dyDescent="0.2"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AL3228" s="7"/>
      <c r="AQ3228" s="7"/>
      <c r="AR3228" s="7"/>
      <c r="AS3228" s="7"/>
      <c r="AT3228" s="7"/>
      <c r="AU3228" s="7"/>
      <c r="AV3228" s="7"/>
      <c r="AX3228" s="7"/>
      <c r="AY3228" s="7"/>
      <c r="AZ3228" s="7"/>
      <c r="BA3228" s="7"/>
      <c r="BB3228" s="7"/>
      <c r="BC3228" s="7"/>
      <c r="BD3228" s="7"/>
      <c r="BG3228" s="7"/>
      <c r="BH3228" s="7"/>
      <c r="BI3228" s="7"/>
      <c r="BJ3228" s="7"/>
      <c r="BK3228" s="7"/>
      <c r="BL3228" s="7"/>
      <c r="BM3228" s="7"/>
      <c r="BP3228" s="7"/>
      <c r="BQ3228" s="7"/>
      <c r="BR3228" s="7"/>
      <c r="BS3228" s="7"/>
      <c r="BT3228" s="7"/>
      <c r="BU3228" s="7"/>
      <c r="BV3228" s="7"/>
      <c r="BW3228" s="7"/>
    </row>
    <row r="3229" spans="5:75" x14ac:dyDescent="0.2"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AL3229" s="7"/>
      <c r="AQ3229" s="7"/>
      <c r="AR3229" s="7"/>
      <c r="AS3229" s="7"/>
      <c r="AT3229" s="7"/>
      <c r="AU3229" s="7"/>
      <c r="AV3229" s="7"/>
      <c r="AX3229" s="7"/>
      <c r="AY3229" s="7"/>
      <c r="AZ3229" s="7"/>
      <c r="BA3229" s="7"/>
      <c r="BB3229" s="7"/>
      <c r="BC3229" s="7"/>
      <c r="BD3229" s="7"/>
      <c r="BG3229" s="7"/>
      <c r="BH3229" s="7"/>
      <c r="BI3229" s="7"/>
      <c r="BJ3229" s="7"/>
      <c r="BK3229" s="7"/>
      <c r="BL3229" s="7"/>
      <c r="BM3229" s="7"/>
      <c r="BP3229" s="7"/>
      <c r="BQ3229" s="7"/>
      <c r="BR3229" s="7"/>
      <c r="BS3229" s="7"/>
      <c r="BT3229" s="7"/>
      <c r="BU3229" s="7"/>
      <c r="BV3229" s="7"/>
      <c r="BW3229" s="7"/>
    </row>
    <row r="3230" spans="5:75" x14ac:dyDescent="0.2"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AL3230" s="7"/>
      <c r="AQ3230" s="7"/>
      <c r="AR3230" s="7"/>
      <c r="AS3230" s="7"/>
      <c r="AT3230" s="7"/>
      <c r="AU3230" s="7"/>
      <c r="AV3230" s="7"/>
      <c r="AX3230" s="7"/>
      <c r="AY3230" s="7"/>
      <c r="AZ3230" s="7"/>
      <c r="BA3230" s="7"/>
      <c r="BB3230" s="7"/>
      <c r="BC3230" s="7"/>
      <c r="BD3230" s="7"/>
      <c r="BG3230" s="7"/>
      <c r="BH3230" s="7"/>
      <c r="BI3230" s="7"/>
      <c r="BJ3230" s="7"/>
      <c r="BK3230" s="7"/>
      <c r="BL3230" s="7"/>
      <c r="BM3230" s="7"/>
      <c r="BP3230" s="7"/>
      <c r="BQ3230" s="7"/>
      <c r="BR3230" s="7"/>
      <c r="BS3230" s="7"/>
      <c r="BT3230" s="7"/>
      <c r="BU3230" s="7"/>
      <c r="BV3230" s="7"/>
      <c r="BW3230" s="7"/>
    </row>
    <row r="3231" spans="5:75" x14ac:dyDescent="0.2"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AL3231" s="7"/>
      <c r="AQ3231" s="7"/>
      <c r="AR3231" s="7"/>
      <c r="AS3231" s="7"/>
      <c r="AT3231" s="7"/>
      <c r="AU3231" s="7"/>
      <c r="AV3231" s="7"/>
      <c r="AX3231" s="7"/>
      <c r="AY3231" s="7"/>
      <c r="AZ3231" s="7"/>
      <c r="BA3231" s="7"/>
      <c r="BB3231" s="7"/>
      <c r="BC3231" s="7"/>
      <c r="BD3231" s="7"/>
      <c r="BG3231" s="7"/>
      <c r="BH3231" s="7"/>
      <c r="BI3231" s="7"/>
      <c r="BJ3231" s="7"/>
      <c r="BK3231" s="7"/>
      <c r="BL3231" s="7"/>
      <c r="BM3231" s="7"/>
      <c r="BP3231" s="7"/>
      <c r="BQ3231" s="7"/>
      <c r="BR3231" s="7"/>
      <c r="BS3231" s="7"/>
      <c r="BT3231" s="7"/>
      <c r="BU3231" s="7"/>
      <c r="BV3231" s="7"/>
      <c r="BW3231" s="7"/>
    </row>
    <row r="3232" spans="5:75" x14ac:dyDescent="0.2"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AL3232" s="7"/>
      <c r="AQ3232" s="7"/>
      <c r="AR3232" s="7"/>
      <c r="AS3232" s="7"/>
      <c r="AT3232" s="7"/>
      <c r="AU3232" s="7"/>
      <c r="AV3232" s="7"/>
      <c r="AX3232" s="7"/>
      <c r="AY3232" s="7"/>
      <c r="AZ3232" s="7"/>
      <c r="BA3232" s="7"/>
      <c r="BB3232" s="7"/>
      <c r="BC3232" s="7"/>
      <c r="BD3232" s="7"/>
      <c r="BG3232" s="7"/>
      <c r="BH3232" s="7"/>
      <c r="BI3232" s="7"/>
      <c r="BJ3232" s="7"/>
      <c r="BK3232" s="7"/>
      <c r="BL3232" s="7"/>
      <c r="BM3232" s="7"/>
      <c r="BP3232" s="7"/>
      <c r="BQ3232" s="7"/>
      <c r="BR3232" s="7"/>
      <c r="BS3232" s="7"/>
      <c r="BT3232" s="7"/>
      <c r="BU3232" s="7"/>
      <c r="BV3232" s="7"/>
      <c r="BW3232" s="7"/>
    </row>
    <row r="3233" spans="5:75" x14ac:dyDescent="0.2"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AL3233" s="7"/>
      <c r="AQ3233" s="7"/>
      <c r="AR3233" s="7"/>
      <c r="AS3233" s="7"/>
      <c r="AT3233" s="7"/>
      <c r="AU3233" s="7"/>
      <c r="AV3233" s="7"/>
      <c r="AX3233" s="7"/>
      <c r="AY3233" s="7"/>
      <c r="AZ3233" s="7"/>
      <c r="BA3233" s="7"/>
      <c r="BB3233" s="7"/>
      <c r="BC3233" s="7"/>
      <c r="BD3233" s="7"/>
      <c r="BG3233" s="7"/>
      <c r="BH3233" s="7"/>
      <c r="BI3233" s="7"/>
      <c r="BJ3233" s="7"/>
      <c r="BK3233" s="7"/>
      <c r="BL3233" s="7"/>
      <c r="BM3233" s="7"/>
      <c r="BP3233" s="7"/>
      <c r="BQ3233" s="7"/>
      <c r="BR3233" s="7"/>
      <c r="BS3233" s="7"/>
      <c r="BT3233" s="7"/>
      <c r="BU3233" s="7"/>
      <c r="BV3233" s="7"/>
      <c r="BW3233" s="7"/>
    </row>
    <row r="3234" spans="5:75" x14ac:dyDescent="0.2"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AL3234" s="7"/>
      <c r="AQ3234" s="7"/>
      <c r="AR3234" s="7"/>
      <c r="AS3234" s="7"/>
      <c r="AT3234" s="7"/>
      <c r="AU3234" s="7"/>
      <c r="AV3234" s="7"/>
      <c r="AX3234" s="7"/>
      <c r="AY3234" s="7"/>
      <c r="AZ3234" s="7"/>
      <c r="BA3234" s="7"/>
      <c r="BB3234" s="7"/>
      <c r="BC3234" s="7"/>
      <c r="BD3234" s="7"/>
      <c r="BG3234" s="7"/>
      <c r="BH3234" s="7"/>
      <c r="BI3234" s="7"/>
      <c r="BJ3234" s="7"/>
      <c r="BK3234" s="7"/>
      <c r="BL3234" s="7"/>
      <c r="BM3234" s="7"/>
      <c r="BP3234" s="7"/>
      <c r="BQ3234" s="7"/>
      <c r="BR3234" s="7"/>
      <c r="BS3234" s="7"/>
      <c r="BT3234" s="7"/>
      <c r="BU3234" s="7"/>
      <c r="BV3234" s="7"/>
      <c r="BW3234" s="7"/>
    </row>
    <row r="3235" spans="5:75" x14ac:dyDescent="0.2"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AL3235" s="7"/>
      <c r="AQ3235" s="7"/>
      <c r="AR3235" s="7"/>
      <c r="AS3235" s="7"/>
      <c r="AT3235" s="7"/>
      <c r="AU3235" s="7"/>
      <c r="AV3235" s="7"/>
      <c r="AX3235" s="7"/>
      <c r="AY3235" s="7"/>
      <c r="AZ3235" s="7"/>
      <c r="BA3235" s="7"/>
      <c r="BB3235" s="7"/>
      <c r="BC3235" s="7"/>
      <c r="BD3235" s="7"/>
      <c r="BG3235" s="7"/>
      <c r="BH3235" s="7"/>
      <c r="BI3235" s="7"/>
      <c r="BJ3235" s="7"/>
      <c r="BK3235" s="7"/>
      <c r="BL3235" s="7"/>
      <c r="BM3235" s="7"/>
      <c r="BP3235" s="7"/>
      <c r="BQ3235" s="7"/>
      <c r="BR3235" s="7"/>
      <c r="BS3235" s="7"/>
      <c r="BT3235" s="7"/>
      <c r="BU3235" s="7"/>
      <c r="BV3235" s="7"/>
      <c r="BW3235" s="7"/>
    </row>
    <row r="3236" spans="5:75" x14ac:dyDescent="0.2"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AL3236" s="7"/>
      <c r="AQ3236" s="7"/>
      <c r="AR3236" s="7"/>
      <c r="AS3236" s="7"/>
      <c r="AT3236" s="7"/>
      <c r="AU3236" s="7"/>
      <c r="AV3236" s="7"/>
      <c r="AX3236" s="7"/>
      <c r="AY3236" s="7"/>
      <c r="AZ3236" s="7"/>
      <c r="BA3236" s="7"/>
      <c r="BB3236" s="7"/>
      <c r="BC3236" s="7"/>
      <c r="BD3236" s="7"/>
      <c r="BG3236" s="7"/>
      <c r="BH3236" s="7"/>
      <c r="BI3236" s="7"/>
      <c r="BJ3236" s="7"/>
      <c r="BK3236" s="7"/>
      <c r="BL3236" s="7"/>
      <c r="BM3236" s="7"/>
      <c r="BP3236" s="7"/>
      <c r="BQ3236" s="7"/>
      <c r="BR3236" s="7"/>
      <c r="BS3236" s="7"/>
      <c r="BT3236" s="7"/>
      <c r="BU3236" s="7"/>
      <c r="BV3236" s="7"/>
      <c r="BW3236" s="7"/>
    </row>
    <row r="3237" spans="5:75" x14ac:dyDescent="0.2"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AL3237" s="7"/>
      <c r="AQ3237" s="7"/>
      <c r="AR3237" s="7"/>
      <c r="AS3237" s="7"/>
      <c r="AT3237" s="7"/>
      <c r="AU3237" s="7"/>
      <c r="AV3237" s="7"/>
      <c r="AX3237" s="7"/>
      <c r="AY3237" s="7"/>
      <c r="AZ3237" s="7"/>
      <c r="BA3237" s="7"/>
      <c r="BB3237" s="7"/>
      <c r="BC3237" s="7"/>
      <c r="BD3237" s="7"/>
      <c r="BG3237" s="7"/>
      <c r="BH3237" s="7"/>
      <c r="BI3237" s="7"/>
      <c r="BJ3237" s="7"/>
      <c r="BK3237" s="7"/>
      <c r="BL3237" s="7"/>
      <c r="BM3237" s="7"/>
      <c r="BP3237" s="7"/>
      <c r="BQ3237" s="7"/>
      <c r="BR3237" s="7"/>
      <c r="BS3237" s="7"/>
      <c r="BT3237" s="7"/>
      <c r="BU3237" s="7"/>
      <c r="BV3237" s="7"/>
      <c r="BW3237" s="7"/>
    </row>
    <row r="3238" spans="5:75" x14ac:dyDescent="0.2"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AL3238" s="7"/>
      <c r="AQ3238" s="7"/>
      <c r="AR3238" s="7"/>
      <c r="AS3238" s="7"/>
      <c r="AT3238" s="7"/>
      <c r="AU3238" s="7"/>
      <c r="AV3238" s="7"/>
      <c r="AX3238" s="7"/>
      <c r="AY3238" s="7"/>
      <c r="AZ3238" s="7"/>
      <c r="BA3238" s="7"/>
      <c r="BB3238" s="7"/>
      <c r="BC3238" s="7"/>
      <c r="BD3238" s="7"/>
      <c r="BG3238" s="7"/>
      <c r="BH3238" s="7"/>
      <c r="BI3238" s="7"/>
      <c r="BJ3238" s="7"/>
      <c r="BK3238" s="7"/>
      <c r="BL3238" s="7"/>
      <c r="BM3238" s="7"/>
      <c r="BP3238" s="7"/>
      <c r="BQ3238" s="7"/>
      <c r="BR3238" s="7"/>
      <c r="BS3238" s="7"/>
      <c r="BT3238" s="7"/>
      <c r="BU3238" s="7"/>
      <c r="BV3238" s="7"/>
      <c r="BW3238" s="7"/>
    </row>
    <row r="3239" spans="5:75" x14ac:dyDescent="0.2"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AL3239" s="7"/>
      <c r="AQ3239" s="7"/>
      <c r="AR3239" s="7"/>
      <c r="AS3239" s="7"/>
      <c r="AT3239" s="7"/>
      <c r="AU3239" s="7"/>
      <c r="AV3239" s="7"/>
      <c r="AX3239" s="7"/>
      <c r="AY3239" s="7"/>
      <c r="AZ3239" s="7"/>
      <c r="BA3239" s="7"/>
      <c r="BB3239" s="7"/>
      <c r="BC3239" s="7"/>
      <c r="BD3239" s="7"/>
      <c r="BG3239" s="7"/>
      <c r="BH3239" s="7"/>
      <c r="BI3239" s="7"/>
      <c r="BJ3239" s="7"/>
      <c r="BK3239" s="7"/>
      <c r="BL3239" s="7"/>
      <c r="BM3239" s="7"/>
      <c r="BP3239" s="7"/>
      <c r="BQ3239" s="7"/>
      <c r="BR3239" s="7"/>
      <c r="BS3239" s="7"/>
      <c r="BT3239" s="7"/>
      <c r="BU3239" s="7"/>
      <c r="BV3239" s="7"/>
      <c r="BW3239" s="7"/>
    </row>
    <row r="3240" spans="5:75" x14ac:dyDescent="0.2"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AL3240" s="7"/>
      <c r="AQ3240" s="7"/>
      <c r="AR3240" s="7"/>
      <c r="AS3240" s="7"/>
      <c r="AT3240" s="7"/>
      <c r="AU3240" s="7"/>
      <c r="AV3240" s="7"/>
      <c r="AX3240" s="7"/>
      <c r="AY3240" s="7"/>
      <c r="AZ3240" s="7"/>
      <c r="BA3240" s="7"/>
      <c r="BB3240" s="7"/>
      <c r="BC3240" s="7"/>
      <c r="BD3240" s="7"/>
      <c r="BG3240" s="7"/>
      <c r="BH3240" s="7"/>
      <c r="BI3240" s="7"/>
      <c r="BJ3240" s="7"/>
      <c r="BK3240" s="7"/>
      <c r="BL3240" s="7"/>
      <c r="BM3240" s="7"/>
      <c r="BP3240" s="7"/>
      <c r="BQ3240" s="7"/>
      <c r="BR3240" s="7"/>
      <c r="BS3240" s="7"/>
      <c r="BT3240" s="7"/>
      <c r="BU3240" s="7"/>
      <c r="BV3240" s="7"/>
      <c r="BW3240" s="7"/>
    </row>
    <row r="3241" spans="5:75" x14ac:dyDescent="0.2"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AL3241" s="7"/>
      <c r="AQ3241" s="7"/>
      <c r="AR3241" s="7"/>
      <c r="AS3241" s="7"/>
      <c r="AT3241" s="7"/>
      <c r="AU3241" s="7"/>
      <c r="AV3241" s="7"/>
      <c r="AX3241" s="7"/>
      <c r="AY3241" s="7"/>
      <c r="AZ3241" s="7"/>
      <c r="BA3241" s="7"/>
      <c r="BB3241" s="7"/>
      <c r="BC3241" s="7"/>
      <c r="BD3241" s="7"/>
      <c r="BG3241" s="7"/>
      <c r="BH3241" s="7"/>
      <c r="BI3241" s="7"/>
      <c r="BJ3241" s="7"/>
      <c r="BK3241" s="7"/>
      <c r="BL3241" s="7"/>
      <c r="BM3241" s="7"/>
      <c r="BP3241" s="7"/>
      <c r="BQ3241" s="7"/>
      <c r="BR3241" s="7"/>
      <c r="BS3241" s="7"/>
      <c r="BT3241" s="7"/>
      <c r="BU3241" s="7"/>
      <c r="BV3241" s="7"/>
      <c r="BW3241" s="7"/>
    </row>
    <row r="3242" spans="5:75" x14ac:dyDescent="0.2"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AL3242" s="7"/>
      <c r="AQ3242" s="7"/>
      <c r="AR3242" s="7"/>
      <c r="AS3242" s="7"/>
      <c r="AT3242" s="7"/>
      <c r="AU3242" s="7"/>
      <c r="AV3242" s="7"/>
      <c r="AX3242" s="7"/>
      <c r="AY3242" s="7"/>
      <c r="AZ3242" s="7"/>
      <c r="BA3242" s="7"/>
      <c r="BB3242" s="7"/>
      <c r="BC3242" s="7"/>
      <c r="BD3242" s="7"/>
      <c r="BG3242" s="7"/>
      <c r="BH3242" s="7"/>
      <c r="BI3242" s="7"/>
      <c r="BJ3242" s="7"/>
      <c r="BK3242" s="7"/>
      <c r="BL3242" s="7"/>
      <c r="BM3242" s="7"/>
      <c r="BP3242" s="7"/>
      <c r="BQ3242" s="7"/>
      <c r="BR3242" s="7"/>
      <c r="BS3242" s="7"/>
      <c r="BT3242" s="7"/>
      <c r="BU3242" s="7"/>
      <c r="BV3242" s="7"/>
      <c r="BW3242" s="7"/>
    </row>
    <row r="3243" spans="5:75" x14ac:dyDescent="0.2"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AL3243" s="7"/>
      <c r="AQ3243" s="7"/>
      <c r="AR3243" s="7"/>
      <c r="AS3243" s="7"/>
      <c r="AT3243" s="7"/>
      <c r="AU3243" s="7"/>
      <c r="AV3243" s="7"/>
      <c r="AX3243" s="7"/>
      <c r="AY3243" s="7"/>
      <c r="AZ3243" s="7"/>
      <c r="BA3243" s="7"/>
      <c r="BB3243" s="7"/>
      <c r="BC3243" s="7"/>
      <c r="BD3243" s="7"/>
      <c r="BG3243" s="7"/>
      <c r="BH3243" s="7"/>
      <c r="BI3243" s="7"/>
      <c r="BJ3243" s="7"/>
      <c r="BK3243" s="7"/>
      <c r="BL3243" s="7"/>
      <c r="BM3243" s="7"/>
      <c r="BP3243" s="7"/>
      <c r="BQ3243" s="7"/>
      <c r="BR3243" s="7"/>
      <c r="BS3243" s="7"/>
      <c r="BT3243" s="7"/>
      <c r="BU3243" s="7"/>
      <c r="BV3243" s="7"/>
      <c r="BW3243" s="7"/>
    </row>
    <row r="3244" spans="5:75" x14ac:dyDescent="0.2"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AL3244" s="7"/>
      <c r="AQ3244" s="7"/>
      <c r="AR3244" s="7"/>
      <c r="AS3244" s="7"/>
      <c r="AT3244" s="7"/>
      <c r="AU3244" s="7"/>
      <c r="AV3244" s="7"/>
      <c r="AX3244" s="7"/>
      <c r="AY3244" s="7"/>
      <c r="AZ3244" s="7"/>
      <c r="BA3244" s="7"/>
      <c r="BB3244" s="7"/>
      <c r="BC3244" s="7"/>
      <c r="BD3244" s="7"/>
      <c r="BG3244" s="7"/>
      <c r="BH3244" s="7"/>
      <c r="BI3244" s="7"/>
      <c r="BJ3244" s="7"/>
      <c r="BK3244" s="7"/>
      <c r="BL3244" s="7"/>
      <c r="BM3244" s="7"/>
      <c r="BP3244" s="7"/>
      <c r="BQ3244" s="7"/>
      <c r="BR3244" s="7"/>
      <c r="BS3244" s="7"/>
      <c r="BT3244" s="7"/>
      <c r="BU3244" s="7"/>
      <c r="BV3244" s="7"/>
      <c r="BW3244" s="7"/>
    </row>
    <row r="3245" spans="5:75" x14ac:dyDescent="0.2"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AL3245" s="7"/>
      <c r="AQ3245" s="7"/>
      <c r="AR3245" s="7"/>
      <c r="AS3245" s="7"/>
      <c r="AT3245" s="7"/>
      <c r="AU3245" s="7"/>
      <c r="AV3245" s="7"/>
      <c r="AX3245" s="7"/>
      <c r="AY3245" s="7"/>
      <c r="AZ3245" s="7"/>
      <c r="BA3245" s="7"/>
      <c r="BB3245" s="7"/>
      <c r="BC3245" s="7"/>
      <c r="BD3245" s="7"/>
      <c r="BG3245" s="7"/>
      <c r="BH3245" s="7"/>
      <c r="BI3245" s="7"/>
      <c r="BJ3245" s="7"/>
      <c r="BK3245" s="7"/>
      <c r="BL3245" s="7"/>
      <c r="BM3245" s="7"/>
      <c r="BP3245" s="7"/>
      <c r="BQ3245" s="7"/>
      <c r="BR3245" s="7"/>
      <c r="BS3245" s="7"/>
      <c r="BT3245" s="7"/>
      <c r="BU3245" s="7"/>
      <c r="BV3245" s="7"/>
      <c r="BW3245" s="7"/>
    </row>
    <row r="3246" spans="5:75" x14ac:dyDescent="0.2"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AL3246" s="7"/>
      <c r="AQ3246" s="7"/>
      <c r="AR3246" s="7"/>
      <c r="AS3246" s="7"/>
      <c r="AT3246" s="7"/>
      <c r="AU3246" s="7"/>
      <c r="AV3246" s="7"/>
      <c r="AX3246" s="7"/>
      <c r="AY3246" s="7"/>
      <c r="AZ3246" s="7"/>
      <c r="BA3246" s="7"/>
      <c r="BB3246" s="7"/>
      <c r="BC3246" s="7"/>
      <c r="BD3246" s="7"/>
      <c r="BG3246" s="7"/>
      <c r="BH3246" s="7"/>
      <c r="BI3246" s="7"/>
      <c r="BJ3246" s="7"/>
      <c r="BK3246" s="7"/>
      <c r="BL3246" s="7"/>
      <c r="BM3246" s="7"/>
      <c r="BP3246" s="7"/>
      <c r="BQ3246" s="7"/>
      <c r="BR3246" s="7"/>
      <c r="BS3246" s="7"/>
      <c r="BT3246" s="7"/>
      <c r="BU3246" s="7"/>
      <c r="BV3246" s="7"/>
      <c r="BW3246" s="7"/>
    </row>
    <row r="3247" spans="5:75" x14ac:dyDescent="0.2"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AL3247" s="7"/>
      <c r="AQ3247" s="7"/>
      <c r="AR3247" s="7"/>
      <c r="AS3247" s="7"/>
      <c r="AT3247" s="7"/>
      <c r="AU3247" s="7"/>
      <c r="AV3247" s="7"/>
      <c r="AX3247" s="7"/>
      <c r="AY3247" s="7"/>
      <c r="AZ3247" s="7"/>
      <c r="BA3247" s="7"/>
      <c r="BB3247" s="7"/>
      <c r="BC3247" s="7"/>
      <c r="BD3247" s="7"/>
      <c r="BG3247" s="7"/>
      <c r="BH3247" s="7"/>
      <c r="BI3247" s="7"/>
      <c r="BJ3247" s="7"/>
      <c r="BK3247" s="7"/>
      <c r="BL3247" s="7"/>
      <c r="BM3247" s="7"/>
      <c r="BP3247" s="7"/>
      <c r="BQ3247" s="7"/>
      <c r="BR3247" s="7"/>
      <c r="BS3247" s="7"/>
      <c r="BT3247" s="7"/>
      <c r="BU3247" s="7"/>
      <c r="BV3247" s="7"/>
      <c r="BW3247" s="7"/>
    </row>
    <row r="3248" spans="5:75" x14ac:dyDescent="0.2"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AL3248" s="7"/>
      <c r="AQ3248" s="7"/>
      <c r="AR3248" s="7"/>
      <c r="AS3248" s="7"/>
      <c r="AT3248" s="7"/>
      <c r="AU3248" s="7"/>
      <c r="AV3248" s="7"/>
      <c r="AX3248" s="7"/>
      <c r="AY3248" s="7"/>
      <c r="AZ3248" s="7"/>
      <c r="BA3248" s="7"/>
      <c r="BB3248" s="7"/>
      <c r="BC3248" s="7"/>
      <c r="BD3248" s="7"/>
      <c r="BG3248" s="7"/>
      <c r="BH3248" s="7"/>
      <c r="BI3248" s="7"/>
      <c r="BJ3248" s="7"/>
      <c r="BK3248" s="7"/>
      <c r="BL3248" s="7"/>
      <c r="BM3248" s="7"/>
      <c r="BP3248" s="7"/>
      <c r="BQ3248" s="7"/>
      <c r="BR3248" s="7"/>
      <c r="BS3248" s="7"/>
      <c r="BT3248" s="7"/>
      <c r="BU3248" s="7"/>
      <c r="BV3248" s="7"/>
      <c r="BW3248" s="7"/>
    </row>
    <row r="3249" spans="5:75" x14ac:dyDescent="0.2"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AL3249" s="7"/>
      <c r="AQ3249" s="7"/>
      <c r="AR3249" s="7"/>
      <c r="AS3249" s="7"/>
      <c r="AT3249" s="7"/>
      <c r="AU3249" s="7"/>
      <c r="AV3249" s="7"/>
      <c r="AX3249" s="7"/>
      <c r="AY3249" s="7"/>
      <c r="AZ3249" s="7"/>
      <c r="BA3249" s="7"/>
      <c r="BB3249" s="7"/>
      <c r="BC3249" s="7"/>
      <c r="BD3249" s="7"/>
      <c r="BG3249" s="7"/>
      <c r="BH3249" s="7"/>
      <c r="BI3249" s="7"/>
      <c r="BJ3249" s="7"/>
      <c r="BK3249" s="7"/>
      <c r="BL3249" s="7"/>
      <c r="BM3249" s="7"/>
      <c r="BP3249" s="7"/>
      <c r="BQ3249" s="7"/>
      <c r="BR3249" s="7"/>
      <c r="BS3249" s="7"/>
      <c r="BT3249" s="7"/>
      <c r="BU3249" s="7"/>
      <c r="BV3249" s="7"/>
      <c r="BW3249" s="7"/>
    </row>
    <row r="3250" spans="5:75" x14ac:dyDescent="0.2"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AL3250" s="7"/>
      <c r="AQ3250" s="7"/>
      <c r="AR3250" s="7"/>
      <c r="AS3250" s="7"/>
      <c r="AT3250" s="7"/>
      <c r="AU3250" s="7"/>
      <c r="AV3250" s="7"/>
      <c r="AX3250" s="7"/>
      <c r="AY3250" s="7"/>
      <c r="AZ3250" s="7"/>
      <c r="BA3250" s="7"/>
      <c r="BB3250" s="7"/>
      <c r="BC3250" s="7"/>
      <c r="BD3250" s="7"/>
      <c r="BG3250" s="7"/>
      <c r="BH3250" s="7"/>
      <c r="BI3250" s="7"/>
      <c r="BJ3250" s="7"/>
      <c r="BK3250" s="7"/>
      <c r="BL3250" s="7"/>
      <c r="BM3250" s="7"/>
      <c r="BP3250" s="7"/>
      <c r="BQ3250" s="7"/>
      <c r="BR3250" s="7"/>
      <c r="BS3250" s="7"/>
      <c r="BT3250" s="7"/>
      <c r="BU3250" s="7"/>
      <c r="BV3250" s="7"/>
      <c r="BW3250" s="7"/>
    </row>
    <row r="3251" spans="5:75" x14ac:dyDescent="0.2"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AL3251" s="7"/>
      <c r="AQ3251" s="7"/>
      <c r="AR3251" s="7"/>
      <c r="AS3251" s="7"/>
      <c r="AT3251" s="7"/>
      <c r="AU3251" s="7"/>
      <c r="AV3251" s="7"/>
      <c r="AX3251" s="7"/>
      <c r="AY3251" s="7"/>
      <c r="AZ3251" s="7"/>
      <c r="BA3251" s="7"/>
      <c r="BB3251" s="7"/>
      <c r="BC3251" s="7"/>
      <c r="BD3251" s="7"/>
      <c r="BG3251" s="7"/>
      <c r="BH3251" s="7"/>
      <c r="BI3251" s="7"/>
      <c r="BJ3251" s="7"/>
      <c r="BK3251" s="7"/>
      <c r="BL3251" s="7"/>
      <c r="BM3251" s="7"/>
      <c r="BP3251" s="7"/>
      <c r="BQ3251" s="7"/>
      <c r="BR3251" s="7"/>
      <c r="BS3251" s="7"/>
      <c r="BT3251" s="7"/>
      <c r="BU3251" s="7"/>
      <c r="BV3251" s="7"/>
      <c r="BW3251" s="7"/>
    </row>
    <row r="3252" spans="5:75" x14ac:dyDescent="0.2"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AL3252" s="7"/>
      <c r="AQ3252" s="7"/>
      <c r="AR3252" s="7"/>
      <c r="AS3252" s="7"/>
      <c r="AT3252" s="7"/>
      <c r="AU3252" s="7"/>
      <c r="AV3252" s="7"/>
      <c r="AX3252" s="7"/>
      <c r="AY3252" s="7"/>
      <c r="AZ3252" s="7"/>
      <c r="BA3252" s="7"/>
      <c r="BB3252" s="7"/>
      <c r="BC3252" s="7"/>
      <c r="BD3252" s="7"/>
      <c r="BG3252" s="7"/>
      <c r="BH3252" s="7"/>
      <c r="BI3252" s="7"/>
      <c r="BJ3252" s="7"/>
      <c r="BK3252" s="7"/>
      <c r="BL3252" s="7"/>
      <c r="BM3252" s="7"/>
      <c r="BP3252" s="7"/>
      <c r="BQ3252" s="7"/>
      <c r="BR3252" s="7"/>
      <c r="BS3252" s="7"/>
      <c r="BT3252" s="7"/>
      <c r="BU3252" s="7"/>
      <c r="BV3252" s="7"/>
      <c r="BW3252" s="7"/>
    </row>
    <row r="3253" spans="5:75" x14ac:dyDescent="0.2"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AL3253" s="7"/>
      <c r="AQ3253" s="7"/>
      <c r="AR3253" s="7"/>
      <c r="AS3253" s="7"/>
      <c r="AT3253" s="7"/>
      <c r="AU3253" s="7"/>
      <c r="AV3253" s="7"/>
      <c r="AX3253" s="7"/>
      <c r="AY3253" s="7"/>
      <c r="AZ3253" s="7"/>
      <c r="BA3253" s="7"/>
      <c r="BB3253" s="7"/>
      <c r="BC3253" s="7"/>
      <c r="BD3253" s="7"/>
      <c r="BG3253" s="7"/>
      <c r="BH3253" s="7"/>
      <c r="BI3253" s="7"/>
      <c r="BJ3253" s="7"/>
      <c r="BK3253" s="7"/>
      <c r="BL3253" s="7"/>
      <c r="BM3253" s="7"/>
      <c r="BP3253" s="7"/>
      <c r="BQ3253" s="7"/>
      <c r="BR3253" s="7"/>
      <c r="BS3253" s="7"/>
      <c r="BT3253" s="7"/>
      <c r="BU3253" s="7"/>
      <c r="BV3253" s="7"/>
      <c r="BW3253" s="7"/>
    </row>
    <row r="3254" spans="5:75" x14ac:dyDescent="0.2"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AL3254" s="7"/>
      <c r="AQ3254" s="7"/>
      <c r="AR3254" s="7"/>
      <c r="AS3254" s="7"/>
      <c r="AT3254" s="7"/>
      <c r="AU3254" s="7"/>
      <c r="AV3254" s="7"/>
      <c r="AX3254" s="7"/>
      <c r="AY3254" s="7"/>
      <c r="AZ3254" s="7"/>
      <c r="BA3254" s="7"/>
      <c r="BB3254" s="7"/>
      <c r="BC3254" s="7"/>
      <c r="BD3254" s="7"/>
      <c r="BG3254" s="7"/>
      <c r="BH3254" s="7"/>
      <c r="BI3254" s="7"/>
      <c r="BJ3254" s="7"/>
      <c r="BK3254" s="7"/>
      <c r="BL3254" s="7"/>
      <c r="BM3254" s="7"/>
      <c r="BP3254" s="7"/>
      <c r="BQ3254" s="7"/>
      <c r="BR3254" s="7"/>
      <c r="BS3254" s="7"/>
      <c r="BT3254" s="7"/>
      <c r="BU3254" s="7"/>
      <c r="BV3254" s="7"/>
      <c r="BW3254" s="7"/>
    </row>
    <row r="3255" spans="5:75" x14ac:dyDescent="0.2"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AL3255" s="7"/>
      <c r="AQ3255" s="7"/>
      <c r="AR3255" s="7"/>
      <c r="AS3255" s="7"/>
      <c r="AT3255" s="7"/>
      <c r="AU3255" s="7"/>
      <c r="AV3255" s="7"/>
      <c r="AX3255" s="7"/>
      <c r="AY3255" s="7"/>
      <c r="AZ3255" s="7"/>
      <c r="BA3255" s="7"/>
      <c r="BB3255" s="7"/>
      <c r="BC3255" s="7"/>
      <c r="BD3255" s="7"/>
      <c r="BG3255" s="7"/>
      <c r="BH3255" s="7"/>
      <c r="BI3255" s="7"/>
      <c r="BJ3255" s="7"/>
      <c r="BK3255" s="7"/>
      <c r="BL3255" s="7"/>
      <c r="BM3255" s="7"/>
      <c r="BP3255" s="7"/>
      <c r="BQ3255" s="7"/>
      <c r="BR3255" s="7"/>
      <c r="BS3255" s="7"/>
      <c r="BT3255" s="7"/>
      <c r="BU3255" s="7"/>
      <c r="BV3255" s="7"/>
      <c r="BW3255" s="7"/>
    </row>
    <row r="3256" spans="5:75" x14ac:dyDescent="0.2"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AL3256" s="7"/>
      <c r="AQ3256" s="7"/>
      <c r="AR3256" s="7"/>
      <c r="AS3256" s="7"/>
      <c r="AT3256" s="7"/>
      <c r="AU3256" s="7"/>
      <c r="AV3256" s="7"/>
      <c r="AX3256" s="7"/>
      <c r="AY3256" s="7"/>
      <c r="AZ3256" s="7"/>
      <c r="BA3256" s="7"/>
      <c r="BB3256" s="7"/>
      <c r="BC3256" s="7"/>
      <c r="BD3256" s="7"/>
      <c r="BG3256" s="7"/>
      <c r="BH3256" s="7"/>
      <c r="BI3256" s="7"/>
      <c r="BJ3256" s="7"/>
      <c r="BK3256" s="7"/>
      <c r="BL3256" s="7"/>
      <c r="BM3256" s="7"/>
      <c r="BP3256" s="7"/>
      <c r="BQ3256" s="7"/>
      <c r="BR3256" s="7"/>
      <c r="BS3256" s="7"/>
      <c r="BT3256" s="7"/>
      <c r="BU3256" s="7"/>
      <c r="BV3256" s="7"/>
      <c r="BW3256" s="7"/>
    </row>
    <row r="3257" spans="5:75" x14ac:dyDescent="0.2"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AL3257" s="7"/>
      <c r="AQ3257" s="7"/>
      <c r="AR3257" s="7"/>
      <c r="AS3257" s="7"/>
      <c r="AT3257" s="7"/>
      <c r="AU3257" s="7"/>
      <c r="AV3257" s="7"/>
      <c r="AX3257" s="7"/>
      <c r="AY3257" s="7"/>
      <c r="AZ3257" s="7"/>
      <c r="BA3257" s="7"/>
      <c r="BB3257" s="7"/>
      <c r="BC3257" s="7"/>
      <c r="BD3257" s="7"/>
      <c r="BG3257" s="7"/>
      <c r="BH3257" s="7"/>
      <c r="BI3257" s="7"/>
      <c r="BJ3257" s="7"/>
      <c r="BK3257" s="7"/>
      <c r="BL3257" s="7"/>
      <c r="BM3257" s="7"/>
      <c r="BP3257" s="7"/>
      <c r="BQ3257" s="7"/>
      <c r="BR3257" s="7"/>
      <c r="BS3257" s="7"/>
      <c r="BT3257" s="7"/>
      <c r="BU3257" s="7"/>
      <c r="BV3257" s="7"/>
      <c r="BW3257" s="7"/>
    </row>
    <row r="3258" spans="5:75" x14ac:dyDescent="0.2"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AL3258" s="7"/>
      <c r="AQ3258" s="7"/>
      <c r="AR3258" s="7"/>
      <c r="AS3258" s="7"/>
      <c r="AT3258" s="7"/>
      <c r="AU3258" s="7"/>
      <c r="AV3258" s="7"/>
      <c r="AX3258" s="7"/>
      <c r="AY3258" s="7"/>
      <c r="AZ3258" s="7"/>
      <c r="BA3258" s="7"/>
      <c r="BB3258" s="7"/>
      <c r="BC3258" s="7"/>
      <c r="BD3258" s="7"/>
      <c r="BG3258" s="7"/>
      <c r="BH3258" s="7"/>
      <c r="BI3258" s="7"/>
      <c r="BJ3258" s="7"/>
      <c r="BK3258" s="7"/>
      <c r="BL3258" s="7"/>
      <c r="BM3258" s="7"/>
      <c r="BP3258" s="7"/>
      <c r="BQ3258" s="7"/>
      <c r="BR3258" s="7"/>
      <c r="BS3258" s="7"/>
      <c r="BT3258" s="7"/>
      <c r="BU3258" s="7"/>
      <c r="BV3258" s="7"/>
      <c r="BW3258" s="7"/>
    </row>
    <row r="3259" spans="5:75" x14ac:dyDescent="0.2"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AL3259" s="7"/>
      <c r="AQ3259" s="7"/>
      <c r="AR3259" s="7"/>
      <c r="AS3259" s="7"/>
      <c r="AT3259" s="7"/>
      <c r="AU3259" s="7"/>
      <c r="AV3259" s="7"/>
      <c r="AX3259" s="7"/>
      <c r="AY3259" s="7"/>
      <c r="AZ3259" s="7"/>
      <c r="BA3259" s="7"/>
      <c r="BB3259" s="7"/>
      <c r="BC3259" s="7"/>
      <c r="BD3259" s="7"/>
      <c r="BG3259" s="7"/>
      <c r="BH3259" s="7"/>
      <c r="BI3259" s="7"/>
      <c r="BJ3259" s="7"/>
      <c r="BK3259" s="7"/>
      <c r="BL3259" s="7"/>
      <c r="BM3259" s="7"/>
      <c r="BP3259" s="7"/>
      <c r="BQ3259" s="7"/>
      <c r="BR3259" s="7"/>
      <c r="BS3259" s="7"/>
      <c r="BT3259" s="7"/>
      <c r="BU3259" s="7"/>
      <c r="BV3259" s="7"/>
      <c r="BW3259" s="7"/>
    </row>
    <row r="3260" spans="5:75" x14ac:dyDescent="0.2"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AL3260" s="7"/>
      <c r="AQ3260" s="7"/>
      <c r="AR3260" s="7"/>
      <c r="AS3260" s="7"/>
      <c r="AT3260" s="7"/>
      <c r="AU3260" s="7"/>
      <c r="AV3260" s="7"/>
      <c r="AX3260" s="7"/>
      <c r="AY3260" s="7"/>
      <c r="AZ3260" s="7"/>
      <c r="BA3260" s="7"/>
      <c r="BB3260" s="7"/>
      <c r="BC3260" s="7"/>
      <c r="BD3260" s="7"/>
      <c r="BG3260" s="7"/>
      <c r="BH3260" s="7"/>
      <c r="BI3260" s="7"/>
      <c r="BJ3260" s="7"/>
      <c r="BK3260" s="7"/>
      <c r="BL3260" s="7"/>
      <c r="BM3260" s="7"/>
      <c r="BP3260" s="7"/>
      <c r="BQ3260" s="7"/>
      <c r="BR3260" s="7"/>
      <c r="BS3260" s="7"/>
      <c r="BT3260" s="7"/>
      <c r="BU3260" s="7"/>
      <c r="BV3260" s="7"/>
      <c r="BW3260" s="7"/>
    </row>
    <row r="3261" spans="5:75" x14ac:dyDescent="0.2"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AL3261" s="7"/>
      <c r="AQ3261" s="7"/>
      <c r="AR3261" s="7"/>
      <c r="AS3261" s="7"/>
      <c r="AT3261" s="7"/>
      <c r="AU3261" s="7"/>
      <c r="AV3261" s="7"/>
      <c r="AX3261" s="7"/>
      <c r="AY3261" s="7"/>
      <c r="AZ3261" s="7"/>
      <c r="BA3261" s="7"/>
      <c r="BB3261" s="7"/>
      <c r="BC3261" s="7"/>
      <c r="BD3261" s="7"/>
      <c r="BG3261" s="7"/>
      <c r="BH3261" s="7"/>
      <c r="BI3261" s="7"/>
      <c r="BJ3261" s="7"/>
      <c r="BK3261" s="7"/>
      <c r="BL3261" s="7"/>
      <c r="BM3261" s="7"/>
      <c r="BP3261" s="7"/>
      <c r="BQ3261" s="7"/>
      <c r="BR3261" s="7"/>
      <c r="BS3261" s="7"/>
      <c r="BT3261" s="7"/>
      <c r="BU3261" s="7"/>
      <c r="BV3261" s="7"/>
      <c r="BW3261" s="7"/>
    </row>
    <row r="3262" spans="5:75" x14ac:dyDescent="0.2"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AL3262" s="7"/>
      <c r="AQ3262" s="7"/>
      <c r="AR3262" s="7"/>
      <c r="AS3262" s="7"/>
      <c r="AT3262" s="7"/>
      <c r="AU3262" s="7"/>
      <c r="AV3262" s="7"/>
      <c r="AX3262" s="7"/>
      <c r="AY3262" s="7"/>
      <c r="AZ3262" s="7"/>
      <c r="BA3262" s="7"/>
      <c r="BB3262" s="7"/>
      <c r="BC3262" s="7"/>
      <c r="BD3262" s="7"/>
      <c r="BG3262" s="7"/>
      <c r="BH3262" s="7"/>
      <c r="BI3262" s="7"/>
      <c r="BJ3262" s="7"/>
      <c r="BK3262" s="7"/>
      <c r="BL3262" s="7"/>
      <c r="BM3262" s="7"/>
      <c r="BP3262" s="7"/>
      <c r="BQ3262" s="7"/>
      <c r="BR3262" s="7"/>
      <c r="BS3262" s="7"/>
      <c r="BT3262" s="7"/>
      <c r="BU3262" s="7"/>
      <c r="BV3262" s="7"/>
      <c r="BW3262" s="7"/>
    </row>
    <row r="3263" spans="5:75" x14ac:dyDescent="0.2"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AL3263" s="7"/>
      <c r="AQ3263" s="7"/>
      <c r="AR3263" s="7"/>
      <c r="AS3263" s="7"/>
      <c r="AT3263" s="7"/>
      <c r="AU3263" s="7"/>
      <c r="AV3263" s="7"/>
      <c r="AX3263" s="7"/>
      <c r="AY3263" s="7"/>
      <c r="AZ3263" s="7"/>
      <c r="BA3263" s="7"/>
      <c r="BB3263" s="7"/>
      <c r="BC3263" s="7"/>
      <c r="BD3263" s="7"/>
      <c r="BG3263" s="7"/>
      <c r="BH3263" s="7"/>
      <c r="BI3263" s="7"/>
      <c r="BJ3263" s="7"/>
      <c r="BK3263" s="7"/>
      <c r="BL3263" s="7"/>
      <c r="BM3263" s="7"/>
      <c r="BP3263" s="7"/>
      <c r="BQ3263" s="7"/>
      <c r="BR3263" s="7"/>
      <c r="BS3263" s="7"/>
      <c r="BT3263" s="7"/>
      <c r="BU3263" s="7"/>
      <c r="BV3263" s="7"/>
      <c r="BW3263" s="7"/>
    </row>
    <row r="3264" spans="5:75" x14ac:dyDescent="0.2"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AL3264" s="7"/>
      <c r="AQ3264" s="7"/>
      <c r="AR3264" s="7"/>
      <c r="AS3264" s="7"/>
      <c r="AT3264" s="7"/>
      <c r="AU3264" s="7"/>
      <c r="AV3264" s="7"/>
      <c r="AX3264" s="7"/>
      <c r="AY3264" s="7"/>
      <c r="AZ3264" s="7"/>
      <c r="BA3264" s="7"/>
      <c r="BB3264" s="7"/>
      <c r="BC3264" s="7"/>
      <c r="BD3264" s="7"/>
      <c r="BG3264" s="7"/>
      <c r="BH3264" s="7"/>
      <c r="BI3264" s="7"/>
      <c r="BJ3264" s="7"/>
      <c r="BK3264" s="7"/>
      <c r="BL3264" s="7"/>
      <c r="BM3264" s="7"/>
      <c r="BP3264" s="7"/>
      <c r="BQ3264" s="7"/>
      <c r="BR3264" s="7"/>
      <c r="BS3264" s="7"/>
      <c r="BT3264" s="7"/>
      <c r="BU3264" s="7"/>
      <c r="BV3264" s="7"/>
      <c r="BW3264" s="7"/>
    </row>
    <row r="3265" spans="5:75" x14ac:dyDescent="0.2"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AL3265" s="7"/>
      <c r="AQ3265" s="7"/>
      <c r="AR3265" s="7"/>
      <c r="AS3265" s="7"/>
      <c r="AT3265" s="7"/>
      <c r="AU3265" s="7"/>
      <c r="AV3265" s="7"/>
      <c r="AX3265" s="7"/>
      <c r="AY3265" s="7"/>
      <c r="AZ3265" s="7"/>
      <c r="BA3265" s="7"/>
      <c r="BB3265" s="7"/>
      <c r="BC3265" s="7"/>
      <c r="BD3265" s="7"/>
      <c r="BG3265" s="7"/>
      <c r="BH3265" s="7"/>
      <c r="BI3265" s="7"/>
      <c r="BJ3265" s="7"/>
      <c r="BK3265" s="7"/>
      <c r="BL3265" s="7"/>
      <c r="BM3265" s="7"/>
      <c r="BP3265" s="7"/>
      <c r="BQ3265" s="7"/>
      <c r="BR3265" s="7"/>
      <c r="BS3265" s="7"/>
      <c r="BT3265" s="7"/>
      <c r="BU3265" s="7"/>
      <c r="BV3265" s="7"/>
      <c r="BW3265" s="7"/>
    </row>
    <row r="3266" spans="5:75" x14ac:dyDescent="0.2"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AL3266" s="7"/>
      <c r="AQ3266" s="7"/>
      <c r="AR3266" s="7"/>
      <c r="AS3266" s="7"/>
      <c r="AT3266" s="7"/>
      <c r="AU3266" s="7"/>
      <c r="AV3266" s="7"/>
      <c r="AX3266" s="7"/>
      <c r="AY3266" s="7"/>
      <c r="AZ3266" s="7"/>
      <c r="BA3266" s="7"/>
      <c r="BB3266" s="7"/>
      <c r="BC3266" s="7"/>
      <c r="BD3266" s="7"/>
      <c r="BG3266" s="7"/>
      <c r="BH3266" s="7"/>
      <c r="BI3266" s="7"/>
      <c r="BJ3266" s="7"/>
      <c r="BK3266" s="7"/>
      <c r="BL3266" s="7"/>
      <c r="BM3266" s="7"/>
      <c r="BP3266" s="7"/>
      <c r="BQ3266" s="7"/>
      <c r="BR3266" s="7"/>
      <c r="BS3266" s="7"/>
      <c r="BT3266" s="7"/>
      <c r="BU3266" s="7"/>
      <c r="BV3266" s="7"/>
      <c r="BW3266" s="7"/>
    </row>
    <row r="3267" spans="5:75" x14ac:dyDescent="0.2"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AL3267" s="7"/>
      <c r="AQ3267" s="7"/>
      <c r="AR3267" s="7"/>
      <c r="AS3267" s="7"/>
      <c r="AT3267" s="7"/>
      <c r="AU3267" s="7"/>
      <c r="AV3267" s="7"/>
      <c r="AX3267" s="7"/>
      <c r="AY3267" s="7"/>
      <c r="AZ3267" s="7"/>
      <c r="BA3267" s="7"/>
      <c r="BB3267" s="7"/>
      <c r="BC3267" s="7"/>
      <c r="BD3267" s="7"/>
      <c r="BG3267" s="7"/>
      <c r="BH3267" s="7"/>
      <c r="BI3267" s="7"/>
      <c r="BJ3267" s="7"/>
      <c r="BK3267" s="7"/>
      <c r="BL3267" s="7"/>
      <c r="BM3267" s="7"/>
      <c r="BP3267" s="7"/>
      <c r="BQ3267" s="7"/>
      <c r="BR3267" s="7"/>
      <c r="BS3267" s="7"/>
      <c r="BT3267" s="7"/>
      <c r="BU3267" s="7"/>
      <c r="BV3267" s="7"/>
      <c r="BW3267" s="7"/>
    </row>
    <row r="3268" spans="5:75" x14ac:dyDescent="0.2"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AL3268" s="7"/>
      <c r="AQ3268" s="7"/>
      <c r="AR3268" s="7"/>
      <c r="AS3268" s="7"/>
      <c r="AT3268" s="7"/>
      <c r="AU3268" s="7"/>
      <c r="AV3268" s="7"/>
      <c r="AX3268" s="7"/>
      <c r="AY3268" s="7"/>
      <c r="AZ3268" s="7"/>
      <c r="BA3268" s="7"/>
      <c r="BB3268" s="7"/>
      <c r="BC3268" s="7"/>
      <c r="BD3268" s="7"/>
      <c r="BG3268" s="7"/>
      <c r="BH3268" s="7"/>
      <c r="BI3268" s="7"/>
      <c r="BJ3268" s="7"/>
      <c r="BK3268" s="7"/>
      <c r="BL3268" s="7"/>
      <c r="BM3268" s="7"/>
      <c r="BP3268" s="7"/>
      <c r="BQ3268" s="7"/>
      <c r="BR3268" s="7"/>
      <c r="BS3268" s="7"/>
      <c r="BT3268" s="7"/>
      <c r="BU3268" s="7"/>
      <c r="BV3268" s="7"/>
      <c r="BW3268" s="7"/>
    </row>
    <row r="3269" spans="5:75" x14ac:dyDescent="0.2"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AL3269" s="7"/>
      <c r="AQ3269" s="7"/>
      <c r="AR3269" s="7"/>
      <c r="AS3269" s="7"/>
      <c r="AT3269" s="7"/>
      <c r="AU3269" s="7"/>
      <c r="AV3269" s="7"/>
      <c r="AX3269" s="7"/>
      <c r="AY3269" s="7"/>
      <c r="AZ3269" s="7"/>
      <c r="BA3269" s="7"/>
      <c r="BB3269" s="7"/>
      <c r="BC3269" s="7"/>
      <c r="BD3269" s="7"/>
      <c r="BG3269" s="7"/>
      <c r="BH3269" s="7"/>
      <c r="BI3269" s="7"/>
      <c r="BJ3269" s="7"/>
      <c r="BK3269" s="7"/>
      <c r="BL3269" s="7"/>
      <c r="BM3269" s="7"/>
      <c r="BP3269" s="7"/>
      <c r="BQ3269" s="7"/>
      <c r="BR3269" s="7"/>
      <c r="BS3269" s="7"/>
      <c r="BT3269" s="7"/>
      <c r="BU3269" s="7"/>
      <c r="BV3269" s="7"/>
      <c r="BW3269" s="7"/>
    </row>
    <row r="3270" spans="5:75" x14ac:dyDescent="0.2"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AL3270" s="7"/>
      <c r="AQ3270" s="7"/>
      <c r="AR3270" s="7"/>
      <c r="AS3270" s="7"/>
      <c r="AT3270" s="7"/>
      <c r="AU3270" s="7"/>
      <c r="AV3270" s="7"/>
      <c r="AX3270" s="7"/>
      <c r="AY3270" s="7"/>
      <c r="AZ3270" s="7"/>
      <c r="BA3270" s="7"/>
      <c r="BB3270" s="7"/>
      <c r="BC3270" s="7"/>
      <c r="BD3270" s="7"/>
      <c r="BG3270" s="7"/>
      <c r="BH3270" s="7"/>
      <c r="BI3270" s="7"/>
      <c r="BJ3270" s="7"/>
      <c r="BK3270" s="7"/>
      <c r="BL3270" s="7"/>
      <c r="BM3270" s="7"/>
      <c r="BP3270" s="7"/>
      <c r="BQ3270" s="7"/>
      <c r="BR3270" s="7"/>
      <c r="BS3270" s="7"/>
      <c r="BT3270" s="7"/>
      <c r="BU3270" s="7"/>
      <c r="BV3270" s="7"/>
      <c r="BW3270" s="7"/>
    </row>
    <row r="3271" spans="5:75" x14ac:dyDescent="0.2"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AL3271" s="7"/>
      <c r="AQ3271" s="7"/>
      <c r="AR3271" s="7"/>
      <c r="AS3271" s="7"/>
      <c r="AT3271" s="7"/>
      <c r="AU3271" s="7"/>
      <c r="AV3271" s="7"/>
      <c r="AX3271" s="7"/>
      <c r="AY3271" s="7"/>
      <c r="AZ3271" s="7"/>
      <c r="BA3271" s="7"/>
      <c r="BB3271" s="7"/>
      <c r="BC3271" s="7"/>
      <c r="BD3271" s="7"/>
      <c r="BG3271" s="7"/>
      <c r="BH3271" s="7"/>
      <c r="BI3271" s="7"/>
      <c r="BJ3271" s="7"/>
      <c r="BK3271" s="7"/>
      <c r="BL3271" s="7"/>
      <c r="BM3271" s="7"/>
      <c r="BP3271" s="7"/>
      <c r="BQ3271" s="7"/>
      <c r="BR3271" s="7"/>
      <c r="BS3271" s="7"/>
      <c r="BT3271" s="7"/>
      <c r="BU3271" s="7"/>
      <c r="BV3271" s="7"/>
      <c r="BW3271" s="7"/>
    </row>
    <row r="3272" spans="5:75" x14ac:dyDescent="0.2"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AL3272" s="7"/>
      <c r="AQ3272" s="7"/>
      <c r="AR3272" s="7"/>
      <c r="AS3272" s="7"/>
      <c r="AT3272" s="7"/>
      <c r="AU3272" s="7"/>
      <c r="AV3272" s="7"/>
      <c r="AX3272" s="7"/>
      <c r="AY3272" s="7"/>
      <c r="AZ3272" s="7"/>
      <c r="BA3272" s="7"/>
      <c r="BB3272" s="7"/>
      <c r="BC3272" s="7"/>
      <c r="BD3272" s="7"/>
      <c r="BG3272" s="7"/>
      <c r="BH3272" s="7"/>
      <c r="BI3272" s="7"/>
      <c r="BJ3272" s="7"/>
      <c r="BK3272" s="7"/>
      <c r="BL3272" s="7"/>
      <c r="BM3272" s="7"/>
      <c r="BP3272" s="7"/>
      <c r="BQ3272" s="7"/>
      <c r="BR3272" s="7"/>
      <c r="BS3272" s="7"/>
      <c r="BT3272" s="7"/>
      <c r="BU3272" s="7"/>
      <c r="BV3272" s="7"/>
      <c r="BW3272" s="7"/>
    </row>
    <row r="3273" spans="5:75" x14ac:dyDescent="0.2"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AL3273" s="7"/>
      <c r="AQ3273" s="7"/>
      <c r="AR3273" s="7"/>
      <c r="AS3273" s="7"/>
      <c r="AT3273" s="7"/>
      <c r="AU3273" s="7"/>
      <c r="AV3273" s="7"/>
      <c r="AX3273" s="7"/>
      <c r="AY3273" s="7"/>
      <c r="AZ3273" s="7"/>
      <c r="BA3273" s="7"/>
      <c r="BB3273" s="7"/>
      <c r="BC3273" s="7"/>
      <c r="BD3273" s="7"/>
      <c r="BG3273" s="7"/>
      <c r="BH3273" s="7"/>
      <c r="BI3273" s="7"/>
      <c r="BJ3273" s="7"/>
      <c r="BK3273" s="7"/>
      <c r="BL3273" s="7"/>
      <c r="BM3273" s="7"/>
      <c r="BP3273" s="7"/>
      <c r="BQ3273" s="7"/>
      <c r="BR3273" s="7"/>
      <c r="BS3273" s="7"/>
      <c r="BT3273" s="7"/>
      <c r="BU3273" s="7"/>
      <c r="BV3273" s="7"/>
      <c r="BW3273" s="7"/>
    </row>
    <row r="3274" spans="5:75" x14ac:dyDescent="0.2"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AL3274" s="7"/>
      <c r="AQ3274" s="7"/>
      <c r="AR3274" s="7"/>
      <c r="AS3274" s="7"/>
      <c r="AT3274" s="7"/>
      <c r="AU3274" s="7"/>
      <c r="AV3274" s="7"/>
      <c r="AX3274" s="7"/>
      <c r="AY3274" s="7"/>
      <c r="AZ3274" s="7"/>
      <c r="BA3274" s="7"/>
      <c r="BB3274" s="7"/>
      <c r="BC3274" s="7"/>
      <c r="BD3274" s="7"/>
      <c r="BG3274" s="7"/>
      <c r="BH3274" s="7"/>
      <c r="BI3274" s="7"/>
      <c r="BJ3274" s="7"/>
      <c r="BK3274" s="7"/>
      <c r="BL3274" s="7"/>
      <c r="BM3274" s="7"/>
      <c r="BP3274" s="7"/>
      <c r="BQ3274" s="7"/>
      <c r="BR3274" s="7"/>
      <c r="BS3274" s="7"/>
      <c r="BT3274" s="7"/>
      <c r="BU3274" s="7"/>
      <c r="BV3274" s="7"/>
      <c r="BW3274" s="7"/>
    </row>
    <row r="3275" spans="5:75" x14ac:dyDescent="0.2"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AL3275" s="7"/>
      <c r="AQ3275" s="7"/>
      <c r="AR3275" s="7"/>
      <c r="AS3275" s="7"/>
      <c r="AT3275" s="7"/>
      <c r="AU3275" s="7"/>
      <c r="AV3275" s="7"/>
      <c r="AX3275" s="7"/>
      <c r="AY3275" s="7"/>
      <c r="AZ3275" s="7"/>
      <c r="BA3275" s="7"/>
      <c r="BB3275" s="7"/>
      <c r="BC3275" s="7"/>
      <c r="BD3275" s="7"/>
      <c r="BG3275" s="7"/>
      <c r="BH3275" s="7"/>
      <c r="BI3275" s="7"/>
      <c r="BJ3275" s="7"/>
      <c r="BK3275" s="7"/>
      <c r="BL3275" s="7"/>
      <c r="BM3275" s="7"/>
      <c r="BP3275" s="7"/>
      <c r="BQ3275" s="7"/>
      <c r="BR3275" s="7"/>
      <c r="BS3275" s="7"/>
      <c r="BT3275" s="7"/>
      <c r="BU3275" s="7"/>
      <c r="BV3275" s="7"/>
      <c r="BW3275" s="7"/>
    </row>
    <row r="3276" spans="5:75" x14ac:dyDescent="0.2"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AL3276" s="7"/>
      <c r="AQ3276" s="7"/>
      <c r="AR3276" s="7"/>
      <c r="AS3276" s="7"/>
      <c r="AT3276" s="7"/>
      <c r="AU3276" s="7"/>
      <c r="AV3276" s="7"/>
      <c r="AX3276" s="7"/>
      <c r="AY3276" s="7"/>
      <c r="AZ3276" s="7"/>
      <c r="BA3276" s="7"/>
      <c r="BB3276" s="7"/>
      <c r="BC3276" s="7"/>
      <c r="BD3276" s="7"/>
      <c r="BG3276" s="7"/>
      <c r="BH3276" s="7"/>
      <c r="BI3276" s="7"/>
      <c r="BJ3276" s="7"/>
      <c r="BK3276" s="7"/>
      <c r="BL3276" s="7"/>
      <c r="BM3276" s="7"/>
      <c r="BP3276" s="7"/>
      <c r="BQ3276" s="7"/>
      <c r="BR3276" s="7"/>
      <c r="BS3276" s="7"/>
      <c r="BT3276" s="7"/>
      <c r="BU3276" s="7"/>
      <c r="BV3276" s="7"/>
      <c r="BW3276" s="7"/>
    </row>
    <row r="3277" spans="5:75" x14ac:dyDescent="0.2"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AL3277" s="7"/>
      <c r="AQ3277" s="7"/>
      <c r="AR3277" s="7"/>
      <c r="AS3277" s="7"/>
      <c r="AT3277" s="7"/>
      <c r="AU3277" s="7"/>
      <c r="AV3277" s="7"/>
      <c r="AX3277" s="7"/>
      <c r="AY3277" s="7"/>
      <c r="AZ3277" s="7"/>
      <c r="BA3277" s="7"/>
      <c r="BB3277" s="7"/>
      <c r="BC3277" s="7"/>
      <c r="BD3277" s="7"/>
      <c r="BG3277" s="7"/>
      <c r="BH3277" s="7"/>
      <c r="BI3277" s="7"/>
      <c r="BJ3277" s="7"/>
      <c r="BK3277" s="7"/>
      <c r="BL3277" s="7"/>
      <c r="BM3277" s="7"/>
      <c r="BP3277" s="7"/>
      <c r="BQ3277" s="7"/>
      <c r="BR3277" s="7"/>
      <c r="BS3277" s="7"/>
      <c r="BT3277" s="7"/>
      <c r="BU3277" s="7"/>
      <c r="BV3277" s="7"/>
      <c r="BW3277" s="7"/>
    </row>
    <row r="3278" spans="5:75" x14ac:dyDescent="0.2"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AL3278" s="7"/>
      <c r="AQ3278" s="7"/>
      <c r="AR3278" s="7"/>
      <c r="AS3278" s="7"/>
      <c r="AT3278" s="7"/>
      <c r="AU3278" s="7"/>
      <c r="AV3278" s="7"/>
      <c r="AX3278" s="7"/>
      <c r="AY3278" s="7"/>
      <c r="AZ3278" s="7"/>
      <c r="BA3278" s="7"/>
      <c r="BB3278" s="7"/>
      <c r="BC3278" s="7"/>
      <c r="BD3278" s="7"/>
      <c r="BG3278" s="7"/>
      <c r="BH3278" s="7"/>
      <c r="BI3278" s="7"/>
      <c r="BJ3278" s="7"/>
      <c r="BK3278" s="7"/>
      <c r="BL3278" s="7"/>
      <c r="BM3278" s="7"/>
      <c r="BP3278" s="7"/>
      <c r="BQ3278" s="7"/>
      <c r="BR3278" s="7"/>
      <c r="BS3278" s="7"/>
      <c r="BT3278" s="7"/>
      <c r="BU3278" s="7"/>
      <c r="BV3278" s="7"/>
      <c r="BW3278" s="7"/>
    </row>
    <row r="3279" spans="5:75" x14ac:dyDescent="0.2"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AL3279" s="7"/>
      <c r="AQ3279" s="7"/>
      <c r="AR3279" s="7"/>
      <c r="AS3279" s="7"/>
      <c r="AT3279" s="7"/>
      <c r="AU3279" s="7"/>
      <c r="AV3279" s="7"/>
      <c r="AX3279" s="7"/>
      <c r="AY3279" s="7"/>
      <c r="AZ3279" s="7"/>
      <c r="BA3279" s="7"/>
      <c r="BB3279" s="7"/>
      <c r="BC3279" s="7"/>
      <c r="BD3279" s="7"/>
      <c r="BG3279" s="7"/>
      <c r="BH3279" s="7"/>
      <c r="BI3279" s="7"/>
      <c r="BJ3279" s="7"/>
      <c r="BK3279" s="7"/>
      <c r="BL3279" s="7"/>
      <c r="BM3279" s="7"/>
      <c r="BP3279" s="7"/>
      <c r="BQ3279" s="7"/>
      <c r="BR3279" s="7"/>
      <c r="BS3279" s="7"/>
      <c r="BT3279" s="7"/>
      <c r="BU3279" s="7"/>
      <c r="BV3279" s="7"/>
      <c r="BW3279" s="7"/>
    </row>
    <row r="3280" spans="5:75" x14ac:dyDescent="0.2"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AL3280" s="7"/>
      <c r="AQ3280" s="7"/>
      <c r="AR3280" s="7"/>
      <c r="AS3280" s="7"/>
      <c r="AT3280" s="7"/>
      <c r="AU3280" s="7"/>
      <c r="AV3280" s="7"/>
      <c r="AX3280" s="7"/>
      <c r="AY3280" s="7"/>
      <c r="AZ3280" s="7"/>
      <c r="BA3280" s="7"/>
      <c r="BB3280" s="7"/>
      <c r="BC3280" s="7"/>
      <c r="BD3280" s="7"/>
      <c r="BG3280" s="7"/>
      <c r="BH3280" s="7"/>
      <c r="BI3280" s="7"/>
      <c r="BJ3280" s="7"/>
      <c r="BK3280" s="7"/>
      <c r="BL3280" s="7"/>
      <c r="BM3280" s="7"/>
      <c r="BP3280" s="7"/>
      <c r="BQ3280" s="7"/>
      <c r="BR3280" s="7"/>
      <c r="BS3280" s="7"/>
      <c r="BT3280" s="7"/>
      <c r="BU3280" s="7"/>
      <c r="BV3280" s="7"/>
      <c r="BW3280" s="7"/>
    </row>
    <row r="3281" spans="5:75" x14ac:dyDescent="0.2"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AL3281" s="7"/>
      <c r="AQ3281" s="7"/>
      <c r="AR3281" s="7"/>
      <c r="AS3281" s="7"/>
      <c r="AT3281" s="7"/>
      <c r="AU3281" s="7"/>
      <c r="AV3281" s="7"/>
      <c r="AX3281" s="7"/>
      <c r="AY3281" s="7"/>
      <c r="AZ3281" s="7"/>
      <c r="BA3281" s="7"/>
      <c r="BB3281" s="7"/>
      <c r="BC3281" s="7"/>
      <c r="BD3281" s="7"/>
      <c r="BG3281" s="7"/>
      <c r="BH3281" s="7"/>
      <c r="BI3281" s="7"/>
      <c r="BJ3281" s="7"/>
      <c r="BK3281" s="7"/>
      <c r="BL3281" s="7"/>
      <c r="BM3281" s="7"/>
      <c r="BP3281" s="7"/>
      <c r="BQ3281" s="7"/>
      <c r="BR3281" s="7"/>
      <c r="BS3281" s="7"/>
      <c r="BT3281" s="7"/>
      <c r="BU3281" s="7"/>
      <c r="BV3281" s="7"/>
      <c r="BW3281" s="7"/>
    </row>
    <row r="3282" spans="5:75" x14ac:dyDescent="0.2"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AL3282" s="7"/>
      <c r="AQ3282" s="7"/>
      <c r="AR3282" s="7"/>
      <c r="AS3282" s="7"/>
      <c r="AT3282" s="7"/>
      <c r="AU3282" s="7"/>
      <c r="AV3282" s="7"/>
      <c r="AX3282" s="7"/>
      <c r="AY3282" s="7"/>
      <c r="AZ3282" s="7"/>
      <c r="BA3282" s="7"/>
      <c r="BB3282" s="7"/>
      <c r="BC3282" s="7"/>
      <c r="BD3282" s="7"/>
      <c r="BG3282" s="7"/>
      <c r="BH3282" s="7"/>
      <c r="BI3282" s="7"/>
      <c r="BJ3282" s="7"/>
      <c r="BK3282" s="7"/>
      <c r="BL3282" s="7"/>
      <c r="BM3282" s="7"/>
      <c r="BP3282" s="7"/>
      <c r="BQ3282" s="7"/>
      <c r="BR3282" s="7"/>
      <c r="BS3282" s="7"/>
      <c r="BT3282" s="7"/>
      <c r="BU3282" s="7"/>
      <c r="BV3282" s="7"/>
      <c r="BW3282" s="7"/>
    </row>
    <row r="3283" spans="5:75" x14ac:dyDescent="0.2"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AL3283" s="7"/>
      <c r="AQ3283" s="7"/>
      <c r="AR3283" s="7"/>
      <c r="AS3283" s="7"/>
      <c r="AT3283" s="7"/>
      <c r="AU3283" s="7"/>
      <c r="AV3283" s="7"/>
      <c r="AX3283" s="7"/>
      <c r="AY3283" s="7"/>
      <c r="AZ3283" s="7"/>
      <c r="BA3283" s="7"/>
      <c r="BB3283" s="7"/>
      <c r="BC3283" s="7"/>
      <c r="BD3283" s="7"/>
      <c r="BG3283" s="7"/>
      <c r="BH3283" s="7"/>
      <c r="BI3283" s="7"/>
      <c r="BJ3283" s="7"/>
      <c r="BK3283" s="7"/>
      <c r="BL3283" s="7"/>
      <c r="BM3283" s="7"/>
      <c r="BP3283" s="7"/>
      <c r="BQ3283" s="7"/>
      <c r="BR3283" s="7"/>
      <c r="BS3283" s="7"/>
      <c r="BT3283" s="7"/>
      <c r="BU3283" s="7"/>
      <c r="BV3283" s="7"/>
      <c r="BW3283" s="7"/>
    </row>
    <row r="3284" spans="5:75" x14ac:dyDescent="0.2"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AL3284" s="7"/>
      <c r="AQ3284" s="7"/>
      <c r="AR3284" s="7"/>
      <c r="AS3284" s="7"/>
      <c r="AT3284" s="7"/>
      <c r="AU3284" s="7"/>
      <c r="AV3284" s="7"/>
      <c r="AX3284" s="7"/>
      <c r="AY3284" s="7"/>
      <c r="AZ3284" s="7"/>
      <c r="BA3284" s="7"/>
      <c r="BB3284" s="7"/>
      <c r="BC3284" s="7"/>
      <c r="BD3284" s="7"/>
      <c r="BG3284" s="7"/>
      <c r="BH3284" s="7"/>
      <c r="BI3284" s="7"/>
      <c r="BJ3284" s="7"/>
      <c r="BK3284" s="7"/>
      <c r="BL3284" s="7"/>
      <c r="BM3284" s="7"/>
      <c r="BP3284" s="7"/>
      <c r="BQ3284" s="7"/>
      <c r="BR3284" s="7"/>
      <c r="BS3284" s="7"/>
      <c r="BT3284" s="7"/>
      <c r="BU3284" s="7"/>
      <c r="BV3284" s="7"/>
      <c r="BW3284" s="7"/>
    </row>
    <row r="3285" spans="5:75" x14ac:dyDescent="0.2"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AL3285" s="7"/>
      <c r="AQ3285" s="7"/>
      <c r="AR3285" s="7"/>
      <c r="AS3285" s="7"/>
      <c r="AT3285" s="7"/>
      <c r="AU3285" s="7"/>
      <c r="AV3285" s="7"/>
      <c r="AX3285" s="7"/>
      <c r="AY3285" s="7"/>
      <c r="AZ3285" s="7"/>
      <c r="BA3285" s="7"/>
      <c r="BB3285" s="7"/>
      <c r="BC3285" s="7"/>
      <c r="BD3285" s="7"/>
      <c r="BG3285" s="7"/>
      <c r="BH3285" s="7"/>
      <c r="BI3285" s="7"/>
      <c r="BJ3285" s="7"/>
      <c r="BK3285" s="7"/>
      <c r="BL3285" s="7"/>
      <c r="BM3285" s="7"/>
      <c r="BP3285" s="7"/>
      <c r="BQ3285" s="7"/>
      <c r="BR3285" s="7"/>
      <c r="BS3285" s="7"/>
      <c r="BT3285" s="7"/>
      <c r="BU3285" s="7"/>
      <c r="BV3285" s="7"/>
      <c r="BW3285" s="7"/>
    </row>
    <row r="3286" spans="5:75" x14ac:dyDescent="0.2"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AL3286" s="7"/>
      <c r="AQ3286" s="7"/>
      <c r="AR3286" s="7"/>
      <c r="AS3286" s="7"/>
      <c r="AT3286" s="7"/>
      <c r="AU3286" s="7"/>
      <c r="AV3286" s="7"/>
      <c r="AX3286" s="7"/>
      <c r="AY3286" s="7"/>
      <c r="AZ3286" s="7"/>
      <c r="BA3286" s="7"/>
      <c r="BB3286" s="7"/>
      <c r="BC3286" s="7"/>
      <c r="BD3286" s="7"/>
      <c r="BG3286" s="7"/>
      <c r="BH3286" s="7"/>
      <c r="BI3286" s="7"/>
      <c r="BJ3286" s="7"/>
      <c r="BK3286" s="7"/>
      <c r="BL3286" s="7"/>
      <c r="BM3286" s="7"/>
      <c r="BP3286" s="7"/>
      <c r="BQ3286" s="7"/>
      <c r="BR3286" s="7"/>
      <c r="BS3286" s="7"/>
      <c r="BT3286" s="7"/>
      <c r="BU3286" s="7"/>
      <c r="BV3286" s="7"/>
      <c r="BW3286" s="7"/>
    </row>
    <row r="3287" spans="5:75" x14ac:dyDescent="0.2"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AL3287" s="7"/>
      <c r="AQ3287" s="7"/>
      <c r="AR3287" s="7"/>
      <c r="AS3287" s="7"/>
      <c r="AT3287" s="7"/>
      <c r="AU3287" s="7"/>
      <c r="AV3287" s="7"/>
      <c r="AX3287" s="7"/>
      <c r="AY3287" s="7"/>
      <c r="AZ3287" s="7"/>
      <c r="BA3287" s="7"/>
      <c r="BB3287" s="7"/>
      <c r="BC3287" s="7"/>
      <c r="BD3287" s="7"/>
      <c r="BG3287" s="7"/>
      <c r="BH3287" s="7"/>
      <c r="BI3287" s="7"/>
      <c r="BJ3287" s="7"/>
      <c r="BK3287" s="7"/>
      <c r="BL3287" s="7"/>
      <c r="BM3287" s="7"/>
      <c r="BP3287" s="7"/>
      <c r="BQ3287" s="7"/>
      <c r="BR3287" s="7"/>
      <c r="BS3287" s="7"/>
      <c r="BT3287" s="7"/>
      <c r="BU3287" s="7"/>
      <c r="BV3287" s="7"/>
      <c r="BW3287" s="7"/>
    </row>
    <row r="3288" spans="5:75" x14ac:dyDescent="0.2"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AL3288" s="7"/>
      <c r="AQ3288" s="7"/>
      <c r="AR3288" s="7"/>
      <c r="AS3288" s="7"/>
      <c r="AT3288" s="7"/>
      <c r="AU3288" s="7"/>
      <c r="AV3288" s="7"/>
      <c r="AX3288" s="7"/>
      <c r="AY3288" s="7"/>
      <c r="AZ3288" s="7"/>
      <c r="BA3288" s="7"/>
      <c r="BB3288" s="7"/>
      <c r="BC3288" s="7"/>
      <c r="BD3288" s="7"/>
      <c r="BG3288" s="7"/>
      <c r="BH3288" s="7"/>
      <c r="BI3288" s="7"/>
      <c r="BJ3288" s="7"/>
      <c r="BK3288" s="7"/>
      <c r="BL3288" s="7"/>
      <c r="BM3288" s="7"/>
      <c r="BP3288" s="7"/>
      <c r="BQ3288" s="7"/>
      <c r="BR3288" s="7"/>
      <c r="BS3288" s="7"/>
      <c r="BT3288" s="7"/>
      <c r="BU3288" s="7"/>
      <c r="BV3288" s="7"/>
      <c r="BW3288" s="7"/>
    </row>
    <row r="3289" spans="5:75" x14ac:dyDescent="0.2"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AL3289" s="7"/>
      <c r="AQ3289" s="7"/>
      <c r="AR3289" s="7"/>
      <c r="AS3289" s="7"/>
      <c r="AT3289" s="7"/>
      <c r="AU3289" s="7"/>
      <c r="AV3289" s="7"/>
      <c r="AX3289" s="7"/>
      <c r="AY3289" s="7"/>
      <c r="AZ3289" s="7"/>
      <c r="BA3289" s="7"/>
      <c r="BB3289" s="7"/>
      <c r="BC3289" s="7"/>
      <c r="BD3289" s="7"/>
      <c r="BG3289" s="7"/>
      <c r="BH3289" s="7"/>
      <c r="BI3289" s="7"/>
      <c r="BJ3289" s="7"/>
      <c r="BK3289" s="7"/>
      <c r="BL3289" s="7"/>
      <c r="BM3289" s="7"/>
      <c r="BP3289" s="7"/>
      <c r="BQ3289" s="7"/>
      <c r="BR3289" s="7"/>
      <c r="BS3289" s="7"/>
      <c r="BT3289" s="7"/>
      <c r="BU3289" s="7"/>
      <c r="BV3289" s="7"/>
      <c r="BW3289" s="7"/>
    </row>
    <row r="3290" spans="5:75" x14ac:dyDescent="0.2"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AL3290" s="7"/>
      <c r="AQ3290" s="7"/>
      <c r="AR3290" s="7"/>
      <c r="AS3290" s="7"/>
      <c r="AT3290" s="7"/>
      <c r="AU3290" s="7"/>
      <c r="AV3290" s="7"/>
      <c r="AX3290" s="7"/>
      <c r="AY3290" s="7"/>
      <c r="AZ3290" s="7"/>
      <c r="BA3290" s="7"/>
      <c r="BB3290" s="7"/>
      <c r="BC3290" s="7"/>
      <c r="BD3290" s="7"/>
      <c r="BG3290" s="7"/>
      <c r="BH3290" s="7"/>
      <c r="BI3290" s="7"/>
      <c r="BJ3290" s="7"/>
      <c r="BK3290" s="7"/>
      <c r="BL3290" s="7"/>
      <c r="BM3290" s="7"/>
      <c r="BP3290" s="7"/>
      <c r="BQ3290" s="7"/>
      <c r="BR3290" s="7"/>
      <c r="BS3290" s="7"/>
      <c r="BT3290" s="7"/>
      <c r="BU3290" s="7"/>
      <c r="BV3290" s="7"/>
      <c r="BW3290" s="7"/>
    </row>
    <row r="3291" spans="5:75" x14ac:dyDescent="0.2"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AL3291" s="7"/>
      <c r="AQ3291" s="7"/>
      <c r="AR3291" s="7"/>
      <c r="AS3291" s="7"/>
      <c r="AT3291" s="7"/>
      <c r="AU3291" s="7"/>
      <c r="AV3291" s="7"/>
      <c r="AX3291" s="7"/>
      <c r="AY3291" s="7"/>
      <c r="AZ3291" s="7"/>
      <c r="BA3291" s="7"/>
      <c r="BB3291" s="7"/>
      <c r="BC3291" s="7"/>
      <c r="BD3291" s="7"/>
      <c r="BG3291" s="7"/>
      <c r="BH3291" s="7"/>
      <c r="BI3291" s="7"/>
      <c r="BJ3291" s="7"/>
      <c r="BK3291" s="7"/>
      <c r="BL3291" s="7"/>
      <c r="BM3291" s="7"/>
      <c r="BP3291" s="7"/>
      <c r="BQ3291" s="7"/>
      <c r="BR3291" s="7"/>
      <c r="BS3291" s="7"/>
      <c r="BT3291" s="7"/>
      <c r="BU3291" s="7"/>
      <c r="BV3291" s="7"/>
      <c r="BW3291" s="7"/>
    </row>
    <row r="3292" spans="5:75" x14ac:dyDescent="0.2"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AL3292" s="7"/>
      <c r="AQ3292" s="7"/>
      <c r="AR3292" s="7"/>
      <c r="AS3292" s="7"/>
      <c r="AT3292" s="7"/>
      <c r="AU3292" s="7"/>
      <c r="AV3292" s="7"/>
      <c r="AX3292" s="7"/>
      <c r="AY3292" s="7"/>
      <c r="AZ3292" s="7"/>
      <c r="BA3292" s="7"/>
      <c r="BB3292" s="7"/>
      <c r="BC3292" s="7"/>
      <c r="BD3292" s="7"/>
      <c r="BG3292" s="7"/>
      <c r="BH3292" s="7"/>
      <c r="BI3292" s="7"/>
      <c r="BJ3292" s="7"/>
      <c r="BK3292" s="7"/>
      <c r="BL3292" s="7"/>
      <c r="BM3292" s="7"/>
      <c r="BP3292" s="7"/>
      <c r="BQ3292" s="7"/>
      <c r="BR3292" s="7"/>
      <c r="BS3292" s="7"/>
      <c r="BT3292" s="7"/>
      <c r="BU3292" s="7"/>
      <c r="BV3292" s="7"/>
      <c r="BW3292" s="7"/>
    </row>
    <row r="3293" spans="5:75" x14ac:dyDescent="0.2"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AL3293" s="7"/>
      <c r="AQ3293" s="7"/>
      <c r="AR3293" s="7"/>
      <c r="AS3293" s="7"/>
      <c r="AT3293" s="7"/>
      <c r="AU3293" s="7"/>
      <c r="AV3293" s="7"/>
      <c r="AX3293" s="7"/>
      <c r="AY3293" s="7"/>
      <c r="AZ3293" s="7"/>
      <c r="BA3293" s="7"/>
      <c r="BB3293" s="7"/>
      <c r="BC3293" s="7"/>
      <c r="BD3293" s="7"/>
      <c r="BG3293" s="7"/>
      <c r="BH3293" s="7"/>
      <c r="BI3293" s="7"/>
      <c r="BJ3293" s="7"/>
      <c r="BK3293" s="7"/>
      <c r="BL3293" s="7"/>
      <c r="BM3293" s="7"/>
      <c r="BP3293" s="7"/>
      <c r="BQ3293" s="7"/>
      <c r="BR3293" s="7"/>
      <c r="BS3293" s="7"/>
      <c r="BT3293" s="7"/>
      <c r="BU3293" s="7"/>
      <c r="BV3293" s="7"/>
      <c r="BW3293" s="7"/>
    </row>
    <row r="3294" spans="5:75" x14ac:dyDescent="0.2"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AL3294" s="7"/>
      <c r="AQ3294" s="7"/>
      <c r="AR3294" s="7"/>
      <c r="AS3294" s="7"/>
      <c r="AT3294" s="7"/>
      <c r="AU3294" s="7"/>
      <c r="AV3294" s="7"/>
      <c r="AX3294" s="7"/>
      <c r="AY3294" s="7"/>
      <c r="AZ3294" s="7"/>
      <c r="BA3294" s="7"/>
      <c r="BB3294" s="7"/>
      <c r="BC3294" s="7"/>
      <c r="BD3294" s="7"/>
      <c r="BG3294" s="7"/>
      <c r="BH3294" s="7"/>
      <c r="BI3294" s="7"/>
      <c r="BJ3294" s="7"/>
      <c r="BK3294" s="7"/>
      <c r="BL3294" s="7"/>
      <c r="BM3294" s="7"/>
      <c r="BP3294" s="7"/>
      <c r="BQ3294" s="7"/>
      <c r="BR3294" s="7"/>
      <c r="BS3294" s="7"/>
      <c r="BT3294" s="7"/>
      <c r="BU3294" s="7"/>
      <c r="BV3294" s="7"/>
      <c r="BW3294" s="7"/>
    </row>
    <row r="3295" spans="5:75" x14ac:dyDescent="0.2"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AL3295" s="7"/>
      <c r="AQ3295" s="7"/>
      <c r="AR3295" s="7"/>
      <c r="AS3295" s="7"/>
      <c r="AT3295" s="7"/>
      <c r="AU3295" s="7"/>
      <c r="AV3295" s="7"/>
      <c r="AX3295" s="7"/>
      <c r="AY3295" s="7"/>
      <c r="AZ3295" s="7"/>
      <c r="BA3295" s="7"/>
      <c r="BB3295" s="7"/>
      <c r="BC3295" s="7"/>
      <c r="BD3295" s="7"/>
      <c r="BG3295" s="7"/>
      <c r="BH3295" s="7"/>
      <c r="BI3295" s="7"/>
      <c r="BJ3295" s="7"/>
      <c r="BK3295" s="7"/>
      <c r="BL3295" s="7"/>
      <c r="BM3295" s="7"/>
      <c r="BP3295" s="7"/>
      <c r="BQ3295" s="7"/>
      <c r="BR3295" s="7"/>
      <c r="BS3295" s="7"/>
      <c r="BT3295" s="7"/>
      <c r="BU3295" s="7"/>
      <c r="BV3295" s="7"/>
      <c r="BW3295" s="7"/>
    </row>
    <row r="3296" spans="5:75" x14ac:dyDescent="0.2"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AL3296" s="7"/>
      <c r="AQ3296" s="7"/>
      <c r="AR3296" s="7"/>
      <c r="AS3296" s="7"/>
      <c r="AT3296" s="7"/>
      <c r="AU3296" s="7"/>
      <c r="AV3296" s="7"/>
      <c r="AX3296" s="7"/>
      <c r="AY3296" s="7"/>
      <c r="AZ3296" s="7"/>
      <c r="BA3296" s="7"/>
      <c r="BB3296" s="7"/>
      <c r="BC3296" s="7"/>
      <c r="BD3296" s="7"/>
      <c r="BG3296" s="7"/>
      <c r="BH3296" s="7"/>
      <c r="BI3296" s="7"/>
      <c r="BJ3296" s="7"/>
      <c r="BK3296" s="7"/>
      <c r="BL3296" s="7"/>
      <c r="BM3296" s="7"/>
      <c r="BP3296" s="7"/>
      <c r="BQ3296" s="7"/>
      <c r="BR3296" s="7"/>
      <c r="BS3296" s="7"/>
      <c r="BT3296" s="7"/>
      <c r="BU3296" s="7"/>
      <c r="BV3296" s="7"/>
      <c r="BW3296" s="7"/>
    </row>
    <row r="3297" spans="5:75" x14ac:dyDescent="0.2"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AL3297" s="7"/>
      <c r="AQ3297" s="7"/>
      <c r="AR3297" s="7"/>
      <c r="AS3297" s="7"/>
      <c r="AT3297" s="7"/>
      <c r="AU3297" s="7"/>
      <c r="AV3297" s="7"/>
      <c r="AX3297" s="7"/>
      <c r="AY3297" s="7"/>
      <c r="AZ3297" s="7"/>
      <c r="BA3297" s="7"/>
      <c r="BB3297" s="7"/>
      <c r="BC3297" s="7"/>
      <c r="BD3297" s="7"/>
      <c r="BG3297" s="7"/>
      <c r="BH3297" s="7"/>
      <c r="BI3297" s="7"/>
      <c r="BJ3297" s="7"/>
      <c r="BK3297" s="7"/>
      <c r="BL3297" s="7"/>
      <c r="BM3297" s="7"/>
      <c r="BP3297" s="7"/>
      <c r="BQ3297" s="7"/>
      <c r="BR3297" s="7"/>
      <c r="BS3297" s="7"/>
      <c r="BT3297" s="7"/>
      <c r="BU3297" s="7"/>
      <c r="BV3297" s="7"/>
      <c r="BW3297" s="7"/>
    </row>
    <row r="3298" spans="5:75" x14ac:dyDescent="0.2"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AL3298" s="7"/>
      <c r="AQ3298" s="7"/>
      <c r="AR3298" s="7"/>
      <c r="AS3298" s="7"/>
      <c r="AT3298" s="7"/>
      <c r="AU3298" s="7"/>
      <c r="AV3298" s="7"/>
      <c r="AX3298" s="7"/>
      <c r="AY3298" s="7"/>
      <c r="AZ3298" s="7"/>
      <c r="BA3298" s="7"/>
      <c r="BB3298" s="7"/>
      <c r="BC3298" s="7"/>
      <c r="BD3298" s="7"/>
      <c r="BG3298" s="7"/>
      <c r="BH3298" s="7"/>
      <c r="BI3298" s="7"/>
      <c r="BJ3298" s="7"/>
      <c r="BK3298" s="7"/>
      <c r="BL3298" s="7"/>
      <c r="BM3298" s="7"/>
      <c r="BP3298" s="7"/>
      <c r="BQ3298" s="7"/>
      <c r="BR3298" s="7"/>
      <c r="BS3298" s="7"/>
      <c r="BT3298" s="7"/>
      <c r="BU3298" s="7"/>
      <c r="BV3298" s="7"/>
      <c r="BW3298" s="7"/>
    </row>
    <row r="3299" spans="5:75" x14ac:dyDescent="0.2"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AL3299" s="7"/>
      <c r="AQ3299" s="7"/>
      <c r="AR3299" s="7"/>
      <c r="AS3299" s="7"/>
      <c r="AT3299" s="7"/>
      <c r="AU3299" s="7"/>
      <c r="AV3299" s="7"/>
      <c r="AX3299" s="7"/>
      <c r="AY3299" s="7"/>
      <c r="AZ3299" s="7"/>
      <c r="BA3299" s="7"/>
      <c r="BB3299" s="7"/>
      <c r="BC3299" s="7"/>
      <c r="BD3299" s="7"/>
      <c r="BG3299" s="7"/>
      <c r="BH3299" s="7"/>
      <c r="BI3299" s="7"/>
      <c r="BJ3299" s="7"/>
      <c r="BK3299" s="7"/>
      <c r="BL3299" s="7"/>
      <c r="BM3299" s="7"/>
      <c r="BP3299" s="7"/>
      <c r="BQ3299" s="7"/>
      <c r="BR3299" s="7"/>
      <c r="BS3299" s="7"/>
      <c r="BT3299" s="7"/>
      <c r="BU3299" s="7"/>
      <c r="BV3299" s="7"/>
      <c r="BW3299" s="7"/>
    </row>
    <row r="3300" spans="5:75" x14ac:dyDescent="0.2"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AL3300" s="7"/>
      <c r="AQ3300" s="7"/>
      <c r="AR3300" s="7"/>
      <c r="AS3300" s="7"/>
      <c r="AT3300" s="7"/>
      <c r="AU3300" s="7"/>
      <c r="AV3300" s="7"/>
      <c r="AX3300" s="7"/>
      <c r="AY3300" s="7"/>
      <c r="AZ3300" s="7"/>
      <c r="BA3300" s="7"/>
      <c r="BB3300" s="7"/>
      <c r="BC3300" s="7"/>
      <c r="BD3300" s="7"/>
      <c r="BG3300" s="7"/>
      <c r="BH3300" s="7"/>
      <c r="BI3300" s="7"/>
      <c r="BJ3300" s="7"/>
      <c r="BK3300" s="7"/>
      <c r="BL3300" s="7"/>
      <c r="BM3300" s="7"/>
      <c r="BP3300" s="7"/>
      <c r="BQ3300" s="7"/>
      <c r="BR3300" s="7"/>
      <c r="BS3300" s="7"/>
      <c r="BT3300" s="7"/>
      <c r="BU3300" s="7"/>
      <c r="BV3300" s="7"/>
      <c r="BW3300" s="7"/>
    </row>
    <row r="3301" spans="5:75" x14ac:dyDescent="0.2"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AL3301" s="7"/>
      <c r="AQ3301" s="7"/>
      <c r="AR3301" s="7"/>
      <c r="AS3301" s="7"/>
      <c r="AT3301" s="7"/>
      <c r="AU3301" s="7"/>
      <c r="AV3301" s="7"/>
      <c r="AX3301" s="7"/>
      <c r="AY3301" s="7"/>
      <c r="AZ3301" s="7"/>
      <c r="BA3301" s="7"/>
      <c r="BB3301" s="7"/>
      <c r="BC3301" s="7"/>
      <c r="BD3301" s="7"/>
      <c r="BG3301" s="7"/>
      <c r="BH3301" s="7"/>
      <c r="BI3301" s="7"/>
      <c r="BJ3301" s="7"/>
      <c r="BK3301" s="7"/>
      <c r="BL3301" s="7"/>
      <c r="BM3301" s="7"/>
      <c r="BP3301" s="7"/>
      <c r="BQ3301" s="7"/>
      <c r="BR3301" s="7"/>
      <c r="BS3301" s="7"/>
      <c r="BT3301" s="7"/>
      <c r="BU3301" s="7"/>
      <c r="BV3301" s="7"/>
      <c r="BW3301" s="7"/>
    </row>
    <row r="3302" spans="5:75" x14ac:dyDescent="0.2"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AL3302" s="7"/>
      <c r="AQ3302" s="7"/>
      <c r="AR3302" s="7"/>
      <c r="AS3302" s="7"/>
      <c r="AT3302" s="7"/>
      <c r="AU3302" s="7"/>
      <c r="AV3302" s="7"/>
      <c r="AX3302" s="7"/>
      <c r="AY3302" s="7"/>
      <c r="AZ3302" s="7"/>
      <c r="BA3302" s="7"/>
      <c r="BB3302" s="7"/>
      <c r="BC3302" s="7"/>
      <c r="BD3302" s="7"/>
      <c r="BG3302" s="7"/>
      <c r="BH3302" s="7"/>
      <c r="BI3302" s="7"/>
      <c r="BJ3302" s="7"/>
      <c r="BK3302" s="7"/>
      <c r="BL3302" s="7"/>
      <c r="BM3302" s="7"/>
      <c r="BP3302" s="7"/>
      <c r="BQ3302" s="7"/>
      <c r="BR3302" s="7"/>
      <c r="BS3302" s="7"/>
      <c r="BT3302" s="7"/>
      <c r="BU3302" s="7"/>
      <c r="BV3302" s="7"/>
      <c r="BW3302" s="7"/>
    </row>
    <row r="3303" spans="5:75" x14ac:dyDescent="0.2"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AL3303" s="7"/>
      <c r="AQ3303" s="7"/>
      <c r="AR3303" s="7"/>
      <c r="AS3303" s="7"/>
      <c r="AT3303" s="7"/>
      <c r="AU3303" s="7"/>
      <c r="AV3303" s="7"/>
      <c r="AX3303" s="7"/>
      <c r="AY3303" s="7"/>
      <c r="AZ3303" s="7"/>
      <c r="BA3303" s="7"/>
      <c r="BB3303" s="7"/>
      <c r="BC3303" s="7"/>
      <c r="BD3303" s="7"/>
      <c r="BG3303" s="7"/>
      <c r="BH3303" s="7"/>
      <c r="BI3303" s="7"/>
      <c r="BJ3303" s="7"/>
      <c r="BK3303" s="7"/>
      <c r="BL3303" s="7"/>
      <c r="BM3303" s="7"/>
      <c r="BP3303" s="7"/>
      <c r="BQ3303" s="7"/>
      <c r="BR3303" s="7"/>
      <c r="BS3303" s="7"/>
      <c r="BT3303" s="7"/>
      <c r="BU3303" s="7"/>
      <c r="BV3303" s="7"/>
      <c r="BW3303" s="7"/>
    </row>
    <row r="3304" spans="5:75" x14ac:dyDescent="0.2"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AL3304" s="7"/>
      <c r="AQ3304" s="7"/>
      <c r="AR3304" s="7"/>
      <c r="AS3304" s="7"/>
      <c r="AT3304" s="7"/>
      <c r="AU3304" s="7"/>
      <c r="AV3304" s="7"/>
      <c r="AX3304" s="7"/>
      <c r="AY3304" s="7"/>
      <c r="AZ3304" s="7"/>
      <c r="BA3304" s="7"/>
      <c r="BB3304" s="7"/>
      <c r="BC3304" s="7"/>
      <c r="BD3304" s="7"/>
      <c r="BG3304" s="7"/>
      <c r="BH3304" s="7"/>
      <c r="BI3304" s="7"/>
      <c r="BJ3304" s="7"/>
      <c r="BK3304" s="7"/>
      <c r="BL3304" s="7"/>
      <c r="BM3304" s="7"/>
      <c r="BP3304" s="7"/>
      <c r="BQ3304" s="7"/>
      <c r="BR3304" s="7"/>
      <c r="BS3304" s="7"/>
      <c r="BT3304" s="7"/>
      <c r="BU3304" s="7"/>
      <c r="BV3304" s="7"/>
      <c r="BW3304" s="7"/>
    </row>
    <row r="3305" spans="5:75" x14ac:dyDescent="0.2"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AL3305" s="7"/>
      <c r="AQ3305" s="7"/>
      <c r="AR3305" s="7"/>
      <c r="AS3305" s="7"/>
      <c r="AT3305" s="7"/>
      <c r="AU3305" s="7"/>
      <c r="AV3305" s="7"/>
      <c r="AX3305" s="7"/>
      <c r="AY3305" s="7"/>
      <c r="AZ3305" s="7"/>
      <c r="BA3305" s="7"/>
      <c r="BB3305" s="7"/>
      <c r="BC3305" s="7"/>
      <c r="BD3305" s="7"/>
      <c r="BG3305" s="7"/>
      <c r="BH3305" s="7"/>
      <c r="BI3305" s="7"/>
      <c r="BJ3305" s="7"/>
      <c r="BK3305" s="7"/>
      <c r="BL3305" s="7"/>
      <c r="BM3305" s="7"/>
      <c r="BP3305" s="7"/>
      <c r="BQ3305" s="7"/>
      <c r="BR3305" s="7"/>
      <c r="BS3305" s="7"/>
      <c r="BT3305" s="7"/>
      <c r="BU3305" s="7"/>
      <c r="BV3305" s="7"/>
      <c r="BW3305" s="7"/>
    </row>
    <row r="3306" spans="5:75" x14ac:dyDescent="0.2"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AL3306" s="7"/>
      <c r="AQ3306" s="7"/>
      <c r="AR3306" s="7"/>
      <c r="AS3306" s="7"/>
      <c r="AT3306" s="7"/>
      <c r="AU3306" s="7"/>
      <c r="AV3306" s="7"/>
      <c r="AX3306" s="7"/>
      <c r="AY3306" s="7"/>
      <c r="AZ3306" s="7"/>
      <c r="BA3306" s="7"/>
      <c r="BB3306" s="7"/>
      <c r="BC3306" s="7"/>
      <c r="BD3306" s="7"/>
      <c r="BG3306" s="7"/>
      <c r="BH3306" s="7"/>
      <c r="BI3306" s="7"/>
      <c r="BJ3306" s="7"/>
      <c r="BK3306" s="7"/>
      <c r="BL3306" s="7"/>
      <c r="BM3306" s="7"/>
      <c r="BP3306" s="7"/>
      <c r="BQ3306" s="7"/>
      <c r="BR3306" s="7"/>
      <c r="BS3306" s="7"/>
      <c r="BT3306" s="7"/>
      <c r="BU3306" s="7"/>
      <c r="BV3306" s="7"/>
      <c r="BW3306" s="7"/>
    </row>
    <row r="3307" spans="5:75" x14ac:dyDescent="0.2"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AL3307" s="7"/>
      <c r="AQ3307" s="7"/>
      <c r="AR3307" s="7"/>
      <c r="AS3307" s="7"/>
      <c r="AT3307" s="7"/>
      <c r="AU3307" s="7"/>
      <c r="AV3307" s="7"/>
      <c r="AX3307" s="7"/>
      <c r="AY3307" s="7"/>
      <c r="AZ3307" s="7"/>
      <c r="BA3307" s="7"/>
      <c r="BB3307" s="7"/>
      <c r="BC3307" s="7"/>
      <c r="BD3307" s="7"/>
      <c r="BG3307" s="7"/>
      <c r="BH3307" s="7"/>
      <c r="BI3307" s="7"/>
      <c r="BJ3307" s="7"/>
      <c r="BK3307" s="7"/>
      <c r="BL3307" s="7"/>
      <c r="BM3307" s="7"/>
      <c r="BP3307" s="7"/>
      <c r="BQ3307" s="7"/>
      <c r="BR3307" s="7"/>
      <c r="BS3307" s="7"/>
      <c r="BT3307" s="7"/>
      <c r="BU3307" s="7"/>
      <c r="BV3307" s="7"/>
      <c r="BW3307" s="7"/>
    </row>
    <row r="3308" spans="5:75" x14ac:dyDescent="0.2"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AL3308" s="7"/>
      <c r="AQ3308" s="7"/>
      <c r="AR3308" s="7"/>
      <c r="AS3308" s="7"/>
      <c r="AT3308" s="7"/>
      <c r="AU3308" s="7"/>
      <c r="AV3308" s="7"/>
      <c r="AX3308" s="7"/>
      <c r="AY3308" s="7"/>
      <c r="AZ3308" s="7"/>
      <c r="BA3308" s="7"/>
      <c r="BB3308" s="7"/>
      <c r="BC3308" s="7"/>
      <c r="BD3308" s="7"/>
      <c r="BG3308" s="7"/>
      <c r="BH3308" s="7"/>
      <c r="BI3308" s="7"/>
      <c r="BJ3308" s="7"/>
      <c r="BK3308" s="7"/>
      <c r="BL3308" s="7"/>
      <c r="BM3308" s="7"/>
      <c r="BP3308" s="7"/>
      <c r="BQ3308" s="7"/>
      <c r="BR3308" s="7"/>
      <c r="BS3308" s="7"/>
      <c r="BT3308" s="7"/>
      <c r="BU3308" s="7"/>
      <c r="BV3308" s="7"/>
      <c r="BW3308" s="7"/>
    </row>
    <row r="3309" spans="5:75" x14ac:dyDescent="0.2"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AL3309" s="7"/>
      <c r="AQ3309" s="7"/>
      <c r="AR3309" s="7"/>
      <c r="AS3309" s="7"/>
      <c r="AT3309" s="7"/>
      <c r="AU3309" s="7"/>
      <c r="AV3309" s="7"/>
      <c r="AX3309" s="7"/>
      <c r="AY3309" s="7"/>
      <c r="AZ3309" s="7"/>
      <c r="BA3309" s="7"/>
      <c r="BB3309" s="7"/>
      <c r="BC3309" s="7"/>
      <c r="BD3309" s="7"/>
      <c r="BG3309" s="7"/>
      <c r="BH3309" s="7"/>
      <c r="BI3309" s="7"/>
      <c r="BJ3309" s="7"/>
      <c r="BK3309" s="7"/>
      <c r="BL3309" s="7"/>
      <c r="BM3309" s="7"/>
      <c r="BP3309" s="7"/>
      <c r="BQ3309" s="7"/>
      <c r="BR3309" s="7"/>
      <c r="BS3309" s="7"/>
      <c r="BT3309" s="7"/>
      <c r="BU3309" s="7"/>
      <c r="BV3309" s="7"/>
      <c r="BW3309" s="7"/>
    </row>
    <row r="3310" spans="5:75" x14ac:dyDescent="0.2"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AL3310" s="7"/>
      <c r="AQ3310" s="7"/>
      <c r="AR3310" s="7"/>
      <c r="AS3310" s="7"/>
      <c r="AT3310" s="7"/>
      <c r="AU3310" s="7"/>
      <c r="AV3310" s="7"/>
      <c r="AX3310" s="7"/>
      <c r="AY3310" s="7"/>
      <c r="AZ3310" s="7"/>
      <c r="BA3310" s="7"/>
      <c r="BB3310" s="7"/>
      <c r="BC3310" s="7"/>
      <c r="BD3310" s="7"/>
      <c r="BG3310" s="7"/>
      <c r="BH3310" s="7"/>
      <c r="BI3310" s="7"/>
      <c r="BJ3310" s="7"/>
      <c r="BK3310" s="7"/>
      <c r="BL3310" s="7"/>
      <c r="BM3310" s="7"/>
      <c r="BP3310" s="7"/>
      <c r="BQ3310" s="7"/>
      <c r="BR3310" s="7"/>
      <c r="BS3310" s="7"/>
      <c r="BT3310" s="7"/>
      <c r="BU3310" s="7"/>
      <c r="BV3310" s="7"/>
      <c r="BW3310" s="7"/>
    </row>
    <row r="3311" spans="5:75" x14ac:dyDescent="0.2"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AL3311" s="7"/>
      <c r="AQ3311" s="7"/>
      <c r="AR3311" s="7"/>
      <c r="AS3311" s="7"/>
      <c r="AT3311" s="7"/>
      <c r="AU3311" s="7"/>
      <c r="AV3311" s="7"/>
      <c r="AX3311" s="7"/>
      <c r="AY3311" s="7"/>
      <c r="AZ3311" s="7"/>
      <c r="BA3311" s="7"/>
      <c r="BB3311" s="7"/>
      <c r="BC3311" s="7"/>
      <c r="BD3311" s="7"/>
      <c r="BG3311" s="7"/>
      <c r="BH3311" s="7"/>
      <c r="BI3311" s="7"/>
      <c r="BJ3311" s="7"/>
      <c r="BK3311" s="7"/>
      <c r="BL3311" s="7"/>
      <c r="BM3311" s="7"/>
      <c r="BP3311" s="7"/>
      <c r="BQ3311" s="7"/>
      <c r="BR3311" s="7"/>
      <c r="BS3311" s="7"/>
      <c r="BT3311" s="7"/>
      <c r="BU3311" s="7"/>
      <c r="BV3311" s="7"/>
      <c r="BW3311" s="7"/>
    </row>
    <row r="3312" spans="5:75" x14ac:dyDescent="0.2"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AL3312" s="7"/>
      <c r="AQ3312" s="7"/>
      <c r="AR3312" s="7"/>
      <c r="AS3312" s="7"/>
      <c r="AT3312" s="7"/>
      <c r="AU3312" s="7"/>
      <c r="AV3312" s="7"/>
      <c r="AX3312" s="7"/>
      <c r="AY3312" s="7"/>
      <c r="AZ3312" s="7"/>
      <c r="BA3312" s="7"/>
      <c r="BB3312" s="7"/>
      <c r="BC3312" s="7"/>
      <c r="BD3312" s="7"/>
      <c r="BG3312" s="7"/>
      <c r="BH3312" s="7"/>
      <c r="BI3312" s="7"/>
      <c r="BJ3312" s="7"/>
      <c r="BK3312" s="7"/>
      <c r="BL3312" s="7"/>
      <c r="BM3312" s="7"/>
      <c r="BP3312" s="7"/>
      <c r="BQ3312" s="7"/>
      <c r="BR3312" s="7"/>
      <c r="BS3312" s="7"/>
      <c r="BT3312" s="7"/>
      <c r="BU3312" s="7"/>
      <c r="BV3312" s="7"/>
      <c r="BW3312" s="7"/>
    </row>
    <row r="3313" spans="5:75" x14ac:dyDescent="0.2"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AL3313" s="7"/>
      <c r="AQ3313" s="7"/>
      <c r="AR3313" s="7"/>
      <c r="AS3313" s="7"/>
      <c r="AT3313" s="7"/>
      <c r="AU3313" s="7"/>
      <c r="AV3313" s="7"/>
      <c r="AX3313" s="7"/>
      <c r="AY3313" s="7"/>
      <c r="AZ3313" s="7"/>
      <c r="BA3313" s="7"/>
      <c r="BB3313" s="7"/>
      <c r="BC3313" s="7"/>
      <c r="BD3313" s="7"/>
      <c r="BG3313" s="7"/>
      <c r="BH3313" s="7"/>
      <c r="BI3313" s="7"/>
      <c r="BJ3313" s="7"/>
      <c r="BK3313" s="7"/>
      <c r="BL3313" s="7"/>
      <c r="BM3313" s="7"/>
      <c r="BP3313" s="7"/>
      <c r="BQ3313" s="7"/>
      <c r="BR3313" s="7"/>
      <c r="BS3313" s="7"/>
      <c r="BT3313" s="7"/>
      <c r="BU3313" s="7"/>
      <c r="BV3313" s="7"/>
      <c r="BW3313" s="7"/>
    </row>
    <row r="3314" spans="5:75" x14ac:dyDescent="0.2"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AL3314" s="7"/>
      <c r="AQ3314" s="7"/>
      <c r="AR3314" s="7"/>
      <c r="AS3314" s="7"/>
      <c r="AT3314" s="7"/>
      <c r="AU3314" s="7"/>
      <c r="AV3314" s="7"/>
      <c r="AX3314" s="7"/>
      <c r="AY3314" s="7"/>
      <c r="AZ3314" s="7"/>
      <c r="BA3314" s="7"/>
      <c r="BB3314" s="7"/>
      <c r="BC3314" s="7"/>
      <c r="BD3314" s="7"/>
      <c r="BG3314" s="7"/>
      <c r="BH3314" s="7"/>
      <c r="BI3314" s="7"/>
      <c r="BJ3314" s="7"/>
      <c r="BK3314" s="7"/>
      <c r="BL3314" s="7"/>
      <c r="BM3314" s="7"/>
      <c r="BP3314" s="7"/>
      <c r="BQ3314" s="7"/>
      <c r="BR3314" s="7"/>
      <c r="BS3314" s="7"/>
      <c r="BT3314" s="7"/>
      <c r="BU3314" s="7"/>
      <c r="BV3314" s="7"/>
      <c r="BW3314" s="7"/>
    </row>
    <row r="3315" spans="5:75" x14ac:dyDescent="0.2"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AL3315" s="7"/>
      <c r="AQ3315" s="7"/>
      <c r="AR3315" s="7"/>
      <c r="AS3315" s="7"/>
      <c r="AT3315" s="7"/>
      <c r="AU3315" s="7"/>
      <c r="AV3315" s="7"/>
      <c r="AX3315" s="7"/>
      <c r="AY3315" s="7"/>
      <c r="AZ3315" s="7"/>
      <c r="BA3315" s="7"/>
      <c r="BB3315" s="7"/>
      <c r="BC3315" s="7"/>
      <c r="BD3315" s="7"/>
      <c r="BG3315" s="7"/>
      <c r="BH3315" s="7"/>
      <c r="BI3315" s="7"/>
      <c r="BJ3315" s="7"/>
      <c r="BK3315" s="7"/>
      <c r="BL3315" s="7"/>
      <c r="BM3315" s="7"/>
      <c r="BP3315" s="7"/>
      <c r="BQ3315" s="7"/>
      <c r="BR3315" s="7"/>
      <c r="BS3315" s="7"/>
      <c r="BT3315" s="7"/>
      <c r="BU3315" s="7"/>
      <c r="BV3315" s="7"/>
      <c r="BW3315" s="7"/>
    </row>
    <row r="3316" spans="5:75" x14ac:dyDescent="0.2"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AL3316" s="7"/>
      <c r="AQ3316" s="7"/>
      <c r="AR3316" s="7"/>
      <c r="AS3316" s="7"/>
      <c r="AT3316" s="7"/>
      <c r="AU3316" s="7"/>
      <c r="AV3316" s="7"/>
      <c r="AX3316" s="7"/>
      <c r="AY3316" s="7"/>
      <c r="AZ3316" s="7"/>
      <c r="BA3316" s="7"/>
      <c r="BB3316" s="7"/>
      <c r="BC3316" s="7"/>
      <c r="BD3316" s="7"/>
      <c r="BG3316" s="7"/>
      <c r="BH3316" s="7"/>
      <c r="BI3316" s="7"/>
      <c r="BJ3316" s="7"/>
      <c r="BK3316" s="7"/>
      <c r="BL3316" s="7"/>
      <c r="BM3316" s="7"/>
      <c r="BP3316" s="7"/>
      <c r="BQ3316" s="7"/>
      <c r="BR3316" s="7"/>
      <c r="BS3316" s="7"/>
      <c r="BT3316" s="7"/>
      <c r="BU3316" s="7"/>
      <c r="BV3316" s="7"/>
      <c r="BW3316" s="7"/>
    </row>
    <row r="3317" spans="5:75" x14ac:dyDescent="0.2"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AL3317" s="7"/>
      <c r="AQ3317" s="7"/>
      <c r="AR3317" s="7"/>
      <c r="AS3317" s="7"/>
      <c r="AT3317" s="7"/>
      <c r="AU3317" s="7"/>
      <c r="AV3317" s="7"/>
      <c r="AX3317" s="7"/>
      <c r="AY3317" s="7"/>
      <c r="AZ3317" s="7"/>
      <c r="BA3317" s="7"/>
      <c r="BB3317" s="7"/>
      <c r="BC3317" s="7"/>
      <c r="BD3317" s="7"/>
      <c r="BG3317" s="7"/>
      <c r="BH3317" s="7"/>
      <c r="BI3317" s="7"/>
      <c r="BJ3317" s="7"/>
      <c r="BK3317" s="7"/>
      <c r="BL3317" s="7"/>
      <c r="BM3317" s="7"/>
      <c r="BP3317" s="7"/>
      <c r="BQ3317" s="7"/>
      <c r="BR3317" s="7"/>
      <c r="BS3317" s="7"/>
      <c r="BT3317" s="7"/>
      <c r="BU3317" s="7"/>
      <c r="BV3317" s="7"/>
      <c r="BW3317" s="7"/>
    </row>
    <row r="3318" spans="5:75" x14ac:dyDescent="0.2"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AL3318" s="7"/>
      <c r="AQ3318" s="7"/>
      <c r="AR3318" s="7"/>
      <c r="AS3318" s="7"/>
      <c r="AT3318" s="7"/>
      <c r="AU3318" s="7"/>
      <c r="AV3318" s="7"/>
      <c r="AX3318" s="7"/>
      <c r="AY3318" s="7"/>
      <c r="AZ3318" s="7"/>
      <c r="BA3318" s="7"/>
      <c r="BB3318" s="7"/>
      <c r="BC3318" s="7"/>
      <c r="BD3318" s="7"/>
      <c r="BG3318" s="7"/>
      <c r="BH3318" s="7"/>
      <c r="BI3318" s="7"/>
      <c r="BJ3318" s="7"/>
      <c r="BK3318" s="7"/>
      <c r="BL3318" s="7"/>
      <c r="BM3318" s="7"/>
      <c r="BP3318" s="7"/>
      <c r="BQ3318" s="7"/>
      <c r="BR3318" s="7"/>
      <c r="BS3318" s="7"/>
      <c r="BT3318" s="7"/>
      <c r="BU3318" s="7"/>
      <c r="BV3318" s="7"/>
      <c r="BW3318" s="7"/>
    </row>
    <row r="3319" spans="5:75" x14ac:dyDescent="0.2"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AL3319" s="7"/>
      <c r="AQ3319" s="7"/>
      <c r="AR3319" s="7"/>
      <c r="AS3319" s="7"/>
      <c r="AT3319" s="7"/>
      <c r="AU3319" s="7"/>
      <c r="AV3319" s="7"/>
      <c r="AX3319" s="7"/>
      <c r="AY3319" s="7"/>
      <c r="AZ3319" s="7"/>
      <c r="BA3319" s="7"/>
      <c r="BB3319" s="7"/>
      <c r="BC3319" s="7"/>
      <c r="BD3319" s="7"/>
      <c r="BG3319" s="7"/>
      <c r="BH3319" s="7"/>
      <c r="BI3319" s="7"/>
      <c r="BJ3319" s="7"/>
      <c r="BK3319" s="7"/>
      <c r="BL3319" s="7"/>
      <c r="BM3319" s="7"/>
      <c r="BP3319" s="7"/>
      <c r="BQ3319" s="7"/>
      <c r="BR3319" s="7"/>
      <c r="BS3319" s="7"/>
      <c r="BT3319" s="7"/>
      <c r="BU3319" s="7"/>
      <c r="BV3319" s="7"/>
      <c r="BW3319" s="7"/>
    </row>
    <row r="3320" spans="5:75" x14ac:dyDescent="0.2"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AL3320" s="7"/>
      <c r="AQ3320" s="7"/>
      <c r="AR3320" s="7"/>
      <c r="AS3320" s="7"/>
      <c r="AT3320" s="7"/>
      <c r="AU3320" s="7"/>
      <c r="AV3320" s="7"/>
      <c r="AX3320" s="7"/>
      <c r="AY3320" s="7"/>
      <c r="AZ3320" s="7"/>
      <c r="BA3320" s="7"/>
      <c r="BB3320" s="7"/>
      <c r="BC3320" s="7"/>
      <c r="BD3320" s="7"/>
      <c r="BG3320" s="7"/>
      <c r="BH3320" s="7"/>
      <c r="BI3320" s="7"/>
      <c r="BJ3320" s="7"/>
      <c r="BK3320" s="7"/>
      <c r="BL3320" s="7"/>
      <c r="BM3320" s="7"/>
      <c r="BP3320" s="7"/>
      <c r="BQ3320" s="7"/>
      <c r="BR3320" s="7"/>
      <c r="BS3320" s="7"/>
      <c r="BT3320" s="7"/>
      <c r="BU3320" s="7"/>
      <c r="BV3320" s="7"/>
      <c r="BW3320" s="7"/>
    </row>
    <row r="3321" spans="5:75" x14ac:dyDescent="0.2"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AL3321" s="7"/>
      <c r="AQ3321" s="7"/>
      <c r="AR3321" s="7"/>
      <c r="AS3321" s="7"/>
      <c r="AT3321" s="7"/>
      <c r="AU3321" s="7"/>
      <c r="AV3321" s="7"/>
      <c r="AX3321" s="7"/>
      <c r="AY3321" s="7"/>
      <c r="AZ3321" s="7"/>
      <c r="BA3321" s="7"/>
      <c r="BB3321" s="7"/>
      <c r="BC3321" s="7"/>
      <c r="BD3321" s="7"/>
      <c r="BG3321" s="7"/>
      <c r="BH3321" s="7"/>
      <c r="BI3321" s="7"/>
      <c r="BJ3321" s="7"/>
      <c r="BK3321" s="7"/>
      <c r="BL3321" s="7"/>
      <c r="BM3321" s="7"/>
      <c r="BP3321" s="7"/>
      <c r="BQ3321" s="7"/>
      <c r="BR3321" s="7"/>
      <c r="BS3321" s="7"/>
      <c r="BT3321" s="7"/>
      <c r="BU3321" s="7"/>
      <c r="BV3321" s="7"/>
      <c r="BW3321" s="7"/>
    </row>
    <row r="3322" spans="5:75" x14ac:dyDescent="0.2"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AL3322" s="7"/>
      <c r="AQ3322" s="7"/>
      <c r="AR3322" s="7"/>
      <c r="AS3322" s="7"/>
      <c r="AT3322" s="7"/>
      <c r="AU3322" s="7"/>
      <c r="AV3322" s="7"/>
      <c r="AX3322" s="7"/>
      <c r="AY3322" s="7"/>
      <c r="AZ3322" s="7"/>
      <c r="BA3322" s="7"/>
      <c r="BB3322" s="7"/>
      <c r="BC3322" s="7"/>
      <c r="BD3322" s="7"/>
      <c r="BG3322" s="7"/>
      <c r="BH3322" s="7"/>
      <c r="BI3322" s="7"/>
      <c r="BJ3322" s="7"/>
      <c r="BK3322" s="7"/>
      <c r="BL3322" s="7"/>
      <c r="BM3322" s="7"/>
      <c r="BP3322" s="7"/>
      <c r="BQ3322" s="7"/>
      <c r="BR3322" s="7"/>
      <c r="BS3322" s="7"/>
      <c r="BT3322" s="7"/>
      <c r="BU3322" s="7"/>
      <c r="BV3322" s="7"/>
      <c r="BW3322" s="7"/>
    </row>
    <row r="3323" spans="5:75" x14ac:dyDescent="0.2"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AL3323" s="7"/>
      <c r="AQ3323" s="7"/>
      <c r="AR3323" s="7"/>
      <c r="AS3323" s="7"/>
      <c r="AT3323" s="7"/>
      <c r="AU3323" s="7"/>
      <c r="AV3323" s="7"/>
      <c r="AX3323" s="7"/>
      <c r="AY3323" s="7"/>
      <c r="AZ3323" s="7"/>
      <c r="BA3323" s="7"/>
      <c r="BB3323" s="7"/>
      <c r="BC3323" s="7"/>
      <c r="BD3323" s="7"/>
      <c r="BG3323" s="7"/>
      <c r="BH3323" s="7"/>
      <c r="BI3323" s="7"/>
      <c r="BJ3323" s="7"/>
      <c r="BK3323" s="7"/>
      <c r="BL3323" s="7"/>
      <c r="BM3323" s="7"/>
      <c r="BP3323" s="7"/>
      <c r="BQ3323" s="7"/>
      <c r="BR3323" s="7"/>
      <c r="BS3323" s="7"/>
      <c r="BT3323" s="7"/>
      <c r="BU3323" s="7"/>
      <c r="BV3323" s="7"/>
      <c r="BW3323" s="7"/>
    </row>
    <row r="3324" spans="5:75" x14ac:dyDescent="0.2"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AL3324" s="7"/>
      <c r="AQ3324" s="7"/>
      <c r="AR3324" s="7"/>
      <c r="AS3324" s="7"/>
      <c r="AT3324" s="7"/>
      <c r="AU3324" s="7"/>
      <c r="AV3324" s="7"/>
      <c r="AX3324" s="7"/>
      <c r="AY3324" s="7"/>
      <c r="AZ3324" s="7"/>
      <c r="BA3324" s="7"/>
      <c r="BB3324" s="7"/>
      <c r="BC3324" s="7"/>
      <c r="BD3324" s="7"/>
      <c r="BG3324" s="7"/>
      <c r="BH3324" s="7"/>
      <c r="BI3324" s="7"/>
      <c r="BJ3324" s="7"/>
      <c r="BK3324" s="7"/>
      <c r="BL3324" s="7"/>
      <c r="BM3324" s="7"/>
      <c r="BP3324" s="7"/>
      <c r="BQ3324" s="7"/>
      <c r="BR3324" s="7"/>
      <c r="BS3324" s="7"/>
      <c r="BT3324" s="7"/>
      <c r="BU3324" s="7"/>
      <c r="BV3324" s="7"/>
      <c r="BW3324" s="7"/>
    </row>
    <row r="3325" spans="5:75" x14ac:dyDescent="0.2"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AL3325" s="7"/>
      <c r="AQ3325" s="7"/>
      <c r="AR3325" s="7"/>
      <c r="AS3325" s="7"/>
      <c r="AT3325" s="7"/>
      <c r="AU3325" s="7"/>
      <c r="AV3325" s="7"/>
      <c r="AX3325" s="7"/>
      <c r="AY3325" s="7"/>
      <c r="AZ3325" s="7"/>
      <c r="BA3325" s="7"/>
      <c r="BB3325" s="7"/>
      <c r="BC3325" s="7"/>
      <c r="BD3325" s="7"/>
      <c r="BG3325" s="7"/>
      <c r="BH3325" s="7"/>
      <c r="BI3325" s="7"/>
      <c r="BJ3325" s="7"/>
      <c r="BK3325" s="7"/>
      <c r="BL3325" s="7"/>
      <c r="BM3325" s="7"/>
      <c r="BP3325" s="7"/>
      <c r="BQ3325" s="7"/>
      <c r="BR3325" s="7"/>
      <c r="BS3325" s="7"/>
      <c r="BT3325" s="7"/>
      <c r="BU3325" s="7"/>
      <c r="BV3325" s="7"/>
      <c r="BW3325" s="7"/>
    </row>
    <row r="3326" spans="5:75" x14ac:dyDescent="0.2"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AL3326" s="7"/>
      <c r="AQ3326" s="7"/>
      <c r="AR3326" s="7"/>
      <c r="AS3326" s="7"/>
      <c r="AT3326" s="7"/>
      <c r="AU3326" s="7"/>
      <c r="AV3326" s="7"/>
      <c r="AX3326" s="7"/>
      <c r="AY3326" s="7"/>
      <c r="AZ3326" s="7"/>
      <c r="BA3326" s="7"/>
      <c r="BB3326" s="7"/>
      <c r="BC3326" s="7"/>
      <c r="BD3326" s="7"/>
      <c r="BG3326" s="7"/>
      <c r="BH3326" s="7"/>
      <c r="BI3326" s="7"/>
      <c r="BJ3326" s="7"/>
      <c r="BK3326" s="7"/>
      <c r="BL3326" s="7"/>
      <c r="BM3326" s="7"/>
      <c r="BP3326" s="7"/>
      <c r="BQ3326" s="7"/>
      <c r="BR3326" s="7"/>
      <c r="BS3326" s="7"/>
      <c r="BT3326" s="7"/>
      <c r="BU3326" s="7"/>
      <c r="BV3326" s="7"/>
      <c r="BW3326" s="7"/>
    </row>
    <row r="3327" spans="5:75" x14ac:dyDescent="0.2"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AL3327" s="7"/>
      <c r="AQ3327" s="7"/>
      <c r="AR3327" s="7"/>
      <c r="AS3327" s="7"/>
      <c r="AT3327" s="7"/>
      <c r="AU3327" s="7"/>
      <c r="AV3327" s="7"/>
      <c r="AX3327" s="7"/>
      <c r="AY3327" s="7"/>
      <c r="AZ3327" s="7"/>
      <c r="BA3327" s="7"/>
      <c r="BB3327" s="7"/>
      <c r="BC3327" s="7"/>
      <c r="BD3327" s="7"/>
      <c r="BG3327" s="7"/>
      <c r="BH3327" s="7"/>
      <c r="BI3327" s="7"/>
      <c r="BJ3327" s="7"/>
      <c r="BK3327" s="7"/>
      <c r="BL3327" s="7"/>
      <c r="BM3327" s="7"/>
      <c r="BP3327" s="7"/>
      <c r="BQ3327" s="7"/>
      <c r="BR3327" s="7"/>
      <c r="BS3327" s="7"/>
      <c r="BT3327" s="7"/>
      <c r="BU3327" s="7"/>
      <c r="BV3327" s="7"/>
      <c r="BW3327" s="7"/>
    </row>
    <row r="3328" spans="5:75" x14ac:dyDescent="0.2"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AL3328" s="7"/>
      <c r="AQ3328" s="7"/>
      <c r="AR3328" s="7"/>
      <c r="AS3328" s="7"/>
      <c r="AT3328" s="7"/>
      <c r="AU3328" s="7"/>
      <c r="AV3328" s="7"/>
      <c r="AX3328" s="7"/>
      <c r="AY3328" s="7"/>
      <c r="AZ3328" s="7"/>
      <c r="BA3328" s="7"/>
      <c r="BB3328" s="7"/>
      <c r="BC3328" s="7"/>
      <c r="BD3328" s="7"/>
      <c r="BG3328" s="7"/>
      <c r="BH3328" s="7"/>
      <c r="BI3328" s="7"/>
      <c r="BJ3328" s="7"/>
      <c r="BK3328" s="7"/>
      <c r="BL3328" s="7"/>
      <c r="BM3328" s="7"/>
      <c r="BP3328" s="7"/>
      <c r="BQ3328" s="7"/>
      <c r="BR3328" s="7"/>
      <c r="BS3328" s="7"/>
      <c r="BT3328" s="7"/>
      <c r="BU3328" s="7"/>
      <c r="BV3328" s="7"/>
      <c r="BW3328" s="7"/>
    </row>
    <row r="3329" spans="5:75" x14ac:dyDescent="0.2"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AL3329" s="7"/>
      <c r="AQ3329" s="7"/>
      <c r="AR3329" s="7"/>
      <c r="AS3329" s="7"/>
      <c r="AT3329" s="7"/>
      <c r="AU3329" s="7"/>
      <c r="AV3329" s="7"/>
      <c r="AX3329" s="7"/>
      <c r="AY3329" s="7"/>
      <c r="AZ3329" s="7"/>
      <c r="BA3329" s="7"/>
      <c r="BB3329" s="7"/>
      <c r="BC3329" s="7"/>
      <c r="BD3329" s="7"/>
      <c r="BG3329" s="7"/>
      <c r="BH3329" s="7"/>
      <c r="BI3329" s="7"/>
      <c r="BJ3329" s="7"/>
      <c r="BK3329" s="7"/>
      <c r="BL3329" s="7"/>
      <c r="BM3329" s="7"/>
      <c r="BP3329" s="7"/>
      <c r="BQ3329" s="7"/>
      <c r="BR3329" s="7"/>
      <c r="BS3329" s="7"/>
      <c r="BT3329" s="7"/>
      <c r="BU3329" s="7"/>
      <c r="BV3329" s="7"/>
      <c r="BW3329" s="7"/>
    </row>
    <row r="3330" spans="5:75" x14ac:dyDescent="0.2"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AL3330" s="7"/>
      <c r="AQ3330" s="7"/>
      <c r="AR3330" s="7"/>
      <c r="AS3330" s="7"/>
      <c r="AT3330" s="7"/>
      <c r="AU3330" s="7"/>
      <c r="AV3330" s="7"/>
      <c r="AX3330" s="7"/>
      <c r="AY3330" s="7"/>
      <c r="AZ3330" s="7"/>
      <c r="BA3330" s="7"/>
      <c r="BB3330" s="7"/>
      <c r="BC3330" s="7"/>
      <c r="BD3330" s="7"/>
      <c r="BG3330" s="7"/>
      <c r="BH3330" s="7"/>
      <c r="BI3330" s="7"/>
      <c r="BJ3330" s="7"/>
      <c r="BK3330" s="7"/>
      <c r="BL3330" s="7"/>
      <c r="BM3330" s="7"/>
      <c r="BP3330" s="7"/>
      <c r="BQ3330" s="7"/>
      <c r="BR3330" s="7"/>
      <c r="BS3330" s="7"/>
      <c r="BT3330" s="7"/>
      <c r="BU3330" s="7"/>
      <c r="BV3330" s="7"/>
      <c r="BW3330" s="7"/>
    </row>
    <row r="3331" spans="5:75" x14ac:dyDescent="0.2"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AL3331" s="7"/>
      <c r="AQ3331" s="7"/>
      <c r="AR3331" s="7"/>
      <c r="AS3331" s="7"/>
      <c r="AT3331" s="7"/>
      <c r="AU3331" s="7"/>
      <c r="AV3331" s="7"/>
      <c r="AX3331" s="7"/>
      <c r="AY3331" s="7"/>
      <c r="AZ3331" s="7"/>
      <c r="BA3331" s="7"/>
      <c r="BB3331" s="7"/>
      <c r="BC3331" s="7"/>
      <c r="BD3331" s="7"/>
      <c r="BG3331" s="7"/>
      <c r="BH3331" s="7"/>
      <c r="BI3331" s="7"/>
      <c r="BJ3331" s="7"/>
      <c r="BK3331" s="7"/>
      <c r="BL3331" s="7"/>
      <c r="BM3331" s="7"/>
      <c r="BP3331" s="7"/>
      <c r="BQ3331" s="7"/>
      <c r="BR3331" s="7"/>
      <c r="BS3331" s="7"/>
      <c r="BT3331" s="7"/>
      <c r="BU3331" s="7"/>
      <c r="BV3331" s="7"/>
      <c r="BW3331" s="7"/>
    </row>
    <row r="3332" spans="5:75" x14ac:dyDescent="0.2"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AL3332" s="7"/>
      <c r="AQ3332" s="7"/>
      <c r="AR3332" s="7"/>
      <c r="AS3332" s="7"/>
      <c r="AT3332" s="7"/>
      <c r="AU3332" s="7"/>
      <c r="AV3332" s="7"/>
      <c r="AX3332" s="7"/>
      <c r="AY3332" s="7"/>
      <c r="AZ3332" s="7"/>
      <c r="BA3332" s="7"/>
      <c r="BB3332" s="7"/>
      <c r="BC3332" s="7"/>
      <c r="BD3332" s="7"/>
      <c r="BG3332" s="7"/>
      <c r="BH3332" s="7"/>
      <c r="BI3332" s="7"/>
      <c r="BJ3332" s="7"/>
      <c r="BK3332" s="7"/>
      <c r="BL3332" s="7"/>
      <c r="BM3332" s="7"/>
      <c r="BP3332" s="7"/>
      <c r="BQ3332" s="7"/>
      <c r="BR3332" s="7"/>
      <c r="BS3332" s="7"/>
      <c r="BT3332" s="7"/>
      <c r="BU3332" s="7"/>
      <c r="BV3332" s="7"/>
      <c r="BW3332" s="7"/>
    </row>
    <row r="3333" spans="5:75" x14ac:dyDescent="0.2"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AL3333" s="7"/>
      <c r="AQ3333" s="7"/>
      <c r="AR3333" s="7"/>
      <c r="AS3333" s="7"/>
      <c r="AT3333" s="7"/>
      <c r="AU3333" s="7"/>
      <c r="AV3333" s="7"/>
      <c r="AX3333" s="7"/>
      <c r="AY3333" s="7"/>
      <c r="AZ3333" s="7"/>
      <c r="BA3333" s="7"/>
      <c r="BB3333" s="7"/>
      <c r="BC3333" s="7"/>
      <c r="BD3333" s="7"/>
      <c r="BG3333" s="7"/>
      <c r="BH3333" s="7"/>
      <c r="BI3333" s="7"/>
      <c r="BJ3333" s="7"/>
      <c r="BK3333" s="7"/>
      <c r="BL3333" s="7"/>
      <c r="BM3333" s="7"/>
      <c r="BP3333" s="7"/>
      <c r="BQ3333" s="7"/>
      <c r="BR3333" s="7"/>
      <c r="BS3333" s="7"/>
      <c r="BT3333" s="7"/>
      <c r="BU3333" s="7"/>
      <c r="BV3333" s="7"/>
      <c r="BW3333" s="7"/>
    </row>
    <row r="3334" spans="5:75" x14ac:dyDescent="0.2"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AL3334" s="7"/>
      <c r="AQ3334" s="7"/>
      <c r="AR3334" s="7"/>
      <c r="AS3334" s="7"/>
      <c r="AT3334" s="7"/>
      <c r="AU3334" s="7"/>
      <c r="AV3334" s="7"/>
      <c r="AX3334" s="7"/>
      <c r="AY3334" s="7"/>
      <c r="AZ3334" s="7"/>
      <c r="BA3334" s="7"/>
      <c r="BB3334" s="7"/>
      <c r="BC3334" s="7"/>
      <c r="BD3334" s="7"/>
      <c r="BG3334" s="7"/>
      <c r="BH3334" s="7"/>
      <c r="BI3334" s="7"/>
      <c r="BJ3334" s="7"/>
      <c r="BK3334" s="7"/>
      <c r="BL3334" s="7"/>
      <c r="BM3334" s="7"/>
      <c r="BP3334" s="7"/>
      <c r="BQ3334" s="7"/>
      <c r="BR3334" s="7"/>
      <c r="BS3334" s="7"/>
      <c r="BT3334" s="7"/>
      <c r="BU3334" s="7"/>
      <c r="BV3334" s="7"/>
      <c r="BW3334" s="7"/>
    </row>
    <row r="3335" spans="5:75" x14ac:dyDescent="0.2"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AL3335" s="7"/>
      <c r="AQ3335" s="7"/>
      <c r="AR3335" s="7"/>
      <c r="AS3335" s="7"/>
      <c r="AT3335" s="7"/>
      <c r="AU3335" s="7"/>
      <c r="AV3335" s="7"/>
      <c r="AX3335" s="7"/>
      <c r="AY3335" s="7"/>
      <c r="AZ3335" s="7"/>
      <c r="BA3335" s="7"/>
      <c r="BB3335" s="7"/>
      <c r="BC3335" s="7"/>
      <c r="BD3335" s="7"/>
      <c r="BG3335" s="7"/>
      <c r="BH3335" s="7"/>
      <c r="BI3335" s="7"/>
      <c r="BJ3335" s="7"/>
      <c r="BK3335" s="7"/>
      <c r="BL3335" s="7"/>
      <c r="BM3335" s="7"/>
      <c r="BP3335" s="7"/>
      <c r="BQ3335" s="7"/>
      <c r="BR3335" s="7"/>
      <c r="BS3335" s="7"/>
      <c r="BT3335" s="7"/>
      <c r="BU3335" s="7"/>
      <c r="BV3335" s="7"/>
      <c r="BW3335" s="7"/>
    </row>
    <row r="3336" spans="5:75" x14ac:dyDescent="0.2"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AL3336" s="7"/>
      <c r="AQ3336" s="7"/>
      <c r="AR3336" s="7"/>
      <c r="AS3336" s="7"/>
      <c r="AT3336" s="7"/>
      <c r="AU3336" s="7"/>
      <c r="AV3336" s="7"/>
      <c r="AX3336" s="7"/>
      <c r="AY3336" s="7"/>
      <c r="AZ3336" s="7"/>
      <c r="BA3336" s="7"/>
      <c r="BB3336" s="7"/>
      <c r="BC3336" s="7"/>
      <c r="BD3336" s="7"/>
      <c r="BG3336" s="7"/>
      <c r="BH3336" s="7"/>
      <c r="BI3336" s="7"/>
      <c r="BJ3336" s="7"/>
      <c r="BK3336" s="7"/>
      <c r="BL3336" s="7"/>
      <c r="BM3336" s="7"/>
      <c r="BP3336" s="7"/>
      <c r="BQ3336" s="7"/>
      <c r="BR3336" s="7"/>
      <c r="BS3336" s="7"/>
      <c r="BT3336" s="7"/>
      <c r="BU3336" s="7"/>
      <c r="BV3336" s="7"/>
      <c r="BW3336" s="7"/>
    </row>
    <row r="3337" spans="5:75" x14ac:dyDescent="0.2"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AL3337" s="7"/>
      <c r="AQ3337" s="7"/>
      <c r="AR3337" s="7"/>
      <c r="AS3337" s="7"/>
      <c r="AT3337" s="7"/>
      <c r="AU3337" s="7"/>
      <c r="AV3337" s="7"/>
      <c r="AX3337" s="7"/>
      <c r="AY3337" s="7"/>
      <c r="AZ3337" s="7"/>
      <c r="BA3337" s="7"/>
      <c r="BB3337" s="7"/>
      <c r="BC3337" s="7"/>
      <c r="BD3337" s="7"/>
      <c r="BG3337" s="7"/>
      <c r="BH3337" s="7"/>
      <c r="BI3337" s="7"/>
      <c r="BJ3337" s="7"/>
      <c r="BK3337" s="7"/>
      <c r="BL3337" s="7"/>
      <c r="BM3337" s="7"/>
      <c r="BP3337" s="7"/>
      <c r="BQ3337" s="7"/>
      <c r="BR3337" s="7"/>
      <c r="BS3337" s="7"/>
      <c r="BT3337" s="7"/>
      <c r="BU3337" s="7"/>
      <c r="BV3337" s="7"/>
      <c r="BW3337" s="7"/>
    </row>
    <row r="3338" spans="5:75" x14ac:dyDescent="0.2"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AL3338" s="7"/>
      <c r="AQ3338" s="7"/>
      <c r="AR3338" s="7"/>
      <c r="AS3338" s="7"/>
      <c r="AT3338" s="7"/>
      <c r="AU3338" s="7"/>
      <c r="AV3338" s="7"/>
      <c r="AX3338" s="7"/>
      <c r="AY3338" s="7"/>
      <c r="AZ3338" s="7"/>
      <c r="BA3338" s="7"/>
      <c r="BB3338" s="7"/>
      <c r="BC3338" s="7"/>
      <c r="BD3338" s="7"/>
      <c r="BG3338" s="7"/>
      <c r="BH3338" s="7"/>
      <c r="BI3338" s="7"/>
      <c r="BJ3338" s="7"/>
      <c r="BK3338" s="7"/>
      <c r="BL3338" s="7"/>
      <c r="BM3338" s="7"/>
      <c r="BP3338" s="7"/>
      <c r="BQ3338" s="7"/>
      <c r="BR3338" s="7"/>
      <c r="BS3338" s="7"/>
      <c r="BT3338" s="7"/>
      <c r="BU3338" s="7"/>
      <c r="BV3338" s="7"/>
      <c r="BW3338" s="7"/>
    </row>
    <row r="3339" spans="5:75" x14ac:dyDescent="0.2"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AL3339" s="7"/>
      <c r="AQ3339" s="7"/>
      <c r="AR3339" s="7"/>
      <c r="AS3339" s="7"/>
      <c r="AT3339" s="7"/>
      <c r="AU3339" s="7"/>
      <c r="AV3339" s="7"/>
      <c r="AX3339" s="7"/>
      <c r="AY3339" s="7"/>
      <c r="AZ3339" s="7"/>
      <c r="BA3339" s="7"/>
      <c r="BB3339" s="7"/>
      <c r="BC3339" s="7"/>
      <c r="BD3339" s="7"/>
      <c r="BG3339" s="7"/>
      <c r="BH3339" s="7"/>
      <c r="BI3339" s="7"/>
      <c r="BJ3339" s="7"/>
      <c r="BK3339" s="7"/>
      <c r="BL3339" s="7"/>
      <c r="BM3339" s="7"/>
      <c r="BP3339" s="7"/>
      <c r="BQ3339" s="7"/>
      <c r="BR3339" s="7"/>
      <c r="BS3339" s="7"/>
      <c r="BT3339" s="7"/>
      <c r="BU3339" s="7"/>
      <c r="BV3339" s="7"/>
      <c r="BW3339" s="7"/>
    </row>
    <row r="3340" spans="5:75" x14ac:dyDescent="0.2"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AL3340" s="7"/>
      <c r="AQ3340" s="7"/>
      <c r="AR3340" s="7"/>
      <c r="AS3340" s="7"/>
      <c r="AT3340" s="7"/>
      <c r="AU3340" s="7"/>
      <c r="AV3340" s="7"/>
      <c r="AX3340" s="7"/>
      <c r="AY3340" s="7"/>
      <c r="AZ3340" s="7"/>
      <c r="BA3340" s="7"/>
      <c r="BB3340" s="7"/>
      <c r="BC3340" s="7"/>
      <c r="BD3340" s="7"/>
      <c r="BG3340" s="7"/>
      <c r="BH3340" s="7"/>
      <c r="BI3340" s="7"/>
      <c r="BJ3340" s="7"/>
      <c r="BK3340" s="7"/>
      <c r="BL3340" s="7"/>
      <c r="BM3340" s="7"/>
      <c r="BP3340" s="7"/>
      <c r="BQ3340" s="7"/>
      <c r="BR3340" s="7"/>
      <c r="BS3340" s="7"/>
      <c r="BT3340" s="7"/>
      <c r="BU3340" s="7"/>
      <c r="BV3340" s="7"/>
      <c r="BW3340" s="7"/>
    </row>
    <row r="3341" spans="5:75" x14ac:dyDescent="0.2"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AL3341" s="7"/>
      <c r="AQ3341" s="7"/>
      <c r="AR3341" s="7"/>
      <c r="AS3341" s="7"/>
      <c r="AT3341" s="7"/>
      <c r="AU3341" s="7"/>
      <c r="AV3341" s="7"/>
      <c r="AX3341" s="7"/>
      <c r="AY3341" s="7"/>
      <c r="AZ3341" s="7"/>
      <c r="BA3341" s="7"/>
      <c r="BB3341" s="7"/>
      <c r="BC3341" s="7"/>
      <c r="BD3341" s="7"/>
      <c r="BG3341" s="7"/>
      <c r="BH3341" s="7"/>
      <c r="BI3341" s="7"/>
      <c r="BJ3341" s="7"/>
      <c r="BK3341" s="7"/>
      <c r="BL3341" s="7"/>
      <c r="BM3341" s="7"/>
      <c r="BP3341" s="7"/>
      <c r="BQ3341" s="7"/>
      <c r="BR3341" s="7"/>
      <c r="BS3341" s="7"/>
      <c r="BT3341" s="7"/>
      <c r="BU3341" s="7"/>
      <c r="BV3341" s="7"/>
      <c r="BW3341" s="7"/>
    </row>
    <row r="3342" spans="5:75" x14ac:dyDescent="0.2"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AL3342" s="7"/>
      <c r="AQ3342" s="7"/>
      <c r="AR3342" s="7"/>
      <c r="AS3342" s="7"/>
      <c r="AT3342" s="7"/>
      <c r="AU3342" s="7"/>
      <c r="AV3342" s="7"/>
      <c r="AX3342" s="7"/>
      <c r="AY3342" s="7"/>
      <c r="AZ3342" s="7"/>
      <c r="BA3342" s="7"/>
      <c r="BB3342" s="7"/>
      <c r="BC3342" s="7"/>
      <c r="BD3342" s="7"/>
      <c r="BG3342" s="7"/>
      <c r="BH3342" s="7"/>
      <c r="BI3342" s="7"/>
      <c r="BJ3342" s="7"/>
      <c r="BK3342" s="7"/>
      <c r="BL3342" s="7"/>
      <c r="BM3342" s="7"/>
      <c r="BP3342" s="7"/>
      <c r="BQ3342" s="7"/>
      <c r="BR3342" s="7"/>
      <c r="BS3342" s="7"/>
      <c r="BT3342" s="7"/>
      <c r="BU3342" s="7"/>
      <c r="BV3342" s="7"/>
      <c r="BW3342" s="7"/>
    </row>
    <row r="3343" spans="5:75" x14ac:dyDescent="0.2"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AL3343" s="7"/>
      <c r="AQ3343" s="7"/>
      <c r="AR3343" s="7"/>
      <c r="AS3343" s="7"/>
      <c r="AT3343" s="7"/>
      <c r="AU3343" s="7"/>
      <c r="AV3343" s="7"/>
      <c r="AX3343" s="7"/>
      <c r="AY3343" s="7"/>
      <c r="AZ3343" s="7"/>
      <c r="BA3343" s="7"/>
      <c r="BB3343" s="7"/>
      <c r="BC3343" s="7"/>
      <c r="BD3343" s="7"/>
      <c r="BG3343" s="7"/>
      <c r="BH3343" s="7"/>
      <c r="BI3343" s="7"/>
      <c r="BJ3343" s="7"/>
      <c r="BK3343" s="7"/>
      <c r="BL3343" s="7"/>
      <c r="BM3343" s="7"/>
      <c r="BP3343" s="7"/>
      <c r="BQ3343" s="7"/>
      <c r="BR3343" s="7"/>
      <c r="BS3343" s="7"/>
      <c r="BT3343" s="7"/>
      <c r="BU3343" s="7"/>
      <c r="BV3343" s="7"/>
      <c r="BW3343" s="7"/>
    </row>
    <row r="3344" spans="5:75" x14ac:dyDescent="0.2"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AL3344" s="7"/>
      <c r="AQ3344" s="7"/>
      <c r="AR3344" s="7"/>
      <c r="AS3344" s="7"/>
      <c r="AT3344" s="7"/>
      <c r="AU3344" s="7"/>
      <c r="AV3344" s="7"/>
      <c r="AX3344" s="7"/>
      <c r="AY3344" s="7"/>
      <c r="AZ3344" s="7"/>
      <c r="BA3344" s="7"/>
      <c r="BB3344" s="7"/>
      <c r="BC3344" s="7"/>
      <c r="BD3344" s="7"/>
      <c r="BG3344" s="7"/>
      <c r="BH3344" s="7"/>
      <c r="BI3344" s="7"/>
      <c r="BJ3344" s="7"/>
      <c r="BK3344" s="7"/>
      <c r="BL3344" s="7"/>
      <c r="BM3344" s="7"/>
      <c r="BP3344" s="7"/>
      <c r="BQ3344" s="7"/>
      <c r="BR3344" s="7"/>
      <c r="BS3344" s="7"/>
      <c r="BT3344" s="7"/>
      <c r="BU3344" s="7"/>
      <c r="BV3344" s="7"/>
      <c r="BW3344" s="7"/>
    </row>
    <row r="3345" spans="5:75" x14ac:dyDescent="0.2"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AL3345" s="7"/>
      <c r="AQ3345" s="7"/>
      <c r="AR3345" s="7"/>
      <c r="AS3345" s="7"/>
      <c r="AT3345" s="7"/>
      <c r="AU3345" s="7"/>
      <c r="AV3345" s="7"/>
      <c r="AX3345" s="7"/>
      <c r="AY3345" s="7"/>
      <c r="AZ3345" s="7"/>
      <c r="BA3345" s="7"/>
      <c r="BB3345" s="7"/>
      <c r="BC3345" s="7"/>
      <c r="BD3345" s="7"/>
      <c r="BG3345" s="7"/>
      <c r="BH3345" s="7"/>
      <c r="BI3345" s="7"/>
      <c r="BJ3345" s="7"/>
      <c r="BK3345" s="7"/>
      <c r="BL3345" s="7"/>
      <c r="BM3345" s="7"/>
      <c r="BP3345" s="7"/>
      <c r="BQ3345" s="7"/>
      <c r="BR3345" s="7"/>
      <c r="BS3345" s="7"/>
      <c r="BT3345" s="7"/>
      <c r="BU3345" s="7"/>
      <c r="BV3345" s="7"/>
      <c r="BW3345" s="7"/>
    </row>
    <row r="3346" spans="5:75" x14ac:dyDescent="0.2"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AL3346" s="7"/>
      <c r="AQ3346" s="7"/>
      <c r="AR3346" s="7"/>
      <c r="AS3346" s="7"/>
      <c r="AT3346" s="7"/>
      <c r="AU3346" s="7"/>
      <c r="AV3346" s="7"/>
      <c r="AX3346" s="7"/>
      <c r="AY3346" s="7"/>
      <c r="AZ3346" s="7"/>
      <c r="BA3346" s="7"/>
      <c r="BB3346" s="7"/>
      <c r="BC3346" s="7"/>
      <c r="BD3346" s="7"/>
      <c r="BG3346" s="7"/>
      <c r="BH3346" s="7"/>
      <c r="BI3346" s="7"/>
      <c r="BJ3346" s="7"/>
      <c r="BK3346" s="7"/>
      <c r="BL3346" s="7"/>
      <c r="BM3346" s="7"/>
      <c r="BP3346" s="7"/>
      <c r="BQ3346" s="7"/>
      <c r="BR3346" s="7"/>
      <c r="BS3346" s="7"/>
      <c r="BT3346" s="7"/>
      <c r="BU3346" s="7"/>
      <c r="BV3346" s="7"/>
      <c r="BW3346" s="7"/>
    </row>
    <row r="3347" spans="5:75" x14ac:dyDescent="0.2"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AL3347" s="7"/>
      <c r="AQ3347" s="7"/>
      <c r="AR3347" s="7"/>
      <c r="AS3347" s="7"/>
      <c r="AT3347" s="7"/>
      <c r="AU3347" s="7"/>
      <c r="AV3347" s="7"/>
      <c r="AX3347" s="7"/>
      <c r="AY3347" s="7"/>
      <c r="AZ3347" s="7"/>
      <c r="BA3347" s="7"/>
      <c r="BB3347" s="7"/>
      <c r="BC3347" s="7"/>
      <c r="BD3347" s="7"/>
      <c r="BG3347" s="7"/>
      <c r="BH3347" s="7"/>
      <c r="BI3347" s="7"/>
      <c r="BJ3347" s="7"/>
      <c r="BK3347" s="7"/>
      <c r="BL3347" s="7"/>
      <c r="BM3347" s="7"/>
      <c r="BP3347" s="7"/>
      <c r="BQ3347" s="7"/>
      <c r="BR3347" s="7"/>
      <c r="BS3347" s="7"/>
      <c r="BT3347" s="7"/>
      <c r="BU3347" s="7"/>
      <c r="BV3347" s="7"/>
      <c r="BW3347" s="7"/>
    </row>
    <row r="3348" spans="5:75" x14ac:dyDescent="0.2"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AL3348" s="7"/>
      <c r="AQ3348" s="7"/>
      <c r="AR3348" s="7"/>
      <c r="AS3348" s="7"/>
      <c r="AT3348" s="7"/>
      <c r="AU3348" s="7"/>
      <c r="AV3348" s="7"/>
      <c r="AX3348" s="7"/>
      <c r="AY3348" s="7"/>
      <c r="AZ3348" s="7"/>
      <c r="BA3348" s="7"/>
      <c r="BB3348" s="7"/>
      <c r="BC3348" s="7"/>
      <c r="BD3348" s="7"/>
      <c r="BG3348" s="7"/>
      <c r="BH3348" s="7"/>
      <c r="BI3348" s="7"/>
      <c r="BJ3348" s="7"/>
      <c r="BK3348" s="7"/>
      <c r="BL3348" s="7"/>
      <c r="BM3348" s="7"/>
      <c r="BP3348" s="7"/>
      <c r="BQ3348" s="7"/>
      <c r="BR3348" s="7"/>
      <c r="BS3348" s="7"/>
      <c r="BT3348" s="7"/>
      <c r="BU3348" s="7"/>
      <c r="BV3348" s="7"/>
      <c r="BW3348" s="7"/>
    </row>
    <row r="3349" spans="5:75" x14ac:dyDescent="0.2"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AL3349" s="7"/>
      <c r="AQ3349" s="7"/>
      <c r="AR3349" s="7"/>
      <c r="AS3349" s="7"/>
      <c r="AT3349" s="7"/>
      <c r="AU3349" s="7"/>
      <c r="AV3349" s="7"/>
      <c r="AX3349" s="7"/>
      <c r="AY3349" s="7"/>
      <c r="AZ3349" s="7"/>
      <c r="BA3349" s="7"/>
      <c r="BB3349" s="7"/>
      <c r="BC3349" s="7"/>
      <c r="BD3349" s="7"/>
      <c r="BG3349" s="7"/>
      <c r="BH3349" s="7"/>
      <c r="BI3349" s="7"/>
      <c r="BJ3349" s="7"/>
      <c r="BK3349" s="7"/>
      <c r="BL3349" s="7"/>
      <c r="BM3349" s="7"/>
      <c r="BP3349" s="7"/>
      <c r="BQ3349" s="7"/>
      <c r="BR3349" s="7"/>
      <c r="BS3349" s="7"/>
      <c r="BT3349" s="7"/>
      <c r="BU3349" s="7"/>
      <c r="BV3349" s="7"/>
      <c r="BW3349" s="7"/>
    </row>
    <row r="3350" spans="5:75" x14ac:dyDescent="0.2"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AL3350" s="7"/>
      <c r="AQ3350" s="7"/>
      <c r="AR3350" s="7"/>
      <c r="AS3350" s="7"/>
      <c r="AT3350" s="7"/>
      <c r="AU3350" s="7"/>
      <c r="AV3350" s="7"/>
      <c r="AX3350" s="7"/>
      <c r="AY3350" s="7"/>
      <c r="AZ3350" s="7"/>
      <c r="BA3350" s="7"/>
      <c r="BB3350" s="7"/>
      <c r="BC3350" s="7"/>
      <c r="BD3350" s="7"/>
      <c r="BG3350" s="7"/>
      <c r="BH3350" s="7"/>
      <c r="BI3350" s="7"/>
      <c r="BJ3350" s="7"/>
      <c r="BK3350" s="7"/>
      <c r="BL3350" s="7"/>
      <c r="BM3350" s="7"/>
      <c r="BP3350" s="7"/>
      <c r="BQ3350" s="7"/>
      <c r="BR3350" s="7"/>
      <c r="BS3350" s="7"/>
      <c r="BT3350" s="7"/>
      <c r="BU3350" s="7"/>
      <c r="BV3350" s="7"/>
      <c r="BW3350" s="7"/>
    </row>
    <row r="3351" spans="5:75" x14ac:dyDescent="0.2"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AL3351" s="7"/>
      <c r="AQ3351" s="7"/>
      <c r="AR3351" s="7"/>
      <c r="AS3351" s="7"/>
      <c r="AT3351" s="7"/>
      <c r="AU3351" s="7"/>
      <c r="AV3351" s="7"/>
      <c r="AX3351" s="7"/>
      <c r="AY3351" s="7"/>
      <c r="AZ3351" s="7"/>
      <c r="BA3351" s="7"/>
      <c r="BB3351" s="7"/>
      <c r="BC3351" s="7"/>
      <c r="BD3351" s="7"/>
      <c r="BG3351" s="7"/>
      <c r="BH3351" s="7"/>
      <c r="BI3351" s="7"/>
      <c r="BJ3351" s="7"/>
      <c r="BK3351" s="7"/>
      <c r="BL3351" s="7"/>
      <c r="BM3351" s="7"/>
      <c r="BP3351" s="7"/>
      <c r="BQ3351" s="7"/>
      <c r="BR3351" s="7"/>
      <c r="BS3351" s="7"/>
      <c r="BT3351" s="7"/>
      <c r="BU3351" s="7"/>
      <c r="BV3351" s="7"/>
      <c r="BW3351" s="7"/>
    </row>
    <row r="3352" spans="5:75" x14ac:dyDescent="0.2"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AL3352" s="7"/>
      <c r="AQ3352" s="7"/>
      <c r="AR3352" s="7"/>
      <c r="AS3352" s="7"/>
      <c r="AT3352" s="7"/>
      <c r="AU3352" s="7"/>
      <c r="AV3352" s="7"/>
      <c r="AX3352" s="7"/>
      <c r="AY3352" s="7"/>
      <c r="AZ3352" s="7"/>
      <c r="BA3352" s="7"/>
      <c r="BB3352" s="7"/>
      <c r="BC3352" s="7"/>
      <c r="BD3352" s="7"/>
      <c r="BG3352" s="7"/>
      <c r="BH3352" s="7"/>
      <c r="BI3352" s="7"/>
      <c r="BJ3352" s="7"/>
      <c r="BK3352" s="7"/>
      <c r="BL3352" s="7"/>
      <c r="BM3352" s="7"/>
      <c r="BP3352" s="7"/>
      <c r="BQ3352" s="7"/>
      <c r="BR3352" s="7"/>
      <c r="BS3352" s="7"/>
      <c r="BT3352" s="7"/>
      <c r="BU3352" s="7"/>
      <c r="BV3352" s="7"/>
      <c r="BW3352" s="7"/>
    </row>
    <row r="3353" spans="5:75" x14ac:dyDescent="0.2"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AL3353" s="7"/>
      <c r="AQ3353" s="7"/>
      <c r="AR3353" s="7"/>
      <c r="AS3353" s="7"/>
      <c r="AT3353" s="7"/>
      <c r="AU3353" s="7"/>
      <c r="AV3353" s="7"/>
      <c r="AX3353" s="7"/>
      <c r="AY3353" s="7"/>
      <c r="AZ3353" s="7"/>
      <c r="BA3353" s="7"/>
      <c r="BB3353" s="7"/>
      <c r="BC3353" s="7"/>
      <c r="BD3353" s="7"/>
      <c r="BG3353" s="7"/>
      <c r="BH3353" s="7"/>
      <c r="BI3353" s="7"/>
      <c r="BJ3353" s="7"/>
      <c r="BK3353" s="7"/>
      <c r="BL3353" s="7"/>
      <c r="BM3353" s="7"/>
      <c r="BP3353" s="7"/>
      <c r="BQ3353" s="7"/>
      <c r="BR3353" s="7"/>
      <c r="BS3353" s="7"/>
      <c r="BT3353" s="7"/>
      <c r="BU3353" s="7"/>
      <c r="BV3353" s="7"/>
      <c r="BW3353" s="7"/>
    </row>
    <row r="3354" spans="5:75" x14ac:dyDescent="0.2"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AL3354" s="7"/>
      <c r="AQ3354" s="7"/>
      <c r="AR3354" s="7"/>
      <c r="AS3354" s="7"/>
      <c r="AT3354" s="7"/>
      <c r="AU3354" s="7"/>
      <c r="AV3354" s="7"/>
      <c r="AX3354" s="7"/>
      <c r="AY3354" s="7"/>
      <c r="AZ3354" s="7"/>
      <c r="BA3354" s="7"/>
      <c r="BB3354" s="7"/>
      <c r="BC3354" s="7"/>
      <c r="BD3354" s="7"/>
      <c r="BG3354" s="7"/>
      <c r="BH3354" s="7"/>
      <c r="BI3354" s="7"/>
      <c r="BJ3354" s="7"/>
      <c r="BK3354" s="7"/>
      <c r="BL3354" s="7"/>
      <c r="BM3354" s="7"/>
      <c r="BP3354" s="7"/>
      <c r="BQ3354" s="7"/>
      <c r="BR3354" s="7"/>
      <c r="BS3354" s="7"/>
      <c r="BT3354" s="7"/>
      <c r="BU3354" s="7"/>
      <c r="BV3354" s="7"/>
      <c r="BW3354" s="7"/>
    </row>
    <row r="3355" spans="5:75" x14ac:dyDescent="0.2"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AL3355" s="7"/>
      <c r="AQ3355" s="7"/>
      <c r="AR3355" s="7"/>
      <c r="AS3355" s="7"/>
      <c r="AT3355" s="7"/>
      <c r="AU3355" s="7"/>
      <c r="AV3355" s="7"/>
      <c r="AX3355" s="7"/>
      <c r="AY3355" s="7"/>
      <c r="AZ3355" s="7"/>
      <c r="BA3355" s="7"/>
      <c r="BB3355" s="7"/>
      <c r="BC3355" s="7"/>
      <c r="BD3355" s="7"/>
      <c r="BG3355" s="7"/>
      <c r="BH3355" s="7"/>
      <c r="BI3355" s="7"/>
      <c r="BJ3355" s="7"/>
      <c r="BK3355" s="7"/>
      <c r="BL3355" s="7"/>
      <c r="BM3355" s="7"/>
      <c r="BP3355" s="7"/>
      <c r="BQ3355" s="7"/>
      <c r="BR3355" s="7"/>
      <c r="BS3355" s="7"/>
      <c r="BT3355" s="7"/>
      <c r="BU3355" s="7"/>
      <c r="BV3355" s="7"/>
      <c r="BW3355" s="7"/>
    </row>
    <row r="3356" spans="5:75" x14ac:dyDescent="0.2"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AL3356" s="7"/>
      <c r="AQ3356" s="7"/>
      <c r="AR3356" s="7"/>
      <c r="AS3356" s="7"/>
      <c r="AT3356" s="7"/>
      <c r="AU3356" s="7"/>
      <c r="AV3356" s="7"/>
      <c r="AX3356" s="7"/>
      <c r="AY3356" s="7"/>
      <c r="AZ3356" s="7"/>
      <c r="BA3356" s="7"/>
      <c r="BB3356" s="7"/>
      <c r="BC3356" s="7"/>
      <c r="BD3356" s="7"/>
      <c r="BG3356" s="7"/>
      <c r="BH3356" s="7"/>
      <c r="BI3356" s="7"/>
      <c r="BJ3356" s="7"/>
      <c r="BK3356" s="7"/>
      <c r="BL3356" s="7"/>
      <c r="BM3356" s="7"/>
      <c r="BP3356" s="7"/>
      <c r="BQ3356" s="7"/>
      <c r="BR3356" s="7"/>
      <c r="BS3356" s="7"/>
      <c r="BT3356" s="7"/>
      <c r="BU3356" s="7"/>
      <c r="BV3356" s="7"/>
      <c r="BW3356" s="7"/>
    </row>
    <row r="3357" spans="5:75" x14ac:dyDescent="0.2"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AL3357" s="7"/>
      <c r="AQ3357" s="7"/>
      <c r="AR3357" s="7"/>
      <c r="AS3357" s="7"/>
      <c r="AT3357" s="7"/>
      <c r="AU3357" s="7"/>
      <c r="AV3357" s="7"/>
      <c r="AX3357" s="7"/>
      <c r="AY3357" s="7"/>
      <c r="AZ3357" s="7"/>
      <c r="BA3357" s="7"/>
      <c r="BB3357" s="7"/>
      <c r="BC3357" s="7"/>
      <c r="BD3357" s="7"/>
      <c r="BG3357" s="7"/>
      <c r="BH3357" s="7"/>
      <c r="BI3357" s="7"/>
      <c r="BJ3357" s="7"/>
      <c r="BK3357" s="7"/>
      <c r="BL3357" s="7"/>
      <c r="BM3357" s="7"/>
      <c r="BP3357" s="7"/>
      <c r="BQ3357" s="7"/>
      <c r="BR3357" s="7"/>
      <c r="BS3357" s="7"/>
      <c r="BT3357" s="7"/>
      <c r="BU3357" s="7"/>
      <c r="BV3357" s="7"/>
      <c r="BW3357" s="7"/>
    </row>
    <row r="3358" spans="5:75" x14ac:dyDescent="0.2"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AL3358" s="7"/>
      <c r="AQ3358" s="7"/>
      <c r="AR3358" s="7"/>
      <c r="AS3358" s="7"/>
      <c r="AT3358" s="7"/>
      <c r="AU3358" s="7"/>
      <c r="AV3358" s="7"/>
      <c r="AX3358" s="7"/>
      <c r="AY3358" s="7"/>
      <c r="AZ3358" s="7"/>
      <c r="BA3358" s="7"/>
      <c r="BB3358" s="7"/>
      <c r="BC3358" s="7"/>
      <c r="BD3358" s="7"/>
      <c r="BG3358" s="7"/>
      <c r="BH3358" s="7"/>
      <c r="BI3358" s="7"/>
      <c r="BJ3358" s="7"/>
      <c r="BK3358" s="7"/>
      <c r="BL3358" s="7"/>
      <c r="BM3358" s="7"/>
      <c r="BP3358" s="7"/>
      <c r="BQ3358" s="7"/>
      <c r="BR3358" s="7"/>
      <c r="BS3358" s="7"/>
      <c r="BT3358" s="7"/>
      <c r="BU3358" s="7"/>
      <c r="BV3358" s="7"/>
      <c r="BW3358" s="7"/>
    </row>
    <row r="3359" spans="5:75" x14ac:dyDescent="0.2"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AL3359" s="7"/>
      <c r="AQ3359" s="7"/>
      <c r="AR3359" s="7"/>
      <c r="AS3359" s="7"/>
      <c r="AT3359" s="7"/>
      <c r="AU3359" s="7"/>
      <c r="AV3359" s="7"/>
      <c r="AX3359" s="7"/>
      <c r="AY3359" s="7"/>
      <c r="AZ3359" s="7"/>
      <c r="BA3359" s="7"/>
      <c r="BB3359" s="7"/>
      <c r="BC3359" s="7"/>
      <c r="BD3359" s="7"/>
      <c r="BG3359" s="7"/>
      <c r="BH3359" s="7"/>
      <c r="BI3359" s="7"/>
      <c r="BJ3359" s="7"/>
      <c r="BK3359" s="7"/>
      <c r="BL3359" s="7"/>
      <c r="BM3359" s="7"/>
      <c r="BP3359" s="7"/>
      <c r="BQ3359" s="7"/>
      <c r="BR3359" s="7"/>
      <c r="BS3359" s="7"/>
      <c r="BT3359" s="7"/>
      <c r="BU3359" s="7"/>
      <c r="BV3359" s="7"/>
      <c r="BW3359" s="7"/>
    </row>
    <row r="3360" spans="5:75" x14ac:dyDescent="0.2"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AL3360" s="7"/>
      <c r="AQ3360" s="7"/>
      <c r="AR3360" s="7"/>
      <c r="AS3360" s="7"/>
      <c r="AT3360" s="7"/>
      <c r="AU3360" s="7"/>
      <c r="AV3360" s="7"/>
      <c r="AX3360" s="7"/>
      <c r="AY3360" s="7"/>
      <c r="AZ3360" s="7"/>
      <c r="BA3360" s="7"/>
      <c r="BB3360" s="7"/>
      <c r="BC3360" s="7"/>
      <c r="BD3360" s="7"/>
      <c r="BG3360" s="7"/>
      <c r="BH3360" s="7"/>
      <c r="BI3360" s="7"/>
      <c r="BJ3360" s="7"/>
      <c r="BK3360" s="7"/>
      <c r="BL3360" s="7"/>
      <c r="BM3360" s="7"/>
      <c r="BP3360" s="7"/>
      <c r="BQ3360" s="7"/>
      <c r="BR3360" s="7"/>
      <c r="BS3360" s="7"/>
      <c r="BT3360" s="7"/>
      <c r="BU3360" s="7"/>
      <c r="BV3360" s="7"/>
      <c r="BW3360" s="7"/>
    </row>
    <row r="3361" spans="5:75" x14ac:dyDescent="0.2"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AL3361" s="7"/>
      <c r="AQ3361" s="7"/>
      <c r="AR3361" s="7"/>
      <c r="AS3361" s="7"/>
      <c r="AT3361" s="7"/>
      <c r="AU3361" s="7"/>
      <c r="AV3361" s="7"/>
      <c r="AX3361" s="7"/>
      <c r="AY3361" s="7"/>
      <c r="AZ3361" s="7"/>
      <c r="BA3361" s="7"/>
      <c r="BB3361" s="7"/>
      <c r="BC3361" s="7"/>
      <c r="BD3361" s="7"/>
      <c r="BG3361" s="7"/>
      <c r="BH3361" s="7"/>
      <c r="BI3361" s="7"/>
      <c r="BJ3361" s="7"/>
      <c r="BK3361" s="7"/>
      <c r="BL3361" s="7"/>
      <c r="BM3361" s="7"/>
      <c r="BP3361" s="7"/>
      <c r="BQ3361" s="7"/>
      <c r="BR3361" s="7"/>
      <c r="BS3361" s="7"/>
      <c r="BT3361" s="7"/>
      <c r="BU3361" s="7"/>
      <c r="BV3361" s="7"/>
      <c r="BW3361" s="7"/>
    </row>
    <row r="3362" spans="5:75" x14ac:dyDescent="0.2"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AL3362" s="7"/>
      <c r="AQ3362" s="7"/>
      <c r="AR3362" s="7"/>
      <c r="AS3362" s="7"/>
      <c r="AT3362" s="7"/>
      <c r="AU3362" s="7"/>
      <c r="AV3362" s="7"/>
      <c r="AX3362" s="7"/>
      <c r="AY3362" s="7"/>
      <c r="AZ3362" s="7"/>
      <c r="BA3362" s="7"/>
      <c r="BB3362" s="7"/>
      <c r="BC3362" s="7"/>
      <c r="BD3362" s="7"/>
      <c r="BG3362" s="7"/>
      <c r="BH3362" s="7"/>
      <c r="BI3362" s="7"/>
      <c r="BJ3362" s="7"/>
      <c r="BK3362" s="7"/>
      <c r="BL3362" s="7"/>
      <c r="BM3362" s="7"/>
      <c r="BP3362" s="7"/>
      <c r="BQ3362" s="7"/>
      <c r="BR3362" s="7"/>
      <c r="BS3362" s="7"/>
      <c r="BT3362" s="7"/>
      <c r="BU3362" s="7"/>
      <c r="BV3362" s="7"/>
      <c r="BW3362" s="7"/>
    </row>
    <row r="3363" spans="5:75" x14ac:dyDescent="0.2"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AL3363" s="7"/>
      <c r="AQ3363" s="7"/>
      <c r="AR3363" s="7"/>
      <c r="AS3363" s="7"/>
      <c r="AT3363" s="7"/>
      <c r="AU3363" s="7"/>
      <c r="AV3363" s="7"/>
      <c r="AX3363" s="7"/>
      <c r="AY3363" s="7"/>
      <c r="AZ3363" s="7"/>
      <c r="BA3363" s="7"/>
      <c r="BB3363" s="7"/>
      <c r="BC3363" s="7"/>
      <c r="BD3363" s="7"/>
      <c r="BG3363" s="7"/>
      <c r="BH3363" s="7"/>
      <c r="BI3363" s="7"/>
      <c r="BJ3363" s="7"/>
      <c r="BK3363" s="7"/>
      <c r="BL3363" s="7"/>
      <c r="BM3363" s="7"/>
      <c r="BP3363" s="7"/>
      <c r="BQ3363" s="7"/>
      <c r="BR3363" s="7"/>
      <c r="BS3363" s="7"/>
      <c r="BT3363" s="7"/>
      <c r="BU3363" s="7"/>
      <c r="BV3363" s="7"/>
      <c r="BW3363" s="7"/>
    </row>
    <row r="3364" spans="5:75" x14ac:dyDescent="0.2"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AL3364" s="7"/>
      <c r="AQ3364" s="7"/>
      <c r="AR3364" s="7"/>
      <c r="AS3364" s="7"/>
      <c r="AT3364" s="7"/>
      <c r="AU3364" s="7"/>
      <c r="AV3364" s="7"/>
      <c r="AX3364" s="7"/>
      <c r="AY3364" s="7"/>
      <c r="AZ3364" s="7"/>
      <c r="BA3364" s="7"/>
      <c r="BB3364" s="7"/>
      <c r="BC3364" s="7"/>
      <c r="BD3364" s="7"/>
      <c r="BG3364" s="7"/>
      <c r="BH3364" s="7"/>
      <c r="BI3364" s="7"/>
      <c r="BJ3364" s="7"/>
      <c r="BK3364" s="7"/>
      <c r="BL3364" s="7"/>
      <c r="BM3364" s="7"/>
      <c r="BP3364" s="7"/>
      <c r="BQ3364" s="7"/>
      <c r="BR3364" s="7"/>
      <c r="BS3364" s="7"/>
      <c r="BT3364" s="7"/>
      <c r="BU3364" s="7"/>
      <c r="BV3364" s="7"/>
      <c r="BW3364" s="7"/>
    </row>
    <row r="3365" spans="5:75" x14ac:dyDescent="0.2"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AL3365" s="7"/>
      <c r="AQ3365" s="7"/>
      <c r="AR3365" s="7"/>
      <c r="AS3365" s="7"/>
      <c r="AT3365" s="7"/>
      <c r="AU3365" s="7"/>
      <c r="AV3365" s="7"/>
      <c r="AX3365" s="7"/>
      <c r="AY3365" s="7"/>
      <c r="AZ3365" s="7"/>
      <c r="BA3365" s="7"/>
      <c r="BB3365" s="7"/>
      <c r="BC3365" s="7"/>
      <c r="BD3365" s="7"/>
      <c r="BG3365" s="7"/>
      <c r="BH3365" s="7"/>
      <c r="BI3365" s="7"/>
      <c r="BJ3365" s="7"/>
      <c r="BK3365" s="7"/>
      <c r="BL3365" s="7"/>
      <c r="BM3365" s="7"/>
      <c r="BP3365" s="7"/>
      <c r="BQ3365" s="7"/>
      <c r="BR3365" s="7"/>
      <c r="BS3365" s="7"/>
      <c r="BT3365" s="7"/>
      <c r="BU3365" s="7"/>
      <c r="BV3365" s="7"/>
      <c r="BW3365" s="7"/>
    </row>
    <row r="3366" spans="5:75" x14ac:dyDescent="0.2"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AL3366" s="7"/>
      <c r="AQ3366" s="7"/>
      <c r="AR3366" s="7"/>
      <c r="AS3366" s="7"/>
      <c r="AT3366" s="7"/>
      <c r="AU3366" s="7"/>
      <c r="AV3366" s="7"/>
      <c r="AX3366" s="7"/>
      <c r="AY3366" s="7"/>
      <c r="AZ3366" s="7"/>
      <c r="BA3366" s="7"/>
      <c r="BB3366" s="7"/>
      <c r="BC3366" s="7"/>
      <c r="BD3366" s="7"/>
      <c r="BG3366" s="7"/>
      <c r="BH3366" s="7"/>
      <c r="BI3366" s="7"/>
      <c r="BJ3366" s="7"/>
      <c r="BK3366" s="7"/>
      <c r="BL3366" s="7"/>
      <c r="BM3366" s="7"/>
      <c r="BP3366" s="7"/>
      <c r="BQ3366" s="7"/>
      <c r="BR3366" s="7"/>
      <c r="BS3366" s="7"/>
      <c r="BT3366" s="7"/>
      <c r="BU3366" s="7"/>
      <c r="BV3366" s="7"/>
      <c r="BW3366" s="7"/>
    </row>
    <row r="3367" spans="5:75" x14ac:dyDescent="0.2"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AL3367" s="7"/>
      <c r="AQ3367" s="7"/>
      <c r="AR3367" s="7"/>
      <c r="AS3367" s="7"/>
      <c r="AT3367" s="7"/>
      <c r="AU3367" s="7"/>
      <c r="AV3367" s="7"/>
      <c r="AX3367" s="7"/>
      <c r="AY3367" s="7"/>
      <c r="AZ3367" s="7"/>
      <c r="BA3367" s="7"/>
      <c r="BB3367" s="7"/>
      <c r="BC3367" s="7"/>
      <c r="BD3367" s="7"/>
      <c r="BG3367" s="7"/>
      <c r="BH3367" s="7"/>
      <c r="BI3367" s="7"/>
      <c r="BJ3367" s="7"/>
      <c r="BK3367" s="7"/>
      <c r="BL3367" s="7"/>
      <c r="BM3367" s="7"/>
      <c r="BP3367" s="7"/>
      <c r="BQ3367" s="7"/>
      <c r="BR3367" s="7"/>
      <c r="BS3367" s="7"/>
      <c r="BT3367" s="7"/>
      <c r="BU3367" s="7"/>
      <c r="BV3367" s="7"/>
      <c r="BW3367" s="7"/>
    </row>
    <row r="3368" spans="5:75" x14ac:dyDescent="0.2"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AL3368" s="7"/>
      <c r="AQ3368" s="7"/>
      <c r="AR3368" s="7"/>
      <c r="AS3368" s="7"/>
      <c r="AT3368" s="7"/>
      <c r="AU3368" s="7"/>
      <c r="AV3368" s="7"/>
      <c r="AX3368" s="7"/>
      <c r="AY3368" s="7"/>
      <c r="AZ3368" s="7"/>
      <c r="BA3368" s="7"/>
      <c r="BB3368" s="7"/>
      <c r="BC3368" s="7"/>
      <c r="BD3368" s="7"/>
      <c r="BG3368" s="7"/>
      <c r="BH3368" s="7"/>
      <c r="BI3368" s="7"/>
      <c r="BJ3368" s="7"/>
      <c r="BK3368" s="7"/>
      <c r="BL3368" s="7"/>
      <c r="BM3368" s="7"/>
      <c r="BP3368" s="7"/>
      <c r="BQ3368" s="7"/>
      <c r="BR3368" s="7"/>
      <c r="BS3368" s="7"/>
      <c r="BT3368" s="7"/>
      <c r="BU3368" s="7"/>
      <c r="BV3368" s="7"/>
      <c r="BW3368" s="7"/>
    </row>
    <row r="3369" spans="5:75" x14ac:dyDescent="0.2"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AL3369" s="7"/>
      <c r="AQ3369" s="7"/>
      <c r="AR3369" s="7"/>
      <c r="AS3369" s="7"/>
      <c r="AT3369" s="7"/>
      <c r="AU3369" s="7"/>
      <c r="AV3369" s="7"/>
      <c r="AX3369" s="7"/>
      <c r="AY3369" s="7"/>
      <c r="AZ3369" s="7"/>
      <c r="BA3369" s="7"/>
      <c r="BB3369" s="7"/>
      <c r="BC3369" s="7"/>
      <c r="BD3369" s="7"/>
      <c r="BG3369" s="7"/>
      <c r="BH3369" s="7"/>
      <c r="BI3369" s="7"/>
      <c r="BJ3369" s="7"/>
      <c r="BK3369" s="7"/>
      <c r="BL3369" s="7"/>
      <c r="BM3369" s="7"/>
      <c r="BP3369" s="7"/>
      <c r="BQ3369" s="7"/>
      <c r="BR3369" s="7"/>
      <c r="BS3369" s="7"/>
      <c r="BT3369" s="7"/>
      <c r="BU3369" s="7"/>
      <c r="BV3369" s="7"/>
      <c r="BW3369" s="7"/>
    </row>
    <row r="3370" spans="5:75" x14ac:dyDescent="0.2"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AL3370" s="7"/>
      <c r="AQ3370" s="7"/>
      <c r="AR3370" s="7"/>
      <c r="AS3370" s="7"/>
      <c r="AT3370" s="7"/>
      <c r="AU3370" s="7"/>
      <c r="AV3370" s="7"/>
      <c r="AX3370" s="7"/>
      <c r="AY3370" s="7"/>
      <c r="AZ3370" s="7"/>
      <c r="BA3370" s="7"/>
      <c r="BB3370" s="7"/>
      <c r="BC3370" s="7"/>
      <c r="BD3370" s="7"/>
      <c r="BG3370" s="7"/>
      <c r="BH3370" s="7"/>
      <c r="BI3370" s="7"/>
      <c r="BJ3370" s="7"/>
      <c r="BK3370" s="7"/>
      <c r="BL3370" s="7"/>
      <c r="BM3370" s="7"/>
      <c r="BP3370" s="7"/>
      <c r="BQ3370" s="7"/>
      <c r="BR3370" s="7"/>
      <c r="BS3370" s="7"/>
      <c r="BT3370" s="7"/>
      <c r="BU3370" s="7"/>
      <c r="BV3370" s="7"/>
      <c r="BW3370" s="7"/>
    </row>
    <row r="3371" spans="5:75" x14ac:dyDescent="0.2"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AL3371" s="7"/>
      <c r="AQ3371" s="7"/>
      <c r="AR3371" s="7"/>
      <c r="AS3371" s="7"/>
      <c r="AT3371" s="7"/>
      <c r="AU3371" s="7"/>
      <c r="AV3371" s="7"/>
      <c r="AX3371" s="7"/>
      <c r="AY3371" s="7"/>
      <c r="AZ3371" s="7"/>
      <c r="BA3371" s="7"/>
      <c r="BB3371" s="7"/>
      <c r="BC3371" s="7"/>
      <c r="BD3371" s="7"/>
      <c r="BG3371" s="7"/>
      <c r="BH3371" s="7"/>
      <c r="BI3371" s="7"/>
      <c r="BJ3371" s="7"/>
      <c r="BK3371" s="7"/>
      <c r="BL3371" s="7"/>
      <c r="BM3371" s="7"/>
      <c r="BP3371" s="7"/>
      <c r="BQ3371" s="7"/>
      <c r="BR3371" s="7"/>
      <c r="BS3371" s="7"/>
      <c r="BT3371" s="7"/>
      <c r="BU3371" s="7"/>
      <c r="BV3371" s="7"/>
      <c r="BW3371" s="7"/>
    </row>
    <row r="3372" spans="5:75" x14ac:dyDescent="0.2"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AL3372" s="7"/>
      <c r="AQ3372" s="7"/>
      <c r="AR3372" s="7"/>
      <c r="AS3372" s="7"/>
      <c r="AT3372" s="7"/>
      <c r="AU3372" s="7"/>
      <c r="AV3372" s="7"/>
      <c r="AX3372" s="7"/>
      <c r="AY3372" s="7"/>
      <c r="AZ3372" s="7"/>
      <c r="BA3372" s="7"/>
      <c r="BB3372" s="7"/>
      <c r="BC3372" s="7"/>
      <c r="BD3372" s="7"/>
      <c r="BG3372" s="7"/>
      <c r="BH3372" s="7"/>
      <c r="BI3372" s="7"/>
      <c r="BJ3372" s="7"/>
      <c r="BK3372" s="7"/>
      <c r="BL3372" s="7"/>
      <c r="BM3372" s="7"/>
      <c r="BP3372" s="7"/>
      <c r="BQ3372" s="7"/>
      <c r="BR3372" s="7"/>
      <c r="BS3372" s="7"/>
      <c r="BT3372" s="7"/>
      <c r="BU3372" s="7"/>
      <c r="BV3372" s="7"/>
      <c r="BW3372" s="7"/>
    </row>
    <row r="3373" spans="5:75" x14ac:dyDescent="0.2"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AL3373" s="7"/>
      <c r="AQ3373" s="7"/>
      <c r="AR3373" s="7"/>
      <c r="AS3373" s="7"/>
      <c r="AT3373" s="7"/>
      <c r="AU3373" s="7"/>
      <c r="AV3373" s="7"/>
      <c r="AX3373" s="7"/>
      <c r="AY3373" s="7"/>
      <c r="AZ3373" s="7"/>
      <c r="BA3373" s="7"/>
      <c r="BB3373" s="7"/>
      <c r="BC3373" s="7"/>
      <c r="BD3373" s="7"/>
      <c r="BG3373" s="7"/>
      <c r="BH3373" s="7"/>
      <c r="BI3373" s="7"/>
      <c r="BJ3373" s="7"/>
      <c r="BK3373" s="7"/>
      <c r="BL3373" s="7"/>
      <c r="BM3373" s="7"/>
      <c r="BP3373" s="7"/>
      <c r="BQ3373" s="7"/>
      <c r="BR3373" s="7"/>
      <c r="BS3373" s="7"/>
      <c r="BT3373" s="7"/>
      <c r="BU3373" s="7"/>
      <c r="BV3373" s="7"/>
      <c r="BW3373" s="7"/>
    </row>
    <row r="3374" spans="5:75" x14ac:dyDescent="0.2"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AL3374" s="7"/>
      <c r="AQ3374" s="7"/>
      <c r="AR3374" s="7"/>
      <c r="AS3374" s="7"/>
      <c r="AT3374" s="7"/>
      <c r="AU3374" s="7"/>
      <c r="AV3374" s="7"/>
      <c r="AX3374" s="7"/>
      <c r="AY3374" s="7"/>
      <c r="AZ3374" s="7"/>
      <c r="BA3374" s="7"/>
      <c r="BB3374" s="7"/>
      <c r="BC3374" s="7"/>
      <c r="BD3374" s="7"/>
      <c r="BG3374" s="7"/>
      <c r="BH3374" s="7"/>
      <c r="BI3374" s="7"/>
      <c r="BJ3374" s="7"/>
      <c r="BK3374" s="7"/>
      <c r="BL3374" s="7"/>
      <c r="BM3374" s="7"/>
      <c r="BP3374" s="7"/>
      <c r="BQ3374" s="7"/>
      <c r="BR3374" s="7"/>
      <c r="BS3374" s="7"/>
      <c r="BT3374" s="7"/>
      <c r="BU3374" s="7"/>
      <c r="BV3374" s="7"/>
      <c r="BW3374" s="7"/>
    </row>
    <row r="3375" spans="5:75" x14ac:dyDescent="0.2"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AL3375" s="7"/>
      <c r="AQ3375" s="7"/>
      <c r="AR3375" s="7"/>
      <c r="AS3375" s="7"/>
      <c r="AT3375" s="7"/>
      <c r="AU3375" s="7"/>
      <c r="AV3375" s="7"/>
      <c r="AX3375" s="7"/>
      <c r="AY3375" s="7"/>
      <c r="AZ3375" s="7"/>
      <c r="BA3375" s="7"/>
      <c r="BB3375" s="7"/>
      <c r="BC3375" s="7"/>
      <c r="BD3375" s="7"/>
      <c r="BG3375" s="7"/>
      <c r="BH3375" s="7"/>
      <c r="BI3375" s="7"/>
      <c r="BJ3375" s="7"/>
      <c r="BK3375" s="7"/>
      <c r="BL3375" s="7"/>
      <c r="BM3375" s="7"/>
      <c r="BP3375" s="7"/>
      <c r="BQ3375" s="7"/>
      <c r="BR3375" s="7"/>
      <c r="BS3375" s="7"/>
      <c r="BT3375" s="7"/>
      <c r="BU3375" s="7"/>
      <c r="BV3375" s="7"/>
      <c r="BW3375" s="7"/>
    </row>
    <row r="3376" spans="5:75" x14ac:dyDescent="0.2"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AL3376" s="7"/>
      <c r="AQ3376" s="7"/>
      <c r="AR3376" s="7"/>
      <c r="AS3376" s="7"/>
      <c r="AT3376" s="7"/>
      <c r="AU3376" s="7"/>
      <c r="AV3376" s="7"/>
      <c r="AX3376" s="7"/>
      <c r="AY3376" s="7"/>
      <c r="AZ3376" s="7"/>
      <c r="BA3376" s="7"/>
      <c r="BB3376" s="7"/>
      <c r="BC3376" s="7"/>
      <c r="BD3376" s="7"/>
      <c r="BG3376" s="7"/>
      <c r="BH3376" s="7"/>
      <c r="BI3376" s="7"/>
      <c r="BJ3376" s="7"/>
      <c r="BK3376" s="7"/>
      <c r="BL3376" s="7"/>
      <c r="BM3376" s="7"/>
      <c r="BP3376" s="7"/>
      <c r="BQ3376" s="7"/>
      <c r="BR3376" s="7"/>
      <c r="BS3376" s="7"/>
      <c r="BT3376" s="7"/>
      <c r="BU3376" s="7"/>
      <c r="BV3376" s="7"/>
      <c r="BW3376" s="7"/>
    </row>
    <row r="3377" spans="5:75" x14ac:dyDescent="0.2"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AL3377" s="7"/>
      <c r="AQ3377" s="7"/>
      <c r="AR3377" s="7"/>
      <c r="AS3377" s="7"/>
      <c r="AT3377" s="7"/>
      <c r="AU3377" s="7"/>
      <c r="AV3377" s="7"/>
      <c r="AX3377" s="7"/>
      <c r="AY3377" s="7"/>
      <c r="AZ3377" s="7"/>
      <c r="BA3377" s="7"/>
      <c r="BB3377" s="7"/>
      <c r="BC3377" s="7"/>
      <c r="BD3377" s="7"/>
      <c r="BG3377" s="7"/>
      <c r="BH3377" s="7"/>
      <c r="BI3377" s="7"/>
      <c r="BJ3377" s="7"/>
      <c r="BK3377" s="7"/>
      <c r="BL3377" s="7"/>
      <c r="BM3377" s="7"/>
      <c r="BP3377" s="7"/>
      <c r="BQ3377" s="7"/>
      <c r="BR3377" s="7"/>
      <c r="BS3377" s="7"/>
      <c r="BT3377" s="7"/>
      <c r="BU3377" s="7"/>
      <c r="BV3377" s="7"/>
      <c r="BW3377" s="7"/>
    </row>
    <row r="3378" spans="5:75" x14ac:dyDescent="0.2"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AL3378" s="7"/>
      <c r="AQ3378" s="7"/>
      <c r="AR3378" s="7"/>
      <c r="AS3378" s="7"/>
      <c r="AT3378" s="7"/>
      <c r="AU3378" s="7"/>
      <c r="AV3378" s="7"/>
      <c r="AX3378" s="7"/>
      <c r="AY3378" s="7"/>
      <c r="AZ3378" s="7"/>
      <c r="BA3378" s="7"/>
      <c r="BB3378" s="7"/>
      <c r="BC3378" s="7"/>
      <c r="BD3378" s="7"/>
      <c r="BG3378" s="7"/>
      <c r="BH3378" s="7"/>
      <c r="BI3378" s="7"/>
      <c r="BJ3378" s="7"/>
      <c r="BK3378" s="7"/>
      <c r="BL3378" s="7"/>
      <c r="BM3378" s="7"/>
      <c r="BP3378" s="7"/>
      <c r="BQ3378" s="7"/>
      <c r="BR3378" s="7"/>
      <c r="BS3378" s="7"/>
      <c r="BT3378" s="7"/>
      <c r="BU3378" s="7"/>
      <c r="BV3378" s="7"/>
      <c r="BW3378" s="7"/>
    </row>
    <row r="3379" spans="5:75" x14ac:dyDescent="0.2"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AL3379" s="7"/>
      <c r="AQ3379" s="7"/>
      <c r="AR3379" s="7"/>
      <c r="AS3379" s="7"/>
      <c r="AT3379" s="7"/>
      <c r="AU3379" s="7"/>
      <c r="AV3379" s="7"/>
      <c r="AX3379" s="7"/>
      <c r="AY3379" s="7"/>
      <c r="AZ3379" s="7"/>
      <c r="BA3379" s="7"/>
      <c r="BB3379" s="7"/>
      <c r="BC3379" s="7"/>
      <c r="BD3379" s="7"/>
      <c r="BG3379" s="7"/>
      <c r="BH3379" s="7"/>
      <c r="BI3379" s="7"/>
      <c r="BJ3379" s="7"/>
      <c r="BK3379" s="7"/>
      <c r="BL3379" s="7"/>
      <c r="BM3379" s="7"/>
      <c r="BP3379" s="7"/>
      <c r="BQ3379" s="7"/>
      <c r="BR3379" s="7"/>
      <c r="BS3379" s="7"/>
      <c r="BT3379" s="7"/>
      <c r="BU3379" s="7"/>
      <c r="BV3379" s="7"/>
      <c r="BW3379" s="7"/>
    </row>
    <row r="3380" spans="5:75" x14ac:dyDescent="0.2"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AL3380" s="7"/>
      <c r="AQ3380" s="7"/>
      <c r="AR3380" s="7"/>
      <c r="AS3380" s="7"/>
      <c r="AT3380" s="7"/>
      <c r="AU3380" s="7"/>
      <c r="AV3380" s="7"/>
      <c r="AX3380" s="7"/>
      <c r="AY3380" s="7"/>
      <c r="AZ3380" s="7"/>
      <c r="BA3380" s="7"/>
      <c r="BB3380" s="7"/>
      <c r="BC3380" s="7"/>
      <c r="BD3380" s="7"/>
      <c r="BG3380" s="7"/>
      <c r="BH3380" s="7"/>
      <c r="BI3380" s="7"/>
      <c r="BJ3380" s="7"/>
      <c r="BK3380" s="7"/>
      <c r="BL3380" s="7"/>
      <c r="BM3380" s="7"/>
      <c r="BP3380" s="7"/>
      <c r="BQ3380" s="7"/>
      <c r="BR3380" s="7"/>
      <c r="BS3380" s="7"/>
      <c r="BT3380" s="7"/>
      <c r="BU3380" s="7"/>
      <c r="BV3380" s="7"/>
      <c r="BW3380" s="7"/>
    </row>
    <row r="3381" spans="5:75" x14ac:dyDescent="0.2"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AL3381" s="7"/>
      <c r="AQ3381" s="7"/>
      <c r="AR3381" s="7"/>
      <c r="AS3381" s="7"/>
      <c r="AT3381" s="7"/>
      <c r="AU3381" s="7"/>
      <c r="AV3381" s="7"/>
      <c r="AX3381" s="7"/>
      <c r="AY3381" s="7"/>
      <c r="AZ3381" s="7"/>
      <c r="BA3381" s="7"/>
      <c r="BB3381" s="7"/>
      <c r="BC3381" s="7"/>
      <c r="BD3381" s="7"/>
      <c r="BG3381" s="7"/>
      <c r="BH3381" s="7"/>
      <c r="BI3381" s="7"/>
      <c r="BJ3381" s="7"/>
      <c r="BK3381" s="7"/>
      <c r="BL3381" s="7"/>
      <c r="BM3381" s="7"/>
      <c r="BP3381" s="7"/>
      <c r="BQ3381" s="7"/>
      <c r="BR3381" s="7"/>
      <c r="BS3381" s="7"/>
      <c r="BT3381" s="7"/>
      <c r="BU3381" s="7"/>
      <c r="BV3381" s="7"/>
      <c r="BW3381" s="7"/>
    </row>
    <row r="3382" spans="5:75" x14ac:dyDescent="0.2"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AL3382" s="7"/>
      <c r="AQ3382" s="7"/>
      <c r="AR3382" s="7"/>
      <c r="AS3382" s="7"/>
      <c r="AT3382" s="7"/>
      <c r="AU3382" s="7"/>
      <c r="AV3382" s="7"/>
      <c r="AX3382" s="7"/>
      <c r="AY3382" s="7"/>
      <c r="AZ3382" s="7"/>
      <c r="BA3382" s="7"/>
      <c r="BB3382" s="7"/>
      <c r="BC3382" s="7"/>
      <c r="BD3382" s="7"/>
      <c r="BG3382" s="7"/>
      <c r="BH3382" s="7"/>
      <c r="BI3382" s="7"/>
      <c r="BJ3382" s="7"/>
      <c r="BK3382" s="7"/>
      <c r="BL3382" s="7"/>
      <c r="BM3382" s="7"/>
      <c r="BP3382" s="7"/>
      <c r="BQ3382" s="7"/>
      <c r="BR3382" s="7"/>
      <c r="BS3382" s="7"/>
      <c r="BT3382" s="7"/>
      <c r="BU3382" s="7"/>
      <c r="BV3382" s="7"/>
      <c r="BW3382" s="7"/>
    </row>
    <row r="3383" spans="5:75" x14ac:dyDescent="0.2"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AL3383" s="7"/>
      <c r="AQ3383" s="7"/>
      <c r="AR3383" s="7"/>
      <c r="AS3383" s="7"/>
      <c r="AT3383" s="7"/>
      <c r="AU3383" s="7"/>
      <c r="AV3383" s="7"/>
      <c r="AX3383" s="7"/>
      <c r="AY3383" s="7"/>
      <c r="AZ3383" s="7"/>
      <c r="BA3383" s="7"/>
      <c r="BB3383" s="7"/>
      <c r="BC3383" s="7"/>
      <c r="BD3383" s="7"/>
      <c r="BG3383" s="7"/>
      <c r="BH3383" s="7"/>
      <c r="BI3383" s="7"/>
      <c r="BJ3383" s="7"/>
      <c r="BK3383" s="7"/>
      <c r="BL3383" s="7"/>
      <c r="BM3383" s="7"/>
      <c r="BP3383" s="7"/>
      <c r="BQ3383" s="7"/>
      <c r="BR3383" s="7"/>
      <c r="BS3383" s="7"/>
      <c r="BT3383" s="7"/>
      <c r="BU3383" s="7"/>
      <c r="BV3383" s="7"/>
      <c r="BW3383" s="7"/>
    </row>
    <row r="3384" spans="5:75" x14ac:dyDescent="0.2"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AL3384" s="7"/>
      <c r="AQ3384" s="7"/>
      <c r="AR3384" s="7"/>
      <c r="AS3384" s="7"/>
      <c r="AT3384" s="7"/>
      <c r="AU3384" s="7"/>
      <c r="AV3384" s="7"/>
      <c r="AX3384" s="7"/>
      <c r="AY3384" s="7"/>
      <c r="AZ3384" s="7"/>
      <c r="BA3384" s="7"/>
      <c r="BB3384" s="7"/>
      <c r="BC3384" s="7"/>
      <c r="BD3384" s="7"/>
      <c r="BG3384" s="7"/>
      <c r="BH3384" s="7"/>
      <c r="BI3384" s="7"/>
      <c r="BJ3384" s="7"/>
      <c r="BK3384" s="7"/>
      <c r="BL3384" s="7"/>
      <c r="BM3384" s="7"/>
      <c r="BP3384" s="7"/>
      <c r="BQ3384" s="7"/>
      <c r="BR3384" s="7"/>
      <c r="BS3384" s="7"/>
      <c r="BT3384" s="7"/>
      <c r="BU3384" s="7"/>
      <c r="BV3384" s="7"/>
      <c r="BW3384" s="7"/>
    </row>
    <row r="3385" spans="5:75" x14ac:dyDescent="0.2"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AL3385" s="7"/>
      <c r="AQ3385" s="7"/>
      <c r="AR3385" s="7"/>
      <c r="AS3385" s="7"/>
      <c r="AT3385" s="7"/>
      <c r="AU3385" s="7"/>
      <c r="AV3385" s="7"/>
      <c r="AX3385" s="7"/>
      <c r="AY3385" s="7"/>
      <c r="AZ3385" s="7"/>
      <c r="BA3385" s="7"/>
      <c r="BB3385" s="7"/>
      <c r="BC3385" s="7"/>
      <c r="BD3385" s="7"/>
      <c r="BG3385" s="7"/>
      <c r="BH3385" s="7"/>
      <c r="BI3385" s="7"/>
      <c r="BJ3385" s="7"/>
      <c r="BK3385" s="7"/>
      <c r="BL3385" s="7"/>
      <c r="BM3385" s="7"/>
      <c r="BP3385" s="7"/>
      <c r="BQ3385" s="7"/>
      <c r="BR3385" s="7"/>
      <c r="BS3385" s="7"/>
      <c r="BT3385" s="7"/>
      <c r="BU3385" s="7"/>
      <c r="BV3385" s="7"/>
      <c r="BW3385" s="7"/>
    </row>
    <row r="3386" spans="5:75" x14ac:dyDescent="0.2"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AL3386" s="7"/>
      <c r="AQ3386" s="7"/>
      <c r="AR3386" s="7"/>
      <c r="AS3386" s="7"/>
      <c r="AT3386" s="7"/>
      <c r="AU3386" s="7"/>
      <c r="AV3386" s="7"/>
      <c r="AX3386" s="7"/>
      <c r="AY3386" s="7"/>
      <c r="AZ3386" s="7"/>
      <c r="BA3386" s="7"/>
      <c r="BB3386" s="7"/>
      <c r="BC3386" s="7"/>
      <c r="BD3386" s="7"/>
      <c r="BG3386" s="7"/>
      <c r="BH3386" s="7"/>
      <c r="BI3386" s="7"/>
      <c r="BJ3386" s="7"/>
      <c r="BK3386" s="7"/>
      <c r="BL3386" s="7"/>
      <c r="BM3386" s="7"/>
      <c r="BP3386" s="7"/>
      <c r="BQ3386" s="7"/>
      <c r="BR3386" s="7"/>
      <c r="BS3386" s="7"/>
      <c r="BT3386" s="7"/>
      <c r="BU3386" s="7"/>
      <c r="BV3386" s="7"/>
      <c r="BW3386" s="7"/>
    </row>
    <row r="3387" spans="5:75" x14ac:dyDescent="0.2"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AL3387" s="7"/>
      <c r="AQ3387" s="7"/>
      <c r="AR3387" s="7"/>
      <c r="AS3387" s="7"/>
      <c r="AT3387" s="7"/>
      <c r="AU3387" s="7"/>
      <c r="AV3387" s="7"/>
      <c r="AX3387" s="7"/>
      <c r="AY3387" s="7"/>
      <c r="AZ3387" s="7"/>
      <c r="BA3387" s="7"/>
      <c r="BB3387" s="7"/>
      <c r="BC3387" s="7"/>
      <c r="BD3387" s="7"/>
      <c r="BG3387" s="7"/>
      <c r="BH3387" s="7"/>
      <c r="BI3387" s="7"/>
      <c r="BJ3387" s="7"/>
      <c r="BK3387" s="7"/>
      <c r="BL3387" s="7"/>
      <c r="BM3387" s="7"/>
      <c r="BP3387" s="7"/>
      <c r="BQ3387" s="7"/>
      <c r="BR3387" s="7"/>
      <c r="BS3387" s="7"/>
      <c r="BT3387" s="7"/>
      <c r="BU3387" s="7"/>
      <c r="BV3387" s="7"/>
      <c r="BW3387" s="7"/>
    </row>
    <row r="3388" spans="5:75" x14ac:dyDescent="0.2"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AL3388" s="7"/>
      <c r="AQ3388" s="7"/>
      <c r="AR3388" s="7"/>
      <c r="AS3388" s="7"/>
      <c r="AT3388" s="7"/>
      <c r="AU3388" s="7"/>
      <c r="AV3388" s="7"/>
      <c r="AX3388" s="7"/>
      <c r="AY3388" s="7"/>
      <c r="AZ3388" s="7"/>
      <c r="BA3388" s="7"/>
      <c r="BB3388" s="7"/>
      <c r="BC3388" s="7"/>
      <c r="BD3388" s="7"/>
      <c r="BG3388" s="7"/>
      <c r="BH3388" s="7"/>
      <c r="BI3388" s="7"/>
      <c r="BJ3388" s="7"/>
      <c r="BK3388" s="7"/>
      <c r="BL3388" s="7"/>
      <c r="BM3388" s="7"/>
      <c r="BP3388" s="7"/>
      <c r="BQ3388" s="7"/>
      <c r="BR3388" s="7"/>
      <c r="BS3388" s="7"/>
      <c r="BT3388" s="7"/>
      <c r="BU3388" s="7"/>
      <c r="BV3388" s="7"/>
      <c r="BW3388" s="7"/>
    </row>
    <row r="3389" spans="5:75" x14ac:dyDescent="0.2"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AL3389" s="7"/>
      <c r="AQ3389" s="7"/>
      <c r="AR3389" s="7"/>
      <c r="AS3389" s="7"/>
      <c r="AT3389" s="7"/>
      <c r="AU3389" s="7"/>
      <c r="AV3389" s="7"/>
      <c r="AX3389" s="7"/>
      <c r="AY3389" s="7"/>
      <c r="AZ3389" s="7"/>
      <c r="BA3389" s="7"/>
      <c r="BB3389" s="7"/>
      <c r="BC3389" s="7"/>
      <c r="BD3389" s="7"/>
      <c r="BG3389" s="7"/>
      <c r="BH3389" s="7"/>
      <c r="BI3389" s="7"/>
      <c r="BJ3389" s="7"/>
      <c r="BK3389" s="7"/>
      <c r="BL3389" s="7"/>
      <c r="BM3389" s="7"/>
      <c r="BP3389" s="7"/>
      <c r="BQ3389" s="7"/>
      <c r="BR3389" s="7"/>
      <c r="BS3389" s="7"/>
      <c r="BT3389" s="7"/>
      <c r="BU3389" s="7"/>
      <c r="BV3389" s="7"/>
      <c r="BW3389" s="7"/>
    </row>
    <row r="3390" spans="5:75" x14ac:dyDescent="0.2"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AL3390" s="7"/>
      <c r="AQ3390" s="7"/>
      <c r="AR3390" s="7"/>
      <c r="AS3390" s="7"/>
      <c r="AT3390" s="7"/>
      <c r="AU3390" s="7"/>
      <c r="AV3390" s="7"/>
      <c r="AX3390" s="7"/>
      <c r="AY3390" s="7"/>
      <c r="AZ3390" s="7"/>
      <c r="BA3390" s="7"/>
      <c r="BB3390" s="7"/>
      <c r="BC3390" s="7"/>
      <c r="BD3390" s="7"/>
      <c r="BG3390" s="7"/>
      <c r="BH3390" s="7"/>
      <c r="BI3390" s="7"/>
      <c r="BJ3390" s="7"/>
      <c r="BK3390" s="7"/>
      <c r="BL3390" s="7"/>
      <c r="BM3390" s="7"/>
      <c r="BP3390" s="7"/>
      <c r="BQ3390" s="7"/>
      <c r="BR3390" s="7"/>
      <c r="BS3390" s="7"/>
      <c r="BT3390" s="7"/>
      <c r="BU3390" s="7"/>
      <c r="BV3390" s="7"/>
      <c r="BW3390" s="7"/>
    </row>
    <row r="3391" spans="5:75" x14ac:dyDescent="0.2"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AL3391" s="7"/>
      <c r="AQ3391" s="7"/>
      <c r="AR3391" s="7"/>
      <c r="AS3391" s="7"/>
      <c r="AT3391" s="7"/>
      <c r="AU3391" s="7"/>
      <c r="AV3391" s="7"/>
      <c r="AX3391" s="7"/>
      <c r="AY3391" s="7"/>
      <c r="AZ3391" s="7"/>
      <c r="BA3391" s="7"/>
      <c r="BB3391" s="7"/>
      <c r="BC3391" s="7"/>
      <c r="BD3391" s="7"/>
      <c r="BG3391" s="7"/>
      <c r="BH3391" s="7"/>
      <c r="BI3391" s="7"/>
      <c r="BJ3391" s="7"/>
      <c r="BK3391" s="7"/>
      <c r="BL3391" s="7"/>
      <c r="BM3391" s="7"/>
      <c r="BP3391" s="7"/>
      <c r="BQ3391" s="7"/>
      <c r="BR3391" s="7"/>
      <c r="BS3391" s="7"/>
      <c r="BT3391" s="7"/>
      <c r="BU3391" s="7"/>
      <c r="BV3391" s="7"/>
      <c r="BW3391" s="7"/>
    </row>
    <row r="3392" spans="5:75" x14ac:dyDescent="0.2"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AL3392" s="7"/>
      <c r="AQ3392" s="7"/>
      <c r="AR3392" s="7"/>
      <c r="AS3392" s="7"/>
      <c r="AT3392" s="7"/>
      <c r="AU3392" s="7"/>
      <c r="AV3392" s="7"/>
      <c r="AX3392" s="7"/>
      <c r="AY3392" s="7"/>
      <c r="AZ3392" s="7"/>
      <c r="BA3392" s="7"/>
      <c r="BB3392" s="7"/>
      <c r="BC3392" s="7"/>
      <c r="BD3392" s="7"/>
      <c r="BG3392" s="7"/>
      <c r="BH3392" s="7"/>
      <c r="BI3392" s="7"/>
      <c r="BJ3392" s="7"/>
      <c r="BK3392" s="7"/>
      <c r="BL3392" s="7"/>
      <c r="BM3392" s="7"/>
      <c r="BP3392" s="7"/>
      <c r="BQ3392" s="7"/>
      <c r="BR3392" s="7"/>
      <c r="BS3392" s="7"/>
      <c r="BT3392" s="7"/>
      <c r="BU3392" s="7"/>
      <c r="BV3392" s="7"/>
      <c r="BW3392" s="7"/>
    </row>
    <row r="3393" spans="5:75" x14ac:dyDescent="0.2"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AL3393" s="7"/>
      <c r="AQ3393" s="7"/>
      <c r="AR3393" s="7"/>
      <c r="AS3393" s="7"/>
      <c r="AT3393" s="7"/>
      <c r="AU3393" s="7"/>
      <c r="AV3393" s="7"/>
      <c r="AX3393" s="7"/>
      <c r="AY3393" s="7"/>
      <c r="AZ3393" s="7"/>
      <c r="BA3393" s="7"/>
      <c r="BB3393" s="7"/>
      <c r="BC3393" s="7"/>
      <c r="BD3393" s="7"/>
      <c r="BG3393" s="7"/>
      <c r="BH3393" s="7"/>
      <c r="BI3393" s="7"/>
      <c r="BJ3393" s="7"/>
      <c r="BK3393" s="7"/>
      <c r="BL3393" s="7"/>
      <c r="BM3393" s="7"/>
      <c r="BP3393" s="7"/>
      <c r="BQ3393" s="7"/>
      <c r="BR3393" s="7"/>
      <c r="BS3393" s="7"/>
      <c r="BT3393" s="7"/>
      <c r="BU3393" s="7"/>
      <c r="BV3393" s="7"/>
      <c r="BW3393" s="7"/>
    </row>
    <row r="3394" spans="5:75" x14ac:dyDescent="0.2"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AL3394" s="7"/>
      <c r="AQ3394" s="7"/>
      <c r="AR3394" s="7"/>
      <c r="AS3394" s="7"/>
      <c r="AT3394" s="7"/>
      <c r="AU3394" s="7"/>
      <c r="AV3394" s="7"/>
      <c r="AX3394" s="7"/>
      <c r="AY3394" s="7"/>
      <c r="AZ3394" s="7"/>
      <c r="BA3394" s="7"/>
      <c r="BB3394" s="7"/>
      <c r="BC3394" s="7"/>
      <c r="BD3394" s="7"/>
      <c r="BG3394" s="7"/>
      <c r="BH3394" s="7"/>
      <c r="BI3394" s="7"/>
      <c r="BJ3394" s="7"/>
      <c r="BK3394" s="7"/>
      <c r="BL3394" s="7"/>
      <c r="BM3394" s="7"/>
      <c r="BP3394" s="7"/>
      <c r="BQ3394" s="7"/>
      <c r="BR3394" s="7"/>
      <c r="BS3394" s="7"/>
      <c r="BT3394" s="7"/>
      <c r="BU3394" s="7"/>
      <c r="BV3394" s="7"/>
      <c r="BW3394" s="7"/>
    </row>
    <row r="3395" spans="5:75" x14ac:dyDescent="0.2"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AL3395" s="7"/>
      <c r="AQ3395" s="7"/>
      <c r="AR3395" s="7"/>
      <c r="AS3395" s="7"/>
      <c r="AT3395" s="7"/>
      <c r="AU3395" s="7"/>
      <c r="AV3395" s="7"/>
      <c r="AX3395" s="7"/>
      <c r="AY3395" s="7"/>
      <c r="AZ3395" s="7"/>
      <c r="BA3395" s="7"/>
      <c r="BB3395" s="7"/>
      <c r="BC3395" s="7"/>
      <c r="BD3395" s="7"/>
      <c r="BG3395" s="7"/>
      <c r="BH3395" s="7"/>
      <c r="BI3395" s="7"/>
      <c r="BJ3395" s="7"/>
      <c r="BK3395" s="7"/>
      <c r="BL3395" s="7"/>
      <c r="BM3395" s="7"/>
      <c r="BP3395" s="7"/>
      <c r="BQ3395" s="7"/>
      <c r="BR3395" s="7"/>
      <c r="BS3395" s="7"/>
      <c r="BT3395" s="7"/>
      <c r="BU3395" s="7"/>
      <c r="BV3395" s="7"/>
      <c r="BW3395" s="7"/>
    </row>
    <row r="3396" spans="5:75" x14ac:dyDescent="0.2"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AL3396" s="7"/>
      <c r="AQ3396" s="7"/>
      <c r="AR3396" s="7"/>
      <c r="AS3396" s="7"/>
      <c r="AT3396" s="7"/>
      <c r="AU3396" s="7"/>
      <c r="AV3396" s="7"/>
      <c r="AX3396" s="7"/>
      <c r="AY3396" s="7"/>
      <c r="AZ3396" s="7"/>
      <c r="BA3396" s="7"/>
      <c r="BB3396" s="7"/>
      <c r="BC3396" s="7"/>
      <c r="BD3396" s="7"/>
      <c r="BG3396" s="7"/>
      <c r="BH3396" s="7"/>
      <c r="BI3396" s="7"/>
      <c r="BJ3396" s="7"/>
      <c r="BK3396" s="7"/>
      <c r="BL3396" s="7"/>
      <c r="BM3396" s="7"/>
      <c r="BP3396" s="7"/>
      <c r="BQ3396" s="7"/>
      <c r="BR3396" s="7"/>
      <c r="BS3396" s="7"/>
      <c r="BT3396" s="7"/>
      <c r="BU3396" s="7"/>
      <c r="BV3396" s="7"/>
      <c r="BW3396" s="7"/>
    </row>
    <row r="3397" spans="5:75" x14ac:dyDescent="0.2"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AL3397" s="7"/>
      <c r="AQ3397" s="7"/>
      <c r="AR3397" s="7"/>
      <c r="AS3397" s="7"/>
      <c r="AT3397" s="7"/>
      <c r="AU3397" s="7"/>
      <c r="AV3397" s="7"/>
      <c r="AX3397" s="7"/>
      <c r="AY3397" s="7"/>
      <c r="AZ3397" s="7"/>
      <c r="BA3397" s="7"/>
      <c r="BB3397" s="7"/>
      <c r="BC3397" s="7"/>
      <c r="BD3397" s="7"/>
      <c r="BG3397" s="7"/>
      <c r="BH3397" s="7"/>
      <c r="BI3397" s="7"/>
      <c r="BJ3397" s="7"/>
      <c r="BK3397" s="7"/>
      <c r="BL3397" s="7"/>
      <c r="BM3397" s="7"/>
      <c r="BP3397" s="7"/>
      <c r="BQ3397" s="7"/>
      <c r="BR3397" s="7"/>
      <c r="BS3397" s="7"/>
      <c r="BT3397" s="7"/>
      <c r="BU3397" s="7"/>
      <c r="BV3397" s="7"/>
      <c r="BW3397" s="7"/>
    </row>
    <row r="3398" spans="5:75" x14ac:dyDescent="0.2"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AL3398" s="7"/>
      <c r="AQ3398" s="7"/>
      <c r="AR3398" s="7"/>
      <c r="AS3398" s="7"/>
      <c r="AT3398" s="7"/>
      <c r="AU3398" s="7"/>
      <c r="AV3398" s="7"/>
      <c r="AX3398" s="7"/>
      <c r="AY3398" s="7"/>
      <c r="AZ3398" s="7"/>
      <c r="BA3398" s="7"/>
      <c r="BB3398" s="7"/>
      <c r="BC3398" s="7"/>
      <c r="BD3398" s="7"/>
      <c r="BG3398" s="7"/>
      <c r="BH3398" s="7"/>
      <c r="BI3398" s="7"/>
      <c r="BJ3398" s="7"/>
      <c r="BK3398" s="7"/>
      <c r="BL3398" s="7"/>
      <c r="BM3398" s="7"/>
      <c r="BP3398" s="7"/>
      <c r="BQ3398" s="7"/>
      <c r="BR3398" s="7"/>
      <c r="BS3398" s="7"/>
      <c r="BT3398" s="7"/>
      <c r="BU3398" s="7"/>
      <c r="BV3398" s="7"/>
      <c r="BW3398" s="7"/>
    </row>
    <row r="3399" spans="5:75" x14ac:dyDescent="0.2"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AL3399" s="7"/>
      <c r="AQ3399" s="7"/>
      <c r="AR3399" s="7"/>
      <c r="AS3399" s="7"/>
      <c r="AT3399" s="7"/>
      <c r="AU3399" s="7"/>
      <c r="AV3399" s="7"/>
      <c r="AX3399" s="7"/>
      <c r="AY3399" s="7"/>
      <c r="AZ3399" s="7"/>
      <c r="BA3399" s="7"/>
      <c r="BB3399" s="7"/>
      <c r="BC3399" s="7"/>
      <c r="BD3399" s="7"/>
      <c r="BG3399" s="7"/>
      <c r="BH3399" s="7"/>
      <c r="BI3399" s="7"/>
      <c r="BJ3399" s="7"/>
      <c r="BK3399" s="7"/>
      <c r="BL3399" s="7"/>
      <c r="BM3399" s="7"/>
      <c r="BP3399" s="7"/>
      <c r="BQ3399" s="7"/>
      <c r="BR3399" s="7"/>
      <c r="BS3399" s="7"/>
      <c r="BT3399" s="7"/>
      <c r="BU3399" s="7"/>
      <c r="BV3399" s="7"/>
      <c r="BW3399" s="7"/>
    </row>
    <row r="3400" spans="5:75" x14ac:dyDescent="0.2"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AL3400" s="7"/>
      <c r="AQ3400" s="7"/>
      <c r="AR3400" s="7"/>
      <c r="AS3400" s="7"/>
      <c r="AT3400" s="7"/>
      <c r="AU3400" s="7"/>
      <c r="AV3400" s="7"/>
      <c r="AX3400" s="7"/>
      <c r="AY3400" s="7"/>
      <c r="AZ3400" s="7"/>
      <c r="BA3400" s="7"/>
      <c r="BB3400" s="7"/>
      <c r="BC3400" s="7"/>
      <c r="BD3400" s="7"/>
      <c r="BG3400" s="7"/>
      <c r="BH3400" s="7"/>
      <c r="BI3400" s="7"/>
      <c r="BJ3400" s="7"/>
      <c r="BK3400" s="7"/>
      <c r="BL3400" s="7"/>
      <c r="BM3400" s="7"/>
      <c r="BP3400" s="7"/>
      <c r="BQ3400" s="7"/>
      <c r="BR3400" s="7"/>
      <c r="BS3400" s="7"/>
      <c r="BT3400" s="7"/>
      <c r="BU3400" s="7"/>
      <c r="BV3400" s="7"/>
      <c r="BW3400" s="7"/>
    </row>
    <row r="3401" spans="5:75" x14ac:dyDescent="0.2"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AL3401" s="7"/>
      <c r="AQ3401" s="7"/>
      <c r="AR3401" s="7"/>
      <c r="AS3401" s="7"/>
      <c r="AT3401" s="7"/>
      <c r="AU3401" s="7"/>
      <c r="AV3401" s="7"/>
      <c r="AX3401" s="7"/>
      <c r="AY3401" s="7"/>
      <c r="AZ3401" s="7"/>
      <c r="BA3401" s="7"/>
      <c r="BB3401" s="7"/>
      <c r="BC3401" s="7"/>
      <c r="BD3401" s="7"/>
      <c r="BG3401" s="7"/>
      <c r="BH3401" s="7"/>
      <c r="BI3401" s="7"/>
      <c r="BJ3401" s="7"/>
      <c r="BK3401" s="7"/>
      <c r="BL3401" s="7"/>
      <c r="BM3401" s="7"/>
      <c r="BP3401" s="7"/>
      <c r="BQ3401" s="7"/>
      <c r="BR3401" s="7"/>
      <c r="BS3401" s="7"/>
      <c r="BT3401" s="7"/>
      <c r="BU3401" s="7"/>
      <c r="BV3401" s="7"/>
      <c r="BW3401" s="7"/>
    </row>
    <row r="3402" spans="5:75" x14ac:dyDescent="0.2"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AL3402" s="7"/>
      <c r="AQ3402" s="7"/>
      <c r="AR3402" s="7"/>
      <c r="AS3402" s="7"/>
      <c r="AT3402" s="7"/>
      <c r="AU3402" s="7"/>
      <c r="AV3402" s="7"/>
      <c r="AX3402" s="7"/>
      <c r="AY3402" s="7"/>
      <c r="AZ3402" s="7"/>
      <c r="BA3402" s="7"/>
      <c r="BB3402" s="7"/>
      <c r="BC3402" s="7"/>
      <c r="BD3402" s="7"/>
      <c r="BG3402" s="7"/>
      <c r="BH3402" s="7"/>
      <c r="BI3402" s="7"/>
      <c r="BJ3402" s="7"/>
      <c r="BK3402" s="7"/>
      <c r="BL3402" s="7"/>
      <c r="BM3402" s="7"/>
      <c r="BP3402" s="7"/>
      <c r="BQ3402" s="7"/>
      <c r="BR3402" s="7"/>
      <c r="BS3402" s="7"/>
      <c r="BT3402" s="7"/>
      <c r="BU3402" s="7"/>
      <c r="BV3402" s="7"/>
      <c r="BW3402" s="7"/>
    </row>
    <row r="3403" spans="5:75" x14ac:dyDescent="0.2"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AL3403" s="7"/>
      <c r="AQ3403" s="7"/>
      <c r="AR3403" s="7"/>
      <c r="AS3403" s="7"/>
      <c r="AT3403" s="7"/>
      <c r="AU3403" s="7"/>
      <c r="AV3403" s="7"/>
      <c r="AX3403" s="7"/>
      <c r="AY3403" s="7"/>
      <c r="AZ3403" s="7"/>
      <c r="BA3403" s="7"/>
      <c r="BB3403" s="7"/>
      <c r="BC3403" s="7"/>
      <c r="BD3403" s="7"/>
      <c r="BG3403" s="7"/>
      <c r="BH3403" s="7"/>
      <c r="BI3403" s="7"/>
      <c r="BJ3403" s="7"/>
      <c r="BK3403" s="7"/>
      <c r="BL3403" s="7"/>
      <c r="BM3403" s="7"/>
      <c r="BP3403" s="7"/>
      <c r="BQ3403" s="7"/>
      <c r="BR3403" s="7"/>
      <c r="BS3403" s="7"/>
      <c r="BT3403" s="7"/>
      <c r="BU3403" s="7"/>
      <c r="BV3403" s="7"/>
      <c r="BW3403" s="7"/>
    </row>
    <row r="3404" spans="5:75" x14ac:dyDescent="0.2"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AL3404" s="7"/>
      <c r="AQ3404" s="7"/>
      <c r="AR3404" s="7"/>
      <c r="AS3404" s="7"/>
      <c r="AT3404" s="7"/>
      <c r="AU3404" s="7"/>
      <c r="AV3404" s="7"/>
      <c r="AX3404" s="7"/>
      <c r="AY3404" s="7"/>
      <c r="AZ3404" s="7"/>
      <c r="BA3404" s="7"/>
      <c r="BB3404" s="7"/>
      <c r="BC3404" s="7"/>
      <c r="BD3404" s="7"/>
      <c r="BG3404" s="7"/>
      <c r="BH3404" s="7"/>
      <c r="BI3404" s="7"/>
      <c r="BJ3404" s="7"/>
      <c r="BK3404" s="7"/>
      <c r="BL3404" s="7"/>
      <c r="BM3404" s="7"/>
      <c r="BP3404" s="7"/>
      <c r="BQ3404" s="7"/>
      <c r="BR3404" s="7"/>
      <c r="BS3404" s="7"/>
      <c r="BT3404" s="7"/>
      <c r="BU3404" s="7"/>
      <c r="BV3404" s="7"/>
      <c r="BW3404" s="7"/>
    </row>
    <row r="3405" spans="5:75" x14ac:dyDescent="0.2"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AL3405" s="7"/>
      <c r="AQ3405" s="7"/>
      <c r="AR3405" s="7"/>
      <c r="AS3405" s="7"/>
      <c r="AT3405" s="7"/>
      <c r="AU3405" s="7"/>
      <c r="AV3405" s="7"/>
      <c r="AX3405" s="7"/>
      <c r="AY3405" s="7"/>
      <c r="AZ3405" s="7"/>
      <c r="BA3405" s="7"/>
      <c r="BB3405" s="7"/>
      <c r="BC3405" s="7"/>
      <c r="BD3405" s="7"/>
      <c r="BG3405" s="7"/>
      <c r="BH3405" s="7"/>
      <c r="BI3405" s="7"/>
      <c r="BJ3405" s="7"/>
      <c r="BK3405" s="7"/>
      <c r="BL3405" s="7"/>
      <c r="BM3405" s="7"/>
      <c r="BP3405" s="7"/>
      <c r="BQ3405" s="7"/>
      <c r="BR3405" s="7"/>
      <c r="BS3405" s="7"/>
      <c r="BT3405" s="7"/>
      <c r="BU3405" s="7"/>
      <c r="BV3405" s="7"/>
      <c r="BW3405" s="7"/>
    </row>
    <row r="3406" spans="5:75" x14ac:dyDescent="0.2"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AL3406" s="7"/>
      <c r="AQ3406" s="7"/>
      <c r="AR3406" s="7"/>
      <c r="AS3406" s="7"/>
      <c r="AT3406" s="7"/>
      <c r="AU3406" s="7"/>
      <c r="AV3406" s="7"/>
      <c r="AX3406" s="7"/>
      <c r="AY3406" s="7"/>
      <c r="AZ3406" s="7"/>
      <c r="BA3406" s="7"/>
      <c r="BB3406" s="7"/>
      <c r="BC3406" s="7"/>
      <c r="BD3406" s="7"/>
      <c r="BG3406" s="7"/>
      <c r="BH3406" s="7"/>
      <c r="BI3406" s="7"/>
      <c r="BJ3406" s="7"/>
      <c r="BK3406" s="7"/>
      <c r="BL3406" s="7"/>
      <c r="BM3406" s="7"/>
      <c r="BP3406" s="7"/>
      <c r="BQ3406" s="7"/>
      <c r="BR3406" s="7"/>
      <c r="BS3406" s="7"/>
      <c r="BT3406" s="7"/>
      <c r="BU3406" s="7"/>
      <c r="BV3406" s="7"/>
      <c r="BW3406" s="7"/>
    </row>
    <row r="3407" spans="5:75" x14ac:dyDescent="0.2"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AL3407" s="7"/>
      <c r="AQ3407" s="7"/>
      <c r="AR3407" s="7"/>
      <c r="AS3407" s="7"/>
      <c r="AT3407" s="7"/>
      <c r="AU3407" s="7"/>
      <c r="AV3407" s="7"/>
      <c r="AX3407" s="7"/>
      <c r="AY3407" s="7"/>
      <c r="AZ3407" s="7"/>
      <c r="BA3407" s="7"/>
      <c r="BB3407" s="7"/>
      <c r="BC3407" s="7"/>
      <c r="BD3407" s="7"/>
      <c r="BG3407" s="7"/>
      <c r="BH3407" s="7"/>
      <c r="BI3407" s="7"/>
      <c r="BJ3407" s="7"/>
      <c r="BK3407" s="7"/>
      <c r="BL3407" s="7"/>
      <c r="BM3407" s="7"/>
      <c r="BP3407" s="7"/>
      <c r="BQ3407" s="7"/>
      <c r="BR3407" s="7"/>
      <c r="BS3407" s="7"/>
      <c r="BT3407" s="7"/>
      <c r="BU3407" s="7"/>
      <c r="BV3407" s="7"/>
      <c r="BW3407" s="7"/>
    </row>
    <row r="3408" spans="5:75" x14ac:dyDescent="0.2"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AL3408" s="7"/>
      <c r="AQ3408" s="7"/>
      <c r="AR3408" s="7"/>
      <c r="AS3408" s="7"/>
      <c r="AT3408" s="7"/>
      <c r="AU3408" s="7"/>
      <c r="AV3408" s="7"/>
      <c r="AX3408" s="7"/>
      <c r="AY3408" s="7"/>
      <c r="AZ3408" s="7"/>
      <c r="BA3408" s="7"/>
      <c r="BB3408" s="7"/>
      <c r="BC3408" s="7"/>
      <c r="BD3408" s="7"/>
      <c r="BG3408" s="7"/>
      <c r="BH3408" s="7"/>
      <c r="BI3408" s="7"/>
      <c r="BJ3408" s="7"/>
      <c r="BK3408" s="7"/>
      <c r="BL3408" s="7"/>
      <c r="BM3408" s="7"/>
      <c r="BP3408" s="7"/>
      <c r="BQ3408" s="7"/>
      <c r="BR3408" s="7"/>
      <c r="BS3408" s="7"/>
      <c r="BT3408" s="7"/>
      <c r="BU3408" s="7"/>
      <c r="BV3408" s="7"/>
      <c r="BW3408" s="7"/>
    </row>
    <row r="3409" spans="5:75" x14ac:dyDescent="0.2"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AL3409" s="7"/>
      <c r="AQ3409" s="7"/>
      <c r="AR3409" s="7"/>
      <c r="AS3409" s="7"/>
      <c r="AT3409" s="7"/>
      <c r="AU3409" s="7"/>
      <c r="AV3409" s="7"/>
      <c r="AX3409" s="7"/>
      <c r="AY3409" s="7"/>
      <c r="AZ3409" s="7"/>
      <c r="BA3409" s="7"/>
      <c r="BB3409" s="7"/>
      <c r="BC3409" s="7"/>
      <c r="BD3409" s="7"/>
      <c r="BG3409" s="7"/>
      <c r="BH3409" s="7"/>
      <c r="BI3409" s="7"/>
      <c r="BJ3409" s="7"/>
      <c r="BK3409" s="7"/>
      <c r="BL3409" s="7"/>
      <c r="BM3409" s="7"/>
      <c r="BP3409" s="7"/>
      <c r="BQ3409" s="7"/>
      <c r="BR3409" s="7"/>
      <c r="BS3409" s="7"/>
      <c r="BT3409" s="7"/>
      <c r="BU3409" s="7"/>
      <c r="BV3409" s="7"/>
      <c r="BW3409" s="7"/>
    </row>
    <row r="3410" spans="5:75" x14ac:dyDescent="0.2"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AL3410" s="7"/>
      <c r="AQ3410" s="7"/>
      <c r="AR3410" s="7"/>
      <c r="AS3410" s="7"/>
      <c r="AT3410" s="7"/>
      <c r="AU3410" s="7"/>
      <c r="AV3410" s="7"/>
      <c r="AX3410" s="7"/>
      <c r="AY3410" s="7"/>
      <c r="AZ3410" s="7"/>
      <c r="BA3410" s="7"/>
      <c r="BB3410" s="7"/>
      <c r="BC3410" s="7"/>
      <c r="BD3410" s="7"/>
      <c r="BG3410" s="7"/>
      <c r="BH3410" s="7"/>
      <c r="BI3410" s="7"/>
      <c r="BJ3410" s="7"/>
      <c r="BK3410" s="7"/>
      <c r="BL3410" s="7"/>
      <c r="BM3410" s="7"/>
      <c r="BP3410" s="7"/>
      <c r="BQ3410" s="7"/>
      <c r="BR3410" s="7"/>
      <c r="BS3410" s="7"/>
      <c r="BT3410" s="7"/>
      <c r="BU3410" s="7"/>
      <c r="BV3410" s="7"/>
      <c r="BW3410" s="7"/>
    </row>
    <row r="3411" spans="5:75" x14ac:dyDescent="0.2"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AL3411" s="7"/>
      <c r="AQ3411" s="7"/>
      <c r="AR3411" s="7"/>
      <c r="AS3411" s="7"/>
      <c r="AT3411" s="7"/>
      <c r="AU3411" s="7"/>
      <c r="AV3411" s="7"/>
      <c r="AX3411" s="7"/>
      <c r="AY3411" s="7"/>
      <c r="AZ3411" s="7"/>
      <c r="BA3411" s="7"/>
      <c r="BB3411" s="7"/>
      <c r="BC3411" s="7"/>
      <c r="BD3411" s="7"/>
      <c r="BG3411" s="7"/>
      <c r="BH3411" s="7"/>
      <c r="BI3411" s="7"/>
      <c r="BJ3411" s="7"/>
      <c r="BK3411" s="7"/>
      <c r="BL3411" s="7"/>
      <c r="BM3411" s="7"/>
      <c r="BP3411" s="7"/>
      <c r="BQ3411" s="7"/>
      <c r="BR3411" s="7"/>
      <c r="BS3411" s="7"/>
      <c r="BT3411" s="7"/>
      <c r="BU3411" s="7"/>
      <c r="BV3411" s="7"/>
      <c r="BW3411" s="7"/>
    </row>
    <row r="3412" spans="5:75" x14ac:dyDescent="0.2"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AL3412" s="7"/>
      <c r="AQ3412" s="7"/>
      <c r="AR3412" s="7"/>
      <c r="AS3412" s="7"/>
      <c r="AT3412" s="7"/>
      <c r="AU3412" s="7"/>
      <c r="AV3412" s="7"/>
      <c r="AX3412" s="7"/>
      <c r="AY3412" s="7"/>
      <c r="AZ3412" s="7"/>
      <c r="BA3412" s="7"/>
      <c r="BB3412" s="7"/>
      <c r="BC3412" s="7"/>
      <c r="BD3412" s="7"/>
      <c r="BG3412" s="7"/>
      <c r="BH3412" s="7"/>
      <c r="BI3412" s="7"/>
      <c r="BJ3412" s="7"/>
      <c r="BK3412" s="7"/>
      <c r="BL3412" s="7"/>
      <c r="BM3412" s="7"/>
      <c r="BP3412" s="7"/>
      <c r="BQ3412" s="7"/>
      <c r="BR3412" s="7"/>
      <c r="BS3412" s="7"/>
      <c r="BT3412" s="7"/>
      <c r="BU3412" s="7"/>
      <c r="BV3412" s="7"/>
      <c r="BW3412" s="7"/>
    </row>
    <row r="3413" spans="5:75" x14ac:dyDescent="0.2"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AL3413" s="7"/>
      <c r="AQ3413" s="7"/>
      <c r="AR3413" s="7"/>
      <c r="AS3413" s="7"/>
      <c r="AT3413" s="7"/>
      <c r="AU3413" s="7"/>
      <c r="AV3413" s="7"/>
      <c r="AX3413" s="7"/>
      <c r="AY3413" s="7"/>
      <c r="AZ3413" s="7"/>
      <c r="BA3413" s="7"/>
      <c r="BB3413" s="7"/>
      <c r="BC3413" s="7"/>
      <c r="BD3413" s="7"/>
      <c r="BG3413" s="7"/>
      <c r="BH3413" s="7"/>
      <c r="BI3413" s="7"/>
      <c r="BJ3413" s="7"/>
      <c r="BK3413" s="7"/>
      <c r="BL3413" s="7"/>
      <c r="BM3413" s="7"/>
      <c r="BP3413" s="7"/>
      <c r="BQ3413" s="7"/>
      <c r="BR3413" s="7"/>
      <c r="BS3413" s="7"/>
      <c r="BT3413" s="7"/>
      <c r="BU3413" s="7"/>
      <c r="BV3413" s="7"/>
      <c r="BW3413" s="7"/>
    </row>
    <row r="3414" spans="5:75" x14ac:dyDescent="0.2"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AL3414" s="7"/>
      <c r="AQ3414" s="7"/>
      <c r="AR3414" s="7"/>
      <c r="AS3414" s="7"/>
      <c r="AT3414" s="7"/>
      <c r="AU3414" s="7"/>
      <c r="AV3414" s="7"/>
      <c r="AX3414" s="7"/>
      <c r="AY3414" s="7"/>
      <c r="AZ3414" s="7"/>
      <c r="BA3414" s="7"/>
      <c r="BB3414" s="7"/>
      <c r="BC3414" s="7"/>
      <c r="BD3414" s="7"/>
      <c r="BG3414" s="7"/>
      <c r="BH3414" s="7"/>
      <c r="BI3414" s="7"/>
      <c r="BJ3414" s="7"/>
      <c r="BK3414" s="7"/>
      <c r="BL3414" s="7"/>
      <c r="BM3414" s="7"/>
      <c r="BP3414" s="7"/>
      <c r="BQ3414" s="7"/>
      <c r="BR3414" s="7"/>
      <c r="BS3414" s="7"/>
      <c r="BT3414" s="7"/>
      <c r="BU3414" s="7"/>
      <c r="BV3414" s="7"/>
      <c r="BW3414" s="7"/>
    </row>
    <row r="3415" spans="5:75" x14ac:dyDescent="0.2"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AL3415" s="7"/>
      <c r="AQ3415" s="7"/>
      <c r="AR3415" s="7"/>
      <c r="AS3415" s="7"/>
      <c r="AT3415" s="7"/>
      <c r="AU3415" s="7"/>
      <c r="AV3415" s="7"/>
      <c r="AX3415" s="7"/>
      <c r="AY3415" s="7"/>
      <c r="AZ3415" s="7"/>
      <c r="BA3415" s="7"/>
      <c r="BB3415" s="7"/>
      <c r="BC3415" s="7"/>
      <c r="BD3415" s="7"/>
      <c r="BG3415" s="7"/>
      <c r="BH3415" s="7"/>
      <c r="BI3415" s="7"/>
      <c r="BJ3415" s="7"/>
      <c r="BK3415" s="7"/>
      <c r="BL3415" s="7"/>
      <c r="BM3415" s="7"/>
      <c r="BP3415" s="7"/>
      <c r="BQ3415" s="7"/>
      <c r="BR3415" s="7"/>
      <c r="BS3415" s="7"/>
      <c r="BT3415" s="7"/>
      <c r="BU3415" s="7"/>
      <c r="BV3415" s="7"/>
      <c r="BW3415" s="7"/>
    </row>
    <row r="3416" spans="5:75" x14ac:dyDescent="0.2"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AL3416" s="7"/>
      <c r="AQ3416" s="7"/>
      <c r="AR3416" s="7"/>
      <c r="AS3416" s="7"/>
      <c r="AT3416" s="7"/>
      <c r="AU3416" s="7"/>
      <c r="AV3416" s="7"/>
      <c r="AX3416" s="7"/>
      <c r="AY3416" s="7"/>
      <c r="AZ3416" s="7"/>
      <c r="BA3416" s="7"/>
      <c r="BB3416" s="7"/>
      <c r="BC3416" s="7"/>
      <c r="BD3416" s="7"/>
      <c r="BG3416" s="7"/>
      <c r="BH3416" s="7"/>
      <c r="BI3416" s="7"/>
      <c r="BJ3416" s="7"/>
      <c r="BK3416" s="7"/>
      <c r="BL3416" s="7"/>
      <c r="BM3416" s="7"/>
      <c r="BP3416" s="7"/>
      <c r="BQ3416" s="7"/>
      <c r="BR3416" s="7"/>
      <c r="BS3416" s="7"/>
      <c r="BT3416" s="7"/>
      <c r="BU3416" s="7"/>
      <c r="BV3416" s="7"/>
      <c r="BW3416" s="7"/>
    </row>
    <row r="3417" spans="5:75" x14ac:dyDescent="0.2"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AL3417" s="7"/>
      <c r="AQ3417" s="7"/>
      <c r="AR3417" s="7"/>
      <c r="AS3417" s="7"/>
      <c r="AT3417" s="7"/>
      <c r="AU3417" s="7"/>
      <c r="AV3417" s="7"/>
      <c r="AX3417" s="7"/>
      <c r="AY3417" s="7"/>
      <c r="AZ3417" s="7"/>
      <c r="BA3417" s="7"/>
      <c r="BB3417" s="7"/>
      <c r="BC3417" s="7"/>
      <c r="BD3417" s="7"/>
      <c r="BG3417" s="7"/>
      <c r="BH3417" s="7"/>
      <c r="BI3417" s="7"/>
      <c r="BJ3417" s="7"/>
      <c r="BK3417" s="7"/>
      <c r="BL3417" s="7"/>
      <c r="BM3417" s="7"/>
      <c r="BP3417" s="7"/>
      <c r="BQ3417" s="7"/>
      <c r="BR3417" s="7"/>
      <c r="BS3417" s="7"/>
      <c r="BT3417" s="7"/>
      <c r="BU3417" s="7"/>
      <c r="BV3417" s="7"/>
      <c r="BW3417" s="7"/>
    </row>
    <row r="3418" spans="5:75" x14ac:dyDescent="0.2"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AL3418" s="7"/>
      <c r="AQ3418" s="7"/>
      <c r="AR3418" s="7"/>
      <c r="AS3418" s="7"/>
      <c r="AT3418" s="7"/>
      <c r="AU3418" s="7"/>
      <c r="AV3418" s="7"/>
      <c r="AX3418" s="7"/>
      <c r="AY3418" s="7"/>
      <c r="AZ3418" s="7"/>
      <c r="BA3418" s="7"/>
      <c r="BB3418" s="7"/>
      <c r="BC3418" s="7"/>
      <c r="BD3418" s="7"/>
      <c r="BG3418" s="7"/>
      <c r="BH3418" s="7"/>
      <c r="BI3418" s="7"/>
      <c r="BJ3418" s="7"/>
      <c r="BK3418" s="7"/>
      <c r="BL3418" s="7"/>
      <c r="BM3418" s="7"/>
      <c r="BP3418" s="7"/>
      <c r="BQ3418" s="7"/>
      <c r="BR3418" s="7"/>
      <c r="BS3418" s="7"/>
      <c r="BT3418" s="7"/>
      <c r="BU3418" s="7"/>
      <c r="BV3418" s="7"/>
      <c r="BW3418" s="7"/>
    </row>
    <row r="3419" spans="5:75" x14ac:dyDescent="0.2"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AL3419" s="7"/>
      <c r="AQ3419" s="7"/>
      <c r="AR3419" s="7"/>
      <c r="AS3419" s="7"/>
      <c r="AT3419" s="7"/>
      <c r="AU3419" s="7"/>
      <c r="AV3419" s="7"/>
      <c r="AX3419" s="7"/>
      <c r="AY3419" s="7"/>
      <c r="AZ3419" s="7"/>
      <c r="BA3419" s="7"/>
      <c r="BB3419" s="7"/>
      <c r="BC3419" s="7"/>
      <c r="BD3419" s="7"/>
      <c r="BG3419" s="7"/>
      <c r="BH3419" s="7"/>
      <c r="BI3419" s="7"/>
      <c r="BJ3419" s="7"/>
      <c r="BK3419" s="7"/>
      <c r="BL3419" s="7"/>
      <c r="BM3419" s="7"/>
      <c r="BP3419" s="7"/>
      <c r="BQ3419" s="7"/>
      <c r="BR3419" s="7"/>
      <c r="BS3419" s="7"/>
      <c r="BT3419" s="7"/>
      <c r="BU3419" s="7"/>
      <c r="BV3419" s="7"/>
      <c r="BW3419" s="7"/>
    </row>
    <row r="3420" spans="5:75" x14ac:dyDescent="0.2"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AL3420" s="7"/>
      <c r="AQ3420" s="7"/>
      <c r="AR3420" s="7"/>
      <c r="AS3420" s="7"/>
      <c r="AT3420" s="7"/>
      <c r="AU3420" s="7"/>
      <c r="AV3420" s="7"/>
      <c r="AX3420" s="7"/>
      <c r="AY3420" s="7"/>
      <c r="AZ3420" s="7"/>
      <c r="BA3420" s="7"/>
      <c r="BB3420" s="7"/>
      <c r="BC3420" s="7"/>
      <c r="BD3420" s="7"/>
      <c r="BG3420" s="7"/>
      <c r="BH3420" s="7"/>
      <c r="BI3420" s="7"/>
      <c r="BJ3420" s="7"/>
      <c r="BK3420" s="7"/>
      <c r="BL3420" s="7"/>
      <c r="BM3420" s="7"/>
      <c r="BP3420" s="7"/>
      <c r="BQ3420" s="7"/>
      <c r="BR3420" s="7"/>
      <c r="BS3420" s="7"/>
      <c r="BT3420" s="7"/>
      <c r="BU3420" s="7"/>
      <c r="BV3420" s="7"/>
      <c r="BW3420" s="7"/>
    </row>
    <row r="3421" spans="5:75" x14ac:dyDescent="0.2"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AL3421" s="7"/>
      <c r="AQ3421" s="7"/>
      <c r="AR3421" s="7"/>
      <c r="AS3421" s="7"/>
      <c r="AT3421" s="7"/>
      <c r="AU3421" s="7"/>
      <c r="AV3421" s="7"/>
      <c r="AX3421" s="7"/>
      <c r="AY3421" s="7"/>
      <c r="AZ3421" s="7"/>
      <c r="BA3421" s="7"/>
      <c r="BB3421" s="7"/>
      <c r="BC3421" s="7"/>
      <c r="BD3421" s="7"/>
      <c r="BG3421" s="7"/>
      <c r="BH3421" s="7"/>
      <c r="BI3421" s="7"/>
      <c r="BJ3421" s="7"/>
      <c r="BK3421" s="7"/>
      <c r="BL3421" s="7"/>
      <c r="BM3421" s="7"/>
      <c r="BP3421" s="7"/>
      <c r="BQ3421" s="7"/>
      <c r="BR3421" s="7"/>
      <c r="BS3421" s="7"/>
      <c r="BT3421" s="7"/>
      <c r="BU3421" s="7"/>
      <c r="BV3421" s="7"/>
      <c r="BW3421" s="7"/>
    </row>
    <row r="3422" spans="5:75" x14ac:dyDescent="0.2"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AL3422" s="7"/>
      <c r="AQ3422" s="7"/>
      <c r="AR3422" s="7"/>
      <c r="AS3422" s="7"/>
      <c r="AT3422" s="7"/>
      <c r="AU3422" s="7"/>
      <c r="AV3422" s="7"/>
      <c r="AX3422" s="7"/>
      <c r="AY3422" s="7"/>
      <c r="AZ3422" s="7"/>
      <c r="BA3422" s="7"/>
      <c r="BB3422" s="7"/>
      <c r="BC3422" s="7"/>
      <c r="BD3422" s="7"/>
      <c r="BG3422" s="7"/>
      <c r="BH3422" s="7"/>
      <c r="BI3422" s="7"/>
      <c r="BJ3422" s="7"/>
      <c r="BK3422" s="7"/>
      <c r="BL3422" s="7"/>
      <c r="BM3422" s="7"/>
      <c r="BP3422" s="7"/>
      <c r="BQ3422" s="7"/>
      <c r="BR3422" s="7"/>
      <c r="BS3422" s="7"/>
      <c r="BT3422" s="7"/>
      <c r="BU3422" s="7"/>
      <c r="BV3422" s="7"/>
      <c r="BW3422" s="7"/>
    </row>
    <row r="3423" spans="5:75" x14ac:dyDescent="0.2"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AL3423" s="7"/>
      <c r="AQ3423" s="7"/>
      <c r="AR3423" s="7"/>
      <c r="AS3423" s="7"/>
      <c r="AT3423" s="7"/>
      <c r="AU3423" s="7"/>
      <c r="AV3423" s="7"/>
      <c r="AX3423" s="7"/>
      <c r="AY3423" s="7"/>
      <c r="AZ3423" s="7"/>
      <c r="BA3423" s="7"/>
      <c r="BB3423" s="7"/>
      <c r="BC3423" s="7"/>
      <c r="BD3423" s="7"/>
      <c r="BG3423" s="7"/>
      <c r="BH3423" s="7"/>
      <c r="BI3423" s="7"/>
      <c r="BJ3423" s="7"/>
      <c r="BK3423" s="7"/>
      <c r="BL3423" s="7"/>
      <c r="BM3423" s="7"/>
      <c r="BP3423" s="7"/>
      <c r="BQ3423" s="7"/>
      <c r="BR3423" s="7"/>
      <c r="BS3423" s="7"/>
      <c r="BT3423" s="7"/>
      <c r="BU3423" s="7"/>
      <c r="BV3423" s="7"/>
      <c r="BW3423" s="7"/>
    </row>
    <row r="3424" spans="5:75" x14ac:dyDescent="0.2"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AL3424" s="7"/>
      <c r="AQ3424" s="7"/>
      <c r="AR3424" s="7"/>
      <c r="AS3424" s="7"/>
      <c r="AT3424" s="7"/>
      <c r="AU3424" s="7"/>
      <c r="AV3424" s="7"/>
      <c r="AX3424" s="7"/>
      <c r="AY3424" s="7"/>
      <c r="AZ3424" s="7"/>
      <c r="BA3424" s="7"/>
      <c r="BB3424" s="7"/>
      <c r="BC3424" s="7"/>
      <c r="BD3424" s="7"/>
      <c r="BG3424" s="7"/>
      <c r="BH3424" s="7"/>
      <c r="BI3424" s="7"/>
      <c r="BJ3424" s="7"/>
      <c r="BK3424" s="7"/>
      <c r="BL3424" s="7"/>
      <c r="BM3424" s="7"/>
      <c r="BP3424" s="7"/>
      <c r="BQ3424" s="7"/>
      <c r="BR3424" s="7"/>
      <c r="BS3424" s="7"/>
      <c r="BT3424" s="7"/>
      <c r="BU3424" s="7"/>
      <c r="BV3424" s="7"/>
      <c r="BW3424" s="7"/>
    </row>
    <row r="3425" spans="5:75" x14ac:dyDescent="0.2"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AL3425" s="7"/>
      <c r="AQ3425" s="7"/>
      <c r="AR3425" s="7"/>
      <c r="AS3425" s="7"/>
      <c r="AT3425" s="7"/>
      <c r="AU3425" s="7"/>
      <c r="AV3425" s="7"/>
      <c r="AX3425" s="7"/>
      <c r="AY3425" s="7"/>
      <c r="AZ3425" s="7"/>
      <c r="BA3425" s="7"/>
      <c r="BB3425" s="7"/>
      <c r="BC3425" s="7"/>
      <c r="BD3425" s="7"/>
      <c r="BG3425" s="7"/>
      <c r="BH3425" s="7"/>
      <c r="BI3425" s="7"/>
      <c r="BJ3425" s="7"/>
      <c r="BK3425" s="7"/>
      <c r="BL3425" s="7"/>
      <c r="BM3425" s="7"/>
      <c r="BP3425" s="7"/>
      <c r="BQ3425" s="7"/>
      <c r="BR3425" s="7"/>
      <c r="BS3425" s="7"/>
      <c r="BT3425" s="7"/>
      <c r="BU3425" s="7"/>
      <c r="BV3425" s="7"/>
      <c r="BW3425" s="7"/>
    </row>
    <row r="3426" spans="5:75" x14ac:dyDescent="0.2"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AL3426" s="7"/>
      <c r="AQ3426" s="7"/>
      <c r="AR3426" s="7"/>
      <c r="AS3426" s="7"/>
      <c r="AT3426" s="7"/>
      <c r="AU3426" s="7"/>
      <c r="AV3426" s="7"/>
      <c r="AX3426" s="7"/>
      <c r="AY3426" s="7"/>
      <c r="AZ3426" s="7"/>
      <c r="BA3426" s="7"/>
      <c r="BB3426" s="7"/>
      <c r="BC3426" s="7"/>
      <c r="BD3426" s="7"/>
      <c r="BG3426" s="7"/>
      <c r="BH3426" s="7"/>
      <c r="BI3426" s="7"/>
      <c r="BJ3426" s="7"/>
      <c r="BK3426" s="7"/>
      <c r="BL3426" s="7"/>
      <c r="BM3426" s="7"/>
      <c r="BP3426" s="7"/>
      <c r="BQ3426" s="7"/>
      <c r="BR3426" s="7"/>
      <c r="BS3426" s="7"/>
      <c r="BT3426" s="7"/>
      <c r="BU3426" s="7"/>
      <c r="BV3426" s="7"/>
      <c r="BW3426" s="7"/>
    </row>
    <row r="3427" spans="5:75" x14ac:dyDescent="0.2"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AL3427" s="7"/>
      <c r="AQ3427" s="7"/>
      <c r="AR3427" s="7"/>
      <c r="AS3427" s="7"/>
      <c r="AT3427" s="7"/>
      <c r="AU3427" s="7"/>
      <c r="AV3427" s="7"/>
      <c r="AX3427" s="7"/>
      <c r="AY3427" s="7"/>
      <c r="AZ3427" s="7"/>
      <c r="BA3427" s="7"/>
      <c r="BB3427" s="7"/>
      <c r="BC3427" s="7"/>
      <c r="BD3427" s="7"/>
      <c r="BG3427" s="7"/>
      <c r="BH3427" s="7"/>
      <c r="BI3427" s="7"/>
      <c r="BJ3427" s="7"/>
      <c r="BK3427" s="7"/>
      <c r="BL3427" s="7"/>
      <c r="BM3427" s="7"/>
      <c r="BP3427" s="7"/>
      <c r="BQ3427" s="7"/>
      <c r="BR3427" s="7"/>
      <c r="BS3427" s="7"/>
      <c r="BT3427" s="7"/>
      <c r="BU3427" s="7"/>
      <c r="BV3427" s="7"/>
      <c r="BW3427" s="7"/>
    </row>
    <row r="3428" spans="5:75" x14ac:dyDescent="0.2"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AL3428" s="7"/>
      <c r="AQ3428" s="7"/>
      <c r="AR3428" s="7"/>
      <c r="AS3428" s="7"/>
      <c r="AT3428" s="7"/>
      <c r="AU3428" s="7"/>
      <c r="AV3428" s="7"/>
      <c r="AX3428" s="7"/>
      <c r="AY3428" s="7"/>
      <c r="AZ3428" s="7"/>
      <c r="BA3428" s="7"/>
      <c r="BB3428" s="7"/>
      <c r="BC3428" s="7"/>
      <c r="BD3428" s="7"/>
      <c r="BG3428" s="7"/>
      <c r="BH3428" s="7"/>
      <c r="BI3428" s="7"/>
      <c r="BJ3428" s="7"/>
      <c r="BK3428" s="7"/>
      <c r="BL3428" s="7"/>
      <c r="BM3428" s="7"/>
      <c r="BP3428" s="7"/>
      <c r="BQ3428" s="7"/>
      <c r="BR3428" s="7"/>
      <c r="BS3428" s="7"/>
      <c r="BT3428" s="7"/>
      <c r="BU3428" s="7"/>
      <c r="BV3428" s="7"/>
      <c r="BW3428" s="7"/>
    </row>
    <row r="3429" spans="5:75" x14ac:dyDescent="0.2"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AL3429" s="7"/>
      <c r="AQ3429" s="7"/>
      <c r="AR3429" s="7"/>
      <c r="AS3429" s="7"/>
      <c r="AT3429" s="7"/>
      <c r="AU3429" s="7"/>
      <c r="AV3429" s="7"/>
      <c r="AX3429" s="7"/>
      <c r="AY3429" s="7"/>
      <c r="AZ3429" s="7"/>
      <c r="BA3429" s="7"/>
      <c r="BB3429" s="7"/>
      <c r="BC3429" s="7"/>
      <c r="BD3429" s="7"/>
      <c r="BG3429" s="7"/>
      <c r="BH3429" s="7"/>
      <c r="BI3429" s="7"/>
      <c r="BJ3429" s="7"/>
      <c r="BK3429" s="7"/>
      <c r="BL3429" s="7"/>
      <c r="BM3429" s="7"/>
      <c r="BP3429" s="7"/>
      <c r="BQ3429" s="7"/>
      <c r="BR3429" s="7"/>
      <c r="BS3429" s="7"/>
      <c r="BT3429" s="7"/>
      <c r="BU3429" s="7"/>
      <c r="BV3429" s="7"/>
      <c r="BW3429" s="7"/>
    </row>
    <row r="3430" spans="5:75" x14ac:dyDescent="0.2"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AL3430" s="7"/>
      <c r="AQ3430" s="7"/>
      <c r="AR3430" s="7"/>
      <c r="AS3430" s="7"/>
      <c r="AT3430" s="7"/>
      <c r="AU3430" s="7"/>
      <c r="AV3430" s="7"/>
      <c r="AX3430" s="7"/>
      <c r="AY3430" s="7"/>
      <c r="AZ3430" s="7"/>
      <c r="BA3430" s="7"/>
      <c r="BB3430" s="7"/>
      <c r="BC3430" s="7"/>
      <c r="BD3430" s="7"/>
      <c r="BG3430" s="7"/>
      <c r="BH3430" s="7"/>
      <c r="BI3430" s="7"/>
      <c r="BJ3430" s="7"/>
      <c r="BK3430" s="7"/>
      <c r="BL3430" s="7"/>
      <c r="BM3430" s="7"/>
      <c r="BP3430" s="7"/>
      <c r="BQ3430" s="7"/>
      <c r="BR3430" s="7"/>
      <c r="BS3430" s="7"/>
      <c r="BT3430" s="7"/>
      <c r="BU3430" s="7"/>
      <c r="BV3430" s="7"/>
      <c r="BW3430" s="7"/>
    </row>
    <row r="3431" spans="5:75" x14ac:dyDescent="0.2"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AL3431" s="7"/>
      <c r="AQ3431" s="7"/>
      <c r="AR3431" s="7"/>
      <c r="AS3431" s="7"/>
      <c r="AT3431" s="7"/>
      <c r="AU3431" s="7"/>
      <c r="AV3431" s="7"/>
      <c r="AX3431" s="7"/>
      <c r="AY3431" s="7"/>
      <c r="AZ3431" s="7"/>
      <c r="BA3431" s="7"/>
      <c r="BB3431" s="7"/>
      <c r="BC3431" s="7"/>
      <c r="BD3431" s="7"/>
      <c r="BG3431" s="7"/>
      <c r="BH3431" s="7"/>
      <c r="BI3431" s="7"/>
      <c r="BJ3431" s="7"/>
      <c r="BK3431" s="7"/>
      <c r="BL3431" s="7"/>
      <c r="BM3431" s="7"/>
      <c r="BP3431" s="7"/>
      <c r="BQ3431" s="7"/>
      <c r="BR3431" s="7"/>
      <c r="BS3431" s="7"/>
      <c r="BT3431" s="7"/>
      <c r="BU3431" s="7"/>
      <c r="BV3431" s="7"/>
      <c r="BW3431" s="7"/>
    </row>
    <row r="3432" spans="5:75" x14ac:dyDescent="0.2"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AL3432" s="7"/>
      <c r="AQ3432" s="7"/>
      <c r="AR3432" s="7"/>
      <c r="AS3432" s="7"/>
      <c r="AT3432" s="7"/>
      <c r="AU3432" s="7"/>
      <c r="AV3432" s="7"/>
      <c r="AX3432" s="7"/>
      <c r="AY3432" s="7"/>
      <c r="AZ3432" s="7"/>
      <c r="BA3432" s="7"/>
      <c r="BB3432" s="7"/>
      <c r="BC3432" s="7"/>
      <c r="BD3432" s="7"/>
      <c r="BG3432" s="7"/>
      <c r="BH3432" s="7"/>
      <c r="BI3432" s="7"/>
      <c r="BJ3432" s="7"/>
      <c r="BK3432" s="7"/>
      <c r="BL3432" s="7"/>
      <c r="BM3432" s="7"/>
      <c r="BP3432" s="7"/>
      <c r="BQ3432" s="7"/>
      <c r="BR3432" s="7"/>
      <c r="BS3432" s="7"/>
      <c r="BT3432" s="7"/>
      <c r="BU3432" s="7"/>
      <c r="BV3432" s="7"/>
      <c r="BW3432" s="7"/>
    </row>
    <row r="3433" spans="5:75" x14ac:dyDescent="0.2"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AL3433" s="7"/>
      <c r="AQ3433" s="7"/>
      <c r="AR3433" s="7"/>
      <c r="AS3433" s="7"/>
      <c r="AT3433" s="7"/>
      <c r="AU3433" s="7"/>
      <c r="AV3433" s="7"/>
      <c r="AX3433" s="7"/>
      <c r="AY3433" s="7"/>
      <c r="AZ3433" s="7"/>
      <c r="BA3433" s="7"/>
      <c r="BB3433" s="7"/>
      <c r="BC3433" s="7"/>
      <c r="BD3433" s="7"/>
      <c r="BG3433" s="7"/>
      <c r="BH3433" s="7"/>
      <c r="BI3433" s="7"/>
      <c r="BJ3433" s="7"/>
      <c r="BK3433" s="7"/>
      <c r="BL3433" s="7"/>
      <c r="BM3433" s="7"/>
      <c r="BP3433" s="7"/>
      <c r="BQ3433" s="7"/>
      <c r="BR3433" s="7"/>
      <c r="BS3433" s="7"/>
      <c r="BT3433" s="7"/>
      <c r="BU3433" s="7"/>
      <c r="BV3433" s="7"/>
      <c r="BW3433" s="7"/>
    </row>
    <row r="3434" spans="5:75" x14ac:dyDescent="0.2"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AL3434" s="7"/>
      <c r="AQ3434" s="7"/>
      <c r="AR3434" s="7"/>
      <c r="AS3434" s="7"/>
      <c r="AT3434" s="7"/>
      <c r="AU3434" s="7"/>
      <c r="AV3434" s="7"/>
      <c r="AX3434" s="7"/>
      <c r="AY3434" s="7"/>
      <c r="AZ3434" s="7"/>
      <c r="BA3434" s="7"/>
      <c r="BB3434" s="7"/>
      <c r="BC3434" s="7"/>
      <c r="BD3434" s="7"/>
      <c r="BG3434" s="7"/>
      <c r="BH3434" s="7"/>
      <c r="BI3434" s="7"/>
      <c r="BJ3434" s="7"/>
      <c r="BK3434" s="7"/>
      <c r="BL3434" s="7"/>
      <c r="BM3434" s="7"/>
      <c r="BP3434" s="7"/>
      <c r="BQ3434" s="7"/>
      <c r="BR3434" s="7"/>
      <c r="BS3434" s="7"/>
      <c r="BT3434" s="7"/>
      <c r="BU3434" s="7"/>
      <c r="BV3434" s="7"/>
      <c r="BW3434" s="7"/>
    </row>
    <row r="3435" spans="5:75" x14ac:dyDescent="0.2"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AL3435" s="7"/>
      <c r="AQ3435" s="7"/>
      <c r="AR3435" s="7"/>
      <c r="AS3435" s="7"/>
      <c r="AT3435" s="7"/>
      <c r="AU3435" s="7"/>
      <c r="AV3435" s="7"/>
      <c r="AX3435" s="7"/>
      <c r="AY3435" s="7"/>
      <c r="AZ3435" s="7"/>
      <c r="BA3435" s="7"/>
      <c r="BB3435" s="7"/>
      <c r="BC3435" s="7"/>
      <c r="BD3435" s="7"/>
      <c r="BG3435" s="7"/>
      <c r="BH3435" s="7"/>
      <c r="BI3435" s="7"/>
      <c r="BJ3435" s="7"/>
      <c r="BK3435" s="7"/>
      <c r="BL3435" s="7"/>
      <c r="BM3435" s="7"/>
      <c r="BP3435" s="7"/>
      <c r="BQ3435" s="7"/>
      <c r="BR3435" s="7"/>
      <c r="BS3435" s="7"/>
      <c r="BT3435" s="7"/>
      <c r="BU3435" s="7"/>
      <c r="BV3435" s="7"/>
      <c r="BW3435" s="7"/>
    </row>
    <row r="3436" spans="5:75" x14ac:dyDescent="0.2"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AL3436" s="7"/>
      <c r="AQ3436" s="7"/>
      <c r="AR3436" s="7"/>
      <c r="AS3436" s="7"/>
      <c r="AT3436" s="7"/>
      <c r="AU3436" s="7"/>
      <c r="AV3436" s="7"/>
      <c r="AX3436" s="7"/>
      <c r="AY3436" s="7"/>
      <c r="AZ3436" s="7"/>
      <c r="BA3436" s="7"/>
      <c r="BB3436" s="7"/>
      <c r="BC3436" s="7"/>
      <c r="BD3436" s="7"/>
      <c r="BG3436" s="7"/>
      <c r="BH3436" s="7"/>
      <c r="BI3436" s="7"/>
      <c r="BJ3436" s="7"/>
      <c r="BK3436" s="7"/>
      <c r="BL3436" s="7"/>
      <c r="BM3436" s="7"/>
      <c r="BP3436" s="7"/>
      <c r="BQ3436" s="7"/>
      <c r="BR3436" s="7"/>
      <c r="BS3436" s="7"/>
      <c r="BT3436" s="7"/>
      <c r="BU3436" s="7"/>
      <c r="BV3436" s="7"/>
      <c r="BW3436" s="7"/>
    </row>
    <row r="3437" spans="5:75" x14ac:dyDescent="0.2"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AL3437" s="7"/>
      <c r="AQ3437" s="7"/>
      <c r="AR3437" s="7"/>
      <c r="AS3437" s="7"/>
      <c r="AT3437" s="7"/>
      <c r="AU3437" s="7"/>
      <c r="AV3437" s="7"/>
      <c r="AX3437" s="7"/>
      <c r="AY3437" s="7"/>
      <c r="AZ3437" s="7"/>
      <c r="BA3437" s="7"/>
      <c r="BB3437" s="7"/>
      <c r="BC3437" s="7"/>
      <c r="BD3437" s="7"/>
      <c r="BG3437" s="7"/>
      <c r="BH3437" s="7"/>
      <c r="BI3437" s="7"/>
      <c r="BJ3437" s="7"/>
      <c r="BK3437" s="7"/>
      <c r="BL3437" s="7"/>
      <c r="BM3437" s="7"/>
      <c r="BP3437" s="7"/>
      <c r="BQ3437" s="7"/>
      <c r="BR3437" s="7"/>
      <c r="BS3437" s="7"/>
      <c r="BT3437" s="7"/>
      <c r="BU3437" s="7"/>
      <c r="BV3437" s="7"/>
      <c r="BW3437" s="7"/>
    </row>
    <row r="3438" spans="5:75" x14ac:dyDescent="0.2"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AL3438" s="7"/>
      <c r="AQ3438" s="7"/>
      <c r="AR3438" s="7"/>
      <c r="AS3438" s="7"/>
      <c r="AT3438" s="7"/>
      <c r="AU3438" s="7"/>
      <c r="AV3438" s="7"/>
      <c r="AX3438" s="7"/>
      <c r="AY3438" s="7"/>
      <c r="AZ3438" s="7"/>
      <c r="BA3438" s="7"/>
      <c r="BB3438" s="7"/>
      <c r="BC3438" s="7"/>
      <c r="BD3438" s="7"/>
      <c r="BG3438" s="7"/>
      <c r="BH3438" s="7"/>
      <c r="BI3438" s="7"/>
      <c r="BJ3438" s="7"/>
      <c r="BK3438" s="7"/>
      <c r="BL3438" s="7"/>
      <c r="BM3438" s="7"/>
      <c r="BP3438" s="7"/>
      <c r="BQ3438" s="7"/>
      <c r="BR3438" s="7"/>
      <c r="BS3438" s="7"/>
      <c r="BT3438" s="7"/>
      <c r="BU3438" s="7"/>
      <c r="BV3438" s="7"/>
      <c r="BW3438" s="7"/>
    </row>
    <row r="3439" spans="5:75" x14ac:dyDescent="0.2"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AL3439" s="7"/>
      <c r="AQ3439" s="7"/>
      <c r="AR3439" s="7"/>
      <c r="AS3439" s="7"/>
      <c r="AT3439" s="7"/>
      <c r="AU3439" s="7"/>
      <c r="AV3439" s="7"/>
      <c r="AX3439" s="7"/>
      <c r="AY3439" s="7"/>
      <c r="AZ3439" s="7"/>
      <c r="BA3439" s="7"/>
      <c r="BB3439" s="7"/>
      <c r="BC3439" s="7"/>
      <c r="BD3439" s="7"/>
      <c r="BG3439" s="7"/>
      <c r="BH3439" s="7"/>
      <c r="BI3439" s="7"/>
      <c r="BJ3439" s="7"/>
      <c r="BK3439" s="7"/>
      <c r="BL3439" s="7"/>
      <c r="BM3439" s="7"/>
      <c r="BP3439" s="7"/>
      <c r="BQ3439" s="7"/>
      <c r="BR3439" s="7"/>
      <c r="BS3439" s="7"/>
      <c r="BT3439" s="7"/>
      <c r="BU3439" s="7"/>
      <c r="BV3439" s="7"/>
      <c r="BW3439" s="7"/>
    </row>
    <row r="3440" spans="5:75" x14ac:dyDescent="0.2"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AL3440" s="7"/>
      <c r="AQ3440" s="7"/>
      <c r="AR3440" s="7"/>
      <c r="AS3440" s="7"/>
      <c r="AT3440" s="7"/>
      <c r="AU3440" s="7"/>
      <c r="AV3440" s="7"/>
      <c r="AX3440" s="7"/>
      <c r="AY3440" s="7"/>
      <c r="AZ3440" s="7"/>
      <c r="BA3440" s="7"/>
      <c r="BB3440" s="7"/>
      <c r="BC3440" s="7"/>
      <c r="BD3440" s="7"/>
      <c r="BG3440" s="7"/>
      <c r="BH3440" s="7"/>
      <c r="BI3440" s="7"/>
      <c r="BJ3440" s="7"/>
      <c r="BK3440" s="7"/>
      <c r="BL3440" s="7"/>
      <c r="BM3440" s="7"/>
      <c r="BP3440" s="7"/>
      <c r="BQ3440" s="7"/>
      <c r="BR3440" s="7"/>
      <c r="BS3440" s="7"/>
      <c r="BT3440" s="7"/>
      <c r="BU3440" s="7"/>
      <c r="BV3440" s="7"/>
      <c r="BW3440" s="7"/>
    </row>
    <row r="3441" spans="5:75" x14ac:dyDescent="0.2"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AL3441" s="7"/>
      <c r="AQ3441" s="7"/>
      <c r="AR3441" s="7"/>
      <c r="AS3441" s="7"/>
      <c r="AT3441" s="7"/>
      <c r="AU3441" s="7"/>
      <c r="AV3441" s="7"/>
      <c r="AX3441" s="7"/>
      <c r="AY3441" s="7"/>
      <c r="AZ3441" s="7"/>
      <c r="BA3441" s="7"/>
      <c r="BB3441" s="7"/>
      <c r="BC3441" s="7"/>
      <c r="BD3441" s="7"/>
      <c r="BG3441" s="7"/>
      <c r="BH3441" s="7"/>
      <c r="BI3441" s="7"/>
      <c r="BJ3441" s="7"/>
      <c r="BK3441" s="7"/>
      <c r="BL3441" s="7"/>
      <c r="BM3441" s="7"/>
      <c r="BP3441" s="7"/>
      <c r="BQ3441" s="7"/>
      <c r="BR3441" s="7"/>
      <c r="BS3441" s="7"/>
      <c r="BT3441" s="7"/>
      <c r="BU3441" s="7"/>
      <c r="BV3441" s="7"/>
      <c r="BW3441" s="7"/>
    </row>
    <row r="3442" spans="5:75" x14ac:dyDescent="0.2"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AL3442" s="7"/>
      <c r="AQ3442" s="7"/>
      <c r="AR3442" s="7"/>
      <c r="AS3442" s="7"/>
      <c r="AT3442" s="7"/>
      <c r="AU3442" s="7"/>
      <c r="AV3442" s="7"/>
      <c r="AX3442" s="7"/>
      <c r="AY3442" s="7"/>
      <c r="AZ3442" s="7"/>
      <c r="BA3442" s="7"/>
      <c r="BB3442" s="7"/>
      <c r="BC3442" s="7"/>
      <c r="BD3442" s="7"/>
      <c r="BG3442" s="7"/>
      <c r="BH3442" s="7"/>
      <c r="BI3442" s="7"/>
      <c r="BJ3442" s="7"/>
      <c r="BK3442" s="7"/>
      <c r="BL3442" s="7"/>
      <c r="BM3442" s="7"/>
      <c r="BP3442" s="7"/>
      <c r="BQ3442" s="7"/>
      <c r="BR3442" s="7"/>
      <c r="BS3442" s="7"/>
      <c r="BT3442" s="7"/>
      <c r="BU3442" s="7"/>
      <c r="BV3442" s="7"/>
      <c r="BW3442" s="7"/>
    </row>
    <row r="3443" spans="5:75" x14ac:dyDescent="0.2"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AL3443" s="7"/>
      <c r="AQ3443" s="7"/>
      <c r="AR3443" s="7"/>
      <c r="AS3443" s="7"/>
      <c r="AT3443" s="7"/>
      <c r="AU3443" s="7"/>
      <c r="AV3443" s="7"/>
      <c r="AX3443" s="7"/>
      <c r="AY3443" s="7"/>
      <c r="AZ3443" s="7"/>
      <c r="BA3443" s="7"/>
      <c r="BB3443" s="7"/>
      <c r="BC3443" s="7"/>
      <c r="BD3443" s="7"/>
      <c r="BG3443" s="7"/>
      <c r="BH3443" s="7"/>
      <c r="BI3443" s="7"/>
      <c r="BJ3443" s="7"/>
      <c r="BK3443" s="7"/>
      <c r="BL3443" s="7"/>
      <c r="BM3443" s="7"/>
      <c r="BP3443" s="7"/>
      <c r="BQ3443" s="7"/>
      <c r="BR3443" s="7"/>
      <c r="BS3443" s="7"/>
      <c r="BT3443" s="7"/>
      <c r="BU3443" s="7"/>
      <c r="BV3443" s="7"/>
      <c r="BW3443" s="7"/>
    </row>
    <row r="3444" spans="5:75" x14ac:dyDescent="0.2"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AL3444" s="7"/>
      <c r="AQ3444" s="7"/>
      <c r="AR3444" s="7"/>
      <c r="AS3444" s="7"/>
      <c r="AT3444" s="7"/>
      <c r="AU3444" s="7"/>
      <c r="AV3444" s="7"/>
      <c r="AX3444" s="7"/>
      <c r="AY3444" s="7"/>
      <c r="AZ3444" s="7"/>
      <c r="BA3444" s="7"/>
      <c r="BB3444" s="7"/>
      <c r="BC3444" s="7"/>
      <c r="BD3444" s="7"/>
      <c r="BG3444" s="7"/>
      <c r="BH3444" s="7"/>
      <c r="BI3444" s="7"/>
      <c r="BJ3444" s="7"/>
      <c r="BK3444" s="7"/>
      <c r="BL3444" s="7"/>
      <c r="BM3444" s="7"/>
      <c r="BP3444" s="7"/>
      <c r="BQ3444" s="7"/>
      <c r="BR3444" s="7"/>
      <c r="BS3444" s="7"/>
      <c r="BT3444" s="7"/>
      <c r="BU3444" s="7"/>
      <c r="BV3444" s="7"/>
      <c r="BW3444" s="7"/>
    </row>
    <row r="3445" spans="5:75" x14ac:dyDescent="0.2"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AL3445" s="7"/>
      <c r="AQ3445" s="7"/>
      <c r="AR3445" s="7"/>
      <c r="AS3445" s="7"/>
      <c r="AT3445" s="7"/>
      <c r="AU3445" s="7"/>
      <c r="AV3445" s="7"/>
      <c r="AX3445" s="7"/>
      <c r="AY3445" s="7"/>
      <c r="AZ3445" s="7"/>
      <c r="BA3445" s="7"/>
      <c r="BB3445" s="7"/>
      <c r="BC3445" s="7"/>
      <c r="BD3445" s="7"/>
      <c r="BG3445" s="7"/>
      <c r="BH3445" s="7"/>
      <c r="BI3445" s="7"/>
      <c r="BJ3445" s="7"/>
      <c r="BK3445" s="7"/>
      <c r="BL3445" s="7"/>
      <c r="BM3445" s="7"/>
      <c r="BP3445" s="7"/>
      <c r="BQ3445" s="7"/>
      <c r="BR3445" s="7"/>
      <c r="BS3445" s="7"/>
      <c r="BT3445" s="7"/>
      <c r="BU3445" s="7"/>
      <c r="BV3445" s="7"/>
      <c r="BW3445" s="7"/>
    </row>
    <row r="3446" spans="5:75" x14ac:dyDescent="0.2"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AL3446" s="7"/>
      <c r="AQ3446" s="7"/>
      <c r="AR3446" s="7"/>
      <c r="AS3446" s="7"/>
      <c r="AT3446" s="7"/>
      <c r="AU3446" s="7"/>
      <c r="AV3446" s="7"/>
      <c r="AX3446" s="7"/>
      <c r="AY3446" s="7"/>
      <c r="AZ3446" s="7"/>
      <c r="BA3446" s="7"/>
      <c r="BB3446" s="7"/>
      <c r="BC3446" s="7"/>
      <c r="BD3446" s="7"/>
      <c r="BG3446" s="7"/>
      <c r="BH3446" s="7"/>
      <c r="BI3446" s="7"/>
      <c r="BJ3446" s="7"/>
      <c r="BK3446" s="7"/>
      <c r="BL3446" s="7"/>
      <c r="BM3446" s="7"/>
      <c r="BP3446" s="7"/>
      <c r="BQ3446" s="7"/>
      <c r="BR3446" s="7"/>
      <c r="BS3446" s="7"/>
      <c r="BT3446" s="7"/>
      <c r="BU3446" s="7"/>
      <c r="BV3446" s="7"/>
      <c r="BW3446" s="7"/>
    </row>
    <row r="3447" spans="5:75" x14ac:dyDescent="0.2"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AL3447" s="7"/>
      <c r="AQ3447" s="7"/>
      <c r="AR3447" s="7"/>
      <c r="AS3447" s="7"/>
      <c r="AT3447" s="7"/>
      <c r="AU3447" s="7"/>
      <c r="AV3447" s="7"/>
      <c r="AX3447" s="7"/>
      <c r="AY3447" s="7"/>
      <c r="AZ3447" s="7"/>
      <c r="BA3447" s="7"/>
      <c r="BB3447" s="7"/>
      <c r="BC3447" s="7"/>
      <c r="BD3447" s="7"/>
      <c r="BG3447" s="7"/>
      <c r="BH3447" s="7"/>
      <c r="BI3447" s="7"/>
      <c r="BJ3447" s="7"/>
      <c r="BK3447" s="7"/>
      <c r="BL3447" s="7"/>
      <c r="BM3447" s="7"/>
      <c r="BP3447" s="7"/>
      <c r="BQ3447" s="7"/>
      <c r="BR3447" s="7"/>
      <c r="BS3447" s="7"/>
      <c r="BT3447" s="7"/>
      <c r="BU3447" s="7"/>
      <c r="BV3447" s="7"/>
      <c r="BW3447" s="7"/>
    </row>
    <row r="3448" spans="5:75" x14ac:dyDescent="0.2"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AL3448" s="7"/>
      <c r="AQ3448" s="7"/>
      <c r="AR3448" s="7"/>
      <c r="AS3448" s="7"/>
      <c r="AT3448" s="7"/>
      <c r="AU3448" s="7"/>
      <c r="AV3448" s="7"/>
      <c r="AX3448" s="7"/>
      <c r="AY3448" s="7"/>
      <c r="AZ3448" s="7"/>
      <c r="BA3448" s="7"/>
      <c r="BB3448" s="7"/>
      <c r="BC3448" s="7"/>
      <c r="BD3448" s="7"/>
      <c r="BG3448" s="7"/>
      <c r="BH3448" s="7"/>
      <c r="BI3448" s="7"/>
      <c r="BJ3448" s="7"/>
      <c r="BK3448" s="7"/>
      <c r="BL3448" s="7"/>
      <c r="BM3448" s="7"/>
      <c r="BP3448" s="7"/>
      <c r="BQ3448" s="7"/>
      <c r="BR3448" s="7"/>
      <c r="BS3448" s="7"/>
      <c r="BT3448" s="7"/>
      <c r="BU3448" s="7"/>
      <c r="BV3448" s="7"/>
      <c r="BW3448" s="7"/>
    </row>
    <row r="3449" spans="5:75" x14ac:dyDescent="0.2"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AL3449" s="7"/>
      <c r="AQ3449" s="7"/>
      <c r="AR3449" s="7"/>
      <c r="AS3449" s="7"/>
      <c r="AT3449" s="7"/>
      <c r="AU3449" s="7"/>
      <c r="AV3449" s="7"/>
      <c r="AX3449" s="7"/>
      <c r="AY3449" s="7"/>
      <c r="AZ3449" s="7"/>
      <c r="BA3449" s="7"/>
      <c r="BB3449" s="7"/>
      <c r="BC3449" s="7"/>
      <c r="BD3449" s="7"/>
      <c r="BG3449" s="7"/>
      <c r="BH3449" s="7"/>
      <c r="BI3449" s="7"/>
      <c r="BJ3449" s="7"/>
      <c r="BK3449" s="7"/>
      <c r="BL3449" s="7"/>
      <c r="BM3449" s="7"/>
      <c r="BP3449" s="7"/>
      <c r="BQ3449" s="7"/>
      <c r="BR3449" s="7"/>
      <c r="BS3449" s="7"/>
      <c r="BT3449" s="7"/>
      <c r="BU3449" s="7"/>
      <c r="BV3449" s="7"/>
      <c r="BW3449" s="7"/>
    </row>
    <row r="3450" spans="5:75" x14ac:dyDescent="0.2"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AL3450" s="7"/>
      <c r="AQ3450" s="7"/>
      <c r="AR3450" s="7"/>
      <c r="AS3450" s="7"/>
      <c r="AT3450" s="7"/>
      <c r="AU3450" s="7"/>
      <c r="AV3450" s="7"/>
      <c r="AX3450" s="7"/>
      <c r="AY3450" s="7"/>
      <c r="AZ3450" s="7"/>
      <c r="BA3450" s="7"/>
      <c r="BB3450" s="7"/>
      <c r="BC3450" s="7"/>
      <c r="BD3450" s="7"/>
      <c r="BG3450" s="7"/>
      <c r="BH3450" s="7"/>
      <c r="BI3450" s="7"/>
      <c r="BJ3450" s="7"/>
      <c r="BK3450" s="7"/>
      <c r="BL3450" s="7"/>
      <c r="BM3450" s="7"/>
      <c r="BP3450" s="7"/>
      <c r="BQ3450" s="7"/>
      <c r="BR3450" s="7"/>
      <c r="BS3450" s="7"/>
      <c r="BT3450" s="7"/>
      <c r="BU3450" s="7"/>
      <c r="BV3450" s="7"/>
      <c r="BW3450" s="7"/>
    </row>
    <row r="3451" spans="5:75" x14ac:dyDescent="0.2"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AL3451" s="7"/>
      <c r="AQ3451" s="7"/>
      <c r="AR3451" s="7"/>
      <c r="AS3451" s="7"/>
      <c r="AT3451" s="7"/>
      <c r="AU3451" s="7"/>
      <c r="AV3451" s="7"/>
      <c r="AX3451" s="7"/>
      <c r="AY3451" s="7"/>
      <c r="AZ3451" s="7"/>
      <c r="BA3451" s="7"/>
      <c r="BB3451" s="7"/>
      <c r="BC3451" s="7"/>
      <c r="BD3451" s="7"/>
      <c r="BG3451" s="7"/>
      <c r="BH3451" s="7"/>
      <c r="BI3451" s="7"/>
      <c r="BJ3451" s="7"/>
      <c r="BK3451" s="7"/>
      <c r="BL3451" s="7"/>
      <c r="BM3451" s="7"/>
      <c r="BP3451" s="7"/>
      <c r="BQ3451" s="7"/>
      <c r="BR3451" s="7"/>
      <c r="BS3451" s="7"/>
      <c r="BT3451" s="7"/>
      <c r="BU3451" s="7"/>
      <c r="BV3451" s="7"/>
      <c r="BW3451" s="7"/>
    </row>
    <row r="3452" spans="5:75" x14ac:dyDescent="0.2"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AL3452" s="7"/>
      <c r="AQ3452" s="7"/>
      <c r="AR3452" s="7"/>
      <c r="AS3452" s="7"/>
      <c r="AT3452" s="7"/>
      <c r="AU3452" s="7"/>
      <c r="AV3452" s="7"/>
      <c r="AX3452" s="7"/>
      <c r="AY3452" s="7"/>
      <c r="AZ3452" s="7"/>
      <c r="BA3452" s="7"/>
      <c r="BB3452" s="7"/>
      <c r="BC3452" s="7"/>
      <c r="BD3452" s="7"/>
      <c r="BG3452" s="7"/>
      <c r="BH3452" s="7"/>
      <c r="BI3452" s="7"/>
      <c r="BJ3452" s="7"/>
      <c r="BK3452" s="7"/>
      <c r="BL3452" s="7"/>
      <c r="BM3452" s="7"/>
      <c r="BP3452" s="7"/>
      <c r="BQ3452" s="7"/>
      <c r="BR3452" s="7"/>
      <c r="BS3452" s="7"/>
      <c r="BT3452" s="7"/>
      <c r="BU3452" s="7"/>
      <c r="BV3452" s="7"/>
      <c r="BW3452" s="7"/>
    </row>
    <row r="3453" spans="5:75" x14ac:dyDescent="0.2"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AL3453" s="7"/>
      <c r="AQ3453" s="7"/>
      <c r="AR3453" s="7"/>
      <c r="AS3453" s="7"/>
      <c r="AT3453" s="7"/>
      <c r="AU3453" s="7"/>
      <c r="AV3453" s="7"/>
      <c r="AX3453" s="7"/>
      <c r="AY3453" s="7"/>
      <c r="AZ3453" s="7"/>
      <c r="BA3453" s="7"/>
      <c r="BB3453" s="7"/>
      <c r="BC3453" s="7"/>
      <c r="BD3453" s="7"/>
      <c r="BG3453" s="7"/>
      <c r="BH3453" s="7"/>
      <c r="BI3453" s="7"/>
      <c r="BJ3453" s="7"/>
      <c r="BK3453" s="7"/>
      <c r="BL3453" s="7"/>
      <c r="BM3453" s="7"/>
      <c r="BP3453" s="7"/>
      <c r="BQ3453" s="7"/>
      <c r="BR3453" s="7"/>
      <c r="BS3453" s="7"/>
      <c r="BT3453" s="7"/>
      <c r="BU3453" s="7"/>
      <c r="BV3453" s="7"/>
      <c r="BW3453" s="7"/>
    </row>
    <row r="3454" spans="5:75" x14ac:dyDescent="0.2"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AL3454" s="7"/>
      <c r="AQ3454" s="7"/>
      <c r="AR3454" s="7"/>
      <c r="AS3454" s="7"/>
      <c r="AT3454" s="7"/>
      <c r="AU3454" s="7"/>
      <c r="AV3454" s="7"/>
      <c r="AX3454" s="7"/>
      <c r="AY3454" s="7"/>
      <c r="AZ3454" s="7"/>
      <c r="BA3454" s="7"/>
      <c r="BB3454" s="7"/>
      <c r="BC3454" s="7"/>
      <c r="BD3454" s="7"/>
      <c r="BG3454" s="7"/>
      <c r="BH3454" s="7"/>
      <c r="BI3454" s="7"/>
      <c r="BJ3454" s="7"/>
      <c r="BK3454" s="7"/>
      <c r="BL3454" s="7"/>
      <c r="BM3454" s="7"/>
      <c r="BP3454" s="7"/>
      <c r="BQ3454" s="7"/>
      <c r="BR3454" s="7"/>
      <c r="BS3454" s="7"/>
      <c r="BT3454" s="7"/>
      <c r="BU3454" s="7"/>
      <c r="BV3454" s="7"/>
      <c r="BW3454" s="7"/>
    </row>
    <row r="3455" spans="5:75" x14ac:dyDescent="0.2"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AL3455" s="7"/>
      <c r="AQ3455" s="7"/>
      <c r="AR3455" s="7"/>
      <c r="AS3455" s="7"/>
      <c r="AT3455" s="7"/>
      <c r="AU3455" s="7"/>
      <c r="AV3455" s="7"/>
      <c r="AX3455" s="7"/>
      <c r="AY3455" s="7"/>
      <c r="AZ3455" s="7"/>
      <c r="BA3455" s="7"/>
      <c r="BB3455" s="7"/>
      <c r="BC3455" s="7"/>
      <c r="BD3455" s="7"/>
      <c r="BG3455" s="7"/>
      <c r="BH3455" s="7"/>
      <c r="BI3455" s="7"/>
      <c r="BJ3455" s="7"/>
      <c r="BK3455" s="7"/>
      <c r="BL3455" s="7"/>
      <c r="BM3455" s="7"/>
      <c r="BP3455" s="7"/>
      <c r="BQ3455" s="7"/>
      <c r="BR3455" s="7"/>
      <c r="BS3455" s="7"/>
      <c r="BT3455" s="7"/>
      <c r="BU3455" s="7"/>
      <c r="BV3455" s="7"/>
      <c r="BW3455" s="7"/>
    </row>
    <row r="3456" spans="5:75" x14ac:dyDescent="0.2"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AL3456" s="7"/>
      <c r="AQ3456" s="7"/>
      <c r="AR3456" s="7"/>
      <c r="AS3456" s="7"/>
      <c r="AT3456" s="7"/>
      <c r="AU3456" s="7"/>
      <c r="AV3456" s="7"/>
      <c r="AX3456" s="7"/>
      <c r="AY3456" s="7"/>
      <c r="AZ3456" s="7"/>
      <c r="BA3456" s="7"/>
      <c r="BB3456" s="7"/>
      <c r="BC3456" s="7"/>
      <c r="BD3456" s="7"/>
      <c r="BG3456" s="7"/>
      <c r="BH3456" s="7"/>
      <c r="BI3456" s="7"/>
      <c r="BJ3456" s="7"/>
      <c r="BK3456" s="7"/>
      <c r="BL3456" s="7"/>
      <c r="BM3456" s="7"/>
      <c r="BP3456" s="7"/>
      <c r="BQ3456" s="7"/>
      <c r="BR3456" s="7"/>
      <c r="BS3456" s="7"/>
      <c r="BT3456" s="7"/>
      <c r="BU3456" s="7"/>
      <c r="BV3456" s="7"/>
      <c r="BW3456" s="7"/>
    </row>
    <row r="3457" spans="5:75" x14ac:dyDescent="0.2"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AL3457" s="7"/>
      <c r="AQ3457" s="7"/>
      <c r="AR3457" s="7"/>
      <c r="AS3457" s="7"/>
      <c r="AT3457" s="7"/>
      <c r="AU3457" s="7"/>
      <c r="AV3457" s="7"/>
      <c r="AX3457" s="7"/>
      <c r="AY3457" s="7"/>
      <c r="AZ3457" s="7"/>
      <c r="BA3457" s="7"/>
      <c r="BB3457" s="7"/>
      <c r="BC3457" s="7"/>
      <c r="BD3457" s="7"/>
      <c r="BG3457" s="7"/>
      <c r="BH3457" s="7"/>
      <c r="BI3457" s="7"/>
      <c r="BJ3457" s="7"/>
      <c r="BK3457" s="7"/>
      <c r="BL3457" s="7"/>
      <c r="BM3457" s="7"/>
      <c r="BP3457" s="7"/>
      <c r="BQ3457" s="7"/>
      <c r="BR3457" s="7"/>
      <c r="BS3457" s="7"/>
      <c r="BT3457" s="7"/>
      <c r="BU3457" s="7"/>
      <c r="BV3457" s="7"/>
      <c r="BW3457" s="7"/>
    </row>
    <row r="3458" spans="5:75" x14ac:dyDescent="0.2"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AL3458" s="7"/>
      <c r="AQ3458" s="7"/>
      <c r="AR3458" s="7"/>
      <c r="AS3458" s="7"/>
      <c r="AT3458" s="7"/>
      <c r="AU3458" s="7"/>
      <c r="AV3458" s="7"/>
      <c r="AX3458" s="7"/>
      <c r="AY3458" s="7"/>
      <c r="AZ3458" s="7"/>
      <c r="BA3458" s="7"/>
      <c r="BB3458" s="7"/>
      <c r="BC3458" s="7"/>
      <c r="BD3458" s="7"/>
      <c r="BG3458" s="7"/>
      <c r="BH3458" s="7"/>
      <c r="BI3458" s="7"/>
      <c r="BJ3458" s="7"/>
      <c r="BK3458" s="7"/>
      <c r="BL3458" s="7"/>
      <c r="BM3458" s="7"/>
      <c r="BP3458" s="7"/>
      <c r="BQ3458" s="7"/>
      <c r="BR3458" s="7"/>
      <c r="BS3458" s="7"/>
      <c r="BT3458" s="7"/>
      <c r="BU3458" s="7"/>
      <c r="BV3458" s="7"/>
      <c r="BW3458" s="7"/>
    </row>
    <row r="3459" spans="5:75" x14ac:dyDescent="0.2"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AL3459" s="7"/>
      <c r="AQ3459" s="7"/>
      <c r="AR3459" s="7"/>
      <c r="AS3459" s="7"/>
      <c r="AT3459" s="7"/>
      <c r="AU3459" s="7"/>
      <c r="AV3459" s="7"/>
      <c r="AX3459" s="7"/>
      <c r="AY3459" s="7"/>
      <c r="AZ3459" s="7"/>
      <c r="BA3459" s="7"/>
      <c r="BB3459" s="7"/>
      <c r="BC3459" s="7"/>
      <c r="BD3459" s="7"/>
      <c r="BG3459" s="7"/>
      <c r="BH3459" s="7"/>
      <c r="BI3459" s="7"/>
      <c r="BJ3459" s="7"/>
      <c r="BK3459" s="7"/>
      <c r="BL3459" s="7"/>
      <c r="BM3459" s="7"/>
      <c r="BP3459" s="7"/>
      <c r="BQ3459" s="7"/>
      <c r="BR3459" s="7"/>
      <c r="BS3459" s="7"/>
      <c r="BT3459" s="7"/>
      <c r="BU3459" s="7"/>
      <c r="BV3459" s="7"/>
      <c r="BW3459" s="7"/>
    </row>
    <row r="3460" spans="5:75" x14ac:dyDescent="0.2"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AL3460" s="7"/>
      <c r="AQ3460" s="7"/>
      <c r="AR3460" s="7"/>
      <c r="AS3460" s="7"/>
      <c r="AT3460" s="7"/>
      <c r="AU3460" s="7"/>
      <c r="AV3460" s="7"/>
      <c r="AX3460" s="7"/>
      <c r="AY3460" s="7"/>
      <c r="AZ3460" s="7"/>
      <c r="BA3460" s="7"/>
      <c r="BB3460" s="7"/>
      <c r="BC3460" s="7"/>
      <c r="BD3460" s="7"/>
      <c r="BG3460" s="7"/>
      <c r="BH3460" s="7"/>
      <c r="BI3460" s="7"/>
      <c r="BJ3460" s="7"/>
      <c r="BK3460" s="7"/>
      <c r="BL3460" s="7"/>
      <c r="BM3460" s="7"/>
      <c r="BP3460" s="7"/>
      <c r="BQ3460" s="7"/>
      <c r="BR3460" s="7"/>
      <c r="BS3460" s="7"/>
      <c r="BT3460" s="7"/>
      <c r="BU3460" s="7"/>
      <c r="BV3460" s="7"/>
      <c r="BW3460" s="7"/>
    </row>
    <row r="3461" spans="5:75" x14ac:dyDescent="0.2"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AL3461" s="7"/>
      <c r="AQ3461" s="7"/>
      <c r="AR3461" s="7"/>
      <c r="AS3461" s="7"/>
      <c r="AT3461" s="7"/>
      <c r="AU3461" s="7"/>
      <c r="AV3461" s="7"/>
      <c r="AX3461" s="7"/>
      <c r="AY3461" s="7"/>
      <c r="AZ3461" s="7"/>
      <c r="BA3461" s="7"/>
      <c r="BB3461" s="7"/>
      <c r="BC3461" s="7"/>
      <c r="BD3461" s="7"/>
      <c r="BG3461" s="7"/>
      <c r="BH3461" s="7"/>
      <c r="BI3461" s="7"/>
      <c r="BJ3461" s="7"/>
      <c r="BK3461" s="7"/>
      <c r="BL3461" s="7"/>
      <c r="BM3461" s="7"/>
      <c r="BP3461" s="7"/>
      <c r="BQ3461" s="7"/>
      <c r="BR3461" s="7"/>
      <c r="BS3461" s="7"/>
      <c r="BT3461" s="7"/>
      <c r="BU3461" s="7"/>
      <c r="BV3461" s="7"/>
      <c r="BW3461" s="7"/>
    </row>
    <row r="3462" spans="5:75" x14ac:dyDescent="0.2"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AL3462" s="7"/>
      <c r="AQ3462" s="7"/>
      <c r="AR3462" s="7"/>
      <c r="AS3462" s="7"/>
      <c r="AT3462" s="7"/>
      <c r="AU3462" s="7"/>
      <c r="AV3462" s="7"/>
      <c r="AX3462" s="7"/>
      <c r="AY3462" s="7"/>
      <c r="AZ3462" s="7"/>
      <c r="BA3462" s="7"/>
      <c r="BB3462" s="7"/>
      <c r="BC3462" s="7"/>
      <c r="BD3462" s="7"/>
      <c r="BG3462" s="7"/>
      <c r="BH3462" s="7"/>
      <c r="BI3462" s="7"/>
      <c r="BJ3462" s="7"/>
      <c r="BK3462" s="7"/>
      <c r="BL3462" s="7"/>
      <c r="BM3462" s="7"/>
      <c r="BP3462" s="7"/>
      <c r="BQ3462" s="7"/>
      <c r="BR3462" s="7"/>
      <c r="BS3462" s="7"/>
      <c r="BT3462" s="7"/>
      <c r="BU3462" s="7"/>
      <c r="BV3462" s="7"/>
      <c r="BW3462" s="7"/>
    </row>
    <row r="3463" spans="5:75" x14ac:dyDescent="0.2"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AL3463" s="7"/>
      <c r="AQ3463" s="7"/>
      <c r="AR3463" s="7"/>
      <c r="AS3463" s="7"/>
      <c r="AT3463" s="7"/>
      <c r="AU3463" s="7"/>
      <c r="AV3463" s="7"/>
      <c r="AX3463" s="7"/>
      <c r="AY3463" s="7"/>
      <c r="AZ3463" s="7"/>
      <c r="BA3463" s="7"/>
      <c r="BB3463" s="7"/>
      <c r="BC3463" s="7"/>
      <c r="BD3463" s="7"/>
      <c r="BG3463" s="7"/>
      <c r="BH3463" s="7"/>
      <c r="BI3463" s="7"/>
      <c r="BJ3463" s="7"/>
      <c r="BK3463" s="7"/>
      <c r="BL3463" s="7"/>
      <c r="BM3463" s="7"/>
      <c r="BP3463" s="7"/>
      <c r="BQ3463" s="7"/>
      <c r="BR3463" s="7"/>
      <c r="BS3463" s="7"/>
      <c r="BT3463" s="7"/>
      <c r="BU3463" s="7"/>
      <c r="BV3463" s="7"/>
      <c r="BW3463" s="7"/>
    </row>
    <row r="3464" spans="5:75" x14ac:dyDescent="0.2"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AL3464" s="7"/>
      <c r="AQ3464" s="7"/>
      <c r="AR3464" s="7"/>
      <c r="AS3464" s="7"/>
      <c r="AT3464" s="7"/>
      <c r="AU3464" s="7"/>
      <c r="AV3464" s="7"/>
      <c r="AX3464" s="7"/>
      <c r="AY3464" s="7"/>
      <c r="AZ3464" s="7"/>
      <c r="BA3464" s="7"/>
      <c r="BB3464" s="7"/>
      <c r="BC3464" s="7"/>
      <c r="BD3464" s="7"/>
      <c r="BG3464" s="7"/>
      <c r="BH3464" s="7"/>
      <c r="BI3464" s="7"/>
      <c r="BJ3464" s="7"/>
      <c r="BK3464" s="7"/>
      <c r="BL3464" s="7"/>
      <c r="BM3464" s="7"/>
      <c r="BP3464" s="7"/>
      <c r="BQ3464" s="7"/>
      <c r="BR3464" s="7"/>
      <c r="BS3464" s="7"/>
      <c r="BT3464" s="7"/>
      <c r="BU3464" s="7"/>
      <c r="BV3464" s="7"/>
      <c r="BW3464" s="7"/>
    </row>
    <row r="3465" spans="5:75" x14ac:dyDescent="0.2"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AL3465" s="7"/>
      <c r="AQ3465" s="7"/>
      <c r="AR3465" s="7"/>
      <c r="AS3465" s="7"/>
      <c r="AT3465" s="7"/>
      <c r="AU3465" s="7"/>
      <c r="AV3465" s="7"/>
      <c r="AX3465" s="7"/>
      <c r="AY3465" s="7"/>
      <c r="AZ3465" s="7"/>
      <c r="BA3465" s="7"/>
      <c r="BB3465" s="7"/>
      <c r="BC3465" s="7"/>
      <c r="BD3465" s="7"/>
      <c r="BG3465" s="7"/>
      <c r="BH3465" s="7"/>
      <c r="BI3465" s="7"/>
      <c r="BJ3465" s="7"/>
      <c r="BK3465" s="7"/>
      <c r="BL3465" s="7"/>
      <c r="BM3465" s="7"/>
      <c r="BP3465" s="7"/>
      <c r="BQ3465" s="7"/>
      <c r="BR3465" s="7"/>
      <c r="BS3465" s="7"/>
      <c r="BT3465" s="7"/>
      <c r="BU3465" s="7"/>
      <c r="BV3465" s="7"/>
      <c r="BW3465" s="7"/>
    </row>
    <row r="3466" spans="5:75" x14ac:dyDescent="0.2"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AL3466" s="7"/>
      <c r="AQ3466" s="7"/>
      <c r="AR3466" s="7"/>
      <c r="AS3466" s="7"/>
      <c r="AT3466" s="7"/>
      <c r="AU3466" s="7"/>
      <c r="AV3466" s="7"/>
      <c r="AX3466" s="7"/>
      <c r="AY3466" s="7"/>
      <c r="AZ3466" s="7"/>
      <c r="BA3466" s="7"/>
      <c r="BB3466" s="7"/>
      <c r="BC3466" s="7"/>
      <c r="BD3466" s="7"/>
      <c r="BG3466" s="7"/>
      <c r="BH3466" s="7"/>
      <c r="BI3466" s="7"/>
      <c r="BJ3466" s="7"/>
      <c r="BK3466" s="7"/>
      <c r="BL3466" s="7"/>
      <c r="BM3466" s="7"/>
      <c r="BP3466" s="7"/>
      <c r="BQ3466" s="7"/>
      <c r="BR3466" s="7"/>
      <c r="BS3466" s="7"/>
      <c r="BT3466" s="7"/>
      <c r="BU3466" s="7"/>
      <c r="BV3466" s="7"/>
      <c r="BW3466" s="7"/>
    </row>
    <row r="3467" spans="5:75" x14ac:dyDescent="0.2"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AL3467" s="7"/>
      <c r="AQ3467" s="7"/>
      <c r="AR3467" s="7"/>
      <c r="AS3467" s="7"/>
      <c r="AT3467" s="7"/>
      <c r="AU3467" s="7"/>
      <c r="AV3467" s="7"/>
      <c r="AX3467" s="7"/>
      <c r="AY3467" s="7"/>
      <c r="AZ3467" s="7"/>
      <c r="BA3467" s="7"/>
      <c r="BB3467" s="7"/>
      <c r="BC3467" s="7"/>
      <c r="BD3467" s="7"/>
      <c r="BG3467" s="7"/>
      <c r="BH3467" s="7"/>
      <c r="BI3467" s="7"/>
      <c r="BJ3467" s="7"/>
      <c r="BK3467" s="7"/>
      <c r="BL3467" s="7"/>
      <c r="BM3467" s="7"/>
      <c r="BP3467" s="7"/>
      <c r="BQ3467" s="7"/>
      <c r="BR3467" s="7"/>
      <c r="BS3467" s="7"/>
      <c r="BT3467" s="7"/>
      <c r="BU3467" s="7"/>
      <c r="BV3467" s="7"/>
      <c r="BW3467" s="7"/>
    </row>
    <row r="3468" spans="5:75" x14ac:dyDescent="0.2"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AL3468" s="7"/>
      <c r="AQ3468" s="7"/>
      <c r="AR3468" s="7"/>
      <c r="AS3468" s="7"/>
      <c r="AT3468" s="7"/>
      <c r="AU3468" s="7"/>
      <c r="AV3468" s="7"/>
      <c r="AX3468" s="7"/>
      <c r="AY3468" s="7"/>
      <c r="AZ3468" s="7"/>
      <c r="BA3468" s="7"/>
      <c r="BB3468" s="7"/>
      <c r="BC3468" s="7"/>
      <c r="BD3468" s="7"/>
      <c r="BG3468" s="7"/>
      <c r="BH3468" s="7"/>
      <c r="BI3468" s="7"/>
      <c r="BJ3468" s="7"/>
      <c r="BK3468" s="7"/>
      <c r="BL3468" s="7"/>
      <c r="BM3468" s="7"/>
      <c r="BP3468" s="7"/>
      <c r="BQ3468" s="7"/>
      <c r="BR3468" s="7"/>
      <c r="BS3468" s="7"/>
      <c r="BT3468" s="7"/>
      <c r="BU3468" s="7"/>
      <c r="BV3468" s="7"/>
      <c r="BW3468" s="7"/>
    </row>
    <row r="3469" spans="5:75" x14ac:dyDescent="0.2"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AL3469" s="7"/>
      <c r="AQ3469" s="7"/>
      <c r="AR3469" s="7"/>
      <c r="AS3469" s="7"/>
      <c r="AT3469" s="7"/>
      <c r="AU3469" s="7"/>
      <c r="AV3469" s="7"/>
      <c r="AX3469" s="7"/>
      <c r="AY3469" s="7"/>
      <c r="AZ3469" s="7"/>
      <c r="BA3469" s="7"/>
      <c r="BB3469" s="7"/>
      <c r="BC3469" s="7"/>
      <c r="BD3469" s="7"/>
      <c r="BG3469" s="7"/>
      <c r="BH3469" s="7"/>
      <c r="BI3469" s="7"/>
      <c r="BJ3469" s="7"/>
      <c r="BK3469" s="7"/>
      <c r="BL3469" s="7"/>
      <c r="BM3469" s="7"/>
      <c r="BP3469" s="7"/>
      <c r="BQ3469" s="7"/>
      <c r="BR3469" s="7"/>
      <c r="BS3469" s="7"/>
      <c r="BT3469" s="7"/>
      <c r="BU3469" s="7"/>
      <c r="BV3469" s="7"/>
      <c r="BW3469" s="7"/>
    </row>
    <row r="3470" spans="5:75" x14ac:dyDescent="0.2"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AL3470" s="7"/>
      <c r="AQ3470" s="7"/>
      <c r="AR3470" s="7"/>
      <c r="AS3470" s="7"/>
      <c r="AT3470" s="7"/>
      <c r="AU3470" s="7"/>
      <c r="AV3470" s="7"/>
      <c r="AX3470" s="7"/>
      <c r="AY3470" s="7"/>
      <c r="AZ3470" s="7"/>
      <c r="BA3470" s="7"/>
      <c r="BB3470" s="7"/>
      <c r="BC3470" s="7"/>
      <c r="BD3470" s="7"/>
      <c r="BG3470" s="7"/>
      <c r="BH3470" s="7"/>
      <c r="BI3470" s="7"/>
      <c r="BJ3470" s="7"/>
      <c r="BK3470" s="7"/>
      <c r="BL3470" s="7"/>
      <c r="BM3470" s="7"/>
      <c r="BP3470" s="7"/>
      <c r="BQ3470" s="7"/>
      <c r="BR3470" s="7"/>
      <c r="BS3470" s="7"/>
      <c r="BT3470" s="7"/>
      <c r="BU3470" s="7"/>
      <c r="BV3470" s="7"/>
      <c r="BW3470" s="7"/>
    </row>
    <row r="3471" spans="5:75" x14ac:dyDescent="0.2"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AL3471" s="7"/>
      <c r="AQ3471" s="7"/>
      <c r="AR3471" s="7"/>
      <c r="AS3471" s="7"/>
      <c r="AT3471" s="7"/>
      <c r="AU3471" s="7"/>
      <c r="AV3471" s="7"/>
      <c r="AX3471" s="7"/>
      <c r="AY3471" s="7"/>
      <c r="AZ3471" s="7"/>
      <c r="BA3471" s="7"/>
      <c r="BB3471" s="7"/>
      <c r="BC3471" s="7"/>
      <c r="BD3471" s="7"/>
      <c r="BG3471" s="7"/>
      <c r="BH3471" s="7"/>
      <c r="BI3471" s="7"/>
      <c r="BJ3471" s="7"/>
      <c r="BK3471" s="7"/>
      <c r="BL3471" s="7"/>
      <c r="BM3471" s="7"/>
      <c r="BP3471" s="7"/>
      <c r="BQ3471" s="7"/>
      <c r="BR3471" s="7"/>
      <c r="BS3471" s="7"/>
      <c r="BT3471" s="7"/>
      <c r="BU3471" s="7"/>
      <c r="BV3471" s="7"/>
      <c r="BW3471" s="7"/>
    </row>
    <row r="3472" spans="5:75" x14ac:dyDescent="0.2"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AL3472" s="7"/>
      <c r="AQ3472" s="7"/>
      <c r="AR3472" s="7"/>
      <c r="AS3472" s="7"/>
      <c r="AT3472" s="7"/>
      <c r="AU3472" s="7"/>
      <c r="AV3472" s="7"/>
      <c r="AX3472" s="7"/>
      <c r="AY3472" s="7"/>
      <c r="AZ3472" s="7"/>
      <c r="BA3472" s="7"/>
      <c r="BB3472" s="7"/>
      <c r="BC3472" s="7"/>
      <c r="BD3472" s="7"/>
      <c r="BG3472" s="7"/>
      <c r="BH3472" s="7"/>
      <c r="BI3472" s="7"/>
      <c r="BJ3472" s="7"/>
      <c r="BK3472" s="7"/>
      <c r="BL3472" s="7"/>
      <c r="BM3472" s="7"/>
      <c r="BP3472" s="7"/>
      <c r="BQ3472" s="7"/>
      <c r="BR3472" s="7"/>
      <c r="BS3472" s="7"/>
      <c r="BT3472" s="7"/>
      <c r="BU3472" s="7"/>
      <c r="BV3472" s="7"/>
      <c r="BW3472" s="7"/>
    </row>
    <row r="3473" spans="5:75" x14ac:dyDescent="0.2"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AL3473" s="7"/>
      <c r="AQ3473" s="7"/>
      <c r="AR3473" s="7"/>
      <c r="AS3473" s="7"/>
      <c r="AT3473" s="7"/>
      <c r="AU3473" s="7"/>
      <c r="AV3473" s="7"/>
      <c r="AX3473" s="7"/>
      <c r="AY3473" s="7"/>
      <c r="AZ3473" s="7"/>
      <c r="BA3473" s="7"/>
      <c r="BB3473" s="7"/>
      <c r="BC3473" s="7"/>
      <c r="BD3473" s="7"/>
      <c r="BG3473" s="7"/>
      <c r="BH3473" s="7"/>
      <c r="BI3473" s="7"/>
      <c r="BJ3473" s="7"/>
      <c r="BK3473" s="7"/>
      <c r="BL3473" s="7"/>
      <c r="BM3473" s="7"/>
      <c r="BP3473" s="7"/>
      <c r="BQ3473" s="7"/>
      <c r="BR3473" s="7"/>
      <c r="BS3473" s="7"/>
      <c r="BT3473" s="7"/>
      <c r="BU3473" s="7"/>
      <c r="BV3473" s="7"/>
      <c r="BW3473" s="7"/>
    </row>
    <row r="3474" spans="5:75" x14ac:dyDescent="0.2"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AL3474" s="7"/>
      <c r="AQ3474" s="7"/>
      <c r="AR3474" s="7"/>
      <c r="AS3474" s="7"/>
      <c r="AT3474" s="7"/>
      <c r="AU3474" s="7"/>
      <c r="AV3474" s="7"/>
      <c r="AX3474" s="7"/>
      <c r="AY3474" s="7"/>
      <c r="AZ3474" s="7"/>
      <c r="BA3474" s="7"/>
      <c r="BB3474" s="7"/>
      <c r="BC3474" s="7"/>
      <c r="BD3474" s="7"/>
      <c r="BG3474" s="7"/>
      <c r="BH3474" s="7"/>
      <c r="BI3474" s="7"/>
      <c r="BJ3474" s="7"/>
      <c r="BK3474" s="7"/>
      <c r="BL3474" s="7"/>
      <c r="BM3474" s="7"/>
      <c r="BP3474" s="7"/>
      <c r="BQ3474" s="7"/>
      <c r="BR3474" s="7"/>
      <c r="BS3474" s="7"/>
      <c r="BT3474" s="7"/>
      <c r="BU3474" s="7"/>
      <c r="BV3474" s="7"/>
      <c r="BW3474" s="7"/>
    </row>
    <row r="3475" spans="5:75" x14ac:dyDescent="0.2"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AL3475" s="7"/>
      <c r="AQ3475" s="7"/>
      <c r="AR3475" s="7"/>
      <c r="AS3475" s="7"/>
      <c r="AT3475" s="7"/>
      <c r="AU3475" s="7"/>
      <c r="AV3475" s="7"/>
      <c r="AX3475" s="7"/>
      <c r="AY3475" s="7"/>
      <c r="AZ3475" s="7"/>
      <c r="BA3475" s="7"/>
      <c r="BB3475" s="7"/>
      <c r="BC3475" s="7"/>
      <c r="BD3475" s="7"/>
      <c r="BG3475" s="7"/>
      <c r="BH3475" s="7"/>
      <c r="BI3475" s="7"/>
      <c r="BJ3475" s="7"/>
      <c r="BK3475" s="7"/>
      <c r="BL3475" s="7"/>
      <c r="BM3475" s="7"/>
      <c r="BP3475" s="7"/>
      <c r="BQ3475" s="7"/>
      <c r="BR3475" s="7"/>
      <c r="BS3475" s="7"/>
      <c r="BT3475" s="7"/>
      <c r="BU3475" s="7"/>
      <c r="BV3475" s="7"/>
      <c r="BW3475" s="7"/>
    </row>
    <row r="3476" spans="5:75" x14ac:dyDescent="0.2"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AL3476" s="7"/>
      <c r="AQ3476" s="7"/>
      <c r="AR3476" s="7"/>
      <c r="AS3476" s="7"/>
      <c r="AT3476" s="7"/>
      <c r="AU3476" s="7"/>
      <c r="AV3476" s="7"/>
      <c r="AX3476" s="7"/>
      <c r="AY3476" s="7"/>
      <c r="AZ3476" s="7"/>
      <c r="BA3476" s="7"/>
      <c r="BB3476" s="7"/>
      <c r="BC3476" s="7"/>
      <c r="BD3476" s="7"/>
      <c r="BG3476" s="7"/>
      <c r="BH3476" s="7"/>
      <c r="BI3476" s="7"/>
      <c r="BJ3476" s="7"/>
      <c r="BK3476" s="7"/>
      <c r="BL3476" s="7"/>
      <c r="BM3476" s="7"/>
      <c r="BP3476" s="7"/>
      <c r="BQ3476" s="7"/>
      <c r="BR3476" s="7"/>
      <c r="BS3476" s="7"/>
      <c r="BT3476" s="7"/>
      <c r="BU3476" s="7"/>
      <c r="BV3476" s="7"/>
      <c r="BW3476" s="7"/>
    </row>
    <row r="3477" spans="5:75" x14ac:dyDescent="0.2"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AL3477" s="7"/>
      <c r="AQ3477" s="7"/>
      <c r="AR3477" s="7"/>
      <c r="AS3477" s="7"/>
      <c r="AT3477" s="7"/>
      <c r="AU3477" s="7"/>
      <c r="AV3477" s="7"/>
      <c r="AX3477" s="7"/>
      <c r="AY3477" s="7"/>
      <c r="AZ3477" s="7"/>
      <c r="BA3477" s="7"/>
      <c r="BB3477" s="7"/>
      <c r="BC3477" s="7"/>
      <c r="BD3477" s="7"/>
      <c r="BG3477" s="7"/>
      <c r="BH3477" s="7"/>
      <c r="BI3477" s="7"/>
      <c r="BJ3477" s="7"/>
      <c r="BK3477" s="7"/>
      <c r="BL3477" s="7"/>
      <c r="BM3477" s="7"/>
      <c r="BP3477" s="7"/>
      <c r="BQ3477" s="7"/>
      <c r="BR3477" s="7"/>
      <c r="BS3477" s="7"/>
      <c r="BT3477" s="7"/>
      <c r="BU3477" s="7"/>
      <c r="BV3477" s="7"/>
      <c r="BW3477" s="7"/>
    </row>
    <row r="3478" spans="5:75" x14ac:dyDescent="0.2"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AL3478" s="7"/>
      <c r="AQ3478" s="7"/>
      <c r="AR3478" s="7"/>
      <c r="AS3478" s="7"/>
      <c r="AT3478" s="7"/>
      <c r="AU3478" s="7"/>
      <c r="AV3478" s="7"/>
      <c r="AX3478" s="7"/>
      <c r="AY3478" s="7"/>
      <c r="AZ3478" s="7"/>
      <c r="BA3478" s="7"/>
      <c r="BB3478" s="7"/>
      <c r="BC3478" s="7"/>
      <c r="BD3478" s="7"/>
      <c r="BG3478" s="7"/>
      <c r="BH3478" s="7"/>
      <c r="BI3478" s="7"/>
      <c r="BJ3478" s="7"/>
      <c r="BK3478" s="7"/>
      <c r="BL3478" s="7"/>
      <c r="BM3478" s="7"/>
      <c r="BP3478" s="7"/>
      <c r="BQ3478" s="7"/>
      <c r="BR3478" s="7"/>
      <c r="BS3478" s="7"/>
      <c r="BT3478" s="7"/>
      <c r="BU3478" s="7"/>
      <c r="BV3478" s="7"/>
      <c r="BW3478" s="7"/>
    </row>
    <row r="3479" spans="5:75" x14ac:dyDescent="0.2"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AL3479" s="7"/>
      <c r="AQ3479" s="7"/>
      <c r="AR3479" s="7"/>
      <c r="AS3479" s="7"/>
      <c r="AT3479" s="7"/>
      <c r="AU3479" s="7"/>
      <c r="AV3479" s="7"/>
      <c r="AX3479" s="7"/>
      <c r="AY3479" s="7"/>
      <c r="AZ3479" s="7"/>
      <c r="BA3479" s="7"/>
      <c r="BB3479" s="7"/>
      <c r="BC3479" s="7"/>
      <c r="BD3479" s="7"/>
      <c r="BG3479" s="7"/>
      <c r="BH3479" s="7"/>
      <c r="BI3479" s="7"/>
      <c r="BJ3479" s="7"/>
      <c r="BK3479" s="7"/>
      <c r="BL3479" s="7"/>
      <c r="BM3479" s="7"/>
      <c r="BP3479" s="7"/>
      <c r="BQ3479" s="7"/>
      <c r="BR3479" s="7"/>
      <c r="BS3479" s="7"/>
      <c r="BT3479" s="7"/>
      <c r="BU3479" s="7"/>
      <c r="BV3479" s="7"/>
      <c r="BW3479" s="7"/>
    </row>
    <row r="3480" spans="5:75" x14ac:dyDescent="0.2"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AL3480" s="7"/>
      <c r="AQ3480" s="7"/>
      <c r="AR3480" s="7"/>
      <c r="AS3480" s="7"/>
      <c r="AT3480" s="7"/>
      <c r="AU3480" s="7"/>
      <c r="AV3480" s="7"/>
      <c r="AX3480" s="7"/>
      <c r="AY3480" s="7"/>
      <c r="AZ3480" s="7"/>
      <c r="BA3480" s="7"/>
      <c r="BB3480" s="7"/>
      <c r="BC3480" s="7"/>
      <c r="BD3480" s="7"/>
      <c r="BG3480" s="7"/>
      <c r="BH3480" s="7"/>
      <c r="BI3480" s="7"/>
      <c r="BJ3480" s="7"/>
      <c r="BK3480" s="7"/>
      <c r="BL3480" s="7"/>
      <c r="BM3480" s="7"/>
      <c r="BP3480" s="7"/>
      <c r="BQ3480" s="7"/>
      <c r="BR3480" s="7"/>
      <c r="BS3480" s="7"/>
      <c r="BT3480" s="7"/>
      <c r="BU3480" s="7"/>
      <c r="BV3480" s="7"/>
      <c r="BW3480" s="7"/>
    </row>
    <row r="3481" spans="5:75" x14ac:dyDescent="0.2"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AL3481" s="7"/>
      <c r="AQ3481" s="7"/>
      <c r="AR3481" s="7"/>
      <c r="AS3481" s="7"/>
      <c r="AT3481" s="7"/>
      <c r="AU3481" s="7"/>
      <c r="AV3481" s="7"/>
      <c r="AX3481" s="7"/>
      <c r="AY3481" s="7"/>
      <c r="AZ3481" s="7"/>
      <c r="BA3481" s="7"/>
      <c r="BB3481" s="7"/>
      <c r="BC3481" s="7"/>
      <c r="BD3481" s="7"/>
      <c r="BG3481" s="7"/>
      <c r="BH3481" s="7"/>
      <c r="BI3481" s="7"/>
      <c r="BJ3481" s="7"/>
      <c r="BK3481" s="7"/>
      <c r="BL3481" s="7"/>
      <c r="BM3481" s="7"/>
      <c r="BP3481" s="7"/>
      <c r="BQ3481" s="7"/>
      <c r="BR3481" s="7"/>
      <c r="BS3481" s="7"/>
      <c r="BT3481" s="7"/>
      <c r="BU3481" s="7"/>
      <c r="BV3481" s="7"/>
      <c r="BW3481" s="7"/>
    </row>
    <row r="3482" spans="5:75" x14ac:dyDescent="0.2"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AL3482" s="7"/>
      <c r="AQ3482" s="7"/>
      <c r="AR3482" s="7"/>
      <c r="AS3482" s="7"/>
      <c r="AT3482" s="7"/>
      <c r="AU3482" s="7"/>
      <c r="AV3482" s="7"/>
      <c r="AX3482" s="7"/>
      <c r="AY3482" s="7"/>
      <c r="AZ3482" s="7"/>
      <c r="BA3482" s="7"/>
      <c r="BB3482" s="7"/>
      <c r="BC3482" s="7"/>
      <c r="BD3482" s="7"/>
      <c r="BG3482" s="7"/>
      <c r="BH3482" s="7"/>
      <c r="BI3482" s="7"/>
      <c r="BJ3482" s="7"/>
      <c r="BK3482" s="7"/>
      <c r="BL3482" s="7"/>
      <c r="BM3482" s="7"/>
      <c r="BP3482" s="7"/>
      <c r="BQ3482" s="7"/>
      <c r="BR3482" s="7"/>
      <c r="BS3482" s="7"/>
      <c r="BT3482" s="7"/>
      <c r="BU3482" s="7"/>
      <c r="BV3482" s="7"/>
      <c r="BW3482" s="7"/>
    </row>
    <row r="3483" spans="5:75" x14ac:dyDescent="0.2"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AL3483" s="7"/>
      <c r="AQ3483" s="7"/>
      <c r="AR3483" s="7"/>
      <c r="AS3483" s="7"/>
      <c r="AT3483" s="7"/>
      <c r="AU3483" s="7"/>
      <c r="AV3483" s="7"/>
      <c r="AX3483" s="7"/>
      <c r="AY3483" s="7"/>
      <c r="AZ3483" s="7"/>
      <c r="BA3483" s="7"/>
      <c r="BB3483" s="7"/>
      <c r="BC3483" s="7"/>
      <c r="BD3483" s="7"/>
      <c r="BG3483" s="7"/>
      <c r="BH3483" s="7"/>
      <c r="BI3483" s="7"/>
      <c r="BJ3483" s="7"/>
      <c r="BK3483" s="7"/>
      <c r="BL3483" s="7"/>
      <c r="BM3483" s="7"/>
      <c r="BP3483" s="7"/>
      <c r="BQ3483" s="7"/>
      <c r="BR3483" s="7"/>
      <c r="BS3483" s="7"/>
      <c r="BT3483" s="7"/>
      <c r="BU3483" s="7"/>
      <c r="BV3483" s="7"/>
      <c r="BW3483" s="7"/>
    </row>
    <row r="3484" spans="5:75" x14ac:dyDescent="0.2"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AL3484" s="7"/>
      <c r="AQ3484" s="7"/>
      <c r="AR3484" s="7"/>
      <c r="AS3484" s="7"/>
      <c r="AT3484" s="7"/>
      <c r="AU3484" s="7"/>
      <c r="AV3484" s="7"/>
      <c r="AX3484" s="7"/>
      <c r="AY3484" s="7"/>
      <c r="AZ3484" s="7"/>
      <c r="BA3484" s="7"/>
      <c r="BB3484" s="7"/>
      <c r="BC3484" s="7"/>
      <c r="BD3484" s="7"/>
      <c r="BG3484" s="7"/>
      <c r="BH3484" s="7"/>
      <c r="BI3484" s="7"/>
      <c r="BJ3484" s="7"/>
      <c r="BK3484" s="7"/>
      <c r="BL3484" s="7"/>
      <c r="BM3484" s="7"/>
      <c r="BP3484" s="7"/>
      <c r="BQ3484" s="7"/>
      <c r="BR3484" s="7"/>
      <c r="BS3484" s="7"/>
      <c r="BT3484" s="7"/>
      <c r="BU3484" s="7"/>
      <c r="BV3484" s="7"/>
      <c r="BW3484" s="7"/>
    </row>
    <row r="3485" spans="5:75" x14ac:dyDescent="0.2"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AL3485" s="7"/>
      <c r="AQ3485" s="7"/>
      <c r="AR3485" s="7"/>
      <c r="AS3485" s="7"/>
      <c r="AT3485" s="7"/>
      <c r="AU3485" s="7"/>
      <c r="AV3485" s="7"/>
      <c r="AX3485" s="7"/>
      <c r="AY3485" s="7"/>
      <c r="AZ3485" s="7"/>
      <c r="BA3485" s="7"/>
      <c r="BB3485" s="7"/>
      <c r="BC3485" s="7"/>
      <c r="BD3485" s="7"/>
      <c r="BG3485" s="7"/>
      <c r="BH3485" s="7"/>
      <c r="BI3485" s="7"/>
      <c r="BJ3485" s="7"/>
      <c r="BK3485" s="7"/>
      <c r="BL3485" s="7"/>
      <c r="BM3485" s="7"/>
      <c r="BP3485" s="7"/>
      <c r="BQ3485" s="7"/>
      <c r="BR3485" s="7"/>
      <c r="BS3485" s="7"/>
      <c r="BT3485" s="7"/>
      <c r="BU3485" s="7"/>
      <c r="BV3485" s="7"/>
      <c r="BW3485" s="7"/>
    </row>
    <row r="3486" spans="5:75" x14ac:dyDescent="0.2"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AL3486" s="7"/>
      <c r="AQ3486" s="7"/>
      <c r="AR3486" s="7"/>
      <c r="AS3486" s="7"/>
      <c r="AT3486" s="7"/>
      <c r="AU3486" s="7"/>
      <c r="AV3486" s="7"/>
      <c r="AX3486" s="7"/>
      <c r="AY3486" s="7"/>
      <c r="AZ3486" s="7"/>
      <c r="BA3486" s="7"/>
      <c r="BB3486" s="7"/>
      <c r="BC3486" s="7"/>
      <c r="BD3486" s="7"/>
      <c r="BG3486" s="7"/>
      <c r="BH3486" s="7"/>
      <c r="BI3486" s="7"/>
      <c r="BJ3486" s="7"/>
      <c r="BK3486" s="7"/>
      <c r="BL3486" s="7"/>
      <c r="BM3486" s="7"/>
      <c r="BP3486" s="7"/>
      <c r="BQ3486" s="7"/>
      <c r="BR3486" s="7"/>
      <c r="BS3486" s="7"/>
      <c r="BT3486" s="7"/>
      <c r="BU3486" s="7"/>
      <c r="BV3486" s="7"/>
      <c r="BW3486" s="7"/>
    </row>
    <row r="3487" spans="5:75" x14ac:dyDescent="0.2"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AL3487" s="7"/>
      <c r="AQ3487" s="7"/>
      <c r="AR3487" s="7"/>
      <c r="AS3487" s="7"/>
      <c r="AT3487" s="7"/>
      <c r="AU3487" s="7"/>
      <c r="AV3487" s="7"/>
      <c r="AX3487" s="7"/>
      <c r="AY3487" s="7"/>
      <c r="AZ3487" s="7"/>
      <c r="BA3487" s="7"/>
      <c r="BB3487" s="7"/>
      <c r="BC3487" s="7"/>
      <c r="BD3487" s="7"/>
      <c r="BG3487" s="7"/>
      <c r="BH3487" s="7"/>
      <c r="BI3487" s="7"/>
      <c r="BJ3487" s="7"/>
      <c r="BK3487" s="7"/>
      <c r="BL3487" s="7"/>
      <c r="BM3487" s="7"/>
      <c r="BP3487" s="7"/>
      <c r="BQ3487" s="7"/>
      <c r="BR3487" s="7"/>
      <c r="BS3487" s="7"/>
      <c r="BT3487" s="7"/>
      <c r="BU3487" s="7"/>
      <c r="BV3487" s="7"/>
      <c r="BW3487" s="7"/>
    </row>
    <row r="3488" spans="5:75" x14ac:dyDescent="0.2"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AL3488" s="7"/>
      <c r="AQ3488" s="7"/>
      <c r="AR3488" s="7"/>
      <c r="AS3488" s="7"/>
      <c r="AT3488" s="7"/>
      <c r="AU3488" s="7"/>
      <c r="AV3488" s="7"/>
      <c r="AX3488" s="7"/>
      <c r="AY3488" s="7"/>
      <c r="AZ3488" s="7"/>
      <c r="BA3488" s="7"/>
      <c r="BB3488" s="7"/>
      <c r="BC3488" s="7"/>
      <c r="BD3488" s="7"/>
      <c r="BG3488" s="7"/>
      <c r="BH3488" s="7"/>
      <c r="BI3488" s="7"/>
      <c r="BJ3488" s="7"/>
      <c r="BK3488" s="7"/>
      <c r="BL3488" s="7"/>
      <c r="BM3488" s="7"/>
      <c r="BP3488" s="7"/>
      <c r="BQ3488" s="7"/>
      <c r="BR3488" s="7"/>
      <c r="BS3488" s="7"/>
      <c r="BT3488" s="7"/>
      <c r="BU3488" s="7"/>
      <c r="BV3488" s="7"/>
      <c r="BW3488" s="7"/>
    </row>
    <row r="3489" spans="5:75" x14ac:dyDescent="0.2"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AL3489" s="7"/>
      <c r="AQ3489" s="7"/>
      <c r="AR3489" s="7"/>
      <c r="AS3489" s="7"/>
      <c r="AT3489" s="7"/>
      <c r="AU3489" s="7"/>
      <c r="AV3489" s="7"/>
      <c r="AX3489" s="7"/>
      <c r="AY3489" s="7"/>
      <c r="AZ3489" s="7"/>
      <c r="BA3489" s="7"/>
      <c r="BB3489" s="7"/>
      <c r="BC3489" s="7"/>
      <c r="BD3489" s="7"/>
      <c r="BG3489" s="7"/>
      <c r="BH3489" s="7"/>
      <c r="BI3489" s="7"/>
      <c r="BJ3489" s="7"/>
      <c r="BK3489" s="7"/>
      <c r="BL3489" s="7"/>
      <c r="BM3489" s="7"/>
      <c r="BP3489" s="7"/>
      <c r="BQ3489" s="7"/>
      <c r="BR3489" s="7"/>
      <c r="BS3489" s="7"/>
      <c r="BT3489" s="7"/>
      <c r="BU3489" s="7"/>
      <c r="BV3489" s="7"/>
      <c r="BW3489" s="7"/>
    </row>
    <row r="3490" spans="5:75" x14ac:dyDescent="0.2"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AL3490" s="7"/>
      <c r="AQ3490" s="7"/>
      <c r="AR3490" s="7"/>
      <c r="AS3490" s="7"/>
      <c r="AT3490" s="7"/>
      <c r="AU3490" s="7"/>
      <c r="AV3490" s="7"/>
      <c r="AX3490" s="7"/>
      <c r="AY3490" s="7"/>
      <c r="AZ3490" s="7"/>
      <c r="BA3490" s="7"/>
      <c r="BB3490" s="7"/>
      <c r="BC3490" s="7"/>
      <c r="BD3490" s="7"/>
      <c r="BG3490" s="7"/>
      <c r="BH3490" s="7"/>
      <c r="BI3490" s="7"/>
      <c r="BJ3490" s="7"/>
      <c r="BK3490" s="7"/>
      <c r="BL3490" s="7"/>
      <c r="BM3490" s="7"/>
      <c r="BP3490" s="7"/>
      <c r="BQ3490" s="7"/>
      <c r="BR3490" s="7"/>
      <c r="BS3490" s="7"/>
      <c r="BT3490" s="7"/>
      <c r="BU3490" s="7"/>
      <c r="BV3490" s="7"/>
      <c r="BW3490" s="7"/>
    </row>
    <row r="3491" spans="5:75" x14ac:dyDescent="0.2"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AL3491" s="7"/>
      <c r="AQ3491" s="7"/>
      <c r="AR3491" s="7"/>
      <c r="AS3491" s="7"/>
      <c r="AT3491" s="7"/>
      <c r="AU3491" s="7"/>
      <c r="AV3491" s="7"/>
      <c r="AX3491" s="7"/>
      <c r="AY3491" s="7"/>
      <c r="AZ3491" s="7"/>
      <c r="BA3491" s="7"/>
      <c r="BB3491" s="7"/>
      <c r="BC3491" s="7"/>
      <c r="BD3491" s="7"/>
      <c r="BG3491" s="7"/>
      <c r="BH3491" s="7"/>
      <c r="BI3491" s="7"/>
      <c r="BJ3491" s="7"/>
      <c r="BK3491" s="7"/>
      <c r="BL3491" s="7"/>
      <c r="BM3491" s="7"/>
      <c r="BP3491" s="7"/>
      <c r="BQ3491" s="7"/>
      <c r="BR3491" s="7"/>
      <c r="BS3491" s="7"/>
      <c r="BT3491" s="7"/>
      <c r="BU3491" s="7"/>
      <c r="BV3491" s="7"/>
      <c r="BW3491" s="7"/>
    </row>
    <row r="3492" spans="5:75" x14ac:dyDescent="0.2"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AL3492" s="7"/>
      <c r="AQ3492" s="7"/>
      <c r="AR3492" s="7"/>
      <c r="AS3492" s="7"/>
      <c r="AT3492" s="7"/>
      <c r="AU3492" s="7"/>
      <c r="AV3492" s="7"/>
      <c r="AX3492" s="7"/>
      <c r="AY3492" s="7"/>
      <c r="AZ3492" s="7"/>
      <c r="BA3492" s="7"/>
      <c r="BB3492" s="7"/>
      <c r="BC3492" s="7"/>
      <c r="BD3492" s="7"/>
      <c r="BG3492" s="7"/>
      <c r="BH3492" s="7"/>
      <c r="BI3492" s="7"/>
      <c r="BJ3492" s="7"/>
      <c r="BK3492" s="7"/>
      <c r="BL3492" s="7"/>
      <c r="BM3492" s="7"/>
      <c r="BP3492" s="7"/>
      <c r="BQ3492" s="7"/>
      <c r="BR3492" s="7"/>
      <c r="BS3492" s="7"/>
      <c r="BT3492" s="7"/>
      <c r="BU3492" s="7"/>
      <c r="BV3492" s="7"/>
      <c r="BW3492" s="7"/>
    </row>
    <row r="3493" spans="5:75" x14ac:dyDescent="0.2"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AL3493" s="7"/>
      <c r="AQ3493" s="7"/>
      <c r="AR3493" s="7"/>
      <c r="AS3493" s="7"/>
      <c r="AT3493" s="7"/>
      <c r="AU3493" s="7"/>
      <c r="AV3493" s="7"/>
      <c r="AX3493" s="7"/>
      <c r="AY3493" s="7"/>
      <c r="AZ3493" s="7"/>
      <c r="BA3493" s="7"/>
      <c r="BB3493" s="7"/>
      <c r="BC3493" s="7"/>
      <c r="BD3493" s="7"/>
      <c r="BG3493" s="7"/>
      <c r="BH3493" s="7"/>
      <c r="BI3493" s="7"/>
      <c r="BJ3493" s="7"/>
      <c r="BK3493" s="7"/>
      <c r="BL3493" s="7"/>
      <c r="BM3493" s="7"/>
      <c r="BP3493" s="7"/>
      <c r="BQ3493" s="7"/>
      <c r="BR3493" s="7"/>
      <c r="BS3493" s="7"/>
      <c r="BT3493" s="7"/>
      <c r="BU3493" s="7"/>
      <c r="BV3493" s="7"/>
      <c r="BW3493" s="7"/>
    </row>
    <row r="3494" spans="5:75" x14ac:dyDescent="0.2"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AL3494" s="7"/>
      <c r="AQ3494" s="7"/>
      <c r="AR3494" s="7"/>
      <c r="AS3494" s="7"/>
      <c r="AT3494" s="7"/>
      <c r="AU3494" s="7"/>
      <c r="AV3494" s="7"/>
      <c r="AX3494" s="7"/>
      <c r="AY3494" s="7"/>
      <c r="AZ3494" s="7"/>
      <c r="BA3494" s="7"/>
      <c r="BB3494" s="7"/>
      <c r="BC3494" s="7"/>
      <c r="BD3494" s="7"/>
      <c r="BG3494" s="7"/>
      <c r="BH3494" s="7"/>
      <c r="BI3494" s="7"/>
      <c r="BJ3494" s="7"/>
      <c r="BK3494" s="7"/>
      <c r="BL3494" s="7"/>
      <c r="BM3494" s="7"/>
      <c r="BP3494" s="7"/>
      <c r="BQ3494" s="7"/>
      <c r="BR3494" s="7"/>
      <c r="BS3494" s="7"/>
      <c r="BT3494" s="7"/>
      <c r="BU3494" s="7"/>
      <c r="BV3494" s="7"/>
      <c r="BW3494" s="7"/>
    </row>
    <row r="3495" spans="5:75" x14ac:dyDescent="0.2"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AL3495" s="7"/>
      <c r="AQ3495" s="7"/>
      <c r="AR3495" s="7"/>
      <c r="AS3495" s="7"/>
      <c r="AT3495" s="7"/>
      <c r="AU3495" s="7"/>
      <c r="AV3495" s="7"/>
      <c r="AX3495" s="7"/>
      <c r="AY3495" s="7"/>
      <c r="AZ3495" s="7"/>
      <c r="BA3495" s="7"/>
      <c r="BB3495" s="7"/>
      <c r="BC3495" s="7"/>
      <c r="BD3495" s="7"/>
      <c r="BG3495" s="7"/>
      <c r="BH3495" s="7"/>
      <c r="BI3495" s="7"/>
      <c r="BJ3495" s="7"/>
      <c r="BK3495" s="7"/>
      <c r="BL3495" s="7"/>
      <c r="BM3495" s="7"/>
      <c r="BP3495" s="7"/>
      <c r="BQ3495" s="7"/>
      <c r="BR3495" s="7"/>
      <c r="BS3495" s="7"/>
      <c r="BT3495" s="7"/>
      <c r="BU3495" s="7"/>
      <c r="BV3495" s="7"/>
      <c r="BW3495" s="7"/>
    </row>
    <row r="3496" spans="5:75" x14ac:dyDescent="0.2"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AL3496" s="7"/>
      <c r="AQ3496" s="7"/>
      <c r="AR3496" s="7"/>
      <c r="AS3496" s="7"/>
      <c r="AT3496" s="7"/>
      <c r="AU3496" s="7"/>
      <c r="AV3496" s="7"/>
      <c r="AX3496" s="7"/>
      <c r="AY3496" s="7"/>
      <c r="AZ3496" s="7"/>
      <c r="BA3496" s="7"/>
      <c r="BB3496" s="7"/>
      <c r="BC3496" s="7"/>
      <c r="BD3496" s="7"/>
      <c r="BG3496" s="7"/>
      <c r="BH3496" s="7"/>
      <c r="BI3496" s="7"/>
      <c r="BJ3496" s="7"/>
      <c r="BK3496" s="7"/>
      <c r="BL3496" s="7"/>
      <c r="BM3496" s="7"/>
      <c r="BP3496" s="7"/>
      <c r="BQ3496" s="7"/>
      <c r="BR3496" s="7"/>
      <c r="BS3496" s="7"/>
      <c r="BT3496" s="7"/>
      <c r="BU3496" s="7"/>
      <c r="BV3496" s="7"/>
      <c r="BW3496" s="7"/>
    </row>
    <row r="3497" spans="5:75" x14ac:dyDescent="0.2"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AL3497" s="7"/>
      <c r="AQ3497" s="7"/>
      <c r="AR3497" s="7"/>
      <c r="AS3497" s="7"/>
      <c r="AT3497" s="7"/>
      <c r="AU3497" s="7"/>
      <c r="AV3497" s="7"/>
      <c r="AX3497" s="7"/>
      <c r="AY3497" s="7"/>
      <c r="AZ3497" s="7"/>
      <c r="BA3497" s="7"/>
      <c r="BB3497" s="7"/>
      <c r="BC3497" s="7"/>
      <c r="BD3497" s="7"/>
      <c r="BG3497" s="7"/>
      <c r="BH3497" s="7"/>
      <c r="BI3497" s="7"/>
      <c r="BJ3497" s="7"/>
      <c r="BK3497" s="7"/>
      <c r="BL3497" s="7"/>
      <c r="BM3497" s="7"/>
      <c r="BP3497" s="7"/>
      <c r="BQ3497" s="7"/>
      <c r="BR3497" s="7"/>
      <c r="BS3497" s="7"/>
      <c r="BT3497" s="7"/>
      <c r="BU3497" s="7"/>
      <c r="BV3497" s="7"/>
      <c r="BW3497" s="7"/>
    </row>
    <row r="3498" spans="5:75" x14ac:dyDescent="0.2"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AL3498" s="7"/>
      <c r="AQ3498" s="7"/>
      <c r="AR3498" s="7"/>
      <c r="AS3498" s="7"/>
      <c r="AT3498" s="7"/>
      <c r="AU3498" s="7"/>
      <c r="AV3498" s="7"/>
      <c r="AX3498" s="7"/>
      <c r="AY3498" s="7"/>
      <c r="AZ3498" s="7"/>
      <c r="BA3498" s="7"/>
      <c r="BB3498" s="7"/>
      <c r="BC3498" s="7"/>
      <c r="BD3498" s="7"/>
      <c r="BG3498" s="7"/>
      <c r="BH3498" s="7"/>
      <c r="BI3498" s="7"/>
      <c r="BJ3498" s="7"/>
      <c r="BK3498" s="7"/>
      <c r="BL3498" s="7"/>
      <c r="BM3498" s="7"/>
      <c r="BP3498" s="7"/>
      <c r="BQ3498" s="7"/>
      <c r="BR3498" s="7"/>
      <c r="BS3498" s="7"/>
      <c r="BT3498" s="7"/>
      <c r="BU3498" s="7"/>
      <c r="BV3498" s="7"/>
      <c r="BW3498" s="7"/>
    </row>
    <row r="3499" spans="5:75" x14ac:dyDescent="0.2"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AL3499" s="7"/>
      <c r="AQ3499" s="7"/>
      <c r="AR3499" s="7"/>
      <c r="AS3499" s="7"/>
      <c r="AT3499" s="7"/>
      <c r="AU3499" s="7"/>
      <c r="AV3499" s="7"/>
      <c r="AX3499" s="7"/>
      <c r="AY3499" s="7"/>
      <c r="AZ3499" s="7"/>
      <c r="BA3499" s="7"/>
      <c r="BB3499" s="7"/>
      <c r="BC3499" s="7"/>
      <c r="BD3499" s="7"/>
      <c r="BG3499" s="7"/>
      <c r="BH3499" s="7"/>
      <c r="BI3499" s="7"/>
      <c r="BJ3499" s="7"/>
      <c r="BK3499" s="7"/>
      <c r="BL3499" s="7"/>
      <c r="BM3499" s="7"/>
      <c r="BP3499" s="7"/>
      <c r="BQ3499" s="7"/>
      <c r="BR3499" s="7"/>
      <c r="BS3499" s="7"/>
      <c r="BT3499" s="7"/>
      <c r="BU3499" s="7"/>
      <c r="BV3499" s="7"/>
      <c r="BW3499" s="7"/>
    </row>
    <row r="3500" spans="5:75" x14ac:dyDescent="0.2"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AL3500" s="7"/>
      <c r="AQ3500" s="7"/>
      <c r="AR3500" s="7"/>
      <c r="AS3500" s="7"/>
      <c r="AT3500" s="7"/>
      <c r="AU3500" s="7"/>
      <c r="AV3500" s="7"/>
      <c r="AX3500" s="7"/>
      <c r="AY3500" s="7"/>
      <c r="AZ3500" s="7"/>
      <c r="BA3500" s="7"/>
      <c r="BB3500" s="7"/>
      <c r="BC3500" s="7"/>
      <c r="BD3500" s="7"/>
      <c r="BG3500" s="7"/>
      <c r="BH3500" s="7"/>
      <c r="BI3500" s="7"/>
      <c r="BJ3500" s="7"/>
      <c r="BK3500" s="7"/>
      <c r="BL3500" s="7"/>
      <c r="BM3500" s="7"/>
      <c r="BP3500" s="7"/>
      <c r="BQ3500" s="7"/>
      <c r="BR3500" s="7"/>
      <c r="BS3500" s="7"/>
      <c r="BT3500" s="7"/>
      <c r="BU3500" s="7"/>
      <c r="BV3500" s="7"/>
      <c r="BW3500" s="7"/>
    </row>
    <row r="3501" spans="5:75" x14ac:dyDescent="0.2"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AL3501" s="7"/>
      <c r="AQ3501" s="7"/>
      <c r="AR3501" s="7"/>
      <c r="AS3501" s="7"/>
      <c r="AT3501" s="7"/>
      <c r="AU3501" s="7"/>
      <c r="AV3501" s="7"/>
      <c r="AX3501" s="7"/>
      <c r="AY3501" s="7"/>
      <c r="AZ3501" s="7"/>
      <c r="BA3501" s="7"/>
      <c r="BB3501" s="7"/>
      <c r="BC3501" s="7"/>
      <c r="BD3501" s="7"/>
      <c r="BG3501" s="7"/>
      <c r="BH3501" s="7"/>
      <c r="BI3501" s="7"/>
      <c r="BJ3501" s="7"/>
      <c r="BK3501" s="7"/>
      <c r="BL3501" s="7"/>
      <c r="BM3501" s="7"/>
      <c r="BP3501" s="7"/>
      <c r="BQ3501" s="7"/>
      <c r="BR3501" s="7"/>
      <c r="BS3501" s="7"/>
      <c r="BT3501" s="7"/>
      <c r="BU3501" s="7"/>
      <c r="BV3501" s="7"/>
      <c r="BW3501" s="7"/>
    </row>
    <row r="3502" spans="5:75" x14ac:dyDescent="0.2"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AL3502" s="7"/>
      <c r="AQ3502" s="7"/>
      <c r="AR3502" s="7"/>
      <c r="AS3502" s="7"/>
      <c r="AT3502" s="7"/>
      <c r="AU3502" s="7"/>
      <c r="AV3502" s="7"/>
      <c r="AX3502" s="7"/>
      <c r="AY3502" s="7"/>
      <c r="AZ3502" s="7"/>
      <c r="BA3502" s="7"/>
      <c r="BB3502" s="7"/>
      <c r="BC3502" s="7"/>
      <c r="BD3502" s="7"/>
      <c r="BG3502" s="7"/>
      <c r="BH3502" s="7"/>
      <c r="BI3502" s="7"/>
      <c r="BJ3502" s="7"/>
      <c r="BK3502" s="7"/>
      <c r="BL3502" s="7"/>
      <c r="BM3502" s="7"/>
      <c r="BP3502" s="7"/>
      <c r="BQ3502" s="7"/>
      <c r="BR3502" s="7"/>
      <c r="BS3502" s="7"/>
      <c r="BT3502" s="7"/>
      <c r="BU3502" s="7"/>
      <c r="BV3502" s="7"/>
      <c r="BW3502" s="7"/>
    </row>
    <row r="3503" spans="5:75" x14ac:dyDescent="0.2"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AL3503" s="7"/>
      <c r="AQ3503" s="7"/>
      <c r="AR3503" s="7"/>
      <c r="AS3503" s="7"/>
      <c r="AT3503" s="7"/>
      <c r="AU3503" s="7"/>
      <c r="AV3503" s="7"/>
      <c r="AX3503" s="7"/>
      <c r="AY3503" s="7"/>
      <c r="AZ3503" s="7"/>
      <c r="BA3503" s="7"/>
      <c r="BB3503" s="7"/>
      <c r="BC3503" s="7"/>
      <c r="BD3503" s="7"/>
      <c r="BG3503" s="7"/>
      <c r="BH3503" s="7"/>
      <c r="BI3503" s="7"/>
      <c r="BJ3503" s="7"/>
      <c r="BK3503" s="7"/>
      <c r="BL3503" s="7"/>
      <c r="BM3503" s="7"/>
      <c r="BP3503" s="7"/>
      <c r="BQ3503" s="7"/>
      <c r="BR3503" s="7"/>
      <c r="BS3503" s="7"/>
      <c r="BT3503" s="7"/>
      <c r="BU3503" s="7"/>
      <c r="BV3503" s="7"/>
      <c r="BW3503" s="7"/>
    </row>
    <row r="3504" spans="5:75" x14ac:dyDescent="0.2"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AL3504" s="7"/>
      <c r="AQ3504" s="7"/>
      <c r="AR3504" s="7"/>
      <c r="AS3504" s="7"/>
      <c r="AT3504" s="7"/>
      <c r="AU3504" s="7"/>
      <c r="AV3504" s="7"/>
      <c r="AX3504" s="7"/>
      <c r="AY3504" s="7"/>
      <c r="AZ3504" s="7"/>
      <c r="BA3504" s="7"/>
      <c r="BB3504" s="7"/>
      <c r="BC3504" s="7"/>
      <c r="BD3504" s="7"/>
      <c r="BG3504" s="7"/>
      <c r="BH3504" s="7"/>
      <c r="BI3504" s="7"/>
      <c r="BJ3504" s="7"/>
      <c r="BK3504" s="7"/>
      <c r="BL3504" s="7"/>
      <c r="BM3504" s="7"/>
      <c r="BP3504" s="7"/>
      <c r="BQ3504" s="7"/>
      <c r="BR3504" s="7"/>
      <c r="BS3504" s="7"/>
      <c r="BT3504" s="7"/>
      <c r="BU3504" s="7"/>
      <c r="BV3504" s="7"/>
      <c r="BW3504" s="7"/>
    </row>
    <row r="3505" spans="5:75" x14ac:dyDescent="0.2"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AL3505" s="7"/>
      <c r="AQ3505" s="7"/>
      <c r="AR3505" s="7"/>
      <c r="AS3505" s="7"/>
      <c r="AT3505" s="7"/>
      <c r="AU3505" s="7"/>
      <c r="AV3505" s="7"/>
      <c r="AX3505" s="7"/>
      <c r="AY3505" s="7"/>
      <c r="AZ3505" s="7"/>
      <c r="BA3505" s="7"/>
      <c r="BB3505" s="7"/>
      <c r="BC3505" s="7"/>
      <c r="BD3505" s="7"/>
      <c r="BG3505" s="7"/>
      <c r="BH3505" s="7"/>
      <c r="BI3505" s="7"/>
      <c r="BJ3505" s="7"/>
      <c r="BK3505" s="7"/>
      <c r="BL3505" s="7"/>
      <c r="BM3505" s="7"/>
      <c r="BP3505" s="7"/>
      <c r="BQ3505" s="7"/>
      <c r="BR3505" s="7"/>
      <c r="BS3505" s="7"/>
      <c r="BT3505" s="7"/>
      <c r="BU3505" s="7"/>
      <c r="BV3505" s="7"/>
      <c r="BW3505" s="7"/>
    </row>
    <row r="3506" spans="5:75" x14ac:dyDescent="0.2"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AL3506" s="7"/>
      <c r="AQ3506" s="7"/>
      <c r="AR3506" s="7"/>
      <c r="AS3506" s="7"/>
      <c r="AT3506" s="7"/>
      <c r="AU3506" s="7"/>
      <c r="AV3506" s="7"/>
      <c r="AX3506" s="7"/>
      <c r="AY3506" s="7"/>
      <c r="AZ3506" s="7"/>
      <c r="BA3506" s="7"/>
      <c r="BB3506" s="7"/>
      <c r="BC3506" s="7"/>
      <c r="BD3506" s="7"/>
      <c r="BG3506" s="7"/>
      <c r="BH3506" s="7"/>
      <c r="BI3506" s="7"/>
      <c r="BJ3506" s="7"/>
      <c r="BK3506" s="7"/>
      <c r="BL3506" s="7"/>
      <c r="BM3506" s="7"/>
      <c r="BP3506" s="7"/>
      <c r="BQ3506" s="7"/>
      <c r="BR3506" s="7"/>
      <c r="BS3506" s="7"/>
      <c r="BT3506" s="7"/>
      <c r="BU3506" s="7"/>
      <c r="BV3506" s="7"/>
      <c r="BW3506" s="7"/>
    </row>
    <row r="3507" spans="5:75" x14ac:dyDescent="0.2"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AL3507" s="7"/>
      <c r="AQ3507" s="7"/>
      <c r="AR3507" s="7"/>
      <c r="AS3507" s="7"/>
      <c r="AT3507" s="7"/>
      <c r="AU3507" s="7"/>
      <c r="AV3507" s="7"/>
      <c r="AX3507" s="7"/>
      <c r="AY3507" s="7"/>
      <c r="AZ3507" s="7"/>
      <c r="BA3507" s="7"/>
      <c r="BB3507" s="7"/>
      <c r="BC3507" s="7"/>
      <c r="BD3507" s="7"/>
      <c r="BG3507" s="7"/>
      <c r="BH3507" s="7"/>
      <c r="BI3507" s="7"/>
      <c r="BJ3507" s="7"/>
      <c r="BK3507" s="7"/>
      <c r="BL3507" s="7"/>
      <c r="BM3507" s="7"/>
      <c r="BP3507" s="7"/>
      <c r="BQ3507" s="7"/>
      <c r="BR3507" s="7"/>
      <c r="BS3507" s="7"/>
      <c r="BT3507" s="7"/>
      <c r="BU3507" s="7"/>
      <c r="BV3507" s="7"/>
      <c r="BW3507" s="7"/>
    </row>
    <row r="3508" spans="5:75" x14ac:dyDescent="0.2"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AL3508" s="7"/>
      <c r="AQ3508" s="7"/>
      <c r="AR3508" s="7"/>
      <c r="AS3508" s="7"/>
      <c r="AT3508" s="7"/>
      <c r="AU3508" s="7"/>
      <c r="AV3508" s="7"/>
      <c r="AX3508" s="7"/>
      <c r="AY3508" s="7"/>
      <c r="AZ3508" s="7"/>
      <c r="BA3508" s="7"/>
      <c r="BB3508" s="7"/>
      <c r="BC3508" s="7"/>
      <c r="BD3508" s="7"/>
      <c r="BG3508" s="7"/>
      <c r="BH3508" s="7"/>
      <c r="BI3508" s="7"/>
      <c r="BJ3508" s="7"/>
      <c r="BK3508" s="7"/>
      <c r="BL3508" s="7"/>
      <c r="BM3508" s="7"/>
      <c r="BP3508" s="7"/>
      <c r="BQ3508" s="7"/>
      <c r="BR3508" s="7"/>
      <c r="BS3508" s="7"/>
      <c r="BT3508" s="7"/>
      <c r="BU3508" s="7"/>
      <c r="BV3508" s="7"/>
      <c r="BW3508" s="7"/>
    </row>
    <row r="3509" spans="5:75" x14ac:dyDescent="0.2"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AL3509" s="7"/>
      <c r="AQ3509" s="7"/>
      <c r="AR3509" s="7"/>
      <c r="AS3509" s="7"/>
      <c r="AT3509" s="7"/>
      <c r="AU3509" s="7"/>
      <c r="AV3509" s="7"/>
      <c r="AX3509" s="7"/>
      <c r="AY3509" s="7"/>
      <c r="AZ3509" s="7"/>
      <c r="BA3509" s="7"/>
      <c r="BB3509" s="7"/>
      <c r="BC3509" s="7"/>
      <c r="BD3509" s="7"/>
      <c r="BG3509" s="7"/>
      <c r="BH3509" s="7"/>
      <c r="BI3509" s="7"/>
      <c r="BJ3509" s="7"/>
      <c r="BK3509" s="7"/>
      <c r="BL3509" s="7"/>
      <c r="BM3509" s="7"/>
      <c r="BP3509" s="7"/>
      <c r="BQ3509" s="7"/>
      <c r="BR3509" s="7"/>
      <c r="BS3509" s="7"/>
      <c r="BT3509" s="7"/>
      <c r="BU3509" s="7"/>
      <c r="BV3509" s="7"/>
      <c r="BW3509" s="7"/>
    </row>
    <row r="3510" spans="5:75" x14ac:dyDescent="0.2"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AL3510" s="7"/>
      <c r="AQ3510" s="7"/>
      <c r="AR3510" s="7"/>
      <c r="AS3510" s="7"/>
      <c r="AT3510" s="7"/>
      <c r="AU3510" s="7"/>
      <c r="AV3510" s="7"/>
      <c r="AX3510" s="7"/>
      <c r="AY3510" s="7"/>
      <c r="AZ3510" s="7"/>
      <c r="BA3510" s="7"/>
      <c r="BB3510" s="7"/>
      <c r="BC3510" s="7"/>
      <c r="BD3510" s="7"/>
      <c r="BG3510" s="7"/>
      <c r="BH3510" s="7"/>
      <c r="BI3510" s="7"/>
      <c r="BJ3510" s="7"/>
      <c r="BK3510" s="7"/>
      <c r="BL3510" s="7"/>
      <c r="BM3510" s="7"/>
      <c r="BP3510" s="7"/>
      <c r="BQ3510" s="7"/>
      <c r="BR3510" s="7"/>
      <c r="BS3510" s="7"/>
      <c r="BT3510" s="7"/>
      <c r="BU3510" s="7"/>
      <c r="BV3510" s="7"/>
      <c r="BW3510" s="7"/>
    </row>
    <row r="3511" spans="5:75" x14ac:dyDescent="0.2"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AL3511" s="7"/>
      <c r="AQ3511" s="7"/>
      <c r="AR3511" s="7"/>
      <c r="AS3511" s="7"/>
      <c r="AT3511" s="7"/>
      <c r="AU3511" s="7"/>
      <c r="AV3511" s="7"/>
      <c r="AX3511" s="7"/>
      <c r="AY3511" s="7"/>
      <c r="AZ3511" s="7"/>
      <c r="BA3511" s="7"/>
      <c r="BB3511" s="7"/>
      <c r="BC3511" s="7"/>
      <c r="BD3511" s="7"/>
      <c r="BG3511" s="7"/>
      <c r="BH3511" s="7"/>
      <c r="BI3511" s="7"/>
      <c r="BJ3511" s="7"/>
      <c r="BK3511" s="7"/>
      <c r="BL3511" s="7"/>
      <c r="BM3511" s="7"/>
      <c r="BP3511" s="7"/>
      <c r="BQ3511" s="7"/>
      <c r="BR3511" s="7"/>
      <c r="BS3511" s="7"/>
      <c r="BT3511" s="7"/>
      <c r="BU3511" s="7"/>
      <c r="BV3511" s="7"/>
      <c r="BW3511" s="7"/>
    </row>
    <row r="3512" spans="5:75" x14ac:dyDescent="0.2"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AL3512" s="7"/>
      <c r="AQ3512" s="7"/>
      <c r="AR3512" s="7"/>
      <c r="AS3512" s="7"/>
      <c r="AT3512" s="7"/>
      <c r="AU3512" s="7"/>
      <c r="AV3512" s="7"/>
      <c r="AX3512" s="7"/>
      <c r="AY3512" s="7"/>
      <c r="AZ3512" s="7"/>
      <c r="BA3512" s="7"/>
      <c r="BB3512" s="7"/>
      <c r="BC3512" s="7"/>
      <c r="BD3512" s="7"/>
      <c r="BG3512" s="7"/>
      <c r="BH3512" s="7"/>
      <c r="BI3512" s="7"/>
      <c r="BJ3512" s="7"/>
      <c r="BK3512" s="7"/>
      <c r="BL3512" s="7"/>
      <c r="BM3512" s="7"/>
      <c r="BP3512" s="7"/>
      <c r="BQ3512" s="7"/>
      <c r="BR3512" s="7"/>
      <c r="BS3512" s="7"/>
      <c r="BT3512" s="7"/>
      <c r="BU3512" s="7"/>
      <c r="BV3512" s="7"/>
      <c r="BW3512" s="7"/>
    </row>
    <row r="3513" spans="5:75" x14ac:dyDescent="0.2"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AL3513" s="7"/>
      <c r="AQ3513" s="7"/>
      <c r="AR3513" s="7"/>
      <c r="AS3513" s="7"/>
      <c r="AT3513" s="7"/>
      <c r="AU3513" s="7"/>
      <c r="AV3513" s="7"/>
      <c r="AX3513" s="7"/>
      <c r="AY3513" s="7"/>
      <c r="AZ3513" s="7"/>
      <c r="BA3513" s="7"/>
      <c r="BB3513" s="7"/>
      <c r="BC3513" s="7"/>
      <c r="BD3513" s="7"/>
      <c r="BG3513" s="7"/>
      <c r="BH3513" s="7"/>
      <c r="BI3513" s="7"/>
      <c r="BJ3513" s="7"/>
      <c r="BK3513" s="7"/>
      <c r="BL3513" s="7"/>
      <c r="BM3513" s="7"/>
      <c r="BP3513" s="7"/>
      <c r="BQ3513" s="7"/>
      <c r="BR3513" s="7"/>
      <c r="BS3513" s="7"/>
      <c r="BT3513" s="7"/>
      <c r="BU3513" s="7"/>
      <c r="BV3513" s="7"/>
      <c r="BW3513" s="7"/>
    </row>
    <row r="3514" spans="5:75" x14ac:dyDescent="0.2"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AL3514" s="7"/>
      <c r="AQ3514" s="7"/>
      <c r="AR3514" s="7"/>
      <c r="AS3514" s="7"/>
      <c r="AT3514" s="7"/>
      <c r="AU3514" s="7"/>
      <c r="AV3514" s="7"/>
      <c r="AX3514" s="7"/>
      <c r="AY3514" s="7"/>
      <c r="AZ3514" s="7"/>
      <c r="BA3514" s="7"/>
      <c r="BB3514" s="7"/>
      <c r="BC3514" s="7"/>
      <c r="BD3514" s="7"/>
      <c r="BG3514" s="7"/>
      <c r="BH3514" s="7"/>
      <c r="BI3514" s="7"/>
      <c r="BJ3514" s="7"/>
      <c r="BK3514" s="7"/>
      <c r="BL3514" s="7"/>
      <c r="BM3514" s="7"/>
      <c r="BP3514" s="7"/>
      <c r="BQ3514" s="7"/>
      <c r="BR3514" s="7"/>
      <c r="BS3514" s="7"/>
      <c r="BT3514" s="7"/>
      <c r="BU3514" s="7"/>
      <c r="BV3514" s="7"/>
      <c r="BW3514" s="7"/>
    </row>
    <row r="3515" spans="5:75" x14ac:dyDescent="0.2"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AL3515" s="7"/>
      <c r="AQ3515" s="7"/>
      <c r="AR3515" s="7"/>
      <c r="AS3515" s="7"/>
      <c r="AT3515" s="7"/>
      <c r="AU3515" s="7"/>
      <c r="AV3515" s="7"/>
      <c r="AX3515" s="7"/>
      <c r="AY3515" s="7"/>
      <c r="AZ3515" s="7"/>
      <c r="BA3515" s="7"/>
      <c r="BB3515" s="7"/>
      <c r="BC3515" s="7"/>
      <c r="BD3515" s="7"/>
      <c r="BG3515" s="7"/>
      <c r="BH3515" s="7"/>
      <c r="BI3515" s="7"/>
      <c r="BJ3515" s="7"/>
      <c r="BK3515" s="7"/>
      <c r="BL3515" s="7"/>
      <c r="BM3515" s="7"/>
      <c r="BP3515" s="7"/>
      <c r="BQ3515" s="7"/>
      <c r="BR3515" s="7"/>
      <c r="BS3515" s="7"/>
      <c r="BT3515" s="7"/>
      <c r="BU3515" s="7"/>
      <c r="BV3515" s="7"/>
      <c r="BW3515" s="7"/>
    </row>
    <row r="3516" spans="5:75" x14ac:dyDescent="0.2"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AL3516" s="7"/>
      <c r="AQ3516" s="7"/>
      <c r="AR3516" s="7"/>
      <c r="AS3516" s="7"/>
      <c r="AT3516" s="7"/>
      <c r="AU3516" s="7"/>
      <c r="AV3516" s="7"/>
      <c r="AX3516" s="7"/>
      <c r="AY3516" s="7"/>
      <c r="AZ3516" s="7"/>
      <c r="BA3516" s="7"/>
      <c r="BB3516" s="7"/>
      <c r="BC3516" s="7"/>
      <c r="BD3516" s="7"/>
      <c r="BG3516" s="7"/>
      <c r="BH3516" s="7"/>
      <c r="BI3516" s="7"/>
      <c r="BJ3516" s="7"/>
      <c r="BK3516" s="7"/>
      <c r="BL3516" s="7"/>
      <c r="BM3516" s="7"/>
      <c r="BP3516" s="7"/>
      <c r="BQ3516" s="7"/>
      <c r="BR3516" s="7"/>
      <c r="BS3516" s="7"/>
      <c r="BT3516" s="7"/>
      <c r="BU3516" s="7"/>
      <c r="BV3516" s="7"/>
      <c r="BW3516" s="7"/>
    </row>
    <row r="3517" spans="5:75" x14ac:dyDescent="0.2"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AL3517" s="7"/>
      <c r="AQ3517" s="7"/>
      <c r="AR3517" s="7"/>
      <c r="AS3517" s="7"/>
      <c r="AT3517" s="7"/>
      <c r="AU3517" s="7"/>
      <c r="AV3517" s="7"/>
      <c r="AX3517" s="7"/>
      <c r="AY3517" s="7"/>
      <c r="AZ3517" s="7"/>
      <c r="BA3517" s="7"/>
      <c r="BB3517" s="7"/>
      <c r="BC3517" s="7"/>
      <c r="BD3517" s="7"/>
      <c r="BG3517" s="7"/>
      <c r="BH3517" s="7"/>
      <c r="BI3517" s="7"/>
      <c r="BJ3517" s="7"/>
      <c r="BK3517" s="7"/>
      <c r="BL3517" s="7"/>
      <c r="BM3517" s="7"/>
      <c r="BP3517" s="7"/>
      <c r="BQ3517" s="7"/>
      <c r="BR3517" s="7"/>
      <c r="BS3517" s="7"/>
      <c r="BT3517" s="7"/>
      <c r="BU3517" s="7"/>
      <c r="BV3517" s="7"/>
      <c r="BW3517" s="7"/>
    </row>
    <row r="3518" spans="5:75" x14ac:dyDescent="0.2"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AL3518" s="7"/>
      <c r="AQ3518" s="7"/>
      <c r="AR3518" s="7"/>
      <c r="AS3518" s="7"/>
      <c r="AT3518" s="7"/>
      <c r="AU3518" s="7"/>
      <c r="AV3518" s="7"/>
      <c r="AX3518" s="7"/>
      <c r="AY3518" s="7"/>
      <c r="AZ3518" s="7"/>
      <c r="BA3518" s="7"/>
      <c r="BB3518" s="7"/>
      <c r="BC3518" s="7"/>
      <c r="BD3518" s="7"/>
      <c r="BG3518" s="7"/>
      <c r="BH3518" s="7"/>
      <c r="BI3518" s="7"/>
      <c r="BJ3518" s="7"/>
      <c r="BK3518" s="7"/>
      <c r="BL3518" s="7"/>
      <c r="BM3518" s="7"/>
      <c r="BP3518" s="7"/>
      <c r="BQ3518" s="7"/>
      <c r="BR3518" s="7"/>
      <c r="BS3518" s="7"/>
      <c r="BT3518" s="7"/>
      <c r="BU3518" s="7"/>
      <c r="BV3518" s="7"/>
      <c r="BW3518" s="7"/>
    </row>
    <row r="3519" spans="5:75" x14ac:dyDescent="0.2"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AL3519" s="7"/>
      <c r="AQ3519" s="7"/>
      <c r="AR3519" s="7"/>
      <c r="AS3519" s="7"/>
      <c r="AT3519" s="7"/>
      <c r="AU3519" s="7"/>
      <c r="AV3519" s="7"/>
      <c r="AX3519" s="7"/>
      <c r="AY3519" s="7"/>
      <c r="AZ3519" s="7"/>
      <c r="BA3519" s="7"/>
      <c r="BB3519" s="7"/>
      <c r="BC3519" s="7"/>
      <c r="BD3519" s="7"/>
      <c r="BG3519" s="7"/>
      <c r="BH3519" s="7"/>
      <c r="BI3519" s="7"/>
      <c r="BJ3519" s="7"/>
      <c r="BK3519" s="7"/>
      <c r="BL3519" s="7"/>
      <c r="BM3519" s="7"/>
      <c r="BP3519" s="7"/>
      <c r="BQ3519" s="7"/>
      <c r="BR3519" s="7"/>
      <c r="BS3519" s="7"/>
      <c r="BT3519" s="7"/>
      <c r="BU3519" s="7"/>
      <c r="BV3519" s="7"/>
      <c r="BW3519" s="7"/>
    </row>
    <row r="3520" spans="5:75" x14ac:dyDescent="0.2"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AL3520" s="7"/>
      <c r="AQ3520" s="7"/>
      <c r="AR3520" s="7"/>
      <c r="AS3520" s="7"/>
      <c r="AT3520" s="7"/>
      <c r="AU3520" s="7"/>
      <c r="AV3520" s="7"/>
      <c r="AX3520" s="7"/>
      <c r="AY3520" s="7"/>
      <c r="AZ3520" s="7"/>
      <c r="BA3520" s="7"/>
      <c r="BB3520" s="7"/>
      <c r="BC3520" s="7"/>
      <c r="BD3520" s="7"/>
      <c r="BG3520" s="7"/>
      <c r="BH3520" s="7"/>
      <c r="BI3520" s="7"/>
      <c r="BJ3520" s="7"/>
      <c r="BK3520" s="7"/>
      <c r="BL3520" s="7"/>
      <c r="BM3520" s="7"/>
      <c r="BP3520" s="7"/>
      <c r="BQ3520" s="7"/>
      <c r="BR3520" s="7"/>
      <c r="BS3520" s="7"/>
      <c r="BT3520" s="7"/>
      <c r="BU3520" s="7"/>
      <c r="BV3520" s="7"/>
      <c r="BW3520" s="7"/>
    </row>
    <row r="3521" spans="5:75" x14ac:dyDescent="0.2"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AL3521" s="7"/>
      <c r="AQ3521" s="7"/>
      <c r="AR3521" s="7"/>
      <c r="AS3521" s="7"/>
      <c r="AT3521" s="7"/>
      <c r="AU3521" s="7"/>
      <c r="AV3521" s="7"/>
      <c r="AX3521" s="7"/>
      <c r="AY3521" s="7"/>
      <c r="AZ3521" s="7"/>
      <c r="BA3521" s="7"/>
      <c r="BB3521" s="7"/>
      <c r="BC3521" s="7"/>
      <c r="BD3521" s="7"/>
      <c r="BG3521" s="7"/>
      <c r="BH3521" s="7"/>
      <c r="BI3521" s="7"/>
      <c r="BJ3521" s="7"/>
      <c r="BK3521" s="7"/>
      <c r="BL3521" s="7"/>
      <c r="BM3521" s="7"/>
      <c r="BP3521" s="7"/>
      <c r="BQ3521" s="7"/>
      <c r="BR3521" s="7"/>
      <c r="BS3521" s="7"/>
      <c r="BT3521" s="7"/>
      <c r="BU3521" s="7"/>
      <c r="BV3521" s="7"/>
      <c r="BW3521" s="7"/>
    </row>
    <row r="3522" spans="5:75" x14ac:dyDescent="0.2"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AL3522" s="7"/>
      <c r="AQ3522" s="7"/>
      <c r="AR3522" s="7"/>
      <c r="AS3522" s="7"/>
      <c r="AT3522" s="7"/>
      <c r="AU3522" s="7"/>
      <c r="AV3522" s="7"/>
      <c r="AX3522" s="7"/>
      <c r="AY3522" s="7"/>
      <c r="AZ3522" s="7"/>
      <c r="BA3522" s="7"/>
      <c r="BB3522" s="7"/>
      <c r="BC3522" s="7"/>
      <c r="BD3522" s="7"/>
      <c r="BG3522" s="7"/>
      <c r="BH3522" s="7"/>
      <c r="BI3522" s="7"/>
      <c r="BJ3522" s="7"/>
      <c r="BK3522" s="7"/>
      <c r="BL3522" s="7"/>
      <c r="BM3522" s="7"/>
      <c r="BP3522" s="7"/>
      <c r="BQ3522" s="7"/>
      <c r="BR3522" s="7"/>
      <c r="BS3522" s="7"/>
      <c r="BT3522" s="7"/>
      <c r="BU3522" s="7"/>
      <c r="BV3522" s="7"/>
      <c r="BW3522" s="7"/>
    </row>
    <row r="3523" spans="5:75" x14ac:dyDescent="0.2"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AL3523" s="7"/>
      <c r="AQ3523" s="7"/>
      <c r="AR3523" s="7"/>
      <c r="AS3523" s="7"/>
      <c r="AT3523" s="7"/>
      <c r="AU3523" s="7"/>
      <c r="AV3523" s="7"/>
      <c r="AX3523" s="7"/>
      <c r="AY3523" s="7"/>
      <c r="AZ3523" s="7"/>
      <c r="BA3523" s="7"/>
      <c r="BB3523" s="7"/>
      <c r="BC3523" s="7"/>
      <c r="BD3523" s="7"/>
      <c r="BG3523" s="7"/>
      <c r="BH3523" s="7"/>
      <c r="BI3523" s="7"/>
      <c r="BJ3523" s="7"/>
      <c r="BK3523" s="7"/>
      <c r="BL3523" s="7"/>
      <c r="BM3523" s="7"/>
      <c r="BP3523" s="7"/>
      <c r="BQ3523" s="7"/>
      <c r="BR3523" s="7"/>
      <c r="BS3523" s="7"/>
      <c r="BT3523" s="7"/>
      <c r="BU3523" s="7"/>
      <c r="BV3523" s="7"/>
      <c r="BW3523" s="7"/>
    </row>
    <row r="3524" spans="5:75" x14ac:dyDescent="0.2"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AL3524" s="7"/>
      <c r="AQ3524" s="7"/>
      <c r="AR3524" s="7"/>
      <c r="AS3524" s="7"/>
      <c r="AT3524" s="7"/>
      <c r="AU3524" s="7"/>
      <c r="AV3524" s="7"/>
      <c r="AX3524" s="7"/>
      <c r="AY3524" s="7"/>
      <c r="AZ3524" s="7"/>
      <c r="BA3524" s="7"/>
      <c r="BB3524" s="7"/>
      <c r="BC3524" s="7"/>
      <c r="BD3524" s="7"/>
      <c r="BG3524" s="7"/>
      <c r="BH3524" s="7"/>
      <c r="BI3524" s="7"/>
      <c r="BJ3524" s="7"/>
      <c r="BK3524" s="7"/>
      <c r="BL3524" s="7"/>
      <c r="BM3524" s="7"/>
      <c r="BP3524" s="7"/>
      <c r="BQ3524" s="7"/>
      <c r="BR3524" s="7"/>
      <c r="BS3524" s="7"/>
      <c r="BT3524" s="7"/>
      <c r="BU3524" s="7"/>
      <c r="BV3524" s="7"/>
      <c r="BW3524" s="7"/>
    </row>
    <row r="3525" spans="5:75" x14ac:dyDescent="0.2"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AL3525" s="7"/>
      <c r="AQ3525" s="7"/>
      <c r="AR3525" s="7"/>
      <c r="AS3525" s="7"/>
      <c r="AT3525" s="7"/>
      <c r="AU3525" s="7"/>
      <c r="AV3525" s="7"/>
      <c r="AX3525" s="7"/>
      <c r="AY3525" s="7"/>
      <c r="AZ3525" s="7"/>
      <c r="BA3525" s="7"/>
      <c r="BB3525" s="7"/>
      <c r="BC3525" s="7"/>
      <c r="BD3525" s="7"/>
      <c r="BG3525" s="7"/>
      <c r="BH3525" s="7"/>
      <c r="BI3525" s="7"/>
      <c r="BJ3525" s="7"/>
      <c r="BK3525" s="7"/>
      <c r="BL3525" s="7"/>
      <c r="BM3525" s="7"/>
      <c r="BP3525" s="7"/>
      <c r="BQ3525" s="7"/>
      <c r="BR3525" s="7"/>
      <c r="BS3525" s="7"/>
      <c r="BT3525" s="7"/>
      <c r="BU3525" s="7"/>
      <c r="BV3525" s="7"/>
      <c r="BW3525" s="7"/>
    </row>
    <row r="3526" spans="5:75" x14ac:dyDescent="0.2"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AL3526" s="7"/>
      <c r="AQ3526" s="7"/>
      <c r="AR3526" s="7"/>
      <c r="AS3526" s="7"/>
      <c r="AT3526" s="7"/>
      <c r="AU3526" s="7"/>
      <c r="AV3526" s="7"/>
      <c r="AX3526" s="7"/>
      <c r="AY3526" s="7"/>
      <c r="AZ3526" s="7"/>
      <c r="BA3526" s="7"/>
      <c r="BB3526" s="7"/>
      <c r="BC3526" s="7"/>
      <c r="BD3526" s="7"/>
      <c r="BG3526" s="7"/>
      <c r="BH3526" s="7"/>
      <c r="BI3526" s="7"/>
      <c r="BJ3526" s="7"/>
      <c r="BK3526" s="7"/>
      <c r="BL3526" s="7"/>
      <c r="BM3526" s="7"/>
      <c r="BP3526" s="7"/>
      <c r="BQ3526" s="7"/>
      <c r="BR3526" s="7"/>
      <c r="BS3526" s="7"/>
      <c r="BT3526" s="7"/>
      <c r="BU3526" s="7"/>
      <c r="BV3526" s="7"/>
      <c r="BW3526" s="7"/>
    </row>
    <row r="3527" spans="5:75" x14ac:dyDescent="0.2"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AL3527" s="7"/>
      <c r="AQ3527" s="7"/>
      <c r="AR3527" s="7"/>
      <c r="AS3527" s="7"/>
      <c r="AT3527" s="7"/>
      <c r="AU3527" s="7"/>
      <c r="AV3527" s="7"/>
      <c r="AX3527" s="7"/>
      <c r="AY3527" s="7"/>
      <c r="AZ3527" s="7"/>
      <c r="BA3527" s="7"/>
      <c r="BB3527" s="7"/>
      <c r="BC3527" s="7"/>
      <c r="BD3527" s="7"/>
      <c r="BG3527" s="7"/>
      <c r="BH3527" s="7"/>
      <c r="BI3527" s="7"/>
      <c r="BJ3527" s="7"/>
      <c r="BK3527" s="7"/>
      <c r="BL3527" s="7"/>
      <c r="BM3527" s="7"/>
      <c r="BP3527" s="7"/>
      <c r="BQ3527" s="7"/>
      <c r="BR3527" s="7"/>
      <c r="BS3527" s="7"/>
      <c r="BT3527" s="7"/>
      <c r="BU3527" s="7"/>
      <c r="BV3527" s="7"/>
      <c r="BW3527" s="7"/>
    </row>
    <row r="3528" spans="5:75" x14ac:dyDescent="0.2"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AL3528" s="7"/>
      <c r="AQ3528" s="7"/>
      <c r="AR3528" s="7"/>
      <c r="AS3528" s="7"/>
      <c r="AT3528" s="7"/>
      <c r="AU3528" s="7"/>
      <c r="AV3528" s="7"/>
      <c r="AX3528" s="7"/>
      <c r="AY3528" s="7"/>
      <c r="AZ3528" s="7"/>
      <c r="BA3528" s="7"/>
      <c r="BB3528" s="7"/>
      <c r="BC3528" s="7"/>
      <c r="BD3528" s="7"/>
      <c r="BG3528" s="7"/>
      <c r="BH3528" s="7"/>
      <c r="BI3528" s="7"/>
      <c r="BJ3528" s="7"/>
      <c r="BK3528" s="7"/>
      <c r="BL3528" s="7"/>
      <c r="BM3528" s="7"/>
      <c r="BP3528" s="7"/>
      <c r="BQ3528" s="7"/>
      <c r="BR3528" s="7"/>
      <c r="BS3528" s="7"/>
      <c r="BT3528" s="7"/>
      <c r="BU3528" s="7"/>
      <c r="BV3528" s="7"/>
      <c r="BW3528" s="7"/>
    </row>
    <row r="3529" spans="5:75" x14ac:dyDescent="0.2"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AL3529" s="7"/>
      <c r="AQ3529" s="7"/>
      <c r="AR3529" s="7"/>
      <c r="AS3529" s="7"/>
      <c r="AT3529" s="7"/>
      <c r="AU3529" s="7"/>
      <c r="AV3529" s="7"/>
      <c r="AX3529" s="7"/>
      <c r="AY3529" s="7"/>
      <c r="AZ3529" s="7"/>
      <c r="BA3529" s="7"/>
      <c r="BB3529" s="7"/>
      <c r="BC3529" s="7"/>
      <c r="BD3529" s="7"/>
      <c r="BG3529" s="7"/>
      <c r="BH3529" s="7"/>
      <c r="BI3529" s="7"/>
      <c r="BJ3529" s="7"/>
      <c r="BK3529" s="7"/>
      <c r="BL3529" s="7"/>
      <c r="BM3529" s="7"/>
      <c r="BP3529" s="7"/>
      <c r="BQ3529" s="7"/>
      <c r="BR3529" s="7"/>
      <c r="BS3529" s="7"/>
      <c r="BT3529" s="7"/>
      <c r="BU3529" s="7"/>
      <c r="BV3529" s="7"/>
      <c r="BW3529" s="7"/>
    </row>
    <row r="3530" spans="5:75" x14ac:dyDescent="0.2"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AL3530" s="7"/>
      <c r="AQ3530" s="7"/>
      <c r="AR3530" s="7"/>
      <c r="AS3530" s="7"/>
      <c r="AT3530" s="7"/>
      <c r="AU3530" s="7"/>
      <c r="AV3530" s="7"/>
      <c r="AX3530" s="7"/>
      <c r="AY3530" s="7"/>
      <c r="AZ3530" s="7"/>
      <c r="BA3530" s="7"/>
      <c r="BB3530" s="7"/>
      <c r="BC3530" s="7"/>
      <c r="BD3530" s="7"/>
      <c r="BG3530" s="7"/>
      <c r="BH3530" s="7"/>
      <c r="BI3530" s="7"/>
      <c r="BJ3530" s="7"/>
      <c r="BK3530" s="7"/>
      <c r="BL3530" s="7"/>
      <c r="BM3530" s="7"/>
      <c r="BP3530" s="7"/>
      <c r="BQ3530" s="7"/>
      <c r="BR3530" s="7"/>
      <c r="BS3530" s="7"/>
      <c r="BT3530" s="7"/>
      <c r="BU3530" s="7"/>
      <c r="BV3530" s="7"/>
      <c r="BW3530" s="7"/>
    </row>
    <row r="3531" spans="5:75" x14ac:dyDescent="0.2"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AL3531" s="7"/>
      <c r="AQ3531" s="7"/>
      <c r="AR3531" s="7"/>
      <c r="AS3531" s="7"/>
      <c r="AT3531" s="7"/>
      <c r="AU3531" s="7"/>
      <c r="AV3531" s="7"/>
      <c r="AX3531" s="7"/>
      <c r="AY3531" s="7"/>
      <c r="AZ3531" s="7"/>
      <c r="BA3531" s="7"/>
      <c r="BB3531" s="7"/>
      <c r="BC3531" s="7"/>
      <c r="BD3531" s="7"/>
      <c r="BG3531" s="7"/>
      <c r="BH3531" s="7"/>
      <c r="BI3531" s="7"/>
      <c r="BJ3531" s="7"/>
      <c r="BK3531" s="7"/>
      <c r="BL3531" s="7"/>
      <c r="BM3531" s="7"/>
      <c r="BP3531" s="7"/>
      <c r="BQ3531" s="7"/>
      <c r="BR3531" s="7"/>
      <c r="BS3531" s="7"/>
      <c r="BT3531" s="7"/>
      <c r="BU3531" s="7"/>
      <c r="BV3531" s="7"/>
      <c r="BW3531" s="7"/>
    </row>
    <row r="3532" spans="5:75" x14ac:dyDescent="0.2"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AL3532" s="7"/>
      <c r="AQ3532" s="7"/>
      <c r="AR3532" s="7"/>
      <c r="AS3532" s="7"/>
      <c r="AT3532" s="7"/>
      <c r="AU3532" s="7"/>
      <c r="AV3532" s="7"/>
      <c r="AX3532" s="7"/>
      <c r="AY3532" s="7"/>
      <c r="AZ3532" s="7"/>
      <c r="BA3532" s="7"/>
      <c r="BB3532" s="7"/>
      <c r="BC3532" s="7"/>
      <c r="BD3532" s="7"/>
      <c r="BG3532" s="7"/>
      <c r="BH3532" s="7"/>
      <c r="BI3532" s="7"/>
      <c r="BJ3532" s="7"/>
      <c r="BK3532" s="7"/>
      <c r="BL3532" s="7"/>
      <c r="BM3532" s="7"/>
      <c r="BP3532" s="7"/>
      <c r="BQ3532" s="7"/>
      <c r="BR3532" s="7"/>
      <c r="BS3532" s="7"/>
      <c r="BT3532" s="7"/>
      <c r="BU3532" s="7"/>
      <c r="BV3532" s="7"/>
      <c r="BW3532" s="7"/>
    </row>
    <row r="3533" spans="5:75" x14ac:dyDescent="0.2"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AL3533" s="7"/>
      <c r="AQ3533" s="7"/>
      <c r="AR3533" s="7"/>
      <c r="AS3533" s="7"/>
      <c r="AT3533" s="7"/>
      <c r="AU3533" s="7"/>
      <c r="AV3533" s="7"/>
      <c r="AX3533" s="7"/>
      <c r="AY3533" s="7"/>
      <c r="AZ3533" s="7"/>
      <c r="BA3533" s="7"/>
      <c r="BB3533" s="7"/>
      <c r="BC3533" s="7"/>
      <c r="BD3533" s="7"/>
      <c r="BG3533" s="7"/>
      <c r="BH3533" s="7"/>
      <c r="BI3533" s="7"/>
      <c r="BJ3533" s="7"/>
      <c r="BK3533" s="7"/>
      <c r="BL3533" s="7"/>
      <c r="BM3533" s="7"/>
      <c r="BP3533" s="7"/>
      <c r="BQ3533" s="7"/>
      <c r="BR3533" s="7"/>
      <c r="BS3533" s="7"/>
      <c r="BT3533" s="7"/>
      <c r="BU3533" s="7"/>
      <c r="BV3533" s="7"/>
      <c r="BW3533" s="7"/>
    </row>
    <row r="3534" spans="5:75" x14ac:dyDescent="0.2"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AL3534" s="7"/>
      <c r="AQ3534" s="7"/>
      <c r="AR3534" s="7"/>
      <c r="AS3534" s="7"/>
      <c r="AT3534" s="7"/>
      <c r="AU3534" s="7"/>
      <c r="AV3534" s="7"/>
      <c r="AX3534" s="7"/>
      <c r="AY3534" s="7"/>
      <c r="AZ3534" s="7"/>
      <c r="BA3534" s="7"/>
      <c r="BB3534" s="7"/>
      <c r="BC3534" s="7"/>
      <c r="BD3534" s="7"/>
      <c r="BG3534" s="7"/>
      <c r="BH3534" s="7"/>
      <c r="BI3534" s="7"/>
      <c r="BJ3534" s="7"/>
      <c r="BK3534" s="7"/>
      <c r="BL3534" s="7"/>
      <c r="BM3534" s="7"/>
      <c r="BP3534" s="7"/>
      <c r="BQ3534" s="7"/>
      <c r="BR3534" s="7"/>
      <c r="BS3534" s="7"/>
      <c r="BT3534" s="7"/>
      <c r="BU3534" s="7"/>
      <c r="BV3534" s="7"/>
      <c r="BW3534" s="7"/>
    </row>
    <row r="3535" spans="5:75" x14ac:dyDescent="0.2"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AL3535" s="7"/>
      <c r="AQ3535" s="7"/>
      <c r="AR3535" s="7"/>
      <c r="AS3535" s="7"/>
      <c r="AT3535" s="7"/>
      <c r="AU3535" s="7"/>
      <c r="AV3535" s="7"/>
      <c r="AX3535" s="7"/>
      <c r="AY3535" s="7"/>
      <c r="AZ3535" s="7"/>
      <c r="BA3535" s="7"/>
      <c r="BB3535" s="7"/>
      <c r="BC3535" s="7"/>
      <c r="BD3535" s="7"/>
      <c r="BG3535" s="7"/>
      <c r="BH3535" s="7"/>
      <c r="BI3535" s="7"/>
      <c r="BJ3535" s="7"/>
      <c r="BK3535" s="7"/>
      <c r="BL3535" s="7"/>
      <c r="BM3535" s="7"/>
      <c r="BP3535" s="7"/>
      <c r="BQ3535" s="7"/>
      <c r="BR3535" s="7"/>
      <c r="BS3535" s="7"/>
      <c r="BT3535" s="7"/>
      <c r="BU3535" s="7"/>
      <c r="BV3535" s="7"/>
      <c r="BW3535" s="7"/>
    </row>
    <row r="3536" spans="5:75" x14ac:dyDescent="0.2"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AL3536" s="7"/>
      <c r="AQ3536" s="7"/>
      <c r="AR3536" s="7"/>
      <c r="AS3536" s="7"/>
      <c r="AT3536" s="7"/>
      <c r="AU3536" s="7"/>
      <c r="AV3536" s="7"/>
      <c r="AX3536" s="7"/>
      <c r="AY3536" s="7"/>
      <c r="AZ3536" s="7"/>
      <c r="BA3536" s="7"/>
      <c r="BB3536" s="7"/>
      <c r="BC3536" s="7"/>
      <c r="BD3536" s="7"/>
      <c r="BG3536" s="7"/>
      <c r="BH3536" s="7"/>
      <c r="BI3536" s="7"/>
      <c r="BJ3536" s="7"/>
      <c r="BK3536" s="7"/>
      <c r="BL3536" s="7"/>
      <c r="BM3536" s="7"/>
      <c r="BP3536" s="7"/>
      <c r="BQ3536" s="7"/>
      <c r="BR3536" s="7"/>
      <c r="BS3536" s="7"/>
      <c r="BT3536" s="7"/>
      <c r="BU3536" s="7"/>
      <c r="BV3536" s="7"/>
      <c r="BW3536" s="7"/>
    </row>
    <row r="3537" spans="5:75" x14ac:dyDescent="0.2"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AL3537" s="7"/>
      <c r="AQ3537" s="7"/>
      <c r="AR3537" s="7"/>
      <c r="AS3537" s="7"/>
      <c r="AT3537" s="7"/>
      <c r="AU3537" s="7"/>
      <c r="AV3537" s="7"/>
      <c r="AX3537" s="7"/>
      <c r="AY3537" s="7"/>
      <c r="AZ3537" s="7"/>
      <c r="BA3537" s="7"/>
      <c r="BB3537" s="7"/>
      <c r="BC3537" s="7"/>
      <c r="BD3537" s="7"/>
      <c r="BG3537" s="7"/>
      <c r="BH3537" s="7"/>
      <c r="BI3537" s="7"/>
      <c r="BJ3537" s="7"/>
      <c r="BK3537" s="7"/>
      <c r="BL3537" s="7"/>
      <c r="BM3537" s="7"/>
      <c r="BP3537" s="7"/>
      <c r="BQ3537" s="7"/>
      <c r="BR3537" s="7"/>
      <c r="BS3537" s="7"/>
      <c r="BT3537" s="7"/>
      <c r="BU3537" s="7"/>
      <c r="BV3537" s="7"/>
      <c r="BW3537" s="7"/>
    </row>
    <row r="3538" spans="5:75" x14ac:dyDescent="0.2"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AL3538" s="7"/>
      <c r="AQ3538" s="7"/>
      <c r="AR3538" s="7"/>
      <c r="AS3538" s="7"/>
      <c r="AT3538" s="7"/>
      <c r="AU3538" s="7"/>
      <c r="AV3538" s="7"/>
      <c r="AX3538" s="7"/>
      <c r="AY3538" s="7"/>
      <c r="AZ3538" s="7"/>
      <c r="BA3538" s="7"/>
      <c r="BB3538" s="7"/>
      <c r="BC3538" s="7"/>
      <c r="BD3538" s="7"/>
      <c r="BG3538" s="7"/>
      <c r="BH3538" s="7"/>
      <c r="BI3538" s="7"/>
      <c r="BJ3538" s="7"/>
      <c r="BK3538" s="7"/>
      <c r="BL3538" s="7"/>
      <c r="BM3538" s="7"/>
      <c r="BP3538" s="7"/>
      <c r="BQ3538" s="7"/>
      <c r="BR3538" s="7"/>
      <c r="BS3538" s="7"/>
      <c r="BT3538" s="7"/>
      <c r="BU3538" s="7"/>
      <c r="BV3538" s="7"/>
      <c r="BW3538" s="7"/>
    </row>
    <row r="3539" spans="5:75" x14ac:dyDescent="0.2"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AL3539" s="7"/>
      <c r="AQ3539" s="7"/>
      <c r="AR3539" s="7"/>
      <c r="AS3539" s="7"/>
      <c r="AT3539" s="7"/>
      <c r="AU3539" s="7"/>
      <c r="AV3539" s="7"/>
      <c r="AX3539" s="7"/>
      <c r="AY3539" s="7"/>
      <c r="AZ3539" s="7"/>
      <c r="BA3539" s="7"/>
      <c r="BB3539" s="7"/>
      <c r="BC3539" s="7"/>
      <c r="BD3539" s="7"/>
      <c r="BG3539" s="7"/>
      <c r="BH3539" s="7"/>
      <c r="BI3539" s="7"/>
      <c r="BJ3539" s="7"/>
      <c r="BK3539" s="7"/>
      <c r="BL3539" s="7"/>
      <c r="BM3539" s="7"/>
      <c r="BP3539" s="7"/>
      <c r="BQ3539" s="7"/>
      <c r="BR3539" s="7"/>
      <c r="BS3539" s="7"/>
      <c r="BT3539" s="7"/>
      <c r="BU3539" s="7"/>
      <c r="BV3539" s="7"/>
      <c r="BW3539" s="7"/>
    </row>
    <row r="3540" spans="5:75" x14ac:dyDescent="0.2"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AL3540" s="7"/>
      <c r="AQ3540" s="7"/>
      <c r="AR3540" s="7"/>
      <c r="AS3540" s="7"/>
      <c r="AT3540" s="7"/>
      <c r="AU3540" s="7"/>
      <c r="AV3540" s="7"/>
      <c r="AX3540" s="7"/>
      <c r="AY3540" s="7"/>
      <c r="AZ3540" s="7"/>
      <c r="BA3540" s="7"/>
      <c r="BB3540" s="7"/>
      <c r="BC3540" s="7"/>
      <c r="BD3540" s="7"/>
      <c r="BG3540" s="7"/>
      <c r="BH3540" s="7"/>
      <c r="BI3540" s="7"/>
      <c r="BJ3540" s="7"/>
      <c r="BK3540" s="7"/>
      <c r="BL3540" s="7"/>
      <c r="BM3540" s="7"/>
      <c r="BP3540" s="7"/>
      <c r="BQ3540" s="7"/>
      <c r="BR3540" s="7"/>
      <c r="BS3540" s="7"/>
      <c r="BT3540" s="7"/>
      <c r="BU3540" s="7"/>
      <c r="BV3540" s="7"/>
      <c r="BW3540" s="7"/>
    </row>
    <row r="3541" spans="5:75" x14ac:dyDescent="0.2"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AL3541" s="7"/>
      <c r="AQ3541" s="7"/>
      <c r="AR3541" s="7"/>
      <c r="AS3541" s="7"/>
      <c r="AT3541" s="7"/>
      <c r="AU3541" s="7"/>
      <c r="AV3541" s="7"/>
      <c r="AX3541" s="7"/>
      <c r="AY3541" s="7"/>
      <c r="AZ3541" s="7"/>
      <c r="BA3541" s="7"/>
      <c r="BB3541" s="7"/>
      <c r="BC3541" s="7"/>
      <c r="BD3541" s="7"/>
      <c r="BG3541" s="7"/>
      <c r="BH3541" s="7"/>
      <c r="BI3541" s="7"/>
      <c r="BJ3541" s="7"/>
      <c r="BK3541" s="7"/>
      <c r="BL3541" s="7"/>
      <c r="BM3541" s="7"/>
      <c r="BP3541" s="7"/>
      <c r="BQ3541" s="7"/>
      <c r="BR3541" s="7"/>
      <c r="BS3541" s="7"/>
      <c r="BT3541" s="7"/>
      <c r="BU3541" s="7"/>
      <c r="BV3541" s="7"/>
      <c r="BW3541" s="7"/>
    </row>
    <row r="3542" spans="5:75" x14ac:dyDescent="0.2"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AL3542" s="7"/>
      <c r="AQ3542" s="7"/>
      <c r="AR3542" s="7"/>
      <c r="AS3542" s="7"/>
      <c r="AT3542" s="7"/>
      <c r="AU3542" s="7"/>
      <c r="AV3542" s="7"/>
      <c r="AX3542" s="7"/>
      <c r="AY3542" s="7"/>
      <c r="AZ3542" s="7"/>
      <c r="BA3542" s="7"/>
      <c r="BB3542" s="7"/>
      <c r="BC3542" s="7"/>
      <c r="BD3542" s="7"/>
      <c r="BG3542" s="7"/>
      <c r="BH3542" s="7"/>
      <c r="BI3542" s="7"/>
      <c r="BJ3542" s="7"/>
      <c r="BK3542" s="7"/>
      <c r="BL3542" s="7"/>
      <c r="BM3542" s="7"/>
      <c r="BP3542" s="7"/>
      <c r="BQ3542" s="7"/>
      <c r="BR3542" s="7"/>
      <c r="BS3542" s="7"/>
      <c r="BT3542" s="7"/>
      <c r="BU3542" s="7"/>
      <c r="BV3542" s="7"/>
      <c r="BW3542" s="7"/>
    </row>
    <row r="3543" spans="5:75" x14ac:dyDescent="0.2"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AL3543" s="7"/>
      <c r="AQ3543" s="7"/>
      <c r="AR3543" s="7"/>
      <c r="AS3543" s="7"/>
      <c r="AT3543" s="7"/>
      <c r="AU3543" s="7"/>
      <c r="AV3543" s="7"/>
      <c r="AX3543" s="7"/>
      <c r="AY3543" s="7"/>
      <c r="AZ3543" s="7"/>
      <c r="BA3543" s="7"/>
      <c r="BB3543" s="7"/>
      <c r="BC3543" s="7"/>
      <c r="BD3543" s="7"/>
      <c r="BG3543" s="7"/>
      <c r="BH3543" s="7"/>
      <c r="BI3543" s="7"/>
      <c r="BJ3543" s="7"/>
      <c r="BK3543" s="7"/>
      <c r="BL3543" s="7"/>
      <c r="BM3543" s="7"/>
      <c r="BP3543" s="7"/>
      <c r="BQ3543" s="7"/>
      <c r="BR3543" s="7"/>
      <c r="BS3543" s="7"/>
      <c r="BT3543" s="7"/>
      <c r="BU3543" s="7"/>
      <c r="BV3543" s="7"/>
      <c r="BW3543" s="7"/>
    </row>
    <row r="3544" spans="5:75" x14ac:dyDescent="0.2"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AL3544" s="7"/>
      <c r="AQ3544" s="7"/>
      <c r="AR3544" s="7"/>
      <c r="AS3544" s="7"/>
      <c r="AT3544" s="7"/>
      <c r="AU3544" s="7"/>
      <c r="AV3544" s="7"/>
      <c r="AX3544" s="7"/>
      <c r="AY3544" s="7"/>
      <c r="AZ3544" s="7"/>
      <c r="BA3544" s="7"/>
      <c r="BB3544" s="7"/>
      <c r="BC3544" s="7"/>
      <c r="BD3544" s="7"/>
      <c r="BG3544" s="7"/>
      <c r="BH3544" s="7"/>
      <c r="BI3544" s="7"/>
      <c r="BJ3544" s="7"/>
      <c r="BK3544" s="7"/>
      <c r="BL3544" s="7"/>
      <c r="BM3544" s="7"/>
      <c r="BP3544" s="7"/>
      <c r="BQ3544" s="7"/>
      <c r="BR3544" s="7"/>
      <c r="BS3544" s="7"/>
      <c r="BT3544" s="7"/>
      <c r="BU3544" s="7"/>
      <c r="BV3544" s="7"/>
      <c r="BW3544" s="7"/>
    </row>
    <row r="3545" spans="5:75" x14ac:dyDescent="0.2"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AL3545" s="7"/>
      <c r="AQ3545" s="7"/>
      <c r="AR3545" s="7"/>
      <c r="AS3545" s="7"/>
      <c r="AT3545" s="7"/>
      <c r="AU3545" s="7"/>
      <c r="AV3545" s="7"/>
      <c r="AX3545" s="7"/>
      <c r="AY3545" s="7"/>
      <c r="AZ3545" s="7"/>
      <c r="BA3545" s="7"/>
      <c r="BB3545" s="7"/>
      <c r="BC3545" s="7"/>
      <c r="BD3545" s="7"/>
      <c r="BG3545" s="7"/>
      <c r="BH3545" s="7"/>
      <c r="BI3545" s="7"/>
      <c r="BJ3545" s="7"/>
      <c r="BK3545" s="7"/>
      <c r="BL3545" s="7"/>
      <c r="BM3545" s="7"/>
      <c r="BP3545" s="7"/>
      <c r="BQ3545" s="7"/>
      <c r="BR3545" s="7"/>
      <c r="BS3545" s="7"/>
      <c r="BT3545" s="7"/>
      <c r="BU3545" s="7"/>
      <c r="BV3545" s="7"/>
      <c r="BW3545" s="7"/>
    </row>
    <row r="3546" spans="5:75" x14ac:dyDescent="0.2"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AL3546" s="7"/>
      <c r="AQ3546" s="7"/>
      <c r="AR3546" s="7"/>
      <c r="AS3546" s="7"/>
      <c r="AT3546" s="7"/>
      <c r="AU3546" s="7"/>
      <c r="AV3546" s="7"/>
      <c r="AX3546" s="7"/>
      <c r="AY3546" s="7"/>
      <c r="AZ3546" s="7"/>
      <c r="BA3546" s="7"/>
      <c r="BB3546" s="7"/>
      <c r="BC3546" s="7"/>
      <c r="BD3546" s="7"/>
      <c r="BG3546" s="7"/>
      <c r="BH3546" s="7"/>
      <c r="BI3546" s="7"/>
      <c r="BJ3546" s="7"/>
      <c r="BK3546" s="7"/>
      <c r="BL3546" s="7"/>
      <c r="BM3546" s="7"/>
      <c r="BP3546" s="7"/>
      <c r="BQ3546" s="7"/>
      <c r="BR3546" s="7"/>
      <c r="BS3546" s="7"/>
      <c r="BT3546" s="7"/>
      <c r="BU3546" s="7"/>
      <c r="BV3546" s="7"/>
      <c r="BW3546" s="7"/>
    </row>
    <row r="3547" spans="5:75" x14ac:dyDescent="0.2"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AL3547" s="7"/>
      <c r="AQ3547" s="7"/>
      <c r="AR3547" s="7"/>
      <c r="AS3547" s="7"/>
      <c r="AT3547" s="7"/>
      <c r="AU3547" s="7"/>
      <c r="AV3547" s="7"/>
      <c r="AX3547" s="7"/>
      <c r="AY3547" s="7"/>
      <c r="AZ3547" s="7"/>
      <c r="BA3547" s="7"/>
      <c r="BB3547" s="7"/>
      <c r="BC3547" s="7"/>
      <c r="BD3547" s="7"/>
      <c r="BG3547" s="7"/>
      <c r="BH3547" s="7"/>
      <c r="BI3547" s="7"/>
      <c r="BJ3547" s="7"/>
      <c r="BK3547" s="7"/>
      <c r="BL3547" s="7"/>
      <c r="BM3547" s="7"/>
      <c r="BP3547" s="7"/>
      <c r="BQ3547" s="7"/>
      <c r="BR3547" s="7"/>
      <c r="BS3547" s="7"/>
      <c r="BT3547" s="7"/>
      <c r="BU3547" s="7"/>
      <c r="BV3547" s="7"/>
      <c r="BW3547" s="7"/>
    </row>
    <row r="3548" spans="5:75" x14ac:dyDescent="0.2"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AL3548" s="7"/>
      <c r="AQ3548" s="7"/>
      <c r="AR3548" s="7"/>
      <c r="AS3548" s="7"/>
      <c r="AT3548" s="7"/>
      <c r="AU3548" s="7"/>
      <c r="AV3548" s="7"/>
      <c r="AX3548" s="7"/>
      <c r="AY3548" s="7"/>
      <c r="AZ3548" s="7"/>
      <c r="BA3548" s="7"/>
      <c r="BB3548" s="7"/>
      <c r="BC3548" s="7"/>
      <c r="BD3548" s="7"/>
      <c r="BG3548" s="7"/>
      <c r="BH3548" s="7"/>
      <c r="BI3548" s="7"/>
      <c r="BJ3548" s="7"/>
      <c r="BK3548" s="7"/>
      <c r="BL3548" s="7"/>
      <c r="BM3548" s="7"/>
      <c r="BP3548" s="7"/>
      <c r="BQ3548" s="7"/>
      <c r="BR3548" s="7"/>
      <c r="BS3548" s="7"/>
      <c r="BT3548" s="7"/>
      <c r="BU3548" s="7"/>
      <c r="BV3548" s="7"/>
      <c r="BW3548" s="7"/>
    </row>
    <row r="3549" spans="5:75" x14ac:dyDescent="0.2"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AL3549" s="7"/>
      <c r="AQ3549" s="7"/>
      <c r="AR3549" s="7"/>
      <c r="AS3549" s="7"/>
      <c r="AT3549" s="7"/>
      <c r="AU3549" s="7"/>
      <c r="AV3549" s="7"/>
      <c r="AX3549" s="7"/>
      <c r="AY3549" s="7"/>
      <c r="AZ3549" s="7"/>
      <c r="BA3549" s="7"/>
      <c r="BB3549" s="7"/>
      <c r="BC3549" s="7"/>
      <c r="BD3549" s="7"/>
      <c r="BG3549" s="7"/>
      <c r="BH3549" s="7"/>
      <c r="BI3549" s="7"/>
      <c r="BJ3549" s="7"/>
      <c r="BK3549" s="7"/>
      <c r="BL3549" s="7"/>
      <c r="BM3549" s="7"/>
      <c r="BP3549" s="7"/>
      <c r="BQ3549" s="7"/>
      <c r="BR3549" s="7"/>
      <c r="BS3549" s="7"/>
      <c r="BT3549" s="7"/>
      <c r="BU3549" s="7"/>
      <c r="BV3549" s="7"/>
      <c r="BW3549" s="7"/>
    </row>
    <row r="3550" spans="5:75" x14ac:dyDescent="0.2"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AL3550" s="7"/>
      <c r="AQ3550" s="7"/>
      <c r="AR3550" s="7"/>
      <c r="AS3550" s="7"/>
      <c r="AT3550" s="7"/>
      <c r="AU3550" s="7"/>
      <c r="AV3550" s="7"/>
      <c r="AX3550" s="7"/>
      <c r="AY3550" s="7"/>
      <c r="AZ3550" s="7"/>
      <c r="BA3550" s="7"/>
      <c r="BB3550" s="7"/>
      <c r="BC3550" s="7"/>
      <c r="BD3550" s="7"/>
      <c r="BG3550" s="7"/>
      <c r="BH3550" s="7"/>
      <c r="BI3550" s="7"/>
      <c r="BJ3550" s="7"/>
      <c r="BK3550" s="7"/>
      <c r="BL3550" s="7"/>
      <c r="BM3550" s="7"/>
      <c r="BP3550" s="7"/>
      <c r="BQ3550" s="7"/>
      <c r="BR3550" s="7"/>
      <c r="BS3550" s="7"/>
      <c r="BT3550" s="7"/>
      <c r="BU3550" s="7"/>
      <c r="BV3550" s="7"/>
      <c r="BW3550" s="7"/>
    </row>
    <row r="3551" spans="5:75" x14ac:dyDescent="0.2"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AL3551" s="7"/>
      <c r="AQ3551" s="7"/>
      <c r="AR3551" s="7"/>
      <c r="AS3551" s="7"/>
      <c r="AT3551" s="7"/>
      <c r="AU3551" s="7"/>
      <c r="AV3551" s="7"/>
      <c r="AX3551" s="7"/>
      <c r="AY3551" s="7"/>
      <c r="AZ3551" s="7"/>
      <c r="BA3551" s="7"/>
      <c r="BB3551" s="7"/>
      <c r="BC3551" s="7"/>
      <c r="BD3551" s="7"/>
      <c r="BG3551" s="7"/>
      <c r="BH3551" s="7"/>
      <c r="BI3551" s="7"/>
      <c r="BJ3551" s="7"/>
      <c r="BK3551" s="7"/>
      <c r="BL3551" s="7"/>
      <c r="BM3551" s="7"/>
      <c r="BP3551" s="7"/>
      <c r="BQ3551" s="7"/>
      <c r="BR3551" s="7"/>
      <c r="BS3551" s="7"/>
      <c r="BT3551" s="7"/>
      <c r="BU3551" s="7"/>
      <c r="BV3551" s="7"/>
      <c r="BW3551" s="7"/>
    </row>
    <row r="3552" spans="5:75" x14ac:dyDescent="0.2"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AL3552" s="7"/>
      <c r="AQ3552" s="7"/>
      <c r="AR3552" s="7"/>
      <c r="AS3552" s="7"/>
      <c r="AT3552" s="7"/>
      <c r="AU3552" s="7"/>
      <c r="AV3552" s="7"/>
      <c r="AX3552" s="7"/>
      <c r="AY3552" s="7"/>
      <c r="AZ3552" s="7"/>
      <c r="BA3552" s="7"/>
      <c r="BB3552" s="7"/>
      <c r="BC3552" s="7"/>
      <c r="BD3552" s="7"/>
      <c r="BG3552" s="7"/>
      <c r="BH3552" s="7"/>
      <c r="BI3552" s="7"/>
      <c r="BJ3552" s="7"/>
      <c r="BK3552" s="7"/>
      <c r="BL3552" s="7"/>
      <c r="BM3552" s="7"/>
      <c r="BP3552" s="7"/>
      <c r="BQ3552" s="7"/>
      <c r="BR3552" s="7"/>
      <c r="BS3552" s="7"/>
      <c r="BT3552" s="7"/>
      <c r="BU3552" s="7"/>
      <c r="BV3552" s="7"/>
      <c r="BW3552" s="7"/>
    </row>
    <row r="3553" spans="5:75" x14ac:dyDescent="0.2"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AL3553" s="7"/>
      <c r="AQ3553" s="7"/>
      <c r="AR3553" s="7"/>
      <c r="AS3553" s="7"/>
      <c r="AT3553" s="7"/>
      <c r="AU3553" s="7"/>
      <c r="AV3553" s="7"/>
      <c r="AX3553" s="7"/>
      <c r="AY3553" s="7"/>
      <c r="AZ3553" s="7"/>
      <c r="BA3553" s="7"/>
      <c r="BB3553" s="7"/>
      <c r="BC3553" s="7"/>
      <c r="BD3553" s="7"/>
      <c r="BG3553" s="7"/>
      <c r="BH3553" s="7"/>
      <c r="BI3553" s="7"/>
      <c r="BJ3553" s="7"/>
      <c r="BK3553" s="7"/>
      <c r="BL3553" s="7"/>
      <c r="BM3553" s="7"/>
      <c r="BP3553" s="7"/>
      <c r="BQ3553" s="7"/>
      <c r="BR3553" s="7"/>
      <c r="BS3553" s="7"/>
      <c r="BT3553" s="7"/>
      <c r="BU3553" s="7"/>
      <c r="BV3553" s="7"/>
      <c r="BW3553" s="7"/>
    </row>
    <row r="3554" spans="5:75" x14ac:dyDescent="0.2"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AL3554" s="7"/>
      <c r="AQ3554" s="7"/>
      <c r="AR3554" s="7"/>
      <c r="AS3554" s="7"/>
      <c r="AT3554" s="7"/>
      <c r="AU3554" s="7"/>
      <c r="AV3554" s="7"/>
      <c r="AX3554" s="7"/>
      <c r="AY3554" s="7"/>
      <c r="AZ3554" s="7"/>
      <c r="BA3554" s="7"/>
      <c r="BB3554" s="7"/>
      <c r="BC3554" s="7"/>
      <c r="BD3554" s="7"/>
      <c r="BG3554" s="7"/>
      <c r="BH3554" s="7"/>
      <c r="BI3554" s="7"/>
      <c r="BJ3554" s="7"/>
      <c r="BK3554" s="7"/>
      <c r="BL3554" s="7"/>
      <c r="BM3554" s="7"/>
      <c r="BP3554" s="7"/>
      <c r="BQ3554" s="7"/>
      <c r="BR3554" s="7"/>
      <c r="BS3554" s="7"/>
      <c r="BT3554" s="7"/>
      <c r="BU3554" s="7"/>
      <c r="BV3554" s="7"/>
      <c r="BW3554" s="7"/>
    </row>
    <row r="3555" spans="5:75" x14ac:dyDescent="0.2"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AL3555" s="7"/>
      <c r="AQ3555" s="7"/>
      <c r="AR3555" s="7"/>
      <c r="AS3555" s="7"/>
      <c r="AT3555" s="7"/>
      <c r="AU3555" s="7"/>
      <c r="AV3555" s="7"/>
      <c r="AX3555" s="7"/>
      <c r="AY3555" s="7"/>
      <c r="AZ3555" s="7"/>
      <c r="BA3555" s="7"/>
      <c r="BB3555" s="7"/>
      <c r="BC3555" s="7"/>
      <c r="BD3555" s="7"/>
      <c r="BG3555" s="7"/>
      <c r="BH3555" s="7"/>
      <c r="BI3555" s="7"/>
      <c r="BJ3555" s="7"/>
      <c r="BK3555" s="7"/>
      <c r="BL3555" s="7"/>
      <c r="BM3555" s="7"/>
      <c r="BP3555" s="7"/>
      <c r="BQ3555" s="7"/>
      <c r="BR3555" s="7"/>
      <c r="BS3555" s="7"/>
      <c r="BT3555" s="7"/>
      <c r="BU3555" s="7"/>
      <c r="BV3555" s="7"/>
      <c r="BW3555" s="7"/>
    </row>
    <row r="3556" spans="5:75" x14ac:dyDescent="0.2"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AL3556" s="7"/>
      <c r="AQ3556" s="7"/>
      <c r="AR3556" s="7"/>
      <c r="AS3556" s="7"/>
      <c r="AT3556" s="7"/>
      <c r="AU3556" s="7"/>
      <c r="AV3556" s="7"/>
      <c r="AX3556" s="7"/>
      <c r="AY3556" s="7"/>
      <c r="AZ3556" s="7"/>
      <c r="BA3556" s="7"/>
      <c r="BB3556" s="7"/>
      <c r="BC3556" s="7"/>
      <c r="BD3556" s="7"/>
      <c r="BG3556" s="7"/>
      <c r="BH3556" s="7"/>
      <c r="BI3556" s="7"/>
      <c r="BJ3556" s="7"/>
      <c r="BK3556" s="7"/>
      <c r="BL3556" s="7"/>
      <c r="BM3556" s="7"/>
      <c r="BP3556" s="7"/>
      <c r="BQ3556" s="7"/>
      <c r="BR3556" s="7"/>
      <c r="BS3556" s="7"/>
      <c r="BT3556" s="7"/>
      <c r="BU3556" s="7"/>
      <c r="BV3556" s="7"/>
      <c r="BW3556" s="7"/>
    </row>
    <row r="3557" spans="5:75" x14ac:dyDescent="0.2"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AL3557" s="7"/>
      <c r="AQ3557" s="7"/>
      <c r="AR3557" s="7"/>
      <c r="AS3557" s="7"/>
      <c r="AT3557" s="7"/>
      <c r="AU3557" s="7"/>
      <c r="AV3557" s="7"/>
      <c r="AX3557" s="7"/>
      <c r="AY3557" s="7"/>
      <c r="AZ3557" s="7"/>
      <c r="BA3557" s="7"/>
      <c r="BB3557" s="7"/>
      <c r="BC3557" s="7"/>
      <c r="BD3557" s="7"/>
      <c r="BG3557" s="7"/>
      <c r="BH3557" s="7"/>
      <c r="BI3557" s="7"/>
      <c r="BJ3557" s="7"/>
      <c r="BK3557" s="7"/>
      <c r="BL3557" s="7"/>
      <c r="BM3557" s="7"/>
      <c r="BP3557" s="7"/>
      <c r="BQ3557" s="7"/>
      <c r="BR3557" s="7"/>
      <c r="BS3557" s="7"/>
      <c r="BT3557" s="7"/>
      <c r="BU3557" s="7"/>
      <c r="BV3557" s="7"/>
      <c r="BW3557" s="7"/>
    </row>
    <row r="3558" spans="5:75" x14ac:dyDescent="0.2"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AL3558" s="7"/>
      <c r="AQ3558" s="7"/>
      <c r="AR3558" s="7"/>
      <c r="AS3558" s="7"/>
      <c r="AT3558" s="7"/>
      <c r="AU3558" s="7"/>
      <c r="AV3558" s="7"/>
      <c r="AX3558" s="7"/>
      <c r="AY3558" s="7"/>
      <c r="AZ3558" s="7"/>
      <c r="BA3558" s="7"/>
      <c r="BB3558" s="7"/>
      <c r="BC3558" s="7"/>
      <c r="BD3558" s="7"/>
      <c r="BG3558" s="7"/>
      <c r="BH3558" s="7"/>
      <c r="BI3558" s="7"/>
      <c r="BJ3558" s="7"/>
      <c r="BK3558" s="7"/>
      <c r="BL3558" s="7"/>
      <c r="BM3558" s="7"/>
      <c r="BP3558" s="7"/>
      <c r="BQ3558" s="7"/>
      <c r="BR3558" s="7"/>
      <c r="BS3558" s="7"/>
      <c r="BT3558" s="7"/>
      <c r="BU3558" s="7"/>
      <c r="BV3558" s="7"/>
      <c r="BW3558" s="7"/>
    </row>
    <row r="3559" spans="5:75" x14ac:dyDescent="0.2"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AL3559" s="7"/>
      <c r="AQ3559" s="7"/>
      <c r="AR3559" s="7"/>
      <c r="AS3559" s="7"/>
      <c r="AT3559" s="7"/>
      <c r="AU3559" s="7"/>
      <c r="AV3559" s="7"/>
      <c r="AX3559" s="7"/>
      <c r="AY3559" s="7"/>
      <c r="AZ3559" s="7"/>
      <c r="BA3559" s="7"/>
      <c r="BB3559" s="7"/>
      <c r="BC3559" s="7"/>
      <c r="BD3559" s="7"/>
      <c r="BG3559" s="7"/>
      <c r="BH3559" s="7"/>
      <c r="BI3559" s="7"/>
      <c r="BJ3559" s="7"/>
      <c r="BK3559" s="7"/>
      <c r="BL3559" s="7"/>
      <c r="BM3559" s="7"/>
      <c r="BP3559" s="7"/>
      <c r="BQ3559" s="7"/>
      <c r="BR3559" s="7"/>
      <c r="BS3559" s="7"/>
      <c r="BT3559" s="7"/>
      <c r="BU3559" s="7"/>
      <c r="BV3559" s="7"/>
      <c r="BW3559" s="7"/>
    </row>
    <row r="3560" spans="5:75" x14ac:dyDescent="0.2"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AL3560" s="7"/>
      <c r="AQ3560" s="7"/>
      <c r="AR3560" s="7"/>
      <c r="AS3560" s="7"/>
      <c r="AT3560" s="7"/>
      <c r="AU3560" s="7"/>
      <c r="AV3560" s="7"/>
      <c r="AX3560" s="7"/>
      <c r="AY3560" s="7"/>
      <c r="AZ3560" s="7"/>
      <c r="BA3560" s="7"/>
      <c r="BB3560" s="7"/>
      <c r="BC3560" s="7"/>
      <c r="BD3560" s="7"/>
      <c r="BG3560" s="7"/>
      <c r="BH3560" s="7"/>
      <c r="BI3560" s="7"/>
      <c r="BJ3560" s="7"/>
      <c r="BK3560" s="7"/>
      <c r="BL3560" s="7"/>
      <c r="BM3560" s="7"/>
      <c r="BP3560" s="7"/>
      <c r="BQ3560" s="7"/>
      <c r="BR3560" s="7"/>
      <c r="BS3560" s="7"/>
      <c r="BT3560" s="7"/>
      <c r="BU3560" s="7"/>
      <c r="BV3560" s="7"/>
      <c r="BW3560" s="7"/>
    </row>
    <row r="3561" spans="5:75" x14ac:dyDescent="0.2"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AL3561" s="7"/>
      <c r="AQ3561" s="7"/>
      <c r="AR3561" s="7"/>
      <c r="AS3561" s="7"/>
      <c r="AT3561" s="7"/>
      <c r="AU3561" s="7"/>
      <c r="AV3561" s="7"/>
      <c r="AX3561" s="7"/>
      <c r="AY3561" s="7"/>
      <c r="AZ3561" s="7"/>
      <c r="BA3561" s="7"/>
      <c r="BB3561" s="7"/>
      <c r="BC3561" s="7"/>
      <c r="BD3561" s="7"/>
      <c r="BG3561" s="7"/>
      <c r="BH3561" s="7"/>
      <c r="BI3561" s="7"/>
      <c r="BJ3561" s="7"/>
      <c r="BK3561" s="7"/>
      <c r="BL3561" s="7"/>
      <c r="BM3561" s="7"/>
      <c r="BP3561" s="7"/>
      <c r="BQ3561" s="7"/>
      <c r="BR3561" s="7"/>
      <c r="BS3561" s="7"/>
      <c r="BT3561" s="7"/>
      <c r="BU3561" s="7"/>
      <c r="BV3561" s="7"/>
      <c r="BW3561" s="7"/>
    </row>
    <row r="3562" spans="5:75" x14ac:dyDescent="0.2"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AL3562" s="7"/>
      <c r="AQ3562" s="7"/>
      <c r="AR3562" s="7"/>
      <c r="AS3562" s="7"/>
      <c r="AT3562" s="7"/>
      <c r="AU3562" s="7"/>
      <c r="AV3562" s="7"/>
      <c r="AX3562" s="7"/>
      <c r="AY3562" s="7"/>
      <c r="AZ3562" s="7"/>
      <c r="BA3562" s="7"/>
      <c r="BB3562" s="7"/>
      <c r="BC3562" s="7"/>
      <c r="BD3562" s="7"/>
      <c r="BG3562" s="7"/>
      <c r="BH3562" s="7"/>
      <c r="BI3562" s="7"/>
      <c r="BJ3562" s="7"/>
      <c r="BK3562" s="7"/>
      <c r="BL3562" s="7"/>
      <c r="BM3562" s="7"/>
      <c r="BP3562" s="7"/>
      <c r="BQ3562" s="7"/>
      <c r="BR3562" s="7"/>
      <c r="BS3562" s="7"/>
      <c r="BT3562" s="7"/>
      <c r="BU3562" s="7"/>
      <c r="BV3562" s="7"/>
      <c r="BW3562" s="7"/>
    </row>
    <row r="3563" spans="5:75" x14ac:dyDescent="0.2"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AL3563" s="7"/>
      <c r="AQ3563" s="7"/>
      <c r="AR3563" s="7"/>
      <c r="AS3563" s="7"/>
      <c r="AT3563" s="7"/>
      <c r="AU3563" s="7"/>
      <c r="AV3563" s="7"/>
      <c r="AX3563" s="7"/>
      <c r="AY3563" s="7"/>
      <c r="AZ3563" s="7"/>
      <c r="BA3563" s="7"/>
      <c r="BB3563" s="7"/>
      <c r="BC3563" s="7"/>
      <c r="BD3563" s="7"/>
      <c r="BG3563" s="7"/>
      <c r="BH3563" s="7"/>
      <c r="BI3563" s="7"/>
      <c r="BJ3563" s="7"/>
      <c r="BK3563" s="7"/>
      <c r="BL3563" s="7"/>
      <c r="BM3563" s="7"/>
      <c r="BP3563" s="7"/>
      <c r="BQ3563" s="7"/>
      <c r="BR3563" s="7"/>
      <c r="BS3563" s="7"/>
      <c r="BT3563" s="7"/>
      <c r="BU3563" s="7"/>
      <c r="BV3563" s="7"/>
      <c r="BW3563" s="7"/>
    </row>
    <row r="3564" spans="5:75" x14ac:dyDescent="0.2"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AL3564" s="7"/>
      <c r="AQ3564" s="7"/>
      <c r="AR3564" s="7"/>
      <c r="AS3564" s="7"/>
      <c r="AT3564" s="7"/>
      <c r="AU3564" s="7"/>
      <c r="AV3564" s="7"/>
      <c r="AX3564" s="7"/>
      <c r="AY3564" s="7"/>
      <c r="AZ3564" s="7"/>
      <c r="BA3564" s="7"/>
      <c r="BB3564" s="7"/>
      <c r="BC3564" s="7"/>
      <c r="BD3564" s="7"/>
      <c r="BG3564" s="7"/>
      <c r="BH3564" s="7"/>
      <c r="BI3564" s="7"/>
      <c r="BJ3564" s="7"/>
      <c r="BK3564" s="7"/>
      <c r="BL3564" s="7"/>
      <c r="BM3564" s="7"/>
      <c r="BP3564" s="7"/>
      <c r="BQ3564" s="7"/>
      <c r="BR3564" s="7"/>
      <c r="BS3564" s="7"/>
      <c r="BT3564" s="7"/>
      <c r="BU3564" s="7"/>
      <c r="BV3564" s="7"/>
      <c r="BW3564" s="7"/>
    </row>
    <row r="3565" spans="5:75" x14ac:dyDescent="0.2"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AL3565" s="7"/>
      <c r="AQ3565" s="7"/>
      <c r="AR3565" s="7"/>
      <c r="AS3565" s="7"/>
      <c r="AT3565" s="7"/>
      <c r="AU3565" s="7"/>
      <c r="AV3565" s="7"/>
      <c r="AX3565" s="7"/>
      <c r="AY3565" s="7"/>
      <c r="AZ3565" s="7"/>
      <c r="BA3565" s="7"/>
      <c r="BB3565" s="7"/>
      <c r="BC3565" s="7"/>
      <c r="BD3565" s="7"/>
      <c r="BG3565" s="7"/>
      <c r="BH3565" s="7"/>
      <c r="BI3565" s="7"/>
      <c r="BJ3565" s="7"/>
      <c r="BK3565" s="7"/>
      <c r="BL3565" s="7"/>
      <c r="BM3565" s="7"/>
      <c r="BP3565" s="7"/>
      <c r="BQ3565" s="7"/>
      <c r="BR3565" s="7"/>
      <c r="BS3565" s="7"/>
      <c r="BT3565" s="7"/>
      <c r="BU3565" s="7"/>
      <c r="BV3565" s="7"/>
      <c r="BW3565" s="7"/>
    </row>
    <row r="3566" spans="5:75" x14ac:dyDescent="0.2"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AL3566" s="7"/>
      <c r="AQ3566" s="7"/>
      <c r="AR3566" s="7"/>
      <c r="AS3566" s="7"/>
      <c r="AT3566" s="7"/>
      <c r="AU3566" s="7"/>
      <c r="AV3566" s="7"/>
      <c r="AX3566" s="7"/>
      <c r="AY3566" s="7"/>
      <c r="AZ3566" s="7"/>
      <c r="BA3566" s="7"/>
      <c r="BB3566" s="7"/>
      <c r="BC3566" s="7"/>
      <c r="BD3566" s="7"/>
      <c r="BG3566" s="7"/>
      <c r="BH3566" s="7"/>
      <c r="BI3566" s="7"/>
      <c r="BJ3566" s="7"/>
      <c r="BK3566" s="7"/>
      <c r="BL3566" s="7"/>
      <c r="BM3566" s="7"/>
      <c r="BP3566" s="7"/>
      <c r="BQ3566" s="7"/>
      <c r="BR3566" s="7"/>
      <c r="BS3566" s="7"/>
      <c r="BT3566" s="7"/>
      <c r="BU3566" s="7"/>
      <c r="BV3566" s="7"/>
      <c r="BW3566" s="7"/>
    </row>
    <row r="3567" spans="5:75" x14ac:dyDescent="0.2"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AL3567" s="7"/>
      <c r="AQ3567" s="7"/>
      <c r="AR3567" s="7"/>
      <c r="AS3567" s="7"/>
      <c r="AT3567" s="7"/>
      <c r="AU3567" s="7"/>
      <c r="AV3567" s="7"/>
      <c r="AX3567" s="7"/>
      <c r="AY3567" s="7"/>
      <c r="AZ3567" s="7"/>
      <c r="BA3567" s="7"/>
      <c r="BB3567" s="7"/>
      <c r="BC3567" s="7"/>
      <c r="BD3567" s="7"/>
      <c r="BG3567" s="7"/>
      <c r="BH3567" s="7"/>
      <c r="BI3567" s="7"/>
      <c r="BJ3567" s="7"/>
      <c r="BK3567" s="7"/>
      <c r="BL3567" s="7"/>
      <c r="BM3567" s="7"/>
      <c r="BP3567" s="7"/>
      <c r="BQ3567" s="7"/>
      <c r="BR3567" s="7"/>
      <c r="BS3567" s="7"/>
      <c r="BT3567" s="7"/>
      <c r="BU3567" s="7"/>
      <c r="BV3567" s="7"/>
      <c r="BW3567" s="7"/>
    </row>
    <row r="3568" spans="5:75" x14ac:dyDescent="0.2"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AL3568" s="7"/>
      <c r="AQ3568" s="7"/>
      <c r="AR3568" s="7"/>
      <c r="AS3568" s="7"/>
      <c r="AT3568" s="7"/>
      <c r="AU3568" s="7"/>
      <c r="AV3568" s="7"/>
      <c r="AX3568" s="7"/>
      <c r="AY3568" s="7"/>
      <c r="AZ3568" s="7"/>
      <c r="BA3568" s="7"/>
      <c r="BB3568" s="7"/>
      <c r="BC3568" s="7"/>
      <c r="BD3568" s="7"/>
      <c r="BG3568" s="7"/>
      <c r="BH3568" s="7"/>
      <c r="BI3568" s="7"/>
      <c r="BJ3568" s="7"/>
      <c r="BK3568" s="7"/>
      <c r="BL3568" s="7"/>
      <c r="BM3568" s="7"/>
      <c r="BP3568" s="7"/>
      <c r="BQ3568" s="7"/>
      <c r="BR3568" s="7"/>
      <c r="BS3568" s="7"/>
      <c r="BT3568" s="7"/>
      <c r="BU3568" s="7"/>
      <c r="BV3568" s="7"/>
      <c r="BW3568" s="7"/>
    </row>
    <row r="3569" spans="5:75" x14ac:dyDescent="0.2"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AL3569" s="7"/>
      <c r="AQ3569" s="7"/>
      <c r="AR3569" s="7"/>
      <c r="AS3569" s="7"/>
      <c r="AT3569" s="7"/>
      <c r="AU3569" s="7"/>
      <c r="AV3569" s="7"/>
      <c r="AX3569" s="7"/>
      <c r="AY3569" s="7"/>
      <c r="AZ3569" s="7"/>
      <c r="BA3569" s="7"/>
      <c r="BB3569" s="7"/>
      <c r="BC3569" s="7"/>
      <c r="BD3569" s="7"/>
      <c r="BG3569" s="7"/>
      <c r="BH3569" s="7"/>
      <c r="BI3569" s="7"/>
      <c r="BJ3569" s="7"/>
      <c r="BK3569" s="7"/>
      <c r="BL3569" s="7"/>
      <c r="BM3569" s="7"/>
      <c r="BP3569" s="7"/>
      <c r="BQ3569" s="7"/>
      <c r="BR3569" s="7"/>
      <c r="BS3569" s="7"/>
      <c r="BT3569" s="7"/>
      <c r="BU3569" s="7"/>
      <c r="BV3569" s="7"/>
      <c r="BW3569" s="7"/>
    </row>
    <row r="3570" spans="5:75" x14ac:dyDescent="0.2"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AL3570" s="7"/>
      <c r="AQ3570" s="7"/>
      <c r="AR3570" s="7"/>
      <c r="AS3570" s="7"/>
      <c r="AT3570" s="7"/>
      <c r="AU3570" s="7"/>
      <c r="AV3570" s="7"/>
      <c r="AX3570" s="7"/>
      <c r="AY3570" s="7"/>
      <c r="AZ3570" s="7"/>
      <c r="BA3570" s="7"/>
      <c r="BB3570" s="7"/>
      <c r="BC3570" s="7"/>
      <c r="BD3570" s="7"/>
      <c r="BG3570" s="7"/>
      <c r="BH3570" s="7"/>
      <c r="BI3570" s="7"/>
      <c r="BJ3570" s="7"/>
      <c r="BK3570" s="7"/>
      <c r="BL3570" s="7"/>
      <c r="BM3570" s="7"/>
      <c r="BP3570" s="7"/>
      <c r="BQ3570" s="7"/>
      <c r="BR3570" s="7"/>
      <c r="BS3570" s="7"/>
      <c r="BT3570" s="7"/>
      <c r="BU3570" s="7"/>
      <c r="BV3570" s="7"/>
      <c r="BW3570" s="7"/>
    </row>
    <row r="3571" spans="5:75" x14ac:dyDescent="0.2"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AL3571" s="7"/>
      <c r="AQ3571" s="7"/>
      <c r="AR3571" s="7"/>
      <c r="AS3571" s="7"/>
      <c r="AT3571" s="7"/>
      <c r="AU3571" s="7"/>
      <c r="AV3571" s="7"/>
      <c r="AX3571" s="7"/>
      <c r="AY3571" s="7"/>
      <c r="AZ3571" s="7"/>
      <c r="BA3571" s="7"/>
      <c r="BB3571" s="7"/>
      <c r="BC3571" s="7"/>
      <c r="BD3571" s="7"/>
      <c r="BG3571" s="7"/>
      <c r="BH3571" s="7"/>
      <c r="BI3571" s="7"/>
      <c r="BJ3571" s="7"/>
      <c r="BK3571" s="7"/>
      <c r="BL3571" s="7"/>
      <c r="BM3571" s="7"/>
      <c r="BP3571" s="7"/>
      <c r="BQ3571" s="7"/>
      <c r="BR3571" s="7"/>
      <c r="BS3571" s="7"/>
      <c r="BT3571" s="7"/>
      <c r="BU3571" s="7"/>
      <c r="BV3571" s="7"/>
      <c r="BW3571" s="7"/>
    </row>
    <row r="3572" spans="5:75" x14ac:dyDescent="0.2"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AL3572" s="7"/>
      <c r="AQ3572" s="7"/>
      <c r="AR3572" s="7"/>
      <c r="AS3572" s="7"/>
      <c r="AT3572" s="7"/>
      <c r="AU3572" s="7"/>
      <c r="AV3572" s="7"/>
      <c r="AX3572" s="7"/>
      <c r="AY3572" s="7"/>
      <c r="AZ3572" s="7"/>
      <c r="BA3572" s="7"/>
      <c r="BB3572" s="7"/>
      <c r="BC3572" s="7"/>
      <c r="BD3572" s="7"/>
      <c r="BG3572" s="7"/>
      <c r="BH3572" s="7"/>
      <c r="BI3572" s="7"/>
      <c r="BJ3572" s="7"/>
      <c r="BK3572" s="7"/>
      <c r="BL3572" s="7"/>
      <c r="BM3572" s="7"/>
      <c r="BP3572" s="7"/>
      <c r="BQ3572" s="7"/>
      <c r="BR3572" s="7"/>
      <c r="BS3572" s="7"/>
      <c r="BT3572" s="7"/>
      <c r="BU3572" s="7"/>
      <c r="BV3572" s="7"/>
      <c r="BW3572" s="7"/>
    </row>
    <row r="3573" spans="5:75" x14ac:dyDescent="0.2"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AL3573" s="7"/>
      <c r="AQ3573" s="7"/>
      <c r="AR3573" s="7"/>
      <c r="AS3573" s="7"/>
      <c r="AT3573" s="7"/>
      <c r="AU3573" s="7"/>
      <c r="AV3573" s="7"/>
      <c r="AX3573" s="7"/>
      <c r="AY3573" s="7"/>
      <c r="AZ3573" s="7"/>
      <c r="BA3573" s="7"/>
      <c r="BB3573" s="7"/>
      <c r="BC3573" s="7"/>
      <c r="BD3573" s="7"/>
      <c r="BG3573" s="7"/>
      <c r="BH3573" s="7"/>
      <c r="BI3573" s="7"/>
      <c r="BJ3573" s="7"/>
      <c r="BK3573" s="7"/>
      <c r="BL3573" s="7"/>
      <c r="BM3573" s="7"/>
      <c r="BP3573" s="7"/>
      <c r="BQ3573" s="7"/>
      <c r="BR3573" s="7"/>
      <c r="BS3573" s="7"/>
      <c r="BT3573" s="7"/>
      <c r="BU3573" s="7"/>
      <c r="BV3573" s="7"/>
      <c r="BW3573" s="7"/>
    </row>
    <row r="3574" spans="5:75" x14ac:dyDescent="0.2"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AL3574" s="7"/>
      <c r="AQ3574" s="7"/>
      <c r="AR3574" s="7"/>
      <c r="AS3574" s="7"/>
      <c r="AT3574" s="7"/>
      <c r="AU3574" s="7"/>
      <c r="AV3574" s="7"/>
      <c r="AX3574" s="7"/>
      <c r="AY3574" s="7"/>
      <c r="AZ3574" s="7"/>
      <c r="BA3574" s="7"/>
      <c r="BB3574" s="7"/>
      <c r="BC3574" s="7"/>
      <c r="BD3574" s="7"/>
      <c r="BG3574" s="7"/>
      <c r="BH3574" s="7"/>
      <c r="BI3574" s="7"/>
      <c r="BJ3574" s="7"/>
      <c r="BK3574" s="7"/>
      <c r="BL3574" s="7"/>
      <c r="BM3574" s="7"/>
      <c r="BP3574" s="7"/>
      <c r="BQ3574" s="7"/>
      <c r="BR3574" s="7"/>
      <c r="BS3574" s="7"/>
      <c r="BT3574" s="7"/>
      <c r="BU3574" s="7"/>
      <c r="BV3574" s="7"/>
      <c r="BW3574" s="7"/>
    </row>
    <row r="3575" spans="5:75" x14ac:dyDescent="0.2"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AL3575" s="7"/>
      <c r="AQ3575" s="7"/>
      <c r="AR3575" s="7"/>
      <c r="AS3575" s="7"/>
      <c r="AT3575" s="7"/>
      <c r="AU3575" s="7"/>
      <c r="AV3575" s="7"/>
      <c r="AX3575" s="7"/>
      <c r="AY3575" s="7"/>
      <c r="AZ3575" s="7"/>
      <c r="BA3575" s="7"/>
      <c r="BB3575" s="7"/>
      <c r="BC3575" s="7"/>
      <c r="BD3575" s="7"/>
      <c r="BG3575" s="7"/>
      <c r="BH3575" s="7"/>
      <c r="BI3575" s="7"/>
      <c r="BJ3575" s="7"/>
      <c r="BK3575" s="7"/>
      <c r="BL3575" s="7"/>
      <c r="BM3575" s="7"/>
      <c r="BP3575" s="7"/>
      <c r="BQ3575" s="7"/>
      <c r="BR3575" s="7"/>
      <c r="BS3575" s="7"/>
      <c r="BT3575" s="7"/>
      <c r="BU3575" s="7"/>
      <c r="BV3575" s="7"/>
      <c r="BW3575" s="7"/>
    </row>
    <row r="3576" spans="5:75" x14ac:dyDescent="0.2"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AL3576" s="7"/>
      <c r="AQ3576" s="7"/>
      <c r="AR3576" s="7"/>
      <c r="AS3576" s="7"/>
      <c r="AT3576" s="7"/>
      <c r="AU3576" s="7"/>
      <c r="AV3576" s="7"/>
      <c r="AX3576" s="7"/>
      <c r="AY3576" s="7"/>
      <c r="AZ3576" s="7"/>
      <c r="BA3576" s="7"/>
      <c r="BB3576" s="7"/>
      <c r="BC3576" s="7"/>
      <c r="BD3576" s="7"/>
      <c r="BG3576" s="7"/>
      <c r="BH3576" s="7"/>
      <c r="BI3576" s="7"/>
      <c r="BJ3576" s="7"/>
      <c r="BK3576" s="7"/>
      <c r="BL3576" s="7"/>
      <c r="BM3576" s="7"/>
      <c r="BP3576" s="7"/>
      <c r="BQ3576" s="7"/>
      <c r="BR3576" s="7"/>
      <c r="BS3576" s="7"/>
      <c r="BT3576" s="7"/>
      <c r="BU3576" s="7"/>
      <c r="BV3576" s="7"/>
      <c r="BW3576" s="7"/>
    </row>
    <row r="3577" spans="5:75" x14ac:dyDescent="0.2"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AL3577" s="7"/>
      <c r="AQ3577" s="7"/>
      <c r="AR3577" s="7"/>
      <c r="AS3577" s="7"/>
      <c r="AT3577" s="7"/>
      <c r="AU3577" s="7"/>
      <c r="AV3577" s="7"/>
      <c r="AX3577" s="7"/>
      <c r="AY3577" s="7"/>
      <c r="AZ3577" s="7"/>
      <c r="BA3577" s="7"/>
      <c r="BB3577" s="7"/>
      <c r="BC3577" s="7"/>
      <c r="BD3577" s="7"/>
      <c r="BG3577" s="7"/>
      <c r="BH3577" s="7"/>
      <c r="BI3577" s="7"/>
      <c r="BJ3577" s="7"/>
      <c r="BK3577" s="7"/>
      <c r="BL3577" s="7"/>
      <c r="BM3577" s="7"/>
      <c r="BP3577" s="7"/>
      <c r="BQ3577" s="7"/>
      <c r="BR3577" s="7"/>
      <c r="BS3577" s="7"/>
      <c r="BT3577" s="7"/>
      <c r="BU3577" s="7"/>
      <c r="BV3577" s="7"/>
      <c r="BW3577" s="7"/>
    </row>
    <row r="3578" spans="5:75" x14ac:dyDescent="0.2"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AL3578" s="7"/>
      <c r="AQ3578" s="7"/>
      <c r="AR3578" s="7"/>
      <c r="AS3578" s="7"/>
      <c r="AT3578" s="7"/>
      <c r="AU3578" s="7"/>
      <c r="AV3578" s="7"/>
      <c r="AX3578" s="7"/>
      <c r="AY3578" s="7"/>
      <c r="AZ3578" s="7"/>
      <c r="BA3578" s="7"/>
      <c r="BB3578" s="7"/>
      <c r="BC3578" s="7"/>
      <c r="BD3578" s="7"/>
      <c r="BG3578" s="7"/>
      <c r="BH3578" s="7"/>
      <c r="BI3578" s="7"/>
      <c r="BJ3578" s="7"/>
      <c r="BK3578" s="7"/>
      <c r="BL3578" s="7"/>
      <c r="BM3578" s="7"/>
      <c r="BP3578" s="7"/>
      <c r="BQ3578" s="7"/>
      <c r="BR3578" s="7"/>
      <c r="BS3578" s="7"/>
      <c r="BT3578" s="7"/>
      <c r="BU3578" s="7"/>
      <c r="BV3578" s="7"/>
      <c r="BW3578" s="7"/>
    </row>
    <row r="3579" spans="5:75" x14ac:dyDescent="0.2"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AL3579" s="7"/>
      <c r="AQ3579" s="7"/>
      <c r="AR3579" s="7"/>
      <c r="AS3579" s="7"/>
      <c r="AT3579" s="7"/>
      <c r="AU3579" s="7"/>
      <c r="AV3579" s="7"/>
      <c r="AX3579" s="7"/>
      <c r="AY3579" s="7"/>
      <c r="AZ3579" s="7"/>
      <c r="BA3579" s="7"/>
      <c r="BB3579" s="7"/>
      <c r="BC3579" s="7"/>
      <c r="BD3579" s="7"/>
      <c r="BG3579" s="7"/>
      <c r="BH3579" s="7"/>
      <c r="BI3579" s="7"/>
      <c r="BJ3579" s="7"/>
      <c r="BK3579" s="7"/>
      <c r="BL3579" s="7"/>
      <c r="BM3579" s="7"/>
      <c r="BP3579" s="7"/>
      <c r="BQ3579" s="7"/>
      <c r="BR3579" s="7"/>
      <c r="BS3579" s="7"/>
      <c r="BT3579" s="7"/>
      <c r="BU3579" s="7"/>
      <c r="BV3579" s="7"/>
      <c r="BW3579" s="7"/>
    </row>
    <row r="3580" spans="5:75" x14ac:dyDescent="0.2"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AL3580" s="7"/>
      <c r="AQ3580" s="7"/>
      <c r="AR3580" s="7"/>
      <c r="AS3580" s="7"/>
      <c r="AT3580" s="7"/>
      <c r="AU3580" s="7"/>
      <c r="AV3580" s="7"/>
      <c r="AX3580" s="7"/>
      <c r="AY3580" s="7"/>
      <c r="AZ3580" s="7"/>
      <c r="BA3580" s="7"/>
      <c r="BB3580" s="7"/>
      <c r="BC3580" s="7"/>
      <c r="BD3580" s="7"/>
      <c r="BG3580" s="7"/>
      <c r="BH3580" s="7"/>
      <c r="BI3580" s="7"/>
      <c r="BJ3580" s="7"/>
      <c r="BK3580" s="7"/>
      <c r="BL3580" s="7"/>
      <c r="BM3580" s="7"/>
      <c r="BP3580" s="7"/>
      <c r="BQ3580" s="7"/>
      <c r="BR3580" s="7"/>
      <c r="BS3580" s="7"/>
      <c r="BT3580" s="7"/>
      <c r="BU3580" s="7"/>
      <c r="BV3580" s="7"/>
      <c r="BW3580" s="7"/>
    </row>
    <row r="3581" spans="5:75" x14ac:dyDescent="0.2"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AL3581" s="7"/>
      <c r="AQ3581" s="7"/>
      <c r="AR3581" s="7"/>
      <c r="AS3581" s="7"/>
      <c r="AT3581" s="7"/>
      <c r="AU3581" s="7"/>
      <c r="AV3581" s="7"/>
      <c r="AX3581" s="7"/>
      <c r="AY3581" s="7"/>
      <c r="AZ3581" s="7"/>
      <c r="BA3581" s="7"/>
      <c r="BB3581" s="7"/>
      <c r="BC3581" s="7"/>
      <c r="BD3581" s="7"/>
      <c r="BG3581" s="7"/>
      <c r="BH3581" s="7"/>
      <c r="BI3581" s="7"/>
      <c r="BJ3581" s="7"/>
      <c r="BK3581" s="7"/>
      <c r="BL3581" s="7"/>
      <c r="BM3581" s="7"/>
      <c r="BP3581" s="7"/>
      <c r="BQ3581" s="7"/>
      <c r="BR3581" s="7"/>
      <c r="BS3581" s="7"/>
      <c r="BT3581" s="7"/>
      <c r="BU3581" s="7"/>
      <c r="BV3581" s="7"/>
      <c r="BW3581" s="7"/>
    </row>
    <row r="3582" spans="5:75" x14ac:dyDescent="0.2"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AL3582" s="7"/>
      <c r="AQ3582" s="7"/>
      <c r="AR3582" s="7"/>
      <c r="AS3582" s="7"/>
      <c r="AT3582" s="7"/>
      <c r="AU3582" s="7"/>
      <c r="AV3582" s="7"/>
      <c r="AX3582" s="7"/>
      <c r="AY3582" s="7"/>
      <c r="AZ3582" s="7"/>
      <c r="BA3582" s="7"/>
      <c r="BB3582" s="7"/>
      <c r="BC3582" s="7"/>
      <c r="BD3582" s="7"/>
      <c r="BG3582" s="7"/>
      <c r="BH3582" s="7"/>
      <c r="BI3582" s="7"/>
      <c r="BJ3582" s="7"/>
      <c r="BK3582" s="7"/>
      <c r="BL3582" s="7"/>
      <c r="BM3582" s="7"/>
      <c r="BP3582" s="7"/>
      <c r="BQ3582" s="7"/>
      <c r="BR3582" s="7"/>
      <c r="BS3582" s="7"/>
      <c r="BT3582" s="7"/>
      <c r="BU3582" s="7"/>
      <c r="BV3582" s="7"/>
      <c r="BW3582" s="7"/>
    </row>
    <row r="3583" spans="5:75" x14ac:dyDescent="0.2"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AL3583" s="7"/>
      <c r="AQ3583" s="7"/>
      <c r="AR3583" s="7"/>
      <c r="AS3583" s="7"/>
      <c r="AT3583" s="7"/>
      <c r="AU3583" s="7"/>
      <c r="AV3583" s="7"/>
      <c r="AX3583" s="7"/>
      <c r="AY3583" s="7"/>
      <c r="AZ3583" s="7"/>
      <c r="BA3583" s="7"/>
      <c r="BB3583" s="7"/>
      <c r="BC3583" s="7"/>
      <c r="BD3583" s="7"/>
      <c r="BG3583" s="7"/>
      <c r="BH3583" s="7"/>
      <c r="BI3583" s="7"/>
      <c r="BJ3583" s="7"/>
      <c r="BK3583" s="7"/>
      <c r="BL3583" s="7"/>
      <c r="BM3583" s="7"/>
      <c r="BP3583" s="7"/>
      <c r="BQ3583" s="7"/>
      <c r="BR3583" s="7"/>
      <c r="BS3583" s="7"/>
      <c r="BT3583" s="7"/>
      <c r="BU3583" s="7"/>
      <c r="BV3583" s="7"/>
      <c r="BW3583" s="7"/>
    </row>
    <row r="3584" spans="5:75" x14ac:dyDescent="0.2"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AL3584" s="7"/>
      <c r="AQ3584" s="7"/>
      <c r="AR3584" s="7"/>
      <c r="AS3584" s="7"/>
      <c r="AT3584" s="7"/>
      <c r="AU3584" s="7"/>
      <c r="AV3584" s="7"/>
      <c r="AX3584" s="7"/>
      <c r="AY3584" s="7"/>
      <c r="AZ3584" s="7"/>
      <c r="BA3584" s="7"/>
      <c r="BB3584" s="7"/>
      <c r="BC3584" s="7"/>
      <c r="BD3584" s="7"/>
      <c r="BG3584" s="7"/>
      <c r="BH3584" s="7"/>
      <c r="BI3584" s="7"/>
      <c r="BJ3584" s="7"/>
      <c r="BK3584" s="7"/>
      <c r="BL3584" s="7"/>
      <c r="BM3584" s="7"/>
      <c r="BP3584" s="7"/>
      <c r="BQ3584" s="7"/>
      <c r="BR3584" s="7"/>
      <c r="BS3584" s="7"/>
      <c r="BT3584" s="7"/>
      <c r="BU3584" s="7"/>
      <c r="BV3584" s="7"/>
      <c r="BW3584" s="7"/>
    </row>
    <row r="3585" spans="5:75" x14ac:dyDescent="0.2"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AL3585" s="7"/>
      <c r="AQ3585" s="7"/>
      <c r="AR3585" s="7"/>
      <c r="AS3585" s="7"/>
      <c r="AT3585" s="7"/>
      <c r="AU3585" s="7"/>
      <c r="AV3585" s="7"/>
      <c r="AX3585" s="7"/>
      <c r="AY3585" s="7"/>
      <c r="AZ3585" s="7"/>
      <c r="BA3585" s="7"/>
      <c r="BB3585" s="7"/>
      <c r="BC3585" s="7"/>
      <c r="BD3585" s="7"/>
      <c r="BG3585" s="7"/>
      <c r="BH3585" s="7"/>
      <c r="BI3585" s="7"/>
      <c r="BJ3585" s="7"/>
      <c r="BK3585" s="7"/>
      <c r="BL3585" s="7"/>
      <c r="BM3585" s="7"/>
      <c r="BP3585" s="7"/>
      <c r="BQ3585" s="7"/>
      <c r="BR3585" s="7"/>
      <c r="BS3585" s="7"/>
      <c r="BT3585" s="7"/>
      <c r="BU3585" s="7"/>
      <c r="BV3585" s="7"/>
      <c r="BW3585" s="7"/>
    </row>
    <row r="3586" spans="5:75" x14ac:dyDescent="0.2"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AL3586" s="7"/>
      <c r="AQ3586" s="7"/>
      <c r="AR3586" s="7"/>
      <c r="AS3586" s="7"/>
      <c r="AT3586" s="7"/>
      <c r="AU3586" s="7"/>
      <c r="AV3586" s="7"/>
      <c r="AX3586" s="7"/>
      <c r="AY3586" s="7"/>
      <c r="AZ3586" s="7"/>
      <c r="BA3586" s="7"/>
      <c r="BB3586" s="7"/>
      <c r="BC3586" s="7"/>
      <c r="BD3586" s="7"/>
      <c r="BG3586" s="7"/>
      <c r="BH3586" s="7"/>
      <c r="BI3586" s="7"/>
      <c r="BJ3586" s="7"/>
      <c r="BK3586" s="7"/>
      <c r="BL3586" s="7"/>
      <c r="BM3586" s="7"/>
      <c r="BP3586" s="7"/>
      <c r="BQ3586" s="7"/>
      <c r="BR3586" s="7"/>
      <c r="BS3586" s="7"/>
      <c r="BT3586" s="7"/>
      <c r="BU3586" s="7"/>
      <c r="BV3586" s="7"/>
      <c r="BW3586" s="7"/>
    </row>
    <row r="3587" spans="5:75" x14ac:dyDescent="0.2"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AL3587" s="7"/>
      <c r="AQ3587" s="7"/>
      <c r="AR3587" s="7"/>
      <c r="AS3587" s="7"/>
      <c r="AT3587" s="7"/>
      <c r="AU3587" s="7"/>
      <c r="AV3587" s="7"/>
      <c r="AX3587" s="7"/>
      <c r="AY3587" s="7"/>
      <c r="AZ3587" s="7"/>
      <c r="BA3587" s="7"/>
      <c r="BB3587" s="7"/>
      <c r="BC3587" s="7"/>
      <c r="BD3587" s="7"/>
      <c r="BG3587" s="7"/>
      <c r="BH3587" s="7"/>
      <c r="BI3587" s="7"/>
      <c r="BJ3587" s="7"/>
      <c r="BK3587" s="7"/>
      <c r="BL3587" s="7"/>
      <c r="BM3587" s="7"/>
      <c r="BP3587" s="7"/>
      <c r="BQ3587" s="7"/>
      <c r="BR3587" s="7"/>
      <c r="BS3587" s="7"/>
      <c r="BT3587" s="7"/>
      <c r="BU3587" s="7"/>
      <c r="BV3587" s="7"/>
      <c r="BW3587" s="7"/>
    </row>
    <row r="3588" spans="5:75" x14ac:dyDescent="0.2"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AL3588" s="7"/>
      <c r="AQ3588" s="7"/>
      <c r="AR3588" s="7"/>
      <c r="AS3588" s="7"/>
      <c r="AT3588" s="7"/>
      <c r="AU3588" s="7"/>
      <c r="AV3588" s="7"/>
      <c r="AX3588" s="7"/>
      <c r="AY3588" s="7"/>
      <c r="AZ3588" s="7"/>
      <c r="BA3588" s="7"/>
      <c r="BB3588" s="7"/>
      <c r="BC3588" s="7"/>
      <c r="BD3588" s="7"/>
      <c r="BG3588" s="7"/>
      <c r="BH3588" s="7"/>
      <c r="BI3588" s="7"/>
      <c r="BJ3588" s="7"/>
      <c r="BK3588" s="7"/>
      <c r="BL3588" s="7"/>
      <c r="BM3588" s="7"/>
      <c r="BP3588" s="7"/>
      <c r="BQ3588" s="7"/>
      <c r="BR3588" s="7"/>
      <c r="BS3588" s="7"/>
      <c r="BT3588" s="7"/>
      <c r="BU3588" s="7"/>
      <c r="BV3588" s="7"/>
      <c r="BW3588" s="7"/>
    </row>
    <row r="3589" spans="5:75" x14ac:dyDescent="0.2"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AL3589" s="7"/>
      <c r="AQ3589" s="7"/>
      <c r="AR3589" s="7"/>
      <c r="AS3589" s="7"/>
      <c r="AT3589" s="7"/>
      <c r="AU3589" s="7"/>
      <c r="AV3589" s="7"/>
      <c r="AX3589" s="7"/>
      <c r="AY3589" s="7"/>
      <c r="AZ3589" s="7"/>
      <c r="BA3589" s="7"/>
      <c r="BB3589" s="7"/>
      <c r="BC3589" s="7"/>
      <c r="BD3589" s="7"/>
      <c r="BG3589" s="7"/>
      <c r="BH3589" s="7"/>
      <c r="BI3589" s="7"/>
      <c r="BJ3589" s="7"/>
      <c r="BK3589" s="7"/>
      <c r="BL3589" s="7"/>
      <c r="BM3589" s="7"/>
      <c r="BP3589" s="7"/>
      <c r="BQ3589" s="7"/>
      <c r="BR3589" s="7"/>
      <c r="BS3589" s="7"/>
      <c r="BT3589" s="7"/>
      <c r="BU3589" s="7"/>
      <c r="BV3589" s="7"/>
      <c r="BW3589" s="7"/>
    </row>
    <row r="3590" spans="5:75" x14ac:dyDescent="0.2"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AL3590" s="7"/>
      <c r="AQ3590" s="7"/>
      <c r="AR3590" s="7"/>
      <c r="AS3590" s="7"/>
      <c r="AT3590" s="7"/>
      <c r="AU3590" s="7"/>
      <c r="AV3590" s="7"/>
      <c r="AX3590" s="7"/>
      <c r="AY3590" s="7"/>
      <c r="AZ3590" s="7"/>
      <c r="BA3590" s="7"/>
      <c r="BB3590" s="7"/>
      <c r="BC3590" s="7"/>
      <c r="BD3590" s="7"/>
      <c r="BG3590" s="7"/>
      <c r="BH3590" s="7"/>
      <c r="BI3590" s="7"/>
      <c r="BJ3590" s="7"/>
      <c r="BK3590" s="7"/>
      <c r="BL3590" s="7"/>
      <c r="BM3590" s="7"/>
      <c r="BP3590" s="7"/>
      <c r="BQ3590" s="7"/>
      <c r="BR3590" s="7"/>
      <c r="BS3590" s="7"/>
      <c r="BT3590" s="7"/>
      <c r="BU3590" s="7"/>
      <c r="BV3590" s="7"/>
      <c r="BW3590" s="7"/>
    </row>
    <row r="3591" spans="5:75" x14ac:dyDescent="0.2"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AL3591" s="7"/>
      <c r="AQ3591" s="7"/>
      <c r="AR3591" s="7"/>
      <c r="AS3591" s="7"/>
      <c r="AT3591" s="7"/>
      <c r="AU3591" s="7"/>
      <c r="AV3591" s="7"/>
      <c r="AX3591" s="7"/>
      <c r="AY3591" s="7"/>
      <c r="AZ3591" s="7"/>
      <c r="BA3591" s="7"/>
      <c r="BB3591" s="7"/>
      <c r="BC3591" s="7"/>
      <c r="BD3591" s="7"/>
      <c r="BG3591" s="7"/>
      <c r="BH3591" s="7"/>
      <c r="BI3591" s="7"/>
      <c r="BJ3591" s="7"/>
      <c r="BK3591" s="7"/>
      <c r="BL3591" s="7"/>
      <c r="BM3591" s="7"/>
      <c r="BP3591" s="7"/>
      <c r="BQ3591" s="7"/>
      <c r="BR3591" s="7"/>
      <c r="BS3591" s="7"/>
      <c r="BT3591" s="7"/>
      <c r="BU3591" s="7"/>
      <c r="BV3591" s="7"/>
      <c r="BW3591" s="7"/>
    </row>
    <row r="3592" spans="5:75" x14ac:dyDescent="0.2"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AL3592" s="7"/>
      <c r="AQ3592" s="7"/>
      <c r="AR3592" s="7"/>
      <c r="AS3592" s="7"/>
      <c r="AT3592" s="7"/>
      <c r="AU3592" s="7"/>
      <c r="AV3592" s="7"/>
      <c r="AX3592" s="7"/>
      <c r="AY3592" s="7"/>
      <c r="AZ3592" s="7"/>
      <c r="BA3592" s="7"/>
      <c r="BB3592" s="7"/>
      <c r="BC3592" s="7"/>
      <c r="BD3592" s="7"/>
      <c r="BG3592" s="7"/>
      <c r="BH3592" s="7"/>
      <c r="BI3592" s="7"/>
      <c r="BJ3592" s="7"/>
      <c r="BK3592" s="7"/>
      <c r="BL3592" s="7"/>
      <c r="BM3592" s="7"/>
      <c r="BP3592" s="7"/>
      <c r="BQ3592" s="7"/>
      <c r="BR3592" s="7"/>
      <c r="BS3592" s="7"/>
      <c r="BT3592" s="7"/>
      <c r="BU3592" s="7"/>
      <c r="BV3592" s="7"/>
      <c r="BW3592" s="7"/>
    </row>
    <row r="3593" spans="5:75" x14ac:dyDescent="0.2"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AL3593" s="7"/>
      <c r="AQ3593" s="7"/>
      <c r="AR3593" s="7"/>
      <c r="AS3593" s="7"/>
      <c r="AT3593" s="7"/>
      <c r="AU3593" s="7"/>
      <c r="AV3593" s="7"/>
      <c r="AX3593" s="7"/>
      <c r="AY3593" s="7"/>
      <c r="AZ3593" s="7"/>
      <c r="BA3593" s="7"/>
      <c r="BB3593" s="7"/>
      <c r="BC3593" s="7"/>
      <c r="BD3593" s="7"/>
      <c r="BG3593" s="7"/>
      <c r="BH3593" s="7"/>
      <c r="BI3593" s="7"/>
      <c r="BJ3593" s="7"/>
      <c r="BK3593" s="7"/>
      <c r="BL3593" s="7"/>
      <c r="BM3593" s="7"/>
      <c r="BP3593" s="7"/>
      <c r="BQ3593" s="7"/>
      <c r="BR3593" s="7"/>
      <c r="BS3593" s="7"/>
      <c r="BT3593" s="7"/>
      <c r="BU3593" s="7"/>
      <c r="BV3593" s="7"/>
      <c r="BW3593" s="7"/>
    </row>
    <row r="3594" spans="5:75" x14ac:dyDescent="0.2"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AL3594" s="7"/>
      <c r="AQ3594" s="7"/>
      <c r="AR3594" s="7"/>
      <c r="AS3594" s="7"/>
      <c r="AT3594" s="7"/>
      <c r="AU3594" s="7"/>
      <c r="AV3594" s="7"/>
      <c r="AX3594" s="7"/>
      <c r="AY3594" s="7"/>
      <c r="AZ3594" s="7"/>
      <c r="BA3594" s="7"/>
      <c r="BB3594" s="7"/>
      <c r="BC3594" s="7"/>
      <c r="BD3594" s="7"/>
      <c r="BG3594" s="7"/>
      <c r="BH3594" s="7"/>
      <c r="BI3594" s="7"/>
      <c r="BJ3594" s="7"/>
      <c r="BK3594" s="7"/>
      <c r="BL3594" s="7"/>
      <c r="BM3594" s="7"/>
      <c r="BP3594" s="7"/>
      <c r="BQ3594" s="7"/>
      <c r="BR3594" s="7"/>
      <c r="BS3594" s="7"/>
      <c r="BT3594" s="7"/>
      <c r="BU3594" s="7"/>
      <c r="BV3594" s="7"/>
      <c r="BW3594" s="7"/>
    </row>
    <row r="3595" spans="5:75" x14ac:dyDescent="0.2"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AL3595" s="7"/>
      <c r="AQ3595" s="7"/>
      <c r="AR3595" s="7"/>
      <c r="AS3595" s="7"/>
      <c r="AT3595" s="7"/>
      <c r="AU3595" s="7"/>
      <c r="AV3595" s="7"/>
      <c r="AX3595" s="7"/>
      <c r="AY3595" s="7"/>
      <c r="AZ3595" s="7"/>
      <c r="BA3595" s="7"/>
      <c r="BB3595" s="7"/>
      <c r="BC3595" s="7"/>
      <c r="BD3595" s="7"/>
      <c r="BG3595" s="7"/>
      <c r="BH3595" s="7"/>
      <c r="BI3595" s="7"/>
      <c r="BJ3595" s="7"/>
      <c r="BK3595" s="7"/>
      <c r="BL3595" s="7"/>
      <c r="BM3595" s="7"/>
      <c r="BP3595" s="7"/>
      <c r="BQ3595" s="7"/>
      <c r="BR3595" s="7"/>
      <c r="BS3595" s="7"/>
      <c r="BT3595" s="7"/>
      <c r="BU3595" s="7"/>
      <c r="BV3595" s="7"/>
      <c r="BW3595" s="7"/>
    </row>
    <row r="3596" spans="5:75" x14ac:dyDescent="0.2"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AL3596" s="7"/>
      <c r="AQ3596" s="7"/>
      <c r="AR3596" s="7"/>
      <c r="AS3596" s="7"/>
      <c r="AT3596" s="7"/>
      <c r="AU3596" s="7"/>
      <c r="AV3596" s="7"/>
      <c r="AX3596" s="7"/>
      <c r="AY3596" s="7"/>
      <c r="AZ3596" s="7"/>
      <c r="BA3596" s="7"/>
      <c r="BB3596" s="7"/>
      <c r="BC3596" s="7"/>
      <c r="BD3596" s="7"/>
      <c r="BG3596" s="7"/>
      <c r="BH3596" s="7"/>
      <c r="BI3596" s="7"/>
      <c r="BJ3596" s="7"/>
      <c r="BK3596" s="7"/>
      <c r="BL3596" s="7"/>
      <c r="BM3596" s="7"/>
      <c r="BP3596" s="7"/>
      <c r="BQ3596" s="7"/>
      <c r="BR3596" s="7"/>
      <c r="BS3596" s="7"/>
      <c r="BT3596" s="7"/>
      <c r="BU3596" s="7"/>
      <c r="BV3596" s="7"/>
      <c r="BW3596" s="7"/>
    </row>
    <row r="3597" spans="5:75" x14ac:dyDescent="0.2"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AL3597" s="7"/>
      <c r="AQ3597" s="7"/>
      <c r="AR3597" s="7"/>
      <c r="AS3597" s="7"/>
      <c r="AT3597" s="7"/>
      <c r="AU3597" s="7"/>
      <c r="AV3597" s="7"/>
      <c r="AX3597" s="7"/>
      <c r="AY3597" s="7"/>
      <c r="AZ3597" s="7"/>
      <c r="BA3597" s="7"/>
      <c r="BB3597" s="7"/>
      <c r="BC3597" s="7"/>
      <c r="BD3597" s="7"/>
      <c r="BG3597" s="7"/>
      <c r="BH3597" s="7"/>
      <c r="BI3597" s="7"/>
      <c r="BJ3597" s="7"/>
      <c r="BK3597" s="7"/>
      <c r="BL3597" s="7"/>
      <c r="BM3597" s="7"/>
      <c r="BP3597" s="7"/>
      <c r="BQ3597" s="7"/>
      <c r="BR3597" s="7"/>
      <c r="BS3597" s="7"/>
      <c r="BT3597" s="7"/>
      <c r="BU3597" s="7"/>
      <c r="BV3597" s="7"/>
      <c r="BW3597" s="7"/>
    </row>
    <row r="3598" spans="5:75" x14ac:dyDescent="0.2"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AL3598" s="7"/>
      <c r="AQ3598" s="7"/>
      <c r="AR3598" s="7"/>
      <c r="AS3598" s="7"/>
      <c r="AT3598" s="7"/>
      <c r="AU3598" s="7"/>
      <c r="AV3598" s="7"/>
      <c r="AX3598" s="7"/>
      <c r="AY3598" s="7"/>
      <c r="AZ3598" s="7"/>
      <c r="BA3598" s="7"/>
      <c r="BB3598" s="7"/>
      <c r="BC3598" s="7"/>
      <c r="BD3598" s="7"/>
      <c r="BG3598" s="7"/>
      <c r="BH3598" s="7"/>
      <c r="BI3598" s="7"/>
      <c r="BJ3598" s="7"/>
      <c r="BK3598" s="7"/>
      <c r="BL3598" s="7"/>
      <c r="BM3598" s="7"/>
      <c r="BP3598" s="7"/>
      <c r="BQ3598" s="7"/>
      <c r="BR3598" s="7"/>
      <c r="BS3598" s="7"/>
      <c r="BT3598" s="7"/>
      <c r="BU3598" s="7"/>
      <c r="BV3598" s="7"/>
      <c r="BW3598" s="7"/>
    </row>
    <row r="3599" spans="5:75" x14ac:dyDescent="0.2"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AL3599" s="7"/>
      <c r="AQ3599" s="7"/>
      <c r="AR3599" s="7"/>
      <c r="AS3599" s="7"/>
      <c r="AT3599" s="7"/>
      <c r="AU3599" s="7"/>
      <c r="AV3599" s="7"/>
      <c r="AX3599" s="7"/>
      <c r="AY3599" s="7"/>
      <c r="AZ3599" s="7"/>
      <c r="BA3599" s="7"/>
      <c r="BB3599" s="7"/>
      <c r="BC3599" s="7"/>
      <c r="BD3599" s="7"/>
      <c r="BG3599" s="7"/>
      <c r="BH3599" s="7"/>
      <c r="BI3599" s="7"/>
      <c r="BJ3599" s="7"/>
      <c r="BK3599" s="7"/>
      <c r="BL3599" s="7"/>
      <c r="BM3599" s="7"/>
      <c r="BP3599" s="7"/>
      <c r="BQ3599" s="7"/>
      <c r="BR3599" s="7"/>
      <c r="BS3599" s="7"/>
      <c r="BT3599" s="7"/>
      <c r="BU3599" s="7"/>
      <c r="BV3599" s="7"/>
      <c r="BW3599" s="7"/>
    </row>
    <row r="3600" spans="5:75" x14ac:dyDescent="0.2"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AL3600" s="7"/>
      <c r="AQ3600" s="7"/>
      <c r="AR3600" s="7"/>
      <c r="AS3600" s="7"/>
      <c r="AT3600" s="7"/>
      <c r="AU3600" s="7"/>
      <c r="AV3600" s="7"/>
      <c r="AX3600" s="7"/>
      <c r="AY3600" s="7"/>
      <c r="AZ3600" s="7"/>
      <c r="BA3600" s="7"/>
      <c r="BB3600" s="7"/>
      <c r="BC3600" s="7"/>
      <c r="BD3600" s="7"/>
      <c r="BG3600" s="7"/>
      <c r="BH3600" s="7"/>
      <c r="BI3600" s="7"/>
      <c r="BJ3600" s="7"/>
      <c r="BK3600" s="7"/>
      <c r="BL3600" s="7"/>
      <c r="BM3600" s="7"/>
      <c r="BP3600" s="7"/>
      <c r="BQ3600" s="7"/>
      <c r="BR3600" s="7"/>
      <c r="BS3600" s="7"/>
      <c r="BT3600" s="7"/>
      <c r="BU3600" s="7"/>
      <c r="BV3600" s="7"/>
      <c r="BW3600" s="7"/>
    </row>
    <row r="3601" spans="5:75" x14ac:dyDescent="0.2"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AL3601" s="7"/>
      <c r="AQ3601" s="7"/>
      <c r="AR3601" s="7"/>
      <c r="AS3601" s="7"/>
      <c r="AT3601" s="7"/>
      <c r="AU3601" s="7"/>
      <c r="AV3601" s="7"/>
      <c r="AX3601" s="7"/>
      <c r="AY3601" s="7"/>
      <c r="AZ3601" s="7"/>
      <c r="BA3601" s="7"/>
      <c r="BB3601" s="7"/>
      <c r="BC3601" s="7"/>
      <c r="BD3601" s="7"/>
      <c r="BG3601" s="7"/>
      <c r="BH3601" s="7"/>
      <c r="BI3601" s="7"/>
      <c r="BJ3601" s="7"/>
      <c r="BK3601" s="7"/>
      <c r="BL3601" s="7"/>
      <c r="BM3601" s="7"/>
      <c r="BP3601" s="7"/>
      <c r="BQ3601" s="7"/>
      <c r="BR3601" s="7"/>
      <c r="BS3601" s="7"/>
      <c r="BT3601" s="7"/>
      <c r="BU3601" s="7"/>
      <c r="BV3601" s="7"/>
      <c r="BW3601" s="7"/>
    </row>
    <row r="3602" spans="5:75" x14ac:dyDescent="0.2"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AL3602" s="7"/>
      <c r="AQ3602" s="7"/>
      <c r="AR3602" s="7"/>
      <c r="AS3602" s="7"/>
      <c r="AT3602" s="7"/>
      <c r="AU3602" s="7"/>
      <c r="AV3602" s="7"/>
      <c r="AX3602" s="7"/>
      <c r="AY3602" s="7"/>
      <c r="AZ3602" s="7"/>
      <c r="BA3602" s="7"/>
      <c r="BB3602" s="7"/>
      <c r="BC3602" s="7"/>
      <c r="BD3602" s="7"/>
      <c r="BG3602" s="7"/>
      <c r="BH3602" s="7"/>
      <c r="BI3602" s="7"/>
      <c r="BJ3602" s="7"/>
      <c r="BK3602" s="7"/>
      <c r="BL3602" s="7"/>
      <c r="BM3602" s="7"/>
      <c r="BP3602" s="7"/>
      <c r="BQ3602" s="7"/>
      <c r="BR3602" s="7"/>
      <c r="BS3602" s="7"/>
      <c r="BT3602" s="7"/>
      <c r="BU3602" s="7"/>
      <c r="BV3602" s="7"/>
      <c r="BW3602" s="7"/>
    </row>
    <row r="3603" spans="5:75" x14ac:dyDescent="0.2"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AL3603" s="7"/>
      <c r="AQ3603" s="7"/>
      <c r="AR3603" s="7"/>
      <c r="AS3603" s="7"/>
      <c r="AT3603" s="7"/>
      <c r="AU3603" s="7"/>
      <c r="AV3603" s="7"/>
      <c r="AX3603" s="7"/>
      <c r="AY3603" s="7"/>
      <c r="AZ3603" s="7"/>
      <c r="BA3603" s="7"/>
      <c r="BB3603" s="7"/>
      <c r="BC3603" s="7"/>
      <c r="BD3603" s="7"/>
      <c r="BG3603" s="7"/>
      <c r="BH3603" s="7"/>
      <c r="BI3603" s="7"/>
      <c r="BJ3603" s="7"/>
      <c r="BK3603" s="7"/>
      <c r="BL3603" s="7"/>
      <c r="BM3603" s="7"/>
      <c r="BP3603" s="7"/>
      <c r="BQ3603" s="7"/>
      <c r="BR3603" s="7"/>
      <c r="BS3603" s="7"/>
      <c r="BT3603" s="7"/>
      <c r="BU3603" s="7"/>
      <c r="BV3603" s="7"/>
      <c r="BW3603" s="7"/>
    </row>
    <row r="3604" spans="5:75" x14ac:dyDescent="0.2"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AL3604" s="7"/>
      <c r="AQ3604" s="7"/>
      <c r="AR3604" s="7"/>
      <c r="AS3604" s="7"/>
      <c r="AT3604" s="7"/>
      <c r="AU3604" s="7"/>
      <c r="AV3604" s="7"/>
      <c r="AX3604" s="7"/>
      <c r="AY3604" s="7"/>
      <c r="AZ3604" s="7"/>
      <c r="BA3604" s="7"/>
      <c r="BB3604" s="7"/>
      <c r="BC3604" s="7"/>
      <c r="BD3604" s="7"/>
      <c r="BG3604" s="7"/>
      <c r="BH3604" s="7"/>
      <c r="BI3604" s="7"/>
      <c r="BJ3604" s="7"/>
      <c r="BK3604" s="7"/>
      <c r="BL3604" s="7"/>
      <c r="BM3604" s="7"/>
      <c r="BP3604" s="7"/>
      <c r="BQ3604" s="7"/>
      <c r="BR3604" s="7"/>
      <c r="BS3604" s="7"/>
      <c r="BT3604" s="7"/>
      <c r="BU3604" s="7"/>
      <c r="BV3604" s="7"/>
      <c r="BW3604" s="7"/>
    </row>
    <row r="3605" spans="5:75" x14ac:dyDescent="0.2"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AL3605" s="7"/>
      <c r="AQ3605" s="7"/>
      <c r="AR3605" s="7"/>
      <c r="AS3605" s="7"/>
      <c r="AT3605" s="7"/>
      <c r="AU3605" s="7"/>
      <c r="AV3605" s="7"/>
      <c r="AX3605" s="7"/>
      <c r="AY3605" s="7"/>
      <c r="AZ3605" s="7"/>
      <c r="BA3605" s="7"/>
      <c r="BB3605" s="7"/>
      <c r="BC3605" s="7"/>
      <c r="BD3605" s="7"/>
      <c r="BG3605" s="7"/>
      <c r="BH3605" s="7"/>
      <c r="BI3605" s="7"/>
      <c r="BJ3605" s="7"/>
      <c r="BK3605" s="7"/>
      <c r="BL3605" s="7"/>
      <c r="BM3605" s="7"/>
      <c r="BP3605" s="7"/>
      <c r="BQ3605" s="7"/>
      <c r="BR3605" s="7"/>
      <c r="BS3605" s="7"/>
      <c r="BT3605" s="7"/>
      <c r="BU3605" s="7"/>
      <c r="BV3605" s="7"/>
      <c r="BW3605" s="7"/>
    </row>
    <row r="3606" spans="5:75" x14ac:dyDescent="0.2"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AL3606" s="7"/>
      <c r="AQ3606" s="7"/>
      <c r="AR3606" s="7"/>
      <c r="AS3606" s="7"/>
      <c r="AT3606" s="7"/>
      <c r="AU3606" s="7"/>
      <c r="AV3606" s="7"/>
      <c r="AX3606" s="7"/>
      <c r="AY3606" s="7"/>
      <c r="AZ3606" s="7"/>
      <c r="BA3606" s="7"/>
      <c r="BB3606" s="7"/>
      <c r="BC3606" s="7"/>
      <c r="BD3606" s="7"/>
      <c r="BG3606" s="7"/>
      <c r="BH3606" s="7"/>
      <c r="BI3606" s="7"/>
      <c r="BJ3606" s="7"/>
      <c r="BK3606" s="7"/>
      <c r="BL3606" s="7"/>
      <c r="BM3606" s="7"/>
      <c r="BP3606" s="7"/>
      <c r="BQ3606" s="7"/>
      <c r="BR3606" s="7"/>
      <c r="BS3606" s="7"/>
      <c r="BT3606" s="7"/>
      <c r="BU3606" s="7"/>
      <c r="BV3606" s="7"/>
      <c r="BW3606" s="7"/>
    </row>
    <row r="3607" spans="5:75" x14ac:dyDescent="0.2"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AL3607" s="7"/>
      <c r="AQ3607" s="7"/>
      <c r="AR3607" s="7"/>
      <c r="AS3607" s="7"/>
      <c r="AT3607" s="7"/>
      <c r="AU3607" s="7"/>
      <c r="AV3607" s="7"/>
      <c r="AX3607" s="7"/>
      <c r="AY3607" s="7"/>
      <c r="AZ3607" s="7"/>
      <c r="BA3607" s="7"/>
      <c r="BB3607" s="7"/>
      <c r="BC3607" s="7"/>
      <c r="BD3607" s="7"/>
      <c r="BG3607" s="7"/>
      <c r="BH3607" s="7"/>
      <c r="BI3607" s="7"/>
      <c r="BJ3607" s="7"/>
      <c r="BK3607" s="7"/>
      <c r="BL3607" s="7"/>
      <c r="BM3607" s="7"/>
      <c r="BP3607" s="7"/>
      <c r="BQ3607" s="7"/>
      <c r="BR3607" s="7"/>
      <c r="BS3607" s="7"/>
      <c r="BT3607" s="7"/>
      <c r="BU3607" s="7"/>
      <c r="BV3607" s="7"/>
      <c r="BW3607" s="7"/>
    </row>
    <row r="3608" spans="5:75" x14ac:dyDescent="0.2"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AL3608" s="7"/>
      <c r="AQ3608" s="7"/>
      <c r="AR3608" s="7"/>
      <c r="AS3608" s="7"/>
      <c r="AT3608" s="7"/>
      <c r="AU3608" s="7"/>
      <c r="AV3608" s="7"/>
      <c r="AX3608" s="7"/>
      <c r="AY3608" s="7"/>
      <c r="AZ3608" s="7"/>
      <c r="BA3608" s="7"/>
      <c r="BB3608" s="7"/>
      <c r="BC3608" s="7"/>
      <c r="BD3608" s="7"/>
      <c r="BG3608" s="7"/>
      <c r="BH3608" s="7"/>
      <c r="BI3608" s="7"/>
      <c r="BJ3608" s="7"/>
      <c r="BK3608" s="7"/>
      <c r="BL3608" s="7"/>
      <c r="BM3608" s="7"/>
      <c r="BP3608" s="7"/>
      <c r="BQ3608" s="7"/>
      <c r="BR3608" s="7"/>
      <c r="BS3608" s="7"/>
      <c r="BT3608" s="7"/>
      <c r="BU3608" s="7"/>
      <c r="BV3608" s="7"/>
      <c r="BW3608" s="7"/>
    </row>
    <row r="3609" spans="5:75" x14ac:dyDescent="0.2"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AL3609" s="7"/>
      <c r="AQ3609" s="7"/>
      <c r="AR3609" s="7"/>
      <c r="AS3609" s="7"/>
      <c r="AT3609" s="7"/>
      <c r="AU3609" s="7"/>
      <c r="AV3609" s="7"/>
      <c r="AX3609" s="7"/>
      <c r="AY3609" s="7"/>
      <c r="AZ3609" s="7"/>
      <c r="BA3609" s="7"/>
      <c r="BB3609" s="7"/>
      <c r="BC3609" s="7"/>
      <c r="BD3609" s="7"/>
      <c r="BG3609" s="7"/>
      <c r="BH3609" s="7"/>
      <c r="BI3609" s="7"/>
      <c r="BJ3609" s="7"/>
      <c r="BK3609" s="7"/>
      <c r="BL3609" s="7"/>
      <c r="BM3609" s="7"/>
      <c r="BP3609" s="7"/>
      <c r="BQ3609" s="7"/>
      <c r="BR3609" s="7"/>
      <c r="BS3609" s="7"/>
      <c r="BT3609" s="7"/>
      <c r="BU3609" s="7"/>
      <c r="BV3609" s="7"/>
      <c r="BW3609" s="7"/>
    </row>
    <row r="3610" spans="5:75" x14ac:dyDescent="0.2"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AL3610" s="7"/>
      <c r="AQ3610" s="7"/>
      <c r="AR3610" s="7"/>
      <c r="AS3610" s="7"/>
      <c r="AT3610" s="7"/>
      <c r="AU3610" s="7"/>
      <c r="AV3610" s="7"/>
      <c r="AX3610" s="7"/>
      <c r="AY3610" s="7"/>
      <c r="AZ3610" s="7"/>
      <c r="BA3610" s="7"/>
      <c r="BB3610" s="7"/>
      <c r="BC3610" s="7"/>
      <c r="BD3610" s="7"/>
      <c r="BG3610" s="7"/>
      <c r="BH3610" s="7"/>
      <c r="BI3610" s="7"/>
      <c r="BJ3610" s="7"/>
      <c r="BK3610" s="7"/>
      <c r="BL3610" s="7"/>
      <c r="BM3610" s="7"/>
      <c r="BP3610" s="7"/>
      <c r="BQ3610" s="7"/>
      <c r="BR3610" s="7"/>
      <c r="BS3610" s="7"/>
      <c r="BT3610" s="7"/>
      <c r="BU3610" s="7"/>
      <c r="BV3610" s="7"/>
      <c r="BW3610" s="7"/>
    </row>
    <row r="3611" spans="5:75" x14ac:dyDescent="0.2"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AL3611" s="7"/>
      <c r="AQ3611" s="7"/>
      <c r="AR3611" s="7"/>
      <c r="AS3611" s="7"/>
      <c r="AT3611" s="7"/>
      <c r="AU3611" s="7"/>
      <c r="AV3611" s="7"/>
      <c r="AX3611" s="7"/>
      <c r="AY3611" s="7"/>
      <c r="AZ3611" s="7"/>
      <c r="BA3611" s="7"/>
      <c r="BB3611" s="7"/>
      <c r="BC3611" s="7"/>
      <c r="BD3611" s="7"/>
      <c r="BG3611" s="7"/>
      <c r="BH3611" s="7"/>
      <c r="BI3611" s="7"/>
      <c r="BJ3611" s="7"/>
      <c r="BK3611" s="7"/>
      <c r="BL3611" s="7"/>
      <c r="BM3611" s="7"/>
      <c r="BP3611" s="7"/>
      <c r="BQ3611" s="7"/>
      <c r="BR3611" s="7"/>
      <c r="BS3611" s="7"/>
      <c r="BT3611" s="7"/>
      <c r="BU3611" s="7"/>
      <c r="BV3611" s="7"/>
      <c r="BW3611" s="7"/>
    </row>
    <row r="3612" spans="5:75" x14ac:dyDescent="0.2"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AL3612" s="7"/>
      <c r="AQ3612" s="7"/>
      <c r="AR3612" s="7"/>
      <c r="AS3612" s="7"/>
      <c r="AT3612" s="7"/>
      <c r="AU3612" s="7"/>
      <c r="AV3612" s="7"/>
      <c r="AX3612" s="7"/>
      <c r="AY3612" s="7"/>
      <c r="AZ3612" s="7"/>
      <c r="BA3612" s="7"/>
      <c r="BB3612" s="7"/>
      <c r="BC3612" s="7"/>
      <c r="BD3612" s="7"/>
      <c r="BG3612" s="7"/>
      <c r="BH3612" s="7"/>
      <c r="BI3612" s="7"/>
      <c r="BJ3612" s="7"/>
      <c r="BK3612" s="7"/>
      <c r="BL3612" s="7"/>
      <c r="BM3612" s="7"/>
      <c r="BP3612" s="7"/>
      <c r="BQ3612" s="7"/>
      <c r="BR3612" s="7"/>
      <c r="BS3612" s="7"/>
      <c r="BT3612" s="7"/>
      <c r="BU3612" s="7"/>
      <c r="BV3612" s="7"/>
      <c r="BW3612" s="7"/>
    </row>
    <row r="3613" spans="5:75" x14ac:dyDescent="0.2"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AL3613" s="7"/>
      <c r="AQ3613" s="7"/>
      <c r="AR3613" s="7"/>
      <c r="AS3613" s="7"/>
      <c r="AT3613" s="7"/>
      <c r="AU3613" s="7"/>
      <c r="AV3613" s="7"/>
      <c r="AX3613" s="7"/>
      <c r="AY3613" s="7"/>
      <c r="AZ3613" s="7"/>
      <c r="BA3613" s="7"/>
      <c r="BB3613" s="7"/>
      <c r="BC3613" s="7"/>
      <c r="BD3613" s="7"/>
      <c r="BG3613" s="7"/>
      <c r="BH3613" s="7"/>
      <c r="BI3613" s="7"/>
      <c r="BJ3613" s="7"/>
      <c r="BK3613" s="7"/>
      <c r="BL3613" s="7"/>
      <c r="BM3613" s="7"/>
      <c r="BP3613" s="7"/>
      <c r="BQ3613" s="7"/>
      <c r="BR3613" s="7"/>
      <c r="BS3613" s="7"/>
      <c r="BT3613" s="7"/>
      <c r="BU3613" s="7"/>
      <c r="BV3613" s="7"/>
      <c r="BW3613" s="7"/>
    </row>
    <row r="3614" spans="5:75" x14ac:dyDescent="0.2"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AL3614" s="7"/>
      <c r="AQ3614" s="7"/>
      <c r="AR3614" s="7"/>
      <c r="AS3614" s="7"/>
      <c r="AT3614" s="7"/>
      <c r="AU3614" s="7"/>
      <c r="AV3614" s="7"/>
      <c r="AX3614" s="7"/>
      <c r="AY3614" s="7"/>
      <c r="AZ3614" s="7"/>
      <c r="BA3614" s="7"/>
      <c r="BB3614" s="7"/>
      <c r="BC3614" s="7"/>
      <c r="BD3614" s="7"/>
      <c r="BG3614" s="7"/>
      <c r="BH3614" s="7"/>
      <c r="BI3614" s="7"/>
      <c r="BJ3614" s="7"/>
      <c r="BK3614" s="7"/>
      <c r="BL3614" s="7"/>
      <c r="BM3614" s="7"/>
      <c r="BP3614" s="7"/>
      <c r="BQ3614" s="7"/>
      <c r="BR3614" s="7"/>
      <c r="BS3614" s="7"/>
      <c r="BT3614" s="7"/>
      <c r="BU3614" s="7"/>
      <c r="BV3614" s="7"/>
      <c r="BW3614" s="7"/>
    </row>
    <row r="3615" spans="5:75" x14ac:dyDescent="0.2"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AL3615" s="7"/>
      <c r="AQ3615" s="7"/>
      <c r="AR3615" s="7"/>
      <c r="AS3615" s="7"/>
      <c r="AT3615" s="7"/>
      <c r="AU3615" s="7"/>
      <c r="AV3615" s="7"/>
      <c r="AX3615" s="7"/>
      <c r="AY3615" s="7"/>
      <c r="AZ3615" s="7"/>
      <c r="BA3615" s="7"/>
      <c r="BB3615" s="7"/>
      <c r="BC3615" s="7"/>
      <c r="BD3615" s="7"/>
      <c r="BG3615" s="7"/>
      <c r="BH3615" s="7"/>
      <c r="BI3615" s="7"/>
      <c r="BJ3615" s="7"/>
      <c r="BK3615" s="7"/>
      <c r="BL3615" s="7"/>
      <c r="BM3615" s="7"/>
      <c r="BP3615" s="7"/>
      <c r="BQ3615" s="7"/>
      <c r="BR3615" s="7"/>
      <c r="BS3615" s="7"/>
      <c r="BT3615" s="7"/>
      <c r="BU3615" s="7"/>
      <c r="BV3615" s="7"/>
      <c r="BW3615" s="7"/>
    </row>
    <row r="3616" spans="5:75" x14ac:dyDescent="0.2"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AL3616" s="7"/>
      <c r="AQ3616" s="7"/>
      <c r="AR3616" s="7"/>
      <c r="AS3616" s="7"/>
      <c r="AT3616" s="7"/>
      <c r="AU3616" s="7"/>
      <c r="AV3616" s="7"/>
      <c r="AX3616" s="7"/>
      <c r="AY3616" s="7"/>
      <c r="AZ3616" s="7"/>
      <c r="BA3616" s="7"/>
      <c r="BB3616" s="7"/>
      <c r="BC3616" s="7"/>
      <c r="BD3616" s="7"/>
      <c r="BG3616" s="7"/>
      <c r="BH3616" s="7"/>
      <c r="BI3616" s="7"/>
      <c r="BJ3616" s="7"/>
      <c r="BK3616" s="7"/>
      <c r="BL3616" s="7"/>
      <c r="BM3616" s="7"/>
      <c r="BP3616" s="7"/>
      <c r="BQ3616" s="7"/>
      <c r="BR3616" s="7"/>
      <c r="BS3616" s="7"/>
      <c r="BT3616" s="7"/>
      <c r="BU3616" s="7"/>
      <c r="BV3616" s="7"/>
      <c r="BW3616" s="7"/>
    </row>
    <row r="3617" spans="5:75" x14ac:dyDescent="0.2"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AL3617" s="7"/>
      <c r="AQ3617" s="7"/>
      <c r="AR3617" s="7"/>
      <c r="AS3617" s="7"/>
      <c r="AT3617" s="7"/>
      <c r="AU3617" s="7"/>
      <c r="AV3617" s="7"/>
      <c r="AX3617" s="7"/>
      <c r="AY3617" s="7"/>
      <c r="AZ3617" s="7"/>
      <c r="BA3617" s="7"/>
      <c r="BB3617" s="7"/>
      <c r="BC3617" s="7"/>
      <c r="BD3617" s="7"/>
      <c r="BG3617" s="7"/>
      <c r="BH3617" s="7"/>
      <c r="BI3617" s="7"/>
      <c r="BJ3617" s="7"/>
      <c r="BK3617" s="7"/>
      <c r="BL3617" s="7"/>
      <c r="BM3617" s="7"/>
      <c r="BP3617" s="7"/>
      <c r="BQ3617" s="7"/>
      <c r="BR3617" s="7"/>
      <c r="BS3617" s="7"/>
      <c r="BT3617" s="7"/>
      <c r="BU3617" s="7"/>
      <c r="BV3617" s="7"/>
      <c r="BW3617" s="7"/>
    </row>
    <row r="3618" spans="5:75" x14ac:dyDescent="0.2"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AL3618" s="7"/>
      <c r="AQ3618" s="7"/>
      <c r="AR3618" s="7"/>
      <c r="AS3618" s="7"/>
      <c r="AT3618" s="7"/>
      <c r="AU3618" s="7"/>
      <c r="AV3618" s="7"/>
      <c r="AX3618" s="7"/>
      <c r="AY3618" s="7"/>
      <c r="AZ3618" s="7"/>
      <c r="BA3618" s="7"/>
      <c r="BB3618" s="7"/>
      <c r="BC3618" s="7"/>
      <c r="BD3618" s="7"/>
      <c r="BG3618" s="7"/>
      <c r="BH3618" s="7"/>
      <c r="BI3618" s="7"/>
      <c r="BJ3618" s="7"/>
      <c r="BK3618" s="7"/>
      <c r="BL3618" s="7"/>
      <c r="BM3618" s="7"/>
      <c r="BP3618" s="7"/>
      <c r="BQ3618" s="7"/>
      <c r="BR3618" s="7"/>
      <c r="BS3618" s="7"/>
      <c r="BT3618" s="7"/>
      <c r="BU3618" s="7"/>
      <c r="BV3618" s="7"/>
      <c r="BW3618" s="7"/>
    </row>
    <row r="3619" spans="5:75" x14ac:dyDescent="0.2"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AL3619" s="7"/>
      <c r="AQ3619" s="7"/>
      <c r="AR3619" s="7"/>
      <c r="AS3619" s="7"/>
      <c r="AT3619" s="7"/>
      <c r="AU3619" s="7"/>
      <c r="AV3619" s="7"/>
      <c r="AX3619" s="7"/>
      <c r="AY3619" s="7"/>
      <c r="AZ3619" s="7"/>
      <c r="BA3619" s="7"/>
      <c r="BB3619" s="7"/>
      <c r="BC3619" s="7"/>
      <c r="BD3619" s="7"/>
      <c r="BG3619" s="7"/>
      <c r="BH3619" s="7"/>
      <c r="BI3619" s="7"/>
      <c r="BJ3619" s="7"/>
      <c r="BK3619" s="7"/>
      <c r="BL3619" s="7"/>
      <c r="BM3619" s="7"/>
      <c r="BP3619" s="7"/>
      <c r="BQ3619" s="7"/>
      <c r="BR3619" s="7"/>
      <c r="BS3619" s="7"/>
      <c r="BT3619" s="7"/>
      <c r="BU3619" s="7"/>
      <c r="BV3619" s="7"/>
      <c r="BW3619" s="7"/>
    </row>
    <row r="3620" spans="5:75" x14ac:dyDescent="0.2"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AL3620" s="7"/>
      <c r="AQ3620" s="7"/>
      <c r="AR3620" s="7"/>
      <c r="AS3620" s="7"/>
      <c r="AT3620" s="7"/>
      <c r="AU3620" s="7"/>
      <c r="AV3620" s="7"/>
      <c r="AX3620" s="7"/>
      <c r="AY3620" s="7"/>
      <c r="AZ3620" s="7"/>
      <c r="BA3620" s="7"/>
      <c r="BB3620" s="7"/>
      <c r="BC3620" s="7"/>
      <c r="BD3620" s="7"/>
      <c r="BG3620" s="7"/>
      <c r="BH3620" s="7"/>
      <c r="BI3620" s="7"/>
      <c r="BJ3620" s="7"/>
      <c r="BK3620" s="7"/>
      <c r="BL3620" s="7"/>
      <c r="BM3620" s="7"/>
      <c r="BP3620" s="7"/>
      <c r="BQ3620" s="7"/>
      <c r="BR3620" s="7"/>
      <c r="BS3620" s="7"/>
      <c r="BT3620" s="7"/>
      <c r="BU3620" s="7"/>
      <c r="BV3620" s="7"/>
      <c r="BW3620" s="7"/>
    </row>
    <row r="3621" spans="5:75" x14ac:dyDescent="0.2"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AL3621" s="7"/>
      <c r="AQ3621" s="7"/>
      <c r="AR3621" s="7"/>
      <c r="AS3621" s="7"/>
      <c r="AT3621" s="7"/>
      <c r="AU3621" s="7"/>
      <c r="AV3621" s="7"/>
      <c r="AX3621" s="7"/>
      <c r="AY3621" s="7"/>
      <c r="AZ3621" s="7"/>
      <c r="BA3621" s="7"/>
      <c r="BB3621" s="7"/>
      <c r="BC3621" s="7"/>
      <c r="BD3621" s="7"/>
      <c r="BG3621" s="7"/>
      <c r="BH3621" s="7"/>
      <c r="BI3621" s="7"/>
      <c r="BJ3621" s="7"/>
      <c r="BK3621" s="7"/>
      <c r="BL3621" s="7"/>
      <c r="BM3621" s="7"/>
      <c r="BP3621" s="7"/>
      <c r="BQ3621" s="7"/>
      <c r="BR3621" s="7"/>
      <c r="BS3621" s="7"/>
      <c r="BT3621" s="7"/>
      <c r="BU3621" s="7"/>
      <c r="BV3621" s="7"/>
      <c r="BW3621" s="7"/>
    </row>
    <row r="3622" spans="5:75" x14ac:dyDescent="0.2"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AL3622" s="7"/>
      <c r="AQ3622" s="7"/>
      <c r="AR3622" s="7"/>
      <c r="AS3622" s="7"/>
      <c r="AT3622" s="7"/>
      <c r="AU3622" s="7"/>
      <c r="AV3622" s="7"/>
      <c r="AX3622" s="7"/>
      <c r="AY3622" s="7"/>
      <c r="AZ3622" s="7"/>
      <c r="BA3622" s="7"/>
      <c r="BB3622" s="7"/>
      <c r="BC3622" s="7"/>
      <c r="BD3622" s="7"/>
      <c r="BG3622" s="7"/>
      <c r="BH3622" s="7"/>
      <c r="BI3622" s="7"/>
      <c r="BJ3622" s="7"/>
      <c r="BK3622" s="7"/>
      <c r="BL3622" s="7"/>
      <c r="BM3622" s="7"/>
      <c r="BP3622" s="7"/>
      <c r="BQ3622" s="7"/>
      <c r="BR3622" s="7"/>
      <c r="BS3622" s="7"/>
      <c r="BT3622" s="7"/>
      <c r="BU3622" s="7"/>
      <c r="BV3622" s="7"/>
      <c r="BW3622" s="7"/>
    </row>
    <row r="3623" spans="5:75" x14ac:dyDescent="0.2"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AL3623" s="7"/>
      <c r="AQ3623" s="7"/>
      <c r="AR3623" s="7"/>
      <c r="AS3623" s="7"/>
      <c r="AT3623" s="7"/>
      <c r="AU3623" s="7"/>
      <c r="AV3623" s="7"/>
      <c r="AX3623" s="7"/>
      <c r="AY3623" s="7"/>
      <c r="AZ3623" s="7"/>
      <c r="BA3623" s="7"/>
      <c r="BB3623" s="7"/>
      <c r="BC3623" s="7"/>
      <c r="BD3623" s="7"/>
      <c r="BG3623" s="7"/>
      <c r="BH3623" s="7"/>
      <c r="BI3623" s="7"/>
      <c r="BJ3623" s="7"/>
      <c r="BK3623" s="7"/>
      <c r="BL3623" s="7"/>
      <c r="BM3623" s="7"/>
      <c r="BP3623" s="7"/>
      <c r="BQ3623" s="7"/>
      <c r="BR3623" s="7"/>
      <c r="BS3623" s="7"/>
      <c r="BT3623" s="7"/>
      <c r="BU3623" s="7"/>
      <c r="BV3623" s="7"/>
      <c r="BW3623" s="7"/>
    </row>
    <row r="3624" spans="5:75" x14ac:dyDescent="0.2"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AL3624" s="7"/>
      <c r="AQ3624" s="7"/>
      <c r="AR3624" s="7"/>
      <c r="AS3624" s="7"/>
      <c r="AT3624" s="7"/>
      <c r="AU3624" s="7"/>
      <c r="AV3624" s="7"/>
      <c r="AX3624" s="7"/>
      <c r="AY3624" s="7"/>
      <c r="AZ3624" s="7"/>
      <c r="BA3624" s="7"/>
      <c r="BB3624" s="7"/>
      <c r="BC3624" s="7"/>
      <c r="BD3624" s="7"/>
      <c r="BG3624" s="7"/>
      <c r="BH3624" s="7"/>
      <c r="BI3624" s="7"/>
      <c r="BJ3624" s="7"/>
      <c r="BK3624" s="7"/>
      <c r="BL3624" s="7"/>
      <c r="BM3624" s="7"/>
      <c r="BP3624" s="7"/>
      <c r="BQ3624" s="7"/>
      <c r="BR3624" s="7"/>
      <c r="BS3624" s="7"/>
      <c r="BT3624" s="7"/>
      <c r="BU3624" s="7"/>
      <c r="BV3624" s="7"/>
      <c r="BW3624" s="7"/>
    </row>
    <row r="3625" spans="5:75" x14ac:dyDescent="0.2"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AL3625" s="7"/>
      <c r="AQ3625" s="7"/>
      <c r="AR3625" s="7"/>
      <c r="AS3625" s="7"/>
      <c r="AT3625" s="7"/>
      <c r="AU3625" s="7"/>
      <c r="AV3625" s="7"/>
      <c r="AX3625" s="7"/>
      <c r="AY3625" s="7"/>
      <c r="AZ3625" s="7"/>
      <c r="BA3625" s="7"/>
      <c r="BB3625" s="7"/>
      <c r="BC3625" s="7"/>
      <c r="BD3625" s="7"/>
      <c r="BG3625" s="7"/>
      <c r="BH3625" s="7"/>
      <c r="BI3625" s="7"/>
      <c r="BJ3625" s="7"/>
      <c r="BK3625" s="7"/>
      <c r="BL3625" s="7"/>
      <c r="BM3625" s="7"/>
      <c r="BP3625" s="7"/>
      <c r="BQ3625" s="7"/>
      <c r="BR3625" s="7"/>
      <c r="BS3625" s="7"/>
      <c r="BT3625" s="7"/>
      <c r="BU3625" s="7"/>
      <c r="BV3625" s="7"/>
      <c r="BW3625" s="7"/>
    </row>
    <row r="3626" spans="5:75" x14ac:dyDescent="0.2"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AL3626" s="7"/>
      <c r="AQ3626" s="7"/>
      <c r="AR3626" s="7"/>
      <c r="AS3626" s="7"/>
      <c r="AT3626" s="7"/>
      <c r="AU3626" s="7"/>
      <c r="AV3626" s="7"/>
      <c r="AX3626" s="7"/>
      <c r="AY3626" s="7"/>
      <c r="AZ3626" s="7"/>
      <c r="BA3626" s="7"/>
      <c r="BB3626" s="7"/>
      <c r="BC3626" s="7"/>
      <c r="BD3626" s="7"/>
      <c r="BG3626" s="7"/>
      <c r="BH3626" s="7"/>
      <c r="BI3626" s="7"/>
      <c r="BJ3626" s="7"/>
      <c r="BK3626" s="7"/>
      <c r="BL3626" s="7"/>
      <c r="BM3626" s="7"/>
      <c r="BP3626" s="7"/>
      <c r="BQ3626" s="7"/>
      <c r="BR3626" s="7"/>
      <c r="BS3626" s="7"/>
      <c r="BT3626" s="7"/>
      <c r="BU3626" s="7"/>
      <c r="BV3626" s="7"/>
      <c r="BW3626" s="7"/>
    </row>
    <row r="3627" spans="5:75" x14ac:dyDescent="0.2"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AL3627" s="7"/>
      <c r="AQ3627" s="7"/>
      <c r="AR3627" s="7"/>
      <c r="AS3627" s="7"/>
      <c r="AT3627" s="7"/>
      <c r="AU3627" s="7"/>
      <c r="AV3627" s="7"/>
      <c r="AX3627" s="7"/>
      <c r="AY3627" s="7"/>
      <c r="AZ3627" s="7"/>
      <c r="BA3627" s="7"/>
      <c r="BB3627" s="7"/>
      <c r="BC3627" s="7"/>
      <c r="BD3627" s="7"/>
      <c r="BG3627" s="7"/>
      <c r="BH3627" s="7"/>
      <c r="BI3627" s="7"/>
      <c r="BJ3627" s="7"/>
      <c r="BK3627" s="7"/>
      <c r="BL3627" s="7"/>
      <c r="BM3627" s="7"/>
      <c r="BP3627" s="7"/>
      <c r="BQ3627" s="7"/>
      <c r="BR3627" s="7"/>
      <c r="BS3627" s="7"/>
      <c r="BT3627" s="7"/>
      <c r="BU3627" s="7"/>
      <c r="BV3627" s="7"/>
      <c r="BW3627" s="7"/>
    </row>
    <row r="3628" spans="5:75" x14ac:dyDescent="0.2"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AL3628" s="7"/>
      <c r="AQ3628" s="7"/>
      <c r="AR3628" s="7"/>
      <c r="AS3628" s="7"/>
      <c r="AT3628" s="7"/>
      <c r="AU3628" s="7"/>
      <c r="AV3628" s="7"/>
      <c r="AX3628" s="7"/>
      <c r="AY3628" s="7"/>
      <c r="AZ3628" s="7"/>
      <c r="BA3628" s="7"/>
      <c r="BB3628" s="7"/>
      <c r="BC3628" s="7"/>
      <c r="BD3628" s="7"/>
      <c r="BG3628" s="7"/>
      <c r="BH3628" s="7"/>
      <c r="BI3628" s="7"/>
      <c r="BJ3628" s="7"/>
      <c r="BK3628" s="7"/>
      <c r="BL3628" s="7"/>
      <c r="BM3628" s="7"/>
      <c r="BP3628" s="7"/>
      <c r="BQ3628" s="7"/>
      <c r="BR3628" s="7"/>
      <c r="BS3628" s="7"/>
      <c r="BT3628" s="7"/>
      <c r="BU3628" s="7"/>
      <c r="BV3628" s="7"/>
      <c r="BW3628" s="7"/>
    </row>
    <row r="3629" spans="5:75" x14ac:dyDescent="0.2"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AL3629" s="7"/>
      <c r="AQ3629" s="7"/>
      <c r="AR3629" s="7"/>
      <c r="AS3629" s="7"/>
      <c r="AT3629" s="7"/>
      <c r="AU3629" s="7"/>
      <c r="AV3629" s="7"/>
      <c r="AX3629" s="7"/>
      <c r="AY3629" s="7"/>
      <c r="AZ3629" s="7"/>
      <c r="BA3629" s="7"/>
      <c r="BB3629" s="7"/>
      <c r="BC3629" s="7"/>
      <c r="BD3629" s="7"/>
      <c r="BG3629" s="7"/>
      <c r="BH3629" s="7"/>
      <c r="BI3629" s="7"/>
      <c r="BJ3629" s="7"/>
      <c r="BK3629" s="7"/>
      <c r="BL3629" s="7"/>
      <c r="BM3629" s="7"/>
      <c r="BP3629" s="7"/>
      <c r="BQ3629" s="7"/>
      <c r="BR3629" s="7"/>
      <c r="BS3629" s="7"/>
      <c r="BT3629" s="7"/>
      <c r="BU3629" s="7"/>
      <c r="BV3629" s="7"/>
      <c r="BW3629" s="7"/>
    </row>
    <row r="3630" spans="5:75" x14ac:dyDescent="0.2"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AL3630" s="7"/>
      <c r="AQ3630" s="7"/>
      <c r="AR3630" s="7"/>
      <c r="AS3630" s="7"/>
      <c r="AT3630" s="7"/>
      <c r="AU3630" s="7"/>
      <c r="AV3630" s="7"/>
      <c r="AX3630" s="7"/>
      <c r="AY3630" s="7"/>
      <c r="AZ3630" s="7"/>
      <c r="BA3630" s="7"/>
      <c r="BB3630" s="7"/>
      <c r="BC3630" s="7"/>
      <c r="BD3630" s="7"/>
      <c r="BG3630" s="7"/>
      <c r="BH3630" s="7"/>
      <c r="BI3630" s="7"/>
      <c r="BJ3630" s="7"/>
      <c r="BK3630" s="7"/>
      <c r="BL3630" s="7"/>
      <c r="BM3630" s="7"/>
      <c r="BP3630" s="7"/>
      <c r="BQ3630" s="7"/>
      <c r="BR3630" s="7"/>
      <c r="BS3630" s="7"/>
      <c r="BT3630" s="7"/>
      <c r="BU3630" s="7"/>
      <c r="BV3630" s="7"/>
      <c r="BW3630" s="7"/>
    </row>
    <row r="3631" spans="5:75" x14ac:dyDescent="0.2"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AL3631" s="7"/>
      <c r="AQ3631" s="7"/>
      <c r="AR3631" s="7"/>
      <c r="AS3631" s="7"/>
      <c r="AT3631" s="7"/>
      <c r="AU3631" s="7"/>
      <c r="AV3631" s="7"/>
      <c r="AX3631" s="7"/>
      <c r="AY3631" s="7"/>
      <c r="AZ3631" s="7"/>
      <c r="BA3631" s="7"/>
      <c r="BB3631" s="7"/>
      <c r="BC3631" s="7"/>
      <c r="BD3631" s="7"/>
      <c r="BG3631" s="7"/>
      <c r="BH3631" s="7"/>
      <c r="BI3631" s="7"/>
      <c r="BJ3631" s="7"/>
      <c r="BK3631" s="7"/>
      <c r="BL3631" s="7"/>
      <c r="BM3631" s="7"/>
      <c r="BP3631" s="7"/>
      <c r="BQ3631" s="7"/>
      <c r="BR3631" s="7"/>
      <c r="BS3631" s="7"/>
      <c r="BT3631" s="7"/>
      <c r="BU3631" s="7"/>
      <c r="BV3631" s="7"/>
      <c r="BW3631" s="7"/>
    </row>
    <row r="3632" spans="5:75" x14ac:dyDescent="0.2"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AL3632" s="7"/>
      <c r="AQ3632" s="7"/>
      <c r="AR3632" s="7"/>
      <c r="AS3632" s="7"/>
      <c r="AT3632" s="7"/>
      <c r="AU3632" s="7"/>
      <c r="AV3632" s="7"/>
      <c r="AX3632" s="7"/>
      <c r="AY3632" s="7"/>
      <c r="AZ3632" s="7"/>
      <c r="BA3632" s="7"/>
      <c r="BB3632" s="7"/>
      <c r="BC3632" s="7"/>
      <c r="BD3632" s="7"/>
      <c r="BG3632" s="7"/>
      <c r="BH3632" s="7"/>
      <c r="BI3632" s="7"/>
      <c r="BJ3632" s="7"/>
      <c r="BK3632" s="7"/>
      <c r="BL3632" s="7"/>
      <c r="BM3632" s="7"/>
      <c r="BP3632" s="7"/>
      <c r="BQ3632" s="7"/>
      <c r="BR3632" s="7"/>
      <c r="BS3632" s="7"/>
      <c r="BT3632" s="7"/>
      <c r="BU3632" s="7"/>
      <c r="BV3632" s="7"/>
      <c r="BW3632" s="7"/>
    </row>
    <row r="3633" spans="5:75" x14ac:dyDescent="0.2"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AL3633" s="7"/>
      <c r="AQ3633" s="7"/>
      <c r="AR3633" s="7"/>
      <c r="AS3633" s="7"/>
      <c r="AT3633" s="7"/>
      <c r="AU3633" s="7"/>
      <c r="AV3633" s="7"/>
      <c r="AX3633" s="7"/>
      <c r="AY3633" s="7"/>
      <c r="AZ3633" s="7"/>
      <c r="BA3633" s="7"/>
      <c r="BB3633" s="7"/>
      <c r="BC3633" s="7"/>
      <c r="BD3633" s="7"/>
      <c r="BG3633" s="7"/>
      <c r="BH3633" s="7"/>
      <c r="BI3633" s="7"/>
      <c r="BJ3633" s="7"/>
      <c r="BK3633" s="7"/>
      <c r="BL3633" s="7"/>
      <c r="BM3633" s="7"/>
      <c r="BP3633" s="7"/>
      <c r="BQ3633" s="7"/>
      <c r="BR3633" s="7"/>
      <c r="BS3633" s="7"/>
      <c r="BT3633" s="7"/>
      <c r="BU3633" s="7"/>
      <c r="BV3633" s="7"/>
      <c r="BW3633" s="7"/>
    </row>
    <row r="3634" spans="5:75" x14ac:dyDescent="0.2"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AL3634" s="7"/>
      <c r="AQ3634" s="7"/>
      <c r="AR3634" s="7"/>
      <c r="AS3634" s="7"/>
      <c r="AT3634" s="7"/>
      <c r="AU3634" s="7"/>
      <c r="AV3634" s="7"/>
      <c r="AX3634" s="7"/>
      <c r="AY3634" s="7"/>
      <c r="AZ3634" s="7"/>
      <c r="BA3634" s="7"/>
      <c r="BB3634" s="7"/>
      <c r="BC3634" s="7"/>
      <c r="BD3634" s="7"/>
      <c r="BG3634" s="7"/>
      <c r="BH3634" s="7"/>
      <c r="BI3634" s="7"/>
      <c r="BJ3634" s="7"/>
      <c r="BK3634" s="7"/>
      <c r="BL3634" s="7"/>
      <c r="BM3634" s="7"/>
      <c r="BP3634" s="7"/>
      <c r="BQ3634" s="7"/>
      <c r="BR3634" s="7"/>
      <c r="BS3634" s="7"/>
      <c r="BT3634" s="7"/>
      <c r="BU3634" s="7"/>
      <c r="BV3634" s="7"/>
      <c r="BW3634" s="7"/>
    </row>
    <row r="3635" spans="5:75" x14ac:dyDescent="0.2"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AL3635" s="7"/>
      <c r="AQ3635" s="7"/>
      <c r="AR3635" s="7"/>
      <c r="AS3635" s="7"/>
      <c r="AT3635" s="7"/>
      <c r="AU3635" s="7"/>
      <c r="AV3635" s="7"/>
      <c r="AX3635" s="7"/>
      <c r="AY3635" s="7"/>
      <c r="AZ3635" s="7"/>
      <c r="BA3635" s="7"/>
      <c r="BB3635" s="7"/>
      <c r="BC3635" s="7"/>
      <c r="BD3635" s="7"/>
      <c r="BG3635" s="7"/>
      <c r="BH3635" s="7"/>
      <c r="BI3635" s="7"/>
      <c r="BJ3635" s="7"/>
      <c r="BK3635" s="7"/>
      <c r="BL3635" s="7"/>
      <c r="BM3635" s="7"/>
      <c r="BP3635" s="7"/>
      <c r="BQ3635" s="7"/>
      <c r="BR3635" s="7"/>
      <c r="BS3635" s="7"/>
      <c r="BT3635" s="7"/>
      <c r="BU3635" s="7"/>
      <c r="BV3635" s="7"/>
      <c r="BW3635" s="7"/>
    </row>
    <row r="3636" spans="5:75" x14ac:dyDescent="0.2"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AL3636" s="7"/>
      <c r="AQ3636" s="7"/>
      <c r="AR3636" s="7"/>
      <c r="AS3636" s="7"/>
      <c r="AT3636" s="7"/>
      <c r="AU3636" s="7"/>
      <c r="AV3636" s="7"/>
      <c r="AX3636" s="7"/>
      <c r="AY3636" s="7"/>
      <c r="AZ3636" s="7"/>
      <c r="BA3636" s="7"/>
      <c r="BB3636" s="7"/>
      <c r="BC3636" s="7"/>
      <c r="BD3636" s="7"/>
      <c r="BG3636" s="7"/>
      <c r="BH3636" s="7"/>
      <c r="BI3636" s="7"/>
      <c r="BJ3636" s="7"/>
      <c r="BK3636" s="7"/>
      <c r="BL3636" s="7"/>
      <c r="BM3636" s="7"/>
      <c r="BP3636" s="7"/>
      <c r="BQ3636" s="7"/>
      <c r="BR3636" s="7"/>
      <c r="BS3636" s="7"/>
      <c r="BT3636" s="7"/>
      <c r="BU3636" s="7"/>
      <c r="BV3636" s="7"/>
      <c r="BW3636" s="7"/>
    </row>
    <row r="3637" spans="5:75" x14ac:dyDescent="0.2"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AL3637" s="7"/>
      <c r="AQ3637" s="7"/>
      <c r="AR3637" s="7"/>
      <c r="AS3637" s="7"/>
      <c r="AT3637" s="7"/>
      <c r="AU3637" s="7"/>
      <c r="AV3637" s="7"/>
      <c r="AX3637" s="7"/>
      <c r="AY3637" s="7"/>
      <c r="AZ3637" s="7"/>
      <c r="BA3637" s="7"/>
      <c r="BB3637" s="7"/>
      <c r="BC3637" s="7"/>
      <c r="BD3637" s="7"/>
      <c r="BG3637" s="7"/>
      <c r="BH3637" s="7"/>
      <c r="BI3637" s="7"/>
      <c r="BJ3637" s="7"/>
      <c r="BK3637" s="7"/>
      <c r="BL3637" s="7"/>
      <c r="BM3637" s="7"/>
      <c r="BP3637" s="7"/>
      <c r="BQ3637" s="7"/>
      <c r="BR3637" s="7"/>
      <c r="BS3637" s="7"/>
      <c r="BT3637" s="7"/>
      <c r="BU3637" s="7"/>
      <c r="BV3637" s="7"/>
      <c r="BW3637" s="7"/>
    </row>
    <row r="3638" spans="5:75" x14ac:dyDescent="0.2"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AL3638" s="7"/>
      <c r="AQ3638" s="7"/>
      <c r="AR3638" s="7"/>
      <c r="AS3638" s="7"/>
      <c r="AT3638" s="7"/>
      <c r="AU3638" s="7"/>
      <c r="AV3638" s="7"/>
      <c r="AX3638" s="7"/>
      <c r="AY3638" s="7"/>
      <c r="AZ3638" s="7"/>
      <c r="BA3638" s="7"/>
      <c r="BB3638" s="7"/>
      <c r="BC3638" s="7"/>
      <c r="BD3638" s="7"/>
      <c r="BG3638" s="7"/>
      <c r="BH3638" s="7"/>
      <c r="BI3638" s="7"/>
      <c r="BJ3638" s="7"/>
      <c r="BK3638" s="7"/>
      <c r="BL3638" s="7"/>
      <c r="BM3638" s="7"/>
      <c r="BP3638" s="7"/>
      <c r="BQ3638" s="7"/>
      <c r="BR3638" s="7"/>
      <c r="BS3638" s="7"/>
      <c r="BT3638" s="7"/>
      <c r="BU3638" s="7"/>
      <c r="BV3638" s="7"/>
      <c r="BW3638" s="7"/>
    </row>
    <row r="3639" spans="5:75" x14ac:dyDescent="0.2"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AL3639" s="7"/>
      <c r="AQ3639" s="7"/>
      <c r="AR3639" s="7"/>
      <c r="AS3639" s="7"/>
      <c r="AT3639" s="7"/>
      <c r="AU3639" s="7"/>
      <c r="AV3639" s="7"/>
      <c r="AX3639" s="7"/>
      <c r="AY3639" s="7"/>
      <c r="AZ3639" s="7"/>
      <c r="BA3639" s="7"/>
      <c r="BB3639" s="7"/>
      <c r="BC3639" s="7"/>
      <c r="BD3639" s="7"/>
      <c r="BG3639" s="7"/>
      <c r="BH3639" s="7"/>
      <c r="BI3639" s="7"/>
      <c r="BJ3639" s="7"/>
      <c r="BK3639" s="7"/>
      <c r="BL3639" s="7"/>
      <c r="BM3639" s="7"/>
      <c r="BP3639" s="7"/>
      <c r="BQ3639" s="7"/>
      <c r="BR3639" s="7"/>
      <c r="BS3639" s="7"/>
      <c r="BT3639" s="7"/>
      <c r="BU3639" s="7"/>
      <c r="BV3639" s="7"/>
      <c r="BW3639" s="7"/>
    </row>
    <row r="3640" spans="5:75" x14ac:dyDescent="0.2"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AL3640" s="7"/>
      <c r="AQ3640" s="7"/>
      <c r="AR3640" s="7"/>
      <c r="AS3640" s="7"/>
      <c r="AT3640" s="7"/>
      <c r="AU3640" s="7"/>
      <c r="AV3640" s="7"/>
      <c r="AX3640" s="7"/>
      <c r="AY3640" s="7"/>
      <c r="AZ3640" s="7"/>
      <c r="BA3640" s="7"/>
      <c r="BB3640" s="7"/>
      <c r="BC3640" s="7"/>
      <c r="BD3640" s="7"/>
      <c r="BG3640" s="7"/>
      <c r="BH3640" s="7"/>
      <c r="BI3640" s="7"/>
      <c r="BJ3640" s="7"/>
      <c r="BK3640" s="7"/>
      <c r="BL3640" s="7"/>
      <c r="BM3640" s="7"/>
      <c r="BP3640" s="7"/>
      <c r="BQ3640" s="7"/>
      <c r="BR3640" s="7"/>
      <c r="BS3640" s="7"/>
      <c r="BT3640" s="7"/>
      <c r="BU3640" s="7"/>
      <c r="BV3640" s="7"/>
      <c r="BW3640" s="7"/>
    </row>
    <row r="3641" spans="5:75" x14ac:dyDescent="0.2"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AL3641" s="7"/>
      <c r="AQ3641" s="7"/>
      <c r="AR3641" s="7"/>
      <c r="AS3641" s="7"/>
      <c r="AT3641" s="7"/>
      <c r="AU3641" s="7"/>
      <c r="AV3641" s="7"/>
      <c r="AX3641" s="7"/>
      <c r="AY3641" s="7"/>
      <c r="AZ3641" s="7"/>
      <c r="BA3641" s="7"/>
      <c r="BB3641" s="7"/>
      <c r="BC3641" s="7"/>
      <c r="BD3641" s="7"/>
      <c r="BG3641" s="7"/>
      <c r="BH3641" s="7"/>
      <c r="BI3641" s="7"/>
      <c r="BJ3641" s="7"/>
      <c r="BK3641" s="7"/>
      <c r="BL3641" s="7"/>
      <c r="BM3641" s="7"/>
      <c r="BP3641" s="7"/>
      <c r="BQ3641" s="7"/>
      <c r="BR3641" s="7"/>
      <c r="BS3641" s="7"/>
      <c r="BT3641" s="7"/>
      <c r="BU3641" s="7"/>
      <c r="BV3641" s="7"/>
      <c r="BW3641" s="7"/>
    </row>
    <row r="3642" spans="5:75" x14ac:dyDescent="0.2"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AL3642" s="7"/>
      <c r="AQ3642" s="7"/>
      <c r="AR3642" s="7"/>
      <c r="AS3642" s="7"/>
      <c r="AT3642" s="7"/>
      <c r="AU3642" s="7"/>
      <c r="AV3642" s="7"/>
      <c r="AX3642" s="7"/>
      <c r="AY3642" s="7"/>
      <c r="AZ3642" s="7"/>
      <c r="BA3642" s="7"/>
      <c r="BB3642" s="7"/>
      <c r="BC3642" s="7"/>
      <c r="BD3642" s="7"/>
      <c r="BG3642" s="7"/>
      <c r="BH3642" s="7"/>
      <c r="BI3642" s="7"/>
      <c r="BJ3642" s="7"/>
      <c r="BK3642" s="7"/>
      <c r="BL3642" s="7"/>
      <c r="BM3642" s="7"/>
      <c r="BP3642" s="7"/>
      <c r="BQ3642" s="7"/>
      <c r="BR3642" s="7"/>
      <c r="BS3642" s="7"/>
      <c r="BT3642" s="7"/>
      <c r="BU3642" s="7"/>
      <c r="BV3642" s="7"/>
      <c r="BW3642" s="7"/>
    </row>
    <row r="3643" spans="5:75" x14ac:dyDescent="0.2"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AL3643" s="7"/>
      <c r="AQ3643" s="7"/>
      <c r="AR3643" s="7"/>
      <c r="AS3643" s="7"/>
      <c r="AT3643" s="7"/>
      <c r="AU3643" s="7"/>
      <c r="AV3643" s="7"/>
      <c r="AX3643" s="7"/>
      <c r="AY3643" s="7"/>
      <c r="AZ3643" s="7"/>
      <c r="BA3643" s="7"/>
      <c r="BB3643" s="7"/>
      <c r="BC3643" s="7"/>
      <c r="BD3643" s="7"/>
      <c r="BG3643" s="7"/>
      <c r="BH3643" s="7"/>
      <c r="BI3643" s="7"/>
      <c r="BJ3643" s="7"/>
      <c r="BK3643" s="7"/>
      <c r="BL3643" s="7"/>
      <c r="BM3643" s="7"/>
      <c r="BP3643" s="7"/>
      <c r="BQ3643" s="7"/>
      <c r="BR3643" s="7"/>
      <c r="BS3643" s="7"/>
      <c r="BT3643" s="7"/>
      <c r="BU3643" s="7"/>
      <c r="BV3643" s="7"/>
      <c r="BW3643" s="7"/>
    </row>
    <row r="3644" spans="5:75" x14ac:dyDescent="0.2"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AL3644" s="7"/>
      <c r="AQ3644" s="7"/>
      <c r="AR3644" s="7"/>
      <c r="AS3644" s="7"/>
      <c r="AT3644" s="7"/>
      <c r="AU3644" s="7"/>
      <c r="AV3644" s="7"/>
      <c r="AX3644" s="7"/>
      <c r="AY3644" s="7"/>
      <c r="AZ3644" s="7"/>
      <c r="BA3644" s="7"/>
      <c r="BB3644" s="7"/>
      <c r="BC3644" s="7"/>
      <c r="BD3644" s="7"/>
      <c r="BG3644" s="7"/>
      <c r="BH3644" s="7"/>
      <c r="BI3644" s="7"/>
      <c r="BJ3644" s="7"/>
      <c r="BK3644" s="7"/>
      <c r="BL3644" s="7"/>
      <c r="BM3644" s="7"/>
      <c r="BP3644" s="7"/>
      <c r="BQ3644" s="7"/>
      <c r="BR3644" s="7"/>
      <c r="BS3644" s="7"/>
      <c r="BT3644" s="7"/>
      <c r="BU3644" s="7"/>
      <c r="BV3644" s="7"/>
      <c r="BW3644" s="7"/>
    </row>
    <row r="3645" spans="5:75" x14ac:dyDescent="0.2"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AL3645" s="7"/>
      <c r="AQ3645" s="7"/>
      <c r="AR3645" s="7"/>
      <c r="AS3645" s="7"/>
      <c r="AT3645" s="7"/>
      <c r="AU3645" s="7"/>
      <c r="AV3645" s="7"/>
      <c r="AX3645" s="7"/>
      <c r="AY3645" s="7"/>
      <c r="AZ3645" s="7"/>
      <c r="BA3645" s="7"/>
      <c r="BB3645" s="7"/>
      <c r="BC3645" s="7"/>
      <c r="BD3645" s="7"/>
      <c r="BG3645" s="7"/>
      <c r="BH3645" s="7"/>
      <c r="BI3645" s="7"/>
      <c r="BJ3645" s="7"/>
      <c r="BK3645" s="7"/>
      <c r="BL3645" s="7"/>
      <c r="BM3645" s="7"/>
      <c r="BP3645" s="7"/>
      <c r="BQ3645" s="7"/>
      <c r="BR3645" s="7"/>
      <c r="BS3645" s="7"/>
      <c r="BT3645" s="7"/>
      <c r="BU3645" s="7"/>
      <c r="BV3645" s="7"/>
      <c r="BW3645" s="7"/>
    </row>
    <row r="3646" spans="5:75" x14ac:dyDescent="0.2"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AL3646" s="7"/>
      <c r="AQ3646" s="7"/>
      <c r="AR3646" s="7"/>
      <c r="AS3646" s="7"/>
      <c r="AT3646" s="7"/>
      <c r="AU3646" s="7"/>
      <c r="AV3646" s="7"/>
      <c r="AX3646" s="7"/>
      <c r="AY3646" s="7"/>
      <c r="AZ3646" s="7"/>
      <c r="BA3646" s="7"/>
      <c r="BB3646" s="7"/>
      <c r="BC3646" s="7"/>
      <c r="BD3646" s="7"/>
      <c r="BG3646" s="7"/>
      <c r="BH3646" s="7"/>
      <c r="BI3646" s="7"/>
      <c r="BJ3646" s="7"/>
      <c r="BK3646" s="7"/>
      <c r="BL3646" s="7"/>
      <c r="BM3646" s="7"/>
      <c r="BP3646" s="7"/>
      <c r="BQ3646" s="7"/>
      <c r="BR3646" s="7"/>
      <c r="BS3646" s="7"/>
      <c r="BT3646" s="7"/>
      <c r="BU3646" s="7"/>
      <c r="BV3646" s="7"/>
      <c r="BW3646" s="7"/>
    </row>
    <row r="3647" spans="5:75" x14ac:dyDescent="0.2"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AL3647" s="7"/>
      <c r="AQ3647" s="7"/>
      <c r="AR3647" s="7"/>
      <c r="AS3647" s="7"/>
      <c r="AT3647" s="7"/>
      <c r="AU3647" s="7"/>
      <c r="AV3647" s="7"/>
      <c r="AX3647" s="7"/>
      <c r="AY3647" s="7"/>
      <c r="AZ3647" s="7"/>
      <c r="BA3647" s="7"/>
      <c r="BB3647" s="7"/>
      <c r="BC3647" s="7"/>
      <c r="BD3647" s="7"/>
      <c r="BG3647" s="7"/>
      <c r="BH3647" s="7"/>
      <c r="BI3647" s="7"/>
      <c r="BJ3647" s="7"/>
      <c r="BK3647" s="7"/>
      <c r="BL3647" s="7"/>
      <c r="BM3647" s="7"/>
      <c r="BP3647" s="7"/>
      <c r="BQ3647" s="7"/>
      <c r="BR3647" s="7"/>
      <c r="BS3647" s="7"/>
      <c r="BT3647" s="7"/>
      <c r="BU3647" s="7"/>
      <c r="BV3647" s="7"/>
      <c r="BW3647" s="7"/>
    </row>
    <row r="3648" spans="5:75" x14ac:dyDescent="0.2"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AL3648" s="7"/>
      <c r="AQ3648" s="7"/>
      <c r="AR3648" s="7"/>
      <c r="AS3648" s="7"/>
      <c r="AT3648" s="7"/>
      <c r="AU3648" s="7"/>
      <c r="AV3648" s="7"/>
      <c r="AX3648" s="7"/>
      <c r="AY3648" s="7"/>
      <c r="AZ3648" s="7"/>
      <c r="BA3648" s="7"/>
      <c r="BB3648" s="7"/>
      <c r="BC3648" s="7"/>
      <c r="BD3648" s="7"/>
      <c r="BG3648" s="7"/>
      <c r="BH3648" s="7"/>
      <c r="BI3648" s="7"/>
      <c r="BJ3648" s="7"/>
      <c r="BK3648" s="7"/>
      <c r="BL3648" s="7"/>
      <c r="BM3648" s="7"/>
      <c r="BP3648" s="7"/>
      <c r="BQ3648" s="7"/>
      <c r="BR3648" s="7"/>
      <c r="BS3648" s="7"/>
      <c r="BT3648" s="7"/>
      <c r="BU3648" s="7"/>
      <c r="BV3648" s="7"/>
      <c r="BW3648" s="7"/>
    </row>
    <row r="3649" spans="5:75" x14ac:dyDescent="0.2"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AL3649" s="7"/>
      <c r="AQ3649" s="7"/>
      <c r="AR3649" s="7"/>
      <c r="AS3649" s="7"/>
      <c r="AT3649" s="7"/>
      <c r="AU3649" s="7"/>
      <c r="AV3649" s="7"/>
      <c r="AX3649" s="7"/>
      <c r="AY3649" s="7"/>
      <c r="AZ3649" s="7"/>
      <c r="BA3649" s="7"/>
      <c r="BB3649" s="7"/>
      <c r="BC3649" s="7"/>
      <c r="BD3649" s="7"/>
      <c r="BG3649" s="7"/>
      <c r="BH3649" s="7"/>
      <c r="BI3649" s="7"/>
      <c r="BJ3649" s="7"/>
      <c r="BK3649" s="7"/>
      <c r="BL3649" s="7"/>
      <c r="BM3649" s="7"/>
      <c r="BP3649" s="7"/>
      <c r="BQ3649" s="7"/>
      <c r="BR3649" s="7"/>
      <c r="BS3649" s="7"/>
      <c r="BT3649" s="7"/>
      <c r="BU3649" s="7"/>
      <c r="BV3649" s="7"/>
      <c r="BW3649" s="7"/>
    </row>
    <row r="3650" spans="5:75" x14ac:dyDescent="0.2"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AL3650" s="7"/>
      <c r="AQ3650" s="7"/>
      <c r="AR3650" s="7"/>
      <c r="AS3650" s="7"/>
      <c r="AT3650" s="7"/>
      <c r="AU3650" s="7"/>
      <c r="AV3650" s="7"/>
      <c r="AX3650" s="7"/>
      <c r="AY3650" s="7"/>
      <c r="AZ3650" s="7"/>
      <c r="BA3650" s="7"/>
      <c r="BB3650" s="7"/>
      <c r="BC3650" s="7"/>
      <c r="BD3650" s="7"/>
      <c r="BG3650" s="7"/>
      <c r="BH3650" s="7"/>
      <c r="BI3650" s="7"/>
      <c r="BJ3650" s="7"/>
      <c r="BK3650" s="7"/>
      <c r="BL3650" s="7"/>
      <c r="BM3650" s="7"/>
      <c r="BP3650" s="7"/>
      <c r="BQ3650" s="7"/>
      <c r="BR3650" s="7"/>
      <c r="BS3650" s="7"/>
      <c r="BT3650" s="7"/>
      <c r="BU3650" s="7"/>
      <c r="BV3650" s="7"/>
      <c r="BW3650" s="7"/>
    </row>
    <row r="3651" spans="5:75" x14ac:dyDescent="0.2"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AL3651" s="7"/>
      <c r="AQ3651" s="7"/>
      <c r="AR3651" s="7"/>
      <c r="AS3651" s="7"/>
      <c r="AT3651" s="7"/>
      <c r="AU3651" s="7"/>
      <c r="AV3651" s="7"/>
      <c r="AX3651" s="7"/>
      <c r="AY3651" s="7"/>
      <c r="AZ3651" s="7"/>
      <c r="BA3651" s="7"/>
      <c r="BB3651" s="7"/>
      <c r="BC3651" s="7"/>
      <c r="BD3651" s="7"/>
      <c r="BG3651" s="7"/>
      <c r="BH3651" s="7"/>
      <c r="BI3651" s="7"/>
      <c r="BJ3651" s="7"/>
      <c r="BK3651" s="7"/>
      <c r="BL3651" s="7"/>
      <c r="BM3651" s="7"/>
      <c r="BP3651" s="7"/>
      <c r="BQ3651" s="7"/>
      <c r="BR3651" s="7"/>
      <c r="BS3651" s="7"/>
      <c r="BT3651" s="7"/>
      <c r="BU3651" s="7"/>
      <c r="BV3651" s="7"/>
      <c r="BW3651" s="7"/>
    </row>
    <row r="3652" spans="5:75" x14ac:dyDescent="0.2"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AL3652" s="7"/>
      <c r="AQ3652" s="7"/>
      <c r="AR3652" s="7"/>
      <c r="AS3652" s="7"/>
      <c r="AT3652" s="7"/>
      <c r="AU3652" s="7"/>
      <c r="AV3652" s="7"/>
      <c r="AX3652" s="7"/>
      <c r="AY3652" s="7"/>
      <c r="AZ3652" s="7"/>
      <c r="BA3652" s="7"/>
      <c r="BB3652" s="7"/>
      <c r="BC3652" s="7"/>
      <c r="BD3652" s="7"/>
      <c r="BG3652" s="7"/>
      <c r="BH3652" s="7"/>
      <c r="BI3652" s="7"/>
      <c r="BJ3652" s="7"/>
      <c r="BK3652" s="7"/>
      <c r="BL3652" s="7"/>
      <c r="BM3652" s="7"/>
      <c r="BP3652" s="7"/>
      <c r="BQ3652" s="7"/>
      <c r="BR3652" s="7"/>
      <c r="BS3652" s="7"/>
      <c r="BT3652" s="7"/>
      <c r="BU3652" s="7"/>
      <c r="BV3652" s="7"/>
      <c r="BW3652" s="7"/>
    </row>
    <row r="3653" spans="5:75" x14ac:dyDescent="0.2"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AL3653" s="7"/>
      <c r="AQ3653" s="7"/>
      <c r="AR3653" s="7"/>
      <c r="AS3653" s="7"/>
      <c r="AT3653" s="7"/>
      <c r="AU3653" s="7"/>
      <c r="AV3653" s="7"/>
      <c r="AX3653" s="7"/>
      <c r="AY3653" s="7"/>
      <c r="AZ3653" s="7"/>
      <c r="BA3653" s="7"/>
      <c r="BB3653" s="7"/>
      <c r="BC3653" s="7"/>
      <c r="BD3653" s="7"/>
      <c r="BG3653" s="7"/>
      <c r="BH3653" s="7"/>
      <c r="BI3653" s="7"/>
      <c r="BJ3653" s="7"/>
      <c r="BK3653" s="7"/>
      <c r="BL3653" s="7"/>
      <c r="BM3653" s="7"/>
      <c r="BP3653" s="7"/>
      <c r="BQ3653" s="7"/>
      <c r="BR3653" s="7"/>
      <c r="BS3653" s="7"/>
      <c r="BT3653" s="7"/>
      <c r="BU3653" s="7"/>
      <c r="BV3653" s="7"/>
      <c r="BW3653" s="7"/>
    </row>
    <row r="3654" spans="5:75" x14ac:dyDescent="0.2"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AL3654" s="7"/>
      <c r="AQ3654" s="7"/>
      <c r="AR3654" s="7"/>
      <c r="AS3654" s="7"/>
      <c r="AT3654" s="7"/>
      <c r="AU3654" s="7"/>
      <c r="AV3654" s="7"/>
      <c r="AX3654" s="7"/>
      <c r="AY3654" s="7"/>
      <c r="AZ3654" s="7"/>
      <c r="BA3654" s="7"/>
      <c r="BB3654" s="7"/>
      <c r="BC3654" s="7"/>
      <c r="BD3654" s="7"/>
      <c r="BG3654" s="7"/>
      <c r="BH3654" s="7"/>
      <c r="BI3654" s="7"/>
      <c r="BJ3654" s="7"/>
      <c r="BK3654" s="7"/>
      <c r="BL3654" s="7"/>
      <c r="BM3654" s="7"/>
      <c r="BP3654" s="7"/>
      <c r="BQ3654" s="7"/>
      <c r="BR3654" s="7"/>
      <c r="BS3654" s="7"/>
      <c r="BT3654" s="7"/>
      <c r="BU3654" s="7"/>
      <c r="BV3654" s="7"/>
      <c r="BW3654" s="7"/>
    </row>
    <row r="3655" spans="5:75" x14ac:dyDescent="0.2"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AL3655" s="7"/>
      <c r="AQ3655" s="7"/>
      <c r="AR3655" s="7"/>
      <c r="AS3655" s="7"/>
      <c r="AT3655" s="7"/>
      <c r="AU3655" s="7"/>
      <c r="AV3655" s="7"/>
      <c r="AX3655" s="7"/>
      <c r="AY3655" s="7"/>
      <c r="AZ3655" s="7"/>
      <c r="BA3655" s="7"/>
      <c r="BB3655" s="7"/>
      <c r="BC3655" s="7"/>
      <c r="BD3655" s="7"/>
      <c r="BG3655" s="7"/>
      <c r="BH3655" s="7"/>
      <c r="BI3655" s="7"/>
      <c r="BJ3655" s="7"/>
      <c r="BK3655" s="7"/>
      <c r="BL3655" s="7"/>
      <c r="BM3655" s="7"/>
      <c r="BP3655" s="7"/>
      <c r="BQ3655" s="7"/>
      <c r="BR3655" s="7"/>
      <c r="BS3655" s="7"/>
      <c r="BT3655" s="7"/>
      <c r="BU3655" s="7"/>
      <c r="BV3655" s="7"/>
      <c r="BW3655" s="7"/>
    </row>
    <row r="3656" spans="5:75" x14ac:dyDescent="0.2"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AL3656" s="7"/>
      <c r="AQ3656" s="7"/>
      <c r="AR3656" s="7"/>
      <c r="AS3656" s="7"/>
      <c r="AT3656" s="7"/>
      <c r="AU3656" s="7"/>
      <c r="AV3656" s="7"/>
      <c r="AX3656" s="7"/>
      <c r="AY3656" s="7"/>
      <c r="AZ3656" s="7"/>
      <c r="BA3656" s="7"/>
      <c r="BB3656" s="7"/>
      <c r="BC3656" s="7"/>
      <c r="BD3656" s="7"/>
      <c r="BG3656" s="7"/>
      <c r="BH3656" s="7"/>
      <c r="BI3656" s="7"/>
      <c r="BJ3656" s="7"/>
      <c r="BK3656" s="7"/>
      <c r="BL3656" s="7"/>
      <c r="BM3656" s="7"/>
      <c r="BP3656" s="7"/>
      <c r="BQ3656" s="7"/>
      <c r="BR3656" s="7"/>
      <c r="BS3656" s="7"/>
      <c r="BT3656" s="7"/>
      <c r="BU3656" s="7"/>
      <c r="BV3656" s="7"/>
      <c r="BW3656" s="7"/>
    </row>
    <row r="3657" spans="5:75" x14ac:dyDescent="0.2"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AL3657" s="7"/>
      <c r="AQ3657" s="7"/>
      <c r="AR3657" s="7"/>
      <c r="AS3657" s="7"/>
      <c r="AT3657" s="7"/>
      <c r="AU3657" s="7"/>
      <c r="AV3657" s="7"/>
      <c r="AX3657" s="7"/>
      <c r="AY3657" s="7"/>
      <c r="AZ3657" s="7"/>
      <c r="BA3657" s="7"/>
      <c r="BB3657" s="7"/>
      <c r="BC3657" s="7"/>
      <c r="BD3657" s="7"/>
      <c r="BG3657" s="7"/>
      <c r="BH3657" s="7"/>
      <c r="BI3657" s="7"/>
      <c r="BJ3657" s="7"/>
      <c r="BK3657" s="7"/>
      <c r="BL3657" s="7"/>
      <c r="BM3657" s="7"/>
      <c r="BP3657" s="7"/>
      <c r="BQ3657" s="7"/>
      <c r="BR3657" s="7"/>
      <c r="BS3657" s="7"/>
      <c r="BT3657" s="7"/>
      <c r="BU3657" s="7"/>
      <c r="BV3657" s="7"/>
      <c r="BW3657" s="7"/>
    </row>
    <row r="3658" spans="5:75" x14ac:dyDescent="0.2"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AL3658" s="7"/>
      <c r="AQ3658" s="7"/>
      <c r="AR3658" s="7"/>
      <c r="AS3658" s="7"/>
      <c r="AT3658" s="7"/>
      <c r="AU3658" s="7"/>
      <c r="AV3658" s="7"/>
      <c r="AX3658" s="7"/>
      <c r="AY3658" s="7"/>
      <c r="AZ3658" s="7"/>
      <c r="BA3658" s="7"/>
      <c r="BB3658" s="7"/>
      <c r="BC3658" s="7"/>
      <c r="BD3658" s="7"/>
      <c r="BG3658" s="7"/>
      <c r="BH3658" s="7"/>
      <c r="BI3658" s="7"/>
      <c r="BJ3658" s="7"/>
      <c r="BK3658" s="7"/>
      <c r="BL3658" s="7"/>
      <c r="BM3658" s="7"/>
      <c r="BP3658" s="7"/>
      <c r="BQ3658" s="7"/>
      <c r="BR3658" s="7"/>
      <c r="BS3658" s="7"/>
      <c r="BT3658" s="7"/>
      <c r="BU3658" s="7"/>
      <c r="BV3658" s="7"/>
      <c r="BW3658" s="7"/>
    </row>
    <row r="3659" spans="5:75" x14ac:dyDescent="0.2"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AL3659" s="7"/>
      <c r="AQ3659" s="7"/>
      <c r="AR3659" s="7"/>
      <c r="AS3659" s="7"/>
      <c r="AT3659" s="7"/>
      <c r="AU3659" s="7"/>
      <c r="AV3659" s="7"/>
      <c r="AX3659" s="7"/>
      <c r="AY3659" s="7"/>
      <c r="AZ3659" s="7"/>
      <c r="BA3659" s="7"/>
      <c r="BB3659" s="7"/>
      <c r="BC3659" s="7"/>
      <c r="BD3659" s="7"/>
      <c r="BG3659" s="7"/>
      <c r="BH3659" s="7"/>
      <c r="BI3659" s="7"/>
      <c r="BJ3659" s="7"/>
      <c r="BK3659" s="7"/>
      <c r="BL3659" s="7"/>
      <c r="BM3659" s="7"/>
      <c r="BP3659" s="7"/>
      <c r="BQ3659" s="7"/>
      <c r="BR3659" s="7"/>
      <c r="BS3659" s="7"/>
      <c r="BT3659" s="7"/>
      <c r="BU3659" s="7"/>
      <c r="BV3659" s="7"/>
      <c r="BW3659" s="7"/>
    </row>
    <row r="3660" spans="5:75" x14ac:dyDescent="0.2"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AL3660" s="7"/>
      <c r="AQ3660" s="7"/>
      <c r="AR3660" s="7"/>
      <c r="AS3660" s="7"/>
      <c r="AT3660" s="7"/>
      <c r="AU3660" s="7"/>
      <c r="AV3660" s="7"/>
      <c r="AX3660" s="7"/>
      <c r="AY3660" s="7"/>
      <c r="AZ3660" s="7"/>
      <c r="BA3660" s="7"/>
      <c r="BB3660" s="7"/>
      <c r="BC3660" s="7"/>
      <c r="BD3660" s="7"/>
      <c r="BG3660" s="7"/>
      <c r="BH3660" s="7"/>
      <c r="BI3660" s="7"/>
      <c r="BJ3660" s="7"/>
      <c r="BK3660" s="7"/>
      <c r="BL3660" s="7"/>
      <c r="BM3660" s="7"/>
      <c r="BP3660" s="7"/>
      <c r="BQ3660" s="7"/>
      <c r="BR3660" s="7"/>
      <c r="BS3660" s="7"/>
      <c r="BT3660" s="7"/>
      <c r="BU3660" s="7"/>
      <c r="BV3660" s="7"/>
      <c r="BW3660" s="7"/>
    </row>
    <row r="3661" spans="5:75" x14ac:dyDescent="0.2"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AL3661" s="7"/>
      <c r="AQ3661" s="7"/>
      <c r="AR3661" s="7"/>
      <c r="AS3661" s="7"/>
      <c r="AT3661" s="7"/>
      <c r="AU3661" s="7"/>
      <c r="AV3661" s="7"/>
      <c r="AX3661" s="7"/>
      <c r="AY3661" s="7"/>
      <c r="AZ3661" s="7"/>
      <c r="BA3661" s="7"/>
      <c r="BB3661" s="7"/>
      <c r="BC3661" s="7"/>
      <c r="BD3661" s="7"/>
      <c r="BG3661" s="7"/>
      <c r="BH3661" s="7"/>
      <c r="BI3661" s="7"/>
      <c r="BJ3661" s="7"/>
      <c r="BK3661" s="7"/>
      <c r="BL3661" s="7"/>
      <c r="BM3661" s="7"/>
      <c r="BP3661" s="7"/>
      <c r="BQ3661" s="7"/>
      <c r="BR3661" s="7"/>
      <c r="BS3661" s="7"/>
      <c r="BT3661" s="7"/>
      <c r="BU3661" s="7"/>
      <c r="BV3661" s="7"/>
      <c r="BW3661" s="7"/>
    </row>
    <row r="3662" spans="5:75" x14ac:dyDescent="0.2"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AL3662" s="7"/>
      <c r="AQ3662" s="7"/>
      <c r="AR3662" s="7"/>
      <c r="AS3662" s="7"/>
      <c r="AT3662" s="7"/>
      <c r="AU3662" s="7"/>
      <c r="AV3662" s="7"/>
      <c r="AX3662" s="7"/>
      <c r="AY3662" s="7"/>
      <c r="AZ3662" s="7"/>
      <c r="BA3662" s="7"/>
      <c r="BB3662" s="7"/>
      <c r="BC3662" s="7"/>
      <c r="BD3662" s="7"/>
      <c r="BG3662" s="7"/>
      <c r="BH3662" s="7"/>
      <c r="BI3662" s="7"/>
      <c r="BJ3662" s="7"/>
      <c r="BK3662" s="7"/>
      <c r="BL3662" s="7"/>
      <c r="BM3662" s="7"/>
      <c r="BP3662" s="7"/>
      <c r="BQ3662" s="7"/>
      <c r="BR3662" s="7"/>
      <c r="BS3662" s="7"/>
      <c r="BT3662" s="7"/>
      <c r="BU3662" s="7"/>
      <c r="BV3662" s="7"/>
      <c r="BW3662" s="7"/>
    </row>
    <row r="3663" spans="5:75" x14ac:dyDescent="0.2"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AL3663" s="7"/>
      <c r="AQ3663" s="7"/>
      <c r="AR3663" s="7"/>
      <c r="AS3663" s="7"/>
      <c r="AT3663" s="7"/>
      <c r="AU3663" s="7"/>
      <c r="AV3663" s="7"/>
      <c r="AX3663" s="7"/>
      <c r="AY3663" s="7"/>
      <c r="AZ3663" s="7"/>
      <c r="BA3663" s="7"/>
      <c r="BB3663" s="7"/>
      <c r="BC3663" s="7"/>
      <c r="BD3663" s="7"/>
      <c r="BG3663" s="7"/>
      <c r="BH3663" s="7"/>
      <c r="BI3663" s="7"/>
      <c r="BJ3663" s="7"/>
      <c r="BK3663" s="7"/>
      <c r="BL3663" s="7"/>
      <c r="BM3663" s="7"/>
      <c r="BP3663" s="7"/>
      <c r="BQ3663" s="7"/>
      <c r="BR3663" s="7"/>
      <c r="BS3663" s="7"/>
      <c r="BT3663" s="7"/>
      <c r="BU3663" s="7"/>
      <c r="BV3663" s="7"/>
      <c r="BW3663" s="7"/>
    </row>
    <row r="3664" spans="5:75" x14ac:dyDescent="0.2"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AL3664" s="7"/>
      <c r="AQ3664" s="7"/>
      <c r="AR3664" s="7"/>
      <c r="AS3664" s="7"/>
      <c r="AT3664" s="7"/>
      <c r="AU3664" s="7"/>
      <c r="AV3664" s="7"/>
      <c r="AX3664" s="7"/>
      <c r="AY3664" s="7"/>
      <c r="AZ3664" s="7"/>
      <c r="BA3664" s="7"/>
      <c r="BB3664" s="7"/>
      <c r="BC3664" s="7"/>
      <c r="BD3664" s="7"/>
      <c r="BG3664" s="7"/>
      <c r="BH3664" s="7"/>
      <c r="BI3664" s="7"/>
      <c r="BJ3664" s="7"/>
      <c r="BK3664" s="7"/>
      <c r="BL3664" s="7"/>
      <c r="BM3664" s="7"/>
      <c r="BP3664" s="7"/>
      <c r="BQ3664" s="7"/>
      <c r="BR3664" s="7"/>
      <c r="BS3664" s="7"/>
      <c r="BT3664" s="7"/>
      <c r="BU3664" s="7"/>
      <c r="BV3664" s="7"/>
      <c r="BW3664" s="7"/>
    </row>
    <row r="3665" spans="5:75" x14ac:dyDescent="0.2"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AL3665" s="7"/>
      <c r="AQ3665" s="7"/>
      <c r="AR3665" s="7"/>
      <c r="AS3665" s="7"/>
      <c r="AT3665" s="7"/>
      <c r="AU3665" s="7"/>
      <c r="AV3665" s="7"/>
      <c r="AX3665" s="7"/>
      <c r="AY3665" s="7"/>
      <c r="AZ3665" s="7"/>
      <c r="BA3665" s="7"/>
      <c r="BB3665" s="7"/>
      <c r="BC3665" s="7"/>
      <c r="BD3665" s="7"/>
      <c r="BG3665" s="7"/>
      <c r="BH3665" s="7"/>
      <c r="BI3665" s="7"/>
      <c r="BJ3665" s="7"/>
      <c r="BK3665" s="7"/>
      <c r="BL3665" s="7"/>
      <c r="BM3665" s="7"/>
      <c r="BP3665" s="7"/>
      <c r="BQ3665" s="7"/>
      <c r="BR3665" s="7"/>
      <c r="BS3665" s="7"/>
      <c r="BT3665" s="7"/>
      <c r="BU3665" s="7"/>
      <c r="BV3665" s="7"/>
      <c r="BW3665" s="7"/>
    </row>
    <row r="3666" spans="5:75" x14ac:dyDescent="0.2"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AL3666" s="7"/>
      <c r="AQ3666" s="7"/>
      <c r="AR3666" s="7"/>
      <c r="AS3666" s="7"/>
      <c r="AT3666" s="7"/>
      <c r="AU3666" s="7"/>
      <c r="AV3666" s="7"/>
      <c r="AX3666" s="7"/>
      <c r="AY3666" s="7"/>
      <c r="AZ3666" s="7"/>
      <c r="BA3666" s="7"/>
      <c r="BB3666" s="7"/>
      <c r="BC3666" s="7"/>
      <c r="BD3666" s="7"/>
      <c r="BG3666" s="7"/>
      <c r="BH3666" s="7"/>
      <c r="BI3666" s="7"/>
      <c r="BJ3666" s="7"/>
      <c r="BK3666" s="7"/>
      <c r="BL3666" s="7"/>
      <c r="BM3666" s="7"/>
      <c r="BP3666" s="7"/>
      <c r="BQ3666" s="7"/>
      <c r="BR3666" s="7"/>
      <c r="BS3666" s="7"/>
      <c r="BT3666" s="7"/>
      <c r="BU3666" s="7"/>
      <c r="BV3666" s="7"/>
      <c r="BW3666" s="7"/>
    </row>
    <row r="3667" spans="5:75" x14ac:dyDescent="0.2"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AL3667" s="7"/>
      <c r="AQ3667" s="7"/>
      <c r="AR3667" s="7"/>
      <c r="AS3667" s="7"/>
      <c r="AT3667" s="7"/>
      <c r="AU3667" s="7"/>
      <c r="AV3667" s="7"/>
      <c r="AX3667" s="7"/>
      <c r="AY3667" s="7"/>
      <c r="AZ3667" s="7"/>
      <c r="BA3667" s="7"/>
      <c r="BB3667" s="7"/>
      <c r="BC3667" s="7"/>
      <c r="BD3667" s="7"/>
      <c r="BG3667" s="7"/>
      <c r="BH3667" s="7"/>
      <c r="BI3667" s="7"/>
      <c r="BJ3667" s="7"/>
      <c r="BK3667" s="7"/>
      <c r="BL3667" s="7"/>
      <c r="BM3667" s="7"/>
      <c r="BP3667" s="7"/>
      <c r="BQ3667" s="7"/>
      <c r="BR3667" s="7"/>
      <c r="BS3667" s="7"/>
      <c r="BT3667" s="7"/>
      <c r="BU3667" s="7"/>
      <c r="BV3667" s="7"/>
      <c r="BW3667" s="7"/>
    </row>
    <row r="3668" spans="5:75" x14ac:dyDescent="0.2"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AL3668" s="7"/>
      <c r="AQ3668" s="7"/>
      <c r="AR3668" s="7"/>
      <c r="AS3668" s="7"/>
      <c r="AT3668" s="7"/>
      <c r="AU3668" s="7"/>
      <c r="AV3668" s="7"/>
      <c r="AX3668" s="7"/>
      <c r="AY3668" s="7"/>
      <c r="AZ3668" s="7"/>
      <c r="BA3668" s="7"/>
      <c r="BB3668" s="7"/>
      <c r="BC3668" s="7"/>
      <c r="BD3668" s="7"/>
      <c r="BG3668" s="7"/>
      <c r="BH3668" s="7"/>
      <c r="BI3668" s="7"/>
      <c r="BJ3668" s="7"/>
      <c r="BK3668" s="7"/>
      <c r="BL3668" s="7"/>
      <c r="BM3668" s="7"/>
      <c r="BP3668" s="7"/>
      <c r="BQ3668" s="7"/>
      <c r="BR3668" s="7"/>
      <c r="BS3668" s="7"/>
      <c r="BT3668" s="7"/>
      <c r="BU3668" s="7"/>
      <c r="BV3668" s="7"/>
      <c r="BW3668" s="7"/>
    </row>
    <row r="3669" spans="5:75" x14ac:dyDescent="0.2"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AL3669" s="7"/>
      <c r="AQ3669" s="7"/>
      <c r="AR3669" s="7"/>
      <c r="AS3669" s="7"/>
      <c r="AT3669" s="7"/>
      <c r="AU3669" s="7"/>
      <c r="AV3669" s="7"/>
      <c r="AX3669" s="7"/>
      <c r="AY3669" s="7"/>
      <c r="AZ3669" s="7"/>
      <c r="BA3669" s="7"/>
      <c r="BB3669" s="7"/>
      <c r="BC3669" s="7"/>
      <c r="BD3669" s="7"/>
      <c r="BG3669" s="7"/>
      <c r="BH3669" s="7"/>
      <c r="BI3669" s="7"/>
      <c r="BJ3669" s="7"/>
      <c r="BK3669" s="7"/>
      <c r="BL3669" s="7"/>
      <c r="BM3669" s="7"/>
      <c r="BP3669" s="7"/>
      <c r="BQ3669" s="7"/>
      <c r="BR3669" s="7"/>
      <c r="BS3669" s="7"/>
      <c r="BT3669" s="7"/>
      <c r="BU3669" s="7"/>
      <c r="BV3669" s="7"/>
      <c r="BW3669" s="7"/>
    </row>
    <row r="3670" spans="5:75" x14ac:dyDescent="0.2"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AL3670" s="7"/>
      <c r="AQ3670" s="7"/>
      <c r="AR3670" s="7"/>
      <c r="AS3670" s="7"/>
      <c r="AT3670" s="7"/>
      <c r="AU3670" s="7"/>
      <c r="AV3670" s="7"/>
      <c r="AX3670" s="7"/>
      <c r="AY3670" s="7"/>
      <c r="AZ3670" s="7"/>
      <c r="BA3670" s="7"/>
      <c r="BB3670" s="7"/>
      <c r="BC3670" s="7"/>
      <c r="BD3670" s="7"/>
      <c r="BG3670" s="7"/>
      <c r="BH3670" s="7"/>
      <c r="BI3670" s="7"/>
      <c r="BJ3670" s="7"/>
      <c r="BK3670" s="7"/>
      <c r="BL3670" s="7"/>
      <c r="BM3670" s="7"/>
      <c r="BP3670" s="7"/>
      <c r="BQ3670" s="7"/>
      <c r="BR3670" s="7"/>
      <c r="BS3670" s="7"/>
      <c r="BT3670" s="7"/>
      <c r="BU3670" s="7"/>
      <c r="BV3670" s="7"/>
      <c r="BW3670" s="7"/>
    </row>
    <row r="3671" spans="5:75" x14ac:dyDescent="0.2"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AL3671" s="7"/>
      <c r="AQ3671" s="7"/>
      <c r="AR3671" s="7"/>
      <c r="AS3671" s="7"/>
      <c r="AT3671" s="7"/>
      <c r="AU3671" s="7"/>
      <c r="AV3671" s="7"/>
      <c r="AX3671" s="7"/>
      <c r="AY3671" s="7"/>
      <c r="AZ3671" s="7"/>
      <c r="BA3671" s="7"/>
      <c r="BB3671" s="7"/>
      <c r="BC3671" s="7"/>
      <c r="BD3671" s="7"/>
      <c r="BG3671" s="7"/>
      <c r="BH3671" s="7"/>
      <c r="BI3671" s="7"/>
      <c r="BJ3671" s="7"/>
      <c r="BK3671" s="7"/>
      <c r="BL3671" s="7"/>
      <c r="BM3671" s="7"/>
      <c r="BP3671" s="7"/>
      <c r="BQ3671" s="7"/>
      <c r="BR3671" s="7"/>
      <c r="BS3671" s="7"/>
      <c r="BT3671" s="7"/>
      <c r="BU3671" s="7"/>
      <c r="BV3671" s="7"/>
      <c r="BW3671" s="7"/>
    </row>
    <row r="3672" spans="5:75" x14ac:dyDescent="0.2"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AL3672" s="7"/>
      <c r="AQ3672" s="7"/>
      <c r="AR3672" s="7"/>
      <c r="AS3672" s="7"/>
      <c r="AT3672" s="7"/>
      <c r="AU3672" s="7"/>
      <c r="AV3672" s="7"/>
      <c r="AX3672" s="7"/>
      <c r="AY3672" s="7"/>
      <c r="AZ3672" s="7"/>
      <c r="BA3672" s="7"/>
      <c r="BB3672" s="7"/>
      <c r="BC3672" s="7"/>
      <c r="BD3672" s="7"/>
      <c r="BG3672" s="7"/>
      <c r="BH3672" s="7"/>
      <c r="BI3672" s="7"/>
      <c r="BJ3672" s="7"/>
      <c r="BK3672" s="7"/>
      <c r="BL3672" s="7"/>
      <c r="BM3672" s="7"/>
      <c r="BP3672" s="7"/>
      <c r="BQ3672" s="7"/>
      <c r="BR3672" s="7"/>
      <c r="BS3672" s="7"/>
      <c r="BT3672" s="7"/>
      <c r="BU3672" s="7"/>
      <c r="BV3672" s="7"/>
      <c r="BW3672" s="7"/>
    </row>
    <row r="3673" spans="5:75" x14ac:dyDescent="0.2"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AL3673" s="7"/>
      <c r="AQ3673" s="7"/>
      <c r="AR3673" s="7"/>
      <c r="AS3673" s="7"/>
      <c r="AT3673" s="7"/>
      <c r="AU3673" s="7"/>
      <c r="AV3673" s="7"/>
      <c r="AX3673" s="7"/>
      <c r="AY3673" s="7"/>
      <c r="AZ3673" s="7"/>
      <c r="BA3673" s="7"/>
      <c r="BB3673" s="7"/>
      <c r="BC3673" s="7"/>
      <c r="BD3673" s="7"/>
      <c r="BG3673" s="7"/>
      <c r="BH3673" s="7"/>
      <c r="BI3673" s="7"/>
      <c r="BJ3673" s="7"/>
      <c r="BK3673" s="7"/>
      <c r="BL3673" s="7"/>
      <c r="BM3673" s="7"/>
      <c r="BP3673" s="7"/>
      <c r="BQ3673" s="7"/>
      <c r="BR3673" s="7"/>
      <c r="BS3673" s="7"/>
      <c r="BT3673" s="7"/>
      <c r="BU3673" s="7"/>
      <c r="BV3673" s="7"/>
      <c r="BW3673" s="7"/>
    </row>
    <row r="3674" spans="5:75" x14ac:dyDescent="0.2"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AL3674" s="7"/>
      <c r="AQ3674" s="7"/>
      <c r="AR3674" s="7"/>
      <c r="AS3674" s="7"/>
      <c r="AT3674" s="7"/>
      <c r="AU3674" s="7"/>
      <c r="AV3674" s="7"/>
      <c r="AX3674" s="7"/>
      <c r="AY3674" s="7"/>
      <c r="AZ3674" s="7"/>
      <c r="BA3674" s="7"/>
      <c r="BB3674" s="7"/>
      <c r="BC3674" s="7"/>
      <c r="BD3674" s="7"/>
      <c r="BG3674" s="7"/>
      <c r="BH3674" s="7"/>
      <c r="BI3674" s="7"/>
      <c r="BJ3674" s="7"/>
      <c r="BK3674" s="7"/>
      <c r="BL3674" s="7"/>
      <c r="BM3674" s="7"/>
      <c r="BP3674" s="7"/>
      <c r="BQ3674" s="7"/>
      <c r="BR3674" s="7"/>
      <c r="BS3674" s="7"/>
      <c r="BT3674" s="7"/>
      <c r="BU3674" s="7"/>
      <c r="BV3674" s="7"/>
      <c r="BW3674" s="7"/>
    </row>
    <row r="3675" spans="5:75" x14ac:dyDescent="0.2"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AL3675" s="7"/>
      <c r="AQ3675" s="7"/>
      <c r="AR3675" s="7"/>
      <c r="AS3675" s="7"/>
      <c r="AT3675" s="7"/>
      <c r="AU3675" s="7"/>
      <c r="AV3675" s="7"/>
      <c r="AX3675" s="7"/>
      <c r="AY3675" s="7"/>
      <c r="AZ3675" s="7"/>
      <c r="BA3675" s="7"/>
      <c r="BB3675" s="7"/>
      <c r="BC3675" s="7"/>
      <c r="BD3675" s="7"/>
      <c r="BG3675" s="7"/>
      <c r="BH3675" s="7"/>
      <c r="BI3675" s="7"/>
      <c r="BJ3675" s="7"/>
      <c r="BK3675" s="7"/>
      <c r="BL3675" s="7"/>
      <c r="BM3675" s="7"/>
      <c r="BP3675" s="7"/>
      <c r="BQ3675" s="7"/>
      <c r="BR3675" s="7"/>
      <c r="BS3675" s="7"/>
      <c r="BT3675" s="7"/>
      <c r="BU3675" s="7"/>
      <c r="BV3675" s="7"/>
      <c r="BW3675" s="7"/>
    </row>
    <row r="3676" spans="5:75" x14ac:dyDescent="0.2"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AL3676" s="7"/>
      <c r="AQ3676" s="7"/>
      <c r="AR3676" s="7"/>
      <c r="AS3676" s="7"/>
      <c r="AT3676" s="7"/>
      <c r="AU3676" s="7"/>
      <c r="AV3676" s="7"/>
      <c r="AX3676" s="7"/>
      <c r="AY3676" s="7"/>
      <c r="AZ3676" s="7"/>
      <c r="BA3676" s="7"/>
      <c r="BB3676" s="7"/>
      <c r="BC3676" s="7"/>
      <c r="BD3676" s="7"/>
      <c r="BG3676" s="7"/>
      <c r="BH3676" s="7"/>
      <c r="BI3676" s="7"/>
      <c r="BJ3676" s="7"/>
      <c r="BK3676" s="7"/>
      <c r="BL3676" s="7"/>
      <c r="BM3676" s="7"/>
      <c r="BP3676" s="7"/>
      <c r="BQ3676" s="7"/>
      <c r="BR3676" s="7"/>
      <c r="BS3676" s="7"/>
      <c r="BT3676" s="7"/>
      <c r="BU3676" s="7"/>
      <c r="BV3676" s="7"/>
      <c r="BW3676" s="7"/>
    </row>
    <row r="3677" spans="5:75" x14ac:dyDescent="0.2"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AL3677" s="7"/>
      <c r="AQ3677" s="7"/>
      <c r="AR3677" s="7"/>
      <c r="AS3677" s="7"/>
      <c r="AT3677" s="7"/>
      <c r="AU3677" s="7"/>
      <c r="AV3677" s="7"/>
      <c r="AX3677" s="7"/>
      <c r="AY3677" s="7"/>
      <c r="AZ3677" s="7"/>
      <c r="BA3677" s="7"/>
      <c r="BB3677" s="7"/>
      <c r="BC3677" s="7"/>
      <c r="BD3677" s="7"/>
      <c r="BG3677" s="7"/>
      <c r="BH3677" s="7"/>
      <c r="BI3677" s="7"/>
      <c r="BJ3677" s="7"/>
      <c r="BK3677" s="7"/>
      <c r="BL3677" s="7"/>
      <c r="BM3677" s="7"/>
      <c r="BP3677" s="7"/>
      <c r="BQ3677" s="7"/>
      <c r="BR3677" s="7"/>
      <c r="BS3677" s="7"/>
      <c r="BT3677" s="7"/>
      <c r="BU3677" s="7"/>
      <c r="BV3677" s="7"/>
      <c r="BW3677" s="7"/>
    </row>
    <row r="3678" spans="5:75" x14ac:dyDescent="0.2"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AL3678" s="7"/>
      <c r="AQ3678" s="7"/>
      <c r="AR3678" s="7"/>
      <c r="AS3678" s="7"/>
      <c r="AT3678" s="7"/>
      <c r="AU3678" s="7"/>
      <c r="AV3678" s="7"/>
      <c r="AX3678" s="7"/>
      <c r="AY3678" s="7"/>
      <c r="AZ3678" s="7"/>
      <c r="BA3678" s="7"/>
      <c r="BB3678" s="7"/>
      <c r="BC3678" s="7"/>
      <c r="BD3678" s="7"/>
      <c r="BG3678" s="7"/>
      <c r="BH3678" s="7"/>
      <c r="BI3678" s="7"/>
      <c r="BJ3678" s="7"/>
      <c r="BK3678" s="7"/>
      <c r="BL3678" s="7"/>
      <c r="BM3678" s="7"/>
      <c r="BP3678" s="7"/>
      <c r="BQ3678" s="7"/>
      <c r="BR3678" s="7"/>
      <c r="BS3678" s="7"/>
      <c r="BT3678" s="7"/>
      <c r="BU3678" s="7"/>
      <c r="BV3678" s="7"/>
      <c r="BW3678" s="7"/>
    </row>
    <row r="3679" spans="5:75" x14ac:dyDescent="0.2"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AL3679" s="7"/>
      <c r="AQ3679" s="7"/>
      <c r="AR3679" s="7"/>
      <c r="AS3679" s="7"/>
      <c r="AT3679" s="7"/>
      <c r="AU3679" s="7"/>
      <c r="AV3679" s="7"/>
      <c r="AX3679" s="7"/>
      <c r="AY3679" s="7"/>
      <c r="AZ3679" s="7"/>
      <c r="BA3679" s="7"/>
      <c r="BB3679" s="7"/>
      <c r="BC3679" s="7"/>
      <c r="BD3679" s="7"/>
      <c r="BG3679" s="7"/>
      <c r="BH3679" s="7"/>
      <c r="BI3679" s="7"/>
      <c r="BJ3679" s="7"/>
      <c r="BK3679" s="7"/>
      <c r="BL3679" s="7"/>
      <c r="BM3679" s="7"/>
      <c r="BP3679" s="7"/>
      <c r="BQ3679" s="7"/>
      <c r="BR3679" s="7"/>
      <c r="BS3679" s="7"/>
      <c r="BT3679" s="7"/>
      <c r="BU3679" s="7"/>
      <c r="BV3679" s="7"/>
      <c r="BW3679" s="7"/>
    </row>
    <row r="3680" spans="5:75" x14ac:dyDescent="0.2"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AL3680" s="7"/>
      <c r="AQ3680" s="7"/>
      <c r="AR3680" s="7"/>
      <c r="AS3680" s="7"/>
      <c r="AT3680" s="7"/>
      <c r="AU3680" s="7"/>
      <c r="AV3680" s="7"/>
      <c r="AX3680" s="7"/>
      <c r="AY3680" s="7"/>
      <c r="AZ3680" s="7"/>
      <c r="BA3680" s="7"/>
      <c r="BB3680" s="7"/>
      <c r="BC3680" s="7"/>
      <c r="BD3680" s="7"/>
      <c r="BG3680" s="7"/>
      <c r="BH3680" s="7"/>
      <c r="BI3680" s="7"/>
      <c r="BJ3680" s="7"/>
      <c r="BK3680" s="7"/>
      <c r="BL3680" s="7"/>
      <c r="BM3680" s="7"/>
      <c r="BP3680" s="7"/>
      <c r="BQ3680" s="7"/>
      <c r="BR3680" s="7"/>
      <c r="BS3680" s="7"/>
      <c r="BT3680" s="7"/>
      <c r="BU3680" s="7"/>
      <c r="BV3680" s="7"/>
      <c r="BW3680" s="7"/>
    </row>
    <row r="3681" spans="5:75" x14ac:dyDescent="0.2"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AL3681" s="7"/>
      <c r="AQ3681" s="7"/>
      <c r="AR3681" s="7"/>
      <c r="AS3681" s="7"/>
      <c r="AT3681" s="7"/>
      <c r="AU3681" s="7"/>
      <c r="AV3681" s="7"/>
      <c r="AX3681" s="7"/>
      <c r="AY3681" s="7"/>
      <c r="AZ3681" s="7"/>
      <c r="BA3681" s="7"/>
      <c r="BB3681" s="7"/>
      <c r="BC3681" s="7"/>
      <c r="BD3681" s="7"/>
      <c r="BG3681" s="7"/>
      <c r="BH3681" s="7"/>
      <c r="BI3681" s="7"/>
      <c r="BJ3681" s="7"/>
      <c r="BK3681" s="7"/>
      <c r="BL3681" s="7"/>
      <c r="BM3681" s="7"/>
      <c r="BP3681" s="7"/>
      <c r="BQ3681" s="7"/>
      <c r="BR3681" s="7"/>
      <c r="BS3681" s="7"/>
      <c r="BT3681" s="7"/>
      <c r="BU3681" s="7"/>
      <c r="BV3681" s="7"/>
      <c r="BW3681" s="7"/>
    </row>
    <row r="3682" spans="5:75" x14ac:dyDescent="0.2"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AL3682" s="7"/>
      <c r="AQ3682" s="7"/>
      <c r="AR3682" s="7"/>
      <c r="AS3682" s="7"/>
      <c r="AT3682" s="7"/>
      <c r="AU3682" s="7"/>
      <c r="AV3682" s="7"/>
      <c r="AX3682" s="7"/>
      <c r="AY3682" s="7"/>
      <c r="AZ3682" s="7"/>
      <c r="BA3682" s="7"/>
      <c r="BB3682" s="7"/>
      <c r="BC3682" s="7"/>
      <c r="BD3682" s="7"/>
      <c r="BG3682" s="7"/>
      <c r="BH3682" s="7"/>
      <c r="BI3682" s="7"/>
      <c r="BJ3682" s="7"/>
      <c r="BK3682" s="7"/>
      <c r="BL3682" s="7"/>
      <c r="BM3682" s="7"/>
      <c r="BP3682" s="7"/>
      <c r="BQ3682" s="7"/>
      <c r="BR3682" s="7"/>
      <c r="BS3682" s="7"/>
      <c r="BT3682" s="7"/>
      <c r="BU3682" s="7"/>
      <c r="BV3682" s="7"/>
      <c r="BW3682" s="7"/>
    </row>
    <row r="3683" spans="5:75" x14ac:dyDescent="0.2"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AL3683" s="7"/>
      <c r="AQ3683" s="7"/>
      <c r="AR3683" s="7"/>
      <c r="AS3683" s="7"/>
      <c r="AT3683" s="7"/>
      <c r="AU3683" s="7"/>
      <c r="AV3683" s="7"/>
      <c r="AX3683" s="7"/>
      <c r="AY3683" s="7"/>
      <c r="AZ3683" s="7"/>
      <c r="BA3683" s="7"/>
      <c r="BB3683" s="7"/>
      <c r="BC3683" s="7"/>
      <c r="BD3683" s="7"/>
      <c r="BG3683" s="7"/>
      <c r="BH3683" s="7"/>
      <c r="BI3683" s="7"/>
      <c r="BJ3683" s="7"/>
      <c r="BK3683" s="7"/>
      <c r="BL3683" s="7"/>
      <c r="BM3683" s="7"/>
      <c r="BP3683" s="7"/>
      <c r="BQ3683" s="7"/>
      <c r="BR3683" s="7"/>
      <c r="BS3683" s="7"/>
      <c r="BT3683" s="7"/>
      <c r="BU3683" s="7"/>
      <c r="BV3683" s="7"/>
      <c r="BW3683" s="7"/>
    </row>
    <row r="3684" spans="5:75" x14ac:dyDescent="0.2"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AL3684" s="7"/>
      <c r="AQ3684" s="7"/>
      <c r="AR3684" s="7"/>
      <c r="AS3684" s="7"/>
      <c r="AT3684" s="7"/>
      <c r="AU3684" s="7"/>
      <c r="AV3684" s="7"/>
      <c r="AX3684" s="7"/>
      <c r="AY3684" s="7"/>
      <c r="AZ3684" s="7"/>
      <c r="BA3684" s="7"/>
      <c r="BB3684" s="7"/>
      <c r="BC3684" s="7"/>
      <c r="BD3684" s="7"/>
      <c r="BG3684" s="7"/>
      <c r="BH3684" s="7"/>
      <c r="BI3684" s="7"/>
      <c r="BJ3684" s="7"/>
      <c r="BK3684" s="7"/>
      <c r="BL3684" s="7"/>
      <c r="BM3684" s="7"/>
      <c r="BP3684" s="7"/>
      <c r="BQ3684" s="7"/>
      <c r="BR3684" s="7"/>
      <c r="BS3684" s="7"/>
      <c r="BT3684" s="7"/>
      <c r="BU3684" s="7"/>
      <c r="BV3684" s="7"/>
      <c r="BW3684" s="7"/>
    </row>
    <row r="3685" spans="5:75" x14ac:dyDescent="0.2"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AL3685" s="7"/>
      <c r="AQ3685" s="7"/>
      <c r="AR3685" s="7"/>
      <c r="AS3685" s="7"/>
      <c r="AT3685" s="7"/>
      <c r="AU3685" s="7"/>
      <c r="AV3685" s="7"/>
      <c r="AX3685" s="7"/>
      <c r="AY3685" s="7"/>
      <c r="AZ3685" s="7"/>
      <c r="BA3685" s="7"/>
      <c r="BB3685" s="7"/>
      <c r="BC3685" s="7"/>
      <c r="BD3685" s="7"/>
      <c r="BG3685" s="7"/>
      <c r="BH3685" s="7"/>
      <c r="BI3685" s="7"/>
      <c r="BJ3685" s="7"/>
      <c r="BK3685" s="7"/>
      <c r="BL3685" s="7"/>
      <c r="BM3685" s="7"/>
      <c r="BP3685" s="7"/>
      <c r="BQ3685" s="7"/>
      <c r="BR3685" s="7"/>
      <c r="BS3685" s="7"/>
      <c r="BT3685" s="7"/>
      <c r="BU3685" s="7"/>
      <c r="BV3685" s="7"/>
      <c r="BW3685" s="7"/>
    </row>
    <row r="3686" spans="5:75" x14ac:dyDescent="0.2"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AL3686" s="7"/>
      <c r="AQ3686" s="7"/>
      <c r="AR3686" s="7"/>
      <c r="AS3686" s="7"/>
      <c r="AT3686" s="7"/>
      <c r="AU3686" s="7"/>
      <c r="AV3686" s="7"/>
      <c r="AX3686" s="7"/>
      <c r="AY3686" s="7"/>
      <c r="AZ3686" s="7"/>
      <c r="BA3686" s="7"/>
      <c r="BB3686" s="7"/>
      <c r="BC3686" s="7"/>
      <c r="BD3686" s="7"/>
      <c r="BG3686" s="7"/>
      <c r="BH3686" s="7"/>
      <c r="BI3686" s="7"/>
      <c r="BJ3686" s="7"/>
      <c r="BK3686" s="7"/>
      <c r="BL3686" s="7"/>
      <c r="BM3686" s="7"/>
      <c r="BP3686" s="7"/>
      <c r="BQ3686" s="7"/>
      <c r="BR3686" s="7"/>
      <c r="BS3686" s="7"/>
      <c r="BT3686" s="7"/>
      <c r="BU3686" s="7"/>
      <c r="BV3686" s="7"/>
      <c r="BW3686" s="7"/>
    </row>
    <row r="3687" spans="5:75" x14ac:dyDescent="0.2"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AL3687" s="7"/>
      <c r="AQ3687" s="7"/>
      <c r="AR3687" s="7"/>
      <c r="AS3687" s="7"/>
      <c r="AT3687" s="7"/>
      <c r="AU3687" s="7"/>
      <c r="AV3687" s="7"/>
      <c r="AX3687" s="7"/>
      <c r="AY3687" s="7"/>
      <c r="AZ3687" s="7"/>
      <c r="BA3687" s="7"/>
      <c r="BB3687" s="7"/>
      <c r="BC3687" s="7"/>
      <c r="BD3687" s="7"/>
      <c r="BG3687" s="7"/>
      <c r="BH3687" s="7"/>
      <c r="BI3687" s="7"/>
      <c r="BJ3687" s="7"/>
      <c r="BK3687" s="7"/>
      <c r="BL3687" s="7"/>
      <c r="BM3687" s="7"/>
      <c r="BP3687" s="7"/>
      <c r="BQ3687" s="7"/>
      <c r="BR3687" s="7"/>
      <c r="BS3687" s="7"/>
      <c r="BT3687" s="7"/>
      <c r="BU3687" s="7"/>
      <c r="BV3687" s="7"/>
      <c r="BW3687" s="7"/>
    </row>
    <row r="3688" spans="5:75" x14ac:dyDescent="0.2"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AL3688" s="7"/>
      <c r="AQ3688" s="7"/>
      <c r="AR3688" s="7"/>
      <c r="AS3688" s="7"/>
      <c r="AT3688" s="7"/>
      <c r="AU3688" s="7"/>
      <c r="AV3688" s="7"/>
      <c r="AX3688" s="7"/>
      <c r="AY3688" s="7"/>
      <c r="AZ3688" s="7"/>
      <c r="BA3688" s="7"/>
      <c r="BB3688" s="7"/>
      <c r="BC3688" s="7"/>
      <c r="BD3688" s="7"/>
      <c r="BG3688" s="7"/>
      <c r="BH3688" s="7"/>
      <c r="BI3688" s="7"/>
      <c r="BJ3688" s="7"/>
      <c r="BK3688" s="7"/>
      <c r="BL3688" s="7"/>
      <c r="BM3688" s="7"/>
      <c r="BP3688" s="7"/>
      <c r="BQ3688" s="7"/>
      <c r="BR3688" s="7"/>
      <c r="BS3688" s="7"/>
      <c r="BT3688" s="7"/>
      <c r="BU3688" s="7"/>
      <c r="BV3688" s="7"/>
      <c r="BW3688" s="7"/>
    </row>
    <row r="3689" spans="5:75" x14ac:dyDescent="0.2"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AL3689" s="7"/>
      <c r="AQ3689" s="7"/>
      <c r="AR3689" s="7"/>
      <c r="AS3689" s="7"/>
      <c r="AT3689" s="7"/>
      <c r="AU3689" s="7"/>
      <c r="AV3689" s="7"/>
      <c r="AX3689" s="7"/>
      <c r="AY3689" s="7"/>
      <c r="AZ3689" s="7"/>
      <c r="BA3689" s="7"/>
      <c r="BB3689" s="7"/>
      <c r="BC3689" s="7"/>
      <c r="BD3689" s="7"/>
      <c r="BG3689" s="7"/>
      <c r="BH3689" s="7"/>
      <c r="BI3689" s="7"/>
      <c r="BJ3689" s="7"/>
      <c r="BK3689" s="7"/>
      <c r="BL3689" s="7"/>
      <c r="BM3689" s="7"/>
      <c r="BP3689" s="7"/>
      <c r="BQ3689" s="7"/>
      <c r="BR3689" s="7"/>
      <c r="BS3689" s="7"/>
      <c r="BT3689" s="7"/>
      <c r="BU3689" s="7"/>
      <c r="BV3689" s="7"/>
      <c r="BW3689" s="7"/>
    </row>
    <row r="3690" spans="5:75" x14ac:dyDescent="0.2"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AL3690" s="7"/>
      <c r="AQ3690" s="7"/>
      <c r="AR3690" s="7"/>
      <c r="AS3690" s="7"/>
      <c r="AT3690" s="7"/>
      <c r="AU3690" s="7"/>
      <c r="AV3690" s="7"/>
      <c r="AX3690" s="7"/>
      <c r="AY3690" s="7"/>
      <c r="AZ3690" s="7"/>
      <c r="BA3690" s="7"/>
      <c r="BB3690" s="7"/>
      <c r="BC3690" s="7"/>
      <c r="BD3690" s="7"/>
      <c r="BG3690" s="7"/>
      <c r="BH3690" s="7"/>
      <c r="BI3690" s="7"/>
      <c r="BJ3690" s="7"/>
      <c r="BK3690" s="7"/>
      <c r="BL3690" s="7"/>
      <c r="BM3690" s="7"/>
      <c r="BP3690" s="7"/>
      <c r="BQ3690" s="7"/>
      <c r="BR3690" s="7"/>
      <c r="BS3690" s="7"/>
      <c r="BT3690" s="7"/>
      <c r="BU3690" s="7"/>
      <c r="BV3690" s="7"/>
      <c r="BW3690" s="7"/>
    </row>
    <row r="3691" spans="5:75" x14ac:dyDescent="0.2"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AL3691" s="7"/>
      <c r="AQ3691" s="7"/>
      <c r="AR3691" s="7"/>
      <c r="AS3691" s="7"/>
      <c r="AT3691" s="7"/>
      <c r="AU3691" s="7"/>
      <c r="AV3691" s="7"/>
      <c r="AX3691" s="7"/>
      <c r="AY3691" s="7"/>
      <c r="AZ3691" s="7"/>
      <c r="BA3691" s="7"/>
      <c r="BB3691" s="7"/>
      <c r="BC3691" s="7"/>
      <c r="BD3691" s="7"/>
      <c r="BG3691" s="7"/>
      <c r="BH3691" s="7"/>
      <c r="BI3691" s="7"/>
      <c r="BJ3691" s="7"/>
      <c r="BK3691" s="7"/>
      <c r="BL3691" s="7"/>
      <c r="BM3691" s="7"/>
      <c r="BP3691" s="7"/>
      <c r="BQ3691" s="7"/>
      <c r="BR3691" s="7"/>
      <c r="BS3691" s="7"/>
      <c r="BT3691" s="7"/>
      <c r="BU3691" s="7"/>
      <c r="BV3691" s="7"/>
      <c r="BW3691" s="7"/>
    </row>
    <row r="3692" spans="5:75" x14ac:dyDescent="0.2"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AL3692" s="7"/>
      <c r="AQ3692" s="7"/>
      <c r="AR3692" s="7"/>
      <c r="AS3692" s="7"/>
      <c r="AT3692" s="7"/>
      <c r="AU3692" s="7"/>
      <c r="AV3692" s="7"/>
      <c r="AX3692" s="7"/>
      <c r="AY3692" s="7"/>
      <c r="AZ3692" s="7"/>
      <c r="BA3692" s="7"/>
      <c r="BB3692" s="7"/>
      <c r="BC3692" s="7"/>
      <c r="BD3692" s="7"/>
      <c r="BG3692" s="7"/>
      <c r="BH3692" s="7"/>
      <c r="BI3692" s="7"/>
      <c r="BJ3692" s="7"/>
      <c r="BK3692" s="7"/>
      <c r="BL3692" s="7"/>
      <c r="BM3692" s="7"/>
      <c r="BP3692" s="7"/>
      <c r="BQ3692" s="7"/>
      <c r="BR3692" s="7"/>
      <c r="BS3692" s="7"/>
      <c r="BT3692" s="7"/>
      <c r="BU3692" s="7"/>
      <c r="BV3692" s="7"/>
      <c r="BW3692" s="7"/>
    </row>
    <row r="3693" spans="5:75" x14ac:dyDescent="0.2"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AL3693" s="7"/>
      <c r="AQ3693" s="7"/>
      <c r="AR3693" s="7"/>
      <c r="AS3693" s="7"/>
      <c r="AT3693" s="7"/>
      <c r="AU3693" s="7"/>
      <c r="AV3693" s="7"/>
      <c r="AX3693" s="7"/>
      <c r="AY3693" s="7"/>
      <c r="AZ3693" s="7"/>
      <c r="BA3693" s="7"/>
      <c r="BB3693" s="7"/>
      <c r="BC3693" s="7"/>
      <c r="BD3693" s="7"/>
      <c r="BG3693" s="7"/>
      <c r="BH3693" s="7"/>
      <c r="BI3693" s="7"/>
      <c r="BJ3693" s="7"/>
      <c r="BK3693" s="7"/>
      <c r="BL3693" s="7"/>
      <c r="BM3693" s="7"/>
      <c r="BP3693" s="7"/>
      <c r="BQ3693" s="7"/>
      <c r="BR3693" s="7"/>
      <c r="BS3693" s="7"/>
      <c r="BT3693" s="7"/>
      <c r="BU3693" s="7"/>
      <c r="BV3693" s="7"/>
      <c r="BW3693" s="7"/>
    </row>
    <row r="3694" spans="5:75" x14ac:dyDescent="0.2"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AL3694" s="7"/>
      <c r="AQ3694" s="7"/>
      <c r="AR3694" s="7"/>
      <c r="AS3694" s="7"/>
      <c r="AT3694" s="7"/>
      <c r="AU3694" s="7"/>
      <c r="AV3694" s="7"/>
      <c r="AX3694" s="7"/>
      <c r="AY3694" s="7"/>
      <c r="AZ3694" s="7"/>
      <c r="BA3694" s="7"/>
      <c r="BB3694" s="7"/>
      <c r="BC3694" s="7"/>
      <c r="BD3694" s="7"/>
      <c r="BG3694" s="7"/>
      <c r="BH3694" s="7"/>
      <c r="BI3694" s="7"/>
      <c r="BJ3694" s="7"/>
      <c r="BK3694" s="7"/>
      <c r="BL3694" s="7"/>
      <c r="BM3694" s="7"/>
      <c r="BP3694" s="7"/>
      <c r="BQ3694" s="7"/>
      <c r="BR3694" s="7"/>
      <c r="BS3694" s="7"/>
      <c r="BT3694" s="7"/>
      <c r="BU3694" s="7"/>
      <c r="BV3694" s="7"/>
      <c r="BW3694" s="7"/>
    </row>
    <row r="3695" spans="5:75" x14ac:dyDescent="0.2"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AL3695" s="7"/>
      <c r="AQ3695" s="7"/>
      <c r="AR3695" s="7"/>
      <c r="AS3695" s="7"/>
      <c r="AT3695" s="7"/>
      <c r="AU3695" s="7"/>
      <c r="AV3695" s="7"/>
      <c r="AX3695" s="7"/>
      <c r="AY3695" s="7"/>
      <c r="AZ3695" s="7"/>
      <c r="BA3695" s="7"/>
      <c r="BB3695" s="7"/>
      <c r="BC3695" s="7"/>
      <c r="BD3695" s="7"/>
      <c r="BG3695" s="7"/>
      <c r="BH3695" s="7"/>
      <c r="BI3695" s="7"/>
      <c r="BJ3695" s="7"/>
      <c r="BK3695" s="7"/>
      <c r="BL3695" s="7"/>
      <c r="BM3695" s="7"/>
      <c r="BP3695" s="7"/>
      <c r="BQ3695" s="7"/>
      <c r="BR3695" s="7"/>
      <c r="BS3695" s="7"/>
      <c r="BT3695" s="7"/>
      <c r="BU3695" s="7"/>
      <c r="BV3695" s="7"/>
      <c r="BW3695" s="7"/>
    </row>
    <row r="3696" spans="5:75" x14ac:dyDescent="0.2"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AL3696" s="7"/>
      <c r="AQ3696" s="7"/>
      <c r="AR3696" s="7"/>
      <c r="AS3696" s="7"/>
      <c r="AT3696" s="7"/>
      <c r="AU3696" s="7"/>
      <c r="AV3696" s="7"/>
      <c r="AX3696" s="7"/>
      <c r="AY3696" s="7"/>
      <c r="AZ3696" s="7"/>
      <c r="BA3696" s="7"/>
      <c r="BB3696" s="7"/>
      <c r="BC3696" s="7"/>
      <c r="BD3696" s="7"/>
      <c r="BG3696" s="7"/>
      <c r="BH3696" s="7"/>
      <c r="BI3696" s="7"/>
      <c r="BJ3696" s="7"/>
      <c r="BK3696" s="7"/>
      <c r="BL3696" s="7"/>
      <c r="BM3696" s="7"/>
      <c r="BP3696" s="7"/>
      <c r="BQ3696" s="7"/>
      <c r="BR3696" s="7"/>
      <c r="BS3696" s="7"/>
      <c r="BT3696" s="7"/>
      <c r="BU3696" s="7"/>
      <c r="BV3696" s="7"/>
      <c r="BW3696" s="7"/>
    </row>
    <row r="3697" spans="5:75" x14ac:dyDescent="0.2"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AL3697" s="7"/>
      <c r="AQ3697" s="7"/>
      <c r="AR3697" s="7"/>
      <c r="AS3697" s="7"/>
      <c r="AT3697" s="7"/>
      <c r="AU3697" s="7"/>
      <c r="AV3697" s="7"/>
      <c r="AX3697" s="7"/>
      <c r="AY3697" s="7"/>
      <c r="AZ3697" s="7"/>
      <c r="BA3697" s="7"/>
      <c r="BB3697" s="7"/>
      <c r="BC3697" s="7"/>
      <c r="BD3697" s="7"/>
      <c r="BG3697" s="7"/>
      <c r="BH3697" s="7"/>
      <c r="BI3697" s="7"/>
      <c r="BJ3697" s="7"/>
      <c r="BK3697" s="7"/>
      <c r="BL3697" s="7"/>
      <c r="BM3697" s="7"/>
      <c r="BP3697" s="7"/>
      <c r="BQ3697" s="7"/>
      <c r="BR3697" s="7"/>
      <c r="BS3697" s="7"/>
      <c r="BT3697" s="7"/>
      <c r="BU3697" s="7"/>
      <c r="BV3697" s="7"/>
      <c r="BW3697" s="7"/>
    </row>
    <row r="3698" spans="5:75" x14ac:dyDescent="0.2"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AL3698" s="7"/>
      <c r="AQ3698" s="7"/>
      <c r="AR3698" s="7"/>
      <c r="AS3698" s="7"/>
      <c r="AT3698" s="7"/>
      <c r="AU3698" s="7"/>
      <c r="AV3698" s="7"/>
      <c r="AX3698" s="7"/>
      <c r="AY3698" s="7"/>
      <c r="AZ3698" s="7"/>
      <c r="BA3698" s="7"/>
      <c r="BB3698" s="7"/>
      <c r="BC3698" s="7"/>
      <c r="BD3698" s="7"/>
      <c r="BG3698" s="7"/>
      <c r="BH3698" s="7"/>
      <c r="BI3698" s="7"/>
      <c r="BJ3698" s="7"/>
      <c r="BK3698" s="7"/>
      <c r="BL3698" s="7"/>
      <c r="BM3698" s="7"/>
      <c r="BP3698" s="7"/>
      <c r="BQ3698" s="7"/>
      <c r="BR3698" s="7"/>
      <c r="BS3698" s="7"/>
      <c r="BT3698" s="7"/>
      <c r="BU3698" s="7"/>
      <c r="BV3698" s="7"/>
      <c r="BW3698" s="7"/>
    </row>
    <row r="3699" spans="5:75" x14ac:dyDescent="0.2"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AL3699" s="7"/>
      <c r="AQ3699" s="7"/>
      <c r="AR3699" s="7"/>
      <c r="AS3699" s="7"/>
      <c r="AT3699" s="7"/>
      <c r="AU3699" s="7"/>
      <c r="AV3699" s="7"/>
      <c r="AX3699" s="7"/>
      <c r="AY3699" s="7"/>
      <c r="AZ3699" s="7"/>
      <c r="BA3699" s="7"/>
      <c r="BB3699" s="7"/>
      <c r="BC3699" s="7"/>
      <c r="BD3699" s="7"/>
      <c r="BG3699" s="7"/>
      <c r="BH3699" s="7"/>
      <c r="BI3699" s="7"/>
      <c r="BJ3699" s="7"/>
      <c r="BK3699" s="7"/>
      <c r="BL3699" s="7"/>
      <c r="BM3699" s="7"/>
      <c r="BP3699" s="7"/>
      <c r="BQ3699" s="7"/>
      <c r="BR3699" s="7"/>
      <c r="BS3699" s="7"/>
      <c r="BT3699" s="7"/>
      <c r="BU3699" s="7"/>
      <c r="BV3699" s="7"/>
      <c r="BW3699" s="7"/>
    </row>
    <row r="3700" spans="5:75" x14ac:dyDescent="0.2"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AL3700" s="7"/>
      <c r="AQ3700" s="7"/>
      <c r="AR3700" s="7"/>
      <c r="AS3700" s="7"/>
      <c r="AT3700" s="7"/>
      <c r="AU3700" s="7"/>
      <c r="AV3700" s="7"/>
      <c r="AX3700" s="7"/>
      <c r="AY3700" s="7"/>
      <c r="AZ3700" s="7"/>
      <c r="BA3700" s="7"/>
      <c r="BB3700" s="7"/>
      <c r="BC3700" s="7"/>
      <c r="BD3700" s="7"/>
      <c r="BG3700" s="7"/>
      <c r="BH3700" s="7"/>
      <c r="BI3700" s="7"/>
      <c r="BJ3700" s="7"/>
      <c r="BK3700" s="7"/>
      <c r="BL3700" s="7"/>
      <c r="BM3700" s="7"/>
      <c r="BP3700" s="7"/>
      <c r="BQ3700" s="7"/>
      <c r="BR3700" s="7"/>
      <c r="BS3700" s="7"/>
      <c r="BT3700" s="7"/>
      <c r="BU3700" s="7"/>
      <c r="BV3700" s="7"/>
      <c r="BW3700" s="7"/>
    </row>
    <row r="3701" spans="5:75" x14ac:dyDescent="0.2"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AL3701" s="7"/>
      <c r="AQ3701" s="7"/>
      <c r="AR3701" s="7"/>
      <c r="AS3701" s="7"/>
      <c r="AT3701" s="7"/>
      <c r="AU3701" s="7"/>
      <c r="AV3701" s="7"/>
      <c r="AX3701" s="7"/>
      <c r="AY3701" s="7"/>
      <c r="AZ3701" s="7"/>
      <c r="BA3701" s="7"/>
      <c r="BB3701" s="7"/>
      <c r="BC3701" s="7"/>
      <c r="BD3701" s="7"/>
      <c r="BG3701" s="7"/>
      <c r="BH3701" s="7"/>
      <c r="BI3701" s="7"/>
      <c r="BJ3701" s="7"/>
      <c r="BK3701" s="7"/>
      <c r="BL3701" s="7"/>
      <c r="BM3701" s="7"/>
      <c r="BP3701" s="7"/>
      <c r="BQ3701" s="7"/>
      <c r="BR3701" s="7"/>
      <c r="BS3701" s="7"/>
      <c r="BT3701" s="7"/>
      <c r="BU3701" s="7"/>
      <c r="BV3701" s="7"/>
      <c r="BW3701" s="7"/>
    </row>
    <row r="3702" spans="5:75" x14ac:dyDescent="0.2"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AL3702" s="7"/>
      <c r="AQ3702" s="7"/>
      <c r="AR3702" s="7"/>
      <c r="AS3702" s="7"/>
      <c r="AT3702" s="7"/>
      <c r="AU3702" s="7"/>
      <c r="AV3702" s="7"/>
      <c r="AX3702" s="7"/>
      <c r="AY3702" s="7"/>
      <c r="AZ3702" s="7"/>
      <c r="BA3702" s="7"/>
      <c r="BB3702" s="7"/>
      <c r="BC3702" s="7"/>
      <c r="BD3702" s="7"/>
      <c r="BG3702" s="7"/>
      <c r="BH3702" s="7"/>
      <c r="BI3702" s="7"/>
      <c r="BJ3702" s="7"/>
      <c r="BK3702" s="7"/>
      <c r="BL3702" s="7"/>
      <c r="BM3702" s="7"/>
      <c r="BP3702" s="7"/>
      <c r="BQ3702" s="7"/>
      <c r="BR3702" s="7"/>
      <c r="BS3702" s="7"/>
      <c r="BT3702" s="7"/>
      <c r="BU3702" s="7"/>
      <c r="BV3702" s="7"/>
      <c r="BW3702" s="7"/>
    </row>
    <row r="3703" spans="5:75" x14ac:dyDescent="0.2"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AL3703" s="7"/>
      <c r="AQ3703" s="7"/>
      <c r="AR3703" s="7"/>
      <c r="AS3703" s="7"/>
      <c r="AT3703" s="7"/>
      <c r="AU3703" s="7"/>
      <c r="AV3703" s="7"/>
      <c r="AX3703" s="7"/>
      <c r="AY3703" s="7"/>
      <c r="AZ3703" s="7"/>
      <c r="BA3703" s="7"/>
      <c r="BB3703" s="7"/>
      <c r="BC3703" s="7"/>
      <c r="BD3703" s="7"/>
      <c r="BG3703" s="7"/>
      <c r="BH3703" s="7"/>
      <c r="BI3703" s="7"/>
      <c r="BJ3703" s="7"/>
      <c r="BK3703" s="7"/>
      <c r="BL3703" s="7"/>
      <c r="BM3703" s="7"/>
      <c r="BP3703" s="7"/>
      <c r="BQ3703" s="7"/>
      <c r="BR3703" s="7"/>
      <c r="BS3703" s="7"/>
      <c r="BT3703" s="7"/>
      <c r="BU3703" s="7"/>
      <c r="BV3703" s="7"/>
      <c r="BW3703" s="7"/>
    </row>
    <row r="3704" spans="5:75" x14ac:dyDescent="0.2"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AL3704" s="7"/>
      <c r="AQ3704" s="7"/>
      <c r="AR3704" s="7"/>
      <c r="AS3704" s="7"/>
      <c r="AT3704" s="7"/>
      <c r="AU3704" s="7"/>
      <c r="AV3704" s="7"/>
      <c r="AX3704" s="7"/>
      <c r="AY3704" s="7"/>
      <c r="AZ3704" s="7"/>
      <c r="BA3704" s="7"/>
      <c r="BB3704" s="7"/>
      <c r="BC3704" s="7"/>
      <c r="BD3704" s="7"/>
      <c r="BG3704" s="7"/>
      <c r="BH3704" s="7"/>
      <c r="BI3704" s="7"/>
      <c r="BJ3704" s="7"/>
      <c r="BK3704" s="7"/>
      <c r="BL3704" s="7"/>
      <c r="BM3704" s="7"/>
      <c r="BP3704" s="7"/>
      <c r="BQ3704" s="7"/>
      <c r="BR3704" s="7"/>
      <c r="BS3704" s="7"/>
      <c r="BT3704" s="7"/>
      <c r="BU3704" s="7"/>
      <c r="BV3704" s="7"/>
      <c r="BW3704" s="7"/>
    </row>
    <row r="3705" spans="5:75" x14ac:dyDescent="0.2"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AL3705" s="7"/>
      <c r="AQ3705" s="7"/>
      <c r="AR3705" s="7"/>
      <c r="AS3705" s="7"/>
      <c r="AT3705" s="7"/>
      <c r="AU3705" s="7"/>
      <c r="AV3705" s="7"/>
      <c r="AX3705" s="7"/>
      <c r="AY3705" s="7"/>
      <c r="AZ3705" s="7"/>
      <c r="BA3705" s="7"/>
      <c r="BB3705" s="7"/>
      <c r="BC3705" s="7"/>
      <c r="BD3705" s="7"/>
      <c r="BG3705" s="7"/>
      <c r="BH3705" s="7"/>
      <c r="BI3705" s="7"/>
      <c r="BJ3705" s="7"/>
      <c r="BK3705" s="7"/>
      <c r="BL3705" s="7"/>
      <c r="BM3705" s="7"/>
      <c r="BP3705" s="7"/>
      <c r="BQ3705" s="7"/>
      <c r="BR3705" s="7"/>
      <c r="BS3705" s="7"/>
      <c r="BT3705" s="7"/>
      <c r="BU3705" s="7"/>
      <c r="BV3705" s="7"/>
      <c r="BW3705" s="7"/>
    </row>
    <row r="3706" spans="5:75" x14ac:dyDescent="0.2"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AL3706" s="7"/>
      <c r="AQ3706" s="7"/>
      <c r="AR3706" s="7"/>
      <c r="AS3706" s="7"/>
      <c r="AT3706" s="7"/>
      <c r="AU3706" s="7"/>
      <c r="AV3706" s="7"/>
      <c r="AX3706" s="7"/>
      <c r="AY3706" s="7"/>
      <c r="AZ3706" s="7"/>
      <c r="BA3706" s="7"/>
      <c r="BB3706" s="7"/>
      <c r="BC3706" s="7"/>
      <c r="BD3706" s="7"/>
      <c r="BG3706" s="7"/>
      <c r="BH3706" s="7"/>
      <c r="BI3706" s="7"/>
      <c r="BJ3706" s="7"/>
      <c r="BK3706" s="7"/>
      <c r="BL3706" s="7"/>
      <c r="BM3706" s="7"/>
      <c r="BP3706" s="7"/>
      <c r="BQ3706" s="7"/>
      <c r="BR3706" s="7"/>
      <c r="BS3706" s="7"/>
      <c r="BT3706" s="7"/>
      <c r="BU3706" s="7"/>
      <c r="BV3706" s="7"/>
      <c r="BW3706" s="7"/>
    </row>
    <row r="3707" spans="5:75" x14ac:dyDescent="0.2"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AL3707" s="7"/>
      <c r="AQ3707" s="7"/>
      <c r="AR3707" s="7"/>
      <c r="AS3707" s="7"/>
      <c r="AT3707" s="7"/>
      <c r="AU3707" s="7"/>
      <c r="AV3707" s="7"/>
      <c r="AX3707" s="7"/>
      <c r="AY3707" s="7"/>
      <c r="AZ3707" s="7"/>
      <c r="BA3707" s="7"/>
      <c r="BB3707" s="7"/>
      <c r="BC3707" s="7"/>
      <c r="BD3707" s="7"/>
      <c r="BG3707" s="7"/>
      <c r="BH3707" s="7"/>
      <c r="BI3707" s="7"/>
      <c r="BJ3707" s="7"/>
      <c r="BK3707" s="7"/>
      <c r="BL3707" s="7"/>
      <c r="BM3707" s="7"/>
      <c r="BP3707" s="7"/>
      <c r="BQ3707" s="7"/>
      <c r="BR3707" s="7"/>
      <c r="BS3707" s="7"/>
      <c r="BT3707" s="7"/>
      <c r="BU3707" s="7"/>
      <c r="BV3707" s="7"/>
      <c r="BW3707" s="7"/>
    </row>
    <row r="3708" spans="5:75" x14ac:dyDescent="0.2"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AL3708" s="7"/>
      <c r="AQ3708" s="7"/>
      <c r="AR3708" s="7"/>
      <c r="AS3708" s="7"/>
      <c r="AT3708" s="7"/>
      <c r="AU3708" s="7"/>
      <c r="AV3708" s="7"/>
      <c r="AX3708" s="7"/>
      <c r="AY3708" s="7"/>
      <c r="AZ3708" s="7"/>
      <c r="BA3708" s="7"/>
      <c r="BB3708" s="7"/>
      <c r="BC3708" s="7"/>
      <c r="BD3708" s="7"/>
      <c r="BG3708" s="7"/>
      <c r="BH3708" s="7"/>
      <c r="BI3708" s="7"/>
      <c r="BJ3708" s="7"/>
      <c r="BK3708" s="7"/>
      <c r="BL3708" s="7"/>
      <c r="BM3708" s="7"/>
      <c r="BP3708" s="7"/>
      <c r="BQ3708" s="7"/>
      <c r="BR3708" s="7"/>
      <c r="BS3708" s="7"/>
      <c r="BT3708" s="7"/>
      <c r="BU3708" s="7"/>
      <c r="BV3708" s="7"/>
      <c r="BW3708" s="7"/>
    </row>
    <row r="3709" spans="5:75" x14ac:dyDescent="0.2"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AL3709" s="7"/>
      <c r="AQ3709" s="7"/>
      <c r="AR3709" s="7"/>
      <c r="AS3709" s="7"/>
      <c r="AT3709" s="7"/>
      <c r="AU3709" s="7"/>
      <c r="AV3709" s="7"/>
      <c r="AX3709" s="7"/>
      <c r="AY3709" s="7"/>
      <c r="AZ3709" s="7"/>
      <c r="BA3709" s="7"/>
      <c r="BB3709" s="7"/>
      <c r="BC3709" s="7"/>
      <c r="BD3709" s="7"/>
      <c r="BG3709" s="7"/>
      <c r="BH3709" s="7"/>
      <c r="BI3709" s="7"/>
      <c r="BJ3709" s="7"/>
      <c r="BK3709" s="7"/>
      <c r="BL3709" s="7"/>
      <c r="BM3709" s="7"/>
      <c r="BP3709" s="7"/>
      <c r="BQ3709" s="7"/>
      <c r="BR3709" s="7"/>
      <c r="BS3709" s="7"/>
      <c r="BT3709" s="7"/>
      <c r="BU3709" s="7"/>
      <c r="BV3709" s="7"/>
      <c r="BW3709" s="7"/>
    </row>
    <row r="3710" spans="5:75" x14ac:dyDescent="0.2"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AL3710" s="7"/>
      <c r="AQ3710" s="7"/>
      <c r="AR3710" s="7"/>
      <c r="AS3710" s="7"/>
      <c r="AT3710" s="7"/>
      <c r="AU3710" s="7"/>
      <c r="AV3710" s="7"/>
      <c r="AX3710" s="7"/>
      <c r="AY3710" s="7"/>
      <c r="AZ3710" s="7"/>
      <c r="BA3710" s="7"/>
      <c r="BB3710" s="7"/>
      <c r="BC3710" s="7"/>
      <c r="BD3710" s="7"/>
      <c r="BG3710" s="7"/>
      <c r="BH3710" s="7"/>
      <c r="BI3710" s="7"/>
      <c r="BJ3710" s="7"/>
      <c r="BK3710" s="7"/>
      <c r="BL3710" s="7"/>
      <c r="BM3710" s="7"/>
      <c r="BP3710" s="7"/>
      <c r="BQ3710" s="7"/>
      <c r="BR3710" s="7"/>
      <c r="BS3710" s="7"/>
      <c r="BT3710" s="7"/>
      <c r="BU3710" s="7"/>
      <c r="BV3710" s="7"/>
      <c r="BW3710" s="7"/>
    </row>
    <row r="3711" spans="5:75" x14ac:dyDescent="0.2"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AL3711" s="7"/>
      <c r="AQ3711" s="7"/>
      <c r="AR3711" s="7"/>
      <c r="AS3711" s="7"/>
      <c r="AT3711" s="7"/>
      <c r="AU3711" s="7"/>
      <c r="AV3711" s="7"/>
      <c r="AX3711" s="7"/>
      <c r="AY3711" s="7"/>
      <c r="AZ3711" s="7"/>
      <c r="BA3711" s="7"/>
      <c r="BB3711" s="7"/>
      <c r="BC3711" s="7"/>
      <c r="BD3711" s="7"/>
      <c r="BG3711" s="7"/>
      <c r="BH3711" s="7"/>
      <c r="BI3711" s="7"/>
      <c r="BJ3711" s="7"/>
      <c r="BK3711" s="7"/>
      <c r="BL3711" s="7"/>
      <c r="BM3711" s="7"/>
      <c r="BP3711" s="7"/>
      <c r="BQ3711" s="7"/>
      <c r="BR3711" s="7"/>
      <c r="BS3711" s="7"/>
      <c r="BT3711" s="7"/>
      <c r="BU3711" s="7"/>
      <c r="BV3711" s="7"/>
      <c r="BW3711" s="7"/>
    </row>
    <row r="3712" spans="5:75" x14ac:dyDescent="0.2"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AL3712" s="7"/>
      <c r="AQ3712" s="7"/>
      <c r="AR3712" s="7"/>
      <c r="AS3712" s="7"/>
      <c r="AT3712" s="7"/>
      <c r="AU3712" s="7"/>
      <c r="AV3712" s="7"/>
      <c r="AX3712" s="7"/>
      <c r="AY3712" s="7"/>
      <c r="AZ3712" s="7"/>
      <c r="BA3712" s="7"/>
      <c r="BB3712" s="7"/>
      <c r="BC3712" s="7"/>
      <c r="BD3712" s="7"/>
      <c r="BG3712" s="7"/>
      <c r="BH3712" s="7"/>
      <c r="BI3712" s="7"/>
      <c r="BJ3712" s="7"/>
      <c r="BK3712" s="7"/>
      <c r="BL3712" s="7"/>
      <c r="BM3712" s="7"/>
      <c r="BP3712" s="7"/>
      <c r="BQ3712" s="7"/>
      <c r="BR3712" s="7"/>
      <c r="BS3712" s="7"/>
      <c r="BT3712" s="7"/>
      <c r="BU3712" s="7"/>
      <c r="BV3712" s="7"/>
      <c r="BW3712" s="7"/>
    </row>
    <row r="3713" spans="5:75" x14ac:dyDescent="0.2"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AL3713" s="7"/>
      <c r="AQ3713" s="7"/>
      <c r="AR3713" s="7"/>
      <c r="AS3713" s="7"/>
      <c r="AT3713" s="7"/>
      <c r="AU3713" s="7"/>
      <c r="AV3713" s="7"/>
      <c r="AX3713" s="7"/>
      <c r="AY3713" s="7"/>
      <c r="AZ3713" s="7"/>
      <c r="BA3713" s="7"/>
      <c r="BB3713" s="7"/>
      <c r="BC3713" s="7"/>
      <c r="BD3713" s="7"/>
      <c r="BG3713" s="7"/>
      <c r="BH3713" s="7"/>
      <c r="BI3713" s="7"/>
      <c r="BJ3713" s="7"/>
      <c r="BK3713" s="7"/>
      <c r="BL3713" s="7"/>
      <c r="BM3713" s="7"/>
      <c r="BP3713" s="7"/>
      <c r="BQ3713" s="7"/>
      <c r="BR3713" s="7"/>
      <c r="BS3713" s="7"/>
      <c r="BT3713" s="7"/>
      <c r="BU3713" s="7"/>
      <c r="BV3713" s="7"/>
      <c r="BW3713" s="7"/>
    </row>
    <row r="3714" spans="5:75" x14ac:dyDescent="0.2"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AL3714" s="7"/>
      <c r="AQ3714" s="7"/>
      <c r="AR3714" s="7"/>
      <c r="AS3714" s="7"/>
      <c r="AT3714" s="7"/>
      <c r="AU3714" s="7"/>
      <c r="AV3714" s="7"/>
      <c r="AX3714" s="7"/>
      <c r="AY3714" s="7"/>
      <c r="AZ3714" s="7"/>
      <c r="BA3714" s="7"/>
      <c r="BB3714" s="7"/>
      <c r="BC3714" s="7"/>
      <c r="BD3714" s="7"/>
      <c r="BG3714" s="7"/>
      <c r="BH3714" s="7"/>
      <c r="BI3714" s="7"/>
      <c r="BJ3714" s="7"/>
      <c r="BK3714" s="7"/>
      <c r="BL3714" s="7"/>
      <c r="BM3714" s="7"/>
      <c r="BP3714" s="7"/>
      <c r="BQ3714" s="7"/>
      <c r="BR3714" s="7"/>
      <c r="BS3714" s="7"/>
      <c r="BT3714" s="7"/>
      <c r="BU3714" s="7"/>
      <c r="BV3714" s="7"/>
      <c r="BW3714" s="7"/>
    </row>
    <row r="3715" spans="5:75" x14ac:dyDescent="0.2"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AL3715" s="7"/>
      <c r="AQ3715" s="7"/>
      <c r="AR3715" s="7"/>
      <c r="AS3715" s="7"/>
      <c r="AT3715" s="7"/>
      <c r="AU3715" s="7"/>
      <c r="AV3715" s="7"/>
      <c r="AX3715" s="7"/>
      <c r="AY3715" s="7"/>
      <c r="AZ3715" s="7"/>
      <c r="BA3715" s="7"/>
      <c r="BB3715" s="7"/>
      <c r="BC3715" s="7"/>
      <c r="BD3715" s="7"/>
      <c r="BG3715" s="7"/>
      <c r="BH3715" s="7"/>
      <c r="BI3715" s="7"/>
      <c r="BJ3715" s="7"/>
      <c r="BK3715" s="7"/>
      <c r="BL3715" s="7"/>
      <c r="BM3715" s="7"/>
      <c r="BP3715" s="7"/>
      <c r="BQ3715" s="7"/>
      <c r="BR3715" s="7"/>
      <c r="BS3715" s="7"/>
      <c r="BT3715" s="7"/>
      <c r="BU3715" s="7"/>
      <c r="BV3715" s="7"/>
      <c r="BW3715" s="7"/>
    </row>
    <row r="3716" spans="5:75" x14ac:dyDescent="0.2"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AL3716" s="7"/>
      <c r="AQ3716" s="7"/>
      <c r="AR3716" s="7"/>
      <c r="AS3716" s="7"/>
      <c r="AT3716" s="7"/>
      <c r="AU3716" s="7"/>
      <c r="AV3716" s="7"/>
      <c r="AX3716" s="7"/>
      <c r="AY3716" s="7"/>
      <c r="AZ3716" s="7"/>
      <c r="BA3716" s="7"/>
      <c r="BB3716" s="7"/>
      <c r="BC3716" s="7"/>
      <c r="BD3716" s="7"/>
      <c r="BG3716" s="7"/>
      <c r="BH3716" s="7"/>
      <c r="BI3716" s="7"/>
      <c r="BJ3716" s="7"/>
      <c r="BK3716" s="7"/>
      <c r="BL3716" s="7"/>
      <c r="BM3716" s="7"/>
      <c r="BP3716" s="7"/>
      <c r="BQ3716" s="7"/>
      <c r="BR3716" s="7"/>
      <c r="BS3716" s="7"/>
      <c r="BT3716" s="7"/>
      <c r="BU3716" s="7"/>
      <c r="BV3716" s="7"/>
      <c r="BW3716" s="7"/>
    </row>
    <row r="3717" spans="5:75" x14ac:dyDescent="0.2"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AL3717" s="7"/>
      <c r="AQ3717" s="7"/>
      <c r="AR3717" s="7"/>
      <c r="AS3717" s="7"/>
      <c r="AT3717" s="7"/>
      <c r="AU3717" s="7"/>
      <c r="AV3717" s="7"/>
      <c r="AX3717" s="7"/>
      <c r="AY3717" s="7"/>
      <c r="AZ3717" s="7"/>
      <c r="BA3717" s="7"/>
      <c r="BB3717" s="7"/>
      <c r="BC3717" s="7"/>
      <c r="BD3717" s="7"/>
      <c r="BG3717" s="7"/>
      <c r="BH3717" s="7"/>
      <c r="BI3717" s="7"/>
      <c r="BJ3717" s="7"/>
      <c r="BK3717" s="7"/>
      <c r="BL3717" s="7"/>
      <c r="BM3717" s="7"/>
      <c r="BP3717" s="7"/>
      <c r="BQ3717" s="7"/>
      <c r="BR3717" s="7"/>
      <c r="BS3717" s="7"/>
      <c r="BT3717" s="7"/>
      <c r="BU3717" s="7"/>
      <c r="BV3717" s="7"/>
      <c r="BW3717" s="7"/>
    </row>
    <row r="3718" spans="5:75" x14ac:dyDescent="0.2"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AL3718" s="7"/>
      <c r="AQ3718" s="7"/>
      <c r="AR3718" s="7"/>
      <c r="AS3718" s="7"/>
      <c r="AT3718" s="7"/>
      <c r="AU3718" s="7"/>
      <c r="AV3718" s="7"/>
      <c r="AX3718" s="7"/>
      <c r="AY3718" s="7"/>
      <c r="AZ3718" s="7"/>
      <c r="BA3718" s="7"/>
      <c r="BB3718" s="7"/>
      <c r="BC3718" s="7"/>
      <c r="BD3718" s="7"/>
      <c r="BG3718" s="7"/>
      <c r="BH3718" s="7"/>
      <c r="BI3718" s="7"/>
      <c r="BJ3718" s="7"/>
      <c r="BK3718" s="7"/>
      <c r="BL3718" s="7"/>
      <c r="BM3718" s="7"/>
      <c r="BP3718" s="7"/>
      <c r="BQ3718" s="7"/>
      <c r="BR3718" s="7"/>
      <c r="BS3718" s="7"/>
      <c r="BT3718" s="7"/>
      <c r="BU3718" s="7"/>
      <c r="BV3718" s="7"/>
      <c r="BW3718" s="7"/>
    </row>
    <row r="3719" spans="5:75" x14ac:dyDescent="0.2"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AL3719" s="7"/>
      <c r="AQ3719" s="7"/>
      <c r="AR3719" s="7"/>
      <c r="AS3719" s="7"/>
      <c r="AT3719" s="7"/>
      <c r="AU3719" s="7"/>
      <c r="AV3719" s="7"/>
      <c r="AX3719" s="7"/>
      <c r="AY3719" s="7"/>
      <c r="AZ3719" s="7"/>
      <c r="BA3719" s="7"/>
      <c r="BB3719" s="7"/>
      <c r="BC3719" s="7"/>
      <c r="BD3719" s="7"/>
      <c r="BG3719" s="7"/>
      <c r="BH3719" s="7"/>
      <c r="BI3719" s="7"/>
      <c r="BJ3719" s="7"/>
      <c r="BK3719" s="7"/>
      <c r="BL3719" s="7"/>
      <c r="BM3719" s="7"/>
      <c r="BP3719" s="7"/>
      <c r="BQ3719" s="7"/>
      <c r="BR3719" s="7"/>
      <c r="BS3719" s="7"/>
      <c r="BT3719" s="7"/>
      <c r="BU3719" s="7"/>
      <c r="BV3719" s="7"/>
      <c r="BW3719" s="7"/>
    </row>
    <row r="3720" spans="5:75" x14ac:dyDescent="0.2"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AL3720" s="7"/>
      <c r="AQ3720" s="7"/>
      <c r="AR3720" s="7"/>
      <c r="AS3720" s="7"/>
      <c r="AT3720" s="7"/>
      <c r="AU3720" s="7"/>
      <c r="AV3720" s="7"/>
      <c r="AX3720" s="7"/>
      <c r="AY3720" s="7"/>
      <c r="AZ3720" s="7"/>
      <c r="BA3720" s="7"/>
      <c r="BB3720" s="7"/>
      <c r="BC3720" s="7"/>
      <c r="BD3720" s="7"/>
      <c r="BG3720" s="7"/>
      <c r="BH3720" s="7"/>
      <c r="BI3720" s="7"/>
      <c r="BJ3720" s="7"/>
      <c r="BK3720" s="7"/>
      <c r="BL3720" s="7"/>
      <c r="BM3720" s="7"/>
      <c r="BP3720" s="7"/>
      <c r="BQ3720" s="7"/>
      <c r="BR3720" s="7"/>
      <c r="BS3720" s="7"/>
      <c r="BT3720" s="7"/>
      <c r="BU3720" s="7"/>
      <c r="BV3720" s="7"/>
      <c r="BW3720" s="7"/>
    </row>
    <row r="3721" spans="5:75" x14ac:dyDescent="0.2"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AL3721" s="7"/>
      <c r="AQ3721" s="7"/>
      <c r="AR3721" s="7"/>
      <c r="AS3721" s="7"/>
      <c r="AT3721" s="7"/>
      <c r="AU3721" s="7"/>
      <c r="AV3721" s="7"/>
      <c r="AX3721" s="7"/>
      <c r="AY3721" s="7"/>
      <c r="AZ3721" s="7"/>
      <c r="BA3721" s="7"/>
      <c r="BB3721" s="7"/>
      <c r="BC3721" s="7"/>
      <c r="BD3721" s="7"/>
      <c r="BG3721" s="7"/>
      <c r="BH3721" s="7"/>
      <c r="BI3721" s="7"/>
      <c r="BJ3721" s="7"/>
      <c r="BK3721" s="7"/>
      <c r="BL3721" s="7"/>
      <c r="BM3721" s="7"/>
      <c r="BP3721" s="7"/>
      <c r="BQ3721" s="7"/>
      <c r="BR3721" s="7"/>
      <c r="BS3721" s="7"/>
      <c r="BT3721" s="7"/>
      <c r="BU3721" s="7"/>
      <c r="BV3721" s="7"/>
      <c r="BW3721" s="7"/>
    </row>
    <row r="3722" spans="5:75" x14ac:dyDescent="0.2"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AL3722" s="7"/>
      <c r="AQ3722" s="7"/>
      <c r="AR3722" s="7"/>
      <c r="AS3722" s="7"/>
      <c r="AT3722" s="7"/>
      <c r="AU3722" s="7"/>
      <c r="AV3722" s="7"/>
      <c r="AX3722" s="7"/>
      <c r="AY3722" s="7"/>
      <c r="AZ3722" s="7"/>
      <c r="BA3722" s="7"/>
      <c r="BB3722" s="7"/>
      <c r="BC3722" s="7"/>
      <c r="BD3722" s="7"/>
      <c r="BG3722" s="7"/>
      <c r="BH3722" s="7"/>
      <c r="BI3722" s="7"/>
      <c r="BJ3722" s="7"/>
      <c r="BK3722" s="7"/>
      <c r="BL3722" s="7"/>
      <c r="BM3722" s="7"/>
      <c r="BP3722" s="7"/>
      <c r="BQ3722" s="7"/>
      <c r="BR3722" s="7"/>
      <c r="BS3722" s="7"/>
      <c r="BT3722" s="7"/>
      <c r="BU3722" s="7"/>
      <c r="BV3722" s="7"/>
      <c r="BW3722" s="7"/>
    </row>
    <row r="3723" spans="5:75" x14ac:dyDescent="0.2"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AL3723" s="7"/>
      <c r="AQ3723" s="7"/>
      <c r="AR3723" s="7"/>
      <c r="AS3723" s="7"/>
      <c r="AT3723" s="7"/>
      <c r="AU3723" s="7"/>
      <c r="AV3723" s="7"/>
      <c r="AX3723" s="7"/>
      <c r="AY3723" s="7"/>
      <c r="AZ3723" s="7"/>
      <c r="BA3723" s="7"/>
      <c r="BB3723" s="7"/>
      <c r="BC3723" s="7"/>
      <c r="BD3723" s="7"/>
      <c r="BG3723" s="7"/>
      <c r="BH3723" s="7"/>
      <c r="BI3723" s="7"/>
      <c r="BJ3723" s="7"/>
      <c r="BK3723" s="7"/>
      <c r="BL3723" s="7"/>
      <c r="BM3723" s="7"/>
      <c r="BP3723" s="7"/>
      <c r="BQ3723" s="7"/>
      <c r="BR3723" s="7"/>
      <c r="BS3723" s="7"/>
      <c r="BT3723" s="7"/>
      <c r="BU3723" s="7"/>
      <c r="BV3723" s="7"/>
      <c r="BW3723" s="7"/>
    </row>
    <row r="3724" spans="5:75" x14ac:dyDescent="0.2"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AL3724" s="7"/>
      <c r="AQ3724" s="7"/>
      <c r="AR3724" s="7"/>
      <c r="AS3724" s="7"/>
      <c r="AT3724" s="7"/>
      <c r="AU3724" s="7"/>
      <c r="AV3724" s="7"/>
      <c r="AX3724" s="7"/>
      <c r="AY3724" s="7"/>
      <c r="AZ3724" s="7"/>
      <c r="BA3724" s="7"/>
      <c r="BB3724" s="7"/>
      <c r="BC3724" s="7"/>
      <c r="BD3724" s="7"/>
      <c r="BG3724" s="7"/>
      <c r="BH3724" s="7"/>
      <c r="BI3724" s="7"/>
      <c r="BJ3724" s="7"/>
      <c r="BK3724" s="7"/>
      <c r="BL3724" s="7"/>
      <c r="BM3724" s="7"/>
      <c r="BP3724" s="7"/>
      <c r="BQ3724" s="7"/>
      <c r="BR3724" s="7"/>
      <c r="BS3724" s="7"/>
      <c r="BT3724" s="7"/>
      <c r="BU3724" s="7"/>
      <c r="BV3724" s="7"/>
      <c r="BW3724" s="7"/>
    </row>
    <row r="3725" spans="5:75" x14ac:dyDescent="0.2"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AL3725" s="7"/>
      <c r="AQ3725" s="7"/>
      <c r="AR3725" s="7"/>
      <c r="AS3725" s="7"/>
      <c r="AT3725" s="7"/>
      <c r="AU3725" s="7"/>
      <c r="AV3725" s="7"/>
      <c r="AX3725" s="7"/>
      <c r="AY3725" s="7"/>
      <c r="AZ3725" s="7"/>
      <c r="BA3725" s="7"/>
      <c r="BB3725" s="7"/>
      <c r="BC3725" s="7"/>
      <c r="BD3725" s="7"/>
      <c r="BG3725" s="7"/>
      <c r="BH3725" s="7"/>
      <c r="BI3725" s="7"/>
      <c r="BJ3725" s="7"/>
      <c r="BK3725" s="7"/>
      <c r="BL3725" s="7"/>
      <c r="BM3725" s="7"/>
      <c r="BP3725" s="7"/>
      <c r="BQ3725" s="7"/>
      <c r="BR3725" s="7"/>
      <c r="BS3725" s="7"/>
      <c r="BT3725" s="7"/>
      <c r="BU3725" s="7"/>
      <c r="BV3725" s="7"/>
      <c r="BW3725" s="7"/>
    </row>
    <row r="3726" spans="5:75" x14ac:dyDescent="0.2"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AL3726" s="7"/>
      <c r="AQ3726" s="7"/>
      <c r="AR3726" s="7"/>
      <c r="AS3726" s="7"/>
      <c r="AT3726" s="7"/>
      <c r="AU3726" s="7"/>
      <c r="AV3726" s="7"/>
      <c r="AX3726" s="7"/>
      <c r="AY3726" s="7"/>
      <c r="AZ3726" s="7"/>
      <c r="BA3726" s="7"/>
      <c r="BB3726" s="7"/>
      <c r="BC3726" s="7"/>
      <c r="BD3726" s="7"/>
      <c r="BG3726" s="7"/>
      <c r="BH3726" s="7"/>
      <c r="BI3726" s="7"/>
      <c r="BJ3726" s="7"/>
      <c r="BK3726" s="7"/>
      <c r="BL3726" s="7"/>
      <c r="BM3726" s="7"/>
      <c r="BP3726" s="7"/>
      <c r="BQ3726" s="7"/>
      <c r="BR3726" s="7"/>
      <c r="BS3726" s="7"/>
      <c r="BT3726" s="7"/>
      <c r="BU3726" s="7"/>
      <c r="BV3726" s="7"/>
      <c r="BW3726" s="7"/>
    </row>
    <row r="3727" spans="5:75" x14ac:dyDescent="0.2"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AL3727" s="7"/>
      <c r="AQ3727" s="7"/>
      <c r="AR3727" s="7"/>
      <c r="AS3727" s="7"/>
      <c r="AT3727" s="7"/>
      <c r="AU3727" s="7"/>
      <c r="AV3727" s="7"/>
      <c r="AX3727" s="7"/>
      <c r="AY3727" s="7"/>
      <c r="AZ3727" s="7"/>
      <c r="BA3727" s="7"/>
      <c r="BB3727" s="7"/>
      <c r="BC3727" s="7"/>
      <c r="BD3727" s="7"/>
      <c r="BG3727" s="7"/>
      <c r="BH3727" s="7"/>
      <c r="BI3727" s="7"/>
      <c r="BJ3727" s="7"/>
      <c r="BK3727" s="7"/>
      <c r="BL3727" s="7"/>
      <c r="BM3727" s="7"/>
      <c r="BP3727" s="7"/>
      <c r="BQ3727" s="7"/>
      <c r="BR3727" s="7"/>
      <c r="BS3727" s="7"/>
      <c r="BT3727" s="7"/>
      <c r="BU3727" s="7"/>
      <c r="BV3727" s="7"/>
      <c r="BW3727" s="7"/>
    </row>
    <row r="3728" spans="5:75" x14ac:dyDescent="0.2"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AL3728" s="7"/>
      <c r="AQ3728" s="7"/>
      <c r="AR3728" s="7"/>
      <c r="AS3728" s="7"/>
      <c r="AT3728" s="7"/>
      <c r="AU3728" s="7"/>
      <c r="AV3728" s="7"/>
      <c r="AX3728" s="7"/>
      <c r="AY3728" s="7"/>
      <c r="AZ3728" s="7"/>
      <c r="BA3728" s="7"/>
      <c r="BB3728" s="7"/>
      <c r="BC3728" s="7"/>
      <c r="BD3728" s="7"/>
      <c r="BG3728" s="7"/>
      <c r="BH3728" s="7"/>
      <c r="BI3728" s="7"/>
      <c r="BJ3728" s="7"/>
      <c r="BK3728" s="7"/>
      <c r="BL3728" s="7"/>
      <c r="BM3728" s="7"/>
      <c r="BP3728" s="7"/>
      <c r="BQ3728" s="7"/>
      <c r="BR3728" s="7"/>
      <c r="BS3728" s="7"/>
      <c r="BT3728" s="7"/>
      <c r="BU3728" s="7"/>
      <c r="BV3728" s="7"/>
      <c r="BW3728" s="7"/>
    </row>
    <row r="3729" spans="5:75" x14ac:dyDescent="0.2"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AL3729" s="7"/>
      <c r="AQ3729" s="7"/>
      <c r="AR3729" s="7"/>
      <c r="AS3729" s="7"/>
      <c r="AT3729" s="7"/>
      <c r="AU3729" s="7"/>
      <c r="AV3729" s="7"/>
      <c r="AX3729" s="7"/>
      <c r="AY3729" s="7"/>
      <c r="AZ3729" s="7"/>
      <c r="BA3729" s="7"/>
      <c r="BB3729" s="7"/>
      <c r="BC3729" s="7"/>
      <c r="BD3729" s="7"/>
      <c r="BG3729" s="7"/>
      <c r="BH3729" s="7"/>
      <c r="BI3729" s="7"/>
      <c r="BJ3729" s="7"/>
      <c r="BK3729" s="7"/>
      <c r="BL3729" s="7"/>
      <c r="BM3729" s="7"/>
      <c r="BP3729" s="7"/>
      <c r="BQ3729" s="7"/>
      <c r="BR3729" s="7"/>
      <c r="BS3729" s="7"/>
      <c r="BT3729" s="7"/>
      <c r="BU3729" s="7"/>
      <c r="BV3729" s="7"/>
      <c r="BW3729" s="7"/>
    </row>
    <row r="3730" spans="5:75" x14ac:dyDescent="0.2"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AL3730" s="7"/>
      <c r="AQ3730" s="7"/>
      <c r="AR3730" s="7"/>
      <c r="AS3730" s="7"/>
      <c r="AT3730" s="7"/>
      <c r="AU3730" s="7"/>
      <c r="AV3730" s="7"/>
      <c r="AX3730" s="7"/>
      <c r="AY3730" s="7"/>
      <c r="AZ3730" s="7"/>
      <c r="BA3730" s="7"/>
      <c r="BB3730" s="7"/>
      <c r="BC3730" s="7"/>
      <c r="BD3730" s="7"/>
      <c r="BG3730" s="7"/>
      <c r="BH3730" s="7"/>
      <c r="BI3730" s="7"/>
      <c r="BJ3730" s="7"/>
      <c r="BK3730" s="7"/>
      <c r="BL3730" s="7"/>
      <c r="BM3730" s="7"/>
      <c r="BP3730" s="7"/>
      <c r="BQ3730" s="7"/>
      <c r="BR3730" s="7"/>
      <c r="BS3730" s="7"/>
      <c r="BT3730" s="7"/>
      <c r="BU3730" s="7"/>
      <c r="BV3730" s="7"/>
      <c r="BW3730" s="7"/>
    </row>
    <row r="3731" spans="5:75" x14ac:dyDescent="0.2"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AL3731" s="7"/>
      <c r="AQ3731" s="7"/>
      <c r="AR3731" s="7"/>
      <c r="AS3731" s="7"/>
      <c r="AT3731" s="7"/>
      <c r="AU3731" s="7"/>
      <c r="AV3731" s="7"/>
      <c r="AX3731" s="7"/>
      <c r="AY3731" s="7"/>
      <c r="AZ3731" s="7"/>
      <c r="BA3731" s="7"/>
      <c r="BB3731" s="7"/>
      <c r="BC3731" s="7"/>
      <c r="BD3731" s="7"/>
      <c r="BG3731" s="7"/>
      <c r="BH3731" s="7"/>
      <c r="BI3731" s="7"/>
      <c r="BJ3731" s="7"/>
      <c r="BK3731" s="7"/>
      <c r="BL3731" s="7"/>
      <c r="BM3731" s="7"/>
      <c r="BP3731" s="7"/>
      <c r="BQ3731" s="7"/>
      <c r="BR3731" s="7"/>
      <c r="BS3731" s="7"/>
      <c r="BT3731" s="7"/>
      <c r="BU3731" s="7"/>
      <c r="BV3731" s="7"/>
      <c r="BW3731" s="7"/>
    </row>
    <row r="3732" spans="5:75" x14ac:dyDescent="0.2"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AL3732" s="7"/>
      <c r="AQ3732" s="7"/>
      <c r="AR3732" s="7"/>
      <c r="AS3732" s="7"/>
      <c r="AT3732" s="7"/>
      <c r="AU3732" s="7"/>
      <c r="AV3732" s="7"/>
      <c r="AX3732" s="7"/>
      <c r="AY3732" s="7"/>
      <c r="AZ3732" s="7"/>
      <c r="BA3732" s="7"/>
      <c r="BB3732" s="7"/>
      <c r="BC3732" s="7"/>
      <c r="BD3732" s="7"/>
      <c r="BG3732" s="7"/>
      <c r="BH3732" s="7"/>
      <c r="BI3732" s="7"/>
      <c r="BJ3732" s="7"/>
      <c r="BK3732" s="7"/>
      <c r="BL3732" s="7"/>
      <c r="BM3732" s="7"/>
      <c r="BP3732" s="7"/>
      <c r="BQ3732" s="7"/>
      <c r="BR3732" s="7"/>
      <c r="BS3732" s="7"/>
      <c r="BT3732" s="7"/>
      <c r="BU3732" s="7"/>
      <c r="BV3732" s="7"/>
      <c r="BW3732" s="7"/>
    </row>
    <row r="3733" spans="5:75" x14ac:dyDescent="0.2"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AL3733" s="7"/>
      <c r="AQ3733" s="7"/>
      <c r="AR3733" s="7"/>
      <c r="AS3733" s="7"/>
      <c r="AT3733" s="7"/>
      <c r="AU3733" s="7"/>
      <c r="AV3733" s="7"/>
      <c r="AX3733" s="7"/>
      <c r="AY3733" s="7"/>
      <c r="AZ3733" s="7"/>
      <c r="BA3733" s="7"/>
      <c r="BB3733" s="7"/>
      <c r="BC3733" s="7"/>
      <c r="BD3733" s="7"/>
      <c r="BG3733" s="7"/>
      <c r="BH3733" s="7"/>
      <c r="BI3733" s="7"/>
      <c r="BJ3733" s="7"/>
      <c r="BK3733" s="7"/>
      <c r="BL3733" s="7"/>
      <c r="BM3733" s="7"/>
      <c r="BP3733" s="7"/>
      <c r="BQ3733" s="7"/>
      <c r="BR3733" s="7"/>
      <c r="BS3733" s="7"/>
      <c r="BT3733" s="7"/>
      <c r="BU3733" s="7"/>
      <c r="BV3733" s="7"/>
      <c r="BW3733" s="7"/>
    </row>
    <row r="3734" spans="5:75" x14ac:dyDescent="0.2"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AL3734" s="7"/>
      <c r="AQ3734" s="7"/>
      <c r="AR3734" s="7"/>
      <c r="AS3734" s="7"/>
      <c r="AT3734" s="7"/>
      <c r="AU3734" s="7"/>
      <c r="AV3734" s="7"/>
      <c r="AX3734" s="7"/>
      <c r="AY3734" s="7"/>
      <c r="AZ3734" s="7"/>
      <c r="BA3734" s="7"/>
      <c r="BB3734" s="7"/>
      <c r="BC3734" s="7"/>
      <c r="BD3734" s="7"/>
      <c r="BG3734" s="7"/>
      <c r="BH3734" s="7"/>
      <c r="BI3734" s="7"/>
      <c r="BJ3734" s="7"/>
      <c r="BK3734" s="7"/>
      <c r="BL3734" s="7"/>
      <c r="BM3734" s="7"/>
      <c r="BP3734" s="7"/>
      <c r="BQ3734" s="7"/>
      <c r="BR3734" s="7"/>
      <c r="BS3734" s="7"/>
      <c r="BT3734" s="7"/>
      <c r="BU3734" s="7"/>
      <c r="BV3734" s="7"/>
      <c r="BW3734" s="7"/>
    </row>
    <row r="3735" spans="5:75" x14ac:dyDescent="0.2"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AL3735" s="7"/>
      <c r="AQ3735" s="7"/>
      <c r="AR3735" s="7"/>
      <c r="AS3735" s="7"/>
      <c r="AT3735" s="7"/>
      <c r="AU3735" s="7"/>
      <c r="AV3735" s="7"/>
      <c r="AX3735" s="7"/>
      <c r="AY3735" s="7"/>
      <c r="AZ3735" s="7"/>
      <c r="BA3735" s="7"/>
      <c r="BB3735" s="7"/>
      <c r="BC3735" s="7"/>
      <c r="BD3735" s="7"/>
      <c r="BG3735" s="7"/>
      <c r="BH3735" s="7"/>
      <c r="BI3735" s="7"/>
      <c r="BJ3735" s="7"/>
      <c r="BK3735" s="7"/>
      <c r="BL3735" s="7"/>
      <c r="BM3735" s="7"/>
      <c r="BP3735" s="7"/>
      <c r="BQ3735" s="7"/>
      <c r="BR3735" s="7"/>
      <c r="BS3735" s="7"/>
      <c r="BT3735" s="7"/>
      <c r="BU3735" s="7"/>
      <c r="BV3735" s="7"/>
      <c r="BW3735" s="7"/>
    </row>
    <row r="3736" spans="5:75" x14ac:dyDescent="0.2"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AL3736" s="7"/>
      <c r="AQ3736" s="7"/>
      <c r="AR3736" s="7"/>
      <c r="AS3736" s="7"/>
      <c r="AT3736" s="7"/>
      <c r="AU3736" s="7"/>
      <c r="AV3736" s="7"/>
      <c r="AX3736" s="7"/>
      <c r="AY3736" s="7"/>
      <c r="AZ3736" s="7"/>
      <c r="BA3736" s="7"/>
      <c r="BB3736" s="7"/>
      <c r="BC3736" s="7"/>
      <c r="BD3736" s="7"/>
      <c r="BG3736" s="7"/>
      <c r="BH3736" s="7"/>
      <c r="BI3736" s="7"/>
      <c r="BJ3736" s="7"/>
      <c r="BK3736" s="7"/>
      <c r="BL3736" s="7"/>
      <c r="BM3736" s="7"/>
      <c r="BP3736" s="7"/>
      <c r="BQ3736" s="7"/>
      <c r="BR3736" s="7"/>
      <c r="BS3736" s="7"/>
      <c r="BT3736" s="7"/>
      <c r="BU3736" s="7"/>
      <c r="BV3736" s="7"/>
      <c r="BW3736" s="7"/>
    </row>
    <row r="3737" spans="5:75" x14ac:dyDescent="0.2"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AL3737" s="7"/>
      <c r="AQ3737" s="7"/>
      <c r="AR3737" s="7"/>
      <c r="AS3737" s="7"/>
      <c r="AT3737" s="7"/>
      <c r="AU3737" s="7"/>
      <c r="AV3737" s="7"/>
      <c r="AX3737" s="7"/>
      <c r="AY3737" s="7"/>
      <c r="AZ3737" s="7"/>
      <c r="BA3737" s="7"/>
      <c r="BB3737" s="7"/>
      <c r="BC3737" s="7"/>
      <c r="BD3737" s="7"/>
      <c r="BG3737" s="7"/>
      <c r="BH3737" s="7"/>
      <c r="BI3737" s="7"/>
      <c r="BJ3737" s="7"/>
      <c r="BK3737" s="7"/>
      <c r="BL3737" s="7"/>
      <c r="BM3737" s="7"/>
      <c r="BP3737" s="7"/>
      <c r="BQ3737" s="7"/>
      <c r="BR3737" s="7"/>
      <c r="BS3737" s="7"/>
      <c r="BT3737" s="7"/>
      <c r="BU3737" s="7"/>
      <c r="BV3737" s="7"/>
      <c r="BW3737" s="7"/>
    </row>
    <row r="3738" spans="5:75" x14ac:dyDescent="0.2"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AL3738" s="7"/>
      <c r="AQ3738" s="7"/>
      <c r="AR3738" s="7"/>
      <c r="AS3738" s="7"/>
      <c r="AT3738" s="7"/>
      <c r="AU3738" s="7"/>
      <c r="AV3738" s="7"/>
      <c r="AX3738" s="7"/>
      <c r="AY3738" s="7"/>
      <c r="AZ3738" s="7"/>
      <c r="BA3738" s="7"/>
      <c r="BB3738" s="7"/>
      <c r="BC3738" s="7"/>
      <c r="BD3738" s="7"/>
      <c r="BG3738" s="7"/>
      <c r="BH3738" s="7"/>
      <c r="BI3738" s="7"/>
      <c r="BJ3738" s="7"/>
      <c r="BK3738" s="7"/>
      <c r="BL3738" s="7"/>
      <c r="BM3738" s="7"/>
      <c r="BP3738" s="7"/>
      <c r="BQ3738" s="7"/>
      <c r="BR3738" s="7"/>
      <c r="BS3738" s="7"/>
      <c r="BT3738" s="7"/>
      <c r="BU3738" s="7"/>
      <c r="BV3738" s="7"/>
      <c r="BW3738" s="7"/>
    </row>
    <row r="3739" spans="5:75" x14ac:dyDescent="0.2"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AL3739" s="7"/>
      <c r="AQ3739" s="7"/>
      <c r="AR3739" s="7"/>
      <c r="AS3739" s="7"/>
      <c r="AT3739" s="7"/>
      <c r="AU3739" s="7"/>
      <c r="AV3739" s="7"/>
      <c r="AX3739" s="7"/>
      <c r="AY3739" s="7"/>
      <c r="AZ3739" s="7"/>
      <c r="BA3739" s="7"/>
      <c r="BB3739" s="7"/>
      <c r="BC3739" s="7"/>
      <c r="BD3739" s="7"/>
      <c r="BG3739" s="7"/>
      <c r="BH3739" s="7"/>
      <c r="BI3739" s="7"/>
      <c r="BJ3739" s="7"/>
      <c r="BK3739" s="7"/>
      <c r="BL3739" s="7"/>
      <c r="BM3739" s="7"/>
      <c r="BP3739" s="7"/>
      <c r="BQ3739" s="7"/>
      <c r="BR3739" s="7"/>
      <c r="BS3739" s="7"/>
      <c r="BT3739" s="7"/>
      <c r="BU3739" s="7"/>
      <c r="BV3739" s="7"/>
      <c r="BW3739" s="7"/>
    </row>
    <row r="3740" spans="5:75" x14ac:dyDescent="0.2"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AL3740" s="7"/>
      <c r="AQ3740" s="7"/>
      <c r="AR3740" s="7"/>
      <c r="AS3740" s="7"/>
      <c r="AT3740" s="7"/>
      <c r="AU3740" s="7"/>
      <c r="AV3740" s="7"/>
      <c r="AX3740" s="7"/>
      <c r="AY3740" s="7"/>
      <c r="AZ3740" s="7"/>
      <c r="BA3740" s="7"/>
      <c r="BB3740" s="7"/>
      <c r="BC3740" s="7"/>
      <c r="BD3740" s="7"/>
      <c r="BG3740" s="7"/>
      <c r="BH3740" s="7"/>
      <c r="BI3740" s="7"/>
      <c r="BJ3740" s="7"/>
      <c r="BK3740" s="7"/>
      <c r="BL3740" s="7"/>
      <c r="BM3740" s="7"/>
      <c r="BP3740" s="7"/>
      <c r="BQ3740" s="7"/>
      <c r="BR3740" s="7"/>
      <c r="BS3740" s="7"/>
      <c r="BT3740" s="7"/>
      <c r="BU3740" s="7"/>
      <c r="BV3740" s="7"/>
      <c r="BW3740" s="7"/>
    </row>
    <row r="3741" spans="5:75" x14ac:dyDescent="0.2"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AL3741" s="7"/>
      <c r="AQ3741" s="7"/>
      <c r="AR3741" s="7"/>
      <c r="AS3741" s="7"/>
      <c r="AT3741" s="7"/>
      <c r="AU3741" s="7"/>
      <c r="AV3741" s="7"/>
      <c r="AX3741" s="7"/>
      <c r="AY3741" s="7"/>
      <c r="AZ3741" s="7"/>
      <c r="BA3741" s="7"/>
      <c r="BB3741" s="7"/>
      <c r="BC3741" s="7"/>
      <c r="BD3741" s="7"/>
      <c r="BG3741" s="7"/>
      <c r="BH3741" s="7"/>
      <c r="BI3741" s="7"/>
      <c r="BJ3741" s="7"/>
      <c r="BK3741" s="7"/>
      <c r="BL3741" s="7"/>
      <c r="BM3741" s="7"/>
      <c r="BP3741" s="7"/>
      <c r="BQ3741" s="7"/>
      <c r="BR3741" s="7"/>
      <c r="BS3741" s="7"/>
      <c r="BT3741" s="7"/>
      <c r="BU3741" s="7"/>
      <c r="BV3741" s="7"/>
      <c r="BW3741" s="7"/>
    </row>
    <row r="3742" spans="5:75" x14ac:dyDescent="0.2"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AL3742" s="7"/>
      <c r="AQ3742" s="7"/>
      <c r="AR3742" s="7"/>
      <c r="AS3742" s="7"/>
      <c r="AT3742" s="7"/>
      <c r="AU3742" s="7"/>
      <c r="AV3742" s="7"/>
      <c r="AX3742" s="7"/>
      <c r="AY3742" s="7"/>
      <c r="AZ3742" s="7"/>
      <c r="BA3742" s="7"/>
      <c r="BB3742" s="7"/>
      <c r="BC3742" s="7"/>
      <c r="BD3742" s="7"/>
      <c r="BG3742" s="7"/>
      <c r="BH3742" s="7"/>
      <c r="BI3742" s="7"/>
      <c r="BJ3742" s="7"/>
      <c r="BK3742" s="7"/>
      <c r="BL3742" s="7"/>
      <c r="BM3742" s="7"/>
      <c r="BP3742" s="7"/>
      <c r="BQ3742" s="7"/>
      <c r="BR3742" s="7"/>
      <c r="BS3742" s="7"/>
      <c r="BT3742" s="7"/>
      <c r="BU3742" s="7"/>
      <c r="BV3742" s="7"/>
      <c r="BW3742" s="7"/>
    </row>
    <row r="3743" spans="5:75" x14ac:dyDescent="0.2"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AL3743" s="7"/>
      <c r="AQ3743" s="7"/>
      <c r="AR3743" s="7"/>
      <c r="AS3743" s="7"/>
      <c r="AT3743" s="7"/>
      <c r="AU3743" s="7"/>
      <c r="AV3743" s="7"/>
      <c r="AX3743" s="7"/>
      <c r="AY3743" s="7"/>
      <c r="AZ3743" s="7"/>
      <c r="BA3743" s="7"/>
      <c r="BB3743" s="7"/>
      <c r="BC3743" s="7"/>
      <c r="BD3743" s="7"/>
      <c r="BG3743" s="7"/>
      <c r="BH3743" s="7"/>
      <c r="BI3743" s="7"/>
      <c r="BJ3743" s="7"/>
      <c r="BK3743" s="7"/>
      <c r="BL3743" s="7"/>
      <c r="BM3743" s="7"/>
      <c r="BP3743" s="7"/>
      <c r="BQ3743" s="7"/>
      <c r="BR3743" s="7"/>
      <c r="BS3743" s="7"/>
      <c r="BT3743" s="7"/>
      <c r="BU3743" s="7"/>
      <c r="BV3743" s="7"/>
      <c r="BW3743" s="7"/>
    </row>
    <row r="3744" spans="5:75" x14ac:dyDescent="0.2"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AL3744" s="7"/>
      <c r="AQ3744" s="7"/>
      <c r="AR3744" s="7"/>
      <c r="AS3744" s="7"/>
      <c r="AT3744" s="7"/>
      <c r="AU3744" s="7"/>
      <c r="AV3744" s="7"/>
      <c r="AX3744" s="7"/>
      <c r="AY3744" s="7"/>
      <c r="AZ3744" s="7"/>
      <c r="BA3744" s="7"/>
      <c r="BB3744" s="7"/>
      <c r="BC3744" s="7"/>
      <c r="BD3744" s="7"/>
      <c r="BG3744" s="7"/>
      <c r="BH3744" s="7"/>
      <c r="BI3744" s="7"/>
      <c r="BJ3744" s="7"/>
      <c r="BK3744" s="7"/>
      <c r="BL3744" s="7"/>
      <c r="BM3744" s="7"/>
      <c r="BP3744" s="7"/>
      <c r="BQ3744" s="7"/>
      <c r="BR3744" s="7"/>
      <c r="BS3744" s="7"/>
      <c r="BT3744" s="7"/>
      <c r="BU3744" s="7"/>
      <c r="BV3744" s="7"/>
      <c r="BW3744" s="7"/>
    </row>
    <row r="3745" spans="5:75" x14ac:dyDescent="0.2"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AL3745" s="7"/>
      <c r="AQ3745" s="7"/>
      <c r="AR3745" s="7"/>
      <c r="AS3745" s="7"/>
      <c r="AT3745" s="7"/>
      <c r="AU3745" s="7"/>
      <c r="AV3745" s="7"/>
      <c r="AX3745" s="7"/>
      <c r="AY3745" s="7"/>
      <c r="AZ3745" s="7"/>
      <c r="BA3745" s="7"/>
      <c r="BB3745" s="7"/>
      <c r="BC3745" s="7"/>
      <c r="BD3745" s="7"/>
      <c r="BG3745" s="7"/>
      <c r="BH3745" s="7"/>
      <c r="BI3745" s="7"/>
      <c r="BJ3745" s="7"/>
      <c r="BK3745" s="7"/>
      <c r="BL3745" s="7"/>
      <c r="BM3745" s="7"/>
      <c r="BP3745" s="7"/>
      <c r="BQ3745" s="7"/>
      <c r="BR3745" s="7"/>
      <c r="BS3745" s="7"/>
      <c r="BT3745" s="7"/>
      <c r="BU3745" s="7"/>
      <c r="BV3745" s="7"/>
      <c r="BW3745" s="7"/>
    </row>
    <row r="3746" spans="5:75" x14ac:dyDescent="0.2"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AL3746" s="7"/>
      <c r="AQ3746" s="7"/>
      <c r="AR3746" s="7"/>
      <c r="AS3746" s="7"/>
      <c r="AT3746" s="7"/>
      <c r="AU3746" s="7"/>
      <c r="AV3746" s="7"/>
      <c r="AX3746" s="7"/>
      <c r="AY3746" s="7"/>
      <c r="AZ3746" s="7"/>
      <c r="BA3746" s="7"/>
      <c r="BB3746" s="7"/>
      <c r="BC3746" s="7"/>
      <c r="BD3746" s="7"/>
      <c r="BG3746" s="7"/>
      <c r="BH3746" s="7"/>
      <c r="BI3746" s="7"/>
      <c r="BJ3746" s="7"/>
      <c r="BK3746" s="7"/>
      <c r="BL3746" s="7"/>
      <c r="BM3746" s="7"/>
      <c r="BP3746" s="7"/>
      <c r="BQ3746" s="7"/>
      <c r="BR3746" s="7"/>
      <c r="BS3746" s="7"/>
      <c r="BT3746" s="7"/>
      <c r="BU3746" s="7"/>
      <c r="BV3746" s="7"/>
      <c r="BW3746" s="7"/>
    </row>
    <row r="3747" spans="5:75" x14ac:dyDescent="0.2"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AL3747" s="7"/>
      <c r="AQ3747" s="7"/>
      <c r="AR3747" s="7"/>
      <c r="AS3747" s="7"/>
      <c r="AT3747" s="7"/>
      <c r="AU3747" s="7"/>
      <c r="AV3747" s="7"/>
      <c r="AX3747" s="7"/>
      <c r="AY3747" s="7"/>
      <c r="AZ3747" s="7"/>
      <c r="BA3747" s="7"/>
      <c r="BB3747" s="7"/>
      <c r="BC3747" s="7"/>
      <c r="BD3747" s="7"/>
      <c r="BG3747" s="7"/>
      <c r="BH3747" s="7"/>
      <c r="BI3747" s="7"/>
      <c r="BJ3747" s="7"/>
      <c r="BK3747" s="7"/>
      <c r="BL3747" s="7"/>
      <c r="BM3747" s="7"/>
      <c r="BP3747" s="7"/>
      <c r="BQ3747" s="7"/>
      <c r="BR3747" s="7"/>
      <c r="BS3747" s="7"/>
      <c r="BT3747" s="7"/>
      <c r="BU3747" s="7"/>
      <c r="BV3747" s="7"/>
      <c r="BW3747" s="7"/>
    </row>
    <row r="3748" spans="5:75" x14ac:dyDescent="0.2"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AL3748" s="7"/>
      <c r="AQ3748" s="7"/>
      <c r="AR3748" s="7"/>
      <c r="AS3748" s="7"/>
      <c r="AT3748" s="7"/>
      <c r="AU3748" s="7"/>
      <c r="AV3748" s="7"/>
      <c r="AX3748" s="7"/>
      <c r="AY3748" s="7"/>
      <c r="AZ3748" s="7"/>
      <c r="BA3748" s="7"/>
      <c r="BB3748" s="7"/>
      <c r="BC3748" s="7"/>
      <c r="BD3748" s="7"/>
      <c r="BG3748" s="7"/>
      <c r="BH3748" s="7"/>
      <c r="BI3748" s="7"/>
      <c r="BJ3748" s="7"/>
      <c r="BK3748" s="7"/>
      <c r="BL3748" s="7"/>
      <c r="BM3748" s="7"/>
      <c r="BP3748" s="7"/>
      <c r="BQ3748" s="7"/>
      <c r="BR3748" s="7"/>
      <c r="BS3748" s="7"/>
      <c r="BT3748" s="7"/>
      <c r="BU3748" s="7"/>
      <c r="BV3748" s="7"/>
      <c r="BW3748" s="7"/>
    </row>
    <row r="3749" spans="5:75" x14ac:dyDescent="0.2"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AL3749" s="7"/>
      <c r="AQ3749" s="7"/>
      <c r="AR3749" s="7"/>
      <c r="AS3749" s="7"/>
      <c r="AT3749" s="7"/>
      <c r="AU3749" s="7"/>
      <c r="AV3749" s="7"/>
      <c r="AX3749" s="7"/>
      <c r="AY3749" s="7"/>
      <c r="AZ3749" s="7"/>
      <c r="BA3749" s="7"/>
      <c r="BB3749" s="7"/>
      <c r="BC3749" s="7"/>
      <c r="BD3749" s="7"/>
      <c r="BG3749" s="7"/>
      <c r="BH3749" s="7"/>
      <c r="BI3749" s="7"/>
      <c r="BJ3749" s="7"/>
      <c r="BK3749" s="7"/>
      <c r="BL3749" s="7"/>
      <c r="BM3749" s="7"/>
      <c r="BP3749" s="7"/>
      <c r="BQ3749" s="7"/>
      <c r="BR3749" s="7"/>
      <c r="BS3749" s="7"/>
      <c r="BT3749" s="7"/>
      <c r="BU3749" s="7"/>
      <c r="BV3749" s="7"/>
      <c r="BW3749" s="7"/>
    </row>
    <row r="3750" spans="5:75" x14ac:dyDescent="0.2"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AL3750" s="7"/>
      <c r="AQ3750" s="7"/>
      <c r="AR3750" s="7"/>
      <c r="AS3750" s="7"/>
      <c r="AT3750" s="7"/>
      <c r="AU3750" s="7"/>
      <c r="AV3750" s="7"/>
      <c r="AX3750" s="7"/>
      <c r="AY3750" s="7"/>
      <c r="AZ3750" s="7"/>
      <c r="BA3750" s="7"/>
      <c r="BB3750" s="7"/>
      <c r="BC3750" s="7"/>
      <c r="BD3750" s="7"/>
      <c r="BG3750" s="7"/>
      <c r="BH3750" s="7"/>
      <c r="BI3750" s="7"/>
      <c r="BJ3750" s="7"/>
      <c r="BK3750" s="7"/>
      <c r="BL3750" s="7"/>
      <c r="BM3750" s="7"/>
      <c r="BP3750" s="7"/>
      <c r="BQ3750" s="7"/>
      <c r="BR3750" s="7"/>
      <c r="BS3750" s="7"/>
      <c r="BT3750" s="7"/>
      <c r="BU3750" s="7"/>
      <c r="BV3750" s="7"/>
      <c r="BW3750" s="7"/>
    </row>
    <row r="3751" spans="5:75" x14ac:dyDescent="0.2"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AL3751" s="7"/>
      <c r="AQ3751" s="7"/>
      <c r="AR3751" s="7"/>
      <c r="AS3751" s="7"/>
      <c r="AT3751" s="7"/>
      <c r="AU3751" s="7"/>
      <c r="AV3751" s="7"/>
      <c r="AX3751" s="7"/>
      <c r="AY3751" s="7"/>
      <c r="AZ3751" s="7"/>
      <c r="BA3751" s="7"/>
      <c r="BB3751" s="7"/>
      <c r="BC3751" s="7"/>
      <c r="BD3751" s="7"/>
      <c r="BG3751" s="7"/>
      <c r="BH3751" s="7"/>
      <c r="BI3751" s="7"/>
      <c r="BJ3751" s="7"/>
      <c r="BK3751" s="7"/>
      <c r="BL3751" s="7"/>
      <c r="BM3751" s="7"/>
      <c r="BP3751" s="7"/>
      <c r="BQ3751" s="7"/>
      <c r="BR3751" s="7"/>
      <c r="BS3751" s="7"/>
      <c r="BT3751" s="7"/>
      <c r="BU3751" s="7"/>
      <c r="BV3751" s="7"/>
      <c r="BW3751" s="7"/>
    </row>
    <row r="3752" spans="5:75" x14ac:dyDescent="0.2"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AL3752" s="7"/>
      <c r="AQ3752" s="7"/>
      <c r="AR3752" s="7"/>
      <c r="AS3752" s="7"/>
      <c r="AT3752" s="7"/>
      <c r="AU3752" s="7"/>
      <c r="AV3752" s="7"/>
      <c r="AX3752" s="7"/>
      <c r="AY3752" s="7"/>
      <c r="AZ3752" s="7"/>
      <c r="BA3752" s="7"/>
      <c r="BB3752" s="7"/>
      <c r="BC3752" s="7"/>
      <c r="BD3752" s="7"/>
      <c r="BG3752" s="7"/>
      <c r="BH3752" s="7"/>
      <c r="BI3752" s="7"/>
      <c r="BJ3752" s="7"/>
      <c r="BK3752" s="7"/>
      <c r="BL3752" s="7"/>
      <c r="BM3752" s="7"/>
      <c r="BP3752" s="7"/>
      <c r="BQ3752" s="7"/>
      <c r="BR3752" s="7"/>
      <c r="BS3752" s="7"/>
      <c r="BT3752" s="7"/>
      <c r="BU3752" s="7"/>
      <c r="BV3752" s="7"/>
      <c r="BW3752" s="7"/>
    </row>
    <row r="3753" spans="5:75" x14ac:dyDescent="0.2"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AL3753" s="7"/>
      <c r="AQ3753" s="7"/>
      <c r="AR3753" s="7"/>
      <c r="AS3753" s="7"/>
      <c r="AT3753" s="7"/>
      <c r="AU3753" s="7"/>
      <c r="AV3753" s="7"/>
      <c r="AX3753" s="7"/>
      <c r="AY3753" s="7"/>
      <c r="AZ3753" s="7"/>
      <c r="BA3753" s="7"/>
      <c r="BB3753" s="7"/>
      <c r="BC3753" s="7"/>
      <c r="BD3753" s="7"/>
      <c r="BG3753" s="7"/>
      <c r="BH3753" s="7"/>
      <c r="BI3753" s="7"/>
      <c r="BJ3753" s="7"/>
      <c r="BK3753" s="7"/>
      <c r="BL3753" s="7"/>
      <c r="BM3753" s="7"/>
      <c r="BP3753" s="7"/>
      <c r="BQ3753" s="7"/>
      <c r="BR3753" s="7"/>
      <c r="BS3753" s="7"/>
      <c r="BT3753" s="7"/>
      <c r="BU3753" s="7"/>
      <c r="BV3753" s="7"/>
      <c r="BW3753" s="7"/>
    </row>
    <row r="3754" spans="5:75" x14ac:dyDescent="0.2"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AL3754" s="7"/>
      <c r="AQ3754" s="7"/>
      <c r="AR3754" s="7"/>
      <c r="AS3754" s="7"/>
      <c r="AT3754" s="7"/>
      <c r="AU3754" s="7"/>
      <c r="AV3754" s="7"/>
      <c r="AX3754" s="7"/>
      <c r="AY3754" s="7"/>
      <c r="AZ3754" s="7"/>
      <c r="BA3754" s="7"/>
      <c r="BB3754" s="7"/>
      <c r="BC3754" s="7"/>
      <c r="BD3754" s="7"/>
      <c r="BG3754" s="7"/>
      <c r="BH3754" s="7"/>
      <c r="BI3754" s="7"/>
      <c r="BJ3754" s="7"/>
      <c r="BK3754" s="7"/>
      <c r="BL3754" s="7"/>
      <c r="BM3754" s="7"/>
      <c r="BP3754" s="7"/>
      <c r="BQ3754" s="7"/>
      <c r="BR3754" s="7"/>
      <c r="BS3754" s="7"/>
      <c r="BT3754" s="7"/>
      <c r="BU3754" s="7"/>
      <c r="BV3754" s="7"/>
      <c r="BW3754" s="7"/>
    </row>
    <row r="3755" spans="5:75" x14ac:dyDescent="0.2"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AL3755" s="7"/>
      <c r="AQ3755" s="7"/>
      <c r="AR3755" s="7"/>
      <c r="AS3755" s="7"/>
      <c r="AT3755" s="7"/>
      <c r="AU3755" s="7"/>
      <c r="AV3755" s="7"/>
      <c r="AX3755" s="7"/>
      <c r="AY3755" s="7"/>
      <c r="AZ3755" s="7"/>
      <c r="BA3755" s="7"/>
      <c r="BB3755" s="7"/>
      <c r="BC3755" s="7"/>
      <c r="BD3755" s="7"/>
      <c r="BG3755" s="7"/>
      <c r="BH3755" s="7"/>
      <c r="BI3755" s="7"/>
      <c r="BJ3755" s="7"/>
      <c r="BK3755" s="7"/>
      <c r="BL3755" s="7"/>
      <c r="BM3755" s="7"/>
      <c r="BP3755" s="7"/>
      <c r="BQ3755" s="7"/>
      <c r="BR3755" s="7"/>
      <c r="BS3755" s="7"/>
      <c r="BT3755" s="7"/>
      <c r="BU3755" s="7"/>
      <c r="BV3755" s="7"/>
      <c r="BW3755" s="7"/>
    </row>
    <row r="3756" spans="5:75" x14ac:dyDescent="0.2"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AL3756" s="7"/>
      <c r="AQ3756" s="7"/>
      <c r="AR3756" s="7"/>
      <c r="AS3756" s="7"/>
      <c r="AT3756" s="7"/>
      <c r="AU3756" s="7"/>
      <c r="AV3756" s="7"/>
      <c r="AX3756" s="7"/>
      <c r="AY3756" s="7"/>
      <c r="AZ3756" s="7"/>
      <c r="BA3756" s="7"/>
      <c r="BB3756" s="7"/>
      <c r="BC3756" s="7"/>
      <c r="BD3756" s="7"/>
      <c r="BG3756" s="7"/>
      <c r="BH3756" s="7"/>
      <c r="BI3756" s="7"/>
      <c r="BJ3756" s="7"/>
      <c r="BK3756" s="7"/>
      <c r="BL3756" s="7"/>
      <c r="BM3756" s="7"/>
      <c r="BP3756" s="7"/>
      <c r="BQ3756" s="7"/>
      <c r="BR3756" s="7"/>
      <c r="BS3756" s="7"/>
      <c r="BT3756" s="7"/>
      <c r="BU3756" s="7"/>
      <c r="BV3756" s="7"/>
      <c r="BW3756" s="7"/>
    </row>
    <row r="3757" spans="5:75" x14ac:dyDescent="0.2"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AL3757" s="7"/>
      <c r="AQ3757" s="7"/>
      <c r="AR3757" s="7"/>
      <c r="AS3757" s="7"/>
      <c r="AT3757" s="7"/>
      <c r="AU3757" s="7"/>
      <c r="AV3757" s="7"/>
      <c r="AX3757" s="7"/>
      <c r="AY3757" s="7"/>
      <c r="AZ3757" s="7"/>
      <c r="BA3757" s="7"/>
      <c r="BB3757" s="7"/>
      <c r="BC3757" s="7"/>
      <c r="BD3757" s="7"/>
      <c r="BG3757" s="7"/>
      <c r="BH3757" s="7"/>
      <c r="BI3757" s="7"/>
      <c r="BJ3757" s="7"/>
      <c r="BK3757" s="7"/>
      <c r="BL3757" s="7"/>
      <c r="BM3757" s="7"/>
      <c r="BP3757" s="7"/>
      <c r="BQ3757" s="7"/>
      <c r="BR3757" s="7"/>
      <c r="BS3757" s="7"/>
      <c r="BT3757" s="7"/>
      <c r="BU3757" s="7"/>
      <c r="BV3757" s="7"/>
      <c r="BW3757" s="7"/>
    </row>
    <row r="3758" spans="5:75" x14ac:dyDescent="0.2"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AL3758" s="7"/>
      <c r="AQ3758" s="7"/>
      <c r="AR3758" s="7"/>
      <c r="AS3758" s="7"/>
      <c r="AT3758" s="7"/>
      <c r="AU3758" s="7"/>
      <c r="AV3758" s="7"/>
      <c r="AX3758" s="7"/>
      <c r="AY3758" s="7"/>
      <c r="AZ3758" s="7"/>
      <c r="BA3758" s="7"/>
      <c r="BB3758" s="7"/>
      <c r="BC3758" s="7"/>
      <c r="BD3758" s="7"/>
      <c r="BG3758" s="7"/>
      <c r="BH3758" s="7"/>
      <c r="BI3758" s="7"/>
      <c r="BJ3758" s="7"/>
      <c r="BK3758" s="7"/>
      <c r="BL3758" s="7"/>
      <c r="BM3758" s="7"/>
      <c r="BP3758" s="7"/>
      <c r="BQ3758" s="7"/>
      <c r="BR3758" s="7"/>
      <c r="BS3758" s="7"/>
      <c r="BT3758" s="7"/>
      <c r="BU3758" s="7"/>
      <c r="BV3758" s="7"/>
      <c r="BW3758" s="7"/>
    </row>
    <row r="3759" spans="5:75" x14ac:dyDescent="0.2"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AL3759" s="7"/>
      <c r="AQ3759" s="7"/>
      <c r="AR3759" s="7"/>
      <c r="AS3759" s="7"/>
      <c r="AT3759" s="7"/>
      <c r="AU3759" s="7"/>
      <c r="AV3759" s="7"/>
      <c r="AX3759" s="7"/>
      <c r="AY3759" s="7"/>
      <c r="AZ3759" s="7"/>
      <c r="BA3759" s="7"/>
      <c r="BB3759" s="7"/>
      <c r="BC3759" s="7"/>
      <c r="BD3759" s="7"/>
      <c r="BG3759" s="7"/>
      <c r="BH3759" s="7"/>
      <c r="BI3759" s="7"/>
      <c r="BJ3759" s="7"/>
      <c r="BK3759" s="7"/>
      <c r="BL3759" s="7"/>
      <c r="BM3759" s="7"/>
      <c r="BP3759" s="7"/>
      <c r="BQ3759" s="7"/>
      <c r="BR3759" s="7"/>
      <c r="BS3759" s="7"/>
      <c r="BT3759" s="7"/>
      <c r="BU3759" s="7"/>
      <c r="BV3759" s="7"/>
      <c r="BW3759" s="7"/>
    </row>
    <row r="3760" spans="5:75" x14ac:dyDescent="0.2"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AL3760" s="7"/>
      <c r="AQ3760" s="7"/>
      <c r="AR3760" s="7"/>
      <c r="AS3760" s="7"/>
      <c r="AT3760" s="7"/>
      <c r="AU3760" s="7"/>
      <c r="AV3760" s="7"/>
      <c r="AX3760" s="7"/>
      <c r="AY3760" s="7"/>
      <c r="AZ3760" s="7"/>
      <c r="BA3760" s="7"/>
      <c r="BB3760" s="7"/>
      <c r="BC3760" s="7"/>
      <c r="BD3760" s="7"/>
      <c r="BG3760" s="7"/>
      <c r="BH3760" s="7"/>
      <c r="BI3760" s="7"/>
      <c r="BJ3760" s="7"/>
      <c r="BK3760" s="7"/>
      <c r="BL3760" s="7"/>
      <c r="BM3760" s="7"/>
      <c r="BP3760" s="7"/>
      <c r="BQ3760" s="7"/>
      <c r="BR3760" s="7"/>
      <c r="BS3760" s="7"/>
      <c r="BT3760" s="7"/>
      <c r="BU3760" s="7"/>
      <c r="BV3760" s="7"/>
      <c r="BW3760" s="7"/>
    </row>
    <row r="3761" spans="5:75" x14ac:dyDescent="0.2"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AL3761" s="7"/>
      <c r="AQ3761" s="7"/>
      <c r="AR3761" s="7"/>
      <c r="AS3761" s="7"/>
      <c r="AT3761" s="7"/>
      <c r="AU3761" s="7"/>
      <c r="AV3761" s="7"/>
      <c r="AX3761" s="7"/>
      <c r="AY3761" s="7"/>
      <c r="AZ3761" s="7"/>
      <c r="BA3761" s="7"/>
      <c r="BB3761" s="7"/>
      <c r="BC3761" s="7"/>
      <c r="BD3761" s="7"/>
      <c r="BG3761" s="7"/>
      <c r="BH3761" s="7"/>
      <c r="BI3761" s="7"/>
      <c r="BJ3761" s="7"/>
      <c r="BK3761" s="7"/>
      <c r="BL3761" s="7"/>
      <c r="BM3761" s="7"/>
      <c r="BP3761" s="7"/>
      <c r="BQ3761" s="7"/>
      <c r="BR3761" s="7"/>
      <c r="BS3761" s="7"/>
      <c r="BT3761" s="7"/>
      <c r="BU3761" s="7"/>
      <c r="BV3761" s="7"/>
      <c r="BW3761" s="7"/>
    </row>
    <row r="3762" spans="5:75" x14ac:dyDescent="0.2"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AL3762" s="7"/>
      <c r="AQ3762" s="7"/>
      <c r="AR3762" s="7"/>
      <c r="AS3762" s="7"/>
      <c r="AT3762" s="7"/>
      <c r="AU3762" s="7"/>
      <c r="AV3762" s="7"/>
      <c r="AX3762" s="7"/>
      <c r="AY3762" s="7"/>
      <c r="AZ3762" s="7"/>
      <c r="BA3762" s="7"/>
      <c r="BB3762" s="7"/>
      <c r="BC3762" s="7"/>
      <c r="BD3762" s="7"/>
      <c r="BG3762" s="7"/>
      <c r="BH3762" s="7"/>
      <c r="BI3762" s="7"/>
      <c r="BJ3762" s="7"/>
      <c r="BK3762" s="7"/>
      <c r="BL3762" s="7"/>
      <c r="BM3762" s="7"/>
      <c r="BP3762" s="7"/>
      <c r="BQ3762" s="7"/>
      <c r="BR3762" s="7"/>
      <c r="BS3762" s="7"/>
      <c r="BT3762" s="7"/>
      <c r="BU3762" s="7"/>
      <c r="BV3762" s="7"/>
      <c r="BW3762" s="7"/>
    </row>
    <row r="3763" spans="5:75" x14ac:dyDescent="0.2"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AL3763" s="7"/>
      <c r="AQ3763" s="7"/>
      <c r="AR3763" s="7"/>
      <c r="AS3763" s="7"/>
      <c r="AT3763" s="7"/>
      <c r="AU3763" s="7"/>
      <c r="AV3763" s="7"/>
      <c r="AX3763" s="7"/>
      <c r="AY3763" s="7"/>
      <c r="AZ3763" s="7"/>
      <c r="BA3763" s="7"/>
      <c r="BB3763" s="7"/>
      <c r="BC3763" s="7"/>
      <c r="BD3763" s="7"/>
      <c r="BG3763" s="7"/>
      <c r="BH3763" s="7"/>
      <c r="BI3763" s="7"/>
      <c r="BJ3763" s="7"/>
      <c r="BK3763" s="7"/>
      <c r="BL3763" s="7"/>
      <c r="BM3763" s="7"/>
      <c r="BP3763" s="7"/>
      <c r="BQ3763" s="7"/>
      <c r="BR3763" s="7"/>
      <c r="BS3763" s="7"/>
      <c r="BT3763" s="7"/>
      <c r="BU3763" s="7"/>
      <c r="BV3763" s="7"/>
      <c r="BW3763" s="7"/>
    </row>
    <row r="3764" spans="5:75" x14ac:dyDescent="0.2"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AL3764" s="7"/>
      <c r="AQ3764" s="7"/>
      <c r="AR3764" s="7"/>
      <c r="AS3764" s="7"/>
      <c r="AT3764" s="7"/>
      <c r="AU3764" s="7"/>
      <c r="AV3764" s="7"/>
      <c r="AX3764" s="7"/>
      <c r="AY3764" s="7"/>
      <c r="AZ3764" s="7"/>
      <c r="BA3764" s="7"/>
      <c r="BB3764" s="7"/>
      <c r="BC3764" s="7"/>
      <c r="BD3764" s="7"/>
      <c r="BG3764" s="7"/>
      <c r="BH3764" s="7"/>
      <c r="BI3764" s="7"/>
      <c r="BJ3764" s="7"/>
      <c r="BK3764" s="7"/>
      <c r="BL3764" s="7"/>
      <c r="BM3764" s="7"/>
      <c r="BP3764" s="7"/>
      <c r="BQ3764" s="7"/>
      <c r="BR3764" s="7"/>
      <c r="BS3764" s="7"/>
      <c r="BT3764" s="7"/>
      <c r="BU3764" s="7"/>
      <c r="BV3764" s="7"/>
      <c r="BW3764" s="7"/>
    </row>
    <row r="3765" spans="5:75" x14ac:dyDescent="0.2"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AL3765" s="7"/>
      <c r="AQ3765" s="7"/>
      <c r="AR3765" s="7"/>
      <c r="AS3765" s="7"/>
      <c r="AT3765" s="7"/>
      <c r="AU3765" s="7"/>
      <c r="AV3765" s="7"/>
      <c r="AX3765" s="7"/>
      <c r="AY3765" s="7"/>
      <c r="AZ3765" s="7"/>
      <c r="BA3765" s="7"/>
      <c r="BB3765" s="7"/>
      <c r="BC3765" s="7"/>
      <c r="BD3765" s="7"/>
      <c r="BG3765" s="7"/>
      <c r="BH3765" s="7"/>
      <c r="BI3765" s="7"/>
      <c r="BJ3765" s="7"/>
      <c r="BK3765" s="7"/>
      <c r="BL3765" s="7"/>
      <c r="BM3765" s="7"/>
      <c r="BP3765" s="7"/>
      <c r="BQ3765" s="7"/>
      <c r="BR3765" s="7"/>
      <c r="BS3765" s="7"/>
      <c r="BT3765" s="7"/>
      <c r="BU3765" s="7"/>
      <c r="BV3765" s="7"/>
      <c r="BW3765" s="7"/>
    </row>
    <row r="3766" spans="5:75" x14ac:dyDescent="0.2"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AL3766" s="7"/>
      <c r="AQ3766" s="7"/>
      <c r="AR3766" s="7"/>
      <c r="AS3766" s="7"/>
      <c r="AT3766" s="7"/>
      <c r="AU3766" s="7"/>
      <c r="AV3766" s="7"/>
      <c r="AX3766" s="7"/>
      <c r="AY3766" s="7"/>
      <c r="AZ3766" s="7"/>
      <c r="BA3766" s="7"/>
      <c r="BB3766" s="7"/>
      <c r="BC3766" s="7"/>
      <c r="BD3766" s="7"/>
      <c r="BG3766" s="7"/>
      <c r="BH3766" s="7"/>
      <c r="BI3766" s="7"/>
      <c r="BJ3766" s="7"/>
      <c r="BK3766" s="7"/>
      <c r="BL3766" s="7"/>
      <c r="BM3766" s="7"/>
      <c r="BP3766" s="7"/>
      <c r="BQ3766" s="7"/>
      <c r="BR3766" s="7"/>
      <c r="BS3766" s="7"/>
      <c r="BT3766" s="7"/>
      <c r="BU3766" s="7"/>
      <c r="BV3766" s="7"/>
      <c r="BW3766" s="7"/>
    </row>
    <row r="3767" spans="5:75" x14ac:dyDescent="0.2"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AL3767" s="7"/>
      <c r="AQ3767" s="7"/>
      <c r="AR3767" s="7"/>
      <c r="AS3767" s="7"/>
      <c r="AT3767" s="7"/>
      <c r="AU3767" s="7"/>
      <c r="AV3767" s="7"/>
      <c r="AX3767" s="7"/>
      <c r="AY3767" s="7"/>
      <c r="AZ3767" s="7"/>
      <c r="BA3767" s="7"/>
      <c r="BB3767" s="7"/>
      <c r="BC3767" s="7"/>
      <c r="BD3767" s="7"/>
      <c r="BG3767" s="7"/>
      <c r="BH3767" s="7"/>
      <c r="BI3767" s="7"/>
      <c r="BJ3767" s="7"/>
      <c r="BK3767" s="7"/>
      <c r="BL3767" s="7"/>
      <c r="BM3767" s="7"/>
      <c r="BP3767" s="7"/>
      <c r="BQ3767" s="7"/>
      <c r="BR3767" s="7"/>
      <c r="BS3767" s="7"/>
      <c r="BT3767" s="7"/>
      <c r="BU3767" s="7"/>
      <c r="BV3767" s="7"/>
      <c r="BW3767" s="7"/>
    </row>
    <row r="3768" spans="5:75" x14ac:dyDescent="0.2"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AL3768" s="7"/>
      <c r="AQ3768" s="7"/>
      <c r="AR3768" s="7"/>
      <c r="AS3768" s="7"/>
      <c r="AT3768" s="7"/>
      <c r="AU3768" s="7"/>
      <c r="AV3768" s="7"/>
      <c r="AX3768" s="7"/>
      <c r="AY3768" s="7"/>
      <c r="AZ3768" s="7"/>
      <c r="BA3768" s="7"/>
      <c r="BB3768" s="7"/>
      <c r="BC3768" s="7"/>
      <c r="BD3768" s="7"/>
      <c r="BG3768" s="7"/>
      <c r="BH3768" s="7"/>
      <c r="BI3768" s="7"/>
      <c r="BJ3768" s="7"/>
      <c r="BK3768" s="7"/>
      <c r="BL3768" s="7"/>
      <c r="BM3768" s="7"/>
      <c r="BP3768" s="7"/>
      <c r="BQ3768" s="7"/>
      <c r="BR3768" s="7"/>
      <c r="BS3768" s="7"/>
      <c r="BT3768" s="7"/>
      <c r="BU3768" s="7"/>
      <c r="BV3768" s="7"/>
      <c r="BW3768" s="7"/>
    </row>
    <row r="3769" spans="5:75" x14ac:dyDescent="0.2"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AL3769" s="7"/>
      <c r="AQ3769" s="7"/>
      <c r="AR3769" s="7"/>
      <c r="AS3769" s="7"/>
      <c r="AT3769" s="7"/>
      <c r="AU3769" s="7"/>
      <c r="AV3769" s="7"/>
      <c r="AX3769" s="7"/>
      <c r="AY3769" s="7"/>
      <c r="AZ3769" s="7"/>
      <c r="BA3769" s="7"/>
      <c r="BB3769" s="7"/>
      <c r="BC3769" s="7"/>
      <c r="BD3769" s="7"/>
      <c r="BG3769" s="7"/>
      <c r="BH3769" s="7"/>
      <c r="BI3769" s="7"/>
      <c r="BJ3769" s="7"/>
      <c r="BK3769" s="7"/>
      <c r="BL3769" s="7"/>
      <c r="BM3769" s="7"/>
      <c r="BP3769" s="7"/>
      <c r="BQ3769" s="7"/>
      <c r="BR3769" s="7"/>
      <c r="BS3769" s="7"/>
      <c r="BT3769" s="7"/>
      <c r="BU3769" s="7"/>
      <c r="BV3769" s="7"/>
      <c r="BW3769" s="7"/>
    </row>
    <row r="3770" spans="5:75" x14ac:dyDescent="0.2"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AL3770" s="7"/>
      <c r="AQ3770" s="7"/>
      <c r="AR3770" s="7"/>
      <c r="AS3770" s="7"/>
      <c r="AT3770" s="7"/>
      <c r="AU3770" s="7"/>
      <c r="AV3770" s="7"/>
      <c r="AX3770" s="7"/>
      <c r="AY3770" s="7"/>
      <c r="AZ3770" s="7"/>
      <c r="BA3770" s="7"/>
      <c r="BB3770" s="7"/>
      <c r="BC3770" s="7"/>
      <c r="BD3770" s="7"/>
      <c r="BG3770" s="7"/>
      <c r="BH3770" s="7"/>
      <c r="BI3770" s="7"/>
      <c r="BJ3770" s="7"/>
      <c r="BK3770" s="7"/>
      <c r="BL3770" s="7"/>
      <c r="BM3770" s="7"/>
      <c r="BP3770" s="7"/>
      <c r="BQ3770" s="7"/>
      <c r="BR3770" s="7"/>
      <c r="BS3770" s="7"/>
      <c r="BT3770" s="7"/>
      <c r="BU3770" s="7"/>
      <c r="BV3770" s="7"/>
      <c r="BW3770" s="7"/>
    </row>
    <row r="3771" spans="5:75" x14ac:dyDescent="0.2"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AL3771" s="7"/>
      <c r="AQ3771" s="7"/>
      <c r="AR3771" s="7"/>
      <c r="AS3771" s="7"/>
      <c r="AT3771" s="7"/>
      <c r="AU3771" s="7"/>
      <c r="AV3771" s="7"/>
      <c r="AX3771" s="7"/>
      <c r="AY3771" s="7"/>
      <c r="AZ3771" s="7"/>
      <c r="BA3771" s="7"/>
      <c r="BB3771" s="7"/>
      <c r="BC3771" s="7"/>
      <c r="BD3771" s="7"/>
      <c r="BG3771" s="7"/>
      <c r="BH3771" s="7"/>
      <c r="BI3771" s="7"/>
      <c r="BJ3771" s="7"/>
      <c r="BK3771" s="7"/>
      <c r="BL3771" s="7"/>
      <c r="BM3771" s="7"/>
      <c r="BP3771" s="7"/>
      <c r="BQ3771" s="7"/>
      <c r="BR3771" s="7"/>
      <c r="BS3771" s="7"/>
      <c r="BT3771" s="7"/>
      <c r="BU3771" s="7"/>
      <c r="BV3771" s="7"/>
      <c r="BW3771" s="7"/>
    </row>
    <row r="3772" spans="5:75" x14ac:dyDescent="0.2"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AL3772" s="7"/>
      <c r="AQ3772" s="7"/>
      <c r="AR3772" s="7"/>
      <c r="AS3772" s="7"/>
      <c r="AT3772" s="7"/>
      <c r="AU3772" s="7"/>
      <c r="AV3772" s="7"/>
      <c r="AX3772" s="7"/>
      <c r="AY3772" s="7"/>
      <c r="AZ3772" s="7"/>
      <c r="BA3772" s="7"/>
      <c r="BB3772" s="7"/>
      <c r="BC3772" s="7"/>
      <c r="BD3772" s="7"/>
      <c r="BG3772" s="7"/>
      <c r="BH3772" s="7"/>
      <c r="BI3772" s="7"/>
      <c r="BJ3772" s="7"/>
      <c r="BK3772" s="7"/>
      <c r="BL3772" s="7"/>
      <c r="BM3772" s="7"/>
      <c r="BP3772" s="7"/>
      <c r="BQ3772" s="7"/>
      <c r="BR3772" s="7"/>
      <c r="BS3772" s="7"/>
      <c r="BT3772" s="7"/>
      <c r="BU3772" s="7"/>
      <c r="BV3772" s="7"/>
      <c r="BW3772" s="7"/>
    </row>
    <row r="3773" spans="5:75" x14ac:dyDescent="0.2"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AL3773" s="7"/>
      <c r="AQ3773" s="7"/>
      <c r="AR3773" s="7"/>
      <c r="AS3773" s="7"/>
      <c r="AT3773" s="7"/>
      <c r="AU3773" s="7"/>
      <c r="AV3773" s="7"/>
      <c r="AX3773" s="7"/>
      <c r="AY3773" s="7"/>
      <c r="AZ3773" s="7"/>
      <c r="BA3773" s="7"/>
      <c r="BB3773" s="7"/>
      <c r="BC3773" s="7"/>
      <c r="BD3773" s="7"/>
      <c r="BG3773" s="7"/>
      <c r="BH3773" s="7"/>
      <c r="BI3773" s="7"/>
      <c r="BJ3773" s="7"/>
      <c r="BK3773" s="7"/>
      <c r="BL3773" s="7"/>
      <c r="BM3773" s="7"/>
      <c r="BP3773" s="7"/>
      <c r="BQ3773" s="7"/>
      <c r="BR3773" s="7"/>
      <c r="BS3773" s="7"/>
      <c r="BT3773" s="7"/>
      <c r="BU3773" s="7"/>
      <c r="BV3773" s="7"/>
      <c r="BW3773" s="7"/>
    </row>
    <row r="3774" spans="5:75" x14ac:dyDescent="0.2"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AL3774" s="7"/>
      <c r="AQ3774" s="7"/>
      <c r="AR3774" s="7"/>
      <c r="AS3774" s="7"/>
      <c r="AT3774" s="7"/>
      <c r="AU3774" s="7"/>
      <c r="AV3774" s="7"/>
      <c r="AX3774" s="7"/>
      <c r="AY3774" s="7"/>
      <c r="AZ3774" s="7"/>
      <c r="BA3774" s="7"/>
      <c r="BB3774" s="7"/>
      <c r="BC3774" s="7"/>
      <c r="BD3774" s="7"/>
      <c r="BG3774" s="7"/>
      <c r="BH3774" s="7"/>
      <c r="BI3774" s="7"/>
      <c r="BJ3774" s="7"/>
      <c r="BK3774" s="7"/>
      <c r="BL3774" s="7"/>
      <c r="BM3774" s="7"/>
      <c r="BP3774" s="7"/>
      <c r="BQ3774" s="7"/>
      <c r="BR3774" s="7"/>
      <c r="BS3774" s="7"/>
      <c r="BT3774" s="7"/>
      <c r="BU3774" s="7"/>
      <c r="BV3774" s="7"/>
      <c r="BW3774" s="7"/>
    </row>
    <row r="3775" spans="5:75" x14ac:dyDescent="0.2"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AL3775" s="7"/>
      <c r="AQ3775" s="7"/>
      <c r="AR3775" s="7"/>
      <c r="AS3775" s="7"/>
      <c r="AT3775" s="7"/>
      <c r="AU3775" s="7"/>
      <c r="AV3775" s="7"/>
      <c r="AX3775" s="7"/>
      <c r="AY3775" s="7"/>
      <c r="AZ3775" s="7"/>
      <c r="BA3775" s="7"/>
      <c r="BB3775" s="7"/>
      <c r="BC3775" s="7"/>
      <c r="BD3775" s="7"/>
      <c r="BG3775" s="7"/>
      <c r="BH3775" s="7"/>
      <c r="BI3775" s="7"/>
      <c r="BJ3775" s="7"/>
      <c r="BK3775" s="7"/>
      <c r="BL3775" s="7"/>
      <c r="BM3775" s="7"/>
      <c r="BP3775" s="7"/>
      <c r="BQ3775" s="7"/>
      <c r="BR3775" s="7"/>
      <c r="BS3775" s="7"/>
      <c r="BT3775" s="7"/>
      <c r="BU3775" s="7"/>
      <c r="BV3775" s="7"/>
      <c r="BW3775" s="7"/>
    </row>
    <row r="3776" spans="5:75" x14ac:dyDescent="0.2"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AL3776" s="7"/>
      <c r="AQ3776" s="7"/>
      <c r="AR3776" s="7"/>
      <c r="AS3776" s="7"/>
      <c r="AT3776" s="7"/>
      <c r="AU3776" s="7"/>
      <c r="AV3776" s="7"/>
      <c r="AX3776" s="7"/>
      <c r="AY3776" s="7"/>
      <c r="AZ3776" s="7"/>
      <c r="BA3776" s="7"/>
      <c r="BB3776" s="7"/>
      <c r="BC3776" s="7"/>
      <c r="BD3776" s="7"/>
      <c r="BG3776" s="7"/>
      <c r="BH3776" s="7"/>
      <c r="BI3776" s="7"/>
      <c r="BJ3776" s="7"/>
      <c r="BK3776" s="7"/>
      <c r="BL3776" s="7"/>
      <c r="BM3776" s="7"/>
      <c r="BP3776" s="7"/>
      <c r="BQ3776" s="7"/>
      <c r="BR3776" s="7"/>
      <c r="BS3776" s="7"/>
      <c r="BT3776" s="7"/>
      <c r="BU3776" s="7"/>
      <c r="BV3776" s="7"/>
      <c r="BW3776" s="7"/>
    </row>
    <row r="3777" spans="5:75" x14ac:dyDescent="0.2"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AL3777" s="7"/>
      <c r="AQ3777" s="7"/>
      <c r="AR3777" s="7"/>
      <c r="AS3777" s="7"/>
      <c r="AT3777" s="7"/>
      <c r="AU3777" s="7"/>
      <c r="AV3777" s="7"/>
      <c r="AX3777" s="7"/>
      <c r="AY3777" s="7"/>
      <c r="AZ3777" s="7"/>
      <c r="BA3777" s="7"/>
      <c r="BB3777" s="7"/>
      <c r="BC3777" s="7"/>
      <c r="BD3777" s="7"/>
      <c r="BG3777" s="7"/>
      <c r="BH3777" s="7"/>
      <c r="BI3777" s="7"/>
      <c r="BJ3777" s="7"/>
      <c r="BK3777" s="7"/>
      <c r="BL3777" s="7"/>
      <c r="BM3777" s="7"/>
      <c r="BP3777" s="7"/>
      <c r="BQ3777" s="7"/>
      <c r="BR3777" s="7"/>
      <c r="BS3777" s="7"/>
      <c r="BT3777" s="7"/>
      <c r="BU3777" s="7"/>
      <c r="BV3777" s="7"/>
      <c r="BW3777" s="7"/>
    </row>
    <row r="3778" spans="5:75" x14ac:dyDescent="0.2"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AL3778" s="7"/>
      <c r="AQ3778" s="7"/>
      <c r="AR3778" s="7"/>
      <c r="AS3778" s="7"/>
      <c r="AT3778" s="7"/>
      <c r="AU3778" s="7"/>
      <c r="AV3778" s="7"/>
      <c r="AX3778" s="7"/>
      <c r="AY3778" s="7"/>
      <c r="AZ3778" s="7"/>
      <c r="BA3778" s="7"/>
      <c r="BB3778" s="7"/>
      <c r="BC3778" s="7"/>
      <c r="BD3778" s="7"/>
      <c r="BG3778" s="7"/>
      <c r="BH3778" s="7"/>
      <c r="BI3778" s="7"/>
      <c r="BJ3778" s="7"/>
      <c r="BK3778" s="7"/>
      <c r="BL3778" s="7"/>
      <c r="BM3778" s="7"/>
      <c r="BP3778" s="7"/>
      <c r="BQ3778" s="7"/>
      <c r="BR3778" s="7"/>
      <c r="BS3778" s="7"/>
      <c r="BT3778" s="7"/>
      <c r="BU3778" s="7"/>
      <c r="BV3778" s="7"/>
      <c r="BW3778" s="7"/>
    </row>
    <row r="3779" spans="5:75" x14ac:dyDescent="0.2"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AL3779" s="7"/>
      <c r="AQ3779" s="7"/>
      <c r="AR3779" s="7"/>
      <c r="AS3779" s="7"/>
      <c r="AT3779" s="7"/>
      <c r="AU3779" s="7"/>
      <c r="AV3779" s="7"/>
      <c r="AX3779" s="7"/>
      <c r="AY3779" s="7"/>
      <c r="AZ3779" s="7"/>
      <c r="BA3779" s="7"/>
      <c r="BB3779" s="7"/>
      <c r="BC3779" s="7"/>
      <c r="BD3779" s="7"/>
      <c r="BG3779" s="7"/>
      <c r="BH3779" s="7"/>
      <c r="BI3779" s="7"/>
      <c r="BJ3779" s="7"/>
      <c r="BK3779" s="7"/>
      <c r="BL3779" s="7"/>
      <c r="BM3779" s="7"/>
      <c r="BP3779" s="7"/>
      <c r="BQ3779" s="7"/>
      <c r="BR3779" s="7"/>
      <c r="BS3779" s="7"/>
      <c r="BT3779" s="7"/>
      <c r="BU3779" s="7"/>
      <c r="BV3779" s="7"/>
      <c r="BW3779" s="7"/>
    </row>
    <row r="3780" spans="5:75" x14ac:dyDescent="0.2"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AL3780" s="7"/>
      <c r="AQ3780" s="7"/>
      <c r="AR3780" s="7"/>
      <c r="AS3780" s="7"/>
      <c r="AT3780" s="7"/>
      <c r="AU3780" s="7"/>
      <c r="AV3780" s="7"/>
      <c r="AX3780" s="7"/>
      <c r="AY3780" s="7"/>
      <c r="AZ3780" s="7"/>
      <c r="BA3780" s="7"/>
      <c r="BB3780" s="7"/>
      <c r="BC3780" s="7"/>
      <c r="BD3780" s="7"/>
      <c r="BG3780" s="7"/>
      <c r="BH3780" s="7"/>
      <c r="BI3780" s="7"/>
      <c r="BJ3780" s="7"/>
      <c r="BK3780" s="7"/>
      <c r="BL3780" s="7"/>
      <c r="BM3780" s="7"/>
      <c r="BP3780" s="7"/>
      <c r="BQ3780" s="7"/>
      <c r="BR3780" s="7"/>
      <c r="BS3780" s="7"/>
      <c r="BT3780" s="7"/>
      <c r="BU3780" s="7"/>
      <c r="BV3780" s="7"/>
      <c r="BW3780" s="7"/>
    </row>
    <row r="3781" spans="5:75" x14ac:dyDescent="0.2"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AL3781" s="7"/>
      <c r="AQ3781" s="7"/>
      <c r="AR3781" s="7"/>
      <c r="AS3781" s="7"/>
      <c r="AT3781" s="7"/>
      <c r="AU3781" s="7"/>
      <c r="AV3781" s="7"/>
      <c r="AX3781" s="7"/>
      <c r="AY3781" s="7"/>
      <c r="AZ3781" s="7"/>
      <c r="BA3781" s="7"/>
      <c r="BB3781" s="7"/>
      <c r="BC3781" s="7"/>
      <c r="BD3781" s="7"/>
      <c r="BG3781" s="7"/>
      <c r="BH3781" s="7"/>
      <c r="BI3781" s="7"/>
      <c r="BJ3781" s="7"/>
      <c r="BK3781" s="7"/>
      <c r="BL3781" s="7"/>
      <c r="BM3781" s="7"/>
      <c r="BP3781" s="7"/>
      <c r="BQ3781" s="7"/>
      <c r="BR3781" s="7"/>
      <c r="BS3781" s="7"/>
      <c r="BT3781" s="7"/>
      <c r="BU3781" s="7"/>
      <c r="BV3781" s="7"/>
      <c r="BW3781" s="7"/>
    </row>
    <row r="3782" spans="5:75" x14ac:dyDescent="0.2"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AL3782" s="7"/>
      <c r="AQ3782" s="7"/>
      <c r="AR3782" s="7"/>
      <c r="AS3782" s="7"/>
      <c r="AT3782" s="7"/>
      <c r="AU3782" s="7"/>
      <c r="AV3782" s="7"/>
      <c r="AX3782" s="7"/>
      <c r="AY3782" s="7"/>
      <c r="AZ3782" s="7"/>
      <c r="BA3782" s="7"/>
      <c r="BB3782" s="7"/>
      <c r="BC3782" s="7"/>
      <c r="BD3782" s="7"/>
      <c r="BG3782" s="7"/>
      <c r="BH3782" s="7"/>
      <c r="BI3782" s="7"/>
      <c r="BJ3782" s="7"/>
      <c r="BK3782" s="7"/>
      <c r="BL3782" s="7"/>
      <c r="BM3782" s="7"/>
      <c r="BP3782" s="7"/>
      <c r="BQ3782" s="7"/>
      <c r="BR3782" s="7"/>
      <c r="BS3782" s="7"/>
      <c r="BT3782" s="7"/>
      <c r="BU3782" s="7"/>
      <c r="BV3782" s="7"/>
      <c r="BW3782" s="7"/>
    </row>
    <row r="3783" spans="5:75" x14ac:dyDescent="0.2"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AL3783" s="7"/>
      <c r="AQ3783" s="7"/>
      <c r="AR3783" s="7"/>
      <c r="AS3783" s="7"/>
      <c r="AT3783" s="7"/>
      <c r="AU3783" s="7"/>
      <c r="AV3783" s="7"/>
      <c r="AX3783" s="7"/>
      <c r="AY3783" s="7"/>
      <c r="AZ3783" s="7"/>
      <c r="BA3783" s="7"/>
      <c r="BB3783" s="7"/>
      <c r="BC3783" s="7"/>
      <c r="BD3783" s="7"/>
      <c r="BG3783" s="7"/>
      <c r="BH3783" s="7"/>
      <c r="BI3783" s="7"/>
      <c r="BJ3783" s="7"/>
      <c r="BK3783" s="7"/>
      <c r="BL3783" s="7"/>
      <c r="BM3783" s="7"/>
      <c r="BP3783" s="7"/>
      <c r="BQ3783" s="7"/>
      <c r="BR3783" s="7"/>
      <c r="BS3783" s="7"/>
      <c r="BT3783" s="7"/>
      <c r="BU3783" s="7"/>
      <c r="BV3783" s="7"/>
      <c r="BW3783" s="7"/>
    </row>
    <row r="3784" spans="5:75" x14ac:dyDescent="0.2"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AL3784" s="7"/>
      <c r="AQ3784" s="7"/>
      <c r="AR3784" s="7"/>
      <c r="AS3784" s="7"/>
      <c r="AT3784" s="7"/>
      <c r="AU3784" s="7"/>
      <c r="AV3784" s="7"/>
      <c r="AX3784" s="7"/>
      <c r="AY3784" s="7"/>
      <c r="AZ3784" s="7"/>
      <c r="BA3784" s="7"/>
      <c r="BB3784" s="7"/>
      <c r="BC3784" s="7"/>
      <c r="BD3784" s="7"/>
      <c r="BG3784" s="7"/>
      <c r="BH3784" s="7"/>
      <c r="BI3784" s="7"/>
      <c r="BJ3784" s="7"/>
      <c r="BK3784" s="7"/>
      <c r="BL3784" s="7"/>
      <c r="BM3784" s="7"/>
      <c r="BP3784" s="7"/>
      <c r="BQ3784" s="7"/>
      <c r="BR3784" s="7"/>
      <c r="BS3784" s="7"/>
      <c r="BT3784" s="7"/>
      <c r="BU3784" s="7"/>
      <c r="BV3784" s="7"/>
      <c r="BW3784" s="7"/>
    </row>
    <row r="3785" spans="5:75" x14ac:dyDescent="0.2"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AL3785" s="7"/>
      <c r="AQ3785" s="7"/>
      <c r="AR3785" s="7"/>
      <c r="AS3785" s="7"/>
      <c r="AT3785" s="7"/>
      <c r="AU3785" s="7"/>
      <c r="AV3785" s="7"/>
      <c r="AX3785" s="7"/>
      <c r="AY3785" s="7"/>
      <c r="AZ3785" s="7"/>
      <c r="BA3785" s="7"/>
      <c r="BB3785" s="7"/>
      <c r="BC3785" s="7"/>
      <c r="BD3785" s="7"/>
      <c r="BG3785" s="7"/>
      <c r="BH3785" s="7"/>
      <c r="BI3785" s="7"/>
      <c r="BJ3785" s="7"/>
      <c r="BK3785" s="7"/>
      <c r="BL3785" s="7"/>
      <c r="BM3785" s="7"/>
      <c r="BP3785" s="7"/>
      <c r="BQ3785" s="7"/>
      <c r="BR3785" s="7"/>
      <c r="BS3785" s="7"/>
      <c r="BT3785" s="7"/>
      <c r="BU3785" s="7"/>
      <c r="BV3785" s="7"/>
      <c r="BW3785" s="7"/>
    </row>
    <row r="3786" spans="5:75" x14ac:dyDescent="0.2"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AL3786" s="7"/>
      <c r="AQ3786" s="7"/>
      <c r="AR3786" s="7"/>
      <c r="AS3786" s="7"/>
      <c r="AT3786" s="7"/>
      <c r="AU3786" s="7"/>
      <c r="AV3786" s="7"/>
      <c r="AX3786" s="7"/>
      <c r="AY3786" s="7"/>
      <c r="AZ3786" s="7"/>
      <c r="BA3786" s="7"/>
      <c r="BB3786" s="7"/>
      <c r="BC3786" s="7"/>
      <c r="BD3786" s="7"/>
      <c r="BG3786" s="7"/>
      <c r="BH3786" s="7"/>
      <c r="BI3786" s="7"/>
      <c r="BJ3786" s="7"/>
      <c r="BK3786" s="7"/>
      <c r="BL3786" s="7"/>
      <c r="BM3786" s="7"/>
      <c r="BP3786" s="7"/>
      <c r="BQ3786" s="7"/>
      <c r="BR3786" s="7"/>
      <c r="BS3786" s="7"/>
      <c r="BT3786" s="7"/>
      <c r="BU3786" s="7"/>
      <c r="BV3786" s="7"/>
      <c r="BW3786" s="7"/>
    </row>
    <row r="3787" spans="5:75" x14ac:dyDescent="0.2"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AL3787" s="7"/>
      <c r="AQ3787" s="7"/>
      <c r="AR3787" s="7"/>
      <c r="AS3787" s="7"/>
      <c r="AT3787" s="7"/>
      <c r="AU3787" s="7"/>
      <c r="AV3787" s="7"/>
      <c r="AX3787" s="7"/>
      <c r="AY3787" s="7"/>
      <c r="AZ3787" s="7"/>
      <c r="BA3787" s="7"/>
      <c r="BB3787" s="7"/>
      <c r="BC3787" s="7"/>
      <c r="BD3787" s="7"/>
      <c r="BG3787" s="7"/>
      <c r="BH3787" s="7"/>
      <c r="BI3787" s="7"/>
      <c r="BJ3787" s="7"/>
      <c r="BK3787" s="7"/>
      <c r="BL3787" s="7"/>
      <c r="BM3787" s="7"/>
      <c r="BP3787" s="7"/>
      <c r="BQ3787" s="7"/>
      <c r="BR3787" s="7"/>
      <c r="BS3787" s="7"/>
      <c r="BT3787" s="7"/>
      <c r="BU3787" s="7"/>
      <c r="BV3787" s="7"/>
      <c r="BW3787" s="7"/>
    </row>
    <row r="3788" spans="5:75" x14ac:dyDescent="0.2"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AL3788" s="7"/>
      <c r="AQ3788" s="7"/>
      <c r="AR3788" s="7"/>
      <c r="AS3788" s="7"/>
      <c r="AT3788" s="7"/>
      <c r="AU3788" s="7"/>
      <c r="AV3788" s="7"/>
      <c r="AX3788" s="7"/>
      <c r="AY3788" s="7"/>
      <c r="AZ3788" s="7"/>
      <c r="BA3788" s="7"/>
      <c r="BB3788" s="7"/>
      <c r="BC3788" s="7"/>
      <c r="BD3788" s="7"/>
      <c r="BG3788" s="7"/>
      <c r="BH3788" s="7"/>
      <c r="BI3788" s="7"/>
      <c r="BJ3788" s="7"/>
      <c r="BK3788" s="7"/>
      <c r="BL3788" s="7"/>
      <c r="BM3788" s="7"/>
      <c r="BP3788" s="7"/>
      <c r="BQ3788" s="7"/>
      <c r="BR3788" s="7"/>
      <c r="BS3788" s="7"/>
      <c r="BT3788" s="7"/>
      <c r="BU3788" s="7"/>
      <c r="BV3788" s="7"/>
      <c r="BW3788" s="7"/>
    </row>
    <row r="3789" spans="5:75" x14ac:dyDescent="0.2"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AL3789" s="7"/>
      <c r="AQ3789" s="7"/>
      <c r="AR3789" s="7"/>
      <c r="AS3789" s="7"/>
      <c r="AT3789" s="7"/>
      <c r="AU3789" s="7"/>
      <c r="AV3789" s="7"/>
      <c r="AX3789" s="7"/>
      <c r="AY3789" s="7"/>
      <c r="AZ3789" s="7"/>
      <c r="BA3789" s="7"/>
      <c r="BB3789" s="7"/>
      <c r="BC3789" s="7"/>
      <c r="BD3789" s="7"/>
      <c r="BG3789" s="7"/>
      <c r="BH3789" s="7"/>
      <c r="BI3789" s="7"/>
      <c r="BJ3789" s="7"/>
      <c r="BK3789" s="7"/>
      <c r="BL3789" s="7"/>
      <c r="BM3789" s="7"/>
      <c r="BP3789" s="7"/>
      <c r="BQ3789" s="7"/>
      <c r="BR3789" s="7"/>
      <c r="BS3789" s="7"/>
      <c r="BT3789" s="7"/>
      <c r="BU3789" s="7"/>
      <c r="BV3789" s="7"/>
      <c r="BW3789" s="7"/>
    </row>
    <row r="3790" spans="5:75" x14ac:dyDescent="0.2"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AL3790" s="7"/>
      <c r="AQ3790" s="7"/>
      <c r="AR3790" s="7"/>
      <c r="AS3790" s="7"/>
      <c r="AT3790" s="7"/>
      <c r="AU3790" s="7"/>
      <c r="AV3790" s="7"/>
      <c r="AX3790" s="7"/>
      <c r="AY3790" s="7"/>
      <c r="AZ3790" s="7"/>
      <c r="BA3790" s="7"/>
      <c r="BB3790" s="7"/>
      <c r="BC3790" s="7"/>
      <c r="BD3790" s="7"/>
      <c r="BG3790" s="7"/>
      <c r="BH3790" s="7"/>
      <c r="BI3790" s="7"/>
      <c r="BJ3790" s="7"/>
      <c r="BK3790" s="7"/>
      <c r="BL3790" s="7"/>
      <c r="BM3790" s="7"/>
      <c r="BP3790" s="7"/>
      <c r="BQ3790" s="7"/>
      <c r="BR3790" s="7"/>
      <c r="BS3790" s="7"/>
      <c r="BT3790" s="7"/>
      <c r="BU3790" s="7"/>
      <c r="BV3790" s="7"/>
      <c r="BW3790" s="7"/>
    </row>
    <row r="3791" spans="5:75" x14ac:dyDescent="0.2"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AL3791" s="7"/>
      <c r="AQ3791" s="7"/>
      <c r="AR3791" s="7"/>
      <c r="AS3791" s="7"/>
      <c r="AT3791" s="7"/>
      <c r="AU3791" s="7"/>
      <c r="AV3791" s="7"/>
      <c r="AX3791" s="7"/>
      <c r="AY3791" s="7"/>
      <c r="AZ3791" s="7"/>
      <c r="BA3791" s="7"/>
      <c r="BB3791" s="7"/>
      <c r="BC3791" s="7"/>
      <c r="BD3791" s="7"/>
      <c r="BG3791" s="7"/>
      <c r="BH3791" s="7"/>
      <c r="BI3791" s="7"/>
      <c r="BJ3791" s="7"/>
      <c r="BK3791" s="7"/>
      <c r="BL3791" s="7"/>
      <c r="BM3791" s="7"/>
      <c r="BP3791" s="7"/>
      <c r="BQ3791" s="7"/>
      <c r="BR3791" s="7"/>
      <c r="BS3791" s="7"/>
      <c r="BT3791" s="7"/>
      <c r="BU3791" s="7"/>
      <c r="BV3791" s="7"/>
      <c r="BW3791" s="7"/>
    </row>
    <row r="3792" spans="5:75" x14ac:dyDescent="0.2"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AL3792" s="7"/>
      <c r="AQ3792" s="7"/>
      <c r="AR3792" s="7"/>
      <c r="AS3792" s="7"/>
      <c r="AT3792" s="7"/>
      <c r="AU3792" s="7"/>
      <c r="AV3792" s="7"/>
      <c r="AX3792" s="7"/>
      <c r="AY3792" s="7"/>
      <c r="AZ3792" s="7"/>
      <c r="BA3792" s="7"/>
      <c r="BB3792" s="7"/>
      <c r="BC3792" s="7"/>
      <c r="BD3792" s="7"/>
      <c r="BG3792" s="7"/>
      <c r="BH3792" s="7"/>
      <c r="BI3792" s="7"/>
      <c r="BJ3792" s="7"/>
      <c r="BK3792" s="7"/>
      <c r="BL3792" s="7"/>
      <c r="BM3792" s="7"/>
      <c r="BP3792" s="7"/>
      <c r="BQ3792" s="7"/>
      <c r="BR3792" s="7"/>
      <c r="BS3792" s="7"/>
      <c r="BT3792" s="7"/>
      <c r="BU3792" s="7"/>
      <c r="BV3792" s="7"/>
      <c r="BW3792" s="7"/>
    </row>
    <row r="3793" spans="5:75" x14ac:dyDescent="0.2"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AL3793" s="7"/>
      <c r="AQ3793" s="7"/>
      <c r="AR3793" s="7"/>
      <c r="AS3793" s="7"/>
      <c r="AT3793" s="7"/>
      <c r="AU3793" s="7"/>
      <c r="AV3793" s="7"/>
      <c r="AX3793" s="7"/>
      <c r="AY3793" s="7"/>
      <c r="AZ3793" s="7"/>
      <c r="BA3793" s="7"/>
      <c r="BB3793" s="7"/>
      <c r="BC3793" s="7"/>
      <c r="BD3793" s="7"/>
      <c r="BG3793" s="7"/>
      <c r="BH3793" s="7"/>
      <c r="BI3793" s="7"/>
      <c r="BJ3793" s="7"/>
      <c r="BK3793" s="7"/>
      <c r="BL3793" s="7"/>
      <c r="BM3793" s="7"/>
      <c r="BP3793" s="7"/>
      <c r="BQ3793" s="7"/>
      <c r="BR3793" s="7"/>
      <c r="BS3793" s="7"/>
      <c r="BT3793" s="7"/>
      <c r="BU3793" s="7"/>
      <c r="BV3793" s="7"/>
      <c r="BW3793" s="7"/>
    </row>
    <row r="3794" spans="5:75" x14ac:dyDescent="0.2"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AL3794" s="7"/>
      <c r="AQ3794" s="7"/>
      <c r="AR3794" s="7"/>
      <c r="AS3794" s="7"/>
      <c r="AT3794" s="7"/>
      <c r="AU3794" s="7"/>
      <c r="AV3794" s="7"/>
      <c r="AX3794" s="7"/>
      <c r="AY3794" s="7"/>
      <c r="AZ3794" s="7"/>
      <c r="BA3794" s="7"/>
      <c r="BB3794" s="7"/>
      <c r="BC3794" s="7"/>
      <c r="BD3794" s="7"/>
      <c r="BG3794" s="7"/>
      <c r="BH3794" s="7"/>
      <c r="BI3794" s="7"/>
      <c r="BJ3794" s="7"/>
      <c r="BK3794" s="7"/>
      <c r="BL3794" s="7"/>
      <c r="BM3794" s="7"/>
      <c r="BP3794" s="7"/>
      <c r="BQ3794" s="7"/>
      <c r="BR3794" s="7"/>
      <c r="BS3794" s="7"/>
      <c r="BT3794" s="7"/>
      <c r="BU3794" s="7"/>
      <c r="BV3794" s="7"/>
      <c r="BW3794" s="7"/>
    </row>
    <row r="3795" spans="5:75" x14ac:dyDescent="0.2"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AL3795" s="7"/>
      <c r="AQ3795" s="7"/>
      <c r="AR3795" s="7"/>
      <c r="AS3795" s="7"/>
      <c r="AT3795" s="7"/>
      <c r="AU3795" s="7"/>
      <c r="AV3795" s="7"/>
      <c r="AX3795" s="7"/>
      <c r="AY3795" s="7"/>
      <c r="AZ3795" s="7"/>
      <c r="BA3795" s="7"/>
      <c r="BB3795" s="7"/>
      <c r="BC3795" s="7"/>
      <c r="BD3795" s="7"/>
      <c r="BG3795" s="7"/>
      <c r="BH3795" s="7"/>
      <c r="BI3795" s="7"/>
      <c r="BJ3795" s="7"/>
      <c r="BK3795" s="7"/>
      <c r="BL3795" s="7"/>
      <c r="BM3795" s="7"/>
      <c r="BP3795" s="7"/>
      <c r="BQ3795" s="7"/>
      <c r="BR3795" s="7"/>
      <c r="BS3795" s="7"/>
      <c r="BT3795" s="7"/>
      <c r="BU3795" s="7"/>
      <c r="BV3795" s="7"/>
      <c r="BW3795" s="7"/>
    </row>
    <row r="3796" spans="5:75" x14ac:dyDescent="0.2"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AL3796" s="7"/>
      <c r="AQ3796" s="7"/>
      <c r="AR3796" s="7"/>
      <c r="AS3796" s="7"/>
      <c r="AT3796" s="7"/>
      <c r="AU3796" s="7"/>
      <c r="AV3796" s="7"/>
      <c r="AX3796" s="7"/>
      <c r="AY3796" s="7"/>
      <c r="AZ3796" s="7"/>
      <c r="BA3796" s="7"/>
      <c r="BB3796" s="7"/>
      <c r="BC3796" s="7"/>
      <c r="BD3796" s="7"/>
      <c r="BG3796" s="7"/>
      <c r="BH3796" s="7"/>
      <c r="BI3796" s="7"/>
      <c r="BJ3796" s="7"/>
      <c r="BK3796" s="7"/>
      <c r="BL3796" s="7"/>
      <c r="BM3796" s="7"/>
      <c r="BP3796" s="7"/>
      <c r="BQ3796" s="7"/>
      <c r="BR3796" s="7"/>
      <c r="BS3796" s="7"/>
      <c r="BT3796" s="7"/>
      <c r="BU3796" s="7"/>
      <c r="BV3796" s="7"/>
      <c r="BW3796" s="7"/>
    </row>
    <row r="3797" spans="5:75" x14ac:dyDescent="0.2"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AL3797" s="7"/>
      <c r="AQ3797" s="7"/>
      <c r="AR3797" s="7"/>
      <c r="AS3797" s="7"/>
      <c r="AT3797" s="7"/>
      <c r="AU3797" s="7"/>
      <c r="AV3797" s="7"/>
      <c r="AX3797" s="7"/>
      <c r="AY3797" s="7"/>
      <c r="AZ3797" s="7"/>
      <c r="BA3797" s="7"/>
      <c r="BB3797" s="7"/>
      <c r="BC3797" s="7"/>
      <c r="BD3797" s="7"/>
      <c r="BG3797" s="7"/>
      <c r="BH3797" s="7"/>
      <c r="BI3797" s="7"/>
      <c r="BJ3797" s="7"/>
      <c r="BK3797" s="7"/>
      <c r="BL3797" s="7"/>
      <c r="BM3797" s="7"/>
      <c r="BP3797" s="7"/>
      <c r="BQ3797" s="7"/>
      <c r="BR3797" s="7"/>
      <c r="BS3797" s="7"/>
      <c r="BT3797" s="7"/>
      <c r="BU3797" s="7"/>
      <c r="BV3797" s="7"/>
      <c r="BW3797" s="7"/>
    </row>
    <row r="3798" spans="5:75" x14ac:dyDescent="0.2"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AL3798" s="7"/>
      <c r="AQ3798" s="7"/>
      <c r="AR3798" s="7"/>
      <c r="AS3798" s="7"/>
      <c r="AT3798" s="7"/>
      <c r="AU3798" s="7"/>
      <c r="AV3798" s="7"/>
      <c r="AX3798" s="7"/>
      <c r="AY3798" s="7"/>
      <c r="AZ3798" s="7"/>
      <c r="BA3798" s="7"/>
      <c r="BB3798" s="7"/>
      <c r="BC3798" s="7"/>
      <c r="BD3798" s="7"/>
      <c r="BG3798" s="7"/>
      <c r="BH3798" s="7"/>
      <c r="BI3798" s="7"/>
      <c r="BJ3798" s="7"/>
      <c r="BK3798" s="7"/>
      <c r="BL3798" s="7"/>
      <c r="BM3798" s="7"/>
      <c r="BP3798" s="7"/>
      <c r="BQ3798" s="7"/>
      <c r="BR3798" s="7"/>
      <c r="BS3798" s="7"/>
      <c r="BT3798" s="7"/>
      <c r="BU3798" s="7"/>
      <c r="BV3798" s="7"/>
      <c r="BW3798" s="7"/>
    </row>
    <row r="3799" spans="5:75" x14ac:dyDescent="0.2"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AL3799" s="7"/>
      <c r="AQ3799" s="7"/>
      <c r="AR3799" s="7"/>
      <c r="AS3799" s="7"/>
      <c r="AT3799" s="7"/>
      <c r="AU3799" s="7"/>
      <c r="AV3799" s="7"/>
      <c r="AX3799" s="7"/>
      <c r="AY3799" s="7"/>
      <c r="AZ3799" s="7"/>
      <c r="BA3799" s="7"/>
      <c r="BB3799" s="7"/>
      <c r="BC3799" s="7"/>
      <c r="BD3799" s="7"/>
      <c r="BG3799" s="7"/>
      <c r="BH3799" s="7"/>
      <c r="BI3799" s="7"/>
      <c r="BJ3799" s="7"/>
      <c r="BK3799" s="7"/>
      <c r="BL3799" s="7"/>
      <c r="BM3799" s="7"/>
      <c r="BP3799" s="7"/>
      <c r="BQ3799" s="7"/>
      <c r="BR3799" s="7"/>
      <c r="BS3799" s="7"/>
      <c r="BT3799" s="7"/>
      <c r="BU3799" s="7"/>
      <c r="BV3799" s="7"/>
      <c r="BW3799" s="7"/>
    </row>
    <row r="3800" spans="5:75" x14ac:dyDescent="0.2"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AL3800" s="7"/>
      <c r="AQ3800" s="7"/>
      <c r="AR3800" s="7"/>
      <c r="AS3800" s="7"/>
      <c r="AT3800" s="7"/>
      <c r="AU3800" s="7"/>
      <c r="AV3800" s="7"/>
      <c r="AX3800" s="7"/>
      <c r="AY3800" s="7"/>
      <c r="AZ3800" s="7"/>
      <c r="BA3800" s="7"/>
      <c r="BB3800" s="7"/>
      <c r="BC3800" s="7"/>
      <c r="BD3800" s="7"/>
      <c r="BG3800" s="7"/>
      <c r="BH3800" s="7"/>
      <c r="BI3800" s="7"/>
      <c r="BJ3800" s="7"/>
      <c r="BK3800" s="7"/>
      <c r="BL3800" s="7"/>
      <c r="BM3800" s="7"/>
      <c r="BP3800" s="7"/>
      <c r="BQ3800" s="7"/>
      <c r="BR3800" s="7"/>
      <c r="BS3800" s="7"/>
      <c r="BT3800" s="7"/>
      <c r="BU3800" s="7"/>
      <c r="BV3800" s="7"/>
      <c r="BW3800" s="7"/>
    </row>
    <row r="3801" spans="5:75" x14ac:dyDescent="0.2"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AL3801" s="7"/>
      <c r="AQ3801" s="7"/>
      <c r="AR3801" s="7"/>
      <c r="AS3801" s="7"/>
      <c r="AT3801" s="7"/>
      <c r="AU3801" s="7"/>
      <c r="AV3801" s="7"/>
      <c r="AX3801" s="7"/>
      <c r="AY3801" s="7"/>
      <c r="AZ3801" s="7"/>
      <c r="BA3801" s="7"/>
      <c r="BB3801" s="7"/>
      <c r="BC3801" s="7"/>
      <c r="BD3801" s="7"/>
      <c r="BG3801" s="7"/>
      <c r="BH3801" s="7"/>
      <c r="BI3801" s="7"/>
      <c r="BJ3801" s="7"/>
      <c r="BK3801" s="7"/>
      <c r="BL3801" s="7"/>
      <c r="BM3801" s="7"/>
      <c r="BP3801" s="7"/>
      <c r="BQ3801" s="7"/>
      <c r="BR3801" s="7"/>
      <c r="BS3801" s="7"/>
      <c r="BT3801" s="7"/>
      <c r="BU3801" s="7"/>
      <c r="BV3801" s="7"/>
      <c r="BW3801" s="7"/>
    </row>
    <row r="3802" spans="5:75" x14ac:dyDescent="0.2"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AL3802" s="7"/>
      <c r="AQ3802" s="7"/>
      <c r="AR3802" s="7"/>
      <c r="AS3802" s="7"/>
      <c r="AT3802" s="7"/>
      <c r="AU3802" s="7"/>
      <c r="AV3802" s="7"/>
      <c r="AX3802" s="7"/>
      <c r="AY3802" s="7"/>
      <c r="AZ3802" s="7"/>
      <c r="BA3802" s="7"/>
      <c r="BB3802" s="7"/>
      <c r="BC3802" s="7"/>
      <c r="BD3802" s="7"/>
      <c r="BG3802" s="7"/>
      <c r="BH3802" s="7"/>
      <c r="BI3802" s="7"/>
      <c r="BJ3802" s="7"/>
      <c r="BK3802" s="7"/>
      <c r="BL3802" s="7"/>
      <c r="BM3802" s="7"/>
      <c r="BP3802" s="7"/>
      <c r="BQ3802" s="7"/>
      <c r="BR3802" s="7"/>
      <c r="BS3802" s="7"/>
      <c r="BT3802" s="7"/>
      <c r="BU3802" s="7"/>
      <c r="BV3802" s="7"/>
      <c r="BW3802" s="7"/>
    </row>
    <row r="3803" spans="5:75" x14ac:dyDescent="0.2"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AL3803" s="7"/>
      <c r="AQ3803" s="7"/>
      <c r="AR3803" s="7"/>
      <c r="AS3803" s="7"/>
      <c r="AT3803" s="7"/>
      <c r="AU3803" s="7"/>
      <c r="AV3803" s="7"/>
      <c r="AX3803" s="7"/>
      <c r="AY3803" s="7"/>
      <c r="AZ3803" s="7"/>
      <c r="BA3803" s="7"/>
      <c r="BB3803" s="7"/>
      <c r="BC3803" s="7"/>
      <c r="BD3803" s="7"/>
      <c r="BG3803" s="7"/>
      <c r="BH3803" s="7"/>
      <c r="BI3803" s="7"/>
      <c r="BJ3803" s="7"/>
      <c r="BK3803" s="7"/>
      <c r="BL3803" s="7"/>
      <c r="BM3803" s="7"/>
      <c r="BP3803" s="7"/>
      <c r="BQ3803" s="7"/>
      <c r="BR3803" s="7"/>
      <c r="BS3803" s="7"/>
      <c r="BT3803" s="7"/>
      <c r="BU3803" s="7"/>
      <c r="BV3803" s="7"/>
      <c r="BW3803" s="7"/>
    </row>
    <row r="3804" spans="5:75" x14ac:dyDescent="0.2"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AL3804" s="7"/>
      <c r="AQ3804" s="7"/>
      <c r="AR3804" s="7"/>
      <c r="AS3804" s="7"/>
      <c r="AT3804" s="7"/>
      <c r="AU3804" s="7"/>
      <c r="AV3804" s="7"/>
      <c r="AX3804" s="7"/>
      <c r="AY3804" s="7"/>
      <c r="AZ3804" s="7"/>
      <c r="BA3804" s="7"/>
      <c r="BB3804" s="7"/>
      <c r="BC3804" s="7"/>
      <c r="BD3804" s="7"/>
      <c r="BG3804" s="7"/>
      <c r="BH3804" s="7"/>
      <c r="BI3804" s="7"/>
      <c r="BJ3804" s="7"/>
      <c r="BK3804" s="7"/>
      <c r="BL3804" s="7"/>
      <c r="BM3804" s="7"/>
      <c r="BP3804" s="7"/>
      <c r="BQ3804" s="7"/>
      <c r="BR3804" s="7"/>
      <c r="BS3804" s="7"/>
      <c r="BT3804" s="7"/>
      <c r="BU3804" s="7"/>
      <c r="BV3804" s="7"/>
      <c r="BW3804" s="7"/>
    </row>
    <row r="3805" spans="5:75" x14ac:dyDescent="0.2"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AL3805" s="7"/>
      <c r="AQ3805" s="7"/>
      <c r="AR3805" s="7"/>
      <c r="AS3805" s="7"/>
      <c r="AT3805" s="7"/>
      <c r="AU3805" s="7"/>
      <c r="AV3805" s="7"/>
      <c r="AX3805" s="7"/>
      <c r="AY3805" s="7"/>
      <c r="AZ3805" s="7"/>
      <c r="BA3805" s="7"/>
      <c r="BB3805" s="7"/>
      <c r="BC3805" s="7"/>
      <c r="BD3805" s="7"/>
      <c r="BG3805" s="7"/>
      <c r="BH3805" s="7"/>
      <c r="BI3805" s="7"/>
      <c r="BJ3805" s="7"/>
      <c r="BK3805" s="7"/>
      <c r="BL3805" s="7"/>
      <c r="BM3805" s="7"/>
      <c r="BP3805" s="7"/>
      <c r="BQ3805" s="7"/>
      <c r="BR3805" s="7"/>
      <c r="BS3805" s="7"/>
      <c r="BT3805" s="7"/>
      <c r="BU3805" s="7"/>
      <c r="BV3805" s="7"/>
      <c r="BW3805" s="7"/>
    </row>
    <row r="3806" spans="5:75" x14ac:dyDescent="0.2"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AL3806" s="7"/>
      <c r="AQ3806" s="7"/>
      <c r="AR3806" s="7"/>
      <c r="AS3806" s="7"/>
      <c r="AT3806" s="7"/>
      <c r="AU3806" s="7"/>
      <c r="AV3806" s="7"/>
      <c r="AX3806" s="7"/>
      <c r="AY3806" s="7"/>
      <c r="AZ3806" s="7"/>
      <c r="BA3806" s="7"/>
      <c r="BB3806" s="7"/>
      <c r="BC3806" s="7"/>
      <c r="BD3806" s="7"/>
      <c r="BG3806" s="7"/>
      <c r="BH3806" s="7"/>
      <c r="BI3806" s="7"/>
      <c r="BJ3806" s="7"/>
      <c r="BK3806" s="7"/>
      <c r="BL3806" s="7"/>
      <c r="BM3806" s="7"/>
      <c r="BP3806" s="7"/>
      <c r="BQ3806" s="7"/>
      <c r="BR3806" s="7"/>
      <c r="BS3806" s="7"/>
      <c r="BT3806" s="7"/>
      <c r="BU3806" s="7"/>
      <c r="BV3806" s="7"/>
      <c r="BW3806" s="7"/>
    </row>
    <row r="3807" spans="5:75" x14ac:dyDescent="0.2"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AL3807" s="7"/>
      <c r="AQ3807" s="7"/>
      <c r="AR3807" s="7"/>
      <c r="AS3807" s="7"/>
      <c r="AT3807" s="7"/>
      <c r="AU3807" s="7"/>
      <c r="AV3807" s="7"/>
      <c r="AX3807" s="7"/>
      <c r="AY3807" s="7"/>
      <c r="AZ3807" s="7"/>
      <c r="BA3807" s="7"/>
      <c r="BB3807" s="7"/>
      <c r="BC3807" s="7"/>
      <c r="BD3807" s="7"/>
      <c r="BG3807" s="7"/>
      <c r="BH3807" s="7"/>
      <c r="BI3807" s="7"/>
      <c r="BJ3807" s="7"/>
      <c r="BK3807" s="7"/>
      <c r="BL3807" s="7"/>
      <c r="BM3807" s="7"/>
      <c r="BP3807" s="7"/>
      <c r="BQ3807" s="7"/>
      <c r="BR3807" s="7"/>
      <c r="BS3807" s="7"/>
      <c r="BT3807" s="7"/>
      <c r="BU3807" s="7"/>
      <c r="BV3807" s="7"/>
      <c r="BW3807" s="7"/>
    </row>
    <row r="3808" spans="5:75" x14ac:dyDescent="0.2"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AL3808" s="7"/>
      <c r="AQ3808" s="7"/>
      <c r="AR3808" s="7"/>
      <c r="AS3808" s="7"/>
      <c r="AT3808" s="7"/>
      <c r="AU3808" s="7"/>
      <c r="AV3808" s="7"/>
      <c r="AX3808" s="7"/>
      <c r="AY3808" s="7"/>
      <c r="AZ3808" s="7"/>
      <c r="BA3808" s="7"/>
      <c r="BB3808" s="7"/>
      <c r="BC3808" s="7"/>
      <c r="BD3808" s="7"/>
      <c r="BG3808" s="7"/>
      <c r="BH3808" s="7"/>
      <c r="BI3808" s="7"/>
      <c r="BJ3808" s="7"/>
      <c r="BK3808" s="7"/>
      <c r="BL3808" s="7"/>
      <c r="BM3808" s="7"/>
      <c r="BP3808" s="7"/>
      <c r="BQ3808" s="7"/>
      <c r="BR3808" s="7"/>
      <c r="BS3808" s="7"/>
      <c r="BT3808" s="7"/>
      <c r="BU3808" s="7"/>
      <c r="BV3808" s="7"/>
      <c r="BW3808" s="7"/>
    </row>
    <row r="3809" spans="5:75" x14ac:dyDescent="0.2"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AL3809" s="7"/>
      <c r="AQ3809" s="7"/>
      <c r="AR3809" s="7"/>
      <c r="AS3809" s="7"/>
      <c r="AT3809" s="7"/>
      <c r="AU3809" s="7"/>
      <c r="AV3809" s="7"/>
      <c r="AX3809" s="7"/>
      <c r="AY3809" s="7"/>
      <c r="AZ3809" s="7"/>
      <c r="BA3809" s="7"/>
      <c r="BB3809" s="7"/>
      <c r="BC3809" s="7"/>
      <c r="BD3809" s="7"/>
      <c r="BG3809" s="7"/>
      <c r="BH3809" s="7"/>
      <c r="BI3809" s="7"/>
      <c r="BJ3809" s="7"/>
      <c r="BK3809" s="7"/>
      <c r="BL3809" s="7"/>
      <c r="BM3809" s="7"/>
      <c r="BP3809" s="7"/>
      <c r="BQ3809" s="7"/>
      <c r="BR3809" s="7"/>
      <c r="BS3809" s="7"/>
      <c r="BT3809" s="7"/>
      <c r="BU3809" s="7"/>
      <c r="BV3809" s="7"/>
      <c r="BW3809" s="7"/>
    </row>
    <row r="3810" spans="5:75" x14ac:dyDescent="0.2"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AL3810" s="7"/>
      <c r="AQ3810" s="7"/>
      <c r="AR3810" s="7"/>
      <c r="AS3810" s="7"/>
      <c r="AT3810" s="7"/>
      <c r="AU3810" s="7"/>
      <c r="AV3810" s="7"/>
      <c r="AX3810" s="7"/>
      <c r="AY3810" s="7"/>
      <c r="AZ3810" s="7"/>
      <c r="BA3810" s="7"/>
      <c r="BB3810" s="7"/>
      <c r="BC3810" s="7"/>
      <c r="BD3810" s="7"/>
      <c r="BG3810" s="7"/>
      <c r="BH3810" s="7"/>
      <c r="BI3810" s="7"/>
      <c r="BJ3810" s="7"/>
      <c r="BK3810" s="7"/>
      <c r="BL3810" s="7"/>
      <c r="BM3810" s="7"/>
      <c r="BP3810" s="7"/>
      <c r="BQ3810" s="7"/>
      <c r="BR3810" s="7"/>
      <c r="BS3810" s="7"/>
      <c r="BT3810" s="7"/>
      <c r="BU3810" s="7"/>
      <c r="BV3810" s="7"/>
      <c r="BW3810" s="7"/>
    </row>
    <row r="3811" spans="5:75" x14ac:dyDescent="0.2"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AL3811" s="7"/>
      <c r="AQ3811" s="7"/>
      <c r="AR3811" s="7"/>
      <c r="AS3811" s="7"/>
      <c r="AT3811" s="7"/>
      <c r="AU3811" s="7"/>
      <c r="AV3811" s="7"/>
      <c r="AX3811" s="7"/>
      <c r="AY3811" s="7"/>
      <c r="AZ3811" s="7"/>
      <c r="BA3811" s="7"/>
      <c r="BB3811" s="7"/>
      <c r="BC3811" s="7"/>
      <c r="BD3811" s="7"/>
      <c r="BG3811" s="7"/>
      <c r="BH3811" s="7"/>
      <c r="BI3811" s="7"/>
      <c r="BJ3811" s="7"/>
      <c r="BK3811" s="7"/>
      <c r="BL3811" s="7"/>
      <c r="BM3811" s="7"/>
      <c r="BP3811" s="7"/>
      <c r="BQ3811" s="7"/>
      <c r="BR3811" s="7"/>
      <c r="BS3811" s="7"/>
      <c r="BT3811" s="7"/>
      <c r="BU3811" s="7"/>
      <c r="BV3811" s="7"/>
      <c r="BW3811" s="7"/>
    </row>
    <row r="3812" spans="5:75" x14ac:dyDescent="0.2"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AL3812" s="7"/>
      <c r="AQ3812" s="7"/>
      <c r="AR3812" s="7"/>
      <c r="AS3812" s="7"/>
      <c r="AT3812" s="7"/>
      <c r="AU3812" s="7"/>
      <c r="AV3812" s="7"/>
      <c r="AX3812" s="7"/>
      <c r="AY3812" s="7"/>
      <c r="AZ3812" s="7"/>
      <c r="BA3812" s="7"/>
      <c r="BB3812" s="7"/>
      <c r="BC3812" s="7"/>
      <c r="BD3812" s="7"/>
      <c r="BG3812" s="7"/>
      <c r="BH3812" s="7"/>
      <c r="BI3812" s="7"/>
      <c r="BJ3812" s="7"/>
      <c r="BK3812" s="7"/>
      <c r="BL3812" s="7"/>
      <c r="BM3812" s="7"/>
      <c r="BP3812" s="7"/>
      <c r="BQ3812" s="7"/>
      <c r="BR3812" s="7"/>
      <c r="BS3812" s="7"/>
      <c r="BT3812" s="7"/>
      <c r="BU3812" s="7"/>
      <c r="BV3812" s="7"/>
      <c r="BW3812" s="7"/>
    </row>
    <row r="3813" spans="5:75" x14ac:dyDescent="0.2"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AL3813" s="7"/>
      <c r="AQ3813" s="7"/>
      <c r="AR3813" s="7"/>
      <c r="AS3813" s="7"/>
      <c r="AT3813" s="7"/>
      <c r="AU3813" s="7"/>
      <c r="AV3813" s="7"/>
      <c r="AX3813" s="7"/>
      <c r="AY3813" s="7"/>
      <c r="AZ3813" s="7"/>
      <c r="BA3813" s="7"/>
      <c r="BB3813" s="7"/>
      <c r="BC3813" s="7"/>
      <c r="BD3813" s="7"/>
      <c r="BG3813" s="7"/>
      <c r="BH3813" s="7"/>
      <c r="BI3813" s="7"/>
      <c r="BJ3813" s="7"/>
      <c r="BK3813" s="7"/>
      <c r="BL3813" s="7"/>
      <c r="BM3813" s="7"/>
      <c r="BP3813" s="7"/>
      <c r="BQ3813" s="7"/>
      <c r="BR3813" s="7"/>
      <c r="BS3813" s="7"/>
      <c r="BT3813" s="7"/>
      <c r="BU3813" s="7"/>
      <c r="BV3813" s="7"/>
      <c r="BW3813" s="7"/>
    </row>
    <row r="3814" spans="5:75" x14ac:dyDescent="0.2"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AL3814" s="7"/>
      <c r="AQ3814" s="7"/>
      <c r="AR3814" s="7"/>
      <c r="AS3814" s="7"/>
      <c r="AT3814" s="7"/>
      <c r="AU3814" s="7"/>
      <c r="AV3814" s="7"/>
      <c r="AX3814" s="7"/>
      <c r="AY3814" s="7"/>
      <c r="AZ3814" s="7"/>
      <c r="BA3814" s="7"/>
      <c r="BB3814" s="7"/>
      <c r="BC3814" s="7"/>
      <c r="BD3814" s="7"/>
      <c r="BG3814" s="7"/>
      <c r="BH3814" s="7"/>
      <c r="BI3814" s="7"/>
      <c r="BJ3814" s="7"/>
      <c r="BK3814" s="7"/>
      <c r="BL3814" s="7"/>
      <c r="BM3814" s="7"/>
      <c r="BP3814" s="7"/>
      <c r="BQ3814" s="7"/>
      <c r="BR3814" s="7"/>
      <c r="BS3814" s="7"/>
      <c r="BT3814" s="7"/>
      <c r="BU3814" s="7"/>
      <c r="BV3814" s="7"/>
      <c r="BW3814" s="7"/>
    </row>
    <row r="3815" spans="5:75" x14ac:dyDescent="0.2"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AL3815" s="7"/>
      <c r="AQ3815" s="7"/>
      <c r="AR3815" s="7"/>
      <c r="AS3815" s="7"/>
      <c r="AT3815" s="7"/>
      <c r="AU3815" s="7"/>
      <c r="AV3815" s="7"/>
      <c r="AX3815" s="7"/>
      <c r="AY3815" s="7"/>
      <c r="AZ3815" s="7"/>
      <c r="BA3815" s="7"/>
      <c r="BB3815" s="7"/>
      <c r="BC3815" s="7"/>
      <c r="BD3815" s="7"/>
      <c r="BG3815" s="7"/>
      <c r="BH3815" s="7"/>
      <c r="BI3815" s="7"/>
      <c r="BJ3815" s="7"/>
      <c r="BK3815" s="7"/>
      <c r="BL3815" s="7"/>
      <c r="BM3815" s="7"/>
      <c r="BP3815" s="7"/>
      <c r="BQ3815" s="7"/>
      <c r="BR3815" s="7"/>
      <c r="BS3815" s="7"/>
      <c r="BT3815" s="7"/>
      <c r="BU3815" s="7"/>
      <c r="BV3815" s="7"/>
      <c r="BW3815" s="7"/>
    </row>
    <row r="3816" spans="5:75" x14ac:dyDescent="0.2"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AL3816" s="7"/>
      <c r="AQ3816" s="7"/>
      <c r="AR3816" s="7"/>
      <c r="AS3816" s="7"/>
      <c r="AT3816" s="7"/>
      <c r="AU3816" s="7"/>
      <c r="AV3816" s="7"/>
      <c r="AX3816" s="7"/>
      <c r="AY3816" s="7"/>
      <c r="AZ3816" s="7"/>
      <c r="BA3816" s="7"/>
      <c r="BB3816" s="7"/>
      <c r="BC3816" s="7"/>
      <c r="BD3816" s="7"/>
      <c r="BG3816" s="7"/>
      <c r="BH3816" s="7"/>
      <c r="BI3816" s="7"/>
      <c r="BJ3816" s="7"/>
      <c r="BK3816" s="7"/>
      <c r="BL3816" s="7"/>
      <c r="BM3816" s="7"/>
      <c r="BP3816" s="7"/>
      <c r="BQ3816" s="7"/>
      <c r="BR3816" s="7"/>
      <c r="BS3816" s="7"/>
      <c r="BT3816" s="7"/>
      <c r="BU3816" s="7"/>
      <c r="BV3816" s="7"/>
      <c r="BW3816" s="7"/>
    </row>
    <row r="3817" spans="5:75" x14ac:dyDescent="0.2"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AL3817" s="7"/>
      <c r="AQ3817" s="7"/>
      <c r="AR3817" s="7"/>
      <c r="AS3817" s="7"/>
      <c r="AT3817" s="7"/>
      <c r="AU3817" s="7"/>
      <c r="AV3817" s="7"/>
      <c r="AX3817" s="7"/>
      <c r="AY3817" s="7"/>
      <c r="AZ3817" s="7"/>
      <c r="BA3817" s="7"/>
      <c r="BB3817" s="7"/>
      <c r="BC3817" s="7"/>
      <c r="BD3817" s="7"/>
      <c r="BG3817" s="7"/>
      <c r="BH3817" s="7"/>
      <c r="BI3817" s="7"/>
      <c r="BJ3817" s="7"/>
      <c r="BK3817" s="7"/>
      <c r="BL3817" s="7"/>
      <c r="BM3817" s="7"/>
      <c r="BP3817" s="7"/>
      <c r="BQ3817" s="7"/>
      <c r="BR3817" s="7"/>
      <c r="BS3817" s="7"/>
      <c r="BT3817" s="7"/>
      <c r="BU3817" s="7"/>
      <c r="BV3817" s="7"/>
      <c r="BW3817" s="7"/>
    </row>
    <row r="3818" spans="5:75" x14ac:dyDescent="0.2"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AL3818" s="7"/>
      <c r="AQ3818" s="7"/>
      <c r="AR3818" s="7"/>
      <c r="AS3818" s="7"/>
      <c r="AT3818" s="7"/>
      <c r="AU3818" s="7"/>
      <c r="AV3818" s="7"/>
      <c r="AX3818" s="7"/>
      <c r="AY3818" s="7"/>
      <c r="AZ3818" s="7"/>
      <c r="BA3818" s="7"/>
      <c r="BB3818" s="7"/>
      <c r="BC3818" s="7"/>
      <c r="BD3818" s="7"/>
      <c r="BG3818" s="7"/>
      <c r="BH3818" s="7"/>
      <c r="BI3818" s="7"/>
      <c r="BJ3818" s="7"/>
      <c r="BK3818" s="7"/>
      <c r="BL3818" s="7"/>
      <c r="BM3818" s="7"/>
      <c r="BP3818" s="7"/>
      <c r="BQ3818" s="7"/>
      <c r="BR3818" s="7"/>
      <c r="BS3818" s="7"/>
      <c r="BT3818" s="7"/>
      <c r="BU3818" s="7"/>
      <c r="BV3818" s="7"/>
      <c r="BW3818" s="7"/>
    </row>
    <row r="3819" spans="5:75" x14ac:dyDescent="0.2"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AL3819" s="7"/>
      <c r="AQ3819" s="7"/>
      <c r="AR3819" s="7"/>
      <c r="AS3819" s="7"/>
      <c r="AT3819" s="7"/>
      <c r="AU3819" s="7"/>
      <c r="AV3819" s="7"/>
      <c r="AX3819" s="7"/>
      <c r="AY3819" s="7"/>
      <c r="AZ3819" s="7"/>
      <c r="BA3819" s="7"/>
      <c r="BB3819" s="7"/>
      <c r="BC3819" s="7"/>
      <c r="BD3819" s="7"/>
      <c r="BG3819" s="7"/>
      <c r="BH3819" s="7"/>
      <c r="BI3819" s="7"/>
      <c r="BJ3819" s="7"/>
      <c r="BK3819" s="7"/>
      <c r="BL3819" s="7"/>
      <c r="BM3819" s="7"/>
      <c r="BP3819" s="7"/>
      <c r="BQ3819" s="7"/>
      <c r="BR3819" s="7"/>
      <c r="BS3819" s="7"/>
      <c r="BT3819" s="7"/>
      <c r="BU3819" s="7"/>
      <c r="BV3819" s="7"/>
      <c r="BW3819" s="7"/>
    </row>
    <row r="3820" spans="5:75" x14ac:dyDescent="0.2"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AL3820" s="7"/>
      <c r="AQ3820" s="7"/>
      <c r="AR3820" s="7"/>
      <c r="AS3820" s="7"/>
      <c r="AT3820" s="7"/>
      <c r="AU3820" s="7"/>
      <c r="AV3820" s="7"/>
      <c r="AX3820" s="7"/>
      <c r="AY3820" s="7"/>
      <c r="AZ3820" s="7"/>
      <c r="BA3820" s="7"/>
      <c r="BB3820" s="7"/>
      <c r="BC3820" s="7"/>
      <c r="BD3820" s="7"/>
      <c r="BG3820" s="7"/>
      <c r="BH3820" s="7"/>
      <c r="BI3820" s="7"/>
      <c r="BJ3820" s="7"/>
      <c r="BK3820" s="7"/>
      <c r="BL3820" s="7"/>
      <c r="BM3820" s="7"/>
      <c r="BP3820" s="7"/>
      <c r="BQ3820" s="7"/>
      <c r="BR3820" s="7"/>
      <c r="BS3820" s="7"/>
      <c r="BT3820" s="7"/>
      <c r="BU3820" s="7"/>
      <c r="BV3820" s="7"/>
      <c r="BW3820" s="7"/>
    </row>
    <row r="3821" spans="5:75" x14ac:dyDescent="0.2"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AL3821" s="7"/>
      <c r="AQ3821" s="7"/>
      <c r="AR3821" s="7"/>
      <c r="AS3821" s="7"/>
      <c r="AT3821" s="7"/>
      <c r="AU3821" s="7"/>
      <c r="AV3821" s="7"/>
      <c r="AX3821" s="7"/>
      <c r="AY3821" s="7"/>
      <c r="AZ3821" s="7"/>
      <c r="BA3821" s="7"/>
      <c r="BB3821" s="7"/>
      <c r="BC3821" s="7"/>
      <c r="BD3821" s="7"/>
      <c r="BG3821" s="7"/>
      <c r="BH3821" s="7"/>
      <c r="BI3821" s="7"/>
      <c r="BJ3821" s="7"/>
      <c r="BK3821" s="7"/>
      <c r="BL3821" s="7"/>
      <c r="BM3821" s="7"/>
      <c r="BP3821" s="7"/>
      <c r="BQ3821" s="7"/>
      <c r="BR3821" s="7"/>
      <c r="BS3821" s="7"/>
      <c r="BT3821" s="7"/>
      <c r="BU3821" s="7"/>
      <c r="BV3821" s="7"/>
      <c r="BW3821" s="7"/>
    </row>
    <row r="3822" spans="5:75" x14ac:dyDescent="0.2"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AL3822" s="7"/>
      <c r="AQ3822" s="7"/>
      <c r="AR3822" s="7"/>
      <c r="AS3822" s="7"/>
      <c r="AT3822" s="7"/>
      <c r="AU3822" s="7"/>
      <c r="AV3822" s="7"/>
      <c r="AX3822" s="7"/>
      <c r="AY3822" s="7"/>
      <c r="AZ3822" s="7"/>
      <c r="BA3822" s="7"/>
      <c r="BB3822" s="7"/>
      <c r="BC3822" s="7"/>
      <c r="BD3822" s="7"/>
      <c r="BG3822" s="7"/>
      <c r="BH3822" s="7"/>
      <c r="BI3822" s="7"/>
      <c r="BJ3822" s="7"/>
      <c r="BK3822" s="7"/>
      <c r="BL3822" s="7"/>
      <c r="BM3822" s="7"/>
      <c r="BP3822" s="7"/>
      <c r="BQ3822" s="7"/>
      <c r="BR3822" s="7"/>
      <c r="BS3822" s="7"/>
      <c r="BT3822" s="7"/>
      <c r="BU3822" s="7"/>
      <c r="BV3822" s="7"/>
      <c r="BW3822" s="7"/>
    </row>
    <row r="3823" spans="5:75" x14ac:dyDescent="0.2"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AL3823" s="7"/>
      <c r="AQ3823" s="7"/>
      <c r="AR3823" s="7"/>
      <c r="AS3823" s="7"/>
      <c r="AT3823" s="7"/>
      <c r="AU3823" s="7"/>
      <c r="AV3823" s="7"/>
      <c r="AX3823" s="7"/>
      <c r="AY3823" s="7"/>
      <c r="AZ3823" s="7"/>
      <c r="BA3823" s="7"/>
      <c r="BB3823" s="7"/>
      <c r="BC3823" s="7"/>
      <c r="BD3823" s="7"/>
      <c r="BG3823" s="7"/>
      <c r="BH3823" s="7"/>
      <c r="BI3823" s="7"/>
      <c r="BJ3823" s="7"/>
      <c r="BK3823" s="7"/>
      <c r="BL3823" s="7"/>
      <c r="BM3823" s="7"/>
      <c r="BP3823" s="7"/>
      <c r="BQ3823" s="7"/>
      <c r="BR3823" s="7"/>
      <c r="BS3823" s="7"/>
      <c r="BT3823" s="7"/>
      <c r="BU3823" s="7"/>
      <c r="BV3823" s="7"/>
      <c r="BW3823" s="7"/>
    </row>
    <row r="3824" spans="5:75" x14ac:dyDescent="0.2"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AL3824" s="7"/>
      <c r="AQ3824" s="7"/>
      <c r="AR3824" s="7"/>
      <c r="AS3824" s="7"/>
      <c r="AT3824" s="7"/>
      <c r="AU3824" s="7"/>
      <c r="AV3824" s="7"/>
      <c r="AX3824" s="7"/>
      <c r="AY3824" s="7"/>
      <c r="AZ3824" s="7"/>
      <c r="BA3824" s="7"/>
      <c r="BB3824" s="7"/>
      <c r="BC3824" s="7"/>
      <c r="BD3824" s="7"/>
      <c r="BG3824" s="7"/>
      <c r="BH3824" s="7"/>
      <c r="BI3824" s="7"/>
      <c r="BJ3824" s="7"/>
      <c r="BK3824" s="7"/>
      <c r="BL3824" s="7"/>
      <c r="BM3824" s="7"/>
      <c r="BP3824" s="7"/>
      <c r="BQ3824" s="7"/>
      <c r="BR3824" s="7"/>
      <c r="BS3824" s="7"/>
      <c r="BT3824" s="7"/>
      <c r="BU3824" s="7"/>
      <c r="BV3824" s="7"/>
      <c r="BW3824" s="7"/>
    </row>
    <row r="3825" spans="5:75" x14ac:dyDescent="0.2"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AL3825" s="7"/>
      <c r="AQ3825" s="7"/>
      <c r="AR3825" s="7"/>
      <c r="AS3825" s="7"/>
      <c r="AT3825" s="7"/>
      <c r="AU3825" s="7"/>
      <c r="AV3825" s="7"/>
      <c r="AX3825" s="7"/>
      <c r="AY3825" s="7"/>
      <c r="AZ3825" s="7"/>
      <c r="BA3825" s="7"/>
      <c r="BB3825" s="7"/>
      <c r="BC3825" s="7"/>
      <c r="BD3825" s="7"/>
      <c r="BG3825" s="7"/>
      <c r="BH3825" s="7"/>
      <c r="BI3825" s="7"/>
      <c r="BJ3825" s="7"/>
      <c r="BK3825" s="7"/>
      <c r="BL3825" s="7"/>
      <c r="BM3825" s="7"/>
      <c r="BP3825" s="7"/>
      <c r="BQ3825" s="7"/>
      <c r="BR3825" s="7"/>
      <c r="BS3825" s="7"/>
      <c r="BT3825" s="7"/>
      <c r="BU3825" s="7"/>
      <c r="BV3825" s="7"/>
      <c r="BW3825" s="7"/>
    </row>
    <row r="3826" spans="5:75" x14ac:dyDescent="0.2"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AL3826" s="7"/>
      <c r="AQ3826" s="7"/>
      <c r="AR3826" s="7"/>
      <c r="AS3826" s="7"/>
      <c r="AT3826" s="7"/>
      <c r="AU3826" s="7"/>
      <c r="AV3826" s="7"/>
      <c r="AX3826" s="7"/>
      <c r="AY3826" s="7"/>
      <c r="AZ3826" s="7"/>
      <c r="BA3826" s="7"/>
      <c r="BB3826" s="7"/>
      <c r="BC3826" s="7"/>
      <c r="BD3826" s="7"/>
      <c r="BG3826" s="7"/>
      <c r="BH3826" s="7"/>
      <c r="BI3826" s="7"/>
      <c r="BJ3826" s="7"/>
      <c r="BK3826" s="7"/>
      <c r="BL3826" s="7"/>
      <c r="BM3826" s="7"/>
      <c r="BP3826" s="7"/>
      <c r="BQ3826" s="7"/>
      <c r="BR3826" s="7"/>
      <c r="BS3826" s="7"/>
      <c r="BT3826" s="7"/>
      <c r="BU3826" s="7"/>
      <c r="BV3826" s="7"/>
      <c r="BW3826" s="7"/>
    </row>
    <row r="3827" spans="5:75" x14ac:dyDescent="0.2"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AL3827" s="7"/>
      <c r="AQ3827" s="7"/>
      <c r="AR3827" s="7"/>
      <c r="AS3827" s="7"/>
      <c r="AT3827" s="7"/>
      <c r="AU3827" s="7"/>
      <c r="AV3827" s="7"/>
      <c r="AX3827" s="7"/>
      <c r="AY3827" s="7"/>
      <c r="AZ3827" s="7"/>
      <c r="BA3827" s="7"/>
      <c r="BB3827" s="7"/>
      <c r="BC3827" s="7"/>
      <c r="BD3827" s="7"/>
      <c r="BG3827" s="7"/>
      <c r="BH3827" s="7"/>
      <c r="BI3827" s="7"/>
      <c r="BJ3827" s="7"/>
      <c r="BK3827" s="7"/>
      <c r="BL3827" s="7"/>
      <c r="BM3827" s="7"/>
      <c r="BP3827" s="7"/>
      <c r="BQ3827" s="7"/>
      <c r="BR3827" s="7"/>
      <c r="BS3827" s="7"/>
      <c r="BT3827" s="7"/>
      <c r="BU3827" s="7"/>
      <c r="BV3827" s="7"/>
      <c r="BW3827" s="7"/>
    </row>
    <row r="3828" spans="5:75" x14ac:dyDescent="0.2"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AL3828" s="7"/>
      <c r="AQ3828" s="7"/>
      <c r="AR3828" s="7"/>
      <c r="AS3828" s="7"/>
      <c r="AT3828" s="7"/>
      <c r="AU3828" s="7"/>
      <c r="AV3828" s="7"/>
      <c r="AX3828" s="7"/>
      <c r="AY3828" s="7"/>
      <c r="AZ3828" s="7"/>
      <c r="BA3828" s="7"/>
      <c r="BB3828" s="7"/>
      <c r="BC3828" s="7"/>
      <c r="BD3828" s="7"/>
      <c r="BG3828" s="7"/>
      <c r="BH3828" s="7"/>
      <c r="BI3828" s="7"/>
      <c r="BJ3828" s="7"/>
      <c r="BK3828" s="7"/>
      <c r="BL3828" s="7"/>
      <c r="BM3828" s="7"/>
      <c r="BP3828" s="7"/>
      <c r="BQ3828" s="7"/>
      <c r="BR3828" s="7"/>
      <c r="BS3828" s="7"/>
      <c r="BT3828" s="7"/>
      <c r="BU3828" s="7"/>
      <c r="BV3828" s="7"/>
      <c r="BW3828" s="7"/>
    </row>
    <row r="3829" spans="5:75" x14ac:dyDescent="0.2"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AL3829" s="7"/>
      <c r="AQ3829" s="7"/>
      <c r="AR3829" s="7"/>
      <c r="AS3829" s="7"/>
      <c r="AT3829" s="7"/>
      <c r="AU3829" s="7"/>
      <c r="AV3829" s="7"/>
      <c r="AX3829" s="7"/>
      <c r="AY3829" s="7"/>
      <c r="AZ3829" s="7"/>
      <c r="BA3829" s="7"/>
      <c r="BB3829" s="7"/>
      <c r="BC3829" s="7"/>
      <c r="BD3829" s="7"/>
      <c r="BG3829" s="7"/>
      <c r="BH3829" s="7"/>
      <c r="BI3829" s="7"/>
      <c r="BJ3829" s="7"/>
      <c r="BK3829" s="7"/>
      <c r="BL3829" s="7"/>
      <c r="BM3829" s="7"/>
      <c r="BP3829" s="7"/>
      <c r="BQ3829" s="7"/>
      <c r="BR3829" s="7"/>
      <c r="BS3829" s="7"/>
      <c r="BT3829" s="7"/>
      <c r="BU3829" s="7"/>
      <c r="BV3829" s="7"/>
      <c r="BW3829" s="7"/>
    </row>
    <row r="3830" spans="5:75" x14ac:dyDescent="0.2"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AL3830" s="7"/>
      <c r="AQ3830" s="7"/>
      <c r="AR3830" s="7"/>
      <c r="AS3830" s="7"/>
      <c r="AT3830" s="7"/>
      <c r="AU3830" s="7"/>
      <c r="AV3830" s="7"/>
      <c r="AX3830" s="7"/>
      <c r="AY3830" s="7"/>
      <c r="AZ3830" s="7"/>
      <c r="BA3830" s="7"/>
      <c r="BB3830" s="7"/>
      <c r="BC3830" s="7"/>
      <c r="BD3830" s="7"/>
      <c r="BG3830" s="7"/>
      <c r="BH3830" s="7"/>
      <c r="BI3830" s="7"/>
      <c r="BJ3830" s="7"/>
      <c r="BK3830" s="7"/>
      <c r="BL3830" s="7"/>
      <c r="BM3830" s="7"/>
      <c r="BP3830" s="7"/>
      <c r="BQ3830" s="7"/>
      <c r="BR3830" s="7"/>
      <c r="BS3830" s="7"/>
      <c r="BT3830" s="7"/>
      <c r="BU3830" s="7"/>
      <c r="BV3830" s="7"/>
      <c r="BW3830" s="7"/>
    </row>
    <row r="3831" spans="5:75" x14ac:dyDescent="0.2"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AL3831" s="7"/>
      <c r="AQ3831" s="7"/>
      <c r="AR3831" s="7"/>
      <c r="AS3831" s="7"/>
      <c r="AT3831" s="7"/>
      <c r="AU3831" s="7"/>
      <c r="AV3831" s="7"/>
      <c r="AX3831" s="7"/>
      <c r="AY3831" s="7"/>
      <c r="AZ3831" s="7"/>
      <c r="BA3831" s="7"/>
      <c r="BB3831" s="7"/>
      <c r="BC3831" s="7"/>
      <c r="BD3831" s="7"/>
      <c r="BG3831" s="7"/>
      <c r="BH3831" s="7"/>
      <c r="BI3831" s="7"/>
      <c r="BJ3831" s="7"/>
      <c r="BK3831" s="7"/>
      <c r="BL3831" s="7"/>
      <c r="BM3831" s="7"/>
      <c r="BP3831" s="7"/>
      <c r="BQ3831" s="7"/>
      <c r="BR3831" s="7"/>
      <c r="BS3831" s="7"/>
      <c r="BT3831" s="7"/>
      <c r="BU3831" s="7"/>
      <c r="BV3831" s="7"/>
      <c r="BW3831" s="7"/>
    </row>
    <row r="3832" spans="5:75" x14ac:dyDescent="0.2"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AL3832" s="7"/>
      <c r="AQ3832" s="7"/>
      <c r="AR3832" s="7"/>
      <c r="AS3832" s="7"/>
      <c r="AT3832" s="7"/>
      <c r="AU3832" s="7"/>
      <c r="AV3832" s="7"/>
      <c r="AX3832" s="7"/>
      <c r="AY3832" s="7"/>
      <c r="AZ3832" s="7"/>
      <c r="BA3832" s="7"/>
      <c r="BB3832" s="7"/>
      <c r="BC3832" s="7"/>
      <c r="BD3832" s="7"/>
      <c r="BG3832" s="7"/>
      <c r="BH3832" s="7"/>
      <c r="BI3832" s="7"/>
      <c r="BJ3832" s="7"/>
      <c r="BK3832" s="7"/>
      <c r="BL3832" s="7"/>
      <c r="BM3832" s="7"/>
      <c r="BP3832" s="7"/>
      <c r="BQ3832" s="7"/>
      <c r="BR3832" s="7"/>
      <c r="BS3832" s="7"/>
      <c r="BT3832" s="7"/>
      <c r="BU3832" s="7"/>
      <c r="BV3832" s="7"/>
      <c r="BW3832" s="7"/>
    </row>
    <row r="3833" spans="5:75" x14ac:dyDescent="0.2"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AL3833" s="7"/>
      <c r="AQ3833" s="7"/>
      <c r="AR3833" s="7"/>
      <c r="AS3833" s="7"/>
      <c r="AT3833" s="7"/>
      <c r="AU3833" s="7"/>
      <c r="AV3833" s="7"/>
      <c r="AX3833" s="7"/>
      <c r="AY3833" s="7"/>
      <c r="AZ3833" s="7"/>
      <c r="BA3833" s="7"/>
      <c r="BB3833" s="7"/>
      <c r="BC3833" s="7"/>
      <c r="BD3833" s="7"/>
      <c r="BG3833" s="7"/>
      <c r="BH3833" s="7"/>
      <c r="BI3833" s="7"/>
      <c r="BJ3833" s="7"/>
      <c r="BK3833" s="7"/>
      <c r="BL3833" s="7"/>
      <c r="BM3833" s="7"/>
      <c r="BP3833" s="7"/>
      <c r="BQ3833" s="7"/>
      <c r="BR3833" s="7"/>
      <c r="BS3833" s="7"/>
      <c r="BT3833" s="7"/>
      <c r="BU3833" s="7"/>
      <c r="BV3833" s="7"/>
      <c r="BW3833" s="7"/>
    </row>
    <row r="3834" spans="5:75" x14ac:dyDescent="0.2"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AL3834" s="7"/>
      <c r="AQ3834" s="7"/>
      <c r="AR3834" s="7"/>
      <c r="AS3834" s="7"/>
      <c r="AT3834" s="7"/>
      <c r="AU3834" s="7"/>
      <c r="AV3834" s="7"/>
      <c r="AX3834" s="7"/>
      <c r="AY3834" s="7"/>
      <c r="AZ3834" s="7"/>
      <c r="BA3834" s="7"/>
      <c r="BB3834" s="7"/>
      <c r="BC3834" s="7"/>
      <c r="BD3834" s="7"/>
      <c r="BG3834" s="7"/>
      <c r="BH3834" s="7"/>
      <c r="BI3834" s="7"/>
      <c r="BJ3834" s="7"/>
      <c r="BK3834" s="7"/>
      <c r="BL3834" s="7"/>
      <c r="BM3834" s="7"/>
      <c r="BP3834" s="7"/>
      <c r="BQ3834" s="7"/>
      <c r="BR3834" s="7"/>
      <c r="BS3834" s="7"/>
      <c r="BT3834" s="7"/>
      <c r="BU3834" s="7"/>
      <c r="BV3834" s="7"/>
      <c r="BW3834" s="7"/>
    </row>
    <row r="3835" spans="5:75" x14ac:dyDescent="0.2"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AL3835" s="7"/>
      <c r="AQ3835" s="7"/>
      <c r="AR3835" s="7"/>
      <c r="AS3835" s="7"/>
      <c r="AT3835" s="7"/>
      <c r="AU3835" s="7"/>
      <c r="AV3835" s="7"/>
      <c r="AX3835" s="7"/>
      <c r="AY3835" s="7"/>
      <c r="AZ3835" s="7"/>
      <c r="BA3835" s="7"/>
      <c r="BB3835" s="7"/>
      <c r="BC3835" s="7"/>
      <c r="BD3835" s="7"/>
      <c r="BG3835" s="7"/>
      <c r="BH3835" s="7"/>
      <c r="BI3835" s="7"/>
      <c r="BJ3835" s="7"/>
      <c r="BK3835" s="7"/>
      <c r="BL3835" s="7"/>
      <c r="BM3835" s="7"/>
      <c r="BP3835" s="7"/>
      <c r="BQ3835" s="7"/>
      <c r="BR3835" s="7"/>
      <c r="BS3835" s="7"/>
      <c r="BT3835" s="7"/>
      <c r="BU3835" s="7"/>
      <c r="BV3835" s="7"/>
      <c r="BW3835" s="7"/>
    </row>
    <row r="3836" spans="5:75" x14ac:dyDescent="0.2"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AL3836" s="7"/>
      <c r="AQ3836" s="7"/>
      <c r="AR3836" s="7"/>
      <c r="AS3836" s="7"/>
      <c r="AT3836" s="7"/>
      <c r="AU3836" s="7"/>
      <c r="AV3836" s="7"/>
      <c r="AX3836" s="7"/>
      <c r="AY3836" s="7"/>
      <c r="AZ3836" s="7"/>
      <c r="BA3836" s="7"/>
      <c r="BB3836" s="7"/>
      <c r="BC3836" s="7"/>
      <c r="BD3836" s="7"/>
      <c r="BG3836" s="7"/>
      <c r="BH3836" s="7"/>
      <c r="BI3836" s="7"/>
      <c r="BJ3836" s="7"/>
      <c r="BK3836" s="7"/>
      <c r="BL3836" s="7"/>
      <c r="BM3836" s="7"/>
      <c r="BP3836" s="7"/>
      <c r="BQ3836" s="7"/>
      <c r="BR3836" s="7"/>
      <c r="BS3836" s="7"/>
      <c r="BT3836" s="7"/>
      <c r="BU3836" s="7"/>
      <c r="BV3836" s="7"/>
      <c r="BW3836" s="7"/>
    </row>
    <row r="3837" spans="5:75" x14ac:dyDescent="0.2"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AL3837" s="7"/>
      <c r="AQ3837" s="7"/>
      <c r="AR3837" s="7"/>
      <c r="AS3837" s="7"/>
      <c r="AT3837" s="7"/>
      <c r="AU3837" s="7"/>
      <c r="AV3837" s="7"/>
      <c r="AX3837" s="7"/>
      <c r="AY3837" s="7"/>
      <c r="AZ3837" s="7"/>
      <c r="BA3837" s="7"/>
      <c r="BB3837" s="7"/>
      <c r="BC3837" s="7"/>
      <c r="BD3837" s="7"/>
      <c r="BG3837" s="7"/>
      <c r="BH3837" s="7"/>
      <c r="BI3837" s="7"/>
      <c r="BJ3837" s="7"/>
      <c r="BK3837" s="7"/>
      <c r="BL3837" s="7"/>
      <c r="BM3837" s="7"/>
      <c r="BP3837" s="7"/>
      <c r="BQ3837" s="7"/>
      <c r="BR3837" s="7"/>
      <c r="BS3837" s="7"/>
      <c r="BT3837" s="7"/>
      <c r="BU3837" s="7"/>
      <c r="BV3837" s="7"/>
      <c r="BW3837" s="7"/>
    </row>
    <row r="3838" spans="5:75" x14ac:dyDescent="0.2"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AL3838" s="7"/>
      <c r="AQ3838" s="7"/>
      <c r="AR3838" s="7"/>
      <c r="AS3838" s="7"/>
      <c r="AT3838" s="7"/>
      <c r="AU3838" s="7"/>
      <c r="AV3838" s="7"/>
      <c r="AX3838" s="7"/>
      <c r="AY3838" s="7"/>
      <c r="AZ3838" s="7"/>
      <c r="BA3838" s="7"/>
      <c r="BB3838" s="7"/>
      <c r="BC3838" s="7"/>
      <c r="BD3838" s="7"/>
      <c r="BG3838" s="7"/>
      <c r="BH3838" s="7"/>
      <c r="BI3838" s="7"/>
      <c r="BJ3838" s="7"/>
      <c r="BK3838" s="7"/>
      <c r="BL3838" s="7"/>
      <c r="BM3838" s="7"/>
      <c r="BP3838" s="7"/>
      <c r="BQ3838" s="7"/>
      <c r="BR3838" s="7"/>
      <c r="BS3838" s="7"/>
      <c r="BT3838" s="7"/>
      <c r="BU3838" s="7"/>
      <c r="BV3838" s="7"/>
      <c r="BW3838" s="7"/>
    </row>
    <row r="3839" spans="5:75" x14ac:dyDescent="0.2"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AL3839" s="7"/>
      <c r="AQ3839" s="7"/>
      <c r="AR3839" s="7"/>
      <c r="AS3839" s="7"/>
      <c r="AT3839" s="7"/>
      <c r="AU3839" s="7"/>
      <c r="AV3839" s="7"/>
      <c r="AX3839" s="7"/>
      <c r="AY3839" s="7"/>
      <c r="AZ3839" s="7"/>
      <c r="BA3839" s="7"/>
      <c r="BB3839" s="7"/>
      <c r="BC3839" s="7"/>
      <c r="BD3839" s="7"/>
      <c r="BG3839" s="7"/>
      <c r="BH3839" s="7"/>
      <c r="BI3839" s="7"/>
      <c r="BJ3839" s="7"/>
      <c r="BK3839" s="7"/>
      <c r="BL3839" s="7"/>
      <c r="BM3839" s="7"/>
      <c r="BP3839" s="7"/>
      <c r="BQ3839" s="7"/>
      <c r="BR3839" s="7"/>
      <c r="BS3839" s="7"/>
      <c r="BT3839" s="7"/>
      <c r="BU3839" s="7"/>
      <c r="BV3839" s="7"/>
      <c r="BW3839" s="7"/>
    </row>
    <row r="3840" spans="5:75" x14ac:dyDescent="0.2"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AL3840" s="7"/>
      <c r="AQ3840" s="7"/>
      <c r="AR3840" s="7"/>
      <c r="AS3840" s="7"/>
      <c r="AT3840" s="7"/>
      <c r="AU3840" s="7"/>
      <c r="AV3840" s="7"/>
      <c r="AX3840" s="7"/>
      <c r="AY3840" s="7"/>
      <c r="AZ3840" s="7"/>
      <c r="BA3840" s="7"/>
      <c r="BB3840" s="7"/>
      <c r="BC3840" s="7"/>
      <c r="BD3840" s="7"/>
      <c r="BG3840" s="7"/>
      <c r="BH3840" s="7"/>
      <c r="BI3840" s="7"/>
      <c r="BJ3840" s="7"/>
      <c r="BK3840" s="7"/>
      <c r="BL3840" s="7"/>
      <c r="BM3840" s="7"/>
      <c r="BP3840" s="7"/>
      <c r="BQ3840" s="7"/>
      <c r="BR3840" s="7"/>
      <c r="BS3840" s="7"/>
      <c r="BT3840" s="7"/>
      <c r="BU3840" s="7"/>
      <c r="BV3840" s="7"/>
      <c r="BW3840" s="7"/>
    </row>
    <row r="3841" spans="5:75" x14ac:dyDescent="0.2"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AL3841" s="7"/>
      <c r="AQ3841" s="7"/>
      <c r="AR3841" s="7"/>
      <c r="AS3841" s="7"/>
      <c r="AT3841" s="7"/>
      <c r="AU3841" s="7"/>
      <c r="AV3841" s="7"/>
      <c r="AX3841" s="7"/>
      <c r="AY3841" s="7"/>
      <c r="AZ3841" s="7"/>
      <c r="BA3841" s="7"/>
      <c r="BB3841" s="7"/>
      <c r="BC3841" s="7"/>
      <c r="BD3841" s="7"/>
      <c r="BG3841" s="7"/>
      <c r="BH3841" s="7"/>
      <c r="BI3841" s="7"/>
      <c r="BJ3841" s="7"/>
      <c r="BK3841" s="7"/>
      <c r="BL3841" s="7"/>
      <c r="BM3841" s="7"/>
      <c r="BP3841" s="7"/>
      <c r="BQ3841" s="7"/>
      <c r="BR3841" s="7"/>
      <c r="BS3841" s="7"/>
      <c r="BT3841" s="7"/>
      <c r="BU3841" s="7"/>
      <c r="BV3841" s="7"/>
      <c r="BW3841" s="7"/>
    </row>
    <row r="3842" spans="5:75" x14ac:dyDescent="0.2"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AL3842" s="7"/>
      <c r="AQ3842" s="7"/>
      <c r="AR3842" s="7"/>
      <c r="AS3842" s="7"/>
      <c r="AT3842" s="7"/>
      <c r="AU3842" s="7"/>
      <c r="AV3842" s="7"/>
      <c r="AX3842" s="7"/>
      <c r="AY3842" s="7"/>
      <c r="AZ3842" s="7"/>
      <c r="BA3842" s="7"/>
      <c r="BB3842" s="7"/>
      <c r="BC3842" s="7"/>
      <c r="BD3842" s="7"/>
      <c r="BG3842" s="7"/>
      <c r="BH3842" s="7"/>
      <c r="BI3842" s="7"/>
      <c r="BJ3842" s="7"/>
      <c r="BK3842" s="7"/>
      <c r="BL3842" s="7"/>
      <c r="BM3842" s="7"/>
      <c r="BP3842" s="7"/>
      <c r="BQ3842" s="7"/>
      <c r="BR3842" s="7"/>
      <c r="BS3842" s="7"/>
      <c r="BT3842" s="7"/>
      <c r="BU3842" s="7"/>
      <c r="BV3842" s="7"/>
      <c r="BW3842" s="7"/>
    </row>
    <row r="3843" spans="5:75" x14ac:dyDescent="0.2"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AL3843" s="7"/>
      <c r="AQ3843" s="7"/>
      <c r="AR3843" s="7"/>
      <c r="AS3843" s="7"/>
      <c r="AT3843" s="7"/>
      <c r="AU3843" s="7"/>
      <c r="AV3843" s="7"/>
      <c r="AX3843" s="7"/>
      <c r="AY3843" s="7"/>
      <c r="AZ3843" s="7"/>
      <c r="BA3843" s="7"/>
      <c r="BB3843" s="7"/>
      <c r="BC3843" s="7"/>
      <c r="BD3843" s="7"/>
      <c r="BG3843" s="7"/>
      <c r="BH3843" s="7"/>
      <c r="BI3843" s="7"/>
      <c r="BJ3843" s="7"/>
      <c r="BK3843" s="7"/>
      <c r="BL3843" s="7"/>
      <c r="BM3843" s="7"/>
      <c r="BP3843" s="7"/>
      <c r="BQ3843" s="7"/>
      <c r="BR3843" s="7"/>
      <c r="BS3843" s="7"/>
      <c r="BT3843" s="7"/>
      <c r="BU3843" s="7"/>
      <c r="BV3843" s="7"/>
      <c r="BW3843" s="7"/>
    </row>
    <row r="3844" spans="5:75" x14ac:dyDescent="0.2"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AL3844" s="7"/>
      <c r="AQ3844" s="7"/>
      <c r="AR3844" s="7"/>
      <c r="AS3844" s="7"/>
      <c r="AT3844" s="7"/>
      <c r="AU3844" s="7"/>
      <c r="AV3844" s="7"/>
      <c r="AX3844" s="7"/>
      <c r="AY3844" s="7"/>
      <c r="AZ3844" s="7"/>
      <c r="BA3844" s="7"/>
      <c r="BB3844" s="7"/>
      <c r="BC3844" s="7"/>
      <c r="BD3844" s="7"/>
      <c r="BG3844" s="7"/>
      <c r="BH3844" s="7"/>
      <c r="BI3844" s="7"/>
      <c r="BJ3844" s="7"/>
      <c r="BK3844" s="7"/>
      <c r="BL3844" s="7"/>
      <c r="BM3844" s="7"/>
      <c r="BP3844" s="7"/>
      <c r="BQ3844" s="7"/>
      <c r="BR3844" s="7"/>
      <c r="BS3844" s="7"/>
      <c r="BT3844" s="7"/>
      <c r="BU3844" s="7"/>
      <c r="BV3844" s="7"/>
      <c r="BW3844" s="7"/>
    </row>
    <row r="3845" spans="5:75" x14ac:dyDescent="0.2"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AL3845" s="7"/>
      <c r="AQ3845" s="7"/>
      <c r="AR3845" s="7"/>
      <c r="AS3845" s="7"/>
      <c r="AT3845" s="7"/>
      <c r="AU3845" s="7"/>
      <c r="AV3845" s="7"/>
      <c r="AX3845" s="7"/>
      <c r="AY3845" s="7"/>
      <c r="AZ3845" s="7"/>
      <c r="BA3845" s="7"/>
      <c r="BB3845" s="7"/>
      <c r="BC3845" s="7"/>
      <c r="BD3845" s="7"/>
      <c r="BG3845" s="7"/>
      <c r="BH3845" s="7"/>
      <c r="BI3845" s="7"/>
      <c r="BJ3845" s="7"/>
      <c r="BK3845" s="7"/>
      <c r="BL3845" s="7"/>
      <c r="BM3845" s="7"/>
      <c r="BP3845" s="7"/>
      <c r="BQ3845" s="7"/>
      <c r="BR3845" s="7"/>
      <c r="BS3845" s="7"/>
      <c r="BT3845" s="7"/>
      <c r="BU3845" s="7"/>
      <c r="BV3845" s="7"/>
      <c r="BW3845" s="7"/>
    </row>
    <row r="3846" spans="5:75" x14ac:dyDescent="0.2"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AL3846" s="7"/>
      <c r="AQ3846" s="7"/>
      <c r="AR3846" s="7"/>
      <c r="AS3846" s="7"/>
      <c r="AT3846" s="7"/>
      <c r="AU3846" s="7"/>
      <c r="AV3846" s="7"/>
      <c r="AX3846" s="7"/>
      <c r="AY3846" s="7"/>
      <c r="AZ3846" s="7"/>
      <c r="BA3846" s="7"/>
      <c r="BB3846" s="7"/>
      <c r="BC3846" s="7"/>
      <c r="BD3846" s="7"/>
      <c r="BG3846" s="7"/>
      <c r="BH3846" s="7"/>
      <c r="BI3846" s="7"/>
      <c r="BJ3846" s="7"/>
      <c r="BK3846" s="7"/>
      <c r="BL3846" s="7"/>
      <c r="BM3846" s="7"/>
      <c r="BP3846" s="7"/>
      <c r="BQ3846" s="7"/>
      <c r="BR3846" s="7"/>
      <c r="BS3846" s="7"/>
      <c r="BT3846" s="7"/>
      <c r="BU3846" s="7"/>
      <c r="BV3846" s="7"/>
      <c r="BW3846" s="7"/>
    </row>
    <row r="3847" spans="5:75" x14ac:dyDescent="0.2"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AL3847" s="7"/>
      <c r="AQ3847" s="7"/>
      <c r="AR3847" s="7"/>
      <c r="AS3847" s="7"/>
      <c r="AT3847" s="7"/>
      <c r="AU3847" s="7"/>
      <c r="AV3847" s="7"/>
      <c r="AX3847" s="7"/>
      <c r="AY3847" s="7"/>
      <c r="AZ3847" s="7"/>
      <c r="BA3847" s="7"/>
      <c r="BB3847" s="7"/>
      <c r="BC3847" s="7"/>
      <c r="BD3847" s="7"/>
      <c r="BG3847" s="7"/>
      <c r="BH3847" s="7"/>
      <c r="BI3847" s="7"/>
      <c r="BJ3847" s="7"/>
      <c r="BK3847" s="7"/>
      <c r="BL3847" s="7"/>
      <c r="BM3847" s="7"/>
      <c r="BP3847" s="7"/>
      <c r="BQ3847" s="7"/>
      <c r="BR3847" s="7"/>
      <c r="BS3847" s="7"/>
      <c r="BT3847" s="7"/>
      <c r="BU3847" s="7"/>
      <c r="BV3847" s="7"/>
      <c r="BW3847" s="7"/>
    </row>
    <row r="3848" spans="5:75" x14ac:dyDescent="0.2"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AL3848" s="7"/>
      <c r="AQ3848" s="7"/>
      <c r="AR3848" s="7"/>
      <c r="AS3848" s="7"/>
      <c r="AT3848" s="7"/>
      <c r="AU3848" s="7"/>
      <c r="AV3848" s="7"/>
      <c r="AX3848" s="7"/>
      <c r="AY3848" s="7"/>
      <c r="AZ3848" s="7"/>
      <c r="BA3848" s="7"/>
      <c r="BB3848" s="7"/>
      <c r="BC3848" s="7"/>
      <c r="BD3848" s="7"/>
      <c r="BG3848" s="7"/>
      <c r="BH3848" s="7"/>
      <c r="BI3848" s="7"/>
      <c r="BJ3848" s="7"/>
      <c r="BK3848" s="7"/>
      <c r="BL3848" s="7"/>
      <c r="BM3848" s="7"/>
      <c r="BP3848" s="7"/>
      <c r="BQ3848" s="7"/>
      <c r="BR3848" s="7"/>
      <c r="BS3848" s="7"/>
      <c r="BT3848" s="7"/>
      <c r="BU3848" s="7"/>
      <c r="BV3848" s="7"/>
      <c r="BW3848" s="7"/>
    </row>
    <row r="3849" spans="5:75" x14ac:dyDescent="0.2"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AL3849" s="7"/>
      <c r="AQ3849" s="7"/>
      <c r="AR3849" s="7"/>
      <c r="AS3849" s="7"/>
      <c r="AT3849" s="7"/>
      <c r="AU3849" s="7"/>
      <c r="AV3849" s="7"/>
      <c r="AX3849" s="7"/>
      <c r="AY3849" s="7"/>
      <c r="AZ3849" s="7"/>
      <c r="BA3849" s="7"/>
      <c r="BB3849" s="7"/>
      <c r="BC3849" s="7"/>
      <c r="BD3849" s="7"/>
      <c r="BG3849" s="7"/>
      <c r="BH3849" s="7"/>
      <c r="BI3849" s="7"/>
      <c r="BJ3849" s="7"/>
      <c r="BK3849" s="7"/>
      <c r="BL3849" s="7"/>
      <c r="BM3849" s="7"/>
      <c r="BP3849" s="7"/>
      <c r="BQ3849" s="7"/>
      <c r="BR3849" s="7"/>
      <c r="BS3849" s="7"/>
      <c r="BT3849" s="7"/>
      <c r="BU3849" s="7"/>
      <c r="BV3849" s="7"/>
      <c r="BW3849" s="7"/>
    </row>
    <row r="3850" spans="5:75" x14ac:dyDescent="0.2"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AL3850" s="7"/>
      <c r="AQ3850" s="7"/>
      <c r="AR3850" s="7"/>
      <c r="AS3850" s="7"/>
      <c r="AT3850" s="7"/>
      <c r="AU3850" s="7"/>
      <c r="AV3850" s="7"/>
      <c r="AX3850" s="7"/>
      <c r="AY3850" s="7"/>
      <c r="AZ3850" s="7"/>
      <c r="BA3850" s="7"/>
      <c r="BB3850" s="7"/>
      <c r="BC3850" s="7"/>
      <c r="BD3850" s="7"/>
      <c r="BG3850" s="7"/>
      <c r="BH3850" s="7"/>
      <c r="BI3850" s="7"/>
      <c r="BJ3850" s="7"/>
      <c r="BK3850" s="7"/>
      <c r="BL3850" s="7"/>
      <c r="BM3850" s="7"/>
      <c r="BP3850" s="7"/>
      <c r="BQ3850" s="7"/>
      <c r="BR3850" s="7"/>
      <c r="BS3850" s="7"/>
      <c r="BT3850" s="7"/>
      <c r="BU3850" s="7"/>
      <c r="BV3850" s="7"/>
      <c r="BW3850" s="7"/>
    </row>
    <row r="3851" spans="5:75" x14ac:dyDescent="0.2"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AL3851" s="7"/>
      <c r="AQ3851" s="7"/>
      <c r="AR3851" s="7"/>
      <c r="AS3851" s="7"/>
      <c r="AT3851" s="7"/>
      <c r="AU3851" s="7"/>
      <c r="AV3851" s="7"/>
      <c r="AX3851" s="7"/>
      <c r="AY3851" s="7"/>
      <c r="AZ3851" s="7"/>
      <c r="BA3851" s="7"/>
      <c r="BB3851" s="7"/>
      <c r="BC3851" s="7"/>
      <c r="BD3851" s="7"/>
      <c r="BG3851" s="7"/>
      <c r="BH3851" s="7"/>
      <c r="BI3851" s="7"/>
      <c r="BJ3851" s="7"/>
      <c r="BK3851" s="7"/>
      <c r="BL3851" s="7"/>
      <c r="BM3851" s="7"/>
      <c r="BP3851" s="7"/>
      <c r="BQ3851" s="7"/>
      <c r="BR3851" s="7"/>
      <c r="BS3851" s="7"/>
      <c r="BT3851" s="7"/>
      <c r="BU3851" s="7"/>
      <c r="BV3851" s="7"/>
      <c r="BW3851" s="7"/>
    </row>
    <row r="3852" spans="5:75" x14ac:dyDescent="0.2"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AL3852" s="7"/>
      <c r="AQ3852" s="7"/>
      <c r="AR3852" s="7"/>
      <c r="AS3852" s="7"/>
      <c r="AT3852" s="7"/>
      <c r="AU3852" s="7"/>
      <c r="AV3852" s="7"/>
      <c r="AX3852" s="7"/>
      <c r="AY3852" s="7"/>
      <c r="AZ3852" s="7"/>
      <c r="BA3852" s="7"/>
      <c r="BB3852" s="7"/>
      <c r="BC3852" s="7"/>
      <c r="BD3852" s="7"/>
      <c r="BG3852" s="7"/>
      <c r="BH3852" s="7"/>
      <c r="BI3852" s="7"/>
      <c r="BJ3852" s="7"/>
      <c r="BK3852" s="7"/>
      <c r="BL3852" s="7"/>
      <c r="BM3852" s="7"/>
      <c r="BP3852" s="7"/>
      <c r="BQ3852" s="7"/>
      <c r="BR3852" s="7"/>
      <c r="BS3852" s="7"/>
      <c r="BT3852" s="7"/>
      <c r="BU3852" s="7"/>
      <c r="BV3852" s="7"/>
      <c r="BW3852" s="7"/>
    </row>
    <row r="3853" spans="5:75" x14ac:dyDescent="0.2"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AL3853" s="7"/>
      <c r="AQ3853" s="7"/>
      <c r="AR3853" s="7"/>
      <c r="AS3853" s="7"/>
      <c r="AT3853" s="7"/>
      <c r="AU3853" s="7"/>
      <c r="AV3853" s="7"/>
      <c r="AX3853" s="7"/>
      <c r="AY3853" s="7"/>
      <c r="AZ3853" s="7"/>
      <c r="BA3853" s="7"/>
      <c r="BB3853" s="7"/>
      <c r="BC3853" s="7"/>
      <c r="BD3853" s="7"/>
      <c r="BG3853" s="7"/>
      <c r="BH3853" s="7"/>
      <c r="BI3853" s="7"/>
      <c r="BJ3853" s="7"/>
      <c r="BK3853" s="7"/>
      <c r="BL3853" s="7"/>
      <c r="BM3853" s="7"/>
      <c r="BP3853" s="7"/>
      <c r="BQ3853" s="7"/>
      <c r="BR3853" s="7"/>
      <c r="BS3853" s="7"/>
      <c r="BT3853" s="7"/>
      <c r="BU3853" s="7"/>
      <c r="BV3853" s="7"/>
      <c r="BW3853" s="7"/>
    </row>
    <row r="3854" spans="5:75" x14ac:dyDescent="0.2"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AL3854" s="7"/>
      <c r="AQ3854" s="7"/>
      <c r="AR3854" s="7"/>
      <c r="AS3854" s="7"/>
      <c r="AT3854" s="7"/>
      <c r="AU3854" s="7"/>
      <c r="AV3854" s="7"/>
      <c r="AX3854" s="7"/>
      <c r="AY3854" s="7"/>
      <c r="AZ3854" s="7"/>
      <c r="BA3854" s="7"/>
      <c r="BB3854" s="7"/>
      <c r="BC3854" s="7"/>
      <c r="BD3854" s="7"/>
      <c r="BG3854" s="7"/>
      <c r="BH3854" s="7"/>
      <c r="BI3854" s="7"/>
      <c r="BJ3854" s="7"/>
      <c r="BK3854" s="7"/>
      <c r="BL3854" s="7"/>
      <c r="BM3854" s="7"/>
      <c r="BP3854" s="7"/>
      <c r="BQ3854" s="7"/>
      <c r="BR3854" s="7"/>
      <c r="BS3854" s="7"/>
      <c r="BT3854" s="7"/>
      <c r="BU3854" s="7"/>
      <c r="BV3854" s="7"/>
      <c r="BW3854" s="7"/>
    </row>
    <row r="3855" spans="5:75" x14ac:dyDescent="0.2"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AL3855" s="7"/>
      <c r="AQ3855" s="7"/>
      <c r="AR3855" s="7"/>
      <c r="AS3855" s="7"/>
      <c r="AT3855" s="7"/>
      <c r="AU3855" s="7"/>
      <c r="AV3855" s="7"/>
      <c r="AX3855" s="7"/>
      <c r="AY3855" s="7"/>
      <c r="AZ3855" s="7"/>
      <c r="BA3855" s="7"/>
      <c r="BB3855" s="7"/>
      <c r="BC3855" s="7"/>
      <c r="BD3855" s="7"/>
      <c r="BG3855" s="7"/>
      <c r="BH3855" s="7"/>
      <c r="BI3855" s="7"/>
      <c r="BJ3855" s="7"/>
      <c r="BK3855" s="7"/>
      <c r="BL3855" s="7"/>
      <c r="BM3855" s="7"/>
      <c r="BP3855" s="7"/>
      <c r="BQ3855" s="7"/>
      <c r="BR3855" s="7"/>
      <c r="BS3855" s="7"/>
      <c r="BT3855" s="7"/>
      <c r="BU3855" s="7"/>
      <c r="BV3855" s="7"/>
      <c r="BW3855" s="7"/>
    </row>
    <row r="3856" spans="5:75" x14ac:dyDescent="0.2"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AL3856" s="7"/>
      <c r="AQ3856" s="7"/>
      <c r="AR3856" s="7"/>
      <c r="AS3856" s="7"/>
      <c r="AT3856" s="7"/>
      <c r="AU3856" s="7"/>
      <c r="AV3856" s="7"/>
      <c r="AX3856" s="7"/>
      <c r="AY3856" s="7"/>
      <c r="AZ3856" s="7"/>
      <c r="BA3856" s="7"/>
      <c r="BB3856" s="7"/>
      <c r="BC3856" s="7"/>
      <c r="BD3856" s="7"/>
      <c r="BG3856" s="7"/>
      <c r="BH3856" s="7"/>
      <c r="BI3856" s="7"/>
      <c r="BJ3856" s="7"/>
      <c r="BK3856" s="7"/>
      <c r="BL3856" s="7"/>
      <c r="BM3856" s="7"/>
      <c r="BP3856" s="7"/>
      <c r="BQ3856" s="7"/>
      <c r="BR3856" s="7"/>
      <c r="BS3856" s="7"/>
      <c r="BT3856" s="7"/>
      <c r="BU3856" s="7"/>
      <c r="BV3856" s="7"/>
      <c r="BW3856" s="7"/>
    </row>
    <row r="3857" spans="5:75" x14ac:dyDescent="0.2"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AL3857" s="7"/>
      <c r="AQ3857" s="7"/>
      <c r="AR3857" s="7"/>
      <c r="AS3857" s="7"/>
      <c r="AT3857" s="7"/>
      <c r="AU3857" s="7"/>
      <c r="AV3857" s="7"/>
      <c r="AX3857" s="7"/>
      <c r="AY3857" s="7"/>
      <c r="AZ3857" s="7"/>
      <c r="BA3857" s="7"/>
      <c r="BB3857" s="7"/>
      <c r="BC3857" s="7"/>
      <c r="BD3857" s="7"/>
      <c r="BG3857" s="7"/>
      <c r="BH3857" s="7"/>
      <c r="BI3857" s="7"/>
      <c r="BJ3857" s="7"/>
      <c r="BK3857" s="7"/>
      <c r="BL3857" s="7"/>
      <c r="BM3857" s="7"/>
      <c r="BP3857" s="7"/>
      <c r="BQ3857" s="7"/>
      <c r="BR3857" s="7"/>
      <c r="BS3857" s="7"/>
      <c r="BT3857" s="7"/>
      <c r="BU3857" s="7"/>
      <c r="BV3857" s="7"/>
      <c r="BW3857" s="7"/>
    </row>
    <row r="3858" spans="5:75" x14ac:dyDescent="0.2"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AL3858" s="7"/>
      <c r="AQ3858" s="7"/>
      <c r="AR3858" s="7"/>
      <c r="AS3858" s="7"/>
      <c r="AT3858" s="7"/>
      <c r="AU3858" s="7"/>
      <c r="AV3858" s="7"/>
      <c r="AX3858" s="7"/>
      <c r="AY3858" s="7"/>
      <c r="AZ3858" s="7"/>
      <c r="BA3858" s="7"/>
      <c r="BB3858" s="7"/>
      <c r="BC3858" s="7"/>
      <c r="BD3858" s="7"/>
      <c r="BG3858" s="7"/>
      <c r="BH3858" s="7"/>
      <c r="BI3858" s="7"/>
      <c r="BJ3858" s="7"/>
      <c r="BK3858" s="7"/>
      <c r="BL3858" s="7"/>
      <c r="BM3858" s="7"/>
      <c r="BP3858" s="7"/>
      <c r="BQ3858" s="7"/>
      <c r="BR3858" s="7"/>
      <c r="BS3858" s="7"/>
      <c r="BT3858" s="7"/>
      <c r="BU3858" s="7"/>
      <c r="BV3858" s="7"/>
      <c r="BW3858" s="7"/>
    </row>
    <row r="3859" spans="5:75" x14ac:dyDescent="0.2"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AL3859" s="7"/>
      <c r="AQ3859" s="7"/>
      <c r="AR3859" s="7"/>
      <c r="AS3859" s="7"/>
      <c r="AT3859" s="7"/>
      <c r="AU3859" s="7"/>
      <c r="AV3859" s="7"/>
      <c r="AX3859" s="7"/>
      <c r="AY3859" s="7"/>
      <c r="AZ3859" s="7"/>
      <c r="BA3859" s="7"/>
      <c r="BB3859" s="7"/>
      <c r="BC3859" s="7"/>
      <c r="BD3859" s="7"/>
      <c r="BG3859" s="7"/>
      <c r="BH3859" s="7"/>
      <c r="BI3859" s="7"/>
      <c r="BJ3859" s="7"/>
      <c r="BK3859" s="7"/>
      <c r="BL3859" s="7"/>
      <c r="BM3859" s="7"/>
      <c r="BP3859" s="7"/>
      <c r="BQ3859" s="7"/>
      <c r="BR3859" s="7"/>
      <c r="BS3859" s="7"/>
      <c r="BT3859" s="7"/>
      <c r="BU3859" s="7"/>
      <c r="BV3859" s="7"/>
      <c r="BW3859" s="7"/>
    </row>
    <row r="3860" spans="5:75" x14ac:dyDescent="0.2"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AL3860" s="7"/>
      <c r="AQ3860" s="7"/>
      <c r="AR3860" s="7"/>
      <c r="AS3860" s="7"/>
      <c r="AT3860" s="7"/>
      <c r="AU3860" s="7"/>
      <c r="AV3860" s="7"/>
      <c r="AX3860" s="7"/>
      <c r="AY3860" s="7"/>
      <c r="AZ3860" s="7"/>
      <c r="BA3860" s="7"/>
      <c r="BB3860" s="7"/>
      <c r="BC3860" s="7"/>
      <c r="BD3860" s="7"/>
      <c r="BG3860" s="7"/>
      <c r="BH3860" s="7"/>
      <c r="BI3860" s="7"/>
      <c r="BJ3860" s="7"/>
      <c r="BK3860" s="7"/>
      <c r="BL3860" s="7"/>
      <c r="BM3860" s="7"/>
      <c r="BP3860" s="7"/>
      <c r="BQ3860" s="7"/>
      <c r="BR3860" s="7"/>
      <c r="BS3860" s="7"/>
      <c r="BT3860" s="7"/>
      <c r="BU3860" s="7"/>
      <c r="BV3860" s="7"/>
      <c r="BW3860" s="7"/>
    </row>
    <row r="3861" spans="5:75" x14ac:dyDescent="0.2"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AL3861" s="7"/>
      <c r="AQ3861" s="7"/>
      <c r="AR3861" s="7"/>
      <c r="AS3861" s="7"/>
      <c r="AT3861" s="7"/>
      <c r="AU3861" s="7"/>
      <c r="AV3861" s="7"/>
      <c r="AX3861" s="7"/>
      <c r="AY3861" s="7"/>
      <c r="AZ3861" s="7"/>
      <c r="BA3861" s="7"/>
      <c r="BB3861" s="7"/>
      <c r="BC3861" s="7"/>
      <c r="BD3861" s="7"/>
      <c r="BG3861" s="7"/>
      <c r="BH3861" s="7"/>
      <c r="BI3861" s="7"/>
      <c r="BJ3861" s="7"/>
      <c r="BK3861" s="7"/>
      <c r="BL3861" s="7"/>
      <c r="BM3861" s="7"/>
      <c r="BP3861" s="7"/>
      <c r="BQ3861" s="7"/>
      <c r="BR3861" s="7"/>
      <c r="BS3861" s="7"/>
      <c r="BT3861" s="7"/>
      <c r="BU3861" s="7"/>
      <c r="BV3861" s="7"/>
      <c r="BW3861" s="7"/>
    </row>
    <row r="3862" spans="5:75" x14ac:dyDescent="0.2"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AL3862" s="7"/>
      <c r="AQ3862" s="7"/>
      <c r="AR3862" s="7"/>
      <c r="AS3862" s="7"/>
      <c r="AT3862" s="7"/>
      <c r="AU3862" s="7"/>
      <c r="AV3862" s="7"/>
      <c r="AX3862" s="7"/>
      <c r="AY3862" s="7"/>
      <c r="AZ3862" s="7"/>
      <c r="BA3862" s="7"/>
      <c r="BB3862" s="7"/>
      <c r="BC3862" s="7"/>
      <c r="BD3862" s="7"/>
      <c r="BG3862" s="7"/>
      <c r="BH3862" s="7"/>
      <c r="BI3862" s="7"/>
      <c r="BJ3862" s="7"/>
      <c r="BK3862" s="7"/>
      <c r="BL3862" s="7"/>
      <c r="BM3862" s="7"/>
      <c r="BP3862" s="7"/>
      <c r="BQ3862" s="7"/>
      <c r="BR3862" s="7"/>
      <c r="BS3862" s="7"/>
      <c r="BT3862" s="7"/>
      <c r="BU3862" s="7"/>
      <c r="BV3862" s="7"/>
      <c r="BW3862" s="7"/>
    </row>
    <row r="3863" spans="5:75" x14ac:dyDescent="0.2"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AL3863" s="7"/>
      <c r="AQ3863" s="7"/>
      <c r="AR3863" s="7"/>
      <c r="AS3863" s="7"/>
      <c r="AT3863" s="7"/>
      <c r="AU3863" s="7"/>
      <c r="AV3863" s="7"/>
      <c r="AX3863" s="7"/>
      <c r="AY3863" s="7"/>
      <c r="AZ3863" s="7"/>
      <c r="BA3863" s="7"/>
      <c r="BB3863" s="7"/>
      <c r="BC3863" s="7"/>
      <c r="BD3863" s="7"/>
      <c r="BG3863" s="7"/>
      <c r="BH3863" s="7"/>
      <c r="BI3863" s="7"/>
      <c r="BJ3863" s="7"/>
      <c r="BK3863" s="7"/>
      <c r="BL3863" s="7"/>
      <c r="BM3863" s="7"/>
      <c r="BP3863" s="7"/>
      <c r="BQ3863" s="7"/>
      <c r="BR3863" s="7"/>
      <c r="BS3863" s="7"/>
      <c r="BT3863" s="7"/>
      <c r="BU3863" s="7"/>
      <c r="BV3863" s="7"/>
      <c r="BW3863" s="7"/>
    </row>
    <row r="3864" spans="5:75" x14ac:dyDescent="0.2"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AL3864" s="7"/>
      <c r="AQ3864" s="7"/>
      <c r="AR3864" s="7"/>
      <c r="AS3864" s="7"/>
      <c r="AT3864" s="7"/>
      <c r="AU3864" s="7"/>
      <c r="AV3864" s="7"/>
      <c r="AX3864" s="7"/>
      <c r="AY3864" s="7"/>
      <c r="AZ3864" s="7"/>
      <c r="BA3864" s="7"/>
      <c r="BB3864" s="7"/>
      <c r="BC3864" s="7"/>
      <c r="BD3864" s="7"/>
      <c r="BG3864" s="7"/>
      <c r="BH3864" s="7"/>
      <c r="BI3864" s="7"/>
      <c r="BJ3864" s="7"/>
      <c r="BK3864" s="7"/>
      <c r="BL3864" s="7"/>
      <c r="BM3864" s="7"/>
      <c r="BP3864" s="7"/>
      <c r="BQ3864" s="7"/>
      <c r="BR3864" s="7"/>
      <c r="BS3864" s="7"/>
      <c r="BT3864" s="7"/>
      <c r="BU3864" s="7"/>
      <c r="BV3864" s="7"/>
      <c r="BW3864" s="7"/>
    </row>
    <row r="3865" spans="5:75" x14ac:dyDescent="0.2"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AL3865" s="7"/>
      <c r="AQ3865" s="7"/>
      <c r="AR3865" s="7"/>
      <c r="AS3865" s="7"/>
      <c r="AT3865" s="7"/>
      <c r="AU3865" s="7"/>
      <c r="AV3865" s="7"/>
      <c r="AX3865" s="7"/>
      <c r="AY3865" s="7"/>
      <c r="AZ3865" s="7"/>
      <c r="BA3865" s="7"/>
      <c r="BB3865" s="7"/>
      <c r="BC3865" s="7"/>
      <c r="BD3865" s="7"/>
      <c r="BG3865" s="7"/>
      <c r="BH3865" s="7"/>
      <c r="BI3865" s="7"/>
      <c r="BJ3865" s="7"/>
      <c r="BK3865" s="7"/>
      <c r="BL3865" s="7"/>
      <c r="BM3865" s="7"/>
      <c r="BP3865" s="7"/>
      <c r="BQ3865" s="7"/>
      <c r="BR3865" s="7"/>
      <c r="BS3865" s="7"/>
      <c r="BT3865" s="7"/>
      <c r="BU3865" s="7"/>
      <c r="BV3865" s="7"/>
      <c r="BW3865" s="7"/>
    </row>
    <row r="3866" spans="5:75" x14ac:dyDescent="0.2"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AL3866" s="7"/>
      <c r="AQ3866" s="7"/>
      <c r="AR3866" s="7"/>
      <c r="AS3866" s="7"/>
      <c r="AT3866" s="7"/>
      <c r="AU3866" s="7"/>
      <c r="AV3866" s="7"/>
      <c r="AX3866" s="7"/>
      <c r="AY3866" s="7"/>
      <c r="AZ3866" s="7"/>
      <c r="BA3866" s="7"/>
      <c r="BB3866" s="7"/>
      <c r="BC3866" s="7"/>
      <c r="BD3866" s="7"/>
      <c r="BG3866" s="7"/>
      <c r="BH3866" s="7"/>
      <c r="BI3866" s="7"/>
      <c r="BJ3866" s="7"/>
      <c r="BK3866" s="7"/>
      <c r="BL3866" s="7"/>
      <c r="BM3866" s="7"/>
      <c r="BP3866" s="7"/>
      <c r="BQ3866" s="7"/>
      <c r="BR3866" s="7"/>
      <c r="BS3866" s="7"/>
      <c r="BT3866" s="7"/>
      <c r="BU3866" s="7"/>
      <c r="BV3866" s="7"/>
      <c r="BW3866" s="7"/>
    </row>
    <row r="3867" spans="5:75" x14ac:dyDescent="0.2"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AL3867" s="7"/>
      <c r="AQ3867" s="7"/>
      <c r="AR3867" s="7"/>
      <c r="AS3867" s="7"/>
      <c r="AT3867" s="7"/>
      <c r="AU3867" s="7"/>
      <c r="AV3867" s="7"/>
      <c r="AX3867" s="7"/>
      <c r="AY3867" s="7"/>
      <c r="AZ3867" s="7"/>
      <c r="BA3867" s="7"/>
      <c r="BB3867" s="7"/>
      <c r="BC3867" s="7"/>
      <c r="BD3867" s="7"/>
      <c r="BG3867" s="7"/>
      <c r="BH3867" s="7"/>
      <c r="BI3867" s="7"/>
      <c r="BJ3867" s="7"/>
      <c r="BK3867" s="7"/>
      <c r="BL3867" s="7"/>
      <c r="BM3867" s="7"/>
      <c r="BP3867" s="7"/>
      <c r="BQ3867" s="7"/>
      <c r="BR3867" s="7"/>
      <c r="BS3867" s="7"/>
      <c r="BT3867" s="7"/>
      <c r="BU3867" s="7"/>
      <c r="BV3867" s="7"/>
      <c r="BW3867" s="7"/>
    </row>
    <row r="3868" spans="5:75" x14ac:dyDescent="0.2"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AL3868" s="7"/>
      <c r="AQ3868" s="7"/>
      <c r="AR3868" s="7"/>
      <c r="AS3868" s="7"/>
      <c r="AT3868" s="7"/>
      <c r="AU3868" s="7"/>
      <c r="AV3868" s="7"/>
      <c r="AX3868" s="7"/>
      <c r="AY3868" s="7"/>
      <c r="AZ3868" s="7"/>
      <c r="BA3868" s="7"/>
      <c r="BB3868" s="7"/>
      <c r="BC3868" s="7"/>
      <c r="BD3868" s="7"/>
      <c r="BG3868" s="7"/>
      <c r="BH3868" s="7"/>
      <c r="BI3868" s="7"/>
      <c r="BJ3868" s="7"/>
      <c r="BK3868" s="7"/>
      <c r="BL3868" s="7"/>
      <c r="BM3868" s="7"/>
      <c r="BP3868" s="7"/>
      <c r="BQ3868" s="7"/>
      <c r="BR3868" s="7"/>
      <c r="BS3868" s="7"/>
      <c r="BT3868" s="7"/>
      <c r="BU3868" s="7"/>
      <c r="BV3868" s="7"/>
      <c r="BW3868" s="7"/>
    </row>
    <row r="3869" spans="5:75" x14ac:dyDescent="0.2"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AL3869" s="7"/>
      <c r="AQ3869" s="7"/>
      <c r="AR3869" s="7"/>
      <c r="AS3869" s="7"/>
      <c r="AT3869" s="7"/>
      <c r="AU3869" s="7"/>
      <c r="AV3869" s="7"/>
      <c r="AX3869" s="7"/>
      <c r="AY3869" s="7"/>
      <c r="AZ3869" s="7"/>
      <c r="BA3869" s="7"/>
      <c r="BB3869" s="7"/>
      <c r="BC3869" s="7"/>
      <c r="BD3869" s="7"/>
      <c r="BG3869" s="7"/>
      <c r="BH3869" s="7"/>
      <c r="BI3869" s="7"/>
      <c r="BJ3869" s="7"/>
      <c r="BK3869" s="7"/>
      <c r="BL3869" s="7"/>
      <c r="BM3869" s="7"/>
      <c r="BP3869" s="7"/>
      <c r="BQ3869" s="7"/>
      <c r="BR3869" s="7"/>
      <c r="BS3869" s="7"/>
      <c r="BT3869" s="7"/>
      <c r="BU3869" s="7"/>
      <c r="BV3869" s="7"/>
      <c r="BW3869" s="7"/>
    </row>
    <row r="3870" spans="5:75" x14ac:dyDescent="0.2"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AL3870" s="7"/>
      <c r="AQ3870" s="7"/>
      <c r="AR3870" s="7"/>
      <c r="AS3870" s="7"/>
      <c r="AT3870" s="7"/>
      <c r="AU3870" s="7"/>
      <c r="AV3870" s="7"/>
      <c r="AX3870" s="7"/>
      <c r="AY3870" s="7"/>
      <c r="AZ3870" s="7"/>
      <c r="BA3870" s="7"/>
      <c r="BB3870" s="7"/>
      <c r="BC3870" s="7"/>
      <c r="BD3870" s="7"/>
      <c r="BG3870" s="7"/>
      <c r="BH3870" s="7"/>
      <c r="BI3870" s="7"/>
      <c r="BJ3870" s="7"/>
      <c r="BK3870" s="7"/>
      <c r="BL3870" s="7"/>
      <c r="BM3870" s="7"/>
      <c r="BP3870" s="7"/>
      <c r="BQ3870" s="7"/>
      <c r="BR3870" s="7"/>
      <c r="BS3870" s="7"/>
      <c r="BT3870" s="7"/>
      <c r="BU3870" s="7"/>
      <c r="BV3870" s="7"/>
      <c r="BW3870" s="7"/>
    </row>
    <row r="3871" spans="5:75" x14ac:dyDescent="0.2"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AL3871" s="7"/>
      <c r="AQ3871" s="7"/>
      <c r="AR3871" s="7"/>
      <c r="AS3871" s="7"/>
      <c r="AT3871" s="7"/>
      <c r="AU3871" s="7"/>
      <c r="AV3871" s="7"/>
      <c r="AX3871" s="7"/>
      <c r="AY3871" s="7"/>
      <c r="AZ3871" s="7"/>
      <c r="BA3871" s="7"/>
      <c r="BB3871" s="7"/>
      <c r="BC3871" s="7"/>
      <c r="BD3871" s="7"/>
      <c r="BG3871" s="7"/>
      <c r="BH3871" s="7"/>
      <c r="BI3871" s="7"/>
      <c r="BJ3871" s="7"/>
      <c r="BK3871" s="7"/>
      <c r="BL3871" s="7"/>
      <c r="BM3871" s="7"/>
      <c r="BP3871" s="7"/>
      <c r="BQ3871" s="7"/>
      <c r="BR3871" s="7"/>
      <c r="BS3871" s="7"/>
      <c r="BT3871" s="7"/>
      <c r="BU3871" s="7"/>
      <c r="BV3871" s="7"/>
      <c r="BW3871" s="7"/>
    </row>
    <row r="3872" spans="5:75" x14ac:dyDescent="0.2"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AL3872" s="7"/>
      <c r="AQ3872" s="7"/>
      <c r="AR3872" s="7"/>
      <c r="AS3872" s="7"/>
      <c r="AT3872" s="7"/>
      <c r="AU3872" s="7"/>
      <c r="AV3872" s="7"/>
      <c r="AX3872" s="7"/>
      <c r="AY3872" s="7"/>
      <c r="AZ3872" s="7"/>
      <c r="BA3872" s="7"/>
      <c r="BB3872" s="7"/>
      <c r="BC3872" s="7"/>
      <c r="BD3872" s="7"/>
      <c r="BG3872" s="7"/>
      <c r="BH3872" s="7"/>
      <c r="BI3872" s="7"/>
      <c r="BJ3872" s="7"/>
      <c r="BK3872" s="7"/>
      <c r="BL3872" s="7"/>
      <c r="BM3872" s="7"/>
      <c r="BP3872" s="7"/>
      <c r="BQ3872" s="7"/>
      <c r="BR3872" s="7"/>
      <c r="BS3872" s="7"/>
      <c r="BT3872" s="7"/>
      <c r="BU3872" s="7"/>
      <c r="BV3872" s="7"/>
      <c r="BW3872" s="7"/>
    </row>
    <row r="3873" spans="5:75" x14ac:dyDescent="0.2"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AL3873" s="7"/>
      <c r="AQ3873" s="7"/>
      <c r="AR3873" s="7"/>
      <c r="AS3873" s="7"/>
      <c r="AT3873" s="7"/>
      <c r="AU3873" s="7"/>
      <c r="AV3873" s="7"/>
      <c r="AX3873" s="7"/>
      <c r="AY3873" s="7"/>
      <c r="AZ3873" s="7"/>
      <c r="BA3873" s="7"/>
      <c r="BB3873" s="7"/>
      <c r="BC3873" s="7"/>
      <c r="BD3873" s="7"/>
      <c r="BG3873" s="7"/>
      <c r="BH3873" s="7"/>
      <c r="BI3873" s="7"/>
      <c r="BJ3873" s="7"/>
      <c r="BK3873" s="7"/>
      <c r="BL3873" s="7"/>
      <c r="BM3873" s="7"/>
      <c r="BP3873" s="7"/>
      <c r="BQ3873" s="7"/>
      <c r="BR3873" s="7"/>
      <c r="BS3873" s="7"/>
      <c r="BT3873" s="7"/>
      <c r="BU3873" s="7"/>
      <c r="BV3873" s="7"/>
      <c r="BW3873" s="7"/>
    </row>
    <row r="3874" spans="5:75" x14ac:dyDescent="0.2"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AL3874" s="7"/>
      <c r="AQ3874" s="7"/>
      <c r="AR3874" s="7"/>
      <c r="AS3874" s="7"/>
      <c r="AT3874" s="7"/>
      <c r="AU3874" s="7"/>
      <c r="AV3874" s="7"/>
      <c r="AX3874" s="7"/>
      <c r="AY3874" s="7"/>
      <c r="AZ3874" s="7"/>
      <c r="BA3874" s="7"/>
      <c r="BB3874" s="7"/>
      <c r="BC3874" s="7"/>
      <c r="BD3874" s="7"/>
      <c r="BG3874" s="7"/>
      <c r="BH3874" s="7"/>
      <c r="BI3874" s="7"/>
      <c r="BJ3874" s="7"/>
      <c r="BK3874" s="7"/>
      <c r="BL3874" s="7"/>
      <c r="BM3874" s="7"/>
      <c r="BP3874" s="7"/>
      <c r="BQ3874" s="7"/>
      <c r="BR3874" s="7"/>
      <c r="BS3874" s="7"/>
      <c r="BT3874" s="7"/>
      <c r="BU3874" s="7"/>
      <c r="BV3874" s="7"/>
      <c r="BW3874" s="7"/>
    </row>
    <row r="3875" spans="5:75" x14ac:dyDescent="0.2"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AL3875" s="7"/>
      <c r="AQ3875" s="7"/>
      <c r="AR3875" s="7"/>
      <c r="AS3875" s="7"/>
      <c r="AT3875" s="7"/>
      <c r="AU3875" s="7"/>
      <c r="AV3875" s="7"/>
      <c r="AX3875" s="7"/>
      <c r="AY3875" s="7"/>
      <c r="AZ3875" s="7"/>
      <c r="BA3875" s="7"/>
      <c r="BB3875" s="7"/>
      <c r="BC3875" s="7"/>
      <c r="BD3875" s="7"/>
      <c r="BG3875" s="7"/>
      <c r="BH3875" s="7"/>
      <c r="BI3875" s="7"/>
      <c r="BJ3875" s="7"/>
      <c r="BK3875" s="7"/>
      <c r="BL3875" s="7"/>
      <c r="BM3875" s="7"/>
      <c r="BP3875" s="7"/>
      <c r="BQ3875" s="7"/>
      <c r="BR3875" s="7"/>
      <c r="BS3875" s="7"/>
      <c r="BT3875" s="7"/>
      <c r="BU3875" s="7"/>
      <c r="BV3875" s="7"/>
      <c r="BW3875" s="7"/>
    </row>
    <row r="3876" spans="5:75" x14ac:dyDescent="0.2"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AL3876" s="7"/>
      <c r="AQ3876" s="7"/>
      <c r="AR3876" s="7"/>
      <c r="AS3876" s="7"/>
      <c r="AT3876" s="7"/>
      <c r="AU3876" s="7"/>
      <c r="AV3876" s="7"/>
      <c r="AX3876" s="7"/>
      <c r="AY3876" s="7"/>
      <c r="AZ3876" s="7"/>
      <c r="BA3876" s="7"/>
      <c r="BB3876" s="7"/>
      <c r="BC3876" s="7"/>
      <c r="BD3876" s="7"/>
      <c r="BG3876" s="7"/>
      <c r="BH3876" s="7"/>
      <c r="BI3876" s="7"/>
      <c r="BJ3876" s="7"/>
      <c r="BK3876" s="7"/>
      <c r="BL3876" s="7"/>
      <c r="BM3876" s="7"/>
      <c r="BP3876" s="7"/>
      <c r="BQ3876" s="7"/>
      <c r="BR3876" s="7"/>
      <c r="BS3876" s="7"/>
      <c r="BT3876" s="7"/>
      <c r="BU3876" s="7"/>
      <c r="BV3876" s="7"/>
      <c r="BW3876" s="7"/>
    </row>
    <row r="3877" spans="5:75" x14ac:dyDescent="0.2"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AL3877" s="7"/>
      <c r="AQ3877" s="7"/>
      <c r="AR3877" s="7"/>
      <c r="AS3877" s="7"/>
      <c r="AT3877" s="7"/>
      <c r="AU3877" s="7"/>
      <c r="AV3877" s="7"/>
      <c r="AX3877" s="7"/>
      <c r="AY3877" s="7"/>
      <c r="AZ3877" s="7"/>
      <c r="BA3877" s="7"/>
      <c r="BB3877" s="7"/>
      <c r="BC3877" s="7"/>
      <c r="BD3877" s="7"/>
      <c r="BG3877" s="7"/>
      <c r="BH3877" s="7"/>
      <c r="BI3877" s="7"/>
      <c r="BJ3877" s="7"/>
      <c r="BK3877" s="7"/>
      <c r="BL3877" s="7"/>
      <c r="BM3877" s="7"/>
      <c r="BP3877" s="7"/>
      <c r="BQ3877" s="7"/>
      <c r="BR3877" s="7"/>
      <c r="BS3877" s="7"/>
      <c r="BT3877" s="7"/>
      <c r="BU3877" s="7"/>
      <c r="BV3877" s="7"/>
      <c r="BW3877" s="7"/>
    </row>
    <row r="3878" spans="5:75" x14ac:dyDescent="0.2"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AL3878" s="7"/>
      <c r="AQ3878" s="7"/>
      <c r="AR3878" s="7"/>
      <c r="AS3878" s="7"/>
      <c r="AT3878" s="7"/>
      <c r="AU3878" s="7"/>
      <c r="AV3878" s="7"/>
      <c r="AX3878" s="7"/>
      <c r="AY3878" s="7"/>
      <c r="AZ3878" s="7"/>
      <c r="BA3878" s="7"/>
      <c r="BB3878" s="7"/>
      <c r="BC3878" s="7"/>
      <c r="BD3878" s="7"/>
      <c r="BG3878" s="7"/>
      <c r="BH3878" s="7"/>
      <c r="BI3878" s="7"/>
      <c r="BJ3878" s="7"/>
      <c r="BK3878" s="7"/>
      <c r="BL3878" s="7"/>
      <c r="BM3878" s="7"/>
      <c r="BP3878" s="7"/>
      <c r="BQ3878" s="7"/>
      <c r="BR3878" s="7"/>
      <c r="BS3878" s="7"/>
      <c r="BT3878" s="7"/>
      <c r="BU3878" s="7"/>
      <c r="BV3878" s="7"/>
      <c r="BW3878" s="7"/>
    </row>
    <row r="3879" spans="5:75" x14ac:dyDescent="0.2"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AL3879" s="7"/>
      <c r="AQ3879" s="7"/>
      <c r="AR3879" s="7"/>
      <c r="AS3879" s="7"/>
      <c r="AT3879" s="7"/>
      <c r="AU3879" s="7"/>
      <c r="AV3879" s="7"/>
      <c r="AX3879" s="7"/>
      <c r="AY3879" s="7"/>
      <c r="AZ3879" s="7"/>
      <c r="BA3879" s="7"/>
      <c r="BB3879" s="7"/>
      <c r="BC3879" s="7"/>
      <c r="BD3879" s="7"/>
      <c r="BG3879" s="7"/>
      <c r="BH3879" s="7"/>
      <c r="BI3879" s="7"/>
      <c r="BJ3879" s="7"/>
      <c r="BK3879" s="7"/>
      <c r="BL3879" s="7"/>
      <c r="BM3879" s="7"/>
      <c r="BP3879" s="7"/>
      <c r="BQ3879" s="7"/>
      <c r="BR3879" s="7"/>
      <c r="BS3879" s="7"/>
      <c r="BT3879" s="7"/>
      <c r="BU3879" s="7"/>
      <c r="BV3879" s="7"/>
      <c r="BW3879" s="7"/>
    </row>
    <row r="3880" spans="5:75" x14ac:dyDescent="0.2"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AL3880" s="7"/>
      <c r="AQ3880" s="7"/>
      <c r="AR3880" s="7"/>
      <c r="AS3880" s="7"/>
      <c r="AT3880" s="7"/>
      <c r="AU3880" s="7"/>
      <c r="AV3880" s="7"/>
      <c r="AX3880" s="7"/>
      <c r="AY3880" s="7"/>
      <c r="AZ3880" s="7"/>
      <c r="BA3880" s="7"/>
      <c r="BB3880" s="7"/>
      <c r="BC3880" s="7"/>
      <c r="BD3880" s="7"/>
      <c r="BG3880" s="7"/>
      <c r="BH3880" s="7"/>
      <c r="BI3880" s="7"/>
      <c r="BJ3880" s="7"/>
      <c r="BK3880" s="7"/>
      <c r="BL3880" s="7"/>
      <c r="BM3880" s="7"/>
      <c r="BP3880" s="7"/>
      <c r="BQ3880" s="7"/>
      <c r="BR3880" s="7"/>
      <c r="BS3880" s="7"/>
      <c r="BT3880" s="7"/>
      <c r="BU3880" s="7"/>
      <c r="BV3880" s="7"/>
      <c r="BW3880" s="7"/>
    </row>
    <row r="3881" spans="5:75" x14ac:dyDescent="0.2"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AL3881" s="7"/>
      <c r="AQ3881" s="7"/>
      <c r="AR3881" s="7"/>
      <c r="AS3881" s="7"/>
      <c r="AT3881" s="7"/>
      <c r="AU3881" s="7"/>
      <c r="AV3881" s="7"/>
      <c r="AX3881" s="7"/>
      <c r="AY3881" s="7"/>
      <c r="AZ3881" s="7"/>
      <c r="BA3881" s="7"/>
      <c r="BB3881" s="7"/>
      <c r="BC3881" s="7"/>
      <c r="BD3881" s="7"/>
      <c r="BG3881" s="7"/>
      <c r="BH3881" s="7"/>
      <c r="BI3881" s="7"/>
      <c r="BJ3881" s="7"/>
      <c r="BK3881" s="7"/>
      <c r="BL3881" s="7"/>
      <c r="BM3881" s="7"/>
      <c r="BP3881" s="7"/>
      <c r="BQ3881" s="7"/>
      <c r="BR3881" s="7"/>
      <c r="BS3881" s="7"/>
      <c r="BT3881" s="7"/>
      <c r="BU3881" s="7"/>
      <c r="BV3881" s="7"/>
      <c r="BW3881" s="7"/>
    </row>
    <row r="3882" spans="5:75" x14ac:dyDescent="0.2"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AL3882" s="7"/>
      <c r="AQ3882" s="7"/>
      <c r="AR3882" s="7"/>
      <c r="AS3882" s="7"/>
      <c r="AT3882" s="7"/>
      <c r="AU3882" s="7"/>
      <c r="AV3882" s="7"/>
      <c r="AX3882" s="7"/>
      <c r="AY3882" s="7"/>
      <c r="AZ3882" s="7"/>
      <c r="BA3882" s="7"/>
      <c r="BB3882" s="7"/>
      <c r="BC3882" s="7"/>
      <c r="BD3882" s="7"/>
      <c r="BG3882" s="7"/>
      <c r="BH3882" s="7"/>
      <c r="BI3882" s="7"/>
      <c r="BJ3882" s="7"/>
      <c r="BK3882" s="7"/>
      <c r="BL3882" s="7"/>
      <c r="BM3882" s="7"/>
      <c r="BP3882" s="7"/>
      <c r="BQ3882" s="7"/>
      <c r="BR3882" s="7"/>
      <c r="BS3882" s="7"/>
      <c r="BT3882" s="7"/>
      <c r="BU3882" s="7"/>
      <c r="BV3882" s="7"/>
      <c r="BW3882" s="7"/>
    </row>
    <row r="3883" spans="5:75" x14ac:dyDescent="0.2"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AL3883" s="7"/>
      <c r="AQ3883" s="7"/>
      <c r="AR3883" s="7"/>
      <c r="AS3883" s="7"/>
      <c r="AT3883" s="7"/>
      <c r="AU3883" s="7"/>
      <c r="AV3883" s="7"/>
      <c r="AX3883" s="7"/>
      <c r="AY3883" s="7"/>
      <c r="AZ3883" s="7"/>
      <c r="BA3883" s="7"/>
      <c r="BB3883" s="7"/>
      <c r="BC3883" s="7"/>
      <c r="BD3883" s="7"/>
      <c r="BG3883" s="7"/>
      <c r="BH3883" s="7"/>
      <c r="BI3883" s="7"/>
      <c r="BJ3883" s="7"/>
      <c r="BK3883" s="7"/>
      <c r="BL3883" s="7"/>
      <c r="BM3883" s="7"/>
      <c r="BP3883" s="7"/>
      <c r="BQ3883" s="7"/>
      <c r="BR3883" s="7"/>
      <c r="BS3883" s="7"/>
      <c r="BT3883" s="7"/>
      <c r="BU3883" s="7"/>
      <c r="BV3883" s="7"/>
      <c r="BW3883" s="7"/>
    </row>
    <row r="3884" spans="5:75" x14ac:dyDescent="0.2"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AL3884" s="7"/>
      <c r="AQ3884" s="7"/>
      <c r="AR3884" s="7"/>
      <c r="AS3884" s="7"/>
      <c r="AT3884" s="7"/>
      <c r="AU3884" s="7"/>
      <c r="AV3884" s="7"/>
      <c r="AX3884" s="7"/>
      <c r="AY3884" s="7"/>
      <c r="AZ3884" s="7"/>
      <c r="BA3884" s="7"/>
      <c r="BB3884" s="7"/>
      <c r="BC3884" s="7"/>
      <c r="BD3884" s="7"/>
      <c r="BG3884" s="7"/>
      <c r="BH3884" s="7"/>
      <c r="BI3884" s="7"/>
      <c r="BJ3884" s="7"/>
      <c r="BK3884" s="7"/>
      <c r="BL3884" s="7"/>
      <c r="BM3884" s="7"/>
      <c r="BP3884" s="7"/>
      <c r="BQ3884" s="7"/>
      <c r="BR3884" s="7"/>
      <c r="BS3884" s="7"/>
      <c r="BT3884" s="7"/>
      <c r="BU3884" s="7"/>
      <c r="BV3884" s="7"/>
      <c r="BW3884" s="7"/>
    </row>
    <row r="3885" spans="5:75" x14ac:dyDescent="0.2"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AL3885" s="7"/>
      <c r="AQ3885" s="7"/>
      <c r="AR3885" s="7"/>
      <c r="AS3885" s="7"/>
      <c r="AT3885" s="7"/>
      <c r="AU3885" s="7"/>
      <c r="AV3885" s="7"/>
      <c r="AX3885" s="7"/>
      <c r="AY3885" s="7"/>
      <c r="AZ3885" s="7"/>
      <c r="BA3885" s="7"/>
      <c r="BB3885" s="7"/>
      <c r="BC3885" s="7"/>
      <c r="BD3885" s="7"/>
      <c r="BG3885" s="7"/>
      <c r="BH3885" s="7"/>
      <c r="BI3885" s="7"/>
      <c r="BJ3885" s="7"/>
      <c r="BK3885" s="7"/>
      <c r="BL3885" s="7"/>
      <c r="BM3885" s="7"/>
      <c r="BP3885" s="7"/>
      <c r="BQ3885" s="7"/>
      <c r="BR3885" s="7"/>
      <c r="BS3885" s="7"/>
      <c r="BT3885" s="7"/>
      <c r="BU3885" s="7"/>
      <c r="BV3885" s="7"/>
      <c r="BW3885" s="7"/>
    </row>
    <row r="3886" spans="5:75" x14ac:dyDescent="0.2"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AL3886" s="7"/>
      <c r="AQ3886" s="7"/>
      <c r="AR3886" s="7"/>
      <c r="AS3886" s="7"/>
      <c r="AT3886" s="7"/>
      <c r="AU3886" s="7"/>
      <c r="AV3886" s="7"/>
      <c r="AX3886" s="7"/>
      <c r="AY3886" s="7"/>
      <c r="AZ3886" s="7"/>
      <c r="BA3886" s="7"/>
      <c r="BB3886" s="7"/>
      <c r="BC3886" s="7"/>
      <c r="BD3886" s="7"/>
      <c r="BG3886" s="7"/>
      <c r="BH3886" s="7"/>
      <c r="BI3886" s="7"/>
      <c r="BJ3886" s="7"/>
      <c r="BK3886" s="7"/>
      <c r="BL3886" s="7"/>
      <c r="BM3886" s="7"/>
      <c r="BP3886" s="7"/>
      <c r="BQ3886" s="7"/>
      <c r="BR3886" s="7"/>
      <c r="BS3886" s="7"/>
      <c r="BT3886" s="7"/>
      <c r="BU3886" s="7"/>
      <c r="BV3886" s="7"/>
      <c r="BW3886" s="7"/>
    </row>
    <row r="3887" spans="5:75" x14ac:dyDescent="0.2"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AL3887" s="7"/>
      <c r="AQ3887" s="7"/>
      <c r="AR3887" s="7"/>
      <c r="AS3887" s="7"/>
      <c r="AT3887" s="7"/>
      <c r="AU3887" s="7"/>
      <c r="AV3887" s="7"/>
      <c r="AX3887" s="7"/>
      <c r="AY3887" s="7"/>
      <c r="AZ3887" s="7"/>
      <c r="BA3887" s="7"/>
      <c r="BB3887" s="7"/>
      <c r="BC3887" s="7"/>
      <c r="BD3887" s="7"/>
      <c r="BG3887" s="7"/>
      <c r="BH3887" s="7"/>
      <c r="BI3887" s="7"/>
      <c r="BJ3887" s="7"/>
      <c r="BK3887" s="7"/>
      <c r="BL3887" s="7"/>
      <c r="BM3887" s="7"/>
      <c r="BP3887" s="7"/>
      <c r="BQ3887" s="7"/>
      <c r="BR3887" s="7"/>
      <c r="BS3887" s="7"/>
      <c r="BT3887" s="7"/>
      <c r="BU3887" s="7"/>
      <c r="BV3887" s="7"/>
      <c r="BW3887" s="7"/>
    </row>
    <row r="3888" spans="5:75" x14ac:dyDescent="0.2"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AL3888" s="7"/>
      <c r="AQ3888" s="7"/>
      <c r="AR3888" s="7"/>
      <c r="AS3888" s="7"/>
      <c r="AT3888" s="7"/>
      <c r="AU3888" s="7"/>
      <c r="AV3888" s="7"/>
      <c r="AX3888" s="7"/>
      <c r="AY3888" s="7"/>
      <c r="AZ3888" s="7"/>
      <c r="BA3888" s="7"/>
      <c r="BB3888" s="7"/>
      <c r="BC3888" s="7"/>
      <c r="BD3888" s="7"/>
      <c r="BG3888" s="7"/>
      <c r="BH3888" s="7"/>
      <c r="BI3888" s="7"/>
      <c r="BJ3888" s="7"/>
      <c r="BK3888" s="7"/>
      <c r="BL3888" s="7"/>
      <c r="BM3888" s="7"/>
      <c r="BP3888" s="7"/>
      <c r="BQ3888" s="7"/>
      <c r="BR3888" s="7"/>
      <c r="BS3888" s="7"/>
      <c r="BT3888" s="7"/>
      <c r="BU3888" s="7"/>
      <c r="BV3888" s="7"/>
      <c r="BW3888" s="7"/>
    </row>
    <row r="3889" spans="5:75" x14ac:dyDescent="0.2"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AL3889" s="7"/>
      <c r="AQ3889" s="7"/>
      <c r="AR3889" s="7"/>
      <c r="AS3889" s="7"/>
      <c r="AT3889" s="7"/>
      <c r="AU3889" s="7"/>
      <c r="AV3889" s="7"/>
      <c r="AX3889" s="7"/>
      <c r="AY3889" s="7"/>
      <c r="AZ3889" s="7"/>
      <c r="BA3889" s="7"/>
      <c r="BB3889" s="7"/>
      <c r="BC3889" s="7"/>
      <c r="BD3889" s="7"/>
      <c r="BG3889" s="7"/>
      <c r="BH3889" s="7"/>
      <c r="BI3889" s="7"/>
      <c r="BJ3889" s="7"/>
      <c r="BK3889" s="7"/>
      <c r="BL3889" s="7"/>
      <c r="BM3889" s="7"/>
      <c r="BP3889" s="7"/>
      <c r="BQ3889" s="7"/>
      <c r="BR3889" s="7"/>
      <c r="BS3889" s="7"/>
      <c r="BT3889" s="7"/>
      <c r="BU3889" s="7"/>
      <c r="BV3889" s="7"/>
      <c r="BW3889" s="7"/>
    </row>
    <row r="3890" spans="5:75" x14ac:dyDescent="0.2"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AL3890" s="7"/>
      <c r="AQ3890" s="7"/>
      <c r="AR3890" s="7"/>
      <c r="AS3890" s="7"/>
      <c r="AT3890" s="7"/>
      <c r="AU3890" s="7"/>
      <c r="AV3890" s="7"/>
      <c r="AX3890" s="7"/>
      <c r="AY3890" s="7"/>
      <c r="AZ3890" s="7"/>
      <c r="BA3890" s="7"/>
      <c r="BB3890" s="7"/>
      <c r="BC3890" s="7"/>
      <c r="BD3890" s="7"/>
      <c r="BG3890" s="7"/>
      <c r="BH3890" s="7"/>
      <c r="BI3890" s="7"/>
      <c r="BJ3890" s="7"/>
      <c r="BK3890" s="7"/>
      <c r="BL3890" s="7"/>
      <c r="BM3890" s="7"/>
      <c r="BP3890" s="7"/>
      <c r="BQ3890" s="7"/>
      <c r="BR3890" s="7"/>
      <c r="BS3890" s="7"/>
      <c r="BT3890" s="7"/>
      <c r="BU3890" s="7"/>
      <c r="BV3890" s="7"/>
      <c r="BW3890" s="7"/>
    </row>
    <row r="3891" spans="5:75" x14ac:dyDescent="0.2"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AL3891" s="7"/>
      <c r="AQ3891" s="7"/>
      <c r="AR3891" s="7"/>
      <c r="AS3891" s="7"/>
      <c r="AT3891" s="7"/>
      <c r="AU3891" s="7"/>
      <c r="AV3891" s="7"/>
      <c r="AX3891" s="7"/>
      <c r="AY3891" s="7"/>
      <c r="AZ3891" s="7"/>
      <c r="BA3891" s="7"/>
      <c r="BB3891" s="7"/>
      <c r="BC3891" s="7"/>
      <c r="BD3891" s="7"/>
      <c r="BG3891" s="7"/>
      <c r="BH3891" s="7"/>
      <c r="BI3891" s="7"/>
      <c r="BJ3891" s="7"/>
      <c r="BK3891" s="7"/>
      <c r="BL3891" s="7"/>
      <c r="BM3891" s="7"/>
      <c r="BP3891" s="7"/>
      <c r="BQ3891" s="7"/>
      <c r="BR3891" s="7"/>
      <c r="BS3891" s="7"/>
      <c r="BT3891" s="7"/>
      <c r="BU3891" s="7"/>
      <c r="BV3891" s="7"/>
      <c r="BW3891" s="7"/>
    </row>
    <row r="3892" spans="5:75" x14ac:dyDescent="0.2"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AL3892" s="7"/>
      <c r="AQ3892" s="7"/>
      <c r="AR3892" s="7"/>
      <c r="AS3892" s="7"/>
      <c r="AT3892" s="7"/>
      <c r="AU3892" s="7"/>
      <c r="AV3892" s="7"/>
      <c r="AX3892" s="7"/>
      <c r="AY3892" s="7"/>
      <c r="AZ3892" s="7"/>
      <c r="BA3892" s="7"/>
      <c r="BB3892" s="7"/>
      <c r="BC3892" s="7"/>
      <c r="BD3892" s="7"/>
      <c r="BG3892" s="7"/>
      <c r="BH3892" s="7"/>
      <c r="BI3892" s="7"/>
      <c r="BJ3892" s="7"/>
      <c r="BK3892" s="7"/>
      <c r="BL3892" s="7"/>
      <c r="BM3892" s="7"/>
      <c r="BP3892" s="7"/>
      <c r="BQ3892" s="7"/>
      <c r="BR3892" s="7"/>
      <c r="BS3892" s="7"/>
      <c r="BT3892" s="7"/>
      <c r="BU3892" s="7"/>
      <c r="BV3892" s="7"/>
      <c r="BW3892" s="7"/>
    </row>
    <row r="3893" spans="5:75" x14ac:dyDescent="0.2"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AL3893" s="7"/>
      <c r="AQ3893" s="7"/>
      <c r="AR3893" s="7"/>
      <c r="AS3893" s="7"/>
      <c r="AT3893" s="7"/>
      <c r="AU3893" s="7"/>
      <c r="AV3893" s="7"/>
      <c r="AX3893" s="7"/>
      <c r="AY3893" s="7"/>
      <c r="AZ3893" s="7"/>
      <c r="BA3893" s="7"/>
      <c r="BB3893" s="7"/>
      <c r="BC3893" s="7"/>
      <c r="BD3893" s="7"/>
      <c r="BG3893" s="7"/>
      <c r="BH3893" s="7"/>
      <c r="BI3893" s="7"/>
      <c r="BJ3893" s="7"/>
      <c r="BK3893" s="7"/>
      <c r="BL3893" s="7"/>
      <c r="BM3893" s="7"/>
      <c r="BP3893" s="7"/>
      <c r="BQ3893" s="7"/>
      <c r="BR3893" s="7"/>
      <c r="BS3893" s="7"/>
      <c r="BT3893" s="7"/>
      <c r="BU3893" s="7"/>
      <c r="BV3893" s="7"/>
      <c r="BW3893" s="7"/>
    </row>
    <row r="3894" spans="5:75" x14ac:dyDescent="0.2"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AL3894" s="7"/>
      <c r="AQ3894" s="7"/>
      <c r="AR3894" s="7"/>
      <c r="AS3894" s="7"/>
      <c r="AT3894" s="7"/>
      <c r="AU3894" s="7"/>
      <c r="AV3894" s="7"/>
      <c r="AX3894" s="7"/>
      <c r="AY3894" s="7"/>
      <c r="AZ3894" s="7"/>
      <c r="BA3894" s="7"/>
      <c r="BB3894" s="7"/>
      <c r="BC3894" s="7"/>
      <c r="BD3894" s="7"/>
      <c r="BG3894" s="7"/>
      <c r="BH3894" s="7"/>
      <c r="BI3894" s="7"/>
      <c r="BJ3894" s="7"/>
      <c r="BK3894" s="7"/>
      <c r="BL3894" s="7"/>
      <c r="BM3894" s="7"/>
      <c r="BP3894" s="7"/>
      <c r="BQ3894" s="7"/>
      <c r="BR3894" s="7"/>
      <c r="BS3894" s="7"/>
      <c r="BT3894" s="7"/>
      <c r="BU3894" s="7"/>
      <c r="BV3894" s="7"/>
      <c r="BW3894" s="7"/>
    </row>
    <row r="3895" spans="5:75" x14ac:dyDescent="0.2"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AL3895" s="7"/>
      <c r="AQ3895" s="7"/>
      <c r="AR3895" s="7"/>
      <c r="AS3895" s="7"/>
      <c r="AT3895" s="7"/>
      <c r="AU3895" s="7"/>
      <c r="AV3895" s="7"/>
      <c r="AX3895" s="7"/>
      <c r="AY3895" s="7"/>
      <c r="AZ3895" s="7"/>
      <c r="BA3895" s="7"/>
      <c r="BB3895" s="7"/>
      <c r="BC3895" s="7"/>
      <c r="BD3895" s="7"/>
      <c r="BG3895" s="7"/>
      <c r="BH3895" s="7"/>
      <c r="BI3895" s="7"/>
      <c r="BJ3895" s="7"/>
      <c r="BK3895" s="7"/>
      <c r="BL3895" s="7"/>
      <c r="BM3895" s="7"/>
      <c r="BP3895" s="7"/>
      <c r="BQ3895" s="7"/>
      <c r="BR3895" s="7"/>
      <c r="BS3895" s="7"/>
      <c r="BT3895" s="7"/>
      <c r="BU3895" s="7"/>
      <c r="BV3895" s="7"/>
      <c r="BW3895" s="7"/>
    </row>
    <row r="3896" spans="5:75" x14ac:dyDescent="0.2"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AL3896" s="7"/>
      <c r="AQ3896" s="7"/>
      <c r="AR3896" s="7"/>
      <c r="AS3896" s="7"/>
      <c r="AT3896" s="7"/>
      <c r="AU3896" s="7"/>
      <c r="AV3896" s="7"/>
      <c r="AX3896" s="7"/>
      <c r="AY3896" s="7"/>
      <c r="AZ3896" s="7"/>
      <c r="BA3896" s="7"/>
      <c r="BB3896" s="7"/>
      <c r="BC3896" s="7"/>
      <c r="BD3896" s="7"/>
      <c r="BG3896" s="7"/>
      <c r="BH3896" s="7"/>
      <c r="BI3896" s="7"/>
      <c r="BJ3896" s="7"/>
      <c r="BK3896" s="7"/>
      <c r="BL3896" s="7"/>
      <c r="BM3896" s="7"/>
      <c r="BP3896" s="7"/>
      <c r="BQ3896" s="7"/>
      <c r="BR3896" s="7"/>
      <c r="BS3896" s="7"/>
      <c r="BT3896" s="7"/>
      <c r="BU3896" s="7"/>
      <c r="BV3896" s="7"/>
      <c r="BW3896" s="7"/>
    </row>
    <row r="3897" spans="5:75" x14ac:dyDescent="0.2"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AL3897" s="7"/>
      <c r="AQ3897" s="7"/>
      <c r="AR3897" s="7"/>
      <c r="AS3897" s="7"/>
      <c r="AT3897" s="7"/>
      <c r="AU3897" s="7"/>
      <c r="AV3897" s="7"/>
      <c r="AX3897" s="7"/>
      <c r="AY3897" s="7"/>
      <c r="AZ3897" s="7"/>
      <c r="BA3897" s="7"/>
      <c r="BB3897" s="7"/>
      <c r="BC3897" s="7"/>
      <c r="BD3897" s="7"/>
      <c r="BG3897" s="7"/>
      <c r="BH3897" s="7"/>
      <c r="BI3897" s="7"/>
      <c r="BJ3897" s="7"/>
      <c r="BK3897" s="7"/>
      <c r="BL3897" s="7"/>
      <c r="BM3897" s="7"/>
      <c r="BP3897" s="7"/>
      <c r="BQ3897" s="7"/>
      <c r="BR3897" s="7"/>
      <c r="BS3897" s="7"/>
      <c r="BT3897" s="7"/>
      <c r="BU3897" s="7"/>
      <c r="BV3897" s="7"/>
      <c r="BW3897" s="7"/>
    </row>
    <row r="3898" spans="5:75" x14ac:dyDescent="0.2"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AL3898" s="7"/>
      <c r="AQ3898" s="7"/>
      <c r="AR3898" s="7"/>
      <c r="AS3898" s="7"/>
      <c r="AT3898" s="7"/>
      <c r="AU3898" s="7"/>
      <c r="AV3898" s="7"/>
      <c r="AX3898" s="7"/>
      <c r="AY3898" s="7"/>
      <c r="AZ3898" s="7"/>
      <c r="BA3898" s="7"/>
      <c r="BB3898" s="7"/>
      <c r="BC3898" s="7"/>
      <c r="BD3898" s="7"/>
      <c r="BG3898" s="7"/>
      <c r="BH3898" s="7"/>
      <c r="BI3898" s="7"/>
      <c r="BJ3898" s="7"/>
      <c r="BK3898" s="7"/>
      <c r="BL3898" s="7"/>
      <c r="BM3898" s="7"/>
      <c r="BP3898" s="7"/>
      <c r="BQ3898" s="7"/>
      <c r="BR3898" s="7"/>
      <c r="BS3898" s="7"/>
      <c r="BT3898" s="7"/>
      <c r="BU3898" s="7"/>
      <c r="BV3898" s="7"/>
      <c r="BW3898" s="7"/>
    </row>
    <row r="3899" spans="5:75" x14ac:dyDescent="0.2"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AL3899" s="7"/>
      <c r="AQ3899" s="7"/>
      <c r="AR3899" s="7"/>
      <c r="AS3899" s="7"/>
      <c r="AT3899" s="7"/>
      <c r="AU3899" s="7"/>
      <c r="AV3899" s="7"/>
      <c r="AX3899" s="7"/>
      <c r="AY3899" s="7"/>
      <c r="AZ3899" s="7"/>
      <c r="BA3899" s="7"/>
      <c r="BB3899" s="7"/>
      <c r="BC3899" s="7"/>
      <c r="BD3899" s="7"/>
      <c r="BG3899" s="7"/>
      <c r="BH3899" s="7"/>
      <c r="BI3899" s="7"/>
      <c r="BJ3899" s="7"/>
      <c r="BK3899" s="7"/>
      <c r="BL3899" s="7"/>
      <c r="BM3899" s="7"/>
      <c r="BP3899" s="7"/>
      <c r="BQ3899" s="7"/>
      <c r="BR3899" s="7"/>
      <c r="BS3899" s="7"/>
      <c r="BT3899" s="7"/>
      <c r="BU3899" s="7"/>
      <c r="BV3899" s="7"/>
      <c r="BW3899" s="7"/>
    </row>
    <row r="3900" spans="5:75" x14ac:dyDescent="0.2"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AL3900" s="7"/>
      <c r="AQ3900" s="7"/>
      <c r="AR3900" s="7"/>
      <c r="AS3900" s="7"/>
      <c r="AT3900" s="7"/>
      <c r="AU3900" s="7"/>
      <c r="AV3900" s="7"/>
      <c r="AX3900" s="7"/>
      <c r="AY3900" s="7"/>
      <c r="AZ3900" s="7"/>
      <c r="BA3900" s="7"/>
      <c r="BB3900" s="7"/>
      <c r="BC3900" s="7"/>
      <c r="BD3900" s="7"/>
      <c r="BG3900" s="7"/>
      <c r="BH3900" s="7"/>
      <c r="BI3900" s="7"/>
      <c r="BJ3900" s="7"/>
      <c r="BK3900" s="7"/>
      <c r="BL3900" s="7"/>
      <c r="BM3900" s="7"/>
      <c r="BP3900" s="7"/>
      <c r="BQ3900" s="7"/>
      <c r="BR3900" s="7"/>
      <c r="BS3900" s="7"/>
      <c r="BT3900" s="7"/>
      <c r="BU3900" s="7"/>
      <c r="BV3900" s="7"/>
      <c r="BW3900" s="7"/>
    </row>
    <row r="3901" spans="5:75" x14ac:dyDescent="0.2"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AL3901" s="7"/>
      <c r="AQ3901" s="7"/>
      <c r="AR3901" s="7"/>
      <c r="AS3901" s="7"/>
      <c r="AT3901" s="7"/>
      <c r="AU3901" s="7"/>
      <c r="AV3901" s="7"/>
      <c r="AX3901" s="7"/>
      <c r="AY3901" s="7"/>
      <c r="AZ3901" s="7"/>
      <c r="BA3901" s="7"/>
      <c r="BB3901" s="7"/>
      <c r="BC3901" s="7"/>
      <c r="BD3901" s="7"/>
      <c r="BG3901" s="7"/>
      <c r="BH3901" s="7"/>
      <c r="BI3901" s="7"/>
      <c r="BJ3901" s="7"/>
      <c r="BK3901" s="7"/>
      <c r="BL3901" s="7"/>
      <c r="BM3901" s="7"/>
      <c r="BP3901" s="7"/>
      <c r="BQ3901" s="7"/>
      <c r="BR3901" s="7"/>
      <c r="BS3901" s="7"/>
      <c r="BT3901" s="7"/>
      <c r="BU3901" s="7"/>
      <c r="BV3901" s="7"/>
      <c r="BW3901" s="7"/>
    </row>
    <row r="3902" spans="5:75" x14ac:dyDescent="0.2"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AL3902" s="7"/>
      <c r="AQ3902" s="7"/>
      <c r="AR3902" s="7"/>
      <c r="AS3902" s="7"/>
      <c r="AT3902" s="7"/>
      <c r="AU3902" s="7"/>
      <c r="AV3902" s="7"/>
      <c r="AX3902" s="7"/>
      <c r="AY3902" s="7"/>
      <c r="AZ3902" s="7"/>
      <c r="BA3902" s="7"/>
      <c r="BB3902" s="7"/>
      <c r="BC3902" s="7"/>
      <c r="BD3902" s="7"/>
      <c r="BG3902" s="7"/>
      <c r="BH3902" s="7"/>
      <c r="BI3902" s="7"/>
      <c r="BJ3902" s="7"/>
      <c r="BK3902" s="7"/>
      <c r="BL3902" s="7"/>
      <c r="BM3902" s="7"/>
      <c r="BP3902" s="7"/>
      <c r="BQ3902" s="7"/>
      <c r="BR3902" s="7"/>
      <c r="BS3902" s="7"/>
      <c r="BT3902" s="7"/>
      <c r="BU3902" s="7"/>
      <c r="BV3902" s="7"/>
      <c r="BW3902" s="7"/>
    </row>
    <row r="3903" spans="5:75" x14ac:dyDescent="0.2"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AL3903" s="7"/>
      <c r="AQ3903" s="7"/>
      <c r="AR3903" s="7"/>
      <c r="AS3903" s="7"/>
      <c r="AT3903" s="7"/>
      <c r="AU3903" s="7"/>
      <c r="AV3903" s="7"/>
      <c r="AX3903" s="7"/>
      <c r="AY3903" s="7"/>
      <c r="AZ3903" s="7"/>
      <c r="BA3903" s="7"/>
      <c r="BB3903" s="7"/>
      <c r="BC3903" s="7"/>
      <c r="BD3903" s="7"/>
      <c r="BG3903" s="7"/>
      <c r="BH3903" s="7"/>
      <c r="BI3903" s="7"/>
      <c r="BJ3903" s="7"/>
      <c r="BK3903" s="7"/>
      <c r="BL3903" s="7"/>
      <c r="BM3903" s="7"/>
      <c r="BP3903" s="7"/>
      <c r="BQ3903" s="7"/>
      <c r="BR3903" s="7"/>
      <c r="BS3903" s="7"/>
      <c r="BT3903" s="7"/>
      <c r="BU3903" s="7"/>
      <c r="BV3903" s="7"/>
      <c r="BW3903" s="7"/>
    </row>
    <row r="3904" spans="5:75" x14ac:dyDescent="0.2"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AL3904" s="7"/>
      <c r="AQ3904" s="7"/>
      <c r="AR3904" s="7"/>
      <c r="AS3904" s="7"/>
      <c r="AT3904" s="7"/>
      <c r="AU3904" s="7"/>
      <c r="AV3904" s="7"/>
      <c r="AX3904" s="7"/>
      <c r="AY3904" s="7"/>
      <c r="AZ3904" s="7"/>
      <c r="BA3904" s="7"/>
      <c r="BB3904" s="7"/>
      <c r="BC3904" s="7"/>
      <c r="BD3904" s="7"/>
      <c r="BG3904" s="7"/>
      <c r="BH3904" s="7"/>
      <c r="BI3904" s="7"/>
      <c r="BJ3904" s="7"/>
      <c r="BK3904" s="7"/>
      <c r="BL3904" s="7"/>
      <c r="BM3904" s="7"/>
      <c r="BP3904" s="7"/>
      <c r="BQ3904" s="7"/>
      <c r="BR3904" s="7"/>
      <c r="BS3904" s="7"/>
      <c r="BT3904" s="7"/>
      <c r="BU3904" s="7"/>
      <c r="BV3904" s="7"/>
      <c r="BW3904" s="7"/>
    </row>
    <row r="3905" spans="5:75" x14ac:dyDescent="0.2"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AL3905" s="7"/>
      <c r="AQ3905" s="7"/>
      <c r="AR3905" s="7"/>
      <c r="AS3905" s="7"/>
      <c r="AT3905" s="7"/>
      <c r="AU3905" s="7"/>
      <c r="AV3905" s="7"/>
      <c r="AX3905" s="7"/>
      <c r="AY3905" s="7"/>
      <c r="AZ3905" s="7"/>
      <c r="BA3905" s="7"/>
      <c r="BB3905" s="7"/>
      <c r="BC3905" s="7"/>
      <c r="BD3905" s="7"/>
      <c r="BG3905" s="7"/>
      <c r="BH3905" s="7"/>
      <c r="BI3905" s="7"/>
      <c r="BJ3905" s="7"/>
      <c r="BK3905" s="7"/>
      <c r="BL3905" s="7"/>
      <c r="BM3905" s="7"/>
      <c r="BP3905" s="7"/>
      <c r="BQ3905" s="7"/>
      <c r="BR3905" s="7"/>
      <c r="BS3905" s="7"/>
      <c r="BT3905" s="7"/>
      <c r="BU3905" s="7"/>
      <c r="BV3905" s="7"/>
      <c r="BW3905" s="7"/>
    </row>
    <row r="3906" spans="5:75" x14ac:dyDescent="0.2"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AL3906" s="7"/>
      <c r="AQ3906" s="7"/>
      <c r="AR3906" s="7"/>
      <c r="AS3906" s="7"/>
      <c r="AT3906" s="7"/>
      <c r="AU3906" s="7"/>
      <c r="AV3906" s="7"/>
      <c r="AX3906" s="7"/>
      <c r="AY3906" s="7"/>
      <c r="AZ3906" s="7"/>
      <c r="BA3906" s="7"/>
      <c r="BB3906" s="7"/>
      <c r="BC3906" s="7"/>
      <c r="BD3906" s="7"/>
      <c r="BG3906" s="7"/>
      <c r="BH3906" s="7"/>
      <c r="BI3906" s="7"/>
      <c r="BJ3906" s="7"/>
      <c r="BK3906" s="7"/>
      <c r="BL3906" s="7"/>
      <c r="BM3906" s="7"/>
      <c r="BP3906" s="7"/>
      <c r="BQ3906" s="7"/>
      <c r="BR3906" s="7"/>
      <c r="BS3906" s="7"/>
      <c r="BT3906" s="7"/>
      <c r="BU3906" s="7"/>
      <c r="BV3906" s="7"/>
      <c r="BW3906" s="7"/>
    </row>
    <row r="3907" spans="5:75" x14ac:dyDescent="0.2"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AL3907" s="7"/>
      <c r="AQ3907" s="7"/>
      <c r="AR3907" s="7"/>
      <c r="AS3907" s="7"/>
      <c r="AT3907" s="7"/>
      <c r="AU3907" s="7"/>
      <c r="AV3907" s="7"/>
      <c r="AX3907" s="7"/>
      <c r="AY3907" s="7"/>
      <c r="AZ3907" s="7"/>
      <c r="BA3907" s="7"/>
      <c r="BB3907" s="7"/>
      <c r="BC3907" s="7"/>
      <c r="BD3907" s="7"/>
      <c r="BG3907" s="7"/>
      <c r="BH3907" s="7"/>
      <c r="BI3907" s="7"/>
      <c r="BJ3907" s="7"/>
      <c r="BK3907" s="7"/>
      <c r="BL3907" s="7"/>
      <c r="BM3907" s="7"/>
      <c r="BP3907" s="7"/>
      <c r="BQ3907" s="7"/>
      <c r="BR3907" s="7"/>
      <c r="BS3907" s="7"/>
      <c r="BT3907" s="7"/>
      <c r="BU3907" s="7"/>
      <c r="BV3907" s="7"/>
      <c r="BW3907" s="7"/>
    </row>
    <row r="3908" spans="5:75" x14ac:dyDescent="0.2"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AL3908" s="7"/>
      <c r="AQ3908" s="7"/>
      <c r="AR3908" s="7"/>
      <c r="AS3908" s="7"/>
      <c r="AT3908" s="7"/>
      <c r="AU3908" s="7"/>
      <c r="AV3908" s="7"/>
      <c r="AX3908" s="7"/>
      <c r="AY3908" s="7"/>
      <c r="AZ3908" s="7"/>
      <c r="BA3908" s="7"/>
      <c r="BB3908" s="7"/>
      <c r="BC3908" s="7"/>
      <c r="BD3908" s="7"/>
      <c r="BG3908" s="7"/>
      <c r="BH3908" s="7"/>
      <c r="BI3908" s="7"/>
      <c r="BJ3908" s="7"/>
      <c r="BK3908" s="7"/>
      <c r="BL3908" s="7"/>
      <c r="BM3908" s="7"/>
      <c r="BP3908" s="7"/>
      <c r="BQ3908" s="7"/>
      <c r="BR3908" s="7"/>
      <c r="BS3908" s="7"/>
      <c r="BT3908" s="7"/>
      <c r="BU3908" s="7"/>
      <c r="BV3908" s="7"/>
      <c r="BW3908" s="7"/>
    </row>
    <row r="3909" spans="5:75" x14ac:dyDescent="0.2"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AL3909" s="7"/>
      <c r="AQ3909" s="7"/>
      <c r="AR3909" s="7"/>
      <c r="AS3909" s="7"/>
      <c r="AT3909" s="7"/>
      <c r="AU3909" s="7"/>
      <c r="AV3909" s="7"/>
      <c r="AX3909" s="7"/>
      <c r="AY3909" s="7"/>
      <c r="AZ3909" s="7"/>
      <c r="BA3909" s="7"/>
      <c r="BB3909" s="7"/>
      <c r="BC3909" s="7"/>
      <c r="BD3909" s="7"/>
      <c r="BG3909" s="7"/>
      <c r="BH3909" s="7"/>
      <c r="BI3909" s="7"/>
      <c r="BJ3909" s="7"/>
      <c r="BK3909" s="7"/>
      <c r="BL3909" s="7"/>
      <c r="BM3909" s="7"/>
      <c r="BP3909" s="7"/>
      <c r="BQ3909" s="7"/>
      <c r="BR3909" s="7"/>
      <c r="BS3909" s="7"/>
      <c r="BT3909" s="7"/>
      <c r="BU3909" s="7"/>
      <c r="BV3909" s="7"/>
      <c r="BW3909" s="7"/>
    </row>
    <row r="3910" spans="5:75" x14ac:dyDescent="0.2"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AL3910" s="7"/>
      <c r="AQ3910" s="7"/>
      <c r="AR3910" s="7"/>
      <c r="AS3910" s="7"/>
      <c r="AT3910" s="7"/>
      <c r="AU3910" s="7"/>
      <c r="AV3910" s="7"/>
      <c r="AX3910" s="7"/>
      <c r="AY3910" s="7"/>
      <c r="AZ3910" s="7"/>
      <c r="BA3910" s="7"/>
      <c r="BB3910" s="7"/>
      <c r="BC3910" s="7"/>
      <c r="BD3910" s="7"/>
      <c r="BG3910" s="7"/>
      <c r="BH3910" s="7"/>
      <c r="BI3910" s="7"/>
      <c r="BJ3910" s="7"/>
      <c r="BK3910" s="7"/>
      <c r="BL3910" s="7"/>
      <c r="BM3910" s="7"/>
      <c r="BP3910" s="7"/>
      <c r="BQ3910" s="7"/>
      <c r="BR3910" s="7"/>
      <c r="BS3910" s="7"/>
      <c r="BT3910" s="7"/>
      <c r="BU3910" s="7"/>
      <c r="BV3910" s="7"/>
      <c r="BW3910" s="7"/>
    </row>
    <row r="3911" spans="5:75" x14ac:dyDescent="0.2"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AL3911" s="7"/>
      <c r="AQ3911" s="7"/>
      <c r="AR3911" s="7"/>
      <c r="AS3911" s="7"/>
      <c r="AT3911" s="7"/>
      <c r="AU3911" s="7"/>
      <c r="AV3911" s="7"/>
      <c r="AX3911" s="7"/>
      <c r="AY3911" s="7"/>
      <c r="AZ3911" s="7"/>
      <c r="BA3911" s="7"/>
      <c r="BB3911" s="7"/>
      <c r="BC3911" s="7"/>
      <c r="BD3911" s="7"/>
      <c r="BG3911" s="7"/>
      <c r="BH3911" s="7"/>
      <c r="BI3911" s="7"/>
      <c r="BJ3911" s="7"/>
      <c r="BK3911" s="7"/>
      <c r="BL3911" s="7"/>
      <c r="BM3911" s="7"/>
      <c r="BP3911" s="7"/>
      <c r="BQ3911" s="7"/>
      <c r="BR3911" s="7"/>
      <c r="BS3911" s="7"/>
      <c r="BT3911" s="7"/>
      <c r="BU3911" s="7"/>
      <c r="BV3911" s="7"/>
      <c r="BW3911" s="7"/>
    </row>
    <row r="3912" spans="5:75" x14ac:dyDescent="0.2"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AL3912" s="7"/>
      <c r="AQ3912" s="7"/>
      <c r="AR3912" s="7"/>
      <c r="AS3912" s="7"/>
      <c r="AT3912" s="7"/>
      <c r="AU3912" s="7"/>
      <c r="AV3912" s="7"/>
      <c r="AX3912" s="7"/>
      <c r="AY3912" s="7"/>
      <c r="AZ3912" s="7"/>
      <c r="BA3912" s="7"/>
      <c r="BB3912" s="7"/>
      <c r="BC3912" s="7"/>
      <c r="BD3912" s="7"/>
      <c r="BG3912" s="7"/>
      <c r="BH3912" s="7"/>
      <c r="BI3912" s="7"/>
      <c r="BJ3912" s="7"/>
      <c r="BK3912" s="7"/>
      <c r="BL3912" s="7"/>
      <c r="BM3912" s="7"/>
      <c r="BP3912" s="7"/>
      <c r="BQ3912" s="7"/>
      <c r="BR3912" s="7"/>
      <c r="BS3912" s="7"/>
      <c r="BT3912" s="7"/>
      <c r="BU3912" s="7"/>
      <c r="BV3912" s="7"/>
      <c r="BW3912" s="7"/>
    </row>
    <row r="3913" spans="5:75" x14ac:dyDescent="0.2"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AL3913" s="7"/>
      <c r="AQ3913" s="7"/>
      <c r="AR3913" s="7"/>
      <c r="AS3913" s="7"/>
      <c r="AT3913" s="7"/>
      <c r="AU3913" s="7"/>
      <c r="AV3913" s="7"/>
      <c r="AX3913" s="7"/>
      <c r="AY3913" s="7"/>
      <c r="AZ3913" s="7"/>
      <c r="BA3913" s="7"/>
      <c r="BB3913" s="7"/>
      <c r="BC3913" s="7"/>
      <c r="BD3913" s="7"/>
      <c r="BG3913" s="7"/>
      <c r="BH3913" s="7"/>
      <c r="BI3913" s="7"/>
      <c r="BJ3913" s="7"/>
      <c r="BK3913" s="7"/>
      <c r="BL3913" s="7"/>
      <c r="BM3913" s="7"/>
      <c r="BP3913" s="7"/>
      <c r="BQ3913" s="7"/>
      <c r="BR3913" s="7"/>
      <c r="BS3913" s="7"/>
      <c r="BT3913" s="7"/>
      <c r="BU3913" s="7"/>
      <c r="BV3913" s="7"/>
      <c r="BW3913" s="7"/>
    </row>
    <row r="3914" spans="5:75" x14ac:dyDescent="0.2"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AL3914" s="7"/>
      <c r="AQ3914" s="7"/>
      <c r="AR3914" s="7"/>
      <c r="AS3914" s="7"/>
      <c r="AT3914" s="7"/>
      <c r="AU3914" s="7"/>
      <c r="AV3914" s="7"/>
      <c r="AX3914" s="7"/>
      <c r="AY3914" s="7"/>
      <c r="AZ3914" s="7"/>
      <c r="BA3914" s="7"/>
      <c r="BB3914" s="7"/>
      <c r="BC3914" s="7"/>
      <c r="BD3914" s="7"/>
      <c r="BG3914" s="7"/>
      <c r="BH3914" s="7"/>
      <c r="BI3914" s="7"/>
      <c r="BJ3914" s="7"/>
      <c r="BK3914" s="7"/>
      <c r="BL3914" s="7"/>
      <c r="BM3914" s="7"/>
      <c r="BP3914" s="7"/>
      <c r="BQ3914" s="7"/>
      <c r="BR3914" s="7"/>
      <c r="BS3914" s="7"/>
      <c r="BT3914" s="7"/>
      <c r="BU3914" s="7"/>
      <c r="BV3914" s="7"/>
      <c r="BW3914" s="7"/>
    </row>
    <row r="3915" spans="5:75" x14ac:dyDescent="0.2"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AL3915" s="7"/>
      <c r="AQ3915" s="7"/>
      <c r="AR3915" s="7"/>
      <c r="AS3915" s="7"/>
      <c r="AT3915" s="7"/>
      <c r="AU3915" s="7"/>
      <c r="AV3915" s="7"/>
      <c r="AX3915" s="7"/>
      <c r="AY3915" s="7"/>
      <c r="AZ3915" s="7"/>
      <c r="BA3915" s="7"/>
      <c r="BB3915" s="7"/>
      <c r="BC3915" s="7"/>
      <c r="BD3915" s="7"/>
      <c r="BG3915" s="7"/>
      <c r="BH3915" s="7"/>
      <c r="BI3915" s="7"/>
      <c r="BJ3915" s="7"/>
      <c r="BK3915" s="7"/>
      <c r="BL3915" s="7"/>
      <c r="BM3915" s="7"/>
      <c r="BP3915" s="7"/>
      <c r="BQ3915" s="7"/>
      <c r="BR3915" s="7"/>
      <c r="BS3915" s="7"/>
      <c r="BT3915" s="7"/>
      <c r="BU3915" s="7"/>
      <c r="BV3915" s="7"/>
      <c r="BW3915" s="7"/>
    </row>
    <row r="3916" spans="5:75" x14ac:dyDescent="0.2"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AL3916" s="7"/>
      <c r="AQ3916" s="7"/>
      <c r="AR3916" s="7"/>
      <c r="AS3916" s="7"/>
      <c r="AT3916" s="7"/>
      <c r="AU3916" s="7"/>
      <c r="AV3916" s="7"/>
      <c r="AX3916" s="7"/>
      <c r="AY3916" s="7"/>
      <c r="AZ3916" s="7"/>
      <c r="BA3916" s="7"/>
      <c r="BB3916" s="7"/>
      <c r="BC3916" s="7"/>
      <c r="BD3916" s="7"/>
      <c r="BG3916" s="7"/>
      <c r="BH3916" s="7"/>
      <c r="BI3916" s="7"/>
      <c r="BJ3916" s="7"/>
      <c r="BK3916" s="7"/>
      <c r="BL3916" s="7"/>
      <c r="BM3916" s="7"/>
      <c r="BP3916" s="7"/>
      <c r="BQ3916" s="7"/>
      <c r="BR3916" s="7"/>
      <c r="BS3916" s="7"/>
      <c r="BT3916" s="7"/>
      <c r="BU3916" s="7"/>
      <c r="BV3916" s="7"/>
      <c r="BW3916" s="7"/>
    </row>
    <row r="3917" spans="5:75" x14ac:dyDescent="0.2"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AL3917" s="7"/>
      <c r="AQ3917" s="7"/>
      <c r="AR3917" s="7"/>
      <c r="AS3917" s="7"/>
      <c r="AT3917" s="7"/>
      <c r="AU3917" s="7"/>
      <c r="AV3917" s="7"/>
      <c r="AX3917" s="7"/>
      <c r="AY3917" s="7"/>
      <c r="AZ3917" s="7"/>
      <c r="BA3917" s="7"/>
      <c r="BB3917" s="7"/>
      <c r="BC3917" s="7"/>
      <c r="BD3917" s="7"/>
      <c r="BG3917" s="7"/>
      <c r="BH3917" s="7"/>
      <c r="BI3917" s="7"/>
      <c r="BJ3917" s="7"/>
      <c r="BK3917" s="7"/>
      <c r="BL3917" s="7"/>
      <c r="BM3917" s="7"/>
      <c r="BP3917" s="7"/>
      <c r="BQ3917" s="7"/>
      <c r="BR3917" s="7"/>
      <c r="BS3917" s="7"/>
      <c r="BT3917" s="7"/>
      <c r="BU3917" s="7"/>
      <c r="BV3917" s="7"/>
      <c r="BW3917" s="7"/>
    </row>
    <row r="3918" spans="5:75" x14ac:dyDescent="0.2"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AL3918" s="7"/>
      <c r="AQ3918" s="7"/>
      <c r="AR3918" s="7"/>
      <c r="AS3918" s="7"/>
      <c r="AT3918" s="7"/>
      <c r="AU3918" s="7"/>
      <c r="AV3918" s="7"/>
      <c r="AX3918" s="7"/>
      <c r="AY3918" s="7"/>
      <c r="AZ3918" s="7"/>
      <c r="BA3918" s="7"/>
      <c r="BB3918" s="7"/>
      <c r="BC3918" s="7"/>
      <c r="BD3918" s="7"/>
      <c r="BG3918" s="7"/>
      <c r="BH3918" s="7"/>
      <c r="BI3918" s="7"/>
      <c r="BJ3918" s="7"/>
      <c r="BK3918" s="7"/>
      <c r="BL3918" s="7"/>
      <c r="BM3918" s="7"/>
      <c r="BP3918" s="7"/>
      <c r="BQ3918" s="7"/>
      <c r="BR3918" s="7"/>
      <c r="BS3918" s="7"/>
      <c r="BT3918" s="7"/>
      <c r="BU3918" s="7"/>
      <c r="BV3918" s="7"/>
      <c r="BW3918" s="7"/>
    </row>
    <row r="3919" spans="5:75" x14ac:dyDescent="0.2"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AL3919" s="7"/>
      <c r="AQ3919" s="7"/>
      <c r="AR3919" s="7"/>
      <c r="AS3919" s="7"/>
      <c r="AT3919" s="7"/>
      <c r="AU3919" s="7"/>
      <c r="AV3919" s="7"/>
      <c r="AX3919" s="7"/>
      <c r="AY3919" s="7"/>
      <c r="AZ3919" s="7"/>
      <c r="BA3919" s="7"/>
      <c r="BB3919" s="7"/>
      <c r="BC3919" s="7"/>
      <c r="BD3919" s="7"/>
      <c r="BG3919" s="7"/>
      <c r="BH3919" s="7"/>
      <c r="BI3919" s="7"/>
      <c r="BJ3919" s="7"/>
      <c r="BK3919" s="7"/>
      <c r="BL3919" s="7"/>
      <c r="BM3919" s="7"/>
      <c r="BP3919" s="7"/>
      <c r="BQ3919" s="7"/>
      <c r="BR3919" s="7"/>
      <c r="BS3919" s="7"/>
      <c r="BT3919" s="7"/>
      <c r="BU3919" s="7"/>
      <c r="BV3919" s="7"/>
      <c r="BW3919" s="7"/>
    </row>
    <row r="3920" spans="5:75" x14ac:dyDescent="0.2"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AL3920" s="7"/>
      <c r="AQ3920" s="7"/>
      <c r="AR3920" s="7"/>
      <c r="AS3920" s="7"/>
      <c r="AT3920" s="7"/>
      <c r="AU3920" s="7"/>
      <c r="AV3920" s="7"/>
      <c r="AX3920" s="7"/>
      <c r="AY3920" s="7"/>
      <c r="AZ3920" s="7"/>
      <c r="BA3920" s="7"/>
      <c r="BB3920" s="7"/>
      <c r="BC3920" s="7"/>
      <c r="BD3920" s="7"/>
      <c r="BG3920" s="7"/>
      <c r="BH3920" s="7"/>
      <c r="BI3920" s="7"/>
      <c r="BJ3920" s="7"/>
      <c r="BK3920" s="7"/>
      <c r="BL3920" s="7"/>
      <c r="BM3920" s="7"/>
      <c r="BP3920" s="7"/>
      <c r="BQ3920" s="7"/>
      <c r="BR3920" s="7"/>
      <c r="BS3920" s="7"/>
      <c r="BT3920" s="7"/>
      <c r="BU3920" s="7"/>
      <c r="BV3920" s="7"/>
      <c r="BW3920" s="7"/>
    </row>
    <row r="3921" spans="5:75" x14ac:dyDescent="0.2"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AL3921" s="7"/>
      <c r="AQ3921" s="7"/>
      <c r="AR3921" s="7"/>
      <c r="AS3921" s="7"/>
      <c r="AT3921" s="7"/>
      <c r="AU3921" s="7"/>
      <c r="AV3921" s="7"/>
      <c r="AX3921" s="7"/>
      <c r="AY3921" s="7"/>
      <c r="AZ3921" s="7"/>
      <c r="BA3921" s="7"/>
      <c r="BB3921" s="7"/>
      <c r="BC3921" s="7"/>
      <c r="BD3921" s="7"/>
      <c r="BG3921" s="7"/>
      <c r="BH3921" s="7"/>
      <c r="BI3921" s="7"/>
      <c r="BJ3921" s="7"/>
      <c r="BK3921" s="7"/>
      <c r="BL3921" s="7"/>
      <c r="BM3921" s="7"/>
      <c r="BP3921" s="7"/>
      <c r="BQ3921" s="7"/>
      <c r="BR3921" s="7"/>
      <c r="BS3921" s="7"/>
      <c r="BT3921" s="7"/>
      <c r="BU3921" s="7"/>
      <c r="BV3921" s="7"/>
      <c r="BW3921" s="7"/>
    </row>
    <row r="3922" spans="5:75" x14ac:dyDescent="0.2"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AL3922" s="7"/>
      <c r="AQ3922" s="7"/>
      <c r="AR3922" s="7"/>
      <c r="AS3922" s="7"/>
      <c r="AT3922" s="7"/>
      <c r="AU3922" s="7"/>
      <c r="AV3922" s="7"/>
      <c r="AX3922" s="7"/>
      <c r="AY3922" s="7"/>
      <c r="AZ3922" s="7"/>
      <c r="BA3922" s="7"/>
      <c r="BB3922" s="7"/>
      <c r="BC3922" s="7"/>
      <c r="BD3922" s="7"/>
      <c r="BG3922" s="7"/>
      <c r="BH3922" s="7"/>
      <c r="BI3922" s="7"/>
      <c r="BJ3922" s="7"/>
      <c r="BK3922" s="7"/>
      <c r="BL3922" s="7"/>
      <c r="BM3922" s="7"/>
      <c r="BP3922" s="7"/>
      <c r="BQ3922" s="7"/>
      <c r="BR3922" s="7"/>
      <c r="BS3922" s="7"/>
      <c r="BT3922" s="7"/>
      <c r="BU3922" s="7"/>
      <c r="BV3922" s="7"/>
      <c r="BW3922" s="7"/>
    </row>
    <row r="3923" spans="5:75" x14ac:dyDescent="0.2"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AL3923" s="7"/>
      <c r="AQ3923" s="7"/>
      <c r="AR3923" s="7"/>
      <c r="AS3923" s="7"/>
      <c r="AT3923" s="7"/>
      <c r="AU3923" s="7"/>
      <c r="AV3923" s="7"/>
      <c r="AX3923" s="7"/>
      <c r="AY3923" s="7"/>
      <c r="AZ3923" s="7"/>
      <c r="BA3923" s="7"/>
      <c r="BB3923" s="7"/>
      <c r="BC3923" s="7"/>
      <c r="BD3923" s="7"/>
      <c r="BG3923" s="7"/>
      <c r="BH3923" s="7"/>
      <c r="BI3923" s="7"/>
      <c r="BJ3923" s="7"/>
      <c r="BK3923" s="7"/>
      <c r="BL3923" s="7"/>
      <c r="BM3923" s="7"/>
      <c r="BP3923" s="7"/>
      <c r="BQ3923" s="7"/>
      <c r="BR3923" s="7"/>
      <c r="BS3923" s="7"/>
      <c r="BT3923" s="7"/>
      <c r="BU3923" s="7"/>
      <c r="BV3923" s="7"/>
      <c r="BW3923" s="7"/>
    </row>
    <row r="3924" spans="5:75" x14ac:dyDescent="0.2"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AL3924" s="7"/>
      <c r="AQ3924" s="7"/>
      <c r="AR3924" s="7"/>
      <c r="AS3924" s="7"/>
      <c r="AT3924" s="7"/>
      <c r="AU3924" s="7"/>
      <c r="AV3924" s="7"/>
      <c r="AX3924" s="7"/>
      <c r="AY3924" s="7"/>
      <c r="AZ3924" s="7"/>
      <c r="BA3924" s="7"/>
      <c r="BB3924" s="7"/>
      <c r="BC3924" s="7"/>
      <c r="BD3924" s="7"/>
      <c r="BG3924" s="7"/>
      <c r="BH3924" s="7"/>
      <c r="BI3924" s="7"/>
      <c r="BJ3924" s="7"/>
      <c r="BK3924" s="7"/>
      <c r="BL3924" s="7"/>
      <c r="BM3924" s="7"/>
      <c r="BP3924" s="7"/>
      <c r="BQ3924" s="7"/>
      <c r="BR3924" s="7"/>
      <c r="BS3924" s="7"/>
      <c r="BT3924" s="7"/>
      <c r="BU3924" s="7"/>
      <c r="BV3924" s="7"/>
      <c r="BW3924" s="7"/>
    </row>
    <row r="3925" spans="5:75" x14ac:dyDescent="0.2"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AL3925" s="7"/>
      <c r="AQ3925" s="7"/>
      <c r="AR3925" s="7"/>
      <c r="AS3925" s="7"/>
      <c r="AT3925" s="7"/>
      <c r="AU3925" s="7"/>
      <c r="AV3925" s="7"/>
      <c r="AX3925" s="7"/>
      <c r="AY3925" s="7"/>
      <c r="AZ3925" s="7"/>
      <c r="BA3925" s="7"/>
      <c r="BB3925" s="7"/>
      <c r="BC3925" s="7"/>
      <c r="BD3925" s="7"/>
      <c r="BG3925" s="7"/>
      <c r="BH3925" s="7"/>
      <c r="BI3925" s="7"/>
      <c r="BJ3925" s="7"/>
      <c r="BK3925" s="7"/>
      <c r="BL3925" s="7"/>
      <c r="BM3925" s="7"/>
      <c r="BP3925" s="7"/>
      <c r="BQ3925" s="7"/>
      <c r="BR3925" s="7"/>
      <c r="BS3925" s="7"/>
      <c r="BT3925" s="7"/>
      <c r="BU3925" s="7"/>
      <c r="BV3925" s="7"/>
      <c r="BW3925" s="7"/>
    </row>
    <row r="3926" spans="5:75" x14ac:dyDescent="0.2"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AL3926" s="7"/>
      <c r="AQ3926" s="7"/>
      <c r="AR3926" s="7"/>
      <c r="AS3926" s="7"/>
      <c r="AT3926" s="7"/>
      <c r="AU3926" s="7"/>
      <c r="AV3926" s="7"/>
      <c r="AX3926" s="7"/>
      <c r="AY3926" s="7"/>
      <c r="AZ3926" s="7"/>
      <c r="BA3926" s="7"/>
      <c r="BB3926" s="7"/>
      <c r="BC3926" s="7"/>
      <c r="BD3926" s="7"/>
      <c r="BG3926" s="7"/>
      <c r="BH3926" s="7"/>
      <c r="BI3926" s="7"/>
      <c r="BJ3926" s="7"/>
      <c r="BK3926" s="7"/>
      <c r="BL3926" s="7"/>
      <c r="BM3926" s="7"/>
      <c r="BP3926" s="7"/>
      <c r="BQ3926" s="7"/>
      <c r="BR3926" s="7"/>
      <c r="BS3926" s="7"/>
      <c r="BT3926" s="7"/>
      <c r="BU3926" s="7"/>
      <c r="BV3926" s="7"/>
      <c r="BW3926" s="7"/>
    </row>
    <row r="3927" spans="5:75" x14ac:dyDescent="0.2"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AL3927" s="7"/>
      <c r="AQ3927" s="7"/>
      <c r="AR3927" s="7"/>
      <c r="AS3927" s="7"/>
      <c r="AT3927" s="7"/>
      <c r="AU3927" s="7"/>
      <c r="AV3927" s="7"/>
      <c r="AX3927" s="7"/>
      <c r="AY3927" s="7"/>
      <c r="AZ3927" s="7"/>
      <c r="BA3927" s="7"/>
      <c r="BB3927" s="7"/>
      <c r="BC3927" s="7"/>
      <c r="BD3927" s="7"/>
      <c r="BG3927" s="7"/>
      <c r="BH3927" s="7"/>
      <c r="BI3927" s="7"/>
      <c r="BJ3927" s="7"/>
      <c r="BK3927" s="7"/>
      <c r="BL3927" s="7"/>
      <c r="BM3927" s="7"/>
      <c r="BP3927" s="7"/>
      <c r="BQ3927" s="7"/>
      <c r="BR3927" s="7"/>
      <c r="BS3927" s="7"/>
      <c r="BT3927" s="7"/>
      <c r="BU3927" s="7"/>
      <c r="BV3927" s="7"/>
      <c r="BW3927" s="7"/>
    </row>
    <row r="3928" spans="5:75" x14ac:dyDescent="0.2"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AL3928" s="7"/>
      <c r="AQ3928" s="7"/>
      <c r="AR3928" s="7"/>
      <c r="AS3928" s="7"/>
      <c r="AT3928" s="7"/>
      <c r="AU3928" s="7"/>
      <c r="AV3928" s="7"/>
      <c r="AX3928" s="7"/>
      <c r="AY3928" s="7"/>
      <c r="AZ3928" s="7"/>
      <c r="BA3928" s="7"/>
      <c r="BB3928" s="7"/>
      <c r="BC3928" s="7"/>
      <c r="BD3928" s="7"/>
      <c r="BG3928" s="7"/>
      <c r="BH3928" s="7"/>
      <c r="BI3928" s="7"/>
      <c r="BJ3928" s="7"/>
      <c r="BK3928" s="7"/>
      <c r="BL3928" s="7"/>
      <c r="BM3928" s="7"/>
      <c r="BP3928" s="7"/>
      <c r="BQ3928" s="7"/>
      <c r="BR3928" s="7"/>
      <c r="BS3928" s="7"/>
      <c r="BT3928" s="7"/>
      <c r="BU3928" s="7"/>
      <c r="BV3928" s="7"/>
      <c r="BW3928" s="7"/>
    </row>
    <row r="3929" spans="5:75" x14ac:dyDescent="0.2"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AL3929" s="7"/>
      <c r="AQ3929" s="7"/>
      <c r="AR3929" s="7"/>
      <c r="AS3929" s="7"/>
      <c r="AT3929" s="7"/>
      <c r="AU3929" s="7"/>
      <c r="AV3929" s="7"/>
      <c r="AX3929" s="7"/>
      <c r="AY3929" s="7"/>
      <c r="AZ3929" s="7"/>
      <c r="BA3929" s="7"/>
      <c r="BB3929" s="7"/>
      <c r="BC3929" s="7"/>
      <c r="BD3929" s="7"/>
      <c r="BG3929" s="7"/>
      <c r="BH3929" s="7"/>
      <c r="BI3929" s="7"/>
      <c r="BJ3929" s="7"/>
      <c r="BK3929" s="7"/>
      <c r="BL3929" s="7"/>
      <c r="BM3929" s="7"/>
      <c r="BP3929" s="7"/>
      <c r="BQ3929" s="7"/>
      <c r="BR3929" s="7"/>
      <c r="BS3929" s="7"/>
      <c r="BT3929" s="7"/>
      <c r="BU3929" s="7"/>
      <c r="BV3929" s="7"/>
      <c r="BW3929" s="7"/>
    </row>
    <row r="3930" spans="5:75" x14ac:dyDescent="0.2"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AL3930" s="7"/>
      <c r="AQ3930" s="7"/>
      <c r="AR3930" s="7"/>
      <c r="AS3930" s="7"/>
      <c r="AT3930" s="7"/>
      <c r="AU3930" s="7"/>
      <c r="AV3930" s="7"/>
      <c r="AX3930" s="7"/>
      <c r="AY3930" s="7"/>
      <c r="AZ3930" s="7"/>
      <c r="BA3930" s="7"/>
      <c r="BB3930" s="7"/>
      <c r="BC3930" s="7"/>
      <c r="BD3930" s="7"/>
      <c r="BG3930" s="7"/>
      <c r="BH3930" s="7"/>
      <c r="BI3930" s="7"/>
      <c r="BJ3930" s="7"/>
      <c r="BK3930" s="7"/>
      <c r="BL3930" s="7"/>
      <c r="BM3930" s="7"/>
      <c r="BP3930" s="7"/>
      <c r="BQ3930" s="7"/>
      <c r="BR3930" s="7"/>
      <c r="BS3930" s="7"/>
      <c r="BT3930" s="7"/>
      <c r="BU3930" s="7"/>
      <c r="BV3930" s="7"/>
      <c r="BW3930" s="7"/>
    </row>
    <row r="3931" spans="5:75" x14ac:dyDescent="0.2"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AL3931" s="7"/>
      <c r="AQ3931" s="7"/>
      <c r="AR3931" s="7"/>
      <c r="AS3931" s="7"/>
      <c r="AT3931" s="7"/>
      <c r="AU3931" s="7"/>
      <c r="AV3931" s="7"/>
      <c r="AX3931" s="7"/>
      <c r="AY3931" s="7"/>
      <c r="AZ3931" s="7"/>
      <c r="BA3931" s="7"/>
      <c r="BB3931" s="7"/>
      <c r="BC3931" s="7"/>
      <c r="BD3931" s="7"/>
      <c r="BG3931" s="7"/>
      <c r="BH3931" s="7"/>
      <c r="BI3931" s="7"/>
      <c r="BJ3931" s="7"/>
      <c r="BK3931" s="7"/>
      <c r="BL3931" s="7"/>
      <c r="BM3931" s="7"/>
      <c r="BP3931" s="7"/>
      <c r="BQ3931" s="7"/>
      <c r="BR3931" s="7"/>
      <c r="BS3931" s="7"/>
      <c r="BT3931" s="7"/>
      <c r="BU3931" s="7"/>
      <c r="BV3931" s="7"/>
      <c r="BW3931" s="7"/>
    </row>
    <row r="3932" spans="5:75" x14ac:dyDescent="0.2"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AL3932" s="7"/>
      <c r="AQ3932" s="7"/>
      <c r="AR3932" s="7"/>
      <c r="AS3932" s="7"/>
      <c r="AT3932" s="7"/>
      <c r="AU3932" s="7"/>
      <c r="AV3932" s="7"/>
      <c r="AX3932" s="7"/>
      <c r="AY3932" s="7"/>
      <c r="AZ3932" s="7"/>
      <c r="BA3932" s="7"/>
      <c r="BB3932" s="7"/>
      <c r="BC3932" s="7"/>
      <c r="BD3932" s="7"/>
      <c r="BG3932" s="7"/>
      <c r="BH3932" s="7"/>
      <c r="BI3932" s="7"/>
      <c r="BJ3932" s="7"/>
      <c r="BK3932" s="7"/>
      <c r="BL3932" s="7"/>
      <c r="BM3932" s="7"/>
      <c r="BP3932" s="7"/>
      <c r="BQ3932" s="7"/>
      <c r="BR3932" s="7"/>
      <c r="BS3932" s="7"/>
      <c r="BT3932" s="7"/>
      <c r="BU3932" s="7"/>
      <c r="BV3932" s="7"/>
      <c r="BW3932" s="7"/>
    </row>
    <row r="3933" spans="5:75" x14ac:dyDescent="0.2"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AL3933" s="7"/>
      <c r="AQ3933" s="7"/>
      <c r="AR3933" s="7"/>
      <c r="AS3933" s="7"/>
      <c r="AT3933" s="7"/>
      <c r="AU3933" s="7"/>
      <c r="AV3933" s="7"/>
      <c r="AX3933" s="7"/>
      <c r="AY3933" s="7"/>
      <c r="AZ3933" s="7"/>
      <c r="BA3933" s="7"/>
      <c r="BB3933" s="7"/>
      <c r="BC3933" s="7"/>
      <c r="BD3933" s="7"/>
      <c r="BG3933" s="7"/>
      <c r="BH3933" s="7"/>
      <c r="BI3933" s="7"/>
      <c r="BJ3933" s="7"/>
      <c r="BK3933" s="7"/>
      <c r="BL3933" s="7"/>
      <c r="BM3933" s="7"/>
      <c r="BP3933" s="7"/>
      <c r="BQ3933" s="7"/>
      <c r="BR3933" s="7"/>
      <c r="BS3933" s="7"/>
      <c r="BT3933" s="7"/>
      <c r="BU3933" s="7"/>
      <c r="BV3933" s="7"/>
      <c r="BW3933" s="7"/>
    </row>
    <row r="3934" spans="5:75" x14ac:dyDescent="0.2"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AL3934" s="7"/>
      <c r="AQ3934" s="7"/>
      <c r="AR3934" s="7"/>
      <c r="AS3934" s="7"/>
      <c r="AT3934" s="7"/>
      <c r="AU3934" s="7"/>
      <c r="AV3934" s="7"/>
      <c r="AX3934" s="7"/>
      <c r="AY3934" s="7"/>
      <c r="AZ3934" s="7"/>
      <c r="BA3934" s="7"/>
      <c r="BB3934" s="7"/>
      <c r="BC3934" s="7"/>
      <c r="BD3934" s="7"/>
      <c r="BG3934" s="7"/>
      <c r="BH3934" s="7"/>
      <c r="BI3934" s="7"/>
      <c r="BJ3934" s="7"/>
      <c r="BK3934" s="7"/>
      <c r="BL3934" s="7"/>
      <c r="BM3934" s="7"/>
      <c r="BP3934" s="7"/>
      <c r="BQ3934" s="7"/>
      <c r="BR3934" s="7"/>
      <c r="BS3934" s="7"/>
      <c r="BT3934" s="7"/>
      <c r="BU3934" s="7"/>
      <c r="BV3934" s="7"/>
      <c r="BW3934" s="7"/>
    </row>
    <row r="3935" spans="5:75" x14ac:dyDescent="0.2"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AL3935" s="7"/>
      <c r="AQ3935" s="7"/>
      <c r="AR3935" s="7"/>
      <c r="AS3935" s="7"/>
      <c r="AT3935" s="7"/>
      <c r="AU3935" s="7"/>
      <c r="AV3935" s="7"/>
      <c r="AX3935" s="7"/>
      <c r="AY3935" s="7"/>
      <c r="AZ3935" s="7"/>
      <c r="BA3935" s="7"/>
      <c r="BB3935" s="7"/>
      <c r="BC3935" s="7"/>
      <c r="BD3935" s="7"/>
      <c r="BG3935" s="7"/>
      <c r="BH3935" s="7"/>
      <c r="BI3935" s="7"/>
      <c r="BJ3935" s="7"/>
      <c r="BK3935" s="7"/>
      <c r="BL3935" s="7"/>
      <c r="BM3935" s="7"/>
      <c r="BP3935" s="7"/>
      <c r="BQ3935" s="7"/>
      <c r="BR3935" s="7"/>
      <c r="BS3935" s="7"/>
      <c r="BT3935" s="7"/>
      <c r="BU3935" s="7"/>
      <c r="BV3935" s="7"/>
      <c r="BW3935" s="7"/>
    </row>
    <row r="3936" spans="5:75" x14ac:dyDescent="0.2"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AL3936" s="7"/>
      <c r="AQ3936" s="7"/>
      <c r="AR3936" s="7"/>
      <c r="AS3936" s="7"/>
      <c r="AT3936" s="7"/>
      <c r="AU3936" s="7"/>
      <c r="AV3936" s="7"/>
      <c r="AX3936" s="7"/>
      <c r="AY3936" s="7"/>
      <c r="AZ3936" s="7"/>
      <c r="BA3936" s="7"/>
      <c r="BB3936" s="7"/>
      <c r="BC3936" s="7"/>
      <c r="BD3936" s="7"/>
      <c r="BG3936" s="7"/>
      <c r="BH3936" s="7"/>
      <c r="BI3936" s="7"/>
      <c r="BJ3936" s="7"/>
      <c r="BK3936" s="7"/>
      <c r="BL3936" s="7"/>
      <c r="BM3936" s="7"/>
      <c r="BP3936" s="7"/>
      <c r="BQ3936" s="7"/>
      <c r="BR3936" s="7"/>
      <c r="BS3936" s="7"/>
      <c r="BT3936" s="7"/>
      <c r="BU3936" s="7"/>
      <c r="BV3936" s="7"/>
      <c r="BW3936" s="7"/>
    </row>
    <row r="3937" spans="5:75" x14ac:dyDescent="0.2"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AL3937" s="7"/>
      <c r="AQ3937" s="7"/>
      <c r="AR3937" s="7"/>
      <c r="AS3937" s="7"/>
      <c r="AT3937" s="7"/>
      <c r="AU3937" s="7"/>
      <c r="AV3937" s="7"/>
      <c r="AX3937" s="7"/>
      <c r="AY3937" s="7"/>
      <c r="AZ3937" s="7"/>
      <c r="BA3937" s="7"/>
      <c r="BB3937" s="7"/>
      <c r="BC3937" s="7"/>
      <c r="BD3937" s="7"/>
      <c r="BG3937" s="7"/>
      <c r="BH3937" s="7"/>
      <c r="BI3937" s="7"/>
      <c r="BJ3937" s="7"/>
      <c r="BK3937" s="7"/>
      <c r="BL3937" s="7"/>
      <c r="BM3937" s="7"/>
      <c r="BP3937" s="7"/>
      <c r="BQ3937" s="7"/>
      <c r="BR3937" s="7"/>
      <c r="BS3937" s="7"/>
      <c r="BT3937" s="7"/>
      <c r="BU3937" s="7"/>
      <c r="BV3937" s="7"/>
      <c r="BW3937" s="7"/>
    </row>
    <row r="3938" spans="5:75" x14ac:dyDescent="0.2"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AL3938" s="7"/>
      <c r="AQ3938" s="7"/>
      <c r="AR3938" s="7"/>
      <c r="AS3938" s="7"/>
      <c r="AT3938" s="7"/>
      <c r="AU3938" s="7"/>
      <c r="AV3938" s="7"/>
      <c r="AX3938" s="7"/>
      <c r="AY3938" s="7"/>
      <c r="AZ3938" s="7"/>
      <c r="BA3938" s="7"/>
      <c r="BB3938" s="7"/>
      <c r="BC3938" s="7"/>
      <c r="BD3938" s="7"/>
      <c r="BG3938" s="7"/>
      <c r="BH3938" s="7"/>
      <c r="BI3938" s="7"/>
      <c r="BJ3938" s="7"/>
      <c r="BK3938" s="7"/>
      <c r="BL3938" s="7"/>
      <c r="BM3938" s="7"/>
      <c r="BP3938" s="7"/>
      <c r="BQ3938" s="7"/>
      <c r="BR3938" s="7"/>
      <c r="BS3938" s="7"/>
      <c r="BT3938" s="7"/>
      <c r="BU3938" s="7"/>
      <c r="BV3938" s="7"/>
      <c r="BW3938" s="7"/>
    </row>
    <row r="3939" spans="5:75" x14ac:dyDescent="0.2"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AL3939" s="7"/>
      <c r="AQ3939" s="7"/>
      <c r="AR3939" s="7"/>
      <c r="AS3939" s="7"/>
      <c r="AT3939" s="7"/>
      <c r="AU3939" s="7"/>
      <c r="AV3939" s="7"/>
      <c r="AX3939" s="7"/>
      <c r="AY3939" s="7"/>
      <c r="AZ3939" s="7"/>
      <c r="BA3939" s="7"/>
      <c r="BB3939" s="7"/>
      <c r="BC3939" s="7"/>
      <c r="BD3939" s="7"/>
      <c r="BG3939" s="7"/>
      <c r="BH3939" s="7"/>
      <c r="BI3939" s="7"/>
      <c r="BJ3939" s="7"/>
      <c r="BK3939" s="7"/>
      <c r="BL3939" s="7"/>
      <c r="BM3939" s="7"/>
      <c r="BP3939" s="7"/>
      <c r="BQ3939" s="7"/>
      <c r="BR3939" s="7"/>
      <c r="BS3939" s="7"/>
      <c r="BT3939" s="7"/>
      <c r="BU3939" s="7"/>
      <c r="BV3939" s="7"/>
      <c r="BW3939" s="7"/>
    </row>
    <row r="3940" spans="5:75" x14ac:dyDescent="0.2"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AL3940" s="7"/>
      <c r="AQ3940" s="7"/>
      <c r="AR3940" s="7"/>
      <c r="AS3940" s="7"/>
      <c r="AT3940" s="7"/>
      <c r="AU3940" s="7"/>
      <c r="AV3940" s="7"/>
      <c r="AX3940" s="7"/>
      <c r="AY3940" s="7"/>
      <c r="AZ3940" s="7"/>
      <c r="BA3940" s="7"/>
      <c r="BB3940" s="7"/>
      <c r="BC3940" s="7"/>
      <c r="BD3940" s="7"/>
      <c r="BG3940" s="7"/>
      <c r="BH3940" s="7"/>
      <c r="BI3940" s="7"/>
      <c r="BJ3940" s="7"/>
      <c r="BK3940" s="7"/>
      <c r="BL3940" s="7"/>
      <c r="BM3940" s="7"/>
      <c r="BP3940" s="7"/>
      <c r="BQ3940" s="7"/>
      <c r="BR3940" s="7"/>
      <c r="BS3940" s="7"/>
      <c r="BT3940" s="7"/>
      <c r="BU3940" s="7"/>
      <c r="BV3940" s="7"/>
      <c r="BW3940" s="7"/>
    </row>
    <row r="3941" spans="5:75" x14ac:dyDescent="0.2"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AL3941" s="7"/>
      <c r="AQ3941" s="7"/>
      <c r="AR3941" s="7"/>
      <c r="AS3941" s="7"/>
      <c r="AT3941" s="7"/>
      <c r="AU3941" s="7"/>
      <c r="AV3941" s="7"/>
      <c r="AX3941" s="7"/>
      <c r="AY3941" s="7"/>
      <c r="AZ3941" s="7"/>
      <c r="BA3941" s="7"/>
      <c r="BB3941" s="7"/>
      <c r="BC3941" s="7"/>
      <c r="BD3941" s="7"/>
      <c r="BG3941" s="7"/>
      <c r="BH3941" s="7"/>
      <c r="BI3941" s="7"/>
      <c r="BJ3941" s="7"/>
      <c r="BK3941" s="7"/>
      <c r="BL3941" s="7"/>
      <c r="BM3941" s="7"/>
      <c r="BP3941" s="7"/>
      <c r="BQ3941" s="7"/>
      <c r="BR3941" s="7"/>
      <c r="BS3941" s="7"/>
      <c r="BT3941" s="7"/>
      <c r="BU3941" s="7"/>
      <c r="BV3941" s="7"/>
      <c r="BW3941" s="7"/>
    </row>
    <row r="3942" spans="5:75" x14ac:dyDescent="0.2"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AL3942" s="7"/>
      <c r="AQ3942" s="7"/>
      <c r="AR3942" s="7"/>
      <c r="AS3942" s="7"/>
      <c r="AT3942" s="7"/>
      <c r="AU3942" s="7"/>
      <c r="AV3942" s="7"/>
      <c r="AX3942" s="7"/>
      <c r="AY3942" s="7"/>
      <c r="AZ3942" s="7"/>
      <c r="BA3942" s="7"/>
      <c r="BB3942" s="7"/>
      <c r="BC3942" s="7"/>
      <c r="BD3942" s="7"/>
      <c r="BG3942" s="7"/>
      <c r="BH3942" s="7"/>
      <c r="BI3942" s="7"/>
      <c r="BJ3942" s="7"/>
      <c r="BK3942" s="7"/>
      <c r="BL3942" s="7"/>
      <c r="BM3942" s="7"/>
      <c r="BP3942" s="7"/>
      <c r="BQ3942" s="7"/>
      <c r="BR3942" s="7"/>
      <c r="BS3942" s="7"/>
      <c r="BT3942" s="7"/>
      <c r="BU3942" s="7"/>
      <c r="BV3942" s="7"/>
      <c r="BW3942" s="7"/>
    </row>
    <row r="3943" spans="5:75" x14ac:dyDescent="0.2"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AL3943" s="7"/>
      <c r="AQ3943" s="7"/>
      <c r="AR3943" s="7"/>
      <c r="AS3943" s="7"/>
      <c r="AT3943" s="7"/>
      <c r="AU3943" s="7"/>
      <c r="AV3943" s="7"/>
      <c r="AX3943" s="7"/>
      <c r="AY3943" s="7"/>
      <c r="AZ3943" s="7"/>
      <c r="BA3943" s="7"/>
      <c r="BB3943" s="7"/>
      <c r="BC3943" s="7"/>
      <c r="BD3943" s="7"/>
      <c r="BG3943" s="7"/>
      <c r="BH3943" s="7"/>
      <c r="BI3943" s="7"/>
      <c r="BJ3943" s="7"/>
      <c r="BK3943" s="7"/>
      <c r="BL3943" s="7"/>
      <c r="BM3943" s="7"/>
      <c r="BP3943" s="7"/>
      <c r="BQ3943" s="7"/>
      <c r="BR3943" s="7"/>
      <c r="BS3943" s="7"/>
      <c r="BT3943" s="7"/>
      <c r="BU3943" s="7"/>
      <c r="BV3943" s="7"/>
      <c r="BW3943" s="7"/>
    </row>
    <row r="3944" spans="5:75" x14ac:dyDescent="0.2"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AL3944" s="7"/>
      <c r="AQ3944" s="7"/>
      <c r="AR3944" s="7"/>
      <c r="AS3944" s="7"/>
      <c r="AT3944" s="7"/>
      <c r="AU3944" s="7"/>
      <c r="AV3944" s="7"/>
      <c r="AX3944" s="7"/>
      <c r="AY3944" s="7"/>
      <c r="AZ3944" s="7"/>
      <c r="BA3944" s="7"/>
      <c r="BB3944" s="7"/>
      <c r="BC3944" s="7"/>
      <c r="BD3944" s="7"/>
      <c r="BG3944" s="7"/>
      <c r="BH3944" s="7"/>
      <c r="BI3944" s="7"/>
      <c r="BJ3944" s="7"/>
      <c r="BK3944" s="7"/>
      <c r="BL3944" s="7"/>
      <c r="BM3944" s="7"/>
      <c r="BP3944" s="7"/>
      <c r="BQ3944" s="7"/>
      <c r="BR3944" s="7"/>
      <c r="BS3944" s="7"/>
      <c r="BT3944" s="7"/>
      <c r="BU3944" s="7"/>
      <c r="BV3944" s="7"/>
      <c r="BW3944" s="7"/>
    </row>
    <row r="3945" spans="5:75" x14ac:dyDescent="0.2"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AL3945" s="7"/>
      <c r="AQ3945" s="7"/>
      <c r="AR3945" s="7"/>
      <c r="AS3945" s="7"/>
      <c r="AT3945" s="7"/>
      <c r="AU3945" s="7"/>
      <c r="AV3945" s="7"/>
      <c r="AX3945" s="7"/>
      <c r="AY3945" s="7"/>
      <c r="AZ3945" s="7"/>
      <c r="BA3945" s="7"/>
      <c r="BB3945" s="7"/>
      <c r="BC3945" s="7"/>
      <c r="BD3945" s="7"/>
      <c r="BG3945" s="7"/>
      <c r="BH3945" s="7"/>
      <c r="BI3945" s="7"/>
      <c r="BJ3945" s="7"/>
      <c r="BK3945" s="7"/>
      <c r="BL3945" s="7"/>
      <c r="BM3945" s="7"/>
      <c r="BP3945" s="7"/>
      <c r="BQ3945" s="7"/>
      <c r="BR3945" s="7"/>
      <c r="BS3945" s="7"/>
      <c r="BT3945" s="7"/>
      <c r="BU3945" s="7"/>
      <c r="BV3945" s="7"/>
      <c r="BW3945" s="7"/>
    </row>
    <row r="3946" spans="5:75" x14ac:dyDescent="0.2"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AL3946" s="7"/>
      <c r="AQ3946" s="7"/>
      <c r="AR3946" s="7"/>
      <c r="AS3946" s="7"/>
      <c r="AT3946" s="7"/>
      <c r="AU3946" s="7"/>
      <c r="AV3946" s="7"/>
      <c r="AX3946" s="7"/>
      <c r="AY3946" s="7"/>
      <c r="AZ3946" s="7"/>
      <c r="BA3946" s="7"/>
      <c r="BB3946" s="7"/>
      <c r="BC3946" s="7"/>
      <c r="BD3946" s="7"/>
      <c r="BG3946" s="7"/>
      <c r="BH3946" s="7"/>
      <c r="BI3946" s="7"/>
      <c r="BJ3946" s="7"/>
      <c r="BK3946" s="7"/>
      <c r="BL3946" s="7"/>
      <c r="BM3946" s="7"/>
      <c r="BP3946" s="7"/>
      <c r="BQ3946" s="7"/>
      <c r="BR3946" s="7"/>
      <c r="BS3946" s="7"/>
      <c r="BT3946" s="7"/>
      <c r="BU3946" s="7"/>
      <c r="BV3946" s="7"/>
      <c r="BW3946" s="7"/>
    </row>
    <row r="3947" spans="5:75" x14ac:dyDescent="0.2"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AL3947" s="7"/>
      <c r="AQ3947" s="7"/>
      <c r="AR3947" s="7"/>
      <c r="AS3947" s="7"/>
      <c r="AT3947" s="7"/>
      <c r="AU3947" s="7"/>
      <c r="AV3947" s="7"/>
      <c r="AX3947" s="7"/>
      <c r="AY3947" s="7"/>
      <c r="AZ3947" s="7"/>
      <c r="BA3947" s="7"/>
      <c r="BB3947" s="7"/>
      <c r="BC3947" s="7"/>
      <c r="BD3947" s="7"/>
      <c r="BG3947" s="7"/>
      <c r="BH3947" s="7"/>
      <c r="BI3947" s="7"/>
      <c r="BJ3947" s="7"/>
      <c r="BK3947" s="7"/>
      <c r="BL3947" s="7"/>
      <c r="BM3947" s="7"/>
      <c r="BP3947" s="7"/>
      <c r="BQ3947" s="7"/>
      <c r="BR3947" s="7"/>
      <c r="BS3947" s="7"/>
      <c r="BT3947" s="7"/>
      <c r="BU3947" s="7"/>
      <c r="BV3947" s="7"/>
      <c r="BW3947" s="7"/>
    </row>
    <row r="3948" spans="5:75" x14ac:dyDescent="0.2"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AL3948" s="7"/>
      <c r="AQ3948" s="7"/>
      <c r="AR3948" s="7"/>
      <c r="AS3948" s="7"/>
      <c r="AT3948" s="7"/>
      <c r="AU3948" s="7"/>
      <c r="AV3948" s="7"/>
      <c r="AX3948" s="7"/>
      <c r="AY3948" s="7"/>
      <c r="AZ3948" s="7"/>
      <c r="BA3948" s="7"/>
      <c r="BB3948" s="7"/>
      <c r="BC3948" s="7"/>
      <c r="BD3948" s="7"/>
      <c r="BG3948" s="7"/>
      <c r="BH3948" s="7"/>
      <c r="BI3948" s="7"/>
      <c r="BJ3948" s="7"/>
      <c r="BK3948" s="7"/>
      <c r="BL3948" s="7"/>
      <c r="BM3948" s="7"/>
      <c r="BP3948" s="7"/>
      <c r="BQ3948" s="7"/>
      <c r="BR3948" s="7"/>
      <c r="BS3948" s="7"/>
      <c r="BT3948" s="7"/>
      <c r="BU3948" s="7"/>
      <c r="BV3948" s="7"/>
      <c r="BW3948" s="7"/>
    </row>
    <row r="3949" spans="5:75" x14ac:dyDescent="0.2"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AL3949" s="7"/>
      <c r="AQ3949" s="7"/>
      <c r="AR3949" s="7"/>
      <c r="AS3949" s="7"/>
      <c r="AT3949" s="7"/>
      <c r="AU3949" s="7"/>
      <c r="AV3949" s="7"/>
      <c r="AX3949" s="7"/>
      <c r="AY3949" s="7"/>
      <c r="AZ3949" s="7"/>
      <c r="BA3949" s="7"/>
      <c r="BB3949" s="7"/>
      <c r="BC3949" s="7"/>
      <c r="BD3949" s="7"/>
      <c r="BG3949" s="7"/>
      <c r="BH3949" s="7"/>
      <c r="BI3949" s="7"/>
      <c r="BJ3949" s="7"/>
      <c r="BK3949" s="7"/>
      <c r="BL3949" s="7"/>
      <c r="BM3949" s="7"/>
      <c r="BP3949" s="7"/>
      <c r="BQ3949" s="7"/>
      <c r="BR3949" s="7"/>
      <c r="BS3949" s="7"/>
      <c r="BT3949" s="7"/>
      <c r="BU3949" s="7"/>
      <c r="BV3949" s="7"/>
      <c r="BW3949" s="7"/>
    </row>
    <row r="3950" spans="5:75" x14ac:dyDescent="0.2"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AL3950" s="7"/>
      <c r="AQ3950" s="7"/>
      <c r="AR3950" s="7"/>
      <c r="AS3950" s="7"/>
      <c r="AT3950" s="7"/>
      <c r="AU3950" s="7"/>
      <c r="AV3950" s="7"/>
      <c r="AX3950" s="7"/>
      <c r="AY3950" s="7"/>
      <c r="AZ3950" s="7"/>
      <c r="BA3950" s="7"/>
      <c r="BB3950" s="7"/>
      <c r="BC3950" s="7"/>
      <c r="BD3950" s="7"/>
      <c r="BG3950" s="7"/>
      <c r="BH3950" s="7"/>
      <c r="BI3950" s="7"/>
      <c r="BJ3950" s="7"/>
      <c r="BK3950" s="7"/>
      <c r="BL3950" s="7"/>
      <c r="BM3950" s="7"/>
      <c r="BP3950" s="7"/>
      <c r="BQ3950" s="7"/>
      <c r="BR3950" s="7"/>
      <c r="BS3950" s="7"/>
      <c r="BT3950" s="7"/>
      <c r="BU3950" s="7"/>
      <c r="BV3950" s="7"/>
      <c r="BW3950" s="7"/>
    </row>
    <row r="3951" spans="5:75" x14ac:dyDescent="0.2"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AL3951" s="7"/>
      <c r="AQ3951" s="7"/>
      <c r="AR3951" s="7"/>
      <c r="AS3951" s="7"/>
      <c r="AT3951" s="7"/>
      <c r="AU3951" s="7"/>
      <c r="AV3951" s="7"/>
      <c r="AX3951" s="7"/>
      <c r="AY3951" s="7"/>
      <c r="AZ3951" s="7"/>
      <c r="BA3951" s="7"/>
      <c r="BB3951" s="7"/>
      <c r="BC3951" s="7"/>
      <c r="BD3951" s="7"/>
      <c r="BG3951" s="7"/>
      <c r="BH3951" s="7"/>
      <c r="BI3951" s="7"/>
      <c r="BJ3951" s="7"/>
      <c r="BK3951" s="7"/>
      <c r="BL3951" s="7"/>
      <c r="BM3951" s="7"/>
      <c r="BP3951" s="7"/>
      <c r="BQ3951" s="7"/>
      <c r="BR3951" s="7"/>
      <c r="BS3951" s="7"/>
      <c r="BT3951" s="7"/>
      <c r="BU3951" s="7"/>
      <c r="BV3951" s="7"/>
      <c r="BW3951" s="7"/>
    </row>
    <row r="3952" spans="5:75" x14ac:dyDescent="0.2"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AL3952" s="7"/>
      <c r="AQ3952" s="7"/>
      <c r="AR3952" s="7"/>
      <c r="AS3952" s="7"/>
      <c r="AT3952" s="7"/>
      <c r="AU3952" s="7"/>
      <c r="AV3952" s="7"/>
      <c r="AX3952" s="7"/>
      <c r="AY3952" s="7"/>
      <c r="AZ3952" s="7"/>
      <c r="BA3952" s="7"/>
      <c r="BB3952" s="7"/>
      <c r="BC3952" s="7"/>
      <c r="BD3952" s="7"/>
      <c r="BG3952" s="7"/>
      <c r="BH3952" s="7"/>
      <c r="BI3952" s="7"/>
      <c r="BJ3952" s="7"/>
      <c r="BK3952" s="7"/>
      <c r="BL3952" s="7"/>
      <c r="BM3952" s="7"/>
      <c r="BP3952" s="7"/>
      <c r="BQ3952" s="7"/>
      <c r="BR3952" s="7"/>
      <c r="BS3952" s="7"/>
      <c r="BT3952" s="7"/>
      <c r="BU3952" s="7"/>
      <c r="BV3952" s="7"/>
      <c r="BW3952" s="7"/>
    </row>
    <row r="3953" spans="5:75" x14ac:dyDescent="0.2"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AL3953" s="7"/>
      <c r="AQ3953" s="7"/>
      <c r="AR3953" s="7"/>
      <c r="AS3953" s="7"/>
      <c r="AT3953" s="7"/>
      <c r="AU3953" s="7"/>
      <c r="AV3953" s="7"/>
      <c r="AX3953" s="7"/>
      <c r="AY3953" s="7"/>
      <c r="AZ3953" s="7"/>
      <c r="BA3953" s="7"/>
      <c r="BB3953" s="7"/>
      <c r="BC3953" s="7"/>
      <c r="BD3953" s="7"/>
      <c r="BG3953" s="7"/>
      <c r="BH3953" s="7"/>
      <c r="BI3953" s="7"/>
      <c r="BJ3953" s="7"/>
      <c r="BK3953" s="7"/>
      <c r="BL3953" s="7"/>
      <c r="BM3953" s="7"/>
      <c r="BP3953" s="7"/>
      <c r="BQ3953" s="7"/>
      <c r="BR3953" s="7"/>
      <c r="BS3953" s="7"/>
      <c r="BT3953" s="7"/>
      <c r="BU3953" s="7"/>
      <c r="BV3953" s="7"/>
      <c r="BW3953" s="7"/>
    </row>
    <row r="3954" spans="5:75" x14ac:dyDescent="0.2"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AL3954" s="7"/>
      <c r="AQ3954" s="7"/>
      <c r="AR3954" s="7"/>
      <c r="AS3954" s="7"/>
      <c r="AT3954" s="7"/>
      <c r="AU3954" s="7"/>
      <c r="AV3954" s="7"/>
      <c r="AX3954" s="7"/>
      <c r="AY3954" s="7"/>
      <c r="AZ3954" s="7"/>
      <c r="BA3954" s="7"/>
      <c r="BB3954" s="7"/>
      <c r="BC3954" s="7"/>
      <c r="BD3954" s="7"/>
      <c r="BG3954" s="7"/>
      <c r="BH3954" s="7"/>
      <c r="BI3954" s="7"/>
      <c r="BJ3954" s="7"/>
      <c r="BK3954" s="7"/>
      <c r="BL3954" s="7"/>
      <c r="BM3954" s="7"/>
      <c r="BP3954" s="7"/>
      <c r="BQ3954" s="7"/>
      <c r="BR3954" s="7"/>
      <c r="BS3954" s="7"/>
      <c r="BT3954" s="7"/>
      <c r="BU3954" s="7"/>
      <c r="BV3954" s="7"/>
      <c r="BW3954" s="7"/>
    </row>
    <row r="3955" spans="5:75" x14ac:dyDescent="0.2"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AL3955" s="7"/>
      <c r="AQ3955" s="7"/>
      <c r="AR3955" s="7"/>
      <c r="AS3955" s="7"/>
      <c r="AT3955" s="7"/>
      <c r="AU3955" s="7"/>
      <c r="AV3955" s="7"/>
      <c r="AX3955" s="7"/>
      <c r="AY3955" s="7"/>
      <c r="AZ3955" s="7"/>
      <c r="BA3955" s="7"/>
      <c r="BB3955" s="7"/>
      <c r="BC3955" s="7"/>
      <c r="BD3955" s="7"/>
      <c r="BG3955" s="7"/>
      <c r="BH3955" s="7"/>
      <c r="BI3955" s="7"/>
      <c r="BJ3955" s="7"/>
      <c r="BK3955" s="7"/>
      <c r="BL3955" s="7"/>
      <c r="BM3955" s="7"/>
      <c r="BP3955" s="7"/>
      <c r="BQ3955" s="7"/>
      <c r="BR3955" s="7"/>
      <c r="BS3955" s="7"/>
      <c r="BT3955" s="7"/>
      <c r="BU3955" s="7"/>
      <c r="BV3955" s="7"/>
      <c r="BW3955" s="7"/>
    </row>
    <row r="3956" spans="5:75" x14ac:dyDescent="0.2"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AL3956" s="7"/>
      <c r="AQ3956" s="7"/>
      <c r="AR3956" s="7"/>
      <c r="AS3956" s="7"/>
      <c r="AT3956" s="7"/>
      <c r="AU3956" s="7"/>
      <c r="AV3956" s="7"/>
      <c r="AX3956" s="7"/>
      <c r="AY3956" s="7"/>
      <c r="AZ3956" s="7"/>
      <c r="BA3956" s="7"/>
      <c r="BB3956" s="7"/>
      <c r="BC3956" s="7"/>
      <c r="BD3956" s="7"/>
      <c r="BG3956" s="7"/>
      <c r="BH3956" s="7"/>
      <c r="BI3956" s="7"/>
      <c r="BJ3956" s="7"/>
      <c r="BK3956" s="7"/>
      <c r="BL3956" s="7"/>
      <c r="BM3956" s="7"/>
      <c r="BP3956" s="7"/>
      <c r="BQ3956" s="7"/>
      <c r="BR3956" s="7"/>
      <c r="BS3956" s="7"/>
      <c r="BT3956" s="7"/>
      <c r="BU3956" s="7"/>
      <c r="BV3956" s="7"/>
      <c r="BW3956" s="7"/>
    </row>
    <row r="3957" spans="5:75" x14ac:dyDescent="0.2"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AL3957" s="7"/>
      <c r="AQ3957" s="7"/>
      <c r="AR3957" s="7"/>
      <c r="AS3957" s="7"/>
      <c r="AT3957" s="7"/>
      <c r="AU3957" s="7"/>
      <c r="AV3957" s="7"/>
      <c r="AX3957" s="7"/>
      <c r="AY3957" s="7"/>
      <c r="AZ3957" s="7"/>
      <c r="BA3957" s="7"/>
      <c r="BB3957" s="7"/>
      <c r="BC3957" s="7"/>
      <c r="BD3957" s="7"/>
      <c r="BG3957" s="7"/>
      <c r="BH3957" s="7"/>
      <c r="BI3957" s="7"/>
      <c r="BJ3957" s="7"/>
      <c r="BK3957" s="7"/>
      <c r="BL3957" s="7"/>
      <c r="BM3957" s="7"/>
      <c r="BP3957" s="7"/>
      <c r="BQ3957" s="7"/>
      <c r="BR3957" s="7"/>
      <c r="BS3957" s="7"/>
      <c r="BT3957" s="7"/>
      <c r="BU3957" s="7"/>
      <c r="BV3957" s="7"/>
      <c r="BW3957" s="7"/>
    </row>
    <row r="3958" spans="5:75" x14ac:dyDescent="0.2"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AL3958" s="7"/>
      <c r="AQ3958" s="7"/>
      <c r="AR3958" s="7"/>
      <c r="AS3958" s="7"/>
      <c r="AT3958" s="7"/>
      <c r="AU3958" s="7"/>
      <c r="AV3958" s="7"/>
      <c r="AX3958" s="7"/>
      <c r="AY3958" s="7"/>
      <c r="AZ3958" s="7"/>
      <c r="BA3958" s="7"/>
      <c r="BB3958" s="7"/>
      <c r="BC3958" s="7"/>
      <c r="BD3958" s="7"/>
      <c r="BG3958" s="7"/>
      <c r="BH3958" s="7"/>
      <c r="BI3958" s="7"/>
      <c r="BJ3958" s="7"/>
      <c r="BK3958" s="7"/>
      <c r="BL3958" s="7"/>
      <c r="BM3958" s="7"/>
      <c r="BP3958" s="7"/>
      <c r="BQ3958" s="7"/>
      <c r="BR3958" s="7"/>
      <c r="BS3958" s="7"/>
      <c r="BT3958" s="7"/>
      <c r="BU3958" s="7"/>
      <c r="BV3958" s="7"/>
      <c r="BW3958" s="7"/>
    </row>
    <row r="3959" spans="5:75" x14ac:dyDescent="0.2"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AL3959" s="7"/>
      <c r="AQ3959" s="7"/>
      <c r="AR3959" s="7"/>
      <c r="AS3959" s="7"/>
      <c r="AT3959" s="7"/>
      <c r="AU3959" s="7"/>
      <c r="AV3959" s="7"/>
      <c r="AX3959" s="7"/>
      <c r="AY3959" s="7"/>
      <c r="AZ3959" s="7"/>
      <c r="BA3959" s="7"/>
      <c r="BB3959" s="7"/>
      <c r="BC3959" s="7"/>
      <c r="BD3959" s="7"/>
      <c r="BG3959" s="7"/>
      <c r="BH3959" s="7"/>
      <c r="BI3959" s="7"/>
      <c r="BJ3959" s="7"/>
      <c r="BK3959" s="7"/>
      <c r="BL3959" s="7"/>
      <c r="BM3959" s="7"/>
      <c r="BP3959" s="7"/>
      <c r="BQ3959" s="7"/>
      <c r="BR3959" s="7"/>
      <c r="BS3959" s="7"/>
      <c r="BT3959" s="7"/>
      <c r="BU3959" s="7"/>
      <c r="BV3959" s="7"/>
      <c r="BW3959" s="7"/>
    </row>
    <row r="3960" spans="5:75" x14ac:dyDescent="0.2"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AL3960" s="7"/>
      <c r="AQ3960" s="7"/>
      <c r="AR3960" s="7"/>
      <c r="AS3960" s="7"/>
      <c r="AT3960" s="7"/>
      <c r="AU3960" s="7"/>
      <c r="AV3960" s="7"/>
      <c r="AX3960" s="7"/>
      <c r="AY3960" s="7"/>
      <c r="AZ3960" s="7"/>
      <c r="BA3960" s="7"/>
      <c r="BB3960" s="7"/>
      <c r="BC3960" s="7"/>
      <c r="BD3960" s="7"/>
      <c r="BG3960" s="7"/>
      <c r="BH3960" s="7"/>
      <c r="BI3960" s="7"/>
      <c r="BJ3960" s="7"/>
      <c r="BK3960" s="7"/>
      <c r="BL3960" s="7"/>
      <c r="BM3960" s="7"/>
      <c r="BP3960" s="7"/>
      <c r="BQ3960" s="7"/>
      <c r="BR3960" s="7"/>
      <c r="BS3960" s="7"/>
      <c r="BT3960" s="7"/>
      <c r="BU3960" s="7"/>
      <c r="BV3960" s="7"/>
      <c r="BW3960" s="7"/>
    </row>
    <row r="3961" spans="5:75" x14ac:dyDescent="0.2"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AL3961" s="7"/>
      <c r="AQ3961" s="7"/>
      <c r="AR3961" s="7"/>
      <c r="AS3961" s="7"/>
      <c r="AT3961" s="7"/>
      <c r="AU3961" s="7"/>
      <c r="AV3961" s="7"/>
      <c r="AX3961" s="7"/>
      <c r="AY3961" s="7"/>
      <c r="AZ3961" s="7"/>
      <c r="BA3961" s="7"/>
      <c r="BB3961" s="7"/>
      <c r="BC3961" s="7"/>
      <c r="BD3961" s="7"/>
      <c r="BG3961" s="7"/>
      <c r="BH3961" s="7"/>
      <c r="BI3961" s="7"/>
      <c r="BJ3961" s="7"/>
      <c r="BK3961" s="7"/>
      <c r="BL3961" s="7"/>
      <c r="BM3961" s="7"/>
      <c r="BP3961" s="7"/>
      <c r="BQ3961" s="7"/>
      <c r="BR3961" s="7"/>
      <c r="BS3961" s="7"/>
      <c r="BT3961" s="7"/>
      <c r="BU3961" s="7"/>
      <c r="BV3961" s="7"/>
      <c r="BW3961" s="7"/>
    </row>
    <row r="3962" spans="5:75" x14ac:dyDescent="0.2"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AL3962" s="7"/>
      <c r="AQ3962" s="7"/>
      <c r="AR3962" s="7"/>
      <c r="AS3962" s="7"/>
      <c r="AT3962" s="7"/>
      <c r="AU3962" s="7"/>
      <c r="AV3962" s="7"/>
      <c r="AX3962" s="7"/>
      <c r="AY3962" s="7"/>
      <c r="AZ3962" s="7"/>
      <c r="BA3962" s="7"/>
      <c r="BB3962" s="7"/>
      <c r="BC3962" s="7"/>
      <c r="BD3962" s="7"/>
      <c r="BG3962" s="7"/>
      <c r="BH3962" s="7"/>
      <c r="BI3962" s="7"/>
      <c r="BJ3962" s="7"/>
      <c r="BK3962" s="7"/>
      <c r="BL3962" s="7"/>
      <c r="BM3962" s="7"/>
      <c r="BP3962" s="7"/>
      <c r="BQ3962" s="7"/>
      <c r="BR3962" s="7"/>
      <c r="BS3962" s="7"/>
      <c r="BT3962" s="7"/>
      <c r="BU3962" s="7"/>
      <c r="BV3962" s="7"/>
      <c r="BW3962" s="7"/>
    </row>
    <row r="3963" spans="5:75" x14ac:dyDescent="0.2"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AL3963" s="7"/>
      <c r="AQ3963" s="7"/>
      <c r="AR3963" s="7"/>
      <c r="AS3963" s="7"/>
      <c r="AT3963" s="7"/>
      <c r="AU3963" s="7"/>
      <c r="AV3963" s="7"/>
      <c r="AX3963" s="7"/>
      <c r="AY3963" s="7"/>
      <c r="AZ3963" s="7"/>
      <c r="BA3963" s="7"/>
      <c r="BB3963" s="7"/>
      <c r="BC3963" s="7"/>
      <c r="BD3963" s="7"/>
      <c r="BG3963" s="7"/>
      <c r="BH3963" s="7"/>
      <c r="BI3963" s="7"/>
      <c r="BJ3963" s="7"/>
      <c r="BK3963" s="7"/>
      <c r="BL3963" s="7"/>
      <c r="BM3963" s="7"/>
      <c r="BP3963" s="7"/>
      <c r="BQ3963" s="7"/>
      <c r="BR3963" s="7"/>
      <c r="BS3963" s="7"/>
      <c r="BT3963" s="7"/>
      <c r="BU3963" s="7"/>
      <c r="BV3963" s="7"/>
      <c r="BW3963" s="7"/>
    </row>
    <row r="3964" spans="5:75" x14ac:dyDescent="0.2"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AL3964" s="7"/>
      <c r="AQ3964" s="7"/>
      <c r="AR3964" s="7"/>
      <c r="AS3964" s="7"/>
      <c r="AT3964" s="7"/>
      <c r="AU3964" s="7"/>
      <c r="AV3964" s="7"/>
      <c r="AX3964" s="7"/>
      <c r="AY3964" s="7"/>
      <c r="AZ3964" s="7"/>
      <c r="BA3964" s="7"/>
      <c r="BB3964" s="7"/>
      <c r="BC3964" s="7"/>
      <c r="BD3964" s="7"/>
      <c r="BG3964" s="7"/>
      <c r="BH3964" s="7"/>
      <c r="BI3964" s="7"/>
      <c r="BJ3964" s="7"/>
      <c r="BK3964" s="7"/>
      <c r="BL3964" s="7"/>
      <c r="BM3964" s="7"/>
      <c r="BP3964" s="7"/>
      <c r="BQ3964" s="7"/>
      <c r="BR3964" s="7"/>
      <c r="BS3964" s="7"/>
      <c r="BT3964" s="7"/>
      <c r="BU3964" s="7"/>
      <c r="BV3964" s="7"/>
      <c r="BW3964" s="7"/>
    </row>
    <row r="3965" spans="5:75" x14ac:dyDescent="0.2"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AL3965" s="7"/>
      <c r="AQ3965" s="7"/>
      <c r="AR3965" s="7"/>
      <c r="AS3965" s="7"/>
      <c r="AT3965" s="7"/>
      <c r="AU3965" s="7"/>
      <c r="AV3965" s="7"/>
      <c r="AX3965" s="7"/>
      <c r="AY3965" s="7"/>
      <c r="AZ3965" s="7"/>
      <c r="BA3965" s="7"/>
      <c r="BB3965" s="7"/>
      <c r="BC3965" s="7"/>
      <c r="BD3965" s="7"/>
      <c r="BG3965" s="7"/>
      <c r="BH3965" s="7"/>
      <c r="BI3965" s="7"/>
      <c r="BJ3965" s="7"/>
      <c r="BK3965" s="7"/>
      <c r="BL3965" s="7"/>
      <c r="BM3965" s="7"/>
      <c r="BP3965" s="7"/>
      <c r="BQ3965" s="7"/>
      <c r="BR3965" s="7"/>
      <c r="BS3965" s="7"/>
      <c r="BT3965" s="7"/>
      <c r="BU3965" s="7"/>
      <c r="BV3965" s="7"/>
      <c r="BW3965" s="7"/>
    </row>
    <row r="3966" spans="5:75" x14ac:dyDescent="0.2"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AL3966" s="7"/>
      <c r="AQ3966" s="7"/>
      <c r="AR3966" s="7"/>
      <c r="AS3966" s="7"/>
      <c r="AT3966" s="7"/>
      <c r="AU3966" s="7"/>
      <c r="AV3966" s="7"/>
      <c r="AX3966" s="7"/>
      <c r="AY3966" s="7"/>
      <c r="AZ3966" s="7"/>
      <c r="BA3966" s="7"/>
      <c r="BB3966" s="7"/>
      <c r="BC3966" s="7"/>
      <c r="BD3966" s="7"/>
      <c r="BG3966" s="7"/>
      <c r="BH3966" s="7"/>
      <c r="BI3966" s="7"/>
      <c r="BJ3966" s="7"/>
      <c r="BK3966" s="7"/>
      <c r="BL3966" s="7"/>
      <c r="BM3966" s="7"/>
      <c r="BP3966" s="7"/>
      <c r="BQ3966" s="7"/>
      <c r="BR3966" s="7"/>
      <c r="BS3966" s="7"/>
      <c r="BT3966" s="7"/>
      <c r="BU3966" s="7"/>
      <c r="BV3966" s="7"/>
      <c r="BW3966" s="7"/>
    </row>
    <row r="3967" spans="5:75" x14ac:dyDescent="0.2"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AL3967" s="7"/>
      <c r="AQ3967" s="7"/>
      <c r="AR3967" s="7"/>
      <c r="AS3967" s="7"/>
      <c r="AT3967" s="7"/>
      <c r="AU3967" s="7"/>
      <c r="AV3967" s="7"/>
      <c r="AX3967" s="7"/>
      <c r="AY3967" s="7"/>
      <c r="AZ3967" s="7"/>
      <c r="BA3967" s="7"/>
      <c r="BB3967" s="7"/>
      <c r="BC3967" s="7"/>
      <c r="BD3967" s="7"/>
      <c r="BG3967" s="7"/>
      <c r="BH3967" s="7"/>
      <c r="BI3967" s="7"/>
      <c r="BJ3967" s="7"/>
      <c r="BK3967" s="7"/>
      <c r="BL3967" s="7"/>
      <c r="BM3967" s="7"/>
      <c r="BP3967" s="7"/>
      <c r="BQ3967" s="7"/>
      <c r="BR3967" s="7"/>
      <c r="BS3967" s="7"/>
      <c r="BT3967" s="7"/>
      <c r="BU3967" s="7"/>
      <c r="BV3967" s="7"/>
      <c r="BW3967" s="7"/>
    </row>
    <row r="3968" spans="5:75" x14ac:dyDescent="0.2"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AL3968" s="7"/>
      <c r="AQ3968" s="7"/>
      <c r="AR3968" s="7"/>
      <c r="AS3968" s="7"/>
      <c r="AT3968" s="7"/>
      <c r="AU3968" s="7"/>
      <c r="AV3968" s="7"/>
      <c r="AX3968" s="7"/>
      <c r="AY3968" s="7"/>
      <c r="AZ3968" s="7"/>
      <c r="BA3968" s="7"/>
      <c r="BB3968" s="7"/>
      <c r="BC3968" s="7"/>
      <c r="BD3968" s="7"/>
      <c r="BG3968" s="7"/>
      <c r="BH3968" s="7"/>
      <c r="BI3968" s="7"/>
      <c r="BJ3968" s="7"/>
      <c r="BK3968" s="7"/>
      <c r="BL3968" s="7"/>
      <c r="BM3968" s="7"/>
      <c r="BP3968" s="7"/>
      <c r="BQ3968" s="7"/>
      <c r="BR3968" s="7"/>
      <c r="BS3968" s="7"/>
      <c r="BT3968" s="7"/>
      <c r="BU3968" s="7"/>
      <c r="BV3968" s="7"/>
      <c r="BW3968" s="7"/>
    </row>
    <row r="3969" spans="5:75" x14ac:dyDescent="0.2"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AL3969" s="7"/>
      <c r="AQ3969" s="7"/>
      <c r="AR3969" s="7"/>
      <c r="AS3969" s="7"/>
      <c r="AT3969" s="7"/>
      <c r="AU3969" s="7"/>
      <c r="AV3969" s="7"/>
      <c r="AX3969" s="7"/>
      <c r="AY3969" s="7"/>
      <c r="AZ3969" s="7"/>
      <c r="BA3969" s="7"/>
      <c r="BB3969" s="7"/>
      <c r="BC3969" s="7"/>
      <c r="BD3969" s="7"/>
      <c r="BG3969" s="7"/>
      <c r="BH3969" s="7"/>
      <c r="BI3969" s="7"/>
      <c r="BJ3969" s="7"/>
      <c r="BK3969" s="7"/>
      <c r="BL3969" s="7"/>
      <c r="BM3969" s="7"/>
      <c r="BP3969" s="7"/>
      <c r="BQ3969" s="7"/>
      <c r="BR3969" s="7"/>
      <c r="BS3969" s="7"/>
      <c r="BT3969" s="7"/>
      <c r="BU3969" s="7"/>
      <c r="BV3969" s="7"/>
      <c r="BW3969" s="7"/>
    </row>
    <row r="3970" spans="5:75" x14ac:dyDescent="0.2"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AL3970" s="7"/>
      <c r="AQ3970" s="7"/>
      <c r="AR3970" s="7"/>
      <c r="AS3970" s="7"/>
      <c r="AT3970" s="7"/>
      <c r="AU3970" s="7"/>
      <c r="AV3970" s="7"/>
      <c r="AX3970" s="7"/>
      <c r="AY3970" s="7"/>
      <c r="AZ3970" s="7"/>
      <c r="BA3970" s="7"/>
      <c r="BB3970" s="7"/>
      <c r="BC3970" s="7"/>
      <c r="BD3970" s="7"/>
      <c r="BG3970" s="7"/>
      <c r="BH3970" s="7"/>
      <c r="BI3970" s="7"/>
      <c r="BJ3970" s="7"/>
      <c r="BK3970" s="7"/>
      <c r="BL3970" s="7"/>
      <c r="BM3970" s="7"/>
      <c r="BP3970" s="7"/>
      <c r="BQ3970" s="7"/>
      <c r="BR3970" s="7"/>
      <c r="BS3970" s="7"/>
      <c r="BT3970" s="7"/>
      <c r="BU3970" s="7"/>
      <c r="BV3970" s="7"/>
      <c r="BW3970" s="7"/>
    </row>
    <row r="3971" spans="5:75" x14ac:dyDescent="0.2"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AL3971" s="7"/>
      <c r="AQ3971" s="7"/>
      <c r="AR3971" s="7"/>
      <c r="AS3971" s="7"/>
      <c r="AT3971" s="7"/>
      <c r="AU3971" s="7"/>
      <c r="AV3971" s="7"/>
      <c r="AX3971" s="7"/>
      <c r="AY3971" s="7"/>
      <c r="AZ3971" s="7"/>
      <c r="BA3971" s="7"/>
      <c r="BB3971" s="7"/>
      <c r="BC3971" s="7"/>
      <c r="BD3971" s="7"/>
      <c r="BG3971" s="7"/>
      <c r="BH3971" s="7"/>
      <c r="BI3971" s="7"/>
      <c r="BJ3971" s="7"/>
      <c r="BK3971" s="7"/>
      <c r="BL3971" s="7"/>
      <c r="BM3971" s="7"/>
      <c r="BP3971" s="7"/>
      <c r="BQ3971" s="7"/>
      <c r="BR3971" s="7"/>
      <c r="BS3971" s="7"/>
      <c r="BT3971" s="7"/>
      <c r="BU3971" s="7"/>
      <c r="BV3971" s="7"/>
      <c r="BW3971" s="7"/>
    </row>
    <row r="3972" spans="5:75" x14ac:dyDescent="0.2"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AL3972" s="7"/>
      <c r="AQ3972" s="7"/>
      <c r="AR3972" s="7"/>
      <c r="AS3972" s="7"/>
      <c r="AT3972" s="7"/>
      <c r="AU3972" s="7"/>
      <c r="AV3972" s="7"/>
      <c r="AX3972" s="7"/>
      <c r="AY3972" s="7"/>
      <c r="AZ3972" s="7"/>
      <c r="BA3972" s="7"/>
      <c r="BB3972" s="7"/>
      <c r="BC3972" s="7"/>
      <c r="BD3972" s="7"/>
      <c r="BG3972" s="7"/>
      <c r="BH3972" s="7"/>
      <c r="BI3972" s="7"/>
      <c r="BJ3972" s="7"/>
      <c r="BK3972" s="7"/>
      <c r="BL3972" s="7"/>
      <c r="BM3972" s="7"/>
      <c r="BP3972" s="7"/>
      <c r="BQ3972" s="7"/>
      <c r="BR3972" s="7"/>
      <c r="BS3972" s="7"/>
      <c r="BT3972" s="7"/>
      <c r="BU3972" s="7"/>
      <c r="BV3972" s="7"/>
      <c r="BW3972" s="7"/>
    </row>
    <row r="3973" spans="5:75" x14ac:dyDescent="0.2"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AL3973" s="7"/>
      <c r="AQ3973" s="7"/>
      <c r="AR3973" s="7"/>
      <c r="AS3973" s="7"/>
      <c r="AT3973" s="7"/>
      <c r="AU3973" s="7"/>
      <c r="AV3973" s="7"/>
      <c r="AX3973" s="7"/>
      <c r="AY3973" s="7"/>
      <c r="AZ3973" s="7"/>
      <c r="BA3973" s="7"/>
      <c r="BB3973" s="7"/>
      <c r="BC3973" s="7"/>
      <c r="BD3973" s="7"/>
      <c r="BG3973" s="7"/>
      <c r="BH3973" s="7"/>
      <c r="BI3973" s="7"/>
      <c r="BJ3973" s="7"/>
      <c r="BK3973" s="7"/>
      <c r="BL3973" s="7"/>
      <c r="BM3973" s="7"/>
      <c r="BP3973" s="7"/>
      <c r="BQ3973" s="7"/>
      <c r="BR3973" s="7"/>
      <c r="BS3973" s="7"/>
      <c r="BT3973" s="7"/>
      <c r="BU3973" s="7"/>
      <c r="BV3973" s="7"/>
      <c r="BW3973" s="7"/>
    </row>
    <row r="3974" spans="5:75" x14ac:dyDescent="0.2"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AL3974" s="7"/>
      <c r="AQ3974" s="7"/>
      <c r="AR3974" s="7"/>
      <c r="AS3974" s="7"/>
      <c r="AT3974" s="7"/>
      <c r="AU3974" s="7"/>
      <c r="AV3974" s="7"/>
      <c r="AX3974" s="7"/>
      <c r="AY3974" s="7"/>
      <c r="AZ3974" s="7"/>
      <c r="BA3974" s="7"/>
      <c r="BB3974" s="7"/>
      <c r="BC3974" s="7"/>
      <c r="BD3974" s="7"/>
      <c r="BG3974" s="7"/>
      <c r="BH3974" s="7"/>
      <c r="BI3974" s="7"/>
      <c r="BJ3974" s="7"/>
      <c r="BK3974" s="7"/>
      <c r="BL3974" s="7"/>
      <c r="BM3974" s="7"/>
      <c r="BP3974" s="7"/>
      <c r="BQ3974" s="7"/>
      <c r="BR3974" s="7"/>
      <c r="BS3974" s="7"/>
      <c r="BT3974" s="7"/>
      <c r="BU3974" s="7"/>
      <c r="BV3974" s="7"/>
      <c r="BW3974" s="7"/>
    </row>
    <row r="3975" spans="5:75" x14ac:dyDescent="0.2"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AL3975" s="7"/>
      <c r="AQ3975" s="7"/>
      <c r="AR3975" s="7"/>
      <c r="AS3975" s="7"/>
      <c r="AT3975" s="7"/>
      <c r="AU3975" s="7"/>
      <c r="AV3975" s="7"/>
      <c r="AX3975" s="7"/>
      <c r="AY3975" s="7"/>
      <c r="AZ3975" s="7"/>
      <c r="BA3975" s="7"/>
      <c r="BB3975" s="7"/>
      <c r="BC3975" s="7"/>
      <c r="BD3975" s="7"/>
      <c r="BG3975" s="7"/>
      <c r="BH3975" s="7"/>
      <c r="BI3975" s="7"/>
      <c r="BJ3975" s="7"/>
      <c r="BK3975" s="7"/>
      <c r="BL3975" s="7"/>
      <c r="BM3975" s="7"/>
      <c r="BP3975" s="7"/>
      <c r="BQ3975" s="7"/>
      <c r="BR3975" s="7"/>
      <c r="BS3975" s="7"/>
      <c r="BT3975" s="7"/>
      <c r="BU3975" s="7"/>
      <c r="BV3975" s="7"/>
      <c r="BW3975" s="7"/>
    </row>
    <row r="3976" spans="5:75" x14ac:dyDescent="0.2"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AL3976" s="7"/>
      <c r="AQ3976" s="7"/>
      <c r="AR3976" s="7"/>
      <c r="AS3976" s="7"/>
      <c r="AT3976" s="7"/>
      <c r="AU3976" s="7"/>
      <c r="AV3976" s="7"/>
      <c r="AX3976" s="7"/>
      <c r="AY3976" s="7"/>
      <c r="AZ3976" s="7"/>
      <c r="BA3976" s="7"/>
      <c r="BB3976" s="7"/>
      <c r="BC3976" s="7"/>
      <c r="BD3976" s="7"/>
      <c r="BG3976" s="7"/>
      <c r="BH3976" s="7"/>
      <c r="BI3976" s="7"/>
      <c r="BJ3976" s="7"/>
      <c r="BK3976" s="7"/>
      <c r="BL3976" s="7"/>
      <c r="BM3976" s="7"/>
      <c r="BP3976" s="7"/>
      <c r="BQ3976" s="7"/>
      <c r="BR3976" s="7"/>
      <c r="BS3976" s="7"/>
      <c r="BT3976" s="7"/>
      <c r="BU3976" s="7"/>
      <c r="BV3976" s="7"/>
      <c r="BW3976" s="7"/>
    </row>
    <row r="3977" spans="5:75" x14ac:dyDescent="0.2"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AL3977" s="7"/>
      <c r="AQ3977" s="7"/>
      <c r="AR3977" s="7"/>
      <c r="AS3977" s="7"/>
      <c r="AT3977" s="7"/>
      <c r="AU3977" s="7"/>
      <c r="AV3977" s="7"/>
      <c r="AX3977" s="7"/>
      <c r="AY3977" s="7"/>
      <c r="AZ3977" s="7"/>
      <c r="BA3977" s="7"/>
      <c r="BB3977" s="7"/>
      <c r="BC3977" s="7"/>
      <c r="BD3977" s="7"/>
      <c r="BG3977" s="7"/>
      <c r="BH3977" s="7"/>
      <c r="BI3977" s="7"/>
      <c r="BJ3977" s="7"/>
      <c r="BK3977" s="7"/>
      <c r="BL3977" s="7"/>
      <c r="BM3977" s="7"/>
      <c r="BP3977" s="7"/>
      <c r="BQ3977" s="7"/>
      <c r="BR3977" s="7"/>
      <c r="BS3977" s="7"/>
      <c r="BT3977" s="7"/>
      <c r="BU3977" s="7"/>
      <c r="BV3977" s="7"/>
      <c r="BW3977" s="7"/>
    </row>
    <row r="3978" spans="5:75" x14ac:dyDescent="0.2"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AL3978" s="7"/>
      <c r="AQ3978" s="7"/>
      <c r="AR3978" s="7"/>
      <c r="AS3978" s="7"/>
      <c r="AT3978" s="7"/>
      <c r="AU3978" s="7"/>
      <c r="AV3978" s="7"/>
      <c r="AX3978" s="7"/>
      <c r="AY3978" s="7"/>
      <c r="AZ3978" s="7"/>
      <c r="BA3978" s="7"/>
      <c r="BB3978" s="7"/>
      <c r="BC3978" s="7"/>
      <c r="BD3978" s="7"/>
      <c r="BG3978" s="7"/>
      <c r="BH3978" s="7"/>
      <c r="BI3978" s="7"/>
      <c r="BJ3978" s="7"/>
      <c r="BK3978" s="7"/>
      <c r="BL3978" s="7"/>
      <c r="BM3978" s="7"/>
      <c r="BP3978" s="7"/>
      <c r="BQ3978" s="7"/>
      <c r="BR3978" s="7"/>
      <c r="BS3978" s="7"/>
      <c r="BT3978" s="7"/>
      <c r="BU3978" s="7"/>
      <c r="BV3978" s="7"/>
      <c r="BW3978" s="7"/>
    </row>
    <row r="3979" spans="5:75" x14ac:dyDescent="0.2"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AL3979" s="7"/>
      <c r="AQ3979" s="7"/>
      <c r="AR3979" s="7"/>
      <c r="AS3979" s="7"/>
      <c r="AT3979" s="7"/>
      <c r="AU3979" s="7"/>
      <c r="AV3979" s="7"/>
      <c r="AX3979" s="7"/>
      <c r="AY3979" s="7"/>
      <c r="AZ3979" s="7"/>
      <c r="BA3979" s="7"/>
      <c r="BB3979" s="7"/>
      <c r="BC3979" s="7"/>
      <c r="BD3979" s="7"/>
      <c r="BG3979" s="7"/>
      <c r="BH3979" s="7"/>
      <c r="BI3979" s="7"/>
      <c r="BJ3979" s="7"/>
      <c r="BK3979" s="7"/>
      <c r="BL3979" s="7"/>
      <c r="BM3979" s="7"/>
      <c r="BP3979" s="7"/>
      <c r="BQ3979" s="7"/>
      <c r="BR3979" s="7"/>
      <c r="BS3979" s="7"/>
      <c r="BT3979" s="7"/>
      <c r="BU3979" s="7"/>
      <c r="BV3979" s="7"/>
      <c r="BW3979" s="7"/>
    </row>
    <row r="3980" spans="5:75" x14ac:dyDescent="0.2"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AL3980" s="7"/>
      <c r="AQ3980" s="7"/>
      <c r="AR3980" s="7"/>
      <c r="AS3980" s="7"/>
      <c r="AT3980" s="7"/>
      <c r="AU3980" s="7"/>
      <c r="AV3980" s="7"/>
      <c r="AX3980" s="7"/>
      <c r="AY3980" s="7"/>
      <c r="AZ3980" s="7"/>
      <c r="BA3980" s="7"/>
      <c r="BB3980" s="7"/>
      <c r="BC3980" s="7"/>
      <c r="BD3980" s="7"/>
      <c r="BG3980" s="7"/>
      <c r="BH3980" s="7"/>
      <c r="BI3980" s="7"/>
      <c r="BJ3980" s="7"/>
      <c r="BK3980" s="7"/>
      <c r="BL3980" s="7"/>
      <c r="BM3980" s="7"/>
      <c r="BP3980" s="7"/>
      <c r="BQ3980" s="7"/>
      <c r="BR3980" s="7"/>
      <c r="BS3980" s="7"/>
      <c r="BT3980" s="7"/>
      <c r="BU3980" s="7"/>
      <c r="BV3980" s="7"/>
      <c r="BW3980" s="7"/>
    </row>
    <row r="3981" spans="5:75" x14ac:dyDescent="0.2"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AL3981" s="7"/>
      <c r="AQ3981" s="7"/>
      <c r="AR3981" s="7"/>
      <c r="AS3981" s="7"/>
      <c r="AT3981" s="7"/>
      <c r="AU3981" s="7"/>
      <c r="AV3981" s="7"/>
      <c r="AX3981" s="7"/>
      <c r="AY3981" s="7"/>
      <c r="AZ3981" s="7"/>
      <c r="BA3981" s="7"/>
      <c r="BB3981" s="7"/>
      <c r="BC3981" s="7"/>
      <c r="BD3981" s="7"/>
      <c r="BG3981" s="7"/>
      <c r="BH3981" s="7"/>
      <c r="BI3981" s="7"/>
      <c r="BJ3981" s="7"/>
      <c r="BK3981" s="7"/>
      <c r="BL3981" s="7"/>
      <c r="BM3981" s="7"/>
      <c r="BP3981" s="7"/>
      <c r="BQ3981" s="7"/>
      <c r="BR3981" s="7"/>
      <c r="BS3981" s="7"/>
      <c r="BT3981" s="7"/>
      <c r="BU3981" s="7"/>
      <c r="BV3981" s="7"/>
      <c r="BW3981" s="7"/>
    </row>
    <row r="3982" spans="5:75" x14ac:dyDescent="0.2"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AL3982" s="7"/>
      <c r="AQ3982" s="7"/>
      <c r="AR3982" s="7"/>
      <c r="AS3982" s="7"/>
      <c r="AT3982" s="7"/>
      <c r="AU3982" s="7"/>
      <c r="AV3982" s="7"/>
      <c r="AX3982" s="7"/>
      <c r="AY3982" s="7"/>
      <c r="AZ3982" s="7"/>
      <c r="BA3982" s="7"/>
      <c r="BB3982" s="7"/>
      <c r="BC3982" s="7"/>
      <c r="BD3982" s="7"/>
      <c r="BG3982" s="7"/>
      <c r="BH3982" s="7"/>
      <c r="BI3982" s="7"/>
      <c r="BJ3982" s="7"/>
      <c r="BK3982" s="7"/>
      <c r="BL3982" s="7"/>
      <c r="BM3982" s="7"/>
      <c r="BP3982" s="7"/>
      <c r="BQ3982" s="7"/>
      <c r="BR3982" s="7"/>
      <c r="BS3982" s="7"/>
      <c r="BT3982" s="7"/>
      <c r="BU3982" s="7"/>
      <c r="BV3982" s="7"/>
      <c r="BW3982" s="7"/>
    </row>
    <row r="3983" spans="5:75" x14ac:dyDescent="0.2"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AL3983" s="7"/>
      <c r="AQ3983" s="7"/>
      <c r="AR3983" s="7"/>
      <c r="AS3983" s="7"/>
      <c r="AT3983" s="7"/>
      <c r="AU3983" s="7"/>
      <c r="AV3983" s="7"/>
      <c r="AX3983" s="7"/>
      <c r="AY3983" s="7"/>
      <c r="AZ3983" s="7"/>
      <c r="BA3983" s="7"/>
      <c r="BB3983" s="7"/>
      <c r="BC3983" s="7"/>
      <c r="BD3983" s="7"/>
      <c r="BG3983" s="7"/>
      <c r="BH3983" s="7"/>
      <c r="BI3983" s="7"/>
      <c r="BJ3983" s="7"/>
      <c r="BK3983" s="7"/>
      <c r="BL3983" s="7"/>
      <c r="BM3983" s="7"/>
      <c r="BP3983" s="7"/>
      <c r="BQ3983" s="7"/>
      <c r="BR3983" s="7"/>
      <c r="BS3983" s="7"/>
      <c r="BT3983" s="7"/>
      <c r="BU3983" s="7"/>
      <c r="BV3983" s="7"/>
      <c r="BW3983" s="7"/>
    </row>
    <row r="3984" spans="5:75" x14ac:dyDescent="0.2"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AL3984" s="7"/>
      <c r="AQ3984" s="7"/>
      <c r="AR3984" s="7"/>
      <c r="AS3984" s="7"/>
      <c r="AT3984" s="7"/>
      <c r="AU3984" s="7"/>
      <c r="AV3984" s="7"/>
      <c r="AX3984" s="7"/>
      <c r="AY3984" s="7"/>
      <c r="AZ3984" s="7"/>
      <c r="BA3984" s="7"/>
      <c r="BB3984" s="7"/>
      <c r="BC3984" s="7"/>
      <c r="BD3984" s="7"/>
      <c r="BG3984" s="7"/>
      <c r="BH3984" s="7"/>
      <c r="BI3984" s="7"/>
      <c r="BJ3984" s="7"/>
      <c r="BK3984" s="7"/>
      <c r="BL3984" s="7"/>
      <c r="BM3984" s="7"/>
      <c r="BP3984" s="7"/>
      <c r="BQ3984" s="7"/>
      <c r="BR3984" s="7"/>
      <c r="BS3984" s="7"/>
      <c r="BT3984" s="7"/>
      <c r="BU3984" s="7"/>
      <c r="BV3984" s="7"/>
      <c r="BW3984" s="7"/>
    </row>
    <row r="3985" spans="5:75" x14ac:dyDescent="0.2"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AL3985" s="7"/>
      <c r="AQ3985" s="7"/>
      <c r="AR3985" s="7"/>
      <c r="AS3985" s="7"/>
      <c r="AT3985" s="7"/>
      <c r="AU3985" s="7"/>
      <c r="AV3985" s="7"/>
      <c r="AX3985" s="7"/>
      <c r="AY3985" s="7"/>
      <c r="AZ3985" s="7"/>
      <c r="BA3985" s="7"/>
      <c r="BB3985" s="7"/>
      <c r="BC3985" s="7"/>
      <c r="BD3985" s="7"/>
      <c r="BG3985" s="7"/>
      <c r="BH3985" s="7"/>
      <c r="BI3985" s="7"/>
      <c r="BJ3985" s="7"/>
      <c r="BK3985" s="7"/>
      <c r="BL3985" s="7"/>
      <c r="BM3985" s="7"/>
      <c r="BP3985" s="7"/>
      <c r="BQ3985" s="7"/>
      <c r="BR3985" s="7"/>
      <c r="BS3985" s="7"/>
      <c r="BT3985" s="7"/>
      <c r="BU3985" s="7"/>
      <c r="BV3985" s="7"/>
      <c r="BW3985" s="7"/>
    </row>
    <row r="3986" spans="5:75" x14ac:dyDescent="0.2"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AL3986" s="7"/>
      <c r="AQ3986" s="7"/>
      <c r="AR3986" s="7"/>
      <c r="AS3986" s="7"/>
      <c r="AT3986" s="7"/>
      <c r="AU3986" s="7"/>
      <c r="AV3986" s="7"/>
      <c r="AX3986" s="7"/>
      <c r="AY3986" s="7"/>
      <c r="AZ3986" s="7"/>
      <c r="BA3986" s="7"/>
      <c r="BB3986" s="7"/>
      <c r="BC3986" s="7"/>
      <c r="BD3986" s="7"/>
      <c r="BG3986" s="7"/>
      <c r="BH3986" s="7"/>
      <c r="BI3986" s="7"/>
      <c r="BJ3986" s="7"/>
      <c r="BK3986" s="7"/>
      <c r="BL3986" s="7"/>
      <c r="BM3986" s="7"/>
      <c r="BP3986" s="7"/>
      <c r="BQ3986" s="7"/>
      <c r="BR3986" s="7"/>
      <c r="BS3986" s="7"/>
      <c r="BT3986" s="7"/>
      <c r="BU3986" s="7"/>
      <c r="BV3986" s="7"/>
      <c r="BW3986" s="7"/>
    </row>
    <row r="3987" spans="5:75" x14ac:dyDescent="0.2"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AL3987" s="7"/>
      <c r="AQ3987" s="7"/>
      <c r="AR3987" s="7"/>
      <c r="AS3987" s="7"/>
      <c r="AT3987" s="7"/>
      <c r="AU3987" s="7"/>
      <c r="AV3987" s="7"/>
      <c r="AX3987" s="7"/>
      <c r="AY3987" s="7"/>
      <c r="AZ3987" s="7"/>
      <c r="BA3987" s="7"/>
      <c r="BB3987" s="7"/>
      <c r="BC3987" s="7"/>
      <c r="BD3987" s="7"/>
      <c r="BG3987" s="7"/>
      <c r="BH3987" s="7"/>
      <c r="BI3987" s="7"/>
      <c r="BJ3987" s="7"/>
      <c r="BK3987" s="7"/>
      <c r="BL3987" s="7"/>
      <c r="BM3987" s="7"/>
      <c r="BP3987" s="7"/>
      <c r="BQ3987" s="7"/>
      <c r="BR3987" s="7"/>
      <c r="BS3987" s="7"/>
      <c r="BT3987" s="7"/>
      <c r="BU3987" s="7"/>
      <c r="BV3987" s="7"/>
      <c r="BW3987" s="7"/>
    </row>
    <row r="3988" spans="5:75" x14ac:dyDescent="0.2"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AL3988" s="7"/>
      <c r="AQ3988" s="7"/>
      <c r="AR3988" s="7"/>
      <c r="AS3988" s="7"/>
      <c r="AT3988" s="7"/>
      <c r="AU3988" s="7"/>
      <c r="AV3988" s="7"/>
      <c r="AX3988" s="7"/>
      <c r="AY3988" s="7"/>
      <c r="AZ3988" s="7"/>
      <c r="BA3988" s="7"/>
      <c r="BB3988" s="7"/>
      <c r="BC3988" s="7"/>
      <c r="BD3988" s="7"/>
      <c r="BG3988" s="7"/>
      <c r="BH3988" s="7"/>
      <c r="BI3988" s="7"/>
      <c r="BJ3988" s="7"/>
      <c r="BK3988" s="7"/>
      <c r="BL3988" s="7"/>
      <c r="BM3988" s="7"/>
      <c r="BP3988" s="7"/>
      <c r="BQ3988" s="7"/>
      <c r="BR3988" s="7"/>
      <c r="BS3988" s="7"/>
      <c r="BT3988" s="7"/>
      <c r="BU3988" s="7"/>
      <c r="BV3988" s="7"/>
      <c r="BW3988" s="7"/>
    </row>
    <row r="3989" spans="5:75" x14ac:dyDescent="0.2"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AL3989" s="7"/>
      <c r="AQ3989" s="7"/>
      <c r="AR3989" s="7"/>
      <c r="AS3989" s="7"/>
      <c r="AT3989" s="7"/>
      <c r="AU3989" s="7"/>
      <c r="AV3989" s="7"/>
      <c r="AX3989" s="7"/>
      <c r="AY3989" s="7"/>
      <c r="AZ3989" s="7"/>
      <c r="BA3989" s="7"/>
      <c r="BB3989" s="7"/>
      <c r="BC3989" s="7"/>
      <c r="BD3989" s="7"/>
      <c r="BG3989" s="7"/>
      <c r="BH3989" s="7"/>
      <c r="BI3989" s="7"/>
      <c r="BJ3989" s="7"/>
      <c r="BK3989" s="7"/>
      <c r="BL3989" s="7"/>
      <c r="BM3989" s="7"/>
      <c r="BP3989" s="7"/>
      <c r="BQ3989" s="7"/>
      <c r="BR3989" s="7"/>
      <c r="BS3989" s="7"/>
      <c r="BT3989" s="7"/>
      <c r="BU3989" s="7"/>
      <c r="BV3989" s="7"/>
      <c r="BW3989" s="7"/>
    </row>
    <row r="3990" spans="5:75" x14ac:dyDescent="0.2"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AL3990" s="7"/>
      <c r="AQ3990" s="7"/>
      <c r="AR3990" s="7"/>
      <c r="AS3990" s="7"/>
      <c r="AT3990" s="7"/>
      <c r="AU3990" s="7"/>
      <c r="AV3990" s="7"/>
      <c r="AX3990" s="7"/>
      <c r="AY3990" s="7"/>
      <c r="AZ3990" s="7"/>
      <c r="BA3990" s="7"/>
      <c r="BB3990" s="7"/>
      <c r="BC3990" s="7"/>
      <c r="BD3990" s="7"/>
      <c r="BG3990" s="7"/>
      <c r="BH3990" s="7"/>
      <c r="BI3990" s="7"/>
      <c r="BJ3990" s="7"/>
      <c r="BK3990" s="7"/>
      <c r="BL3990" s="7"/>
      <c r="BM3990" s="7"/>
      <c r="BP3990" s="7"/>
      <c r="BQ3990" s="7"/>
      <c r="BR3990" s="7"/>
      <c r="BS3990" s="7"/>
      <c r="BT3990" s="7"/>
      <c r="BU3990" s="7"/>
      <c r="BV3990" s="7"/>
      <c r="BW3990" s="7"/>
    </row>
    <row r="3991" spans="5:75" x14ac:dyDescent="0.2"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AL3991" s="7"/>
      <c r="AQ3991" s="7"/>
      <c r="AR3991" s="7"/>
      <c r="AS3991" s="7"/>
      <c r="AT3991" s="7"/>
      <c r="AU3991" s="7"/>
      <c r="AV3991" s="7"/>
      <c r="AX3991" s="7"/>
      <c r="AY3991" s="7"/>
      <c r="AZ3991" s="7"/>
      <c r="BA3991" s="7"/>
      <c r="BB3991" s="7"/>
      <c r="BC3991" s="7"/>
      <c r="BD3991" s="7"/>
      <c r="BG3991" s="7"/>
      <c r="BH3991" s="7"/>
      <c r="BI3991" s="7"/>
      <c r="BJ3991" s="7"/>
      <c r="BK3991" s="7"/>
      <c r="BL3991" s="7"/>
      <c r="BM3991" s="7"/>
      <c r="BP3991" s="7"/>
      <c r="BQ3991" s="7"/>
      <c r="BR3991" s="7"/>
      <c r="BS3991" s="7"/>
      <c r="BT3991" s="7"/>
      <c r="BU3991" s="7"/>
      <c r="BV3991" s="7"/>
      <c r="BW3991" s="7"/>
    </row>
    <row r="3992" spans="5:75" x14ac:dyDescent="0.2"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AL3992" s="7"/>
      <c r="AQ3992" s="7"/>
      <c r="AR3992" s="7"/>
      <c r="AS3992" s="7"/>
      <c r="AT3992" s="7"/>
      <c r="AU3992" s="7"/>
      <c r="AV3992" s="7"/>
      <c r="AX3992" s="7"/>
      <c r="AY3992" s="7"/>
      <c r="AZ3992" s="7"/>
      <c r="BA3992" s="7"/>
      <c r="BB3992" s="7"/>
      <c r="BC3992" s="7"/>
      <c r="BD3992" s="7"/>
      <c r="BG3992" s="7"/>
      <c r="BH3992" s="7"/>
      <c r="BI3992" s="7"/>
      <c r="BJ3992" s="7"/>
      <c r="BK3992" s="7"/>
      <c r="BL3992" s="7"/>
      <c r="BM3992" s="7"/>
      <c r="BP3992" s="7"/>
      <c r="BQ3992" s="7"/>
      <c r="BR3992" s="7"/>
      <c r="BS3992" s="7"/>
      <c r="BT3992" s="7"/>
      <c r="BU3992" s="7"/>
      <c r="BV3992" s="7"/>
      <c r="BW3992" s="7"/>
    </row>
    <row r="3993" spans="5:75" x14ac:dyDescent="0.2"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AL3993" s="7"/>
      <c r="AQ3993" s="7"/>
      <c r="AR3993" s="7"/>
      <c r="AS3993" s="7"/>
      <c r="AT3993" s="7"/>
      <c r="AU3993" s="7"/>
      <c r="AV3993" s="7"/>
      <c r="AX3993" s="7"/>
      <c r="AY3993" s="7"/>
      <c r="AZ3993" s="7"/>
      <c r="BA3993" s="7"/>
      <c r="BB3993" s="7"/>
      <c r="BC3993" s="7"/>
      <c r="BD3993" s="7"/>
      <c r="BG3993" s="7"/>
      <c r="BH3993" s="7"/>
      <c r="BI3993" s="7"/>
      <c r="BJ3993" s="7"/>
      <c r="BK3993" s="7"/>
      <c r="BL3993" s="7"/>
      <c r="BM3993" s="7"/>
      <c r="BP3993" s="7"/>
      <c r="BQ3993" s="7"/>
      <c r="BR3993" s="7"/>
      <c r="BS3993" s="7"/>
      <c r="BT3993" s="7"/>
      <c r="BU3993" s="7"/>
      <c r="BV3993" s="7"/>
      <c r="BW3993" s="7"/>
    </row>
    <row r="3994" spans="5:75" x14ac:dyDescent="0.2"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AL3994" s="7"/>
      <c r="AQ3994" s="7"/>
      <c r="AR3994" s="7"/>
      <c r="AS3994" s="7"/>
      <c r="AT3994" s="7"/>
      <c r="AU3994" s="7"/>
      <c r="AV3994" s="7"/>
      <c r="AX3994" s="7"/>
      <c r="AY3994" s="7"/>
      <c r="AZ3994" s="7"/>
      <c r="BA3994" s="7"/>
      <c r="BB3994" s="7"/>
      <c r="BC3994" s="7"/>
      <c r="BD3994" s="7"/>
      <c r="BG3994" s="7"/>
      <c r="BH3994" s="7"/>
      <c r="BI3994" s="7"/>
      <c r="BJ3994" s="7"/>
      <c r="BK3994" s="7"/>
      <c r="BL3994" s="7"/>
      <c r="BM3994" s="7"/>
      <c r="BP3994" s="7"/>
      <c r="BQ3994" s="7"/>
      <c r="BR3994" s="7"/>
      <c r="BS3994" s="7"/>
      <c r="BT3994" s="7"/>
      <c r="BU3994" s="7"/>
      <c r="BV3994" s="7"/>
      <c r="BW3994" s="7"/>
    </row>
    <row r="3995" spans="5:75" x14ac:dyDescent="0.2"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AL3995" s="7"/>
      <c r="AQ3995" s="7"/>
      <c r="AR3995" s="7"/>
      <c r="AS3995" s="7"/>
      <c r="AT3995" s="7"/>
      <c r="AU3995" s="7"/>
      <c r="AV3995" s="7"/>
      <c r="AX3995" s="7"/>
      <c r="AY3995" s="7"/>
      <c r="AZ3995" s="7"/>
      <c r="BA3995" s="7"/>
      <c r="BB3995" s="7"/>
      <c r="BC3995" s="7"/>
      <c r="BD3995" s="7"/>
      <c r="BG3995" s="7"/>
      <c r="BH3995" s="7"/>
      <c r="BI3995" s="7"/>
      <c r="BJ3995" s="7"/>
      <c r="BK3995" s="7"/>
      <c r="BL3995" s="7"/>
      <c r="BM3995" s="7"/>
      <c r="BP3995" s="7"/>
      <c r="BQ3995" s="7"/>
      <c r="BR3995" s="7"/>
      <c r="BS3995" s="7"/>
      <c r="BT3995" s="7"/>
      <c r="BU3995" s="7"/>
      <c r="BV3995" s="7"/>
      <c r="BW3995" s="7"/>
    </row>
    <row r="3996" spans="5:75" x14ac:dyDescent="0.2"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AL3996" s="7"/>
      <c r="AQ3996" s="7"/>
      <c r="AR3996" s="7"/>
      <c r="AS3996" s="7"/>
      <c r="AT3996" s="7"/>
      <c r="AU3996" s="7"/>
      <c r="AV3996" s="7"/>
      <c r="AX3996" s="7"/>
      <c r="AY3996" s="7"/>
      <c r="AZ3996" s="7"/>
      <c r="BA3996" s="7"/>
      <c r="BB3996" s="7"/>
      <c r="BC3996" s="7"/>
      <c r="BD3996" s="7"/>
      <c r="BG3996" s="7"/>
      <c r="BH3996" s="7"/>
      <c r="BI3996" s="7"/>
      <c r="BJ3996" s="7"/>
      <c r="BK3996" s="7"/>
      <c r="BL3996" s="7"/>
      <c r="BM3996" s="7"/>
      <c r="BP3996" s="7"/>
      <c r="BQ3996" s="7"/>
      <c r="BR3996" s="7"/>
      <c r="BS3996" s="7"/>
      <c r="BT3996" s="7"/>
      <c r="BU3996" s="7"/>
      <c r="BV3996" s="7"/>
      <c r="BW3996" s="7"/>
    </row>
    <row r="3997" spans="5:75" x14ac:dyDescent="0.2"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AL3997" s="7"/>
      <c r="AQ3997" s="7"/>
      <c r="AR3997" s="7"/>
      <c r="AS3997" s="7"/>
      <c r="AT3997" s="7"/>
      <c r="AU3997" s="7"/>
      <c r="AV3997" s="7"/>
      <c r="AX3997" s="7"/>
      <c r="AY3997" s="7"/>
      <c r="AZ3997" s="7"/>
      <c r="BA3997" s="7"/>
      <c r="BB3997" s="7"/>
      <c r="BC3997" s="7"/>
      <c r="BD3997" s="7"/>
      <c r="BG3997" s="7"/>
      <c r="BH3997" s="7"/>
      <c r="BI3997" s="7"/>
      <c r="BJ3997" s="7"/>
      <c r="BK3997" s="7"/>
      <c r="BL3997" s="7"/>
      <c r="BM3997" s="7"/>
      <c r="BP3997" s="7"/>
      <c r="BQ3997" s="7"/>
      <c r="BR3997" s="7"/>
      <c r="BS3997" s="7"/>
      <c r="BT3997" s="7"/>
      <c r="BU3997" s="7"/>
      <c r="BV3997" s="7"/>
      <c r="BW3997" s="7"/>
    </row>
    <row r="3998" spans="5:75" x14ac:dyDescent="0.2"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AL3998" s="7"/>
      <c r="AQ3998" s="7"/>
      <c r="AR3998" s="7"/>
      <c r="AS3998" s="7"/>
      <c r="AT3998" s="7"/>
      <c r="AU3998" s="7"/>
      <c r="AV3998" s="7"/>
      <c r="AX3998" s="7"/>
      <c r="AY3998" s="7"/>
      <c r="AZ3998" s="7"/>
      <c r="BA3998" s="7"/>
      <c r="BB3998" s="7"/>
      <c r="BC3998" s="7"/>
      <c r="BD3998" s="7"/>
      <c r="BG3998" s="7"/>
      <c r="BH3998" s="7"/>
      <c r="BI3998" s="7"/>
      <c r="BJ3998" s="7"/>
      <c r="BK3998" s="7"/>
      <c r="BL3998" s="7"/>
      <c r="BM3998" s="7"/>
      <c r="BP3998" s="7"/>
      <c r="BQ3998" s="7"/>
      <c r="BR3998" s="7"/>
      <c r="BS3998" s="7"/>
      <c r="BT3998" s="7"/>
      <c r="BU3998" s="7"/>
      <c r="BV3998" s="7"/>
      <c r="BW3998" s="7"/>
    </row>
    <row r="3999" spans="5:75" x14ac:dyDescent="0.2"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AL3999" s="7"/>
      <c r="AQ3999" s="7"/>
      <c r="AR3999" s="7"/>
      <c r="AS3999" s="7"/>
      <c r="AT3999" s="7"/>
      <c r="AU3999" s="7"/>
      <c r="AV3999" s="7"/>
      <c r="AX3999" s="7"/>
      <c r="AY3999" s="7"/>
      <c r="AZ3999" s="7"/>
      <c r="BA3999" s="7"/>
      <c r="BB3999" s="7"/>
      <c r="BC3999" s="7"/>
      <c r="BD3999" s="7"/>
      <c r="BG3999" s="7"/>
      <c r="BH3999" s="7"/>
      <c r="BI3999" s="7"/>
      <c r="BJ3999" s="7"/>
      <c r="BK3999" s="7"/>
      <c r="BL3999" s="7"/>
      <c r="BM3999" s="7"/>
      <c r="BP3999" s="7"/>
      <c r="BQ3999" s="7"/>
      <c r="BR3999" s="7"/>
      <c r="BS3999" s="7"/>
      <c r="BT3999" s="7"/>
      <c r="BU3999" s="7"/>
      <c r="BV3999" s="7"/>
      <c r="BW3999" s="7"/>
    </row>
    <row r="4000" spans="5:75" x14ac:dyDescent="0.2"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AL4000" s="7"/>
      <c r="AQ4000" s="7"/>
      <c r="AR4000" s="7"/>
      <c r="AS4000" s="7"/>
      <c r="AT4000" s="7"/>
      <c r="AU4000" s="7"/>
      <c r="AV4000" s="7"/>
      <c r="AX4000" s="7"/>
      <c r="AY4000" s="7"/>
      <c r="AZ4000" s="7"/>
      <c r="BA4000" s="7"/>
      <c r="BB4000" s="7"/>
      <c r="BC4000" s="7"/>
      <c r="BD4000" s="7"/>
      <c r="BG4000" s="7"/>
      <c r="BH4000" s="7"/>
      <c r="BI4000" s="7"/>
      <c r="BJ4000" s="7"/>
      <c r="BK4000" s="7"/>
      <c r="BL4000" s="7"/>
      <c r="BM4000" s="7"/>
      <c r="BP4000" s="7"/>
      <c r="BQ4000" s="7"/>
      <c r="BR4000" s="7"/>
      <c r="BS4000" s="7"/>
      <c r="BT4000" s="7"/>
      <c r="BU4000" s="7"/>
      <c r="BV4000" s="7"/>
      <c r="BW4000" s="7"/>
    </row>
    <row r="4001" spans="5:75" x14ac:dyDescent="0.2"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AL4001" s="7"/>
      <c r="AQ4001" s="7"/>
      <c r="AR4001" s="7"/>
      <c r="AS4001" s="7"/>
      <c r="AT4001" s="7"/>
      <c r="AU4001" s="7"/>
      <c r="AV4001" s="7"/>
      <c r="AX4001" s="7"/>
      <c r="AY4001" s="7"/>
      <c r="AZ4001" s="7"/>
      <c r="BA4001" s="7"/>
      <c r="BB4001" s="7"/>
      <c r="BC4001" s="7"/>
      <c r="BD4001" s="7"/>
      <c r="BG4001" s="7"/>
      <c r="BH4001" s="7"/>
      <c r="BI4001" s="7"/>
      <c r="BJ4001" s="7"/>
      <c r="BK4001" s="7"/>
      <c r="BL4001" s="7"/>
      <c r="BM4001" s="7"/>
      <c r="BP4001" s="7"/>
      <c r="BQ4001" s="7"/>
      <c r="BR4001" s="7"/>
      <c r="BS4001" s="7"/>
      <c r="BT4001" s="7"/>
      <c r="BU4001" s="7"/>
      <c r="BV4001" s="7"/>
      <c r="BW4001" s="7"/>
    </row>
    <row r="4002" spans="5:75" x14ac:dyDescent="0.2"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AL4002" s="7"/>
      <c r="AQ4002" s="7"/>
      <c r="AR4002" s="7"/>
      <c r="AS4002" s="7"/>
      <c r="AT4002" s="7"/>
      <c r="AU4002" s="7"/>
      <c r="AV4002" s="7"/>
      <c r="AX4002" s="7"/>
      <c r="AY4002" s="7"/>
      <c r="AZ4002" s="7"/>
      <c r="BA4002" s="7"/>
      <c r="BB4002" s="7"/>
      <c r="BC4002" s="7"/>
      <c r="BD4002" s="7"/>
      <c r="BG4002" s="7"/>
      <c r="BH4002" s="7"/>
      <c r="BI4002" s="7"/>
      <c r="BJ4002" s="7"/>
      <c r="BK4002" s="7"/>
      <c r="BL4002" s="7"/>
      <c r="BM4002" s="7"/>
      <c r="BP4002" s="7"/>
      <c r="BQ4002" s="7"/>
      <c r="BR4002" s="7"/>
      <c r="BS4002" s="7"/>
      <c r="BT4002" s="7"/>
      <c r="BU4002" s="7"/>
      <c r="BV4002" s="7"/>
      <c r="BW4002" s="7"/>
    </row>
    <row r="4003" spans="5:75" x14ac:dyDescent="0.2"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AL4003" s="7"/>
      <c r="AQ4003" s="7"/>
      <c r="AR4003" s="7"/>
      <c r="AS4003" s="7"/>
      <c r="AT4003" s="7"/>
      <c r="AU4003" s="7"/>
      <c r="AV4003" s="7"/>
      <c r="AX4003" s="7"/>
      <c r="AY4003" s="7"/>
      <c r="AZ4003" s="7"/>
      <c r="BA4003" s="7"/>
      <c r="BB4003" s="7"/>
      <c r="BC4003" s="7"/>
      <c r="BD4003" s="7"/>
      <c r="BG4003" s="7"/>
      <c r="BH4003" s="7"/>
      <c r="BI4003" s="7"/>
      <c r="BJ4003" s="7"/>
      <c r="BK4003" s="7"/>
      <c r="BL4003" s="7"/>
      <c r="BM4003" s="7"/>
      <c r="BP4003" s="7"/>
      <c r="BQ4003" s="7"/>
      <c r="BR4003" s="7"/>
      <c r="BS4003" s="7"/>
      <c r="BT4003" s="7"/>
      <c r="BU4003" s="7"/>
      <c r="BV4003" s="7"/>
      <c r="BW4003" s="7"/>
    </row>
    <row r="4004" spans="5:75" x14ac:dyDescent="0.2"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AL4004" s="7"/>
      <c r="AQ4004" s="7"/>
      <c r="AR4004" s="7"/>
      <c r="AS4004" s="7"/>
      <c r="AT4004" s="7"/>
      <c r="AU4004" s="7"/>
      <c r="AV4004" s="7"/>
      <c r="AX4004" s="7"/>
      <c r="AY4004" s="7"/>
      <c r="AZ4004" s="7"/>
      <c r="BA4004" s="7"/>
      <c r="BB4004" s="7"/>
      <c r="BC4004" s="7"/>
      <c r="BD4004" s="7"/>
      <c r="BG4004" s="7"/>
      <c r="BH4004" s="7"/>
      <c r="BI4004" s="7"/>
      <c r="BJ4004" s="7"/>
      <c r="BK4004" s="7"/>
      <c r="BL4004" s="7"/>
      <c r="BM4004" s="7"/>
      <c r="BP4004" s="7"/>
      <c r="BQ4004" s="7"/>
      <c r="BR4004" s="7"/>
      <c r="BS4004" s="7"/>
      <c r="BT4004" s="7"/>
      <c r="BU4004" s="7"/>
      <c r="BV4004" s="7"/>
      <c r="BW4004" s="7"/>
    </row>
    <row r="4005" spans="5:75" x14ac:dyDescent="0.2"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AL4005" s="7"/>
      <c r="AQ4005" s="7"/>
      <c r="AR4005" s="7"/>
      <c r="AS4005" s="7"/>
      <c r="AT4005" s="7"/>
      <c r="AU4005" s="7"/>
      <c r="AV4005" s="7"/>
      <c r="AX4005" s="7"/>
      <c r="AY4005" s="7"/>
      <c r="AZ4005" s="7"/>
      <c r="BA4005" s="7"/>
      <c r="BB4005" s="7"/>
      <c r="BC4005" s="7"/>
      <c r="BD4005" s="7"/>
      <c r="BG4005" s="7"/>
      <c r="BH4005" s="7"/>
      <c r="BI4005" s="7"/>
      <c r="BJ4005" s="7"/>
      <c r="BK4005" s="7"/>
      <c r="BL4005" s="7"/>
      <c r="BM4005" s="7"/>
      <c r="BP4005" s="7"/>
      <c r="BQ4005" s="7"/>
      <c r="BR4005" s="7"/>
      <c r="BS4005" s="7"/>
      <c r="BT4005" s="7"/>
      <c r="BU4005" s="7"/>
      <c r="BV4005" s="7"/>
      <c r="BW4005" s="7"/>
    </row>
    <row r="4006" spans="5:75" x14ac:dyDescent="0.2"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AL4006" s="7"/>
      <c r="AQ4006" s="7"/>
      <c r="AR4006" s="7"/>
      <c r="AS4006" s="7"/>
      <c r="AT4006" s="7"/>
      <c r="AU4006" s="7"/>
      <c r="AV4006" s="7"/>
      <c r="AX4006" s="7"/>
      <c r="AY4006" s="7"/>
      <c r="AZ4006" s="7"/>
      <c r="BA4006" s="7"/>
      <c r="BB4006" s="7"/>
      <c r="BC4006" s="7"/>
      <c r="BD4006" s="7"/>
      <c r="BG4006" s="7"/>
      <c r="BH4006" s="7"/>
      <c r="BI4006" s="7"/>
      <c r="BJ4006" s="7"/>
      <c r="BK4006" s="7"/>
      <c r="BL4006" s="7"/>
      <c r="BM4006" s="7"/>
      <c r="BP4006" s="7"/>
      <c r="BQ4006" s="7"/>
      <c r="BR4006" s="7"/>
      <c r="BS4006" s="7"/>
      <c r="BT4006" s="7"/>
      <c r="BU4006" s="7"/>
      <c r="BV4006" s="7"/>
      <c r="BW4006" s="7"/>
    </row>
    <row r="4007" spans="5:75" x14ac:dyDescent="0.2"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AL4007" s="7"/>
      <c r="AQ4007" s="7"/>
      <c r="AR4007" s="7"/>
      <c r="AS4007" s="7"/>
      <c r="AT4007" s="7"/>
      <c r="AU4007" s="7"/>
      <c r="AV4007" s="7"/>
      <c r="AX4007" s="7"/>
      <c r="AY4007" s="7"/>
      <c r="AZ4007" s="7"/>
      <c r="BA4007" s="7"/>
      <c r="BB4007" s="7"/>
      <c r="BC4007" s="7"/>
      <c r="BD4007" s="7"/>
      <c r="BG4007" s="7"/>
      <c r="BH4007" s="7"/>
      <c r="BI4007" s="7"/>
      <c r="BJ4007" s="7"/>
      <c r="BK4007" s="7"/>
      <c r="BL4007" s="7"/>
      <c r="BM4007" s="7"/>
      <c r="BP4007" s="7"/>
      <c r="BQ4007" s="7"/>
      <c r="BR4007" s="7"/>
      <c r="BS4007" s="7"/>
      <c r="BT4007" s="7"/>
      <c r="BU4007" s="7"/>
      <c r="BV4007" s="7"/>
      <c r="BW4007" s="7"/>
    </row>
    <row r="4008" spans="5:75" x14ac:dyDescent="0.2"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AL4008" s="7"/>
      <c r="AQ4008" s="7"/>
      <c r="AR4008" s="7"/>
      <c r="AS4008" s="7"/>
      <c r="AT4008" s="7"/>
      <c r="AU4008" s="7"/>
      <c r="AV4008" s="7"/>
      <c r="AX4008" s="7"/>
      <c r="AY4008" s="7"/>
      <c r="AZ4008" s="7"/>
      <c r="BA4008" s="7"/>
      <c r="BB4008" s="7"/>
      <c r="BC4008" s="7"/>
      <c r="BD4008" s="7"/>
      <c r="BG4008" s="7"/>
      <c r="BH4008" s="7"/>
      <c r="BI4008" s="7"/>
      <c r="BJ4008" s="7"/>
      <c r="BK4008" s="7"/>
      <c r="BL4008" s="7"/>
      <c r="BM4008" s="7"/>
      <c r="BP4008" s="7"/>
      <c r="BQ4008" s="7"/>
      <c r="BR4008" s="7"/>
      <c r="BS4008" s="7"/>
      <c r="BT4008" s="7"/>
      <c r="BU4008" s="7"/>
      <c r="BV4008" s="7"/>
      <c r="BW4008" s="7"/>
    </row>
    <row r="4009" spans="5:75" x14ac:dyDescent="0.2"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AL4009" s="7"/>
      <c r="AQ4009" s="7"/>
      <c r="AR4009" s="7"/>
      <c r="AS4009" s="7"/>
      <c r="AT4009" s="7"/>
      <c r="AU4009" s="7"/>
      <c r="AV4009" s="7"/>
      <c r="AX4009" s="7"/>
      <c r="AY4009" s="7"/>
      <c r="AZ4009" s="7"/>
      <c r="BA4009" s="7"/>
      <c r="BB4009" s="7"/>
      <c r="BC4009" s="7"/>
      <c r="BD4009" s="7"/>
      <c r="BG4009" s="7"/>
      <c r="BH4009" s="7"/>
      <c r="BI4009" s="7"/>
      <c r="BJ4009" s="7"/>
      <c r="BK4009" s="7"/>
      <c r="BL4009" s="7"/>
      <c r="BM4009" s="7"/>
      <c r="BP4009" s="7"/>
      <c r="BQ4009" s="7"/>
      <c r="BR4009" s="7"/>
      <c r="BS4009" s="7"/>
      <c r="BT4009" s="7"/>
      <c r="BU4009" s="7"/>
      <c r="BV4009" s="7"/>
      <c r="BW4009" s="7"/>
    </row>
    <row r="4010" spans="5:75" x14ac:dyDescent="0.2"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AL4010" s="7"/>
      <c r="AQ4010" s="7"/>
      <c r="AR4010" s="7"/>
      <c r="AS4010" s="7"/>
      <c r="AT4010" s="7"/>
      <c r="AU4010" s="7"/>
      <c r="AV4010" s="7"/>
      <c r="AX4010" s="7"/>
      <c r="AY4010" s="7"/>
      <c r="AZ4010" s="7"/>
      <c r="BA4010" s="7"/>
      <c r="BB4010" s="7"/>
      <c r="BC4010" s="7"/>
      <c r="BD4010" s="7"/>
      <c r="BG4010" s="7"/>
      <c r="BH4010" s="7"/>
      <c r="BI4010" s="7"/>
      <c r="BJ4010" s="7"/>
      <c r="BK4010" s="7"/>
      <c r="BL4010" s="7"/>
      <c r="BM4010" s="7"/>
      <c r="BP4010" s="7"/>
      <c r="BQ4010" s="7"/>
      <c r="BR4010" s="7"/>
      <c r="BS4010" s="7"/>
      <c r="BT4010" s="7"/>
      <c r="BU4010" s="7"/>
      <c r="BV4010" s="7"/>
      <c r="BW4010" s="7"/>
    </row>
    <row r="4011" spans="5:75" x14ac:dyDescent="0.2"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AL4011" s="7"/>
      <c r="AQ4011" s="7"/>
      <c r="AR4011" s="7"/>
      <c r="AS4011" s="7"/>
      <c r="AT4011" s="7"/>
      <c r="AU4011" s="7"/>
      <c r="AV4011" s="7"/>
      <c r="AX4011" s="7"/>
      <c r="AY4011" s="7"/>
      <c r="AZ4011" s="7"/>
      <c r="BA4011" s="7"/>
      <c r="BB4011" s="7"/>
      <c r="BC4011" s="7"/>
      <c r="BD4011" s="7"/>
      <c r="BG4011" s="7"/>
      <c r="BH4011" s="7"/>
      <c r="BI4011" s="7"/>
      <c r="BJ4011" s="7"/>
      <c r="BK4011" s="7"/>
      <c r="BL4011" s="7"/>
      <c r="BM4011" s="7"/>
      <c r="BP4011" s="7"/>
      <c r="BQ4011" s="7"/>
      <c r="BR4011" s="7"/>
      <c r="BS4011" s="7"/>
      <c r="BT4011" s="7"/>
      <c r="BU4011" s="7"/>
      <c r="BV4011" s="7"/>
      <c r="BW4011" s="7"/>
    </row>
    <row r="4012" spans="5:75" x14ac:dyDescent="0.2"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AL4012" s="7"/>
      <c r="AQ4012" s="7"/>
      <c r="AR4012" s="7"/>
      <c r="AS4012" s="7"/>
      <c r="AT4012" s="7"/>
      <c r="AU4012" s="7"/>
      <c r="AV4012" s="7"/>
      <c r="AX4012" s="7"/>
      <c r="AY4012" s="7"/>
      <c r="AZ4012" s="7"/>
      <c r="BA4012" s="7"/>
      <c r="BB4012" s="7"/>
      <c r="BC4012" s="7"/>
      <c r="BD4012" s="7"/>
      <c r="BG4012" s="7"/>
      <c r="BH4012" s="7"/>
      <c r="BI4012" s="7"/>
      <c r="BJ4012" s="7"/>
      <c r="BK4012" s="7"/>
      <c r="BL4012" s="7"/>
      <c r="BM4012" s="7"/>
      <c r="BP4012" s="7"/>
      <c r="BQ4012" s="7"/>
      <c r="BR4012" s="7"/>
      <c r="BS4012" s="7"/>
      <c r="BT4012" s="7"/>
      <c r="BU4012" s="7"/>
      <c r="BV4012" s="7"/>
      <c r="BW4012" s="7"/>
    </row>
    <row r="4013" spans="5:75" x14ac:dyDescent="0.2"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AL4013" s="7"/>
      <c r="AQ4013" s="7"/>
      <c r="AR4013" s="7"/>
      <c r="AS4013" s="7"/>
      <c r="AT4013" s="7"/>
      <c r="AU4013" s="7"/>
      <c r="AV4013" s="7"/>
      <c r="AX4013" s="7"/>
      <c r="AY4013" s="7"/>
      <c r="AZ4013" s="7"/>
      <c r="BA4013" s="7"/>
      <c r="BB4013" s="7"/>
      <c r="BC4013" s="7"/>
      <c r="BD4013" s="7"/>
      <c r="BG4013" s="7"/>
      <c r="BH4013" s="7"/>
      <c r="BI4013" s="7"/>
      <c r="BJ4013" s="7"/>
      <c r="BK4013" s="7"/>
      <c r="BL4013" s="7"/>
      <c r="BM4013" s="7"/>
      <c r="BP4013" s="7"/>
      <c r="BQ4013" s="7"/>
      <c r="BR4013" s="7"/>
      <c r="BS4013" s="7"/>
      <c r="BT4013" s="7"/>
      <c r="BU4013" s="7"/>
      <c r="BV4013" s="7"/>
      <c r="BW4013" s="7"/>
    </row>
    <row r="4014" spans="5:75" x14ac:dyDescent="0.2"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AL4014" s="7"/>
      <c r="AQ4014" s="7"/>
      <c r="AR4014" s="7"/>
      <c r="AS4014" s="7"/>
      <c r="AT4014" s="7"/>
      <c r="AU4014" s="7"/>
      <c r="AV4014" s="7"/>
      <c r="AX4014" s="7"/>
      <c r="AY4014" s="7"/>
      <c r="AZ4014" s="7"/>
      <c r="BA4014" s="7"/>
      <c r="BB4014" s="7"/>
      <c r="BC4014" s="7"/>
      <c r="BD4014" s="7"/>
      <c r="BG4014" s="7"/>
      <c r="BH4014" s="7"/>
      <c r="BI4014" s="7"/>
      <c r="BJ4014" s="7"/>
      <c r="BK4014" s="7"/>
      <c r="BL4014" s="7"/>
      <c r="BM4014" s="7"/>
      <c r="BP4014" s="7"/>
      <c r="BQ4014" s="7"/>
      <c r="BR4014" s="7"/>
      <c r="BS4014" s="7"/>
      <c r="BT4014" s="7"/>
      <c r="BU4014" s="7"/>
      <c r="BV4014" s="7"/>
      <c r="BW4014" s="7"/>
    </row>
    <row r="4015" spans="5:75" x14ac:dyDescent="0.2"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AL4015" s="7"/>
      <c r="AQ4015" s="7"/>
      <c r="AR4015" s="7"/>
      <c r="AS4015" s="7"/>
      <c r="AT4015" s="7"/>
      <c r="AU4015" s="7"/>
      <c r="AV4015" s="7"/>
      <c r="AX4015" s="7"/>
      <c r="AY4015" s="7"/>
      <c r="AZ4015" s="7"/>
      <c r="BA4015" s="7"/>
      <c r="BB4015" s="7"/>
      <c r="BC4015" s="7"/>
      <c r="BD4015" s="7"/>
      <c r="BG4015" s="7"/>
      <c r="BH4015" s="7"/>
      <c r="BI4015" s="7"/>
      <c r="BJ4015" s="7"/>
      <c r="BK4015" s="7"/>
      <c r="BL4015" s="7"/>
      <c r="BM4015" s="7"/>
      <c r="BP4015" s="7"/>
      <c r="BQ4015" s="7"/>
      <c r="BR4015" s="7"/>
      <c r="BS4015" s="7"/>
      <c r="BT4015" s="7"/>
      <c r="BU4015" s="7"/>
      <c r="BV4015" s="7"/>
      <c r="BW4015" s="7"/>
    </row>
    <row r="4016" spans="5:75" x14ac:dyDescent="0.2"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AL4016" s="7"/>
      <c r="AQ4016" s="7"/>
      <c r="AR4016" s="7"/>
      <c r="AS4016" s="7"/>
      <c r="AT4016" s="7"/>
      <c r="AU4016" s="7"/>
      <c r="AV4016" s="7"/>
      <c r="AX4016" s="7"/>
      <c r="AY4016" s="7"/>
      <c r="AZ4016" s="7"/>
      <c r="BA4016" s="7"/>
      <c r="BB4016" s="7"/>
      <c r="BC4016" s="7"/>
      <c r="BD4016" s="7"/>
      <c r="BG4016" s="7"/>
      <c r="BH4016" s="7"/>
      <c r="BI4016" s="7"/>
      <c r="BJ4016" s="7"/>
      <c r="BK4016" s="7"/>
      <c r="BL4016" s="7"/>
      <c r="BM4016" s="7"/>
      <c r="BP4016" s="7"/>
      <c r="BQ4016" s="7"/>
      <c r="BR4016" s="7"/>
      <c r="BS4016" s="7"/>
      <c r="BT4016" s="7"/>
      <c r="BU4016" s="7"/>
      <c r="BV4016" s="7"/>
      <c r="BW4016" s="7"/>
    </row>
    <row r="4017" spans="5:75" x14ac:dyDescent="0.2"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AL4017" s="7"/>
      <c r="AQ4017" s="7"/>
      <c r="AR4017" s="7"/>
      <c r="AS4017" s="7"/>
      <c r="AT4017" s="7"/>
      <c r="AU4017" s="7"/>
      <c r="AV4017" s="7"/>
      <c r="AX4017" s="7"/>
      <c r="AY4017" s="7"/>
      <c r="AZ4017" s="7"/>
      <c r="BA4017" s="7"/>
      <c r="BB4017" s="7"/>
      <c r="BC4017" s="7"/>
      <c r="BD4017" s="7"/>
      <c r="BG4017" s="7"/>
      <c r="BH4017" s="7"/>
      <c r="BI4017" s="7"/>
      <c r="BJ4017" s="7"/>
      <c r="BK4017" s="7"/>
      <c r="BL4017" s="7"/>
      <c r="BM4017" s="7"/>
      <c r="BP4017" s="7"/>
      <c r="BQ4017" s="7"/>
      <c r="BR4017" s="7"/>
      <c r="BS4017" s="7"/>
      <c r="BT4017" s="7"/>
      <c r="BU4017" s="7"/>
      <c r="BV4017" s="7"/>
      <c r="BW4017" s="7"/>
    </row>
    <row r="4018" spans="5:75" x14ac:dyDescent="0.2"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AL4018" s="7"/>
      <c r="AQ4018" s="7"/>
      <c r="AR4018" s="7"/>
      <c r="AS4018" s="7"/>
      <c r="AT4018" s="7"/>
      <c r="AU4018" s="7"/>
      <c r="AV4018" s="7"/>
      <c r="AX4018" s="7"/>
      <c r="AY4018" s="7"/>
      <c r="AZ4018" s="7"/>
      <c r="BA4018" s="7"/>
      <c r="BB4018" s="7"/>
      <c r="BC4018" s="7"/>
      <c r="BD4018" s="7"/>
      <c r="BG4018" s="7"/>
      <c r="BH4018" s="7"/>
      <c r="BI4018" s="7"/>
      <c r="BJ4018" s="7"/>
      <c r="BK4018" s="7"/>
      <c r="BL4018" s="7"/>
      <c r="BM4018" s="7"/>
      <c r="BP4018" s="7"/>
      <c r="BQ4018" s="7"/>
      <c r="BR4018" s="7"/>
      <c r="BS4018" s="7"/>
      <c r="BT4018" s="7"/>
      <c r="BU4018" s="7"/>
      <c r="BV4018" s="7"/>
      <c r="BW4018" s="7"/>
    </row>
    <row r="4019" spans="5:75" x14ac:dyDescent="0.2"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AL4019" s="7"/>
      <c r="AQ4019" s="7"/>
      <c r="AR4019" s="7"/>
      <c r="AS4019" s="7"/>
      <c r="AT4019" s="7"/>
      <c r="AU4019" s="7"/>
      <c r="AV4019" s="7"/>
      <c r="AX4019" s="7"/>
      <c r="AY4019" s="7"/>
      <c r="AZ4019" s="7"/>
      <c r="BA4019" s="7"/>
      <c r="BB4019" s="7"/>
      <c r="BC4019" s="7"/>
      <c r="BD4019" s="7"/>
      <c r="BG4019" s="7"/>
      <c r="BH4019" s="7"/>
      <c r="BI4019" s="7"/>
      <c r="BJ4019" s="7"/>
      <c r="BK4019" s="7"/>
      <c r="BL4019" s="7"/>
      <c r="BM4019" s="7"/>
      <c r="BP4019" s="7"/>
      <c r="BQ4019" s="7"/>
      <c r="BR4019" s="7"/>
      <c r="BS4019" s="7"/>
      <c r="BT4019" s="7"/>
      <c r="BU4019" s="7"/>
      <c r="BV4019" s="7"/>
      <c r="BW4019" s="7"/>
    </row>
    <row r="4020" spans="5:75" x14ac:dyDescent="0.2"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AL4020" s="7"/>
      <c r="AQ4020" s="7"/>
      <c r="AR4020" s="7"/>
      <c r="AS4020" s="7"/>
      <c r="AT4020" s="7"/>
      <c r="AU4020" s="7"/>
      <c r="AV4020" s="7"/>
      <c r="AX4020" s="7"/>
      <c r="AY4020" s="7"/>
      <c r="AZ4020" s="7"/>
      <c r="BA4020" s="7"/>
      <c r="BB4020" s="7"/>
      <c r="BC4020" s="7"/>
      <c r="BD4020" s="7"/>
      <c r="BG4020" s="7"/>
      <c r="BH4020" s="7"/>
      <c r="BI4020" s="7"/>
      <c r="BJ4020" s="7"/>
      <c r="BK4020" s="7"/>
      <c r="BL4020" s="7"/>
      <c r="BM4020" s="7"/>
      <c r="BP4020" s="7"/>
      <c r="BQ4020" s="7"/>
      <c r="BR4020" s="7"/>
      <c r="BS4020" s="7"/>
      <c r="BT4020" s="7"/>
      <c r="BU4020" s="7"/>
      <c r="BV4020" s="7"/>
      <c r="BW4020" s="7"/>
    </row>
    <row r="4021" spans="5:75" x14ac:dyDescent="0.2"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AL4021" s="7"/>
      <c r="AQ4021" s="7"/>
      <c r="AR4021" s="7"/>
      <c r="AS4021" s="7"/>
      <c r="AT4021" s="7"/>
      <c r="AU4021" s="7"/>
      <c r="AV4021" s="7"/>
      <c r="AX4021" s="7"/>
      <c r="AY4021" s="7"/>
      <c r="AZ4021" s="7"/>
      <c r="BA4021" s="7"/>
      <c r="BB4021" s="7"/>
      <c r="BC4021" s="7"/>
      <c r="BD4021" s="7"/>
      <c r="BG4021" s="7"/>
      <c r="BH4021" s="7"/>
      <c r="BI4021" s="7"/>
      <c r="BJ4021" s="7"/>
      <c r="BK4021" s="7"/>
      <c r="BL4021" s="7"/>
      <c r="BM4021" s="7"/>
      <c r="BP4021" s="7"/>
      <c r="BQ4021" s="7"/>
      <c r="BR4021" s="7"/>
      <c r="BS4021" s="7"/>
      <c r="BT4021" s="7"/>
      <c r="BU4021" s="7"/>
      <c r="BV4021" s="7"/>
      <c r="BW4021" s="7"/>
    </row>
    <row r="4022" spans="5:75" x14ac:dyDescent="0.2"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AL4022" s="7"/>
      <c r="AQ4022" s="7"/>
      <c r="AR4022" s="7"/>
      <c r="AS4022" s="7"/>
      <c r="AT4022" s="7"/>
      <c r="AU4022" s="7"/>
      <c r="AV4022" s="7"/>
      <c r="AX4022" s="7"/>
      <c r="AY4022" s="7"/>
      <c r="AZ4022" s="7"/>
      <c r="BA4022" s="7"/>
      <c r="BB4022" s="7"/>
      <c r="BC4022" s="7"/>
      <c r="BD4022" s="7"/>
      <c r="BG4022" s="7"/>
      <c r="BH4022" s="7"/>
      <c r="BI4022" s="7"/>
      <c r="BJ4022" s="7"/>
      <c r="BK4022" s="7"/>
      <c r="BL4022" s="7"/>
      <c r="BM4022" s="7"/>
      <c r="BP4022" s="7"/>
      <c r="BQ4022" s="7"/>
      <c r="BR4022" s="7"/>
      <c r="BS4022" s="7"/>
      <c r="BT4022" s="7"/>
      <c r="BU4022" s="7"/>
      <c r="BV4022" s="7"/>
      <c r="BW4022" s="7"/>
    </row>
    <row r="4023" spans="5:75" x14ac:dyDescent="0.2"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AL4023" s="7"/>
      <c r="AQ4023" s="7"/>
      <c r="AR4023" s="7"/>
      <c r="AS4023" s="7"/>
      <c r="AT4023" s="7"/>
      <c r="AU4023" s="7"/>
      <c r="AV4023" s="7"/>
      <c r="AX4023" s="7"/>
      <c r="AY4023" s="7"/>
      <c r="AZ4023" s="7"/>
      <c r="BA4023" s="7"/>
      <c r="BB4023" s="7"/>
      <c r="BC4023" s="7"/>
      <c r="BD4023" s="7"/>
      <c r="BG4023" s="7"/>
      <c r="BH4023" s="7"/>
      <c r="BI4023" s="7"/>
      <c r="BJ4023" s="7"/>
      <c r="BK4023" s="7"/>
      <c r="BL4023" s="7"/>
      <c r="BM4023" s="7"/>
      <c r="BP4023" s="7"/>
      <c r="BQ4023" s="7"/>
      <c r="BR4023" s="7"/>
      <c r="BS4023" s="7"/>
      <c r="BT4023" s="7"/>
      <c r="BU4023" s="7"/>
      <c r="BV4023" s="7"/>
      <c r="BW4023" s="7"/>
    </row>
    <row r="4024" spans="5:75" x14ac:dyDescent="0.2"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AL4024" s="7"/>
      <c r="AQ4024" s="7"/>
      <c r="AR4024" s="7"/>
      <c r="AS4024" s="7"/>
      <c r="AT4024" s="7"/>
      <c r="AU4024" s="7"/>
      <c r="AV4024" s="7"/>
      <c r="AX4024" s="7"/>
      <c r="AY4024" s="7"/>
      <c r="AZ4024" s="7"/>
      <c r="BA4024" s="7"/>
      <c r="BB4024" s="7"/>
      <c r="BC4024" s="7"/>
      <c r="BD4024" s="7"/>
      <c r="BG4024" s="7"/>
      <c r="BH4024" s="7"/>
      <c r="BI4024" s="7"/>
      <c r="BJ4024" s="7"/>
      <c r="BK4024" s="7"/>
      <c r="BL4024" s="7"/>
      <c r="BM4024" s="7"/>
      <c r="BP4024" s="7"/>
      <c r="BQ4024" s="7"/>
      <c r="BR4024" s="7"/>
      <c r="BS4024" s="7"/>
      <c r="BT4024" s="7"/>
      <c r="BU4024" s="7"/>
      <c r="BV4024" s="7"/>
      <c r="BW4024" s="7"/>
    </row>
    <row r="4025" spans="5:75" x14ac:dyDescent="0.2"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AL4025" s="7"/>
      <c r="AQ4025" s="7"/>
      <c r="AR4025" s="7"/>
      <c r="AS4025" s="7"/>
      <c r="AT4025" s="7"/>
      <c r="AU4025" s="7"/>
      <c r="AV4025" s="7"/>
      <c r="AX4025" s="7"/>
      <c r="AY4025" s="7"/>
      <c r="AZ4025" s="7"/>
      <c r="BA4025" s="7"/>
      <c r="BB4025" s="7"/>
      <c r="BC4025" s="7"/>
      <c r="BD4025" s="7"/>
      <c r="BG4025" s="7"/>
      <c r="BH4025" s="7"/>
      <c r="BI4025" s="7"/>
      <c r="BJ4025" s="7"/>
      <c r="BK4025" s="7"/>
      <c r="BL4025" s="7"/>
      <c r="BM4025" s="7"/>
      <c r="BP4025" s="7"/>
      <c r="BQ4025" s="7"/>
      <c r="BR4025" s="7"/>
      <c r="BS4025" s="7"/>
      <c r="BT4025" s="7"/>
      <c r="BU4025" s="7"/>
      <c r="BV4025" s="7"/>
      <c r="BW4025" s="7"/>
    </row>
    <row r="4026" spans="5:75" x14ac:dyDescent="0.2"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AL4026" s="7"/>
      <c r="AQ4026" s="7"/>
      <c r="AR4026" s="7"/>
      <c r="AS4026" s="7"/>
      <c r="AT4026" s="7"/>
      <c r="AU4026" s="7"/>
      <c r="AV4026" s="7"/>
      <c r="AX4026" s="7"/>
      <c r="AY4026" s="7"/>
      <c r="AZ4026" s="7"/>
      <c r="BA4026" s="7"/>
      <c r="BB4026" s="7"/>
      <c r="BC4026" s="7"/>
      <c r="BD4026" s="7"/>
      <c r="BG4026" s="7"/>
      <c r="BH4026" s="7"/>
      <c r="BI4026" s="7"/>
      <c r="BJ4026" s="7"/>
      <c r="BK4026" s="7"/>
      <c r="BL4026" s="7"/>
      <c r="BM4026" s="7"/>
      <c r="BP4026" s="7"/>
      <c r="BQ4026" s="7"/>
      <c r="BR4026" s="7"/>
      <c r="BS4026" s="7"/>
      <c r="BT4026" s="7"/>
      <c r="BU4026" s="7"/>
      <c r="BV4026" s="7"/>
      <c r="BW4026" s="7"/>
    </row>
    <row r="4027" spans="5:75" x14ac:dyDescent="0.2"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AL4027" s="7"/>
      <c r="AQ4027" s="7"/>
      <c r="AR4027" s="7"/>
      <c r="AS4027" s="7"/>
      <c r="AT4027" s="7"/>
      <c r="AU4027" s="7"/>
      <c r="AV4027" s="7"/>
      <c r="AX4027" s="7"/>
      <c r="AY4027" s="7"/>
      <c r="AZ4027" s="7"/>
      <c r="BA4027" s="7"/>
      <c r="BB4027" s="7"/>
      <c r="BC4027" s="7"/>
      <c r="BD4027" s="7"/>
      <c r="BG4027" s="7"/>
      <c r="BH4027" s="7"/>
      <c r="BI4027" s="7"/>
      <c r="BJ4027" s="7"/>
      <c r="BK4027" s="7"/>
      <c r="BL4027" s="7"/>
      <c r="BM4027" s="7"/>
      <c r="BP4027" s="7"/>
      <c r="BQ4027" s="7"/>
      <c r="BR4027" s="7"/>
      <c r="BS4027" s="7"/>
      <c r="BT4027" s="7"/>
      <c r="BU4027" s="7"/>
      <c r="BV4027" s="7"/>
      <c r="BW4027" s="7"/>
    </row>
    <row r="4028" spans="5:75" x14ac:dyDescent="0.2"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AL4028" s="7"/>
      <c r="AQ4028" s="7"/>
      <c r="AR4028" s="7"/>
      <c r="AS4028" s="7"/>
      <c r="AT4028" s="7"/>
      <c r="AU4028" s="7"/>
      <c r="AV4028" s="7"/>
      <c r="AX4028" s="7"/>
      <c r="AY4028" s="7"/>
      <c r="AZ4028" s="7"/>
      <c r="BA4028" s="7"/>
      <c r="BB4028" s="7"/>
      <c r="BC4028" s="7"/>
      <c r="BD4028" s="7"/>
      <c r="BG4028" s="7"/>
      <c r="BH4028" s="7"/>
      <c r="BI4028" s="7"/>
      <c r="BJ4028" s="7"/>
      <c r="BK4028" s="7"/>
      <c r="BL4028" s="7"/>
      <c r="BM4028" s="7"/>
      <c r="BP4028" s="7"/>
      <c r="BQ4028" s="7"/>
      <c r="BR4028" s="7"/>
      <c r="BS4028" s="7"/>
      <c r="BT4028" s="7"/>
      <c r="BU4028" s="7"/>
      <c r="BV4028" s="7"/>
      <c r="BW4028" s="7"/>
    </row>
    <row r="4029" spans="5:75" x14ac:dyDescent="0.2"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AL4029" s="7"/>
      <c r="AQ4029" s="7"/>
      <c r="AR4029" s="7"/>
      <c r="AS4029" s="7"/>
      <c r="AT4029" s="7"/>
      <c r="AU4029" s="7"/>
      <c r="AV4029" s="7"/>
      <c r="AX4029" s="7"/>
      <c r="AY4029" s="7"/>
      <c r="AZ4029" s="7"/>
      <c r="BA4029" s="7"/>
      <c r="BB4029" s="7"/>
      <c r="BC4029" s="7"/>
      <c r="BD4029" s="7"/>
      <c r="BG4029" s="7"/>
      <c r="BH4029" s="7"/>
      <c r="BI4029" s="7"/>
      <c r="BJ4029" s="7"/>
      <c r="BK4029" s="7"/>
      <c r="BL4029" s="7"/>
      <c r="BM4029" s="7"/>
      <c r="BP4029" s="7"/>
      <c r="BQ4029" s="7"/>
      <c r="BR4029" s="7"/>
      <c r="BS4029" s="7"/>
      <c r="BT4029" s="7"/>
      <c r="BU4029" s="7"/>
      <c r="BV4029" s="7"/>
      <c r="BW4029" s="7"/>
    </row>
    <row r="4030" spans="5:75" x14ac:dyDescent="0.2"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AL4030" s="7"/>
      <c r="AQ4030" s="7"/>
      <c r="AR4030" s="7"/>
      <c r="AS4030" s="7"/>
      <c r="AT4030" s="7"/>
      <c r="AU4030" s="7"/>
      <c r="AV4030" s="7"/>
      <c r="AX4030" s="7"/>
      <c r="AY4030" s="7"/>
      <c r="AZ4030" s="7"/>
      <c r="BA4030" s="7"/>
      <c r="BB4030" s="7"/>
      <c r="BC4030" s="7"/>
      <c r="BD4030" s="7"/>
      <c r="BG4030" s="7"/>
      <c r="BH4030" s="7"/>
      <c r="BI4030" s="7"/>
      <c r="BJ4030" s="7"/>
      <c r="BK4030" s="7"/>
      <c r="BL4030" s="7"/>
      <c r="BM4030" s="7"/>
      <c r="BP4030" s="7"/>
      <c r="BQ4030" s="7"/>
      <c r="BR4030" s="7"/>
      <c r="BS4030" s="7"/>
      <c r="BT4030" s="7"/>
      <c r="BU4030" s="7"/>
      <c r="BV4030" s="7"/>
      <c r="BW4030" s="7"/>
    </row>
    <row r="4031" spans="5:75" x14ac:dyDescent="0.2"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AL4031" s="7"/>
      <c r="AQ4031" s="7"/>
      <c r="AR4031" s="7"/>
      <c r="AS4031" s="7"/>
      <c r="AT4031" s="7"/>
      <c r="AU4031" s="7"/>
      <c r="AV4031" s="7"/>
      <c r="AX4031" s="7"/>
      <c r="AY4031" s="7"/>
      <c r="AZ4031" s="7"/>
      <c r="BA4031" s="7"/>
      <c r="BB4031" s="7"/>
      <c r="BC4031" s="7"/>
      <c r="BD4031" s="7"/>
      <c r="BG4031" s="7"/>
      <c r="BH4031" s="7"/>
      <c r="BI4031" s="7"/>
      <c r="BJ4031" s="7"/>
      <c r="BK4031" s="7"/>
      <c r="BL4031" s="7"/>
      <c r="BM4031" s="7"/>
      <c r="BP4031" s="7"/>
      <c r="BQ4031" s="7"/>
      <c r="BR4031" s="7"/>
      <c r="BS4031" s="7"/>
      <c r="BT4031" s="7"/>
      <c r="BU4031" s="7"/>
      <c r="BV4031" s="7"/>
      <c r="BW4031" s="7"/>
    </row>
    <row r="4032" spans="5:75" x14ac:dyDescent="0.2"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AL4032" s="7"/>
      <c r="AQ4032" s="7"/>
      <c r="AR4032" s="7"/>
      <c r="AS4032" s="7"/>
      <c r="AT4032" s="7"/>
      <c r="AU4032" s="7"/>
      <c r="AV4032" s="7"/>
      <c r="AX4032" s="7"/>
      <c r="AY4032" s="7"/>
      <c r="AZ4032" s="7"/>
      <c r="BA4032" s="7"/>
      <c r="BB4032" s="7"/>
      <c r="BC4032" s="7"/>
      <c r="BD4032" s="7"/>
      <c r="BG4032" s="7"/>
      <c r="BH4032" s="7"/>
      <c r="BI4032" s="7"/>
      <c r="BJ4032" s="7"/>
      <c r="BK4032" s="7"/>
      <c r="BL4032" s="7"/>
      <c r="BM4032" s="7"/>
      <c r="BP4032" s="7"/>
      <c r="BQ4032" s="7"/>
      <c r="BR4032" s="7"/>
      <c r="BS4032" s="7"/>
      <c r="BT4032" s="7"/>
      <c r="BU4032" s="7"/>
      <c r="BV4032" s="7"/>
      <c r="BW4032" s="7"/>
    </row>
    <row r="4033" spans="5:75" x14ac:dyDescent="0.2"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AL4033" s="7"/>
      <c r="AQ4033" s="7"/>
      <c r="AR4033" s="7"/>
      <c r="AS4033" s="7"/>
      <c r="AT4033" s="7"/>
      <c r="AU4033" s="7"/>
      <c r="AV4033" s="7"/>
      <c r="AX4033" s="7"/>
      <c r="AY4033" s="7"/>
      <c r="AZ4033" s="7"/>
      <c r="BA4033" s="7"/>
      <c r="BB4033" s="7"/>
      <c r="BC4033" s="7"/>
      <c r="BD4033" s="7"/>
      <c r="BG4033" s="7"/>
      <c r="BH4033" s="7"/>
      <c r="BI4033" s="7"/>
      <c r="BJ4033" s="7"/>
      <c r="BK4033" s="7"/>
      <c r="BL4033" s="7"/>
      <c r="BM4033" s="7"/>
      <c r="BP4033" s="7"/>
      <c r="BQ4033" s="7"/>
      <c r="BR4033" s="7"/>
      <c r="BS4033" s="7"/>
      <c r="BT4033" s="7"/>
      <c r="BU4033" s="7"/>
      <c r="BV4033" s="7"/>
      <c r="BW4033" s="7"/>
    </row>
    <row r="4034" spans="5:75" x14ac:dyDescent="0.2"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AL4034" s="7"/>
      <c r="AQ4034" s="7"/>
      <c r="AR4034" s="7"/>
      <c r="AS4034" s="7"/>
      <c r="AT4034" s="7"/>
      <c r="AU4034" s="7"/>
      <c r="AV4034" s="7"/>
      <c r="AX4034" s="7"/>
      <c r="AY4034" s="7"/>
      <c r="AZ4034" s="7"/>
      <c r="BA4034" s="7"/>
      <c r="BB4034" s="7"/>
      <c r="BC4034" s="7"/>
      <c r="BD4034" s="7"/>
      <c r="BG4034" s="7"/>
      <c r="BH4034" s="7"/>
      <c r="BI4034" s="7"/>
      <c r="BJ4034" s="7"/>
      <c r="BK4034" s="7"/>
      <c r="BL4034" s="7"/>
      <c r="BM4034" s="7"/>
      <c r="BP4034" s="7"/>
      <c r="BQ4034" s="7"/>
      <c r="BR4034" s="7"/>
      <c r="BS4034" s="7"/>
      <c r="BT4034" s="7"/>
      <c r="BU4034" s="7"/>
      <c r="BV4034" s="7"/>
      <c r="BW4034" s="7"/>
    </row>
    <row r="4035" spans="5:75" x14ac:dyDescent="0.2"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AL4035" s="7"/>
      <c r="AQ4035" s="7"/>
      <c r="AR4035" s="7"/>
      <c r="AS4035" s="7"/>
      <c r="AT4035" s="7"/>
      <c r="AU4035" s="7"/>
      <c r="AV4035" s="7"/>
      <c r="AX4035" s="7"/>
      <c r="AY4035" s="7"/>
      <c r="AZ4035" s="7"/>
      <c r="BA4035" s="7"/>
      <c r="BB4035" s="7"/>
      <c r="BC4035" s="7"/>
      <c r="BD4035" s="7"/>
      <c r="BG4035" s="7"/>
      <c r="BH4035" s="7"/>
      <c r="BI4035" s="7"/>
      <c r="BJ4035" s="7"/>
      <c r="BK4035" s="7"/>
      <c r="BL4035" s="7"/>
      <c r="BM4035" s="7"/>
      <c r="BP4035" s="7"/>
      <c r="BQ4035" s="7"/>
      <c r="BR4035" s="7"/>
      <c r="BS4035" s="7"/>
      <c r="BT4035" s="7"/>
      <c r="BU4035" s="7"/>
      <c r="BV4035" s="7"/>
      <c r="BW4035" s="7"/>
    </row>
    <row r="4036" spans="5:75" x14ac:dyDescent="0.2"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AL4036" s="7"/>
      <c r="AQ4036" s="7"/>
      <c r="AR4036" s="7"/>
      <c r="AS4036" s="7"/>
      <c r="AT4036" s="7"/>
      <c r="AU4036" s="7"/>
      <c r="AV4036" s="7"/>
      <c r="AX4036" s="7"/>
      <c r="AY4036" s="7"/>
      <c r="AZ4036" s="7"/>
      <c r="BA4036" s="7"/>
      <c r="BB4036" s="7"/>
      <c r="BC4036" s="7"/>
      <c r="BD4036" s="7"/>
      <c r="BG4036" s="7"/>
      <c r="BH4036" s="7"/>
      <c r="BI4036" s="7"/>
      <c r="BJ4036" s="7"/>
      <c r="BK4036" s="7"/>
      <c r="BL4036" s="7"/>
      <c r="BM4036" s="7"/>
      <c r="BP4036" s="7"/>
      <c r="BQ4036" s="7"/>
      <c r="BR4036" s="7"/>
      <c r="BS4036" s="7"/>
      <c r="BT4036" s="7"/>
      <c r="BU4036" s="7"/>
      <c r="BV4036" s="7"/>
      <c r="BW4036" s="7"/>
    </row>
    <row r="4037" spans="5:75" x14ac:dyDescent="0.2"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AL4037" s="7"/>
      <c r="AQ4037" s="7"/>
      <c r="AR4037" s="7"/>
      <c r="AS4037" s="7"/>
      <c r="AT4037" s="7"/>
      <c r="AU4037" s="7"/>
      <c r="AV4037" s="7"/>
      <c r="AX4037" s="7"/>
      <c r="AY4037" s="7"/>
      <c r="AZ4037" s="7"/>
      <c r="BA4037" s="7"/>
      <c r="BB4037" s="7"/>
      <c r="BC4037" s="7"/>
      <c r="BD4037" s="7"/>
      <c r="BG4037" s="7"/>
      <c r="BH4037" s="7"/>
      <c r="BI4037" s="7"/>
      <c r="BJ4037" s="7"/>
      <c r="BK4037" s="7"/>
      <c r="BL4037" s="7"/>
      <c r="BM4037" s="7"/>
      <c r="BP4037" s="7"/>
      <c r="BQ4037" s="7"/>
      <c r="BR4037" s="7"/>
      <c r="BS4037" s="7"/>
      <c r="BT4037" s="7"/>
      <c r="BU4037" s="7"/>
      <c r="BV4037" s="7"/>
      <c r="BW4037" s="7"/>
    </row>
    <row r="4038" spans="5:75" x14ac:dyDescent="0.2"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AL4038" s="7"/>
      <c r="AQ4038" s="7"/>
      <c r="AR4038" s="7"/>
      <c r="AS4038" s="7"/>
      <c r="AT4038" s="7"/>
      <c r="AU4038" s="7"/>
      <c r="AV4038" s="7"/>
      <c r="AX4038" s="7"/>
      <c r="AY4038" s="7"/>
      <c r="AZ4038" s="7"/>
      <c r="BA4038" s="7"/>
      <c r="BB4038" s="7"/>
      <c r="BC4038" s="7"/>
      <c r="BD4038" s="7"/>
      <c r="BG4038" s="7"/>
      <c r="BH4038" s="7"/>
      <c r="BI4038" s="7"/>
      <c r="BJ4038" s="7"/>
      <c r="BK4038" s="7"/>
      <c r="BL4038" s="7"/>
      <c r="BM4038" s="7"/>
      <c r="BP4038" s="7"/>
      <c r="BQ4038" s="7"/>
      <c r="BR4038" s="7"/>
      <c r="BS4038" s="7"/>
      <c r="BT4038" s="7"/>
      <c r="BU4038" s="7"/>
      <c r="BV4038" s="7"/>
      <c r="BW4038" s="7"/>
    </row>
    <row r="4039" spans="5:75" x14ac:dyDescent="0.2"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AL4039" s="7"/>
      <c r="AQ4039" s="7"/>
      <c r="AR4039" s="7"/>
      <c r="AS4039" s="7"/>
      <c r="AT4039" s="7"/>
      <c r="AU4039" s="7"/>
      <c r="AV4039" s="7"/>
      <c r="AX4039" s="7"/>
      <c r="AY4039" s="7"/>
      <c r="AZ4039" s="7"/>
      <c r="BA4039" s="7"/>
      <c r="BB4039" s="7"/>
      <c r="BC4039" s="7"/>
      <c r="BD4039" s="7"/>
      <c r="BG4039" s="7"/>
      <c r="BH4039" s="7"/>
      <c r="BI4039" s="7"/>
      <c r="BJ4039" s="7"/>
      <c r="BK4039" s="7"/>
      <c r="BL4039" s="7"/>
      <c r="BM4039" s="7"/>
      <c r="BP4039" s="7"/>
      <c r="BQ4039" s="7"/>
      <c r="BR4039" s="7"/>
      <c r="BS4039" s="7"/>
      <c r="BT4039" s="7"/>
      <c r="BU4039" s="7"/>
      <c r="BV4039" s="7"/>
      <c r="BW4039" s="7"/>
    </row>
    <row r="4040" spans="5:75" x14ac:dyDescent="0.2"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AL4040" s="7"/>
      <c r="AQ4040" s="7"/>
      <c r="AR4040" s="7"/>
      <c r="AS4040" s="7"/>
      <c r="AT4040" s="7"/>
      <c r="AU4040" s="7"/>
      <c r="AV4040" s="7"/>
      <c r="AX4040" s="7"/>
      <c r="AY4040" s="7"/>
      <c r="AZ4040" s="7"/>
      <c r="BA4040" s="7"/>
      <c r="BB4040" s="7"/>
      <c r="BC4040" s="7"/>
      <c r="BD4040" s="7"/>
      <c r="BG4040" s="7"/>
      <c r="BH4040" s="7"/>
      <c r="BI4040" s="7"/>
      <c r="BJ4040" s="7"/>
      <c r="BK4040" s="7"/>
      <c r="BL4040" s="7"/>
      <c r="BM4040" s="7"/>
      <c r="BP4040" s="7"/>
      <c r="BQ4040" s="7"/>
      <c r="BR4040" s="7"/>
      <c r="BS4040" s="7"/>
      <c r="BT4040" s="7"/>
      <c r="BU4040" s="7"/>
      <c r="BV4040" s="7"/>
      <c r="BW4040" s="7"/>
    </row>
    <row r="4041" spans="5:75" x14ac:dyDescent="0.2"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AL4041" s="7"/>
      <c r="AQ4041" s="7"/>
      <c r="AR4041" s="7"/>
      <c r="AS4041" s="7"/>
      <c r="AT4041" s="7"/>
      <c r="AU4041" s="7"/>
      <c r="AV4041" s="7"/>
      <c r="AX4041" s="7"/>
      <c r="AY4041" s="7"/>
      <c r="AZ4041" s="7"/>
      <c r="BA4041" s="7"/>
      <c r="BB4041" s="7"/>
      <c r="BC4041" s="7"/>
      <c r="BD4041" s="7"/>
      <c r="BG4041" s="7"/>
      <c r="BH4041" s="7"/>
      <c r="BI4041" s="7"/>
      <c r="BJ4041" s="7"/>
      <c r="BK4041" s="7"/>
      <c r="BL4041" s="7"/>
      <c r="BM4041" s="7"/>
      <c r="BP4041" s="7"/>
      <c r="BQ4041" s="7"/>
      <c r="BR4041" s="7"/>
      <c r="BS4041" s="7"/>
      <c r="BT4041" s="7"/>
      <c r="BU4041" s="7"/>
      <c r="BV4041" s="7"/>
      <c r="BW4041" s="7"/>
    </row>
    <row r="4042" spans="5:75" x14ac:dyDescent="0.2"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AL4042" s="7"/>
      <c r="AQ4042" s="7"/>
      <c r="AR4042" s="7"/>
      <c r="AS4042" s="7"/>
      <c r="AT4042" s="7"/>
      <c r="AU4042" s="7"/>
      <c r="AV4042" s="7"/>
      <c r="AX4042" s="7"/>
      <c r="AY4042" s="7"/>
      <c r="AZ4042" s="7"/>
      <c r="BA4042" s="7"/>
      <c r="BB4042" s="7"/>
      <c r="BC4042" s="7"/>
      <c r="BD4042" s="7"/>
      <c r="BG4042" s="7"/>
      <c r="BH4042" s="7"/>
      <c r="BI4042" s="7"/>
      <c r="BJ4042" s="7"/>
      <c r="BK4042" s="7"/>
      <c r="BL4042" s="7"/>
      <c r="BM4042" s="7"/>
      <c r="BP4042" s="7"/>
      <c r="BQ4042" s="7"/>
      <c r="BR4042" s="7"/>
      <c r="BS4042" s="7"/>
      <c r="BT4042" s="7"/>
      <c r="BU4042" s="7"/>
      <c r="BV4042" s="7"/>
      <c r="BW4042" s="7"/>
    </row>
    <row r="4043" spans="5:75" x14ac:dyDescent="0.2"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AL4043" s="7"/>
      <c r="AQ4043" s="7"/>
      <c r="AR4043" s="7"/>
      <c r="AS4043" s="7"/>
      <c r="AT4043" s="7"/>
      <c r="AU4043" s="7"/>
      <c r="AV4043" s="7"/>
      <c r="AX4043" s="7"/>
      <c r="AY4043" s="7"/>
      <c r="AZ4043" s="7"/>
      <c r="BA4043" s="7"/>
      <c r="BB4043" s="7"/>
      <c r="BC4043" s="7"/>
      <c r="BD4043" s="7"/>
      <c r="BG4043" s="7"/>
      <c r="BH4043" s="7"/>
      <c r="BI4043" s="7"/>
      <c r="BJ4043" s="7"/>
      <c r="BK4043" s="7"/>
      <c r="BL4043" s="7"/>
      <c r="BM4043" s="7"/>
      <c r="BP4043" s="7"/>
      <c r="BQ4043" s="7"/>
      <c r="BR4043" s="7"/>
      <c r="BS4043" s="7"/>
      <c r="BT4043" s="7"/>
      <c r="BU4043" s="7"/>
      <c r="BV4043" s="7"/>
      <c r="BW4043" s="7"/>
    </row>
    <row r="4044" spans="5:75" x14ac:dyDescent="0.2"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AL4044" s="7"/>
      <c r="AQ4044" s="7"/>
      <c r="AR4044" s="7"/>
      <c r="AS4044" s="7"/>
      <c r="AT4044" s="7"/>
      <c r="AU4044" s="7"/>
      <c r="AV4044" s="7"/>
      <c r="AX4044" s="7"/>
      <c r="AY4044" s="7"/>
      <c r="AZ4044" s="7"/>
      <c r="BA4044" s="7"/>
      <c r="BB4044" s="7"/>
      <c r="BC4044" s="7"/>
      <c r="BD4044" s="7"/>
      <c r="BG4044" s="7"/>
      <c r="BH4044" s="7"/>
      <c r="BI4044" s="7"/>
      <c r="BJ4044" s="7"/>
      <c r="BK4044" s="7"/>
      <c r="BL4044" s="7"/>
      <c r="BM4044" s="7"/>
      <c r="BP4044" s="7"/>
      <c r="BQ4044" s="7"/>
      <c r="BR4044" s="7"/>
      <c r="BS4044" s="7"/>
      <c r="BT4044" s="7"/>
      <c r="BU4044" s="7"/>
      <c r="BV4044" s="7"/>
      <c r="BW4044" s="7"/>
    </row>
    <row r="4045" spans="5:75" x14ac:dyDescent="0.2"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AL4045" s="7"/>
      <c r="AQ4045" s="7"/>
      <c r="AR4045" s="7"/>
      <c r="AS4045" s="7"/>
      <c r="AT4045" s="7"/>
      <c r="AU4045" s="7"/>
      <c r="AV4045" s="7"/>
      <c r="AX4045" s="7"/>
      <c r="AY4045" s="7"/>
      <c r="AZ4045" s="7"/>
      <c r="BA4045" s="7"/>
      <c r="BB4045" s="7"/>
      <c r="BC4045" s="7"/>
      <c r="BD4045" s="7"/>
      <c r="BG4045" s="7"/>
      <c r="BH4045" s="7"/>
      <c r="BI4045" s="7"/>
      <c r="BJ4045" s="7"/>
      <c r="BK4045" s="7"/>
      <c r="BL4045" s="7"/>
      <c r="BM4045" s="7"/>
      <c r="BP4045" s="7"/>
      <c r="BQ4045" s="7"/>
      <c r="BR4045" s="7"/>
      <c r="BS4045" s="7"/>
      <c r="BT4045" s="7"/>
      <c r="BU4045" s="7"/>
      <c r="BV4045" s="7"/>
      <c r="BW4045" s="7"/>
    </row>
    <row r="4046" spans="5:75" x14ac:dyDescent="0.2"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AL4046" s="7"/>
      <c r="AQ4046" s="7"/>
      <c r="AR4046" s="7"/>
      <c r="AS4046" s="7"/>
      <c r="AT4046" s="7"/>
      <c r="AU4046" s="7"/>
      <c r="AV4046" s="7"/>
      <c r="AX4046" s="7"/>
      <c r="AY4046" s="7"/>
      <c r="AZ4046" s="7"/>
      <c r="BA4046" s="7"/>
      <c r="BB4046" s="7"/>
      <c r="BC4046" s="7"/>
      <c r="BD4046" s="7"/>
      <c r="BG4046" s="7"/>
      <c r="BH4046" s="7"/>
      <c r="BI4046" s="7"/>
      <c r="BJ4046" s="7"/>
      <c r="BK4046" s="7"/>
      <c r="BL4046" s="7"/>
      <c r="BM4046" s="7"/>
      <c r="BP4046" s="7"/>
      <c r="BQ4046" s="7"/>
      <c r="BR4046" s="7"/>
      <c r="BS4046" s="7"/>
      <c r="BT4046" s="7"/>
      <c r="BU4046" s="7"/>
      <c r="BV4046" s="7"/>
      <c r="BW4046" s="7"/>
    </row>
    <row r="4047" spans="5:75" x14ac:dyDescent="0.2"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AL4047" s="7"/>
      <c r="AQ4047" s="7"/>
      <c r="AR4047" s="7"/>
      <c r="AS4047" s="7"/>
      <c r="AT4047" s="7"/>
      <c r="AU4047" s="7"/>
      <c r="AV4047" s="7"/>
      <c r="AX4047" s="7"/>
      <c r="AY4047" s="7"/>
      <c r="AZ4047" s="7"/>
      <c r="BA4047" s="7"/>
      <c r="BB4047" s="7"/>
      <c r="BC4047" s="7"/>
      <c r="BD4047" s="7"/>
      <c r="BG4047" s="7"/>
      <c r="BH4047" s="7"/>
      <c r="BI4047" s="7"/>
      <c r="BJ4047" s="7"/>
      <c r="BK4047" s="7"/>
      <c r="BL4047" s="7"/>
      <c r="BM4047" s="7"/>
      <c r="BP4047" s="7"/>
      <c r="BQ4047" s="7"/>
      <c r="BR4047" s="7"/>
      <c r="BS4047" s="7"/>
      <c r="BT4047" s="7"/>
      <c r="BU4047" s="7"/>
      <c r="BV4047" s="7"/>
      <c r="BW4047" s="7"/>
    </row>
    <row r="4048" spans="5:75" x14ac:dyDescent="0.2"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AL4048" s="7"/>
      <c r="AQ4048" s="7"/>
      <c r="AR4048" s="7"/>
      <c r="AS4048" s="7"/>
      <c r="AT4048" s="7"/>
      <c r="AU4048" s="7"/>
      <c r="AV4048" s="7"/>
      <c r="AX4048" s="7"/>
      <c r="AY4048" s="7"/>
      <c r="AZ4048" s="7"/>
      <c r="BA4048" s="7"/>
      <c r="BB4048" s="7"/>
      <c r="BC4048" s="7"/>
      <c r="BD4048" s="7"/>
      <c r="BG4048" s="7"/>
      <c r="BH4048" s="7"/>
      <c r="BI4048" s="7"/>
      <c r="BJ4048" s="7"/>
      <c r="BK4048" s="7"/>
      <c r="BL4048" s="7"/>
      <c r="BM4048" s="7"/>
      <c r="BP4048" s="7"/>
      <c r="BQ4048" s="7"/>
      <c r="BR4048" s="7"/>
      <c r="BS4048" s="7"/>
      <c r="BT4048" s="7"/>
      <c r="BU4048" s="7"/>
      <c r="BV4048" s="7"/>
      <c r="BW4048" s="7"/>
    </row>
    <row r="4049" spans="5:75" x14ac:dyDescent="0.2"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AL4049" s="7"/>
      <c r="AQ4049" s="7"/>
      <c r="AR4049" s="7"/>
      <c r="AS4049" s="7"/>
      <c r="AT4049" s="7"/>
      <c r="AU4049" s="7"/>
      <c r="AV4049" s="7"/>
      <c r="AX4049" s="7"/>
      <c r="AY4049" s="7"/>
      <c r="AZ4049" s="7"/>
      <c r="BA4049" s="7"/>
      <c r="BB4049" s="7"/>
      <c r="BC4049" s="7"/>
      <c r="BD4049" s="7"/>
      <c r="BG4049" s="7"/>
      <c r="BH4049" s="7"/>
      <c r="BI4049" s="7"/>
      <c r="BJ4049" s="7"/>
      <c r="BK4049" s="7"/>
      <c r="BL4049" s="7"/>
      <c r="BM4049" s="7"/>
      <c r="BP4049" s="7"/>
      <c r="BQ4049" s="7"/>
      <c r="BR4049" s="7"/>
      <c r="BS4049" s="7"/>
      <c r="BT4049" s="7"/>
      <c r="BU4049" s="7"/>
      <c r="BV4049" s="7"/>
      <c r="BW4049" s="7"/>
    </row>
    <row r="4050" spans="5:75" x14ac:dyDescent="0.2"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AL4050" s="7"/>
      <c r="AQ4050" s="7"/>
      <c r="AR4050" s="7"/>
      <c r="AS4050" s="7"/>
      <c r="AT4050" s="7"/>
      <c r="AU4050" s="7"/>
      <c r="AV4050" s="7"/>
      <c r="AX4050" s="7"/>
      <c r="AY4050" s="7"/>
      <c r="AZ4050" s="7"/>
      <c r="BA4050" s="7"/>
      <c r="BB4050" s="7"/>
      <c r="BC4050" s="7"/>
      <c r="BD4050" s="7"/>
      <c r="BG4050" s="7"/>
      <c r="BH4050" s="7"/>
      <c r="BI4050" s="7"/>
      <c r="BJ4050" s="7"/>
      <c r="BK4050" s="7"/>
      <c r="BL4050" s="7"/>
      <c r="BM4050" s="7"/>
      <c r="BP4050" s="7"/>
      <c r="BQ4050" s="7"/>
      <c r="BR4050" s="7"/>
      <c r="BS4050" s="7"/>
      <c r="BT4050" s="7"/>
      <c r="BU4050" s="7"/>
      <c r="BV4050" s="7"/>
      <c r="BW4050" s="7"/>
    </row>
    <row r="4051" spans="5:75" x14ac:dyDescent="0.2"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AL4051" s="7"/>
      <c r="AQ4051" s="7"/>
      <c r="AR4051" s="7"/>
      <c r="AS4051" s="7"/>
      <c r="AT4051" s="7"/>
      <c r="AU4051" s="7"/>
      <c r="AV4051" s="7"/>
      <c r="AX4051" s="7"/>
      <c r="AY4051" s="7"/>
      <c r="AZ4051" s="7"/>
      <c r="BA4051" s="7"/>
      <c r="BB4051" s="7"/>
      <c r="BC4051" s="7"/>
      <c r="BD4051" s="7"/>
      <c r="BG4051" s="7"/>
      <c r="BH4051" s="7"/>
      <c r="BI4051" s="7"/>
      <c r="BJ4051" s="7"/>
      <c r="BK4051" s="7"/>
      <c r="BL4051" s="7"/>
      <c r="BM4051" s="7"/>
      <c r="BP4051" s="7"/>
      <c r="BQ4051" s="7"/>
      <c r="BR4051" s="7"/>
      <c r="BS4051" s="7"/>
      <c r="BT4051" s="7"/>
      <c r="BU4051" s="7"/>
      <c r="BV4051" s="7"/>
      <c r="BW4051" s="7"/>
    </row>
    <row r="4052" spans="5:75" x14ac:dyDescent="0.2"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AL4052" s="7"/>
      <c r="AQ4052" s="7"/>
      <c r="AR4052" s="7"/>
      <c r="AS4052" s="7"/>
      <c r="AT4052" s="7"/>
      <c r="AU4052" s="7"/>
      <c r="AV4052" s="7"/>
      <c r="AX4052" s="7"/>
      <c r="AY4052" s="7"/>
      <c r="AZ4052" s="7"/>
      <c r="BA4052" s="7"/>
      <c r="BB4052" s="7"/>
      <c r="BC4052" s="7"/>
      <c r="BD4052" s="7"/>
      <c r="BG4052" s="7"/>
      <c r="BH4052" s="7"/>
      <c r="BI4052" s="7"/>
      <c r="BJ4052" s="7"/>
      <c r="BK4052" s="7"/>
      <c r="BL4052" s="7"/>
      <c r="BM4052" s="7"/>
      <c r="BP4052" s="7"/>
      <c r="BQ4052" s="7"/>
      <c r="BR4052" s="7"/>
      <c r="BS4052" s="7"/>
      <c r="BT4052" s="7"/>
      <c r="BU4052" s="7"/>
      <c r="BV4052" s="7"/>
      <c r="BW4052" s="7"/>
    </row>
    <row r="4053" spans="5:75" x14ac:dyDescent="0.2"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AL4053" s="7"/>
      <c r="AQ4053" s="7"/>
      <c r="AR4053" s="7"/>
      <c r="AS4053" s="7"/>
      <c r="AT4053" s="7"/>
      <c r="AU4053" s="7"/>
      <c r="AV4053" s="7"/>
      <c r="AX4053" s="7"/>
      <c r="AY4053" s="7"/>
      <c r="AZ4053" s="7"/>
      <c r="BA4053" s="7"/>
      <c r="BB4053" s="7"/>
      <c r="BC4053" s="7"/>
      <c r="BD4053" s="7"/>
      <c r="BG4053" s="7"/>
      <c r="BH4053" s="7"/>
      <c r="BI4053" s="7"/>
      <c r="BJ4053" s="7"/>
      <c r="BK4053" s="7"/>
      <c r="BL4053" s="7"/>
      <c r="BM4053" s="7"/>
      <c r="BP4053" s="7"/>
      <c r="BQ4053" s="7"/>
      <c r="BR4053" s="7"/>
      <c r="BS4053" s="7"/>
      <c r="BT4053" s="7"/>
      <c r="BU4053" s="7"/>
      <c r="BV4053" s="7"/>
      <c r="BW4053" s="7"/>
    </row>
    <row r="4054" spans="5:75" x14ac:dyDescent="0.2"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AL4054" s="7"/>
      <c r="AQ4054" s="7"/>
      <c r="AR4054" s="7"/>
      <c r="AS4054" s="7"/>
      <c r="AT4054" s="7"/>
      <c r="AU4054" s="7"/>
      <c r="AV4054" s="7"/>
      <c r="AX4054" s="7"/>
      <c r="AY4054" s="7"/>
      <c r="AZ4054" s="7"/>
      <c r="BA4054" s="7"/>
      <c r="BB4054" s="7"/>
      <c r="BC4054" s="7"/>
      <c r="BD4054" s="7"/>
      <c r="BG4054" s="7"/>
      <c r="BH4054" s="7"/>
      <c r="BI4054" s="7"/>
      <c r="BJ4054" s="7"/>
      <c r="BK4054" s="7"/>
      <c r="BL4054" s="7"/>
      <c r="BM4054" s="7"/>
      <c r="BP4054" s="7"/>
      <c r="BQ4054" s="7"/>
      <c r="BR4054" s="7"/>
      <c r="BS4054" s="7"/>
      <c r="BT4054" s="7"/>
      <c r="BU4054" s="7"/>
      <c r="BV4054" s="7"/>
      <c r="BW4054" s="7"/>
    </row>
    <row r="4055" spans="5:75" x14ac:dyDescent="0.2"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AL4055" s="7"/>
      <c r="AQ4055" s="7"/>
      <c r="AR4055" s="7"/>
      <c r="AS4055" s="7"/>
      <c r="AT4055" s="7"/>
      <c r="AU4055" s="7"/>
      <c r="AV4055" s="7"/>
      <c r="AX4055" s="7"/>
      <c r="AY4055" s="7"/>
      <c r="AZ4055" s="7"/>
      <c r="BA4055" s="7"/>
      <c r="BB4055" s="7"/>
      <c r="BC4055" s="7"/>
      <c r="BD4055" s="7"/>
      <c r="BG4055" s="7"/>
      <c r="BH4055" s="7"/>
      <c r="BI4055" s="7"/>
      <c r="BJ4055" s="7"/>
      <c r="BK4055" s="7"/>
      <c r="BL4055" s="7"/>
      <c r="BM4055" s="7"/>
      <c r="BP4055" s="7"/>
      <c r="BQ4055" s="7"/>
      <c r="BR4055" s="7"/>
      <c r="BS4055" s="7"/>
      <c r="BT4055" s="7"/>
      <c r="BU4055" s="7"/>
      <c r="BV4055" s="7"/>
      <c r="BW4055" s="7"/>
    </row>
    <row r="4056" spans="5:75" x14ac:dyDescent="0.2"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AL4056" s="7"/>
      <c r="AQ4056" s="7"/>
      <c r="AR4056" s="7"/>
      <c r="AS4056" s="7"/>
      <c r="AT4056" s="7"/>
      <c r="AU4056" s="7"/>
      <c r="AV4056" s="7"/>
      <c r="AX4056" s="7"/>
      <c r="AY4056" s="7"/>
      <c r="AZ4056" s="7"/>
      <c r="BA4056" s="7"/>
      <c r="BB4056" s="7"/>
      <c r="BC4056" s="7"/>
      <c r="BD4056" s="7"/>
      <c r="BG4056" s="7"/>
      <c r="BH4056" s="7"/>
      <c r="BI4056" s="7"/>
      <c r="BJ4056" s="7"/>
      <c r="BK4056" s="7"/>
      <c r="BL4056" s="7"/>
      <c r="BM4056" s="7"/>
      <c r="BP4056" s="7"/>
      <c r="BQ4056" s="7"/>
      <c r="BR4056" s="7"/>
      <c r="BS4056" s="7"/>
      <c r="BT4056" s="7"/>
      <c r="BU4056" s="7"/>
      <c r="BV4056" s="7"/>
      <c r="BW4056" s="7"/>
    </row>
    <row r="4057" spans="5:75" x14ac:dyDescent="0.2"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AL4057" s="7"/>
      <c r="AQ4057" s="7"/>
      <c r="AR4057" s="7"/>
      <c r="AS4057" s="7"/>
      <c r="AT4057" s="7"/>
      <c r="AU4057" s="7"/>
      <c r="AV4057" s="7"/>
      <c r="AX4057" s="7"/>
      <c r="AY4057" s="7"/>
      <c r="AZ4057" s="7"/>
      <c r="BA4057" s="7"/>
      <c r="BB4057" s="7"/>
      <c r="BC4057" s="7"/>
      <c r="BD4057" s="7"/>
      <c r="BG4057" s="7"/>
      <c r="BH4057" s="7"/>
      <c r="BI4057" s="7"/>
      <c r="BJ4057" s="7"/>
      <c r="BK4057" s="7"/>
      <c r="BL4057" s="7"/>
      <c r="BM4057" s="7"/>
      <c r="BP4057" s="7"/>
      <c r="BQ4057" s="7"/>
      <c r="BR4057" s="7"/>
      <c r="BS4057" s="7"/>
      <c r="BT4057" s="7"/>
      <c r="BU4057" s="7"/>
      <c r="BV4057" s="7"/>
      <c r="BW4057" s="7"/>
    </row>
    <row r="4058" spans="5:75" x14ac:dyDescent="0.2"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AL4058" s="7"/>
      <c r="AQ4058" s="7"/>
      <c r="AR4058" s="7"/>
      <c r="AS4058" s="7"/>
      <c r="AT4058" s="7"/>
      <c r="AU4058" s="7"/>
      <c r="AV4058" s="7"/>
      <c r="AX4058" s="7"/>
      <c r="AY4058" s="7"/>
      <c r="AZ4058" s="7"/>
      <c r="BA4058" s="7"/>
      <c r="BB4058" s="7"/>
      <c r="BC4058" s="7"/>
      <c r="BD4058" s="7"/>
      <c r="BG4058" s="7"/>
      <c r="BH4058" s="7"/>
      <c r="BI4058" s="7"/>
      <c r="BJ4058" s="7"/>
      <c r="BK4058" s="7"/>
      <c r="BL4058" s="7"/>
      <c r="BM4058" s="7"/>
      <c r="BP4058" s="7"/>
      <c r="BQ4058" s="7"/>
      <c r="BR4058" s="7"/>
      <c r="BS4058" s="7"/>
      <c r="BT4058" s="7"/>
      <c r="BU4058" s="7"/>
      <c r="BV4058" s="7"/>
      <c r="BW4058" s="7"/>
    </row>
    <row r="4059" spans="5:75" x14ac:dyDescent="0.2"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AL4059" s="7"/>
      <c r="AQ4059" s="7"/>
      <c r="AR4059" s="7"/>
      <c r="AS4059" s="7"/>
      <c r="AT4059" s="7"/>
      <c r="AU4059" s="7"/>
      <c r="AV4059" s="7"/>
      <c r="AX4059" s="7"/>
      <c r="AY4059" s="7"/>
      <c r="AZ4059" s="7"/>
      <c r="BA4059" s="7"/>
      <c r="BB4059" s="7"/>
      <c r="BC4059" s="7"/>
      <c r="BD4059" s="7"/>
      <c r="BG4059" s="7"/>
      <c r="BH4059" s="7"/>
      <c r="BI4059" s="7"/>
      <c r="BJ4059" s="7"/>
      <c r="BK4059" s="7"/>
      <c r="BL4059" s="7"/>
      <c r="BM4059" s="7"/>
      <c r="BP4059" s="7"/>
      <c r="BQ4059" s="7"/>
      <c r="BR4059" s="7"/>
      <c r="BS4059" s="7"/>
      <c r="BT4059" s="7"/>
      <c r="BU4059" s="7"/>
      <c r="BV4059" s="7"/>
      <c r="BW4059" s="7"/>
    </row>
    <row r="4060" spans="5:75" x14ac:dyDescent="0.2"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AL4060" s="7"/>
      <c r="AQ4060" s="7"/>
      <c r="AR4060" s="7"/>
      <c r="AS4060" s="7"/>
      <c r="AT4060" s="7"/>
      <c r="AU4060" s="7"/>
      <c r="AV4060" s="7"/>
      <c r="AX4060" s="7"/>
      <c r="AY4060" s="7"/>
      <c r="AZ4060" s="7"/>
      <c r="BA4060" s="7"/>
      <c r="BB4060" s="7"/>
      <c r="BC4060" s="7"/>
      <c r="BD4060" s="7"/>
      <c r="BG4060" s="7"/>
      <c r="BH4060" s="7"/>
      <c r="BI4060" s="7"/>
      <c r="BJ4060" s="7"/>
      <c r="BK4060" s="7"/>
      <c r="BL4060" s="7"/>
      <c r="BM4060" s="7"/>
      <c r="BP4060" s="7"/>
      <c r="BQ4060" s="7"/>
      <c r="BR4060" s="7"/>
      <c r="BS4060" s="7"/>
      <c r="BT4060" s="7"/>
      <c r="BU4060" s="7"/>
      <c r="BV4060" s="7"/>
      <c r="BW4060" s="7"/>
    </row>
    <row r="4061" spans="5:75" x14ac:dyDescent="0.2"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AL4061" s="7"/>
      <c r="AQ4061" s="7"/>
      <c r="AR4061" s="7"/>
      <c r="AS4061" s="7"/>
      <c r="AT4061" s="7"/>
      <c r="AU4061" s="7"/>
      <c r="AV4061" s="7"/>
      <c r="AX4061" s="7"/>
      <c r="AY4061" s="7"/>
      <c r="AZ4061" s="7"/>
      <c r="BA4061" s="7"/>
      <c r="BB4061" s="7"/>
      <c r="BC4061" s="7"/>
      <c r="BD4061" s="7"/>
      <c r="BG4061" s="7"/>
      <c r="BH4061" s="7"/>
      <c r="BI4061" s="7"/>
      <c r="BJ4061" s="7"/>
      <c r="BK4061" s="7"/>
      <c r="BL4061" s="7"/>
      <c r="BM4061" s="7"/>
      <c r="BP4061" s="7"/>
      <c r="BQ4061" s="7"/>
      <c r="BR4061" s="7"/>
      <c r="BS4061" s="7"/>
      <c r="BT4061" s="7"/>
      <c r="BU4061" s="7"/>
      <c r="BV4061" s="7"/>
      <c r="BW4061" s="7"/>
    </row>
    <row r="4062" spans="5:75" x14ac:dyDescent="0.2"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AL4062" s="7"/>
      <c r="AQ4062" s="7"/>
      <c r="AR4062" s="7"/>
      <c r="AS4062" s="7"/>
      <c r="AT4062" s="7"/>
      <c r="AU4062" s="7"/>
      <c r="AV4062" s="7"/>
      <c r="AX4062" s="7"/>
      <c r="AY4062" s="7"/>
      <c r="AZ4062" s="7"/>
      <c r="BA4062" s="7"/>
      <c r="BB4062" s="7"/>
      <c r="BC4062" s="7"/>
      <c r="BD4062" s="7"/>
      <c r="BG4062" s="7"/>
      <c r="BH4062" s="7"/>
      <c r="BI4062" s="7"/>
      <c r="BJ4062" s="7"/>
      <c r="BK4062" s="7"/>
      <c r="BL4062" s="7"/>
      <c r="BM4062" s="7"/>
      <c r="BP4062" s="7"/>
      <c r="BQ4062" s="7"/>
      <c r="BR4062" s="7"/>
      <c r="BS4062" s="7"/>
      <c r="BT4062" s="7"/>
      <c r="BU4062" s="7"/>
      <c r="BV4062" s="7"/>
      <c r="BW4062" s="7"/>
    </row>
    <row r="4063" spans="5:75" x14ac:dyDescent="0.2"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AL4063" s="7"/>
      <c r="AQ4063" s="7"/>
      <c r="AR4063" s="7"/>
      <c r="AS4063" s="7"/>
      <c r="AT4063" s="7"/>
      <c r="AU4063" s="7"/>
      <c r="AV4063" s="7"/>
      <c r="AX4063" s="7"/>
      <c r="AY4063" s="7"/>
      <c r="AZ4063" s="7"/>
      <c r="BA4063" s="7"/>
      <c r="BB4063" s="7"/>
      <c r="BC4063" s="7"/>
      <c r="BD4063" s="7"/>
      <c r="BG4063" s="7"/>
      <c r="BH4063" s="7"/>
      <c r="BI4063" s="7"/>
      <c r="BJ4063" s="7"/>
      <c r="BK4063" s="7"/>
      <c r="BL4063" s="7"/>
      <c r="BM4063" s="7"/>
      <c r="BP4063" s="7"/>
      <c r="BQ4063" s="7"/>
      <c r="BR4063" s="7"/>
      <c r="BS4063" s="7"/>
      <c r="BT4063" s="7"/>
      <c r="BU4063" s="7"/>
      <c r="BV4063" s="7"/>
      <c r="BW4063" s="7"/>
    </row>
    <row r="4064" spans="5:75" x14ac:dyDescent="0.2"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AL4064" s="7"/>
      <c r="AQ4064" s="7"/>
      <c r="AR4064" s="7"/>
      <c r="AS4064" s="7"/>
      <c r="AT4064" s="7"/>
      <c r="AU4064" s="7"/>
      <c r="AV4064" s="7"/>
      <c r="AX4064" s="7"/>
      <c r="AY4064" s="7"/>
      <c r="AZ4064" s="7"/>
      <c r="BA4064" s="7"/>
      <c r="BB4064" s="7"/>
      <c r="BC4064" s="7"/>
      <c r="BD4064" s="7"/>
      <c r="BG4064" s="7"/>
      <c r="BH4064" s="7"/>
      <c r="BI4064" s="7"/>
      <c r="BJ4064" s="7"/>
      <c r="BK4064" s="7"/>
      <c r="BL4064" s="7"/>
      <c r="BM4064" s="7"/>
      <c r="BP4064" s="7"/>
      <c r="BQ4064" s="7"/>
      <c r="BR4064" s="7"/>
      <c r="BS4064" s="7"/>
      <c r="BT4064" s="7"/>
      <c r="BU4064" s="7"/>
      <c r="BV4064" s="7"/>
      <c r="BW4064" s="7"/>
    </row>
    <row r="4065" spans="5:75" x14ac:dyDescent="0.2"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AL4065" s="7"/>
      <c r="AQ4065" s="7"/>
      <c r="AR4065" s="7"/>
      <c r="AS4065" s="7"/>
      <c r="AT4065" s="7"/>
      <c r="AU4065" s="7"/>
      <c r="AV4065" s="7"/>
      <c r="AX4065" s="7"/>
      <c r="AY4065" s="7"/>
      <c r="AZ4065" s="7"/>
      <c r="BA4065" s="7"/>
      <c r="BB4065" s="7"/>
      <c r="BC4065" s="7"/>
      <c r="BD4065" s="7"/>
      <c r="BG4065" s="7"/>
      <c r="BH4065" s="7"/>
      <c r="BI4065" s="7"/>
      <c r="BJ4065" s="7"/>
      <c r="BK4065" s="7"/>
      <c r="BL4065" s="7"/>
      <c r="BM4065" s="7"/>
      <c r="BP4065" s="7"/>
      <c r="BQ4065" s="7"/>
      <c r="BR4065" s="7"/>
      <c r="BS4065" s="7"/>
      <c r="BT4065" s="7"/>
      <c r="BU4065" s="7"/>
      <c r="BV4065" s="7"/>
      <c r="BW4065" s="7"/>
    </row>
    <row r="4066" spans="5:75" x14ac:dyDescent="0.2"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AL4066" s="7"/>
      <c r="AQ4066" s="7"/>
      <c r="AR4066" s="7"/>
      <c r="AS4066" s="7"/>
      <c r="AT4066" s="7"/>
      <c r="AU4066" s="7"/>
      <c r="AV4066" s="7"/>
      <c r="AX4066" s="7"/>
      <c r="AY4066" s="7"/>
      <c r="AZ4066" s="7"/>
      <c r="BA4066" s="7"/>
      <c r="BB4066" s="7"/>
      <c r="BC4066" s="7"/>
      <c r="BD4066" s="7"/>
      <c r="BG4066" s="7"/>
      <c r="BH4066" s="7"/>
      <c r="BI4066" s="7"/>
      <c r="BJ4066" s="7"/>
      <c r="BK4066" s="7"/>
      <c r="BL4066" s="7"/>
      <c r="BM4066" s="7"/>
      <c r="BP4066" s="7"/>
      <c r="BQ4066" s="7"/>
      <c r="BR4066" s="7"/>
      <c r="BS4066" s="7"/>
      <c r="BT4066" s="7"/>
      <c r="BU4066" s="7"/>
      <c r="BV4066" s="7"/>
      <c r="BW4066" s="7"/>
    </row>
    <row r="4067" spans="5:75" x14ac:dyDescent="0.2"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AL4067" s="7"/>
      <c r="AQ4067" s="7"/>
      <c r="AR4067" s="7"/>
      <c r="AS4067" s="7"/>
      <c r="AT4067" s="7"/>
      <c r="AU4067" s="7"/>
      <c r="AV4067" s="7"/>
      <c r="AX4067" s="7"/>
      <c r="AY4067" s="7"/>
      <c r="AZ4067" s="7"/>
      <c r="BA4067" s="7"/>
      <c r="BB4067" s="7"/>
      <c r="BC4067" s="7"/>
      <c r="BD4067" s="7"/>
      <c r="BG4067" s="7"/>
      <c r="BH4067" s="7"/>
      <c r="BI4067" s="7"/>
      <c r="BJ4067" s="7"/>
      <c r="BK4067" s="7"/>
      <c r="BL4067" s="7"/>
      <c r="BM4067" s="7"/>
      <c r="BP4067" s="7"/>
      <c r="BQ4067" s="7"/>
      <c r="BR4067" s="7"/>
      <c r="BS4067" s="7"/>
      <c r="BT4067" s="7"/>
      <c r="BU4067" s="7"/>
      <c r="BV4067" s="7"/>
      <c r="BW4067" s="7"/>
    </row>
    <row r="4068" spans="5:75" x14ac:dyDescent="0.2"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AL4068" s="7"/>
      <c r="AQ4068" s="7"/>
      <c r="AR4068" s="7"/>
      <c r="AS4068" s="7"/>
      <c r="AT4068" s="7"/>
      <c r="AU4068" s="7"/>
      <c r="AV4068" s="7"/>
      <c r="AX4068" s="7"/>
      <c r="AY4068" s="7"/>
      <c r="AZ4068" s="7"/>
      <c r="BA4068" s="7"/>
      <c r="BB4068" s="7"/>
      <c r="BC4068" s="7"/>
      <c r="BD4068" s="7"/>
      <c r="BG4068" s="7"/>
      <c r="BH4068" s="7"/>
      <c r="BI4068" s="7"/>
      <c r="BJ4068" s="7"/>
      <c r="BK4068" s="7"/>
      <c r="BL4068" s="7"/>
      <c r="BM4068" s="7"/>
      <c r="BP4068" s="7"/>
      <c r="BQ4068" s="7"/>
      <c r="BR4068" s="7"/>
      <c r="BS4068" s="7"/>
      <c r="BT4068" s="7"/>
      <c r="BU4068" s="7"/>
      <c r="BV4068" s="7"/>
      <c r="BW4068" s="7"/>
    </row>
    <row r="4069" spans="5:75" x14ac:dyDescent="0.2"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AL4069" s="7"/>
      <c r="AQ4069" s="7"/>
      <c r="AR4069" s="7"/>
      <c r="AS4069" s="7"/>
      <c r="AT4069" s="7"/>
      <c r="AU4069" s="7"/>
      <c r="AV4069" s="7"/>
      <c r="AX4069" s="7"/>
      <c r="AY4069" s="7"/>
      <c r="AZ4069" s="7"/>
      <c r="BA4069" s="7"/>
      <c r="BB4069" s="7"/>
      <c r="BC4069" s="7"/>
      <c r="BD4069" s="7"/>
      <c r="BG4069" s="7"/>
      <c r="BH4069" s="7"/>
      <c r="BI4069" s="7"/>
      <c r="BJ4069" s="7"/>
      <c r="BK4069" s="7"/>
      <c r="BL4069" s="7"/>
      <c r="BM4069" s="7"/>
      <c r="BP4069" s="7"/>
      <c r="BQ4069" s="7"/>
      <c r="BR4069" s="7"/>
      <c r="BS4069" s="7"/>
      <c r="BT4069" s="7"/>
      <c r="BU4069" s="7"/>
      <c r="BV4069" s="7"/>
      <c r="BW4069" s="7"/>
    </row>
    <row r="4070" spans="5:75" x14ac:dyDescent="0.2"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AL4070" s="7"/>
      <c r="AQ4070" s="7"/>
      <c r="AR4070" s="7"/>
      <c r="AS4070" s="7"/>
      <c r="AT4070" s="7"/>
      <c r="AU4070" s="7"/>
      <c r="AV4070" s="7"/>
      <c r="AX4070" s="7"/>
      <c r="AY4070" s="7"/>
      <c r="AZ4070" s="7"/>
      <c r="BA4070" s="7"/>
      <c r="BB4070" s="7"/>
      <c r="BC4070" s="7"/>
      <c r="BD4070" s="7"/>
      <c r="BG4070" s="7"/>
      <c r="BH4070" s="7"/>
      <c r="BI4070" s="7"/>
      <c r="BJ4070" s="7"/>
      <c r="BK4070" s="7"/>
      <c r="BL4070" s="7"/>
      <c r="BM4070" s="7"/>
      <c r="BP4070" s="7"/>
      <c r="BQ4070" s="7"/>
      <c r="BR4070" s="7"/>
      <c r="BS4070" s="7"/>
      <c r="BT4070" s="7"/>
      <c r="BU4070" s="7"/>
      <c r="BV4070" s="7"/>
      <c r="BW4070" s="7"/>
    </row>
    <row r="4071" spans="5:75" x14ac:dyDescent="0.2"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AL4071" s="7"/>
      <c r="AQ4071" s="7"/>
      <c r="AR4071" s="7"/>
      <c r="AS4071" s="7"/>
      <c r="AT4071" s="7"/>
      <c r="AU4071" s="7"/>
      <c r="AV4071" s="7"/>
      <c r="AX4071" s="7"/>
      <c r="AY4071" s="7"/>
      <c r="AZ4071" s="7"/>
      <c r="BA4071" s="7"/>
      <c r="BB4071" s="7"/>
      <c r="BC4071" s="7"/>
      <c r="BD4071" s="7"/>
      <c r="BG4071" s="7"/>
      <c r="BH4071" s="7"/>
      <c r="BI4071" s="7"/>
      <c r="BJ4071" s="7"/>
      <c r="BK4071" s="7"/>
      <c r="BL4071" s="7"/>
      <c r="BM4071" s="7"/>
      <c r="BP4071" s="7"/>
      <c r="BQ4071" s="7"/>
      <c r="BR4071" s="7"/>
      <c r="BS4071" s="7"/>
      <c r="BT4071" s="7"/>
      <c r="BU4071" s="7"/>
      <c r="BV4071" s="7"/>
      <c r="BW4071" s="7"/>
    </row>
    <row r="4072" spans="5:75" x14ac:dyDescent="0.2"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AL4072" s="7"/>
      <c r="AQ4072" s="7"/>
      <c r="AR4072" s="7"/>
      <c r="AS4072" s="7"/>
      <c r="AT4072" s="7"/>
      <c r="AU4072" s="7"/>
      <c r="AV4072" s="7"/>
      <c r="AX4072" s="7"/>
      <c r="AY4072" s="7"/>
      <c r="AZ4072" s="7"/>
      <c r="BA4072" s="7"/>
      <c r="BB4072" s="7"/>
      <c r="BC4072" s="7"/>
      <c r="BD4072" s="7"/>
      <c r="BG4072" s="7"/>
      <c r="BH4072" s="7"/>
      <c r="BI4072" s="7"/>
      <c r="BJ4072" s="7"/>
      <c r="BK4072" s="7"/>
      <c r="BL4072" s="7"/>
      <c r="BM4072" s="7"/>
      <c r="BP4072" s="7"/>
      <c r="BQ4072" s="7"/>
      <c r="BR4072" s="7"/>
      <c r="BS4072" s="7"/>
      <c r="BT4072" s="7"/>
      <c r="BU4072" s="7"/>
      <c r="BV4072" s="7"/>
      <c r="BW4072" s="7"/>
    </row>
    <row r="4073" spans="5:75" x14ac:dyDescent="0.2"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AL4073" s="7"/>
      <c r="AQ4073" s="7"/>
      <c r="AR4073" s="7"/>
      <c r="AS4073" s="7"/>
      <c r="AT4073" s="7"/>
      <c r="AU4073" s="7"/>
      <c r="AV4073" s="7"/>
      <c r="AX4073" s="7"/>
      <c r="AY4073" s="7"/>
      <c r="AZ4073" s="7"/>
      <c r="BA4073" s="7"/>
      <c r="BB4073" s="7"/>
      <c r="BC4073" s="7"/>
      <c r="BD4073" s="7"/>
      <c r="BG4073" s="7"/>
      <c r="BH4073" s="7"/>
      <c r="BI4073" s="7"/>
      <c r="BJ4073" s="7"/>
      <c r="BK4073" s="7"/>
      <c r="BL4073" s="7"/>
      <c r="BM4073" s="7"/>
      <c r="BP4073" s="7"/>
      <c r="BQ4073" s="7"/>
      <c r="BR4073" s="7"/>
      <c r="BS4073" s="7"/>
      <c r="BT4073" s="7"/>
      <c r="BU4073" s="7"/>
      <c r="BV4073" s="7"/>
      <c r="BW4073" s="7"/>
    </row>
    <row r="4074" spans="5:75" x14ac:dyDescent="0.2"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AL4074" s="7"/>
      <c r="AQ4074" s="7"/>
      <c r="AR4074" s="7"/>
      <c r="AS4074" s="7"/>
      <c r="AT4074" s="7"/>
      <c r="AU4074" s="7"/>
      <c r="AV4074" s="7"/>
      <c r="AX4074" s="7"/>
      <c r="AY4074" s="7"/>
      <c r="AZ4074" s="7"/>
      <c r="BA4074" s="7"/>
      <c r="BB4074" s="7"/>
      <c r="BC4074" s="7"/>
      <c r="BD4074" s="7"/>
      <c r="BG4074" s="7"/>
      <c r="BH4074" s="7"/>
      <c r="BI4074" s="7"/>
      <c r="BJ4074" s="7"/>
      <c r="BK4074" s="7"/>
      <c r="BL4074" s="7"/>
      <c r="BM4074" s="7"/>
      <c r="BP4074" s="7"/>
      <c r="BQ4074" s="7"/>
      <c r="BR4074" s="7"/>
      <c r="BS4074" s="7"/>
      <c r="BT4074" s="7"/>
      <c r="BU4074" s="7"/>
      <c r="BV4074" s="7"/>
      <c r="BW4074" s="7"/>
    </row>
    <row r="4075" spans="5:75" x14ac:dyDescent="0.2"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AL4075" s="7"/>
      <c r="AQ4075" s="7"/>
      <c r="AR4075" s="7"/>
      <c r="AS4075" s="7"/>
      <c r="AT4075" s="7"/>
      <c r="AU4075" s="7"/>
      <c r="AV4075" s="7"/>
      <c r="AX4075" s="7"/>
      <c r="AY4075" s="7"/>
      <c r="AZ4075" s="7"/>
      <c r="BA4075" s="7"/>
      <c r="BB4075" s="7"/>
      <c r="BC4075" s="7"/>
      <c r="BD4075" s="7"/>
      <c r="BG4075" s="7"/>
      <c r="BH4075" s="7"/>
      <c r="BI4075" s="7"/>
      <c r="BJ4075" s="7"/>
      <c r="BK4075" s="7"/>
      <c r="BL4075" s="7"/>
      <c r="BM4075" s="7"/>
      <c r="BP4075" s="7"/>
      <c r="BQ4075" s="7"/>
      <c r="BR4075" s="7"/>
      <c r="BS4075" s="7"/>
      <c r="BT4075" s="7"/>
      <c r="BU4075" s="7"/>
      <c r="BV4075" s="7"/>
      <c r="BW4075" s="7"/>
    </row>
    <row r="4076" spans="5:75" x14ac:dyDescent="0.2"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AL4076" s="7"/>
      <c r="AQ4076" s="7"/>
      <c r="AR4076" s="7"/>
      <c r="AS4076" s="7"/>
      <c r="AT4076" s="7"/>
      <c r="AU4076" s="7"/>
      <c r="AV4076" s="7"/>
      <c r="AX4076" s="7"/>
      <c r="AY4076" s="7"/>
      <c r="AZ4076" s="7"/>
      <c r="BA4076" s="7"/>
      <c r="BB4076" s="7"/>
      <c r="BC4076" s="7"/>
      <c r="BD4076" s="7"/>
      <c r="BG4076" s="7"/>
      <c r="BH4076" s="7"/>
      <c r="BI4076" s="7"/>
      <c r="BJ4076" s="7"/>
      <c r="BK4076" s="7"/>
      <c r="BL4076" s="7"/>
      <c r="BM4076" s="7"/>
      <c r="BP4076" s="7"/>
      <c r="BQ4076" s="7"/>
      <c r="BR4076" s="7"/>
      <c r="BS4076" s="7"/>
      <c r="BT4076" s="7"/>
      <c r="BU4076" s="7"/>
      <c r="BV4076" s="7"/>
      <c r="BW4076" s="7"/>
    </row>
    <row r="4077" spans="5:75" x14ac:dyDescent="0.2"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AL4077" s="7"/>
      <c r="AQ4077" s="7"/>
      <c r="AR4077" s="7"/>
      <c r="AS4077" s="7"/>
      <c r="AT4077" s="7"/>
      <c r="AU4077" s="7"/>
      <c r="AV4077" s="7"/>
      <c r="AX4077" s="7"/>
      <c r="AY4077" s="7"/>
      <c r="AZ4077" s="7"/>
      <c r="BA4077" s="7"/>
      <c r="BB4077" s="7"/>
      <c r="BC4077" s="7"/>
      <c r="BD4077" s="7"/>
      <c r="BG4077" s="7"/>
      <c r="BH4077" s="7"/>
      <c r="BI4077" s="7"/>
      <c r="BJ4077" s="7"/>
      <c r="BK4077" s="7"/>
      <c r="BL4077" s="7"/>
      <c r="BM4077" s="7"/>
      <c r="BP4077" s="7"/>
      <c r="BQ4077" s="7"/>
      <c r="BR4077" s="7"/>
      <c r="BS4077" s="7"/>
      <c r="BT4077" s="7"/>
      <c r="BU4077" s="7"/>
      <c r="BV4077" s="7"/>
      <c r="BW4077" s="7"/>
    </row>
    <row r="4078" spans="5:75" x14ac:dyDescent="0.2"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AL4078" s="7"/>
      <c r="AQ4078" s="7"/>
      <c r="AR4078" s="7"/>
      <c r="AS4078" s="7"/>
      <c r="AT4078" s="7"/>
      <c r="AU4078" s="7"/>
      <c r="AV4078" s="7"/>
      <c r="AX4078" s="7"/>
      <c r="AY4078" s="7"/>
      <c r="AZ4078" s="7"/>
      <c r="BA4078" s="7"/>
      <c r="BB4078" s="7"/>
      <c r="BC4078" s="7"/>
      <c r="BD4078" s="7"/>
      <c r="BG4078" s="7"/>
      <c r="BH4078" s="7"/>
      <c r="BI4078" s="7"/>
      <c r="BJ4078" s="7"/>
      <c r="BK4078" s="7"/>
      <c r="BL4078" s="7"/>
      <c r="BM4078" s="7"/>
      <c r="BP4078" s="7"/>
      <c r="BQ4078" s="7"/>
      <c r="BR4078" s="7"/>
      <c r="BS4078" s="7"/>
      <c r="BT4078" s="7"/>
      <c r="BU4078" s="7"/>
      <c r="BV4078" s="7"/>
      <c r="BW4078" s="7"/>
    </row>
    <row r="4079" spans="5:75" x14ac:dyDescent="0.2"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AL4079" s="7"/>
      <c r="AQ4079" s="7"/>
      <c r="AR4079" s="7"/>
      <c r="AS4079" s="7"/>
      <c r="AT4079" s="7"/>
      <c r="AU4079" s="7"/>
      <c r="AV4079" s="7"/>
      <c r="AX4079" s="7"/>
      <c r="AY4079" s="7"/>
      <c r="AZ4079" s="7"/>
      <c r="BA4079" s="7"/>
      <c r="BB4079" s="7"/>
      <c r="BC4079" s="7"/>
      <c r="BD4079" s="7"/>
      <c r="BG4079" s="7"/>
      <c r="BH4079" s="7"/>
      <c r="BI4079" s="7"/>
      <c r="BJ4079" s="7"/>
      <c r="BK4079" s="7"/>
      <c r="BL4079" s="7"/>
      <c r="BM4079" s="7"/>
      <c r="BP4079" s="7"/>
      <c r="BQ4079" s="7"/>
      <c r="BR4079" s="7"/>
      <c r="BS4079" s="7"/>
      <c r="BT4079" s="7"/>
      <c r="BU4079" s="7"/>
      <c r="BV4079" s="7"/>
      <c r="BW4079" s="7"/>
    </row>
    <row r="4080" spans="5:75" x14ac:dyDescent="0.2"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AL4080" s="7"/>
      <c r="AQ4080" s="7"/>
      <c r="AR4080" s="7"/>
      <c r="AS4080" s="7"/>
      <c r="AT4080" s="7"/>
      <c r="AU4080" s="7"/>
      <c r="AV4080" s="7"/>
      <c r="AX4080" s="7"/>
      <c r="AY4080" s="7"/>
      <c r="AZ4080" s="7"/>
      <c r="BA4080" s="7"/>
      <c r="BB4080" s="7"/>
      <c r="BC4080" s="7"/>
      <c r="BD4080" s="7"/>
      <c r="BG4080" s="7"/>
      <c r="BH4080" s="7"/>
      <c r="BI4080" s="7"/>
      <c r="BJ4080" s="7"/>
      <c r="BK4080" s="7"/>
      <c r="BL4080" s="7"/>
      <c r="BM4080" s="7"/>
      <c r="BP4080" s="7"/>
      <c r="BQ4080" s="7"/>
      <c r="BR4080" s="7"/>
      <c r="BS4080" s="7"/>
      <c r="BT4080" s="7"/>
      <c r="BU4080" s="7"/>
      <c r="BV4080" s="7"/>
      <c r="BW4080" s="7"/>
    </row>
    <row r="4081" spans="5:75" x14ac:dyDescent="0.2"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AL4081" s="7"/>
      <c r="AQ4081" s="7"/>
      <c r="AR4081" s="7"/>
      <c r="AS4081" s="7"/>
      <c r="AT4081" s="7"/>
      <c r="AU4081" s="7"/>
      <c r="AV4081" s="7"/>
      <c r="AX4081" s="7"/>
      <c r="AY4081" s="7"/>
      <c r="AZ4081" s="7"/>
      <c r="BA4081" s="7"/>
      <c r="BB4081" s="7"/>
      <c r="BC4081" s="7"/>
      <c r="BD4081" s="7"/>
      <c r="BG4081" s="7"/>
      <c r="BH4081" s="7"/>
      <c r="BI4081" s="7"/>
      <c r="BJ4081" s="7"/>
      <c r="BK4081" s="7"/>
      <c r="BL4081" s="7"/>
      <c r="BM4081" s="7"/>
      <c r="BP4081" s="7"/>
      <c r="BQ4081" s="7"/>
      <c r="BR4081" s="7"/>
      <c r="BS4081" s="7"/>
      <c r="BT4081" s="7"/>
      <c r="BU4081" s="7"/>
      <c r="BV4081" s="7"/>
      <c r="BW4081" s="7"/>
    </row>
    <row r="4082" spans="5:75" x14ac:dyDescent="0.2"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AL4082" s="7"/>
      <c r="AQ4082" s="7"/>
      <c r="AR4082" s="7"/>
      <c r="AS4082" s="7"/>
      <c r="AT4082" s="7"/>
      <c r="AU4082" s="7"/>
      <c r="AV4082" s="7"/>
      <c r="AX4082" s="7"/>
      <c r="AY4082" s="7"/>
      <c r="AZ4082" s="7"/>
      <c r="BA4082" s="7"/>
      <c r="BB4082" s="7"/>
      <c r="BC4082" s="7"/>
      <c r="BD4082" s="7"/>
      <c r="BG4082" s="7"/>
      <c r="BH4082" s="7"/>
      <c r="BI4082" s="7"/>
      <c r="BJ4082" s="7"/>
      <c r="BK4082" s="7"/>
      <c r="BL4082" s="7"/>
      <c r="BM4082" s="7"/>
      <c r="BP4082" s="7"/>
      <c r="BQ4082" s="7"/>
      <c r="BR4082" s="7"/>
      <c r="BS4082" s="7"/>
      <c r="BT4082" s="7"/>
      <c r="BU4082" s="7"/>
      <c r="BV4082" s="7"/>
      <c r="BW4082" s="7"/>
    </row>
    <row r="4083" spans="5:75" x14ac:dyDescent="0.2"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AL4083" s="7"/>
      <c r="AQ4083" s="7"/>
      <c r="AR4083" s="7"/>
      <c r="AS4083" s="7"/>
      <c r="AT4083" s="7"/>
      <c r="AU4083" s="7"/>
      <c r="AV4083" s="7"/>
      <c r="AX4083" s="7"/>
      <c r="AY4083" s="7"/>
      <c r="AZ4083" s="7"/>
      <c r="BA4083" s="7"/>
      <c r="BB4083" s="7"/>
      <c r="BC4083" s="7"/>
      <c r="BD4083" s="7"/>
      <c r="BG4083" s="7"/>
      <c r="BH4083" s="7"/>
      <c r="BI4083" s="7"/>
      <c r="BJ4083" s="7"/>
      <c r="BK4083" s="7"/>
      <c r="BL4083" s="7"/>
      <c r="BM4083" s="7"/>
      <c r="BP4083" s="7"/>
      <c r="BQ4083" s="7"/>
      <c r="BR4083" s="7"/>
      <c r="BS4083" s="7"/>
      <c r="BT4083" s="7"/>
      <c r="BU4083" s="7"/>
      <c r="BV4083" s="7"/>
      <c r="BW4083" s="7"/>
    </row>
    <row r="4084" spans="5:75" x14ac:dyDescent="0.2"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AL4084" s="7"/>
      <c r="AQ4084" s="7"/>
      <c r="AR4084" s="7"/>
      <c r="AS4084" s="7"/>
      <c r="AT4084" s="7"/>
      <c r="AU4084" s="7"/>
      <c r="AV4084" s="7"/>
      <c r="AX4084" s="7"/>
      <c r="AY4084" s="7"/>
      <c r="AZ4084" s="7"/>
      <c r="BA4084" s="7"/>
      <c r="BB4084" s="7"/>
      <c r="BC4084" s="7"/>
      <c r="BD4084" s="7"/>
      <c r="BG4084" s="7"/>
      <c r="BH4084" s="7"/>
      <c r="BI4084" s="7"/>
      <c r="BJ4084" s="7"/>
      <c r="BK4084" s="7"/>
      <c r="BL4084" s="7"/>
      <c r="BM4084" s="7"/>
      <c r="BP4084" s="7"/>
      <c r="BQ4084" s="7"/>
      <c r="BR4084" s="7"/>
      <c r="BS4084" s="7"/>
      <c r="BT4084" s="7"/>
      <c r="BU4084" s="7"/>
      <c r="BV4084" s="7"/>
      <c r="BW4084" s="7"/>
    </row>
    <row r="4085" spans="5:75" x14ac:dyDescent="0.2"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AL4085" s="7"/>
      <c r="AQ4085" s="7"/>
      <c r="AR4085" s="7"/>
      <c r="AS4085" s="7"/>
      <c r="AT4085" s="7"/>
      <c r="AU4085" s="7"/>
      <c r="AV4085" s="7"/>
      <c r="AX4085" s="7"/>
      <c r="AY4085" s="7"/>
      <c r="AZ4085" s="7"/>
      <c r="BA4085" s="7"/>
      <c r="BB4085" s="7"/>
      <c r="BC4085" s="7"/>
      <c r="BD4085" s="7"/>
      <c r="BG4085" s="7"/>
      <c r="BH4085" s="7"/>
      <c r="BI4085" s="7"/>
      <c r="BJ4085" s="7"/>
      <c r="BK4085" s="7"/>
      <c r="BL4085" s="7"/>
      <c r="BM4085" s="7"/>
      <c r="BP4085" s="7"/>
      <c r="BQ4085" s="7"/>
      <c r="BR4085" s="7"/>
      <c r="BS4085" s="7"/>
      <c r="BT4085" s="7"/>
      <c r="BU4085" s="7"/>
      <c r="BV4085" s="7"/>
      <c r="BW4085" s="7"/>
    </row>
    <row r="4086" spans="5:75" x14ac:dyDescent="0.2"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AL4086" s="7"/>
      <c r="AQ4086" s="7"/>
      <c r="AR4086" s="7"/>
      <c r="AS4086" s="7"/>
      <c r="AT4086" s="7"/>
      <c r="AU4086" s="7"/>
      <c r="AV4086" s="7"/>
      <c r="AX4086" s="7"/>
      <c r="AY4086" s="7"/>
      <c r="AZ4086" s="7"/>
      <c r="BA4086" s="7"/>
      <c r="BB4086" s="7"/>
      <c r="BC4086" s="7"/>
      <c r="BD4086" s="7"/>
      <c r="BG4086" s="7"/>
      <c r="BH4086" s="7"/>
      <c r="BI4086" s="7"/>
      <c r="BJ4086" s="7"/>
      <c r="BK4086" s="7"/>
      <c r="BL4086" s="7"/>
      <c r="BM4086" s="7"/>
      <c r="BP4086" s="7"/>
      <c r="BQ4086" s="7"/>
      <c r="BR4086" s="7"/>
      <c r="BS4086" s="7"/>
      <c r="BT4086" s="7"/>
      <c r="BU4086" s="7"/>
      <c r="BV4086" s="7"/>
      <c r="BW4086" s="7"/>
    </row>
    <row r="4087" spans="5:75" x14ac:dyDescent="0.2"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AL4087" s="7"/>
      <c r="AQ4087" s="7"/>
      <c r="AR4087" s="7"/>
      <c r="AS4087" s="7"/>
      <c r="AT4087" s="7"/>
      <c r="AU4087" s="7"/>
      <c r="AV4087" s="7"/>
      <c r="AX4087" s="7"/>
      <c r="AY4087" s="7"/>
      <c r="AZ4087" s="7"/>
      <c r="BA4087" s="7"/>
      <c r="BB4087" s="7"/>
      <c r="BC4087" s="7"/>
      <c r="BD4087" s="7"/>
      <c r="BG4087" s="7"/>
      <c r="BH4087" s="7"/>
      <c r="BI4087" s="7"/>
      <c r="BJ4087" s="7"/>
      <c r="BK4087" s="7"/>
      <c r="BL4087" s="7"/>
      <c r="BM4087" s="7"/>
      <c r="BP4087" s="7"/>
      <c r="BQ4087" s="7"/>
      <c r="BR4087" s="7"/>
      <c r="BS4087" s="7"/>
      <c r="BT4087" s="7"/>
      <c r="BU4087" s="7"/>
      <c r="BV4087" s="7"/>
      <c r="BW4087" s="7"/>
    </row>
    <row r="4088" spans="5:75" x14ac:dyDescent="0.2"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AL4088" s="7"/>
      <c r="AQ4088" s="7"/>
      <c r="AR4088" s="7"/>
      <c r="AS4088" s="7"/>
      <c r="AT4088" s="7"/>
      <c r="AU4088" s="7"/>
      <c r="AV4088" s="7"/>
      <c r="AX4088" s="7"/>
      <c r="AY4088" s="7"/>
      <c r="AZ4088" s="7"/>
      <c r="BA4088" s="7"/>
      <c r="BB4088" s="7"/>
      <c r="BC4088" s="7"/>
      <c r="BD4088" s="7"/>
      <c r="BG4088" s="7"/>
      <c r="BH4088" s="7"/>
      <c r="BI4088" s="7"/>
      <c r="BJ4088" s="7"/>
      <c r="BK4088" s="7"/>
      <c r="BL4088" s="7"/>
      <c r="BM4088" s="7"/>
      <c r="BP4088" s="7"/>
      <c r="BQ4088" s="7"/>
      <c r="BR4088" s="7"/>
      <c r="BS4088" s="7"/>
      <c r="BT4088" s="7"/>
      <c r="BU4088" s="7"/>
      <c r="BV4088" s="7"/>
      <c r="BW4088" s="7"/>
    </row>
    <row r="4089" spans="5:75" x14ac:dyDescent="0.2"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AL4089" s="7"/>
      <c r="AQ4089" s="7"/>
      <c r="AR4089" s="7"/>
      <c r="AS4089" s="7"/>
      <c r="AT4089" s="7"/>
      <c r="AU4089" s="7"/>
      <c r="AV4089" s="7"/>
      <c r="AX4089" s="7"/>
      <c r="AY4089" s="7"/>
      <c r="AZ4089" s="7"/>
      <c r="BA4089" s="7"/>
      <c r="BB4089" s="7"/>
      <c r="BC4089" s="7"/>
      <c r="BD4089" s="7"/>
      <c r="BG4089" s="7"/>
      <c r="BH4089" s="7"/>
      <c r="BI4089" s="7"/>
      <c r="BJ4089" s="7"/>
      <c r="BK4089" s="7"/>
      <c r="BL4089" s="7"/>
      <c r="BM4089" s="7"/>
      <c r="BP4089" s="7"/>
      <c r="BQ4089" s="7"/>
      <c r="BR4089" s="7"/>
      <c r="BS4089" s="7"/>
      <c r="BT4089" s="7"/>
      <c r="BU4089" s="7"/>
      <c r="BV4089" s="7"/>
      <c r="BW4089" s="7"/>
    </row>
    <row r="4090" spans="5:75" x14ac:dyDescent="0.2"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AL4090" s="7"/>
      <c r="AQ4090" s="7"/>
      <c r="AR4090" s="7"/>
      <c r="AS4090" s="7"/>
      <c r="AT4090" s="7"/>
      <c r="AU4090" s="7"/>
      <c r="AV4090" s="7"/>
      <c r="AX4090" s="7"/>
      <c r="AY4090" s="7"/>
      <c r="AZ4090" s="7"/>
      <c r="BA4090" s="7"/>
      <c r="BB4090" s="7"/>
      <c r="BC4090" s="7"/>
      <c r="BD4090" s="7"/>
      <c r="BG4090" s="7"/>
      <c r="BH4090" s="7"/>
      <c r="BI4090" s="7"/>
      <c r="BJ4090" s="7"/>
      <c r="BK4090" s="7"/>
      <c r="BL4090" s="7"/>
      <c r="BM4090" s="7"/>
      <c r="BP4090" s="7"/>
      <c r="BQ4090" s="7"/>
      <c r="BR4090" s="7"/>
      <c r="BS4090" s="7"/>
      <c r="BT4090" s="7"/>
      <c r="BU4090" s="7"/>
      <c r="BV4090" s="7"/>
      <c r="BW4090" s="7"/>
    </row>
    <row r="4091" spans="5:75" x14ac:dyDescent="0.2"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AL4091" s="7"/>
      <c r="AQ4091" s="7"/>
      <c r="AR4091" s="7"/>
      <c r="AS4091" s="7"/>
      <c r="AT4091" s="7"/>
      <c r="AU4091" s="7"/>
      <c r="AV4091" s="7"/>
      <c r="AX4091" s="7"/>
      <c r="AY4091" s="7"/>
      <c r="AZ4091" s="7"/>
      <c r="BA4091" s="7"/>
      <c r="BB4091" s="7"/>
      <c r="BC4091" s="7"/>
      <c r="BD4091" s="7"/>
      <c r="BG4091" s="7"/>
      <c r="BH4091" s="7"/>
      <c r="BI4091" s="7"/>
      <c r="BJ4091" s="7"/>
      <c r="BK4091" s="7"/>
      <c r="BL4091" s="7"/>
      <c r="BM4091" s="7"/>
      <c r="BP4091" s="7"/>
      <c r="BQ4091" s="7"/>
      <c r="BR4091" s="7"/>
      <c r="BS4091" s="7"/>
      <c r="BT4091" s="7"/>
      <c r="BU4091" s="7"/>
      <c r="BV4091" s="7"/>
      <c r="BW4091" s="7"/>
    </row>
    <row r="4092" spans="5:75" x14ac:dyDescent="0.2"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AL4092" s="7"/>
      <c r="AQ4092" s="7"/>
      <c r="AR4092" s="7"/>
      <c r="AS4092" s="7"/>
      <c r="AT4092" s="7"/>
      <c r="AU4092" s="7"/>
      <c r="AV4092" s="7"/>
      <c r="AX4092" s="7"/>
      <c r="AY4092" s="7"/>
      <c r="AZ4092" s="7"/>
      <c r="BA4092" s="7"/>
      <c r="BB4092" s="7"/>
      <c r="BC4092" s="7"/>
      <c r="BD4092" s="7"/>
      <c r="BG4092" s="7"/>
      <c r="BH4092" s="7"/>
      <c r="BI4092" s="7"/>
      <c r="BJ4092" s="7"/>
      <c r="BK4092" s="7"/>
      <c r="BL4092" s="7"/>
      <c r="BM4092" s="7"/>
      <c r="BP4092" s="7"/>
      <c r="BQ4092" s="7"/>
      <c r="BR4092" s="7"/>
      <c r="BS4092" s="7"/>
      <c r="BT4092" s="7"/>
      <c r="BU4092" s="7"/>
      <c r="BV4092" s="7"/>
      <c r="BW4092" s="7"/>
    </row>
    <row r="4093" spans="5:75" x14ac:dyDescent="0.2"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AL4093" s="7"/>
      <c r="AQ4093" s="7"/>
      <c r="AR4093" s="7"/>
      <c r="AS4093" s="7"/>
      <c r="AT4093" s="7"/>
      <c r="AU4093" s="7"/>
      <c r="AV4093" s="7"/>
      <c r="AX4093" s="7"/>
      <c r="AY4093" s="7"/>
      <c r="AZ4093" s="7"/>
      <c r="BA4093" s="7"/>
      <c r="BB4093" s="7"/>
      <c r="BC4093" s="7"/>
      <c r="BD4093" s="7"/>
      <c r="BG4093" s="7"/>
      <c r="BH4093" s="7"/>
      <c r="BI4093" s="7"/>
      <c r="BJ4093" s="7"/>
      <c r="BK4093" s="7"/>
      <c r="BL4093" s="7"/>
      <c r="BM4093" s="7"/>
      <c r="BP4093" s="7"/>
      <c r="BQ4093" s="7"/>
      <c r="BR4093" s="7"/>
      <c r="BS4093" s="7"/>
      <c r="BT4093" s="7"/>
      <c r="BU4093" s="7"/>
      <c r="BV4093" s="7"/>
      <c r="BW4093" s="7"/>
    </row>
    <row r="4094" spans="5:75" x14ac:dyDescent="0.2"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AL4094" s="7"/>
      <c r="AQ4094" s="7"/>
      <c r="AR4094" s="7"/>
      <c r="AS4094" s="7"/>
      <c r="AT4094" s="7"/>
      <c r="AU4094" s="7"/>
      <c r="AV4094" s="7"/>
      <c r="AX4094" s="7"/>
      <c r="AY4094" s="7"/>
      <c r="AZ4094" s="7"/>
      <c r="BA4094" s="7"/>
      <c r="BB4094" s="7"/>
      <c r="BC4094" s="7"/>
      <c r="BD4094" s="7"/>
      <c r="BG4094" s="7"/>
      <c r="BH4094" s="7"/>
      <c r="BI4094" s="7"/>
      <c r="BJ4094" s="7"/>
      <c r="BK4094" s="7"/>
      <c r="BL4094" s="7"/>
      <c r="BM4094" s="7"/>
      <c r="BP4094" s="7"/>
      <c r="BQ4094" s="7"/>
      <c r="BR4094" s="7"/>
      <c r="BS4094" s="7"/>
      <c r="BT4094" s="7"/>
      <c r="BU4094" s="7"/>
      <c r="BV4094" s="7"/>
      <c r="BW4094" s="7"/>
    </row>
    <row r="4095" spans="5:75" x14ac:dyDescent="0.2"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AL4095" s="7"/>
      <c r="AQ4095" s="7"/>
      <c r="AR4095" s="7"/>
      <c r="AS4095" s="7"/>
      <c r="AT4095" s="7"/>
      <c r="AU4095" s="7"/>
      <c r="AV4095" s="7"/>
      <c r="AX4095" s="7"/>
      <c r="AY4095" s="7"/>
      <c r="AZ4095" s="7"/>
      <c r="BA4095" s="7"/>
      <c r="BB4095" s="7"/>
      <c r="BC4095" s="7"/>
      <c r="BD4095" s="7"/>
      <c r="BG4095" s="7"/>
      <c r="BH4095" s="7"/>
      <c r="BI4095" s="7"/>
      <c r="BJ4095" s="7"/>
      <c r="BK4095" s="7"/>
      <c r="BL4095" s="7"/>
      <c r="BM4095" s="7"/>
      <c r="BP4095" s="7"/>
      <c r="BQ4095" s="7"/>
      <c r="BR4095" s="7"/>
      <c r="BS4095" s="7"/>
      <c r="BT4095" s="7"/>
      <c r="BU4095" s="7"/>
      <c r="BV4095" s="7"/>
      <c r="BW4095" s="7"/>
    </row>
    <row r="4096" spans="5:75" x14ac:dyDescent="0.2"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AL4096" s="7"/>
      <c r="AQ4096" s="7"/>
      <c r="AR4096" s="7"/>
      <c r="AS4096" s="7"/>
      <c r="AT4096" s="7"/>
      <c r="AU4096" s="7"/>
      <c r="AV4096" s="7"/>
      <c r="AX4096" s="7"/>
      <c r="AY4096" s="7"/>
      <c r="AZ4096" s="7"/>
      <c r="BA4096" s="7"/>
      <c r="BB4096" s="7"/>
      <c r="BC4096" s="7"/>
      <c r="BD4096" s="7"/>
      <c r="BG4096" s="7"/>
      <c r="BH4096" s="7"/>
      <c r="BI4096" s="7"/>
      <c r="BJ4096" s="7"/>
      <c r="BK4096" s="7"/>
      <c r="BL4096" s="7"/>
      <c r="BM4096" s="7"/>
      <c r="BP4096" s="7"/>
      <c r="BQ4096" s="7"/>
      <c r="BR4096" s="7"/>
      <c r="BS4096" s="7"/>
      <c r="BT4096" s="7"/>
      <c r="BU4096" s="7"/>
      <c r="BV4096" s="7"/>
      <c r="BW4096" s="7"/>
    </row>
    <row r="4097" spans="5:75" x14ac:dyDescent="0.2"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AL4097" s="7"/>
      <c r="AQ4097" s="7"/>
      <c r="AR4097" s="7"/>
      <c r="AS4097" s="7"/>
      <c r="AT4097" s="7"/>
      <c r="AU4097" s="7"/>
      <c r="AV4097" s="7"/>
      <c r="AX4097" s="7"/>
      <c r="AY4097" s="7"/>
      <c r="AZ4097" s="7"/>
      <c r="BA4097" s="7"/>
      <c r="BB4097" s="7"/>
      <c r="BC4097" s="7"/>
      <c r="BD4097" s="7"/>
      <c r="BG4097" s="7"/>
      <c r="BH4097" s="7"/>
      <c r="BI4097" s="7"/>
      <c r="BJ4097" s="7"/>
      <c r="BK4097" s="7"/>
      <c r="BL4097" s="7"/>
      <c r="BM4097" s="7"/>
      <c r="BP4097" s="7"/>
      <c r="BQ4097" s="7"/>
      <c r="BR4097" s="7"/>
      <c r="BS4097" s="7"/>
      <c r="BT4097" s="7"/>
      <c r="BU4097" s="7"/>
      <c r="BV4097" s="7"/>
      <c r="BW4097" s="7"/>
    </row>
    <row r="4098" spans="5:75" x14ac:dyDescent="0.2"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AL4098" s="7"/>
      <c r="AQ4098" s="7"/>
      <c r="AR4098" s="7"/>
      <c r="AS4098" s="7"/>
      <c r="AT4098" s="7"/>
      <c r="AU4098" s="7"/>
      <c r="AV4098" s="7"/>
      <c r="AX4098" s="7"/>
      <c r="AY4098" s="7"/>
      <c r="AZ4098" s="7"/>
      <c r="BA4098" s="7"/>
      <c r="BB4098" s="7"/>
      <c r="BC4098" s="7"/>
      <c r="BD4098" s="7"/>
      <c r="BG4098" s="7"/>
      <c r="BH4098" s="7"/>
      <c r="BI4098" s="7"/>
      <c r="BJ4098" s="7"/>
      <c r="BK4098" s="7"/>
      <c r="BL4098" s="7"/>
      <c r="BM4098" s="7"/>
      <c r="BP4098" s="7"/>
      <c r="BQ4098" s="7"/>
      <c r="BR4098" s="7"/>
      <c r="BS4098" s="7"/>
      <c r="BT4098" s="7"/>
      <c r="BU4098" s="7"/>
      <c r="BV4098" s="7"/>
      <c r="BW4098" s="7"/>
    </row>
    <row r="4099" spans="5:75" x14ac:dyDescent="0.2"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AL4099" s="7"/>
      <c r="AQ4099" s="7"/>
      <c r="AR4099" s="7"/>
      <c r="AS4099" s="7"/>
      <c r="AT4099" s="7"/>
      <c r="AU4099" s="7"/>
      <c r="AV4099" s="7"/>
      <c r="AX4099" s="7"/>
      <c r="AY4099" s="7"/>
      <c r="AZ4099" s="7"/>
      <c r="BA4099" s="7"/>
      <c r="BB4099" s="7"/>
      <c r="BC4099" s="7"/>
      <c r="BD4099" s="7"/>
      <c r="BG4099" s="7"/>
      <c r="BH4099" s="7"/>
      <c r="BI4099" s="7"/>
      <c r="BJ4099" s="7"/>
      <c r="BK4099" s="7"/>
      <c r="BL4099" s="7"/>
      <c r="BM4099" s="7"/>
      <c r="BP4099" s="7"/>
      <c r="BQ4099" s="7"/>
      <c r="BR4099" s="7"/>
      <c r="BS4099" s="7"/>
      <c r="BT4099" s="7"/>
      <c r="BU4099" s="7"/>
      <c r="BV4099" s="7"/>
      <c r="BW4099" s="7"/>
    </row>
    <row r="4100" spans="5:75" x14ac:dyDescent="0.2"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AL4100" s="7"/>
      <c r="AQ4100" s="7"/>
      <c r="AR4100" s="7"/>
      <c r="AS4100" s="7"/>
      <c r="AT4100" s="7"/>
      <c r="AU4100" s="7"/>
      <c r="AV4100" s="7"/>
      <c r="AX4100" s="7"/>
      <c r="AY4100" s="7"/>
      <c r="AZ4100" s="7"/>
      <c r="BA4100" s="7"/>
      <c r="BB4100" s="7"/>
      <c r="BC4100" s="7"/>
      <c r="BD4100" s="7"/>
      <c r="BG4100" s="7"/>
      <c r="BH4100" s="7"/>
      <c r="BI4100" s="7"/>
      <c r="BJ4100" s="7"/>
      <c r="BK4100" s="7"/>
      <c r="BL4100" s="7"/>
      <c r="BM4100" s="7"/>
      <c r="BP4100" s="7"/>
      <c r="BQ4100" s="7"/>
      <c r="BR4100" s="7"/>
      <c r="BS4100" s="7"/>
      <c r="BT4100" s="7"/>
      <c r="BU4100" s="7"/>
      <c r="BV4100" s="7"/>
      <c r="BW4100" s="7"/>
    </row>
    <row r="4101" spans="5:75" x14ac:dyDescent="0.2"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AL4101" s="7"/>
      <c r="AQ4101" s="7"/>
      <c r="AR4101" s="7"/>
      <c r="AS4101" s="7"/>
      <c r="AT4101" s="7"/>
      <c r="AU4101" s="7"/>
      <c r="AV4101" s="7"/>
      <c r="AX4101" s="7"/>
      <c r="AY4101" s="7"/>
      <c r="AZ4101" s="7"/>
      <c r="BA4101" s="7"/>
      <c r="BB4101" s="7"/>
      <c r="BC4101" s="7"/>
      <c r="BD4101" s="7"/>
      <c r="BG4101" s="7"/>
      <c r="BH4101" s="7"/>
      <c r="BI4101" s="7"/>
      <c r="BJ4101" s="7"/>
      <c r="BK4101" s="7"/>
      <c r="BL4101" s="7"/>
      <c r="BM4101" s="7"/>
      <c r="BP4101" s="7"/>
      <c r="BQ4101" s="7"/>
      <c r="BR4101" s="7"/>
      <c r="BS4101" s="7"/>
      <c r="BT4101" s="7"/>
      <c r="BU4101" s="7"/>
      <c r="BV4101" s="7"/>
      <c r="BW4101" s="7"/>
    </row>
    <row r="4102" spans="5:75" x14ac:dyDescent="0.2"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AL4102" s="7"/>
      <c r="AQ4102" s="7"/>
      <c r="AR4102" s="7"/>
      <c r="AS4102" s="7"/>
      <c r="AT4102" s="7"/>
      <c r="AU4102" s="7"/>
      <c r="AV4102" s="7"/>
      <c r="AX4102" s="7"/>
      <c r="AY4102" s="7"/>
      <c r="AZ4102" s="7"/>
      <c r="BA4102" s="7"/>
      <c r="BB4102" s="7"/>
      <c r="BC4102" s="7"/>
      <c r="BD4102" s="7"/>
      <c r="BG4102" s="7"/>
      <c r="BH4102" s="7"/>
      <c r="BI4102" s="7"/>
      <c r="BJ4102" s="7"/>
      <c r="BK4102" s="7"/>
      <c r="BL4102" s="7"/>
      <c r="BM4102" s="7"/>
      <c r="BP4102" s="7"/>
      <c r="BQ4102" s="7"/>
      <c r="BR4102" s="7"/>
      <c r="BS4102" s="7"/>
      <c r="BT4102" s="7"/>
      <c r="BU4102" s="7"/>
      <c r="BV4102" s="7"/>
      <c r="BW4102" s="7"/>
    </row>
    <row r="4103" spans="5:75" x14ac:dyDescent="0.2"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AL4103" s="7"/>
      <c r="AQ4103" s="7"/>
      <c r="AR4103" s="7"/>
      <c r="AS4103" s="7"/>
      <c r="AT4103" s="7"/>
      <c r="AU4103" s="7"/>
      <c r="AV4103" s="7"/>
      <c r="AX4103" s="7"/>
      <c r="AY4103" s="7"/>
      <c r="AZ4103" s="7"/>
      <c r="BA4103" s="7"/>
      <c r="BB4103" s="7"/>
      <c r="BC4103" s="7"/>
      <c r="BD4103" s="7"/>
      <c r="BG4103" s="7"/>
      <c r="BH4103" s="7"/>
      <c r="BI4103" s="7"/>
      <c r="BJ4103" s="7"/>
      <c r="BK4103" s="7"/>
      <c r="BL4103" s="7"/>
      <c r="BM4103" s="7"/>
      <c r="BP4103" s="7"/>
      <c r="BQ4103" s="7"/>
      <c r="BR4103" s="7"/>
      <c r="BS4103" s="7"/>
      <c r="BT4103" s="7"/>
      <c r="BU4103" s="7"/>
      <c r="BV4103" s="7"/>
      <c r="BW4103" s="7"/>
    </row>
    <row r="4104" spans="5:75" x14ac:dyDescent="0.2"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AL4104" s="7"/>
      <c r="AQ4104" s="7"/>
      <c r="AR4104" s="7"/>
      <c r="AS4104" s="7"/>
      <c r="AT4104" s="7"/>
      <c r="AU4104" s="7"/>
      <c r="AV4104" s="7"/>
      <c r="AX4104" s="7"/>
      <c r="AY4104" s="7"/>
      <c r="AZ4104" s="7"/>
      <c r="BA4104" s="7"/>
      <c r="BB4104" s="7"/>
      <c r="BC4104" s="7"/>
      <c r="BD4104" s="7"/>
      <c r="BG4104" s="7"/>
      <c r="BH4104" s="7"/>
      <c r="BI4104" s="7"/>
      <c r="BJ4104" s="7"/>
      <c r="BK4104" s="7"/>
      <c r="BL4104" s="7"/>
      <c r="BM4104" s="7"/>
      <c r="BP4104" s="7"/>
      <c r="BQ4104" s="7"/>
      <c r="BR4104" s="7"/>
      <c r="BS4104" s="7"/>
      <c r="BT4104" s="7"/>
      <c r="BU4104" s="7"/>
      <c r="BV4104" s="7"/>
      <c r="BW4104" s="7"/>
    </row>
    <row r="4105" spans="5:75" x14ac:dyDescent="0.2"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AL4105" s="7"/>
      <c r="AQ4105" s="7"/>
      <c r="AR4105" s="7"/>
      <c r="AS4105" s="7"/>
      <c r="AT4105" s="7"/>
      <c r="AU4105" s="7"/>
      <c r="AV4105" s="7"/>
      <c r="AX4105" s="7"/>
      <c r="AY4105" s="7"/>
      <c r="AZ4105" s="7"/>
      <c r="BA4105" s="7"/>
      <c r="BB4105" s="7"/>
      <c r="BC4105" s="7"/>
      <c r="BD4105" s="7"/>
      <c r="BG4105" s="7"/>
      <c r="BH4105" s="7"/>
      <c r="BI4105" s="7"/>
      <c r="BJ4105" s="7"/>
      <c r="BK4105" s="7"/>
      <c r="BL4105" s="7"/>
      <c r="BM4105" s="7"/>
      <c r="BP4105" s="7"/>
      <c r="BQ4105" s="7"/>
      <c r="BR4105" s="7"/>
      <c r="BS4105" s="7"/>
      <c r="BT4105" s="7"/>
      <c r="BU4105" s="7"/>
      <c r="BV4105" s="7"/>
      <c r="BW4105" s="7"/>
    </row>
    <row r="4106" spans="5:75" x14ac:dyDescent="0.2"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AL4106" s="7"/>
      <c r="AQ4106" s="7"/>
      <c r="AR4106" s="7"/>
      <c r="AS4106" s="7"/>
      <c r="AT4106" s="7"/>
      <c r="AU4106" s="7"/>
      <c r="AV4106" s="7"/>
      <c r="AX4106" s="7"/>
      <c r="AY4106" s="7"/>
      <c r="AZ4106" s="7"/>
      <c r="BA4106" s="7"/>
      <c r="BB4106" s="7"/>
      <c r="BC4106" s="7"/>
      <c r="BD4106" s="7"/>
      <c r="BG4106" s="7"/>
      <c r="BH4106" s="7"/>
      <c r="BI4106" s="7"/>
      <c r="BJ4106" s="7"/>
      <c r="BK4106" s="7"/>
      <c r="BL4106" s="7"/>
      <c r="BM4106" s="7"/>
      <c r="BP4106" s="7"/>
      <c r="BQ4106" s="7"/>
      <c r="BR4106" s="7"/>
      <c r="BS4106" s="7"/>
      <c r="BT4106" s="7"/>
      <c r="BU4106" s="7"/>
      <c r="BV4106" s="7"/>
      <c r="BW4106" s="7"/>
    </row>
    <row r="4107" spans="5:75" x14ac:dyDescent="0.2"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AL4107" s="7"/>
      <c r="AQ4107" s="7"/>
      <c r="AR4107" s="7"/>
      <c r="AS4107" s="7"/>
      <c r="AT4107" s="7"/>
      <c r="AU4107" s="7"/>
      <c r="AV4107" s="7"/>
      <c r="AX4107" s="7"/>
      <c r="AY4107" s="7"/>
      <c r="AZ4107" s="7"/>
      <c r="BA4107" s="7"/>
      <c r="BB4107" s="7"/>
      <c r="BC4107" s="7"/>
      <c r="BD4107" s="7"/>
      <c r="BG4107" s="7"/>
      <c r="BH4107" s="7"/>
      <c r="BI4107" s="7"/>
      <c r="BJ4107" s="7"/>
      <c r="BK4107" s="7"/>
      <c r="BL4107" s="7"/>
      <c r="BM4107" s="7"/>
      <c r="BP4107" s="7"/>
      <c r="BQ4107" s="7"/>
      <c r="BR4107" s="7"/>
      <c r="BS4107" s="7"/>
      <c r="BT4107" s="7"/>
      <c r="BU4107" s="7"/>
      <c r="BV4107" s="7"/>
      <c r="BW4107" s="7"/>
    </row>
    <row r="4108" spans="5:75" x14ac:dyDescent="0.2"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AL4108" s="7"/>
      <c r="AQ4108" s="7"/>
      <c r="AR4108" s="7"/>
      <c r="AS4108" s="7"/>
      <c r="AT4108" s="7"/>
      <c r="AU4108" s="7"/>
      <c r="AV4108" s="7"/>
      <c r="AX4108" s="7"/>
      <c r="AY4108" s="7"/>
      <c r="AZ4108" s="7"/>
      <c r="BA4108" s="7"/>
      <c r="BB4108" s="7"/>
      <c r="BC4108" s="7"/>
      <c r="BD4108" s="7"/>
      <c r="BG4108" s="7"/>
      <c r="BH4108" s="7"/>
      <c r="BI4108" s="7"/>
      <c r="BJ4108" s="7"/>
      <c r="BK4108" s="7"/>
      <c r="BL4108" s="7"/>
      <c r="BM4108" s="7"/>
      <c r="BP4108" s="7"/>
      <c r="BQ4108" s="7"/>
      <c r="BR4108" s="7"/>
      <c r="BS4108" s="7"/>
      <c r="BT4108" s="7"/>
      <c r="BU4108" s="7"/>
      <c r="BV4108" s="7"/>
      <c r="BW4108" s="7"/>
    </row>
    <row r="4109" spans="5:75" x14ac:dyDescent="0.2"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AL4109" s="7"/>
      <c r="AQ4109" s="7"/>
      <c r="AR4109" s="7"/>
      <c r="AS4109" s="7"/>
      <c r="AT4109" s="7"/>
      <c r="AU4109" s="7"/>
      <c r="AV4109" s="7"/>
      <c r="AX4109" s="7"/>
      <c r="AY4109" s="7"/>
      <c r="AZ4109" s="7"/>
      <c r="BA4109" s="7"/>
      <c r="BB4109" s="7"/>
      <c r="BC4109" s="7"/>
      <c r="BD4109" s="7"/>
      <c r="BG4109" s="7"/>
      <c r="BH4109" s="7"/>
      <c r="BI4109" s="7"/>
      <c r="BJ4109" s="7"/>
      <c r="BK4109" s="7"/>
      <c r="BL4109" s="7"/>
      <c r="BM4109" s="7"/>
      <c r="BP4109" s="7"/>
      <c r="BQ4109" s="7"/>
      <c r="BR4109" s="7"/>
      <c r="BS4109" s="7"/>
      <c r="BT4109" s="7"/>
      <c r="BU4109" s="7"/>
      <c r="BV4109" s="7"/>
      <c r="BW4109" s="7"/>
    </row>
    <row r="4110" spans="5:75" x14ac:dyDescent="0.2"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AL4110" s="7"/>
      <c r="AQ4110" s="7"/>
      <c r="AR4110" s="7"/>
      <c r="AS4110" s="7"/>
      <c r="AT4110" s="7"/>
      <c r="AU4110" s="7"/>
      <c r="AV4110" s="7"/>
      <c r="AX4110" s="7"/>
      <c r="AY4110" s="7"/>
      <c r="AZ4110" s="7"/>
      <c r="BA4110" s="7"/>
      <c r="BB4110" s="7"/>
      <c r="BC4110" s="7"/>
      <c r="BD4110" s="7"/>
      <c r="BG4110" s="7"/>
      <c r="BH4110" s="7"/>
      <c r="BI4110" s="7"/>
      <c r="BJ4110" s="7"/>
      <c r="BK4110" s="7"/>
      <c r="BL4110" s="7"/>
      <c r="BM4110" s="7"/>
      <c r="BP4110" s="7"/>
      <c r="BQ4110" s="7"/>
      <c r="BR4110" s="7"/>
      <c r="BS4110" s="7"/>
      <c r="BT4110" s="7"/>
      <c r="BU4110" s="7"/>
      <c r="BV4110" s="7"/>
      <c r="BW4110" s="7"/>
    </row>
    <row r="4111" spans="5:75" x14ac:dyDescent="0.2"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AL4111" s="7"/>
      <c r="AQ4111" s="7"/>
      <c r="AR4111" s="7"/>
      <c r="AS4111" s="7"/>
      <c r="AT4111" s="7"/>
      <c r="AU4111" s="7"/>
      <c r="AV4111" s="7"/>
      <c r="AX4111" s="7"/>
      <c r="AY4111" s="7"/>
      <c r="AZ4111" s="7"/>
      <c r="BA4111" s="7"/>
      <c r="BB4111" s="7"/>
      <c r="BC4111" s="7"/>
      <c r="BD4111" s="7"/>
      <c r="BG4111" s="7"/>
      <c r="BH4111" s="7"/>
      <c r="BI4111" s="7"/>
      <c r="BJ4111" s="7"/>
      <c r="BK4111" s="7"/>
      <c r="BL4111" s="7"/>
      <c r="BM4111" s="7"/>
      <c r="BP4111" s="7"/>
      <c r="BQ4111" s="7"/>
      <c r="BR4111" s="7"/>
      <c r="BS4111" s="7"/>
      <c r="BT4111" s="7"/>
      <c r="BU4111" s="7"/>
      <c r="BV4111" s="7"/>
      <c r="BW4111" s="7"/>
    </row>
    <row r="4112" spans="5:75" x14ac:dyDescent="0.2"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AL4112" s="7"/>
      <c r="AQ4112" s="7"/>
      <c r="AR4112" s="7"/>
      <c r="AS4112" s="7"/>
      <c r="AT4112" s="7"/>
      <c r="AU4112" s="7"/>
      <c r="AV4112" s="7"/>
      <c r="AX4112" s="7"/>
      <c r="AY4112" s="7"/>
      <c r="AZ4112" s="7"/>
      <c r="BA4112" s="7"/>
      <c r="BB4112" s="7"/>
      <c r="BC4112" s="7"/>
      <c r="BD4112" s="7"/>
      <c r="BG4112" s="7"/>
      <c r="BH4112" s="7"/>
      <c r="BI4112" s="7"/>
      <c r="BJ4112" s="7"/>
      <c r="BK4112" s="7"/>
      <c r="BL4112" s="7"/>
      <c r="BM4112" s="7"/>
      <c r="BP4112" s="7"/>
      <c r="BQ4112" s="7"/>
      <c r="BR4112" s="7"/>
      <c r="BS4112" s="7"/>
      <c r="BT4112" s="7"/>
      <c r="BU4112" s="7"/>
      <c r="BV4112" s="7"/>
      <c r="BW4112" s="7"/>
    </row>
    <row r="4113" spans="5:75" x14ac:dyDescent="0.2"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AL4113" s="7"/>
      <c r="AQ4113" s="7"/>
      <c r="AR4113" s="7"/>
      <c r="AS4113" s="7"/>
      <c r="AT4113" s="7"/>
      <c r="AU4113" s="7"/>
      <c r="AV4113" s="7"/>
      <c r="AX4113" s="7"/>
      <c r="AY4113" s="7"/>
      <c r="AZ4113" s="7"/>
      <c r="BA4113" s="7"/>
      <c r="BB4113" s="7"/>
      <c r="BC4113" s="7"/>
      <c r="BD4113" s="7"/>
      <c r="BG4113" s="7"/>
      <c r="BH4113" s="7"/>
      <c r="BI4113" s="7"/>
      <c r="BJ4113" s="7"/>
      <c r="BK4113" s="7"/>
      <c r="BL4113" s="7"/>
      <c r="BM4113" s="7"/>
      <c r="BP4113" s="7"/>
      <c r="BQ4113" s="7"/>
      <c r="BR4113" s="7"/>
      <c r="BS4113" s="7"/>
      <c r="BT4113" s="7"/>
      <c r="BU4113" s="7"/>
      <c r="BV4113" s="7"/>
      <c r="BW4113" s="7"/>
    </row>
    <row r="4114" spans="5:75" x14ac:dyDescent="0.2"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AL4114" s="7"/>
      <c r="AQ4114" s="7"/>
      <c r="AR4114" s="7"/>
      <c r="AS4114" s="7"/>
      <c r="AT4114" s="7"/>
      <c r="AU4114" s="7"/>
      <c r="AV4114" s="7"/>
      <c r="AX4114" s="7"/>
      <c r="AY4114" s="7"/>
      <c r="AZ4114" s="7"/>
      <c r="BA4114" s="7"/>
      <c r="BB4114" s="7"/>
      <c r="BC4114" s="7"/>
      <c r="BD4114" s="7"/>
      <c r="BG4114" s="7"/>
      <c r="BH4114" s="7"/>
      <c r="BI4114" s="7"/>
      <c r="BJ4114" s="7"/>
      <c r="BK4114" s="7"/>
      <c r="BL4114" s="7"/>
      <c r="BM4114" s="7"/>
      <c r="BP4114" s="7"/>
      <c r="BQ4114" s="7"/>
      <c r="BR4114" s="7"/>
      <c r="BS4114" s="7"/>
      <c r="BT4114" s="7"/>
      <c r="BU4114" s="7"/>
      <c r="BV4114" s="7"/>
      <c r="BW4114" s="7"/>
    </row>
    <row r="4115" spans="5:75" x14ac:dyDescent="0.2"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AL4115" s="7"/>
      <c r="AQ4115" s="7"/>
      <c r="AR4115" s="7"/>
      <c r="AS4115" s="7"/>
      <c r="AT4115" s="7"/>
      <c r="AU4115" s="7"/>
      <c r="AV4115" s="7"/>
      <c r="AX4115" s="7"/>
      <c r="AY4115" s="7"/>
      <c r="AZ4115" s="7"/>
      <c r="BA4115" s="7"/>
      <c r="BB4115" s="7"/>
      <c r="BC4115" s="7"/>
      <c r="BD4115" s="7"/>
      <c r="BG4115" s="7"/>
      <c r="BH4115" s="7"/>
      <c r="BI4115" s="7"/>
      <c r="BJ4115" s="7"/>
      <c r="BK4115" s="7"/>
      <c r="BL4115" s="7"/>
      <c r="BM4115" s="7"/>
      <c r="BP4115" s="7"/>
      <c r="BQ4115" s="7"/>
      <c r="BR4115" s="7"/>
      <c r="BS4115" s="7"/>
      <c r="BT4115" s="7"/>
      <c r="BU4115" s="7"/>
      <c r="BV4115" s="7"/>
      <c r="BW4115" s="7"/>
    </row>
    <row r="4116" spans="5:75" x14ac:dyDescent="0.2"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AL4116" s="7"/>
      <c r="AQ4116" s="7"/>
      <c r="AR4116" s="7"/>
      <c r="AS4116" s="7"/>
      <c r="AT4116" s="7"/>
      <c r="AU4116" s="7"/>
      <c r="AV4116" s="7"/>
      <c r="AX4116" s="7"/>
      <c r="AY4116" s="7"/>
      <c r="AZ4116" s="7"/>
      <c r="BA4116" s="7"/>
      <c r="BB4116" s="7"/>
      <c r="BC4116" s="7"/>
      <c r="BD4116" s="7"/>
      <c r="BG4116" s="7"/>
      <c r="BH4116" s="7"/>
      <c r="BI4116" s="7"/>
      <c r="BJ4116" s="7"/>
      <c r="BK4116" s="7"/>
      <c r="BL4116" s="7"/>
      <c r="BM4116" s="7"/>
      <c r="BP4116" s="7"/>
      <c r="BQ4116" s="7"/>
      <c r="BR4116" s="7"/>
      <c r="BS4116" s="7"/>
      <c r="BT4116" s="7"/>
      <c r="BU4116" s="7"/>
      <c r="BV4116" s="7"/>
      <c r="BW4116" s="7"/>
    </row>
    <row r="4117" spans="5:75" x14ac:dyDescent="0.2"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AL4117" s="7"/>
      <c r="AQ4117" s="7"/>
      <c r="AR4117" s="7"/>
      <c r="AS4117" s="7"/>
      <c r="AT4117" s="7"/>
      <c r="AU4117" s="7"/>
      <c r="AV4117" s="7"/>
      <c r="AX4117" s="7"/>
      <c r="AY4117" s="7"/>
      <c r="AZ4117" s="7"/>
      <c r="BA4117" s="7"/>
      <c r="BB4117" s="7"/>
      <c r="BC4117" s="7"/>
      <c r="BD4117" s="7"/>
      <c r="BG4117" s="7"/>
      <c r="BH4117" s="7"/>
      <c r="BI4117" s="7"/>
      <c r="BJ4117" s="7"/>
      <c r="BK4117" s="7"/>
      <c r="BL4117" s="7"/>
      <c r="BM4117" s="7"/>
      <c r="BP4117" s="7"/>
      <c r="BQ4117" s="7"/>
      <c r="BR4117" s="7"/>
      <c r="BS4117" s="7"/>
      <c r="BT4117" s="7"/>
      <c r="BU4117" s="7"/>
      <c r="BV4117" s="7"/>
      <c r="BW4117" s="7"/>
    </row>
    <row r="4118" spans="5:75" x14ac:dyDescent="0.2"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AL4118" s="7"/>
      <c r="AQ4118" s="7"/>
      <c r="AR4118" s="7"/>
      <c r="AS4118" s="7"/>
      <c r="AT4118" s="7"/>
      <c r="AU4118" s="7"/>
      <c r="AV4118" s="7"/>
      <c r="AX4118" s="7"/>
      <c r="AY4118" s="7"/>
      <c r="AZ4118" s="7"/>
      <c r="BA4118" s="7"/>
      <c r="BB4118" s="7"/>
      <c r="BC4118" s="7"/>
      <c r="BD4118" s="7"/>
      <c r="BG4118" s="7"/>
      <c r="BH4118" s="7"/>
      <c r="BI4118" s="7"/>
      <c r="BJ4118" s="7"/>
      <c r="BK4118" s="7"/>
      <c r="BL4118" s="7"/>
      <c r="BM4118" s="7"/>
      <c r="BP4118" s="7"/>
      <c r="BQ4118" s="7"/>
      <c r="BR4118" s="7"/>
      <c r="BS4118" s="7"/>
      <c r="BT4118" s="7"/>
      <c r="BU4118" s="7"/>
      <c r="BV4118" s="7"/>
      <c r="BW4118" s="7"/>
    </row>
    <row r="4119" spans="5:75" x14ac:dyDescent="0.2"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AL4119" s="7"/>
      <c r="AQ4119" s="7"/>
      <c r="AR4119" s="7"/>
      <c r="AS4119" s="7"/>
      <c r="AT4119" s="7"/>
      <c r="AU4119" s="7"/>
      <c r="AV4119" s="7"/>
      <c r="AX4119" s="7"/>
      <c r="AY4119" s="7"/>
      <c r="AZ4119" s="7"/>
      <c r="BA4119" s="7"/>
      <c r="BB4119" s="7"/>
      <c r="BC4119" s="7"/>
      <c r="BD4119" s="7"/>
      <c r="BG4119" s="7"/>
      <c r="BH4119" s="7"/>
      <c r="BI4119" s="7"/>
      <c r="BJ4119" s="7"/>
      <c r="BK4119" s="7"/>
      <c r="BL4119" s="7"/>
      <c r="BM4119" s="7"/>
      <c r="BP4119" s="7"/>
      <c r="BQ4119" s="7"/>
      <c r="BR4119" s="7"/>
      <c r="BS4119" s="7"/>
      <c r="BT4119" s="7"/>
      <c r="BU4119" s="7"/>
      <c r="BV4119" s="7"/>
      <c r="BW4119" s="7"/>
    </row>
    <row r="4120" spans="5:75" x14ac:dyDescent="0.2"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AL4120" s="7"/>
      <c r="AQ4120" s="7"/>
      <c r="AR4120" s="7"/>
      <c r="AS4120" s="7"/>
      <c r="AT4120" s="7"/>
      <c r="AU4120" s="7"/>
      <c r="AV4120" s="7"/>
      <c r="AX4120" s="7"/>
      <c r="AY4120" s="7"/>
      <c r="AZ4120" s="7"/>
      <c r="BA4120" s="7"/>
      <c r="BB4120" s="7"/>
      <c r="BC4120" s="7"/>
      <c r="BD4120" s="7"/>
      <c r="BG4120" s="7"/>
      <c r="BH4120" s="7"/>
      <c r="BI4120" s="7"/>
      <c r="BJ4120" s="7"/>
      <c r="BK4120" s="7"/>
      <c r="BL4120" s="7"/>
      <c r="BM4120" s="7"/>
      <c r="BP4120" s="7"/>
      <c r="BQ4120" s="7"/>
      <c r="BR4120" s="7"/>
      <c r="BS4120" s="7"/>
      <c r="BT4120" s="7"/>
      <c r="BU4120" s="7"/>
      <c r="BV4120" s="7"/>
      <c r="BW4120" s="7"/>
    </row>
    <row r="4121" spans="5:75" x14ac:dyDescent="0.2"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AL4121" s="7"/>
      <c r="AQ4121" s="7"/>
      <c r="AR4121" s="7"/>
      <c r="AS4121" s="7"/>
      <c r="AT4121" s="7"/>
      <c r="AU4121" s="7"/>
      <c r="AV4121" s="7"/>
      <c r="AX4121" s="7"/>
      <c r="AY4121" s="7"/>
      <c r="AZ4121" s="7"/>
      <c r="BA4121" s="7"/>
      <c r="BB4121" s="7"/>
      <c r="BC4121" s="7"/>
      <c r="BD4121" s="7"/>
      <c r="BG4121" s="7"/>
      <c r="BH4121" s="7"/>
      <c r="BI4121" s="7"/>
      <c r="BJ4121" s="7"/>
      <c r="BK4121" s="7"/>
      <c r="BL4121" s="7"/>
      <c r="BM4121" s="7"/>
      <c r="BP4121" s="7"/>
      <c r="BQ4121" s="7"/>
      <c r="BR4121" s="7"/>
      <c r="BS4121" s="7"/>
      <c r="BT4121" s="7"/>
      <c r="BU4121" s="7"/>
      <c r="BV4121" s="7"/>
      <c r="BW4121" s="7"/>
    </row>
    <row r="4122" spans="5:75" x14ac:dyDescent="0.2"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AL4122" s="7"/>
      <c r="AQ4122" s="7"/>
      <c r="AR4122" s="7"/>
      <c r="AS4122" s="7"/>
      <c r="AT4122" s="7"/>
      <c r="AU4122" s="7"/>
      <c r="AV4122" s="7"/>
      <c r="AX4122" s="7"/>
      <c r="AY4122" s="7"/>
      <c r="AZ4122" s="7"/>
      <c r="BA4122" s="7"/>
      <c r="BB4122" s="7"/>
      <c r="BC4122" s="7"/>
      <c r="BD4122" s="7"/>
      <c r="BG4122" s="7"/>
      <c r="BH4122" s="7"/>
      <c r="BI4122" s="7"/>
      <c r="BJ4122" s="7"/>
      <c r="BK4122" s="7"/>
      <c r="BL4122" s="7"/>
      <c r="BM4122" s="7"/>
      <c r="BP4122" s="7"/>
      <c r="BQ4122" s="7"/>
      <c r="BR4122" s="7"/>
      <c r="BS4122" s="7"/>
      <c r="BT4122" s="7"/>
      <c r="BU4122" s="7"/>
      <c r="BV4122" s="7"/>
      <c r="BW4122" s="7"/>
    </row>
    <row r="4123" spans="5:75" x14ac:dyDescent="0.2"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AL4123" s="7"/>
      <c r="AQ4123" s="7"/>
      <c r="AR4123" s="7"/>
      <c r="AS4123" s="7"/>
      <c r="AT4123" s="7"/>
      <c r="AU4123" s="7"/>
      <c r="AV4123" s="7"/>
      <c r="AX4123" s="7"/>
      <c r="AY4123" s="7"/>
      <c r="AZ4123" s="7"/>
      <c r="BA4123" s="7"/>
      <c r="BB4123" s="7"/>
      <c r="BC4123" s="7"/>
      <c r="BD4123" s="7"/>
      <c r="BG4123" s="7"/>
      <c r="BH4123" s="7"/>
      <c r="BI4123" s="7"/>
      <c r="BJ4123" s="7"/>
      <c r="BK4123" s="7"/>
      <c r="BL4123" s="7"/>
      <c r="BM4123" s="7"/>
      <c r="BP4123" s="7"/>
      <c r="BQ4123" s="7"/>
      <c r="BR4123" s="7"/>
      <c r="BS4123" s="7"/>
      <c r="BT4123" s="7"/>
      <c r="BU4123" s="7"/>
      <c r="BV4123" s="7"/>
      <c r="BW4123" s="7"/>
    </row>
    <row r="4124" spans="5:75" x14ac:dyDescent="0.2"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AL4124" s="7"/>
      <c r="AQ4124" s="7"/>
      <c r="AR4124" s="7"/>
      <c r="AS4124" s="7"/>
      <c r="AT4124" s="7"/>
      <c r="AU4124" s="7"/>
      <c r="AV4124" s="7"/>
      <c r="AX4124" s="7"/>
      <c r="AY4124" s="7"/>
      <c r="AZ4124" s="7"/>
      <c r="BA4124" s="7"/>
      <c r="BB4124" s="7"/>
      <c r="BC4124" s="7"/>
      <c r="BD4124" s="7"/>
      <c r="BG4124" s="7"/>
      <c r="BH4124" s="7"/>
      <c r="BI4124" s="7"/>
      <c r="BJ4124" s="7"/>
      <c r="BK4124" s="7"/>
      <c r="BL4124" s="7"/>
      <c r="BM4124" s="7"/>
      <c r="BP4124" s="7"/>
      <c r="BQ4124" s="7"/>
      <c r="BR4124" s="7"/>
      <c r="BS4124" s="7"/>
      <c r="BT4124" s="7"/>
      <c r="BU4124" s="7"/>
      <c r="BV4124" s="7"/>
      <c r="BW4124" s="7"/>
    </row>
    <row r="4125" spans="5:75" x14ac:dyDescent="0.2"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AL4125" s="7"/>
      <c r="AQ4125" s="7"/>
      <c r="AR4125" s="7"/>
      <c r="AS4125" s="7"/>
      <c r="AT4125" s="7"/>
      <c r="AU4125" s="7"/>
      <c r="AV4125" s="7"/>
      <c r="AX4125" s="7"/>
      <c r="AY4125" s="7"/>
      <c r="AZ4125" s="7"/>
      <c r="BA4125" s="7"/>
      <c r="BB4125" s="7"/>
      <c r="BC4125" s="7"/>
      <c r="BD4125" s="7"/>
      <c r="BG4125" s="7"/>
      <c r="BH4125" s="7"/>
      <c r="BI4125" s="7"/>
      <c r="BJ4125" s="7"/>
      <c r="BK4125" s="7"/>
      <c r="BL4125" s="7"/>
      <c r="BM4125" s="7"/>
      <c r="BP4125" s="7"/>
      <c r="BQ4125" s="7"/>
      <c r="BR4125" s="7"/>
      <c r="BS4125" s="7"/>
      <c r="BT4125" s="7"/>
      <c r="BU4125" s="7"/>
      <c r="BV4125" s="7"/>
      <c r="BW4125" s="7"/>
    </row>
    <row r="4126" spans="5:75" x14ac:dyDescent="0.2"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AL4126" s="7"/>
      <c r="AQ4126" s="7"/>
      <c r="AR4126" s="7"/>
      <c r="AS4126" s="7"/>
      <c r="AT4126" s="7"/>
      <c r="AU4126" s="7"/>
      <c r="AV4126" s="7"/>
      <c r="AX4126" s="7"/>
      <c r="AY4126" s="7"/>
      <c r="AZ4126" s="7"/>
      <c r="BA4126" s="7"/>
      <c r="BB4126" s="7"/>
      <c r="BC4126" s="7"/>
      <c r="BD4126" s="7"/>
      <c r="BG4126" s="7"/>
      <c r="BH4126" s="7"/>
      <c r="BI4126" s="7"/>
      <c r="BJ4126" s="7"/>
      <c r="BK4126" s="7"/>
      <c r="BL4126" s="7"/>
      <c r="BM4126" s="7"/>
      <c r="BP4126" s="7"/>
      <c r="BQ4126" s="7"/>
      <c r="BR4126" s="7"/>
      <c r="BS4126" s="7"/>
      <c r="BT4126" s="7"/>
      <c r="BU4126" s="7"/>
      <c r="BV4126" s="7"/>
      <c r="BW4126" s="7"/>
    </row>
    <row r="4127" spans="5:75" x14ac:dyDescent="0.2"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AL4127" s="7"/>
      <c r="AQ4127" s="7"/>
      <c r="AR4127" s="7"/>
      <c r="AS4127" s="7"/>
      <c r="AT4127" s="7"/>
      <c r="AU4127" s="7"/>
      <c r="AV4127" s="7"/>
      <c r="AX4127" s="7"/>
      <c r="AY4127" s="7"/>
      <c r="AZ4127" s="7"/>
      <c r="BA4127" s="7"/>
      <c r="BB4127" s="7"/>
      <c r="BC4127" s="7"/>
      <c r="BD4127" s="7"/>
      <c r="BG4127" s="7"/>
      <c r="BH4127" s="7"/>
      <c r="BI4127" s="7"/>
      <c r="BJ4127" s="7"/>
      <c r="BK4127" s="7"/>
      <c r="BL4127" s="7"/>
      <c r="BM4127" s="7"/>
      <c r="BP4127" s="7"/>
      <c r="BQ4127" s="7"/>
      <c r="BR4127" s="7"/>
      <c r="BS4127" s="7"/>
      <c r="BT4127" s="7"/>
      <c r="BU4127" s="7"/>
      <c r="BV4127" s="7"/>
      <c r="BW4127" s="7"/>
    </row>
    <row r="4128" spans="5:75" x14ac:dyDescent="0.2"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AL4128" s="7"/>
      <c r="AQ4128" s="7"/>
      <c r="AR4128" s="7"/>
      <c r="AS4128" s="7"/>
      <c r="AT4128" s="7"/>
      <c r="AU4128" s="7"/>
      <c r="AV4128" s="7"/>
      <c r="AX4128" s="7"/>
      <c r="AY4128" s="7"/>
      <c r="AZ4128" s="7"/>
      <c r="BA4128" s="7"/>
      <c r="BB4128" s="7"/>
      <c r="BC4128" s="7"/>
      <c r="BD4128" s="7"/>
      <c r="BG4128" s="7"/>
      <c r="BH4128" s="7"/>
      <c r="BI4128" s="7"/>
      <c r="BJ4128" s="7"/>
      <c r="BK4128" s="7"/>
      <c r="BL4128" s="7"/>
      <c r="BM4128" s="7"/>
      <c r="BP4128" s="7"/>
      <c r="BQ4128" s="7"/>
      <c r="BR4128" s="7"/>
      <c r="BS4128" s="7"/>
      <c r="BT4128" s="7"/>
      <c r="BU4128" s="7"/>
      <c r="BV4128" s="7"/>
      <c r="BW4128" s="7"/>
    </row>
    <row r="4129" spans="5:75" x14ac:dyDescent="0.2"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AL4129" s="7"/>
      <c r="AQ4129" s="7"/>
      <c r="AR4129" s="7"/>
      <c r="AS4129" s="7"/>
      <c r="AT4129" s="7"/>
      <c r="AU4129" s="7"/>
      <c r="AV4129" s="7"/>
      <c r="AX4129" s="7"/>
      <c r="AY4129" s="7"/>
      <c r="AZ4129" s="7"/>
      <c r="BA4129" s="7"/>
      <c r="BB4129" s="7"/>
      <c r="BC4129" s="7"/>
      <c r="BD4129" s="7"/>
      <c r="BG4129" s="7"/>
      <c r="BH4129" s="7"/>
      <c r="BI4129" s="7"/>
      <c r="BJ4129" s="7"/>
      <c r="BK4129" s="7"/>
      <c r="BL4129" s="7"/>
      <c r="BM4129" s="7"/>
      <c r="BP4129" s="7"/>
      <c r="BQ4129" s="7"/>
      <c r="BR4129" s="7"/>
      <c r="BS4129" s="7"/>
      <c r="BT4129" s="7"/>
      <c r="BU4129" s="7"/>
      <c r="BV4129" s="7"/>
      <c r="BW4129" s="7"/>
    </row>
    <row r="4130" spans="5:75" x14ac:dyDescent="0.2"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AL4130" s="7"/>
      <c r="AQ4130" s="7"/>
      <c r="AR4130" s="7"/>
      <c r="AS4130" s="7"/>
      <c r="AT4130" s="7"/>
      <c r="AU4130" s="7"/>
      <c r="AV4130" s="7"/>
      <c r="AX4130" s="7"/>
      <c r="AY4130" s="7"/>
      <c r="AZ4130" s="7"/>
      <c r="BA4130" s="7"/>
      <c r="BB4130" s="7"/>
      <c r="BC4130" s="7"/>
      <c r="BD4130" s="7"/>
      <c r="BG4130" s="7"/>
      <c r="BH4130" s="7"/>
      <c r="BI4130" s="7"/>
      <c r="BJ4130" s="7"/>
      <c r="BK4130" s="7"/>
      <c r="BL4130" s="7"/>
      <c r="BM4130" s="7"/>
      <c r="BP4130" s="7"/>
      <c r="BQ4130" s="7"/>
      <c r="BR4130" s="7"/>
      <c r="BS4130" s="7"/>
      <c r="BT4130" s="7"/>
      <c r="BU4130" s="7"/>
      <c r="BV4130" s="7"/>
      <c r="BW4130" s="7"/>
    </row>
    <row r="4131" spans="5:75" x14ac:dyDescent="0.2"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AL4131" s="7"/>
      <c r="AQ4131" s="7"/>
      <c r="AR4131" s="7"/>
      <c r="AS4131" s="7"/>
      <c r="AT4131" s="7"/>
      <c r="AU4131" s="7"/>
      <c r="AV4131" s="7"/>
      <c r="AX4131" s="7"/>
      <c r="AY4131" s="7"/>
      <c r="AZ4131" s="7"/>
      <c r="BA4131" s="7"/>
      <c r="BB4131" s="7"/>
      <c r="BC4131" s="7"/>
      <c r="BD4131" s="7"/>
      <c r="BG4131" s="7"/>
      <c r="BH4131" s="7"/>
      <c r="BI4131" s="7"/>
      <c r="BJ4131" s="7"/>
      <c r="BK4131" s="7"/>
      <c r="BL4131" s="7"/>
      <c r="BM4131" s="7"/>
      <c r="BP4131" s="7"/>
      <c r="BQ4131" s="7"/>
      <c r="BR4131" s="7"/>
      <c r="BS4131" s="7"/>
      <c r="BT4131" s="7"/>
      <c r="BU4131" s="7"/>
      <c r="BV4131" s="7"/>
      <c r="BW4131" s="7"/>
    </row>
    <row r="4132" spans="5:75" x14ac:dyDescent="0.2"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AL4132" s="7"/>
      <c r="AQ4132" s="7"/>
      <c r="AR4132" s="7"/>
      <c r="AS4132" s="7"/>
      <c r="AT4132" s="7"/>
      <c r="AU4132" s="7"/>
      <c r="AV4132" s="7"/>
      <c r="AX4132" s="7"/>
      <c r="AY4132" s="7"/>
      <c r="AZ4132" s="7"/>
      <c r="BA4132" s="7"/>
      <c r="BB4132" s="7"/>
      <c r="BC4132" s="7"/>
      <c r="BD4132" s="7"/>
      <c r="BG4132" s="7"/>
      <c r="BH4132" s="7"/>
      <c r="BI4132" s="7"/>
      <c r="BJ4132" s="7"/>
      <c r="BK4132" s="7"/>
      <c r="BL4132" s="7"/>
      <c r="BM4132" s="7"/>
      <c r="BP4132" s="7"/>
      <c r="BQ4132" s="7"/>
      <c r="BR4132" s="7"/>
      <c r="BS4132" s="7"/>
      <c r="BT4132" s="7"/>
      <c r="BU4132" s="7"/>
      <c r="BV4132" s="7"/>
      <c r="BW4132" s="7"/>
    </row>
    <row r="4133" spans="5:75" x14ac:dyDescent="0.2"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AL4133" s="7"/>
      <c r="AQ4133" s="7"/>
      <c r="AR4133" s="7"/>
      <c r="AS4133" s="7"/>
      <c r="AT4133" s="7"/>
      <c r="AU4133" s="7"/>
      <c r="AV4133" s="7"/>
      <c r="AX4133" s="7"/>
      <c r="AY4133" s="7"/>
      <c r="AZ4133" s="7"/>
      <c r="BA4133" s="7"/>
      <c r="BB4133" s="7"/>
      <c r="BC4133" s="7"/>
      <c r="BD4133" s="7"/>
      <c r="BG4133" s="7"/>
      <c r="BH4133" s="7"/>
      <c r="BI4133" s="7"/>
      <c r="BJ4133" s="7"/>
      <c r="BK4133" s="7"/>
      <c r="BL4133" s="7"/>
      <c r="BM4133" s="7"/>
      <c r="BP4133" s="7"/>
      <c r="BQ4133" s="7"/>
      <c r="BR4133" s="7"/>
      <c r="BS4133" s="7"/>
      <c r="BT4133" s="7"/>
      <c r="BU4133" s="7"/>
      <c r="BV4133" s="7"/>
      <c r="BW4133" s="7"/>
    </row>
    <row r="4134" spans="5:75" x14ac:dyDescent="0.2"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AL4134" s="7"/>
      <c r="AQ4134" s="7"/>
      <c r="AR4134" s="7"/>
      <c r="AS4134" s="7"/>
      <c r="AT4134" s="7"/>
      <c r="AU4134" s="7"/>
      <c r="AV4134" s="7"/>
      <c r="AX4134" s="7"/>
      <c r="AY4134" s="7"/>
      <c r="AZ4134" s="7"/>
      <c r="BA4134" s="7"/>
      <c r="BB4134" s="7"/>
      <c r="BC4134" s="7"/>
      <c r="BD4134" s="7"/>
      <c r="BG4134" s="7"/>
      <c r="BH4134" s="7"/>
      <c r="BI4134" s="7"/>
      <c r="BJ4134" s="7"/>
      <c r="BK4134" s="7"/>
      <c r="BL4134" s="7"/>
      <c r="BM4134" s="7"/>
      <c r="BP4134" s="7"/>
      <c r="BQ4134" s="7"/>
      <c r="BR4134" s="7"/>
      <c r="BS4134" s="7"/>
      <c r="BT4134" s="7"/>
      <c r="BU4134" s="7"/>
      <c r="BV4134" s="7"/>
      <c r="BW4134" s="7"/>
    </row>
    <row r="4135" spans="5:75" x14ac:dyDescent="0.2"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AL4135" s="7"/>
      <c r="AQ4135" s="7"/>
      <c r="AR4135" s="7"/>
      <c r="AS4135" s="7"/>
      <c r="AT4135" s="7"/>
      <c r="AU4135" s="7"/>
      <c r="AV4135" s="7"/>
      <c r="AX4135" s="7"/>
      <c r="AY4135" s="7"/>
      <c r="AZ4135" s="7"/>
      <c r="BA4135" s="7"/>
      <c r="BB4135" s="7"/>
      <c r="BC4135" s="7"/>
      <c r="BD4135" s="7"/>
      <c r="BG4135" s="7"/>
      <c r="BH4135" s="7"/>
      <c r="BI4135" s="7"/>
      <c r="BJ4135" s="7"/>
      <c r="BK4135" s="7"/>
      <c r="BL4135" s="7"/>
      <c r="BM4135" s="7"/>
      <c r="BP4135" s="7"/>
      <c r="BQ4135" s="7"/>
      <c r="BR4135" s="7"/>
      <c r="BS4135" s="7"/>
      <c r="BT4135" s="7"/>
      <c r="BU4135" s="7"/>
      <c r="BV4135" s="7"/>
      <c r="BW4135" s="7"/>
    </row>
    <row r="4136" spans="5:75" x14ac:dyDescent="0.2"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AL4136" s="7"/>
      <c r="AQ4136" s="7"/>
      <c r="AR4136" s="7"/>
      <c r="AS4136" s="7"/>
      <c r="AT4136" s="7"/>
      <c r="AU4136" s="7"/>
      <c r="AV4136" s="7"/>
      <c r="AX4136" s="7"/>
      <c r="AY4136" s="7"/>
      <c r="AZ4136" s="7"/>
      <c r="BA4136" s="7"/>
      <c r="BB4136" s="7"/>
      <c r="BC4136" s="7"/>
      <c r="BD4136" s="7"/>
      <c r="BG4136" s="7"/>
      <c r="BH4136" s="7"/>
      <c r="BI4136" s="7"/>
      <c r="BJ4136" s="7"/>
      <c r="BK4136" s="7"/>
      <c r="BL4136" s="7"/>
      <c r="BM4136" s="7"/>
      <c r="BP4136" s="7"/>
      <c r="BQ4136" s="7"/>
      <c r="BR4136" s="7"/>
      <c r="BS4136" s="7"/>
      <c r="BT4136" s="7"/>
      <c r="BU4136" s="7"/>
      <c r="BV4136" s="7"/>
      <c r="BW4136" s="7"/>
    </row>
    <row r="4137" spans="5:75" x14ac:dyDescent="0.2"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AL4137" s="7"/>
      <c r="AQ4137" s="7"/>
      <c r="AR4137" s="7"/>
      <c r="AS4137" s="7"/>
      <c r="AT4137" s="7"/>
      <c r="AU4137" s="7"/>
      <c r="AV4137" s="7"/>
      <c r="AX4137" s="7"/>
      <c r="AY4137" s="7"/>
      <c r="AZ4137" s="7"/>
      <c r="BA4137" s="7"/>
      <c r="BB4137" s="7"/>
      <c r="BC4137" s="7"/>
      <c r="BD4137" s="7"/>
      <c r="BG4137" s="7"/>
      <c r="BH4137" s="7"/>
      <c r="BI4137" s="7"/>
      <c r="BJ4137" s="7"/>
      <c r="BK4137" s="7"/>
      <c r="BL4137" s="7"/>
      <c r="BM4137" s="7"/>
      <c r="BP4137" s="7"/>
      <c r="BQ4137" s="7"/>
      <c r="BR4137" s="7"/>
      <c r="BS4137" s="7"/>
      <c r="BT4137" s="7"/>
      <c r="BU4137" s="7"/>
      <c r="BV4137" s="7"/>
      <c r="BW4137" s="7"/>
    </row>
    <row r="4138" spans="5:75" x14ac:dyDescent="0.2"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AL4138" s="7"/>
      <c r="AQ4138" s="7"/>
      <c r="AR4138" s="7"/>
      <c r="AS4138" s="7"/>
      <c r="AT4138" s="7"/>
      <c r="AU4138" s="7"/>
      <c r="AV4138" s="7"/>
      <c r="AX4138" s="7"/>
      <c r="AY4138" s="7"/>
      <c r="AZ4138" s="7"/>
      <c r="BA4138" s="7"/>
      <c r="BB4138" s="7"/>
      <c r="BC4138" s="7"/>
      <c r="BD4138" s="7"/>
      <c r="BG4138" s="7"/>
      <c r="BH4138" s="7"/>
      <c r="BI4138" s="7"/>
      <c r="BJ4138" s="7"/>
      <c r="BK4138" s="7"/>
      <c r="BL4138" s="7"/>
      <c r="BM4138" s="7"/>
      <c r="BP4138" s="7"/>
      <c r="BQ4138" s="7"/>
      <c r="BR4138" s="7"/>
      <c r="BS4138" s="7"/>
      <c r="BT4138" s="7"/>
      <c r="BU4138" s="7"/>
      <c r="BV4138" s="7"/>
      <c r="BW4138" s="7"/>
    </row>
    <row r="4139" spans="5:75" x14ac:dyDescent="0.2"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AL4139" s="7"/>
      <c r="AQ4139" s="7"/>
      <c r="AR4139" s="7"/>
      <c r="AS4139" s="7"/>
      <c r="AT4139" s="7"/>
      <c r="AU4139" s="7"/>
      <c r="AV4139" s="7"/>
      <c r="AX4139" s="7"/>
      <c r="AY4139" s="7"/>
      <c r="AZ4139" s="7"/>
      <c r="BA4139" s="7"/>
      <c r="BB4139" s="7"/>
      <c r="BC4139" s="7"/>
      <c r="BD4139" s="7"/>
      <c r="BG4139" s="7"/>
      <c r="BH4139" s="7"/>
      <c r="BI4139" s="7"/>
      <c r="BJ4139" s="7"/>
      <c r="BK4139" s="7"/>
      <c r="BL4139" s="7"/>
      <c r="BM4139" s="7"/>
      <c r="BP4139" s="7"/>
      <c r="BQ4139" s="7"/>
      <c r="BR4139" s="7"/>
      <c r="BS4139" s="7"/>
      <c r="BT4139" s="7"/>
      <c r="BU4139" s="7"/>
      <c r="BV4139" s="7"/>
      <c r="BW4139" s="7"/>
    </row>
    <row r="4140" spans="5:75" x14ac:dyDescent="0.2"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AL4140" s="7"/>
      <c r="AQ4140" s="7"/>
      <c r="AR4140" s="7"/>
      <c r="AS4140" s="7"/>
      <c r="AT4140" s="7"/>
      <c r="AU4140" s="7"/>
      <c r="AV4140" s="7"/>
      <c r="AX4140" s="7"/>
      <c r="AY4140" s="7"/>
      <c r="AZ4140" s="7"/>
      <c r="BA4140" s="7"/>
      <c r="BB4140" s="7"/>
      <c r="BC4140" s="7"/>
      <c r="BD4140" s="7"/>
      <c r="BG4140" s="7"/>
      <c r="BH4140" s="7"/>
      <c r="BI4140" s="7"/>
      <c r="BJ4140" s="7"/>
      <c r="BK4140" s="7"/>
      <c r="BL4140" s="7"/>
      <c r="BM4140" s="7"/>
      <c r="BP4140" s="7"/>
      <c r="BQ4140" s="7"/>
      <c r="BR4140" s="7"/>
      <c r="BS4140" s="7"/>
      <c r="BT4140" s="7"/>
      <c r="BU4140" s="7"/>
      <c r="BV4140" s="7"/>
      <c r="BW4140" s="7"/>
    </row>
    <row r="4141" spans="5:75" x14ac:dyDescent="0.2"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AL4141" s="7"/>
      <c r="AQ4141" s="7"/>
      <c r="AR4141" s="7"/>
      <c r="AS4141" s="7"/>
      <c r="AT4141" s="7"/>
      <c r="AU4141" s="7"/>
      <c r="AV4141" s="7"/>
      <c r="AX4141" s="7"/>
      <c r="AY4141" s="7"/>
      <c r="AZ4141" s="7"/>
      <c r="BA4141" s="7"/>
      <c r="BB4141" s="7"/>
      <c r="BC4141" s="7"/>
      <c r="BD4141" s="7"/>
      <c r="BG4141" s="7"/>
      <c r="BH4141" s="7"/>
      <c r="BI4141" s="7"/>
      <c r="BJ4141" s="7"/>
      <c r="BK4141" s="7"/>
      <c r="BL4141" s="7"/>
      <c r="BM4141" s="7"/>
      <c r="BP4141" s="7"/>
      <c r="BQ4141" s="7"/>
      <c r="BR4141" s="7"/>
      <c r="BS4141" s="7"/>
      <c r="BT4141" s="7"/>
      <c r="BU4141" s="7"/>
      <c r="BV4141" s="7"/>
      <c r="BW4141" s="7"/>
    </row>
    <row r="4142" spans="5:75" x14ac:dyDescent="0.2"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AL4142" s="7"/>
      <c r="AQ4142" s="7"/>
      <c r="AR4142" s="7"/>
      <c r="AS4142" s="7"/>
      <c r="AT4142" s="7"/>
      <c r="AU4142" s="7"/>
      <c r="AV4142" s="7"/>
      <c r="AX4142" s="7"/>
      <c r="AY4142" s="7"/>
      <c r="AZ4142" s="7"/>
      <c r="BA4142" s="7"/>
      <c r="BB4142" s="7"/>
      <c r="BC4142" s="7"/>
      <c r="BD4142" s="7"/>
      <c r="BG4142" s="7"/>
      <c r="BH4142" s="7"/>
      <c r="BI4142" s="7"/>
      <c r="BJ4142" s="7"/>
      <c r="BK4142" s="7"/>
      <c r="BL4142" s="7"/>
      <c r="BM4142" s="7"/>
      <c r="BP4142" s="7"/>
      <c r="BQ4142" s="7"/>
      <c r="BR4142" s="7"/>
      <c r="BS4142" s="7"/>
      <c r="BT4142" s="7"/>
      <c r="BU4142" s="7"/>
      <c r="BV4142" s="7"/>
      <c r="BW4142" s="7"/>
    </row>
    <row r="4143" spans="5:75" x14ac:dyDescent="0.2"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AL4143" s="7"/>
      <c r="AQ4143" s="7"/>
      <c r="AR4143" s="7"/>
      <c r="AS4143" s="7"/>
      <c r="AT4143" s="7"/>
      <c r="AU4143" s="7"/>
      <c r="AV4143" s="7"/>
      <c r="AX4143" s="7"/>
      <c r="AY4143" s="7"/>
      <c r="AZ4143" s="7"/>
      <c r="BA4143" s="7"/>
      <c r="BB4143" s="7"/>
      <c r="BC4143" s="7"/>
      <c r="BD4143" s="7"/>
      <c r="BG4143" s="7"/>
      <c r="BH4143" s="7"/>
      <c r="BI4143" s="7"/>
      <c r="BJ4143" s="7"/>
      <c r="BK4143" s="7"/>
      <c r="BL4143" s="7"/>
      <c r="BM4143" s="7"/>
      <c r="BP4143" s="7"/>
      <c r="BQ4143" s="7"/>
      <c r="BR4143" s="7"/>
      <c r="BS4143" s="7"/>
      <c r="BT4143" s="7"/>
      <c r="BU4143" s="7"/>
      <c r="BV4143" s="7"/>
      <c r="BW4143" s="7"/>
    </row>
    <row r="4144" spans="5:75" x14ac:dyDescent="0.2"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AL4144" s="7"/>
      <c r="AQ4144" s="7"/>
      <c r="AR4144" s="7"/>
      <c r="AS4144" s="7"/>
      <c r="AT4144" s="7"/>
      <c r="AU4144" s="7"/>
      <c r="AV4144" s="7"/>
      <c r="AX4144" s="7"/>
      <c r="AY4144" s="7"/>
      <c r="AZ4144" s="7"/>
      <c r="BA4144" s="7"/>
      <c r="BB4144" s="7"/>
      <c r="BC4144" s="7"/>
      <c r="BD4144" s="7"/>
      <c r="BG4144" s="7"/>
      <c r="BH4144" s="7"/>
      <c r="BI4144" s="7"/>
      <c r="BJ4144" s="7"/>
      <c r="BK4144" s="7"/>
      <c r="BL4144" s="7"/>
      <c r="BM4144" s="7"/>
      <c r="BP4144" s="7"/>
      <c r="BQ4144" s="7"/>
      <c r="BR4144" s="7"/>
      <c r="BS4144" s="7"/>
      <c r="BT4144" s="7"/>
      <c r="BU4144" s="7"/>
      <c r="BV4144" s="7"/>
      <c r="BW4144" s="7"/>
    </row>
    <row r="4145" spans="5:75" x14ac:dyDescent="0.2"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AL4145" s="7"/>
      <c r="AQ4145" s="7"/>
      <c r="AR4145" s="7"/>
      <c r="AS4145" s="7"/>
      <c r="AT4145" s="7"/>
      <c r="AU4145" s="7"/>
      <c r="AV4145" s="7"/>
      <c r="AX4145" s="7"/>
      <c r="AY4145" s="7"/>
      <c r="AZ4145" s="7"/>
      <c r="BA4145" s="7"/>
      <c r="BB4145" s="7"/>
      <c r="BC4145" s="7"/>
      <c r="BD4145" s="7"/>
      <c r="BG4145" s="7"/>
      <c r="BH4145" s="7"/>
      <c r="BI4145" s="7"/>
      <c r="BJ4145" s="7"/>
      <c r="BK4145" s="7"/>
      <c r="BL4145" s="7"/>
      <c r="BM4145" s="7"/>
      <c r="BP4145" s="7"/>
      <c r="BQ4145" s="7"/>
      <c r="BR4145" s="7"/>
      <c r="BS4145" s="7"/>
      <c r="BT4145" s="7"/>
      <c r="BU4145" s="7"/>
      <c r="BV4145" s="7"/>
      <c r="BW4145" s="7"/>
    </row>
    <row r="4146" spans="5:75" x14ac:dyDescent="0.2"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AL4146" s="7"/>
      <c r="AQ4146" s="7"/>
      <c r="AR4146" s="7"/>
      <c r="AS4146" s="7"/>
      <c r="AT4146" s="7"/>
      <c r="AU4146" s="7"/>
      <c r="AV4146" s="7"/>
      <c r="AX4146" s="7"/>
      <c r="AY4146" s="7"/>
      <c r="AZ4146" s="7"/>
      <c r="BA4146" s="7"/>
      <c r="BB4146" s="7"/>
      <c r="BC4146" s="7"/>
      <c r="BD4146" s="7"/>
      <c r="BG4146" s="7"/>
      <c r="BH4146" s="7"/>
      <c r="BI4146" s="7"/>
      <c r="BJ4146" s="7"/>
      <c r="BK4146" s="7"/>
      <c r="BL4146" s="7"/>
      <c r="BM4146" s="7"/>
      <c r="BP4146" s="7"/>
      <c r="BQ4146" s="7"/>
      <c r="BR4146" s="7"/>
      <c r="BS4146" s="7"/>
      <c r="BT4146" s="7"/>
      <c r="BU4146" s="7"/>
      <c r="BV4146" s="7"/>
      <c r="BW4146" s="7"/>
    </row>
    <row r="4147" spans="5:75" x14ac:dyDescent="0.2"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AL4147" s="7"/>
      <c r="AQ4147" s="7"/>
      <c r="AR4147" s="7"/>
      <c r="AS4147" s="7"/>
      <c r="AT4147" s="7"/>
      <c r="AU4147" s="7"/>
      <c r="AV4147" s="7"/>
      <c r="AX4147" s="7"/>
      <c r="AY4147" s="7"/>
      <c r="AZ4147" s="7"/>
      <c r="BA4147" s="7"/>
      <c r="BB4147" s="7"/>
      <c r="BC4147" s="7"/>
      <c r="BD4147" s="7"/>
      <c r="BG4147" s="7"/>
      <c r="BH4147" s="7"/>
      <c r="BI4147" s="7"/>
      <c r="BJ4147" s="7"/>
      <c r="BK4147" s="7"/>
      <c r="BL4147" s="7"/>
      <c r="BM4147" s="7"/>
      <c r="BP4147" s="7"/>
      <c r="BQ4147" s="7"/>
      <c r="BR4147" s="7"/>
      <c r="BS4147" s="7"/>
      <c r="BT4147" s="7"/>
      <c r="BU4147" s="7"/>
      <c r="BV4147" s="7"/>
      <c r="BW4147" s="7"/>
    </row>
    <row r="4148" spans="5:75" x14ac:dyDescent="0.2"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AL4148" s="7"/>
      <c r="AQ4148" s="7"/>
      <c r="AR4148" s="7"/>
      <c r="AS4148" s="7"/>
      <c r="AT4148" s="7"/>
      <c r="AU4148" s="7"/>
      <c r="AV4148" s="7"/>
      <c r="AX4148" s="7"/>
      <c r="AY4148" s="7"/>
      <c r="AZ4148" s="7"/>
      <c r="BA4148" s="7"/>
      <c r="BB4148" s="7"/>
      <c r="BC4148" s="7"/>
      <c r="BD4148" s="7"/>
      <c r="BG4148" s="7"/>
      <c r="BH4148" s="7"/>
      <c r="BI4148" s="7"/>
      <c r="BJ4148" s="7"/>
      <c r="BK4148" s="7"/>
      <c r="BL4148" s="7"/>
      <c r="BM4148" s="7"/>
      <c r="BP4148" s="7"/>
      <c r="BQ4148" s="7"/>
      <c r="BR4148" s="7"/>
      <c r="BS4148" s="7"/>
      <c r="BT4148" s="7"/>
      <c r="BU4148" s="7"/>
      <c r="BV4148" s="7"/>
      <c r="BW4148" s="7"/>
    </row>
    <row r="4149" spans="5:75" x14ac:dyDescent="0.2"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AL4149" s="7"/>
      <c r="AQ4149" s="7"/>
      <c r="AR4149" s="7"/>
      <c r="AS4149" s="7"/>
      <c r="AT4149" s="7"/>
      <c r="AU4149" s="7"/>
      <c r="AV4149" s="7"/>
      <c r="AX4149" s="7"/>
      <c r="AY4149" s="7"/>
      <c r="AZ4149" s="7"/>
      <c r="BA4149" s="7"/>
      <c r="BB4149" s="7"/>
      <c r="BC4149" s="7"/>
      <c r="BD4149" s="7"/>
      <c r="BG4149" s="7"/>
      <c r="BH4149" s="7"/>
      <c r="BI4149" s="7"/>
      <c r="BJ4149" s="7"/>
      <c r="BK4149" s="7"/>
      <c r="BL4149" s="7"/>
      <c r="BM4149" s="7"/>
      <c r="BP4149" s="7"/>
      <c r="BQ4149" s="7"/>
      <c r="BR4149" s="7"/>
      <c r="BS4149" s="7"/>
      <c r="BT4149" s="7"/>
      <c r="BU4149" s="7"/>
      <c r="BV4149" s="7"/>
      <c r="BW4149" s="7"/>
    </row>
    <row r="4150" spans="5:75" x14ac:dyDescent="0.2"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AL4150" s="7"/>
      <c r="AQ4150" s="7"/>
      <c r="AR4150" s="7"/>
      <c r="AS4150" s="7"/>
      <c r="AT4150" s="7"/>
      <c r="AU4150" s="7"/>
      <c r="AV4150" s="7"/>
      <c r="AX4150" s="7"/>
      <c r="AY4150" s="7"/>
      <c r="AZ4150" s="7"/>
      <c r="BA4150" s="7"/>
      <c r="BB4150" s="7"/>
      <c r="BC4150" s="7"/>
      <c r="BD4150" s="7"/>
      <c r="BG4150" s="7"/>
      <c r="BH4150" s="7"/>
      <c r="BI4150" s="7"/>
      <c r="BJ4150" s="7"/>
      <c r="BK4150" s="7"/>
      <c r="BL4150" s="7"/>
      <c r="BM4150" s="7"/>
      <c r="BP4150" s="7"/>
      <c r="BQ4150" s="7"/>
      <c r="BR4150" s="7"/>
      <c r="BS4150" s="7"/>
      <c r="BT4150" s="7"/>
      <c r="BU4150" s="7"/>
      <c r="BV4150" s="7"/>
      <c r="BW4150" s="7"/>
    </row>
    <row r="4151" spans="5:75" x14ac:dyDescent="0.2"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AL4151" s="7"/>
      <c r="AQ4151" s="7"/>
      <c r="AR4151" s="7"/>
      <c r="AS4151" s="7"/>
      <c r="AT4151" s="7"/>
      <c r="AU4151" s="7"/>
      <c r="AV4151" s="7"/>
      <c r="AX4151" s="7"/>
      <c r="AY4151" s="7"/>
      <c r="AZ4151" s="7"/>
      <c r="BA4151" s="7"/>
      <c r="BB4151" s="7"/>
      <c r="BC4151" s="7"/>
      <c r="BD4151" s="7"/>
      <c r="BG4151" s="7"/>
      <c r="BH4151" s="7"/>
      <c r="BI4151" s="7"/>
      <c r="BJ4151" s="7"/>
      <c r="BK4151" s="7"/>
      <c r="BL4151" s="7"/>
      <c r="BM4151" s="7"/>
      <c r="BP4151" s="7"/>
      <c r="BQ4151" s="7"/>
      <c r="BR4151" s="7"/>
      <c r="BS4151" s="7"/>
      <c r="BT4151" s="7"/>
      <c r="BU4151" s="7"/>
      <c r="BV4151" s="7"/>
      <c r="BW4151" s="7"/>
    </row>
    <row r="4152" spans="5:75" x14ac:dyDescent="0.2"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AL4152" s="7"/>
      <c r="AQ4152" s="7"/>
      <c r="AR4152" s="7"/>
      <c r="AS4152" s="7"/>
      <c r="AT4152" s="7"/>
      <c r="AU4152" s="7"/>
      <c r="AV4152" s="7"/>
      <c r="AX4152" s="7"/>
      <c r="AY4152" s="7"/>
      <c r="AZ4152" s="7"/>
      <c r="BA4152" s="7"/>
      <c r="BB4152" s="7"/>
      <c r="BC4152" s="7"/>
      <c r="BD4152" s="7"/>
      <c r="BG4152" s="7"/>
      <c r="BH4152" s="7"/>
      <c r="BI4152" s="7"/>
      <c r="BJ4152" s="7"/>
      <c r="BK4152" s="7"/>
      <c r="BL4152" s="7"/>
      <c r="BM4152" s="7"/>
      <c r="BP4152" s="7"/>
      <c r="BQ4152" s="7"/>
      <c r="BR4152" s="7"/>
      <c r="BS4152" s="7"/>
      <c r="BT4152" s="7"/>
      <c r="BU4152" s="7"/>
      <c r="BV4152" s="7"/>
      <c r="BW4152" s="7"/>
    </row>
    <row r="4153" spans="5:75" x14ac:dyDescent="0.2"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AL4153" s="7"/>
      <c r="AQ4153" s="7"/>
      <c r="AR4153" s="7"/>
      <c r="AS4153" s="7"/>
      <c r="AT4153" s="7"/>
      <c r="AU4153" s="7"/>
      <c r="AV4153" s="7"/>
      <c r="AX4153" s="7"/>
      <c r="AY4153" s="7"/>
      <c r="AZ4153" s="7"/>
      <c r="BA4153" s="7"/>
      <c r="BB4153" s="7"/>
      <c r="BC4153" s="7"/>
      <c r="BD4153" s="7"/>
      <c r="BG4153" s="7"/>
      <c r="BH4153" s="7"/>
      <c r="BI4153" s="7"/>
      <c r="BJ4153" s="7"/>
      <c r="BK4153" s="7"/>
      <c r="BL4153" s="7"/>
      <c r="BM4153" s="7"/>
      <c r="BP4153" s="7"/>
      <c r="BQ4153" s="7"/>
      <c r="BR4153" s="7"/>
      <c r="BS4153" s="7"/>
      <c r="BT4153" s="7"/>
      <c r="BU4153" s="7"/>
      <c r="BV4153" s="7"/>
      <c r="BW4153" s="7"/>
    </row>
    <row r="4154" spans="5:75" x14ac:dyDescent="0.2"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AL4154" s="7"/>
      <c r="AQ4154" s="7"/>
      <c r="AR4154" s="7"/>
      <c r="AS4154" s="7"/>
      <c r="AT4154" s="7"/>
      <c r="AU4154" s="7"/>
      <c r="AV4154" s="7"/>
      <c r="AX4154" s="7"/>
      <c r="AY4154" s="7"/>
      <c r="AZ4154" s="7"/>
      <c r="BA4154" s="7"/>
      <c r="BB4154" s="7"/>
      <c r="BC4154" s="7"/>
      <c r="BD4154" s="7"/>
      <c r="BG4154" s="7"/>
      <c r="BH4154" s="7"/>
      <c r="BI4154" s="7"/>
      <c r="BJ4154" s="7"/>
      <c r="BK4154" s="7"/>
      <c r="BL4154" s="7"/>
      <c r="BM4154" s="7"/>
      <c r="BP4154" s="7"/>
      <c r="BQ4154" s="7"/>
      <c r="BR4154" s="7"/>
      <c r="BS4154" s="7"/>
      <c r="BT4154" s="7"/>
      <c r="BU4154" s="7"/>
      <c r="BV4154" s="7"/>
      <c r="BW4154" s="7"/>
    </row>
    <row r="4155" spans="5:75" x14ac:dyDescent="0.2"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AL4155" s="7"/>
      <c r="AQ4155" s="7"/>
      <c r="AR4155" s="7"/>
      <c r="AS4155" s="7"/>
      <c r="AT4155" s="7"/>
      <c r="AU4155" s="7"/>
      <c r="AV4155" s="7"/>
      <c r="AX4155" s="7"/>
      <c r="AY4155" s="7"/>
      <c r="AZ4155" s="7"/>
      <c r="BA4155" s="7"/>
      <c r="BB4155" s="7"/>
      <c r="BC4155" s="7"/>
      <c r="BD4155" s="7"/>
      <c r="BG4155" s="7"/>
      <c r="BH4155" s="7"/>
      <c r="BI4155" s="7"/>
      <c r="BJ4155" s="7"/>
      <c r="BK4155" s="7"/>
      <c r="BL4155" s="7"/>
      <c r="BM4155" s="7"/>
      <c r="BP4155" s="7"/>
      <c r="BQ4155" s="7"/>
      <c r="BR4155" s="7"/>
      <c r="BS4155" s="7"/>
      <c r="BT4155" s="7"/>
      <c r="BU4155" s="7"/>
      <c r="BV4155" s="7"/>
      <c r="BW4155" s="7"/>
    </row>
    <row r="4156" spans="5:75" x14ac:dyDescent="0.2"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AL4156" s="7"/>
      <c r="AQ4156" s="7"/>
      <c r="AR4156" s="7"/>
      <c r="AS4156" s="7"/>
      <c r="AT4156" s="7"/>
      <c r="AU4156" s="7"/>
      <c r="AV4156" s="7"/>
      <c r="AX4156" s="7"/>
      <c r="AY4156" s="7"/>
      <c r="AZ4156" s="7"/>
      <c r="BA4156" s="7"/>
      <c r="BB4156" s="7"/>
      <c r="BC4156" s="7"/>
      <c r="BD4156" s="7"/>
      <c r="BG4156" s="7"/>
      <c r="BH4156" s="7"/>
      <c r="BI4156" s="7"/>
      <c r="BJ4156" s="7"/>
      <c r="BK4156" s="7"/>
      <c r="BL4156" s="7"/>
      <c r="BM4156" s="7"/>
      <c r="BP4156" s="7"/>
      <c r="BQ4156" s="7"/>
      <c r="BR4156" s="7"/>
      <c r="BS4156" s="7"/>
      <c r="BT4156" s="7"/>
      <c r="BU4156" s="7"/>
      <c r="BV4156" s="7"/>
      <c r="BW4156" s="7"/>
    </row>
    <row r="4157" spans="5:75" x14ac:dyDescent="0.2"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AL4157" s="7"/>
      <c r="AQ4157" s="7"/>
      <c r="AR4157" s="7"/>
      <c r="AS4157" s="7"/>
      <c r="AT4157" s="7"/>
      <c r="AU4157" s="7"/>
      <c r="AV4157" s="7"/>
      <c r="AX4157" s="7"/>
      <c r="AY4157" s="7"/>
      <c r="AZ4157" s="7"/>
      <c r="BA4157" s="7"/>
      <c r="BB4157" s="7"/>
      <c r="BC4157" s="7"/>
      <c r="BD4157" s="7"/>
      <c r="BG4157" s="7"/>
      <c r="BH4157" s="7"/>
      <c r="BI4157" s="7"/>
      <c r="BJ4157" s="7"/>
      <c r="BK4157" s="7"/>
      <c r="BL4157" s="7"/>
      <c r="BM4157" s="7"/>
      <c r="BP4157" s="7"/>
      <c r="BQ4157" s="7"/>
      <c r="BR4157" s="7"/>
      <c r="BS4157" s="7"/>
      <c r="BT4157" s="7"/>
      <c r="BU4157" s="7"/>
      <c r="BV4157" s="7"/>
      <c r="BW4157" s="7"/>
    </row>
    <row r="4158" spans="5:75" x14ac:dyDescent="0.2"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AL4158" s="7"/>
      <c r="AQ4158" s="7"/>
      <c r="AR4158" s="7"/>
      <c r="AS4158" s="7"/>
      <c r="AT4158" s="7"/>
      <c r="AU4158" s="7"/>
      <c r="AV4158" s="7"/>
      <c r="AX4158" s="7"/>
      <c r="AY4158" s="7"/>
      <c r="AZ4158" s="7"/>
      <c r="BA4158" s="7"/>
      <c r="BB4158" s="7"/>
      <c r="BC4158" s="7"/>
      <c r="BD4158" s="7"/>
      <c r="BG4158" s="7"/>
      <c r="BH4158" s="7"/>
      <c r="BI4158" s="7"/>
      <c r="BJ4158" s="7"/>
      <c r="BK4158" s="7"/>
      <c r="BL4158" s="7"/>
      <c r="BM4158" s="7"/>
      <c r="BP4158" s="7"/>
      <c r="BQ4158" s="7"/>
      <c r="BR4158" s="7"/>
      <c r="BS4158" s="7"/>
      <c r="BT4158" s="7"/>
      <c r="BU4158" s="7"/>
      <c r="BV4158" s="7"/>
      <c r="BW4158" s="7"/>
    </row>
    <row r="4159" spans="5:75" x14ac:dyDescent="0.2"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AL4159" s="7"/>
      <c r="AQ4159" s="7"/>
      <c r="AR4159" s="7"/>
      <c r="AS4159" s="7"/>
      <c r="AT4159" s="7"/>
      <c r="AU4159" s="7"/>
      <c r="AV4159" s="7"/>
      <c r="AX4159" s="7"/>
      <c r="AY4159" s="7"/>
      <c r="AZ4159" s="7"/>
      <c r="BA4159" s="7"/>
      <c r="BB4159" s="7"/>
      <c r="BC4159" s="7"/>
      <c r="BD4159" s="7"/>
      <c r="BG4159" s="7"/>
      <c r="BH4159" s="7"/>
      <c r="BI4159" s="7"/>
      <c r="BJ4159" s="7"/>
      <c r="BK4159" s="7"/>
      <c r="BL4159" s="7"/>
      <c r="BM4159" s="7"/>
      <c r="BP4159" s="7"/>
      <c r="BQ4159" s="7"/>
      <c r="BR4159" s="7"/>
      <c r="BS4159" s="7"/>
      <c r="BT4159" s="7"/>
      <c r="BU4159" s="7"/>
      <c r="BV4159" s="7"/>
      <c r="BW4159" s="7"/>
    </row>
    <row r="4160" spans="5:75" x14ac:dyDescent="0.2"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AL4160" s="7"/>
      <c r="AQ4160" s="7"/>
      <c r="AR4160" s="7"/>
      <c r="AS4160" s="7"/>
      <c r="AT4160" s="7"/>
      <c r="AU4160" s="7"/>
      <c r="AV4160" s="7"/>
      <c r="AX4160" s="7"/>
      <c r="AY4160" s="7"/>
      <c r="AZ4160" s="7"/>
      <c r="BA4160" s="7"/>
      <c r="BB4160" s="7"/>
      <c r="BC4160" s="7"/>
      <c r="BD4160" s="7"/>
      <c r="BG4160" s="7"/>
      <c r="BH4160" s="7"/>
      <c r="BI4160" s="7"/>
      <c r="BJ4160" s="7"/>
      <c r="BK4160" s="7"/>
      <c r="BL4160" s="7"/>
      <c r="BM4160" s="7"/>
      <c r="BP4160" s="7"/>
      <c r="BQ4160" s="7"/>
      <c r="BR4160" s="7"/>
      <c r="BS4160" s="7"/>
      <c r="BT4160" s="7"/>
      <c r="BU4160" s="7"/>
      <c r="BV4160" s="7"/>
      <c r="BW4160" s="7"/>
    </row>
    <row r="4161" spans="5:75" x14ac:dyDescent="0.2"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AL4161" s="7"/>
      <c r="AQ4161" s="7"/>
      <c r="AR4161" s="7"/>
      <c r="AS4161" s="7"/>
      <c r="AT4161" s="7"/>
      <c r="AU4161" s="7"/>
      <c r="AV4161" s="7"/>
      <c r="AX4161" s="7"/>
      <c r="AY4161" s="7"/>
      <c r="AZ4161" s="7"/>
      <c r="BA4161" s="7"/>
      <c r="BB4161" s="7"/>
      <c r="BC4161" s="7"/>
      <c r="BD4161" s="7"/>
      <c r="BG4161" s="7"/>
      <c r="BH4161" s="7"/>
      <c r="BI4161" s="7"/>
      <c r="BJ4161" s="7"/>
      <c r="BK4161" s="7"/>
      <c r="BL4161" s="7"/>
      <c r="BM4161" s="7"/>
      <c r="BP4161" s="7"/>
      <c r="BQ4161" s="7"/>
      <c r="BR4161" s="7"/>
      <c r="BS4161" s="7"/>
      <c r="BT4161" s="7"/>
      <c r="BU4161" s="7"/>
      <c r="BV4161" s="7"/>
      <c r="BW4161" s="7"/>
    </row>
    <row r="4162" spans="5:75" x14ac:dyDescent="0.2"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AL4162" s="7"/>
      <c r="AQ4162" s="7"/>
      <c r="AR4162" s="7"/>
      <c r="AS4162" s="7"/>
      <c r="AT4162" s="7"/>
      <c r="AU4162" s="7"/>
      <c r="AV4162" s="7"/>
      <c r="AX4162" s="7"/>
      <c r="AY4162" s="7"/>
      <c r="AZ4162" s="7"/>
      <c r="BA4162" s="7"/>
      <c r="BB4162" s="7"/>
      <c r="BC4162" s="7"/>
      <c r="BD4162" s="7"/>
      <c r="BG4162" s="7"/>
      <c r="BH4162" s="7"/>
      <c r="BI4162" s="7"/>
      <c r="BJ4162" s="7"/>
      <c r="BK4162" s="7"/>
      <c r="BL4162" s="7"/>
      <c r="BM4162" s="7"/>
      <c r="BP4162" s="7"/>
      <c r="BQ4162" s="7"/>
      <c r="BR4162" s="7"/>
      <c r="BS4162" s="7"/>
      <c r="BT4162" s="7"/>
      <c r="BU4162" s="7"/>
      <c r="BV4162" s="7"/>
      <c r="BW4162" s="7"/>
    </row>
    <row r="4163" spans="5:75" x14ac:dyDescent="0.2"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AL4163" s="7"/>
      <c r="AQ4163" s="7"/>
      <c r="AR4163" s="7"/>
      <c r="AS4163" s="7"/>
      <c r="AT4163" s="7"/>
      <c r="AU4163" s="7"/>
      <c r="AV4163" s="7"/>
      <c r="AX4163" s="7"/>
      <c r="AY4163" s="7"/>
      <c r="AZ4163" s="7"/>
      <c r="BA4163" s="7"/>
      <c r="BB4163" s="7"/>
      <c r="BC4163" s="7"/>
      <c r="BD4163" s="7"/>
      <c r="BG4163" s="7"/>
      <c r="BH4163" s="7"/>
      <c r="BI4163" s="7"/>
      <c r="BJ4163" s="7"/>
      <c r="BK4163" s="7"/>
      <c r="BL4163" s="7"/>
      <c r="BM4163" s="7"/>
      <c r="BP4163" s="7"/>
      <c r="BQ4163" s="7"/>
      <c r="BR4163" s="7"/>
      <c r="BS4163" s="7"/>
      <c r="BT4163" s="7"/>
      <c r="BU4163" s="7"/>
      <c r="BV4163" s="7"/>
      <c r="BW4163" s="7"/>
    </row>
    <row r="4164" spans="5:75" x14ac:dyDescent="0.2"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AL4164" s="7"/>
      <c r="AQ4164" s="7"/>
      <c r="AR4164" s="7"/>
      <c r="AS4164" s="7"/>
      <c r="AT4164" s="7"/>
      <c r="AU4164" s="7"/>
      <c r="AV4164" s="7"/>
      <c r="AX4164" s="7"/>
      <c r="AY4164" s="7"/>
      <c r="AZ4164" s="7"/>
      <c r="BA4164" s="7"/>
      <c r="BB4164" s="7"/>
      <c r="BC4164" s="7"/>
      <c r="BD4164" s="7"/>
      <c r="BG4164" s="7"/>
      <c r="BH4164" s="7"/>
      <c r="BI4164" s="7"/>
      <c r="BJ4164" s="7"/>
      <c r="BK4164" s="7"/>
      <c r="BL4164" s="7"/>
      <c r="BM4164" s="7"/>
      <c r="BP4164" s="7"/>
      <c r="BQ4164" s="7"/>
      <c r="BR4164" s="7"/>
      <c r="BS4164" s="7"/>
      <c r="BT4164" s="7"/>
      <c r="BU4164" s="7"/>
      <c r="BV4164" s="7"/>
      <c r="BW4164" s="7"/>
    </row>
    <row r="4165" spans="5:75" x14ac:dyDescent="0.2"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AL4165" s="7"/>
      <c r="AQ4165" s="7"/>
      <c r="AR4165" s="7"/>
      <c r="AS4165" s="7"/>
      <c r="AT4165" s="7"/>
      <c r="AU4165" s="7"/>
      <c r="AV4165" s="7"/>
      <c r="AX4165" s="7"/>
      <c r="AY4165" s="7"/>
      <c r="AZ4165" s="7"/>
      <c r="BA4165" s="7"/>
      <c r="BB4165" s="7"/>
      <c r="BC4165" s="7"/>
      <c r="BD4165" s="7"/>
      <c r="BG4165" s="7"/>
      <c r="BH4165" s="7"/>
      <c r="BI4165" s="7"/>
      <c r="BJ4165" s="7"/>
      <c r="BK4165" s="7"/>
      <c r="BL4165" s="7"/>
      <c r="BM4165" s="7"/>
      <c r="BP4165" s="7"/>
      <c r="BQ4165" s="7"/>
      <c r="BR4165" s="7"/>
      <c r="BS4165" s="7"/>
      <c r="BT4165" s="7"/>
      <c r="BU4165" s="7"/>
      <c r="BV4165" s="7"/>
      <c r="BW4165" s="7"/>
    </row>
    <row r="4166" spans="5:75" x14ac:dyDescent="0.2"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AL4166" s="7"/>
      <c r="AQ4166" s="7"/>
      <c r="AR4166" s="7"/>
      <c r="AS4166" s="7"/>
      <c r="AT4166" s="7"/>
      <c r="AU4166" s="7"/>
      <c r="AV4166" s="7"/>
      <c r="AX4166" s="7"/>
      <c r="AY4166" s="7"/>
      <c r="AZ4166" s="7"/>
      <c r="BA4166" s="7"/>
      <c r="BB4166" s="7"/>
      <c r="BC4166" s="7"/>
      <c r="BD4166" s="7"/>
      <c r="BG4166" s="7"/>
      <c r="BH4166" s="7"/>
      <c r="BI4166" s="7"/>
      <c r="BJ4166" s="7"/>
      <c r="BK4166" s="7"/>
      <c r="BL4166" s="7"/>
      <c r="BM4166" s="7"/>
      <c r="BP4166" s="7"/>
      <c r="BQ4166" s="7"/>
      <c r="BR4166" s="7"/>
      <c r="BS4166" s="7"/>
      <c r="BT4166" s="7"/>
      <c r="BU4166" s="7"/>
      <c r="BV4166" s="7"/>
      <c r="BW4166" s="7"/>
    </row>
    <row r="4167" spans="5:75" x14ac:dyDescent="0.2"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AL4167" s="7"/>
      <c r="AQ4167" s="7"/>
      <c r="AR4167" s="7"/>
      <c r="AS4167" s="7"/>
      <c r="AT4167" s="7"/>
      <c r="AU4167" s="7"/>
      <c r="AV4167" s="7"/>
      <c r="AX4167" s="7"/>
      <c r="AY4167" s="7"/>
      <c r="AZ4167" s="7"/>
      <c r="BA4167" s="7"/>
      <c r="BB4167" s="7"/>
      <c r="BC4167" s="7"/>
      <c r="BD4167" s="7"/>
      <c r="BG4167" s="7"/>
      <c r="BH4167" s="7"/>
      <c r="BI4167" s="7"/>
      <c r="BJ4167" s="7"/>
      <c r="BK4167" s="7"/>
      <c r="BL4167" s="7"/>
      <c r="BM4167" s="7"/>
      <c r="BP4167" s="7"/>
      <c r="BQ4167" s="7"/>
      <c r="BR4167" s="7"/>
      <c r="BS4167" s="7"/>
      <c r="BT4167" s="7"/>
      <c r="BU4167" s="7"/>
      <c r="BV4167" s="7"/>
      <c r="BW4167" s="7"/>
    </row>
    <row r="4168" spans="5:75" x14ac:dyDescent="0.2"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AL4168" s="7"/>
      <c r="AQ4168" s="7"/>
      <c r="AR4168" s="7"/>
      <c r="AS4168" s="7"/>
      <c r="AT4168" s="7"/>
      <c r="AU4168" s="7"/>
      <c r="AV4168" s="7"/>
      <c r="AX4168" s="7"/>
      <c r="AY4168" s="7"/>
      <c r="AZ4168" s="7"/>
      <c r="BA4168" s="7"/>
      <c r="BB4168" s="7"/>
      <c r="BC4168" s="7"/>
      <c r="BD4168" s="7"/>
      <c r="BG4168" s="7"/>
      <c r="BH4168" s="7"/>
      <c r="BI4168" s="7"/>
      <c r="BJ4168" s="7"/>
      <c r="BK4168" s="7"/>
      <c r="BL4168" s="7"/>
      <c r="BM4168" s="7"/>
      <c r="BP4168" s="7"/>
      <c r="BQ4168" s="7"/>
      <c r="BR4168" s="7"/>
      <c r="BS4168" s="7"/>
      <c r="BT4168" s="7"/>
      <c r="BU4168" s="7"/>
      <c r="BV4168" s="7"/>
      <c r="BW4168" s="7"/>
    </row>
    <row r="4169" spans="5:75" x14ac:dyDescent="0.2"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AL4169" s="7"/>
      <c r="AQ4169" s="7"/>
      <c r="AR4169" s="7"/>
      <c r="AS4169" s="7"/>
      <c r="AT4169" s="7"/>
      <c r="AU4169" s="7"/>
      <c r="AV4169" s="7"/>
      <c r="AX4169" s="7"/>
      <c r="AY4169" s="7"/>
      <c r="AZ4169" s="7"/>
      <c r="BA4169" s="7"/>
      <c r="BB4169" s="7"/>
      <c r="BC4169" s="7"/>
      <c r="BD4169" s="7"/>
      <c r="BG4169" s="7"/>
      <c r="BH4169" s="7"/>
      <c r="BI4169" s="7"/>
      <c r="BJ4169" s="7"/>
      <c r="BK4169" s="7"/>
      <c r="BL4169" s="7"/>
      <c r="BM4169" s="7"/>
      <c r="BP4169" s="7"/>
      <c r="BQ4169" s="7"/>
      <c r="BR4169" s="7"/>
      <c r="BS4169" s="7"/>
      <c r="BT4169" s="7"/>
      <c r="BU4169" s="7"/>
      <c r="BV4169" s="7"/>
      <c r="BW4169" s="7"/>
    </row>
    <row r="4170" spans="5:75" x14ac:dyDescent="0.2"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AL4170" s="7"/>
      <c r="AQ4170" s="7"/>
      <c r="AR4170" s="7"/>
      <c r="AS4170" s="7"/>
      <c r="AT4170" s="7"/>
      <c r="AU4170" s="7"/>
      <c r="AV4170" s="7"/>
      <c r="AX4170" s="7"/>
      <c r="AY4170" s="7"/>
      <c r="AZ4170" s="7"/>
      <c r="BA4170" s="7"/>
      <c r="BB4170" s="7"/>
      <c r="BC4170" s="7"/>
      <c r="BD4170" s="7"/>
      <c r="BG4170" s="7"/>
      <c r="BH4170" s="7"/>
      <c r="BI4170" s="7"/>
      <c r="BJ4170" s="7"/>
      <c r="BK4170" s="7"/>
      <c r="BL4170" s="7"/>
      <c r="BM4170" s="7"/>
      <c r="BP4170" s="7"/>
      <c r="BQ4170" s="7"/>
      <c r="BR4170" s="7"/>
      <c r="BS4170" s="7"/>
      <c r="BT4170" s="7"/>
      <c r="BU4170" s="7"/>
      <c r="BV4170" s="7"/>
      <c r="BW4170" s="7"/>
    </row>
    <row r="4171" spans="5:75" x14ac:dyDescent="0.2"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AL4171" s="7"/>
      <c r="AQ4171" s="7"/>
      <c r="AR4171" s="7"/>
      <c r="AS4171" s="7"/>
      <c r="AT4171" s="7"/>
      <c r="AU4171" s="7"/>
      <c r="AV4171" s="7"/>
      <c r="AX4171" s="7"/>
      <c r="AY4171" s="7"/>
      <c r="AZ4171" s="7"/>
      <c r="BA4171" s="7"/>
      <c r="BB4171" s="7"/>
      <c r="BC4171" s="7"/>
      <c r="BD4171" s="7"/>
      <c r="BG4171" s="7"/>
      <c r="BH4171" s="7"/>
      <c r="BI4171" s="7"/>
      <c r="BJ4171" s="7"/>
      <c r="BK4171" s="7"/>
      <c r="BL4171" s="7"/>
      <c r="BM4171" s="7"/>
      <c r="BP4171" s="7"/>
      <c r="BQ4171" s="7"/>
      <c r="BR4171" s="7"/>
      <c r="BS4171" s="7"/>
      <c r="BT4171" s="7"/>
      <c r="BU4171" s="7"/>
      <c r="BV4171" s="7"/>
      <c r="BW4171" s="7"/>
    </row>
    <row r="4172" spans="5:75" x14ac:dyDescent="0.2"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AL4172" s="7"/>
      <c r="AQ4172" s="7"/>
      <c r="AR4172" s="7"/>
      <c r="AS4172" s="7"/>
      <c r="AT4172" s="7"/>
      <c r="AU4172" s="7"/>
      <c r="AV4172" s="7"/>
      <c r="AX4172" s="7"/>
      <c r="AY4172" s="7"/>
      <c r="AZ4172" s="7"/>
      <c r="BA4172" s="7"/>
      <c r="BB4172" s="7"/>
      <c r="BC4172" s="7"/>
      <c r="BD4172" s="7"/>
      <c r="BG4172" s="7"/>
      <c r="BH4172" s="7"/>
      <c r="BI4172" s="7"/>
      <c r="BJ4172" s="7"/>
      <c r="BK4172" s="7"/>
      <c r="BL4172" s="7"/>
      <c r="BM4172" s="7"/>
      <c r="BP4172" s="7"/>
      <c r="BQ4172" s="7"/>
      <c r="BR4172" s="7"/>
      <c r="BS4172" s="7"/>
      <c r="BT4172" s="7"/>
      <c r="BU4172" s="7"/>
      <c r="BV4172" s="7"/>
      <c r="BW4172" s="7"/>
    </row>
    <row r="4173" spans="5:75" x14ac:dyDescent="0.2"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AL4173" s="7"/>
      <c r="AQ4173" s="7"/>
      <c r="AR4173" s="7"/>
      <c r="AS4173" s="7"/>
      <c r="AT4173" s="7"/>
      <c r="AU4173" s="7"/>
      <c r="AV4173" s="7"/>
      <c r="AX4173" s="7"/>
      <c r="AY4173" s="7"/>
      <c r="AZ4173" s="7"/>
      <c r="BA4173" s="7"/>
      <c r="BB4173" s="7"/>
      <c r="BC4173" s="7"/>
      <c r="BD4173" s="7"/>
      <c r="BG4173" s="7"/>
      <c r="BH4173" s="7"/>
      <c r="BI4173" s="7"/>
      <c r="BJ4173" s="7"/>
      <c r="BK4173" s="7"/>
      <c r="BL4173" s="7"/>
      <c r="BM4173" s="7"/>
      <c r="BP4173" s="7"/>
      <c r="BQ4173" s="7"/>
      <c r="BR4173" s="7"/>
      <c r="BS4173" s="7"/>
      <c r="BT4173" s="7"/>
      <c r="BU4173" s="7"/>
      <c r="BV4173" s="7"/>
      <c r="BW4173" s="7"/>
    </row>
    <row r="4174" spans="5:75" x14ac:dyDescent="0.2"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AL4174" s="7"/>
      <c r="AQ4174" s="7"/>
      <c r="AR4174" s="7"/>
      <c r="AS4174" s="7"/>
      <c r="AT4174" s="7"/>
      <c r="AU4174" s="7"/>
      <c r="AV4174" s="7"/>
      <c r="AX4174" s="7"/>
      <c r="AY4174" s="7"/>
      <c r="AZ4174" s="7"/>
      <c r="BA4174" s="7"/>
      <c r="BB4174" s="7"/>
      <c r="BC4174" s="7"/>
      <c r="BD4174" s="7"/>
      <c r="BG4174" s="7"/>
      <c r="BH4174" s="7"/>
      <c r="BI4174" s="7"/>
      <c r="BJ4174" s="7"/>
      <c r="BK4174" s="7"/>
      <c r="BL4174" s="7"/>
      <c r="BM4174" s="7"/>
      <c r="BP4174" s="7"/>
      <c r="BQ4174" s="7"/>
      <c r="BR4174" s="7"/>
      <c r="BS4174" s="7"/>
      <c r="BT4174" s="7"/>
      <c r="BU4174" s="7"/>
      <c r="BV4174" s="7"/>
      <c r="BW4174" s="7"/>
    </row>
    <row r="4175" spans="5:75" x14ac:dyDescent="0.2"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AL4175" s="7"/>
      <c r="AQ4175" s="7"/>
      <c r="AR4175" s="7"/>
      <c r="AS4175" s="7"/>
      <c r="AT4175" s="7"/>
      <c r="AU4175" s="7"/>
      <c r="AV4175" s="7"/>
      <c r="AX4175" s="7"/>
      <c r="AY4175" s="7"/>
      <c r="AZ4175" s="7"/>
      <c r="BA4175" s="7"/>
      <c r="BB4175" s="7"/>
      <c r="BC4175" s="7"/>
      <c r="BD4175" s="7"/>
      <c r="BG4175" s="7"/>
      <c r="BH4175" s="7"/>
      <c r="BI4175" s="7"/>
      <c r="BJ4175" s="7"/>
      <c r="BK4175" s="7"/>
      <c r="BL4175" s="7"/>
      <c r="BM4175" s="7"/>
      <c r="BP4175" s="7"/>
      <c r="BQ4175" s="7"/>
      <c r="BR4175" s="7"/>
      <c r="BS4175" s="7"/>
      <c r="BT4175" s="7"/>
      <c r="BU4175" s="7"/>
      <c r="BV4175" s="7"/>
      <c r="BW4175" s="7"/>
    </row>
    <row r="4176" spans="5:75" x14ac:dyDescent="0.2"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AL4176" s="7"/>
      <c r="AQ4176" s="7"/>
      <c r="AR4176" s="7"/>
      <c r="AS4176" s="7"/>
      <c r="AT4176" s="7"/>
      <c r="AU4176" s="7"/>
      <c r="AV4176" s="7"/>
      <c r="AX4176" s="7"/>
      <c r="AY4176" s="7"/>
      <c r="AZ4176" s="7"/>
      <c r="BA4176" s="7"/>
      <c r="BB4176" s="7"/>
      <c r="BC4176" s="7"/>
      <c r="BD4176" s="7"/>
      <c r="BG4176" s="7"/>
      <c r="BH4176" s="7"/>
      <c r="BI4176" s="7"/>
      <c r="BJ4176" s="7"/>
      <c r="BK4176" s="7"/>
      <c r="BL4176" s="7"/>
      <c r="BM4176" s="7"/>
      <c r="BP4176" s="7"/>
      <c r="BQ4176" s="7"/>
      <c r="BR4176" s="7"/>
      <c r="BS4176" s="7"/>
      <c r="BT4176" s="7"/>
      <c r="BU4176" s="7"/>
      <c r="BV4176" s="7"/>
      <c r="BW4176" s="7"/>
    </row>
    <row r="4177" spans="5:75" x14ac:dyDescent="0.2"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AL4177" s="7"/>
      <c r="AQ4177" s="7"/>
      <c r="AR4177" s="7"/>
      <c r="AS4177" s="7"/>
      <c r="AT4177" s="7"/>
      <c r="AU4177" s="7"/>
      <c r="AV4177" s="7"/>
      <c r="AX4177" s="7"/>
      <c r="AY4177" s="7"/>
      <c r="AZ4177" s="7"/>
      <c r="BA4177" s="7"/>
      <c r="BB4177" s="7"/>
      <c r="BC4177" s="7"/>
      <c r="BD4177" s="7"/>
      <c r="BG4177" s="7"/>
      <c r="BH4177" s="7"/>
      <c r="BI4177" s="7"/>
      <c r="BJ4177" s="7"/>
      <c r="BK4177" s="7"/>
      <c r="BL4177" s="7"/>
      <c r="BM4177" s="7"/>
      <c r="BP4177" s="7"/>
      <c r="BQ4177" s="7"/>
      <c r="BR4177" s="7"/>
      <c r="BS4177" s="7"/>
      <c r="BT4177" s="7"/>
      <c r="BU4177" s="7"/>
      <c r="BV4177" s="7"/>
      <c r="BW4177" s="7"/>
    </row>
    <row r="4178" spans="5:75" x14ac:dyDescent="0.2"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AL4178" s="7"/>
      <c r="AQ4178" s="7"/>
      <c r="AR4178" s="7"/>
      <c r="AS4178" s="7"/>
      <c r="AT4178" s="7"/>
      <c r="AU4178" s="7"/>
      <c r="AV4178" s="7"/>
      <c r="AX4178" s="7"/>
      <c r="AY4178" s="7"/>
      <c r="AZ4178" s="7"/>
      <c r="BA4178" s="7"/>
      <c r="BB4178" s="7"/>
      <c r="BC4178" s="7"/>
      <c r="BD4178" s="7"/>
      <c r="BG4178" s="7"/>
      <c r="BH4178" s="7"/>
      <c r="BI4178" s="7"/>
      <c r="BJ4178" s="7"/>
      <c r="BK4178" s="7"/>
      <c r="BL4178" s="7"/>
      <c r="BM4178" s="7"/>
      <c r="BP4178" s="7"/>
      <c r="BQ4178" s="7"/>
      <c r="BR4178" s="7"/>
      <c r="BS4178" s="7"/>
      <c r="BT4178" s="7"/>
      <c r="BU4178" s="7"/>
      <c r="BV4178" s="7"/>
      <c r="BW4178" s="7"/>
    </row>
    <row r="4179" spans="5:75" x14ac:dyDescent="0.2"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AL4179" s="7"/>
      <c r="AQ4179" s="7"/>
      <c r="AR4179" s="7"/>
      <c r="AS4179" s="7"/>
      <c r="AT4179" s="7"/>
      <c r="AU4179" s="7"/>
      <c r="AV4179" s="7"/>
      <c r="AX4179" s="7"/>
      <c r="AY4179" s="7"/>
      <c r="AZ4179" s="7"/>
      <c r="BA4179" s="7"/>
      <c r="BB4179" s="7"/>
      <c r="BC4179" s="7"/>
      <c r="BD4179" s="7"/>
      <c r="BG4179" s="7"/>
      <c r="BH4179" s="7"/>
      <c r="BI4179" s="7"/>
      <c r="BJ4179" s="7"/>
      <c r="BK4179" s="7"/>
      <c r="BL4179" s="7"/>
      <c r="BM4179" s="7"/>
      <c r="BP4179" s="7"/>
      <c r="BQ4179" s="7"/>
      <c r="BR4179" s="7"/>
      <c r="BS4179" s="7"/>
      <c r="BT4179" s="7"/>
      <c r="BU4179" s="7"/>
      <c r="BV4179" s="7"/>
      <c r="BW4179" s="7"/>
    </row>
    <row r="4180" spans="5:75" x14ac:dyDescent="0.2"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AL4180" s="7"/>
      <c r="AQ4180" s="7"/>
      <c r="AR4180" s="7"/>
      <c r="AS4180" s="7"/>
      <c r="AT4180" s="7"/>
      <c r="AU4180" s="7"/>
      <c r="AV4180" s="7"/>
      <c r="AX4180" s="7"/>
      <c r="AY4180" s="7"/>
      <c r="AZ4180" s="7"/>
      <c r="BA4180" s="7"/>
      <c r="BB4180" s="7"/>
      <c r="BC4180" s="7"/>
      <c r="BD4180" s="7"/>
      <c r="BG4180" s="7"/>
      <c r="BH4180" s="7"/>
      <c r="BI4180" s="7"/>
      <c r="BJ4180" s="7"/>
      <c r="BK4180" s="7"/>
      <c r="BL4180" s="7"/>
      <c r="BM4180" s="7"/>
      <c r="BP4180" s="7"/>
      <c r="BQ4180" s="7"/>
      <c r="BR4180" s="7"/>
      <c r="BS4180" s="7"/>
      <c r="BT4180" s="7"/>
      <c r="BU4180" s="7"/>
      <c r="BV4180" s="7"/>
      <c r="BW4180" s="7"/>
    </row>
    <row r="4181" spans="5:75" x14ac:dyDescent="0.2"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AL4181" s="7"/>
      <c r="AQ4181" s="7"/>
      <c r="AR4181" s="7"/>
      <c r="AS4181" s="7"/>
      <c r="AT4181" s="7"/>
      <c r="AU4181" s="7"/>
      <c r="AV4181" s="7"/>
      <c r="AX4181" s="7"/>
      <c r="AY4181" s="7"/>
      <c r="AZ4181" s="7"/>
      <c r="BA4181" s="7"/>
      <c r="BB4181" s="7"/>
      <c r="BC4181" s="7"/>
      <c r="BD4181" s="7"/>
      <c r="BG4181" s="7"/>
      <c r="BH4181" s="7"/>
      <c r="BI4181" s="7"/>
      <c r="BJ4181" s="7"/>
      <c r="BK4181" s="7"/>
      <c r="BL4181" s="7"/>
      <c r="BM4181" s="7"/>
      <c r="BP4181" s="7"/>
      <c r="BQ4181" s="7"/>
      <c r="BR4181" s="7"/>
      <c r="BS4181" s="7"/>
      <c r="BT4181" s="7"/>
      <c r="BU4181" s="7"/>
      <c r="BV4181" s="7"/>
      <c r="BW4181" s="7"/>
    </row>
    <row r="4182" spans="5:75" x14ac:dyDescent="0.2"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AL4182" s="7"/>
      <c r="AQ4182" s="7"/>
      <c r="AR4182" s="7"/>
      <c r="AS4182" s="7"/>
      <c r="AT4182" s="7"/>
      <c r="AU4182" s="7"/>
      <c r="AV4182" s="7"/>
      <c r="AX4182" s="7"/>
      <c r="AY4182" s="7"/>
      <c r="AZ4182" s="7"/>
      <c r="BA4182" s="7"/>
      <c r="BB4182" s="7"/>
      <c r="BC4182" s="7"/>
      <c r="BD4182" s="7"/>
      <c r="BG4182" s="7"/>
      <c r="BH4182" s="7"/>
      <c r="BI4182" s="7"/>
      <c r="BJ4182" s="7"/>
      <c r="BK4182" s="7"/>
      <c r="BL4182" s="7"/>
      <c r="BM4182" s="7"/>
      <c r="BP4182" s="7"/>
      <c r="BQ4182" s="7"/>
      <c r="BR4182" s="7"/>
      <c r="BS4182" s="7"/>
      <c r="BT4182" s="7"/>
      <c r="BU4182" s="7"/>
      <c r="BV4182" s="7"/>
      <c r="BW4182" s="7"/>
    </row>
    <row r="4183" spans="5:75" x14ac:dyDescent="0.2"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AL4183" s="7"/>
      <c r="AQ4183" s="7"/>
      <c r="AR4183" s="7"/>
      <c r="AS4183" s="7"/>
      <c r="AT4183" s="7"/>
      <c r="AU4183" s="7"/>
      <c r="AV4183" s="7"/>
      <c r="AX4183" s="7"/>
      <c r="AY4183" s="7"/>
      <c r="AZ4183" s="7"/>
      <c r="BA4183" s="7"/>
      <c r="BB4183" s="7"/>
      <c r="BC4183" s="7"/>
      <c r="BD4183" s="7"/>
      <c r="BG4183" s="7"/>
      <c r="BH4183" s="7"/>
      <c r="BI4183" s="7"/>
      <c r="BJ4183" s="7"/>
      <c r="BK4183" s="7"/>
      <c r="BL4183" s="7"/>
      <c r="BM4183" s="7"/>
      <c r="BP4183" s="7"/>
      <c r="BQ4183" s="7"/>
      <c r="BR4183" s="7"/>
      <c r="BS4183" s="7"/>
      <c r="BT4183" s="7"/>
      <c r="BU4183" s="7"/>
      <c r="BV4183" s="7"/>
      <c r="BW4183" s="7"/>
    </row>
    <row r="4184" spans="5:75" x14ac:dyDescent="0.2"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AL4184" s="7"/>
      <c r="AQ4184" s="7"/>
      <c r="AR4184" s="7"/>
      <c r="AS4184" s="7"/>
      <c r="AT4184" s="7"/>
      <c r="AU4184" s="7"/>
      <c r="AV4184" s="7"/>
      <c r="AX4184" s="7"/>
      <c r="AY4184" s="7"/>
      <c r="AZ4184" s="7"/>
      <c r="BA4184" s="7"/>
      <c r="BB4184" s="7"/>
      <c r="BC4184" s="7"/>
      <c r="BD4184" s="7"/>
      <c r="BG4184" s="7"/>
      <c r="BH4184" s="7"/>
      <c r="BI4184" s="7"/>
      <c r="BJ4184" s="7"/>
      <c r="BK4184" s="7"/>
      <c r="BL4184" s="7"/>
      <c r="BM4184" s="7"/>
      <c r="BP4184" s="7"/>
      <c r="BQ4184" s="7"/>
      <c r="BR4184" s="7"/>
      <c r="BS4184" s="7"/>
      <c r="BT4184" s="7"/>
      <c r="BU4184" s="7"/>
      <c r="BV4184" s="7"/>
      <c r="BW4184" s="7"/>
    </row>
    <row r="4185" spans="5:75" x14ac:dyDescent="0.2"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AL4185" s="7"/>
      <c r="AQ4185" s="7"/>
      <c r="AR4185" s="7"/>
      <c r="AS4185" s="7"/>
      <c r="AT4185" s="7"/>
      <c r="AU4185" s="7"/>
      <c r="AV4185" s="7"/>
      <c r="AX4185" s="7"/>
      <c r="AY4185" s="7"/>
      <c r="AZ4185" s="7"/>
      <c r="BA4185" s="7"/>
      <c r="BB4185" s="7"/>
      <c r="BC4185" s="7"/>
      <c r="BD4185" s="7"/>
      <c r="BG4185" s="7"/>
      <c r="BH4185" s="7"/>
      <c r="BI4185" s="7"/>
      <c r="BJ4185" s="7"/>
      <c r="BK4185" s="7"/>
      <c r="BL4185" s="7"/>
      <c r="BM4185" s="7"/>
      <c r="BP4185" s="7"/>
      <c r="BQ4185" s="7"/>
      <c r="BR4185" s="7"/>
      <c r="BS4185" s="7"/>
      <c r="BT4185" s="7"/>
      <c r="BU4185" s="7"/>
      <c r="BV4185" s="7"/>
      <c r="BW4185" s="7"/>
    </row>
    <row r="4186" spans="5:75" x14ac:dyDescent="0.2"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AL4186" s="7"/>
      <c r="AQ4186" s="7"/>
      <c r="AR4186" s="7"/>
      <c r="AS4186" s="7"/>
      <c r="AT4186" s="7"/>
      <c r="AU4186" s="7"/>
      <c r="AV4186" s="7"/>
      <c r="AX4186" s="7"/>
      <c r="AY4186" s="7"/>
      <c r="AZ4186" s="7"/>
      <c r="BA4186" s="7"/>
      <c r="BB4186" s="7"/>
      <c r="BC4186" s="7"/>
      <c r="BD4186" s="7"/>
      <c r="BG4186" s="7"/>
      <c r="BH4186" s="7"/>
      <c r="BI4186" s="7"/>
      <c r="BJ4186" s="7"/>
      <c r="BK4186" s="7"/>
      <c r="BL4186" s="7"/>
      <c r="BM4186" s="7"/>
      <c r="BP4186" s="7"/>
      <c r="BQ4186" s="7"/>
      <c r="BR4186" s="7"/>
      <c r="BS4186" s="7"/>
      <c r="BT4186" s="7"/>
      <c r="BU4186" s="7"/>
      <c r="BV4186" s="7"/>
      <c r="BW4186" s="7"/>
    </row>
    <row r="4187" spans="5:75" x14ac:dyDescent="0.2"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AL4187" s="7"/>
      <c r="AQ4187" s="7"/>
      <c r="AR4187" s="7"/>
      <c r="AS4187" s="7"/>
      <c r="AT4187" s="7"/>
      <c r="AU4187" s="7"/>
      <c r="AV4187" s="7"/>
      <c r="AX4187" s="7"/>
      <c r="AY4187" s="7"/>
      <c r="AZ4187" s="7"/>
      <c r="BA4187" s="7"/>
      <c r="BB4187" s="7"/>
      <c r="BC4187" s="7"/>
      <c r="BD4187" s="7"/>
      <c r="BG4187" s="7"/>
      <c r="BH4187" s="7"/>
      <c r="BI4187" s="7"/>
      <c r="BJ4187" s="7"/>
      <c r="BK4187" s="7"/>
      <c r="BL4187" s="7"/>
      <c r="BM4187" s="7"/>
      <c r="BP4187" s="7"/>
      <c r="BQ4187" s="7"/>
      <c r="BR4187" s="7"/>
      <c r="BS4187" s="7"/>
      <c r="BT4187" s="7"/>
      <c r="BU4187" s="7"/>
      <c r="BV4187" s="7"/>
      <c r="BW4187" s="7"/>
    </row>
    <row r="4188" spans="5:75" x14ac:dyDescent="0.2"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AL4188" s="7"/>
      <c r="AQ4188" s="7"/>
      <c r="AR4188" s="7"/>
      <c r="AS4188" s="7"/>
      <c r="AT4188" s="7"/>
      <c r="AU4188" s="7"/>
      <c r="AV4188" s="7"/>
      <c r="AX4188" s="7"/>
      <c r="AY4188" s="7"/>
      <c r="AZ4188" s="7"/>
      <c r="BA4188" s="7"/>
      <c r="BB4188" s="7"/>
      <c r="BC4188" s="7"/>
      <c r="BD4188" s="7"/>
      <c r="BG4188" s="7"/>
      <c r="BH4188" s="7"/>
      <c r="BI4188" s="7"/>
      <c r="BJ4188" s="7"/>
      <c r="BK4188" s="7"/>
      <c r="BL4188" s="7"/>
      <c r="BM4188" s="7"/>
      <c r="BP4188" s="7"/>
      <c r="BQ4188" s="7"/>
      <c r="BR4188" s="7"/>
      <c r="BS4188" s="7"/>
      <c r="BT4188" s="7"/>
      <c r="BU4188" s="7"/>
      <c r="BV4188" s="7"/>
      <c r="BW4188" s="7"/>
    </row>
    <row r="4189" spans="5:75" x14ac:dyDescent="0.2"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AL4189" s="7"/>
      <c r="AQ4189" s="7"/>
      <c r="AR4189" s="7"/>
      <c r="AS4189" s="7"/>
      <c r="AT4189" s="7"/>
      <c r="AU4189" s="7"/>
      <c r="AV4189" s="7"/>
      <c r="AX4189" s="7"/>
      <c r="AY4189" s="7"/>
      <c r="AZ4189" s="7"/>
      <c r="BA4189" s="7"/>
      <c r="BB4189" s="7"/>
      <c r="BC4189" s="7"/>
      <c r="BD4189" s="7"/>
      <c r="BG4189" s="7"/>
      <c r="BH4189" s="7"/>
      <c r="BI4189" s="7"/>
      <c r="BJ4189" s="7"/>
      <c r="BK4189" s="7"/>
      <c r="BL4189" s="7"/>
      <c r="BM4189" s="7"/>
      <c r="BP4189" s="7"/>
      <c r="BQ4189" s="7"/>
      <c r="BR4189" s="7"/>
      <c r="BS4189" s="7"/>
      <c r="BT4189" s="7"/>
      <c r="BU4189" s="7"/>
      <c r="BV4189" s="7"/>
      <c r="BW4189" s="7"/>
    </row>
    <row r="4190" spans="5:75" x14ac:dyDescent="0.2"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AL4190" s="7"/>
      <c r="AQ4190" s="7"/>
      <c r="AR4190" s="7"/>
      <c r="AS4190" s="7"/>
      <c r="AT4190" s="7"/>
      <c r="AU4190" s="7"/>
      <c r="AV4190" s="7"/>
      <c r="AX4190" s="7"/>
      <c r="AY4190" s="7"/>
      <c r="AZ4190" s="7"/>
      <c r="BA4190" s="7"/>
      <c r="BB4190" s="7"/>
      <c r="BC4190" s="7"/>
      <c r="BD4190" s="7"/>
      <c r="BG4190" s="7"/>
      <c r="BH4190" s="7"/>
      <c r="BI4190" s="7"/>
      <c r="BJ4190" s="7"/>
      <c r="BK4190" s="7"/>
      <c r="BL4190" s="7"/>
      <c r="BM4190" s="7"/>
      <c r="BP4190" s="7"/>
      <c r="BQ4190" s="7"/>
      <c r="BR4190" s="7"/>
      <c r="BS4190" s="7"/>
      <c r="BT4190" s="7"/>
      <c r="BU4190" s="7"/>
      <c r="BV4190" s="7"/>
      <c r="BW4190" s="7"/>
    </row>
    <row r="4191" spans="5:75" x14ac:dyDescent="0.2"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AL4191" s="7"/>
      <c r="AQ4191" s="7"/>
      <c r="AR4191" s="7"/>
      <c r="AS4191" s="7"/>
      <c r="AT4191" s="7"/>
      <c r="AU4191" s="7"/>
      <c r="AV4191" s="7"/>
      <c r="AX4191" s="7"/>
      <c r="AY4191" s="7"/>
      <c r="AZ4191" s="7"/>
      <c r="BA4191" s="7"/>
      <c r="BB4191" s="7"/>
      <c r="BC4191" s="7"/>
      <c r="BD4191" s="7"/>
      <c r="BG4191" s="7"/>
      <c r="BH4191" s="7"/>
      <c r="BI4191" s="7"/>
      <c r="BJ4191" s="7"/>
      <c r="BK4191" s="7"/>
      <c r="BL4191" s="7"/>
      <c r="BM4191" s="7"/>
      <c r="BP4191" s="7"/>
      <c r="BQ4191" s="7"/>
      <c r="BR4191" s="7"/>
      <c r="BS4191" s="7"/>
      <c r="BT4191" s="7"/>
      <c r="BU4191" s="7"/>
      <c r="BV4191" s="7"/>
      <c r="BW4191" s="7"/>
    </row>
    <row r="4192" spans="5:75" x14ac:dyDescent="0.2"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AL4192" s="7"/>
      <c r="AQ4192" s="7"/>
      <c r="AR4192" s="7"/>
      <c r="AS4192" s="7"/>
      <c r="AT4192" s="7"/>
      <c r="AU4192" s="7"/>
      <c r="AV4192" s="7"/>
      <c r="AX4192" s="7"/>
      <c r="AY4192" s="7"/>
      <c r="AZ4192" s="7"/>
      <c r="BA4192" s="7"/>
      <c r="BB4192" s="7"/>
      <c r="BC4192" s="7"/>
      <c r="BD4192" s="7"/>
      <c r="BG4192" s="7"/>
      <c r="BH4192" s="7"/>
      <c r="BI4192" s="7"/>
      <c r="BJ4192" s="7"/>
      <c r="BK4192" s="7"/>
      <c r="BL4192" s="7"/>
      <c r="BM4192" s="7"/>
      <c r="BP4192" s="7"/>
      <c r="BQ4192" s="7"/>
      <c r="BR4192" s="7"/>
      <c r="BS4192" s="7"/>
      <c r="BT4192" s="7"/>
      <c r="BU4192" s="7"/>
      <c r="BV4192" s="7"/>
      <c r="BW4192" s="7"/>
    </row>
    <row r="4193" spans="5:75" x14ac:dyDescent="0.2"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AL4193" s="7"/>
      <c r="AQ4193" s="7"/>
      <c r="AR4193" s="7"/>
      <c r="AS4193" s="7"/>
      <c r="AT4193" s="7"/>
      <c r="AU4193" s="7"/>
      <c r="AV4193" s="7"/>
      <c r="AX4193" s="7"/>
      <c r="AY4193" s="7"/>
      <c r="AZ4193" s="7"/>
      <c r="BA4193" s="7"/>
      <c r="BB4193" s="7"/>
      <c r="BC4193" s="7"/>
      <c r="BD4193" s="7"/>
      <c r="BG4193" s="7"/>
      <c r="BH4193" s="7"/>
      <c r="BI4193" s="7"/>
      <c r="BJ4193" s="7"/>
      <c r="BK4193" s="7"/>
      <c r="BL4193" s="7"/>
      <c r="BM4193" s="7"/>
      <c r="BP4193" s="7"/>
      <c r="BQ4193" s="7"/>
      <c r="BR4193" s="7"/>
      <c r="BS4193" s="7"/>
      <c r="BT4193" s="7"/>
      <c r="BU4193" s="7"/>
      <c r="BV4193" s="7"/>
      <c r="BW4193" s="7"/>
    </row>
    <row r="4194" spans="5:75" x14ac:dyDescent="0.2"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AL4194" s="7"/>
      <c r="AQ4194" s="7"/>
      <c r="AR4194" s="7"/>
      <c r="AS4194" s="7"/>
      <c r="AT4194" s="7"/>
      <c r="AU4194" s="7"/>
      <c r="AV4194" s="7"/>
      <c r="AX4194" s="7"/>
      <c r="AY4194" s="7"/>
      <c r="AZ4194" s="7"/>
      <c r="BA4194" s="7"/>
      <c r="BB4194" s="7"/>
      <c r="BC4194" s="7"/>
      <c r="BD4194" s="7"/>
      <c r="BG4194" s="7"/>
      <c r="BH4194" s="7"/>
      <c r="BI4194" s="7"/>
      <c r="BJ4194" s="7"/>
      <c r="BK4194" s="7"/>
      <c r="BL4194" s="7"/>
      <c r="BM4194" s="7"/>
      <c r="BP4194" s="7"/>
      <c r="BQ4194" s="7"/>
      <c r="BR4194" s="7"/>
      <c r="BS4194" s="7"/>
      <c r="BT4194" s="7"/>
      <c r="BU4194" s="7"/>
      <c r="BV4194" s="7"/>
      <c r="BW4194" s="7"/>
    </row>
    <row r="4195" spans="5:75" x14ac:dyDescent="0.2"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AL4195" s="7"/>
      <c r="AQ4195" s="7"/>
      <c r="AR4195" s="7"/>
      <c r="AS4195" s="7"/>
      <c r="AT4195" s="7"/>
      <c r="AU4195" s="7"/>
      <c r="AV4195" s="7"/>
      <c r="AX4195" s="7"/>
      <c r="AY4195" s="7"/>
      <c r="AZ4195" s="7"/>
      <c r="BA4195" s="7"/>
      <c r="BB4195" s="7"/>
      <c r="BC4195" s="7"/>
      <c r="BD4195" s="7"/>
      <c r="BG4195" s="7"/>
      <c r="BH4195" s="7"/>
      <c r="BI4195" s="7"/>
      <c r="BJ4195" s="7"/>
      <c r="BK4195" s="7"/>
      <c r="BL4195" s="7"/>
      <c r="BM4195" s="7"/>
      <c r="BP4195" s="7"/>
      <c r="BQ4195" s="7"/>
      <c r="BR4195" s="7"/>
      <c r="BS4195" s="7"/>
      <c r="BT4195" s="7"/>
      <c r="BU4195" s="7"/>
      <c r="BV4195" s="7"/>
      <c r="BW4195" s="7"/>
    </row>
    <row r="4196" spans="5:75" x14ac:dyDescent="0.2"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AL4196" s="7"/>
      <c r="AQ4196" s="7"/>
      <c r="AR4196" s="7"/>
      <c r="AS4196" s="7"/>
      <c r="AT4196" s="7"/>
      <c r="AU4196" s="7"/>
      <c r="AV4196" s="7"/>
      <c r="AX4196" s="7"/>
      <c r="AY4196" s="7"/>
      <c r="AZ4196" s="7"/>
      <c r="BA4196" s="7"/>
      <c r="BB4196" s="7"/>
      <c r="BC4196" s="7"/>
      <c r="BD4196" s="7"/>
      <c r="BG4196" s="7"/>
      <c r="BH4196" s="7"/>
      <c r="BI4196" s="7"/>
      <c r="BJ4196" s="7"/>
      <c r="BK4196" s="7"/>
      <c r="BL4196" s="7"/>
      <c r="BM4196" s="7"/>
      <c r="BP4196" s="7"/>
      <c r="BQ4196" s="7"/>
      <c r="BR4196" s="7"/>
      <c r="BS4196" s="7"/>
      <c r="BT4196" s="7"/>
      <c r="BU4196" s="7"/>
      <c r="BV4196" s="7"/>
      <c r="BW4196" s="7"/>
    </row>
    <row r="4197" spans="5:75" x14ac:dyDescent="0.2"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AL4197" s="7"/>
      <c r="AQ4197" s="7"/>
      <c r="AR4197" s="7"/>
      <c r="AS4197" s="7"/>
      <c r="AT4197" s="7"/>
      <c r="AU4197" s="7"/>
      <c r="AV4197" s="7"/>
      <c r="AX4197" s="7"/>
      <c r="AY4197" s="7"/>
      <c r="AZ4197" s="7"/>
      <c r="BA4197" s="7"/>
      <c r="BB4197" s="7"/>
      <c r="BC4197" s="7"/>
      <c r="BD4197" s="7"/>
      <c r="BG4197" s="7"/>
      <c r="BH4197" s="7"/>
      <c r="BI4197" s="7"/>
      <c r="BJ4197" s="7"/>
      <c r="BK4197" s="7"/>
      <c r="BL4197" s="7"/>
      <c r="BM4197" s="7"/>
      <c r="BP4197" s="7"/>
      <c r="BQ4197" s="7"/>
      <c r="BR4197" s="7"/>
      <c r="BS4197" s="7"/>
      <c r="BT4197" s="7"/>
      <c r="BU4197" s="7"/>
      <c r="BV4197" s="7"/>
      <c r="BW4197" s="7"/>
    </row>
    <row r="4198" spans="5:75" x14ac:dyDescent="0.2"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AL4198" s="7"/>
      <c r="AQ4198" s="7"/>
      <c r="AR4198" s="7"/>
      <c r="AS4198" s="7"/>
      <c r="AT4198" s="7"/>
      <c r="AU4198" s="7"/>
      <c r="AV4198" s="7"/>
      <c r="AX4198" s="7"/>
      <c r="AY4198" s="7"/>
      <c r="AZ4198" s="7"/>
      <c r="BA4198" s="7"/>
      <c r="BB4198" s="7"/>
      <c r="BC4198" s="7"/>
      <c r="BD4198" s="7"/>
      <c r="BG4198" s="7"/>
      <c r="BH4198" s="7"/>
      <c r="BI4198" s="7"/>
      <c r="BJ4198" s="7"/>
      <c r="BK4198" s="7"/>
      <c r="BL4198" s="7"/>
      <c r="BM4198" s="7"/>
      <c r="BP4198" s="7"/>
      <c r="BQ4198" s="7"/>
      <c r="BR4198" s="7"/>
      <c r="BS4198" s="7"/>
      <c r="BT4198" s="7"/>
      <c r="BU4198" s="7"/>
      <c r="BV4198" s="7"/>
      <c r="BW4198" s="7"/>
    </row>
    <row r="4199" spans="5:75" x14ac:dyDescent="0.2"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AL4199" s="7"/>
      <c r="AQ4199" s="7"/>
      <c r="AR4199" s="7"/>
      <c r="AS4199" s="7"/>
      <c r="AT4199" s="7"/>
      <c r="AU4199" s="7"/>
      <c r="AV4199" s="7"/>
      <c r="AX4199" s="7"/>
      <c r="AY4199" s="7"/>
      <c r="AZ4199" s="7"/>
      <c r="BA4199" s="7"/>
      <c r="BB4199" s="7"/>
      <c r="BC4199" s="7"/>
      <c r="BD4199" s="7"/>
      <c r="BG4199" s="7"/>
      <c r="BH4199" s="7"/>
      <c r="BI4199" s="7"/>
      <c r="BJ4199" s="7"/>
      <c r="BK4199" s="7"/>
      <c r="BL4199" s="7"/>
      <c r="BM4199" s="7"/>
      <c r="BP4199" s="7"/>
      <c r="BQ4199" s="7"/>
      <c r="BR4199" s="7"/>
      <c r="BS4199" s="7"/>
      <c r="BT4199" s="7"/>
      <c r="BU4199" s="7"/>
      <c r="BV4199" s="7"/>
      <c r="BW4199" s="7"/>
    </row>
    <row r="4200" spans="5:75" x14ac:dyDescent="0.2"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AL4200" s="7"/>
      <c r="AQ4200" s="7"/>
      <c r="AR4200" s="7"/>
      <c r="AS4200" s="7"/>
      <c r="AT4200" s="7"/>
      <c r="AU4200" s="7"/>
      <c r="AV4200" s="7"/>
      <c r="AX4200" s="7"/>
      <c r="AY4200" s="7"/>
      <c r="AZ4200" s="7"/>
      <c r="BA4200" s="7"/>
      <c r="BB4200" s="7"/>
      <c r="BC4200" s="7"/>
      <c r="BD4200" s="7"/>
      <c r="BG4200" s="7"/>
      <c r="BH4200" s="7"/>
      <c r="BI4200" s="7"/>
      <c r="BJ4200" s="7"/>
      <c r="BK4200" s="7"/>
      <c r="BL4200" s="7"/>
      <c r="BM4200" s="7"/>
      <c r="BP4200" s="7"/>
      <c r="BQ4200" s="7"/>
      <c r="BR4200" s="7"/>
      <c r="BS4200" s="7"/>
      <c r="BT4200" s="7"/>
      <c r="BU4200" s="7"/>
      <c r="BV4200" s="7"/>
      <c r="BW4200" s="7"/>
    </row>
    <row r="4201" spans="5:75" x14ac:dyDescent="0.2"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AL4201" s="7"/>
      <c r="AQ4201" s="7"/>
      <c r="AR4201" s="7"/>
      <c r="AS4201" s="7"/>
      <c r="AT4201" s="7"/>
      <c r="AU4201" s="7"/>
      <c r="AV4201" s="7"/>
      <c r="AX4201" s="7"/>
      <c r="AY4201" s="7"/>
      <c r="AZ4201" s="7"/>
      <c r="BA4201" s="7"/>
      <c r="BB4201" s="7"/>
      <c r="BC4201" s="7"/>
      <c r="BD4201" s="7"/>
      <c r="BG4201" s="7"/>
      <c r="BH4201" s="7"/>
      <c r="BI4201" s="7"/>
      <c r="BJ4201" s="7"/>
      <c r="BK4201" s="7"/>
      <c r="BL4201" s="7"/>
      <c r="BM4201" s="7"/>
      <c r="BP4201" s="7"/>
      <c r="BQ4201" s="7"/>
      <c r="BR4201" s="7"/>
      <c r="BS4201" s="7"/>
      <c r="BT4201" s="7"/>
      <c r="BU4201" s="7"/>
      <c r="BV4201" s="7"/>
      <c r="BW4201" s="7"/>
    </row>
    <row r="4202" spans="5:75" x14ac:dyDescent="0.2"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AL4202" s="7"/>
      <c r="AQ4202" s="7"/>
      <c r="AR4202" s="7"/>
      <c r="AS4202" s="7"/>
      <c r="AT4202" s="7"/>
      <c r="AU4202" s="7"/>
      <c r="AV4202" s="7"/>
      <c r="AX4202" s="7"/>
      <c r="AY4202" s="7"/>
      <c r="AZ4202" s="7"/>
      <c r="BA4202" s="7"/>
      <c r="BB4202" s="7"/>
      <c r="BC4202" s="7"/>
      <c r="BD4202" s="7"/>
      <c r="BG4202" s="7"/>
      <c r="BH4202" s="7"/>
      <c r="BI4202" s="7"/>
      <c r="BJ4202" s="7"/>
      <c r="BK4202" s="7"/>
      <c r="BL4202" s="7"/>
      <c r="BM4202" s="7"/>
      <c r="BP4202" s="7"/>
      <c r="BQ4202" s="7"/>
      <c r="BR4202" s="7"/>
      <c r="BS4202" s="7"/>
      <c r="BT4202" s="7"/>
      <c r="BU4202" s="7"/>
      <c r="BV4202" s="7"/>
      <c r="BW4202" s="7"/>
    </row>
    <row r="4203" spans="5:75" x14ac:dyDescent="0.2"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AL4203" s="7"/>
      <c r="AQ4203" s="7"/>
      <c r="AR4203" s="7"/>
      <c r="AS4203" s="7"/>
      <c r="AT4203" s="7"/>
      <c r="AU4203" s="7"/>
      <c r="AV4203" s="7"/>
      <c r="AX4203" s="7"/>
      <c r="AY4203" s="7"/>
      <c r="AZ4203" s="7"/>
      <c r="BA4203" s="7"/>
      <c r="BB4203" s="7"/>
      <c r="BC4203" s="7"/>
      <c r="BD4203" s="7"/>
      <c r="BG4203" s="7"/>
      <c r="BH4203" s="7"/>
      <c r="BI4203" s="7"/>
      <c r="BJ4203" s="7"/>
      <c r="BK4203" s="7"/>
      <c r="BL4203" s="7"/>
      <c r="BM4203" s="7"/>
      <c r="BP4203" s="7"/>
      <c r="BQ4203" s="7"/>
      <c r="BR4203" s="7"/>
      <c r="BS4203" s="7"/>
      <c r="BT4203" s="7"/>
      <c r="BU4203" s="7"/>
      <c r="BV4203" s="7"/>
      <c r="BW4203" s="7"/>
    </row>
    <row r="4204" spans="5:75" x14ac:dyDescent="0.2"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AL4204" s="7"/>
      <c r="AQ4204" s="7"/>
      <c r="AR4204" s="7"/>
      <c r="AS4204" s="7"/>
      <c r="AT4204" s="7"/>
      <c r="AU4204" s="7"/>
      <c r="AV4204" s="7"/>
      <c r="AX4204" s="7"/>
      <c r="AY4204" s="7"/>
      <c r="AZ4204" s="7"/>
      <c r="BA4204" s="7"/>
      <c r="BB4204" s="7"/>
      <c r="BC4204" s="7"/>
      <c r="BD4204" s="7"/>
      <c r="BG4204" s="7"/>
      <c r="BH4204" s="7"/>
      <c r="BI4204" s="7"/>
      <c r="BJ4204" s="7"/>
      <c r="BK4204" s="7"/>
      <c r="BL4204" s="7"/>
      <c r="BM4204" s="7"/>
      <c r="BP4204" s="7"/>
      <c r="BQ4204" s="7"/>
      <c r="BR4204" s="7"/>
      <c r="BS4204" s="7"/>
      <c r="BT4204" s="7"/>
      <c r="BU4204" s="7"/>
      <c r="BV4204" s="7"/>
      <c r="BW4204" s="7"/>
    </row>
    <row r="4205" spans="5:75" x14ac:dyDescent="0.2"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AL4205" s="7"/>
      <c r="AQ4205" s="7"/>
      <c r="AR4205" s="7"/>
      <c r="AS4205" s="7"/>
      <c r="AT4205" s="7"/>
      <c r="AU4205" s="7"/>
      <c r="AV4205" s="7"/>
      <c r="AX4205" s="7"/>
      <c r="AY4205" s="7"/>
      <c r="AZ4205" s="7"/>
      <c r="BA4205" s="7"/>
      <c r="BB4205" s="7"/>
      <c r="BC4205" s="7"/>
      <c r="BD4205" s="7"/>
      <c r="BG4205" s="7"/>
      <c r="BH4205" s="7"/>
      <c r="BI4205" s="7"/>
      <c r="BJ4205" s="7"/>
      <c r="BK4205" s="7"/>
      <c r="BL4205" s="7"/>
      <c r="BM4205" s="7"/>
      <c r="BP4205" s="7"/>
      <c r="BQ4205" s="7"/>
      <c r="BR4205" s="7"/>
      <c r="BS4205" s="7"/>
      <c r="BT4205" s="7"/>
      <c r="BU4205" s="7"/>
      <c r="BV4205" s="7"/>
      <c r="BW4205" s="7"/>
    </row>
    <row r="4206" spans="5:75" x14ac:dyDescent="0.2"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AL4206" s="7"/>
      <c r="AQ4206" s="7"/>
      <c r="AR4206" s="7"/>
      <c r="AS4206" s="7"/>
      <c r="AT4206" s="7"/>
      <c r="AU4206" s="7"/>
      <c r="AV4206" s="7"/>
      <c r="AX4206" s="7"/>
      <c r="AY4206" s="7"/>
      <c r="AZ4206" s="7"/>
      <c r="BA4206" s="7"/>
      <c r="BB4206" s="7"/>
      <c r="BC4206" s="7"/>
      <c r="BD4206" s="7"/>
      <c r="BG4206" s="7"/>
      <c r="BH4206" s="7"/>
      <c r="BI4206" s="7"/>
      <c r="BJ4206" s="7"/>
      <c r="BK4206" s="7"/>
      <c r="BL4206" s="7"/>
      <c r="BM4206" s="7"/>
      <c r="BP4206" s="7"/>
      <c r="BQ4206" s="7"/>
      <c r="BR4206" s="7"/>
      <c r="BS4206" s="7"/>
      <c r="BT4206" s="7"/>
      <c r="BU4206" s="7"/>
      <c r="BV4206" s="7"/>
      <c r="BW4206" s="7"/>
    </row>
    <row r="4207" spans="5:75" x14ac:dyDescent="0.2"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AL4207" s="7"/>
      <c r="AQ4207" s="7"/>
      <c r="AR4207" s="7"/>
      <c r="AS4207" s="7"/>
      <c r="AT4207" s="7"/>
      <c r="AU4207" s="7"/>
      <c r="AV4207" s="7"/>
      <c r="AX4207" s="7"/>
      <c r="AY4207" s="7"/>
      <c r="AZ4207" s="7"/>
      <c r="BA4207" s="7"/>
      <c r="BB4207" s="7"/>
      <c r="BC4207" s="7"/>
      <c r="BD4207" s="7"/>
      <c r="BG4207" s="7"/>
      <c r="BH4207" s="7"/>
      <c r="BI4207" s="7"/>
      <c r="BJ4207" s="7"/>
      <c r="BK4207" s="7"/>
      <c r="BL4207" s="7"/>
      <c r="BM4207" s="7"/>
      <c r="BP4207" s="7"/>
      <c r="BQ4207" s="7"/>
      <c r="BR4207" s="7"/>
      <c r="BS4207" s="7"/>
      <c r="BT4207" s="7"/>
      <c r="BU4207" s="7"/>
      <c r="BV4207" s="7"/>
      <c r="BW4207" s="7"/>
    </row>
    <row r="4208" spans="5:75" x14ac:dyDescent="0.2"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AL4208" s="7"/>
      <c r="AQ4208" s="7"/>
      <c r="AR4208" s="7"/>
      <c r="AS4208" s="7"/>
      <c r="AT4208" s="7"/>
      <c r="AU4208" s="7"/>
      <c r="AV4208" s="7"/>
      <c r="AX4208" s="7"/>
      <c r="AY4208" s="7"/>
      <c r="AZ4208" s="7"/>
      <c r="BA4208" s="7"/>
      <c r="BB4208" s="7"/>
      <c r="BC4208" s="7"/>
      <c r="BD4208" s="7"/>
      <c r="BG4208" s="7"/>
      <c r="BH4208" s="7"/>
      <c r="BI4208" s="7"/>
      <c r="BJ4208" s="7"/>
      <c r="BK4208" s="7"/>
      <c r="BL4208" s="7"/>
      <c r="BM4208" s="7"/>
      <c r="BP4208" s="7"/>
      <c r="BQ4208" s="7"/>
      <c r="BR4208" s="7"/>
      <c r="BS4208" s="7"/>
      <c r="BT4208" s="7"/>
      <c r="BU4208" s="7"/>
      <c r="BV4208" s="7"/>
      <c r="BW4208" s="7"/>
    </row>
    <row r="4209" spans="5:75" x14ac:dyDescent="0.2"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AL4209" s="7"/>
      <c r="AQ4209" s="7"/>
      <c r="AR4209" s="7"/>
      <c r="AS4209" s="7"/>
      <c r="AT4209" s="7"/>
      <c r="AU4209" s="7"/>
      <c r="AV4209" s="7"/>
      <c r="AX4209" s="7"/>
      <c r="AY4209" s="7"/>
      <c r="AZ4209" s="7"/>
      <c r="BA4209" s="7"/>
      <c r="BB4209" s="7"/>
      <c r="BC4209" s="7"/>
      <c r="BD4209" s="7"/>
      <c r="BG4209" s="7"/>
      <c r="BH4209" s="7"/>
      <c r="BI4209" s="7"/>
      <c r="BJ4209" s="7"/>
      <c r="BK4209" s="7"/>
      <c r="BL4209" s="7"/>
      <c r="BM4209" s="7"/>
      <c r="BP4209" s="7"/>
      <c r="BQ4209" s="7"/>
      <c r="BR4209" s="7"/>
      <c r="BS4209" s="7"/>
      <c r="BT4209" s="7"/>
      <c r="BU4209" s="7"/>
      <c r="BV4209" s="7"/>
      <c r="BW4209" s="7"/>
    </row>
    <row r="4210" spans="5:75" x14ac:dyDescent="0.2"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AL4210" s="7"/>
      <c r="AQ4210" s="7"/>
      <c r="AR4210" s="7"/>
      <c r="AS4210" s="7"/>
      <c r="AT4210" s="7"/>
      <c r="AU4210" s="7"/>
      <c r="AV4210" s="7"/>
      <c r="AX4210" s="7"/>
      <c r="AY4210" s="7"/>
      <c r="AZ4210" s="7"/>
      <c r="BA4210" s="7"/>
      <c r="BB4210" s="7"/>
      <c r="BC4210" s="7"/>
      <c r="BD4210" s="7"/>
      <c r="BG4210" s="7"/>
      <c r="BH4210" s="7"/>
      <c r="BI4210" s="7"/>
      <c r="BJ4210" s="7"/>
      <c r="BK4210" s="7"/>
      <c r="BL4210" s="7"/>
      <c r="BM4210" s="7"/>
      <c r="BP4210" s="7"/>
      <c r="BQ4210" s="7"/>
      <c r="BR4210" s="7"/>
      <c r="BS4210" s="7"/>
      <c r="BT4210" s="7"/>
      <c r="BU4210" s="7"/>
      <c r="BV4210" s="7"/>
      <c r="BW4210" s="7"/>
    </row>
    <row r="4211" spans="5:75" x14ac:dyDescent="0.2"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AL4211" s="7"/>
      <c r="AQ4211" s="7"/>
      <c r="AR4211" s="7"/>
      <c r="AS4211" s="7"/>
      <c r="AT4211" s="7"/>
      <c r="AU4211" s="7"/>
      <c r="AV4211" s="7"/>
      <c r="AX4211" s="7"/>
      <c r="AY4211" s="7"/>
      <c r="AZ4211" s="7"/>
      <c r="BA4211" s="7"/>
      <c r="BB4211" s="7"/>
      <c r="BC4211" s="7"/>
      <c r="BD4211" s="7"/>
      <c r="BG4211" s="7"/>
      <c r="BH4211" s="7"/>
      <c r="BI4211" s="7"/>
      <c r="BJ4211" s="7"/>
      <c r="BK4211" s="7"/>
      <c r="BL4211" s="7"/>
      <c r="BM4211" s="7"/>
      <c r="BP4211" s="7"/>
      <c r="BQ4211" s="7"/>
      <c r="BR4211" s="7"/>
      <c r="BS4211" s="7"/>
      <c r="BT4211" s="7"/>
      <c r="BU4211" s="7"/>
      <c r="BV4211" s="7"/>
      <c r="BW4211" s="7"/>
    </row>
    <row r="4212" spans="5:75" x14ac:dyDescent="0.2"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AL4212" s="7"/>
      <c r="AQ4212" s="7"/>
      <c r="AR4212" s="7"/>
      <c r="AS4212" s="7"/>
      <c r="AT4212" s="7"/>
      <c r="AU4212" s="7"/>
      <c r="AV4212" s="7"/>
      <c r="AX4212" s="7"/>
      <c r="AY4212" s="7"/>
      <c r="AZ4212" s="7"/>
      <c r="BA4212" s="7"/>
      <c r="BB4212" s="7"/>
      <c r="BC4212" s="7"/>
      <c r="BD4212" s="7"/>
      <c r="BG4212" s="7"/>
      <c r="BH4212" s="7"/>
      <c r="BI4212" s="7"/>
      <c r="BJ4212" s="7"/>
      <c r="BK4212" s="7"/>
      <c r="BL4212" s="7"/>
      <c r="BM4212" s="7"/>
      <c r="BP4212" s="7"/>
      <c r="BQ4212" s="7"/>
      <c r="BR4212" s="7"/>
      <c r="BS4212" s="7"/>
      <c r="BT4212" s="7"/>
      <c r="BU4212" s="7"/>
      <c r="BV4212" s="7"/>
      <c r="BW4212" s="7"/>
    </row>
    <row r="4213" spans="5:75" x14ac:dyDescent="0.2"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AL4213" s="7"/>
      <c r="AQ4213" s="7"/>
      <c r="AR4213" s="7"/>
      <c r="AS4213" s="7"/>
      <c r="AT4213" s="7"/>
      <c r="AU4213" s="7"/>
      <c r="AV4213" s="7"/>
      <c r="AX4213" s="7"/>
      <c r="AY4213" s="7"/>
      <c r="AZ4213" s="7"/>
      <c r="BA4213" s="7"/>
      <c r="BB4213" s="7"/>
      <c r="BC4213" s="7"/>
      <c r="BD4213" s="7"/>
      <c r="BG4213" s="7"/>
      <c r="BH4213" s="7"/>
      <c r="BI4213" s="7"/>
      <c r="BJ4213" s="7"/>
      <c r="BK4213" s="7"/>
      <c r="BL4213" s="7"/>
      <c r="BM4213" s="7"/>
      <c r="BP4213" s="7"/>
      <c r="BQ4213" s="7"/>
      <c r="BR4213" s="7"/>
      <c r="BS4213" s="7"/>
      <c r="BT4213" s="7"/>
      <c r="BU4213" s="7"/>
      <c r="BV4213" s="7"/>
      <c r="BW4213" s="7"/>
    </row>
    <row r="4214" spans="5:75" x14ac:dyDescent="0.2"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AL4214" s="7"/>
      <c r="AQ4214" s="7"/>
      <c r="AR4214" s="7"/>
      <c r="AS4214" s="7"/>
      <c r="AT4214" s="7"/>
      <c r="AU4214" s="7"/>
      <c r="AV4214" s="7"/>
      <c r="AX4214" s="7"/>
      <c r="AY4214" s="7"/>
      <c r="AZ4214" s="7"/>
      <c r="BA4214" s="7"/>
      <c r="BB4214" s="7"/>
      <c r="BC4214" s="7"/>
      <c r="BD4214" s="7"/>
      <c r="BG4214" s="7"/>
      <c r="BH4214" s="7"/>
      <c r="BI4214" s="7"/>
      <c r="BJ4214" s="7"/>
      <c r="BK4214" s="7"/>
      <c r="BL4214" s="7"/>
      <c r="BM4214" s="7"/>
      <c r="BP4214" s="7"/>
      <c r="BQ4214" s="7"/>
      <c r="BR4214" s="7"/>
      <c r="BS4214" s="7"/>
      <c r="BT4214" s="7"/>
      <c r="BU4214" s="7"/>
      <c r="BV4214" s="7"/>
      <c r="BW4214" s="7"/>
    </row>
    <row r="4215" spans="5:75" x14ac:dyDescent="0.2"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AL4215" s="7"/>
      <c r="AQ4215" s="7"/>
      <c r="AR4215" s="7"/>
      <c r="AS4215" s="7"/>
      <c r="AT4215" s="7"/>
      <c r="AU4215" s="7"/>
      <c r="AV4215" s="7"/>
      <c r="AX4215" s="7"/>
      <c r="AY4215" s="7"/>
      <c r="AZ4215" s="7"/>
      <c r="BA4215" s="7"/>
      <c r="BB4215" s="7"/>
      <c r="BC4215" s="7"/>
      <c r="BD4215" s="7"/>
      <c r="BG4215" s="7"/>
      <c r="BH4215" s="7"/>
      <c r="BI4215" s="7"/>
      <c r="BJ4215" s="7"/>
      <c r="BK4215" s="7"/>
      <c r="BL4215" s="7"/>
      <c r="BM4215" s="7"/>
      <c r="BP4215" s="7"/>
      <c r="BQ4215" s="7"/>
      <c r="BR4215" s="7"/>
      <c r="BS4215" s="7"/>
      <c r="BT4215" s="7"/>
      <c r="BU4215" s="7"/>
      <c r="BV4215" s="7"/>
      <c r="BW4215" s="7"/>
    </row>
    <row r="4216" spans="5:75" x14ac:dyDescent="0.2"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AL4216" s="7"/>
      <c r="AQ4216" s="7"/>
      <c r="AR4216" s="7"/>
      <c r="AS4216" s="7"/>
      <c r="AT4216" s="7"/>
      <c r="AU4216" s="7"/>
      <c r="AV4216" s="7"/>
      <c r="AX4216" s="7"/>
      <c r="AY4216" s="7"/>
      <c r="AZ4216" s="7"/>
      <c r="BA4216" s="7"/>
      <c r="BB4216" s="7"/>
      <c r="BC4216" s="7"/>
      <c r="BD4216" s="7"/>
      <c r="BG4216" s="7"/>
      <c r="BH4216" s="7"/>
      <c r="BI4216" s="7"/>
      <c r="BJ4216" s="7"/>
      <c r="BK4216" s="7"/>
      <c r="BL4216" s="7"/>
      <c r="BM4216" s="7"/>
      <c r="BP4216" s="7"/>
      <c r="BQ4216" s="7"/>
      <c r="BR4216" s="7"/>
      <c r="BS4216" s="7"/>
      <c r="BT4216" s="7"/>
      <c r="BU4216" s="7"/>
      <c r="BV4216" s="7"/>
      <c r="BW4216" s="7"/>
    </row>
    <row r="4217" spans="5:75" x14ac:dyDescent="0.2"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AL4217" s="7"/>
      <c r="AQ4217" s="7"/>
      <c r="AR4217" s="7"/>
      <c r="AS4217" s="7"/>
      <c r="AT4217" s="7"/>
      <c r="AU4217" s="7"/>
      <c r="AV4217" s="7"/>
      <c r="AX4217" s="7"/>
      <c r="AY4217" s="7"/>
      <c r="AZ4217" s="7"/>
      <c r="BA4217" s="7"/>
      <c r="BB4217" s="7"/>
      <c r="BC4217" s="7"/>
      <c r="BD4217" s="7"/>
      <c r="BG4217" s="7"/>
      <c r="BH4217" s="7"/>
      <c r="BI4217" s="7"/>
      <c r="BJ4217" s="7"/>
      <c r="BK4217" s="7"/>
      <c r="BL4217" s="7"/>
      <c r="BM4217" s="7"/>
      <c r="BP4217" s="7"/>
      <c r="BQ4217" s="7"/>
      <c r="BR4217" s="7"/>
      <c r="BS4217" s="7"/>
      <c r="BT4217" s="7"/>
      <c r="BU4217" s="7"/>
      <c r="BV4217" s="7"/>
      <c r="BW4217" s="7"/>
    </row>
    <row r="4218" spans="5:75" x14ac:dyDescent="0.2"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AL4218" s="7"/>
      <c r="AQ4218" s="7"/>
      <c r="AR4218" s="7"/>
      <c r="AS4218" s="7"/>
      <c r="AT4218" s="7"/>
      <c r="AU4218" s="7"/>
      <c r="AV4218" s="7"/>
      <c r="AX4218" s="7"/>
      <c r="AY4218" s="7"/>
      <c r="AZ4218" s="7"/>
      <c r="BA4218" s="7"/>
      <c r="BB4218" s="7"/>
      <c r="BC4218" s="7"/>
      <c r="BD4218" s="7"/>
      <c r="BG4218" s="7"/>
      <c r="BH4218" s="7"/>
      <c r="BI4218" s="7"/>
      <c r="BJ4218" s="7"/>
      <c r="BK4218" s="7"/>
      <c r="BL4218" s="7"/>
      <c r="BM4218" s="7"/>
      <c r="BP4218" s="7"/>
      <c r="BQ4218" s="7"/>
      <c r="BR4218" s="7"/>
      <c r="BS4218" s="7"/>
      <c r="BT4218" s="7"/>
      <c r="BU4218" s="7"/>
      <c r="BV4218" s="7"/>
      <c r="BW4218" s="7"/>
    </row>
    <row r="4219" spans="5:75" x14ac:dyDescent="0.2"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AL4219" s="7"/>
      <c r="AQ4219" s="7"/>
      <c r="AR4219" s="7"/>
      <c r="AS4219" s="7"/>
      <c r="AT4219" s="7"/>
      <c r="AU4219" s="7"/>
      <c r="AV4219" s="7"/>
      <c r="AX4219" s="7"/>
      <c r="AY4219" s="7"/>
      <c r="AZ4219" s="7"/>
      <c r="BA4219" s="7"/>
      <c r="BB4219" s="7"/>
      <c r="BC4219" s="7"/>
      <c r="BD4219" s="7"/>
      <c r="BG4219" s="7"/>
      <c r="BH4219" s="7"/>
      <c r="BI4219" s="7"/>
      <c r="BJ4219" s="7"/>
      <c r="BK4219" s="7"/>
      <c r="BL4219" s="7"/>
      <c r="BM4219" s="7"/>
      <c r="BP4219" s="7"/>
      <c r="BQ4219" s="7"/>
      <c r="BR4219" s="7"/>
      <c r="BS4219" s="7"/>
      <c r="BT4219" s="7"/>
      <c r="BU4219" s="7"/>
      <c r="BV4219" s="7"/>
      <c r="BW4219" s="7"/>
    </row>
    <row r="4220" spans="5:75" x14ac:dyDescent="0.2"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AL4220" s="7"/>
      <c r="AQ4220" s="7"/>
      <c r="AR4220" s="7"/>
      <c r="AS4220" s="7"/>
      <c r="AT4220" s="7"/>
      <c r="AU4220" s="7"/>
      <c r="AV4220" s="7"/>
      <c r="AX4220" s="7"/>
      <c r="AY4220" s="7"/>
      <c r="AZ4220" s="7"/>
      <c r="BA4220" s="7"/>
      <c r="BB4220" s="7"/>
      <c r="BC4220" s="7"/>
      <c r="BD4220" s="7"/>
      <c r="BG4220" s="7"/>
      <c r="BH4220" s="7"/>
      <c r="BI4220" s="7"/>
      <c r="BJ4220" s="7"/>
      <c r="BK4220" s="7"/>
      <c r="BL4220" s="7"/>
      <c r="BM4220" s="7"/>
      <c r="BP4220" s="7"/>
      <c r="BQ4220" s="7"/>
      <c r="BR4220" s="7"/>
      <c r="BS4220" s="7"/>
      <c r="BT4220" s="7"/>
      <c r="BU4220" s="7"/>
      <c r="BV4220" s="7"/>
      <c r="BW4220" s="7"/>
    </row>
    <row r="4221" spans="5:75" x14ac:dyDescent="0.2"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AL4221" s="7"/>
      <c r="AQ4221" s="7"/>
      <c r="AR4221" s="7"/>
      <c r="AS4221" s="7"/>
      <c r="AT4221" s="7"/>
      <c r="AU4221" s="7"/>
      <c r="AV4221" s="7"/>
      <c r="AX4221" s="7"/>
      <c r="AY4221" s="7"/>
      <c r="AZ4221" s="7"/>
      <c r="BA4221" s="7"/>
      <c r="BB4221" s="7"/>
      <c r="BC4221" s="7"/>
      <c r="BD4221" s="7"/>
      <c r="BG4221" s="7"/>
      <c r="BH4221" s="7"/>
      <c r="BI4221" s="7"/>
      <c r="BJ4221" s="7"/>
      <c r="BK4221" s="7"/>
      <c r="BL4221" s="7"/>
      <c r="BM4221" s="7"/>
      <c r="BP4221" s="7"/>
      <c r="BQ4221" s="7"/>
      <c r="BR4221" s="7"/>
      <c r="BS4221" s="7"/>
      <c r="BT4221" s="7"/>
      <c r="BU4221" s="7"/>
      <c r="BV4221" s="7"/>
      <c r="BW4221" s="7"/>
    </row>
    <row r="4222" spans="5:75" x14ac:dyDescent="0.2"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AL4222" s="7"/>
      <c r="AQ4222" s="7"/>
      <c r="AR4222" s="7"/>
      <c r="AS4222" s="7"/>
      <c r="AT4222" s="7"/>
      <c r="AU4222" s="7"/>
      <c r="AV4222" s="7"/>
      <c r="AX4222" s="7"/>
      <c r="AY4222" s="7"/>
      <c r="AZ4222" s="7"/>
      <c r="BA4222" s="7"/>
      <c r="BB4222" s="7"/>
      <c r="BC4222" s="7"/>
      <c r="BD4222" s="7"/>
      <c r="BG4222" s="7"/>
      <c r="BH4222" s="7"/>
      <c r="BI4222" s="7"/>
      <c r="BJ4222" s="7"/>
      <c r="BK4222" s="7"/>
      <c r="BL4222" s="7"/>
      <c r="BM4222" s="7"/>
      <c r="BP4222" s="7"/>
      <c r="BQ4222" s="7"/>
      <c r="BR4222" s="7"/>
      <c r="BS4222" s="7"/>
      <c r="BT4222" s="7"/>
      <c r="BU4222" s="7"/>
      <c r="BV4222" s="7"/>
      <c r="BW4222" s="7"/>
    </row>
    <row r="4223" spans="5:75" x14ac:dyDescent="0.2"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AL4223" s="7"/>
      <c r="AQ4223" s="7"/>
      <c r="AR4223" s="7"/>
      <c r="AS4223" s="7"/>
      <c r="AT4223" s="7"/>
      <c r="AU4223" s="7"/>
      <c r="AV4223" s="7"/>
      <c r="AX4223" s="7"/>
      <c r="AY4223" s="7"/>
      <c r="AZ4223" s="7"/>
      <c r="BA4223" s="7"/>
      <c r="BB4223" s="7"/>
      <c r="BC4223" s="7"/>
      <c r="BD4223" s="7"/>
      <c r="BG4223" s="7"/>
      <c r="BH4223" s="7"/>
      <c r="BI4223" s="7"/>
      <c r="BJ4223" s="7"/>
      <c r="BK4223" s="7"/>
      <c r="BL4223" s="7"/>
      <c r="BM4223" s="7"/>
      <c r="BP4223" s="7"/>
      <c r="BQ4223" s="7"/>
      <c r="BR4223" s="7"/>
      <c r="BS4223" s="7"/>
      <c r="BT4223" s="7"/>
      <c r="BU4223" s="7"/>
      <c r="BV4223" s="7"/>
      <c r="BW4223" s="7"/>
    </row>
    <row r="4224" spans="5:75" x14ac:dyDescent="0.2"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AL4224" s="7"/>
      <c r="AQ4224" s="7"/>
      <c r="AR4224" s="7"/>
      <c r="AS4224" s="7"/>
      <c r="AT4224" s="7"/>
      <c r="AU4224" s="7"/>
      <c r="AV4224" s="7"/>
      <c r="AX4224" s="7"/>
      <c r="AY4224" s="7"/>
      <c r="AZ4224" s="7"/>
      <c r="BA4224" s="7"/>
      <c r="BB4224" s="7"/>
      <c r="BC4224" s="7"/>
      <c r="BD4224" s="7"/>
      <c r="BG4224" s="7"/>
      <c r="BH4224" s="7"/>
      <c r="BI4224" s="7"/>
      <c r="BJ4224" s="7"/>
      <c r="BK4224" s="7"/>
      <c r="BL4224" s="7"/>
      <c r="BM4224" s="7"/>
      <c r="BP4224" s="7"/>
      <c r="BQ4224" s="7"/>
      <c r="BR4224" s="7"/>
      <c r="BS4224" s="7"/>
      <c r="BT4224" s="7"/>
      <c r="BU4224" s="7"/>
      <c r="BV4224" s="7"/>
      <c r="BW4224" s="7"/>
    </row>
    <row r="4225" spans="5:75" x14ac:dyDescent="0.2"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AL4225" s="7"/>
      <c r="AQ4225" s="7"/>
      <c r="AR4225" s="7"/>
      <c r="AS4225" s="7"/>
      <c r="AT4225" s="7"/>
      <c r="AU4225" s="7"/>
      <c r="AV4225" s="7"/>
      <c r="AX4225" s="7"/>
      <c r="AY4225" s="7"/>
      <c r="AZ4225" s="7"/>
      <c r="BA4225" s="7"/>
      <c r="BB4225" s="7"/>
      <c r="BC4225" s="7"/>
      <c r="BD4225" s="7"/>
      <c r="BG4225" s="7"/>
      <c r="BH4225" s="7"/>
      <c r="BI4225" s="7"/>
      <c r="BJ4225" s="7"/>
      <c r="BK4225" s="7"/>
      <c r="BL4225" s="7"/>
      <c r="BM4225" s="7"/>
      <c r="BP4225" s="7"/>
      <c r="BQ4225" s="7"/>
      <c r="BR4225" s="7"/>
      <c r="BS4225" s="7"/>
      <c r="BT4225" s="7"/>
      <c r="BU4225" s="7"/>
      <c r="BV4225" s="7"/>
      <c r="BW4225" s="7"/>
    </row>
    <row r="4226" spans="5:75" x14ac:dyDescent="0.2"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AL4226" s="7"/>
      <c r="AQ4226" s="7"/>
      <c r="AR4226" s="7"/>
      <c r="AS4226" s="7"/>
      <c r="AT4226" s="7"/>
      <c r="AU4226" s="7"/>
      <c r="AV4226" s="7"/>
      <c r="AX4226" s="7"/>
      <c r="AY4226" s="7"/>
      <c r="AZ4226" s="7"/>
      <c r="BA4226" s="7"/>
      <c r="BB4226" s="7"/>
      <c r="BC4226" s="7"/>
      <c r="BD4226" s="7"/>
      <c r="BG4226" s="7"/>
      <c r="BH4226" s="7"/>
      <c r="BI4226" s="7"/>
      <c r="BJ4226" s="7"/>
      <c r="BK4226" s="7"/>
      <c r="BL4226" s="7"/>
      <c r="BM4226" s="7"/>
      <c r="BP4226" s="7"/>
      <c r="BQ4226" s="7"/>
      <c r="BR4226" s="7"/>
      <c r="BS4226" s="7"/>
      <c r="BT4226" s="7"/>
      <c r="BU4226" s="7"/>
      <c r="BV4226" s="7"/>
      <c r="BW4226" s="7"/>
    </row>
    <row r="4227" spans="5:75" x14ac:dyDescent="0.2"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AL4227" s="7"/>
      <c r="AQ4227" s="7"/>
      <c r="AR4227" s="7"/>
      <c r="AS4227" s="7"/>
      <c r="AT4227" s="7"/>
      <c r="AU4227" s="7"/>
      <c r="AV4227" s="7"/>
      <c r="AX4227" s="7"/>
      <c r="AY4227" s="7"/>
      <c r="AZ4227" s="7"/>
      <c r="BA4227" s="7"/>
      <c r="BB4227" s="7"/>
      <c r="BC4227" s="7"/>
      <c r="BD4227" s="7"/>
      <c r="BG4227" s="7"/>
      <c r="BH4227" s="7"/>
      <c r="BI4227" s="7"/>
      <c r="BJ4227" s="7"/>
      <c r="BK4227" s="7"/>
      <c r="BL4227" s="7"/>
      <c r="BM4227" s="7"/>
      <c r="BP4227" s="7"/>
      <c r="BQ4227" s="7"/>
      <c r="BR4227" s="7"/>
      <c r="BS4227" s="7"/>
      <c r="BT4227" s="7"/>
      <c r="BU4227" s="7"/>
      <c r="BV4227" s="7"/>
      <c r="BW4227" s="7"/>
    </row>
    <row r="4228" spans="5:75" x14ac:dyDescent="0.2"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AL4228" s="7"/>
      <c r="AQ4228" s="7"/>
      <c r="AR4228" s="7"/>
      <c r="AS4228" s="7"/>
      <c r="AT4228" s="7"/>
      <c r="AU4228" s="7"/>
      <c r="AV4228" s="7"/>
      <c r="AX4228" s="7"/>
      <c r="AY4228" s="7"/>
      <c r="AZ4228" s="7"/>
      <c r="BA4228" s="7"/>
      <c r="BB4228" s="7"/>
      <c r="BC4228" s="7"/>
      <c r="BD4228" s="7"/>
      <c r="BG4228" s="7"/>
      <c r="BH4228" s="7"/>
      <c r="BI4228" s="7"/>
      <c r="BJ4228" s="7"/>
      <c r="BK4228" s="7"/>
      <c r="BL4228" s="7"/>
      <c r="BM4228" s="7"/>
      <c r="BP4228" s="7"/>
      <c r="BQ4228" s="7"/>
      <c r="BR4228" s="7"/>
      <c r="BS4228" s="7"/>
      <c r="BT4228" s="7"/>
      <c r="BU4228" s="7"/>
      <c r="BV4228" s="7"/>
      <c r="BW4228" s="7"/>
    </row>
    <row r="4229" spans="5:75" x14ac:dyDescent="0.2"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AL4229" s="7"/>
      <c r="AQ4229" s="7"/>
      <c r="AR4229" s="7"/>
      <c r="AS4229" s="7"/>
      <c r="AT4229" s="7"/>
      <c r="AU4229" s="7"/>
      <c r="AV4229" s="7"/>
      <c r="AX4229" s="7"/>
      <c r="AY4229" s="7"/>
      <c r="AZ4229" s="7"/>
      <c r="BA4229" s="7"/>
      <c r="BB4229" s="7"/>
      <c r="BC4229" s="7"/>
      <c r="BD4229" s="7"/>
      <c r="BG4229" s="7"/>
      <c r="BH4229" s="7"/>
      <c r="BI4229" s="7"/>
      <c r="BJ4229" s="7"/>
      <c r="BK4229" s="7"/>
      <c r="BL4229" s="7"/>
      <c r="BM4229" s="7"/>
      <c r="BP4229" s="7"/>
      <c r="BQ4229" s="7"/>
      <c r="BR4229" s="7"/>
      <c r="BS4229" s="7"/>
      <c r="BT4229" s="7"/>
      <c r="BU4229" s="7"/>
      <c r="BV4229" s="7"/>
      <c r="BW4229" s="7"/>
    </row>
    <row r="4230" spans="5:75" x14ac:dyDescent="0.2"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AL4230" s="7"/>
      <c r="AQ4230" s="7"/>
      <c r="AR4230" s="7"/>
      <c r="AS4230" s="7"/>
      <c r="AT4230" s="7"/>
      <c r="AU4230" s="7"/>
      <c r="AV4230" s="7"/>
      <c r="AX4230" s="7"/>
      <c r="AY4230" s="7"/>
      <c r="AZ4230" s="7"/>
      <c r="BA4230" s="7"/>
      <c r="BB4230" s="7"/>
      <c r="BC4230" s="7"/>
      <c r="BD4230" s="7"/>
      <c r="BG4230" s="7"/>
      <c r="BH4230" s="7"/>
      <c r="BI4230" s="7"/>
      <c r="BJ4230" s="7"/>
      <c r="BK4230" s="7"/>
      <c r="BL4230" s="7"/>
      <c r="BM4230" s="7"/>
      <c r="BP4230" s="7"/>
      <c r="BQ4230" s="7"/>
      <c r="BR4230" s="7"/>
      <c r="BS4230" s="7"/>
      <c r="BT4230" s="7"/>
      <c r="BU4230" s="7"/>
      <c r="BV4230" s="7"/>
      <c r="BW4230" s="7"/>
    </row>
    <row r="4231" spans="5:75" x14ac:dyDescent="0.2"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AL4231" s="7"/>
      <c r="AQ4231" s="7"/>
      <c r="AR4231" s="7"/>
      <c r="AS4231" s="7"/>
      <c r="AT4231" s="7"/>
      <c r="AU4231" s="7"/>
      <c r="AV4231" s="7"/>
      <c r="AX4231" s="7"/>
      <c r="AY4231" s="7"/>
      <c r="AZ4231" s="7"/>
      <c r="BA4231" s="7"/>
      <c r="BB4231" s="7"/>
      <c r="BC4231" s="7"/>
      <c r="BD4231" s="7"/>
      <c r="BG4231" s="7"/>
      <c r="BH4231" s="7"/>
      <c r="BI4231" s="7"/>
      <c r="BJ4231" s="7"/>
      <c r="BK4231" s="7"/>
      <c r="BL4231" s="7"/>
      <c r="BM4231" s="7"/>
      <c r="BP4231" s="7"/>
      <c r="BQ4231" s="7"/>
      <c r="BR4231" s="7"/>
      <c r="BS4231" s="7"/>
      <c r="BT4231" s="7"/>
      <c r="BU4231" s="7"/>
      <c r="BV4231" s="7"/>
      <c r="BW4231" s="7"/>
    </row>
    <row r="4232" spans="5:75" x14ac:dyDescent="0.2"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AL4232" s="7"/>
      <c r="AQ4232" s="7"/>
      <c r="AR4232" s="7"/>
      <c r="AS4232" s="7"/>
      <c r="AT4232" s="7"/>
      <c r="AU4232" s="7"/>
      <c r="AV4232" s="7"/>
      <c r="AX4232" s="7"/>
      <c r="AY4232" s="7"/>
      <c r="AZ4232" s="7"/>
      <c r="BA4232" s="7"/>
      <c r="BB4232" s="7"/>
      <c r="BC4232" s="7"/>
      <c r="BD4232" s="7"/>
      <c r="BG4232" s="7"/>
      <c r="BH4232" s="7"/>
      <c r="BI4232" s="7"/>
      <c r="BJ4232" s="7"/>
      <c r="BK4232" s="7"/>
      <c r="BL4232" s="7"/>
      <c r="BM4232" s="7"/>
      <c r="BP4232" s="7"/>
      <c r="BQ4232" s="7"/>
      <c r="BR4232" s="7"/>
      <c r="BS4232" s="7"/>
      <c r="BT4232" s="7"/>
      <c r="BU4232" s="7"/>
      <c r="BV4232" s="7"/>
      <c r="BW4232" s="7"/>
    </row>
    <row r="4233" spans="5:75" x14ac:dyDescent="0.2"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AL4233" s="7"/>
      <c r="AQ4233" s="7"/>
      <c r="AR4233" s="7"/>
      <c r="AS4233" s="7"/>
      <c r="AT4233" s="7"/>
      <c r="AU4233" s="7"/>
      <c r="AV4233" s="7"/>
      <c r="AX4233" s="7"/>
      <c r="AY4233" s="7"/>
      <c r="AZ4233" s="7"/>
      <c r="BA4233" s="7"/>
      <c r="BB4233" s="7"/>
      <c r="BC4233" s="7"/>
      <c r="BD4233" s="7"/>
      <c r="BG4233" s="7"/>
      <c r="BH4233" s="7"/>
      <c r="BI4233" s="7"/>
      <c r="BJ4233" s="7"/>
      <c r="BK4233" s="7"/>
      <c r="BL4233" s="7"/>
      <c r="BM4233" s="7"/>
      <c r="BP4233" s="7"/>
      <c r="BQ4233" s="7"/>
      <c r="BR4233" s="7"/>
      <c r="BS4233" s="7"/>
      <c r="BT4233" s="7"/>
      <c r="BU4233" s="7"/>
      <c r="BV4233" s="7"/>
      <c r="BW4233" s="7"/>
    </row>
    <row r="4234" spans="5:75" x14ac:dyDescent="0.2"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AL4234" s="7"/>
      <c r="AQ4234" s="7"/>
      <c r="AR4234" s="7"/>
      <c r="AS4234" s="7"/>
      <c r="AT4234" s="7"/>
      <c r="AU4234" s="7"/>
      <c r="AV4234" s="7"/>
      <c r="AX4234" s="7"/>
      <c r="AY4234" s="7"/>
      <c r="AZ4234" s="7"/>
      <c r="BA4234" s="7"/>
      <c r="BB4234" s="7"/>
      <c r="BC4234" s="7"/>
      <c r="BD4234" s="7"/>
      <c r="BG4234" s="7"/>
      <c r="BH4234" s="7"/>
      <c r="BI4234" s="7"/>
      <c r="BJ4234" s="7"/>
      <c r="BK4234" s="7"/>
      <c r="BL4234" s="7"/>
      <c r="BM4234" s="7"/>
      <c r="BP4234" s="7"/>
      <c r="BQ4234" s="7"/>
      <c r="BR4234" s="7"/>
      <c r="BS4234" s="7"/>
      <c r="BT4234" s="7"/>
      <c r="BU4234" s="7"/>
      <c r="BV4234" s="7"/>
      <c r="BW4234" s="7"/>
    </row>
    <row r="4235" spans="5:75" x14ac:dyDescent="0.2"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AL4235" s="7"/>
      <c r="AQ4235" s="7"/>
      <c r="AR4235" s="7"/>
      <c r="AS4235" s="7"/>
      <c r="AT4235" s="7"/>
      <c r="AU4235" s="7"/>
      <c r="AV4235" s="7"/>
      <c r="AX4235" s="7"/>
      <c r="AY4235" s="7"/>
      <c r="AZ4235" s="7"/>
      <c r="BA4235" s="7"/>
      <c r="BB4235" s="7"/>
      <c r="BC4235" s="7"/>
      <c r="BD4235" s="7"/>
      <c r="BG4235" s="7"/>
      <c r="BH4235" s="7"/>
      <c r="BI4235" s="7"/>
      <c r="BJ4235" s="7"/>
      <c r="BK4235" s="7"/>
      <c r="BL4235" s="7"/>
      <c r="BM4235" s="7"/>
      <c r="BP4235" s="7"/>
      <c r="BQ4235" s="7"/>
      <c r="BR4235" s="7"/>
      <c r="BS4235" s="7"/>
      <c r="BT4235" s="7"/>
      <c r="BU4235" s="7"/>
      <c r="BV4235" s="7"/>
      <c r="BW4235" s="7"/>
    </row>
    <row r="4236" spans="5:75" x14ac:dyDescent="0.2"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AL4236" s="7"/>
      <c r="AQ4236" s="7"/>
      <c r="AR4236" s="7"/>
      <c r="AS4236" s="7"/>
      <c r="AT4236" s="7"/>
      <c r="AU4236" s="7"/>
      <c r="AV4236" s="7"/>
      <c r="AX4236" s="7"/>
      <c r="AY4236" s="7"/>
      <c r="AZ4236" s="7"/>
      <c r="BA4236" s="7"/>
      <c r="BB4236" s="7"/>
      <c r="BC4236" s="7"/>
      <c r="BD4236" s="7"/>
      <c r="BG4236" s="7"/>
      <c r="BH4236" s="7"/>
      <c r="BI4236" s="7"/>
      <c r="BJ4236" s="7"/>
      <c r="BK4236" s="7"/>
      <c r="BL4236" s="7"/>
      <c r="BM4236" s="7"/>
      <c r="BP4236" s="7"/>
      <c r="BQ4236" s="7"/>
      <c r="BR4236" s="7"/>
      <c r="BS4236" s="7"/>
      <c r="BT4236" s="7"/>
      <c r="BU4236" s="7"/>
      <c r="BV4236" s="7"/>
      <c r="BW4236" s="7"/>
    </row>
    <row r="4237" spans="5:75" x14ac:dyDescent="0.2"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AL4237" s="7"/>
      <c r="AQ4237" s="7"/>
      <c r="AR4237" s="7"/>
      <c r="AS4237" s="7"/>
      <c r="AT4237" s="7"/>
      <c r="AU4237" s="7"/>
      <c r="AV4237" s="7"/>
      <c r="AX4237" s="7"/>
      <c r="AY4237" s="7"/>
      <c r="AZ4237" s="7"/>
      <c r="BA4237" s="7"/>
      <c r="BB4237" s="7"/>
      <c r="BC4237" s="7"/>
      <c r="BD4237" s="7"/>
      <c r="BG4237" s="7"/>
      <c r="BH4237" s="7"/>
      <c r="BI4237" s="7"/>
      <c r="BJ4237" s="7"/>
      <c r="BK4237" s="7"/>
      <c r="BL4237" s="7"/>
      <c r="BM4237" s="7"/>
      <c r="BP4237" s="7"/>
      <c r="BQ4237" s="7"/>
      <c r="BR4237" s="7"/>
      <c r="BS4237" s="7"/>
      <c r="BT4237" s="7"/>
      <c r="BU4237" s="7"/>
      <c r="BV4237" s="7"/>
      <c r="BW4237" s="7"/>
    </row>
    <row r="4238" spans="5:75" x14ac:dyDescent="0.2"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AL4238" s="7"/>
      <c r="AQ4238" s="7"/>
      <c r="AR4238" s="7"/>
      <c r="AS4238" s="7"/>
      <c r="AT4238" s="7"/>
      <c r="AU4238" s="7"/>
      <c r="AV4238" s="7"/>
      <c r="AX4238" s="7"/>
      <c r="AY4238" s="7"/>
      <c r="AZ4238" s="7"/>
      <c r="BA4238" s="7"/>
      <c r="BB4238" s="7"/>
      <c r="BC4238" s="7"/>
      <c r="BD4238" s="7"/>
      <c r="BG4238" s="7"/>
      <c r="BH4238" s="7"/>
      <c r="BI4238" s="7"/>
      <c r="BJ4238" s="7"/>
      <c r="BK4238" s="7"/>
      <c r="BL4238" s="7"/>
      <c r="BM4238" s="7"/>
      <c r="BP4238" s="7"/>
      <c r="BQ4238" s="7"/>
      <c r="BR4238" s="7"/>
      <c r="BS4238" s="7"/>
      <c r="BT4238" s="7"/>
      <c r="BU4238" s="7"/>
      <c r="BV4238" s="7"/>
      <c r="BW4238" s="7"/>
    </row>
    <row r="4239" spans="5:75" x14ac:dyDescent="0.2"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AL4239" s="7"/>
      <c r="AQ4239" s="7"/>
      <c r="AR4239" s="7"/>
      <c r="AS4239" s="7"/>
      <c r="AT4239" s="7"/>
      <c r="AU4239" s="7"/>
      <c r="AV4239" s="7"/>
      <c r="AX4239" s="7"/>
      <c r="AY4239" s="7"/>
      <c r="AZ4239" s="7"/>
      <c r="BA4239" s="7"/>
      <c r="BB4239" s="7"/>
      <c r="BC4239" s="7"/>
      <c r="BD4239" s="7"/>
      <c r="BG4239" s="7"/>
      <c r="BH4239" s="7"/>
      <c r="BI4239" s="7"/>
      <c r="BJ4239" s="7"/>
      <c r="BK4239" s="7"/>
      <c r="BL4239" s="7"/>
      <c r="BM4239" s="7"/>
      <c r="BP4239" s="7"/>
      <c r="BQ4239" s="7"/>
      <c r="BR4239" s="7"/>
      <c r="BS4239" s="7"/>
      <c r="BT4239" s="7"/>
      <c r="BU4239" s="7"/>
      <c r="BV4239" s="7"/>
      <c r="BW4239" s="7"/>
    </row>
    <row r="4240" spans="5:75" x14ac:dyDescent="0.2"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AL4240" s="7"/>
      <c r="AQ4240" s="7"/>
      <c r="AR4240" s="7"/>
      <c r="AS4240" s="7"/>
      <c r="AT4240" s="7"/>
      <c r="AU4240" s="7"/>
      <c r="AV4240" s="7"/>
      <c r="AX4240" s="7"/>
      <c r="AY4240" s="7"/>
      <c r="AZ4240" s="7"/>
      <c r="BA4240" s="7"/>
      <c r="BB4240" s="7"/>
      <c r="BC4240" s="7"/>
      <c r="BD4240" s="7"/>
      <c r="BG4240" s="7"/>
      <c r="BH4240" s="7"/>
      <c r="BI4240" s="7"/>
      <c r="BJ4240" s="7"/>
      <c r="BK4240" s="7"/>
      <c r="BL4240" s="7"/>
      <c r="BM4240" s="7"/>
      <c r="BP4240" s="7"/>
      <c r="BQ4240" s="7"/>
      <c r="BR4240" s="7"/>
      <c r="BS4240" s="7"/>
      <c r="BT4240" s="7"/>
      <c r="BU4240" s="7"/>
      <c r="BV4240" s="7"/>
      <c r="BW4240" s="7"/>
    </row>
    <row r="4241" spans="5:75" x14ac:dyDescent="0.2"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AL4241" s="7"/>
      <c r="AQ4241" s="7"/>
      <c r="AR4241" s="7"/>
      <c r="AS4241" s="7"/>
      <c r="AT4241" s="7"/>
      <c r="AU4241" s="7"/>
      <c r="AV4241" s="7"/>
      <c r="AX4241" s="7"/>
      <c r="AY4241" s="7"/>
      <c r="AZ4241" s="7"/>
      <c r="BA4241" s="7"/>
      <c r="BB4241" s="7"/>
      <c r="BC4241" s="7"/>
      <c r="BD4241" s="7"/>
      <c r="BG4241" s="7"/>
      <c r="BH4241" s="7"/>
      <c r="BI4241" s="7"/>
      <c r="BJ4241" s="7"/>
      <c r="BK4241" s="7"/>
      <c r="BL4241" s="7"/>
      <c r="BM4241" s="7"/>
      <c r="BP4241" s="7"/>
      <c r="BQ4241" s="7"/>
      <c r="BR4241" s="7"/>
      <c r="BS4241" s="7"/>
      <c r="BT4241" s="7"/>
      <c r="BU4241" s="7"/>
      <c r="BV4241" s="7"/>
      <c r="BW4241" s="7"/>
    </row>
    <row r="4242" spans="5:75" x14ac:dyDescent="0.2"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AL4242" s="7"/>
      <c r="AQ4242" s="7"/>
      <c r="AR4242" s="7"/>
      <c r="AS4242" s="7"/>
      <c r="AT4242" s="7"/>
      <c r="AU4242" s="7"/>
      <c r="AV4242" s="7"/>
      <c r="AX4242" s="7"/>
      <c r="AY4242" s="7"/>
      <c r="AZ4242" s="7"/>
      <c r="BA4242" s="7"/>
      <c r="BB4242" s="7"/>
      <c r="BC4242" s="7"/>
      <c r="BD4242" s="7"/>
      <c r="BG4242" s="7"/>
      <c r="BH4242" s="7"/>
      <c r="BI4242" s="7"/>
      <c r="BJ4242" s="7"/>
      <c r="BK4242" s="7"/>
      <c r="BL4242" s="7"/>
      <c r="BM4242" s="7"/>
      <c r="BP4242" s="7"/>
      <c r="BQ4242" s="7"/>
      <c r="BR4242" s="7"/>
      <c r="BS4242" s="7"/>
      <c r="BT4242" s="7"/>
      <c r="BU4242" s="7"/>
      <c r="BV4242" s="7"/>
      <c r="BW4242" s="7"/>
    </row>
    <row r="4243" spans="5:75" x14ac:dyDescent="0.2"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AL4243" s="7"/>
      <c r="AQ4243" s="7"/>
      <c r="AR4243" s="7"/>
      <c r="AS4243" s="7"/>
      <c r="AT4243" s="7"/>
      <c r="AU4243" s="7"/>
      <c r="AV4243" s="7"/>
      <c r="AX4243" s="7"/>
      <c r="AY4243" s="7"/>
      <c r="AZ4243" s="7"/>
      <c r="BA4243" s="7"/>
      <c r="BB4243" s="7"/>
      <c r="BC4243" s="7"/>
      <c r="BD4243" s="7"/>
      <c r="BG4243" s="7"/>
      <c r="BH4243" s="7"/>
      <c r="BI4243" s="7"/>
      <c r="BJ4243" s="7"/>
      <c r="BK4243" s="7"/>
      <c r="BL4243" s="7"/>
      <c r="BM4243" s="7"/>
      <c r="BP4243" s="7"/>
      <c r="BQ4243" s="7"/>
      <c r="BR4243" s="7"/>
      <c r="BS4243" s="7"/>
      <c r="BT4243" s="7"/>
      <c r="BU4243" s="7"/>
      <c r="BV4243" s="7"/>
      <c r="BW4243" s="7"/>
    </row>
    <row r="4244" spans="5:75" x14ac:dyDescent="0.2"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AL4244" s="7"/>
      <c r="AQ4244" s="7"/>
      <c r="AR4244" s="7"/>
      <c r="AS4244" s="7"/>
      <c r="AT4244" s="7"/>
      <c r="AU4244" s="7"/>
      <c r="AV4244" s="7"/>
      <c r="AX4244" s="7"/>
      <c r="AY4244" s="7"/>
      <c r="AZ4244" s="7"/>
      <c r="BA4244" s="7"/>
      <c r="BB4244" s="7"/>
      <c r="BC4244" s="7"/>
      <c r="BD4244" s="7"/>
      <c r="BG4244" s="7"/>
      <c r="BH4244" s="7"/>
      <c r="BI4244" s="7"/>
      <c r="BJ4244" s="7"/>
      <c r="BK4244" s="7"/>
      <c r="BL4244" s="7"/>
      <c r="BM4244" s="7"/>
      <c r="BP4244" s="7"/>
      <c r="BQ4244" s="7"/>
      <c r="BR4244" s="7"/>
      <c r="BS4244" s="7"/>
      <c r="BT4244" s="7"/>
      <c r="BU4244" s="7"/>
      <c r="BV4244" s="7"/>
      <c r="BW4244" s="7"/>
    </row>
    <row r="4245" spans="5:75" x14ac:dyDescent="0.2"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AL4245" s="7"/>
      <c r="AQ4245" s="7"/>
      <c r="AR4245" s="7"/>
      <c r="AS4245" s="7"/>
      <c r="AT4245" s="7"/>
      <c r="AU4245" s="7"/>
      <c r="AV4245" s="7"/>
      <c r="AX4245" s="7"/>
      <c r="AY4245" s="7"/>
      <c r="AZ4245" s="7"/>
      <c r="BA4245" s="7"/>
      <c r="BB4245" s="7"/>
      <c r="BC4245" s="7"/>
      <c r="BD4245" s="7"/>
      <c r="BG4245" s="7"/>
      <c r="BH4245" s="7"/>
      <c r="BI4245" s="7"/>
      <c r="BJ4245" s="7"/>
      <c r="BK4245" s="7"/>
      <c r="BL4245" s="7"/>
      <c r="BM4245" s="7"/>
      <c r="BP4245" s="7"/>
      <c r="BQ4245" s="7"/>
      <c r="BR4245" s="7"/>
      <c r="BS4245" s="7"/>
      <c r="BT4245" s="7"/>
      <c r="BU4245" s="7"/>
      <c r="BV4245" s="7"/>
      <c r="BW4245" s="7"/>
    </row>
    <row r="4246" spans="5:75" x14ac:dyDescent="0.2"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AL4246" s="7"/>
      <c r="AQ4246" s="7"/>
      <c r="AR4246" s="7"/>
      <c r="AS4246" s="7"/>
      <c r="AT4246" s="7"/>
      <c r="AU4246" s="7"/>
      <c r="AV4246" s="7"/>
      <c r="AX4246" s="7"/>
      <c r="AY4246" s="7"/>
      <c r="AZ4246" s="7"/>
      <c r="BA4246" s="7"/>
      <c r="BB4246" s="7"/>
      <c r="BC4246" s="7"/>
      <c r="BD4246" s="7"/>
      <c r="BG4246" s="7"/>
      <c r="BH4246" s="7"/>
      <c r="BI4246" s="7"/>
      <c r="BJ4246" s="7"/>
      <c r="BK4246" s="7"/>
      <c r="BL4246" s="7"/>
      <c r="BM4246" s="7"/>
      <c r="BP4246" s="7"/>
      <c r="BQ4246" s="7"/>
      <c r="BR4246" s="7"/>
      <c r="BS4246" s="7"/>
      <c r="BT4246" s="7"/>
      <c r="BU4246" s="7"/>
      <c r="BV4246" s="7"/>
      <c r="BW4246" s="7"/>
    </row>
    <row r="4247" spans="5:75" x14ac:dyDescent="0.2"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AL4247" s="7"/>
      <c r="AQ4247" s="7"/>
      <c r="AR4247" s="7"/>
      <c r="AS4247" s="7"/>
      <c r="AT4247" s="7"/>
      <c r="AU4247" s="7"/>
      <c r="AV4247" s="7"/>
      <c r="AX4247" s="7"/>
      <c r="AY4247" s="7"/>
      <c r="AZ4247" s="7"/>
      <c r="BA4247" s="7"/>
      <c r="BB4247" s="7"/>
      <c r="BC4247" s="7"/>
      <c r="BD4247" s="7"/>
      <c r="BG4247" s="7"/>
      <c r="BH4247" s="7"/>
      <c r="BI4247" s="7"/>
      <c r="BJ4247" s="7"/>
      <c r="BK4247" s="7"/>
      <c r="BL4247" s="7"/>
      <c r="BM4247" s="7"/>
      <c r="BP4247" s="7"/>
      <c r="BQ4247" s="7"/>
      <c r="BR4247" s="7"/>
      <c r="BS4247" s="7"/>
      <c r="BT4247" s="7"/>
      <c r="BU4247" s="7"/>
      <c r="BV4247" s="7"/>
      <c r="BW4247" s="7"/>
    </row>
    <row r="4248" spans="5:75" x14ac:dyDescent="0.2"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AL4248" s="7"/>
      <c r="AQ4248" s="7"/>
      <c r="AR4248" s="7"/>
      <c r="AS4248" s="7"/>
      <c r="AT4248" s="7"/>
      <c r="AU4248" s="7"/>
      <c r="AV4248" s="7"/>
      <c r="AX4248" s="7"/>
      <c r="AY4248" s="7"/>
      <c r="AZ4248" s="7"/>
      <c r="BA4248" s="7"/>
      <c r="BB4248" s="7"/>
      <c r="BC4248" s="7"/>
      <c r="BD4248" s="7"/>
      <c r="BG4248" s="7"/>
      <c r="BH4248" s="7"/>
      <c r="BI4248" s="7"/>
      <c r="BJ4248" s="7"/>
      <c r="BK4248" s="7"/>
      <c r="BL4248" s="7"/>
      <c r="BM4248" s="7"/>
      <c r="BP4248" s="7"/>
      <c r="BQ4248" s="7"/>
      <c r="BR4248" s="7"/>
      <c r="BS4248" s="7"/>
      <c r="BT4248" s="7"/>
      <c r="BU4248" s="7"/>
      <c r="BV4248" s="7"/>
      <c r="BW4248" s="7"/>
    </row>
    <row r="4249" spans="5:75" x14ac:dyDescent="0.2"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AL4249" s="7"/>
      <c r="AQ4249" s="7"/>
      <c r="AR4249" s="7"/>
      <c r="AS4249" s="7"/>
      <c r="AT4249" s="7"/>
      <c r="AU4249" s="7"/>
      <c r="AV4249" s="7"/>
      <c r="AX4249" s="7"/>
      <c r="AY4249" s="7"/>
      <c r="AZ4249" s="7"/>
      <c r="BA4249" s="7"/>
      <c r="BB4249" s="7"/>
      <c r="BC4249" s="7"/>
      <c r="BD4249" s="7"/>
      <c r="BG4249" s="7"/>
      <c r="BH4249" s="7"/>
      <c r="BI4249" s="7"/>
      <c r="BJ4249" s="7"/>
      <c r="BK4249" s="7"/>
      <c r="BL4249" s="7"/>
      <c r="BM4249" s="7"/>
      <c r="BP4249" s="7"/>
      <c r="BQ4249" s="7"/>
      <c r="BR4249" s="7"/>
      <c r="BS4249" s="7"/>
      <c r="BT4249" s="7"/>
      <c r="BU4249" s="7"/>
      <c r="BV4249" s="7"/>
      <c r="BW4249" s="7"/>
    </row>
    <row r="4250" spans="5:75" x14ac:dyDescent="0.2"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AL4250" s="7"/>
      <c r="AQ4250" s="7"/>
      <c r="AR4250" s="7"/>
      <c r="AS4250" s="7"/>
      <c r="AT4250" s="7"/>
      <c r="AU4250" s="7"/>
      <c r="AV4250" s="7"/>
      <c r="AX4250" s="7"/>
      <c r="AY4250" s="7"/>
      <c r="AZ4250" s="7"/>
      <c r="BA4250" s="7"/>
      <c r="BB4250" s="7"/>
      <c r="BC4250" s="7"/>
      <c r="BD4250" s="7"/>
      <c r="BG4250" s="7"/>
      <c r="BH4250" s="7"/>
      <c r="BI4250" s="7"/>
      <c r="BJ4250" s="7"/>
      <c r="BK4250" s="7"/>
      <c r="BL4250" s="7"/>
      <c r="BM4250" s="7"/>
      <c r="BP4250" s="7"/>
      <c r="BQ4250" s="7"/>
      <c r="BR4250" s="7"/>
      <c r="BS4250" s="7"/>
      <c r="BT4250" s="7"/>
      <c r="BU4250" s="7"/>
      <c r="BV4250" s="7"/>
      <c r="BW4250" s="7"/>
    </row>
    <row r="4251" spans="5:75" x14ac:dyDescent="0.2"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AL4251" s="7"/>
      <c r="AQ4251" s="7"/>
      <c r="AR4251" s="7"/>
      <c r="AS4251" s="7"/>
      <c r="AT4251" s="7"/>
      <c r="AU4251" s="7"/>
      <c r="AV4251" s="7"/>
      <c r="AX4251" s="7"/>
      <c r="AY4251" s="7"/>
      <c r="AZ4251" s="7"/>
      <c r="BA4251" s="7"/>
      <c r="BB4251" s="7"/>
      <c r="BC4251" s="7"/>
      <c r="BD4251" s="7"/>
      <c r="BG4251" s="7"/>
      <c r="BH4251" s="7"/>
      <c r="BI4251" s="7"/>
      <c r="BJ4251" s="7"/>
      <c r="BK4251" s="7"/>
      <c r="BL4251" s="7"/>
      <c r="BM4251" s="7"/>
      <c r="BP4251" s="7"/>
      <c r="BQ4251" s="7"/>
      <c r="BR4251" s="7"/>
      <c r="BS4251" s="7"/>
      <c r="BT4251" s="7"/>
      <c r="BU4251" s="7"/>
      <c r="BV4251" s="7"/>
      <c r="BW4251" s="7"/>
    </row>
    <row r="4252" spans="5:75" x14ac:dyDescent="0.2"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AL4252" s="7"/>
      <c r="AQ4252" s="7"/>
      <c r="AR4252" s="7"/>
      <c r="AS4252" s="7"/>
      <c r="AT4252" s="7"/>
      <c r="AU4252" s="7"/>
      <c r="AV4252" s="7"/>
      <c r="AX4252" s="7"/>
      <c r="AY4252" s="7"/>
      <c r="AZ4252" s="7"/>
      <c r="BA4252" s="7"/>
      <c r="BB4252" s="7"/>
      <c r="BC4252" s="7"/>
      <c r="BD4252" s="7"/>
      <c r="BG4252" s="7"/>
      <c r="BH4252" s="7"/>
      <c r="BI4252" s="7"/>
      <c r="BJ4252" s="7"/>
      <c r="BK4252" s="7"/>
      <c r="BL4252" s="7"/>
      <c r="BM4252" s="7"/>
      <c r="BP4252" s="7"/>
      <c r="BQ4252" s="7"/>
      <c r="BR4252" s="7"/>
      <c r="BS4252" s="7"/>
      <c r="BT4252" s="7"/>
      <c r="BU4252" s="7"/>
      <c r="BV4252" s="7"/>
      <c r="BW4252" s="7"/>
    </row>
    <row r="4253" spans="5:75" x14ac:dyDescent="0.2"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AL4253" s="7"/>
      <c r="AQ4253" s="7"/>
      <c r="AR4253" s="7"/>
      <c r="AS4253" s="7"/>
      <c r="AT4253" s="7"/>
      <c r="AU4253" s="7"/>
      <c r="AV4253" s="7"/>
      <c r="AX4253" s="7"/>
      <c r="AY4253" s="7"/>
      <c r="AZ4253" s="7"/>
      <c r="BA4253" s="7"/>
      <c r="BB4253" s="7"/>
      <c r="BC4253" s="7"/>
      <c r="BD4253" s="7"/>
      <c r="BG4253" s="7"/>
      <c r="BH4253" s="7"/>
      <c r="BI4253" s="7"/>
      <c r="BJ4253" s="7"/>
      <c r="BK4253" s="7"/>
      <c r="BL4253" s="7"/>
      <c r="BM4253" s="7"/>
      <c r="BP4253" s="7"/>
      <c r="BQ4253" s="7"/>
      <c r="BR4253" s="7"/>
      <c r="BS4253" s="7"/>
      <c r="BT4253" s="7"/>
      <c r="BU4253" s="7"/>
      <c r="BV4253" s="7"/>
      <c r="BW4253" s="7"/>
    </row>
    <row r="4254" spans="5:75" x14ac:dyDescent="0.2"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AL4254" s="7"/>
      <c r="AQ4254" s="7"/>
      <c r="AR4254" s="7"/>
      <c r="AS4254" s="7"/>
      <c r="AT4254" s="7"/>
      <c r="AU4254" s="7"/>
      <c r="AV4254" s="7"/>
      <c r="AX4254" s="7"/>
      <c r="AY4254" s="7"/>
      <c r="AZ4254" s="7"/>
      <c r="BA4254" s="7"/>
      <c r="BB4254" s="7"/>
      <c r="BC4254" s="7"/>
      <c r="BD4254" s="7"/>
      <c r="BG4254" s="7"/>
      <c r="BH4254" s="7"/>
      <c r="BI4254" s="7"/>
      <c r="BJ4254" s="7"/>
      <c r="BK4254" s="7"/>
      <c r="BL4254" s="7"/>
      <c r="BM4254" s="7"/>
      <c r="BP4254" s="7"/>
      <c r="BQ4254" s="7"/>
      <c r="BR4254" s="7"/>
      <c r="BS4254" s="7"/>
      <c r="BT4254" s="7"/>
      <c r="BU4254" s="7"/>
      <c r="BV4254" s="7"/>
      <c r="BW4254" s="7"/>
    </row>
    <row r="4255" spans="5:75" x14ac:dyDescent="0.2"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AL4255" s="7"/>
      <c r="AQ4255" s="7"/>
      <c r="AR4255" s="7"/>
      <c r="AS4255" s="7"/>
      <c r="AT4255" s="7"/>
      <c r="AU4255" s="7"/>
      <c r="AV4255" s="7"/>
      <c r="AX4255" s="7"/>
      <c r="AY4255" s="7"/>
      <c r="AZ4255" s="7"/>
      <c r="BA4255" s="7"/>
      <c r="BB4255" s="7"/>
      <c r="BC4255" s="7"/>
      <c r="BD4255" s="7"/>
      <c r="BG4255" s="7"/>
      <c r="BH4255" s="7"/>
      <c r="BI4255" s="7"/>
      <c r="BJ4255" s="7"/>
      <c r="BK4255" s="7"/>
      <c r="BL4255" s="7"/>
      <c r="BM4255" s="7"/>
      <c r="BP4255" s="7"/>
      <c r="BQ4255" s="7"/>
      <c r="BR4255" s="7"/>
      <c r="BS4255" s="7"/>
      <c r="BT4255" s="7"/>
      <c r="BU4255" s="7"/>
      <c r="BV4255" s="7"/>
      <c r="BW4255" s="7"/>
    </row>
    <row r="4256" spans="5:75" x14ac:dyDescent="0.2"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AL4256" s="7"/>
      <c r="AQ4256" s="7"/>
      <c r="AR4256" s="7"/>
      <c r="AS4256" s="7"/>
      <c r="AT4256" s="7"/>
      <c r="AU4256" s="7"/>
      <c r="AV4256" s="7"/>
      <c r="AX4256" s="7"/>
      <c r="AY4256" s="7"/>
      <c r="AZ4256" s="7"/>
      <c r="BA4256" s="7"/>
      <c r="BB4256" s="7"/>
      <c r="BC4256" s="7"/>
      <c r="BD4256" s="7"/>
      <c r="BG4256" s="7"/>
      <c r="BH4256" s="7"/>
      <c r="BI4256" s="7"/>
      <c r="BJ4256" s="7"/>
      <c r="BK4256" s="7"/>
      <c r="BL4256" s="7"/>
      <c r="BM4256" s="7"/>
      <c r="BP4256" s="7"/>
      <c r="BQ4256" s="7"/>
      <c r="BR4256" s="7"/>
      <c r="BS4256" s="7"/>
      <c r="BT4256" s="7"/>
      <c r="BU4256" s="7"/>
      <c r="BV4256" s="7"/>
      <c r="BW4256" s="7"/>
    </row>
    <row r="4257" spans="5:75" x14ac:dyDescent="0.2"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AL4257" s="7"/>
      <c r="AQ4257" s="7"/>
      <c r="AR4257" s="7"/>
      <c r="AS4257" s="7"/>
      <c r="AT4257" s="7"/>
      <c r="AU4257" s="7"/>
      <c r="AV4257" s="7"/>
      <c r="AX4257" s="7"/>
      <c r="AY4257" s="7"/>
      <c r="AZ4257" s="7"/>
      <c r="BA4257" s="7"/>
      <c r="BB4257" s="7"/>
      <c r="BC4257" s="7"/>
      <c r="BD4257" s="7"/>
      <c r="BG4257" s="7"/>
      <c r="BH4257" s="7"/>
      <c r="BI4257" s="7"/>
      <c r="BJ4257" s="7"/>
      <c r="BK4257" s="7"/>
      <c r="BL4257" s="7"/>
      <c r="BM4257" s="7"/>
      <c r="BP4257" s="7"/>
      <c r="BQ4257" s="7"/>
      <c r="BR4257" s="7"/>
      <c r="BS4257" s="7"/>
      <c r="BT4257" s="7"/>
      <c r="BU4257" s="7"/>
      <c r="BV4257" s="7"/>
      <c r="BW4257" s="7"/>
    </row>
    <row r="4258" spans="5:75" x14ac:dyDescent="0.2"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AL4258" s="7"/>
      <c r="AQ4258" s="7"/>
      <c r="AR4258" s="7"/>
      <c r="AS4258" s="7"/>
      <c r="AT4258" s="7"/>
      <c r="AU4258" s="7"/>
      <c r="AV4258" s="7"/>
      <c r="AX4258" s="7"/>
      <c r="AY4258" s="7"/>
      <c r="AZ4258" s="7"/>
      <c r="BA4258" s="7"/>
      <c r="BB4258" s="7"/>
      <c r="BC4258" s="7"/>
      <c r="BD4258" s="7"/>
      <c r="BG4258" s="7"/>
      <c r="BH4258" s="7"/>
      <c r="BI4258" s="7"/>
      <c r="BJ4258" s="7"/>
      <c r="BK4258" s="7"/>
      <c r="BL4258" s="7"/>
      <c r="BM4258" s="7"/>
      <c r="BP4258" s="7"/>
      <c r="BQ4258" s="7"/>
      <c r="BR4258" s="7"/>
      <c r="BS4258" s="7"/>
      <c r="BT4258" s="7"/>
      <c r="BU4258" s="7"/>
      <c r="BV4258" s="7"/>
      <c r="BW4258" s="7"/>
    </row>
    <row r="4259" spans="5:75" x14ac:dyDescent="0.2"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AL4259" s="7"/>
      <c r="AQ4259" s="7"/>
      <c r="AR4259" s="7"/>
      <c r="AS4259" s="7"/>
      <c r="AT4259" s="7"/>
      <c r="AU4259" s="7"/>
      <c r="AV4259" s="7"/>
      <c r="AX4259" s="7"/>
      <c r="AY4259" s="7"/>
      <c r="AZ4259" s="7"/>
      <c r="BA4259" s="7"/>
      <c r="BB4259" s="7"/>
      <c r="BC4259" s="7"/>
      <c r="BD4259" s="7"/>
      <c r="BG4259" s="7"/>
      <c r="BH4259" s="7"/>
      <c r="BI4259" s="7"/>
      <c r="BJ4259" s="7"/>
      <c r="BK4259" s="7"/>
      <c r="BL4259" s="7"/>
      <c r="BM4259" s="7"/>
      <c r="BP4259" s="7"/>
      <c r="BQ4259" s="7"/>
      <c r="BR4259" s="7"/>
      <c r="BS4259" s="7"/>
      <c r="BT4259" s="7"/>
      <c r="BU4259" s="7"/>
      <c r="BV4259" s="7"/>
      <c r="BW4259" s="7"/>
    </row>
    <row r="4260" spans="5:75" x14ac:dyDescent="0.2"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AL4260" s="7"/>
      <c r="AQ4260" s="7"/>
      <c r="AR4260" s="7"/>
      <c r="AS4260" s="7"/>
      <c r="AT4260" s="7"/>
      <c r="AU4260" s="7"/>
      <c r="AV4260" s="7"/>
      <c r="AX4260" s="7"/>
      <c r="AY4260" s="7"/>
      <c r="AZ4260" s="7"/>
      <c r="BA4260" s="7"/>
      <c r="BB4260" s="7"/>
      <c r="BC4260" s="7"/>
      <c r="BD4260" s="7"/>
      <c r="BG4260" s="7"/>
      <c r="BH4260" s="7"/>
      <c r="BI4260" s="7"/>
      <c r="BJ4260" s="7"/>
      <c r="BK4260" s="7"/>
      <c r="BL4260" s="7"/>
      <c r="BM4260" s="7"/>
      <c r="BP4260" s="7"/>
      <c r="BQ4260" s="7"/>
      <c r="BR4260" s="7"/>
      <c r="BS4260" s="7"/>
      <c r="BT4260" s="7"/>
      <c r="BU4260" s="7"/>
      <c r="BV4260" s="7"/>
      <c r="BW4260" s="7"/>
    </row>
    <row r="4261" spans="5:75" x14ac:dyDescent="0.2"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AL4261" s="7"/>
      <c r="AQ4261" s="7"/>
      <c r="AR4261" s="7"/>
      <c r="AS4261" s="7"/>
      <c r="AT4261" s="7"/>
      <c r="AU4261" s="7"/>
      <c r="AV4261" s="7"/>
      <c r="AX4261" s="7"/>
      <c r="AY4261" s="7"/>
      <c r="AZ4261" s="7"/>
      <c r="BA4261" s="7"/>
      <c r="BB4261" s="7"/>
      <c r="BC4261" s="7"/>
      <c r="BD4261" s="7"/>
      <c r="BG4261" s="7"/>
      <c r="BH4261" s="7"/>
      <c r="BI4261" s="7"/>
      <c r="BJ4261" s="7"/>
      <c r="BK4261" s="7"/>
      <c r="BL4261" s="7"/>
      <c r="BM4261" s="7"/>
      <c r="BP4261" s="7"/>
      <c r="BQ4261" s="7"/>
      <c r="BR4261" s="7"/>
      <c r="BS4261" s="7"/>
      <c r="BT4261" s="7"/>
      <c r="BU4261" s="7"/>
      <c r="BV4261" s="7"/>
      <c r="BW4261" s="7"/>
    </row>
    <row r="4262" spans="5:75" x14ac:dyDescent="0.2"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AL4262" s="7"/>
      <c r="AQ4262" s="7"/>
      <c r="AR4262" s="7"/>
      <c r="AS4262" s="7"/>
      <c r="AT4262" s="7"/>
      <c r="AU4262" s="7"/>
      <c r="AV4262" s="7"/>
      <c r="AX4262" s="7"/>
      <c r="AY4262" s="7"/>
      <c r="AZ4262" s="7"/>
      <c r="BA4262" s="7"/>
      <c r="BB4262" s="7"/>
      <c r="BC4262" s="7"/>
      <c r="BD4262" s="7"/>
      <c r="BG4262" s="7"/>
      <c r="BH4262" s="7"/>
      <c r="BI4262" s="7"/>
      <c r="BJ4262" s="7"/>
      <c r="BK4262" s="7"/>
      <c r="BL4262" s="7"/>
      <c r="BM4262" s="7"/>
      <c r="BP4262" s="7"/>
      <c r="BQ4262" s="7"/>
      <c r="BR4262" s="7"/>
      <c r="BS4262" s="7"/>
      <c r="BT4262" s="7"/>
      <c r="BU4262" s="7"/>
      <c r="BV4262" s="7"/>
      <c r="BW4262" s="7"/>
    </row>
    <row r="4263" spans="5:75" x14ac:dyDescent="0.2"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AL4263" s="7"/>
      <c r="AQ4263" s="7"/>
      <c r="AR4263" s="7"/>
      <c r="AS4263" s="7"/>
      <c r="AT4263" s="7"/>
      <c r="AU4263" s="7"/>
      <c r="AV4263" s="7"/>
      <c r="AX4263" s="7"/>
      <c r="AY4263" s="7"/>
      <c r="AZ4263" s="7"/>
      <c r="BA4263" s="7"/>
      <c r="BB4263" s="7"/>
      <c r="BC4263" s="7"/>
      <c r="BD4263" s="7"/>
      <c r="BG4263" s="7"/>
      <c r="BH4263" s="7"/>
      <c r="BI4263" s="7"/>
      <c r="BJ4263" s="7"/>
      <c r="BK4263" s="7"/>
      <c r="BL4263" s="7"/>
      <c r="BM4263" s="7"/>
      <c r="BP4263" s="7"/>
      <c r="BQ4263" s="7"/>
      <c r="BR4263" s="7"/>
      <c r="BS4263" s="7"/>
      <c r="BT4263" s="7"/>
      <c r="BU4263" s="7"/>
      <c r="BV4263" s="7"/>
      <c r="BW4263" s="7"/>
    </row>
    <row r="4264" spans="5:75" x14ac:dyDescent="0.2"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AL4264" s="7"/>
      <c r="AQ4264" s="7"/>
      <c r="AR4264" s="7"/>
      <c r="AS4264" s="7"/>
      <c r="AT4264" s="7"/>
      <c r="AU4264" s="7"/>
      <c r="AV4264" s="7"/>
      <c r="AX4264" s="7"/>
      <c r="AY4264" s="7"/>
      <c r="AZ4264" s="7"/>
      <c r="BA4264" s="7"/>
      <c r="BB4264" s="7"/>
      <c r="BC4264" s="7"/>
      <c r="BD4264" s="7"/>
      <c r="BG4264" s="7"/>
      <c r="BH4264" s="7"/>
      <c r="BI4264" s="7"/>
      <c r="BJ4264" s="7"/>
      <c r="BK4264" s="7"/>
      <c r="BL4264" s="7"/>
      <c r="BM4264" s="7"/>
      <c r="BP4264" s="7"/>
      <c r="BQ4264" s="7"/>
      <c r="BR4264" s="7"/>
      <c r="BS4264" s="7"/>
      <c r="BT4264" s="7"/>
      <c r="BU4264" s="7"/>
      <c r="BV4264" s="7"/>
      <c r="BW4264" s="7"/>
    </row>
    <row r="4265" spans="5:75" x14ac:dyDescent="0.2"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AL4265" s="7"/>
      <c r="AQ4265" s="7"/>
      <c r="AR4265" s="7"/>
      <c r="AS4265" s="7"/>
      <c r="AT4265" s="7"/>
      <c r="AU4265" s="7"/>
      <c r="AV4265" s="7"/>
      <c r="AX4265" s="7"/>
      <c r="AY4265" s="7"/>
      <c r="AZ4265" s="7"/>
      <c r="BA4265" s="7"/>
      <c r="BB4265" s="7"/>
      <c r="BC4265" s="7"/>
      <c r="BD4265" s="7"/>
      <c r="BG4265" s="7"/>
      <c r="BH4265" s="7"/>
      <c r="BI4265" s="7"/>
      <c r="BJ4265" s="7"/>
      <c r="BK4265" s="7"/>
      <c r="BL4265" s="7"/>
      <c r="BM4265" s="7"/>
      <c r="BP4265" s="7"/>
      <c r="BQ4265" s="7"/>
      <c r="BR4265" s="7"/>
      <c r="BS4265" s="7"/>
      <c r="BT4265" s="7"/>
      <c r="BU4265" s="7"/>
      <c r="BV4265" s="7"/>
      <c r="BW4265" s="7"/>
    </row>
    <row r="4266" spans="5:75" x14ac:dyDescent="0.2"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AL4266" s="7"/>
      <c r="AQ4266" s="7"/>
      <c r="AR4266" s="7"/>
      <c r="AS4266" s="7"/>
      <c r="AT4266" s="7"/>
      <c r="AU4266" s="7"/>
      <c r="AV4266" s="7"/>
      <c r="AX4266" s="7"/>
      <c r="AY4266" s="7"/>
      <c r="AZ4266" s="7"/>
      <c r="BA4266" s="7"/>
      <c r="BB4266" s="7"/>
      <c r="BC4266" s="7"/>
      <c r="BD4266" s="7"/>
      <c r="BG4266" s="7"/>
      <c r="BH4266" s="7"/>
      <c r="BI4266" s="7"/>
      <c r="BJ4266" s="7"/>
      <c r="BK4266" s="7"/>
      <c r="BL4266" s="7"/>
      <c r="BM4266" s="7"/>
      <c r="BP4266" s="7"/>
      <c r="BQ4266" s="7"/>
      <c r="BR4266" s="7"/>
      <c r="BS4266" s="7"/>
      <c r="BT4266" s="7"/>
      <c r="BU4266" s="7"/>
      <c r="BV4266" s="7"/>
      <c r="BW4266" s="7"/>
    </row>
    <row r="4267" spans="5:75" x14ac:dyDescent="0.2"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AL4267" s="7"/>
      <c r="AQ4267" s="7"/>
      <c r="AR4267" s="7"/>
      <c r="AS4267" s="7"/>
      <c r="AT4267" s="7"/>
      <c r="AU4267" s="7"/>
      <c r="AV4267" s="7"/>
      <c r="AX4267" s="7"/>
      <c r="AY4267" s="7"/>
      <c r="AZ4267" s="7"/>
      <c r="BA4267" s="7"/>
      <c r="BB4267" s="7"/>
      <c r="BC4267" s="7"/>
      <c r="BD4267" s="7"/>
      <c r="BG4267" s="7"/>
      <c r="BH4267" s="7"/>
      <c r="BI4267" s="7"/>
      <c r="BJ4267" s="7"/>
      <c r="BK4267" s="7"/>
      <c r="BL4267" s="7"/>
      <c r="BM4267" s="7"/>
      <c r="BP4267" s="7"/>
      <c r="BQ4267" s="7"/>
      <c r="BR4267" s="7"/>
      <c r="BS4267" s="7"/>
      <c r="BT4267" s="7"/>
      <c r="BU4267" s="7"/>
      <c r="BV4267" s="7"/>
      <c r="BW4267" s="7"/>
    </row>
    <row r="4268" spans="5:75" x14ac:dyDescent="0.2"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AL4268" s="7"/>
      <c r="AQ4268" s="7"/>
      <c r="AR4268" s="7"/>
      <c r="AS4268" s="7"/>
      <c r="AT4268" s="7"/>
      <c r="AU4268" s="7"/>
      <c r="AV4268" s="7"/>
      <c r="AX4268" s="7"/>
      <c r="AY4268" s="7"/>
      <c r="AZ4268" s="7"/>
      <c r="BA4268" s="7"/>
      <c r="BB4268" s="7"/>
      <c r="BC4268" s="7"/>
      <c r="BD4268" s="7"/>
      <c r="BG4268" s="7"/>
      <c r="BH4268" s="7"/>
      <c r="BI4268" s="7"/>
      <c r="BJ4268" s="7"/>
      <c r="BK4268" s="7"/>
      <c r="BL4268" s="7"/>
      <c r="BM4268" s="7"/>
      <c r="BP4268" s="7"/>
      <c r="BQ4268" s="7"/>
      <c r="BR4268" s="7"/>
      <c r="BS4268" s="7"/>
      <c r="BT4268" s="7"/>
      <c r="BU4268" s="7"/>
      <c r="BV4268" s="7"/>
      <c r="BW4268" s="7"/>
    </row>
    <row r="4269" spans="5:75" x14ac:dyDescent="0.2"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AL4269" s="7"/>
      <c r="AQ4269" s="7"/>
      <c r="AR4269" s="7"/>
      <c r="AS4269" s="7"/>
      <c r="AT4269" s="7"/>
      <c r="AU4269" s="7"/>
      <c r="AV4269" s="7"/>
      <c r="AX4269" s="7"/>
      <c r="AY4269" s="7"/>
      <c r="AZ4269" s="7"/>
      <c r="BA4269" s="7"/>
      <c r="BB4269" s="7"/>
      <c r="BC4269" s="7"/>
      <c r="BD4269" s="7"/>
      <c r="BG4269" s="7"/>
      <c r="BH4269" s="7"/>
      <c r="BI4269" s="7"/>
      <c r="BJ4269" s="7"/>
      <c r="BK4269" s="7"/>
      <c r="BL4269" s="7"/>
      <c r="BM4269" s="7"/>
      <c r="BP4269" s="7"/>
      <c r="BQ4269" s="7"/>
      <c r="BR4269" s="7"/>
      <c r="BS4269" s="7"/>
      <c r="BT4269" s="7"/>
      <c r="BU4269" s="7"/>
      <c r="BV4269" s="7"/>
      <c r="BW4269" s="7"/>
    </row>
    <row r="4270" spans="5:75" x14ac:dyDescent="0.2"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AL4270" s="7"/>
      <c r="AQ4270" s="7"/>
      <c r="AR4270" s="7"/>
      <c r="AS4270" s="7"/>
      <c r="AT4270" s="7"/>
      <c r="AU4270" s="7"/>
      <c r="AV4270" s="7"/>
      <c r="AX4270" s="7"/>
      <c r="AY4270" s="7"/>
      <c r="AZ4270" s="7"/>
      <c r="BA4270" s="7"/>
      <c r="BB4270" s="7"/>
      <c r="BC4270" s="7"/>
      <c r="BD4270" s="7"/>
      <c r="BG4270" s="7"/>
      <c r="BH4270" s="7"/>
      <c r="BI4270" s="7"/>
      <c r="BJ4270" s="7"/>
      <c r="BK4270" s="7"/>
      <c r="BL4270" s="7"/>
      <c r="BM4270" s="7"/>
      <c r="BP4270" s="7"/>
      <c r="BQ4270" s="7"/>
      <c r="BR4270" s="7"/>
      <c r="BS4270" s="7"/>
      <c r="BT4270" s="7"/>
      <c r="BU4270" s="7"/>
      <c r="BV4270" s="7"/>
      <c r="BW4270" s="7"/>
    </row>
    <row r="4271" spans="5:75" x14ac:dyDescent="0.2"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AL4271" s="7"/>
      <c r="AQ4271" s="7"/>
      <c r="AR4271" s="7"/>
      <c r="AS4271" s="7"/>
      <c r="AT4271" s="7"/>
      <c r="AU4271" s="7"/>
      <c r="AV4271" s="7"/>
      <c r="AX4271" s="7"/>
      <c r="AY4271" s="7"/>
      <c r="AZ4271" s="7"/>
      <c r="BA4271" s="7"/>
      <c r="BB4271" s="7"/>
      <c r="BC4271" s="7"/>
      <c r="BD4271" s="7"/>
      <c r="BG4271" s="7"/>
      <c r="BH4271" s="7"/>
      <c r="BI4271" s="7"/>
      <c r="BJ4271" s="7"/>
      <c r="BK4271" s="7"/>
      <c r="BL4271" s="7"/>
      <c r="BM4271" s="7"/>
      <c r="BP4271" s="7"/>
      <c r="BQ4271" s="7"/>
      <c r="BR4271" s="7"/>
      <c r="BS4271" s="7"/>
      <c r="BT4271" s="7"/>
      <c r="BU4271" s="7"/>
      <c r="BV4271" s="7"/>
      <c r="BW4271" s="7"/>
    </row>
    <row r="4272" spans="5:75" x14ac:dyDescent="0.2"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AL4272" s="7"/>
      <c r="AQ4272" s="7"/>
      <c r="AR4272" s="7"/>
      <c r="AS4272" s="7"/>
      <c r="AT4272" s="7"/>
      <c r="AU4272" s="7"/>
      <c r="AV4272" s="7"/>
      <c r="AX4272" s="7"/>
      <c r="AY4272" s="7"/>
      <c r="AZ4272" s="7"/>
      <c r="BA4272" s="7"/>
      <c r="BB4272" s="7"/>
      <c r="BC4272" s="7"/>
      <c r="BD4272" s="7"/>
      <c r="BG4272" s="7"/>
      <c r="BH4272" s="7"/>
      <c r="BI4272" s="7"/>
      <c r="BJ4272" s="7"/>
      <c r="BK4272" s="7"/>
      <c r="BL4272" s="7"/>
      <c r="BM4272" s="7"/>
      <c r="BP4272" s="7"/>
      <c r="BQ4272" s="7"/>
      <c r="BR4272" s="7"/>
      <c r="BS4272" s="7"/>
      <c r="BT4272" s="7"/>
      <c r="BU4272" s="7"/>
      <c r="BV4272" s="7"/>
      <c r="BW4272" s="7"/>
    </row>
    <row r="4273" spans="5:75" x14ac:dyDescent="0.2"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AL4273" s="7"/>
      <c r="AQ4273" s="7"/>
      <c r="AR4273" s="7"/>
      <c r="AS4273" s="7"/>
      <c r="AT4273" s="7"/>
      <c r="AU4273" s="7"/>
      <c r="AV4273" s="7"/>
      <c r="AX4273" s="7"/>
      <c r="AY4273" s="7"/>
      <c r="AZ4273" s="7"/>
      <c r="BA4273" s="7"/>
      <c r="BB4273" s="7"/>
      <c r="BC4273" s="7"/>
      <c r="BD4273" s="7"/>
      <c r="BG4273" s="7"/>
      <c r="BH4273" s="7"/>
      <c r="BI4273" s="7"/>
      <c r="BJ4273" s="7"/>
      <c r="BK4273" s="7"/>
      <c r="BL4273" s="7"/>
      <c r="BM4273" s="7"/>
      <c r="BP4273" s="7"/>
      <c r="BQ4273" s="7"/>
      <c r="BR4273" s="7"/>
      <c r="BS4273" s="7"/>
      <c r="BT4273" s="7"/>
      <c r="BU4273" s="7"/>
      <c r="BV4273" s="7"/>
      <c r="BW4273" s="7"/>
    </row>
    <row r="4274" spans="5:75" x14ac:dyDescent="0.2"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AL4274" s="7"/>
      <c r="AQ4274" s="7"/>
      <c r="AR4274" s="7"/>
      <c r="AS4274" s="7"/>
      <c r="AT4274" s="7"/>
      <c r="AU4274" s="7"/>
      <c r="AV4274" s="7"/>
      <c r="AX4274" s="7"/>
      <c r="AY4274" s="7"/>
      <c r="AZ4274" s="7"/>
      <c r="BA4274" s="7"/>
      <c r="BB4274" s="7"/>
      <c r="BC4274" s="7"/>
      <c r="BD4274" s="7"/>
      <c r="BG4274" s="7"/>
      <c r="BH4274" s="7"/>
      <c r="BI4274" s="7"/>
      <c r="BJ4274" s="7"/>
      <c r="BK4274" s="7"/>
      <c r="BL4274" s="7"/>
      <c r="BM4274" s="7"/>
      <c r="BP4274" s="7"/>
      <c r="BQ4274" s="7"/>
      <c r="BR4274" s="7"/>
      <c r="BS4274" s="7"/>
      <c r="BT4274" s="7"/>
      <c r="BU4274" s="7"/>
      <c r="BV4274" s="7"/>
      <c r="BW4274" s="7"/>
    </row>
    <row r="4275" spans="5:75" x14ac:dyDescent="0.2"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AL4275" s="7"/>
      <c r="AQ4275" s="7"/>
      <c r="AR4275" s="7"/>
      <c r="AS4275" s="7"/>
      <c r="AT4275" s="7"/>
      <c r="AU4275" s="7"/>
      <c r="AV4275" s="7"/>
      <c r="AX4275" s="7"/>
      <c r="AY4275" s="7"/>
      <c r="AZ4275" s="7"/>
      <c r="BA4275" s="7"/>
      <c r="BB4275" s="7"/>
      <c r="BC4275" s="7"/>
      <c r="BD4275" s="7"/>
      <c r="BG4275" s="7"/>
      <c r="BH4275" s="7"/>
      <c r="BI4275" s="7"/>
      <c r="BJ4275" s="7"/>
      <c r="BK4275" s="7"/>
      <c r="BL4275" s="7"/>
      <c r="BM4275" s="7"/>
      <c r="BP4275" s="7"/>
      <c r="BQ4275" s="7"/>
      <c r="BR4275" s="7"/>
      <c r="BS4275" s="7"/>
      <c r="BT4275" s="7"/>
      <c r="BU4275" s="7"/>
      <c r="BV4275" s="7"/>
      <c r="BW4275" s="7"/>
    </row>
    <row r="4276" spans="5:75" x14ac:dyDescent="0.2"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AL4276" s="7"/>
      <c r="AQ4276" s="7"/>
      <c r="AR4276" s="7"/>
      <c r="AS4276" s="7"/>
      <c r="AT4276" s="7"/>
      <c r="AU4276" s="7"/>
      <c r="AV4276" s="7"/>
      <c r="AX4276" s="7"/>
      <c r="AY4276" s="7"/>
      <c r="AZ4276" s="7"/>
      <c r="BA4276" s="7"/>
      <c r="BB4276" s="7"/>
      <c r="BC4276" s="7"/>
      <c r="BD4276" s="7"/>
      <c r="BG4276" s="7"/>
      <c r="BH4276" s="7"/>
      <c r="BI4276" s="7"/>
      <c r="BJ4276" s="7"/>
      <c r="BK4276" s="7"/>
      <c r="BL4276" s="7"/>
      <c r="BM4276" s="7"/>
      <c r="BP4276" s="7"/>
      <c r="BQ4276" s="7"/>
      <c r="BR4276" s="7"/>
      <c r="BS4276" s="7"/>
      <c r="BT4276" s="7"/>
      <c r="BU4276" s="7"/>
      <c r="BV4276" s="7"/>
      <c r="BW4276" s="7"/>
    </row>
    <row r="4277" spans="5:75" x14ac:dyDescent="0.2"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AL4277" s="7"/>
      <c r="AQ4277" s="7"/>
      <c r="AR4277" s="7"/>
      <c r="AS4277" s="7"/>
      <c r="AT4277" s="7"/>
      <c r="AU4277" s="7"/>
      <c r="AV4277" s="7"/>
      <c r="AX4277" s="7"/>
      <c r="AY4277" s="7"/>
      <c r="AZ4277" s="7"/>
      <c r="BA4277" s="7"/>
      <c r="BB4277" s="7"/>
      <c r="BC4277" s="7"/>
      <c r="BD4277" s="7"/>
      <c r="BG4277" s="7"/>
      <c r="BH4277" s="7"/>
      <c r="BI4277" s="7"/>
      <c r="BJ4277" s="7"/>
      <c r="BK4277" s="7"/>
      <c r="BL4277" s="7"/>
      <c r="BM4277" s="7"/>
      <c r="BP4277" s="7"/>
      <c r="BQ4277" s="7"/>
      <c r="BR4277" s="7"/>
      <c r="BS4277" s="7"/>
      <c r="BT4277" s="7"/>
      <c r="BU4277" s="7"/>
      <c r="BV4277" s="7"/>
      <c r="BW4277" s="7"/>
    </row>
    <row r="4278" spans="5:75" x14ac:dyDescent="0.2"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AL4278" s="7"/>
      <c r="AQ4278" s="7"/>
      <c r="AR4278" s="7"/>
      <c r="AS4278" s="7"/>
      <c r="AT4278" s="7"/>
      <c r="AU4278" s="7"/>
      <c r="AV4278" s="7"/>
      <c r="AX4278" s="7"/>
      <c r="AY4278" s="7"/>
      <c r="AZ4278" s="7"/>
      <c r="BA4278" s="7"/>
      <c r="BB4278" s="7"/>
      <c r="BC4278" s="7"/>
      <c r="BD4278" s="7"/>
      <c r="BG4278" s="7"/>
      <c r="BH4278" s="7"/>
      <c r="BI4278" s="7"/>
      <c r="BJ4278" s="7"/>
      <c r="BK4278" s="7"/>
      <c r="BL4278" s="7"/>
      <c r="BM4278" s="7"/>
      <c r="BP4278" s="7"/>
      <c r="BQ4278" s="7"/>
      <c r="BR4278" s="7"/>
      <c r="BS4278" s="7"/>
      <c r="BT4278" s="7"/>
      <c r="BU4278" s="7"/>
      <c r="BV4278" s="7"/>
      <c r="BW4278" s="7"/>
    </row>
    <row r="4279" spans="5:75" x14ac:dyDescent="0.2"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AL4279" s="7"/>
      <c r="AQ4279" s="7"/>
      <c r="AR4279" s="7"/>
      <c r="AS4279" s="7"/>
      <c r="AT4279" s="7"/>
      <c r="AU4279" s="7"/>
      <c r="AV4279" s="7"/>
      <c r="AX4279" s="7"/>
      <c r="AY4279" s="7"/>
      <c r="AZ4279" s="7"/>
      <c r="BA4279" s="7"/>
      <c r="BB4279" s="7"/>
      <c r="BC4279" s="7"/>
      <c r="BD4279" s="7"/>
      <c r="BG4279" s="7"/>
      <c r="BH4279" s="7"/>
      <c r="BI4279" s="7"/>
      <c r="BJ4279" s="7"/>
      <c r="BK4279" s="7"/>
      <c r="BL4279" s="7"/>
      <c r="BM4279" s="7"/>
      <c r="BP4279" s="7"/>
      <c r="BQ4279" s="7"/>
      <c r="BR4279" s="7"/>
      <c r="BS4279" s="7"/>
      <c r="BT4279" s="7"/>
      <c r="BU4279" s="7"/>
      <c r="BV4279" s="7"/>
      <c r="BW4279" s="7"/>
    </row>
    <row r="4280" spans="5:75" x14ac:dyDescent="0.2"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AL4280" s="7"/>
      <c r="AQ4280" s="7"/>
      <c r="AR4280" s="7"/>
      <c r="AS4280" s="7"/>
      <c r="AT4280" s="7"/>
      <c r="AU4280" s="7"/>
      <c r="AV4280" s="7"/>
      <c r="AX4280" s="7"/>
      <c r="AY4280" s="7"/>
      <c r="AZ4280" s="7"/>
      <c r="BA4280" s="7"/>
      <c r="BB4280" s="7"/>
      <c r="BC4280" s="7"/>
      <c r="BD4280" s="7"/>
      <c r="BG4280" s="7"/>
      <c r="BH4280" s="7"/>
      <c r="BI4280" s="7"/>
      <c r="BJ4280" s="7"/>
      <c r="BK4280" s="7"/>
      <c r="BL4280" s="7"/>
      <c r="BM4280" s="7"/>
      <c r="BP4280" s="7"/>
      <c r="BQ4280" s="7"/>
      <c r="BR4280" s="7"/>
      <c r="BS4280" s="7"/>
      <c r="BT4280" s="7"/>
      <c r="BU4280" s="7"/>
      <c r="BV4280" s="7"/>
      <c r="BW4280" s="7"/>
    </row>
    <row r="4281" spans="5:75" x14ac:dyDescent="0.2"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AL4281" s="7"/>
      <c r="AQ4281" s="7"/>
      <c r="AR4281" s="7"/>
      <c r="AS4281" s="7"/>
      <c r="AT4281" s="7"/>
      <c r="AU4281" s="7"/>
      <c r="AV4281" s="7"/>
      <c r="AX4281" s="7"/>
      <c r="AY4281" s="7"/>
      <c r="AZ4281" s="7"/>
      <c r="BA4281" s="7"/>
      <c r="BB4281" s="7"/>
      <c r="BC4281" s="7"/>
      <c r="BD4281" s="7"/>
      <c r="BG4281" s="7"/>
      <c r="BH4281" s="7"/>
      <c r="BI4281" s="7"/>
      <c r="BJ4281" s="7"/>
      <c r="BK4281" s="7"/>
      <c r="BL4281" s="7"/>
      <c r="BM4281" s="7"/>
      <c r="BP4281" s="7"/>
      <c r="BQ4281" s="7"/>
      <c r="BR4281" s="7"/>
      <c r="BS4281" s="7"/>
      <c r="BT4281" s="7"/>
      <c r="BU4281" s="7"/>
      <c r="BV4281" s="7"/>
      <c r="BW4281" s="7"/>
    </row>
    <row r="4282" spans="5:75" x14ac:dyDescent="0.2"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AL4282" s="7"/>
      <c r="AQ4282" s="7"/>
      <c r="AR4282" s="7"/>
      <c r="AS4282" s="7"/>
      <c r="AT4282" s="7"/>
      <c r="AU4282" s="7"/>
      <c r="AV4282" s="7"/>
      <c r="AX4282" s="7"/>
      <c r="AY4282" s="7"/>
      <c r="AZ4282" s="7"/>
      <c r="BA4282" s="7"/>
      <c r="BB4282" s="7"/>
      <c r="BC4282" s="7"/>
      <c r="BD4282" s="7"/>
      <c r="BG4282" s="7"/>
      <c r="BH4282" s="7"/>
      <c r="BI4282" s="7"/>
      <c r="BJ4282" s="7"/>
      <c r="BK4282" s="7"/>
      <c r="BL4282" s="7"/>
      <c r="BM4282" s="7"/>
      <c r="BP4282" s="7"/>
      <c r="BQ4282" s="7"/>
      <c r="BR4282" s="7"/>
      <c r="BS4282" s="7"/>
      <c r="BT4282" s="7"/>
      <c r="BU4282" s="7"/>
      <c r="BV4282" s="7"/>
      <c r="BW4282" s="7"/>
    </row>
    <row r="4283" spans="5:75" x14ac:dyDescent="0.2"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AL4283" s="7"/>
      <c r="AQ4283" s="7"/>
      <c r="AR4283" s="7"/>
      <c r="AS4283" s="7"/>
      <c r="AT4283" s="7"/>
      <c r="AU4283" s="7"/>
      <c r="AV4283" s="7"/>
      <c r="AX4283" s="7"/>
      <c r="AY4283" s="7"/>
      <c r="AZ4283" s="7"/>
      <c r="BA4283" s="7"/>
      <c r="BB4283" s="7"/>
      <c r="BC4283" s="7"/>
      <c r="BD4283" s="7"/>
      <c r="BG4283" s="7"/>
      <c r="BH4283" s="7"/>
      <c r="BI4283" s="7"/>
      <c r="BJ4283" s="7"/>
      <c r="BK4283" s="7"/>
      <c r="BL4283" s="7"/>
      <c r="BM4283" s="7"/>
      <c r="BP4283" s="7"/>
      <c r="BQ4283" s="7"/>
      <c r="BR4283" s="7"/>
      <c r="BS4283" s="7"/>
      <c r="BT4283" s="7"/>
      <c r="BU4283" s="7"/>
      <c r="BV4283" s="7"/>
      <c r="BW4283" s="7"/>
    </row>
    <row r="4284" spans="5:75" x14ac:dyDescent="0.2"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AL4284" s="7"/>
      <c r="AQ4284" s="7"/>
      <c r="AR4284" s="7"/>
      <c r="AS4284" s="7"/>
      <c r="AT4284" s="7"/>
      <c r="AU4284" s="7"/>
      <c r="AV4284" s="7"/>
      <c r="AX4284" s="7"/>
      <c r="AY4284" s="7"/>
      <c r="AZ4284" s="7"/>
      <c r="BA4284" s="7"/>
      <c r="BB4284" s="7"/>
      <c r="BC4284" s="7"/>
      <c r="BD4284" s="7"/>
      <c r="BG4284" s="7"/>
      <c r="BH4284" s="7"/>
      <c r="BI4284" s="7"/>
      <c r="BJ4284" s="7"/>
      <c r="BK4284" s="7"/>
      <c r="BL4284" s="7"/>
      <c r="BM4284" s="7"/>
      <c r="BP4284" s="7"/>
      <c r="BQ4284" s="7"/>
      <c r="BR4284" s="7"/>
      <c r="BS4284" s="7"/>
      <c r="BT4284" s="7"/>
      <c r="BU4284" s="7"/>
      <c r="BV4284" s="7"/>
      <c r="BW4284" s="7"/>
    </row>
    <row r="4285" spans="5:75" x14ac:dyDescent="0.2"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AL4285" s="7"/>
      <c r="AQ4285" s="7"/>
      <c r="AR4285" s="7"/>
      <c r="AS4285" s="7"/>
      <c r="AT4285" s="7"/>
      <c r="AU4285" s="7"/>
      <c r="AV4285" s="7"/>
      <c r="AX4285" s="7"/>
      <c r="AY4285" s="7"/>
      <c r="AZ4285" s="7"/>
      <c r="BA4285" s="7"/>
      <c r="BB4285" s="7"/>
      <c r="BC4285" s="7"/>
      <c r="BD4285" s="7"/>
      <c r="BG4285" s="7"/>
      <c r="BH4285" s="7"/>
      <c r="BI4285" s="7"/>
      <c r="BJ4285" s="7"/>
      <c r="BK4285" s="7"/>
      <c r="BL4285" s="7"/>
      <c r="BM4285" s="7"/>
      <c r="BP4285" s="7"/>
      <c r="BQ4285" s="7"/>
      <c r="BR4285" s="7"/>
      <c r="BS4285" s="7"/>
      <c r="BT4285" s="7"/>
      <c r="BU4285" s="7"/>
      <c r="BV4285" s="7"/>
      <c r="BW4285" s="7"/>
    </row>
    <row r="4286" spans="5:75" x14ac:dyDescent="0.2"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AL4286" s="7"/>
      <c r="AQ4286" s="7"/>
      <c r="AR4286" s="7"/>
      <c r="AS4286" s="7"/>
      <c r="AT4286" s="7"/>
      <c r="AU4286" s="7"/>
      <c r="AV4286" s="7"/>
      <c r="AX4286" s="7"/>
      <c r="AY4286" s="7"/>
      <c r="AZ4286" s="7"/>
      <c r="BA4286" s="7"/>
      <c r="BB4286" s="7"/>
      <c r="BC4286" s="7"/>
      <c r="BD4286" s="7"/>
      <c r="BG4286" s="7"/>
      <c r="BH4286" s="7"/>
      <c r="BI4286" s="7"/>
      <c r="BJ4286" s="7"/>
      <c r="BK4286" s="7"/>
      <c r="BL4286" s="7"/>
      <c r="BM4286" s="7"/>
      <c r="BP4286" s="7"/>
      <c r="BQ4286" s="7"/>
      <c r="BR4286" s="7"/>
      <c r="BS4286" s="7"/>
      <c r="BT4286" s="7"/>
      <c r="BU4286" s="7"/>
      <c r="BV4286" s="7"/>
      <c r="BW4286" s="7"/>
    </row>
    <row r="4287" spans="5:75" x14ac:dyDescent="0.2"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AL4287" s="7"/>
      <c r="AQ4287" s="7"/>
      <c r="AR4287" s="7"/>
      <c r="AS4287" s="7"/>
      <c r="AT4287" s="7"/>
      <c r="AU4287" s="7"/>
      <c r="AV4287" s="7"/>
      <c r="AX4287" s="7"/>
      <c r="AY4287" s="7"/>
      <c r="AZ4287" s="7"/>
      <c r="BA4287" s="7"/>
      <c r="BB4287" s="7"/>
      <c r="BC4287" s="7"/>
      <c r="BD4287" s="7"/>
      <c r="BG4287" s="7"/>
      <c r="BH4287" s="7"/>
      <c r="BI4287" s="7"/>
      <c r="BJ4287" s="7"/>
      <c r="BK4287" s="7"/>
      <c r="BL4287" s="7"/>
      <c r="BM4287" s="7"/>
      <c r="BP4287" s="7"/>
      <c r="BQ4287" s="7"/>
      <c r="BR4287" s="7"/>
      <c r="BS4287" s="7"/>
      <c r="BT4287" s="7"/>
      <c r="BU4287" s="7"/>
      <c r="BV4287" s="7"/>
      <c r="BW4287" s="7"/>
    </row>
    <row r="4288" spans="5:75" x14ac:dyDescent="0.2"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AL4288" s="7"/>
      <c r="AQ4288" s="7"/>
      <c r="AR4288" s="7"/>
      <c r="AS4288" s="7"/>
      <c r="AT4288" s="7"/>
      <c r="AU4288" s="7"/>
      <c r="AV4288" s="7"/>
      <c r="AX4288" s="7"/>
      <c r="AY4288" s="7"/>
      <c r="AZ4288" s="7"/>
      <c r="BA4288" s="7"/>
      <c r="BB4288" s="7"/>
      <c r="BC4288" s="7"/>
      <c r="BD4288" s="7"/>
      <c r="BG4288" s="7"/>
      <c r="BH4288" s="7"/>
      <c r="BI4288" s="7"/>
      <c r="BJ4288" s="7"/>
      <c r="BK4288" s="7"/>
      <c r="BL4288" s="7"/>
      <c r="BM4288" s="7"/>
      <c r="BP4288" s="7"/>
      <c r="BQ4288" s="7"/>
      <c r="BR4288" s="7"/>
      <c r="BS4288" s="7"/>
      <c r="BT4288" s="7"/>
      <c r="BU4288" s="7"/>
      <c r="BV4288" s="7"/>
      <c r="BW4288" s="7"/>
    </row>
    <row r="4289" spans="5:75" x14ac:dyDescent="0.2"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AL4289" s="7"/>
      <c r="AQ4289" s="7"/>
      <c r="AR4289" s="7"/>
      <c r="AS4289" s="7"/>
      <c r="AT4289" s="7"/>
      <c r="AU4289" s="7"/>
      <c r="AV4289" s="7"/>
      <c r="AX4289" s="7"/>
      <c r="AY4289" s="7"/>
      <c r="AZ4289" s="7"/>
      <c r="BA4289" s="7"/>
      <c r="BB4289" s="7"/>
      <c r="BC4289" s="7"/>
      <c r="BD4289" s="7"/>
      <c r="BG4289" s="7"/>
      <c r="BH4289" s="7"/>
      <c r="BI4289" s="7"/>
      <c r="BJ4289" s="7"/>
      <c r="BK4289" s="7"/>
      <c r="BL4289" s="7"/>
      <c r="BM4289" s="7"/>
      <c r="BP4289" s="7"/>
      <c r="BQ4289" s="7"/>
      <c r="BR4289" s="7"/>
      <c r="BS4289" s="7"/>
      <c r="BT4289" s="7"/>
      <c r="BU4289" s="7"/>
      <c r="BV4289" s="7"/>
      <c r="BW4289" s="7"/>
    </row>
    <row r="4290" spans="5:75" x14ac:dyDescent="0.2"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AL4290" s="7"/>
      <c r="AQ4290" s="7"/>
      <c r="AR4290" s="7"/>
      <c r="AS4290" s="7"/>
      <c r="AT4290" s="7"/>
      <c r="AU4290" s="7"/>
      <c r="AV4290" s="7"/>
      <c r="AX4290" s="7"/>
      <c r="AY4290" s="7"/>
      <c r="AZ4290" s="7"/>
      <c r="BA4290" s="7"/>
      <c r="BB4290" s="7"/>
      <c r="BC4290" s="7"/>
      <c r="BD4290" s="7"/>
      <c r="BG4290" s="7"/>
      <c r="BH4290" s="7"/>
      <c r="BI4290" s="7"/>
      <c r="BJ4290" s="7"/>
      <c r="BK4290" s="7"/>
      <c r="BL4290" s="7"/>
      <c r="BM4290" s="7"/>
      <c r="BP4290" s="7"/>
      <c r="BQ4290" s="7"/>
      <c r="BR4290" s="7"/>
      <c r="BS4290" s="7"/>
      <c r="BT4290" s="7"/>
      <c r="BU4290" s="7"/>
      <c r="BV4290" s="7"/>
      <c r="BW4290" s="7"/>
    </row>
    <row r="4291" spans="5:75" x14ac:dyDescent="0.2"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AL4291" s="7"/>
      <c r="AQ4291" s="7"/>
      <c r="AR4291" s="7"/>
      <c r="AS4291" s="7"/>
      <c r="AT4291" s="7"/>
      <c r="AU4291" s="7"/>
      <c r="AV4291" s="7"/>
      <c r="AX4291" s="7"/>
      <c r="AY4291" s="7"/>
      <c r="AZ4291" s="7"/>
      <c r="BA4291" s="7"/>
      <c r="BB4291" s="7"/>
      <c r="BC4291" s="7"/>
      <c r="BD4291" s="7"/>
      <c r="BG4291" s="7"/>
      <c r="BH4291" s="7"/>
      <c r="BI4291" s="7"/>
      <c r="BJ4291" s="7"/>
      <c r="BK4291" s="7"/>
      <c r="BL4291" s="7"/>
      <c r="BM4291" s="7"/>
      <c r="BP4291" s="7"/>
      <c r="BQ4291" s="7"/>
      <c r="BR4291" s="7"/>
      <c r="BS4291" s="7"/>
      <c r="BT4291" s="7"/>
      <c r="BU4291" s="7"/>
      <c r="BV4291" s="7"/>
      <c r="BW4291" s="7"/>
    </row>
    <row r="4292" spans="5:75" x14ac:dyDescent="0.2"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AL4292" s="7"/>
      <c r="AQ4292" s="7"/>
      <c r="AR4292" s="7"/>
      <c r="AS4292" s="7"/>
      <c r="AT4292" s="7"/>
      <c r="AU4292" s="7"/>
      <c r="AV4292" s="7"/>
      <c r="AX4292" s="7"/>
      <c r="AY4292" s="7"/>
      <c r="AZ4292" s="7"/>
      <c r="BA4292" s="7"/>
      <c r="BB4292" s="7"/>
      <c r="BC4292" s="7"/>
      <c r="BD4292" s="7"/>
      <c r="BG4292" s="7"/>
      <c r="BH4292" s="7"/>
      <c r="BI4292" s="7"/>
      <c r="BJ4292" s="7"/>
      <c r="BK4292" s="7"/>
      <c r="BL4292" s="7"/>
      <c r="BM4292" s="7"/>
      <c r="BP4292" s="7"/>
      <c r="BQ4292" s="7"/>
      <c r="BR4292" s="7"/>
      <c r="BS4292" s="7"/>
      <c r="BT4292" s="7"/>
      <c r="BU4292" s="7"/>
      <c r="BV4292" s="7"/>
      <c r="BW4292" s="7"/>
    </row>
    <row r="4293" spans="5:75" x14ac:dyDescent="0.2"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AL4293" s="7"/>
      <c r="AQ4293" s="7"/>
      <c r="AR4293" s="7"/>
      <c r="AS4293" s="7"/>
      <c r="AT4293" s="7"/>
      <c r="AU4293" s="7"/>
      <c r="AV4293" s="7"/>
      <c r="AX4293" s="7"/>
      <c r="AY4293" s="7"/>
      <c r="AZ4293" s="7"/>
      <c r="BA4293" s="7"/>
      <c r="BB4293" s="7"/>
      <c r="BC4293" s="7"/>
      <c r="BD4293" s="7"/>
      <c r="BG4293" s="7"/>
      <c r="BH4293" s="7"/>
      <c r="BI4293" s="7"/>
      <c r="BJ4293" s="7"/>
      <c r="BK4293" s="7"/>
      <c r="BL4293" s="7"/>
      <c r="BM4293" s="7"/>
      <c r="BP4293" s="7"/>
      <c r="BQ4293" s="7"/>
      <c r="BR4293" s="7"/>
      <c r="BS4293" s="7"/>
      <c r="BT4293" s="7"/>
      <c r="BU4293" s="7"/>
      <c r="BV4293" s="7"/>
      <c r="BW4293" s="7"/>
    </row>
    <row r="4294" spans="5:75" x14ac:dyDescent="0.2"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AL4294" s="7"/>
      <c r="AQ4294" s="7"/>
      <c r="AR4294" s="7"/>
      <c r="AS4294" s="7"/>
      <c r="AT4294" s="7"/>
      <c r="AU4294" s="7"/>
      <c r="AV4294" s="7"/>
      <c r="AX4294" s="7"/>
      <c r="AY4294" s="7"/>
      <c r="AZ4294" s="7"/>
      <c r="BA4294" s="7"/>
      <c r="BB4294" s="7"/>
      <c r="BC4294" s="7"/>
      <c r="BD4294" s="7"/>
      <c r="BG4294" s="7"/>
      <c r="BH4294" s="7"/>
      <c r="BI4294" s="7"/>
      <c r="BJ4294" s="7"/>
      <c r="BK4294" s="7"/>
      <c r="BL4294" s="7"/>
      <c r="BM4294" s="7"/>
      <c r="BP4294" s="7"/>
      <c r="BQ4294" s="7"/>
      <c r="BR4294" s="7"/>
      <c r="BS4294" s="7"/>
      <c r="BT4294" s="7"/>
      <c r="BU4294" s="7"/>
      <c r="BV4294" s="7"/>
      <c r="BW4294" s="7"/>
    </row>
    <row r="4295" spans="5:75" x14ac:dyDescent="0.2"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AL4295" s="7"/>
      <c r="AQ4295" s="7"/>
      <c r="AR4295" s="7"/>
      <c r="AS4295" s="7"/>
      <c r="AT4295" s="7"/>
      <c r="AU4295" s="7"/>
      <c r="AV4295" s="7"/>
      <c r="AX4295" s="7"/>
      <c r="AY4295" s="7"/>
      <c r="AZ4295" s="7"/>
      <c r="BA4295" s="7"/>
      <c r="BB4295" s="7"/>
      <c r="BC4295" s="7"/>
      <c r="BD4295" s="7"/>
      <c r="BG4295" s="7"/>
      <c r="BH4295" s="7"/>
      <c r="BI4295" s="7"/>
      <c r="BJ4295" s="7"/>
      <c r="BK4295" s="7"/>
      <c r="BL4295" s="7"/>
      <c r="BM4295" s="7"/>
      <c r="BP4295" s="7"/>
      <c r="BQ4295" s="7"/>
      <c r="BR4295" s="7"/>
      <c r="BS4295" s="7"/>
      <c r="BT4295" s="7"/>
      <c r="BU4295" s="7"/>
      <c r="BV4295" s="7"/>
      <c r="BW4295" s="7"/>
    </row>
    <row r="4296" spans="5:75" x14ac:dyDescent="0.2"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AL4296" s="7"/>
      <c r="AQ4296" s="7"/>
      <c r="AR4296" s="7"/>
      <c r="AS4296" s="7"/>
      <c r="AT4296" s="7"/>
      <c r="AU4296" s="7"/>
      <c r="AV4296" s="7"/>
      <c r="AX4296" s="7"/>
      <c r="AY4296" s="7"/>
      <c r="AZ4296" s="7"/>
      <c r="BA4296" s="7"/>
      <c r="BB4296" s="7"/>
      <c r="BC4296" s="7"/>
      <c r="BD4296" s="7"/>
      <c r="BG4296" s="7"/>
      <c r="BH4296" s="7"/>
      <c r="BI4296" s="7"/>
      <c r="BJ4296" s="7"/>
      <c r="BK4296" s="7"/>
      <c r="BL4296" s="7"/>
      <c r="BM4296" s="7"/>
      <c r="BP4296" s="7"/>
      <c r="BQ4296" s="7"/>
      <c r="BR4296" s="7"/>
      <c r="BS4296" s="7"/>
      <c r="BT4296" s="7"/>
      <c r="BU4296" s="7"/>
      <c r="BV4296" s="7"/>
      <c r="BW4296" s="7"/>
    </row>
    <row r="4297" spans="5:75" x14ac:dyDescent="0.2"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AL4297" s="7"/>
      <c r="AQ4297" s="7"/>
      <c r="AR4297" s="7"/>
      <c r="AS4297" s="7"/>
      <c r="AT4297" s="7"/>
      <c r="AU4297" s="7"/>
      <c r="AV4297" s="7"/>
      <c r="AX4297" s="7"/>
      <c r="AY4297" s="7"/>
      <c r="AZ4297" s="7"/>
      <c r="BA4297" s="7"/>
      <c r="BB4297" s="7"/>
      <c r="BC4297" s="7"/>
      <c r="BD4297" s="7"/>
      <c r="BG4297" s="7"/>
      <c r="BH4297" s="7"/>
      <c r="BI4297" s="7"/>
      <c r="BJ4297" s="7"/>
      <c r="BK4297" s="7"/>
      <c r="BL4297" s="7"/>
      <c r="BM4297" s="7"/>
      <c r="BP4297" s="7"/>
      <c r="BQ4297" s="7"/>
      <c r="BR4297" s="7"/>
      <c r="BS4297" s="7"/>
      <c r="BT4297" s="7"/>
      <c r="BU4297" s="7"/>
      <c r="BV4297" s="7"/>
      <c r="BW4297" s="7"/>
    </row>
    <row r="4298" spans="5:75" x14ac:dyDescent="0.2"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AL4298" s="7"/>
      <c r="AQ4298" s="7"/>
      <c r="AR4298" s="7"/>
      <c r="AS4298" s="7"/>
      <c r="AT4298" s="7"/>
      <c r="AU4298" s="7"/>
      <c r="AV4298" s="7"/>
      <c r="AX4298" s="7"/>
      <c r="AY4298" s="7"/>
      <c r="AZ4298" s="7"/>
      <c r="BA4298" s="7"/>
      <c r="BB4298" s="7"/>
      <c r="BC4298" s="7"/>
      <c r="BD4298" s="7"/>
      <c r="BG4298" s="7"/>
      <c r="BH4298" s="7"/>
      <c r="BI4298" s="7"/>
      <c r="BJ4298" s="7"/>
      <c r="BK4298" s="7"/>
      <c r="BL4298" s="7"/>
      <c r="BM4298" s="7"/>
      <c r="BP4298" s="7"/>
      <c r="BQ4298" s="7"/>
      <c r="BR4298" s="7"/>
      <c r="BS4298" s="7"/>
      <c r="BT4298" s="7"/>
      <c r="BU4298" s="7"/>
      <c r="BV4298" s="7"/>
      <c r="BW4298" s="7"/>
    </row>
    <row r="4299" spans="5:75" x14ac:dyDescent="0.2"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AL4299" s="7"/>
      <c r="AQ4299" s="7"/>
      <c r="AR4299" s="7"/>
      <c r="AS4299" s="7"/>
      <c r="AT4299" s="7"/>
      <c r="AU4299" s="7"/>
      <c r="AV4299" s="7"/>
      <c r="AX4299" s="7"/>
      <c r="AY4299" s="7"/>
      <c r="AZ4299" s="7"/>
      <c r="BA4299" s="7"/>
      <c r="BB4299" s="7"/>
      <c r="BC4299" s="7"/>
      <c r="BD4299" s="7"/>
      <c r="BG4299" s="7"/>
      <c r="BH4299" s="7"/>
      <c r="BI4299" s="7"/>
      <c r="BJ4299" s="7"/>
      <c r="BK4299" s="7"/>
      <c r="BL4299" s="7"/>
      <c r="BM4299" s="7"/>
      <c r="BP4299" s="7"/>
      <c r="BQ4299" s="7"/>
      <c r="BR4299" s="7"/>
      <c r="BS4299" s="7"/>
      <c r="BT4299" s="7"/>
      <c r="BU4299" s="7"/>
      <c r="BV4299" s="7"/>
      <c r="BW4299" s="7"/>
    </row>
    <row r="4300" spans="5:75" x14ac:dyDescent="0.2"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AL4300" s="7"/>
      <c r="AQ4300" s="7"/>
      <c r="AR4300" s="7"/>
      <c r="AS4300" s="7"/>
      <c r="AT4300" s="7"/>
      <c r="AU4300" s="7"/>
      <c r="AV4300" s="7"/>
      <c r="AX4300" s="7"/>
      <c r="AY4300" s="7"/>
      <c r="AZ4300" s="7"/>
      <c r="BA4300" s="7"/>
      <c r="BB4300" s="7"/>
      <c r="BC4300" s="7"/>
      <c r="BD4300" s="7"/>
      <c r="BG4300" s="7"/>
      <c r="BH4300" s="7"/>
      <c r="BI4300" s="7"/>
      <c r="BJ4300" s="7"/>
      <c r="BK4300" s="7"/>
      <c r="BL4300" s="7"/>
      <c r="BM4300" s="7"/>
      <c r="BP4300" s="7"/>
      <c r="BQ4300" s="7"/>
      <c r="BR4300" s="7"/>
      <c r="BS4300" s="7"/>
      <c r="BT4300" s="7"/>
      <c r="BU4300" s="7"/>
      <c r="BV4300" s="7"/>
      <c r="BW4300" s="7"/>
    </row>
    <row r="4301" spans="5:75" x14ac:dyDescent="0.2"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AL4301" s="7"/>
      <c r="AQ4301" s="7"/>
      <c r="AR4301" s="7"/>
      <c r="AS4301" s="7"/>
      <c r="AT4301" s="7"/>
      <c r="AU4301" s="7"/>
      <c r="AV4301" s="7"/>
      <c r="AX4301" s="7"/>
      <c r="AY4301" s="7"/>
      <c r="AZ4301" s="7"/>
      <c r="BA4301" s="7"/>
      <c r="BB4301" s="7"/>
      <c r="BC4301" s="7"/>
      <c r="BD4301" s="7"/>
      <c r="BG4301" s="7"/>
      <c r="BH4301" s="7"/>
      <c r="BI4301" s="7"/>
      <c r="BJ4301" s="7"/>
      <c r="BK4301" s="7"/>
      <c r="BL4301" s="7"/>
      <c r="BM4301" s="7"/>
      <c r="BP4301" s="7"/>
      <c r="BQ4301" s="7"/>
      <c r="BR4301" s="7"/>
      <c r="BS4301" s="7"/>
      <c r="BT4301" s="7"/>
      <c r="BU4301" s="7"/>
      <c r="BV4301" s="7"/>
      <c r="BW4301" s="7"/>
    </row>
    <row r="4302" spans="5:75" x14ac:dyDescent="0.2"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AL4302" s="7"/>
      <c r="AQ4302" s="7"/>
      <c r="AR4302" s="7"/>
      <c r="AS4302" s="7"/>
      <c r="AT4302" s="7"/>
      <c r="AU4302" s="7"/>
      <c r="AV4302" s="7"/>
      <c r="AX4302" s="7"/>
      <c r="AY4302" s="7"/>
      <c r="AZ4302" s="7"/>
      <c r="BA4302" s="7"/>
      <c r="BB4302" s="7"/>
      <c r="BC4302" s="7"/>
      <c r="BD4302" s="7"/>
      <c r="BG4302" s="7"/>
      <c r="BH4302" s="7"/>
      <c r="BI4302" s="7"/>
      <c r="BJ4302" s="7"/>
      <c r="BK4302" s="7"/>
      <c r="BL4302" s="7"/>
      <c r="BM4302" s="7"/>
      <c r="BP4302" s="7"/>
      <c r="BQ4302" s="7"/>
      <c r="BR4302" s="7"/>
      <c r="BS4302" s="7"/>
      <c r="BT4302" s="7"/>
      <c r="BU4302" s="7"/>
      <c r="BV4302" s="7"/>
      <c r="BW4302" s="7"/>
    </row>
    <row r="4303" spans="5:75" x14ac:dyDescent="0.2"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AL4303" s="7"/>
      <c r="AQ4303" s="7"/>
      <c r="AR4303" s="7"/>
      <c r="AS4303" s="7"/>
      <c r="AT4303" s="7"/>
      <c r="AU4303" s="7"/>
      <c r="AV4303" s="7"/>
      <c r="AX4303" s="7"/>
      <c r="AY4303" s="7"/>
      <c r="AZ4303" s="7"/>
      <c r="BA4303" s="7"/>
      <c r="BB4303" s="7"/>
      <c r="BC4303" s="7"/>
      <c r="BD4303" s="7"/>
      <c r="BG4303" s="7"/>
      <c r="BH4303" s="7"/>
      <c r="BI4303" s="7"/>
      <c r="BJ4303" s="7"/>
      <c r="BK4303" s="7"/>
      <c r="BL4303" s="7"/>
      <c r="BM4303" s="7"/>
      <c r="BP4303" s="7"/>
      <c r="BQ4303" s="7"/>
      <c r="BR4303" s="7"/>
      <c r="BS4303" s="7"/>
      <c r="BT4303" s="7"/>
      <c r="BU4303" s="7"/>
      <c r="BV4303" s="7"/>
      <c r="BW4303" s="7"/>
    </row>
    <row r="4304" spans="5:75" x14ac:dyDescent="0.2"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AL4304" s="7"/>
      <c r="AQ4304" s="7"/>
      <c r="AR4304" s="7"/>
      <c r="AS4304" s="7"/>
      <c r="AT4304" s="7"/>
      <c r="AU4304" s="7"/>
      <c r="AV4304" s="7"/>
      <c r="AX4304" s="7"/>
      <c r="AY4304" s="7"/>
      <c r="AZ4304" s="7"/>
      <c r="BA4304" s="7"/>
      <c r="BB4304" s="7"/>
      <c r="BC4304" s="7"/>
      <c r="BD4304" s="7"/>
      <c r="BG4304" s="7"/>
      <c r="BH4304" s="7"/>
      <c r="BI4304" s="7"/>
      <c r="BJ4304" s="7"/>
      <c r="BK4304" s="7"/>
      <c r="BL4304" s="7"/>
      <c r="BM4304" s="7"/>
      <c r="BP4304" s="7"/>
      <c r="BQ4304" s="7"/>
      <c r="BR4304" s="7"/>
      <c r="BS4304" s="7"/>
      <c r="BT4304" s="7"/>
      <c r="BU4304" s="7"/>
      <c r="BV4304" s="7"/>
      <c r="BW4304" s="7"/>
    </row>
    <row r="4305" spans="5:75" x14ac:dyDescent="0.2"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AL4305" s="7"/>
      <c r="AQ4305" s="7"/>
      <c r="AR4305" s="7"/>
      <c r="AS4305" s="7"/>
      <c r="AT4305" s="7"/>
      <c r="AU4305" s="7"/>
      <c r="AV4305" s="7"/>
      <c r="AX4305" s="7"/>
      <c r="AY4305" s="7"/>
      <c r="AZ4305" s="7"/>
      <c r="BA4305" s="7"/>
      <c r="BB4305" s="7"/>
      <c r="BC4305" s="7"/>
      <c r="BD4305" s="7"/>
      <c r="BG4305" s="7"/>
      <c r="BH4305" s="7"/>
      <c r="BI4305" s="7"/>
      <c r="BJ4305" s="7"/>
      <c r="BK4305" s="7"/>
      <c r="BL4305" s="7"/>
      <c r="BM4305" s="7"/>
      <c r="BP4305" s="7"/>
      <c r="BQ4305" s="7"/>
      <c r="BR4305" s="7"/>
      <c r="BS4305" s="7"/>
      <c r="BT4305" s="7"/>
      <c r="BU4305" s="7"/>
      <c r="BV4305" s="7"/>
      <c r="BW4305" s="7"/>
    </row>
    <row r="4306" spans="5:75" x14ac:dyDescent="0.2"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AL4306" s="7"/>
      <c r="AQ4306" s="7"/>
      <c r="AR4306" s="7"/>
      <c r="AS4306" s="7"/>
      <c r="AT4306" s="7"/>
      <c r="AU4306" s="7"/>
      <c r="AV4306" s="7"/>
      <c r="AX4306" s="7"/>
      <c r="AY4306" s="7"/>
      <c r="AZ4306" s="7"/>
      <c r="BA4306" s="7"/>
      <c r="BB4306" s="7"/>
      <c r="BC4306" s="7"/>
      <c r="BD4306" s="7"/>
      <c r="BG4306" s="7"/>
      <c r="BH4306" s="7"/>
      <c r="BI4306" s="7"/>
      <c r="BJ4306" s="7"/>
      <c r="BK4306" s="7"/>
      <c r="BL4306" s="7"/>
      <c r="BM4306" s="7"/>
      <c r="BP4306" s="7"/>
      <c r="BQ4306" s="7"/>
      <c r="BR4306" s="7"/>
      <c r="BS4306" s="7"/>
      <c r="BT4306" s="7"/>
      <c r="BU4306" s="7"/>
      <c r="BV4306" s="7"/>
      <c r="BW4306" s="7"/>
    </row>
    <row r="4307" spans="5:75" x14ac:dyDescent="0.2"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AL4307" s="7"/>
      <c r="AQ4307" s="7"/>
      <c r="AR4307" s="7"/>
      <c r="AS4307" s="7"/>
      <c r="AT4307" s="7"/>
      <c r="AU4307" s="7"/>
      <c r="AV4307" s="7"/>
      <c r="AX4307" s="7"/>
      <c r="AY4307" s="7"/>
      <c r="AZ4307" s="7"/>
      <c r="BA4307" s="7"/>
      <c r="BB4307" s="7"/>
      <c r="BC4307" s="7"/>
      <c r="BD4307" s="7"/>
      <c r="BG4307" s="7"/>
      <c r="BH4307" s="7"/>
      <c r="BI4307" s="7"/>
      <c r="BJ4307" s="7"/>
      <c r="BK4307" s="7"/>
      <c r="BL4307" s="7"/>
      <c r="BM4307" s="7"/>
      <c r="BP4307" s="7"/>
      <c r="BQ4307" s="7"/>
      <c r="BR4307" s="7"/>
      <c r="BS4307" s="7"/>
      <c r="BT4307" s="7"/>
      <c r="BU4307" s="7"/>
      <c r="BV4307" s="7"/>
      <c r="BW4307" s="7"/>
    </row>
    <row r="4308" spans="5:75" x14ac:dyDescent="0.2"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AL4308" s="7"/>
      <c r="AQ4308" s="7"/>
      <c r="AR4308" s="7"/>
      <c r="AS4308" s="7"/>
      <c r="AT4308" s="7"/>
      <c r="AU4308" s="7"/>
      <c r="AV4308" s="7"/>
      <c r="AX4308" s="7"/>
      <c r="AY4308" s="7"/>
      <c r="AZ4308" s="7"/>
      <c r="BA4308" s="7"/>
      <c r="BB4308" s="7"/>
      <c r="BC4308" s="7"/>
      <c r="BD4308" s="7"/>
      <c r="BG4308" s="7"/>
      <c r="BH4308" s="7"/>
      <c r="BI4308" s="7"/>
      <c r="BJ4308" s="7"/>
      <c r="BK4308" s="7"/>
      <c r="BL4308" s="7"/>
      <c r="BM4308" s="7"/>
      <c r="BP4308" s="7"/>
      <c r="BQ4308" s="7"/>
      <c r="BR4308" s="7"/>
      <c r="BS4308" s="7"/>
      <c r="BT4308" s="7"/>
      <c r="BU4308" s="7"/>
      <c r="BV4308" s="7"/>
      <c r="BW4308" s="7"/>
    </row>
    <row r="4309" spans="5:75" x14ac:dyDescent="0.2"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AL4309" s="7"/>
      <c r="AQ4309" s="7"/>
      <c r="AR4309" s="7"/>
      <c r="AS4309" s="7"/>
      <c r="AT4309" s="7"/>
      <c r="AU4309" s="7"/>
      <c r="AV4309" s="7"/>
      <c r="AX4309" s="7"/>
      <c r="AY4309" s="7"/>
      <c r="AZ4309" s="7"/>
      <c r="BA4309" s="7"/>
      <c r="BB4309" s="7"/>
      <c r="BC4309" s="7"/>
      <c r="BD4309" s="7"/>
      <c r="BG4309" s="7"/>
      <c r="BH4309" s="7"/>
      <c r="BI4309" s="7"/>
      <c r="BJ4309" s="7"/>
      <c r="BK4309" s="7"/>
      <c r="BL4309" s="7"/>
      <c r="BM4309" s="7"/>
      <c r="BP4309" s="7"/>
      <c r="BQ4309" s="7"/>
      <c r="BR4309" s="7"/>
      <c r="BS4309" s="7"/>
      <c r="BT4309" s="7"/>
      <c r="BU4309" s="7"/>
      <c r="BV4309" s="7"/>
      <c r="BW4309" s="7"/>
    </row>
    <row r="4310" spans="5:75" x14ac:dyDescent="0.2"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AL4310" s="7"/>
      <c r="AQ4310" s="7"/>
      <c r="AR4310" s="7"/>
      <c r="AS4310" s="7"/>
      <c r="AT4310" s="7"/>
      <c r="AU4310" s="7"/>
      <c r="AV4310" s="7"/>
      <c r="AX4310" s="7"/>
      <c r="AY4310" s="7"/>
      <c r="AZ4310" s="7"/>
      <c r="BA4310" s="7"/>
      <c r="BB4310" s="7"/>
      <c r="BC4310" s="7"/>
      <c r="BD4310" s="7"/>
      <c r="BG4310" s="7"/>
      <c r="BH4310" s="7"/>
      <c r="BI4310" s="7"/>
      <c r="BJ4310" s="7"/>
      <c r="BK4310" s="7"/>
      <c r="BL4310" s="7"/>
      <c r="BM4310" s="7"/>
      <c r="BP4310" s="7"/>
      <c r="BQ4310" s="7"/>
      <c r="BR4310" s="7"/>
      <c r="BS4310" s="7"/>
      <c r="BT4310" s="7"/>
      <c r="BU4310" s="7"/>
      <c r="BV4310" s="7"/>
      <c r="BW4310" s="7"/>
    </row>
    <row r="4311" spans="5:75" x14ac:dyDescent="0.2"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AL4311" s="7"/>
      <c r="AQ4311" s="7"/>
      <c r="AR4311" s="7"/>
      <c r="AS4311" s="7"/>
      <c r="AT4311" s="7"/>
      <c r="AU4311" s="7"/>
      <c r="AV4311" s="7"/>
      <c r="AX4311" s="7"/>
      <c r="AY4311" s="7"/>
      <c r="AZ4311" s="7"/>
      <c r="BA4311" s="7"/>
      <c r="BB4311" s="7"/>
      <c r="BC4311" s="7"/>
      <c r="BD4311" s="7"/>
      <c r="BG4311" s="7"/>
      <c r="BH4311" s="7"/>
      <c r="BI4311" s="7"/>
      <c r="BJ4311" s="7"/>
      <c r="BK4311" s="7"/>
      <c r="BL4311" s="7"/>
      <c r="BM4311" s="7"/>
      <c r="BP4311" s="7"/>
      <c r="BQ4311" s="7"/>
      <c r="BR4311" s="7"/>
      <c r="BS4311" s="7"/>
      <c r="BT4311" s="7"/>
      <c r="BU4311" s="7"/>
      <c r="BV4311" s="7"/>
      <c r="BW4311" s="7"/>
    </row>
    <row r="4312" spans="5:75" x14ac:dyDescent="0.2"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AL4312" s="7"/>
      <c r="AQ4312" s="7"/>
      <c r="AR4312" s="7"/>
      <c r="AS4312" s="7"/>
      <c r="AT4312" s="7"/>
      <c r="AU4312" s="7"/>
      <c r="AV4312" s="7"/>
      <c r="AX4312" s="7"/>
      <c r="AY4312" s="7"/>
      <c r="AZ4312" s="7"/>
      <c r="BA4312" s="7"/>
      <c r="BB4312" s="7"/>
      <c r="BC4312" s="7"/>
      <c r="BD4312" s="7"/>
      <c r="BG4312" s="7"/>
      <c r="BH4312" s="7"/>
      <c r="BI4312" s="7"/>
      <c r="BJ4312" s="7"/>
      <c r="BK4312" s="7"/>
      <c r="BL4312" s="7"/>
      <c r="BM4312" s="7"/>
      <c r="BP4312" s="7"/>
      <c r="BQ4312" s="7"/>
      <c r="BR4312" s="7"/>
      <c r="BS4312" s="7"/>
      <c r="BT4312" s="7"/>
      <c r="BU4312" s="7"/>
      <c r="BV4312" s="7"/>
      <c r="BW4312" s="7"/>
    </row>
    <row r="4313" spans="5:75" x14ac:dyDescent="0.2"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AL4313" s="7"/>
      <c r="AQ4313" s="7"/>
      <c r="AR4313" s="7"/>
      <c r="AS4313" s="7"/>
      <c r="AT4313" s="7"/>
      <c r="AU4313" s="7"/>
      <c r="AV4313" s="7"/>
      <c r="AX4313" s="7"/>
      <c r="AY4313" s="7"/>
      <c r="AZ4313" s="7"/>
      <c r="BA4313" s="7"/>
      <c r="BB4313" s="7"/>
      <c r="BC4313" s="7"/>
      <c r="BD4313" s="7"/>
      <c r="BG4313" s="7"/>
      <c r="BH4313" s="7"/>
      <c r="BI4313" s="7"/>
      <c r="BJ4313" s="7"/>
      <c r="BK4313" s="7"/>
      <c r="BL4313" s="7"/>
      <c r="BM4313" s="7"/>
      <c r="BP4313" s="7"/>
      <c r="BQ4313" s="7"/>
      <c r="BR4313" s="7"/>
      <c r="BS4313" s="7"/>
      <c r="BT4313" s="7"/>
      <c r="BU4313" s="7"/>
      <c r="BV4313" s="7"/>
      <c r="BW4313" s="7"/>
    </row>
    <row r="4314" spans="5:75" x14ac:dyDescent="0.2"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AL4314" s="7"/>
      <c r="AQ4314" s="7"/>
      <c r="AR4314" s="7"/>
      <c r="AS4314" s="7"/>
      <c r="AT4314" s="7"/>
      <c r="AU4314" s="7"/>
      <c r="AV4314" s="7"/>
      <c r="AX4314" s="7"/>
      <c r="AY4314" s="7"/>
      <c r="AZ4314" s="7"/>
      <c r="BA4314" s="7"/>
      <c r="BB4314" s="7"/>
      <c r="BC4314" s="7"/>
      <c r="BD4314" s="7"/>
      <c r="BG4314" s="7"/>
      <c r="BH4314" s="7"/>
      <c r="BI4314" s="7"/>
      <c r="BJ4314" s="7"/>
      <c r="BK4314" s="7"/>
      <c r="BL4314" s="7"/>
      <c r="BM4314" s="7"/>
      <c r="BP4314" s="7"/>
      <c r="BQ4314" s="7"/>
      <c r="BR4314" s="7"/>
      <c r="BS4314" s="7"/>
      <c r="BT4314" s="7"/>
      <c r="BU4314" s="7"/>
      <c r="BV4314" s="7"/>
      <c r="BW4314" s="7"/>
    </row>
    <row r="4315" spans="5:75" x14ac:dyDescent="0.2"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AL4315" s="7"/>
      <c r="AQ4315" s="7"/>
      <c r="AR4315" s="7"/>
      <c r="AS4315" s="7"/>
      <c r="AT4315" s="7"/>
      <c r="AU4315" s="7"/>
      <c r="AV4315" s="7"/>
      <c r="AX4315" s="7"/>
      <c r="AY4315" s="7"/>
      <c r="AZ4315" s="7"/>
      <c r="BA4315" s="7"/>
      <c r="BB4315" s="7"/>
      <c r="BC4315" s="7"/>
      <c r="BD4315" s="7"/>
      <c r="BG4315" s="7"/>
      <c r="BH4315" s="7"/>
      <c r="BI4315" s="7"/>
      <c r="BJ4315" s="7"/>
      <c r="BK4315" s="7"/>
      <c r="BL4315" s="7"/>
      <c r="BM4315" s="7"/>
      <c r="BP4315" s="7"/>
      <c r="BQ4315" s="7"/>
      <c r="BR4315" s="7"/>
      <c r="BS4315" s="7"/>
      <c r="BT4315" s="7"/>
      <c r="BU4315" s="7"/>
      <c r="BV4315" s="7"/>
      <c r="BW4315" s="7"/>
    </row>
    <row r="4316" spans="5:75" x14ac:dyDescent="0.2"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AL4316" s="7"/>
      <c r="AQ4316" s="7"/>
      <c r="AR4316" s="7"/>
      <c r="AS4316" s="7"/>
      <c r="AT4316" s="7"/>
      <c r="AU4316" s="7"/>
      <c r="AV4316" s="7"/>
      <c r="AX4316" s="7"/>
      <c r="AY4316" s="7"/>
      <c r="AZ4316" s="7"/>
      <c r="BA4316" s="7"/>
      <c r="BB4316" s="7"/>
      <c r="BC4316" s="7"/>
      <c r="BD4316" s="7"/>
      <c r="BG4316" s="7"/>
      <c r="BH4316" s="7"/>
      <c r="BI4316" s="7"/>
      <c r="BJ4316" s="7"/>
      <c r="BK4316" s="7"/>
      <c r="BL4316" s="7"/>
      <c r="BM4316" s="7"/>
      <c r="BP4316" s="7"/>
      <c r="BQ4316" s="7"/>
      <c r="BR4316" s="7"/>
      <c r="BS4316" s="7"/>
      <c r="BT4316" s="7"/>
      <c r="BU4316" s="7"/>
      <c r="BV4316" s="7"/>
      <c r="BW4316" s="7"/>
    </row>
    <row r="4317" spans="5:75" x14ac:dyDescent="0.2"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AL4317" s="7"/>
      <c r="AQ4317" s="7"/>
      <c r="AR4317" s="7"/>
      <c r="AS4317" s="7"/>
      <c r="AT4317" s="7"/>
      <c r="AU4317" s="7"/>
      <c r="AV4317" s="7"/>
      <c r="AX4317" s="7"/>
      <c r="AY4317" s="7"/>
      <c r="AZ4317" s="7"/>
      <c r="BA4317" s="7"/>
      <c r="BB4317" s="7"/>
      <c r="BC4317" s="7"/>
      <c r="BD4317" s="7"/>
      <c r="BG4317" s="7"/>
      <c r="BH4317" s="7"/>
      <c r="BI4317" s="7"/>
      <c r="BJ4317" s="7"/>
      <c r="BK4317" s="7"/>
      <c r="BL4317" s="7"/>
      <c r="BM4317" s="7"/>
      <c r="BP4317" s="7"/>
      <c r="BQ4317" s="7"/>
      <c r="BR4317" s="7"/>
      <c r="BS4317" s="7"/>
      <c r="BT4317" s="7"/>
      <c r="BU4317" s="7"/>
      <c r="BV4317" s="7"/>
      <c r="BW4317" s="7"/>
    </row>
    <row r="4318" spans="5:75" x14ac:dyDescent="0.2"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AL4318" s="7"/>
      <c r="AQ4318" s="7"/>
      <c r="AR4318" s="7"/>
      <c r="AS4318" s="7"/>
      <c r="AT4318" s="7"/>
      <c r="AU4318" s="7"/>
      <c r="AV4318" s="7"/>
      <c r="AX4318" s="7"/>
      <c r="AY4318" s="7"/>
      <c r="AZ4318" s="7"/>
      <c r="BA4318" s="7"/>
      <c r="BB4318" s="7"/>
      <c r="BC4318" s="7"/>
      <c r="BD4318" s="7"/>
      <c r="BG4318" s="7"/>
      <c r="BH4318" s="7"/>
      <c r="BI4318" s="7"/>
      <c r="BJ4318" s="7"/>
      <c r="BK4318" s="7"/>
      <c r="BL4318" s="7"/>
      <c r="BM4318" s="7"/>
      <c r="BP4318" s="7"/>
      <c r="BQ4318" s="7"/>
      <c r="BR4318" s="7"/>
      <c r="BS4318" s="7"/>
      <c r="BT4318" s="7"/>
      <c r="BU4318" s="7"/>
      <c r="BV4318" s="7"/>
      <c r="BW4318" s="7"/>
    </row>
    <row r="4319" spans="5:75" x14ac:dyDescent="0.2"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AL4319" s="7"/>
      <c r="AQ4319" s="7"/>
      <c r="AR4319" s="7"/>
      <c r="AS4319" s="7"/>
      <c r="AT4319" s="7"/>
      <c r="AU4319" s="7"/>
      <c r="AV4319" s="7"/>
      <c r="AX4319" s="7"/>
      <c r="AY4319" s="7"/>
      <c r="AZ4319" s="7"/>
      <c r="BA4319" s="7"/>
      <c r="BB4319" s="7"/>
      <c r="BC4319" s="7"/>
      <c r="BD4319" s="7"/>
      <c r="BG4319" s="7"/>
      <c r="BH4319" s="7"/>
      <c r="BI4319" s="7"/>
      <c r="BJ4319" s="7"/>
      <c r="BK4319" s="7"/>
      <c r="BL4319" s="7"/>
      <c r="BM4319" s="7"/>
      <c r="BP4319" s="7"/>
      <c r="BQ4319" s="7"/>
      <c r="BR4319" s="7"/>
      <c r="BS4319" s="7"/>
      <c r="BT4319" s="7"/>
      <c r="BU4319" s="7"/>
      <c r="BV4319" s="7"/>
      <c r="BW4319" s="7"/>
    </row>
    <row r="4320" spans="5:75" x14ac:dyDescent="0.2"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AL4320" s="7"/>
      <c r="AQ4320" s="7"/>
      <c r="AR4320" s="7"/>
      <c r="AS4320" s="7"/>
      <c r="AT4320" s="7"/>
      <c r="AU4320" s="7"/>
      <c r="AV4320" s="7"/>
      <c r="AX4320" s="7"/>
      <c r="AY4320" s="7"/>
      <c r="AZ4320" s="7"/>
      <c r="BA4320" s="7"/>
      <c r="BB4320" s="7"/>
      <c r="BC4320" s="7"/>
      <c r="BD4320" s="7"/>
      <c r="BG4320" s="7"/>
      <c r="BH4320" s="7"/>
      <c r="BI4320" s="7"/>
      <c r="BJ4320" s="7"/>
      <c r="BK4320" s="7"/>
      <c r="BL4320" s="7"/>
      <c r="BM4320" s="7"/>
      <c r="BP4320" s="7"/>
      <c r="BQ4320" s="7"/>
      <c r="BR4320" s="7"/>
      <c r="BS4320" s="7"/>
      <c r="BT4320" s="7"/>
      <c r="BU4320" s="7"/>
      <c r="BV4320" s="7"/>
      <c r="BW4320" s="7"/>
    </row>
    <row r="4321" spans="5:75" x14ac:dyDescent="0.2"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AL4321" s="7"/>
      <c r="AQ4321" s="7"/>
      <c r="AR4321" s="7"/>
      <c r="AS4321" s="7"/>
      <c r="AT4321" s="7"/>
      <c r="AU4321" s="7"/>
      <c r="AV4321" s="7"/>
      <c r="AX4321" s="7"/>
      <c r="AY4321" s="7"/>
      <c r="AZ4321" s="7"/>
      <c r="BA4321" s="7"/>
      <c r="BB4321" s="7"/>
      <c r="BC4321" s="7"/>
      <c r="BD4321" s="7"/>
      <c r="BG4321" s="7"/>
      <c r="BH4321" s="7"/>
      <c r="BI4321" s="7"/>
      <c r="BJ4321" s="7"/>
      <c r="BK4321" s="7"/>
      <c r="BL4321" s="7"/>
      <c r="BM4321" s="7"/>
      <c r="BP4321" s="7"/>
      <c r="BQ4321" s="7"/>
      <c r="BR4321" s="7"/>
      <c r="BS4321" s="7"/>
      <c r="BT4321" s="7"/>
      <c r="BU4321" s="7"/>
      <c r="BV4321" s="7"/>
      <c r="BW4321" s="7"/>
    </row>
    <row r="4322" spans="5:75" x14ac:dyDescent="0.2"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AL4322" s="7"/>
      <c r="AQ4322" s="7"/>
      <c r="AR4322" s="7"/>
      <c r="AS4322" s="7"/>
      <c r="AT4322" s="7"/>
      <c r="AU4322" s="7"/>
      <c r="AV4322" s="7"/>
      <c r="AX4322" s="7"/>
      <c r="AY4322" s="7"/>
      <c r="AZ4322" s="7"/>
      <c r="BA4322" s="7"/>
      <c r="BB4322" s="7"/>
      <c r="BC4322" s="7"/>
      <c r="BD4322" s="7"/>
      <c r="BG4322" s="7"/>
      <c r="BH4322" s="7"/>
      <c r="BI4322" s="7"/>
      <c r="BJ4322" s="7"/>
      <c r="BK4322" s="7"/>
      <c r="BL4322" s="7"/>
      <c r="BM4322" s="7"/>
      <c r="BP4322" s="7"/>
      <c r="BQ4322" s="7"/>
      <c r="BR4322" s="7"/>
      <c r="BS4322" s="7"/>
      <c r="BT4322" s="7"/>
      <c r="BU4322" s="7"/>
      <c r="BV4322" s="7"/>
      <c r="BW4322" s="7"/>
    </row>
    <row r="4323" spans="5:75" x14ac:dyDescent="0.2"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AL4323" s="7"/>
      <c r="AQ4323" s="7"/>
      <c r="AR4323" s="7"/>
      <c r="AS4323" s="7"/>
      <c r="AT4323" s="7"/>
      <c r="AU4323" s="7"/>
      <c r="AV4323" s="7"/>
      <c r="AX4323" s="7"/>
      <c r="AY4323" s="7"/>
      <c r="AZ4323" s="7"/>
      <c r="BA4323" s="7"/>
      <c r="BB4323" s="7"/>
      <c r="BC4323" s="7"/>
      <c r="BD4323" s="7"/>
      <c r="BG4323" s="7"/>
      <c r="BH4323" s="7"/>
      <c r="BI4323" s="7"/>
      <c r="BJ4323" s="7"/>
      <c r="BK4323" s="7"/>
      <c r="BL4323" s="7"/>
      <c r="BM4323" s="7"/>
      <c r="BP4323" s="7"/>
      <c r="BQ4323" s="7"/>
      <c r="BR4323" s="7"/>
      <c r="BS4323" s="7"/>
      <c r="BT4323" s="7"/>
      <c r="BU4323" s="7"/>
      <c r="BV4323" s="7"/>
      <c r="BW4323" s="7"/>
    </row>
    <row r="4324" spans="5:75" x14ac:dyDescent="0.2"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AL4324" s="7"/>
      <c r="AQ4324" s="7"/>
      <c r="AR4324" s="7"/>
      <c r="AS4324" s="7"/>
      <c r="AT4324" s="7"/>
      <c r="AU4324" s="7"/>
      <c r="AV4324" s="7"/>
      <c r="AX4324" s="7"/>
      <c r="AY4324" s="7"/>
      <c r="AZ4324" s="7"/>
      <c r="BA4324" s="7"/>
      <c r="BB4324" s="7"/>
      <c r="BC4324" s="7"/>
      <c r="BD4324" s="7"/>
      <c r="BG4324" s="7"/>
      <c r="BH4324" s="7"/>
      <c r="BI4324" s="7"/>
      <c r="BJ4324" s="7"/>
      <c r="BK4324" s="7"/>
      <c r="BL4324" s="7"/>
      <c r="BM4324" s="7"/>
      <c r="BP4324" s="7"/>
      <c r="BQ4324" s="7"/>
      <c r="BR4324" s="7"/>
      <c r="BS4324" s="7"/>
      <c r="BT4324" s="7"/>
      <c r="BU4324" s="7"/>
      <c r="BV4324" s="7"/>
      <c r="BW4324" s="7"/>
    </row>
    <row r="4325" spans="5:75" x14ac:dyDescent="0.2"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AL4325" s="7"/>
      <c r="AQ4325" s="7"/>
      <c r="AR4325" s="7"/>
      <c r="AS4325" s="7"/>
      <c r="AT4325" s="7"/>
      <c r="AU4325" s="7"/>
      <c r="AV4325" s="7"/>
      <c r="AX4325" s="7"/>
      <c r="AY4325" s="7"/>
      <c r="AZ4325" s="7"/>
      <c r="BA4325" s="7"/>
      <c r="BB4325" s="7"/>
      <c r="BC4325" s="7"/>
      <c r="BD4325" s="7"/>
      <c r="BG4325" s="7"/>
      <c r="BH4325" s="7"/>
      <c r="BI4325" s="7"/>
      <c r="BJ4325" s="7"/>
      <c r="BK4325" s="7"/>
      <c r="BL4325" s="7"/>
      <c r="BM4325" s="7"/>
      <c r="BP4325" s="7"/>
      <c r="BQ4325" s="7"/>
      <c r="BR4325" s="7"/>
      <c r="BS4325" s="7"/>
      <c r="BT4325" s="7"/>
      <c r="BU4325" s="7"/>
      <c r="BV4325" s="7"/>
      <c r="BW4325" s="7"/>
    </row>
    <row r="4326" spans="5:75" x14ac:dyDescent="0.2"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AL4326" s="7"/>
      <c r="AQ4326" s="7"/>
      <c r="AR4326" s="7"/>
      <c r="AS4326" s="7"/>
      <c r="AT4326" s="7"/>
      <c r="AU4326" s="7"/>
      <c r="AV4326" s="7"/>
      <c r="AX4326" s="7"/>
      <c r="AY4326" s="7"/>
      <c r="AZ4326" s="7"/>
      <c r="BA4326" s="7"/>
      <c r="BB4326" s="7"/>
      <c r="BC4326" s="7"/>
      <c r="BD4326" s="7"/>
      <c r="BG4326" s="7"/>
      <c r="BH4326" s="7"/>
      <c r="BI4326" s="7"/>
      <c r="BJ4326" s="7"/>
      <c r="BK4326" s="7"/>
      <c r="BL4326" s="7"/>
      <c r="BM4326" s="7"/>
      <c r="BP4326" s="7"/>
      <c r="BQ4326" s="7"/>
      <c r="BR4326" s="7"/>
      <c r="BS4326" s="7"/>
      <c r="BT4326" s="7"/>
      <c r="BU4326" s="7"/>
      <c r="BV4326" s="7"/>
      <c r="BW4326" s="7"/>
    </row>
    <row r="4327" spans="5:75" x14ac:dyDescent="0.2"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AL4327" s="7"/>
      <c r="AQ4327" s="7"/>
      <c r="AR4327" s="7"/>
      <c r="AS4327" s="7"/>
      <c r="AT4327" s="7"/>
      <c r="AU4327" s="7"/>
      <c r="AV4327" s="7"/>
      <c r="AX4327" s="7"/>
      <c r="AY4327" s="7"/>
      <c r="AZ4327" s="7"/>
      <c r="BA4327" s="7"/>
      <c r="BB4327" s="7"/>
      <c r="BC4327" s="7"/>
      <c r="BD4327" s="7"/>
      <c r="BG4327" s="7"/>
      <c r="BH4327" s="7"/>
      <c r="BI4327" s="7"/>
      <c r="BJ4327" s="7"/>
      <c r="BK4327" s="7"/>
      <c r="BL4327" s="7"/>
      <c r="BM4327" s="7"/>
      <c r="BP4327" s="7"/>
      <c r="BQ4327" s="7"/>
      <c r="BR4327" s="7"/>
      <c r="BS4327" s="7"/>
      <c r="BT4327" s="7"/>
      <c r="BU4327" s="7"/>
      <c r="BV4327" s="7"/>
      <c r="BW4327" s="7"/>
    </row>
    <row r="4328" spans="5:75" x14ac:dyDescent="0.2"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AL4328" s="7"/>
      <c r="AQ4328" s="7"/>
      <c r="AR4328" s="7"/>
      <c r="AS4328" s="7"/>
      <c r="AT4328" s="7"/>
      <c r="AU4328" s="7"/>
      <c r="AV4328" s="7"/>
      <c r="AX4328" s="7"/>
      <c r="AY4328" s="7"/>
      <c r="AZ4328" s="7"/>
      <c r="BA4328" s="7"/>
      <c r="BB4328" s="7"/>
      <c r="BC4328" s="7"/>
      <c r="BD4328" s="7"/>
      <c r="BG4328" s="7"/>
      <c r="BH4328" s="7"/>
      <c r="BI4328" s="7"/>
      <c r="BJ4328" s="7"/>
      <c r="BK4328" s="7"/>
      <c r="BL4328" s="7"/>
      <c r="BM4328" s="7"/>
      <c r="BP4328" s="7"/>
      <c r="BQ4328" s="7"/>
      <c r="BR4328" s="7"/>
      <c r="BS4328" s="7"/>
      <c r="BT4328" s="7"/>
      <c r="BU4328" s="7"/>
      <c r="BV4328" s="7"/>
      <c r="BW4328" s="7"/>
    </row>
    <row r="4329" spans="5:75" x14ac:dyDescent="0.2"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AL4329" s="7"/>
      <c r="AQ4329" s="7"/>
      <c r="AR4329" s="7"/>
      <c r="AS4329" s="7"/>
      <c r="AT4329" s="7"/>
      <c r="AU4329" s="7"/>
      <c r="AV4329" s="7"/>
      <c r="AX4329" s="7"/>
      <c r="AY4329" s="7"/>
      <c r="AZ4329" s="7"/>
      <c r="BA4329" s="7"/>
      <c r="BB4329" s="7"/>
      <c r="BC4329" s="7"/>
      <c r="BD4329" s="7"/>
      <c r="BG4329" s="7"/>
      <c r="BH4329" s="7"/>
      <c r="BI4329" s="7"/>
      <c r="BJ4329" s="7"/>
      <c r="BK4329" s="7"/>
      <c r="BL4329" s="7"/>
      <c r="BM4329" s="7"/>
      <c r="BP4329" s="7"/>
      <c r="BQ4329" s="7"/>
      <c r="BR4329" s="7"/>
      <c r="BS4329" s="7"/>
      <c r="BT4329" s="7"/>
      <c r="BU4329" s="7"/>
      <c r="BV4329" s="7"/>
      <c r="BW4329" s="7"/>
    </row>
    <row r="4330" spans="5:75" x14ac:dyDescent="0.2"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AL4330" s="7"/>
      <c r="AQ4330" s="7"/>
      <c r="AR4330" s="7"/>
      <c r="AS4330" s="7"/>
      <c r="AT4330" s="7"/>
      <c r="AU4330" s="7"/>
      <c r="AV4330" s="7"/>
      <c r="AX4330" s="7"/>
      <c r="AY4330" s="7"/>
      <c r="AZ4330" s="7"/>
      <c r="BA4330" s="7"/>
      <c r="BB4330" s="7"/>
      <c r="BC4330" s="7"/>
      <c r="BD4330" s="7"/>
      <c r="BG4330" s="7"/>
      <c r="BH4330" s="7"/>
      <c r="BI4330" s="7"/>
      <c r="BJ4330" s="7"/>
      <c r="BK4330" s="7"/>
      <c r="BL4330" s="7"/>
      <c r="BM4330" s="7"/>
      <c r="BP4330" s="7"/>
      <c r="BQ4330" s="7"/>
      <c r="BR4330" s="7"/>
      <c r="BS4330" s="7"/>
      <c r="BT4330" s="7"/>
      <c r="BU4330" s="7"/>
      <c r="BV4330" s="7"/>
      <c r="BW4330" s="7"/>
    </row>
    <row r="4331" spans="5:75" x14ac:dyDescent="0.2"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AL4331" s="7"/>
      <c r="AQ4331" s="7"/>
      <c r="AR4331" s="7"/>
      <c r="AS4331" s="7"/>
      <c r="AT4331" s="7"/>
      <c r="AU4331" s="7"/>
      <c r="AV4331" s="7"/>
      <c r="AX4331" s="7"/>
      <c r="AY4331" s="7"/>
      <c r="AZ4331" s="7"/>
      <c r="BA4331" s="7"/>
      <c r="BB4331" s="7"/>
      <c r="BC4331" s="7"/>
      <c r="BD4331" s="7"/>
      <c r="BG4331" s="7"/>
      <c r="BH4331" s="7"/>
      <c r="BI4331" s="7"/>
      <c r="BJ4331" s="7"/>
      <c r="BK4331" s="7"/>
      <c r="BL4331" s="7"/>
      <c r="BM4331" s="7"/>
      <c r="BP4331" s="7"/>
      <c r="BQ4331" s="7"/>
      <c r="BR4331" s="7"/>
      <c r="BS4331" s="7"/>
      <c r="BT4331" s="7"/>
      <c r="BU4331" s="7"/>
      <c r="BV4331" s="7"/>
      <c r="BW4331" s="7"/>
    </row>
    <row r="4332" spans="5:75" x14ac:dyDescent="0.2"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AL4332" s="7"/>
      <c r="AQ4332" s="7"/>
      <c r="AR4332" s="7"/>
      <c r="AS4332" s="7"/>
      <c r="AT4332" s="7"/>
      <c r="AU4332" s="7"/>
      <c r="AV4332" s="7"/>
      <c r="AX4332" s="7"/>
      <c r="AY4332" s="7"/>
      <c r="AZ4332" s="7"/>
      <c r="BA4332" s="7"/>
      <c r="BB4332" s="7"/>
      <c r="BC4332" s="7"/>
      <c r="BD4332" s="7"/>
      <c r="BG4332" s="7"/>
      <c r="BH4332" s="7"/>
      <c r="BI4332" s="7"/>
      <c r="BJ4332" s="7"/>
      <c r="BK4332" s="7"/>
      <c r="BL4332" s="7"/>
      <c r="BM4332" s="7"/>
      <c r="BP4332" s="7"/>
      <c r="BQ4332" s="7"/>
      <c r="BR4332" s="7"/>
      <c r="BS4332" s="7"/>
      <c r="BT4332" s="7"/>
      <c r="BU4332" s="7"/>
      <c r="BV4332" s="7"/>
      <c r="BW4332" s="7"/>
    </row>
    <row r="4333" spans="5:75" x14ac:dyDescent="0.2"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AL4333" s="7"/>
      <c r="AQ4333" s="7"/>
      <c r="AR4333" s="7"/>
      <c r="AS4333" s="7"/>
      <c r="AT4333" s="7"/>
      <c r="AU4333" s="7"/>
      <c r="AV4333" s="7"/>
      <c r="AX4333" s="7"/>
      <c r="AY4333" s="7"/>
      <c r="AZ4333" s="7"/>
      <c r="BA4333" s="7"/>
      <c r="BB4333" s="7"/>
      <c r="BC4333" s="7"/>
      <c r="BD4333" s="7"/>
      <c r="BG4333" s="7"/>
      <c r="BH4333" s="7"/>
      <c r="BI4333" s="7"/>
      <c r="BJ4333" s="7"/>
      <c r="BK4333" s="7"/>
      <c r="BL4333" s="7"/>
      <c r="BM4333" s="7"/>
      <c r="BP4333" s="7"/>
      <c r="BQ4333" s="7"/>
      <c r="BR4333" s="7"/>
      <c r="BS4333" s="7"/>
      <c r="BT4333" s="7"/>
      <c r="BU4333" s="7"/>
      <c r="BV4333" s="7"/>
      <c r="BW4333" s="7"/>
    </row>
    <row r="4334" spans="5:75" x14ac:dyDescent="0.2"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AL4334" s="7"/>
      <c r="AQ4334" s="7"/>
      <c r="AR4334" s="7"/>
      <c r="AS4334" s="7"/>
      <c r="AT4334" s="7"/>
      <c r="AU4334" s="7"/>
      <c r="AV4334" s="7"/>
      <c r="AX4334" s="7"/>
      <c r="AY4334" s="7"/>
      <c r="AZ4334" s="7"/>
      <c r="BA4334" s="7"/>
      <c r="BB4334" s="7"/>
      <c r="BC4334" s="7"/>
      <c r="BD4334" s="7"/>
      <c r="BG4334" s="7"/>
      <c r="BH4334" s="7"/>
      <c r="BI4334" s="7"/>
      <c r="BJ4334" s="7"/>
      <c r="BK4334" s="7"/>
      <c r="BL4334" s="7"/>
      <c r="BM4334" s="7"/>
      <c r="BP4334" s="7"/>
      <c r="BQ4334" s="7"/>
      <c r="BR4334" s="7"/>
      <c r="BS4334" s="7"/>
      <c r="BT4334" s="7"/>
      <c r="BU4334" s="7"/>
      <c r="BV4334" s="7"/>
      <c r="BW4334" s="7"/>
    </row>
    <row r="4335" spans="5:75" x14ac:dyDescent="0.2"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AL4335" s="7"/>
      <c r="AQ4335" s="7"/>
      <c r="AR4335" s="7"/>
      <c r="AS4335" s="7"/>
      <c r="AT4335" s="7"/>
      <c r="AU4335" s="7"/>
      <c r="AV4335" s="7"/>
      <c r="AX4335" s="7"/>
      <c r="AY4335" s="7"/>
      <c r="AZ4335" s="7"/>
      <c r="BA4335" s="7"/>
      <c r="BB4335" s="7"/>
      <c r="BC4335" s="7"/>
      <c r="BD4335" s="7"/>
      <c r="BG4335" s="7"/>
      <c r="BH4335" s="7"/>
      <c r="BI4335" s="7"/>
      <c r="BJ4335" s="7"/>
      <c r="BK4335" s="7"/>
      <c r="BL4335" s="7"/>
      <c r="BM4335" s="7"/>
      <c r="BP4335" s="7"/>
      <c r="BQ4335" s="7"/>
      <c r="BR4335" s="7"/>
      <c r="BS4335" s="7"/>
      <c r="BT4335" s="7"/>
      <c r="BU4335" s="7"/>
      <c r="BV4335" s="7"/>
      <c r="BW4335" s="7"/>
    </row>
    <row r="4336" spans="5:75" x14ac:dyDescent="0.2"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AL4336" s="7"/>
      <c r="AQ4336" s="7"/>
      <c r="AR4336" s="7"/>
      <c r="AS4336" s="7"/>
      <c r="AT4336" s="7"/>
      <c r="AU4336" s="7"/>
      <c r="AV4336" s="7"/>
      <c r="AX4336" s="7"/>
      <c r="AY4336" s="7"/>
      <c r="AZ4336" s="7"/>
      <c r="BA4336" s="7"/>
      <c r="BB4336" s="7"/>
      <c r="BC4336" s="7"/>
      <c r="BD4336" s="7"/>
      <c r="BG4336" s="7"/>
      <c r="BH4336" s="7"/>
      <c r="BI4336" s="7"/>
      <c r="BJ4336" s="7"/>
      <c r="BK4336" s="7"/>
      <c r="BL4336" s="7"/>
      <c r="BM4336" s="7"/>
      <c r="BP4336" s="7"/>
      <c r="BQ4336" s="7"/>
      <c r="BR4336" s="7"/>
      <c r="BS4336" s="7"/>
      <c r="BT4336" s="7"/>
      <c r="BU4336" s="7"/>
      <c r="BV4336" s="7"/>
      <c r="BW4336" s="7"/>
    </row>
    <row r="4337" spans="5:75" x14ac:dyDescent="0.2"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AL4337" s="7"/>
      <c r="AQ4337" s="7"/>
      <c r="AR4337" s="7"/>
      <c r="AS4337" s="7"/>
      <c r="AT4337" s="7"/>
      <c r="AU4337" s="7"/>
      <c r="AV4337" s="7"/>
      <c r="AX4337" s="7"/>
      <c r="AY4337" s="7"/>
      <c r="AZ4337" s="7"/>
      <c r="BA4337" s="7"/>
      <c r="BB4337" s="7"/>
      <c r="BC4337" s="7"/>
      <c r="BD4337" s="7"/>
      <c r="BG4337" s="7"/>
      <c r="BH4337" s="7"/>
      <c r="BI4337" s="7"/>
      <c r="BJ4337" s="7"/>
      <c r="BK4337" s="7"/>
      <c r="BL4337" s="7"/>
      <c r="BM4337" s="7"/>
      <c r="BP4337" s="7"/>
      <c r="BQ4337" s="7"/>
      <c r="BR4337" s="7"/>
      <c r="BS4337" s="7"/>
      <c r="BT4337" s="7"/>
      <c r="BU4337" s="7"/>
      <c r="BV4337" s="7"/>
      <c r="BW4337" s="7"/>
    </row>
    <row r="4338" spans="5:75" x14ac:dyDescent="0.2"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AL4338" s="7"/>
      <c r="AQ4338" s="7"/>
      <c r="AR4338" s="7"/>
      <c r="AS4338" s="7"/>
      <c r="AT4338" s="7"/>
      <c r="AU4338" s="7"/>
      <c r="AV4338" s="7"/>
      <c r="AX4338" s="7"/>
      <c r="AY4338" s="7"/>
      <c r="AZ4338" s="7"/>
      <c r="BA4338" s="7"/>
      <c r="BB4338" s="7"/>
      <c r="BC4338" s="7"/>
      <c r="BD4338" s="7"/>
      <c r="BG4338" s="7"/>
      <c r="BH4338" s="7"/>
      <c r="BI4338" s="7"/>
      <c r="BJ4338" s="7"/>
      <c r="BK4338" s="7"/>
      <c r="BL4338" s="7"/>
      <c r="BM4338" s="7"/>
      <c r="BP4338" s="7"/>
      <c r="BQ4338" s="7"/>
      <c r="BR4338" s="7"/>
      <c r="BS4338" s="7"/>
      <c r="BT4338" s="7"/>
      <c r="BU4338" s="7"/>
      <c r="BV4338" s="7"/>
      <c r="BW4338" s="7"/>
    </row>
    <row r="4339" spans="5:75" x14ac:dyDescent="0.2"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AL4339" s="7"/>
      <c r="AQ4339" s="7"/>
      <c r="AR4339" s="7"/>
      <c r="AS4339" s="7"/>
      <c r="AT4339" s="7"/>
      <c r="AU4339" s="7"/>
      <c r="AV4339" s="7"/>
      <c r="AX4339" s="7"/>
      <c r="AY4339" s="7"/>
      <c r="AZ4339" s="7"/>
      <c r="BA4339" s="7"/>
      <c r="BB4339" s="7"/>
      <c r="BC4339" s="7"/>
      <c r="BD4339" s="7"/>
      <c r="BG4339" s="7"/>
      <c r="BH4339" s="7"/>
      <c r="BI4339" s="7"/>
      <c r="BJ4339" s="7"/>
      <c r="BK4339" s="7"/>
      <c r="BL4339" s="7"/>
      <c r="BM4339" s="7"/>
      <c r="BP4339" s="7"/>
      <c r="BQ4339" s="7"/>
      <c r="BR4339" s="7"/>
      <c r="BS4339" s="7"/>
      <c r="BT4339" s="7"/>
      <c r="BU4339" s="7"/>
      <c r="BV4339" s="7"/>
      <c r="BW4339" s="7"/>
    </row>
    <row r="4340" spans="5:75" x14ac:dyDescent="0.2"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AL4340" s="7"/>
      <c r="AQ4340" s="7"/>
      <c r="AR4340" s="7"/>
      <c r="AS4340" s="7"/>
      <c r="AT4340" s="7"/>
      <c r="AU4340" s="7"/>
      <c r="AV4340" s="7"/>
      <c r="AX4340" s="7"/>
      <c r="AY4340" s="7"/>
      <c r="AZ4340" s="7"/>
      <c r="BA4340" s="7"/>
      <c r="BB4340" s="7"/>
      <c r="BC4340" s="7"/>
      <c r="BD4340" s="7"/>
      <c r="BG4340" s="7"/>
      <c r="BH4340" s="7"/>
      <c r="BI4340" s="7"/>
      <c r="BJ4340" s="7"/>
      <c r="BK4340" s="7"/>
      <c r="BL4340" s="7"/>
      <c r="BM4340" s="7"/>
      <c r="BP4340" s="7"/>
      <c r="BQ4340" s="7"/>
      <c r="BR4340" s="7"/>
      <c r="BS4340" s="7"/>
      <c r="BT4340" s="7"/>
      <c r="BU4340" s="7"/>
      <c r="BV4340" s="7"/>
      <c r="BW4340" s="7"/>
    </row>
    <row r="4341" spans="5:75" x14ac:dyDescent="0.2"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AL4341" s="7"/>
      <c r="AQ4341" s="7"/>
      <c r="AR4341" s="7"/>
      <c r="AS4341" s="7"/>
      <c r="AT4341" s="7"/>
      <c r="AU4341" s="7"/>
      <c r="AV4341" s="7"/>
      <c r="AX4341" s="7"/>
      <c r="AY4341" s="7"/>
      <c r="AZ4341" s="7"/>
      <c r="BA4341" s="7"/>
      <c r="BB4341" s="7"/>
      <c r="BC4341" s="7"/>
      <c r="BD4341" s="7"/>
      <c r="BG4341" s="7"/>
      <c r="BH4341" s="7"/>
      <c r="BI4341" s="7"/>
      <c r="BJ4341" s="7"/>
      <c r="BK4341" s="7"/>
      <c r="BL4341" s="7"/>
      <c r="BM4341" s="7"/>
      <c r="BP4341" s="7"/>
      <c r="BQ4341" s="7"/>
      <c r="BR4341" s="7"/>
      <c r="BS4341" s="7"/>
      <c r="BT4341" s="7"/>
      <c r="BU4341" s="7"/>
      <c r="BV4341" s="7"/>
      <c r="BW4341" s="7"/>
    </row>
    <row r="4342" spans="5:75" x14ac:dyDescent="0.2"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AL4342" s="7"/>
      <c r="AQ4342" s="7"/>
      <c r="AR4342" s="7"/>
      <c r="AS4342" s="7"/>
      <c r="AT4342" s="7"/>
      <c r="AU4342" s="7"/>
      <c r="AV4342" s="7"/>
      <c r="AX4342" s="7"/>
      <c r="AY4342" s="7"/>
      <c r="AZ4342" s="7"/>
      <c r="BA4342" s="7"/>
      <c r="BB4342" s="7"/>
      <c r="BC4342" s="7"/>
      <c r="BD4342" s="7"/>
      <c r="BG4342" s="7"/>
      <c r="BH4342" s="7"/>
      <c r="BI4342" s="7"/>
      <c r="BJ4342" s="7"/>
      <c r="BK4342" s="7"/>
      <c r="BL4342" s="7"/>
      <c r="BM4342" s="7"/>
      <c r="BP4342" s="7"/>
      <c r="BQ4342" s="7"/>
      <c r="BR4342" s="7"/>
      <c r="BS4342" s="7"/>
      <c r="BT4342" s="7"/>
      <c r="BU4342" s="7"/>
      <c r="BV4342" s="7"/>
      <c r="BW4342" s="7"/>
    </row>
    <row r="4343" spans="5:75" x14ac:dyDescent="0.2"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AL4343" s="7"/>
      <c r="AQ4343" s="7"/>
      <c r="AR4343" s="7"/>
      <c r="AS4343" s="7"/>
      <c r="AT4343" s="7"/>
      <c r="AU4343" s="7"/>
      <c r="AV4343" s="7"/>
      <c r="AX4343" s="7"/>
      <c r="AY4343" s="7"/>
      <c r="AZ4343" s="7"/>
      <c r="BA4343" s="7"/>
      <c r="BB4343" s="7"/>
      <c r="BC4343" s="7"/>
      <c r="BD4343" s="7"/>
      <c r="BG4343" s="7"/>
      <c r="BH4343" s="7"/>
      <c r="BI4343" s="7"/>
      <c r="BJ4343" s="7"/>
      <c r="BK4343" s="7"/>
      <c r="BL4343" s="7"/>
      <c r="BM4343" s="7"/>
      <c r="BP4343" s="7"/>
      <c r="BQ4343" s="7"/>
      <c r="BR4343" s="7"/>
      <c r="BS4343" s="7"/>
      <c r="BT4343" s="7"/>
      <c r="BU4343" s="7"/>
      <c r="BV4343" s="7"/>
      <c r="BW4343" s="7"/>
    </row>
    <row r="4344" spans="5:75" x14ac:dyDescent="0.2"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AL4344" s="7"/>
      <c r="AQ4344" s="7"/>
      <c r="AR4344" s="7"/>
      <c r="AS4344" s="7"/>
      <c r="AT4344" s="7"/>
      <c r="AU4344" s="7"/>
      <c r="AV4344" s="7"/>
      <c r="AX4344" s="7"/>
      <c r="AY4344" s="7"/>
      <c r="AZ4344" s="7"/>
      <c r="BA4344" s="7"/>
      <c r="BB4344" s="7"/>
      <c r="BC4344" s="7"/>
      <c r="BD4344" s="7"/>
      <c r="BG4344" s="7"/>
      <c r="BH4344" s="7"/>
      <c r="BI4344" s="7"/>
      <c r="BJ4344" s="7"/>
      <c r="BK4344" s="7"/>
      <c r="BL4344" s="7"/>
      <c r="BM4344" s="7"/>
      <c r="BP4344" s="7"/>
      <c r="BQ4344" s="7"/>
      <c r="BR4344" s="7"/>
      <c r="BS4344" s="7"/>
      <c r="BT4344" s="7"/>
      <c r="BU4344" s="7"/>
      <c r="BV4344" s="7"/>
      <c r="BW4344" s="7"/>
    </row>
    <row r="4345" spans="5:75" x14ac:dyDescent="0.2"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AL4345" s="7"/>
      <c r="AQ4345" s="7"/>
      <c r="AR4345" s="7"/>
      <c r="AS4345" s="7"/>
      <c r="AT4345" s="7"/>
      <c r="AU4345" s="7"/>
      <c r="AV4345" s="7"/>
      <c r="AX4345" s="7"/>
      <c r="AY4345" s="7"/>
      <c r="AZ4345" s="7"/>
      <c r="BA4345" s="7"/>
      <c r="BB4345" s="7"/>
      <c r="BC4345" s="7"/>
      <c r="BD4345" s="7"/>
      <c r="BG4345" s="7"/>
      <c r="BH4345" s="7"/>
      <c r="BI4345" s="7"/>
      <c r="BJ4345" s="7"/>
      <c r="BK4345" s="7"/>
      <c r="BL4345" s="7"/>
      <c r="BM4345" s="7"/>
      <c r="BP4345" s="7"/>
      <c r="BQ4345" s="7"/>
      <c r="BR4345" s="7"/>
      <c r="BS4345" s="7"/>
      <c r="BT4345" s="7"/>
      <c r="BU4345" s="7"/>
      <c r="BV4345" s="7"/>
      <c r="BW4345" s="7"/>
    </row>
    <row r="4346" spans="5:75" x14ac:dyDescent="0.2"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AL4346" s="7"/>
      <c r="AQ4346" s="7"/>
      <c r="AR4346" s="7"/>
      <c r="AS4346" s="7"/>
      <c r="AT4346" s="7"/>
      <c r="AU4346" s="7"/>
      <c r="AV4346" s="7"/>
      <c r="AX4346" s="7"/>
      <c r="AY4346" s="7"/>
      <c r="AZ4346" s="7"/>
      <c r="BA4346" s="7"/>
      <c r="BB4346" s="7"/>
      <c r="BC4346" s="7"/>
      <c r="BD4346" s="7"/>
      <c r="BG4346" s="7"/>
      <c r="BH4346" s="7"/>
      <c r="BI4346" s="7"/>
      <c r="BJ4346" s="7"/>
      <c r="BK4346" s="7"/>
      <c r="BL4346" s="7"/>
      <c r="BM4346" s="7"/>
      <c r="BP4346" s="7"/>
      <c r="BQ4346" s="7"/>
      <c r="BR4346" s="7"/>
      <c r="BS4346" s="7"/>
      <c r="BT4346" s="7"/>
      <c r="BU4346" s="7"/>
      <c r="BV4346" s="7"/>
      <c r="BW4346" s="7"/>
    </row>
    <row r="4347" spans="5:75" x14ac:dyDescent="0.2"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AL4347" s="7"/>
      <c r="AQ4347" s="7"/>
      <c r="AR4347" s="7"/>
      <c r="AS4347" s="7"/>
      <c r="AT4347" s="7"/>
      <c r="AU4347" s="7"/>
      <c r="AV4347" s="7"/>
      <c r="AX4347" s="7"/>
      <c r="AY4347" s="7"/>
      <c r="AZ4347" s="7"/>
      <c r="BA4347" s="7"/>
      <c r="BB4347" s="7"/>
      <c r="BC4347" s="7"/>
      <c r="BD4347" s="7"/>
      <c r="BG4347" s="7"/>
      <c r="BH4347" s="7"/>
      <c r="BI4347" s="7"/>
      <c r="BJ4347" s="7"/>
      <c r="BK4347" s="7"/>
      <c r="BL4347" s="7"/>
      <c r="BM4347" s="7"/>
      <c r="BP4347" s="7"/>
      <c r="BQ4347" s="7"/>
      <c r="BR4347" s="7"/>
      <c r="BS4347" s="7"/>
      <c r="BT4347" s="7"/>
      <c r="BU4347" s="7"/>
      <c r="BV4347" s="7"/>
      <c r="BW4347" s="7"/>
    </row>
    <row r="4348" spans="5:75" x14ac:dyDescent="0.2"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AL4348" s="7"/>
      <c r="AQ4348" s="7"/>
      <c r="AR4348" s="7"/>
      <c r="AS4348" s="7"/>
      <c r="AT4348" s="7"/>
      <c r="AU4348" s="7"/>
      <c r="AV4348" s="7"/>
      <c r="AX4348" s="7"/>
      <c r="AY4348" s="7"/>
      <c r="AZ4348" s="7"/>
      <c r="BA4348" s="7"/>
      <c r="BB4348" s="7"/>
      <c r="BC4348" s="7"/>
      <c r="BD4348" s="7"/>
      <c r="BG4348" s="7"/>
      <c r="BH4348" s="7"/>
      <c r="BI4348" s="7"/>
      <c r="BJ4348" s="7"/>
      <c r="BK4348" s="7"/>
      <c r="BL4348" s="7"/>
      <c r="BM4348" s="7"/>
      <c r="BP4348" s="7"/>
      <c r="BQ4348" s="7"/>
      <c r="BR4348" s="7"/>
      <c r="BS4348" s="7"/>
      <c r="BT4348" s="7"/>
      <c r="BU4348" s="7"/>
      <c r="BV4348" s="7"/>
      <c r="BW4348" s="7"/>
    </row>
    <row r="4349" spans="5:75" x14ac:dyDescent="0.2"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AL4349" s="7"/>
      <c r="AQ4349" s="7"/>
      <c r="AR4349" s="7"/>
      <c r="AS4349" s="7"/>
      <c r="AT4349" s="7"/>
      <c r="AU4349" s="7"/>
      <c r="AV4349" s="7"/>
      <c r="AX4349" s="7"/>
      <c r="AY4349" s="7"/>
      <c r="AZ4349" s="7"/>
      <c r="BA4349" s="7"/>
      <c r="BB4349" s="7"/>
      <c r="BC4349" s="7"/>
      <c r="BD4349" s="7"/>
      <c r="BG4349" s="7"/>
      <c r="BH4349" s="7"/>
      <c r="BI4349" s="7"/>
      <c r="BJ4349" s="7"/>
      <c r="BK4349" s="7"/>
      <c r="BL4349" s="7"/>
      <c r="BM4349" s="7"/>
      <c r="BP4349" s="7"/>
      <c r="BQ4349" s="7"/>
      <c r="BR4349" s="7"/>
      <c r="BS4349" s="7"/>
      <c r="BT4349" s="7"/>
      <c r="BU4349" s="7"/>
      <c r="BV4349" s="7"/>
      <c r="BW4349" s="7"/>
    </row>
    <row r="4350" spans="5:75" x14ac:dyDescent="0.2"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AL4350" s="7"/>
      <c r="AQ4350" s="7"/>
      <c r="AR4350" s="7"/>
      <c r="AS4350" s="7"/>
      <c r="AT4350" s="7"/>
      <c r="AU4350" s="7"/>
      <c r="AV4350" s="7"/>
      <c r="AX4350" s="7"/>
      <c r="AY4350" s="7"/>
      <c r="AZ4350" s="7"/>
      <c r="BA4350" s="7"/>
      <c r="BB4350" s="7"/>
      <c r="BC4350" s="7"/>
      <c r="BD4350" s="7"/>
      <c r="BG4350" s="7"/>
      <c r="BH4350" s="7"/>
      <c r="BI4350" s="7"/>
      <c r="BJ4350" s="7"/>
      <c r="BK4350" s="7"/>
      <c r="BL4350" s="7"/>
      <c r="BM4350" s="7"/>
      <c r="BP4350" s="7"/>
      <c r="BQ4350" s="7"/>
      <c r="BR4350" s="7"/>
      <c r="BS4350" s="7"/>
      <c r="BT4350" s="7"/>
      <c r="BU4350" s="7"/>
      <c r="BV4350" s="7"/>
      <c r="BW4350" s="7"/>
    </row>
    <row r="4351" spans="5:75" x14ac:dyDescent="0.2"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AL4351" s="7"/>
      <c r="AQ4351" s="7"/>
      <c r="AR4351" s="7"/>
      <c r="AS4351" s="7"/>
      <c r="AT4351" s="7"/>
      <c r="AU4351" s="7"/>
      <c r="AV4351" s="7"/>
      <c r="AX4351" s="7"/>
      <c r="AY4351" s="7"/>
      <c r="AZ4351" s="7"/>
      <c r="BA4351" s="7"/>
      <c r="BB4351" s="7"/>
      <c r="BC4351" s="7"/>
      <c r="BD4351" s="7"/>
      <c r="BG4351" s="7"/>
      <c r="BH4351" s="7"/>
      <c r="BI4351" s="7"/>
      <c r="BJ4351" s="7"/>
      <c r="BK4351" s="7"/>
      <c r="BL4351" s="7"/>
      <c r="BM4351" s="7"/>
      <c r="BP4351" s="7"/>
      <c r="BQ4351" s="7"/>
      <c r="BR4351" s="7"/>
      <c r="BS4351" s="7"/>
      <c r="BT4351" s="7"/>
      <c r="BU4351" s="7"/>
      <c r="BV4351" s="7"/>
      <c r="BW4351" s="7"/>
    </row>
    <row r="4352" spans="5:75" x14ac:dyDescent="0.2"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AL4352" s="7"/>
      <c r="AQ4352" s="7"/>
      <c r="AR4352" s="7"/>
      <c r="AS4352" s="7"/>
      <c r="AT4352" s="7"/>
      <c r="AU4352" s="7"/>
      <c r="AV4352" s="7"/>
      <c r="AX4352" s="7"/>
      <c r="AY4352" s="7"/>
      <c r="AZ4352" s="7"/>
      <c r="BA4352" s="7"/>
      <c r="BB4352" s="7"/>
      <c r="BC4352" s="7"/>
      <c r="BD4352" s="7"/>
      <c r="BG4352" s="7"/>
      <c r="BH4352" s="7"/>
      <c r="BI4352" s="7"/>
      <c r="BJ4352" s="7"/>
      <c r="BK4352" s="7"/>
      <c r="BL4352" s="7"/>
      <c r="BM4352" s="7"/>
      <c r="BP4352" s="7"/>
      <c r="BQ4352" s="7"/>
      <c r="BR4352" s="7"/>
      <c r="BS4352" s="7"/>
      <c r="BT4352" s="7"/>
      <c r="BU4352" s="7"/>
      <c r="BV4352" s="7"/>
      <c r="BW4352" s="7"/>
    </row>
    <row r="4353" spans="5:75" x14ac:dyDescent="0.2"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AL4353" s="7"/>
      <c r="AQ4353" s="7"/>
      <c r="AR4353" s="7"/>
      <c r="AS4353" s="7"/>
      <c r="AT4353" s="7"/>
      <c r="AU4353" s="7"/>
      <c r="AV4353" s="7"/>
      <c r="AX4353" s="7"/>
      <c r="AY4353" s="7"/>
      <c r="AZ4353" s="7"/>
      <c r="BA4353" s="7"/>
      <c r="BB4353" s="7"/>
      <c r="BC4353" s="7"/>
      <c r="BD4353" s="7"/>
      <c r="BG4353" s="7"/>
      <c r="BH4353" s="7"/>
      <c r="BI4353" s="7"/>
      <c r="BJ4353" s="7"/>
      <c r="BK4353" s="7"/>
      <c r="BL4353" s="7"/>
      <c r="BM4353" s="7"/>
      <c r="BP4353" s="7"/>
      <c r="BQ4353" s="7"/>
      <c r="BR4353" s="7"/>
      <c r="BS4353" s="7"/>
      <c r="BT4353" s="7"/>
      <c r="BU4353" s="7"/>
      <c r="BV4353" s="7"/>
      <c r="BW4353" s="7"/>
    </row>
    <row r="4354" spans="5:75" x14ac:dyDescent="0.2"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AL4354" s="7"/>
      <c r="AQ4354" s="7"/>
      <c r="AR4354" s="7"/>
      <c r="AS4354" s="7"/>
      <c r="AT4354" s="7"/>
      <c r="AU4354" s="7"/>
      <c r="AV4354" s="7"/>
      <c r="AX4354" s="7"/>
      <c r="AY4354" s="7"/>
      <c r="AZ4354" s="7"/>
      <c r="BA4354" s="7"/>
      <c r="BB4354" s="7"/>
      <c r="BC4354" s="7"/>
      <c r="BD4354" s="7"/>
      <c r="BG4354" s="7"/>
      <c r="BH4354" s="7"/>
      <c r="BI4354" s="7"/>
      <c r="BJ4354" s="7"/>
      <c r="BK4354" s="7"/>
      <c r="BL4354" s="7"/>
      <c r="BM4354" s="7"/>
      <c r="BP4354" s="7"/>
      <c r="BQ4354" s="7"/>
      <c r="BR4354" s="7"/>
      <c r="BS4354" s="7"/>
      <c r="BT4354" s="7"/>
      <c r="BU4354" s="7"/>
      <c r="BV4354" s="7"/>
      <c r="BW4354" s="7"/>
    </row>
    <row r="4355" spans="5:75" x14ac:dyDescent="0.2"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AL4355" s="7"/>
      <c r="AQ4355" s="7"/>
      <c r="AR4355" s="7"/>
      <c r="AS4355" s="7"/>
      <c r="AT4355" s="7"/>
      <c r="AU4355" s="7"/>
      <c r="AV4355" s="7"/>
      <c r="AX4355" s="7"/>
      <c r="AY4355" s="7"/>
      <c r="AZ4355" s="7"/>
      <c r="BA4355" s="7"/>
      <c r="BB4355" s="7"/>
      <c r="BC4355" s="7"/>
      <c r="BD4355" s="7"/>
      <c r="BG4355" s="7"/>
      <c r="BH4355" s="7"/>
      <c r="BI4355" s="7"/>
      <c r="BJ4355" s="7"/>
      <c r="BK4355" s="7"/>
      <c r="BL4355" s="7"/>
      <c r="BM4355" s="7"/>
      <c r="BP4355" s="7"/>
      <c r="BQ4355" s="7"/>
      <c r="BR4355" s="7"/>
      <c r="BS4355" s="7"/>
      <c r="BT4355" s="7"/>
      <c r="BU4355" s="7"/>
      <c r="BV4355" s="7"/>
      <c r="BW4355" s="7"/>
    </row>
    <row r="4356" spans="5:75" x14ac:dyDescent="0.2"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AL4356" s="7"/>
      <c r="AQ4356" s="7"/>
      <c r="AR4356" s="7"/>
      <c r="AS4356" s="7"/>
      <c r="AT4356" s="7"/>
      <c r="AU4356" s="7"/>
      <c r="AV4356" s="7"/>
      <c r="AX4356" s="7"/>
      <c r="AY4356" s="7"/>
      <c r="AZ4356" s="7"/>
      <c r="BA4356" s="7"/>
      <c r="BB4356" s="7"/>
      <c r="BC4356" s="7"/>
      <c r="BD4356" s="7"/>
      <c r="BG4356" s="7"/>
      <c r="BH4356" s="7"/>
      <c r="BI4356" s="7"/>
      <c r="BJ4356" s="7"/>
      <c r="BK4356" s="7"/>
      <c r="BL4356" s="7"/>
      <c r="BM4356" s="7"/>
      <c r="BP4356" s="7"/>
      <c r="BQ4356" s="7"/>
      <c r="BR4356" s="7"/>
      <c r="BS4356" s="7"/>
      <c r="BT4356" s="7"/>
      <c r="BU4356" s="7"/>
      <c r="BV4356" s="7"/>
      <c r="BW4356" s="7"/>
    </row>
    <row r="4357" spans="5:75" x14ac:dyDescent="0.2"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AL4357" s="7"/>
      <c r="AQ4357" s="7"/>
      <c r="AR4357" s="7"/>
      <c r="AS4357" s="7"/>
      <c r="AT4357" s="7"/>
      <c r="AU4357" s="7"/>
      <c r="AV4357" s="7"/>
      <c r="AX4357" s="7"/>
      <c r="AY4357" s="7"/>
      <c r="AZ4357" s="7"/>
      <c r="BA4357" s="7"/>
      <c r="BB4357" s="7"/>
      <c r="BC4357" s="7"/>
      <c r="BD4357" s="7"/>
      <c r="BG4357" s="7"/>
      <c r="BH4357" s="7"/>
      <c r="BI4357" s="7"/>
      <c r="BJ4357" s="7"/>
      <c r="BK4357" s="7"/>
      <c r="BL4357" s="7"/>
      <c r="BM4357" s="7"/>
      <c r="BP4357" s="7"/>
      <c r="BQ4357" s="7"/>
      <c r="BR4357" s="7"/>
      <c r="BS4357" s="7"/>
      <c r="BT4357" s="7"/>
      <c r="BU4357" s="7"/>
      <c r="BV4357" s="7"/>
      <c r="BW4357" s="7"/>
    </row>
    <row r="4358" spans="5:75" x14ac:dyDescent="0.2"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AL4358" s="7"/>
      <c r="AQ4358" s="7"/>
      <c r="AR4358" s="7"/>
      <c r="AS4358" s="7"/>
      <c r="AT4358" s="7"/>
      <c r="AU4358" s="7"/>
      <c r="AV4358" s="7"/>
      <c r="AX4358" s="7"/>
      <c r="AY4358" s="7"/>
      <c r="AZ4358" s="7"/>
      <c r="BA4358" s="7"/>
      <c r="BB4358" s="7"/>
      <c r="BC4358" s="7"/>
      <c r="BD4358" s="7"/>
      <c r="BG4358" s="7"/>
      <c r="BH4358" s="7"/>
      <c r="BI4358" s="7"/>
      <c r="BJ4358" s="7"/>
      <c r="BK4358" s="7"/>
      <c r="BL4358" s="7"/>
      <c r="BM4358" s="7"/>
      <c r="BP4358" s="7"/>
      <c r="BQ4358" s="7"/>
      <c r="BR4358" s="7"/>
      <c r="BS4358" s="7"/>
      <c r="BT4358" s="7"/>
      <c r="BU4358" s="7"/>
      <c r="BV4358" s="7"/>
      <c r="BW4358" s="7"/>
    </row>
    <row r="4359" spans="5:75" x14ac:dyDescent="0.2"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AL4359" s="7"/>
      <c r="AQ4359" s="7"/>
      <c r="AR4359" s="7"/>
      <c r="AS4359" s="7"/>
      <c r="AT4359" s="7"/>
      <c r="AU4359" s="7"/>
      <c r="AV4359" s="7"/>
      <c r="AX4359" s="7"/>
      <c r="AY4359" s="7"/>
      <c r="AZ4359" s="7"/>
      <c r="BA4359" s="7"/>
      <c r="BB4359" s="7"/>
      <c r="BC4359" s="7"/>
      <c r="BD4359" s="7"/>
      <c r="BG4359" s="7"/>
      <c r="BH4359" s="7"/>
      <c r="BI4359" s="7"/>
      <c r="BJ4359" s="7"/>
      <c r="BK4359" s="7"/>
      <c r="BL4359" s="7"/>
      <c r="BM4359" s="7"/>
      <c r="BP4359" s="7"/>
      <c r="BQ4359" s="7"/>
      <c r="BR4359" s="7"/>
      <c r="BS4359" s="7"/>
      <c r="BT4359" s="7"/>
      <c r="BU4359" s="7"/>
      <c r="BV4359" s="7"/>
      <c r="BW4359" s="7"/>
    </row>
    <row r="4360" spans="5:75" x14ac:dyDescent="0.2"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AL4360" s="7"/>
      <c r="AQ4360" s="7"/>
      <c r="AR4360" s="7"/>
      <c r="AS4360" s="7"/>
      <c r="AT4360" s="7"/>
      <c r="AU4360" s="7"/>
      <c r="AV4360" s="7"/>
      <c r="AX4360" s="7"/>
      <c r="AY4360" s="7"/>
      <c r="AZ4360" s="7"/>
      <c r="BA4360" s="7"/>
      <c r="BB4360" s="7"/>
      <c r="BC4360" s="7"/>
      <c r="BD4360" s="7"/>
      <c r="BG4360" s="7"/>
      <c r="BH4360" s="7"/>
      <c r="BI4360" s="7"/>
      <c r="BJ4360" s="7"/>
      <c r="BK4360" s="7"/>
      <c r="BL4360" s="7"/>
      <c r="BM4360" s="7"/>
      <c r="BP4360" s="7"/>
      <c r="BQ4360" s="7"/>
      <c r="BR4360" s="7"/>
      <c r="BS4360" s="7"/>
      <c r="BT4360" s="7"/>
      <c r="BU4360" s="7"/>
      <c r="BV4360" s="7"/>
      <c r="BW4360" s="7"/>
    </row>
    <row r="4361" spans="5:75" x14ac:dyDescent="0.2"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AL4361" s="7"/>
      <c r="AQ4361" s="7"/>
      <c r="AR4361" s="7"/>
      <c r="AS4361" s="7"/>
      <c r="AT4361" s="7"/>
      <c r="AU4361" s="7"/>
      <c r="AV4361" s="7"/>
      <c r="AX4361" s="7"/>
      <c r="AY4361" s="7"/>
      <c r="AZ4361" s="7"/>
      <c r="BA4361" s="7"/>
      <c r="BB4361" s="7"/>
      <c r="BC4361" s="7"/>
      <c r="BD4361" s="7"/>
      <c r="BG4361" s="7"/>
      <c r="BH4361" s="7"/>
      <c r="BI4361" s="7"/>
      <c r="BJ4361" s="7"/>
      <c r="BK4361" s="7"/>
      <c r="BL4361" s="7"/>
      <c r="BM4361" s="7"/>
      <c r="BP4361" s="7"/>
      <c r="BQ4361" s="7"/>
      <c r="BR4361" s="7"/>
      <c r="BS4361" s="7"/>
      <c r="BT4361" s="7"/>
      <c r="BU4361" s="7"/>
      <c r="BV4361" s="7"/>
      <c r="BW4361" s="7"/>
    </row>
    <row r="4362" spans="5:75" x14ac:dyDescent="0.2"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AL4362" s="7"/>
      <c r="AQ4362" s="7"/>
      <c r="AR4362" s="7"/>
      <c r="AS4362" s="7"/>
      <c r="AT4362" s="7"/>
      <c r="AU4362" s="7"/>
      <c r="AV4362" s="7"/>
      <c r="AX4362" s="7"/>
      <c r="AY4362" s="7"/>
      <c r="AZ4362" s="7"/>
      <c r="BA4362" s="7"/>
      <c r="BB4362" s="7"/>
      <c r="BC4362" s="7"/>
      <c r="BD4362" s="7"/>
      <c r="BG4362" s="7"/>
      <c r="BH4362" s="7"/>
      <c r="BI4362" s="7"/>
      <c r="BJ4362" s="7"/>
      <c r="BK4362" s="7"/>
      <c r="BL4362" s="7"/>
      <c r="BM4362" s="7"/>
      <c r="BP4362" s="7"/>
      <c r="BQ4362" s="7"/>
      <c r="BR4362" s="7"/>
      <c r="BS4362" s="7"/>
      <c r="BT4362" s="7"/>
      <c r="BU4362" s="7"/>
      <c r="BV4362" s="7"/>
      <c r="BW4362" s="7"/>
    </row>
    <row r="4363" spans="5:75" x14ac:dyDescent="0.2"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AL4363" s="7"/>
      <c r="AQ4363" s="7"/>
      <c r="AR4363" s="7"/>
      <c r="AS4363" s="7"/>
      <c r="AT4363" s="7"/>
      <c r="AU4363" s="7"/>
      <c r="AV4363" s="7"/>
      <c r="AX4363" s="7"/>
      <c r="AY4363" s="7"/>
      <c r="AZ4363" s="7"/>
      <c r="BA4363" s="7"/>
      <c r="BB4363" s="7"/>
      <c r="BC4363" s="7"/>
      <c r="BD4363" s="7"/>
      <c r="BG4363" s="7"/>
      <c r="BH4363" s="7"/>
      <c r="BI4363" s="7"/>
      <c r="BJ4363" s="7"/>
      <c r="BK4363" s="7"/>
      <c r="BL4363" s="7"/>
      <c r="BM4363" s="7"/>
      <c r="BP4363" s="7"/>
      <c r="BQ4363" s="7"/>
      <c r="BR4363" s="7"/>
      <c r="BS4363" s="7"/>
      <c r="BT4363" s="7"/>
      <c r="BU4363" s="7"/>
      <c r="BV4363" s="7"/>
      <c r="BW4363" s="7"/>
    </row>
    <row r="4364" spans="5:75" x14ac:dyDescent="0.2"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AL4364" s="7"/>
      <c r="AQ4364" s="7"/>
      <c r="AR4364" s="7"/>
      <c r="AS4364" s="7"/>
      <c r="AT4364" s="7"/>
      <c r="AU4364" s="7"/>
      <c r="AV4364" s="7"/>
      <c r="AX4364" s="7"/>
      <c r="AY4364" s="7"/>
      <c r="AZ4364" s="7"/>
      <c r="BA4364" s="7"/>
      <c r="BB4364" s="7"/>
      <c r="BC4364" s="7"/>
      <c r="BD4364" s="7"/>
      <c r="BG4364" s="7"/>
      <c r="BH4364" s="7"/>
      <c r="BI4364" s="7"/>
      <c r="BJ4364" s="7"/>
      <c r="BK4364" s="7"/>
      <c r="BL4364" s="7"/>
      <c r="BM4364" s="7"/>
      <c r="BP4364" s="7"/>
      <c r="BQ4364" s="7"/>
      <c r="BR4364" s="7"/>
      <c r="BS4364" s="7"/>
      <c r="BT4364" s="7"/>
      <c r="BU4364" s="7"/>
      <c r="BV4364" s="7"/>
      <c r="BW4364" s="7"/>
    </row>
    <row r="4365" spans="5:75" x14ac:dyDescent="0.2"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AL4365" s="7"/>
      <c r="AQ4365" s="7"/>
      <c r="AR4365" s="7"/>
      <c r="AS4365" s="7"/>
      <c r="AT4365" s="7"/>
      <c r="AU4365" s="7"/>
      <c r="AV4365" s="7"/>
      <c r="AX4365" s="7"/>
      <c r="AY4365" s="7"/>
      <c r="AZ4365" s="7"/>
      <c r="BA4365" s="7"/>
      <c r="BB4365" s="7"/>
      <c r="BC4365" s="7"/>
      <c r="BD4365" s="7"/>
      <c r="BG4365" s="7"/>
      <c r="BH4365" s="7"/>
      <c r="BI4365" s="7"/>
      <c r="BJ4365" s="7"/>
      <c r="BK4365" s="7"/>
      <c r="BL4365" s="7"/>
      <c r="BM4365" s="7"/>
      <c r="BP4365" s="7"/>
      <c r="BQ4365" s="7"/>
      <c r="BR4365" s="7"/>
      <c r="BS4365" s="7"/>
      <c r="BT4365" s="7"/>
      <c r="BU4365" s="7"/>
      <c r="BV4365" s="7"/>
      <c r="BW4365" s="7"/>
    </row>
    <row r="4366" spans="5:75" x14ac:dyDescent="0.2"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AL4366" s="7"/>
      <c r="AQ4366" s="7"/>
      <c r="AR4366" s="7"/>
      <c r="AS4366" s="7"/>
      <c r="AT4366" s="7"/>
      <c r="AU4366" s="7"/>
      <c r="AV4366" s="7"/>
      <c r="AX4366" s="7"/>
      <c r="AY4366" s="7"/>
      <c r="AZ4366" s="7"/>
      <c r="BA4366" s="7"/>
      <c r="BB4366" s="7"/>
      <c r="BC4366" s="7"/>
      <c r="BD4366" s="7"/>
      <c r="BG4366" s="7"/>
      <c r="BH4366" s="7"/>
      <c r="BI4366" s="7"/>
      <c r="BJ4366" s="7"/>
      <c r="BK4366" s="7"/>
      <c r="BL4366" s="7"/>
      <c r="BM4366" s="7"/>
      <c r="BP4366" s="7"/>
      <c r="BQ4366" s="7"/>
      <c r="BR4366" s="7"/>
      <c r="BS4366" s="7"/>
      <c r="BT4366" s="7"/>
      <c r="BU4366" s="7"/>
      <c r="BV4366" s="7"/>
      <c r="BW4366" s="7"/>
    </row>
    <row r="4367" spans="5:75" x14ac:dyDescent="0.2"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AL4367" s="7"/>
      <c r="AQ4367" s="7"/>
      <c r="AR4367" s="7"/>
      <c r="AS4367" s="7"/>
      <c r="AT4367" s="7"/>
      <c r="AU4367" s="7"/>
      <c r="AV4367" s="7"/>
      <c r="AX4367" s="7"/>
      <c r="AY4367" s="7"/>
      <c r="AZ4367" s="7"/>
      <c r="BA4367" s="7"/>
      <c r="BB4367" s="7"/>
      <c r="BC4367" s="7"/>
      <c r="BD4367" s="7"/>
      <c r="BG4367" s="7"/>
      <c r="BH4367" s="7"/>
      <c r="BI4367" s="7"/>
      <c r="BJ4367" s="7"/>
      <c r="BK4367" s="7"/>
      <c r="BL4367" s="7"/>
      <c r="BM4367" s="7"/>
      <c r="BP4367" s="7"/>
      <c r="BQ4367" s="7"/>
      <c r="BR4367" s="7"/>
      <c r="BS4367" s="7"/>
      <c r="BT4367" s="7"/>
      <c r="BU4367" s="7"/>
      <c r="BV4367" s="7"/>
      <c r="BW4367" s="7"/>
    </row>
    <row r="4368" spans="5:75" x14ac:dyDescent="0.2"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AL4368" s="7"/>
      <c r="AQ4368" s="7"/>
      <c r="AR4368" s="7"/>
      <c r="AS4368" s="7"/>
      <c r="AT4368" s="7"/>
      <c r="AU4368" s="7"/>
      <c r="AV4368" s="7"/>
      <c r="AX4368" s="7"/>
      <c r="AY4368" s="7"/>
      <c r="AZ4368" s="7"/>
      <c r="BA4368" s="7"/>
      <c r="BB4368" s="7"/>
      <c r="BC4368" s="7"/>
      <c r="BD4368" s="7"/>
      <c r="BG4368" s="7"/>
      <c r="BH4368" s="7"/>
      <c r="BI4368" s="7"/>
      <c r="BJ4368" s="7"/>
      <c r="BK4368" s="7"/>
      <c r="BL4368" s="7"/>
      <c r="BM4368" s="7"/>
      <c r="BP4368" s="7"/>
      <c r="BQ4368" s="7"/>
      <c r="BR4368" s="7"/>
      <c r="BS4368" s="7"/>
      <c r="BT4368" s="7"/>
      <c r="BU4368" s="7"/>
      <c r="BV4368" s="7"/>
      <c r="BW4368" s="7"/>
    </row>
    <row r="4369" spans="5:75" x14ac:dyDescent="0.2"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AL4369" s="7"/>
      <c r="AQ4369" s="7"/>
      <c r="AR4369" s="7"/>
      <c r="AS4369" s="7"/>
      <c r="AT4369" s="7"/>
      <c r="AU4369" s="7"/>
      <c r="AV4369" s="7"/>
      <c r="AX4369" s="7"/>
      <c r="AY4369" s="7"/>
      <c r="AZ4369" s="7"/>
      <c r="BA4369" s="7"/>
      <c r="BB4369" s="7"/>
      <c r="BC4369" s="7"/>
      <c r="BD4369" s="7"/>
      <c r="BG4369" s="7"/>
      <c r="BH4369" s="7"/>
      <c r="BI4369" s="7"/>
      <c r="BJ4369" s="7"/>
      <c r="BK4369" s="7"/>
      <c r="BL4369" s="7"/>
      <c r="BM4369" s="7"/>
      <c r="BP4369" s="7"/>
      <c r="BQ4369" s="7"/>
      <c r="BR4369" s="7"/>
      <c r="BS4369" s="7"/>
      <c r="BT4369" s="7"/>
      <c r="BU4369" s="7"/>
      <c r="BV4369" s="7"/>
      <c r="BW4369" s="7"/>
    </row>
    <row r="4370" spans="5:75" x14ac:dyDescent="0.2"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AL4370" s="7"/>
      <c r="AQ4370" s="7"/>
      <c r="AR4370" s="7"/>
      <c r="AS4370" s="7"/>
      <c r="AT4370" s="7"/>
      <c r="AU4370" s="7"/>
      <c r="AV4370" s="7"/>
      <c r="AX4370" s="7"/>
      <c r="AY4370" s="7"/>
      <c r="AZ4370" s="7"/>
      <c r="BA4370" s="7"/>
      <c r="BB4370" s="7"/>
      <c r="BC4370" s="7"/>
      <c r="BD4370" s="7"/>
      <c r="BG4370" s="7"/>
      <c r="BH4370" s="7"/>
      <c r="BI4370" s="7"/>
      <c r="BJ4370" s="7"/>
      <c r="BK4370" s="7"/>
      <c r="BL4370" s="7"/>
      <c r="BM4370" s="7"/>
      <c r="BP4370" s="7"/>
      <c r="BQ4370" s="7"/>
      <c r="BR4370" s="7"/>
      <c r="BS4370" s="7"/>
      <c r="BT4370" s="7"/>
      <c r="BU4370" s="7"/>
      <c r="BV4370" s="7"/>
      <c r="BW4370" s="7"/>
    </row>
    <row r="4371" spans="5:75" x14ac:dyDescent="0.2"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AL4371" s="7"/>
      <c r="AQ4371" s="7"/>
      <c r="AR4371" s="7"/>
      <c r="AS4371" s="7"/>
      <c r="AT4371" s="7"/>
      <c r="AU4371" s="7"/>
      <c r="AV4371" s="7"/>
      <c r="AX4371" s="7"/>
      <c r="AY4371" s="7"/>
      <c r="AZ4371" s="7"/>
      <c r="BA4371" s="7"/>
      <c r="BB4371" s="7"/>
      <c r="BC4371" s="7"/>
      <c r="BD4371" s="7"/>
      <c r="BG4371" s="7"/>
      <c r="BH4371" s="7"/>
      <c r="BI4371" s="7"/>
      <c r="BJ4371" s="7"/>
      <c r="BK4371" s="7"/>
      <c r="BL4371" s="7"/>
      <c r="BM4371" s="7"/>
      <c r="BP4371" s="7"/>
      <c r="BQ4371" s="7"/>
      <c r="BR4371" s="7"/>
      <c r="BS4371" s="7"/>
      <c r="BT4371" s="7"/>
      <c r="BU4371" s="7"/>
      <c r="BV4371" s="7"/>
      <c r="BW4371" s="7"/>
    </row>
    <row r="4372" spans="5:75" x14ac:dyDescent="0.2"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AL4372" s="7"/>
      <c r="AQ4372" s="7"/>
      <c r="AR4372" s="7"/>
      <c r="AS4372" s="7"/>
      <c r="AT4372" s="7"/>
      <c r="AU4372" s="7"/>
      <c r="AV4372" s="7"/>
      <c r="AX4372" s="7"/>
      <c r="AY4372" s="7"/>
      <c r="AZ4372" s="7"/>
      <c r="BA4372" s="7"/>
      <c r="BB4372" s="7"/>
      <c r="BC4372" s="7"/>
      <c r="BD4372" s="7"/>
      <c r="BG4372" s="7"/>
      <c r="BH4372" s="7"/>
      <c r="BI4372" s="7"/>
      <c r="BJ4372" s="7"/>
      <c r="BK4372" s="7"/>
      <c r="BL4372" s="7"/>
      <c r="BM4372" s="7"/>
      <c r="BP4372" s="7"/>
      <c r="BQ4372" s="7"/>
      <c r="BR4372" s="7"/>
      <c r="BS4372" s="7"/>
      <c r="BT4372" s="7"/>
      <c r="BU4372" s="7"/>
      <c r="BV4372" s="7"/>
      <c r="BW4372" s="7"/>
    </row>
    <row r="4373" spans="5:75" x14ac:dyDescent="0.2"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AL4373" s="7"/>
      <c r="AQ4373" s="7"/>
      <c r="AR4373" s="7"/>
      <c r="AS4373" s="7"/>
      <c r="AT4373" s="7"/>
      <c r="AU4373" s="7"/>
      <c r="AV4373" s="7"/>
      <c r="AX4373" s="7"/>
      <c r="AY4373" s="7"/>
      <c r="AZ4373" s="7"/>
      <c r="BA4373" s="7"/>
      <c r="BB4373" s="7"/>
      <c r="BC4373" s="7"/>
      <c r="BD4373" s="7"/>
      <c r="BG4373" s="7"/>
      <c r="BH4373" s="7"/>
      <c r="BI4373" s="7"/>
      <c r="BJ4373" s="7"/>
      <c r="BK4373" s="7"/>
      <c r="BL4373" s="7"/>
      <c r="BM4373" s="7"/>
      <c r="BP4373" s="7"/>
      <c r="BQ4373" s="7"/>
      <c r="BR4373" s="7"/>
      <c r="BS4373" s="7"/>
      <c r="BT4373" s="7"/>
      <c r="BU4373" s="7"/>
      <c r="BV4373" s="7"/>
      <c r="BW4373" s="7"/>
    </row>
    <row r="4374" spans="5:75" x14ac:dyDescent="0.2"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AL4374" s="7"/>
      <c r="AQ4374" s="7"/>
      <c r="AR4374" s="7"/>
      <c r="AS4374" s="7"/>
      <c r="AT4374" s="7"/>
      <c r="AU4374" s="7"/>
      <c r="AV4374" s="7"/>
      <c r="AX4374" s="7"/>
      <c r="AY4374" s="7"/>
      <c r="AZ4374" s="7"/>
      <c r="BA4374" s="7"/>
      <c r="BB4374" s="7"/>
      <c r="BC4374" s="7"/>
      <c r="BD4374" s="7"/>
      <c r="BG4374" s="7"/>
      <c r="BH4374" s="7"/>
      <c r="BI4374" s="7"/>
      <c r="BJ4374" s="7"/>
      <c r="BK4374" s="7"/>
      <c r="BL4374" s="7"/>
      <c r="BM4374" s="7"/>
      <c r="BP4374" s="7"/>
      <c r="BQ4374" s="7"/>
      <c r="BR4374" s="7"/>
      <c r="BS4374" s="7"/>
      <c r="BT4374" s="7"/>
      <c r="BU4374" s="7"/>
      <c r="BV4374" s="7"/>
      <c r="BW4374" s="7"/>
    </row>
    <row r="4375" spans="5:75" x14ac:dyDescent="0.2"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AL4375" s="7"/>
      <c r="AQ4375" s="7"/>
      <c r="AR4375" s="7"/>
      <c r="AS4375" s="7"/>
      <c r="AT4375" s="7"/>
      <c r="AU4375" s="7"/>
      <c r="AV4375" s="7"/>
      <c r="AX4375" s="7"/>
      <c r="AY4375" s="7"/>
      <c r="AZ4375" s="7"/>
      <c r="BA4375" s="7"/>
      <c r="BB4375" s="7"/>
      <c r="BC4375" s="7"/>
      <c r="BD4375" s="7"/>
      <c r="BG4375" s="7"/>
      <c r="BH4375" s="7"/>
      <c r="BI4375" s="7"/>
      <c r="BJ4375" s="7"/>
      <c r="BK4375" s="7"/>
      <c r="BL4375" s="7"/>
      <c r="BM4375" s="7"/>
      <c r="BP4375" s="7"/>
      <c r="BQ4375" s="7"/>
      <c r="BR4375" s="7"/>
      <c r="BS4375" s="7"/>
      <c r="BT4375" s="7"/>
      <c r="BU4375" s="7"/>
      <c r="BV4375" s="7"/>
      <c r="BW4375" s="7"/>
    </row>
    <row r="4376" spans="5:75" x14ac:dyDescent="0.2"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AL4376" s="7"/>
      <c r="AQ4376" s="7"/>
      <c r="AR4376" s="7"/>
      <c r="AS4376" s="7"/>
      <c r="AT4376" s="7"/>
      <c r="AU4376" s="7"/>
      <c r="AV4376" s="7"/>
      <c r="AX4376" s="7"/>
      <c r="AY4376" s="7"/>
      <c r="AZ4376" s="7"/>
      <c r="BA4376" s="7"/>
      <c r="BB4376" s="7"/>
      <c r="BC4376" s="7"/>
      <c r="BD4376" s="7"/>
      <c r="BG4376" s="7"/>
      <c r="BH4376" s="7"/>
      <c r="BI4376" s="7"/>
      <c r="BJ4376" s="7"/>
      <c r="BK4376" s="7"/>
      <c r="BL4376" s="7"/>
      <c r="BM4376" s="7"/>
      <c r="BP4376" s="7"/>
      <c r="BQ4376" s="7"/>
      <c r="BR4376" s="7"/>
      <c r="BS4376" s="7"/>
      <c r="BT4376" s="7"/>
      <c r="BU4376" s="7"/>
      <c r="BV4376" s="7"/>
      <c r="BW4376" s="7"/>
    </row>
    <row r="4377" spans="5:75" x14ac:dyDescent="0.2"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AL4377" s="7"/>
      <c r="AQ4377" s="7"/>
      <c r="AR4377" s="7"/>
      <c r="AS4377" s="7"/>
      <c r="AT4377" s="7"/>
      <c r="AU4377" s="7"/>
      <c r="AV4377" s="7"/>
      <c r="AX4377" s="7"/>
      <c r="AY4377" s="7"/>
      <c r="AZ4377" s="7"/>
      <c r="BA4377" s="7"/>
      <c r="BB4377" s="7"/>
      <c r="BC4377" s="7"/>
      <c r="BD4377" s="7"/>
      <c r="BG4377" s="7"/>
      <c r="BH4377" s="7"/>
      <c r="BI4377" s="7"/>
      <c r="BJ4377" s="7"/>
      <c r="BK4377" s="7"/>
      <c r="BL4377" s="7"/>
      <c r="BM4377" s="7"/>
      <c r="BP4377" s="7"/>
      <c r="BQ4377" s="7"/>
      <c r="BR4377" s="7"/>
      <c r="BS4377" s="7"/>
      <c r="BT4377" s="7"/>
      <c r="BU4377" s="7"/>
      <c r="BV4377" s="7"/>
      <c r="BW4377" s="7"/>
    </row>
    <row r="4378" spans="5:75" x14ac:dyDescent="0.2"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AL4378" s="7"/>
      <c r="AQ4378" s="7"/>
      <c r="AR4378" s="7"/>
      <c r="AS4378" s="7"/>
      <c r="AT4378" s="7"/>
      <c r="AU4378" s="7"/>
      <c r="AV4378" s="7"/>
      <c r="AX4378" s="7"/>
      <c r="AY4378" s="7"/>
      <c r="AZ4378" s="7"/>
      <c r="BA4378" s="7"/>
      <c r="BB4378" s="7"/>
      <c r="BC4378" s="7"/>
      <c r="BD4378" s="7"/>
      <c r="BG4378" s="7"/>
      <c r="BH4378" s="7"/>
      <c r="BI4378" s="7"/>
      <c r="BJ4378" s="7"/>
      <c r="BK4378" s="7"/>
      <c r="BL4378" s="7"/>
      <c r="BM4378" s="7"/>
      <c r="BP4378" s="7"/>
      <c r="BQ4378" s="7"/>
      <c r="BR4378" s="7"/>
      <c r="BS4378" s="7"/>
      <c r="BT4378" s="7"/>
      <c r="BU4378" s="7"/>
      <c r="BV4378" s="7"/>
      <c r="BW4378" s="7"/>
    </row>
    <row r="4379" spans="5:75" x14ac:dyDescent="0.2"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AL4379" s="7"/>
      <c r="AQ4379" s="7"/>
      <c r="AR4379" s="7"/>
      <c r="AS4379" s="7"/>
      <c r="AT4379" s="7"/>
      <c r="AU4379" s="7"/>
      <c r="AV4379" s="7"/>
      <c r="AX4379" s="7"/>
      <c r="AY4379" s="7"/>
      <c r="AZ4379" s="7"/>
      <c r="BA4379" s="7"/>
      <c r="BB4379" s="7"/>
      <c r="BC4379" s="7"/>
      <c r="BD4379" s="7"/>
      <c r="BG4379" s="7"/>
      <c r="BH4379" s="7"/>
      <c r="BI4379" s="7"/>
      <c r="BJ4379" s="7"/>
      <c r="BK4379" s="7"/>
      <c r="BL4379" s="7"/>
      <c r="BM4379" s="7"/>
      <c r="BP4379" s="7"/>
      <c r="BQ4379" s="7"/>
      <c r="BR4379" s="7"/>
      <c r="BS4379" s="7"/>
      <c r="BT4379" s="7"/>
      <c r="BU4379" s="7"/>
      <c r="BV4379" s="7"/>
      <c r="BW4379" s="7"/>
    </row>
    <row r="4380" spans="5:75" x14ac:dyDescent="0.2"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AL4380" s="7"/>
      <c r="AQ4380" s="7"/>
      <c r="AR4380" s="7"/>
      <c r="AS4380" s="7"/>
      <c r="AT4380" s="7"/>
      <c r="AU4380" s="7"/>
      <c r="AV4380" s="7"/>
      <c r="AX4380" s="7"/>
      <c r="AY4380" s="7"/>
      <c r="AZ4380" s="7"/>
      <c r="BA4380" s="7"/>
      <c r="BB4380" s="7"/>
      <c r="BC4380" s="7"/>
      <c r="BD4380" s="7"/>
      <c r="BG4380" s="7"/>
      <c r="BH4380" s="7"/>
      <c r="BI4380" s="7"/>
      <c r="BJ4380" s="7"/>
      <c r="BK4380" s="7"/>
      <c r="BL4380" s="7"/>
      <c r="BM4380" s="7"/>
      <c r="BP4380" s="7"/>
      <c r="BQ4380" s="7"/>
      <c r="BR4380" s="7"/>
      <c r="BS4380" s="7"/>
      <c r="BT4380" s="7"/>
      <c r="BU4380" s="7"/>
      <c r="BV4380" s="7"/>
      <c r="BW4380" s="7"/>
    </row>
    <row r="4381" spans="5:75" x14ac:dyDescent="0.2"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AL4381" s="7"/>
      <c r="AQ4381" s="7"/>
      <c r="AR4381" s="7"/>
      <c r="AS4381" s="7"/>
      <c r="AT4381" s="7"/>
      <c r="AU4381" s="7"/>
      <c r="AV4381" s="7"/>
      <c r="AX4381" s="7"/>
      <c r="AY4381" s="7"/>
      <c r="AZ4381" s="7"/>
      <c r="BA4381" s="7"/>
      <c r="BB4381" s="7"/>
      <c r="BC4381" s="7"/>
      <c r="BD4381" s="7"/>
      <c r="BG4381" s="7"/>
      <c r="BH4381" s="7"/>
      <c r="BI4381" s="7"/>
      <c r="BJ4381" s="7"/>
      <c r="BK4381" s="7"/>
      <c r="BL4381" s="7"/>
      <c r="BM4381" s="7"/>
      <c r="BP4381" s="7"/>
      <c r="BQ4381" s="7"/>
      <c r="BR4381" s="7"/>
      <c r="BS4381" s="7"/>
      <c r="BT4381" s="7"/>
      <c r="BU4381" s="7"/>
      <c r="BV4381" s="7"/>
      <c r="BW4381" s="7"/>
    </row>
    <row r="4382" spans="5:75" x14ac:dyDescent="0.2"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AL4382" s="7"/>
      <c r="AQ4382" s="7"/>
      <c r="AR4382" s="7"/>
      <c r="AS4382" s="7"/>
      <c r="AT4382" s="7"/>
      <c r="AU4382" s="7"/>
      <c r="AV4382" s="7"/>
      <c r="AX4382" s="7"/>
      <c r="AY4382" s="7"/>
      <c r="AZ4382" s="7"/>
      <c r="BA4382" s="7"/>
      <c r="BB4382" s="7"/>
      <c r="BC4382" s="7"/>
      <c r="BD4382" s="7"/>
      <c r="BG4382" s="7"/>
      <c r="BH4382" s="7"/>
      <c r="BI4382" s="7"/>
      <c r="BJ4382" s="7"/>
      <c r="BK4382" s="7"/>
      <c r="BL4382" s="7"/>
      <c r="BM4382" s="7"/>
      <c r="BP4382" s="7"/>
      <c r="BQ4382" s="7"/>
      <c r="BR4382" s="7"/>
      <c r="BS4382" s="7"/>
      <c r="BT4382" s="7"/>
      <c r="BU4382" s="7"/>
      <c r="BV4382" s="7"/>
      <c r="BW4382" s="7"/>
    </row>
    <row r="4383" spans="5:75" x14ac:dyDescent="0.2"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AL4383" s="7"/>
      <c r="AQ4383" s="7"/>
      <c r="AR4383" s="7"/>
      <c r="AS4383" s="7"/>
      <c r="AT4383" s="7"/>
      <c r="AU4383" s="7"/>
      <c r="AV4383" s="7"/>
      <c r="AX4383" s="7"/>
      <c r="AY4383" s="7"/>
      <c r="AZ4383" s="7"/>
      <c r="BA4383" s="7"/>
      <c r="BB4383" s="7"/>
      <c r="BC4383" s="7"/>
      <c r="BD4383" s="7"/>
      <c r="BG4383" s="7"/>
      <c r="BH4383" s="7"/>
      <c r="BI4383" s="7"/>
      <c r="BJ4383" s="7"/>
      <c r="BK4383" s="7"/>
      <c r="BL4383" s="7"/>
      <c r="BM4383" s="7"/>
      <c r="BP4383" s="7"/>
      <c r="BQ4383" s="7"/>
      <c r="BR4383" s="7"/>
      <c r="BS4383" s="7"/>
      <c r="BT4383" s="7"/>
      <c r="BU4383" s="7"/>
      <c r="BV4383" s="7"/>
      <c r="BW4383" s="7"/>
    </row>
    <row r="4384" spans="5:75" x14ac:dyDescent="0.2"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AL4384" s="7"/>
      <c r="AQ4384" s="7"/>
      <c r="AR4384" s="7"/>
      <c r="AS4384" s="7"/>
      <c r="AT4384" s="7"/>
      <c r="AU4384" s="7"/>
      <c r="AV4384" s="7"/>
      <c r="AX4384" s="7"/>
      <c r="AY4384" s="7"/>
      <c r="AZ4384" s="7"/>
      <c r="BA4384" s="7"/>
      <c r="BB4384" s="7"/>
      <c r="BC4384" s="7"/>
      <c r="BD4384" s="7"/>
      <c r="BG4384" s="7"/>
      <c r="BH4384" s="7"/>
      <c r="BI4384" s="7"/>
      <c r="BJ4384" s="7"/>
      <c r="BK4384" s="7"/>
      <c r="BL4384" s="7"/>
      <c r="BM4384" s="7"/>
      <c r="BP4384" s="7"/>
      <c r="BQ4384" s="7"/>
      <c r="BR4384" s="7"/>
      <c r="BS4384" s="7"/>
      <c r="BT4384" s="7"/>
      <c r="BU4384" s="7"/>
      <c r="BV4384" s="7"/>
      <c r="BW4384" s="7"/>
    </row>
    <row r="4385" spans="5:75" x14ac:dyDescent="0.2"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AL4385" s="7"/>
      <c r="AQ4385" s="7"/>
      <c r="AR4385" s="7"/>
      <c r="AS4385" s="7"/>
      <c r="AT4385" s="7"/>
      <c r="AU4385" s="7"/>
      <c r="AV4385" s="7"/>
      <c r="AX4385" s="7"/>
      <c r="AY4385" s="7"/>
      <c r="AZ4385" s="7"/>
      <c r="BA4385" s="7"/>
      <c r="BB4385" s="7"/>
      <c r="BC4385" s="7"/>
      <c r="BD4385" s="7"/>
      <c r="BG4385" s="7"/>
      <c r="BH4385" s="7"/>
      <c r="BI4385" s="7"/>
      <c r="BJ4385" s="7"/>
      <c r="BK4385" s="7"/>
      <c r="BL4385" s="7"/>
      <c r="BM4385" s="7"/>
      <c r="BP4385" s="7"/>
      <c r="BQ4385" s="7"/>
      <c r="BR4385" s="7"/>
      <c r="BS4385" s="7"/>
      <c r="BT4385" s="7"/>
      <c r="BU4385" s="7"/>
      <c r="BV4385" s="7"/>
      <c r="BW4385" s="7"/>
    </row>
    <row r="4386" spans="5:75" x14ac:dyDescent="0.2"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AL4386" s="7"/>
      <c r="AQ4386" s="7"/>
      <c r="AR4386" s="7"/>
      <c r="AS4386" s="7"/>
      <c r="AT4386" s="7"/>
      <c r="AU4386" s="7"/>
      <c r="AV4386" s="7"/>
      <c r="AX4386" s="7"/>
      <c r="AY4386" s="7"/>
      <c r="AZ4386" s="7"/>
      <c r="BA4386" s="7"/>
      <c r="BB4386" s="7"/>
      <c r="BC4386" s="7"/>
      <c r="BD4386" s="7"/>
      <c r="BG4386" s="7"/>
      <c r="BH4386" s="7"/>
      <c r="BI4386" s="7"/>
      <c r="BJ4386" s="7"/>
      <c r="BK4386" s="7"/>
      <c r="BL4386" s="7"/>
      <c r="BM4386" s="7"/>
      <c r="BP4386" s="7"/>
      <c r="BQ4386" s="7"/>
      <c r="BR4386" s="7"/>
      <c r="BS4386" s="7"/>
      <c r="BT4386" s="7"/>
      <c r="BU4386" s="7"/>
      <c r="BV4386" s="7"/>
      <c r="BW4386" s="7"/>
    </row>
    <row r="4387" spans="5:75" x14ac:dyDescent="0.2"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AL4387" s="7"/>
      <c r="AQ4387" s="7"/>
      <c r="AR4387" s="7"/>
      <c r="AS4387" s="7"/>
      <c r="AT4387" s="7"/>
      <c r="AU4387" s="7"/>
      <c r="AV4387" s="7"/>
      <c r="AX4387" s="7"/>
      <c r="AY4387" s="7"/>
      <c r="AZ4387" s="7"/>
      <c r="BA4387" s="7"/>
      <c r="BB4387" s="7"/>
      <c r="BC4387" s="7"/>
      <c r="BD4387" s="7"/>
      <c r="BG4387" s="7"/>
      <c r="BH4387" s="7"/>
      <c r="BI4387" s="7"/>
      <c r="BJ4387" s="7"/>
      <c r="BK4387" s="7"/>
      <c r="BL4387" s="7"/>
      <c r="BM4387" s="7"/>
      <c r="BP4387" s="7"/>
      <c r="BQ4387" s="7"/>
      <c r="BR4387" s="7"/>
      <c r="BS4387" s="7"/>
      <c r="BT4387" s="7"/>
      <c r="BU4387" s="7"/>
      <c r="BV4387" s="7"/>
      <c r="BW4387" s="7"/>
    </row>
    <row r="4388" spans="5:75" x14ac:dyDescent="0.2"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AL4388" s="7"/>
      <c r="AQ4388" s="7"/>
      <c r="AR4388" s="7"/>
      <c r="AS4388" s="7"/>
      <c r="AT4388" s="7"/>
      <c r="AU4388" s="7"/>
      <c r="AV4388" s="7"/>
      <c r="AX4388" s="7"/>
      <c r="AY4388" s="7"/>
      <c r="AZ4388" s="7"/>
      <c r="BA4388" s="7"/>
      <c r="BB4388" s="7"/>
      <c r="BC4388" s="7"/>
      <c r="BD4388" s="7"/>
      <c r="BG4388" s="7"/>
      <c r="BH4388" s="7"/>
      <c r="BI4388" s="7"/>
      <c r="BJ4388" s="7"/>
      <c r="BK4388" s="7"/>
      <c r="BL4388" s="7"/>
      <c r="BM4388" s="7"/>
      <c r="BP4388" s="7"/>
      <c r="BQ4388" s="7"/>
      <c r="BR4388" s="7"/>
      <c r="BS4388" s="7"/>
      <c r="BT4388" s="7"/>
      <c r="BU4388" s="7"/>
      <c r="BV4388" s="7"/>
      <c r="BW4388" s="7"/>
    </row>
    <row r="4389" spans="5:75" x14ac:dyDescent="0.2"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AL4389" s="7"/>
      <c r="AQ4389" s="7"/>
      <c r="AR4389" s="7"/>
      <c r="AS4389" s="7"/>
      <c r="AT4389" s="7"/>
      <c r="AU4389" s="7"/>
      <c r="AV4389" s="7"/>
      <c r="AX4389" s="7"/>
      <c r="AY4389" s="7"/>
      <c r="AZ4389" s="7"/>
      <c r="BA4389" s="7"/>
      <c r="BB4389" s="7"/>
      <c r="BC4389" s="7"/>
      <c r="BD4389" s="7"/>
      <c r="BG4389" s="7"/>
      <c r="BH4389" s="7"/>
      <c r="BI4389" s="7"/>
      <c r="BJ4389" s="7"/>
      <c r="BK4389" s="7"/>
      <c r="BL4389" s="7"/>
      <c r="BM4389" s="7"/>
      <c r="BP4389" s="7"/>
      <c r="BQ4389" s="7"/>
      <c r="BR4389" s="7"/>
      <c r="BS4389" s="7"/>
      <c r="BT4389" s="7"/>
      <c r="BU4389" s="7"/>
      <c r="BV4389" s="7"/>
      <c r="BW4389" s="7"/>
    </row>
    <row r="4390" spans="5:75" x14ac:dyDescent="0.2"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AL4390" s="7"/>
      <c r="AQ4390" s="7"/>
      <c r="AR4390" s="7"/>
      <c r="AS4390" s="7"/>
      <c r="AT4390" s="7"/>
      <c r="AU4390" s="7"/>
      <c r="AV4390" s="7"/>
      <c r="AX4390" s="7"/>
      <c r="AY4390" s="7"/>
      <c r="AZ4390" s="7"/>
      <c r="BA4390" s="7"/>
      <c r="BB4390" s="7"/>
      <c r="BC4390" s="7"/>
      <c r="BD4390" s="7"/>
      <c r="BG4390" s="7"/>
      <c r="BH4390" s="7"/>
      <c r="BI4390" s="7"/>
      <c r="BJ4390" s="7"/>
      <c r="BK4390" s="7"/>
      <c r="BL4390" s="7"/>
      <c r="BM4390" s="7"/>
      <c r="BP4390" s="7"/>
      <c r="BQ4390" s="7"/>
      <c r="BR4390" s="7"/>
      <c r="BS4390" s="7"/>
      <c r="BT4390" s="7"/>
      <c r="BU4390" s="7"/>
      <c r="BV4390" s="7"/>
      <c r="BW4390" s="7"/>
    </row>
    <row r="4391" spans="5:75" x14ac:dyDescent="0.2"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AL4391" s="7"/>
      <c r="AQ4391" s="7"/>
      <c r="AR4391" s="7"/>
      <c r="AS4391" s="7"/>
      <c r="AT4391" s="7"/>
      <c r="AU4391" s="7"/>
      <c r="AV4391" s="7"/>
      <c r="AX4391" s="7"/>
      <c r="AY4391" s="7"/>
      <c r="AZ4391" s="7"/>
      <c r="BA4391" s="7"/>
      <c r="BB4391" s="7"/>
      <c r="BC4391" s="7"/>
      <c r="BD4391" s="7"/>
      <c r="BG4391" s="7"/>
      <c r="BH4391" s="7"/>
      <c r="BI4391" s="7"/>
      <c r="BJ4391" s="7"/>
      <c r="BK4391" s="7"/>
      <c r="BL4391" s="7"/>
      <c r="BM4391" s="7"/>
      <c r="BP4391" s="7"/>
      <c r="BQ4391" s="7"/>
      <c r="BR4391" s="7"/>
      <c r="BS4391" s="7"/>
      <c r="BT4391" s="7"/>
      <c r="BU4391" s="7"/>
      <c r="BV4391" s="7"/>
      <c r="BW4391" s="7"/>
    </row>
    <row r="4392" spans="5:75" x14ac:dyDescent="0.2"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AL4392" s="7"/>
      <c r="AQ4392" s="7"/>
      <c r="AR4392" s="7"/>
      <c r="AS4392" s="7"/>
      <c r="AT4392" s="7"/>
      <c r="AU4392" s="7"/>
      <c r="AV4392" s="7"/>
      <c r="AX4392" s="7"/>
      <c r="AY4392" s="7"/>
      <c r="AZ4392" s="7"/>
      <c r="BA4392" s="7"/>
      <c r="BB4392" s="7"/>
      <c r="BC4392" s="7"/>
      <c r="BD4392" s="7"/>
      <c r="BG4392" s="7"/>
      <c r="BH4392" s="7"/>
      <c r="BI4392" s="7"/>
      <c r="BJ4392" s="7"/>
      <c r="BK4392" s="7"/>
      <c r="BL4392" s="7"/>
      <c r="BM4392" s="7"/>
      <c r="BP4392" s="7"/>
      <c r="BQ4392" s="7"/>
      <c r="BR4392" s="7"/>
      <c r="BS4392" s="7"/>
      <c r="BT4392" s="7"/>
      <c r="BU4392" s="7"/>
      <c r="BV4392" s="7"/>
      <c r="BW4392" s="7"/>
    </row>
    <row r="4393" spans="5:75" x14ac:dyDescent="0.2"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AL4393" s="7"/>
      <c r="AQ4393" s="7"/>
      <c r="AR4393" s="7"/>
      <c r="AS4393" s="7"/>
      <c r="AT4393" s="7"/>
      <c r="AU4393" s="7"/>
      <c r="AV4393" s="7"/>
      <c r="AX4393" s="7"/>
      <c r="AY4393" s="7"/>
      <c r="AZ4393" s="7"/>
      <c r="BA4393" s="7"/>
      <c r="BB4393" s="7"/>
      <c r="BC4393" s="7"/>
      <c r="BD4393" s="7"/>
      <c r="BG4393" s="7"/>
      <c r="BH4393" s="7"/>
      <c r="BI4393" s="7"/>
      <c r="BJ4393" s="7"/>
      <c r="BK4393" s="7"/>
      <c r="BL4393" s="7"/>
      <c r="BM4393" s="7"/>
      <c r="BP4393" s="7"/>
      <c r="BQ4393" s="7"/>
      <c r="BR4393" s="7"/>
      <c r="BS4393" s="7"/>
      <c r="BT4393" s="7"/>
      <c r="BU4393" s="7"/>
      <c r="BV4393" s="7"/>
      <c r="BW4393" s="7"/>
    </row>
    <row r="4394" spans="5:75" x14ac:dyDescent="0.2"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AL4394" s="7"/>
      <c r="AQ4394" s="7"/>
      <c r="AR4394" s="7"/>
      <c r="AS4394" s="7"/>
      <c r="AT4394" s="7"/>
      <c r="AU4394" s="7"/>
      <c r="AV4394" s="7"/>
      <c r="AX4394" s="7"/>
      <c r="AY4394" s="7"/>
      <c r="AZ4394" s="7"/>
      <c r="BA4394" s="7"/>
      <c r="BB4394" s="7"/>
      <c r="BC4394" s="7"/>
      <c r="BD4394" s="7"/>
      <c r="BG4394" s="7"/>
      <c r="BH4394" s="7"/>
      <c r="BI4394" s="7"/>
      <c r="BJ4394" s="7"/>
      <c r="BK4394" s="7"/>
      <c r="BL4394" s="7"/>
      <c r="BM4394" s="7"/>
      <c r="BP4394" s="7"/>
      <c r="BQ4394" s="7"/>
      <c r="BR4394" s="7"/>
      <c r="BS4394" s="7"/>
      <c r="BT4394" s="7"/>
      <c r="BU4394" s="7"/>
      <c r="BV4394" s="7"/>
      <c r="BW4394" s="7"/>
    </row>
    <row r="4395" spans="5:75" x14ac:dyDescent="0.2"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AL4395" s="7"/>
      <c r="AQ4395" s="7"/>
      <c r="AR4395" s="7"/>
      <c r="AS4395" s="7"/>
      <c r="AT4395" s="7"/>
      <c r="AU4395" s="7"/>
      <c r="AV4395" s="7"/>
      <c r="AX4395" s="7"/>
      <c r="AY4395" s="7"/>
      <c r="AZ4395" s="7"/>
      <c r="BA4395" s="7"/>
      <c r="BB4395" s="7"/>
      <c r="BC4395" s="7"/>
      <c r="BD4395" s="7"/>
      <c r="BG4395" s="7"/>
      <c r="BH4395" s="7"/>
      <c r="BI4395" s="7"/>
      <c r="BJ4395" s="7"/>
      <c r="BK4395" s="7"/>
      <c r="BL4395" s="7"/>
      <c r="BM4395" s="7"/>
      <c r="BP4395" s="7"/>
      <c r="BQ4395" s="7"/>
      <c r="BR4395" s="7"/>
      <c r="BS4395" s="7"/>
      <c r="BT4395" s="7"/>
      <c r="BU4395" s="7"/>
      <c r="BV4395" s="7"/>
      <c r="BW4395" s="7"/>
    </row>
    <row r="4396" spans="5:75" x14ac:dyDescent="0.2"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AL4396" s="7"/>
      <c r="AQ4396" s="7"/>
      <c r="AR4396" s="7"/>
      <c r="AS4396" s="7"/>
      <c r="AT4396" s="7"/>
      <c r="AU4396" s="7"/>
      <c r="AV4396" s="7"/>
      <c r="AX4396" s="7"/>
      <c r="AY4396" s="7"/>
      <c r="AZ4396" s="7"/>
      <c r="BA4396" s="7"/>
      <c r="BB4396" s="7"/>
      <c r="BC4396" s="7"/>
      <c r="BD4396" s="7"/>
      <c r="BG4396" s="7"/>
      <c r="BH4396" s="7"/>
      <c r="BI4396" s="7"/>
      <c r="BJ4396" s="7"/>
      <c r="BK4396" s="7"/>
      <c r="BL4396" s="7"/>
      <c r="BM4396" s="7"/>
      <c r="BP4396" s="7"/>
      <c r="BQ4396" s="7"/>
      <c r="BR4396" s="7"/>
      <c r="BS4396" s="7"/>
      <c r="BT4396" s="7"/>
      <c r="BU4396" s="7"/>
      <c r="BV4396" s="7"/>
      <c r="BW4396" s="7"/>
    </row>
    <row r="4397" spans="5:75" x14ac:dyDescent="0.2"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AL4397" s="7"/>
      <c r="AQ4397" s="7"/>
      <c r="AR4397" s="7"/>
      <c r="AS4397" s="7"/>
      <c r="AT4397" s="7"/>
      <c r="AU4397" s="7"/>
      <c r="AV4397" s="7"/>
      <c r="AX4397" s="7"/>
      <c r="AY4397" s="7"/>
      <c r="AZ4397" s="7"/>
      <c r="BA4397" s="7"/>
      <c r="BB4397" s="7"/>
      <c r="BC4397" s="7"/>
      <c r="BD4397" s="7"/>
      <c r="BG4397" s="7"/>
      <c r="BH4397" s="7"/>
      <c r="BI4397" s="7"/>
      <c r="BJ4397" s="7"/>
      <c r="BK4397" s="7"/>
      <c r="BL4397" s="7"/>
      <c r="BM4397" s="7"/>
      <c r="BP4397" s="7"/>
      <c r="BQ4397" s="7"/>
      <c r="BR4397" s="7"/>
      <c r="BS4397" s="7"/>
      <c r="BT4397" s="7"/>
      <c r="BU4397" s="7"/>
      <c r="BV4397" s="7"/>
      <c r="BW4397" s="7"/>
    </row>
    <row r="4398" spans="5:75" x14ac:dyDescent="0.2"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AL4398" s="7"/>
      <c r="AQ4398" s="7"/>
      <c r="AR4398" s="7"/>
      <c r="AS4398" s="7"/>
      <c r="AT4398" s="7"/>
      <c r="AU4398" s="7"/>
      <c r="AV4398" s="7"/>
      <c r="AX4398" s="7"/>
      <c r="AY4398" s="7"/>
      <c r="AZ4398" s="7"/>
      <c r="BA4398" s="7"/>
      <c r="BB4398" s="7"/>
      <c r="BC4398" s="7"/>
      <c r="BD4398" s="7"/>
      <c r="BG4398" s="7"/>
      <c r="BH4398" s="7"/>
      <c r="BI4398" s="7"/>
      <c r="BJ4398" s="7"/>
      <c r="BK4398" s="7"/>
      <c r="BL4398" s="7"/>
      <c r="BM4398" s="7"/>
      <c r="BP4398" s="7"/>
      <c r="BQ4398" s="7"/>
      <c r="BR4398" s="7"/>
      <c r="BS4398" s="7"/>
      <c r="BT4398" s="7"/>
      <c r="BU4398" s="7"/>
      <c r="BV4398" s="7"/>
      <c r="BW4398" s="7"/>
    </row>
    <row r="4399" spans="5:75" x14ac:dyDescent="0.2"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AL4399" s="7"/>
      <c r="AQ4399" s="7"/>
      <c r="AR4399" s="7"/>
      <c r="AS4399" s="7"/>
      <c r="AT4399" s="7"/>
      <c r="AU4399" s="7"/>
      <c r="AV4399" s="7"/>
      <c r="AX4399" s="7"/>
      <c r="AY4399" s="7"/>
      <c r="AZ4399" s="7"/>
      <c r="BA4399" s="7"/>
      <c r="BB4399" s="7"/>
      <c r="BC4399" s="7"/>
      <c r="BD4399" s="7"/>
      <c r="BG4399" s="7"/>
      <c r="BH4399" s="7"/>
      <c r="BI4399" s="7"/>
      <c r="BJ4399" s="7"/>
      <c r="BK4399" s="7"/>
      <c r="BL4399" s="7"/>
      <c r="BM4399" s="7"/>
      <c r="BP4399" s="7"/>
      <c r="BQ4399" s="7"/>
      <c r="BR4399" s="7"/>
      <c r="BS4399" s="7"/>
      <c r="BT4399" s="7"/>
      <c r="BU4399" s="7"/>
      <c r="BV4399" s="7"/>
      <c r="BW4399" s="7"/>
    </row>
    <row r="4400" spans="5:75" x14ac:dyDescent="0.2"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AL4400" s="7"/>
      <c r="AQ4400" s="7"/>
      <c r="AR4400" s="7"/>
      <c r="AS4400" s="7"/>
      <c r="AT4400" s="7"/>
      <c r="AU4400" s="7"/>
      <c r="AV4400" s="7"/>
      <c r="AX4400" s="7"/>
      <c r="AY4400" s="7"/>
      <c r="AZ4400" s="7"/>
      <c r="BA4400" s="7"/>
      <c r="BB4400" s="7"/>
      <c r="BC4400" s="7"/>
      <c r="BD4400" s="7"/>
      <c r="BG4400" s="7"/>
      <c r="BH4400" s="7"/>
      <c r="BI4400" s="7"/>
      <c r="BJ4400" s="7"/>
      <c r="BK4400" s="7"/>
      <c r="BL4400" s="7"/>
      <c r="BM4400" s="7"/>
      <c r="BP4400" s="7"/>
      <c r="BQ4400" s="7"/>
      <c r="BR4400" s="7"/>
      <c r="BS4400" s="7"/>
      <c r="BT4400" s="7"/>
      <c r="BU4400" s="7"/>
      <c r="BV4400" s="7"/>
      <c r="BW4400" s="7"/>
    </row>
    <row r="4401" spans="5:75" x14ac:dyDescent="0.2"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AL4401" s="7"/>
      <c r="AQ4401" s="7"/>
      <c r="AR4401" s="7"/>
      <c r="AS4401" s="7"/>
      <c r="AT4401" s="7"/>
      <c r="AU4401" s="7"/>
      <c r="AV4401" s="7"/>
      <c r="AX4401" s="7"/>
      <c r="AY4401" s="7"/>
      <c r="AZ4401" s="7"/>
      <c r="BA4401" s="7"/>
      <c r="BB4401" s="7"/>
      <c r="BC4401" s="7"/>
      <c r="BD4401" s="7"/>
      <c r="BG4401" s="7"/>
      <c r="BH4401" s="7"/>
      <c r="BI4401" s="7"/>
      <c r="BJ4401" s="7"/>
      <c r="BK4401" s="7"/>
      <c r="BL4401" s="7"/>
      <c r="BM4401" s="7"/>
      <c r="BP4401" s="7"/>
      <c r="BQ4401" s="7"/>
      <c r="BR4401" s="7"/>
      <c r="BS4401" s="7"/>
      <c r="BT4401" s="7"/>
      <c r="BU4401" s="7"/>
      <c r="BV4401" s="7"/>
      <c r="BW4401" s="7"/>
    </row>
    <row r="4402" spans="5:75" x14ac:dyDescent="0.2"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AL4402" s="7"/>
      <c r="AQ4402" s="7"/>
      <c r="AR4402" s="7"/>
      <c r="AS4402" s="7"/>
      <c r="AT4402" s="7"/>
      <c r="AU4402" s="7"/>
      <c r="AV4402" s="7"/>
      <c r="AX4402" s="7"/>
      <c r="AY4402" s="7"/>
      <c r="AZ4402" s="7"/>
      <c r="BA4402" s="7"/>
      <c r="BB4402" s="7"/>
      <c r="BC4402" s="7"/>
      <c r="BD4402" s="7"/>
      <c r="BG4402" s="7"/>
      <c r="BH4402" s="7"/>
      <c r="BI4402" s="7"/>
      <c r="BJ4402" s="7"/>
      <c r="BK4402" s="7"/>
      <c r="BL4402" s="7"/>
      <c r="BM4402" s="7"/>
      <c r="BP4402" s="7"/>
      <c r="BQ4402" s="7"/>
      <c r="BR4402" s="7"/>
      <c r="BS4402" s="7"/>
      <c r="BT4402" s="7"/>
      <c r="BU4402" s="7"/>
      <c r="BV4402" s="7"/>
      <c r="BW4402" s="7"/>
    </row>
    <row r="4403" spans="5:75" x14ac:dyDescent="0.2"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AL4403" s="7"/>
      <c r="AQ4403" s="7"/>
      <c r="AR4403" s="7"/>
      <c r="AS4403" s="7"/>
      <c r="AT4403" s="7"/>
      <c r="AU4403" s="7"/>
      <c r="AV4403" s="7"/>
      <c r="AX4403" s="7"/>
      <c r="AY4403" s="7"/>
      <c r="AZ4403" s="7"/>
      <c r="BA4403" s="7"/>
      <c r="BB4403" s="7"/>
      <c r="BC4403" s="7"/>
      <c r="BD4403" s="7"/>
      <c r="BG4403" s="7"/>
      <c r="BH4403" s="7"/>
      <c r="BI4403" s="7"/>
      <c r="BJ4403" s="7"/>
      <c r="BK4403" s="7"/>
      <c r="BL4403" s="7"/>
      <c r="BM4403" s="7"/>
      <c r="BP4403" s="7"/>
      <c r="BQ4403" s="7"/>
      <c r="BR4403" s="7"/>
      <c r="BS4403" s="7"/>
      <c r="BT4403" s="7"/>
      <c r="BU4403" s="7"/>
      <c r="BV4403" s="7"/>
      <c r="BW4403" s="7"/>
    </row>
    <row r="4404" spans="5:75" x14ac:dyDescent="0.2"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AL4404" s="7"/>
      <c r="AQ4404" s="7"/>
      <c r="AR4404" s="7"/>
      <c r="AS4404" s="7"/>
      <c r="AT4404" s="7"/>
      <c r="AU4404" s="7"/>
      <c r="AV4404" s="7"/>
      <c r="AX4404" s="7"/>
      <c r="AY4404" s="7"/>
      <c r="AZ4404" s="7"/>
      <c r="BA4404" s="7"/>
      <c r="BB4404" s="7"/>
      <c r="BC4404" s="7"/>
      <c r="BD4404" s="7"/>
      <c r="BG4404" s="7"/>
      <c r="BH4404" s="7"/>
      <c r="BI4404" s="7"/>
      <c r="BJ4404" s="7"/>
      <c r="BK4404" s="7"/>
      <c r="BL4404" s="7"/>
      <c r="BM4404" s="7"/>
      <c r="BP4404" s="7"/>
      <c r="BQ4404" s="7"/>
      <c r="BR4404" s="7"/>
      <c r="BS4404" s="7"/>
      <c r="BT4404" s="7"/>
      <c r="BU4404" s="7"/>
      <c r="BV4404" s="7"/>
      <c r="BW4404" s="7"/>
    </row>
    <row r="4405" spans="5:75" x14ac:dyDescent="0.2"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AL4405" s="7"/>
      <c r="AQ4405" s="7"/>
      <c r="AR4405" s="7"/>
      <c r="AS4405" s="7"/>
      <c r="AT4405" s="7"/>
      <c r="AU4405" s="7"/>
      <c r="AV4405" s="7"/>
      <c r="AX4405" s="7"/>
      <c r="AY4405" s="7"/>
      <c r="AZ4405" s="7"/>
      <c r="BA4405" s="7"/>
      <c r="BB4405" s="7"/>
      <c r="BC4405" s="7"/>
      <c r="BD4405" s="7"/>
      <c r="BG4405" s="7"/>
      <c r="BH4405" s="7"/>
      <c r="BI4405" s="7"/>
      <c r="BJ4405" s="7"/>
      <c r="BK4405" s="7"/>
      <c r="BL4405" s="7"/>
      <c r="BM4405" s="7"/>
      <c r="BP4405" s="7"/>
      <c r="BQ4405" s="7"/>
      <c r="BR4405" s="7"/>
      <c r="BS4405" s="7"/>
      <c r="BT4405" s="7"/>
      <c r="BU4405" s="7"/>
      <c r="BV4405" s="7"/>
      <c r="BW4405" s="7"/>
    </row>
    <row r="4406" spans="5:75" x14ac:dyDescent="0.2"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AL4406" s="7"/>
      <c r="AQ4406" s="7"/>
      <c r="AR4406" s="7"/>
      <c r="AS4406" s="7"/>
      <c r="AT4406" s="7"/>
      <c r="AU4406" s="7"/>
      <c r="AV4406" s="7"/>
      <c r="AX4406" s="7"/>
      <c r="AY4406" s="7"/>
      <c r="AZ4406" s="7"/>
      <c r="BA4406" s="7"/>
      <c r="BB4406" s="7"/>
      <c r="BC4406" s="7"/>
      <c r="BD4406" s="7"/>
      <c r="BG4406" s="7"/>
      <c r="BH4406" s="7"/>
      <c r="BI4406" s="7"/>
      <c r="BJ4406" s="7"/>
      <c r="BK4406" s="7"/>
      <c r="BL4406" s="7"/>
      <c r="BM4406" s="7"/>
      <c r="BP4406" s="7"/>
      <c r="BQ4406" s="7"/>
      <c r="BR4406" s="7"/>
      <c r="BS4406" s="7"/>
      <c r="BT4406" s="7"/>
      <c r="BU4406" s="7"/>
      <c r="BV4406" s="7"/>
      <c r="BW4406" s="7"/>
    </row>
    <row r="4407" spans="5:75" x14ac:dyDescent="0.2"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AL4407" s="7"/>
      <c r="AQ4407" s="7"/>
      <c r="AR4407" s="7"/>
      <c r="AS4407" s="7"/>
      <c r="AT4407" s="7"/>
      <c r="AU4407" s="7"/>
      <c r="AV4407" s="7"/>
      <c r="AX4407" s="7"/>
      <c r="AY4407" s="7"/>
      <c r="AZ4407" s="7"/>
      <c r="BA4407" s="7"/>
      <c r="BB4407" s="7"/>
      <c r="BC4407" s="7"/>
      <c r="BD4407" s="7"/>
      <c r="BG4407" s="7"/>
      <c r="BH4407" s="7"/>
      <c r="BI4407" s="7"/>
      <c r="BJ4407" s="7"/>
      <c r="BK4407" s="7"/>
      <c r="BL4407" s="7"/>
      <c r="BM4407" s="7"/>
      <c r="BP4407" s="7"/>
      <c r="BQ4407" s="7"/>
      <c r="BR4407" s="7"/>
      <c r="BS4407" s="7"/>
      <c r="BT4407" s="7"/>
      <c r="BU4407" s="7"/>
      <c r="BV4407" s="7"/>
      <c r="BW4407" s="7"/>
    </row>
    <row r="4408" spans="5:75" x14ac:dyDescent="0.2"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AL4408" s="7"/>
      <c r="AQ4408" s="7"/>
      <c r="AR4408" s="7"/>
      <c r="AS4408" s="7"/>
      <c r="AT4408" s="7"/>
      <c r="AU4408" s="7"/>
      <c r="AV4408" s="7"/>
      <c r="AX4408" s="7"/>
      <c r="AY4408" s="7"/>
      <c r="AZ4408" s="7"/>
      <c r="BA4408" s="7"/>
      <c r="BB4408" s="7"/>
      <c r="BC4408" s="7"/>
      <c r="BD4408" s="7"/>
      <c r="BG4408" s="7"/>
      <c r="BH4408" s="7"/>
      <c r="BI4408" s="7"/>
      <c r="BJ4408" s="7"/>
      <c r="BK4408" s="7"/>
      <c r="BL4408" s="7"/>
      <c r="BM4408" s="7"/>
      <c r="BP4408" s="7"/>
      <c r="BQ4408" s="7"/>
      <c r="BR4408" s="7"/>
      <c r="BS4408" s="7"/>
      <c r="BT4408" s="7"/>
      <c r="BU4408" s="7"/>
      <c r="BV4408" s="7"/>
      <c r="BW4408" s="7"/>
    </row>
    <row r="4409" spans="5:75" x14ac:dyDescent="0.2"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AL4409" s="7"/>
      <c r="AQ4409" s="7"/>
      <c r="AR4409" s="7"/>
      <c r="AS4409" s="7"/>
      <c r="AT4409" s="7"/>
      <c r="AU4409" s="7"/>
      <c r="AV4409" s="7"/>
      <c r="AX4409" s="7"/>
      <c r="AY4409" s="7"/>
      <c r="AZ4409" s="7"/>
      <c r="BA4409" s="7"/>
      <c r="BB4409" s="7"/>
      <c r="BC4409" s="7"/>
      <c r="BD4409" s="7"/>
      <c r="BG4409" s="7"/>
      <c r="BH4409" s="7"/>
      <c r="BI4409" s="7"/>
      <c r="BJ4409" s="7"/>
      <c r="BK4409" s="7"/>
      <c r="BL4409" s="7"/>
      <c r="BM4409" s="7"/>
      <c r="BP4409" s="7"/>
      <c r="BQ4409" s="7"/>
      <c r="BR4409" s="7"/>
      <c r="BS4409" s="7"/>
      <c r="BT4409" s="7"/>
      <c r="BU4409" s="7"/>
      <c r="BV4409" s="7"/>
      <c r="BW4409" s="7"/>
    </row>
    <row r="4410" spans="5:75" x14ac:dyDescent="0.2"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AL4410" s="7"/>
      <c r="AQ4410" s="7"/>
      <c r="AR4410" s="7"/>
      <c r="AS4410" s="7"/>
      <c r="AT4410" s="7"/>
      <c r="AU4410" s="7"/>
      <c r="AV4410" s="7"/>
      <c r="AX4410" s="7"/>
      <c r="AY4410" s="7"/>
      <c r="AZ4410" s="7"/>
      <c r="BA4410" s="7"/>
      <c r="BB4410" s="7"/>
      <c r="BC4410" s="7"/>
      <c r="BD4410" s="7"/>
      <c r="BG4410" s="7"/>
      <c r="BH4410" s="7"/>
      <c r="BI4410" s="7"/>
      <c r="BJ4410" s="7"/>
      <c r="BK4410" s="7"/>
      <c r="BL4410" s="7"/>
      <c r="BM4410" s="7"/>
      <c r="BP4410" s="7"/>
      <c r="BQ4410" s="7"/>
      <c r="BR4410" s="7"/>
      <c r="BS4410" s="7"/>
      <c r="BT4410" s="7"/>
      <c r="BU4410" s="7"/>
      <c r="BV4410" s="7"/>
      <c r="BW4410" s="7"/>
    </row>
    <row r="4411" spans="5:75" x14ac:dyDescent="0.2"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AL4411" s="7"/>
      <c r="AQ4411" s="7"/>
      <c r="AR4411" s="7"/>
      <c r="AS4411" s="7"/>
      <c r="AT4411" s="7"/>
      <c r="AU4411" s="7"/>
      <c r="AV4411" s="7"/>
      <c r="AX4411" s="7"/>
      <c r="AY4411" s="7"/>
      <c r="AZ4411" s="7"/>
      <c r="BA4411" s="7"/>
      <c r="BB4411" s="7"/>
      <c r="BC4411" s="7"/>
      <c r="BD4411" s="7"/>
      <c r="BG4411" s="7"/>
      <c r="BH4411" s="7"/>
      <c r="BI4411" s="7"/>
      <c r="BJ4411" s="7"/>
      <c r="BK4411" s="7"/>
      <c r="BL4411" s="7"/>
      <c r="BM4411" s="7"/>
      <c r="BP4411" s="7"/>
      <c r="BQ4411" s="7"/>
      <c r="BR4411" s="7"/>
      <c r="BS4411" s="7"/>
      <c r="BT4411" s="7"/>
      <c r="BU4411" s="7"/>
      <c r="BV4411" s="7"/>
      <c r="BW4411" s="7"/>
    </row>
    <row r="4412" spans="5:75" x14ac:dyDescent="0.2"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AL4412" s="7"/>
      <c r="AQ4412" s="7"/>
      <c r="AR4412" s="7"/>
      <c r="AS4412" s="7"/>
      <c r="AT4412" s="7"/>
      <c r="AU4412" s="7"/>
      <c r="AV4412" s="7"/>
      <c r="AX4412" s="7"/>
      <c r="AY4412" s="7"/>
      <c r="AZ4412" s="7"/>
      <c r="BA4412" s="7"/>
      <c r="BB4412" s="7"/>
      <c r="BC4412" s="7"/>
      <c r="BD4412" s="7"/>
      <c r="BG4412" s="7"/>
      <c r="BH4412" s="7"/>
      <c r="BI4412" s="7"/>
      <c r="BJ4412" s="7"/>
      <c r="BK4412" s="7"/>
      <c r="BL4412" s="7"/>
      <c r="BM4412" s="7"/>
      <c r="BP4412" s="7"/>
      <c r="BQ4412" s="7"/>
      <c r="BR4412" s="7"/>
      <c r="BS4412" s="7"/>
      <c r="BT4412" s="7"/>
      <c r="BU4412" s="7"/>
      <c r="BV4412" s="7"/>
      <c r="BW4412" s="7"/>
    </row>
    <row r="4413" spans="5:75" x14ac:dyDescent="0.2"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AL4413" s="7"/>
      <c r="AQ4413" s="7"/>
      <c r="AR4413" s="7"/>
      <c r="AS4413" s="7"/>
      <c r="AT4413" s="7"/>
      <c r="AU4413" s="7"/>
      <c r="AV4413" s="7"/>
      <c r="AX4413" s="7"/>
      <c r="AY4413" s="7"/>
      <c r="AZ4413" s="7"/>
      <c r="BA4413" s="7"/>
      <c r="BB4413" s="7"/>
      <c r="BC4413" s="7"/>
      <c r="BD4413" s="7"/>
      <c r="BG4413" s="7"/>
      <c r="BH4413" s="7"/>
      <c r="BI4413" s="7"/>
      <c r="BJ4413" s="7"/>
      <c r="BK4413" s="7"/>
      <c r="BL4413" s="7"/>
      <c r="BM4413" s="7"/>
      <c r="BP4413" s="7"/>
      <c r="BQ4413" s="7"/>
      <c r="BR4413" s="7"/>
      <c r="BS4413" s="7"/>
      <c r="BT4413" s="7"/>
      <c r="BU4413" s="7"/>
      <c r="BV4413" s="7"/>
      <c r="BW4413" s="7"/>
    </row>
    <row r="4414" spans="5:75" x14ac:dyDescent="0.2"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AL4414" s="7"/>
      <c r="AQ4414" s="7"/>
      <c r="AR4414" s="7"/>
      <c r="AS4414" s="7"/>
      <c r="AT4414" s="7"/>
      <c r="AU4414" s="7"/>
      <c r="AV4414" s="7"/>
      <c r="AX4414" s="7"/>
      <c r="AY4414" s="7"/>
      <c r="AZ4414" s="7"/>
      <c r="BA4414" s="7"/>
      <c r="BB4414" s="7"/>
      <c r="BC4414" s="7"/>
      <c r="BD4414" s="7"/>
      <c r="BG4414" s="7"/>
      <c r="BH4414" s="7"/>
      <c r="BI4414" s="7"/>
      <c r="BJ4414" s="7"/>
      <c r="BK4414" s="7"/>
      <c r="BL4414" s="7"/>
      <c r="BM4414" s="7"/>
      <c r="BP4414" s="7"/>
      <c r="BQ4414" s="7"/>
      <c r="BR4414" s="7"/>
      <c r="BS4414" s="7"/>
      <c r="BT4414" s="7"/>
      <c r="BU4414" s="7"/>
      <c r="BV4414" s="7"/>
      <c r="BW4414" s="7"/>
    </row>
    <row r="4415" spans="5:75" x14ac:dyDescent="0.2"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AL4415" s="7"/>
      <c r="AQ4415" s="7"/>
      <c r="AR4415" s="7"/>
      <c r="AS4415" s="7"/>
      <c r="AT4415" s="7"/>
      <c r="AU4415" s="7"/>
      <c r="AV4415" s="7"/>
      <c r="AX4415" s="7"/>
      <c r="AY4415" s="7"/>
      <c r="AZ4415" s="7"/>
      <c r="BA4415" s="7"/>
      <c r="BB4415" s="7"/>
      <c r="BC4415" s="7"/>
      <c r="BD4415" s="7"/>
      <c r="BG4415" s="7"/>
      <c r="BH4415" s="7"/>
      <c r="BI4415" s="7"/>
      <c r="BJ4415" s="7"/>
      <c r="BK4415" s="7"/>
      <c r="BL4415" s="7"/>
      <c r="BM4415" s="7"/>
      <c r="BP4415" s="7"/>
      <c r="BQ4415" s="7"/>
      <c r="BR4415" s="7"/>
      <c r="BS4415" s="7"/>
      <c r="BT4415" s="7"/>
      <c r="BU4415" s="7"/>
      <c r="BV4415" s="7"/>
      <c r="BW4415" s="7"/>
    </row>
    <row r="4416" spans="5:75" x14ac:dyDescent="0.2"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AL4416" s="7"/>
      <c r="AQ4416" s="7"/>
      <c r="AR4416" s="7"/>
      <c r="AS4416" s="7"/>
      <c r="AT4416" s="7"/>
      <c r="AU4416" s="7"/>
      <c r="AV4416" s="7"/>
      <c r="AX4416" s="7"/>
      <c r="AY4416" s="7"/>
      <c r="AZ4416" s="7"/>
      <c r="BA4416" s="7"/>
      <c r="BB4416" s="7"/>
      <c r="BC4416" s="7"/>
      <c r="BD4416" s="7"/>
      <c r="BG4416" s="7"/>
      <c r="BH4416" s="7"/>
      <c r="BI4416" s="7"/>
      <c r="BJ4416" s="7"/>
      <c r="BK4416" s="7"/>
      <c r="BL4416" s="7"/>
      <c r="BM4416" s="7"/>
      <c r="BP4416" s="7"/>
      <c r="BQ4416" s="7"/>
      <c r="BR4416" s="7"/>
      <c r="BS4416" s="7"/>
      <c r="BT4416" s="7"/>
      <c r="BU4416" s="7"/>
      <c r="BV4416" s="7"/>
      <c r="BW4416" s="7"/>
    </row>
    <row r="4417" spans="5:75" x14ac:dyDescent="0.2"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AL4417" s="7"/>
      <c r="AQ4417" s="7"/>
      <c r="AR4417" s="7"/>
      <c r="AS4417" s="7"/>
      <c r="AT4417" s="7"/>
      <c r="AU4417" s="7"/>
      <c r="AV4417" s="7"/>
      <c r="AX4417" s="7"/>
      <c r="AY4417" s="7"/>
      <c r="AZ4417" s="7"/>
      <c r="BA4417" s="7"/>
      <c r="BB4417" s="7"/>
      <c r="BC4417" s="7"/>
      <c r="BD4417" s="7"/>
      <c r="BG4417" s="7"/>
      <c r="BH4417" s="7"/>
      <c r="BI4417" s="7"/>
      <c r="BJ4417" s="7"/>
      <c r="BK4417" s="7"/>
      <c r="BL4417" s="7"/>
      <c r="BM4417" s="7"/>
      <c r="BP4417" s="7"/>
      <c r="BQ4417" s="7"/>
      <c r="BR4417" s="7"/>
      <c r="BS4417" s="7"/>
      <c r="BT4417" s="7"/>
      <c r="BU4417" s="7"/>
      <c r="BV4417" s="7"/>
      <c r="BW4417" s="7"/>
    </row>
    <row r="4418" spans="5:75" x14ac:dyDescent="0.2"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AL4418" s="7"/>
      <c r="AQ4418" s="7"/>
      <c r="AR4418" s="7"/>
      <c r="AS4418" s="7"/>
      <c r="AT4418" s="7"/>
      <c r="AU4418" s="7"/>
      <c r="AV4418" s="7"/>
      <c r="AX4418" s="7"/>
      <c r="AY4418" s="7"/>
      <c r="AZ4418" s="7"/>
      <c r="BA4418" s="7"/>
      <c r="BB4418" s="7"/>
      <c r="BC4418" s="7"/>
      <c r="BD4418" s="7"/>
      <c r="BG4418" s="7"/>
      <c r="BH4418" s="7"/>
      <c r="BI4418" s="7"/>
      <c r="BJ4418" s="7"/>
      <c r="BK4418" s="7"/>
      <c r="BL4418" s="7"/>
      <c r="BM4418" s="7"/>
      <c r="BP4418" s="7"/>
      <c r="BQ4418" s="7"/>
      <c r="BR4418" s="7"/>
      <c r="BS4418" s="7"/>
      <c r="BT4418" s="7"/>
      <c r="BU4418" s="7"/>
      <c r="BV4418" s="7"/>
      <c r="BW4418" s="7"/>
    </row>
    <row r="4419" spans="5:75" x14ac:dyDescent="0.2"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AL4419" s="7"/>
      <c r="AQ4419" s="7"/>
      <c r="AR4419" s="7"/>
      <c r="AS4419" s="7"/>
      <c r="AT4419" s="7"/>
      <c r="AU4419" s="7"/>
      <c r="AV4419" s="7"/>
      <c r="AX4419" s="7"/>
      <c r="AY4419" s="7"/>
      <c r="AZ4419" s="7"/>
      <c r="BA4419" s="7"/>
      <c r="BB4419" s="7"/>
      <c r="BC4419" s="7"/>
      <c r="BD4419" s="7"/>
      <c r="BG4419" s="7"/>
      <c r="BH4419" s="7"/>
      <c r="BI4419" s="7"/>
      <c r="BJ4419" s="7"/>
      <c r="BK4419" s="7"/>
      <c r="BL4419" s="7"/>
      <c r="BM4419" s="7"/>
      <c r="BP4419" s="7"/>
      <c r="BQ4419" s="7"/>
      <c r="BR4419" s="7"/>
      <c r="BS4419" s="7"/>
      <c r="BT4419" s="7"/>
      <c r="BU4419" s="7"/>
      <c r="BV4419" s="7"/>
      <c r="BW4419" s="7"/>
    </row>
    <row r="4420" spans="5:75" x14ac:dyDescent="0.2"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AL4420" s="7"/>
      <c r="AQ4420" s="7"/>
      <c r="AR4420" s="7"/>
      <c r="AS4420" s="7"/>
      <c r="AT4420" s="7"/>
      <c r="AU4420" s="7"/>
      <c r="AV4420" s="7"/>
      <c r="AX4420" s="7"/>
      <c r="AY4420" s="7"/>
      <c r="AZ4420" s="7"/>
      <c r="BA4420" s="7"/>
      <c r="BB4420" s="7"/>
      <c r="BC4420" s="7"/>
      <c r="BD4420" s="7"/>
      <c r="BG4420" s="7"/>
      <c r="BH4420" s="7"/>
      <c r="BI4420" s="7"/>
      <c r="BJ4420" s="7"/>
      <c r="BK4420" s="7"/>
      <c r="BL4420" s="7"/>
      <c r="BM4420" s="7"/>
      <c r="BP4420" s="7"/>
      <c r="BQ4420" s="7"/>
      <c r="BR4420" s="7"/>
      <c r="BS4420" s="7"/>
      <c r="BT4420" s="7"/>
      <c r="BU4420" s="7"/>
      <c r="BV4420" s="7"/>
      <c r="BW4420" s="7"/>
    </row>
    <row r="4421" spans="5:75" x14ac:dyDescent="0.2"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AL4421" s="7"/>
      <c r="AQ4421" s="7"/>
      <c r="AR4421" s="7"/>
      <c r="AS4421" s="7"/>
      <c r="AT4421" s="7"/>
      <c r="AU4421" s="7"/>
      <c r="AV4421" s="7"/>
      <c r="AX4421" s="7"/>
      <c r="AY4421" s="7"/>
      <c r="AZ4421" s="7"/>
      <c r="BA4421" s="7"/>
      <c r="BB4421" s="7"/>
      <c r="BC4421" s="7"/>
      <c r="BD4421" s="7"/>
      <c r="BG4421" s="7"/>
      <c r="BH4421" s="7"/>
      <c r="BI4421" s="7"/>
      <c r="BJ4421" s="7"/>
      <c r="BK4421" s="7"/>
      <c r="BL4421" s="7"/>
      <c r="BM4421" s="7"/>
      <c r="BP4421" s="7"/>
      <c r="BQ4421" s="7"/>
      <c r="BR4421" s="7"/>
      <c r="BS4421" s="7"/>
      <c r="BT4421" s="7"/>
      <c r="BU4421" s="7"/>
      <c r="BV4421" s="7"/>
      <c r="BW4421" s="7"/>
    </row>
    <row r="4422" spans="5:75" x14ac:dyDescent="0.2"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AL4422" s="7"/>
      <c r="AQ4422" s="7"/>
      <c r="AR4422" s="7"/>
      <c r="AS4422" s="7"/>
      <c r="AT4422" s="7"/>
      <c r="AU4422" s="7"/>
      <c r="AV4422" s="7"/>
      <c r="AX4422" s="7"/>
      <c r="AY4422" s="7"/>
      <c r="AZ4422" s="7"/>
      <c r="BA4422" s="7"/>
      <c r="BB4422" s="7"/>
      <c r="BC4422" s="7"/>
      <c r="BD4422" s="7"/>
      <c r="BG4422" s="7"/>
      <c r="BH4422" s="7"/>
      <c r="BI4422" s="7"/>
      <c r="BJ4422" s="7"/>
      <c r="BK4422" s="7"/>
      <c r="BL4422" s="7"/>
      <c r="BM4422" s="7"/>
      <c r="BP4422" s="7"/>
      <c r="BQ4422" s="7"/>
      <c r="BR4422" s="7"/>
      <c r="BS4422" s="7"/>
      <c r="BT4422" s="7"/>
      <c r="BU4422" s="7"/>
      <c r="BV4422" s="7"/>
      <c r="BW4422" s="7"/>
    </row>
    <row r="4423" spans="5:75" x14ac:dyDescent="0.2"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AL4423" s="7"/>
      <c r="AQ4423" s="7"/>
      <c r="AR4423" s="7"/>
      <c r="AS4423" s="7"/>
      <c r="AT4423" s="7"/>
      <c r="AU4423" s="7"/>
      <c r="AV4423" s="7"/>
      <c r="AX4423" s="7"/>
      <c r="AY4423" s="7"/>
      <c r="AZ4423" s="7"/>
      <c r="BA4423" s="7"/>
      <c r="BB4423" s="7"/>
      <c r="BC4423" s="7"/>
      <c r="BD4423" s="7"/>
      <c r="BG4423" s="7"/>
      <c r="BH4423" s="7"/>
      <c r="BI4423" s="7"/>
      <c r="BJ4423" s="7"/>
      <c r="BK4423" s="7"/>
      <c r="BL4423" s="7"/>
      <c r="BM4423" s="7"/>
      <c r="BP4423" s="7"/>
      <c r="BQ4423" s="7"/>
      <c r="BR4423" s="7"/>
      <c r="BS4423" s="7"/>
      <c r="BT4423" s="7"/>
      <c r="BU4423" s="7"/>
      <c r="BV4423" s="7"/>
      <c r="BW4423" s="7"/>
    </row>
    <row r="4424" spans="5:75" x14ac:dyDescent="0.2"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AL4424" s="7"/>
      <c r="AQ4424" s="7"/>
      <c r="AR4424" s="7"/>
      <c r="AS4424" s="7"/>
      <c r="AT4424" s="7"/>
      <c r="AU4424" s="7"/>
      <c r="AV4424" s="7"/>
      <c r="AX4424" s="7"/>
      <c r="AY4424" s="7"/>
      <c r="AZ4424" s="7"/>
      <c r="BA4424" s="7"/>
      <c r="BB4424" s="7"/>
      <c r="BC4424" s="7"/>
      <c r="BD4424" s="7"/>
      <c r="BG4424" s="7"/>
      <c r="BH4424" s="7"/>
      <c r="BI4424" s="7"/>
      <c r="BJ4424" s="7"/>
      <c r="BK4424" s="7"/>
      <c r="BL4424" s="7"/>
      <c r="BM4424" s="7"/>
      <c r="BP4424" s="7"/>
      <c r="BQ4424" s="7"/>
      <c r="BR4424" s="7"/>
      <c r="BS4424" s="7"/>
      <c r="BT4424" s="7"/>
      <c r="BU4424" s="7"/>
      <c r="BV4424" s="7"/>
      <c r="BW4424" s="7"/>
    </row>
    <row r="4425" spans="5:75" x14ac:dyDescent="0.2"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AL4425" s="7"/>
      <c r="AQ4425" s="7"/>
      <c r="AR4425" s="7"/>
      <c r="AS4425" s="7"/>
      <c r="AT4425" s="7"/>
      <c r="AU4425" s="7"/>
      <c r="AV4425" s="7"/>
      <c r="AX4425" s="7"/>
      <c r="AY4425" s="7"/>
      <c r="AZ4425" s="7"/>
      <c r="BA4425" s="7"/>
      <c r="BB4425" s="7"/>
      <c r="BC4425" s="7"/>
      <c r="BD4425" s="7"/>
      <c r="BG4425" s="7"/>
      <c r="BH4425" s="7"/>
      <c r="BI4425" s="7"/>
      <c r="BJ4425" s="7"/>
      <c r="BK4425" s="7"/>
      <c r="BL4425" s="7"/>
      <c r="BM4425" s="7"/>
      <c r="BP4425" s="7"/>
      <c r="BQ4425" s="7"/>
      <c r="BR4425" s="7"/>
      <c r="BS4425" s="7"/>
      <c r="BT4425" s="7"/>
      <c r="BU4425" s="7"/>
      <c r="BV4425" s="7"/>
      <c r="BW4425" s="7"/>
    </row>
    <row r="4426" spans="5:75" x14ac:dyDescent="0.2"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AL4426" s="7"/>
      <c r="AQ4426" s="7"/>
      <c r="AR4426" s="7"/>
      <c r="AS4426" s="7"/>
      <c r="AT4426" s="7"/>
      <c r="AU4426" s="7"/>
      <c r="AV4426" s="7"/>
      <c r="AX4426" s="7"/>
      <c r="AY4426" s="7"/>
      <c r="AZ4426" s="7"/>
      <c r="BA4426" s="7"/>
      <c r="BB4426" s="7"/>
      <c r="BC4426" s="7"/>
      <c r="BD4426" s="7"/>
      <c r="BG4426" s="7"/>
      <c r="BH4426" s="7"/>
      <c r="BI4426" s="7"/>
      <c r="BJ4426" s="7"/>
      <c r="BK4426" s="7"/>
      <c r="BL4426" s="7"/>
      <c r="BM4426" s="7"/>
      <c r="BP4426" s="7"/>
      <c r="BQ4426" s="7"/>
      <c r="BR4426" s="7"/>
      <c r="BS4426" s="7"/>
      <c r="BT4426" s="7"/>
      <c r="BU4426" s="7"/>
      <c r="BV4426" s="7"/>
      <c r="BW4426" s="7"/>
    </row>
    <row r="4427" spans="5:75" x14ac:dyDescent="0.2"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AL4427" s="7"/>
      <c r="AQ4427" s="7"/>
      <c r="AR4427" s="7"/>
      <c r="AS4427" s="7"/>
      <c r="AT4427" s="7"/>
      <c r="AU4427" s="7"/>
      <c r="AV4427" s="7"/>
      <c r="AX4427" s="7"/>
      <c r="AY4427" s="7"/>
      <c r="AZ4427" s="7"/>
      <c r="BA4427" s="7"/>
      <c r="BB4427" s="7"/>
      <c r="BC4427" s="7"/>
      <c r="BD4427" s="7"/>
      <c r="BG4427" s="7"/>
      <c r="BH4427" s="7"/>
      <c r="BI4427" s="7"/>
      <c r="BJ4427" s="7"/>
      <c r="BK4427" s="7"/>
      <c r="BL4427" s="7"/>
      <c r="BM4427" s="7"/>
      <c r="BP4427" s="7"/>
      <c r="BQ4427" s="7"/>
      <c r="BR4427" s="7"/>
      <c r="BS4427" s="7"/>
      <c r="BT4427" s="7"/>
      <c r="BU4427" s="7"/>
      <c r="BV4427" s="7"/>
      <c r="BW4427" s="7"/>
    </row>
    <row r="4428" spans="5:75" x14ac:dyDescent="0.2"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AL4428" s="7"/>
      <c r="AQ4428" s="7"/>
      <c r="AR4428" s="7"/>
      <c r="AS4428" s="7"/>
      <c r="AT4428" s="7"/>
      <c r="AU4428" s="7"/>
      <c r="AV4428" s="7"/>
      <c r="AX4428" s="7"/>
      <c r="AY4428" s="7"/>
      <c r="AZ4428" s="7"/>
      <c r="BA4428" s="7"/>
      <c r="BB4428" s="7"/>
      <c r="BC4428" s="7"/>
      <c r="BD4428" s="7"/>
      <c r="BG4428" s="7"/>
      <c r="BH4428" s="7"/>
      <c r="BI4428" s="7"/>
      <c r="BJ4428" s="7"/>
      <c r="BK4428" s="7"/>
      <c r="BL4428" s="7"/>
      <c r="BM4428" s="7"/>
      <c r="BP4428" s="7"/>
      <c r="BQ4428" s="7"/>
      <c r="BR4428" s="7"/>
      <c r="BS4428" s="7"/>
      <c r="BT4428" s="7"/>
      <c r="BU4428" s="7"/>
      <c r="BV4428" s="7"/>
      <c r="BW4428" s="7"/>
    </row>
    <row r="4429" spans="5:75" x14ac:dyDescent="0.2"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AL4429" s="7"/>
      <c r="AQ4429" s="7"/>
      <c r="AR4429" s="7"/>
      <c r="AS4429" s="7"/>
      <c r="AT4429" s="7"/>
      <c r="AU4429" s="7"/>
      <c r="AV4429" s="7"/>
      <c r="AX4429" s="7"/>
      <c r="AY4429" s="7"/>
      <c r="AZ4429" s="7"/>
      <c r="BA4429" s="7"/>
      <c r="BB4429" s="7"/>
      <c r="BC4429" s="7"/>
      <c r="BD4429" s="7"/>
      <c r="BG4429" s="7"/>
      <c r="BH4429" s="7"/>
      <c r="BI4429" s="7"/>
      <c r="BJ4429" s="7"/>
      <c r="BK4429" s="7"/>
      <c r="BL4429" s="7"/>
      <c r="BM4429" s="7"/>
      <c r="BP4429" s="7"/>
      <c r="BQ4429" s="7"/>
      <c r="BR4429" s="7"/>
      <c r="BS4429" s="7"/>
      <c r="BT4429" s="7"/>
      <c r="BU4429" s="7"/>
      <c r="BV4429" s="7"/>
      <c r="BW4429" s="7"/>
    </row>
    <row r="4430" spans="5:75" x14ac:dyDescent="0.2"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AL4430" s="7"/>
      <c r="AQ4430" s="7"/>
      <c r="AR4430" s="7"/>
      <c r="AS4430" s="7"/>
      <c r="AT4430" s="7"/>
      <c r="AU4430" s="7"/>
      <c r="AV4430" s="7"/>
      <c r="AX4430" s="7"/>
      <c r="AY4430" s="7"/>
      <c r="AZ4430" s="7"/>
      <c r="BA4430" s="7"/>
      <c r="BB4430" s="7"/>
      <c r="BC4430" s="7"/>
      <c r="BD4430" s="7"/>
      <c r="BG4430" s="7"/>
      <c r="BH4430" s="7"/>
      <c r="BI4430" s="7"/>
      <c r="BJ4430" s="7"/>
      <c r="BK4430" s="7"/>
      <c r="BL4430" s="7"/>
      <c r="BM4430" s="7"/>
      <c r="BP4430" s="7"/>
      <c r="BQ4430" s="7"/>
      <c r="BR4430" s="7"/>
      <c r="BS4430" s="7"/>
      <c r="BT4430" s="7"/>
      <c r="BU4430" s="7"/>
      <c r="BV4430" s="7"/>
      <c r="BW4430" s="7"/>
    </row>
    <row r="4431" spans="5:75" x14ac:dyDescent="0.2"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AL4431" s="7"/>
      <c r="AQ4431" s="7"/>
      <c r="AR4431" s="7"/>
      <c r="AS4431" s="7"/>
      <c r="AT4431" s="7"/>
      <c r="AU4431" s="7"/>
      <c r="AV4431" s="7"/>
      <c r="AX4431" s="7"/>
      <c r="AY4431" s="7"/>
      <c r="AZ4431" s="7"/>
      <c r="BA4431" s="7"/>
      <c r="BB4431" s="7"/>
      <c r="BC4431" s="7"/>
      <c r="BD4431" s="7"/>
      <c r="BG4431" s="7"/>
      <c r="BH4431" s="7"/>
      <c r="BI4431" s="7"/>
      <c r="BJ4431" s="7"/>
      <c r="BK4431" s="7"/>
      <c r="BL4431" s="7"/>
      <c r="BM4431" s="7"/>
      <c r="BP4431" s="7"/>
      <c r="BQ4431" s="7"/>
      <c r="BR4431" s="7"/>
      <c r="BS4431" s="7"/>
      <c r="BT4431" s="7"/>
      <c r="BU4431" s="7"/>
      <c r="BV4431" s="7"/>
      <c r="BW4431" s="7"/>
    </row>
    <row r="4432" spans="5:75" x14ac:dyDescent="0.2"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AL4432" s="7"/>
      <c r="AQ4432" s="7"/>
      <c r="AR4432" s="7"/>
      <c r="AS4432" s="7"/>
      <c r="AT4432" s="7"/>
      <c r="AU4432" s="7"/>
      <c r="AV4432" s="7"/>
      <c r="AX4432" s="7"/>
      <c r="AY4432" s="7"/>
      <c r="AZ4432" s="7"/>
      <c r="BA4432" s="7"/>
      <c r="BB4432" s="7"/>
      <c r="BC4432" s="7"/>
      <c r="BD4432" s="7"/>
      <c r="BG4432" s="7"/>
      <c r="BH4432" s="7"/>
      <c r="BI4432" s="7"/>
      <c r="BJ4432" s="7"/>
      <c r="BK4432" s="7"/>
      <c r="BL4432" s="7"/>
      <c r="BM4432" s="7"/>
      <c r="BP4432" s="7"/>
      <c r="BQ4432" s="7"/>
      <c r="BR4432" s="7"/>
      <c r="BS4432" s="7"/>
      <c r="BT4432" s="7"/>
      <c r="BU4432" s="7"/>
      <c r="BV4432" s="7"/>
      <c r="BW4432" s="7"/>
    </row>
    <row r="4433" spans="5:75" x14ac:dyDescent="0.2"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AL4433" s="7"/>
      <c r="AQ4433" s="7"/>
      <c r="AR4433" s="7"/>
      <c r="AS4433" s="7"/>
      <c r="AT4433" s="7"/>
      <c r="AU4433" s="7"/>
      <c r="AV4433" s="7"/>
      <c r="AX4433" s="7"/>
      <c r="AY4433" s="7"/>
      <c r="AZ4433" s="7"/>
      <c r="BA4433" s="7"/>
      <c r="BB4433" s="7"/>
      <c r="BC4433" s="7"/>
      <c r="BD4433" s="7"/>
      <c r="BG4433" s="7"/>
      <c r="BH4433" s="7"/>
      <c r="BI4433" s="7"/>
      <c r="BJ4433" s="7"/>
      <c r="BK4433" s="7"/>
      <c r="BL4433" s="7"/>
      <c r="BM4433" s="7"/>
      <c r="BP4433" s="7"/>
      <c r="BQ4433" s="7"/>
      <c r="BR4433" s="7"/>
      <c r="BS4433" s="7"/>
      <c r="BT4433" s="7"/>
      <c r="BU4433" s="7"/>
      <c r="BV4433" s="7"/>
      <c r="BW4433" s="7"/>
    </row>
    <row r="4434" spans="5:75" x14ac:dyDescent="0.2"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AL4434" s="7"/>
      <c r="AQ4434" s="7"/>
      <c r="AR4434" s="7"/>
      <c r="AS4434" s="7"/>
      <c r="AT4434" s="7"/>
      <c r="AU4434" s="7"/>
      <c r="AV4434" s="7"/>
      <c r="AX4434" s="7"/>
      <c r="AY4434" s="7"/>
      <c r="AZ4434" s="7"/>
      <c r="BA4434" s="7"/>
      <c r="BB4434" s="7"/>
      <c r="BC4434" s="7"/>
      <c r="BD4434" s="7"/>
      <c r="BG4434" s="7"/>
      <c r="BH4434" s="7"/>
      <c r="BI4434" s="7"/>
      <c r="BJ4434" s="7"/>
      <c r="BK4434" s="7"/>
      <c r="BL4434" s="7"/>
      <c r="BM4434" s="7"/>
      <c r="BP4434" s="7"/>
      <c r="BQ4434" s="7"/>
      <c r="BR4434" s="7"/>
      <c r="BS4434" s="7"/>
      <c r="BT4434" s="7"/>
      <c r="BU4434" s="7"/>
      <c r="BV4434" s="7"/>
      <c r="BW4434" s="7"/>
    </row>
    <row r="4435" spans="5:75" x14ac:dyDescent="0.2"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AL4435" s="7"/>
      <c r="AQ4435" s="7"/>
      <c r="AR4435" s="7"/>
      <c r="AS4435" s="7"/>
      <c r="AT4435" s="7"/>
      <c r="AU4435" s="7"/>
      <c r="AV4435" s="7"/>
      <c r="AX4435" s="7"/>
      <c r="AY4435" s="7"/>
      <c r="AZ4435" s="7"/>
      <c r="BA4435" s="7"/>
      <c r="BB4435" s="7"/>
      <c r="BC4435" s="7"/>
      <c r="BD4435" s="7"/>
      <c r="BG4435" s="7"/>
      <c r="BH4435" s="7"/>
      <c r="BI4435" s="7"/>
      <c r="BJ4435" s="7"/>
      <c r="BK4435" s="7"/>
      <c r="BL4435" s="7"/>
      <c r="BM4435" s="7"/>
      <c r="BP4435" s="7"/>
      <c r="BQ4435" s="7"/>
      <c r="BR4435" s="7"/>
      <c r="BS4435" s="7"/>
      <c r="BT4435" s="7"/>
      <c r="BU4435" s="7"/>
      <c r="BV4435" s="7"/>
      <c r="BW4435" s="7"/>
    </row>
    <row r="4436" spans="5:75" x14ac:dyDescent="0.2"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AL4436" s="7"/>
      <c r="AQ4436" s="7"/>
      <c r="AR4436" s="7"/>
      <c r="AS4436" s="7"/>
      <c r="AT4436" s="7"/>
      <c r="AU4436" s="7"/>
      <c r="AV4436" s="7"/>
      <c r="AX4436" s="7"/>
      <c r="AY4436" s="7"/>
      <c r="AZ4436" s="7"/>
      <c r="BA4436" s="7"/>
      <c r="BB4436" s="7"/>
      <c r="BC4436" s="7"/>
      <c r="BD4436" s="7"/>
      <c r="BG4436" s="7"/>
      <c r="BH4436" s="7"/>
      <c r="BI4436" s="7"/>
      <c r="BJ4436" s="7"/>
      <c r="BK4436" s="7"/>
      <c r="BL4436" s="7"/>
      <c r="BM4436" s="7"/>
      <c r="BP4436" s="7"/>
      <c r="BQ4436" s="7"/>
      <c r="BR4436" s="7"/>
      <c r="BS4436" s="7"/>
      <c r="BT4436" s="7"/>
      <c r="BU4436" s="7"/>
      <c r="BV4436" s="7"/>
      <c r="BW4436" s="7"/>
    </row>
    <row r="4437" spans="5:75" x14ac:dyDescent="0.2"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AL4437" s="7"/>
      <c r="AQ4437" s="7"/>
      <c r="AR4437" s="7"/>
      <c r="AS4437" s="7"/>
      <c r="AT4437" s="7"/>
      <c r="AU4437" s="7"/>
      <c r="AV4437" s="7"/>
      <c r="AX4437" s="7"/>
      <c r="AY4437" s="7"/>
      <c r="AZ4437" s="7"/>
      <c r="BA4437" s="7"/>
      <c r="BB4437" s="7"/>
      <c r="BC4437" s="7"/>
      <c r="BD4437" s="7"/>
      <c r="BG4437" s="7"/>
      <c r="BH4437" s="7"/>
      <c r="BI4437" s="7"/>
      <c r="BJ4437" s="7"/>
      <c r="BK4437" s="7"/>
      <c r="BL4437" s="7"/>
      <c r="BM4437" s="7"/>
      <c r="BP4437" s="7"/>
      <c r="BQ4437" s="7"/>
      <c r="BR4437" s="7"/>
      <c r="BS4437" s="7"/>
      <c r="BT4437" s="7"/>
      <c r="BU4437" s="7"/>
      <c r="BV4437" s="7"/>
      <c r="BW4437" s="7"/>
    </row>
    <row r="4438" spans="5:75" x14ac:dyDescent="0.2"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AL4438" s="7"/>
      <c r="AQ4438" s="7"/>
      <c r="AR4438" s="7"/>
      <c r="AS4438" s="7"/>
      <c r="AT4438" s="7"/>
      <c r="AU4438" s="7"/>
      <c r="AV4438" s="7"/>
      <c r="AX4438" s="7"/>
      <c r="AY4438" s="7"/>
      <c r="AZ4438" s="7"/>
      <c r="BA4438" s="7"/>
      <c r="BB4438" s="7"/>
      <c r="BC4438" s="7"/>
      <c r="BD4438" s="7"/>
      <c r="BG4438" s="7"/>
      <c r="BH4438" s="7"/>
      <c r="BI4438" s="7"/>
      <c r="BJ4438" s="7"/>
      <c r="BK4438" s="7"/>
      <c r="BL4438" s="7"/>
      <c r="BM4438" s="7"/>
      <c r="BP4438" s="7"/>
      <c r="BQ4438" s="7"/>
      <c r="BR4438" s="7"/>
      <c r="BS4438" s="7"/>
      <c r="BT4438" s="7"/>
      <c r="BU4438" s="7"/>
      <c r="BV4438" s="7"/>
      <c r="BW4438" s="7"/>
    </row>
    <row r="4439" spans="5:75" x14ac:dyDescent="0.2"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AL4439" s="7"/>
      <c r="AQ4439" s="7"/>
      <c r="AR4439" s="7"/>
      <c r="AS4439" s="7"/>
      <c r="AT4439" s="7"/>
      <c r="AU4439" s="7"/>
      <c r="AV4439" s="7"/>
      <c r="AX4439" s="7"/>
      <c r="AY4439" s="7"/>
      <c r="AZ4439" s="7"/>
      <c r="BA4439" s="7"/>
      <c r="BB4439" s="7"/>
      <c r="BC4439" s="7"/>
      <c r="BD4439" s="7"/>
      <c r="BG4439" s="7"/>
      <c r="BH4439" s="7"/>
      <c r="BI4439" s="7"/>
      <c r="BJ4439" s="7"/>
      <c r="BK4439" s="7"/>
      <c r="BL4439" s="7"/>
      <c r="BM4439" s="7"/>
      <c r="BP4439" s="7"/>
      <c r="BQ4439" s="7"/>
      <c r="BR4439" s="7"/>
      <c r="BS4439" s="7"/>
      <c r="BT4439" s="7"/>
      <c r="BU4439" s="7"/>
      <c r="BV4439" s="7"/>
      <c r="BW4439" s="7"/>
    </row>
    <row r="4440" spans="5:75" x14ac:dyDescent="0.2"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AL4440" s="7"/>
      <c r="AQ4440" s="7"/>
      <c r="AR4440" s="7"/>
      <c r="AS4440" s="7"/>
      <c r="AT4440" s="7"/>
      <c r="AU4440" s="7"/>
      <c r="AV4440" s="7"/>
      <c r="AX4440" s="7"/>
      <c r="AY4440" s="7"/>
      <c r="AZ4440" s="7"/>
      <c r="BA4440" s="7"/>
      <c r="BB4440" s="7"/>
      <c r="BC4440" s="7"/>
      <c r="BD4440" s="7"/>
      <c r="BG4440" s="7"/>
      <c r="BH4440" s="7"/>
      <c r="BI4440" s="7"/>
      <c r="BJ4440" s="7"/>
      <c r="BK4440" s="7"/>
      <c r="BL4440" s="7"/>
      <c r="BM4440" s="7"/>
      <c r="BP4440" s="7"/>
      <c r="BQ4440" s="7"/>
      <c r="BR4440" s="7"/>
      <c r="BS4440" s="7"/>
      <c r="BT4440" s="7"/>
      <c r="BU4440" s="7"/>
      <c r="BV4440" s="7"/>
      <c r="BW4440" s="7"/>
    </row>
    <row r="4441" spans="5:75" x14ac:dyDescent="0.2"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AL4441" s="7"/>
      <c r="AQ4441" s="7"/>
      <c r="AR4441" s="7"/>
      <c r="AS4441" s="7"/>
      <c r="AT4441" s="7"/>
      <c r="AU4441" s="7"/>
      <c r="AV4441" s="7"/>
      <c r="AX4441" s="7"/>
      <c r="AY4441" s="7"/>
      <c r="AZ4441" s="7"/>
      <c r="BA4441" s="7"/>
      <c r="BB4441" s="7"/>
      <c r="BC4441" s="7"/>
      <c r="BD4441" s="7"/>
      <c r="BG4441" s="7"/>
      <c r="BH4441" s="7"/>
      <c r="BI4441" s="7"/>
      <c r="BJ4441" s="7"/>
      <c r="BK4441" s="7"/>
      <c r="BL4441" s="7"/>
      <c r="BM4441" s="7"/>
      <c r="BP4441" s="7"/>
      <c r="BQ4441" s="7"/>
      <c r="BR4441" s="7"/>
      <c r="BS4441" s="7"/>
      <c r="BT4441" s="7"/>
      <c r="BU4441" s="7"/>
      <c r="BV4441" s="7"/>
      <c r="BW4441" s="7"/>
    </row>
    <row r="4442" spans="5:75" x14ac:dyDescent="0.2"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AL4442" s="7"/>
      <c r="AQ4442" s="7"/>
      <c r="AR4442" s="7"/>
      <c r="AS4442" s="7"/>
      <c r="AT4442" s="7"/>
      <c r="AU4442" s="7"/>
      <c r="AV4442" s="7"/>
      <c r="AX4442" s="7"/>
      <c r="AY4442" s="7"/>
      <c r="AZ4442" s="7"/>
      <c r="BA4442" s="7"/>
      <c r="BB4442" s="7"/>
      <c r="BC4442" s="7"/>
      <c r="BD4442" s="7"/>
      <c r="BG4442" s="7"/>
      <c r="BH4442" s="7"/>
      <c r="BI4442" s="7"/>
      <c r="BJ4442" s="7"/>
      <c r="BK4442" s="7"/>
      <c r="BL4442" s="7"/>
      <c r="BM4442" s="7"/>
      <c r="BP4442" s="7"/>
      <c r="BQ4442" s="7"/>
      <c r="BR4442" s="7"/>
      <c r="BS4442" s="7"/>
      <c r="BT4442" s="7"/>
      <c r="BU4442" s="7"/>
      <c r="BV4442" s="7"/>
      <c r="BW4442" s="7"/>
    </row>
    <row r="4443" spans="5:75" x14ac:dyDescent="0.2"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AL4443" s="7"/>
      <c r="AQ4443" s="7"/>
      <c r="AR4443" s="7"/>
      <c r="AS4443" s="7"/>
      <c r="AT4443" s="7"/>
      <c r="AU4443" s="7"/>
      <c r="AV4443" s="7"/>
      <c r="AX4443" s="7"/>
      <c r="AY4443" s="7"/>
      <c r="AZ4443" s="7"/>
      <c r="BA4443" s="7"/>
      <c r="BB4443" s="7"/>
      <c r="BC4443" s="7"/>
      <c r="BD4443" s="7"/>
      <c r="BG4443" s="7"/>
      <c r="BH4443" s="7"/>
      <c r="BI4443" s="7"/>
      <c r="BJ4443" s="7"/>
      <c r="BK4443" s="7"/>
      <c r="BL4443" s="7"/>
      <c r="BM4443" s="7"/>
      <c r="BP4443" s="7"/>
      <c r="BQ4443" s="7"/>
      <c r="BR4443" s="7"/>
      <c r="BS4443" s="7"/>
      <c r="BT4443" s="7"/>
      <c r="BU4443" s="7"/>
      <c r="BV4443" s="7"/>
      <c r="BW4443" s="7"/>
    </row>
    <row r="4444" spans="5:75" x14ac:dyDescent="0.2"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AL4444" s="7"/>
      <c r="AQ4444" s="7"/>
      <c r="AR4444" s="7"/>
      <c r="AS4444" s="7"/>
      <c r="AT4444" s="7"/>
      <c r="AU4444" s="7"/>
      <c r="AV4444" s="7"/>
      <c r="AX4444" s="7"/>
      <c r="AY4444" s="7"/>
      <c r="AZ4444" s="7"/>
      <c r="BA4444" s="7"/>
      <c r="BB4444" s="7"/>
      <c r="BC4444" s="7"/>
      <c r="BD4444" s="7"/>
      <c r="BG4444" s="7"/>
      <c r="BH4444" s="7"/>
      <c r="BI4444" s="7"/>
      <c r="BJ4444" s="7"/>
      <c r="BK4444" s="7"/>
      <c r="BL4444" s="7"/>
      <c r="BM4444" s="7"/>
      <c r="BP4444" s="7"/>
      <c r="BQ4444" s="7"/>
      <c r="BR4444" s="7"/>
      <c r="BS4444" s="7"/>
      <c r="BT4444" s="7"/>
      <c r="BU4444" s="7"/>
      <c r="BV4444" s="7"/>
      <c r="BW4444" s="7"/>
    </row>
    <row r="4445" spans="5:75" x14ac:dyDescent="0.2"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AL4445" s="7"/>
      <c r="AQ4445" s="7"/>
      <c r="AR4445" s="7"/>
      <c r="AS4445" s="7"/>
      <c r="AT4445" s="7"/>
      <c r="AU4445" s="7"/>
      <c r="AV4445" s="7"/>
      <c r="AX4445" s="7"/>
      <c r="AY4445" s="7"/>
      <c r="AZ4445" s="7"/>
      <c r="BA4445" s="7"/>
      <c r="BB4445" s="7"/>
      <c r="BC4445" s="7"/>
      <c r="BD4445" s="7"/>
      <c r="BG4445" s="7"/>
      <c r="BH4445" s="7"/>
      <c r="BI4445" s="7"/>
      <c r="BJ4445" s="7"/>
      <c r="BK4445" s="7"/>
      <c r="BL4445" s="7"/>
      <c r="BM4445" s="7"/>
      <c r="BP4445" s="7"/>
      <c r="BQ4445" s="7"/>
      <c r="BR4445" s="7"/>
      <c r="BS4445" s="7"/>
      <c r="BT4445" s="7"/>
      <c r="BU4445" s="7"/>
      <c r="BV4445" s="7"/>
      <c r="BW4445" s="7"/>
    </row>
    <row r="4446" spans="5:75" x14ac:dyDescent="0.2"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AL4446" s="7"/>
      <c r="AQ4446" s="7"/>
      <c r="AR4446" s="7"/>
      <c r="AS4446" s="7"/>
      <c r="AT4446" s="7"/>
      <c r="AU4446" s="7"/>
      <c r="AV4446" s="7"/>
      <c r="AX4446" s="7"/>
      <c r="AY4446" s="7"/>
      <c r="AZ4446" s="7"/>
      <c r="BA4446" s="7"/>
      <c r="BB4446" s="7"/>
      <c r="BC4446" s="7"/>
      <c r="BD4446" s="7"/>
      <c r="BG4446" s="7"/>
      <c r="BH4446" s="7"/>
      <c r="BI4446" s="7"/>
      <c r="BJ4446" s="7"/>
      <c r="BK4446" s="7"/>
      <c r="BL4446" s="7"/>
      <c r="BM4446" s="7"/>
      <c r="BP4446" s="7"/>
      <c r="BQ4446" s="7"/>
      <c r="BR4446" s="7"/>
      <c r="BS4446" s="7"/>
      <c r="BT4446" s="7"/>
      <c r="BU4446" s="7"/>
      <c r="BV4446" s="7"/>
      <c r="BW4446" s="7"/>
    </row>
    <row r="4447" spans="5:75" x14ac:dyDescent="0.2"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AL4447" s="7"/>
      <c r="AQ4447" s="7"/>
      <c r="AR4447" s="7"/>
      <c r="AS4447" s="7"/>
      <c r="AT4447" s="7"/>
      <c r="AU4447" s="7"/>
      <c r="AV4447" s="7"/>
      <c r="AX4447" s="7"/>
      <c r="AY4447" s="7"/>
      <c r="AZ4447" s="7"/>
      <c r="BA4447" s="7"/>
      <c r="BB4447" s="7"/>
      <c r="BC4447" s="7"/>
      <c r="BD4447" s="7"/>
      <c r="BG4447" s="7"/>
      <c r="BH4447" s="7"/>
      <c r="BI4447" s="7"/>
      <c r="BJ4447" s="7"/>
      <c r="BK4447" s="7"/>
      <c r="BL4447" s="7"/>
      <c r="BM4447" s="7"/>
      <c r="BP4447" s="7"/>
      <c r="BQ4447" s="7"/>
      <c r="BR4447" s="7"/>
      <c r="BS4447" s="7"/>
      <c r="BT4447" s="7"/>
      <c r="BU4447" s="7"/>
      <c r="BV4447" s="7"/>
      <c r="BW4447" s="7"/>
    </row>
    <row r="4448" spans="5:75" x14ac:dyDescent="0.2"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AL4448" s="7"/>
      <c r="AQ4448" s="7"/>
      <c r="AR4448" s="7"/>
      <c r="AS4448" s="7"/>
      <c r="AT4448" s="7"/>
      <c r="AU4448" s="7"/>
      <c r="AV4448" s="7"/>
      <c r="AX4448" s="7"/>
      <c r="AY4448" s="7"/>
      <c r="AZ4448" s="7"/>
      <c r="BA4448" s="7"/>
      <c r="BB4448" s="7"/>
      <c r="BC4448" s="7"/>
      <c r="BD4448" s="7"/>
      <c r="BG4448" s="7"/>
      <c r="BH4448" s="7"/>
      <c r="BI4448" s="7"/>
      <c r="BJ4448" s="7"/>
      <c r="BK4448" s="7"/>
      <c r="BL4448" s="7"/>
      <c r="BM4448" s="7"/>
      <c r="BP4448" s="7"/>
      <c r="BQ4448" s="7"/>
      <c r="BR4448" s="7"/>
      <c r="BS4448" s="7"/>
      <c r="BT4448" s="7"/>
      <c r="BU4448" s="7"/>
      <c r="BV4448" s="7"/>
      <c r="BW4448" s="7"/>
    </row>
    <row r="4449" spans="5:75" x14ac:dyDescent="0.2"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AL4449" s="7"/>
      <c r="AQ4449" s="7"/>
      <c r="AR4449" s="7"/>
      <c r="AS4449" s="7"/>
      <c r="AT4449" s="7"/>
      <c r="AU4449" s="7"/>
      <c r="AV4449" s="7"/>
      <c r="AX4449" s="7"/>
      <c r="AY4449" s="7"/>
      <c r="AZ4449" s="7"/>
      <c r="BA4449" s="7"/>
      <c r="BB4449" s="7"/>
      <c r="BC4449" s="7"/>
      <c r="BD4449" s="7"/>
      <c r="BG4449" s="7"/>
      <c r="BH4449" s="7"/>
      <c r="BI4449" s="7"/>
      <c r="BJ4449" s="7"/>
      <c r="BK4449" s="7"/>
      <c r="BL4449" s="7"/>
      <c r="BM4449" s="7"/>
      <c r="BP4449" s="7"/>
      <c r="BQ4449" s="7"/>
      <c r="BR4449" s="7"/>
      <c r="BS4449" s="7"/>
      <c r="BT4449" s="7"/>
      <c r="BU4449" s="7"/>
      <c r="BV4449" s="7"/>
      <c r="BW4449" s="7"/>
    </row>
    <row r="4450" spans="5:75" x14ac:dyDescent="0.2"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AL4450" s="7"/>
      <c r="AQ4450" s="7"/>
      <c r="AR4450" s="7"/>
      <c r="AS4450" s="7"/>
      <c r="AT4450" s="7"/>
      <c r="AU4450" s="7"/>
      <c r="AV4450" s="7"/>
      <c r="AX4450" s="7"/>
      <c r="AY4450" s="7"/>
      <c r="AZ4450" s="7"/>
      <c r="BA4450" s="7"/>
      <c r="BB4450" s="7"/>
      <c r="BC4450" s="7"/>
      <c r="BD4450" s="7"/>
      <c r="BG4450" s="7"/>
      <c r="BH4450" s="7"/>
      <c r="BI4450" s="7"/>
      <c r="BJ4450" s="7"/>
      <c r="BK4450" s="7"/>
      <c r="BL4450" s="7"/>
      <c r="BM4450" s="7"/>
      <c r="BP4450" s="7"/>
      <c r="BQ4450" s="7"/>
      <c r="BR4450" s="7"/>
      <c r="BS4450" s="7"/>
      <c r="BT4450" s="7"/>
      <c r="BU4450" s="7"/>
      <c r="BV4450" s="7"/>
      <c r="BW4450" s="7"/>
    </row>
    <row r="4451" spans="5:75" x14ac:dyDescent="0.2"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AL4451" s="7"/>
      <c r="AQ4451" s="7"/>
      <c r="AR4451" s="7"/>
      <c r="AS4451" s="7"/>
      <c r="AT4451" s="7"/>
      <c r="AU4451" s="7"/>
      <c r="AV4451" s="7"/>
      <c r="AX4451" s="7"/>
      <c r="AY4451" s="7"/>
      <c r="AZ4451" s="7"/>
      <c r="BA4451" s="7"/>
      <c r="BB4451" s="7"/>
      <c r="BC4451" s="7"/>
      <c r="BD4451" s="7"/>
      <c r="BG4451" s="7"/>
      <c r="BH4451" s="7"/>
      <c r="BI4451" s="7"/>
      <c r="BJ4451" s="7"/>
      <c r="BK4451" s="7"/>
      <c r="BL4451" s="7"/>
      <c r="BM4451" s="7"/>
      <c r="BP4451" s="7"/>
      <c r="BQ4451" s="7"/>
      <c r="BR4451" s="7"/>
      <c r="BS4451" s="7"/>
      <c r="BT4451" s="7"/>
      <c r="BU4451" s="7"/>
      <c r="BV4451" s="7"/>
      <c r="BW4451" s="7"/>
    </row>
    <row r="4452" spans="5:75" x14ac:dyDescent="0.2"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AL4452" s="7"/>
      <c r="AQ4452" s="7"/>
      <c r="AR4452" s="7"/>
      <c r="AS4452" s="7"/>
      <c r="AT4452" s="7"/>
      <c r="AU4452" s="7"/>
      <c r="AV4452" s="7"/>
      <c r="AX4452" s="7"/>
      <c r="AY4452" s="7"/>
      <c r="AZ4452" s="7"/>
      <c r="BA4452" s="7"/>
      <c r="BB4452" s="7"/>
      <c r="BC4452" s="7"/>
      <c r="BD4452" s="7"/>
      <c r="BG4452" s="7"/>
      <c r="BH4452" s="7"/>
      <c r="BI4452" s="7"/>
      <c r="BJ4452" s="7"/>
      <c r="BK4452" s="7"/>
      <c r="BL4452" s="7"/>
      <c r="BM4452" s="7"/>
      <c r="BP4452" s="7"/>
      <c r="BQ4452" s="7"/>
      <c r="BR4452" s="7"/>
      <c r="BS4452" s="7"/>
      <c r="BT4452" s="7"/>
      <c r="BU4452" s="7"/>
      <c r="BV4452" s="7"/>
      <c r="BW4452" s="7"/>
    </row>
    <row r="4453" spans="5:75" x14ac:dyDescent="0.2"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AL4453" s="7"/>
      <c r="AQ4453" s="7"/>
      <c r="AR4453" s="7"/>
      <c r="AS4453" s="7"/>
      <c r="AT4453" s="7"/>
      <c r="AU4453" s="7"/>
      <c r="AV4453" s="7"/>
      <c r="AX4453" s="7"/>
      <c r="AY4453" s="7"/>
      <c r="AZ4453" s="7"/>
      <c r="BA4453" s="7"/>
      <c r="BB4453" s="7"/>
      <c r="BC4453" s="7"/>
      <c r="BD4453" s="7"/>
      <c r="BG4453" s="7"/>
      <c r="BH4453" s="7"/>
      <c r="BI4453" s="7"/>
      <c r="BJ4453" s="7"/>
      <c r="BK4453" s="7"/>
      <c r="BL4453" s="7"/>
      <c r="BM4453" s="7"/>
      <c r="BP4453" s="7"/>
      <c r="BQ4453" s="7"/>
      <c r="BR4453" s="7"/>
      <c r="BS4453" s="7"/>
      <c r="BT4453" s="7"/>
      <c r="BU4453" s="7"/>
      <c r="BV4453" s="7"/>
      <c r="BW4453" s="7"/>
    </row>
    <row r="4454" spans="5:75" x14ac:dyDescent="0.2"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AL4454" s="7"/>
      <c r="AQ4454" s="7"/>
      <c r="AR4454" s="7"/>
      <c r="AS4454" s="7"/>
      <c r="AT4454" s="7"/>
      <c r="AU4454" s="7"/>
      <c r="AV4454" s="7"/>
      <c r="AX4454" s="7"/>
      <c r="AY4454" s="7"/>
      <c r="AZ4454" s="7"/>
      <c r="BA4454" s="7"/>
      <c r="BB4454" s="7"/>
      <c r="BC4454" s="7"/>
      <c r="BD4454" s="7"/>
      <c r="BG4454" s="7"/>
      <c r="BH4454" s="7"/>
      <c r="BI4454" s="7"/>
      <c r="BJ4454" s="7"/>
      <c r="BK4454" s="7"/>
      <c r="BL4454" s="7"/>
      <c r="BM4454" s="7"/>
      <c r="BP4454" s="7"/>
      <c r="BQ4454" s="7"/>
      <c r="BR4454" s="7"/>
      <c r="BS4454" s="7"/>
      <c r="BT4454" s="7"/>
      <c r="BU4454" s="7"/>
      <c r="BV4454" s="7"/>
      <c r="BW4454" s="7"/>
    </row>
    <row r="4455" spans="5:75" x14ac:dyDescent="0.2"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AL4455" s="7"/>
      <c r="AQ4455" s="7"/>
      <c r="AR4455" s="7"/>
      <c r="AS4455" s="7"/>
      <c r="AT4455" s="7"/>
      <c r="AU4455" s="7"/>
      <c r="AV4455" s="7"/>
      <c r="AX4455" s="7"/>
      <c r="AY4455" s="7"/>
      <c r="AZ4455" s="7"/>
      <c r="BA4455" s="7"/>
      <c r="BB4455" s="7"/>
      <c r="BC4455" s="7"/>
      <c r="BD4455" s="7"/>
      <c r="BG4455" s="7"/>
      <c r="BH4455" s="7"/>
      <c r="BI4455" s="7"/>
      <c r="BJ4455" s="7"/>
      <c r="BK4455" s="7"/>
      <c r="BL4455" s="7"/>
      <c r="BM4455" s="7"/>
      <c r="BP4455" s="7"/>
      <c r="BQ4455" s="7"/>
      <c r="BR4455" s="7"/>
      <c r="BS4455" s="7"/>
      <c r="BT4455" s="7"/>
      <c r="BU4455" s="7"/>
      <c r="BV4455" s="7"/>
      <c r="BW4455" s="7"/>
    </row>
    <row r="4456" spans="5:75" x14ac:dyDescent="0.2"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AL4456" s="7"/>
      <c r="AQ4456" s="7"/>
      <c r="AR4456" s="7"/>
      <c r="AS4456" s="7"/>
      <c r="AT4456" s="7"/>
      <c r="AU4456" s="7"/>
      <c r="AV4456" s="7"/>
      <c r="AX4456" s="7"/>
      <c r="AY4456" s="7"/>
      <c r="AZ4456" s="7"/>
      <c r="BA4456" s="7"/>
      <c r="BB4456" s="7"/>
      <c r="BC4456" s="7"/>
      <c r="BD4456" s="7"/>
      <c r="BG4456" s="7"/>
      <c r="BH4456" s="7"/>
      <c r="BI4456" s="7"/>
      <c r="BJ4456" s="7"/>
      <c r="BK4456" s="7"/>
      <c r="BL4456" s="7"/>
      <c r="BM4456" s="7"/>
      <c r="BP4456" s="7"/>
      <c r="BQ4456" s="7"/>
      <c r="BR4456" s="7"/>
      <c r="BS4456" s="7"/>
      <c r="BT4456" s="7"/>
      <c r="BU4456" s="7"/>
      <c r="BV4456" s="7"/>
      <c r="BW4456" s="7"/>
    </row>
    <row r="4457" spans="5:75" x14ac:dyDescent="0.2"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AL4457" s="7"/>
      <c r="AQ4457" s="7"/>
      <c r="AR4457" s="7"/>
      <c r="AS4457" s="7"/>
      <c r="AT4457" s="7"/>
      <c r="AU4457" s="7"/>
      <c r="AV4457" s="7"/>
      <c r="AX4457" s="7"/>
      <c r="AY4457" s="7"/>
      <c r="AZ4457" s="7"/>
      <c r="BA4457" s="7"/>
      <c r="BB4457" s="7"/>
      <c r="BC4457" s="7"/>
      <c r="BD4457" s="7"/>
      <c r="BG4457" s="7"/>
      <c r="BH4457" s="7"/>
      <c r="BI4457" s="7"/>
      <c r="BJ4457" s="7"/>
      <c r="BK4457" s="7"/>
      <c r="BL4457" s="7"/>
      <c r="BM4457" s="7"/>
      <c r="BP4457" s="7"/>
      <c r="BQ4457" s="7"/>
      <c r="BR4457" s="7"/>
      <c r="BS4457" s="7"/>
      <c r="BT4457" s="7"/>
      <c r="BU4457" s="7"/>
      <c r="BV4457" s="7"/>
      <c r="BW4457" s="7"/>
    </row>
    <row r="4458" spans="5:75" x14ac:dyDescent="0.2"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AL4458" s="7"/>
      <c r="AQ4458" s="7"/>
      <c r="AR4458" s="7"/>
      <c r="AS4458" s="7"/>
      <c r="AT4458" s="7"/>
      <c r="AU4458" s="7"/>
      <c r="AV4458" s="7"/>
      <c r="AX4458" s="7"/>
      <c r="AY4458" s="7"/>
      <c r="AZ4458" s="7"/>
      <c r="BA4458" s="7"/>
      <c r="BB4458" s="7"/>
      <c r="BC4458" s="7"/>
      <c r="BD4458" s="7"/>
      <c r="BG4458" s="7"/>
      <c r="BH4458" s="7"/>
      <c r="BI4458" s="7"/>
      <c r="BJ4458" s="7"/>
      <c r="BK4458" s="7"/>
      <c r="BL4458" s="7"/>
      <c r="BM4458" s="7"/>
      <c r="BP4458" s="7"/>
      <c r="BQ4458" s="7"/>
      <c r="BR4458" s="7"/>
      <c r="BS4458" s="7"/>
      <c r="BT4458" s="7"/>
      <c r="BU4458" s="7"/>
      <c r="BV4458" s="7"/>
      <c r="BW4458" s="7"/>
    </row>
    <row r="4459" spans="5:75" x14ac:dyDescent="0.2"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AL4459" s="7"/>
      <c r="AQ4459" s="7"/>
      <c r="AR4459" s="7"/>
      <c r="AS4459" s="7"/>
      <c r="AT4459" s="7"/>
      <c r="AU4459" s="7"/>
      <c r="AV4459" s="7"/>
      <c r="AX4459" s="7"/>
      <c r="AY4459" s="7"/>
      <c r="AZ4459" s="7"/>
      <c r="BA4459" s="7"/>
      <c r="BB4459" s="7"/>
      <c r="BC4459" s="7"/>
      <c r="BD4459" s="7"/>
      <c r="BG4459" s="7"/>
      <c r="BH4459" s="7"/>
      <c r="BI4459" s="7"/>
      <c r="BJ4459" s="7"/>
      <c r="BK4459" s="7"/>
      <c r="BL4459" s="7"/>
      <c r="BM4459" s="7"/>
      <c r="BP4459" s="7"/>
      <c r="BQ4459" s="7"/>
      <c r="BR4459" s="7"/>
      <c r="BS4459" s="7"/>
      <c r="BT4459" s="7"/>
      <c r="BU4459" s="7"/>
      <c r="BV4459" s="7"/>
      <c r="BW4459" s="7"/>
    </row>
    <row r="4460" spans="5:75" x14ac:dyDescent="0.2"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AL4460" s="7"/>
      <c r="AQ4460" s="7"/>
      <c r="AR4460" s="7"/>
      <c r="AS4460" s="7"/>
      <c r="AT4460" s="7"/>
      <c r="AU4460" s="7"/>
      <c r="AV4460" s="7"/>
      <c r="AX4460" s="7"/>
      <c r="AY4460" s="7"/>
      <c r="AZ4460" s="7"/>
      <c r="BA4460" s="7"/>
      <c r="BB4460" s="7"/>
      <c r="BC4460" s="7"/>
      <c r="BD4460" s="7"/>
      <c r="BG4460" s="7"/>
      <c r="BH4460" s="7"/>
      <c r="BI4460" s="7"/>
      <c r="BJ4460" s="7"/>
      <c r="BK4460" s="7"/>
      <c r="BL4460" s="7"/>
      <c r="BM4460" s="7"/>
      <c r="BP4460" s="7"/>
      <c r="BQ4460" s="7"/>
      <c r="BR4460" s="7"/>
      <c r="BS4460" s="7"/>
      <c r="BT4460" s="7"/>
      <c r="BU4460" s="7"/>
      <c r="BV4460" s="7"/>
      <c r="BW4460" s="7"/>
    </row>
    <row r="4461" spans="5:75" x14ac:dyDescent="0.2"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AL4461" s="7"/>
      <c r="AQ4461" s="7"/>
      <c r="AR4461" s="7"/>
      <c r="AS4461" s="7"/>
      <c r="AT4461" s="7"/>
      <c r="AU4461" s="7"/>
      <c r="AV4461" s="7"/>
      <c r="AX4461" s="7"/>
      <c r="AY4461" s="7"/>
      <c r="AZ4461" s="7"/>
      <c r="BA4461" s="7"/>
      <c r="BB4461" s="7"/>
      <c r="BC4461" s="7"/>
      <c r="BD4461" s="7"/>
      <c r="BG4461" s="7"/>
      <c r="BH4461" s="7"/>
      <c r="BI4461" s="7"/>
      <c r="BJ4461" s="7"/>
      <c r="BK4461" s="7"/>
      <c r="BL4461" s="7"/>
      <c r="BM4461" s="7"/>
      <c r="BP4461" s="7"/>
      <c r="BQ4461" s="7"/>
      <c r="BR4461" s="7"/>
      <c r="BS4461" s="7"/>
      <c r="BT4461" s="7"/>
      <c r="BU4461" s="7"/>
      <c r="BV4461" s="7"/>
      <c r="BW4461" s="7"/>
    </row>
    <row r="4462" spans="5:75" x14ac:dyDescent="0.2"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AL4462" s="7"/>
      <c r="AQ4462" s="7"/>
      <c r="AR4462" s="7"/>
      <c r="AS4462" s="7"/>
      <c r="AT4462" s="7"/>
      <c r="AU4462" s="7"/>
      <c r="AV4462" s="7"/>
      <c r="AX4462" s="7"/>
      <c r="AY4462" s="7"/>
      <c r="AZ4462" s="7"/>
      <c r="BA4462" s="7"/>
      <c r="BB4462" s="7"/>
      <c r="BC4462" s="7"/>
      <c r="BD4462" s="7"/>
      <c r="BG4462" s="7"/>
      <c r="BH4462" s="7"/>
      <c r="BI4462" s="7"/>
      <c r="BJ4462" s="7"/>
      <c r="BK4462" s="7"/>
      <c r="BL4462" s="7"/>
      <c r="BM4462" s="7"/>
      <c r="BP4462" s="7"/>
      <c r="BQ4462" s="7"/>
      <c r="BR4462" s="7"/>
      <c r="BS4462" s="7"/>
      <c r="BT4462" s="7"/>
      <c r="BU4462" s="7"/>
      <c r="BV4462" s="7"/>
      <c r="BW4462" s="7"/>
    </row>
    <row r="4463" spans="5:75" x14ac:dyDescent="0.2"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AL4463" s="7"/>
      <c r="AQ4463" s="7"/>
      <c r="AR4463" s="7"/>
      <c r="AS4463" s="7"/>
      <c r="AT4463" s="7"/>
      <c r="AU4463" s="7"/>
      <c r="AV4463" s="7"/>
      <c r="AX4463" s="7"/>
      <c r="AY4463" s="7"/>
      <c r="AZ4463" s="7"/>
      <c r="BA4463" s="7"/>
      <c r="BB4463" s="7"/>
      <c r="BC4463" s="7"/>
      <c r="BD4463" s="7"/>
      <c r="BG4463" s="7"/>
      <c r="BH4463" s="7"/>
      <c r="BI4463" s="7"/>
      <c r="BJ4463" s="7"/>
      <c r="BK4463" s="7"/>
      <c r="BL4463" s="7"/>
      <c r="BM4463" s="7"/>
      <c r="BP4463" s="7"/>
      <c r="BQ4463" s="7"/>
      <c r="BR4463" s="7"/>
      <c r="BS4463" s="7"/>
      <c r="BT4463" s="7"/>
      <c r="BU4463" s="7"/>
      <c r="BV4463" s="7"/>
      <c r="BW4463" s="7"/>
    </row>
    <row r="4464" spans="5:75" x14ac:dyDescent="0.2"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AL4464" s="7"/>
      <c r="AQ4464" s="7"/>
      <c r="AR4464" s="7"/>
      <c r="AS4464" s="7"/>
      <c r="AT4464" s="7"/>
      <c r="AU4464" s="7"/>
      <c r="AV4464" s="7"/>
      <c r="AX4464" s="7"/>
      <c r="AY4464" s="7"/>
      <c r="AZ4464" s="7"/>
      <c r="BA4464" s="7"/>
      <c r="BB4464" s="7"/>
      <c r="BC4464" s="7"/>
      <c r="BD4464" s="7"/>
      <c r="BG4464" s="7"/>
      <c r="BH4464" s="7"/>
      <c r="BI4464" s="7"/>
      <c r="BJ4464" s="7"/>
      <c r="BK4464" s="7"/>
      <c r="BL4464" s="7"/>
      <c r="BM4464" s="7"/>
      <c r="BP4464" s="7"/>
      <c r="BQ4464" s="7"/>
      <c r="BR4464" s="7"/>
      <c r="BS4464" s="7"/>
      <c r="BT4464" s="7"/>
      <c r="BU4464" s="7"/>
      <c r="BV4464" s="7"/>
      <c r="BW4464" s="7"/>
    </row>
    <row r="4465" spans="5:75" x14ac:dyDescent="0.2"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AL4465" s="7"/>
      <c r="AQ4465" s="7"/>
      <c r="AR4465" s="7"/>
      <c r="AS4465" s="7"/>
      <c r="AT4465" s="7"/>
      <c r="AU4465" s="7"/>
      <c r="AV4465" s="7"/>
      <c r="AX4465" s="7"/>
      <c r="AY4465" s="7"/>
      <c r="AZ4465" s="7"/>
      <c r="BA4465" s="7"/>
      <c r="BB4465" s="7"/>
      <c r="BC4465" s="7"/>
      <c r="BD4465" s="7"/>
      <c r="BG4465" s="7"/>
      <c r="BH4465" s="7"/>
      <c r="BI4465" s="7"/>
      <c r="BJ4465" s="7"/>
      <c r="BK4465" s="7"/>
      <c r="BL4465" s="7"/>
      <c r="BM4465" s="7"/>
      <c r="BP4465" s="7"/>
      <c r="BQ4465" s="7"/>
      <c r="BR4465" s="7"/>
      <c r="BS4465" s="7"/>
      <c r="BT4465" s="7"/>
      <c r="BU4465" s="7"/>
      <c r="BV4465" s="7"/>
      <c r="BW4465" s="7"/>
    </row>
    <row r="4466" spans="5:75" x14ac:dyDescent="0.2"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AL4466" s="7"/>
      <c r="AQ4466" s="7"/>
      <c r="AR4466" s="7"/>
      <c r="AS4466" s="7"/>
      <c r="AT4466" s="7"/>
      <c r="AU4466" s="7"/>
      <c r="AV4466" s="7"/>
      <c r="AX4466" s="7"/>
      <c r="AY4466" s="7"/>
      <c r="AZ4466" s="7"/>
      <c r="BA4466" s="7"/>
      <c r="BB4466" s="7"/>
      <c r="BC4466" s="7"/>
      <c r="BD4466" s="7"/>
      <c r="BG4466" s="7"/>
      <c r="BH4466" s="7"/>
      <c r="BI4466" s="7"/>
      <c r="BJ4466" s="7"/>
      <c r="BK4466" s="7"/>
      <c r="BL4466" s="7"/>
      <c r="BM4466" s="7"/>
      <c r="BP4466" s="7"/>
      <c r="BQ4466" s="7"/>
      <c r="BR4466" s="7"/>
      <c r="BS4466" s="7"/>
      <c r="BT4466" s="7"/>
      <c r="BU4466" s="7"/>
      <c r="BV4466" s="7"/>
      <c r="BW4466" s="7"/>
    </row>
    <row r="4467" spans="5:75" x14ac:dyDescent="0.2"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AL4467" s="7"/>
      <c r="AQ4467" s="7"/>
      <c r="AR4467" s="7"/>
      <c r="AS4467" s="7"/>
      <c r="AT4467" s="7"/>
      <c r="AU4467" s="7"/>
      <c r="AV4467" s="7"/>
      <c r="AX4467" s="7"/>
      <c r="AY4467" s="7"/>
      <c r="AZ4467" s="7"/>
      <c r="BA4467" s="7"/>
      <c r="BB4467" s="7"/>
      <c r="BC4467" s="7"/>
      <c r="BD4467" s="7"/>
      <c r="BG4467" s="7"/>
      <c r="BH4467" s="7"/>
      <c r="BI4467" s="7"/>
      <c r="BJ4467" s="7"/>
      <c r="BK4467" s="7"/>
      <c r="BL4467" s="7"/>
      <c r="BM4467" s="7"/>
      <c r="BP4467" s="7"/>
      <c r="BQ4467" s="7"/>
      <c r="BR4467" s="7"/>
      <c r="BS4467" s="7"/>
      <c r="BT4467" s="7"/>
      <c r="BU4467" s="7"/>
      <c r="BV4467" s="7"/>
      <c r="BW4467" s="7"/>
    </row>
    <row r="4468" spans="5:75" x14ac:dyDescent="0.2"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AL4468" s="7"/>
      <c r="AQ4468" s="7"/>
      <c r="AR4468" s="7"/>
      <c r="AS4468" s="7"/>
      <c r="AT4468" s="7"/>
      <c r="AU4468" s="7"/>
      <c r="AV4468" s="7"/>
      <c r="AX4468" s="7"/>
      <c r="AY4468" s="7"/>
      <c r="AZ4468" s="7"/>
      <c r="BA4468" s="7"/>
      <c r="BB4468" s="7"/>
      <c r="BC4468" s="7"/>
      <c r="BD4468" s="7"/>
      <c r="BG4468" s="7"/>
      <c r="BH4468" s="7"/>
      <c r="BI4468" s="7"/>
      <c r="BJ4468" s="7"/>
      <c r="BK4468" s="7"/>
      <c r="BL4468" s="7"/>
      <c r="BM4468" s="7"/>
      <c r="BP4468" s="7"/>
      <c r="BQ4468" s="7"/>
      <c r="BR4468" s="7"/>
      <c r="BS4468" s="7"/>
      <c r="BT4468" s="7"/>
      <c r="BU4468" s="7"/>
      <c r="BV4468" s="7"/>
      <c r="BW4468" s="7"/>
    </row>
    <row r="4469" spans="5:75" x14ac:dyDescent="0.2"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AL4469" s="7"/>
      <c r="AQ4469" s="7"/>
      <c r="AR4469" s="7"/>
      <c r="AS4469" s="7"/>
      <c r="AT4469" s="7"/>
      <c r="AU4469" s="7"/>
      <c r="AV4469" s="7"/>
      <c r="AX4469" s="7"/>
      <c r="AY4469" s="7"/>
      <c r="AZ4469" s="7"/>
      <c r="BA4469" s="7"/>
      <c r="BB4469" s="7"/>
      <c r="BC4469" s="7"/>
      <c r="BD4469" s="7"/>
      <c r="BG4469" s="7"/>
      <c r="BH4469" s="7"/>
      <c r="BI4469" s="7"/>
      <c r="BJ4469" s="7"/>
      <c r="BK4469" s="7"/>
      <c r="BL4469" s="7"/>
      <c r="BM4469" s="7"/>
      <c r="BP4469" s="7"/>
      <c r="BQ4469" s="7"/>
      <c r="BR4469" s="7"/>
      <c r="BS4469" s="7"/>
      <c r="BT4469" s="7"/>
      <c r="BU4469" s="7"/>
      <c r="BV4469" s="7"/>
      <c r="BW4469" s="7"/>
    </row>
    <row r="4470" spans="5:75" x14ac:dyDescent="0.2"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AL4470" s="7"/>
      <c r="AQ4470" s="7"/>
      <c r="AR4470" s="7"/>
      <c r="AS4470" s="7"/>
      <c r="AT4470" s="7"/>
      <c r="AU4470" s="7"/>
      <c r="AV4470" s="7"/>
      <c r="AX4470" s="7"/>
      <c r="AY4470" s="7"/>
      <c r="AZ4470" s="7"/>
      <c r="BA4470" s="7"/>
      <c r="BB4470" s="7"/>
      <c r="BC4470" s="7"/>
      <c r="BD4470" s="7"/>
      <c r="BG4470" s="7"/>
      <c r="BH4470" s="7"/>
      <c r="BI4470" s="7"/>
      <c r="BJ4470" s="7"/>
      <c r="BK4470" s="7"/>
      <c r="BL4470" s="7"/>
      <c r="BM4470" s="7"/>
      <c r="BP4470" s="7"/>
      <c r="BQ4470" s="7"/>
      <c r="BR4470" s="7"/>
      <c r="BS4470" s="7"/>
      <c r="BT4470" s="7"/>
      <c r="BU4470" s="7"/>
      <c r="BV4470" s="7"/>
      <c r="BW4470" s="7"/>
    </row>
    <row r="4471" spans="5:75" x14ac:dyDescent="0.2"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AL4471" s="7"/>
      <c r="AQ4471" s="7"/>
      <c r="AR4471" s="7"/>
      <c r="AS4471" s="7"/>
      <c r="AT4471" s="7"/>
      <c r="AU4471" s="7"/>
      <c r="AV4471" s="7"/>
      <c r="AX4471" s="7"/>
      <c r="AY4471" s="7"/>
      <c r="AZ4471" s="7"/>
      <c r="BA4471" s="7"/>
      <c r="BB4471" s="7"/>
      <c r="BC4471" s="7"/>
      <c r="BD4471" s="7"/>
      <c r="BG4471" s="7"/>
      <c r="BH4471" s="7"/>
      <c r="BI4471" s="7"/>
      <c r="BJ4471" s="7"/>
      <c r="BK4471" s="7"/>
      <c r="BL4471" s="7"/>
      <c r="BM4471" s="7"/>
      <c r="BP4471" s="7"/>
      <c r="BQ4471" s="7"/>
      <c r="BR4471" s="7"/>
      <c r="BS4471" s="7"/>
      <c r="BT4471" s="7"/>
      <c r="BU4471" s="7"/>
      <c r="BV4471" s="7"/>
      <c r="BW4471" s="7"/>
    </row>
    <row r="4472" spans="5:75" x14ac:dyDescent="0.2"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AL4472" s="7"/>
      <c r="AQ4472" s="7"/>
      <c r="AR4472" s="7"/>
      <c r="AS4472" s="7"/>
      <c r="AT4472" s="7"/>
      <c r="AU4472" s="7"/>
      <c r="AV4472" s="7"/>
      <c r="AX4472" s="7"/>
      <c r="AY4472" s="7"/>
      <c r="AZ4472" s="7"/>
      <c r="BA4472" s="7"/>
      <c r="BB4472" s="7"/>
      <c r="BC4472" s="7"/>
      <c r="BD4472" s="7"/>
      <c r="BG4472" s="7"/>
      <c r="BH4472" s="7"/>
      <c r="BI4472" s="7"/>
      <c r="BJ4472" s="7"/>
      <c r="BK4472" s="7"/>
      <c r="BL4472" s="7"/>
      <c r="BM4472" s="7"/>
      <c r="BP4472" s="7"/>
      <c r="BQ4472" s="7"/>
      <c r="BR4472" s="7"/>
      <c r="BS4472" s="7"/>
      <c r="BT4472" s="7"/>
      <c r="BU4472" s="7"/>
      <c r="BV4472" s="7"/>
      <c r="BW4472" s="7"/>
    </row>
    <row r="4473" spans="5:75" x14ac:dyDescent="0.2"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AL4473" s="7"/>
      <c r="AQ4473" s="7"/>
      <c r="AR4473" s="7"/>
      <c r="AS4473" s="7"/>
      <c r="AT4473" s="7"/>
      <c r="AU4473" s="7"/>
      <c r="AV4473" s="7"/>
      <c r="AX4473" s="7"/>
      <c r="AY4473" s="7"/>
      <c r="AZ4473" s="7"/>
      <c r="BA4473" s="7"/>
      <c r="BB4473" s="7"/>
      <c r="BC4473" s="7"/>
      <c r="BD4473" s="7"/>
      <c r="BG4473" s="7"/>
      <c r="BH4473" s="7"/>
      <c r="BI4473" s="7"/>
      <c r="BJ4473" s="7"/>
      <c r="BK4473" s="7"/>
      <c r="BL4473" s="7"/>
      <c r="BM4473" s="7"/>
      <c r="BP4473" s="7"/>
      <c r="BQ4473" s="7"/>
      <c r="BR4473" s="7"/>
      <c r="BS4473" s="7"/>
      <c r="BT4473" s="7"/>
      <c r="BU4473" s="7"/>
      <c r="BV4473" s="7"/>
      <c r="BW4473" s="7"/>
    </row>
    <row r="4474" spans="5:75" x14ac:dyDescent="0.2"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AL4474" s="7"/>
      <c r="AQ4474" s="7"/>
      <c r="AR4474" s="7"/>
      <c r="AS4474" s="7"/>
      <c r="AT4474" s="7"/>
      <c r="AU4474" s="7"/>
      <c r="AV4474" s="7"/>
      <c r="AX4474" s="7"/>
      <c r="AY4474" s="7"/>
      <c r="AZ4474" s="7"/>
      <c r="BA4474" s="7"/>
      <c r="BB4474" s="7"/>
      <c r="BC4474" s="7"/>
      <c r="BD4474" s="7"/>
      <c r="BG4474" s="7"/>
      <c r="BH4474" s="7"/>
      <c r="BI4474" s="7"/>
      <c r="BJ4474" s="7"/>
      <c r="BK4474" s="7"/>
      <c r="BL4474" s="7"/>
      <c r="BM4474" s="7"/>
      <c r="BP4474" s="7"/>
      <c r="BQ4474" s="7"/>
      <c r="BR4474" s="7"/>
      <c r="BS4474" s="7"/>
      <c r="BT4474" s="7"/>
      <c r="BU4474" s="7"/>
      <c r="BV4474" s="7"/>
      <c r="BW4474" s="7"/>
    </row>
    <row r="4475" spans="5:75" x14ac:dyDescent="0.2"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AL4475" s="7"/>
      <c r="AQ4475" s="7"/>
      <c r="AR4475" s="7"/>
      <c r="AS4475" s="7"/>
      <c r="AT4475" s="7"/>
      <c r="AU4475" s="7"/>
      <c r="AV4475" s="7"/>
      <c r="AX4475" s="7"/>
      <c r="AY4475" s="7"/>
      <c r="AZ4475" s="7"/>
      <c r="BA4475" s="7"/>
      <c r="BB4475" s="7"/>
      <c r="BC4475" s="7"/>
      <c r="BD4475" s="7"/>
      <c r="BG4475" s="7"/>
      <c r="BH4475" s="7"/>
      <c r="BI4475" s="7"/>
      <c r="BJ4475" s="7"/>
      <c r="BK4475" s="7"/>
      <c r="BL4475" s="7"/>
      <c r="BM4475" s="7"/>
      <c r="BP4475" s="7"/>
      <c r="BQ4475" s="7"/>
      <c r="BR4475" s="7"/>
      <c r="BS4475" s="7"/>
      <c r="BT4475" s="7"/>
      <c r="BU4475" s="7"/>
      <c r="BV4475" s="7"/>
      <c r="BW4475" s="7"/>
    </row>
    <row r="4476" spans="5:75" x14ac:dyDescent="0.2"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AL4476" s="7"/>
      <c r="AQ4476" s="7"/>
      <c r="AR4476" s="7"/>
      <c r="AS4476" s="7"/>
      <c r="AT4476" s="7"/>
      <c r="AU4476" s="7"/>
      <c r="AV4476" s="7"/>
      <c r="AX4476" s="7"/>
      <c r="AY4476" s="7"/>
      <c r="AZ4476" s="7"/>
      <c r="BA4476" s="7"/>
      <c r="BB4476" s="7"/>
      <c r="BC4476" s="7"/>
      <c r="BD4476" s="7"/>
      <c r="BG4476" s="7"/>
      <c r="BH4476" s="7"/>
      <c r="BI4476" s="7"/>
      <c r="BJ4476" s="7"/>
      <c r="BK4476" s="7"/>
      <c r="BL4476" s="7"/>
      <c r="BM4476" s="7"/>
      <c r="BP4476" s="7"/>
      <c r="BQ4476" s="7"/>
      <c r="BR4476" s="7"/>
      <c r="BS4476" s="7"/>
      <c r="BT4476" s="7"/>
      <c r="BU4476" s="7"/>
      <c r="BV4476" s="7"/>
      <c r="BW4476" s="7"/>
    </row>
    <row r="4477" spans="5:75" x14ac:dyDescent="0.2"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AL4477" s="7"/>
      <c r="AQ4477" s="7"/>
      <c r="AR4477" s="7"/>
      <c r="AS4477" s="7"/>
      <c r="AT4477" s="7"/>
      <c r="AU4477" s="7"/>
      <c r="AV4477" s="7"/>
      <c r="AX4477" s="7"/>
      <c r="AY4477" s="7"/>
      <c r="AZ4477" s="7"/>
      <c r="BA4477" s="7"/>
      <c r="BB4477" s="7"/>
      <c r="BC4477" s="7"/>
      <c r="BD4477" s="7"/>
      <c r="BG4477" s="7"/>
      <c r="BH4477" s="7"/>
      <c r="BI4477" s="7"/>
      <c r="BJ4477" s="7"/>
      <c r="BK4477" s="7"/>
      <c r="BL4477" s="7"/>
      <c r="BM4477" s="7"/>
      <c r="BP4477" s="7"/>
      <c r="BQ4477" s="7"/>
      <c r="BR4477" s="7"/>
      <c r="BS4477" s="7"/>
      <c r="BT4477" s="7"/>
      <c r="BU4477" s="7"/>
      <c r="BV4477" s="7"/>
      <c r="BW4477" s="7"/>
    </row>
    <row r="4478" spans="5:75" x14ac:dyDescent="0.2"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AL4478" s="7"/>
      <c r="AQ4478" s="7"/>
      <c r="AR4478" s="7"/>
      <c r="AS4478" s="7"/>
      <c r="AT4478" s="7"/>
      <c r="AU4478" s="7"/>
      <c r="AV4478" s="7"/>
      <c r="AX4478" s="7"/>
      <c r="AY4478" s="7"/>
      <c r="AZ4478" s="7"/>
      <c r="BA4478" s="7"/>
      <c r="BB4478" s="7"/>
      <c r="BC4478" s="7"/>
      <c r="BD4478" s="7"/>
      <c r="BG4478" s="7"/>
      <c r="BH4478" s="7"/>
      <c r="BI4478" s="7"/>
      <c r="BJ4478" s="7"/>
      <c r="BK4478" s="7"/>
      <c r="BL4478" s="7"/>
      <c r="BM4478" s="7"/>
      <c r="BP4478" s="7"/>
      <c r="BQ4478" s="7"/>
      <c r="BR4478" s="7"/>
      <c r="BS4478" s="7"/>
      <c r="BT4478" s="7"/>
      <c r="BU4478" s="7"/>
      <c r="BV4478" s="7"/>
      <c r="BW4478" s="7"/>
    </row>
    <row r="4479" spans="5:75" x14ac:dyDescent="0.2"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AL4479" s="7"/>
      <c r="AQ4479" s="7"/>
      <c r="AR4479" s="7"/>
      <c r="AS4479" s="7"/>
      <c r="AT4479" s="7"/>
      <c r="AU4479" s="7"/>
      <c r="AV4479" s="7"/>
      <c r="AX4479" s="7"/>
      <c r="AY4479" s="7"/>
      <c r="AZ4479" s="7"/>
      <c r="BA4479" s="7"/>
      <c r="BB4479" s="7"/>
      <c r="BC4479" s="7"/>
      <c r="BD4479" s="7"/>
      <c r="BG4479" s="7"/>
      <c r="BH4479" s="7"/>
      <c r="BI4479" s="7"/>
      <c r="BJ4479" s="7"/>
      <c r="BK4479" s="7"/>
      <c r="BL4479" s="7"/>
      <c r="BM4479" s="7"/>
      <c r="BP4479" s="7"/>
      <c r="BQ4479" s="7"/>
      <c r="BR4479" s="7"/>
      <c r="BS4479" s="7"/>
      <c r="BT4479" s="7"/>
      <c r="BU4479" s="7"/>
      <c r="BV4479" s="7"/>
      <c r="BW4479" s="7"/>
    </row>
    <row r="4480" spans="5:75" x14ac:dyDescent="0.2"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AL4480" s="7"/>
      <c r="AQ4480" s="7"/>
      <c r="AR4480" s="7"/>
      <c r="AS4480" s="7"/>
      <c r="AT4480" s="7"/>
      <c r="AU4480" s="7"/>
      <c r="AV4480" s="7"/>
      <c r="AX4480" s="7"/>
      <c r="AY4480" s="7"/>
      <c r="AZ4480" s="7"/>
      <c r="BA4480" s="7"/>
      <c r="BB4480" s="7"/>
      <c r="BC4480" s="7"/>
      <c r="BD4480" s="7"/>
      <c r="BG4480" s="7"/>
      <c r="BH4480" s="7"/>
      <c r="BI4480" s="7"/>
      <c r="BJ4480" s="7"/>
      <c r="BK4480" s="7"/>
      <c r="BL4480" s="7"/>
      <c r="BM4480" s="7"/>
      <c r="BP4480" s="7"/>
      <c r="BQ4480" s="7"/>
      <c r="BR4480" s="7"/>
      <c r="BS4480" s="7"/>
      <c r="BT4480" s="7"/>
      <c r="BU4480" s="7"/>
      <c r="BV4480" s="7"/>
      <c r="BW4480" s="7"/>
    </row>
    <row r="4481" spans="5:75" x14ac:dyDescent="0.2"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AL4481" s="7"/>
      <c r="AQ4481" s="7"/>
      <c r="AR4481" s="7"/>
      <c r="AS4481" s="7"/>
      <c r="AT4481" s="7"/>
      <c r="AU4481" s="7"/>
      <c r="AV4481" s="7"/>
      <c r="AX4481" s="7"/>
      <c r="AY4481" s="7"/>
      <c r="AZ4481" s="7"/>
      <c r="BA4481" s="7"/>
      <c r="BB4481" s="7"/>
      <c r="BC4481" s="7"/>
      <c r="BD4481" s="7"/>
      <c r="BG4481" s="7"/>
      <c r="BH4481" s="7"/>
      <c r="BI4481" s="7"/>
      <c r="BJ4481" s="7"/>
      <c r="BK4481" s="7"/>
      <c r="BL4481" s="7"/>
      <c r="BM4481" s="7"/>
      <c r="BP4481" s="7"/>
      <c r="BQ4481" s="7"/>
      <c r="BR4481" s="7"/>
      <c r="BS4481" s="7"/>
      <c r="BT4481" s="7"/>
      <c r="BU4481" s="7"/>
      <c r="BV4481" s="7"/>
      <c r="BW4481" s="7"/>
    </row>
    <row r="4482" spans="5:75" x14ac:dyDescent="0.2"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AL4482" s="7"/>
      <c r="AQ4482" s="7"/>
      <c r="AR4482" s="7"/>
      <c r="AS4482" s="7"/>
      <c r="AT4482" s="7"/>
      <c r="AU4482" s="7"/>
      <c r="AV4482" s="7"/>
      <c r="AX4482" s="7"/>
      <c r="AY4482" s="7"/>
      <c r="AZ4482" s="7"/>
      <c r="BA4482" s="7"/>
      <c r="BB4482" s="7"/>
      <c r="BC4482" s="7"/>
      <c r="BD4482" s="7"/>
      <c r="BG4482" s="7"/>
      <c r="BH4482" s="7"/>
      <c r="BI4482" s="7"/>
      <c r="BJ4482" s="7"/>
      <c r="BK4482" s="7"/>
      <c r="BL4482" s="7"/>
      <c r="BM4482" s="7"/>
      <c r="BP4482" s="7"/>
      <c r="BQ4482" s="7"/>
      <c r="BR4482" s="7"/>
      <c r="BS4482" s="7"/>
      <c r="BT4482" s="7"/>
      <c r="BU4482" s="7"/>
      <c r="BV4482" s="7"/>
      <c r="BW4482" s="7"/>
    </row>
    <row r="4483" spans="5:75" x14ac:dyDescent="0.2"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AL4483" s="7"/>
      <c r="AQ4483" s="7"/>
      <c r="AR4483" s="7"/>
      <c r="AS4483" s="7"/>
      <c r="AT4483" s="7"/>
      <c r="AU4483" s="7"/>
      <c r="AV4483" s="7"/>
      <c r="AX4483" s="7"/>
      <c r="AY4483" s="7"/>
      <c r="AZ4483" s="7"/>
      <c r="BA4483" s="7"/>
      <c r="BB4483" s="7"/>
      <c r="BC4483" s="7"/>
      <c r="BD4483" s="7"/>
      <c r="BG4483" s="7"/>
      <c r="BH4483" s="7"/>
      <c r="BI4483" s="7"/>
      <c r="BJ4483" s="7"/>
      <c r="BK4483" s="7"/>
      <c r="BL4483" s="7"/>
      <c r="BM4483" s="7"/>
      <c r="BP4483" s="7"/>
      <c r="BQ4483" s="7"/>
      <c r="BR4483" s="7"/>
      <c r="BS4483" s="7"/>
      <c r="BT4483" s="7"/>
      <c r="BU4483" s="7"/>
      <c r="BV4483" s="7"/>
      <c r="BW4483" s="7"/>
    </row>
    <row r="4484" spans="5:75" x14ac:dyDescent="0.2"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AL4484" s="7"/>
      <c r="AQ4484" s="7"/>
      <c r="AR4484" s="7"/>
      <c r="AS4484" s="7"/>
      <c r="AT4484" s="7"/>
      <c r="AU4484" s="7"/>
      <c r="AV4484" s="7"/>
      <c r="AX4484" s="7"/>
      <c r="AY4484" s="7"/>
      <c r="AZ4484" s="7"/>
      <c r="BA4484" s="7"/>
      <c r="BB4484" s="7"/>
      <c r="BC4484" s="7"/>
      <c r="BD4484" s="7"/>
      <c r="BG4484" s="7"/>
      <c r="BH4484" s="7"/>
      <c r="BI4484" s="7"/>
      <c r="BJ4484" s="7"/>
      <c r="BK4484" s="7"/>
      <c r="BL4484" s="7"/>
      <c r="BM4484" s="7"/>
      <c r="BP4484" s="7"/>
      <c r="BQ4484" s="7"/>
      <c r="BR4484" s="7"/>
      <c r="BS4484" s="7"/>
      <c r="BT4484" s="7"/>
      <c r="BU4484" s="7"/>
      <c r="BV4484" s="7"/>
      <c r="BW4484" s="7"/>
    </row>
    <row r="4485" spans="5:75" x14ac:dyDescent="0.2"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AL4485" s="7"/>
      <c r="AQ4485" s="7"/>
      <c r="AR4485" s="7"/>
      <c r="AS4485" s="7"/>
      <c r="AT4485" s="7"/>
      <c r="AU4485" s="7"/>
      <c r="AV4485" s="7"/>
      <c r="AX4485" s="7"/>
      <c r="AY4485" s="7"/>
      <c r="AZ4485" s="7"/>
      <c r="BA4485" s="7"/>
      <c r="BB4485" s="7"/>
      <c r="BC4485" s="7"/>
      <c r="BD4485" s="7"/>
      <c r="BG4485" s="7"/>
      <c r="BH4485" s="7"/>
      <c r="BI4485" s="7"/>
      <c r="BJ4485" s="7"/>
      <c r="BK4485" s="7"/>
      <c r="BL4485" s="7"/>
      <c r="BM4485" s="7"/>
      <c r="BP4485" s="7"/>
      <c r="BQ4485" s="7"/>
      <c r="BR4485" s="7"/>
      <c r="BS4485" s="7"/>
      <c r="BT4485" s="7"/>
      <c r="BU4485" s="7"/>
      <c r="BV4485" s="7"/>
      <c r="BW4485" s="7"/>
    </row>
    <row r="4486" spans="5:75" x14ac:dyDescent="0.2"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AL4486" s="7"/>
      <c r="AQ4486" s="7"/>
      <c r="AR4486" s="7"/>
      <c r="AS4486" s="7"/>
      <c r="AT4486" s="7"/>
      <c r="AU4486" s="7"/>
      <c r="AV4486" s="7"/>
      <c r="AX4486" s="7"/>
      <c r="AY4486" s="7"/>
      <c r="AZ4486" s="7"/>
      <c r="BA4486" s="7"/>
      <c r="BB4486" s="7"/>
      <c r="BC4486" s="7"/>
      <c r="BD4486" s="7"/>
      <c r="BG4486" s="7"/>
      <c r="BH4486" s="7"/>
      <c r="BI4486" s="7"/>
      <c r="BJ4486" s="7"/>
      <c r="BK4486" s="7"/>
      <c r="BL4486" s="7"/>
      <c r="BM4486" s="7"/>
      <c r="BP4486" s="7"/>
      <c r="BQ4486" s="7"/>
      <c r="BR4486" s="7"/>
      <c r="BS4486" s="7"/>
      <c r="BT4486" s="7"/>
      <c r="BU4486" s="7"/>
      <c r="BV4486" s="7"/>
      <c r="BW4486" s="7"/>
    </row>
    <row r="4487" spans="5:75" x14ac:dyDescent="0.2"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AL4487" s="7"/>
      <c r="AQ4487" s="7"/>
      <c r="AR4487" s="7"/>
      <c r="AS4487" s="7"/>
      <c r="AT4487" s="7"/>
      <c r="AU4487" s="7"/>
      <c r="AV4487" s="7"/>
      <c r="AX4487" s="7"/>
      <c r="AY4487" s="7"/>
      <c r="AZ4487" s="7"/>
      <c r="BA4487" s="7"/>
      <c r="BB4487" s="7"/>
      <c r="BC4487" s="7"/>
      <c r="BD4487" s="7"/>
      <c r="BG4487" s="7"/>
      <c r="BH4487" s="7"/>
      <c r="BI4487" s="7"/>
      <c r="BJ4487" s="7"/>
      <c r="BK4487" s="7"/>
      <c r="BL4487" s="7"/>
      <c r="BM4487" s="7"/>
      <c r="BP4487" s="7"/>
      <c r="BQ4487" s="7"/>
      <c r="BR4487" s="7"/>
      <c r="BS4487" s="7"/>
      <c r="BT4487" s="7"/>
      <c r="BU4487" s="7"/>
      <c r="BV4487" s="7"/>
      <c r="BW4487" s="7"/>
    </row>
    <row r="4488" spans="5:75" x14ac:dyDescent="0.2"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AL4488" s="7"/>
      <c r="AQ4488" s="7"/>
      <c r="AR4488" s="7"/>
      <c r="AS4488" s="7"/>
      <c r="AT4488" s="7"/>
      <c r="AU4488" s="7"/>
      <c r="AV4488" s="7"/>
      <c r="AX4488" s="7"/>
      <c r="AY4488" s="7"/>
      <c r="AZ4488" s="7"/>
      <c r="BA4488" s="7"/>
      <c r="BB4488" s="7"/>
      <c r="BC4488" s="7"/>
      <c r="BD4488" s="7"/>
      <c r="BG4488" s="7"/>
      <c r="BH4488" s="7"/>
      <c r="BI4488" s="7"/>
      <c r="BJ4488" s="7"/>
      <c r="BK4488" s="7"/>
      <c r="BL4488" s="7"/>
      <c r="BM4488" s="7"/>
      <c r="BP4488" s="7"/>
      <c r="BQ4488" s="7"/>
      <c r="BR4488" s="7"/>
      <c r="BS4488" s="7"/>
      <c r="BT4488" s="7"/>
      <c r="BU4488" s="7"/>
      <c r="BV4488" s="7"/>
      <c r="BW4488" s="7"/>
    </row>
    <row r="4489" spans="5:75" x14ac:dyDescent="0.2"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AL4489" s="7"/>
      <c r="AQ4489" s="7"/>
      <c r="AR4489" s="7"/>
      <c r="AS4489" s="7"/>
      <c r="AT4489" s="7"/>
      <c r="AU4489" s="7"/>
      <c r="AV4489" s="7"/>
      <c r="AX4489" s="7"/>
      <c r="AY4489" s="7"/>
      <c r="AZ4489" s="7"/>
      <c r="BA4489" s="7"/>
      <c r="BB4489" s="7"/>
      <c r="BC4489" s="7"/>
      <c r="BD4489" s="7"/>
      <c r="BG4489" s="7"/>
      <c r="BH4489" s="7"/>
      <c r="BI4489" s="7"/>
      <c r="BJ4489" s="7"/>
      <c r="BK4489" s="7"/>
      <c r="BL4489" s="7"/>
      <c r="BM4489" s="7"/>
      <c r="BP4489" s="7"/>
      <c r="BQ4489" s="7"/>
      <c r="BR4489" s="7"/>
      <c r="BS4489" s="7"/>
      <c r="BT4489" s="7"/>
      <c r="BU4489" s="7"/>
      <c r="BV4489" s="7"/>
      <c r="BW4489" s="7"/>
    </row>
    <row r="4490" spans="5:75" x14ac:dyDescent="0.2"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AL4490" s="7"/>
      <c r="AQ4490" s="7"/>
      <c r="AR4490" s="7"/>
      <c r="AS4490" s="7"/>
      <c r="AT4490" s="7"/>
      <c r="AU4490" s="7"/>
      <c r="AV4490" s="7"/>
      <c r="AX4490" s="7"/>
      <c r="AY4490" s="7"/>
      <c r="AZ4490" s="7"/>
      <c r="BA4490" s="7"/>
      <c r="BB4490" s="7"/>
      <c r="BC4490" s="7"/>
      <c r="BD4490" s="7"/>
      <c r="BG4490" s="7"/>
      <c r="BH4490" s="7"/>
      <c r="BI4490" s="7"/>
      <c r="BJ4490" s="7"/>
      <c r="BK4490" s="7"/>
      <c r="BL4490" s="7"/>
      <c r="BM4490" s="7"/>
      <c r="BP4490" s="7"/>
      <c r="BQ4490" s="7"/>
      <c r="BR4490" s="7"/>
      <c r="BS4490" s="7"/>
      <c r="BT4490" s="7"/>
      <c r="BU4490" s="7"/>
      <c r="BV4490" s="7"/>
      <c r="BW4490" s="7"/>
    </row>
    <row r="4491" spans="5:75" x14ac:dyDescent="0.2"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AL4491" s="7"/>
      <c r="AQ4491" s="7"/>
      <c r="AR4491" s="7"/>
      <c r="AS4491" s="7"/>
      <c r="AT4491" s="7"/>
      <c r="AU4491" s="7"/>
      <c r="AV4491" s="7"/>
      <c r="AX4491" s="7"/>
      <c r="AY4491" s="7"/>
      <c r="AZ4491" s="7"/>
      <c r="BA4491" s="7"/>
      <c r="BB4491" s="7"/>
      <c r="BC4491" s="7"/>
      <c r="BD4491" s="7"/>
      <c r="BG4491" s="7"/>
      <c r="BH4491" s="7"/>
      <c r="BI4491" s="7"/>
      <c r="BJ4491" s="7"/>
      <c r="BK4491" s="7"/>
      <c r="BL4491" s="7"/>
      <c r="BM4491" s="7"/>
      <c r="BP4491" s="7"/>
      <c r="BQ4491" s="7"/>
      <c r="BR4491" s="7"/>
      <c r="BS4491" s="7"/>
      <c r="BT4491" s="7"/>
      <c r="BU4491" s="7"/>
      <c r="BV4491" s="7"/>
      <c r="BW4491" s="7"/>
    </row>
    <row r="4492" spans="5:75" x14ac:dyDescent="0.2"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AL4492" s="7"/>
      <c r="AQ4492" s="7"/>
      <c r="AR4492" s="7"/>
      <c r="AS4492" s="7"/>
      <c r="AT4492" s="7"/>
      <c r="AU4492" s="7"/>
      <c r="AV4492" s="7"/>
      <c r="AX4492" s="7"/>
      <c r="AY4492" s="7"/>
      <c r="AZ4492" s="7"/>
      <c r="BA4492" s="7"/>
      <c r="BB4492" s="7"/>
      <c r="BC4492" s="7"/>
      <c r="BD4492" s="7"/>
      <c r="BG4492" s="7"/>
      <c r="BH4492" s="7"/>
      <c r="BI4492" s="7"/>
      <c r="BJ4492" s="7"/>
      <c r="BK4492" s="7"/>
      <c r="BL4492" s="7"/>
      <c r="BM4492" s="7"/>
      <c r="BP4492" s="7"/>
      <c r="BQ4492" s="7"/>
      <c r="BR4492" s="7"/>
      <c r="BS4492" s="7"/>
      <c r="BT4492" s="7"/>
      <c r="BU4492" s="7"/>
      <c r="BV4492" s="7"/>
      <c r="BW4492" s="7"/>
    </row>
    <row r="4493" spans="5:75" x14ac:dyDescent="0.2"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AL4493" s="7"/>
      <c r="AQ4493" s="7"/>
      <c r="AR4493" s="7"/>
      <c r="AS4493" s="7"/>
      <c r="AT4493" s="7"/>
      <c r="AU4493" s="7"/>
      <c r="AV4493" s="7"/>
      <c r="AX4493" s="7"/>
      <c r="AY4493" s="7"/>
      <c r="AZ4493" s="7"/>
      <c r="BA4493" s="7"/>
      <c r="BB4493" s="7"/>
      <c r="BC4493" s="7"/>
      <c r="BD4493" s="7"/>
      <c r="BG4493" s="7"/>
      <c r="BH4493" s="7"/>
      <c r="BI4493" s="7"/>
      <c r="BJ4493" s="7"/>
      <c r="BK4493" s="7"/>
      <c r="BL4493" s="7"/>
      <c r="BM4493" s="7"/>
      <c r="BP4493" s="7"/>
      <c r="BQ4493" s="7"/>
      <c r="BR4493" s="7"/>
      <c r="BS4493" s="7"/>
      <c r="BT4493" s="7"/>
      <c r="BU4493" s="7"/>
      <c r="BV4493" s="7"/>
      <c r="BW4493" s="7"/>
    </row>
    <row r="4494" spans="5:75" x14ac:dyDescent="0.2"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AL4494" s="7"/>
      <c r="AQ4494" s="7"/>
      <c r="AR4494" s="7"/>
      <c r="AS4494" s="7"/>
      <c r="AT4494" s="7"/>
      <c r="AU4494" s="7"/>
      <c r="AV4494" s="7"/>
      <c r="AX4494" s="7"/>
      <c r="AY4494" s="7"/>
      <c r="AZ4494" s="7"/>
      <c r="BA4494" s="7"/>
      <c r="BB4494" s="7"/>
      <c r="BC4494" s="7"/>
      <c r="BD4494" s="7"/>
      <c r="BG4494" s="7"/>
      <c r="BH4494" s="7"/>
      <c r="BI4494" s="7"/>
      <c r="BJ4494" s="7"/>
      <c r="BK4494" s="7"/>
      <c r="BL4494" s="7"/>
      <c r="BM4494" s="7"/>
      <c r="BP4494" s="7"/>
      <c r="BQ4494" s="7"/>
      <c r="BR4494" s="7"/>
      <c r="BS4494" s="7"/>
      <c r="BT4494" s="7"/>
      <c r="BU4494" s="7"/>
      <c r="BV4494" s="7"/>
      <c r="BW4494" s="7"/>
    </row>
    <row r="4495" spans="5:75" x14ac:dyDescent="0.2"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AL4495" s="7"/>
      <c r="AQ4495" s="7"/>
      <c r="AR4495" s="7"/>
      <c r="AS4495" s="7"/>
      <c r="AT4495" s="7"/>
      <c r="AU4495" s="7"/>
      <c r="AV4495" s="7"/>
      <c r="AX4495" s="7"/>
      <c r="AY4495" s="7"/>
      <c r="AZ4495" s="7"/>
      <c r="BA4495" s="7"/>
      <c r="BB4495" s="7"/>
      <c r="BC4495" s="7"/>
      <c r="BD4495" s="7"/>
      <c r="BG4495" s="7"/>
      <c r="BH4495" s="7"/>
      <c r="BI4495" s="7"/>
      <c r="BJ4495" s="7"/>
      <c r="BK4495" s="7"/>
      <c r="BL4495" s="7"/>
      <c r="BM4495" s="7"/>
      <c r="BP4495" s="7"/>
      <c r="BQ4495" s="7"/>
      <c r="BR4495" s="7"/>
      <c r="BS4495" s="7"/>
      <c r="BT4495" s="7"/>
      <c r="BU4495" s="7"/>
      <c r="BV4495" s="7"/>
      <c r="BW4495" s="7"/>
    </row>
    <row r="4496" spans="5:75" x14ac:dyDescent="0.2"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AL4496" s="7"/>
      <c r="AQ4496" s="7"/>
      <c r="AR4496" s="7"/>
      <c r="AS4496" s="7"/>
      <c r="AT4496" s="7"/>
      <c r="AU4496" s="7"/>
      <c r="AV4496" s="7"/>
      <c r="AX4496" s="7"/>
      <c r="AY4496" s="7"/>
      <c r="AZ4496" s="7"/>
      <c r="BA4496" s="7"/>
      <c r="BB4496" s="7"/>
      <c r="BC4496" s="7"/>
      <c r="BD4496" s="7"/>
      <c r="BG4496" s="7"/>
      <c r="BH4496" s="7"/>
      <c r="BI4496" s="7"/>
      <c r="BJ4496" s="7"/>
      <c r="BK4496" s="7"/>
      <c r="BL4496" s="7"/>
      <c r="BM4496" s="7"/>
      <c r="BP4496" s="7"/>
      <c r="BQ4496" s="7"/>
      <c r="BR4496" s="7"/>
      <c r="BS4496" s="7"/>
      <c r="BT4496" s="7"/>
      <c r="BU4496" s="7"/>
      <c r="BV4496" s="7"/>
      <c r="BW4496" s="7"/>
    </row>
    <row r="4497" spans="5:75" x14ac:dyDescent="0.2"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AL4497" s="7"/>
      <c r="AQ4497" s="7"/>
      <c r="AR4497" s="7"/>
      <c r="AS4497" s="7"/>
      <c r="AT4497" s="7"/>
      <c r="AU4497" s="7"/>
      <c r="AV4497" s="7"/>
      <c r="AX4497" s="7"/>
      <c r="AY4497" s="7"/>
      <c r="AZ4497" s="7"/>
      <c r="BA4497" s="7"/>
      <c r="BB4497" s="7"/>
      <c r="BC4497" s="7"/>
      <c r="BD4497" s="7"/>
      <c r="BG4497" s="7"/>
      <c r="BH4497" s="7"/>
      <c r="BI4497" s="7"/>
      <c r="BJ4497" s="7"/>
      <c r="BK4497" s="7"/>
      <c r="BL4497" s="7"/>
      <c r="BM4497" s="7"/>
      <c r="BP4497" s="7"/>
      <c r="BQ4497" s="7"/>
      <c r="BR4497" s="7"/>
      <c r="BS4497" s="7"/>
      <c r="BT4497" s="7"/>
      <c r="BU4497" s="7"/>
      <c r="BV4497" s="7"/>
      <c r="BW4497" s="7"/>
    </row>
    <row r="4498" spans="5:75" x14ac:dyDescent="0.2"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AL4498" s="7"/>
      <c r="AQ4498" s="7"/>
      <c r="AR4498" s="7"/>
      <c r="AS4498" s="7"/>
      <c r="AT4498" s="7"/>
      <c r="AU4498" s="7"/>
      <c r="AV4498" s="7"/>
      <c r="AX4498" s="7"/>
      <c r="AY4498" s="7"/>
      <c r="AZ4498" s="7"/>
      <c r="BA4498" s="7"/>
      <c r="BB4498" s="7"/>
      <c r="BC4498" s="7"/>
      <c r="BD4498" s="7"/>
      <c r="BG4498" s="7"/>
      <c r="BH4498" s="7"/>
      <c r="BI4498" s="7"/>
      <c r="BJ4498" s="7"/>
      <c r="BK4498" s="7"/>
      <c r="BL4498" s="7"/>
      <c r="BM4498" s="7"/>
      <c r="BP4498" s="7"/>
      <c r="BQ4498" s="7"/>
      <c r="BR4498" s="7"/>
      <c r="BS4498" s="7"/>
      <c r="BT4498" s="7"/>
      <c r="BU4498" s="7"/>
      <c r="BV4498" s="7"/>
      <c r="BW4498" s="7"/>
    </row>
    <row r="4499" spans="5:75" x14ac:dyDescent="0.2"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AL4499" s="7"/>
      <c r="AQ4499" s="7"/>
      <c r="AR4499" s="7"/>
      <c r="AS4499" s="7"/>
      <c r="AT4499" s="7"/>
      <c r="AU4499" s="7"/>
      <c r="AV4499" s="7"/>
      <c r="AX4499" s="7"/>
      <c r="AY4499" s="7"/>
      <c r="AZ4499" s="7"/>
      <c r="BA4499" s="7"/>
      <c r="BB4499" s="7"/>
      <c r="BC4499" s="7"/>
      <c r="BD4499" s="7"/>
      <c r="BG4499" s="7"/>
      <c r="BH4499" s="7"/>
      <c r="BI4499" s="7"/>
      <c r="BJ4499" s="7"/>
      <c r="BK4499" s="7"/>
      <c r="BL4499" s="7"/>
      <c r="BM4499" s="7"/>
      <c r="BP4499" s="7"/>
      <c r="BQ4499" s="7"/>
      <c r="BR4499" s="7"/>
      <c r="BS4499" s="7"/>
      <c r="BT4499" s="7"/>
      <c r="BU4499" s="7"/>
      <c r="BV4499" s="7"/>
      <c r="BW4499" s="7"/>
    </row>
    <row r="4500" spans="5:75" x14ac:dyDescent="0.2"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AL4500" s="7"/>
      <c r="AQ4500" s="7"/>
      <c r="AR4500" s="7"/>
      <c r="AS4500" s="7"/>
      <c r="AT4500" s="7"/>
      <c r="AU4500" s="7"/>
      <c r="AV4500" s="7"/>
      <c r="AX4500" s="7"/>
      <c r="AY4500" s="7"/>
      <c r="AZ4500" s="7"/>
      <c r="BA4500" s="7"/>
      <c r="BB4500" s="7"/>
      <c r="BC4500" s="7"/>
      <c r="BD4500" s="7"/>
      <c r="BG4500" s="7"/>
      <c r="BH4500" s="7"/>
      <c r="BI4500" s="7"/>
      <c r="BJ4500" s="7"/>
      <c r="BK4500" s="7"/>
      <c r="BL4500" s="7"/>
      <c r="BM4500" s="7"/>
      <c r="BP4500" s="7"/>
      <c r="BQ4500" s="7"/>
      <c r="BR4500" s="7"/>
      <c r="BS4500" s="7"/>
      <c r="BT4500" s="7"/>
      <c r="BU4500" s="7"/>
      <c r="BV4500" s="7"/>
      <c r="BW4500" s="7"/>
    </row>
    <row r="4501" spans="5:75" x14ac:dyDescent="0.2"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AL4501" s="7"/>
      <c r="AQ4501" s="7"/>
      <c r="AR4501" s="7"/>
      <c r="AS4501" s="7"/>
      <c r="AT4501" s="7"/>
      <c r="AU4501" s="7"/>
      <c r="AV4501" s="7"/>
      <c r="AX4501" s="7"/>
      <c r="AY4501" s="7"/>
      <c r="AZ4501" s="7"/>
      <c r="BA4501" s="7"/>
      <c r="BB4501" s="7"/>
      <c r="BC4501" s="7"/>
      <c r="BD4501" s="7"/>
      <c r="BG4501" s="7"/>
      <c r="BH4501" s="7"/>
      <c r="BI4501" s="7"/>
      <c r="BJ4501" s="7"/>
      <c r="BK4501" s="7"/>
      <c r="BL4501" s="7"/>
      <c r="BM4501" s="7"/>
      <c r="BP4501" s="7"/>
      <c r="BQ4501" s="7"/>
      <c r="BR4501" s="7"/>
      <c r="BS4501" s="7"/>
      <c r="BT4501" s="7"/>
      <c r="BU4501" s="7"/>
      <c r="BV4501" s="7"/>
      <c r="BW4501" s="7"/>
    </row>
    <row r="4502" spans="5:75" x14ac:dyDescent="0.2"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AL4502" s="7"/>
      <c r="AQ4502" s="7"/>
      <c r="AR4502" s="7"/>
      <c r="AS4502" s="7"/>
      <c r="AT4502" s="7"/>
      <c r="AU4502" s="7"/>
      <c r="AV4502" s="7"/>
      <c r="AX4502" s="7"/>
      <c r="AY4502" s="7"/>
      <c r="AZ4502" s="7"/>
      <c r="BA4502" s="7"/>
      <c r="BB4502" s="7"/>
      <c r="BC4502" s="7"/>
      <c r="BD4502" s="7"/>
      <c r="BG4502" s="7"/>
      <c r="BH4502" s="7"/>
      <c r="BI4502" s="7"/>
      <c r="BJ4502" s="7"/>
      <c r="BK4502" s="7"/>
      <c r="BL4502" s="7"/>
      <c r="BM4502" s="7"/>
      <c r="BP4502" s="7"/>
      <c r="BQ4502" s="7"/>
      <c r="BR4502" s="7"/>
      <c r="BS4502" s="7"/>
      <c r="BT4502" s="7"/>
      <c r="BU4502" s="7"/>
      <c r="BV4502" s="7"/>
      <c r="BW4502" s="7"/>
    </row>
    <row r="4503" spans="5:75" x14ac:dyDescent="0.2"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AL4503" s="7"/>
      <c r="AQ4503" s="7"/>
      <c r="AR4503" s="7"/>
      <c r="AS4503" s="7"/>
      <c r="AT4503" s="7"/>
      <c r="AU4503" s="7"/>
      <c r="AV4503" s="7"/>
      <c r="AX4503" s="7"/>
      <c r="AY4503" s="7"/>
      <c r="AZ4503" s="7"/>
      <c r="BA4503" s="7"/>
      <c r="BB4503" s="7"/>
      <c r="BC4503" s="7"/>
      <c r="BD4503" s="7"/>
      <c r="BG4503" s="7"/>
      <c r="BH4503" s="7"/>
      <c r="BI4503" s="7"/>
      <c r="BJ4503" s="7"/>
      <c r="BK4503" s="7"/>
      <c r="BL4503" s="7"/>
      <c r="BM4503" s="7"/>
      <c r="BP4503" s="7"/>
      <c r="BQ4503" s="7"/>
      <c r="BR4503" s="7"/>
      <c r="BS4503" s="7"/>
      <c r="BT4503" s="7"/>
      <c r="BU4503" s="7"/>
      <c r="BV4503" s="7"/>
      <c r="BW4503" s="7"/>
    </row>
    <row r="4504" spans="5:75" x14ac:dyDescent="0.2"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AL4504" s="7"/>
      <c r="AQ4504" s="7"/>
      <c r="AR4504" s="7"/>
      <c r="AS4504" s="7"/>
      <c r="AT4504" s="7"/>
      <c r="AU4504" s="7"/>
      <c r="AV4504" s="7"/>
      <c r="AX4504" s="7"/>
      <c r="AY4504" s="7"/>
      <c r="AZ4504" s="7"/>
      <c r="BA4504" s="7"/>
      <c r="BB4504" s="7"/>
      <c r="BC4504" s="7"/>
      <c r="BD4504" s="7"/>
      <c r="BG4504" s="7"/>
      <c r="BH4504" s="7"/>
      <c r="BI4504" s="7"/>
      <c r="BJ4504" s="7"/>
      <c r="BK4504" s="7"/>
      <c r="BL4504" s="7"/>
      <c r="BM4504" s="7"/>
      <c r="BP4504" s="7"/>
      <c r="BQ4504" s="7"/>
      <c r="BR4504" s="7"/>
      <c r="BS4504" s="7"/>
      <c r="BT4504" s="7"/>
      <c r="BU4504" s="7"/>
      <c r="BV4504" s="7"/>
      <c r="BW4504" s="7"/>
    </row>
    <row r="4505" spans="5:75" x14ac:dyDescent="0.2"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AL4505" s="7"/>
      <c r="AQ4505" s="7"/>
      <c r="AR4505" s="7"/>
      <c r="AS4505" s="7"/>
      <c r="AT4505" s="7"/>
      <c r="AU4505" s="7"/>
      <c r="AV4505" s="7"/>
      <c r="AX4505" s="7"/>
      <c r="AY4505" s="7"/>
      <c r="AZ4505" s="7"/>
      <c r="BA4505" s="7"/>
      <c r="BB4505" s="7"/>
      <c r="BC4505" s="7"/>
      <c r="BD4505" s="7"/>
      <c r="BG4505" s="7"/>
      <c r="BH4505" s="7"/>
      <c r="BI4505" s="7"/>
      <c r="BJ4505" s="7"/>
      <c r="BK4505" s="7"/>
      <c r="BL4505" s="7"/>
      <c r="BM4505" s="7"/>
      <c r="BP4505" s="7"/>
      <c r="BQ4505" s="7"/>
      <c r="BR4505" s="7"/>
      <c r="BS4505" s="7"/>
      <c r="BT4505" s="7"/>
      <c r="BU4505" s="7"/>
      <c r="BV4505" s="7"/>
      <c r="BW4505" s="7"/>
    </row>
    <row r="4506" spans="5:75" x14ac:dyDescent="0.2"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AL4506" s="7"/>
      <c r="AQ4506" s="7"/>
      <c r="AR4506" s="7"/>
      <c r="AS4506" s="7"/>
      <c r="AT4506" s="7"/>
      <c r="AU4506" s="7"/>
      <c r="AV4506" s="7"/>
      <c r="AX4506" s="7"/>
      <c r="AY4506" s="7"/>
      <c r="AZ4506" s="7"/>
      <c r="BA4506" s="7"/>
      <c r="BB4506" s="7"/>
      <c r="BC4506" s="7"/>
      <c r="BD4506" s="7"/>
      <c r="BG4506" s="7"/>
      <c r="BH4506" s="7"/>
      <c r="BI4506" s="7"/>
      <c r="BJ4506" s="7"/>
      <c r="BK4506" s="7"/>
      <c r="BL4506" s="7"/>
      <c r="BM4506" s="7"/>
      <c r="BP4506" s="7"/>
      <c r="BQ4506" s="7"/>
      <c r="BR4506" s="7"/>
      <c r="BS4506" s="7"/>
      <c r="BT4506" s="7"/>
      <c r="BU4506" s="7"/>
      <c r="BV4506" s="7"/>
      <c r="BW4506" s="7"/>
    </row>
    <row r="4507" spans="5:75" x14ac:dyDescent="0.2"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AL4507" s="7"/>
      <c r="AQ4507" s="7"/>
      <c r="AR4507" s="7"/>
      <c r="AS4507" s="7"/>
      <c r="AT4507" s="7"/>
      <c r="AU4507" s="7"/>
      <c r="AV4507" s="7"/>
      <c r="AX4507" s="7"/>
      <c r="AY4507" s="7"/>
      <c r="AZ4507" s="7"/>
      <c r="BA4507" s="7"/>
      <c r="BB4507" s="7"/>
      <c r="BC4507" s="7"/>
      <c r="BD4507" s="7"/>
      <c r="BG4507" s="7"/>
      <c r="BH4507" s="7"/>
      <c r="BI4507" s="7"/>
      <c r="BJ4507" s="7"/>
      <c r="BK4507" s="7"/>
      <c r="BL4507" s="7"/>
      <c r="BM4507" s="7"/>
      <c r="BP4507" s="7"/>
      <c r="BQ4507" s="7"/>
      <c r="BR4507" s="7"/>
      <c r="BS4507" s="7"/>
      <c r="BT4507" s="7"/>
      <c r="BU4507" s="7"/>
      <c r="BV4507" s="7"/>
      <c r="BW4507" s="7"/>
    </row>
    <row r="4508" spans="5:75" x14ac:dyDescent="0.2"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AL4508" s="7"/>
      <c r="AQ4508" s="7"/>
      <c r="AR4508" s="7"/>
      <c r="AS4508" s="7"/>
      <c r="AT4508" s="7"/>
      <c r="AU4508" s="7"/>
      <c r="AV4508" s="7"/>
      <c r="AX4508" s="7"/>
      <c r="AY4508" s="7"/>
      <c r="AZ4508" s="7"/>
      <c r="BA4508" s="7"/>
      <c r="BB4508" s="7"/>
      <c r="BC4508" s="7"/>
      <c r="BD4508" s="7"/>
      <c r="BG4508" s="7"/>
      <c r="BH4508" s="7"/>
      <c r="BI4508" s="7"/>
      <c r="BJ4508" s="7"/>
      <c r="BK4508" s="7"/>
      <c r="BL4508" s="7"/>
      <c r="BM4508" s="7"/>
      <c r="BP4508" s="7"/>
      <c r="BQ4508" s="7"/>
      <c r="BR4508" s="7"/>
      <c r="BS4508" s="7"/>
      <c r="BT4508" s="7"/>
      <c r="BU4508" s="7"/>
      <c r="BV4508" s="7"/>
      <c r="BW4508" s="7"/>
    </row>
    <row r="4509" spans="5:75" x14ac:dyDescent="0.2"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AL4509" s="7"/>
      <c r="AQ4509" s="7"/>
      <c r="AR4509" s="7"/>
      <c r="AS4509" s="7"/>
      <c r="AT4509" s="7"/>
      <c r="AU4509" s="7"/>
      <c r="AV4509" s="7"/>
      <c r="AX4509" s="7"/>
      <c r="AY4509" s="7"/>
      <c r="AZ4509" s="7"/>
      <c r="BA4509" s="7"/>
      <c r="BB4509" s="7"/>
      <c r="BC4509" s="7"/>
      <c r="BD4509" s="7"/>
      <c r="BG4509" s="7"/>
      <c r="BH4509" s="7"/>
      <c r="BI4509" s="7"/>
      <c r="BJ4509" s="7"/>
      <c r="BK4509" s="7"/>
      <c r="BL4509" s="7"/>
      <c r="BM4509" s="7"/>
      <c r="BP4509" s="7"/>
      <c r="BQ4509" s="7"/>
      <c r="BR4509" s="7"/>
      <c r="BS4509" s="7"/>
      <c r="BT4509" s="7"/>
      <c r="BU4509" s="7"/>
      <c r="BV4509" s="7"/>
      <c r="BW4509" s="7"/>
    </row>
    <row r="4510" spans="5:75" x14ac:dyDescent="0.2"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AL4510" s="7"/>
      <c r="AQ4510" s="7"/>
      <c r="AR4510" s="7"/>
      <c r="AS4510" s="7"/>
      <c r="AT4510" s="7"/>
      <c r="AU4510" s="7"/>
      <c r="AV4510" s="7"/>
      <c r="AX4510" s="7"/>
      <c r="AY4510" s="7"/>
      <c r="AZ4510" s="7"/>
      <c r="BA4510" s="7"/>
      <c r="BB4510" s="7"/>
      <c r="BC4510" s="7"/>
      <c r="BD4510" s="7"/>
      <c r="BG4510" s="7"/>
      <c r="BH4510" s="7"/>
      <c r="BI4510" s="7"/>
      <c r="BJ4510" s="7"/>
      <c r="BK4510" s="7"/>
      <c r="BL4510" s="7"/>
      <c r="BM4510" s="7"/>
      <c r="BP4510" s="7"/>
      <c r="BQ4510" s="7"/>
      <c r="BR4510" s="7"/>
      <c r="BS4510" s="7"/>
      <c r="BT4510" s="7"/>
      <c r="BU4510" s="7"/>
      <c r="BV4510" s="7"/>
      <c r="BW4510" s="7"/>
    </row>
    <row r="4511" spans="5:75" x14ac:dyDescent="0.2"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AL4511" s="7"/>
      <c r="AQ4511" s="7"/>
      <c r="AR4511" s="7"/>
      <c r="AS4511" s="7"/>
      <c r="AT4511" s="7"/>
      <c r="AU4511" s="7"/>
      <c r="AV4511" s="7"/>
      <c r="AX4511" s="7"/>
      <c r="AY4511" s="7"/>
      <c r="AZ4511" s="7"/>
      <c r="BA4511" s="7"/>
      <c r="BB4511" s="7"/>
      <c r="BC4511" s="7"/>
      <c r="BD4511" s="7"/>
      <c r="BG4511" s="7"/>
      <c r="BH4511" s="7"/>
      <c r="BI4511" s="7"/>
      <c r="BJ4511" s="7"/>
      <c r="BK4511" s="7"/>
      <c r="BL4511" s="7"/>
      <c r="BM4511" s="7"/>
      <c r="BP4511" s="7"/>
      <c r="BQ4511" s="7"/>
      <c r="BR4511" s="7"/>
      <c r="BS4511" s="7"/>
      <c r="BT4511" s="7"/>
      <c r="BU4511" s="7"/>
      <c r="BV4511" s="7"/>
      <c r="BW4511" s="7"/>
    </row>
    <row r="4512" spans="5:75" x14ac:dyDescent="0.2"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AL4512" s="7"/>
      <c r="AQ4512" s="7"/>
      <c r="AR4512" s="7"/>
      <c r="AS4512" s="7"/>
      <c r="AT4512" s="7"/>
      <c r="AU4512" s="7"/>
      <c r="AV4512" s="7"/>
      <c r="AX4512" s="7"/>
      <c r="AY4512" s="7"/>
      <c r="AZ4512" s="7"/>
      <c r="BA4512" s="7"/>
      <c r="BB4512" s="7"/>
      <c r="BC4512" s="7"/>
      <c r="BD4512" s="7"/>
      <c r="BG4512" s="7"/>
      <c r="BH4512" s="7"/>
      <c r="BI4512" s="7"/>
      <c r="BJ4512" s="7"/>
      <c r="BK4512" s="7"/>
      <c r="BL4512" s="7"/>
      <c r="BM4512" s="7"/>
      <c r="BP4512" s="7"/>
      <c r="BQ4512" s="7"/>
      <c r="BR4512" s="7"/>
      <c r="BS4512" s="7"/>
      <c r="BT4512" s="7"/>
      <c r="BU4512" s="7"/>
      <c r="BV4512" s="7"/>
      <c r="BW4512" s="7"/>
    </row>
    <row r="4513" spans="5:75" x14ac:dyDescent="0.2"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AL4513" s="7"/>
      <c r="AQ4513" s="7"/>
      <c r="AR4513" s="7"/>
      <c r="AS4513" s="7"/>
      <c r="AT4513" s="7"/>
      <c r="AU4513" s="7"/>
      <c r="AV4513" s="7"/>
      <c r="AX4513" s="7"/>
      <c r="AY4513" s="7"/>
      <c r="AZ4513" s="7"/>
      <c r="BA4513" s="7"/>
      <c r="BB4513" s="7"/>
      <c r="BC4513" s="7"/>
      <c r="BD4513" s="7"/>
      <c r="BG4513" s="7"/>
      <c r="BH4513" s="7"/>
      <c r="BI4513" s="7"/>
      <c r="BJ4513" s="7"/>
      <c r="BK4513" s="7"/>
      <c r="BL4513" s="7"/>
      <c r="BM4513" s="7"/>
      <c r="BP4513" s="7"/>
      <c r="BQ4513" s="7"/>
      <c r="BR4513" s="7"/>
      <c r="BS4513" s="7"/>
      <c r="BT4513" s="7"/>
      <c r="BU4513" s="7"/>
      <c r="BV4513" s="7"/>
      <c r="BW4513" s="7"/>
    </row>
    <row r="4514" spans="5:75" x14ac:dyDescent="0.2"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AL4514" s="7"/>
      <c r="AQ4514" s="7"/>
      <c r="AR4514" s="7"/>
      <c r="AS4514" s="7"/>
      <c r="AT4514" s="7"/>
      <c r="AU4514" s="7"/>
      <c r="AV4514" s="7"/>
      <c r="AX4514" s="7"/>
      <c r="AY4514" s="7"/>
      <c r="AZ4514" s="7"/>
      <c r="BA4514" s="7"/>
      <c r="BB4514" s="7"/>
      <c r="BC4514" s="7"/>
      <c r="BD4514" s="7"/>
      <c r="BG4514" s="7"/>
      <c r="BH4514" s="7"/>
      <c r="BI4514" s="7"/>
      <c r="BJ4514" s="7"/>
      <c r="BK4514" s="7"/>
      <c r="BL4514" s="7"/>
      <c r="BM4514" s="7"/>
      <c r="BP4514" s="7"/>
      <c r="BQ4514" s="7"/>
      <c r="BR4514" s="7"/>
      <c r="BS4514" s="7"/>
      <c r="BT4514" s="7"/>
      <c r="BU4514" s="7"/>
      <c r="BV4514" s="7"/>
      <c r="BW4514" s="7"/>
    </row>
    <row r="4515" spans="5:75" x14ac:dyDescent="0.2"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AL4515" s="7"/>
      <c r="AQ4515" s="7"/>
      <c r="AR4515" s="7"/>
      <c r="AS4515" s="7"/>
      <c r="AT4515" s="7"/>
      <c r="AU4515" s="7"/>
      <c r="AV4515" s="7"/>
      <c r="AX4515" s="7"/>
      <c r="AY4515" s="7"/>
      <c r="AZ4515" s="7"/>
      <c r="BA4515" s="7"/>
      <c r="BB4515" s="7"/>
      <c r="BC4515" s="7"/>
      <c r="BD4515" s="7"/>
      <c r="BG4515" s="7"/>
      <c r="BH4515" s="7"/>
      <c r="BI4515" s="7"/>
      <c r="BJ4515" s="7"/>
      <c r="BK4515" s="7"/>
      <c r="BL4515" s="7"/>
      <c r="BM4515" s="7"/>
      <c r="BP4515" s="7"/>
      <c r="BQ4515" s="7"/>
      <c r="BR4515" s="7"/>
      <c r="BS4515" s="7"/>
      <c r="BT4515" s="7"/>
      <c r="BU4515" s="7"/>
      <c r="BV4515" s="7"/>
      <c r="BW4515" s="7"/>
    </row>
    <row r="4516" spans="5:75" x14ac:dyDescent="0.2"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AL4516" s="7"/>
      <c r="AQ4516" s="7"/>
      <c r="AR4516" s="7"/>
      <c r="AS4516" s="7"/>
      <c r="AT4516" s="7"/>
      <c r="AU4516" s="7"/>
      <c r="AV4516" s="7"/>
      <c r="AX4516" s="7"/>
      <c r="AY4516" s="7"/>
      <c r="AZ4516" s="7"/>
      <c r="BA4516" s="7"/>
      <c r="BB4516" s="7"/>
      <c r="BC4516" s="7"/>
      <c r="BD4516" s="7"/>
      <c r="BG4516" s="7"/>
      <c r="BH4516" s="7"/>
      <c r="BI4516" s="7"/>
      <c r="BJ4516" s="7"/>
      <c r="BK4516" s="7"/>
      <c r="BL4516" s="7"/>
      <c r="BM4516" s="7"/>
      <c r="BP4516" s="7"/>
      <c r="BQ4516" s="7"/>
      <c r="BR4516" s="7"/>
      <c r="BS4516" s="7"/>
      <c r="BT4516" s="7"/>
      <c r="BU4516" s="7"/>
      <c r="BV4516" s="7"/>
      <c r="BW4516" s="7"/>
    </row>
    <row r="4517" spans="5:75" x14ac:dyDescent="0.2"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AL4517" s="7"/>
      <c r="AQ4517" s="7"/>
      <c r="AR4517" s="7"/>
      <c r="AS4517" s="7"/>
      <c r="AT4517" s="7"/>
      <c r="AU4517" s="7"/>
      <c r="AV4517" s="7"/>
      <c r="AX4517" s="7"/>
      <c r="AY4517" s="7"/>
      <c r="AZ4517" s="7"/>
      <c r="BA4517" s="7"/>
      <c r="BB4517" s="7"/>
      <c r="BC4517" s="7"/>
      <c r="BD4517" s="7"/>
      <c r="BG4517" s="7"/>
      <c r="BH4517" s="7"/>
      <c r="BI4517" s="7"/>
      <c r="BJ4517" s="7"/>
      <c r="BK4517" s="7"/>
      <c r="BL4517" s="7"/>
      <c r="BM4517" s="7"/>
      <c r="BP4517" s="7"/>
      <c r="BQ4517" s="7"/>
      <c r="BR4517" s="7"/>
      <c r="BS4517" s="7"/>
      <c r="BT4517" s="7"/>
      <c r="BU4517" s="7"/>
      <c r="BV4517" s="7"/>
      <c r="BW4517" s="7"/>
    </row>
    <row r="4518" spans="5:75" x14ac:dyDescent="0.2"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AL4518" s="7"/>
      <c r="AQ4518" s="7"/>
      <c r="AR4518" s="7"/>
      <c r="AS4518" s="7"/>
      <c r="AT4518" s="7"/>
      <c r="AU4518" s="7"/>
      <c r="AV4518" s="7"/>
      <c r="AX4518" s="7"/>
      <c r="AY4518" s="7"/>
      <c r="AZ4518" s="7"/>
      <c r="BA4518" s="7"/>
      <c r="BB4518" s="7"/>
      <c r="BC4518" s="7"/>
      <c r="BD4518" s="7"/>
      <c r="BG4518" s="7"/>
      <c r="BH4518" s="7"/>
      <c r="BI4518" s="7"/>
      <c r="BJ4518" s="7"/>
      <c r="BK4518" s="7"/>
      <c r="BL4518" s="7"/>
      <c r="BM4518" s="7"/>
      <c r="BP4518" s="7"/>
      <c r="BQ4518" s="7"/>
      <c r="BR4518" s="7"/>
      <c r="BS4518" s="7"/>
      <c r="BT4518" s="7"/>
      <c r="BU4518" s="7"/>
      <c r="BV4518" s="7"/>
      <c r="BW4518" s="7"/>
    </row>
    <row r="4519" spans="5:75" x14ac:dyDescent="0.2"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AL4519" s="7"/>
      <c r="AQ4519" s="7"/>
      <c r="AR4519" s="7"/>
      <c r="AS4519" s="7"/>
      <c r="AT4519" s="7"/>
      <c r="AU4519" s="7"/>
      <c r="AV4519" s="7"/>
      <c r="AX4519" s="7"/>
      <c r="AY4519" s="7"/>
      <c r="AZ4519" s="7"/>
      <c r="BA4519" s="7"/>
      <c r="BB4519" s="7"/>
      <c r="BC4519" s="7"/>
      <c r="BD4519" s="7"/>
      <c r="BG4519" s="7"/>
      <c r="BH4519" s="7"/>
      <c r="BI4519" s="7"/>
      <c r="BJ4519" s="7"/>
      <c r="BK4519" s="7"/>
      <c r="BL4519" s="7"/>
      <c r="BM4519" s="7"/>
      <c r="BP4519" s="7"/>
      <c r="BQ4519" s="7"/>
      <c r="BR4519" s="7"/>
      <c r="BS4519" s="7"/>
      <c r="BT4519" s="7"/>
      <c r="BU4519" s="7"/>
      <c r="BV4519" s="7"/>
      <c r="BW4519" s="7"/>
    </row>
    <row r="4520" spans="5:75" x14ac:dyDescent="0.2"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AL4520" s="7"/>
      <c r="AQ4520" s="7"/>
      <c r="AR4520" s="7"/>
      <c r="AS4520" s="7"/>
      <c r="AT4520" s="7"/>
      <c r="AU4520" s="7"/>
      <c r="AV4520" s="7"/>
      <c r="AX4520" s="7"/>
      <c r="AY4520" s="7"/>
      <c r="AZ4520" s="7"/>
      <c r="BA4520" s="7"/>
      <c r="BB4520" s="7"/>
      <c r="BC4520" s="7"/>
      <c r="BD4520" s="7"/>
      <c r="BG4520" s="7"/>
      <c r="BH4520" s="7"/>
      <c r="BI4520" s="7"/>
      <c r="BJ4520" s="7"/>
      <c r="BK4520" s="7"/>
      <c r="BL4520" s="7"/>
      <c r="BM4520" s="7"/>
      <c r="BP4520" s="7"/>
      <c r="BQ4520" s="7"/>
      <c r="BR4520" s="7"/>
      <c r="BS4520" s="7"/>
      <c r="BT4520" s="7"/>
      <c r="BU4520" s="7"/>
      <c r="BV4520" s="7"/>
      <c r="BW4520" s="7"/>
    </row>
    <row r="4521" spans="5:75" x14ac:dyDescent="0.2"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AL4521" s="7"/>
      <c r="AQ4521" s="7"/>
      <c r="AR4521" s="7"/>
      <c r="AS4521" s="7"/>
      <c r="AT4521" s="7"/>
      <c r="AU4521" s="7"/>
      <c r="AV4521" s="7"/>
      <c r="AX4521" s="7"/>
      <c r="AY4521" s="7"/>
      <c r="AZ4521" s="7"/>
      <c r="BA4521" s="7"/>
      <c r="BB4521" s="7"/>
      <c r="BC4521" s="7"/>
      <c r="BD4521" s="7"/>
      <c r="BG4521" s="7"/>
      <c r="BH4521" s="7"/>
      <c r="BI4521" s="7"/>
      <c r="BJ4521" s="7"/>
      <c r="BK4521" s="7"/>
      <c r="BL4521" s="7"/>
      <c r="BM4521" s="7"/>
      <c r="BP4521" s="7"/>
      <c r="BQ4521" s="7"/>
      <c r="BR4521" s="7"/>
      <c r="BS4521" s="7"/>
      <c r="BT4521" s="7"/>
      <c r="BU4521" s="7"/>
      <c r="BV4521" s="7"/>
      <c r="BW4521" s="7"/>
    </row>
    <row r="4522" spans="5:75" x14ac:dyDescent="0.2"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AL4522" s="7"/>
      <c r="AQ4522" s="7"/>
      <c r="AR4522" s="7"/>
      <c r="AS4522" s="7"/>
      <c r="AT4522" s="7"/>
      <c r="AU4522" s="7"/>
      <c r="AV4522" s="7"/>
      <c r="AX4522" s="7"/>
      <c r="AY4522" s="7"/>
      <c r="AZ4522" s="7"/>
      <c r="BA4522" s="7"/>
      <c r="BB4522" s="7"/>
      <c r="BC4522" s="7"/>
      <c r="BD4522" s="7"/>
      <c r="BG4522" s="7"/>
      <c r="BH4522" s="7"/>
      <c r="BI4522" s="7"/>
      <c r="BJ4522" s="7"/>
      <c r="BK4522" s="7"/>
      <c r="BL4522" s="7"/>
      <c r="BM4522" s="7"/>
      <c r="BP4522" s="7"/>
      <c r="BQ4522" s="7"/>
      <c r="BR4522" s="7"/>
      <c r="BS4522" s="7"/>
      <c r="BT4522" s="7"/>
      <c r="BU4522" s="7"/>
      <c r="BV4522" s="7"/>
      <c r="BW4522" s="7"/>
    </row>
    <row r="4523" spans="5:75" x14ac:dyDescent="0.2"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AL4523" s="7"/>
      <c r="AQ4523" s="7"/>
      <c r="AR4523" s="7"/>
      <c r="AS4523" s="7"/>
      <c r="AT4523" s="7"/>
      <c r="AU4523" s="7"/>
      <c r="AV4523" s="7"/>
      <c r="AX4523" s="7"/>
      <c r="AY4523" s="7"/>
      <c r="AZ4523" s="7"/>
      <c r="BA4523" s="7"/>
      <c r="BB4523" s="7"/>
      <c r="BC4523" s="7"/>
      <c r="BD4523" s="7"/>
      <c r="BG4523" s="7"/>
      <c r="BH4523" s="7"/>
      <c r="BI4523" s="7"/>
      <c r="BJ4523" s="7"/>
      <c r="BK4523" s="7"/>
      <c r="BL4523" s="7"/>
      <c r="BM4523" s="7"/>
      <c r="BP4523" s="7"/>
      <c r="BQ4523" s="7"/>
      <c r="BR4523" s="7"/>
      <c r="BS4523" s="7"/>
      <c r="BT4523" s="7"/>
      <c r="BU4523" s="7"/>
      <c r="BV4523" s="7"/>
      <c r="BW4523" s="7"/>
    </row>
    <row r="4524" spans="5:75" x14ac:dyDescent="0.2"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AL4524" s="7"/>
      <c r="AQ4524" s="7"/>
      <c r="AR4524" s="7"/>
      <c r="AS4524" s="7"/>
      <c r="AT4524" s="7"/>
      <c r="AU4524" s="7"/>
      <c r="AV4524" s="7"/>
      <c r="AX4524" s="7"/>
      <c r="AY4524" s="7"/>
      <c r="AZ4524" s="7"/>
      <c r="BA4524" s="7"/>
      <c r="BB4524" s="7"/>
      <c r="BC4524" s="7"/>
      <c r="BD4524" s="7"/>
      <c r="BG4524" s="7"/>
      <c r="BH4524" s="7"/>
      <c r="BI4524" s="7"/>
      <c r="BJ4524" s="7"/>
      <c r="BK4524" s="7"/>
      <c r="BL4524" s="7"/>
      <c r="BM4524" s="7"/>
      <c r="BP4524" s="7"/>
      <c r="BQ4524" s="7"/>
      <c r="BR4524" s="7"/>
      <c r="BS4524" s="7"/>
      <c r="BT4524" s="7"/>
      <c r="BU4524" s="7"/>
      <c r="BV4524" s="7"/>
      <c r="BW4524" s="7"/>
    </row>
    <row r="4525" spans="5:75" x14ac:dyDescent="0.2"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AL4525" s="7"/>
      <c r="AQ4525" s="7"/>
      <c r="AR4525" s="7"/>
      <c r="AS4525" s="7"/>
      <c r="AT4525" s="7"/>
      <c r="AU4525" s="7"/>
      <c r="AV4525" s="7"/>
      <c r="AX4525" s="7"/>
      <c r="AY4525" s="7"/>
      <c r="AZ4525" s="7"/>
      <c r="BA4525" s="7"/>
      <c r="BB4525" s="7"/>
      <c r="BC4525" s="7"/>
      <c r="BD4525" s="7"/>
      <c r="BG4525" s="7"/>
      <c r="BH4525" s="7"/>
      <c r="BI4525" s="7"/>
      <c r="BJ4525" s="7"/>
      <c r="BK4525" s="7"/>
      <c r="BL4525" s="7"/>
      <c r="BM4525" s="7"/>
      <c r="BP4525" s="7"/>
      <c r="BQ4525" s="7"/>
      <c r="BR4525" s="7"/>
      <c r="BS4525" s="7"/>
      <c r="BT4525" s="7"/>
      <c r="BU4525" s="7"/>
      <c r="BV4525" s="7"/>
      <c r="BW4525" s="7"/>
    </row>
    <row r="4526" spans="5:75" x14ac:dyDescent="0.2"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AL4526" s="7"/>
      <c r="AQ4526" s="7"/>
      <c r="AR4526" s="7"/>
      <c r="AS4526" s="7"/>
      <c r="AT4526" s="7"/>
      <c r="AU4526" s="7"/>
      <c r="AV4526" s="7"/>
      <c r="AX4526" s="7"/>
      <c r="AY4526" s="7"/>
      <c r="AZ4526" s="7"/>
      <c r="BA4526" s="7"/>
      <c r="BB4526" s="7"/>
      <c r="BC4526" s="7"/>
      <c r="BD4526" s="7"/>
      <c r="BG4526" s="7"/>
      <c r="BH4526" s="7"/>
      <c r="BI4526" s="7"/>
      <c r="BJ4526" s="7"/>
      <c r="BK4526" s="7"/>
      <c r="BL4526" s="7"/>
      <c r="BM4526" s="7"/>
      <c r="BP4526" s="7"/>
      <c r="BQ4526" s="7"/>
      <c r="BR4526" s="7"/>
      <c r="BS4526" s="7"/>
      <c r="BT4526" s="7"/>
      <c r="BU4526" s="7"/>
      <c r="BV4526" s="7"/>
      <c r="BW4526" s="7"/>
    </row>
    <row r="4527" spans="5:75" x14ac:dyDescent="0.2"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AL4527" s="7"/>
      <c r="AQ4527" s="7"/>
      <c r="AR4527" s="7"/>
      <c r="AS4527" s="7"/>
      <c r="AT4527" s="7"/>
      <c r="AU4527" s="7"/>
      <c r="AV4527" s="7"/>
      <c r="AX4527" s="7"/>
      <c r="AY4527" s="7"/>
      <c r="AZ4527" s="7"/>
      <c r="BA4527" s="7"/>
      <c r="BB4527" s="7"/>
      <c r="BC4527" s="7"/>
      <c r="BD4527" s="7"/>
      <c r="BG4527" s="7"/>
      <c r="BH4527" s="7"/>
      <c r="BI4527" s="7"/>
      <c r="BJ4527" s="7"/>
      <c r="BK4527" s="7"/>
      <c r="BL4527" s="7"/>
      <c r="BM4527" s="7"/>
      <c r="BP4527" s="7"/>
      <c r="BQ4527" s="7"/>
      <c r="BR4527" s="7"/>
      <c r="BS4527" s="7"/>
      <c r="BT4527" s="7"/>
      <c r="BU4527" s="7"/>
      <c r="BV4527" s="7"/>
      <c r="BW4527" s="7"/>
    </row>
    <row r="4528" spans="5:75" x14ac:dyDescent="0.2"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AL4528" s="7"/>
      <c r="AQ4528" s="7"/>
      <c r="AR4528" s="7"/>
      <c r="AS4528" s="7"/>
      <c r="AT4528" s="7"/>
      <c r="AU4528" s="7"/>
      <c r="AV4528" s="7"/>
      <c r="AX4528" s="7"/>
      <c r="AY4528" s="7"/>
      <c r="AZ4528" s="7"/>
      <c r="BA4528" s="7"/>
      <c r="BB4528" s="7"/>
      <c r="BC4528" s="7"/>
      <c r="BD4528" s="7"/>
      <c r="BG4528" s="7"/>
      <c r="BH4528" s="7"/>
      <c r="BI4528" s="7"/>
      <c r="BJ4528" s="7"/>
      <c r="BK4528" s="7"/>
      <c r="BL4528" s="7"/>
      <c r="BM4528" s="7"/>
      <c r="BP4528" s="7"/>
      <c r="BQ4528" s="7"/>
      <c r="BR4528" s="7"/>
      <c r="BS4528" s="7"/>
      <c r="BT4528" s="7"/>
      <c r="BU4528" s="7"/>
      <c r="BV4528" s="7"/>
      <c r="BW4528" s="7"/>
    </row>
    <row r="4529" spans="5:75" x14ac:dyDescent="0.2"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AL4529" s="7"/>
      <c r="AQ4529" s="7"/>
      <c r="AR4529" s="7"/>
      <c r="AS4529" s="7"/>
      <c r="AT4529" s="7"/>
      <c r="AU4529" s="7"/>
      <c r="AV4529" s="7"/>
      <c r="AX4529" s="7"/>
      <c r="AY4529" s="7"/>
      <c r="AZ4529" s="7"/>
      <c r="BA4529" s="7"/>
      <c r="BB4529" s="7"/>
      <c r="BC4529" s="7"/>
      <c r="BD4529" s="7"/>
      <c r="BG4529" s="7"/>
      <c r="BH4529" s="7"/>
      <c r="BI4529" s="7"/>
      <c r="BJ4529" s="7"/>
      <c r="BK4529" s="7"/>
      <c r="BL4529" s="7"/>
      <c r="BM4529" s="7"/>
      <c r="BP4529" s="7"/>
      <c r="BQ4529" s="7"/>
      <c r="BR4529" s="7"/>
      <c r="BS4529" s="7"/>
      <c r="BT4529" s="7"/>
      <c r="BU4529" s="7"/>
      <c r="BV4529" s="7"/>
      <c r="BW4529" s="7"/>
    </row>
    <row r="4530" spans="5:75" x14ac:dyDescent="0.2"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AL4530" s="7"/>
      <c r="AQ4530" s="7"/>
      <c r="AR4530" s="7"/>
      <c r="AS4530" s="7"/>
      <c r="AT4530" s="7"/>
      <c r="AU4530" s="7"/>
      <c r="AV4530" s="7"/>
      <c r="AX4530" s="7"/>
      <c r="AY4530" s="7"/>
      <c r="AZ4530" s="7"/>
      <c r="BA4530" s="7"/>
      <c r="BB4530" s="7"/>
      <c r="BC4530" s="7"/>
      <c r="BD4530" s="7"/>
      <c r="BG4530" s="7"/>
      <c r="BH4530" s="7"/>
      <c r="BI4530" s="7"/>
      <c r="BJ4530" s="7"/>
      <c r="BK4530" s="7"/>
      <c r="BL4530" s="7"/>
      <c r="BM4530" s="7"/>
      <c r="BP4530" s="7"/>
      <c r="BQ4530" s="7"/>
      <c r="BR4530" s="7"/>
      <c r="BS4530" s="7"/>
      <c r="BT4530" s="7"/>
      <c r="BU4530" s="7"/>
      <c r="BV4530" s="7"/>
      <c r="BW4530" s="7"/>
    </row>
    <row r="4531" spans="5:75" x14ac:dyDescent="0.2"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AL4531" s="7"/>
      <c r="AQ4531" s="7"/>
      <c r="AR4531" s="7"/>
      <c r="AS4531" s="7"/>
      <c r="AT4531" s="7"/>
      <c r="AU4531" s="7"/>
      <c r="AV4531" s="7"/>
      <c r="AX4531" s="7"/>
      <c r="AY4531" s="7"/>
      <c r="AZ4531" s="7"/>
      <c r="BA4531" s="7"/>
      <c r="BB4531" s="7"/>
      <c r="BC4531" s="7"/>
      <c r="BD4531" s="7"/>
      <c r="BG4531" s="7"/>
      <c r="BH4531" s="7"/>
      <c r="BI4531" s="7"/>
      <c r="BJ4531" s="7"/>
      <c r="BK4531" s="7"/>
      <c r="BL4531" s="7"/>
      <c r="BM4531" s="7"/>
      <c r="BP4531" s="7"/>
      <c r="BQ4531" s="7"/>
      <c r="BR4531" s="7"/>
      <c r="BS4531" s="7"/>
      <c r="BT4531" s="7"/>
      <c r="BU4531" s="7"/>
      <c r="BV4531" s="7"/>
      <c r="BW4531" s="7"/>
    </row>
    <row r="4532" spans="5:75" x14ac:dyDescent="0.2"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AL4532" s="7"/>
      <c r="AQ4532" s="7"/>
      <c r="AR4532" s="7"/>
      <c r="AS4532" s="7"/>
      <c r="AT4532" s="7"/>
      <c r="AU4532" s="7"/>
      <c r="AV4532" s="7"/>
      <c r="AX4532" s="7"/>
      <c r="AY4532" s="7"/>
      <c r="AZ4532" s="7"/>
      <c r="BA4532" s="7"/>
      <c r="BB4532" s="7"/>
      <c r="BC4532" s="7"/>
      <c r="BD4532" s="7"/>
      <c r="BG4532" s="7"/>
      <c r="BH4532" s="7"/>
      <c r="BI4532" s="7"/>
      <c r="BJ4532" s="7"/>
      <c r="BK4532" s="7"/>
      <c r="BL4532" s="7"/>
      <c r="BM4532" s="7"/>
      <c r="BP4532" s="7"/>
      <c r="BQ4532" s="7"/>
      <c r="BR4532" s="7"/>
      <c r="BS4532" s="7"/>
      <c r="BT4532" s="7"/>
      <c r="BU4532" s="7"/>
      <c r="BV4532" s="7"/>
      <c r="BW4532" s="7"/>
    </row>
    <row r="4533" spans="5:75" x14ac:dyDescent="0.2"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AL4533" s="7"/>
      <c r="AQ4533" s="7"/>
      <c r="AR4533" s="7"/>
      <c r="AS4533" s="7"/>
      <c r="AT4533" s="7"/>
      <c r="AU4533" s="7"/>
      <c r="AV4533" s="7"/>
      <c r="AX4533" s="7"/>
      <c r="AY4533" s="7"/>
      <c r="AZ4533" s="7"/>
      <c r="BA4533" s="7"/>
      <c r="BB4533" s="7"/>
      <c r="BC4533" s="7"/>
      <c r="BD4533" s="7"/>
      <c r="BG4533" s="7"/>
      <c r="BH4533" s="7"/>
      <c r="BI4533" s="7"/>
      <c r="BJ4533" s="7"/>
      <c r="BK4533" s="7"/>
      <c r="BL4533" s="7"/>
      <c r="BM4533" s="7"/>
      <c r="BP4533" s="7"/>
      <c r="BQ4533" s="7"/>
      <c r="BR4533" s="7"/>
      <c r="BS4533" s="7"/>
      <c r="BT4533" s="7"/>
      <c r="BU4533" s="7"/>
      <c r="BV4533" s="7"/>
      <c r="BW4533" s="7"/>
    </row>
    <row r="4534" spans="5:75" x14ac:dyDescent="0.2"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AL4534" s="7"/>
      <c r="AQ4534" s="7"/>
      <c r="AR4534" s="7"/>
      <c r="AS4534" s="7"/>
      <c r="AT4534" s="7"/>
      <c r="AU4534" s="7"/>
      <c r="AV4534" s="7"/>
      <c r="AX4534" s="7"/>
      <c r="AY4534" s="7"/>
      <c r="AZ4534" s="7"/>
      <c r="BA4534" s="7"/>
      <c r="BB4534" s="7"/>
      <c r="BC4534" s="7"/>
      <c r="BD4534" s="7"/>
      <c r="BG4534" s="7"/>
      <c r="BH4534" s="7"/>
      <c r="BI4534" s="7"/>
      <c r="BJ4534" s="7"/>
      <c r="BK4534" s="7"/>
      <c r="BL4534" s="7"/>
      <c r="BM4534" s="7"/>
      <c r="BP4534" s="7"/>
      <c r="BQ4534" s="7"/>
      <c r="BR4534" s="7"/>
      <c r="BS4534" s="7"/>
      <c r="BT4534" s="7"/>
      <c r="BU4534" s="7"/>
      <c r="BV4534" s="7"/>
      <c r="BW4534" s="7"/>
    </row>
    <row r="4535" spans="5:75" x14ac:dyDescent="0.2"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AL4535" s="7"/>
      <c r="AQ4535" s="7"/>
      <c r="AR4535" s="7"/>
      <c r="AS4535" s="7"/>
      <c r="AT4535" s="7"/>
      <c r="AU4535" s="7"/>
      <c r="AV4535" s="7"/>
      <c r="AX4535" s="7"/>
      <c r="AY4535" s="7"/>
      <c r="AZ4535" s="7"/>
      <c r="BA4535" s="7"/>
      <c r="BB4535" s="7"/>
      <c r="BC4535" s="7"/>
      <c r="BD4535" s="7"/>
      <c r="BG4535" s="7"/>
      <c r="BH4535" s="7"/>
      <c r="BI4535" s="7"/>
      <c r="BJ4535" s="7"/>
      <c r="BK4535" s="7"/>
      <c r="BL4535" s="7"/>
      <c r="BM4535" s="7"/>
      <c r="BP4535" s="7"/>
      <c r="BQ4535" s="7"/>
      <c r="BR4535" s="7"/>
      <c r="BS4535" s="7"/>
      <c r="BT4535" s="7"/>
      <c r="BU4535" s="7"/>
      <c r="BV4535" s="7"/>
      <c r="BW4535" s="7"/>
    </row>
    <row r="4536" spans="5:75" x14ac:dyDescent="0.2"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AL4536" s="7"/>
      <c r="AQ4536" s="7"/>
      <c r="AR4536" s="7"/>
      <c r="AS4536" s="7"/>
      <c r="AT4536" s="7"/>
      <c r="AU4536" s="7"/>
      <c r="AV4536" s="7"/>
      <c r="AX4536" s="7"/>
      <c r="AY4536" s="7"/>
      <c r="AZ4536" s="7"/>
      <c r="BA4536" s="7"/>
      <c r="BB4536" s="7"/>
      <c r="BC4536" s="7"/>
      <c r="BD4536" s="7"/>
      <c r="BG4536" s="7"/>
      <c r="BH4536" s="7"/>
      <c r="BI4536" s="7"/>
      <c r="BJ4536" s="7"/>
      <c r="BK4536" s="7"/>
      <c r="BL4536" s="7"/>
      <c r="BM4536" s="7"/>
      <c r="BP4536" s="7"/>
      <c r="BQ4536" s="7"/>
      <c r="BR4536" s="7"/>
      <c r="BS4536" s="7"/>
      <c r="BT4536" s="7"/>
      <c r="BU4536" s="7"/>
      <c r="BV4536" s="7"/>
      <c r="BW4536" s="7"/>
    </row>
    <row r="4537" spans="5:75" x14ac:dyDescent="0.2"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AL4537" s="7"/>
      <c r="AQ4537" s="7"/>
      <c r="AR4537" s="7"/>
      <c r="AS4537" s="7"/>
      <c r="AT4537" s="7"/>
      <c r="AU4537" s="7"/>
      <c r="AV4537" s="7"/>
      <c r="AX4537" s="7"/>
      <c r="AY4537" s="7"/>
      <c r="AZ4537" s="7"/>
      <c r="BA4537" s="7"/>
      <c r="BB4537" s="7"/>
      <c r="BC4537" s="7"/>
      <c r="BD4537" s="7"/>
      <c r="BG4537" s="7"/>
      <c r="BH4537" s="7"/>
      <c r="BI4537" s="7"/>
      <c r="BJ4537" s="7"/>
      <c r="BK4537" s="7"/>
      <c r="BL4537" s="7"/>
      <c r="BM4537" s="7"/>
      <c r="BP4537" s="7"/>
      <c r="BQ4537" s="7"/>
      <c r="BR4537" s="7"/>
      <c r="BS4537" s="7"/>
      <c r="BT4537" s="7"/>
      <c r="BU4537" s="7"/>
      <c r="BV4537" s="7"/>
      <c r="BW4537" s="7"/>
    </row>
    <row r="4538" spans="5:75" x14ac:dyDescent="0.2"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AL4538" s="7"/>
      <c r="AQ4538" s="7"/>
      <c r="AR4538" s="7"/>
      <c r="AS4538" s="7"/>
      <c r="AT4538" s="7"/>
      <c r="AU4538" s="7"/>
      <c r="AV4538" s="7"/>
      <c r="AX4538" s="7"/>
      <c r="AY4538" s="7"/>
      <c r="AZ4538" s="7"/>
      <c r="BA4538" s="7"/>
      <c r="BB4538" s="7"/>
      <c r="BC4538" s="7"/>
      <c r="BD4538" s="7"/>
      <c r="BG4538" s="7"/>
      <c r="BH4538" s="7"/>
      <c r="BI4538" s="7"/>
      <c r="BJ4538" s="7"/>
      <c r="BK4538" s="7"/>
      <c r="BL4538" s="7"/>
      <c r="BM4538" s="7"/>
      <c r="BP4538" s="7"/>
      <c r="BQ4538" s="7"/>
      <c r="BR4538" s="7"/>
      <c r="BS4538" s="7"/>
      <c r="BT4538" s="7"/>
      <c r="BU4538" s="7"/>
      <c r="BV4538" s="7"/>
      <c r="BW4538" s="7"/>
    </row>
    <row r="4539" spans="5:75" x14ac:dyDescent="0.2"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AL4539" s="7"/>
      <c r="AQ4539" s="7"/>
      <c r="AR4539" s="7"/>
      <c r="AS4539" s="7"/>
      <c r="AT4539" s="7"/>
      <c r="AU4539" s="7"/>
      <c r="AV4539" s="7"/>
      <c r="AX4539" s="7"/>
      <c r="AY4539" s="7"/>
      <c r="AZ4539" s="7"/>
      <c r="BA4539" s="7"/>
      <c r="BB4539" s="7"/>
      <c r="BC4539" s="7"/>
      <c r="BD4539" s="7"/>
      <c r="BG4539" s="7"/>
      <c r="BH4539" s="7"/>
      <c r="BI4539" s="7"/>
      <c r="BJ4539" s="7"/>
      <c r="BK4539" s="7"/>
      <c r="BL4539" s="7"/>
      <c r="BM4539" s="7"/>
      <c r="BP4539" s="7"/>
      <c r="BQ4539" s="7"/>
      <c r="BR4539" s="7"/>
      <c r="BS4539" s="7"/>
      <c r="BT4539" s="7"/>
      <c r="BU4539" s="7"/>
      <c r="BV4539" s="7"/>
      <c r="BW4539" s="7"/>
    </row>
    <row r="4540" spans="5:75" x14ac:dyDescent="0.2"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AL4540" s="7"/>
      <c r="AQ4540" s="7"/>
      <c r="AR4540" s="7"/>
      <c r="AS4540" s="7"/>
      <c r="AT4540" s="7"/>
      <c r="AU4540" s="7"/>
      <c r="AV4540" s="7"/>
      <c r="AX4540" s="7"/>
      <c r="AY4540" s="7"/>
      <c r="AZ4540" s="7"/>
      <c r="BA4540" s="7"/>
      <c r="BB4540" s="7"/>
      <c r="BC4540" s="7"/>
      <c r="BD4540" s="7"/>
      <c r="BG4540" s="7"/>
      <c r="BH4540" s="7"/>
      <c r="BI4540" s="7"/>
      <c r="BJ4540" s="7"/>
      <c r="BK4540" s="7"/>
      <c r="BL4540" s="7"/>
      <c r="BM4540" s="7"/>
      <c r="BP4540" s="7"/>
      <c r="BQ4540" s="7"/>
      <c r="BR4540" s="7"/>
      <c r="BS4540" s="7"/>
      <c r="BT4540" s="7"/>
      <c r="BU4540" s="7"/>
      <c r="BV4540" s="7"/>
      <c r="BW4540" s="7"/>
    </row>
    <row r="4541" spans="5:75" x14ac:dyDescent="0.2"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AL4541" s="7"/>
      <c r="AQ4541" s="7"/>
      <c r="AR4541" s="7"/>
      <c r="AS4541" s="7"/>
      <c r="AT4541" s="7"/>
      <c r="AU4541" s="7"/>
      <c r="AV4541" s="7"/>
      <c r="AX4541" s="7"/>
      <c r="AY4541" s="7"/>
      <c r="AZ4541" s="7"/>
      <c r="BA4541" s="7"/>
      <c r="BB4541" s="7"/>
      <c r="BC4541" s="7"/>
      <c r="BD4541" s="7"/>
      <c r="BG4541" s="7"/>
      <c r="BH4541" s="7"/>
      <c r="BI4541" s="7"/>
      <c r="BJ4541" s="7"/>
      <c r="BK4541" s="7"/>
      <c r="BL4541" s="7"/>
      <c r="BM4541" s="7"/>
      <c r="BP4541" s="7"/>
      <c r="BQ4541" s="7"/>
      <c r="BR4541" s="7"/>
      <c r="BS4541" s="7"/>
      <c r="BT4541" s="7"/>
      <c r="BU4541" s="7"/>
      <c r="BV4541" s="7"/>
      <c r="BW4541" s="7"/>
    </row>
    <row r="4542" spans="5:75" x14ac:dyDescent="0.2"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AL4542" s="7"/>
      <c r="AQ4542" s="7"/>
      <c r="AR4542" s="7"/>
      <c r="AS4542" s="7"/>
      <c r="AT4542" s="7"/>
      <c r="AU4542" s="7"/>
      <c r="AV4542" s="7"/>
      <c r="AX4542" s="7"/>
      <c r="AY4542" s="7"/>
      <c r="AZ4542" s="7"/>
      <c r="BA4542" s="7"/>
      <c r="BB4542" s="7"/>
      <c r="BC4542" s="7"/>
      <c r="BD4542" s="7"/>
      <c r="BG4542" s="7"/>
      <c r="BH4542" s="7"/>
      <c r="BI4542" s="7"/>
      <c r="BJ4542" s="7"/>
      <c r="BK4542" s="7"/>
      <c r="BL4542" s="7"/>
      <c r="BM4542" s="7"/>
      <c r="BP4542" s="7"/>
      <c r="BQ4542" s="7"/>
      <c r="BR4542" s="7"/>
      <c r="BS4542" s="7"/>
      <c r="BT4542" s="7"/>
      <c r="BU4542" s="7"/>
      <c r="BV4542" s="7"/>
      <c r="BW4542" s="7"/>
    </row>
    <row r="4543" spans="5:75" x14ac:dyDescent="0.2"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AL4543" s="7"/>
      <c r="AQ4543" s="7"/>
      <c r="AR4543" s="7"/>
      <c r="AS4543" s="7"/>
      <c r="AT4543" s="7"/>
      <c r="AU4543" s="7"/>
      <c r="AV4543" s="7"/>
      <c r="AX4543" s="7"/>
      <c r="AY4543" s="7"/>
      <c r="AZ4543" s="7"/>
      <c r="BA4543" s="7"/>
      <c r="BB4543" s="7"/>
      <c r="BC4543" s="7"/>
      <c r="BD4543" s="7"/>
      <c r="BG4543" s="7"/>
      <c r="BH4543" s="7"/>
      <c r="BI4543" s="7"/>
      <c r="BJ4543" s="7"/>
      <c r="BK4543" s="7"/>
      <c r="BL4543" s="7"/>
      <c r="BM4543" s="7"/>
      <c r="BP4543" s="7"/>
      <c r="BQ4543" s="7"/>
      <c r="BR4543" s="7"/>
      <c r="BS4543" s="7"/>
      <c r="BT4543" s="7"/>
      <c r="BU4543" s="7"/>
      <c r="BV4543" s="7"/>
      <c r="BW4543" s="7"/>
    </row>
    <row r="4544" spans="5:75" x14ac:dyDescent="0.2"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AL4544" s="7"/>
      <c r="AQ4544" s="7"/>
      <c r="AR4544" s="7"/>
      <c r="AS4544" s="7"/>
      <c r="AT4544" s="7"/>
      <c r="AU4544" s="7"/>
      <c r="AV4544" s="7"/>
      <c r="AX4544" s="7"/>
      <c r="AY4544" s="7"/>
      <c r="AZ4544" s="7"/>
      <c r="BA4544" s="7"/>
      <c r="BB4544" s="7"/>
      <c r="BC4544" s="7"/>
      <c r="BD4544" s="7"/>
      <c r="BG4544" s="7"/>
      <c r="BH4544" s="7"/>
      <c r="BI4544" s="7"/>
      <c r="BJ4544" s="7"/>
      <c r="BK4544" s="7"/>
      <c r="BL4544" s="7"/>
      <c r="BM4544" s="7"/>
      <c r="BP4544" s="7"/>
      <c r="BQ4544" s="7"/>
      <c r="BR4544" s="7"/>
      <c r="BS4544" s="7"/>
      <c r="BT4544" s="7"/>
      <c r="BU4544" s="7"/>
      <c r="BV4544" s="7"/>
      <c r="BW4544" s="7"/>
    </row>
    <row r="4545" spans="5:75" x14ac:dyDescent="0.2"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AL4545" s="7"/>
      <c r="AQ4545" s="7"/>
      <c r="AR4545" s="7"/>
      <c r="AS4545" s="7"/>
      <c r="AT4545" s="7"/>
      <c r="AU4545" s="7"/>
      <c r="AV4545" s="7"/>
      <c r="AX4545" s="7"/>
      <c r="AY4545" s="7"/>
      <c r="AZ4545" s="7"/>
      <c r="BA4545" s="7"/>
      <c r="BB4545" s="7"/>
      <c r="BC4545" s="7"/>
      <c r="BD4545" s="7"/>
      <c r="BG4545" s="7"/>
      <c r="BH4545" s="7"/>
      <c r="BI4545" s="7"/>
      <c r="BJ4545" s="7"/>
      <c r="BK4545" s="7"/>
      <c r="BL4545" s="7"/>
      <c r="BM4545" s="7"/>
      <c r="BP4545" s="7"/>
      <c r="BQ4545" s="7"/>
      <c r="BR4545" s="7"/>
      <c r="BS4545" s="7"/>
      <c r="BT4545" s="7"/>
      <c r="BU4545" s="7"/>
      <c r="BV4545" s="7"/>
      <c r="BW4545" s="7"/>
    </row>
    <row r="4546" spans="5:75" x14ac:dyDescent="0.2"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AL4546" s="7"/>
      <c r="AQ4546" s="7"/>
      <c r="AR4546" s="7"/>
      <c r="AS4546" s="7"/>
      <c r="AT4546" s="7"/>
      <c r="AU4546" s="7"/>
      <c r="AV4546" s="7"/>
      <c r="AX4546" s="7"/>
      <c r="AY4546" s="7"/>
      <c r="AZ4546" s="7"/>
      <c r="BA4546" s="7"/>
      <c r="BB4546" s="7"/>
      <c r="BC4546" s="7"/>
      <c r="BD4546" s="7"/>
      <c r="BG4546" s="7"/>
      <c r="BH4546" s="7"/>
      <c r="BI4546" s="7"/>
      <c r="BJ4546" s="7"/>
      <c r="BK4546" s="7"/>
      <c r="BL4546" s="7"/>
      <c r="BM4546" s="7"/>
      <c r="BP4546" s="7"/>
      <c r="BQ4546" s="7"/>
      <c r="BR4546" s="7"/>
      <c r="BS4546" s="7"/>
      <c r="BT4546" s="7"/>
      <c r="BU4546" s="7"/>
      <c r="BV4546" s="7"/>
      <c r="BW4546" s="7"/>
    </row>
    <row r="4547" spans="5:75" x14ac:dyDescent="0.2"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AL4547" s="7"/>
      <c r="AQ4547" s="7"/>
      <c r="AR4547" s="7"/>
      <c r="AS4547" s="7"/>
      <c r="AT4547" s="7"/>
      <c r="AU4547" s="7"/>
      <c r="AV4547" s="7"/>
      <c r="AX4547" s="7"/>
      <c r="AY4547" s="7"/>
      <c r="AZ4547" s="7"/>
      <c r="BA4547" s="7"/>
      <c r="BB4547" s="7"/>
      <c r="BC4547" s="7"/>
      <c r="BD4547" s="7"/>
      <c r="BG4547" s="7"/>
      <c r="BH4547" s="7"/>
      <c r="BI4547" s="7"/>
      <c r="BJ4547" s="7"/>
      <c r="BK4547" s="7"/>
      <c r="BL4547" s="7"/>
      <c r="BM4547" s="7"/>
      <c r="BP4547" s="7"/>
      <c r="BQ4547" s="7"/>
      <c r="BR4547" s="7"/>
      <c r="BS4547" s="7"/>
      <c r="BT4547" s="7"/>
      <c r="BU4547" s="7"/>
      <c r="BV4547" s="7"/>
      <c r="BW4547" s="7"/>
    </row>
    <row r="4548" spans="5:75" x14ac:dyDescent="0.2"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AL4548" s="7"/>
      <c r="AQ4548" s="7"/>
      <c r="AR4548" s="7"/>
      <c r="AS4548" s="7"/>
      <c r="AT4548" s="7"/>
      <c r="AU4548" s="7"/>
      <c r="AV4548" s="7"/>
      <c r="AX4548" s="7"/>
      <c r="AY4548" s="7"/>
      <c r="AZ4548" s="7"/>
      <c r="BA4548" s="7"/>
      <c r="BB4548" s="7"/>
      <c r="BC4548" s="7"/>
      <c r="BD4548" s="7"/>
      <c r="BG4548" s="7"/>
      <c r="BH4548" s="7"/>
      <c r="BI4548" s="7"/>
      <c r="BJ4548" s="7"/>
      <c r="BK4548" s="7"/>
      <c r="BL4548" s="7"/>
      <c r="BM4548" s="7"/>
      <c r="BP4548" s="7"/>
      <c r="BQ4548" s="7"/>
      <c r="BR4548" s="7"/>
      <c r="BS4548" s="7"/>
      <c r="BT4548" s="7"/>
      <c r="BU4548" s="7"/>
      <c r="BV4548" s="7"/>
      <c r="BW4548" s="7"/>
    </row>
    <row r="4549" spans="5:75" x14ac:dyDescent="0.2"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AL4549" s="7"/>
      <c r="AQ4549" s="7"/>
      <c r="AR4549" s="7"/>
      <c r="AS4549" s="7"/>
      <c r="AT4549" s="7"/>
      <c r="AU4549" s="7"/>
      <c r="AV4549" s="7"/>
      <c r="AX4549" s="7"/>
      <c r="AY4549" s="7"/>
      <c r="AZ4549" s="7"/>
      <c r="BA4549" s="7"/>
      <c r="BB4549" s="7"/>
      <c r="BC4549" s="7"/>
      <c r="BD4549" s="7"/>
      <c r="BG4549" s="7"/>
      <c r="BH4549" s="7"/>
      <c r="BI4549" s="7"/>
      <c r="BJ4549" s="7"/>
      <c r="BK4549" s="7"/>
      <c r="BL4549" s="7"/>
      <c r="BM4549" s="7"/>
      <c r="BP4549" s="7"/>
      <c r="BQ4549" s="7"/>
      <c r="BR4549" s="7"/>
      <c r="BS4549" s="7"/>
      <c r="BT4549" s="7"/>
      <c r="BU4549" s="7"/>
      <c r="BV4549" s="7"/>
      <c r="BW4549" s="7"/>
    </row>
    <row r="4550" spans="5:75" x14ac:dyDescent="0.2"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AL4550" s="7"/>
      <c r="AQ4550" s="7"/>
      <c r="AR4550" s="7"/>
      <c r="AS4550" s="7"/>
      <c r="AT4550" s="7"/>
      <c r="AU4550" s="7"/>
      <c r="AV4550" s="7"/>
      <c r="AX4550" s="7"/>
      <c r="AY4550" s="7"/>
      <c r="AZ4550" s="7"/>
      <c r="BA4550" s="7"/>
      <c r="BB4550" s="7"/>
      <c r="BC4550" s="7"/>
      <c r="BD4550" s="7"/>
      <c r="BG4550" s="7"/>
      <c r="BH4550" s="7"/>
      <c r="BI4550" s="7"/>
      <c r="BJ4550" s="7"/>
      <c r="BK4550" s="7"/>
      <c r="BL4550" s="7"/>
      <c r="BM4550" s="7"/>
      <c r="BP4550" s="7"/>
      <c r="BQ4550" s="7"/>
      <c r="BR4550" s="7"/>
      <c r="BS4550" s="7"/>
      <c r="BT4550" s="7"/>
      <c r="BU4550" s="7"/>
      <c r="BV4550" s="7"/>
      <c r="BW4550" s="7"/>
    </row>
    <row r="4551" spans="5:75" x14ac:dyDescent="0.2"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AL4551" s="7"/>
      <c r="AQ4551" s="7"/>
      <c r="AR4551" s="7"/>
      <c r="AS4551" s="7"/>
      <c r="AT4551" s="7"/>
      <c r="AU4551" s="7"/>
      <c r="AV4551" s="7"/>
      <c r="AX4551" s="7"/>
      <c r="AY4551" s="7"/>
      <c r="AZ4551" s="7"/>
      <c r="BA4551" s="7"/>
      <c r="BB4551" s="7"/>
      <c r="BC4551" s="7"/>
      <c r="BD4551" s="7"/>
      <c r="BG4551" s="7"/>
      <c r="BH4551" s="7"/>
      <c r="BI4551" s="7"/>
      <c r="BJ4551" s="7"/>
      <c r="BK4551" s="7"/>
      <c r="BL4551" s="7"/>
      <c r="BM4551" s="7"/>
      <c r="BP4551" s="7"/>
      <c r="BQ4551" s="7"/>
      <c r="BR4551" s="7"/>
      <c r="BS4551" s="7"/>
      <c r="BT4551" s="7"/>
      <c r="BU4551" s="7"/>
      <c r="BV4551" s="7"/>
      <c r="BW4551" s="7"/>
    </row>
    <row r="4552" spans="5:75" x14ac:dyDescent="0.2"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AL4552" s="7"/>
      <c r="AQ4552" s="7"/>
      <c r="AR4552" s="7"/>
      <c r="AS4552" s="7"/>
      <c r="AT4552" s="7"/>
      <c r="AU4552" s="7"/>
      <c r="AV4552" s="7"/>
      <c r="AX4552" s="7"/>
      <c r="AY4552" s="7"/>
      <c r="AZ4552" s="7"/>
      <c r="BA4552" s="7"/>
      <c r="BB4552" s="7"/>
      <c r="BC4552" s="7"/>
      <c r="BD4552" s="7"/>
      <c r="BG4552" s="7"/>
      <c r="BH4552" s="7"/>
      <c r="BI4552" s="7"/>
      <c r="BJ4552" s="7"/>
      <c r="BK4552" s="7"/>
      <c r="BL4552" s="7"/>
      <c r="BM4552" s="7"/>
      <c r="BP4552" s="7"/>
      <c r="BQ4552" s="7"/>
      <c r="BR4552" s="7"/>
      <c r="BS4552" s="7"/>
      <c r="BT4552" s="7"/>
      <c r="BU4552" s="7"/>
      <c r="BV4552" s="7"/>
      <c r="BW4552" s="7"/>
    </row>
    <row r="4553" spans="5:75" x14ac:dyDescent="0.2"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AL4553" s="7"/>
      <c r="AQ4553" s="7"/>
      <c r="AR4553" s="7"/>
      <c r="AS4553" s="7"/>
      <c r="AT4553" s="7"/>
      <c r="AU4553" s="7"/>
      <c r="AV4553" s="7"/>
      <c r="AX4553" s="7"/>
      <c r="AY4553" s="7"/>
      <c r="AZ4553" s="7"/>
      <c r="BA4553" s="7"/>
      <c r="BB4553" s="7"/>
      <c r="BC4553" s="7"/>
      <c r="BD4553" s="7"/>
      <c r="BG4553" s="7"/>
      <c r="BH4553" s="7"/>
      <c r="BI4553" s="7"/>
      <c r="BJ4553" s="7"/>
      <c r="BK4553" s="7"/>
      <c r="BL4553" s="7"/>
      <c r="BM4553" s="7"/>
      <c r="BP4553" s="7"/>
      <c r="BQ4553" s="7"/>
      <c r="BR4553" s="7"/>
      <c r="BS4553" s="7"/>
      <c r="BT4553" s="7"/>
      <c r="BU4553" s="7"/>
      <c r="BV4553" s="7"/>
      <c r="BW4553" s="7"/>
    </row>
    <row r="4554" spans="5:75" x14ac:dyDescent="0.2"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AL4554" s="7"/>
      <c r="AQ4554" s="7"/>
      <c r="AR4554" s="7"/>
      <c r="AS4554" s="7"/>
      <c r="AT4554" s="7"/>
      <c r="AU4554" s="7"/>
      <c r="AV4554" s="7"/>
      <c r="AX4554" s="7"/>
      <c r="AY4554" s="7"/>
      <c r="AZ4554" s="7"/>
      <c r="BA4554" s="7"/>
      <c r="BB4554" s="7"/>
      <c r="BC4554" s="7"/>
      <c r="BD4554" s="7"/>
      <c r="BG4554" s="7"/>
      <c r="BH4554" s="7"/>
      <c r="BI4554" s="7"/>
      <c r="BJ4554" s="7"/>
      <c r="BK4554" s="7"/>
      <c r="BL4554" s="7"/>
      <c r="BM4554" s="7"/>
      <c r="BP4554" s="7"/>
      <c r="BQ4554" s="7"/>
      <c r="BR4554" s="7"/>
      <c r="BS4554" s="7"/>
      <c r="BT4554" s="7"/>
      <c r="BU4554" s="7"/>
      <c r="BV4554" s="7"/>
      <c r="BW4554" s="7"/>
    </row>
    <row r="4555" spans="5:75" x14ac:dyDescent="0.2"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AL4555" s="7"/>
      <c r="AQ4555" s="7"/>
      <c r="AR4555" s="7"/>
      <c r="AS4555" s="7"/>
      <c r="AT4555" s="7"/>
      <c r="AU4555" s="7"/>
      <c r="AV4555" s="7"/>
      <c r="AX4555" s="7"/>
      <c r="AY4555" s="7"/>
      <c r="AZ4555" s="7"/>
      <c r="BA4555" s="7"/>
      <c r="BB4555" s="7"/>
      <c r="BC4555" s="7"/>
      <c r="BD4555" s="7"/>
      <c r="BG4555" s="7"/>
      <c r="BH4555" s="7"/>
      <c r="BI4555" s="7"/>
      <c r="BJ4555" s="7"/>
      <c r="BK4555" s="7"/>
      <c r="BL4555" s="7"/>
      <c r="BM4555" s="7"/>
      <c r="BP4555" s="7"/>
      <c r="BQ4555" s="7"/>
      <c r="BR4555" s="7"/>
      <c r="BS4555" s="7"/>
      <c r="BT4555" s="7"/>
      <c r="BU4555" s="7"/>
      <c r="BV4555" s="7"/>
      <c r="BW4555" s="7"/>
    </row>
    <row r="4556" spans="5:75" x14ac:dyDescent="0.2"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AL4556" s="7"/>
      <c r="AQ4556" s="7"/>
      <c r="AR4556" s="7"/>
      <c r="AS4556" s="7"/>
      <c r="AT4556" s="7"/>
      <c r="AU4556" s="7"/>
      <c r="AV4556" s="7"/>
      <c r="AX4556" s="7"/>
      <c r="AY4556" s="7"/>
      <c r="AZ4556" s="7"/>
      <c r="BA4556" s="7"/>
      <c r="BB4556" s="7"/>
      <c r="BC4556" s="7"/>
      <c r="BD4556" s="7"/>
      <c r="BG4556" s="7"/>
      <c r="BH4556" s="7"/>
      <c r="BI4556" s="7"/>
      <c r="BJ4556" s="7"/>
      <c r="BK4556" s="7"/>
      <c r="BL4556" s="7"/>
      <c r="BM4556" s="7"/>
      <c r="BP4556" s="7"/>
      <c r="BQ4556" s="7"/>
      <c r="BR4556" s="7"/>
      <c r="BS4556" s="7"/>
      <c r="BT4556" s="7"/>
      <c r="BU4556" s="7"/>
      <c r="BV4556" s="7"/>
      <c r="BW4556" s="7"/>
    </row>
    <row r="4557" spans="5:75" x14ac:dyDescent="0.2"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AL4557" s="7"/>
      <c r="AQ4557" s="7"/>
      <c r="AR4557" s="7"/>
      <c r="AS4557" s="7"/>
      <c r="AT4557" s="7"/>
      <c r="AU4557" s="7"/>
      <c r="AV4557" s="7"/>
      <c r="AX4557" s="7"/>
      <c r="AY4557" s="7"/>
      <c r="AZ4557" s="7"/>
      <c r="BA4557" s="7"/>
      <c r="BB4557" s="7"/>
      <c r="BC4557" s="7"/>
      <c r="BD4557" s="7"/>
      <c r="BG4557" s="7"/>
      <c r="BH4557" s="7"/>
      <c r="BI4557" s="7"/>
      <c r="BJ4557" s="7"/>
      <c r="BK4557" s="7"/>
      <c r="BL4557" s="7"/>
      <c r="BM4557" s="7"/>
      <c r="BP4557" s="7"/>
      <c r="BQ4557" s="7"/>
      <c r="BR4557" s="7"/>
      <c r="BS4557" s="7"/>
      <c r="BT4557" s="7"/>
      <c r="BU4557" s="7"/>
      <c r="BV4557" s="7"/>
      <c r="BW4557" s="7"/>
    </row>
    <row r="4558" spans="5:75" x14ac:dyDescent="0.2"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AL4558" s="7"/>
      <c r="AQ4558" s="7"/>
      <c r="AR4558" s="7"/>
      <c r="AS4558" s="7"/>
      <c r="AT4558" s="7"/>
      <c r="AU4558" s="7"/>
      <c r="AV4558" s="7"/>
      <c r="AX4558" s="7"/>
      <c r="AY4558" s="7"/>
      <c r="AZ4558" s="7"/>
      <c r="BA4558" s="7"/>
      <c r="BB4558" s="7"/>
      <c r="BC4558" s="7"/>
      <c r="BD4558" s="7"/>
      <c r="BG4558" s="7"/>
      <c r="BH4558" s="7"/>
      <c r="BI4558" s="7"/>
      <c r="BJ4558" s="7"/>
      <c r="BK4558" s="7"/>
      <c r="BL4558" s="7"/>
      <c r="BM4558" s="7"/>
      <c r="BP4558" s="7"/>
      <c r="BQ4558" s="7"/>
      <c r="BR4558" s="7"/>
      <c r="BS4558" s="7"/>
      <c r="BT4558" s="7"/>
      <c r="BU4558" s="7"/>
      <c r="BV4558" s="7"/>
      <c r="BW4558" s="7"/>
    </row>
    <row r="4559" spans="5:75" x14ac:dyDescent="0.2"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AL4559" s="7"/>
      <c r="AQ4559" s="7"/>
      <c r="AR4559" s="7"/>
      <c r="AS4559" s="7"/>
      <c r="AT4559" s="7"/>
      <c r="AU4559" s="7"/>
      <c r="AV4559" s="7"/>
      <c r="AX4559" s="7"/>
      <c r="AY4559" s="7"/>
      <c r="AZ4559" s="7"/>
      <c r="BA4559" s="7"/>
      <c r="BB4559" s="7"/>
      <c r="BC4559" s="7"/>
      <c r="BD4559" s="7"/>
      <c r="BG4559" s="7"/>
      <c r="BH4559" s="7"/>
      <c r="BI4559" s="7"/>
      <c r="BJ4559" s="7"/>
      <c r="BK4559" s="7"/>
      <c r="BL4559" s="7"/>
      <c r="BM4559" s="7"/>
      <c r="BP4559" s="7"/>
      <c r="BQ4559" s="7"/>
      <c r="BR4559" s="7"/>
      <c r="BS4559" s="7"/>
      <c r="BT4559" s="7"/>
      <c r="BU4559" s="7"/>
      <c r="BV4559" s="7"/>
      <c r="BW4559" s="7"/>
    </row>
    <row r="4560" spans="5:75" x14ac:dyDescent="0.2"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AL4560" s="7"/>
      <c r="AQ4560" s="7"/>
      <c r="AR4560" s="7"/>
      <c r="AS4560" s="7"/>
      <c r="AT4560" s="7"/>
      <c r="AU4560" s="7"/>
      <c r="AV4560" s="7"/>
      <c r="AX4560" s="7"/>
      <c r="AY4560" s="7"/>
      <c r="AZ4560" s="7"/>
      <c r="BA4560" s="7"/>
      <c r="BB4560" s="7"/>
      <c r="BC4560" s="7"/>
      <c r="BD4560" s="7"/>
      <c r="BG4560" s="7"/>
      <c r="BH4560" s="7"/>
      <c r="BI4560" s="7"/>
      <c r="BJ4560" s="7"/>
      <c r="BK4560" s="7"/>
      <c r="BL4560" s="7"/>
      <c r="BM4560" s="7"/>
      <c r="BP4560" s="7"/>
      <c r="BQ4560" s="7"/>
      <c r="BR4560" s="7"/>
      <c r="BS4560" s="7"/>
      <c r="BT4560" s="7"/>
      <c r="BU4560" s="7"/>
      <c r="BV4560" s="7"/>
      <c r="BW4560" s="7"/>
    </row>
    <row r="4561" spans="5:75" x14ac:dyDescent="0.2"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AL4561" s="7"/>
      <c r="AQ4561" s="7"/>
      <c r="AR4561" s="7"/>
      <c r="AS4561" s="7"/>
      <c r="AT4561" s="7"/>
      <c r="AU4561" s="7"/>
      <c r="AV4561" s="7"/>
      <c r="AX4561" s="7"/>
      <c r="AY4561" s="7"/>
      <c r="AZ4561" s="7"/>
      <c r="BA4561" s="7"/>
      <c r="BB4561" s="7"/>
      <c r="BC4561" s="7"/>
      <c r="BD4561" s="7"/>
      <c r="BG4561" s="7"/>
      <c r="BH4561" s="7"/>
      <c r="BI4561" s="7"/>
      <c r="BJ4561" s="7"/>
      <c r="BK4561" s="7"/>
      <c r="BL4561" s="7"/>
      <c r="BM4561" s="7"/>
      <c r="BP4561" s="7"/>
      <c r="BQ4561" s="7"/>
      <c r="BR4561" s="7"/>
      <c r="BS4561" s="7"/>
      <c r="BT4561" s="7"/>
      <c r="BU4561" s="7"/>
      <c r="BV4561" s="7"/>
      <c r="BW4561" s="7"/>
    </row>
    <row r="4562" spans="5:75" x14ac:dyDescent="0.2"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AL4562" s="7"/>
      <c r="AQ4562" s="7"/>
      <c r="AR4562" s="7"/>
      <c r="AS4562" s="7"/>
      <c r="AT4562" s="7"/>
      <c r="AU4562" s="7"/>
      <c r="AV4562" s="7"/>
      <c r="AX4562" s="7"/>
      <c r="AY4562" s="7"/>
      <c r="AZ4562" s="7"/>
      <c r="BA4562" s="7"/>
      <c r="BB4562" s="7"/>
      <c r="BC4562" s="7"/>
      <c r="BD4562" s="7"/>
      <c r="BG4562" s="7"/>
      <c r="BH4562" s="7"/>
      <c r="BI4562" s="7"/>
      <c r="BJ4562" s="7"/>
      <c r="BK4562" s="7"/>
      <c r="BL4562" s="7"/>
      <c r="BM4562" s="7"/>
      <c r="BP4562" s="7"/>
      <c r="BQ4562" s="7"/>
      <c r="BR4562" s="7"/>
      <c r="BS4562" s="7"/>
      <c r="BT4562" s="7"/>
      <c r="BU4562" s="7"/>
      <c r="BV4562" s="7"/>
      <c r="BW4562" s="7"/>
    </row>
    <row r="4563" spans="5:75" x14ac:dyDescent="0.2"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AL4563" s="7"/>
      <c r="AQ4563" s="7"/>
      <c r="AR4563" s="7"/>
      <c r="AS4563" s="7"/>
      <c r="AT4563" s="7"/>
      <c r="AU4563" s="7"/>
      <c r="AV4563" s="7"/>
      <c r="AX4563" s="7"/>
      <c r="AY4563" s="7"/>
      <c r="AZ4563" s="7"/>
      <c r="BA4563" s="7"/>
      <c r="BB4563" s="7"/>
      <c r="BC4563" s="7"/>
      <c r="BD4563" s="7"/>
      <c r="BG4563" s="7"/>
      <c r="BH4563" s="7"/>
      <c r="BI4563" s="7"/>
      <c r="BJ4563" s="7"/>
      <c r="BK4563" s="7"/>
      <c r="BL4563" s="7"/>
      <c r="BM4563" s="7"/>
      <c r="BP4563" s="7"/>
      <c r="BQ4563" s="7"/>
      <c r="BR4563" s="7"/>
      <c r="BS4563" s="7"/>
      <c r="BT4563" s="7"/>
      <c r="BU4563" s="7"/>
      <c r="BV4563" s="7"/>
      <c r="BW4563" s="7"/>
    </row>
    <row r="4564" spans="5:75" x14ac:dyDescent="0.2"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AL4564" s="7"/>
      <c r="AQ4564" s="7"/>
      <c r="AR4564" s="7"/>
      <c r="AS4564" s="7"/>
      <c r="AT4564" s="7"/>
      <c r="AU4564" s="7"/>
      <c r="AV4564" s="7"/>
      <c r="AX4564" s="7"/>
      <c r="AY4564" s="7"/>
      <c r="AZ4564" s="7"/>
      <c r="BA4564" s="7"/>
      <c r="BB4564" s="7"/>
      <c r="BC4564" s="7"/>
      <c r="BD4564" s="7"/>
      <c r="BG4564" s="7"/>
      <c r="BH4564" s="7"/>
      <c r="BI4564" s="7"/>
      <c r="BJ4564" s="7"/>
      <c r="BK4564" s="7"/>
      <c r="BL4564" s="7"/>
      <c r="BM4564" s="7"/>
      <c r="BP4564" s="7"/>
      <c r="BQ4564" s="7"/>
      <c r="BR4564" s="7"/>
      <c r="BS4564" s="7"/>
      <c r="BT4564" s="7"/>
      <c r="BU4564" s="7"/>
      <c r="BV4564" s="7"/>
      <c r="BW4564" s="7"/>
    </row>
    <row r="4565" spans="5:75" x14ac:dyDescent="0.2"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AL4565" s="7"/>
      <c r="AQ4565" s="7"/>
      <c r="AR4565" s="7"/>
      <c r="AS4565" s="7"/>
      <c r="AT4565" s="7"/>
      <c r="AU4565" s="7"/>
      <c r="AV4565" s="7"/>
      <c r="AX4565" s="7"/>
      <c r="AY4565" s="7"/>
      <c r="AZ4565" s="7"/>
      <c r="BA4565" s="7"/>
      <c r="BB4565" s="7"/>
      <c r="BC4565" s="7"/>
      <c r="BD4565" s="7"/>
      <c r="BG4565" s="7"/>
      <c r="BH4565" s="7"/>
      <c r="BI4565" s="7"/>
      <c r="BJ4565" s="7"/>
      <c r="BK4565" s="7"/>
      <c r="BL4565" s="7"/>
      <c r="BM4565" s="7"/>
      <c r="BP4565" s="7"/>
      <c r="BQ4565" s="7"/>
      <c r="BR4565" s="7"/>
      <c r="BS4565" s="7"/>
      <c r="BT4565" s="7"/>
      <c r="BU4565" s="7"/>
      <c r="BV4565" s="7"/>
      <c r="BW4565" s="7"/>
    </row>
    <row r="4566" spans="5:75" x14ac:dyDescent="0.2"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AL4566" s="7"/>
      <c r="AQ4566" s="7"/>
      <c r="AR4566" s="7"/>
      <c r="AS4566" s="7"/>
      <c r="AT4566" s="7"/>
      <c r="AU4566" s="7"/>
      <c r="AV4566" s="7"/>
      <c r="AX4566" s="7"/>
      <c r="AY4566" s="7"/>
      <c r="AZ4566" s="7"/>
      <c r="BA4566" s="7"/>
      <c r="BB4566" s="7"/>
      <c r="BC4566" s="7"/>
      <c r="BD4566" s="7"/>
      <c r="BG4566" s="7"/>
      <c r="BH4566" s="7"/>
      <c r="BI4566" s="7"/>
      <c r="BJ4566" s="7"/>
      <c r="BK4566" s="7"/>
      <c r="BL4566" s="7"/>
      <c r="BM4566" s="7"/>
      <c r="BP4566" s="7"/>
      <c r="BQ4566" s="7"/>
      <c r="BR4566" s="7"/>
      <c r="BS4566" s="7"/>
      <c r="BT4566" s="7"/>
      <c r="BU4566" s="7"/>
      <c r="BV4566" s="7"/>
      <c r="BW4566" s="7"/>
    </row>
    <row r="4567" spans="5:75" x14ac:dyDescent="0.2"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AL4567" s="7"/>
      <c r="AQ4567" s="7"/>
      <c r="AR4567" s="7"/>
      <c r="AS4567" s="7"/>
      <c r="AT4567" s="7"/>
      <c r="AU4567" s="7"/>
      <c r="AV4567" s="7"/>
      <c r="AX4567" s="7"/>
      <c r="AY4567" s="7"/>
      <c r="AZ4567" s="7"/>
      <c r="BA4567" s="7"/>
      <c r="BB4567" s="7"/>
      <c r="BC4567" s="7"/>
      <c r="BD4567" s="7"/>
      <c r="BG4567" s="7"/>
      <c r="BH4567" s="7"/>
      <c r="BI4567" s="7"/>
      <c r="BJ4567" s="7"/>
      <c r="BK4567" s="7"/>
      <c r="BL4567" s="7"/>
      <c r="BM4567" s="7"/>
      <c r="BP4567" s="7"/>
      <c r="BQ4567" s="7"/>
      <c r="BR4567" s="7"/>
      <c r="BS4567" s="7"/>
      <c r="BT4567" s="7"/>
      <c r="BU4567" s="7"/>
      <c r="BV4567" s="7"/>
      <c r="BW4567" s="7"/>
    </row>
    <row r="4568" spans="5:75" x14ac:dyDescent="0.2"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AL4568" s="7"/>
      <c r="AQ4568" s="7"/>
      <c r="AR4568" s="7"/>
      <c r="AS4568" s="7"/>
      <c r="AT4568" s="7"/>
      <c r="AU4568" s="7"/>
      <c r="AV4568" s="7"/>
      <c r="AX4568" s="7"/>
      <c r="AY4568" s="7"/>
      <c r="AZ4568" s="7"/>
      <c r="BA4568" s="7"/>
      <c r="BB4568" s="7"/>
      <c r="BC4568" s="7"/>
      <c r="BD4568" s="7"/>
      <c r="BG4568" s="7"/>
      <c r="BH4568" s="7"/>
      <c r="BI4568" s="7"/>
      <c r="BJ4568" s="7"/>
      <c r="BK4568" s="7"/>
      <c r="BL4568" s="7"/>
      <c r="BM4568" s="7"/>
      <c r="BP4568" s="7"/>
      <c r="BQ4568" s="7"/>
      <c r="BR4568" s="7"/>
      <c r="BS4568" s="7"/>
      <c r="BT4568" s="7"/>
      <c r="BU4568" s="7"/>
      <c r="BV4568" s="7"/>
      <c r="BW4568" s="7"/>
    </row>
    <row r="4569" spans="5:75" x14ac:dyDescent="0.2"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AL4569" s="7"/>
      <c r="AQ4569" s="7"/>
      <c r="AR4569" s="7"/>
      <c r="AS4569" s="7"/>
      <c r="AT4569" s="7"/>
      <c r="AU4569" s="7"/>
      <c r="AV4569" s="7"/>
      <c r="AX4569" s="7"/>
      <c r="AY4569" s="7"/>
      <c r="AZ4569" s="7"/>
      <c r="BA4569" s="7"/>
      <c r="BB4569" s="7"/>
      <c r="BC4569" s="7"/>
      <c r="BD4569" s="7"/>
      <c r="BG4569" s="7"/>
      <c r="BH4569" s="7"/>
      <c r="BI4569" s="7"/>
      <c r="BJ4569" s="7"/>
      <c r="BK4569" s="7"/>
      <c r="BL4569" s="7"/>
      <c r="BM4569" s="7"/>
      <c r="BP4569" s="7"/>
      <c r="BQ4569" s="7"/>
      <c r="BR4569" s="7"/>
      <c r="BS4569" s="7"/>
      <c r="BT4569" s="7"/>
      <c r="BU4569" s="7"/>
      <c r="BV4569" s="7"/>
      <c r="BW4569" s="7"/>
    </row>
    <row r="4570" spans="5:75" x14ac:dyDescent="0.2"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AL4570" s="7"/>
      <c r="AQ4570" s="7"/>
      <c r="AR4570" s="7"/>
      <c r="AS4570" s="7"/>
      <c r="AT4570" s="7"/>
      <c r="AU4570" s="7"/>
      <c r="AV4570" s="7"/>
      <c r="AX4570" s="7"/>
      <c r="AY4570" s="7"/>
      <c r="AZ4570" s="7"/>
      <c r="BA4570" s="7"/>
      <c r="BB4570" s="7"/>
      <c r="BC4570" s="7"/>
      <c r="BD4570" s="7"/>
      <c r="BG4570" s="7"/>
      <c r="BH4570" s="7"/>
      <c r="BI4570" s="7"/>
      <c r="BJ4570" s="7"/>
      <c r="BK4570" s="7"/>
      <c r="BL4570" s="7"/>
      <c r="BM4570" s="7"/>
      <c r="BP4570" s="7"/>
      <c r="BQ4570" s="7"/>
      <c r="BR4570" s="7"/>
      <c r="BS4570" s="7"/>
      <c r="BT4570" s="7"/>
      <c r="BU4570" s="7"/>
      <c r="BV4570" s="7"/>
      <c r="BW4570" s="7"/>
    </row>
    <row r="4571" spans="5:75" x14ac:dyDescent="0.2"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AL4571" s="7"/>
      <c r="AQ4571" s="7"/>
      <c r="AR4571" s="7"/>
      <c r="AS4571" s="7"/>
      <c r="AT4571" s="7"/>
      <c r="AU4571" s="7"/>
      <c r="AV4571" s="7"/>
      <c r="AX4571" s="7"/>
      <c r="AY4571" s="7"/>
      <c r="AZ4571" s="7"/>
      <c r="BA4571" s="7"/>
      <c r="BB4571" s="7"/>
      <c r="BC4571" s="7"/>
      <c r="BD4571" s="7"/>
      <c r="BG4571" s="7"/>
      <c r="BH4571" s="7"/>
      <c r="BI4571" s="7"/>
      <c r="BJ4571" s="7"/>
      <c r="BK4571" s="7"/>
      <c r="BL4571" s="7"/>
      <c r="BM4571" s="7"/>
      <c r="BP4571" s="7"/>
      <c r="BQ4571" s="7"/>
      <c r="BR4571" s="7"/>
      <c r="BS4571" s="7"/>
      <c r="BT4571" s="7"/>
      <c r="BU4571" s="7"/>
      <c r="BV4571" s="7"/>
      <c r="BW4571" s="7"/>
    </row>
    <row r="4572" spans="5:75" x14ac:dyDescent="0.2"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AL4572" s="7"/>
      <c r="AQ4572" s="7"/>
      <c r="AR4572" s="7"/>
      <c r="AS4572" s="7"/>
      <c r="AT4572" s="7"/>
      <c r="AU4572" s="7"/>
      <c r="AV4572" s="7"/>
      <c r="AX4572" s="7"/>
      <c r="AY4572" s="7"/>
      <c r="AZ4572" s="7"/>
      <c r="BA4572" s="7"/>
      <c r="BB4572" s="7"/>
      <c r="BC4572" s="7"/>
      <c r="BD4572" s="7"/>
      <c r="BG4572" s="7"/>
      <c r="BH4572" s="7"/>
      <c r="BI4572" s="7"/>
      <c r="BJ4572" s="7"/>
      <c r="BK4572" s="7"/>
      <c r="BL4572" s="7"/>
      <c r="BM4572" s="7"/>
      <c r="BP4572" s="7"/>
      <c r="BQ4572" s="7"/>
      <c r="BR4572" s="7"/>
      <c r="BS4572" s="7"/>
      <c r="BT4572" s="7"/>
      <c r="BU4572" s="7"/>
      <c r="BV4572" s="7"/>
      <c r="BW4572" s="7"/>
    </row>
    <row r="4573" spans="5:75" x14ac:dyDescent="0.2"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AL4573" s="7"/>
      <c r="AQ4573" s="7"/>
      <c r="AR4573" s="7"/>
      <c r="AS4573" s="7"/>
      <c r="AT4573" s="7"/>
      <c r="AU4573" s="7"/>
      <c r="AV4573" s="7"/>
      <c r="AX4573" s="7"/>
      <c r="AY4573" s="7"/>
      <c r="AZ4573" s="7"/>
      <c r="BA4573" s="7"/>
      <c r="BB4573" s="7"/>
      <c r="BC4573" s="7"/>
      <c r="BD4573" s="7"/>
      <c r="BG4573" s="7"/>
      <c r="BH4573" s="7"/>
      <c r="BI4573" s="7"/>
      <c r="BJ4573" s="7"/>
      <c r="BK4573" s="7"/>
      <c r="BL4573" s="7"/>
      <c r="BM4573" s="7"/>
      <c r="BP4573" s="7"/>
      <c r="BQ4573" s="7"/>
      <c r="BR4573" s="7"/>
      <c r="BS4573" s="7"/>
      <c r="BT4573" s="7"/>
      <c r="BU4573" s="7"/>
      <c r="BV4573" s="7"/>
      <c r="BW4573" s="7"/>
    </row>
    <row r="4574" spans="5:75" x14ac:dyDescent="0.2"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AL4574" s="7"/>
      <c r="AQ4574" s="7"/>
      <c r="AR4574" s="7"/>
      <c r="AS4574" s="7"/>
      <c r="AT4574" s="7"/>
      <c r="AU4574" s="7"/>
      <c r="AV4574" s="7"/>
      <c r="AX4574" s="7"/>
      <c r="AY4574" s="7"/>
      <c r="AZ4574" s="7"/>
      <c r="BA4574" s="7"/>
      <c r="BB4574" s="7"/>
      <c r="BC4574" s="7"/>
      <c r="BD4574" s="7"/>
      <c r="BG4574" s="7"/>
      <c r="BH4574" s="7"/>
      <c r="BI4574" s="7"/>
      <c r="BJ4574" s="7"/>
      <c r="BK4574" s="7"/>
      <c r="BL4574" s="7"/>
      <c r="BM4574" s="7"/>
      <c r="BP4574" s="7"/>
      <c r="BQ4574" s="7"/>
      <c r="BR4574" s="7"/>
      <c r="BS4574" s="7"/>
      <c r="BT4574" s="7"/>
      <c r="BU4574" s="7"/>
      <c r="BV4574" s="7"/>
      <c r="BW4574" s="7"/>
    </row>
    <row r="4575" spans="5:75" x14ac:dyDescent="0.2"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AL4575" s="7"/>
      <c r="AQ4575" s="7"/>
      <c r="AR4575" s="7"/>
      <c r="AS4575" s="7"/>
      <c r="AT4575" s="7"/>
      <c r="AU4575" s="7"/>
      <c r="AV4575" s="7"/>
      <c r="AX4575" s="7"/>
      <c r="AY4575" s="7"/>
      <c r="AZ4575" s="7"/>
      <c r="BA4575" s="7"/>
      <c r="BB4575" s="7"/>
      <c r="BC4575" s="7"/>
      <c r="BD4575" s="7"/>
      <c r="BG4575" s="7"/>
      <c r="BH4575" s="7"/>
      <c r="BI4575" s="7"/>
      <c r="BJ4575" s="7"/>
      <c r="BK4575" s="7"/>
      <c r="BL4575" s="7"/>
      <c r="BM4575" s="7"/>
      <c r="BP4575" s="7"/>
      <c r="BQ4575" s="7"/>
      <c r="BR4575" s="7"/>
      <c r="BS4575" s="7"/>
      <c r="BT4575" s="7"/>
      <c r="BU4575" s="7"/>
      <c r="BV4575" s="7"/>
      <c r="BW4575" s="7"/>
    </row>
    <row r="4576" spans="5:75" x14ac:dyDescent="0.2"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AL4576" s="7"/>
      <c r="AQ4576" s="7"/>
      <c r="AR4576" s="7"/>
      <c r="AS4576" s="7"/>
      <c r="AT4576" s="7"/>
      <c r="AU4576" s="7"/>
      <c r="AV4576" s="7"/>
      <c r="AX4576" s="7"/>
      <c r="AY4576" s="7"/>
      <c r="AZ4576" s="7"/>
      <c r="BA4576" s="7"/>
      <c r="BB4576" s="7"/>
      <c r="BC4576" s="7"/>
      <c r="BD4576" s="7"/>
      <c r="BG4576" s="7"/>
      <c r="BH4576" s="7"/>
      <c r="BI4576" s="7"/>
      <c r="BJ4576" s="7"/>
      <c r="BK4576" s="7"/>
      <c r="BL4576" s="7"/>
      <c r="BM4576" s="7"/>
      <c r="BP4576" s="7"/>
      <c r="BQ4576" s="7"/>
      <c r="BR4576" s="7"/>
      <c r="BS4576" s="7"/>
      <c r="BT4576" s="7"/>
      <c r="BU4576" s="7"/>
      <c r="BV4576" s="7"/>
      <c r="BW4576" s="7"/>
    </row>
    <row r="4577" spans="5:75" x14ac:dyDescent="0.2"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AL4577" s="7"/>
      <c r="AQ4577" s="7"/>
      <c r="AR4577" s="7"/>
      <c r="AS4577" s="7"/>
      <c r="AT4577" s="7"/>
      <c r="AU4577" s="7"/>
      <c r="AV4577" s="7"/>
      <c r="AX4577" s="7"/>
      <c r="AY4577" s="7"/>
      <c r="AZ4577" s="7"/>
      <c r="BA4577" s="7"/>
      <c r="BB4577" s="7"/>
      <c r="BC4577" s="7"/>
      <c r="BD4577" s="7"/>
      <c r="BG4577" s="7"/>
      <c r="BH4577" s="7"/>
      <c r="BI4577" s="7"/>
      <c r="BJ4577" s="7"/>
      <c r="BK4577" s="7"/>
      <c r="BL4577" s="7"/>
      <c r="BM4577" s="7"/>
      <c r="BP4577" s="7"/>
      <c r="BQ4577" s="7"/>
      <c r="BR4577" s="7"/>
      <c r="BS4577" s="7"/>
      <c r="BT4577" s="7"/>
      <c r="BU4577" s="7"/>
      <c r="BV4577" s="7"/>
      <c r="BW4577" s="7"/>
    </row>
    <row r="4578" spans="5:75" x14ac:dyDescent="0.2"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AL4578" s="7"/>
      <c r="AQ4578" s="7"/>
      <c r="AR4578" s="7"/>
      <c r="AS4578" s="7"/>
      <c r="AT4578" s="7"/>
      <c r="AU4578" s="7"/>
      <c r="AV4578" s="7"/>
      <c r="AX4578" s="7"/>
      <c r="AY4578" s="7"/>
      <c r="AZ4578" s="7"/>
      <c r="BA4578" s="7"/>
      <c r="BB4578" s="7"/>
      <c r="BC4578" s="7"/>
      <c r="BD4578" s="7"/>
      <c r="BG4578" s="7"/>
      <c r="BH4578" s="7"/>
      <c r="BI4578" s="7"/>
      <c r="BJ4578" s="7"/>
      <c r="BK4578" s="7"/>
      <c r="BL4578" s="7"/>
      <c r="BM4578" s="7"/>
      <c r="BP4578" s="7"/>
      <c r="BQ4578" s="7"/>
      <c r="BR4578" s="7"/>
      <c r="BS4578" s="7"/>
      <c r="BT4578" s="7"/>
      <c r="BU4578" s="7"/>
      <c r="BV4578" s="7"/>
      <c r="BW4578" s="7"/>
    </row>
    <row r="4579" spans="5:75" x14ac:dyDescent="0.2"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AL4579" s="7"/>
      <c r="AQ4579" s="7"/>
      <c r="AR4579" s="7"/>
      <c r="AS4579" s="7"/>
      <c r="AT4579" s="7"/>
      <c r="AU4579" s="7"/>
      <c r="AV4579" s="7"/>
      <c r="AX4579" s="7"/>
      <c r="AY4579" s="7"/>
      <c r="AZ4579" s="7"/>
      <c r="BA4579" s="7"/>
      <c r="BB4579" s="7"/>
      <c r="BC4579" s="7"/>
      <c r="BD4579" s="7"/>
      <c r="BG4579" s="7"/>
      <c r="BH4579" s="7"/>
      <c r="BI4579" s="7"/>
      <c r="BJ4579" s="7"/>
      <c r="BK4579" s="7"/>
      <c r="BL4579" s="7"/>
      <c r="BM4579" s="7"/>
      <c r="BP4579" s="7"/>
      <c r="BQ4579" s="7"/>
      <c r="BR4579" s="7"/>
      <c r="BS4579" s="7"/>
      <c r="BT4579" s="7"/>
      <c r="BU4579" s="7"/>
      <c r="BV4579" s="7"/>
      <c r="BW4579" s="7"/>
    </row>
    <row r="4580" spans="5:75" x14ac:dyDescent="0.2"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AL4580" s="7"/>
      <c r="AQ4580" s="7"/>
      <c r="AR4580" s="7"/>
      <c r="AS4580" s="7"/>
      <c r="AT4580" s="7"/>
      <c r="AU4580" s="7"/>
      <c r="AV4580" s="7"/>
      <c r="AX4580" s="7"/>
      <c r="AY4580" s="7"/>
      <c r="AZ4580" s="7"/>
      <c r="BA4580" s="7"/>
      <c r="BB4580" s="7"/>
      <c r="BC4580" s="7"/>
      <c r="BD4580" s="7"/>
      <c r="BG4580" s="7"/>
      <c r="BH4580" s="7"/>
      <c r="BI4580" s="7"/>
      <c r="BJ4580" s="7"/>
      <c r="BK4580" s="7"/>
      <c r="BL4580" s="7"/>
      <c r="BM4580" s="7"/>
      <c r="BP4580" s="7"/>
      <c r="BQ4580" s="7"/>
      <c r="BR4580" s="7"/>
      <c r="BS4580" s="7"/>
      <c r="BT4580" s="7"/>
      <c r="BU4580" s="7"/>
      <c r="BV4580" s="7"/>
      <c r="BW4580" s="7"/>
    </row>
    <row r="4581" spans="5:75" x14ac:dyDescent="0.2"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AL4581" s="7"/>
      <c r="AQ4581" s="7"/>
      <c r="AR4581" s="7"/>
      <c r="AS4581" s="7"/>
      <c r="AT4581" s="7"/>
      <c r="AU4581" s="7"/>
      <c r="AV4581" s="7"/>
      <c r="AX4581" s="7"/>
      <c r="AY4581" s="7"/>
      <c r="AZ4581" s="7"/>
      <c r="BA4581" s="7"/>
      <c r="BB4581" s="7"/>
      <c r="BC4581" s="7"/>
      <c r="BD4581" s="7"/>
      <c r="BG4581" s="7"/>
      <c r="BH4581" s="7"/>
      <c r="BI4581" s="7"/>
      <c r="BJ4581" s="7"/>
      <c r="BK4581" s="7"/>
      <c r="BL4581" s="7"/>
      <c r="BM4581" s="7"/>
      <c r="BP4581" s="7"/>
      <c r="BQ4581" s="7"/>
      <c r="BR4581" s="7"/>
      <c r="BS4581" s="7"/>
      <c r="BT4581" s="7"/>
      <c r="BU4581" s="7"/>
      <c r="BV4581" s="7"/>
      <c r="BW4581" s="7"/>
    </row>
    <row r="4582" spans="5:75" x14ac:dyDescent="0.2"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AL4582" s="7"/>
      <c r="AQ4582" s="7"/>
      <c r="AR4582" s="7"/>
      <c r="AS4582" s="7"/>
      <c r="AT4582" s="7"/>
      <c r="AU4582" s="7"/>
      <c r="AV4582" s="7"/>
      <c r="AX4582" s="7"/>
      <c r="AY4582" s="7"/>
      <c r="AZ4582" s="7"/>
      <c r="BA4582" s="7"/>
      <c r="BB4582" s="7"/>
      <c r="BC4582" s="7"/>
      <c r="BD4582" s="7"/>
      <c r="BG4582" s="7"/>
      <c r="BH4582" s="7"/>
      <c r="BI4582" s="7"/>
      <c r="BJ4582" s="7"/>
      <c r="BK4582" s="7"/>
      <c r="BL4582" s="7"/>
      <c r="BM4582" s="7"/>
      <c r="BP4582" s="7"/>
      <c r="BQ4582" s="7"/>
      <c r="BR4582" s="7"/>
      <c r="BS4582" s="7"/>
      <c r="BT4582" s="7"/>
      <c r="BU4582" s="7"/>
      <c r="BV4582" s="7"/>
      <c r="BW4582" s="7"/>
    </row>
    <row r="4583" spans="5:75" x14ac:dyDescent="0.2"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AL4583" s="7"/>
      <c r="AQ4583" s="7"/>
      <c r="AR4583" s="7"/>
      <c r="AS4583" s="7"/>
      <c r="AT4583" s="7"/>
      <c r="AU4583" s="7"/>
      <c r="AV4583" s="7"/>
      <c r="AX4583" s="7"/>
      <c r="AY4583" s="7"/>
      <c r="AZ4583" s="7"/>
      <c r="BA4583" s="7"/>
      <c r="BB4583" s="7"/>
      <c r="BC4583" s="7"/>
      <c r="BD4583" s="7"/>
      <c r="BG4583" s="7"/>
      <c r="BH4583" s="7"/>
      <c r="BI4583" s="7"/>
      <c r="BJ4583" s="7"/>
      <c r="BK4583" s="7"/>
      <c r="BL4583" s="7"/>
      <c r="BM4583" s="7"/>
      <c r="BP4583" s="7"/>
      <c r="BQ4583" s="7"/>
      <c r="BR4583" s="7"/>
      <c r="BS4583" s="7"/>
      <c r="BT4583" s="7"/>
      <c r="BU4583" s="7"/>
      <c r="BV4583" s="7"/>
      <c r="BW4583" s="7"/>
    </row>
    <row r="4584" spans="5:75" x14ac:dyDescent="0.2"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AL4584" s="7"/>
      <c r="AQ4584" s="7"/>
      <c r="AR4584" s="7"/>
      <c r="AS4584" s="7"/>
      <c r="AT4584" s="7"/>
      <c r="AU4584" s="7"/>
      <c r="AV4584" s="7"/>
      <c r="AX4584" s="7"/>
      <c r="AY4584" s="7"/>
      <c r="AZ4584" s="7"/>
      <c r="BA4584" s="7"/>
      <c r="BB4584" s="7"/>
      <c r="BC4584" s="7"/>
      <c r="BD4584" s="7"/>
      <c r="BG4584" s="7"/>
      <c r="BH4584" s="7"/>
      <c r="BI4584" s="7"/>
      <c r="BJ4584" s="7"/>
      <c r="BK4584" s="7"/>
      <c r="BL4584" s="7"/>
      <c r="BM4584" s="7"/>
      <c r="BP4584" s="7"/>
      <c r="BQ4584" s="7"/>
      <c r="BR4584" s="7"/>
      <c r="BS4584" s="7"/>
      <c r="BT4584" s="7"/>
      <c r="BU4584" s="7"/>
      <c r="BV4584" s="7"/>
      <c r="BW4584" s="7"/>
    </row>
    <row r="4585" spans="5:75" x14ac:dyDescent="0.2"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AL4585" s="7"/>
      <c r="AQ4585" s="7"/>
      <c r="AR4585" s="7"/>
      <c r="AS4585" s="7"/>
      <c r="AT4585" s="7"/>
      <c r="AU4585" s="7"/>
      <c r="AV4585" s="7"/>
      <c r="AX4585" s="7"/>
      <c r="AY4585" s="7"/>
      <c r="AZ4585" s="7"/>
      <c r="BA4585" s="7"/>
      <c r="BB4585" s="7"/>
      <c r="BC4585" s="7"/>
      <c r="BD4585" s="7"/>
      <c r="BG4585" s="7"/>
      <c r="BH4585" s="7"/>
      <c r="BI4585" s="7"/>
      <c r="BJ4585" s="7"/>
      <c r="BK4585" s="7"/>
      <c r="BL4585" s="7"/>
      <c r="BM4585" s="7"/>
      <c r="BP4585" s="7"/>
      <c r="BQ4585" s="7"/>
      <c r="BR4585" s="7"/>
      <c r="BS4585" s="7"/>
      <c r="BT4585" s="7"/>
      <c r="BU4585" s="7"/>
      <c r="BV4585" s="7"/>
      <c r="BW4585" s="7"/>
    </row>
    <row r="4586" spans="5:75" x14ac:dyDescent="0.2"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AL4586" s="7"/>
      <c r="AQ4586" s="7"/>
      <c r="AR4586" s="7"/>
      <c r="AS4586" s="7"/>
      <c r="AT4586" s="7"/>
      <c r="AU4586" s="7"/>
      <c r="AV4586" s="7"/>
      <c r="AX4586" s="7"/>
      <c r="AY4586" s="7"/>
      <c r="AZ4586" s="7"/>
      <c r="BA4586" s="7"/>
      <c r="BB4586" s="7"/>
      <c r="BC4586" s="7"/>
      <c r="BD4586" s="7"/>
      <c r="BG4586" s="7"/>
      <c r="BH4586" s="7"/>
      <c r="BI4586" s="7"/>
      <c r="BJ4586" s="7"/>
      <c r="BK4586" s="7"/>
      <c r="BL4586" s="7"/>
      <c r="BM4586" s="7"/>
      <c r="BP4586" s="7"/>
      <c r="BQ4586" s="7"/>
      <c r="BR4586" s="7"/>
      <c r="BS4586" s="7"/>
      <c r="BT4586" s="7"/>
      <c r="BU4586" s="7"/>
      <c r="BV4586" s="7"/>
      <c r="BW4586" s="7"/>
    </row>
    <row r="4587" spans="5:75" x14ac:dyDescent="0.2"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AL4587" s="7"/>
      <c r="AQ4587" s="7"/>
      <c r="AR4587" s="7"/>
      <c r="AS4587" s="7"/>
      <c r="AT4587" s="7"/>
      <c r="AU4587" s="7"/>
      <c r="AV4587" s="7"/>
      <c r="AX4587" s="7"/>
      <c r="AY4587" s="7"/>
      <c r="AZ4587" s="7"/>
      <c r="BA4587" s="7"/>
      <c r="BB4587" s="7"/>
      <c r="BC4587" s="7"/>
      <c r="BD4587" s="7"/>
      <c r="BG4587" s="7"/>
      <c r="BH4587" s="7"/>
      <c r="BI4587" s="7"/>
      <c r="BJ4587" s="7"/>
      <c r="BK4587" s="7"/>
      <c r="BL4587" s="7"/>
      <c r="BM4587" s="7"/>
      <c r="BP4587" s="7"/>
      <c r="BQ4587" s="7"/>
      <c r="BR4587" s="7"/>
      <c r="BS4587" s="7"/>
      <c r="BT4587" s="7"/>
      <c r="BU4587" s="7"/>
      <c r="BV4587" s="7"/>
      <c r="BW4587" s="7"/>
    </row>
    <row r="4588" spans="5:75" x14ac:dyDescent="0.2"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AL4588" s="7"/>
      <c r="AQ4588" s="7"/>
      <c r="AR4588" s="7"/>
      <c r="AS4588" s="7"/>
      <c r="AT4588" s="7"/>
      <c r="AU4588" s="7"/>
      <c r="AV4588" s="7"/>
      <c r="AX4588" s="7"/>
      <c r="AY4588" s="7"/>
      <c r="AZ4588" s="7"/>
      <c r="BA4588" s="7"/>
      <c r="BB4588" s="7"/>
      <c r="BC4588" s="7"/>
      <c r="BD4588" s="7"/>
      <c r="BG4588" s="7"/>
      <c r="BH4588" s="7"/>
      <c r="BI4588" s="7"/>
      <c r="BJ4588" s="7"/>
      <c r="BK4588" s="7"/>
      <c r="BL4588" s="7"/>
      <c r="BM4588" s="7"/>
      <c r="BP4588" s="7"/>
      <c r="BQ4588" s="7"/>
      <c r="BR4588" s="7"/>
      <c r="BS4588" s="7"/>
      <c r="BT4588" s="7"/>
      <c r="BU4588" s="7"/>
      <c r="BV4588" s="7"/>
      <c r="BW4588" s="7"/>
    </row>
    <row r="4589" spans="5:75" x14ac:dyDescent="0.2"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AL4589" s="7"/>
      <c r="AQ4589" s="7"/>
      <c r="AR4589" s="7"/>
      <c r="AS4589" s="7"/>
      <c r="AT4589" s="7"/>
      <c r="AU4589" s="7"/>
      <c r="AV4589" s="7"/>
      <c r="AX4589" s="7"/>
      <c r="AY4589" s="7"/>
      <c r="AZ4589" s="7"/>
      <c r="BA4589" s="7"/>
      <c r="BB4589" s="7"/>
      <c r="BC4589" s="7"/>
      <c r="BD4589" s="7"/>
      <c r="BG4589" s="7"/>
      <c r="BH4589" s="7"/>
      <c r="BI4589" s="7"/>
      <c r="BJ4589" s="7"/>
      <c r="BK4589" s="7"/>
      <c r="BL4589" s="7"/>
      <c r="BM4589" s="7"/>
      <c r="BP4589" s="7"/>
      <c r="BQ4589" s="7"/>
      <c r="BR4589" s="7"/>
      <c r="BS4589" s="7"/>
      <c r="BT4589" s="7"/>
      <c r="BU4589" s="7"/>
      <c r="BV4589" s="7"/>
      <c r="BW4589" s="7"/>
    </row>
    <row r="4590" spans="5:75" x14ac:dyDescent="0.2"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AL4590" s="7"/>
      <c r="AQ4590" s="7"/>
      <c r="AR4590" s="7"/>
      <c r="AS4590" s="7"/>
      <c r="AT4590" s="7"/>
      <c r="AU4590" s="7"/>
      <c r="AV4590" s="7"/>
      <c r="AX4590" s="7"/>
      <c r="AY4590" s="7"/>
      <c r="AZ4590" s="7"/>
      <c r="BA4590" s="7"/>
      <c r="BB4590" s="7"/>
      <c r="BC4590" s="7"/>
      <c r="BD4590" s="7"/>
      <c r="BG4590" s="7"/>
      <c r="BH4590" s="7"/>
      <c r="BI4590" s="7"/>
      <c r="BJ4590" s="7"/>
      <c r="BK4590" s="7"/>
      <c r="BL4590" s="7"/>
      <c r="BM4590" s="7"/>
      <c r="BP4590" s="7"/>
      <c r="BQ4590" s="7"/>
      <c r="BR4590" s="7"/>
      <c r="BS4590" s="7"/>
      <c r="BT4590" s="7"/>
      <c r="BU4590" s="7"/>
      <c r="BV4590" s="7"/>
      <c r="BW4590" s="7"/>
    </row>
    <row r="4591" spans="5:75" x14ac:dyDescent="0.2"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AL4591" s="7"/>
      <c r="AQ4591" s="7"/>
      <c r="AR4591" s="7"/>
      <c r="AS4591" s="7"/>
      <c r="AT4591" s="7"/>
      <c r="AU4591" s="7"/>
      <c r="AV4591" s="7"/>
      <c r="AX4591" s="7"/>
      <c r="AY4591" s="7"/>
      <c r="AZ4591" s="7"/>
      <c r="BA4591" s="7"/>
      <c r="BB4591" s="7"/>
      <c r="BC4591" s="7"/>
      <c r="BD4591" s="7"/>
      <c r="BG4591" s="7"/>
      <c r="BH4591" s="7"/>
      <c r="BI4591" s="7"/>
      <c r="BJ4591" s="7"/>
      <c r="BK4591" s="7"/>
      <c r="BL4591" s="7"/>
      <c r="BM4591" s="7"/>
      <c r="BP4591" s="7"/>
      <c r="BQ4591" s="7"/>
      <c r="BR4591" s="7"/>
      <c r="BS4591" s="7"/>
      <c r="BT4591" s="7"/>
      <c r="BU4591" s="7"/>
      <c r="BV4591" s="7"/>
      <c r="BW4591" s="7"/>
    </row>
    <row r="4592" spans="5:75" x14ac:dyDescent="0.2"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AL4592" s="7"/>
      <c r="AQ4592" s="7"/>
      <c r="AR4592" s="7"/>
      <c r="AS4592" s="7"/>
      <c r="AT4592" s="7"/>
      <c r="AU4592" s="7"/>
      <c r="AV4592" s="7"/>
      <c r="AX4592" s="7"/>
      <c r="AY4592" s="7"/>
      <c r="AZ4592" s="7"/>
      <c r="BA4592" s="7"/>
      <c r="BB4592" s="7"/>
      <c r="BC4592" s="7"/>
      <c r="BD4592" s="7"/>
      <c r="BG4592" s="7"/>
      <c r="BH4592" s="7"/>
      <c r="BI4592" s="7"/>
      <c r="BJ4592" s="7"/>
      <c r="BK4592" s="7"/>
      <c r="BL4592" s="7"/>
      <c r="BM4592" s="7"/>
      <c r="BP4592" s="7"/>
      <c r="BQ4592" s="7"/>
      <c r="BR4592" s="7"/>
      <c r="BS4592" s="7"/>
      <c r="BT4592" s="7"/>
      <c r="BU4592" s="7"/>
      <c r="BV4592" s="7"/>
      <c r="BW4592" s="7"/>
    </row>
    <row r="4593" spans="5:75" x14ac:dyDescent="0.2"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AL4593" s="7"/>
      <c r="AQ4593" s="7"/>
      <c r="AR4593" s="7"/>
      <c r="AS4593" s="7"/>
      <c r="AT4593" s="7"/>
      <c r="AU4593" s="7"/>
      <c r="AV4593" s="7"/>
      <c r="AX4593" s="7"/>
      <c r="AY4593" s="7"/>
      <c r="AZ4593" s="7"/>
      <c r="BA4593" s="7"/>
      <c r="BB4593" s="7"/>
      <c r="BC4593" s="7"/>
      <c r="BD4593" s="7"/>
      <c r="BG4593" s="7"/>
      <c r="BH4593" s="7"/>
      <c r="BI4593" s="7"/>
      <c r="BJ4593" s="7"/>
      <c r="BK4593" s="7"/>
      <c r="BL4593" s="7"/>
      <c r="BM4593" s="7"/>
      <c r="BP4593" s="7"/>
      <c r="BQ4593" s="7"/>
      <c r="BR4593" s="7"/>
      <c r="BS4593" s="7"/>
      <c r="BT4593" s="7"/>
      <c r="BU4593" s="7"/>
      <c r="BV4593" s="7"/>
      <c r="BW4593" s="7"/>
    </row>
    <row r="4594" spans="5:75" x14ac:dyDescent="0.2"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AL4594" s="7"/>
      <c r="AQ4594" s="7"/>
      <c r="AR4594" s="7"/>
      <c r="AS4594" s="7"/>
      <c r="AT4594" s="7"/>
      <c r="AU4594" s="7"/>
      <c r="AV4594" s="7"/>
      <c r="AX4594" s="7"/>
      <c r="AY4594" s="7"/>
      <c r="AZ4594" s="7"/>
      <c r="BA4594" s="7"/>
      <c r="BB4594" s="7"/>
      <c r="BC4594" s="7"/>
      <c r="BD4594" s="7"/>
      <c r="BG4594" s="7"/>
      <c r="BH4594" s="7"/>
      <c r="BI4594" s="7"/>
      <c r="BJ4594" s="7"/>
      <c r="BK4594" s="7"/>
      <c r="BL4594" s="7"/>
      <c r="BM4594" s="7"/>
      <c r="BP4594" s="7"/>
      <c r="BQ4594" s="7"/>
      <c r="BR4594" s="7"/>
      <c r="BS4594" s="7"/>
      <c r="BT4594" s="7"/>
      <c r="BU4594" s="7"/>
      <c r="BV4594" s="7"/>
      <c r="BW4594" s="7"/>
    </row>
    <row r="4595" spans="5:75" x14ac:dyDescent="0.2"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AL4595" s="7"/>
      <c r="AQ4595" s="7"/>
      <c r="AR4595" s="7"/>
      <c r="AS4595" s="7"/>
      <c r="AT4595" s="7"/>
      <c r="AU4595" s="7"/>
      <c r="AV4595" s="7"/>
      <c r="AX4595" s="7"/>
      <c r="AY4595" s="7"/>
      <c r="AZ4595" s="7"/>
      <c r="BA4595" s="7"/>
      <c r="BB4595" s="7"/>
      <c r="BC4595" s="7"/>
      <c r="BD4595" s="7"/>
      <c r="BG4595" s="7"/>
      <c r="BH4595" s="7"/>
      <c r="BI4595" s="7"/>
      <c r="BJ4595" s="7"/>
      <c r="BK4595" s="7"/>
      <c r="BL4595" s="7"/>
      <c r="BM4595" s="7"/>
      <c r="BP4595" s="7"/>
      <c r="BQ4595" s="7"/>
      <c r="BR4595" s="7"/>
      <c r="BS4595" s="7"/>
      <c r="BT4595" s="7"/>
      <c r="BU4595" s="7"/>
      <c r="BV4595" s="7"/>
      <c r="BW4595" s="7"/>
    </row>
    <row r="4596" spans="5:75" x14ac:dyDescent="0.2"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AL4596" s="7"/>
      <c r="AQ4596" s="7"/>
      <c r="AR4596" s="7"/>
      <c r="AS4596" s="7"/>
      <c r="AT4596" s="7"/>
      <c r="AU4596" s="7"/>
      <c r="AV4596" s="7"/>
      <c r="AX4596" s="7"/>
      <c r="AY4596" s="7"/>
      <c r="AZ4596" s="7"/>
      <c r="BA4596" s="7"/>
      <c r="BB4596" s="7"/>
      <c r="BC4596" s="7"/>
      <c r="BD4596" s="7"/>
      <c r="BG4596" s="7"/>
      <c r="BH4596" s="7"/>
      <c r="BI4596" s="7"/>
      <c r="BJ4596" s="7"/>
      <c r="BK4596" s="7"/>
      <c r="BL4596" s="7"/>
      <c r="BM4596" s="7"/>
      <c r="BP4596" s="7"/>
      <c r="BQ4596" s="7"/>
      <c r="BR4596" s="7"/>
      <c r="BS4596" s="7"/>
      <c r="BT4596" s="7"/>
      <c r="BU4596" s="7"/>
      <c r="BV4596" s="7"/>
      <c r="BW4596" s="7"/>
    </row>
    <row r="4597" spans="5:75" x14ac:dyDescent="0.2"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AL4597" s="7"/>
      <c r="AQ4597" s="7"/>
      <c r="AR4597" s="7"/>
      <c r="AS4597" s="7"/>
      <c r="AT4597" s="7"/>
      <c r="AU4597" s="7"/>
      <c r="AV4597" s="7"/>
      <c r="AX4597" s="7"/>
      <c r="AY4597" s="7"/>
      <c r="AZ4597" s="7"/>
      <c r="BA4597" s="7"/>
      <c r="BB4597" s="7"/>
      <c r="BC4597" s="7"/>
      <c r="BD4597" s="7"/>
      <c r="BG4597" s="7"/>
      <c r="BH4597" s="7"/>
      <c r="BI4597" s="7"/>
      <c r="BJ4597" s="7"/>
      <c r="BK4597" s="7"/>
      <c r="BL4597" s="7"/>
      <c r="BM4597" s="7"/>
      <c r="BP4597" s="7"/>
      <c r="BQ4597" s="7"/>
      <c r="BR4597" s="7"/>
      <c r="BS4597" s="7"/>
      <c r="BT4597" s="7"/>
      <c r="BU4597" s="7"/>
      <c r="BV4597" s="7"/>
      <c r="BW4597" s="7"/>
    </row>
    <row r="4598" spans="5:75" x14ac:dyDescent="0.2"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AL4598" s="7"/>
      <c r="AQ4598" s="7"/>
      <c r="AR4598" s="7"/>
      <c r="AS4598" s="7"/>
      <c r="AT4598" s="7"/>
      <c r="AU4598" s="7"/>
      <c r="AV4598" s="7"/>
      <c r="AX4598" s="7"/>
      <c r="AY4598" s="7"/>
      <c r="AZ4598" s="7"/>
      <c r="BA4598" s="7"/>
      <c r="BB4598" s="7"/>
      <c r="BC4598" s="7"/>
      <c r="BD4598" s="7"/>
      <c r="BG4598" s="7"/>
      <c r="BH4598" s="7"/>
      <c r="BI4598" s="7"/>
      <c r="BJ4598" s="7"/>
      <c r="BK4598" s="7"/>
      <c r="BL4598" s="7"/>
      <c r="BM4598" s="7"/>
      <c r="BP4598" s="7"/>
      <c r="BQ4598" s="7"/>
      <c r="BR4598" s="7"/>
      <c r="BS4598" s="7"/>
      <c r="BT4598" s="7"/>
      <c r="BU4598" s="7"/>
      <c r="BV4598" s="7"/>
      <c r="BW4598" s="7"/>
    </row>
    <row r="4599" spans="5:75" x14ac:dyDescent="0.2"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AL4599" s="7"/>
      <c r="AQ4599" s="7"/>
      <c r="AR4599" s="7"/>
      <c r="AS4599" s="7"/>
      <c r="AT4599" s="7"/>
      <c r="AU4599" s="7"/>
      <c r="AV4599" s="7"/>
      <c r="AX4599" s="7"/>
      <c r="AY4599" s="7"/>
      <c r="AZ4599" s="7"/>
      <c r="BA4599" s="7"/>
      <c r="BB4599" s="7"/>
      <c r="BC4599" s="7"/>
      <c r="BD4599" s="7"/>
      <c r="BG4599" s="7"/>
      <c r="BH4599" s="7"/>
      <c r="BI4599" s="7"/>
      <c r="BJ4599" s="7"/>
      <c r="BK4599" s="7"/>
      <c r="BL4599" s="7"/>
      <c r="BM4599" s="7"/>
      <c r="BP4599" s="7"/>
      <c r="BQ4599" s="7"/>
      <c r="BR4599" s="7"/>
      <c r="BS4599" s="7"/>
      <c r="BT4599" s="7"/>
      <c r="BU4599" s="7"/>
      <c r="BV4599" s="7"/>
      <c r="BW4599" s="7"/>
    </row>
    <row r="4600" spans="5:75" x14ac:dyDescent="0.2"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AL4600" s="7"/>
      <c r="AQ4600" s="7"/>
      <c r="AR4600" s="7"/>
      <c r="AS4600" s="7"/>
      <c r="AT4600" s="7"/>
      <c r="AU4600" s="7"/>
      <c r="AV4600" s="7"/>
      <c r="AX4600" s="7"/>
      <c r="AY4600" s="7"/>
      <c r="AZ4600" s="7"/>
      <c r="BA4600" s="7"/>
      <c r="BB4600" s="7"/>
      <c r="BC4600" s="7"/>
      <c r="BD4600" s="7"/>
      <c r="BG4600" s="7"/>
      <c r="BH4600" s="7"/>
      <c r="BI4600" s="7"/>
      <c r="BJ4600" s="7"/>
      <c r="BK4600" s="7"/>
      <c r="BL4600" s="7"/>
      <c r="BM4600" s="7"/>
      <c r="BP4600" s="7"/>
      <c r="BQ4600" s="7"/>
      <c r="BR4600" s="7"/>
      <c r="BS4600" s="7"/>
      <c r="BT4600" s="7"/>
      <c r="BU4600" s="7"/>
      <c r="BV4600" s="7"/>
      <c r="BW4600" s="7"/>
    </row>
    <row r="4601" spans="5:75" x14ac:dyDescent="0.2"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AL4601" s="7"/>
      <c r="AQ4601" s="7"/>
      <c r="AR4601" s="7"/>
      <c r="AS4601" s="7"/>
      <c r="AT4601" s="7"/>
      <c r="AU4601" s="7"/>
      <c r="AV4601" s="7"/>
      <c r="AX4601" s="7"/>
      <c r="AY4601" s="7"/>
      <c r="AZ4601" s="7"/>
      <c r="BA4601" s="7"/>
      <c r="BB4601" s="7"/>
      <c r="BC4601" s="7"/>
      <c r="BD4601" s="7"/>
      <c r="BG4601" s="7"/>
      <c r="BH4601" s="7"/>
      <c r="BI4601" s="7"/>
      <c r="BJ4601" s="7"/>
      <c r="BK4601" s="7"/>
      <c r="BL4601" s="7"/>
      <c r="BM4601" s="7"/>
      <c r="BP4601" s="7"/>
      <c r="BQ4601" s="7"/>
      <c r="BR4601" s="7"/>
      <c r="BS4601" s="7"/>
      <c r="BT4601" s="7"/>
      <c r="BU4601" s="7"/>
      <c r="BV4601" s="7"/>
      <c r="BW4601" s="7"/>
    </row>
    <row r="4602" spans="5:75" x14ac:dyDescent="0.2"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AL4602" s="7"/>
      <c r="AQ4602" s="7"/>
      <c r="AR4602" s="7"/>
      <c r="AS4602" s="7"/>
      <c r="AT4602" s="7"/>
      <c r="AU4602" s="7"/>
      <c r="AV4602" s="7"/>
      <c r="AX4602" s="7"/>
      <c r="AY4602" s="7"/>
      <c r="AZ4602" s="7"/>
      <c r="BA4602" s="7"/>
      <c r="BB4602" s="7"/>
      <c r="BC4602" s="7"/>
      <c r="BD4602" s="7"/>
      <c r="BG4602" s="7"/>
      <c r="BH4602" s="7"/>
      <c r="BI4602" s="7"/>
      <c r="BJ4602" s="7"/>
      <c r="BK4602" s="7"/>
      <c r="BL4602" s="7"/>
      <c r="BM4602" s="7"/>
      <c r="BP4602" s="7"/>
      <c r="BQ4602" s="7"/>
      <c r="BR4602" s="7"/>
      <c r="BS4602" s="7"/>
      <c r="BT4602" s="7"/>
      <c r="BU4602" s="7"/>
      <c r="BV4602" s="7"/>
      <c r="BW4602" s="7"/>
    </row>
    <row r="4603" spans="5:75" x14ac:dyDescent="0.2"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AL4603" s="7"/>
      <c r="AQ4603" s="7"/>
      <c r="AR4603" s="7"/>
      <c r="AS4603" s="7"/>
      <c r="AT4603" s="7"/>
      <c r="AU4603" s="7"/>
      <c r="AV4603" s="7"/>
      <c r="AX4603" s="7"/>
      <c r="AY4603" s="7"/>
      <c r="AZ4603" s="7"/>
      <c r="BA4603" s="7"/>
      <c r="BB4603" s="7"/>
      <c r="BC4603" s="7"/>
      <c r="BD4603" s="7"/>
      <c r="BG4603" s="7"/>
      <c r="BH4603" s="7"/>
      <c r="BI4603" s="7"/>
      <c r="BJ4603" s="7"/>
      <c r="BK4603" s="7"/>
      <c r="BL4603" s="7"/>
      <c r="BM4603" s="7"/>
      <c r="BP4603" s="7"/>
      <c r="BQ4603" s="7"/>
      <c r="BR4603" s="7"/>
      <c r="BS4603" s="7"/>
      <c r="BT4603" s="7"/>
      <c r="BU4603" s="7"/>
      <c r="BV4603" s="7"/>
      <c r="BW4603" s="7"/>
    </row>
    <row r="4604" spans="5:75" x14ac:dyDescent="0.2"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AL4604" s="7"/>
      <c r="AQ4604" s="7"/>
      <c r="AR4604" s="7"/>
      <c r="AS4604" s="7"/>
      <c r="AT4604" s="7"/>
      <c r="AU4604" s="7"/>
      <c r="AV4604" s="7"/>
      <c r="AX4604" s="7"/>
      <c r="AY4604" s="7"/>
      <c r="AZ4604" s="7"/>
      <c r="BA4604" s="7"/>
      <c r="BB4604" s="7"/>
      <c r="BC4604" s="7"/>
      <c r="BD4604" s="7"/>
      <c r="BG4604" s="7"/>
      <c r="BH4604" s="7"/>
      <c r="BI4604" s="7"/>
      <c r="BJ4604" s="7"/>
      <c r="BK4604" s="7"/>
      <c r="BL4604" s="7"/>
      <c r="BM4604" s="7"/>
      <c r="BP4604" s="7"/>
      <c r="BQ4604" s="7"/>
      <c r="BR4604" s="7"/>
      <c r="BS4604" s="7"/>
      <c r="BT4604" s="7"/>
      <c r="BU4604" s="7"/>
      <c r="BV4604" s="7"/>
      <c r="BW4604" s="7"/>
    </row>
    <row r="4605" spans="5:75" x14ac:dyDescent="0.2"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AL4605" s="7"/>
      <c r="AQ4605" s="7"/>
      <c r="AR4605" s="7"/>
      <c r="AS4605" s="7"/>
      <c r="AT4605" s="7"/>
      <c r="AU4605" s="7"/>
      <c r="AV4605" s="7"/>
      <c r="AX4605" s="7"/>
      <c r="AY4605" s="7"/>
      <c r="AZ4605" s="7"/>
      <c r="BA4605" s="7"/>
      <c r="BB4605" s="7"/>
      <c r="BC4605" s="7"/>
      <c r="BD4605" s="7"/>
      <c r="BG4605" s="7"/>
      <c r="BH4605" s="7"/>
      <c r="BI4605" s="7"/>
      <c r="BJ4605" s="7"/>
      <c r="BK4605" s="7"/>
      <c r="BL4605" s="7"/>
      <c r="BM4605" s="7"/>
      <c r="BP4605" s="7"/>
      <c r="BQ4605" s="7"/>
      <c r="BR4605" s="7"/>
      <c r="BS4605" s="7"/>
      <c r="BT4605" s="7"/>
      <c r="BU4605" s="7"/>
      <c r="BV4605" s="7"/>
      <c r="BW4605" s="7"/>
    </row>
    <row r="4606" spans="5:75" x14ac:dyDescent="0.2"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AL4606" s="7"/>
      <c r="AQ4606" s="7"/>
      <c r="AR4606" s="7"/>
      <c r="AS4606" s="7"/>
      <c r="AT4606" s="7"/>
      <c r="AU4606" s="7"/>
      <c r="AV4606" s="7"/>
      <c r="AX4606" s="7"/>
      <c r="AY4606" s="7"/>
      <c r="AZ4606" s="7"/>
      <c r="BA4606" s="7"/>
      <c r="BB4606" s="7"/>
      <c r="BC4606" s="7"/>
      <c r="BD4606" s="7"/>
      <c r="BG4606" s="7"/>
      <c r="BH4606" s="7"/>
      <c r="BI4606" s="7"/>
      <c r="BJ4606" s="7"/>
      <c r="BK4606" s="7"/>
      <c r="BL4606" s="7"/>
      <c r="BM4606" s="7"/>
      <c r="BP4606" s="7"/>
      <c r="BQ4606" s="7"/>
      <c r="BR4606" s="7"/>
      <c r="BS4606" s="7"/>
      <c r="BT4606" s="7"/>
      <c r="BU4606" s="7"/>
      <c r="BV4606" s="7"/>
      <c r="BW4606" s="7"/>
    </row>
    <row r="4607" spans="5:75" x14ac:dyDescent="0.2"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AL4607" s="7"/>
      <c r="AQ4607" s="7"/>
      <c r="AR4607" s="7"/>
      <c r="AS4607" s="7"/>
      <c r="AT4607" s="7"/>
      <c r="AU4607" s="7"/>
      <c r="AV4607" s="7"/>
      <c r="AX4607" s="7"/>
      <c r="AY4607" s="7"/>
      <c r="AZ4607" s="7"/>
      <c r="BA4607" s="7"/>
      <c r="BB4607" s="7"/>
      <c r="BC4607" s="7"/>
      <c r="BD4607" s="7"/>
      <c r="BG4607" s="7"/>
      <c r="BH4607" s="7"/>
      <c r="BI4607" s="7"/>
      <c r="BJ4607" s="7"/>
      <c r="BK4607" s="7"/>
      <c r="BL4607" s="7"/>
      <c r="BM4607" s="7"/>
      <c r="BP4607" s="7"/>
      <c r="BQ4607" s="7"/>
      <c r="BR4607" s="7"/>
      <c r="BS4607" s="7"/>
      <c r="BT4607" s="7"/>
      <c r="BU4607" s="7"/>
      <c r="BV4607" s="7"/>
      <c r="BW4607" s="7"/>
    </row>
    <row r="4608" spans="5:75" x14ac:dyDescent="0.2"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AL4608" s="7"/>
      <c r="AQ4608" s="7"/>
      <c r="AR4608" s="7"/>
      <c r="AS4608" s="7"/>
      <c r="AT4608" s="7"/>
      <c r="AU4608" s="7"/>
      <c r="AV4608" s="7"/>
      <c r="AX4608" s="7"/>
      <c r="AY4608" s="7"/>
      <c r="AZ4608" s="7"/>
      <c r="BA4608" s="7"/>
      <c r="BB4608" s="7"/>
      <c r="BC4608" s="7"/>
      <c r="BD4608" s="7"/>
      <c r="BG4608" s="7"/>
      <c r="BH4608" s="7"/>
      <c r="BI4608" s="7"/>
      <c r="BJ4608" s="7"/>
      <c r="BK4608" s="7"/>
      <c r="BL4608" s="7"/>
      <c r="BM4608" s="7"/>
      <c r="BP4608" s="7"/>
      <c r="BQ4608" s="7"/>
      <c r="BR4608" s="7"/>
      <c r="BS4608" s="7"/>
      <c r="BT4608" s="7"/>
      <c r="BU4608" s="7"/>
      <c r="BV4608" s="7"/>
      <c r="BW4608" s="7"/>
    </row>
    <row r="4609" spans="5:75" x14ac:dyDescent="0.2"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AL4609" s="7"/>
      <c r="AQ4609" s="7"/>
      <c r="AR4609" s="7"/>
      <c r="AS4609" s="7"/>
      <c r="AT4609" s="7"/>
      <c r="AU4609" s="7"/>
      <c r="AV4609" s="7"/>
      <c r="AX4609" s="7"/>
      <c r="AY4609" s="7"/>
      <c r="AZ4609" s="7"/>
      <c r="BA4609" s="7"/>
      <c r="BB4609" s="7"/>
      <c r="BC4609" s="7"/>
      <c r="BD4609" s="7"/>
      <c r="BG4609" s="7"/>
      <c r="BH4609" s="7"/>
      <c r="BI4609" s="7"/>
      <c r="BJ4609" s="7"/>
      <c r="BK4609" s="7"/>
      <c r="BL4609" s="7"/>
      <c r="BM4609" s="7"/>
      <c r="BP4609" s="7"/>
      <c r="BQ4609" s="7"/>
      <c r="BR4609" s="7"/>
      <c r="BS4609" s="7"/>
      <c r="BT4609" s="7"/>
      <c r="BU4609" s="7"/>
      <c r="BV4609" s="7"/>
      <c r="BW4609" s="7"/>
    </row>
    <row r="4610" spans="5:75" x14ac:dyDescent="0.2"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AL4610" s="7"/>
      <c r="AQ4610" s="7"/>
      <c r="AR4610" s="7"/>
      <c r="AS4610" s="7"/>
      <c r="AT4610" s="7"/>
      <c r="AU4610" s="7"/>
      <c r="AV4610" s="7"/>
      <c r="AX4610" s="7"/>
      <c r="AY4610" s="7"/>
      <c r="AZ4610" s="7"/>
      <c r="BA4610" s="7"/>
      <c r="BB4610" s="7"/>
      <c r="BC4610" s="7"/>
      <c r="BD4610" s="7"/>
      <c r="BG4610" s="7"/>
      <c r="BH4610" s="7"/>
      <c r="BI4610" s="7"/>
      <c r="BJ4610" s="7"/>
      <c r="BK4610" s="7"/>
      <c r="BL4610" s="7"/>
      <c r="BM4610" s="7"/>
      <c r="BP4610" s="7"/>
      <c r="BQ4610" s="7"/>
      <c r="BR4610" s="7"/>
      <c r="BS4610" s="7"/>
      <c r="BT4610" s="7"/>
      <c r="BU4610" s="7"/>
      <c r="BV4610" s="7"/>
      <c r="BW4610" s="7"/>
    </row>
    <row r="4611" spans="5:75" x14ac:dyDescent="0.2"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AL4611" s="7"/>
      <c r="AQ4611" s="7"/>
      <c r="AR4611" s="7"/>
      <c r="AS4611" s="7"/>
      <c r="AT4611" s="7"/>
      <c r="AU4611" s="7"/>
      <c r="AV4611" s="7"/>
      <c r="AX4611" s="7"/>
      <c r="AY4611" s="7"/>
      <c r="AZ4611" s="7"/>
      <c r="BA4611" s="7"/>
      <c r="BB4611" s="7"/>
      <c r="BC4611" s="7"/>
      <c r="BD4611" s="7"/>
      <c r="BG4611" s="7"/>
      <c r="BH4611" s="7"/>
      <c r="BI4611" s="7"/>
      <c r="BJ4611" s="7"/>
      <c r="BK4611" s="7"/>
      <c r="BL4611" s="7"/>
      <c r="BM4611" s="7"/>
      <c r="BP4611" s="7"/>
      <c r="BQ4611" s="7"/>
      <c r="BR4611" s="7"/>
      <c r="BS4611" s="7"/>
      <c r="BT4611" s="7"/>
      <c r="BU4611" s="7"/>
      <c r="BV4611" s="7"/>
      <c r="BW4611" s="7"/>
    </row>
    <row r="4612" spans="5:75" x14ac:dyDescent="0.2"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AL4612" s="7"/>
      <c r="AQ4612" s="7"/>
      <c r="AR4612" s="7"/>
      <c r="AS4612" s="7"/>
      <c r="AT4612" s="7"/>
      <c r="AU4612" s="7"/>
      <c r="AV4612" s="7"/>
      <c r="AX4612" s="7"/>
      <c r="AY4612" s="7"/>
      <c r="AZ4612" s="7"/>
      <c r="BA4612" s="7"/>
      <c r="BB4612" s="7"/>
      <c r="BC4612" s="7"/>
      <c r="BD4612" s="7"/>
      <c r="BG4612" s="7"/>
      <c r="BH4612" s="7"/>
      <c r="BI4612" s="7"/>
      <c r="BJ4612" s="7"/>
      <c r="BK4612" s="7"/>
      <c r="BL4612" s="7"/>
      <c r="BM4612" s="7"/>
      <c r="BP4612" s="7"/>
      <c r="BQ4612" s="7"/>
      <c r="BR4612" s="7"/>
      <c r="BS4612" s="7"/>
      <c r="BT4612" s="7"/>
      <c r="BU4612" s="7"/>
      <c r="BV4612" s="7"/>
      <c r="BW4612" s="7"/>
    </row>
    <row r="4613" spans="5:75" x14ac:dyDescent="0.2"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AL4613" s="7"/>
      <c r="AQ4613" s="7"/>
      <c r="AR4613" s="7"/>
      <c r="AS4613" s="7"/>
      <c r="AT4613" s="7"/>
      <c r="AU4613" s="7"/>
      <c r="AV4613" s="7"/>
      <c r="AX4613" s="7"/>
      <c r="AY4613" s="7"/>
      <c r="AZ4613" s="7"/>
      <c r="BA4613" s="7"/>
      <c r="BB4613" s="7"/>
      <c r="BC4613" s="7"/>
      <c r="BD4613" s="7"/>
      <c r="BG4613" s="7"/>
      <c r="BH4613" s="7"/>
      <c r="BI4613" s="7"/>
      <c r="BJ4613" s="7"/>
      <c r="BK4613" s="7"/>
      <c r="BL4613" s="7"/>
      <c r="BM4613" s="7"/>
      <c r="BP4613" s="7"/>
      <c r="BQ4613" s="7"/>
      <c r="BR4613" s="7"/>
      <c r="BS4613" s="7"/>
      <c r="BT4613" s="7"/>
      <c r="BU4613" s="7"/>
      <c r="BV4613" s="7"/>
      <c r="BW4613" s="7"/>
    </row>
    <row r="4614" spans="5:75" x14ac:dyDescent="0.2"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AL4614" s="7"/>
      <c r="AQ4614" s="7"/>
      <c r="AR4614" s="7"/>
      <c r="AS4614" s="7"/>
      <c r="AT4614" s="7"/>
      <c r="AU4614" s="7"/>
      <c r="AV4614" s="7"/>
      <c r="AX4614" s="7"/>
      <c r="AY4614" s="7"/>
      <c r="AZ4614" s="7"/>
      <c r="BA4614" s="7"/>
      <c r="BB4614" s="7"/>
      <c r="BC4614" s="7"/>
      <c r="BD4614" s="7"/>
      <c r="BG4614" s="7"/>
      <c r="BH4614" s="7"/>
      <c r="BI4614" s="7"/>
      <c r="BJ4614" s="7"/>
      <c r="BK4614" s="7"/>
      <c r="BL4614" s="7"/>
      <c r="BM4614" s="7"/>
      <c r="BP4614" s="7"/>
      <c r="BQ4614" s="7"/>
      <c r="BR4614" s="7"/>
      <c r="BS4614" s="7"/>
      <c r="BT4614" s="7"/>
      <c r="BU4614" s="7"/>
      <c r="BV4614" s="7"/>
      <c r="BW4614" s="7"/>
    </row>
    <row r="4615" spans="5:75" x14ac:dyDescent="0.2"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AL4615" s="7"/>
      <c r="AQ4615" s="7"/>
      <c r="AR4615" s="7"/>
      <c r="AS4615" s="7"/>
      <c r="AT4615" s="7"/>
      <c r="AU4615" s="7"/>
      <c r="AV4615" s="7"/>
      <c r="AX4615" s="7"/>
      <c r="AY4615" s="7"/>
      <c r="AZ4615" s="7"/>
      <c r="BA4615" s="7"/>
      <c r="BB4615" s="7"/>
      <c r="BC4615" s="7"/>
      <c r="BD4615" s="7"/>
      <c r="BG4615" s="7"/>
      <c r="BH4615" s="7"/>
      <c r="BI4615" s="7"/>
      <c r="BJ4615" s="7"/>
      <c r="BK4615" s="7"/>
      <c r="BL4615" s="7"/>
      <c r="BM4615" s="7"/>
      <c r="BP4615" s="7"/>
      <c r="BQ4615" s="7"/>
      <c r="BR4615" s="7"/>
      <c r="BS4615" s="7"/>
      <c r="BT4615" s="7"/>
      <c r="BU4615" s="7"/>
      <c r="BV4615" s="7"/>
      <c r="BW4615" s="7"/>
    </row>
    <row r="4616" spans="5:75" x14ac:dyDescent="0.2"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AL4616" s="7"/>
      <c r="AQ4616" s="7"/>
      <c r="AR4616" s="7"/>
      <c r="AS4616" s="7"/>
      <c r="AT4616" s="7"/>
      <c r="AU4616" s="7"/>
      <c r="AV4616" s="7"/>
      <c r="AX4616" s="7"/>
      <c r="AY4616" s="7"/>
      <c r="AZ4616" s="7"/>
      <c r="BA4616" s="7"/>
      <c r="BB4616" s="7"/>
      <c r="BC4616" s="7"/>
      <c r="BD4616" s="7"/>
      <c r="BG4616" s="7"/>
      <c r="BH4616" s="7"/>
      <c r="BI4616" s="7"/>
      <c r="BJ4616" s="7"/>
      <c r="BK4616" s="7"/>
      <c r="BL4616" s="7"/>
      <c r="BM4616" s="7"/>
      <c r="BP4616" s="7"/>
      <c r="BQ4616" s="7"/>
      <c r="BR4616" s="7"/>
      <c r="BS4616" s="7"/>
      <c r="BT4616" s="7"/>
      <c r="BU4616" s="7"/>
      <c r="BV4616" s="7"/>
      <c r="BW4616" s="7"/>
    </row>
    <row r="4617" spans="5:75" x14ac:dyDescent="0.2"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AL4617" s="7"/>
      <c r="AQ4617" s="7"/>
      <c r="AR4617" s="7"/>
      <c r="AS4617" s="7"/>
      <c r="AT4617" s="7"/>
      <c r="AU4617" s="7"/>
      <c r="AV4617" s="7"/>
      <c r="AX4617" s="7"/>
      <c r="AY4617" s="7"/>
      <c r="AZ4617" s="7"/>
      <c r="BA4617" s="7"/>
      <c r="BB4617" s="7"/>
      <c r="BC4617" s="7"/>
      <c r="BD4617" s="7"/>
      <c r="BG4617" s="7"/>
      <c r="BH4617" s="7"/>
      <c r="BI4617" s="7"/>
      <c r="BJ4617" s="7"/>
      <c r="BK4617" s="7"/>
      <c r="BL4617" s="7"/>
      <c r="BM4617" s="7"/>
      <c r="BP4617" s="7"/>
      <c r="BQ4617" s="7"/>
      <c r="BR4617" s="7"/>
      <c r="BS4617" s="7"/>
      <c r="BT4617" s="7"/>
      <c r="BU4617" s="7"/>
      <c r="BV4617" s="7"/>
      <c r="BW4617" s="7"/>
    </row>
    <row r="4618" spans="5:75" x14ac:dyDescent="0.2"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AL4618" s="7"/>
      <c r="AQ4618" s="7"/>
      <c r="AR4618" s="7"/>
      <c r="AS4618" s="7"/>
      <c r="AT4618" s="7"/>
      <c r="AU4618" s="7"/>
      <c r="AV4618" s="7"/>
      <c r="AX4618" s="7"/>
      <c r="AY4618" s="7"/>
      <c r="AZ4618" s="7"/>
      <c r="BA4618" s="7"/>
      <c r="BB4618" s="7"/>
      <c r="BC4618" s="7"/>
      <c r="BD4618" s="7"/>
      <c r="BG4618" s="7"/>
      <c r="BH4618" s="7"/>
      <c r="BI4618" s="7"/>
      <c r="BJ4618" s="7"/>
      <c r="BK4618" s="7"/>
      <c r="BL4618" s="7"/>
      <c r="BM4618" s="7"/>
      <c r="BP4618" s="7"/>
      <c r="BQ4618" s="7"/>
      <c r="BR4618" s="7"/>
      <c r="BS4618" s="7"/>
      <c r="BT4618" s="7"/>
      <c r="BU4618" s="7"/>
      <c r="BV4618" s="7"/>
      <c r="BW4618" s="7"/>
    </row>
    <row r="4619" spans="5:75" x14ac:dyDescent="0.2"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AL4619" s="7"/>
      <c r="AQ4619" s="7"/>
      <c r="AR4619" s="7"/>
      <c r="AS4619" s="7"/>
      <c r="AT4619" s="7"/>
      <c r="AU4619" s="7"/>
      <c r="AV4619" s="7"/>
      <c r="AX4619" s="7"/>
      <c r="AY4619" s="7"/>
      <c r="AZ4619" s="7"/>
      <c r="BA4619" s="7"/>
      <c r="BB4619" s="7"/>
      <c r="BC4619" s="7"/>
      <c r="BD4619" s="7"/>
      <c r="BG4619" s="7"/>
      <c r="BH4619" s="7"/>
      <c r="BI4619" s="7"/>
      <c r="BJ4619" s="7"/>
      <c r="BK4619" s="7"/>
      <c r="BL4619" s="7"/>
      <c r="BM4619" s="7"/>
      <c r="BP4619" s="7"/>
      <c r="BQ4619" s="7"/>
      <c r="BR4619" s="7"/>
      <c r="BS4619" s="7"/>
      <c r="BT4619" s="7"/>
      <c r="BU4619" s="7"/>
      <c r="BV4619" s="7"/>
      <c r="BW4619" s="7"/>
    </row>
    <row r="4620" spans="5:75" x14ac:dyDescent="0.2"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AL4620" s="7"/>
      <c r="AQ4620" s="7"/>
      <c r="AR4620" s="7"/>
      <c r="AS4620" s="7"/>
      <c r="AT4620" s="7"/>
      <c r="AU4620" s="7"/>
      <c r="AV4620" s="7"/>
      <c r="AX4620" s="7"/>
      <c r="AY4620" s="7"/>
      <c r="AZ4620" s="7"/>
      <c r="BA4620" s="7"/>
      <c r="BB4620" s="7"/>
      <c r="BC4620" s="7"/>
      <c r="BD4620" s="7"/>
      <c r="BG4620" s="7"/>
      <c r="BH4620" s="7"/>
      <c r="BI4620" s="7"/>
      <c r="BJ4620" s="7"/>
      <c r="BK4620" s="7"/>
      <c r="BL4620" s="7"/>
      <c r="BM4620" s="7"/>
      <c r="BP4620" s="7"/>
      <c r="BQ4620" s="7"/>
      <c r="BR4620" s="7"/>
      <c r="BS4620" s="7"/>
      <c r="BT4620" s="7"/>
      <c r="BU4620" s="7"/>
      <c r="BV4620" s="7"/>
      <c r="BW4620" s="7"/>
    </row>
    <row r="4621" spans="5:75" x14ac:dyDescent="0.2"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AL4621" s="7"/>
      <c r="AQ4621" s="7"/>
      <c r="AR4621" s="7"/>
      <c r="AS4621" s="7"/>
      <c r="AT4621" s="7"/>
      <c r="AU4621" s="7"/>
      <c r="AV4621" s="7"/>
      <c r="AX4621" s="7"/>
      <c r="AY4621" s="7"/>
      <c r="AZ4621" s="7"/>
      <c r="BA4621" s="7"/>
      <c r="BB4621" s="7"/>
      <c r="BC4621" s="7"/>
      <c r="BD4621" s="7"/>
      <c r="BG4621" s="7"/>
      <c r="BH4621" s="7"/>
      <c r="BI4621" s="7"/>
      <c r="BJ4621" s="7"/>
      <c r="BK4621" s="7"/>
      <c r="BL4621" s="7"/>
      <c r="BM4621" s="7"/>
      <c r="BP4621" s="7"/>
      <c r="BQ4621" s="7"/>
      <c r="BR4621" s="7"/>
      <c r="BS4621" s="7"/>
      <c r="BT4621" s="7"/>
      <c r="BU4621" s="7"/>
      <c r="BV4621" s="7"/>
      <c r="BW4621" s="7"/>
    </row>
    <row r="4622" spans="5:75" x14ac:dyDescent="0.2"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AL4622" s="7"/>
      <c r="AQ4622" s="7"/>
      <c r="AR4622" s="7"/>
      <c r="AS4622" s="7"/>
      <c r="AT4622" s="7"/>
      <c r="AU4622" s="7"/>
      <c r="AV4622" s="7"/>
      <c r="AX4622" s="7"/>
      <c r="AY4622" s="7"/>
      <c r="AZ4622" s="7"/>
      <c r="BA4622" s="7"/>
      <c r="BB4622" s="7"/>
      <c r="BC4622" s="7"/>
      <c r="BD4622" s="7"/>
      <c r="BG4622" s="7"/>
      <c r="BH4622" s="7"/>
      <c r="BI4622" s="7"/>
      <c r="BJ4622" s="7"/>
      <c r="BK4622" s="7"/>
      <c r="BL4622" s="7"/>
      <c r="BM4622" s="7"/>
      <c r="BP4622" s="7"/>
      <c r="BQ4622" s="7"/>
      <c r="BR4622" s="7"/>
      <c r="BS4622" s="7"/>
      <c r="BT4622" s="7"/>
      <c r="BU4622" s="7"/>
      <c r="BV4622" s="7"/>
      <c r="BW4622" s="7"/>
    </row>
    <row r="4623" spans="5:75" x14ac:dyDescent="0.2"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AL4623" s="7"/>
      <c r="AQ4623" s="7"/>
      <c r="AR4623" s="7"/>
      <c r="AS4623" s="7"/>
      <c r="AT4623" s="7"/>
      <c r="AU4623" s="7"/>
      <c r="AV4623" s="7"/>
      <c r="AX4623" s="7"/>
      <c r="AY4623" s="7"/>
      <c r="AZ4623" s="7"/>
      <c r="BA4623" s="7"/>
      <c r="BB4623" s="7"/>
      <c r="BC4623" s="7"/>
      <c r="BD4623" s="7"/>
      <c r="BG4623" s="7"/>
      <c r="BH4623" s="7"/>
      <c r="BI4623" s="7"/>
      <c r="BJ4623" s="7"/>
      <c r="BK4623" s="7"/>
      <c r="BL4623" s="7"/>
      <c r="BM4623" s="7"/>
      <c r="BP4623" s="7"/>
      <c r="BQ4623" s="7"/>
      <c r="BR4623" s="7"/>
      <c r="BS4623" s="7"/>
      <c r="BT4623" s="7"/>
      <c r="BU4623" s="7"/>
      <c r="BV4623" s="7"/>
      <c r="BW4623" s="7"/>
    </row>
    <row r="4624" spans="5:75" x14ac:dyDescent="0.2"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AL4624" s="7"/>
      <c r="AQ4624" s="7"/>
      <c r="AR4624" s="7"/>
      <c r="AS4624" s="7"/>
      <c r="AT4624" s="7"/>
      <c r="AU4624" s="7"/>
      <c r="AV4624" s="7"/>
      <c r="AX4624" s="7"/>
      <c r="AY4624" s="7"/>
      <c r="AZ4624" s="7"/>
      <c r="BA4624" s="7"/>
      <c r="BB4624" s="7"/>
      <c r="BC4624" s="7"/>
      <c r="BD4624" s="7"/>
      <c r="BG4624" s="7"/>
      <c r="BH4624" s="7"/>
      <c r="BI4624" s="7"/>
      <c r="BJ4624" s="7"/>
      <c r="BK4624" s="7"/>
      <c r="BL4624" s="7"/>
      <c r="BM4624" s="7"/>
      <c r="BP4624" s="7"/>
      <c r="BQ4624" s="7"/>
      <c r="BR4624" s="7"/>
      <c r="BS4624" s="7"/>
      <c r="BT4624" s="7"/>
      <c r="BU4624" s="7"/>
      <c r="BV4624" s="7"/>
      <c r="BW4624" s="7"/>
    </row>
    <row r="4625" spans="5:75" x14ac:dyDescent="0.2"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AL4625" s="7"/>
      <c r="AQ4625" s="7"/>
      <c r="AR4625" s="7"/>
      <c r="AS4625" s="7"/>
      <c r="AT4625" s="7"/>
      <c r="AU4625" s="7"/>
      <c r="AV4625" s="7"/>
      <c r="AX4625" s="7"/>
      <c r="AY4625" s="7"/>
      <c r="AZ4625" s="7"/>
      <c r="BA4625" s="7"/>
      <c r="BB4625" s="7"/>
      <c r="BC4625" s="7"/>
      <c r="BD4625" s="7"/>
      <c r="BG4625" s="7"/>
      <c r="BH4625" s="7"/>
      <c r="BI4625" s="7"/>
      <c r="BJ4625" s="7"/>
      <c r="BK4625" s="7"/>
      <c r="BL4625" s="7"/>
      <c r="BM4625" s="7"/>
      <c r="BP4625" s="7"/>
      <c r="BQ4625" s="7"/>
      <c r="BR4625" s="7"/>
      <c r="BS4625" s="7"/>
      <c r="BT4625" s="7"/>
      <c r="BU4625" s="7"/>
      <c r="BV4625" s="7"/>
      <c r="BW4625" s="7"/>
    </row>
    <row r="4626" spans="5:75" x14ac:dyDescent="0.2"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AL4626" s="7"/>
      <c r="AQ4626" s="7"/>
      <c r="AR4626" s="7"/>
      <c r="AS4626" s="7"/>
      <c r="AT4626" s="7"/>
      <c r="AU4626" s="7"/>
      <c r="AV4626" s="7"/>
      <c r="AX4626" s="7"/>
      <c r="AY4626" s="7"/>
      <c r="AZ4626" s="7"/>
      <c r="BA4626" s="7"/>
      <c r="BB4626" s="7"/>
      <c r="BC4626" s="7"/>
      <c r="BD4626" s="7"/>
      <c r="BG4626" s="7"/>
      <c r="BH4626" s="7"/>
      <c r="BI4626" s="7"/>
      <c r="BJ4626" s="7"/>
      <c r="BK4626" s="7"/>
      <c r="BL4626" s="7"/>
      <c r="BM4626" s="7"/>
      <c r="BP4626" s="7"/>
      <c r="BQ4626" s="7"/>
      <c r="BR4626" s="7"/>
      <c r="BS4626" s="7"/>
      <c r="BT4626" s="7"/>
      <c r="BU4626" s="7"/>
      <c r="BV4626" s="7"/>
      <c r="BW4626" s="7"/>
    </row>
    <row r="4627" spans="5:75" x14ac:dyDescent="0.2"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AL4627" s="7"/>
      <c r="AQ4627" s="7"/>
      <c r="AR4627" s="7"/>
      <c r="AS4627" s="7"/>
      <c r="AT4627" s="7"/>
      <c r="AU4627" s="7"/>
      <c r="AV4627" s="7"/>
      <c r="AX4627" s="7"/>
      <c r="AY4627" s="7"/>
      <c r="AZ4627" s="7"/>
      <c r="BA4627" s="7"/>
      <c r="BB4627" s="7"/>
      <c r="BC4627" s="7"/>
      <c r="BD4627" s="7"/>
      <c r="BG4627" s="7"/>
      <c r="BH4627" s="7"/>
      <c r="BI4627" s="7"/>
      <c r="BJ4627" s="7"/>
      <c r="BK4627" s="7"/>
      <c r="BL4627" s="7"/>
      <c r="BM4627" s="7"/>
      <c r="BP4627" s="7"/>
      <c r="BQ4627" s="7"/>
      <c r="BR4627" s="7"/>
      <c r="BS4627" s="7"/>
      <c r="BT4627" s="7"/>
      <c r="BU4627" s="7"/>
      <c r="BV4627" s="7"/>
      <c r="BW4627" s="7"/>
    </row>
    <row r="4628" spans="5:75" x14ac:dyDescent="0.2"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AL4628" s="7"/>
      <c r="AQ4628" s="7"/>
      <c r="AR4628" s="7"/>
      <c r="AS4628" s="7"/>
      <c r="AT4628" s="7"/>
      <c r="AU4628" s="7"/>
      <c r="AV4628" s="7"/>
      <c r="AX4628" s="7"/>
      <c r="AY4628" s="7"/>
      <c r="AZ4628" s="7"/>
      <c r="BA4628" s="7"/>
      <c r="BB4628" s="7"/>
      <c r="BC4628" s="7"/>
      <c r="BD4628" s="7"/>
      <c r="BG4628" s="7"/>
      <c r="BH4628" s="7"/>
      <c r="BI4628" s="7"/>
      <c r="BJ4628" s="7"/>
      <c r="BK4628" s="7"/>
      <c r="BL4628" s="7"/>
      <c r="BM4628" s="7"/>
      <c r="BP4628" s="7"/>
      <c r="BQ4628" s="7"/>
      <c r="BR4628" s="7"/>
      <c r="BS4628" s="7"/>
      <c r="BT4628" s="7"/>
      <c r="BU4628" s="7"/>
      <c r="BV4628" s="7"/>
      <c r="BW4628" s="7"/>
    </row>
    <row r="4629" spans="5:75" x14ac:dyDescent="0.2"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AL4629" s="7"/>
      <c r="AQ4629" s="7"/>
      <c r="AR4629" s="7"/>
      <c r="AS4629" s="7"/>
      <c r="AT4629" s="7"/>
      <c r="AU4629" s="7"/>
      <c r="AV4629" s="7"/>
      <c r="AX4629" s="7"/>
      <c r="AY4629" s="7"/>
      <c r="AZ4629" s="7"/>
      <c r="BA4629" s="7"/>
      <c r="BB4629" s="7"/>
      <c r="BC4629" s="7"/>
      <c r="BD4629" s="7"/>
      <c r="BG4629" s="7"/>
      <c r="BH4629" s="7"/>
      <c r="BI4629" s="7"/>
      <c r="BJ4629" s="7"/>
      <c r="BK4629" s="7"/>
      <c r="BL4629" s="7"/>
      <c r="BM4629" s="7"/>
      <c r="BP4629" s="7"/>
      <c r="BQ4629" s="7"/>
      <c r="BR4629" s="7"/>
      <c r="BS4629" s="7"/>
      <c r="BT4629" s="7"/>
      <c r="BU4629" s="7"/>
      <c r="BV4629" s="7"/>
      <c r="BW4629" s="7"/>
    </row>
    <row r="4630" spans="5:75" x14ac:dyDescent="0.2"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AL4630" s="7"/>
      <c r="AQ4630" s="7"/>
      <c r="AR4630" s="7"/>
      <c r="AS4630" s="7"/>
      <c r="AT4630" s="7"/>
      <c r="AU4630" s="7"/>
      <c r="AV4630" s="7"/>
      <c r="AX4630" s="7"/>
      <c r="AY4630" s="7"/>
      <c r="AZ4630" s="7"/>
      <c r="BA4630" s="7"/>
      <c r="BB4630" s="7"/>
      <c r="BC4630" s="7"/>
      <c r="BD4630" s="7"/>
      <c r="BG4630" s="7"/>
      <c r="BH4630" s="7"/>
      <c r="BI4630" s="7"/>
      <c r="BJ4630" s="7"/>
      <c r="BK4630" s="7"/>
      <c r="BL4630" s="7"/>
      <c r="BM4630" s="7"/>
      <c r="BP4630" s="7"/>
      <c r="BQ4630" s="7"/>
      <c r="BR4630" s="7"/>
      <c r="BS4630" s="7"/>
      <c r="BT4630" s="7"/>
      <c r="BU4630" s="7"/>
      <c r="BV4630" s="7"/>
      <c r="BW4630" s="7"/>
    </row>
    <row r="4631" spans="5:75" x14ac:dyDescent="0.2"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AL4631" s="7"/>
      <c r="AQ4631" s="7"/>
      <c r="AR4631" s="7"/>
      <c r="AS4631" s="7"/>
      <c r="AT4631" s="7"/>
      <c r="AU4631" s="7"/>
      <c r="AV4631" s="7"/>
      <c r="AX4631" s="7"/>
      <c r="AY4631" s="7"/>
      <c r="AZ4631" s="7"/>
      <c r="BA4631" s="7"/>
      <c r="BB4631" s="7"/>
      <c r="BC4631" s="7"/>
      <c r="BD4631" s="7"/>
      <c r="BG4631" s="7"/>
      <c r="BH4631" s="7"/>
      <c r="BI4631" s="7"/>
      <c r="BJ4631" s="7"/>
      <c r="BK4631" s="7"/>
      <c r="BL4631" s="7"/>
      <c r="BM4631" s="7"/>
      <c r="BP4631" s="7"/>
      <c r="BQ4631" s="7"/>
      <c r="BR4631" s="7"/>
      <c r="BS4631" s="7"/>
      <c r="BT4631" s="7"/>
      <c r="BU4631" s="7"/>
      <c r="BV4631" s="7"/>
      <c r="BW4631" s="7"/>
    </row>
    <row r="4632" spans="5:75" x14ac:dyDescent="0.2"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AL4632" s="7"/>
      <c r="AQ4632" s="7"/>
      <c r="AR4632" s="7"/>
      <c r="AS4632" s="7"/>
      <c r="AT4632" s="7"/>
      <c r="AU4632" s="7"/>
      <c r="AV4632" s="7"/>
      <c r="AX4632" s="7"/>
      <c r="AY4632" s="7"/>
      <c r="AZ4632" s="7"/>
      <c r="BA4632" s="7"/>
      <c r="BB4632" s="7"/>
      <c r="BC4632" s="7"/>
      <c r="BD4632" s="7"/>
      <c r="BG4632" s="7"/>
      <c r="BH4632" s="7"/>
      <c r="BI4632" s="7"/>
      <c r="BJ4632" s="7"/>
      <c r="BK4632" s="7"/>
      <c r="BL4632" s="7"/>
      <c r="BM4632" s="7"/>
      <c r="BP4632" s="7"/>
      <c r="BQ4632" s="7"/>
      <c r="BR4632" s="7"/>
      <c r="BS4632" s="7"/>
      <c r="BT4632" s="7"/>
      <c r="BU4632" s="7"/>
      <c r="BV4632" s="7"/>
      <c r="BW4632" s="7"/>
    </row>
    <row r="4633" spans="5:75" x14ac:dyDescent="0.2"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AL4633" s="7"/>
      <c r="AQ4633" s="7"/>
      <c r="AR4633" s="7"/>
      <c r="AS4633" s="7"/>
      <c r="AT4633" s="7"/>
      <c r="AU4633" s="7"/>
      <c r="AV4633" s="7"/>
      <c r="AX4633" s="7"/>
      <c r="AY4633" s="7"/>
      <c r="AZ4633" s="7"/>
      <c r="BA4633" s="7"/>
      <c r="BB4633" s="7"/>
      <c r="BC4633" s="7"/>
      <c r="BD4633" s="7"/>
      <c r="BG4633" s="7"/>
      <c r="BH4633" s="7"/>
      <c r="BI4633" s="7"/>
      <c r="BJ4633" s="7"/>
      <c r="BK4633" s="7"/>
      <c r="BL4633" s="7"/>
      <c r="BM4633" s="7"/>
      <c r="BP4633" s="7"/>
      <c r="BQ4633" s="7"/>
      <c r="BR4633" s="7"/>
      <c r="BS4633" s="7"/>
      <c r="BT4633" s="7"/>
      <c r="BU4633" s="7"/>
      <c r="BV4633" s="7"/>
      <c r="BW4633" s="7"/>
    </row>
    <row r="4634" spans="5:75" x14ac:dyDescent="0.2"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AL4634" s="7"/>
      <c r="AQ4634" s="7"/>
      <c r="AR4634" s="7"/>
      <c r="AS4634" s="7"/>
      <c r="AT4634" s="7"/>
      <c r="AU4634" s="7"/>
      <c r="AV4634" s="7"/>
      <c r="AX4634" s="7"/>
      <c r="AY4634" s="7"/>
      <c r="AZ4634" s="7"/>
      <c r="BA4634" s="7"/>
      <c r="BB4634" s="7"/>
      <c r="BC4634" s="7"/>
      <c r="BD4634" s="7"/>
      <c r="BG4634" s="7"/>
      <c r="BH4634" s="7"/>
      <c r="BI4634" s="7"/>
      <c r="BJ4634" s="7"/>
      <c r="BK4634" s="7"/>
      <c r="BL4634" s="7"/>
      <c r="BM4634" s="7"/>
      <c r="BP4634" s="7"/>
      <c r="BQ4634" s="7"/>
      <c r="BR4634" s="7"/>
      <c r="BS4634" s="7"/>
      <c r="BT4634" s="7"/>
      <c r="BU4634" s="7"/>
      <c r="BV4634" s="7"/>
      <c r="BW4634" s="7"/>
    </row>
    <row r="4635" spans="5:75" x14ac:dyDescent="0.2"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AL4635" s="7"/>
      <c r="AQ4635" s="7"/>
      <c r="AR4635" s="7"/>
      <c r="AS4635" s="7"/>
      <c r="AT4635" s="7"/>
      <c r="AU4635" s="7"/>
      <c r="AV4635" s="7"/>
      <c r="AX4635" s="7"/>
      <c r="AY4635" s="7"/>
      <c r="AZ4635" s="7"/>
      <c r="BA4635" s="7"/>
      <c r="BB4635" s="7"/>
      <c r="BC4635" s="7"/>
      <c r="BD4635" s="7"/>
      <c r="BG4635" s="7"/>
      <c r="BH4635" s="7"/>
      <c r="BI4635" s="7"/>
      <c r="BJ4635" s="7"/>
      <c r="BK4635" s="7"/>
      <c r="BL4635" s="7"/>
      <c r="BM4635" s="7"/>
      <c r="BP4635" s="7"/>
      <c r="BQ4635" s="7"/>
      <c r="BR4635" s="7"/>
      <c r="BS4635" s="7"/>
      <c r="BT4635" s="7"/>
      <c r="BU4635" s="7"/>
      <c r="BV4635" s="7"/>
      <c r="BW4635" s="7"/>
    </row>
    <row r="4636" spans="5:75" x14ac:dyDescent="0.2"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AL4636" s="7"/>
      <c r="AQ4636" s="7"/>
      <c r="AR4636" s="7"/>
      <c r="AS4636" s="7"/>
      <c r="AT4636" s="7"/>
      <c r="AU4636" s="7"/>
      <c r="AV4636" s="7"/>
      <c r="AX4636" s="7"/>
      <c r="AY4636" s="7"/>
      <c r="AZ4636" s="7"/>
      <c r="BA4636" s="7"/>
      <c r="BB4636" s="7"/>
      <c r="BC4636" s="7"/>
      <c r="BD4636" s="7"/>
      <c r="BG4636" s="7"/>
      <c r="BH4636" s="7"/>
      <c r="BI4636" s="7"/>
      <c r="BJ4636" s="7"/>
      <c r="BK4636" s="7"/>
      <c r="BL4636" s="7"/>
      <c r="BM4636" s="7"/>
      <c r="BP4636" s="7"/>
      <c r="BQ4636" s="7"/>
      <c r="BR4636" s="7"/>
      <c r="BS4636" s="7"/>
      <c r="BT4636" s="7"/>
      <c r="BU4636" s="7"/>
      <c r="BV4636" s="7"/>
      <c r="BW4636" s="7"/>
    </row>
    <row r="4637" spans="5:75" x14ac:dyDescent="0.2"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AL4637" s="7"/>
      <c r="AQ4637" s="7"/>
      <c r="AR4637" s="7"/>
      <c r="AS4637" s="7"/>
      <c r="AT4637" s="7"/>
      <c r="AU4637" s="7"/>
      <c r="AV4637" s="7"/>
      <c r="AX4637" s="7"/>
      <c r="AY4637" s="7"/>
      <c r="AZ4637" s="7"/>
      <c r="BA4637" s="7"/>
      <c r="BB4637" s="7"/>
      <c r="BC4637" s="7"/>
      <c r="BD4637" s="7"/>
      <c r="BG4637" s="7"/>
      <c r="BH4637" s="7"/>
      <c r="BI4637" s="7"/>
      <c r="BJ4637" s="7"/>
      <c r="BK4637" s="7"/>
      <c r="BL4637" s="7"/>
      <c r="BM4637" s="7"/>
      <c r="BP4637" s="7"/>
      <c r="BQ4637" s="7"/>
      <c r="BR4637" s="7"/>
      <c r="BS4637" s="7"/>
      <c r="BT4637" s="7"/>
      <c r="BU4637" s="7"/>
      <c r="BV4637" s="7"/>
      <c r="BW4637" s="7"/>
    </row>
    <row r="4638" spans="5:75" x14ac:dyDescent="0.2"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AL4638" s="7"/>
      <c r="AQ4638" s="7"/>
      <c r="AR4638" s="7"/>
      <c r="AS4638" s="7"/>
      <c r="AT4638" s="7"/>
      <c r="AU4638" s="7"/>
      <c r="AV4638" s="7"/>
      <c r="AX4638" s="7"/>
      <c r="AY4638" s="7"/>
      <c r="AZ4638" s="7"/>
      <c r="BA4638" s="7"/>
      <c r="BB4638" s="7"/>
      <c r="BC4638" s="7"/>
      <c r="BD4638" s="7"/>
      <c r="BG4638" s="7"/>
      <c r="BH4638" s="7"/>
      <c r="BI4638" s="7"/>
      <c r="BJ4638" s="7"/>
      <c r="BK4638" s="7"/>
      <c r="BL4638" s="7"/>
      <c r="BM4638" s="7"/>
      <c r="BP4638" s="7"/>
      <c r="BQ4638" s="7"/>
      <c r="BR4638" s="7"/>
      <c r="BS4638" s="7"/>
      <c r="BT4638" s="7"/>
      <c r="BU4638" s="7"/>
      <c r="BV4638" s="7"/>
      <c r="BW4638" s="7"/>
    </row>
    <row r="4639" spans="5:75" x14ac:dyDescent="0.2"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AL4639" s="7"/>
      <c r="AQ4639" s="7"/>
      <c r="AR4639" s="7"/>
      <c r="AS4639" s="7"/>
      <c r="AT4639" s="7"/>
      <c r="AU4639" s="7"/>
      <c r="AV4639" s="7"/>
      <c r="AX4639" s="7"/>
      <c r="AY4639" s="7"/>
      <c r="AZ4639" s="7"/>
      <c r="BA4639" s="7"/>
      <c r="BB4639" s="7"/>
      <c r="BC4639" s="7"/>
      <c r="BD4639" s="7"/>
      <c r="BG4639" s="7"/>
      <c r="BH4639" s="7"/>
      <c r="BI4639" s="7"/>
      <c r="BJ4639" s="7"/>
      <c r="BK4639" s="7"/>
      <c r="BL4639" s="7"/>
      <c r="BM4639" s="7"/>
      <c r="BP4639" s="7"/>
      <c r="BQ4639" s="7"/>
      <c r="BR4639" s="7"/>
      <c r="BS4639" s="7"/>
      <c r="BT4639" s="7"/>
      <c r="BU4639" s="7"/>
      <c r="BV4639" s="7"/>
      <c r="BW4639" s="7"/>
    </row>
    <row r="4640" spans="5:75" x14ac:dyDescent="0.2"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AL4640" s="7"/>
      <c r="AQ4640" s="7"/>
      <c r="AR4640" s="7"/>
      <c r="AS4640" s="7"/>
      <c r="AT4640" s="7"/>
      <c r="AU4640" s="7"/>
      <c r="AV4640" s="7"/>
      <c r="AX4640" s="7"/>
      <c r="AY4640" s="7"/>
      <c r="AZ4640" s="7"/>
      <c r="BA4640" s="7"/>
      <c r="BB4640" s="7"/>
      <c r="BC4640" s="7"/>
      <c r="BD4640" s="7"/>
      <c r="BG4640" s="7"/>
      <c r="BH4640" s="7"/>
      <c r="BI4640" s="7"/>
      <c r="BJ4640" s="7"/>
      <c r="BK4640" s="7"/>
      <c r="BL4640" s="7"/>
      <c r="BM4640" s="7"/>
      <c r="BP4640" s="7"/>
      <c r="BQ4640" s="7"/>
      <c r="BR4640" s="7"/>
      <c r="BS4640" s="7"/>
      <c r="BT4640" s="7"/>
      <c r="BU4640" s="7"/>
      <c r="BV4640" s="7"/>
      <c r="BW4640" s="7"/>
    </row>
    <row r="4641" spans="5:75" x14ac:dyDescent="0.2"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AL4641" s="7"/>
      <c r="AQ4641" s="7"/>
      <c r="AR4641" s="7"/>
      <c r="AS4641" s="7"/>
      <c r="AT4641" s="7"/>
      <c r="AU4641" s="7"/>
      <c r="AV4641" s="7"/>
      <c r="AX4641" s="7"/>
      <c r="AY4641" s="7"/>
      <c r="AZ4641" s="7"/>
      <c r="BA4641" s="7"/>
      <c r="BB4641" s="7"/>
      <c r="BC4641" s="7"/>
      <c r="BD4641" s="7"/>
      <c r="BG4641" s="7"/>
      <c r="BH4641" s="7"/>
      <c r="BI4641" s="7"/>
      <c r="BJ4641" s="7"/>
      <c r="BK4641" s="7"/>
      <c r="BL4641" s="7"/>
      <c r="BM4641" s="7"/>
      <c r="BP4641" s="7"/>
      <c r="BQ4641" s="7"/>
      <c r="BR4641" s="7"/>
      <c r="BS4641" s="7"/>
      <c r="BT4641" s="7"/>
      <c r="BU4641" s="7"/>
      <c r="BV4641" s="7"/>
      <c r="BW4641" s="7"/>
    </row>
    <row r="4642" spans="5:75" x14ac:dyDescent="0.2"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AL4642" s="7"/>
      <c r="AQ4642" s="7"/>
      <c r="AR4642" s="7"/>
      <c r="AS4642" s="7"/>
      <c r="AT4642" s="7"/>
      <c r="AU4642" s="7"/>
      <c r="AV4642" s="7"/>
      <c r="AX4642" s="7"/>
      <c r="AY4642" s="7"/>
      <c r="AZ4642" s="7"/>
      <c r="BA4642" s="7"/>
      <c r="BB4642" s="7"/>
      <c r="BC4642" s="7"/>
      <c r="BD4642" s="7"/>
      <c r="BG4642" s="7"/>
      <c r="BH4642" s="7"/>
      <c r="BI4642" s="7"/>
      <c r="BJ4642" s="7"/>
      <c r="BK4642" s="7"/>
      <c r="BL4642" s="7"/>
      <c r="BM4642" s="7"/>
      <c r="BP4642" s="7"/>
      <c r="BQ4642" s="7"/>
      <c r="BR4642" s="7"/>
      <c r="BS4642" s="7"/>
      <c r="BT4642" s="7"/>
      <c r="BU4642" s="7"/>
      <c r="BV4642" s="7"/>
      <c r="BW4642" s="7"/>
    </row>
    <row r="4643" spans="5:75" x14ac:dyDescent="0.2"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AL4643" s="7"/>
      <c r="AQ4643" s="7"/>
      <c r="AR4643" s="7"/>
      <c r="AS4643" s="7"/>
      <c r="AT4643" s="7"/>
      <c r="AU4643" s="7"/>
      <c r="AV4643" s="7"/>
      <c r="AX4643" s="7"/>
      <c r="AY4643" s="7"/>
      <c r="AZ4643" s="7"/>
      <c r="BA4643" s="7"/>
      <c r="BB4643" s="7"/>
      <c r="BC4643" s="7"/>
      <c r="BD4643" s="7"/>
      <c r="BG4643" s="7"/>
      <c r="BH4643" s="7"/>
      <c r="BI4643" s="7"/>
      <c r="BJ4643" s="7"/>
      <c r="BK4643" s="7"/>
      <c r="BL4643" s="7"/>
      <c r="BM4643" s="7"/>
      <c r="BP4643" s="7"/>
      <c r="BQ4643" s="7"/>
      <c r="BR4643" s="7"/>
      <c r="BS4643" s="7"/>
      <c r="BT4643" s="7"/>
      <c r="BU4643" s="7"/>
      <c r="BV4643" s="7"/>
      <c r="BW4643" s="7"/>
    </row>
    <row r="4644" spans="5:75" x14ac:dyDescent="0.2"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AL4644" s="7"/>
      <c r="AQ4644" s="7"/>
      <c r="AR4644" s="7"/>
      <c r="AS4644" s="7"/>
      <c r="AT4644" s="7"/>
      <c r="AU4644" s="7"/>
      <c r="AV4644" s="7"/>
      <c r="AX4644" s="7"/>
      <c r="AY4644" s="7"/>
      <c r="AZ4644" s="7"/>
      <c r="BA4644" s="7"/>
      <c r="BB4644" s="7"/>
      <c r="BC4644" s="7"/>
      <c r="BD4644" s="7"/>
      <c r="BG4644" s="7"/>
      <c r="BH4644" s="7"/>
      <c r="BI4644" s="7"/>
      <c r="BJ4644" s="7"/>
      <c r="BK4644" s="7"/>
      <c r="BL4644" s="7"/>
      <c r="BM4644" s="7"/>
      <c r="BP4644" s="7"/>
      <c r="BQ4644" s="7"/>
      <c r="BR4644" s="7"/>
      <c r="BS4644" s="7"/>
      <c r="BT4644" s="7"/>
      <c r="BU4644" s="7"/>
      <c r="BV4644" s="7"/>
      <c r="BW4644" s="7"/>
    </row>
    <row r="4645" spans="5:75" x14ac:dyDescent="0.2"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AL4645" s="7"/>
      <c r="AQ4645" s="7"/>
      <c r="AR4645" s="7"/>
      <c r="AS4645" s="7"/>
      <c r="AT4645" s="7"/>
      <c r="AU4645" s="7"/>
      <c r="AV4645" s="7"/>
      <c r="AX4645" s="7"/>
      <c r="AY4645" s="7"/>
      <c r="AZ4645" s="7"/>
      <c r="BA4645" s="7"/>
      <c r="BB4645" s="7"/>
      <c r="BC4645" s="7"/>
      <c r="BD4645" s="7"/>
      <c r="BG4645" s="7"/>
      <c r="BH4645" s="7"/>
      <c r="BI4645" s="7"/>
      <c r="BJ4645" s="7"/>
      <c r="BK4645" s="7"/>
      <c r="BL4645" s="7"/>
      <c r="BM4645" s="7"/>
      <c r="BP4645" s="7"/>
      <c r="BQ4645" s="7"/>
      <c r="BR4645" s="7"/>
      <c r="BS4645" s="7"/>
      <c r="BT4645" s="7"/>
      <c r="BU4645" s="7"/>
      <c r="BV4645" s="7"/>
      <c r="BW4645" s="7"/>
    </row>
    <row r="4646" spans="5:75" x14ac:dyDescent="0.2"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AL4646" s="7"/>
      <c r="AQ4646" s="7"/>
      <c r="AR4646" s="7"/>
      <c r="AS4646" s="7"/>
      <c r="AT4646" s="7"/>
      <c r="AU4646" s="7"/>
      <c r="AV4646" s="7"/>
      <c r="AX4646" s="7"/>
      <c r="AY4646" s="7"/>
      <c r="AZ4646" s="7"/>
      <c r="BA4646" s="7"/>
      <c r="BB4646" s="7"/>
      <c r="BC4646" s="7"/>
      <c r="BD4646" s="7"/>
      <c r="BG4646" s="7"/>
      <c r="BH4646" s="7"/>
      <c r="BI4646" s="7"/>
      <c r="BJ4646" s="7"/>
      <c r="BK4646" s="7"/>
      <c r="BL4646" s="7"/>
      <c r="BM4646" s="7"/>
      <c r="BP4646" s="7"/>
      <c r="BQ4646" s="7"/>
      <c r="BR4646" s="7"/>
      <c r="BS4646" s="7"/>
      <c r="BT4646" s="7"/>
      <c r="BU4646" s="7"/>
      <c r="BV4646" s="7"/>
      <c r="BW4646" s="7"/>
    </row>
    <row r="4647" spans="5:75" x14ac:dyDescent="0.2"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AL4647" s="7"/>
      <c r="AQ4647" s="7"/>
      <c r="AR4647" s="7"/>
      <c r="AS4647" s="7"/>
      <c r="AT4647" s="7"/>
      <c r="AU4647" s="7"/>
      <c r="AV4647" s="7"/>
      <c r="AX4647" s="7"/>
      <c r="AY4647" s="7"/>
      <c r="AZ4647" s="7"/>
      <c r="BA4647" s="7"/>
      <c r="BB4647" s="7"/>
      <c r="BC4647" s="7"/>
      <c r="BD4647" s="7"/>
      <c r="BG4647" s="7"/>
      <c r="BH4647" s="7"/>
      <c r="BI4647" s="7"/>
      <c r="BJ4647" s="7"/>
      <c r="BK4647" s="7"/>
      <c r="BL4647" s="7"/>
      <c r="BM4647" s="7"/>
      <c r="BP4647" s="7"/>
      <c r="BQ4647" s="7"/>
      <c r="BR4647" s="7"/>
      <c r="BS4647" s="7"/>
      <c r="BT4647" s="7"/>
      <c r="BU4647" s="7"/>
      <c r="BV4647" s="7"/>
      <c r="BW4647" s="7"/>
    </row>
    <row r="4648" spans="5:75" x14ac:dyDescent="0.2"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AL4648" s="7"/>
      <c r="AQ4648" s="7"/>
      <c r="AR4648" s="7"/>
      <c r="AS4648" s="7"/>
      <c r="AT4648" s="7"/>
      <c r="AU4648" s="7"/>
      <c r="AV4648" s="7"/>
      <c r="AX4648" s="7"/>
      <c r="AY4648" s="7"/>
      <c r="AZ4648" s="7"/>
      <c r="BA4648" s="7"/>
      <c r="BB4648" s="7"/>
      <c r="BC4648" s="7"/>
      <c r="BD4648" s="7"/>
      <c r="BG4648" s="7"/>
      <c r="BH4648" s="7"/>
      <c r="BI4648" s="7"/>
      <c r="BJ4648" s="7"/>
      <c r="BK4648" s="7"/>
      <c r="BL4648" s="7"/>
      <c r="BM4648" s="7"/>
      <c r="BP4648" s="7"/>
      <c r="BQ4648" s="7"/>
      <c r="BR4648" s="7"/>
      <c r="BS4648" s="7"/>
      <c r="BT4648" s="7"/>
      <c r="BU4648" s="7"/>
      <c r="BV4648" s="7"/>
      <c r="BW4648" s="7"/>
    </row>
    <row r="4649" spans="5:75" x14ac:dyDescent="0.2"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AL4649" s="7"/>
      <c r="AQ4649" s="7"/>
      <c r="AR4649" s="7"/>
      <c r="AS4649" s="7"/>
      <c r="AT4649" s="7"/>
      <c r="AU4649" s="7"/>
      <c r="AV4649" s="7"/>
      <c r="AX4649" s="7"/>
      <c r="AY4649" s="7"/>
      <c r="AZ4649" s="7"/>
      <c r="BA4649" s="7"/>
      <c r="BB4649" s="7"/>
      <c r="BC4649" s="7"/>
      <c r="BD4649" s="7"/>
      <c r="BG4649" s="7"/>
      <c r="BH4649" s="7"/>
      <c r="BI4649" s="7"/>
      <c r="BJ4649" s="7"/>
      <c r="BK4649" s="7"/>
      <c r="BL4649" s="7"/>
      <c r="BM4649" s="7"/>
      <c r="BP4649" s="7"/>
      <c r="BQ4649" s="7"/>
      <c r="BR4649" s="7"/>
      <c r="BS4649" s="7"/>
      <c r="BT4649" s="7"/>
      <c r="BU4649" s="7"/>
      <c r="BV4649" s="7"/>
      <c r="BW4649" s="7"/>
    </row>
    <row r="4650" spans="5:75" x14ac:dyDescent="0.2"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AL4650" s="7"/>
      <c r="AQ4650" s="7"/>
      <c r="AR4650" s="7"/>
      <c r="AS4650" s="7"/>
      <c r="AT4650" s="7"/>
      <c r="AU4650" s="7"/>
      <c r="AV4650" s="7"/>
      <c r="AX4650" s="7"/>
      <c r="AY4650" s="7"/>
      <c r="AZ4650" s="7"/>
      <c r="BA4650" s="7"/>
      <c r="BB4650" s="7"/>
      <c r="BC4650" s="7"/>
      <c r="BD4650" s="7"/>
      <c r="BG4650" s="7"/>
      <c r="BH4650" s="7"/>
      <c r="BI4650" s="7"/>
      <c r="BJ4650" s="7"/>
      <c r="BK4650" s="7"/>
      <c r="BL4650" s="7"/>
      <c r="BM4650" s="7"/>
      <c r="BP4650" s="7"/>
      <c r="BQ4650" s="7"/>
      <c r="BR4650" s="7"/>
      <c r="BS4650" s="7"/>
      <c r="BT4650" s="7"/>
      <c r="BU4650" s="7"/>
      <c r="BV4650" s="7"/>
      <c r="BW4650" s="7"/>
    </row>
    <row r="4651" spans="5:75" x14ac:dyDescent="0.2"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AL4651" s="7"/>
      <c r="AQ4651" s="7"/>
      <c r="AR4651" s="7"/>
      <c r="AS4651" s="7"/>
      <c r="AT4651" s="7"/>
      <c r="AU4651" s="7"/>
      <c r="AV4651" s="7"/>
      <c r="AX4651" s="7"/>
      <c r="AY4651" s="7"/>
      <c r="AZ4651" s="7"/>
      <c r="BA4651" s="7"/>
      <c r="BB4651" s="7"/>
      <c r="BC4651" s="7"/>
      <c r="BD4651" s="7"/>
      <c r="BG4651" s="7"/>
      <c r="BH4651" s="7"/>
      <c r="BI4651" s="7"/>
      <c r="BJ4651" s="7"/>
      <c r="BK4651" s="7"/>
      <c r="BL4651" s="7"/>
      <c r="BM4651" s="7"/>
      <c r="BP4651" s="7"/>
      <c r="BQ4651" s="7"/>
      <c r="BR4651" s="7"/>
      <c r="BS4651" s="7"/>
      <c r="BT4651" s="7"/>
      <c r="BU4651" s="7"/>
      <c r="BV4651" s="7"/>
      <c r="BW4651" s="7"/>
    </row>
    <row r="4652" spans="5:75" x14ac:dyDescent="0.2"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AL4652" s="7"/>
      <c r="AQ4652" s="7"/>
      <c r="AR4652" s="7"/>
      <c r="AS4652" s="7"/>
      <c r="AT4652" s="7"/>
      <c r="AU4652" s="7"/>
      <c r="AV4652" s="7"/>
      <c r="AX4652" s="7"/>
      <c r="AY4652" s="7"/>
      <c r="AZ4652" s="7"/>
      <c r="BA4652" s="7"/>
      <c r="BB4652" s="7"/>
      <c r="BC4652" s="7"/>
      <c r="BD4652" s="7"/>
      <c r="BG4652" s="7"/>
      <c r="BH4652" s="7"/>
      <c r="BI4652" s="7"/>
      <c r="BJ4652" s="7"/>
      <c r="BK4652" s="7"/>
      <c r="BL4652" s="7"/>
      <c r="BM4652" s="7"/>
      <c r="BP4652" s="7"/>
      <c r="BQ4652" s="7"/>
      <c r="BR4652" s="7"/>
      <c r="BS4652" s="7"/>
      <c r="BT4652" s="7"/>
      <c r="BU4652" s="7"/>
      <c r="BV4652" s="7"/>
      <c r="BW4652" s="7"/>
    </row>
    <row r="4653" spans="5:75" x14ac:dyDescent="0.2"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AL4653" s="7"/>
      <c r="AQ4653" s="7"/>
      <c r="AR4653" s="7"/>
      <c r="AS4653" s="7"/>
      <c r="AT4653" s="7"/>
      <c r="AU4653" s="7"/>
      <c r="AV4653" s="7"/>
      <c r="AX4653" s="7"/>
      <c r="AY4653" s="7"/>
      <c r="AZ4653" s="7"/>
      <c r="BA4653" s="7"/>
      <c r="BB4653" s="7"/>
      <c r="BC4653" s="7"/>
      <c r="BD4653" s="7"/>
      <c r="BG4653" s="7"/>
      <c r="BH4653" s="7"/>
      <c r="BI4653" s="7"/>
      <c r="BJ4653" s="7"/>
      <c r="BK4653" s="7"/>
      <c r="BL4653" s="7"/>
      <c r="BM4653" s="7"/>
      <c r="BP4653" s="7"/>
      <c r="BQ4653" s="7"/>
      <c r="BR4653" s="7"/>
      <c r="BS4653" s="7"/>
      <c r="BT4653" s="7"/>
      <c r="BU4653" s="7"/>
      <c r="BV4653" s="7"/>
      <c r="BW4653" s="7"/>
    </row>
    <row r="4654" spans="5:75" x14ac:dyDescent="0.2"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AL4654" s="7"/>
      <c r="AQ4654" s="7"/>
      <c r="AR4654" s="7"/>
      <c r="AS4654" s="7"/>
      <c r="AT4654" s="7"/>
      <c r="AU4654" s="7"/>
      <c r="AV4654" s="7"/>
      <c r="AX4654" s="7"/>
      <c r="AY4654" s="7"/>
      <c r="AZ4654" s="7"/>
      <c r="BA4654" s="7"/>
      <c r="BB4654" s="7"/>
      <c r="BC4654" s="7"/>
      <c r="BD4654" s="7"/>
      <c r="BG4654" s="7"/>
      <c r="BH4654" s="7"/>
      <c r="BI4654" s="7"/>
      <c r="BJ4654" s="7"/>
      <c r="BK4654" s="7"/>
      <c r="BL4654" s="7"/>
      <c r="BM4654" s="7"/>
      <c r="BP4654" s="7"/>
      <c r="BQ4654" s="7"/>
      <c r="BR4654" s="7"/>
      <c r="BS4654" s="7"/>
      <c r="BT4654" s="7"/>
      <c r="BU4654" s="7"/>
      <c r="BV4654" s="7"/>
      <c r="BW4654" s="7"/>
    </row>
    <row r="4655" spans="5:75" x14ac:dyDescent="0.2"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AL4655" s="7"/>
      <c r="AQ4655" s="7"/>
      <c r="AR4655" s="7"/>
      <c r="AS4655" s="7"/>
      <c r="AT4655" s="7"/>
      <c r="AU4655" s="7"/>
      <c r="AV4655" s="7"/>
      <c r="AX4655" s="7"/>
      <c r="AY4655" s="7"/>
      <c r="AZ4655" s="7"/>
      <c r="BA4655" s="7"/>
      <c r="BB4655" s="7"/>
      <c r="BC4655" s="7"/>
      <c r="BD4655" s="7"/>
      <c r="BG4655" s="7"/>
      <c r="BH4655" s="7"/>
      <c r="BI4655" s="7"/>
      <c r="BJ4655" s="7"/>
      <c r="BK4655" s="7"/>
      <c r="BL4655" s="7"/>
      <c r="BM4655" s="7"/>
      <c r="BP4655" s="7"/>
      <c r="BQ4655" s="7"/>
      <c r="BR4655" s="7"/>
      <c r="BS4655" s="7"/>
      <c r="BT4655" s="7"/>
      <c r="BU4655" s="7"/>
      <c r="BV4655" s="7"/>
      <c r="BW4655" s="7"/>
    </row>
    <row r="4656" spans="5:75" x14ac:dyDescent="0.2"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AL4656" s="7"/>
      <c r="AQ4656" s="7"/>
      <c r="AR4656" s="7"/>
      <c r="AS4656" s="7"/>
      <c r="AT4656" s="7"/>
      <c r="AU4656" s="7"/>
      <c r="AV4656" s="7"/>
      <c r="AX4656" s="7"/>
      <c r="AY4656" s="7"/>
      <c r="AZ4656" s="7"/>
      <c r="BA4656" s="7"/>
      <c r="BB4656" s="7"/>
      <c r="BC4656" s="7"/>
      <c r="BD4656" s="7"/>
      <c r="BG4656" s="7"/>
      <c r="BH4656" s="7"/>
      <c r="BI4656" s="7"/>
      <c r="BJ4656" s="7"/>
      <c r="BK4656" s="7"/>
      <c r="BL4656" s="7"/>
      <c r="BM4656" s="7"/>
      <c r="BP4656" s="7"/>
      <c r="BQ4656" s="7"/>
      <c r="BR4656" s="7"/>
      <c r="BS4656" s="7"/>
      <c r="BT4656" s="7"/>
      <c r="BU4656" s="7"/>
      <c r="BV4656" s="7"/>
      <c r="BW4656" s="7"/>
    </row>
    <row r="4657" spans="5:75" x14ac:dyDescent="0.2"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AL4657" s="7"/>
      <c r="AQ4657" s="7"/>
      <c r="AR4657" s="7"/>
      <c r="AS4657" s="7"/>
      <c r="AT4657" s="7"/>
      <c r="AU4657" s="7"/>
      <c r="AV4657" s="7"/>
      <c r="AX4657" s="7"/>
      <c r="AY4657" s="7"/>
      <c r="AZ4657" s="7"/>
      <c r="BA4657" s="7"/>
      <c r="BB4657" s="7"/>
      <c r="BC4657" s="7"/>
      <c r="BD4657" s="7"/>
      <c r="BG4657" s="7"/>
      <c r="BH4657" s="7"/>
      <c r="BI4657" s="7"/>
      <c r="BJ4657" s="7"/>
      <c r="BK4657" s="7"/>
      <c r="BL4657" s="7"/>
      <c r="BM4657" s="7"/>
      <c r="BP4657" s="7"/>
      <c r="BQ4657" s="7"/>
      <c r="BR4657" s="7"/>
      <c r="BS4657" s="7"/>
      <c r="BT4657" s="7"/>
      <c r="BU4657" s="7"/>
      <c r="BV4657" s="7"/>
      <c r="BW4657" s="7"/>
    </row>
    <row r="4658" spans="5:75" x14ac:dyDescent="0.2"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AL4658" s="7"/>
      <c r="AQ4658" s="7"/>
      <c r="AR4658" s="7"/>
      <c r="AS4658" s="7"/>
      <c r="AT4658" s="7"/>
      <c r="AU4658" s="7"/>
      <c r="AV4658" s="7"/>
      <c r="AX4658" s="7"/>
      <c r="AY4658" s="7"/>
      <c r="AZ4658" s="7"/>
      <c r="BA4658" s="7"/>
      <c r="BB4658" s="7"/>
      <c r="BC4658" s="7"/>
      <c r="BD4658" s="7"/>
      <c r="BG4658" s="7"/>
      <c r="BH4658" s="7"/>
      <c r="BI4658" s="7"/>
      <c r="BJ4658" s="7"/>
      <c r="BK4658" s="7"/>
      <c r="BL4658" s="7"/>
      <c r="BM4658" s="7"/>
      <c r="BP4658" s="7"/>
      <c r="BQ4658" s="7"/>
      <c r="BR4658" s="7"/>
      <c r="BS4658" s="7"/>
      <c r="BT4658" s="7"/>
      <c r="BU4658" s="7"/>
      <c r="BV4658" s="7"/>
      <c r="BW4658" s="7"/>
    </row>
    <row r="4659" spans="5:75" x14ac:dyDescent="0.2"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AL4659" s="7"/>
      <c r="AQ4659" s="7"/>
      <c r="AR4659" s="7"/>
      <c r="AS4659" s="7"/>
      <c r="AT4659" s="7"/>
      <c r="AU4659" s="7"/>
      <c r="AV4659" s="7"/>
      <c r="AX4659" s="7"/>
      <c r="AY4659" s="7"/>
      <c r="AZ4659" s="7"/>
      <c r="BA4659" s="7"/>
      <c r="BB4659" s="7"/>
      <c r="BC4659" s="7"/>
      <c r="BD4659" s="7"/>
      <c r="BG4659" s="7"/>
      <c r="BH4659" s="7"/>
      <c r="BI4659" s="7"/>
      <c r="BJ4659" s="7"/>
      <c r="BK4659" s="7"/>
      <c r="BL4659" s="7"/>
      <c r="BM4659" s="7"/>
      <c r="BP4659" s="7"/>
      <c r="BQ4659" s="7"/>
      <c r="BR4659" s="7"/>
      <c r="BS4659" s="7"/>
      <c r="BT4659" s="7"/>
      <c r="BU4659" s="7"/>
      <c r="BV4659" s="7"/>
      <c r="BW4659" s="7"/>
    </row>
    <row r="4660" spans="5:75" x14ac:dyDescent="0.2"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AL4660" s="7"/>
      <c r="AQ4660" s="7"/>
      <c r="AR4660" s="7"/>
      <c r="AS4660" s="7"/>
      <c r="AT4660" s="7"/>
      <c r="AU4660" s="7"/>
      <c r="AV4660" s="7"/>
      <c r="AX4660" s="7"/>
      <c r="AY4660" s="7"/>
      <c r="AZ4660" s="7"/>
      <c r="BA4660" s="7"/>
      <c r="BB4660" s="7"/>
      <c r="BC4660" s="7"/>
      <c r="BD4660" s="7"/>
      <c r="BG4660" s="7"/>
      <c r="BH4660" s="7"/>
      <c r="BI4660" s="7"/>
      <c r="BJ4660" s="7"/>
      <c r="BK4660" s="7"/>
      <c r="BL4660" s="7"/>
      <c r="BM4660" s="7"/>
      <c r="BP4660" s="7"/>
      <c r="BQ4660" s="7"/>
      <c r="BR4660" s="7"/>
      <c r="BS4660" s="7"/>
      <c r="BT4660" s="7"/>
      <c r="BU4660" s="7"/>
      <c r="BV4660" s="7"/>
      <c r="BW4660" s="7"/>
    </row>
    <row r="4661" spans="5:75" x14ac:dyDescent="0.2"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AL4661" s="7"/>
      <c r="AQ4661" s="7"/>
      <c r="AR4661" s="7"/>
      <c r="AS4661" s="7"/>
      <c r="AT4661" s="7"/>
      <c r="AU4661" s="7"/>
      <c r="AV4661" s="7"/>
      <c r="AX4661" s="7"/>
      <c r="AY4661" s="7"/>
      <c r="AZ4661" s="7"/>
      <c r="BA4661" s="7"/>
      <c r="BB4661" s="7"/>
      <c r="BC4661" s="7"/>
      <c r="BD4661" s="7"/>
      <c r="BG4661" s="7"/>
      <c r="BH4661" s="7"/>
      <c r="BI4661" s="7"/>
      <c r="BJ4661" s="7"/>
      <c r="BK4661" s="7"/>
      <c r="BL4661" s="7"/>
      <c r="BM4661" s="7"/>
      <c r="BP4661" s="7"/>
      <c r="BQ4661" s="7"/>
      <c r="BR4661" s="7"/>
      <c r="BS4661" s="7"/>
      <c r="BT4661" s="7"/>
      <c r="BU4661" s="7"/>
      <c r="BV4661" s="7"/>
      <c r="BW4661" s="7"/>
    </row>
    <row r="4662" spans="5:75" x14ac:dyDescent="0.2"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AL4662" s="7"/>
      <c r="AQ4662" s="7"/>
      <c r="AR4662" s="7"/>
      <c r="AS4662" s="7"/>
      <c r="AT4662" s="7"/>
      <c r="AU4662" s="7"/>
      <c r="AV4662" s="7"/>
      <c r="AX4662" s="7"/>
      <c r="AY4662" s="7"/>
      <c r="AZ4662" s="7"/>
      <c r="BA4662" s="7"/>
      <c r="BB4662" s="7"/>
      <c r="BC4662" s="7"/>
      <c r="BD4662" s="7"/>
      <c r="BG4662" s="7"/>
      <c r="BH4662" s="7"/>
      <c r="BI4662" s="7"/>
      <c r="BJ4662" s="7"/>
      <c r="BK4662" s="7"/>
      <c r="BL4662" s="7"/>
      <c r="BM4662" s="7"/>
      <c r="BP4662" s="7"/>
      <c r="BQ4662" s="7"/>
      <c r="BR4662" s="7"/>
      <c r="BS4662" s="7"/>
      <c r="BT4662" s="7"/>
      <c r="BU4662" s="7"/>
      <c r="BV4662" s="7"/>
      <c r="BW4662" s="7"/>
    </row>
    <row r="4663" spans="5:75" x14ac:dyDescent="0.2"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AL4663" s="7"/>
      <c r="AQ4663" s="7"/>
      <c r="AR4663" s="7"/>
      <c r="AS4663" s="7"/>
      <c r="AT4663" s="7"/>
      <c r="AU4663" s="7"/>
      <c r="AV4663" s="7"/>
      <c r="AX4663" s="7"/>
      <c r="AY4663" s="7"/>
      <c r="AZ4663" s="7"/>
      <c r="BA4663" s="7"/>
      <c r="BB4663" s="7"/>
      <c r="BC4663" s="7"/>
      <c r="BD4663" s="7"/>
      <c r="BG4663" s="7"/>
      <c r="BH4663" s="7"/>
      <c r="BI4663" s="7"/>
      <c r="BJ4663" s="7"/>
      <c r="BK4663" s="7"/>
      <c r="BL4663" s="7"/>
      <c r="BM4663" s="7"/>
      <c r="BP4663" s="7"/>
      <c r="BQ4663" s="7"/>
      <c r="BR4663" s="7"/>
      <c r="BS4663" s="7"/>
      <c r="BT4663" s="7"/>
      <c r="BU4663" s="7"/>
      <c r="BV4663" s="7"/>
      <c r="BW4663" s="7"/>
    </row>
    <row r="4664" spans="5:75" x14ac:dyDescent="0.2"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AL4664" s="7"/>
      <c r="AQ4664" s="7"/>
      <c r="AR4664" s="7"/>
      <c r="AS4664" s="7"/>
      <c r="AT4664" s="7"/>
      <c r="AU4664" s="7"/>
      <c r="AV4664" s="7"/>
      <c r="AX4664" s="7"/>
      <c r="AY4664" s="7"/>
      <c r="AZ4664" s="7"/>
      <c r="BA4664" s="7"/>
      <c r="BB4664" s="7"/>
      <c r="BC4664" s="7"/>
      <c r="BD4664" s="7"/>
      <c r="BG4664" s="7"/>
      <c r="BH4664" s="7"/>
      <c r="BI4664" s="7"/>
      <c r="BJ4664" s="7"/>
      <c r="BK4664" s="7"/>
      <c r="BL4664" s="7"/>
      <c r="BM4664" s="7"/>
      <c r="BP4664" s="7"/>
      <c r="BQ4664" s="7"/>
      <c r="BR4664" s="7"/>
      <c r="BS4664" s="7"/>
      <c r="BT4664" s="7"/>
      <c r="BU4664" s="7"/>
      <c r="BV4664" s="7"/>
      <c r="BW4664" s="7"/>
    </row>
    <row r="4665" spans="5:75" x14ac:dyDescent="0.2"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AL4665" s="7"/>
      <c r="AQ4665" s="7"/>
      <c r="AR4665" s="7"/>
      <c r="AS4665" s="7"/>
      <c r="AT4665" s="7"/>
      <c r="AU4665" s="7"/>
      <c r="AV4665" s="7"/>
      <c r="AX4665" s="7"/>
      <c r="AY4665" s="7"/>
      <c r="AZ4665" s="7"/>
      <c r="BA4665" s="7"/>
      <c r="BB4665" s="7"/>
      <c r="BC4665" s="7"/>
      <c r="BD4665" s="7"/>
      <c r="BG4665" s="7"/>
      <c r="BH4665" s="7"/>
      <c r="BI4665" s="7"/>
      <c r="BJ4665" s="7"/>
      <c r="BK4665" s="7"/>
      <c r="BL4665" s="7"/>
      <c r="BM4665" s="7"/>
      <c r="BP4665" s="7"/>
      <c r="BQ4665" s="7"/>
      <c r="BR4665" s="7"/>
      <c r="BS4665" s="7"/>
      <c r="BT4665" s="7"/>
      <c r="BU4665" s="7"/>
      <c r="BV4665" s="7"/>
      <c r="BW4665" s="7"/>
    </row>
    <row r="4666" spans="5:75" x14ac:dyDescent="0.2"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AL4666" s="7"/>
      <c r="AQ4666" s="7"/>
      <c r="AR4666" s="7"/>
      <c r="AS4666" s="7"/>
      <c r="AT4666" s="7"/>
      <c r="AU4666" s="7"/>
      <c r="AV4666" s="7"/>
      <c r="AX4666" s="7"/>
      <c r="AY4666" s="7"/>
      <c r="AZ4666" s="7"/>
      <c r="BA4666" s="7"/>
      <c r="BB4666" s="7"/>
      <c r="BC4666" s="7"/>
      <c r="BD4666" s="7"/>
      <c r="BG4666" s="7"/>
      <c r="BH4666" s="7"/>
      <c r="BI4666" s="7"/>
      <c r="BJ4666" s="7"/>
      <c r="BK4666" s="7"/>
      <c r="BL4666" s="7"/>
      <c r="BM4666" s="7"/>
      <c r="BP4666" s="7"/>
      <c r="BQ4666" s="7"/>
      <c r="BR4666" s="7"/>
      <c r="BS4666" s="7"/>
      <c r="BT4666" s="7"/>
      <c r="BU4666" s="7"/>
      <c r="BV4666" s="7"/>
      <c r="BW4666" s="7"/>
    </row>
    <row r="4667" spans="5:75" x14ac:dyDescent="0.2"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AL4667" s="7"/>
      <c r="AQ4667" s="7"/>
      <c r="AR4667" s="7"/>
      <c r="AS4667" s="7"/>
      <c r="AT4667" s="7"/>
      <c r="AU4667" s="7"/>
      <c r="AV4667" s="7"/>
      <c r="AX4667" s="7"/>
      <c r="AY4667" s="7"/>
      <c r="AZ4667" s="7"/>
      <c r="BA4667" s="7"/>
      <c r="BB4667" s="7"/>
      <c r="BC4667" s="7"/>
      <c r="BD4667" s="7"/>
      <c r="BG4667" s="7"/>
      <c r="BH4667" s="7"/>
      <c r="BI4667" s="7"/>
      <c r="BJ4667" s="7"/>
      <c r="BK4667" s="7"/>
      <c r="BL4667" s="7"/>
      <c r="BM4667" s="7"/>
      <c r="BP4667" s="7"/>
      <c r="BQ4667" s="7"/>
      <c r="BR4667" s="7"/>
      <c r="BS4667" s="7"/>
      <c r="BT4667" s="7"/>
      <c r="BU4667" s="7"/>
      <c r="BV4667" s="7"/>
      <c r="BW4667" s="7"/>
    </row>
    <row r="4668" spans="5:75" x14ac:dyDescent="0.2"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AL4668" s="7"/>
      <c r="AQ4668" s="7"/>
      <c r="AR4668" s="7"/>
      <c r="AS4668" s="7"/>
      <c r="AT4668" s="7"/>
      <c r="AU4668" s="7"/>
      <c r="AV4668" s="7"/>
      <c r="AX4668" s="7"/>
      <c r="AY4668" s="7"/>
      <c r="AZ4668" s="7"/>
      <c r="BA4668" s="7"/>
      <c r="BB4668" s="7"/>
      <c r="BC4668" s="7"/>
      <c r="BD4668" s="7"/>
      <c r="BG4668" s="7"/>
      <c r="BH4668" s="7"/>
      <c r="BI4668" s="7"/>
      <c r="BJ4668" s="7"/>
      <c r="BK4668" s="7"/>
      <c r="BL4668" s="7"/>
      <c r="BM4668" s="7"/>
      <c r="BP4668" s="7"/>
      <c r="BQ4668" s="7"/>
      <c r="BR4668" s="7"/>
      <c r="BS4668" s="7"/>
      <c r="BT4668" s="7"/>
      <c r="BU4668" s="7"/>
      <c r="BV4668" s="7"/>
      <c r="BW4668" s="7"/>
    </row>
    <row r="4669" spans="5:75" x14ac:dyDescent="0.2"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AL4669" s="7"/>
      <c r="AQ4669" s="7"/>
      <c r="AR4669" s="7"/>
      <c r="AS4669" s="7"/>
      <c r="AT4669" s="7"/>
      <c r="AU4669" s="7"/>
      <c r="AV4669" s="7"/>
      <c r="AX4669" s="7"/>
      <c r="AY4669" s="7"/>
      <c r="AZ4669" s="7"/>
      <c r="BA4669" s="7"/>
      <c r="BB4669" s="7"/>
      <c r="BC4669" s="7"/>
      <c r="BD4669" s="7"/>
      <c r="BG4669" s="7"/>
      <c r="BH4669" s="7"/>
      <c r="BI4669" s="7"/>
      <c r="BJ4669" s="7"/>
      <c r="BK4669" s="7"/>
      <c r="BL4669" s="7"/>
      <c r="BM4669" s="7"/>
      <c r="BP4669" s="7"/>
      <c r="BQ4669" s="7"/>
      <c r="BR4669" s="7"/>
      <c r="BS4669" s="7"/>
      <c r="BT4669" s="7"/>
      <c r="BU4669" s="7"/>
      <c r="BV4669" s="7"/>
      <c r="BW4669" s="7"/>
    </row>
    <row r="4670" spans="5:75" x14ac:dyDescent="0.2"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AL4670" s="7"/>
      <c r="AQ4670" s="7"/>
      <c r="AR4670" s="7"/>
      <c r="AS4670" s="7"/>
      <c r="AT4670" s="7"/>
      <c r="AU4670" s="7"/>
      <c r="AV4670" s="7"/>
      <c r="AX4670" s="7"/>
      <c r="AY4670" s="7"/>
      <c r="AZ4670" s="7"/>
      <c r="BA4670" s="7"/>
      <c r="BB4670" s="7"/>
      <c r="BC4670" s="7"/>
      <c r="BD4670" s="7"/>
      <c r="BG4670" s="7"/>
      <c r="BH4670" s="7"/>
      <c r="BI4670" s="7"/>
      <c r="BJ4670" s="7"/>
      <c r="BK4670" s="7"/>
      <c r="BL4670" s="7"/>
      <c r="BM4670" s="7"/>
      <c r="BP4670" s="7"/>
      <c r="BQ4670" s="7"/>
      <c r="BR4670" s="7"/>
      <c r="BS4670" s="7"/>
      <c r="BT4670" s="7"/>
      <c r="BU4670" s="7"/>
      <c r="BV4670" s="7"/>
      <c r="BW4670" s="7"/>
    </row>
    <row r="4671" spans="5:75" x14ac:dyDescent="0.2"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AL4671" s="7"/>
      <c r="AQ4671" s="7"/>
      <c r="AR4671" s="7"/>
      <c r="AS4671" s="7"/>
      <c r="AT4671" s="7"/>
      <c r="AU4671" s="7"/>
      <c r="AV4671" s="7"/>
      <c r="AX4671" s="7"/>
      <c r="AY4671" s="7"/>
      <c r="AZ4671" s="7"/>
      <c r="BA4671" s="7"/>
      <c r="BB4671" s="7"/>
      <c r="BC4671" s="7"/>
      <c r="BD4671" s="7"/>
      <c r="BG4671" s="7"/>
      <c r="BH4671" s="7"/>
      <c r="BI4671" s="7"/>
      <c r="BJ4671" s="7"/>
      <c r="BK4671" s="7"/>
      <c r="BL4671" s="7"/>
      <c r="BM4671" s="7"/>
      <c r="BP4671" s="7"/>
      <c r="BQ4671" s="7"/>
      <c r="BR4671" s="7"/>
      <c r="BS4671" s="7"/>
      <c r="BT4671" s="7"/>
      <c r="BU4671" s="7"/>
      <c r="BV4671" s="7"/>
      <c r="BW4671" s="7"/>
    </row>
    <row r="4672" spans="5:75" x14ac:dyDescent="0.2"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AL4672" s="7"/>
      <c r="AQ4672" s="7"/>
      <c r="AR4672" s="7"/>
      <c r="AS4672" s="7"/>
      <c r="AT4672" s="7"/>
      <c r="AU4672" s="7"/>
      <c r="AV4672" s="7"/>
      <c r="AX4672" s="7"/>
      <c r="AY4672" s="7"/>
      <c r="AZ4672" s="7"/>
      <c r="BA4672" s="7"/>
      <c r="BB4672" s="7"/>
      <c r="BC4672" s="7"/>
      <c r="BD4672" s="7"/>
      <c r="BG4672" s="7"/>
      <c r="BH4672" s="7"/>
      <c r="BI4672" s="7"/>
      <c r="BJ4672" s="7"/>
      <c r="BK4672" s="7"/>
      <c r="BL4672" s="7"/>
      <c r="BM4672" s="7"/>
      <c r="BP4672" s="7"/>
      <c r="BQ4672" s="7"/>
      <c r="BR4672" s="7"/>
      <c r="BS4672" s="7"/>
      <c r="BT4672" s="7"/>
      <c r="BU4672" s="7"/>
      <c r="BV4672" s="7"/>
      <c r="BW4672" s="7"/>
    </row>
    <row r="4673" spans="5:75" x14ac:dyDescent="0.2"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AL4673" s="7"/>
      <c r="AQ4673" s="7"/>
      <c r="AR4673" s="7"/>
      <c r="AS4673" s="7"/>
      <c r="AT4673" s="7"/>
      <c r="AU4673" s="7"/>
      <c r="AV4673" s="7"/>
      <c r="AX4673" s="7"/>
      <c r="AY4673" s="7"/>
      <c r="AZ4673" s="7"/>
      <c r="BA4673" s="7"/>
      <c r="BB4673" s="7"/>
      <c r="BC4673" s="7"/>
      <c r="BD4673" s="7"/>
      <c r="BG4673" s="7"/>
      <c r="BH4673" s="7"/>
      <c r="BI4673" s="7"/>
      <c r="BJ4673" s="7"/>
      <c r="BK4673" s="7"/>
      <c r="BL4673" s="7"/>
      <c r="BM4673" s="7"/>
      <c r="BP4673" s="7"/>
      <c r="BQ4673" s="7"/>
      <c r="BR4673" s="7"/>
      <c r="BS4673" s="7"/>
      <c r="BT4673" s="7"/>
      <c r="BU4673" s="7"/>
      <c r="BV4673" s="7"/>
      <c r="BW4673" s="7"/>
    </row>
    <row r="4674" spans="5:75" x14ac:dyDescent="0.2"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AL4674" s="7"/>
      <c r="AQ4674" s="7"/>
      <c r="AR4674" s="7"/>
      <c r="AS4674" s="7"/>
      <c r="AT4674" s="7"/>
      <c r="AU4674" s="7"/>
      <c r="AV4674" s="7"/>
      <c r="AX4674" s="7"/>
      <c r="AY4674" s="7"/>
      <c r="AZ4674" s="7"/>
      <c r="BA4674" s="7"/>
      <c r="BB4674" s="7"/>
      <c r="BC4674" s="7"/>
      <c r="BD4674" s="7"/>
      <c r="BG4674" s="7"/>
      <c r="BH4674" s="7"/>
      <c r="BI4674" s="7"/>
      <c r="BJ4674" s="7"/>
      <c r="BK4674" s="7"/>
      <c r="BL4674" s="7"/>
      <c r="BM4674" s="7"/>
      <c r="BP4674" s="7"/>
      <c r="BQ4674" s="7"/>
      <c r="BR4674" s="7"/>
      <c r="BS4674" s="7"/>
      <c r="BT4674" s="7"/>
      <c r="BU4674" s="7"/>
      <c r="BV4674" s="7"/>
      <c r="BW4674" s="7"/>
    </row>
    <row r="4675" spans="5:75" x14ac:dyDescent="0.2"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AL4675" s="7"/>
      <c r="AQ4675" s="7"/>
      <c r="AR4675" s="7"/>
      <c r="AS4675" s="7"/>
      <c r="AT4675" s="7"/>
      <c r="AU4675" s="7"/>
      <c r="AV4675" s="7"/>
      <c r="AX4675" s="7"/>
      <c r="AY4675" s="7"/>
      <c r="AZ4675" s="7"/>
      <c r="BA4675" s="7"/>
      <c r="BB4675" s="7"/>
      <c r="BC4675" s="7"/>
      <c r="BD4675" s="7"/>
      <c r="BG4675" s="7"/>
      <c r="BH4675" s="7"/>
      <c r="BI4675" s="7"/>
      <c r="BJ4675" s="7"/>
      <c r="BK4675" s="7"/>
      <c r="BL4675" s="7"/>
      <c r="BM4675" s="7"/>
      <c r="BP4675" s="7"/>
      <c r="BQ4675" s="7"/>
      <c r="BR4675" s="7"/>
      <c r="BS4675" s="7"/>
      <c r="BT4675" s="7"/>
      <c r="BU4675" s="7"/>
      <c r="BV4675" s="7"/>
      <c r="BW4675" s="7"/>
    </row>
    <row r="4676" spans="5:75" x14ac:dyDescent="0.2"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AL4676" s="7"/>
      <c r="AQ4676" s="7"/>
      <c r="AR4676" s="7"/>
      <c r="AS4676" s="7"/>
      <c r="AT4676" s="7"/>
      <c r="AU4676" s="7"/>
      <c r="AV4676" s="7"/>
      <c r="AX4676" s="7"/>
      <c r="AY4676" s="7"/>
      <c r="AZ4676" s="7"/>
      <c r="BA4676" s="7"/>
      <c r="BB4676" s="7"/>
      <c r="BC4676" s="7"/>
      <c r="BD4676" s="7"/>
      <c r="BG4676" s="7"/>
      <c r="BH4676" s="7"/>
      <c r="BI4676" s="7"/>
      <c r="BJ4676" s="7"/>
      <c r="BK4676" s="7"/>
      <c r="BL4676" s="7"/>
      <c r="BM4676" s="7"/>
      <c r="BP4676" s="7"/>
      <c r="BQ4676" s="7"/>
      <c r="BR4676" s="7"/>
      <c r="BS4676" s="7"/>
      <c r="BT4676" s="7"/>
      <c r="BU4676" s="7"/>
      <c r="BV4676" s="7"/>
      <c r="BW4676" s="7"/>
    </row>
    <row r="4677" spans="5:75" x14ac:dyDescent="0.2"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AL4677" s="7"/>
      <c r="AQ4677" s="7"/>
      <c r="AR4677" s="7"/>
      <c r="AS4677" s="7"/>
      <c r="AT4677" s="7"/>
      <c r="AU4677" s="7"/>
      <c r="AV4677" s="7"/>
      <c r="AX4677" s="7"/>
      <c r="AY4677" s="7"/>
      <c r="AZ4677" s="7"/>
      <c r="BA4677" s="7"/>
      <c r="BB4677" s="7"/>
      <c r="BC4677" s="7"/>
      <c r="BD4677" s="7"/>
      <c r="BG4677" s="7"/>
      <c r="BH4677" s="7"/>
      <c r="BI4677" s="7"/>
      <c r="BJ4677" s="7"/>
      <c r="BK4677" s="7"/>
      <c r="BL4677" s="7"/>
      <c r="BM4677" s="7"/>
      <c r="BP4677" s="7"/>
      <c r="BQ4677" s="7"/>
      <c r="BR4677" s="7"/>
      <c r="BS4677" s="7"/>
      <c r="BT4677" s="7"/>
      <c r="BU4677" s="7"/>
      <c r="BV4677" s="7"/>
      <c r="BW4677" s="7"/>
    </row>
    <row r="4678" spans="5:75" x14ac:dyDescent="0.2"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AL4678" s="7"/>
      <c r="AQ4678" s="7"/>
      <c r="AR4678" s="7"/>
      <c r="AS4678" s="7"/>
      <c r="AT4678" s="7"/>
      <c r="AU4678" s="7"/>
      <c r="AV4678" s="7"/>
      <c r="AX4678" s="7"/>
      <c r="AY4678" s="7"/>
      <c r="AZ4678" s="7"/>
      <c r="BA4678" s="7"/>
      <c r="BB4678" s="7"/>
      <c r="BC4678" s="7"/>
      <c r="BD4678" s="7"/>
      <c r="BG4678" s="7"/>
      <c r="BH4678" s="7"/>
      <c r="BI4678" s="7"/>
      <c r="BJ4678" s="7"/>
      <c r="BK4678" s="7"/>
      <c r="BL4678" s="7"/>
      <c r="BM4678" s="7"/>
      <c r="BP4678" s="7"/>
      <c r="BQ4678" s="7"/>
      <c r="BR4678" s="7"/>
      <c r="BS4678" s="7"/>
      <c r="BT4678" s="7"/>
      <c r="BU4678" s="7"/>
      <c r="BV4678" s="7"/>
      <c r="BW4678" s="7"/>
    </row>
    <row r="4679" spans="5:75" x14ac:dyDescent="0.2"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AL4679" s="7"/>
      <c r="AQ4679" s="7"/>
      <c r="AR4679" s="7"/>
      <c r="AS4679" s="7"/>
      <c r="AT4679" s="7"/>
      <c r="AU4679" s="7"/>
      <c r="AV4679" s="7"/>
      <c r="AX4679" s="7"/>
      <c r="AY4679" s="7"/>
      <c r="AZ4679" s="7"/>
      <c r="BA4679" s="7"/>
      <c r="BB4679" s="7"/>
      <c r="BC4679" s="7"/>
      <c r="BD4679" s="7"/>
      <c r="BG4679" s="7"/>
      <c r="BH4679" s="7"/>
      <c r="BI4679" s="7"/>
      <c r="BJ4679" s="7"/>
      <c r="BK4679" s="7"/>
      <c r="BL4679" s="7"/>
      <c r="BM4679" s="7"/>
      <c r="BP4679" s="7"/>
      <c r="BQ4679" s="7"/>
      <c r="BR4679" s="7"/>
      <c r="BS4679" s="7"/>
      <c r="BT4679" s="7"/>
      <c r="BU4679" s="7"/>
      <c r="BV4679" s="7"/>
      <c r="BW4679" s="7"/>
    </row>
    <row r="4680" spans="5:75" x14ac:dyDescent="0.2"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AL4680" s="7"/>
      <c r="AQ4680" s="7"/>
      <c r="AR4680" s="7"/>
      <c r="AS4680" s="7"/>
      <c r="AT4680" s="7"/>
      <c r="AU4680" s="7"/>
      <c r="AV4680" s="7"/>
      <c r="AX4680" s="7"/>
      <c r="AY4680" s="7"/>
      <c r="AZ4680" s="7"/>
      <c r="BA4680" s="7"/>
      <c r="BB4680" s="7"/>
      <c r="BC4680" s="7"/>
      <c r="BD4680" s="7"/>
      <c r="BG4680" s="7"/>
      <c r="BH4680" s="7"/>
      <c r="BI4680" s="7"/>
      <c r="BJ4680" s="7"/>
      <c r="BK4680" s="7"/>
      <c r="BL4680" s="7"/>
      <c r="BM4680" s="7"/>
      <c r="BP4680" s="7"/>
      <c r="BQ4680" s="7"/>
      <c r="BR4680" s="7"/>
      <c r="BS4680" s="7"/>
      <c r="BT4680" s="7"/>
      <c r="BU4680" s="7"/>
      <c r="BV4680" s="7"/>
      <c r="BW4680" s="7"/>
    </row>
    <row r="4681" spans="5:75" x14ac:dyDescent="0.2"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AL4681" s="7"/>
      <c r="AQ4681" s="7"/>
      <c r="AR4681" s="7"/>
      <c r="AS4681" s="7"/>
      <c r="AT4681" s="7"/>
      <c r="AU4681" s="7"/>
      <c r="AV4681" s="7"/>
      <c r="AX4681" s="7"/>
      <c r="AY4681" s="7"/>
      <c r="AZ4681" s="7"/>
      <c r="BA4681" s="7"/>
      <c r="BB4681" s="7"/>
      <c r="BC4681" s="7"/>
      <c r="BD4681" s="7"/>
      <c r="BG4681" s="7"/>
      <c r="BH4681" s="7"/>
      <c r="BI4681" s="7"/>
      <c r="BJ4681" s="7"/>
      <c r="BK4681" s="7"/>
      <c r="BL4681" s="7"/>
      <c r="BM4681" s="7"/>
      <c r="BP4681" s="7"/>
      <c r="BQ4681" s="7"/>
      <c r="BR4681" s="7"/>
      <c r="BS4681" s="7"/>
      <c r="BT4681" s="7"/>
      <c r="BU4681" s="7"/>
      <c r="BV4681" s="7"/>
      <c r="BW4681" s="7"/>
    </row>
    <row r="4682" spans="5:75" x14ac:dyDescent="0.2"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AL4682" s="7"/>
      <c r="AQ4682" s="7"/>
      <c r="AR4682" s="7"/>
      <c r="AS4682" s="7"/>
      <c r="AT4682" s="7"/>
      <c r="AU4682" s="7"/>
      <c r="AV4682" s="7"/>
      <c r="AX4682" s="7"/>
      <c r="AY4682" s="7"/>
      <c r="AZ4682" s="7"/>
      <c r="BA4682" s="7"/>
      <c r="BB4682" s="7"/>
      <c r="BC4682" s="7"/>
      <c r="BD4682" s="7"/>
      <c r="BG4682" s="7"/>
      <c r="BH4682" s="7"/>
      <c r="BI4682" s="7"/>
      <c r="BJ4682" s="7"/>
      <c r="BK4682" s="7"/>
      <c r="BL4682" s="7"/>
      <c r="BM4682" s="7"/>
      <c r="BP4682" s="7"/>
      <c r="BQ4682" s="7"/>
      <c r="BR4682" s="7"/>
      <c r="BS4682" s="7"/>
      <c r="BT4682" s="7"/>
      <c r="BU4682" s="7"/>
      <c r="BV4682" s="7"/>
      <c r="BW4682" s="7"/>
    </row>
    <row r="4683" spans="5:75" x14ac:dyDescent="0.2"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AL4683" s="7"/>
      <c r="AQ4683" s="7"/>
      <c r="AR4683" s="7"/>
      <c r="AS4683" s="7"/>
      <c r="AT4683" s="7"/>
      <c r="AU4683" s="7"/>
      <c r="AV4683" s="7"/>
      <c r="AX4683" s="7"/>
      <c r="AY4683" s="7"/>
      <c r="AZ4683" s="7"/>
      <c r="BA4683" s="7"/>
      <c r="BB4683" s="7"/>
      <c r="BC4683" s="7"/>
      <c r="BD4683" s="7"/>
      <c r="BG4683" s="7"/>
      <c r="BH4683" s="7"/>
      <c r="BI4683" s="7"/>
      <c r="BJ4683" s="7"/>
      <c r="BK4683" s="7"/>
      <c r="BL4683" s="7"/>
      <c r="BM4683" s="7"/>
      <c r="BP4683" s="7"/>
      <c r="BQ4683" s="7"/>
      <c r="BR4683" s="7"/>
      <c r="BS4683" s="7"/>
      <c r="BT4683" s="7"/>
      <c r="BU4683" s="7"/>
      <c r="BV4683" s="7"/>
      <c r="BW4683" s="7"/>
    </row>
    <row r="4684" spans="5:75" x14ac:dyDescent="0.2"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AL4684" s="7"/>
      <c r="AQ4684" s="7"/>
      <c r="AR4684" s="7"/>
      <c r="AS4684" s="7"/>
      <c r="AT4684" s="7"/>
      <c r="AU4684" s="7"/>
      <c r="AV4684" s="7"/>
      <c r="AX4684" s="7"/>
      <c r="AY4684" s="7"/>
      <c r="AZ4684" s="7"/>
      <c r="BA4684" s="7"/>
      <c r="BB4684" s="7"/>
      <c r="BC4684" s="7"/>
      <c r="BD4684" s="7"/>
      <c r="BG4684" s="7"/>
      <c r="BH4684" s="7"/>
      <c r="BI4684" s="7"/>
      <c r="BJ4684" s="7"/>
      <c r="BK4684" s="7"/>
      <c r="BL4684" s="7"/>
      <c r="BM4684" s="7"/>
      <c r="BP4684" s="7"/>
      <c r="BQ4684" s="7"/>
      <c r="BR4684" s="7"/>
      <c r="BS4684" s="7"/>
      <c r="BT4684" s="7"/>
      <c r="BU4684" s="7"/>
      <c r="BV4684" s="7"/>
      <c r="BW4684" s="7"/>
    </row>
    <row r="4685" spans="5:75" x14ac:dyDescent="0.2"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AL4685" s="7"/>
      <c r="AQ4685" s="7"/>
      <c r="AR4685" s="7"/>
      <c r="AS4685" s="7"/>
      <c r="AT4685" s="7"/>
      <c r="AU4685" s="7"/>
      <c r="AV4685" s="7"/>
      <c r="AX4685" s="7"/>
      <c r="AY4685" s="7"/>
      <c r="AZ4685" s="7"/>
      <c r="BA4685" s="7"/>
      <c r="BB4685" s="7"/>
      <c r="BC4685" s="7"/>
      <c r="BD4685" s="7"/>
      <c r="BG4685" s="7"/>
      <c r="BH4685" s="7"/>
      <c r="BI4685" s="7"/>
      <c r="BJ4685" s="7"/>
      <c r="BK4685" s="7"/>
      <c r="BL4685" s="7"/>
      <c r="BM4685" s="7"/>
      <c r="BP4685" s="7"/>
      <c r="BQ4685" s="7"/>
      <c r="BR4685" s="7"/>
      <c r="BS4685" s="7"/>
      <c r="BT4685" s="7"/>
      <c r="BU4685" s="7"/>
      <c r="BV4685" s="7"/>
      <c r="BW4685" s="7"/>
    </row>
    <row r="4686" spans="5:75" x14ac:dyDescent="0.2"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AL4686" s="7"/>
      <c r="AQ4686" s="7"/>
      <c r="AR4686" s="7"/>
      <c r="AS4686" s="7"/>
      <c r="AT4686" s="7"/>
      <c r="AU4686" s="7"/>
      <c r="AV4686" s="7"/>
      <c r="AX4686" s="7"/>
      <c r="AY4686" s="7"/>
      <c r="AZ4686" s="7"/>
      <c r="BA4686" s="7"/>
      <c r="BB4686" s="7"/>
      <c r="BC4686" s="7"/>
      <c r="BD4686" s="7"/>
      <c r="BG4686" s="7"/>
      <c r="BH4686" s="7"/>
      <c r="BI4686" s="7"/>
      <c r="BJ4686" s="7"/>
      <c r="BK4686" s="7"/>
      <c r="BL4686" s="7"/>
      <c r="BM4686" s="7"/>
      <c r="BP4686" s="7"/>
      <c r="BQ4686" s="7"/>
      <c r="BR4686" s="7"/>
      <c r="BS4686" s="7"/>
      <c r="BT4686" s="7"/>
      <c r="BU4686" s="7"/>
      <c r="BV4686" s="7"/>
      <c r="BW4686" s="7"/>
    </row>
    <row r="4687" spans="5:75" x14ac:dyDescent="0.2"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AL4687" s="7"/>
      <c r="AQ4687" s="7"/>
      <c r="AR4687" s="7"/>
      <c r="AS4687" s="7"/>
      <c r="AT4687" s="7"/>
      <c r="AU4687" s="7"/>
      <c r="AV4687" s="7"/>
      <c r="AX4687" s="7"/>
      <c r="AY4687" s="7"/>
      <c r="AZ4687" s="7"/>
      <c r="BA4687" s="7"/>
      <c r="BB4687" s="7"/>
      <c r="BC4687" s="7"/>
      <c r="BD4687" s="7"/>
      <c r="BG4687" s="7"/>
      <c r="BH4687" s="7"/>
      <c r="BI4687" s="7"/>
      <c r="BJ4687" s="7"/>
      <c r="BK4687" s="7"/>
      <c r="BL4687" s="7"/>
      <c r="BM4687" s="7"/>
      <c r="BP4687" s="7"/>
      <c r="BQ4687" s="7"/>
      <c r="BR4687" s="7"/>
      <c r="BS4687" s="7"/>
      <c r="BT4687" s="7"/>
      <c r="BU4687" s="7"/>
      <c r="BV4687" s="7"/>
      <c r="BW4687" s="7"/>
    </row>
    <row r="4688" spans="5:75" x14ac:dyDescent="0.2"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AL4688" s="7"/>
      <c r="AQ4688" s="7"/>
      <c r="AR4688" s="7"/>
      <c r="AS4688" s="7"/>
      <c r="AT4688" s="7"/>
      <c r="AU4688" s="7"/>
      <c r="AV4688" s="7"/>
      <c r="AX4688" s="7"/>
      <c r="AY4688" s="7"/>
      <c r="AZ4688" s="7"/>
      <c r="BA4688" s="7"/>
      <c r="BB4688" s="7"/>
      <c r="BC4688" s="7"/>
      <c r="BD4688" s="7"/>
      <c r="BG4688" s="7"/>
      <c r="BH4688" s="7"/>
      <c r="BI4688" s="7"/>
      <c r="BJ4688" s="7"/>
      <c r="BK4688" s="7"/>
      <c r="BL4688" s="7"/>
      <c r="BM4688" s="7"/>
      <c r="BP4688" s="7"/>
      <c r="BQ4688" s="7"/>
      <c r="BR4688" s="7"/>
      <c r="BS4688" s="7"/>
      <c r="BT4688" s="7"/>
      <c r="BU4688" s="7"/>
      <c r="BV4688" s="7"/>
      <c r="BW4688" s="7"/>
    </row>
    <row r="4689" spans="5:75" x14ac:dyDescent="0.2"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AL4689" s="7"/>
      <c r="AQ4689" s="7"/>
      <c r="AR4689" s="7"/>
      <c r="AS4689" s="7"/>
      <c r="AT4689" s="7"/>
      <c r="AU4689" s="7"/>
      <c r="AV4689" s="7"/>
      <c r="AX4689" s="7"/>
      <c r="AY4689" s="7"/>
      <c r="AZ4689" s="7"/>
      <c r="BA4689" s="7"/>
      <c r="BB4689" s="7"/>
      <c r="BC4689" s="7"/>
      <c r="BD4689" s="7"/>
      <c r="BG4689" s="7"/>
      <c r="BH4689" s="7"/>
      <c r="BI4689" s="7"/>
      <c r="BJ4689" s="7"/>
      <c r="BK4689" s="7"/>
      <c r="BL4689" s="7"/>
      <c r="BM4689" s="7"/>
      <c r="BP4689" s="7"/>
      <c r="BQ4689" s="7"/>
      <c r="BR4689" s="7"/>
      <c r="BS4689" s="7"/>
      <c r="BT4689" s="7"/>
      <c r="BU4689" s="7"/>
      <c r="BV4689" s="7"/>
      <c r="BW4689" s="7"/>
    </row>
    <row r="4690" spans="5:75" x14ac:dyDescent="0.2"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AL4690" s="7"/>
      <c r="AQ4690" s="7"/>
      <c r="AR4690" s="7"/>
      <c r="AS4690" s="7"/>
      <c r="AT4690" s="7"/>
      <c r="AU4690" s="7"/>
      <c r="AV4690" s="7"/>
      <c r="AX4690" s="7"/>
      <c r="AY4690" s="7"/>
      <c r="AZ4690" s="7"/>
      <c r="BA4690" s="7"/>
      <c r="BB4690" s="7"/>
      <c r="BC4690" s="7"/>
      <c r="BD4690" s="7"/>
      <c r="BG4690" s="7"/>
      <c r="BH4690" s="7"/>
      <c r="BI4690" s="7"/>
      <c r="BJ4690" s="7"/>
      <c r="BK4690" s="7"/>
      <c r="BL4690" s="7"/>
      <c r="BM4690" s="7"/>
      <c r="BP4690" s="7"/>
      <c r="BQ4690" s="7"/>
      <c r="BR4690" s="7"/>
      <c r="BS4690" s="7"/>
      <c r="BT4690" s="7"/>
      <c r="BU4690" s="7"/>
      <c r="BV4690" s="7"/>
      <c r="BW4690" s="7"/>
    </row>
    <row r="4691" spans="5:75" x14ac:dyDescent="0.2"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AL4691" s="7"/>
      <c r="AQ4691" s="7"/>
      <c r="AR4691" s="7"/>
      <c r="AS4691" s="7"/>
      <c r="AT4691" s="7"/>
      <c r="AU4691" s="7"/>
      <c r="AV4691" s="7"/>
      <c r="AX4691" s="7"/>
      <c r="AY4691" s="7"/>
      <c r="AZ4691" s="7"/>
      <c r="BA4691" s="7"/>
      <c r="BB4691" s="7"/>
      <c r="BC4691" s="7"/>
      <c r="BD4691" s="7"/>
      <c r="BG4691" s="7"/>
      <c r="BH4691" s="7"/>
      <c r="BI4691" s="7"/>
      <c r="BJ4691" s="7"/>
      <c r="BK4691" s="7"/>
      <c r="BL4691" s="7"/>
      <c r="BM4691" s="7"/>
      <c r="BP4691" s="7"/>
      <c r="BQ4691" s="7"/>
      <c r="BR4691" s="7"/>
      <c r="BS4691" s="7"/>
      <c r="BT4691" s="7"/>
      <c r="BU4691" s="7"/>
      <c r="BV4691" s="7"/>
      <c r="BW4691" s="7"/>
    </row>
    <row r="4692" spans="5:75" x14ac:dyDescent="0.2"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AL4692" s="7"/>
      <c r="AQ4692" s="7"/>
      <c r="AR4692" s="7"/>
      <c r="AS4692" s="7"/>
      <c r="AT4692" s="7"/>
      <c r="AU4692" s="7"/>
      <c r="AV4692" s="7"/>
      <c r="AX4692" s="7"/>
      <c r="AY4692" s="7"/>
      <c r="AZ4692" s="7"/>
      <c r="BA4692" s="7"/>
      <c r="BB4692" s="7"/>
      <c r="BC4692" s="7"/>
      <c r="BD4692" s="7"/>
      <c r="BG4692" s="7"/>
      <c r="BH4692" s="7"/>
      <c r="BI4692" s="7"/>
      <c r="BJ4692" s="7"/>
      <c r="BK4692" s="7"/>
      <c r="BL4692" s="7"/>
      <c r="BM4692" s="7"/>
      <c r="BP4692" s="7"/>
      <c r="BQ4692" s="7"/>
      <c r="BR4692" s="7"/>
      <c r="BS4692" s="7"/>
      <c r="BT4692" s="7"/>
      <c r="BU4692" s="7"/>
      <c r="BV4692" s="7"/>
      <c r="BW4692" s="7"/>
    </row>
    <row r="4693" spans="5:75" x14ac:dyDescent="0.2"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AL4693" s="7"/>
      <c r="AQ4693" s="7"/>
      <c r="AR4693" s="7"/>
      <c r="AS4693" s="7"/>
      <c r="AT4693" s="7"/>
      <c r="AU4693" s="7"/>
      <c r="AV4693" s="7"/>
      <c r="AX4693" s="7"/>
      <c r="AY4693" s="7"/>
      <c r="AZ4693" s="7"/>
      <c r="BA4693" s="7"/>
      <c r="BB4693" s="7"/>
      <c r="BC4693" s="7"/>
      <c r="BD4693" s="7"/>
      <c r="BG4693" s="7"/>
      <c r="BH4693" s="7"/>
      <c r="BI4693" s="7"/>
      <c r="BJ4693" s="7"/>
      <c r="BK4693" s="7"/>
      <c r="BL4693" s="7"/>
      <c r="BM4693" s="7"/>
      <c r="BP4693" s="7"/>
      <c r="BQ4693" s="7"/>
      <c r="BR4693" s="7"/>
      <c r="BS4693" s="7"/>
      <c r="BT4693" s="7"/>
      <c r="BU4693" s="7"/>
      <c r="BV4693" s="7"/>
      <c r="BW4693" s="7"/>
    </row>
    <row r="4694" spans="5:75" x14ac:dyDescent="0.2"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AL4694" s="7"/>
      <c r="AQ4694" s="7"/>
      <c r="AR4694" s="7"/>
      <c r="AS4694" s="7"/>
      <c r="AT4694" s="7"/>
      <c r="AU4694" s="7"/>
      <c r="AV4694" s="7"/>
      <c r="AX4694" s="7"/>
      <c r="AY4694" s="7"/>
      <c r="AZ4694" s="7"/>
      <c r="BA4694" s="7"/>
      <c r="BB4694" s="7"/>
      <c r="BC4694" s="7"/>
      <c r="BD4694" s="7"/>
      <c r="BG4694" s="7"/>
      <c r="BH4694" s="7"/>
      <c r="BI4694" s="7"/>
      <c r="BJ4694" s="7"/>
      <c r="BK4694" s="7"/>
      <c r="BL4694" s="7"/>
      <c r="BM4694" s="7"/>
      <c r="BP4694" s="7"/>
      <c r="BQ4694" s="7"/>
      <c r="BR4694" s="7"/>
      <c r="BS4694" s="7"/>
      <c r="BT4694" s="7"/>
      <c r="BU4694" s="7"/>
      <c r="BV4694" s="7"/>
      <c r="BW4694" s="7"/>
    </row>
    <row r="4695" spans="5:75" x14ac:dyDescent="0.2"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AL4695" s="7"/>
      <c r="AQ4695" s="7"/>
      <c r="AR4695" s="7"/>
      <c r="AS4695" s="7"/>
      <c r="AT4695" s="7"/>
      <c r="AU4695" s="7"/>
      <c r="AV4695" s="7"/>
      <c r="AX4695" s="7"/>
      <c r="AY4695" s="7"/>
      <c r="AZ4695" s="7"/>
      <c r="BA4695" s="7"/>
      <c r="BB4695" s="7"/>
      <c r="BC4695" s="7"/>
      <c r="BD4695" s="7"/>
      <c r="BG4695" s="7"/>
      <c r="BH4695" s="7"/>
      <c r="BI4695" s="7"/>
      <c r="BJ4695" s="7"/>
      <c r="BK4695" s="7"/>
      <c r="BL4695" s="7"/>
      <c r="BM4695" s="7"/>
      <c r="BP4695" s="7"/>
      <c r="BQ4695" s="7"/>
      <c r="BR4695" s="7"/>
      <c r="BS4695" s="7"/>
      <c r="BT4695" s="7"/>
      <c r="BU4695" s="7"/>
      <c r="BV4695" s="7"/>
      <c r="BW4695" s="7"/>
    </row>
    <row r="4696" spans="5:75" x14ac:dyDescent="0.2"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AL4696" s="7"/>
      <c r="AQ4696" s="7"/>
      <c r="AR4696" s="7"/>
      <c r="AS4696" s="7"/>
      <c r="AT4696" s="7"/>
      <c r="AU4696" s="7"/>
      <c r="AV4696" s="7"/>
      <c r="AX4696" s="7"/>
      <c r="AY4696" s="7"/>
      <c r="AZ4696" s="7"/>
      <c r="BA4696" s="7"/>
      <c r="BB4696" s="7"/>
      <c r="BC4696" s="7"/>
      <c r="BD4696" s="7"/>
      <c r="BG4696" s="7"/>
      <c r="BH4696" s="7"/>
      <c r="BI4696" s="7"/>
      <c r="BJ4696" s="7"/>
      <c r="BK4696" s="7"/>
      <c r="BL4696" s="7"/>
      <c r="BM4696" s="7"/>
      <c r="BP4696" s="7"/>
      <c r="BQ4696" s="7"/>
      <c r="BR4696" s="7"/>
      <c r="BS4696" s="7"/>
      <c r="BT4696" s="7"/>
      <c r="BU4696" s="7"/>
      <c r="BV4696" s="7"/>
      <c r="BW4696" s="7"/>
    </row>
    <row r="4697" spans="5:75" x14ac:dyDescent="0.2"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AL4697" s="7"/>
      <c r="AQ4697" s="7"/>
      <c r="AR4697" s="7"/>
      <c r="AS4697" s="7"/>
      <c r="AT4697" s="7"/>
      <c r="AU4697" s="7"/>
      <c r="AV4697" s="7"/>
      <c r="AX4697" s="7"/>
      <c r="AY4697" s="7"/>
      <c r="AZ4697" s="7"/>
      <c r="BA4697" s="7"/>
      <c r="BB4697" s="7"/>
      <c r="BC4697" s="7"/>
      <c r="BD4697" s="7"/>
      <c r="BG4697" s="7"/>
      <c r="BH4697" s="7"/>
      <c r="BI4697" s="7"/>
      <c r="BJ4697" s="7"/>
      <c r="BK4697" s="7"/>
      <c r="BL4697" s="7"/>
      <c r="BM4697" s="7"/>
      <c r="BP4697" s="7"/>
      <c r="BQ4697" s="7"/>
      <c r="BR4697" s="7"/>
      <c r="BS4697" s="7"/>
      <c r="BT4697" s="7"/>
      <c r="BU4697" s="7"/>
      <c r="BV4697" s="7"/>
      <c r="BW4697" s="7"/>
    </row>
    <row r="4698" spans="5:75" x14ac:dyDescent="0.2"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AL4698" s="7"/>
      <c r="AQ4698" s="7"/>
      <c r="AR4698" s="7"/>
      <c r="AS4698" s="7"/>
      <c r="AT4698" s="7"/>
      <c r="AU4698" s="7"/>
      <c r="AV4698" s="7"/>
      <c r="AX4698" s="7"/>
      <c r="AY4698" s="7"/>
      <c r="AZ4698" s="7"/>
      <c r="BA4698" s="7"/>
      <c r="BB4698" s="7"/>
      <c r="BC4698" s="7"/>
      <c r="BD4698" s="7"/>
      <c r="BG4698" s="7"/>
      <c r="BH4698" s="7"/>
      <c r="BI4698" s="7"/>
      <c r="BJ4698" s="7"/>
      <c r="BK4698" s="7"/>
      <c r="BL4698" s="7"/>
      <c r="BM4698" s="7"/>
      <c r="BP4698" s="7"/>
      <c r="BQ4698" s="7"/>
      <c r="BR4698" s="7"/>
      <c r="BS4698" s="7"/>
      <c r="BT4698" s="7"/>
      <c r="BU4698" s="7"/>
      <c r="BV4698" s="7"/>
      <c r="BW4698" s="7"/>
    </row>
    <row r="4699" spans="5:75" x14ac:dyDescent="0.2"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AL4699" s="7"/>
      <c r="AQ4699" s="7"/>
      <c r="AR4699" s="7"/>
      <c r="AS4699" s="7"/>
      <c r="AT4699" s="7"/>
      <c r="AU4699" s="7"/>
      <c r="AV4699" s="7"/>
      <c r="AX4699" s="7"/>
      <c r="AY4699" s="7"/>
      <c r="AZ4699" s="7"/>
      <c r="BA4699" s="7"/>
      <c r="BB4699" s="7"/>
      <c r="BC4699" s="7"/>
      <c r="BD4699" s="7"/>
      <c r="BG4699" s="7"/>
      <c r="BH4699" s="7"/>
      <c r="BI4699" s="7"/>
      <c r="BJ4699" s="7"/>
      <c r="BK4699" s="7"/>
      <c r="BL4699" s="7"/>
      <c r="BM4699" s="7"/>
      <c r="BP4699" s="7"/>
      <c r="BQ4699" s="7"/>
      <c r="BR4699" s="7"/>
      <c r="BS4699" s="7"/>
      <c r="BT4699" s="7"/>
      <c r="BU4699" s="7"/>
      <c r="BV4699" s="7"/>
      <c r="BW4699" s="7"/>
    </row>
    <row r="4700" spans="5:75" x14ac:dyDescent="0.2"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AL4700" s="7"/>
      <c r="AQ4700" s="7"/>
      <c r="AR4700" s="7"/>
      <c r="AS4700" s="7"/>
      <c r="AT4700" s="7"/>
      <c r="AU4700" s="7"/>
      <c r="AV4700" s="7"/>
      <c r="AX4700" s="7"/>
      <c r="AY4700" s="7"/>
      <c r="AZ4700" s="7"/>
      <c r="BA4700" s="7"/>
      <c r="BB4700" s="7"/>
      <c r="BC4700" s="7"/>
      <c r="BD4700" s="7"/>
      <c r="BG4700" s="7"/>
      <c r="BH4700" s="7"/>
      <c r="BI4700" s="7"/>
      <c r="BJ4700" s="7"/>
      <c r="BK4700" s="7"/>
      <c r="BL4700" s="7"/>
      <c r="BM4700" s="7"/>
      <c r="BP4700" s="7"/>
      <c r="BQ4700" s="7"/>
      <c r="BR4700" s="7"/>
      <c r="BS4700" s="7"/>
      <c r="BT4700" s="7"/>
      <c r="BU4700" s="7"/>
      <c r="BV4700" s="7"/>
      <c r="BW4700" s="7"/>
    </row>
    <row r="4701" spans="5:75" x14ac:dyDescent="0.2"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AL4701" s="7"/>
      <c r="AQ4701" s="7"/>
      <c r="AR4701" s="7"/>
      <c r="AS4701" s="7"/>
      <c r="AT4701" s="7"/>
      <c r="AU4701" s="7"/>
      <c r="AV4701" s="7"/>
      <c r="AX4701" s="7"/>
      <c r="AY4701" s="7"/>
      <c r="AZ4701" s="7"/>
      <c r="BA4701" s="7"/>
      <c r="BB4701" s="7"/>
      <c r="BC4701" s="7"/>
      <c r="BD4701" s="7"/>
      <c r="BG4701" s="7"/>
      <c r="BH4701" s="7"/>
      <c r="BI4701" s="7"/>
      <c r="BJ4701" s="7"/>
      <c r="BK4701" s="7"/>
      <c r="BL4701" s="7"/>
      <c r="BM4701" s="7"/>
      <c r="BP4701" s="7"/>
      <c r="BQ4701" s="7"/>
      <c r="BR4701" s="7"/>
      <c r="BS4701" s="7"/>
      <c r="BT4701" s="7"/>
      <c r="BU4701" s="7"/>
      <c r="BV4701" s="7"/>
      <c r="BW4701" s="7"/>
    </row>
    <row r="4702" spans="5:75" x14ac:dyDescent="0.2"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AL4702" s="7"/>
      <c r="AQ4702" s="7"/>
      <c r="AR4702" s="7"/>
      <c r="AS4702" s="7"/>
      <c r="AT4702" s="7"/>
      <c r="AU4702" s="7"/>
      <c r="AV4702" s="7"/>
      <c r="AX4702" s="7"/>
      <c r="AY4702" s="7"/>
      <c r="AZ4702" s="7"/>
      <c r="BA4702" s="7"/>
      <c r="BB4702" s="7"/>
      <c r="BC4702" s="7"/>
      <c r="BD4702" s="7"/>
      <c r="BG4702" s="7"/>
      <c r="BH4702" s="7"/>
      <c r="BI4702" s="7"/>
      <c r="BJ4702" s="7"/>
      <c r="BK4702" s="7"/>
      <c r="BL4702" s="7"/>
      <c r="BM4702" s="7"/>
      <c r="BP4702" s="7"/>
      <c r="BQ4702" s="7"/>
      <c r="BR4702" s="7"/>
      <c r="BS4702" s="7"/>
      <c r="BT4702" s="7"/>
      <c r="BU4702" s="7"/>
      <c r="BV4702" s="7"/>
      <c r="BW4702" s="7"/>
    </row>
    <row r="4703" spans="5:75" x14ac:dyDescent="0.2"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AL4703" s="7"/>
      <c r="AQ4703" s="7"/>
      <c r="AR4703" s="7"/>
      <c r="AS4703" s="7"/>
      <c r="AT4703" s="7"/>
      <c r="AU4703" s="7"/>
      <c r="AV4703" s="7"/>
      <c r="AX4703" s="7"/>
      <c r="AY4703" s="7"/>
      <c r="AZ4703" s="7"/>
      <c r="BA4703" s="7"/>
      <c r="BB4703" s="7"/>
      <c r="BC4703" s="7"/>
      <c r="BD4703" s="7"/>
      <c r="BG4703" s="7"/>
      <c r="BH4703" s="7"/>
      <c r="BI4703" s="7"/>
      <c r="BJ4703" s="7"/>
      <c r="BK4703" s="7"/>
      <c r="BL4703" s="7"/>
      <c r="BM4703" s="7"/>
      <c r="BP4703" s="7"/>
      <c r="BQ4703" s="7"/>
      <c r="BR4703" s="7"/>
      <c r="BS4703" s="7"/>
      <c r="BT4703" s="7"/>
      <c r="BU4703" s="7"/>
      <c r="BV4703" s="7"/>
      <c r="BW4703" s="7"/>
    </row>
    <row r="4704" spans="5:75" x14ac:dyDescent="0.2"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AL4704" s="7"/>
      <c r="AQ4704" s="7"/>
      <c r="AR4704" s="7"/>
      <c r="AS4704" s="7"/>
      <c r="AT4704" s="7"/>
      <c r="AU4704" s="7"/>
      <c r="AV4704" s="7"/>
      <c r="AX4704" s="7"/>
      <c r="AY4704" s="7"/>
      <c r="AZ4704" s="7"/>
      <c r="BA4704" s="7"/>
      <c r="BB4704" s="7"/>
      <c r="BC4704" s="7"/>
      <c r="BD4704" s="7"/>
      <c r="BG4704" s="7"/>
      <c r="BH4704" s="7"/>
      <c r="BI4704" s="7"/>
      <c r="BJ4704" s="7"/>
      <c r="BK4704" s="7"/>
      <c r="BL4704" s="7"/>
      <c r="BM4704" s="7"/>
      <c r="BP4704" s="7"/>
      <c r="BQ4704" s="7"/>
      <c r="BR4704" s="7"/>
      <c r="BS4704" s="7"/>
      <c r="BT4704" s="7"/>
      <c r="BU4704" s="7"/>
      <c r="BV4704" s="7"/>
      <c r="BW4704" s="7"/>
    </row>
    <row r="4705" spans="5:75" x14ac:dyDescent="0.2"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AL4705" s="7"/>
      <c r="AQ4705" s="7"/>
      <c r="AR4705" s="7"/>
      <c r="AS4705" s="7"/>
      <c r="AT4705" s="7"/>
      <c r="AU4705" s="7"/>
      <c r="AV4705" s="7"/>
      <c r="AX4705" s="7"/>
      <c r="AY4705" s="7"/>
      <c r="AZ4705" s="7"/>
      <c r="BA4705" s="7"/>
      <c r="BB4705" s="7"/>
      <c r="BC4705" s="7"/>
      <c r="BD4705" s="7"/>
      <c r="BG4705" s="7"/>
      <c r="BH4705" s="7"/>
      <c r="BI4705" s="7"/>
      <c r="BJ4705" s="7"/>
      <c r="BK4705" s="7"/>
      <c r="BL4705" s="7"/>
      <c r="BM4705" s="7"/>
      <c r="BP4705" s="7"/>
      <c r="BQ4705" s="7"/>
      <c r="BR4705" s="7"/>
      <c r="BS4705" s="7"/>
      <c r="BT4705" s="7"/>
      <c r="BU4705" s="7"/>
      <c r="BV4705" s="7"/>
      <c r="BW4705" s="7"/>
    </row>
    <row r="4706" spans="5:75" x14ac:dyDescent="0.2"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AL4706" s="7"/>
      <c r="AQ4706" s="7"/>
      <c r="AR4706" s="7"/>
      <c r="AS4706" s="7"/>
      <c r="AT4706" s="7"/>
      <c r="AU4706" s="7"/>
      <c r="AV4706" s="7"/>
      <c r="AX4706" s="7"/>
      <c r="AY4706" s="7"/>
      <c r="AZ4706" s="7"/>
      <c r="BA4706" s="7"/>
      <c r="BB4706" s="7"/>
      <c r="BC4706" s="7"/>
      <c r="BD4706" s="7"/>
      <c r="BG4706" s="7"/>
      <c r="BH4706" s="7"/>
      <c r="BI4706" s="7"/>
      <c r="BJ4706" s="7"/>
      <c r="BK4706" s="7"/>
      <c r="BL4706" s="7"/>
      <c r="BM4706" s="7"/>
      <c r="BP4706" s="7"/>
      <c r="BQ4706" s="7"/>
      <c r="BR4706" s="7"/>
      <c r="BS4706" s="7"/>
      <c r="BT4706" s="7"/>
      <c r="BU4706" s="7"/>
      <c r="BV4706" s="7"/>
      <c r="BW4706" s="7"/>
    </row>
    <row r="4707" spans="5:75" x14ac:dyDescent="0.2"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AL4707" s="7"/>
      <c r="AQ4707" s="7"/>
      <c r="AR4707" s="7"/>
      <c r="AS4707" s="7"/>
      <c r="AT4707" s="7"/>
      <c r="AU4707" s="7"/>
      <c r="AV4707" s="7"/>
      <c r="AX4707" s="7"/>
      <c r="AY4707" s="7"/>
      <c r="AZ4707" s="7"/>
      <c r="BA4707" s="7"/>
      <c r="BB4707" s="7"/>
      <c r="BC4707" s="7"/>
      <c r="BD4707" s="7"/>
      <c r="BG4707" s="7"/>
      <c r="BH4707" s="7"/>
      <c r="BI4707" s="7"/>
      <c r="BJ4707" s="7"/>
      <c r="BK4707" s="7"/>
      <c r="BL4707" s="7"/>
      <c r="BM4707" s="7"/>
      <c r="BP4707" s="7"/>
      <c r="BQ4707" s="7"/>
      <c r="BR4707" s="7"/>
      <c r="BS4707" s="7"/>
      <c r="BT4707" s="7"/>
      <c r="BU4707" s="7"/>
      <c r="BV4707" s="7"/>
      <c r="BW4707" s="7"/>
    </row>
    <row r="4708" spans="5:75" x14ac:dyDescent="0.2"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AL4708" s="7"/>
      <c r="AQ4708" s="7"/>
      <c r="AR4708" s="7"/>
      <c r="AS4708" s="7"/>
      <c r="AT4708" s="7"/>
      <c r="AU4708" s="7"/>
      <c r="AV4708" s="7"/>
      <c r="AX4708" s="7"/>
      <c r="AY4708" s="7"/>
      <c r="AZ4708" s="7"/>
      <c r="BA4708" s="7"/>
      <c r="BB4708" s="7"/>
      <c r="BC4708" s="7"/>
      <c r="BD4708" s="7"/>
      <c r="BG4708" s="7"/>
      <c r="BH4708" s="7"/>
      <c r="BI4708" s="7"/>
      <c r="BJ4708" s="7"/>
      <c r="BK4708" s="7"/>
      <c r="BL4708" s="7"/>
      <c r="BM4708" s="7"/>
      <c r="BP4708" s="7"/>
      <c r="BQ4708" s="7"/>
      <c r="BR4708" s="7"/>
      <c r="BS4708" s="7"/>
      <c r="BT4708" s="7"/>
      <c r="BU4708" s="7"/>
      <c r="BV4708" s="7"/>
      <c r="BW4708" s="7"/>
    </row>
    <row r="4709" spans="5:75" x14ac:dyDescent="0.2"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AL4709" s="7"/>
      <c r="AQ4709" s="7"/>
      <c r="AR4709" s="7"/>
      <c r="AS4709" s="7"/>
      <c r="AT4709" s="7"/>
      <c r="AU4709" s="7"/>
      <c r="AV4709" s="7"/>
      <c r="AX4709" s="7"/>
      <c r="AY4709" s="7"/>
      <c r="AZ4709" s="7"/>
      <c r="BA4709" s="7"/>
      <c r="BB4709" s="7"/>
      <c r="BC4709" s="7"/>
      <c r="BD4709" s="7"/>
      <c r="BG4709" s="7"/>
      <c r="BH4709" s="7"/>
      <c r="BI4709" s="7"/>
      <c r="BJ4709" s="7"/>
      <c r="BK4709" s="7"/>
      <c r="BL4709" s="7"/>
      <c r="BM4709" s="7"/>
      <c r="BP4709" s="7"/>
      <c r="BQ4709" s="7"/>
      <c r="BR4709" s="7"/>
      <c r="BS4709" s="7"/>
      <c r="BT4709" s="7"/>
      <c r="BU4709" s="7"/>
      <c r="BV4709" s="7"/>
      <c r="BW4709" s="7"/>
    </row>
    <row r="4710" spans="5:75" x14ac:dyDescent="0.2"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AL4710" s="7"/>
      <c r="AQ4710" s="7"/>
      <c r="AR4710" s="7"/>
      <c r="AS4710" s="7"/>
      <c r="AT4710" s="7"/>
      <c r="AU4710" s="7"/>
      <c r="AV4710" s="7"/>
      <c r="AX4710" s="7"/>
      <c r="AY4710" s="7"/>
      <c r="AZ4710" s="7"/>
      <c r="BA4710" s="7"/>
      <c r="BB4710" s="7"/>
      <c r="BC4710" s="7"/>
      <c r="BD4710" s="7"/>
      <c r="BG4710" s="7"/>
      <c r="BH4710" s="7"/>
      <c r="BI4710" s="7"/>
      <c r="BJ4710" s="7"/>
      <c r="BK4710" s="7"/>
      <c r="BL4710" s="7"/>
      <c r="BM4710" s="7"/>
      <c r="BP4710" s="7"/>
      <c r="BQ4710" s="7"/>
      <c r="BR4710" s="7"/>
      <c r="BS4710" s="7"/>
      <c r="BT4710" s="7"/>
      <c r="BU4710" s="7"/>
      <c r="BV4710" s="7"/>
      <c r="BW4710" s="7"/>
    </row>
    <row r="4711" spans="5:75" x14ac:dyDescent="0.2"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AL4711" s="7"/>
      <c r="AQ4711" s="7"/>
      <c r="AR4711" s="7"/>
      <c r="AS4711" s="7"/>
      <c r="AT4711" s="7"/>
      <c r="AU4711" s="7"/>
      <c r="AV4711" s="7"/>
      <c r="AX4711" s="7"/>
      <c r="AY4711" s="7"/>
      <c r="AZ4711" s="7"/>
      <c r="BA4711" s="7"/>
      <c r="BB4711" s="7"/>
      <c r="BC4711" s="7"/>
      <c r="BD4711" s="7"/>
      <c r="BG4711" s="7"/>
      <c r="BH4711" s="7"/>
      <c r="BI4711" s="7"/>
      <c r="BJ4711" s="7"/>
      <c r="BK4711" s="7"/>
      <c r="BL4711" s="7"/>
      <c r="BM4711" s="7"/>
      <c r="BP4711" s="7"/>
      <c r="BQ4711" s="7"/>
      <c r="BR4711" s="7"/>
      <c r="BS4711" s="7"/>
      <c r="BT4711" s="7"/>
      <c r="BU4711" s="7"/>
      <c r="BV4711" s="7"/>
      <c r="BW4711" s="7"/>
    </row>
    <row r="4712" spans="5:75" x14ac:dyDescent="0.2"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AL4712" s="7"/>
      <c r="AQ4712" s="7"/>
      <c r="AR4712" s="7"/>
      <c r="AS4712" s="7"/>
      <c r="AT4712" s="7"/>
      <c r="AU4712" s="7"/>
      <c r="AV4712" s="7"/>
      <c r="AX4712" s="7"/>
      <c r="AY4712" s="7"/>
      <c r="AZ4712" s="7"/>
      <c r="BA4712" s="7"/>
      <c r="BB4712" s="7"/>
      <c r="BC4712" s="7"/>
      <c r="BD4712" s="7"/>
      <c r="BG4712" s="7"/>
      <c r="BH4712" s="7"/>
      <c r="BI4712" s="7"/>
      <c r="BJ4712" s="7"/>
      <c r="BK4712" s="7"/>
      <c r="BL4712" s="7"/>
      <c r="BM4712" s="7"/>
      <c r="BP4712" s="7"/>
      <c r="BQ4712" s="7"/>
      <c r="BR4712" s="7"/>
      <c r="BS4712" s="7"/>
      <c r="BT4712" s="7"/>
      <c r="BU4712" s="7"/>
      <c r="BV4712" s="7"/>
      <c r="BW4712" s="7"/>
    </row>
    <row r="4713" spans="5:75" x14ac:dyDescent="0.2"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AL4713" s="7"/>
      <c r="AQ4713" s="7"/>
      <c r="AR4713" s="7"/>
      <c r="AS4713" s="7"/>
      <c r="AT4713" s="7"/>
      <c r="AU4713" s="7"/>
      <c r="AV4713" s="7"/>
      <c r="AX4713" s="7"/>
      <c r="AY4713" s="7"/>
      <c r="AZ4713" s="7"/>
      <c r="BA4713" s="7"/>
      <c r="BB4713" s="7"/>
      <c r="BC4713" s="7"/>
      <c r="BD4713" s="7"/>
      <c r="BG4713" s="7"/>
      <c r="BH4713" s="7"/>
      <c r="BI4713" s="7"/>
      <c r="BJ4713" s="7"/>
      <c r="BK4713" s="7"/>
      <c r="BL4713" s="7"/>
      <c r="BM4713" s="7"/>
      <c r="BP4713" s="7"/>
      <c r="BQ4713" s="7"/>
      <c r="BR4713" s="7"/>
      <c r="BS4713" s="7"/>
      <c r="BT4713" s="7"/>
      <c r="BU4713" s="7"/>
      <c r="BV4713" s="7"/>
      <c r="BW4713" s="7"/>
    </row>
    <row r="4714" spans="5:75" x14ac:dyDescent="0.2"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AL4714" s="7"/>
      <c r="AQ4714" s="7"/>
      <c r="AR4714" s="7"/>
      <c r="AS4714" s="7"/>
      <c r="AT4714" s="7"/>
      <c r="AU4714" s="7"/>
      <c r="AV4714" s="7"/>
      <c r="AX4714" s="7"/>
      <c r="AY4714" s="7"/>
      <c r="AZ4714" s="7"/>
      <c r="BA4714" s="7"/>
      <c r="BB4714" s="7"/>
      <c r="BC4714" s="7"/>
      <c r="BD4714" s="7"/>
      <c r="BG4714" s="7"/>
      <c r="BH4714" s="7"/>
      <c r="BI4714" s="7"/>
      <c r="BJ4714" s="7"/>
      <c r="BK4714" s="7"/>
      <c r="BL4714" s="7"/>
      <c r="BM4714" s="7"/>
      <c r="BP4714" s="7"/>
      <c r="BQ4714" s="7"/>
      <c r="BR4714" s="7"/>
      <c r="BS4714" s="7"/>
      <c r="BT4714" s="7"/>
      <c r="BU4714" s="7"/>
      <c r="BV4714" s="7"/>
      <c r="BW4714" s="7"/>
    </row>
    <row r="4715" spans="5:75" x14ac:dyDescent="0.2"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AL4715" s="7"/>
      <c r="AQ4715" s="7"/>
      <c r="AR4715" s="7"/>
      <c r="AS4715" s="7"/>
      <c r="AT4715" s="7"/>
      <c r="AU4715" s="7"/>
      <c r="AV4715" s="7"/>
      <c r="AX4715" s="7"/>
      <c r="AY4715" s="7"/>
      <c r="AZ4715" s="7"/>
      <c r="BA4715" s="7"/>
      <c r="BB4715" s="7"/>
      <c r="BC4715" s="7"/>
      <c r="BD4715" s="7"/>
      <c r="BG4715" s="7"/>
      <c r="BH4715" s="7"/>
      <c r="BI4715" s="7"/>
      <c r="BJ4715" s="7"/>
      <c r="BK4715" s="7"/>
      <c r="BL4715" s="7"/>
      <c r="BM4715" s="7"/>
      <c r="BP4715" s="7"/>
      <c r="BQ4715" s="7"/>
      <c r="BR4715" s="7"/>
      <c r="BS4715" s="7"/>
      <c r="BT4715" s="7"/>
      <c r="BU4715" s="7"/>
      <c r="BV4715" s="7"/>
      <c r="BW4715" s="7"/>
    </row>
    <row r="4716" spans="5:75" x14ac:dyDescent="0.2"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AL4716" s="7"/>
      <c r="AQ4716" s="7"/>
      <c r="AR4716" s="7"/>
      <c r="AS4716" s="7"/>
      <c r="AT4716" s="7"/>
      <c r="AU4716" s="7"/>
      <c r="AV4716" s="7"/>
      <c r="AX4716" s="7"/>
      <c r="AY4716" s="7"/>
      <c r="AZ4716" s="7"/>
      <c r="BA4716" s="7"/>
      <c r="BB4716" s="7"/>
      <c r="BC4716" s="7"/>
      <c r="BD4716" s="7"/>
      <c r="BG4716" s="7"/>
      <c r="BH4716" s="7"/>
      <c r="BI4716" s="7"/>
      <c r="BJ4716" s="7"/>
      <c r="BK4716" s="7"/>
      <c r="BL4716" s="7"/>
      <c r="BM4716" s="7"/>
      <c r="BP4716" s="7"/>
      <c r="BQ4716" s="7"/>
      <c r="BR4716" s="7"/>
      <c r="BS4716" s="7"/>
      <c r="BT4716" s="7"/>
      <c r="BU4716" s="7"/>
      <c r="BV4716" s="7"/>
      <c r="BW4716" s="7"/>
    </row>
    <row r="4717" spans="5:75" x14ac:dyDescent="0.2"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AL4717" s="7"/>
      <c r="AQ4717" s="7"/>
      <c r="AR4717" s="7"/>
      <c r="AS4717" s="7"/>
      <c r="AT4717" s="7"/>
      <c r="AU4717" s="7"/>
      <c r="AV4717" s="7"/>
      <c r="AX4717" s="7"/>
      <c r="AY4717" s="7"/>
      <c r="AZ4717" s="7"/>
      <c r="BA4717" s="7"/>
      <c r="BB4717" s="7"/>
      <c r="BC4717" s="7"/>
      <c r="BD4717" s="7"/>
      <c r="BG4717" s="7"/>
      <c r="BH4717" s="7"/>
      <c r="BI4717" s="7"/>
      <c r="BJ4717" s="7"/>
      <c r="BK4717" s="7"/>
      <c r="BL4717" s="7"/>
      <c r="BM4717" s="7"/>
      <c r="BP4717" s="7"/>
      <c r="BQ4717" s="7"/>
      <c r="BR4717" s="7"/>
      <c r="BS4717" s="7"/>
      <c r="BT4717" s="7"/>
      <c r="BU4717" s="7"/>
      <c r="BV4717" s="7"/>
      <c r="BW4717" s="7"/>
    </row>
    <row r="4718" spans="5:75" x14ac:dyDescent="0.2"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AL4718" s="7"/>
      <c r="AQ4718" s="7"/>
      <c r="AR4718" s="7"/>
      <c r="AS4718" s="7"/>
      <c r="AT4718" s="7"/>
      <c r="AU4718" s="7"/>
      <c r="AV4718" s="7"/>
      <c r="AX4718" s="7"/>
      <c r="AY4718" s="7"/>
      <c r="AZ4718" s="7"/>
      <c r="BA4718" s="7"/>
      <c r="BB4718" s="7"/>
      <c r="BC4718" s="7"/>
      <c r="BD4718" s="7"/>
      <c r="BG4718" s="7"/>
      <c r="BH4718" s="7"/>
      <c r="BI4718" s="7"/>
      <c r="BJ4718" s="7"/>
      <c r="BK4718" s="7"/>
      <c r="BL4718" s="7"/>
      <c r="BM4718" s="7"/>
      <c r="BP4718" s="7"/>
      <c r="BQ4718" s="7"/>
      <c r="BR4718" s="7"/>
      <c r="BS4718" s="7"/>
      <c r="BT4718" s="7"/>
      <c r="BU4718" s="7"/>
      <c r="BV4718" s="7"/>
      <c r="BW4718" s="7"/>
    </row>
    <row r="4719" spans="5:75" x14ac:dyDescent="0.2"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AL4719" s="7"/>
      <c r="AQ4719" s="7"/>
      <c r="AR4719" s="7"/>
      <c r="AS4719" s="7"/>
      <c r="AT4719" s="7"/>
      <c r="AU4719" s="7"/>
      <c r="AV4719" s="7"/>
      <c r="AX4719" s="7"/>
      <c r="AY4719" s="7"/>
      <c r="AZ4719" s="7"/>
      <c r="BA4719" s="7"/>
      <c r="BB4719" s="7"/>
      <c r="BC4719" s="7"/>
      <c r="BD4719" s="7"/>
      <c r="BG4719" s="7"/>
      <c r="BH4719" s="7"/>
      <c r="BI4719" s="7"/>
      <c r="BJ4719" s="7"/>
      <c r="BK4719" s="7"/>
      <c r="BL4719" s="7"/>
      <c r="BM4719" s="7"/>
      <c r="BP4719" s="7"/>
      <c r="BQ4719" s="7"/>
      <c r="BR4719" s="7"/>
      <c r="BS4719" s="7"/>
      <c r="BT4719" s="7"/>
      <c r="BU4719" s="7"/>
      <c r="BV4719" s="7"/>
      <c r="BW4719" s="7"/>
    </row>
    <row r="4720" spans="5:75" x14ac:dyDescent="0.2"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AL4720" s="7"/>
      <c r="AQ4720" s="7"/>
      <c r="AR4720" s="7"/>
      <c r="AS4720" s="7"/>
      <c r="AT4720" s="7"/>
      <c r="AU4720" s="7"/>
      <c r="AV4720" s="7"/>
      <c r="AX4720" s="7"/>
      <c r="AY4720" s="7"/>
      <c r="AZ4720" s="7"/>
      <c r="BA4720" s="7"/>
      <c r="BB4720" s="7"/>
      <c r="BC4720" s="7"/>
      <c r="BD4720" s="7"/>
      <c r="BG4720" s="7"/>
      <c r="BH4720" s="7"/>
      <c r="BI4720" s="7"/>
      <c r="BJ4720" s="7"/>
      <c r="BK4720" s="7"/>
      <c r="BL4720" s="7"/>
      <c r="BM4720" s="7"/>
      <c r="BP4720" s="7"/>
      <c r="BQ4720" s="7"/>
      <c r="BR4720" s="7"/>
      <c r="BS4720" s="7"/>
      <c r="BT4720" s="7"/>
      <c r="BU4720" s="7"/>
      <c r="BV4720" s="7"/>
      <c r="BW4720" s="7"/>
    </row>
    <row r="4721" spans="5:75" x14ac:dyDescent="0.2"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AL4721" s="7"/>
      <c r="AQ4721" s="7"/>
      <c r="AR4721" s="7"/>
      <c r="AS4721" s="7"/>
      <c r="AT4721" s="7"/>
      <c r="AU4721" s="7"/>
      <c r="AV4721" s="7"/>
      <c r="AX4721" s="7"/>
      <c r="AY4721" s="7"/>
      <c r="AZ4721" s="7"/>
      <c r="BA4721" s="7"/>
      <c r="BB4721" s="7"/>
      <c r="BC4721" s="7"/>
      <c r="BD4721" s="7"/>
      <c r="BG4721" s="7"/>
      <c r="BH4721" s="7"/>
      <c r="BI4721" s="7"/>
      <c r="BJ4721" s="7"/>
      <c r="BK4721" s="7"/>
      <c r="BL4721" s="7"/>
      <c r="BM4721" s="7"/>
      <c r="BP4721" s="7"/>
      <c r="BQ4721" s="7"/>
      <c r="BR4721" s="7"/>
      <c r="BS4721" s="7"/>
      <c r="BT4721" s="7"/>
      <c r="BU4721" s="7"/>
      <c r="BV4721" s="7"/>
      <c r="BW4721" s="7"/>
    </row>
    <row r="4722" spans="5:75" x14ac:dyDescent="0.2"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AL4722" s="7"/>
      <c r="AQ4722" s="7"/>
      <c r="AR4722" s="7"/>
      <c r="AS4722" s="7"/>
      <c r="AT4722" s="7"/>
      <c r="AU4722" s="7"/>
      <c r="AV4722" s="7"/>
      <c r="AX4722" s="7"/>
      <c r="AY4722" s="7"/>
      <c r="AZ4722" s="7"/>
      <c r="BA4722" s="7"/>
      <c r="BB4722" s="7"/>
      <c r="BC4722" s="7"/>
      <c r="BD4722" s="7"/>
      <c r="BG4722" s="7"/>
      <c r="BH4722" s="7"/>
      <c r="BI4722" s="7"/>
      <c r="BJ4722" s="7"/>
      <c r="BK4722" s="7"/>
      <c r="BL4722" s="7"/>
      <c r="BM4722" s="7"/>
      <c r="BP4722" s="7"/>
      <c r="BQ4722" s="7"/>
      <c r="BR4722" s="7"/>
      <c r="BS4722" s="7"/>
      <c r="BT4722" s="7"/>
      <c r="BU4722" s="7"/>
      <c r="BV4722" s="7"/>
      <c r="BW4722" s="7"/>
    </row>
    <row r="4723" spans="5:75" x14ac:dyDescent="0.2"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AL4723" s="7"/>
      <c r="AQ4723" s="7"/>
      <c r="AR4723" s="7"/>
      <c r="AS4723" s="7"/>
      <c r="AT4723" s="7"/>
      <c r="AU4723" s="7"/>
      <c r="AV4723" s="7"/>
      <c r="AX4723" s="7"/>
      <c r="AY4723" s="7"/>
      <c r="AZ4723" s="7"/>
      <c r="BA4723" s="7"/>
      <c r="BB4723" s="7"/>
      <c r="BC4723" s="7"/>
      <c r="BD4723" s="7"/>
      <c r="BG4723" s="7"/>
      <c r="BH4723" s="7"/>
      <c r="BI4723" s="7"/>
      <c r="BJ4723" s="7"/>
      <c r="BK4723" s="7"/>
      <c r="BL4723" s="7"/>
      <c r="BM4723" s="7"/>
      <c r="BP4723" s="7"/>
      <c r="BQ4723" s="7"/>
      <c r="BR4723" s="7"/>
      <c r="BS4723" s="7"/>
      <c r="BT4723" s="7"/>
      <c r="BU4723" s="7"/>
      <c r="BV4723" s="7"/>
      <c r="BW4723" s="7"/>
    </row>
    <row r="4724" spans="5:75" x14ac:dyDescent="0.2"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AL4724" s="7"/>
      <c r="AQ4724" s="7"/>
      <c r="AR4724" s="7"/>
      <c r="AS4724" s="7"/>
      <c r="AT4724" s="7"/>
      <c r="AU4724" s="7"/>
      <c r="AV4724" s="7"/>
      <c r="AX4724" s="7"/>
      <c r="AY4724" s="7"/>
      <c r="AZ4724" s="7"/>
      <c r="BA4724" s="7"/>
      <c r="BB4724" s="7"/>
      <c r="BC4724" s="7"/>
      <c r="BD4724" s="7"/>
      <c r="BG4724" s="7"/>
      <c r="BH4724" s="7"/>
      <c r="BI4724" s="7"/>
      <c r="BJ4724" s="7"/>
      <c r="BK4724" s="7"/>
      <c r="BL4724" s="7"/>
      <c r="BM4724" s="7"/>
      <c r="BP4724" s="7"/>
      <c r="BQ4724" s="7"/>
      <c r="BR4724" s="7"/>
      <c r="BS4724" s="7"/>
      <c r="BT4724" s="7"/>
      <c r="BU4724" s="7"/>
      <c r="BV4724" s="7"/>
      <c r="BW4724" s="7"/>
    </row>
    <row r="4725" spans="5:75" x14ac:dyDescent="0.2"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AL4725" s="7"/>
      <c r="AQ4725" s="7"/>
      <c r="AR4725" s="7"/>
      <c r="AS4725" s="7"/>
      <c r="AT4725" s="7"/>
      <c r="AU4725" s="7"/>
      <c r="AV4725" s="7"/>
      <c r="AX4725" s="7"/>
      <c r="AY4725" s="7"/>
      <c r="AZ4725" s="7"/>
      <c r="BA4725" s="7"/>
      <c r="BB4725" s="7"/>
      <c r="BC4725" s="7"/>
      <c r="BD4725" s="7"/>
      <c r="BG4725" s="7"/>
      <c r="BH4725" s="7"/>
      <c r="BI4725" s="7"/>
      <c r="BJ4725" s="7"/>
      <c r="BK4725" s="7"/>
      <c r="BL4725" s="7"/>
      <c r="BM4725" s="7"/>
      <c r="BP4725" s="7"/>
      <c r="BQ4725" s="7"/>
      <c r="BR4725" s="7"/>
      <c r="BS4725" s="7"/>
      <c r="BT4725" s="7"/>
      <c r="BU4725" s="7"/>
      <c r="BV4725" s="7"/>
      <c r="BW4725" s="7"/>
    </row>
    <row r="4726" spans="5:75" x14ac:dyDescent="0.2"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AL4726" s="7"/>
      <c r="AQ4726" s="7"/>
      <c r="AR4726" s="7"/>
      <c r="AS4726" s="7"/>
      <c r="AT4726" s="7"/>
      <c r="AU4726" s="7"/>
      <c r="AV4726" s="7"/>
      <c r="AX4726" s="7"/>
      <c r="AY4726" s="7"/>
      <c r="AZ4726" s="7"/>
      <c r="BA4726" s="7"/>
      <c r="BB4726" s="7"/>
      <c r="BC4726" s="7"/>
      <c r="BD4726" s="7"/>
      <c r="BG4726" s="7"/>
      <c r="BH4726" s="7"/>
      <c r="BI4726" s="7"/>
      <c r="BJ4726" s="7"/>
      <c r="BK4726" s="7"/>
      <c r="BL4726" s="7"/>
      <c r="BM4726" s="7"/>
      <c r="BP4726" s="7"/>
      <c r="BQ4726" s="7"/>
      <c r="BR4726" s="7"/>
      <c r="BS4726" s="7"/>
      <c r="BT4726" s="7"/>
      <c r="BU4726" s="7"/>
      <c r="BV4726" s="7"/>
      <c r="BW4726" s="7"/>
    </row>
    <row r="4727" spans="5:75" x14ac:dyDescent="0.2"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AL4727" s="7"/>
      <c r="AQ4727" s="7"/>
      <c r="AR4727" s="7"/>
      <c r="AS4727" s="7"/>
      <c r="AT4727" s="7"/>
      <c r="AU4727" s="7"/>
      <c r="AV4727" s="7"/>
      <c r="AX4727" s="7"/>
      <c r="AY4727" s="7"/>
      <c r="AZ4727" s="7"/>
      <c r="BA4727" s="7"/>
      <c r="BB4727" s="7"/>
      <c r="BC4727" s="7"/>
      <c r="BD4727" s="7"/>
      <c r="BG4727" s="7"/>
      <c r="BH4727" s="7"/>
      <c r="BI4727" s="7"/>
      <c r="BJ4727" s="7"/>
      <c r="BK4727" s="7"/>
      <c r="BL4727" s="7"/>
      <c r="BM4727" s="7"/>
      <c r="BP4727" s="7"/>
      <c r="BQ4727" s="7"/>
      <c r="BR4727" s="7"/>
      <c r="BS4727" s="7"/>
      <c r="BT4727" s="7"/>
      <c r="BU4727" s="7"/>
      <c r="BV4727" s="7"/>
      <c r="BW4727" s="7"/>
    </row>
    <row r="4728" spans="5:75" x14ac:dyDescent="0.2"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AL4728" s="7"/>
      <c r="AQ4728" s="7"/>
      <c r="AR4728" s="7"/>
      <c r="AS4728" s="7"/>
      <c r="AT4728" s="7"/>
      <c r="AU4728" s="7"/>
      <c r="AV4728" s="7"/>
      <c r="AX4728" s="7"/>
      <c r="AY4728" s="7"/>
      <c r="AZ4728" s="7"/>
      <c r="BA4728" s="7"/>
      <c r="BB4728" s="7"/>
      <c r="BC4728" s="7"/>
      <c r="BD4728" s="7"/>
      <c r="BG4728" s="7"/>
      <c r="BH4728" s="7"/>
      <c r="BI4728" s="7"/>
      <c r="BJ4728" s="7"/>
      <c r="BK4728" s="7"/>
      <c r="BL4728" s="7"/>
      <c r="BM4728" s="7"/>
      <c r="BP4728" s="7"/>
      <c r="BQ4728" s="7"/>
      <c r="BR4728" s="7"/>
      <c r="BS4728" s="7"/>
      <c r="BT4728" s="7"/>
      <c r="BU4728" s="7"/>
      <c r="BV4728" s="7"/>
      <c r="BW4728" s="7"/>
    </row>
    <row r="4729" spans="5:75" x14ac:dyDescent="0.2"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AL4729" s="7"/>
      <c r="AQ4729" s="7"/>
      <c r="AR4729" s="7"/>
      <c r="AS4729" s="7"/>
      <c r="AT4729" s="7"/>
      <c r="AU4729" s="7"/>
      <c r="AV4729" s="7"/>
      <c r="AX4729" s="7"/>
      <c r="AY4729" s="7"/>
      <c r="AZ4729" s="7"/>
      <c r="BA4729" s="7"/>
      <c r="BB4729" s="7"/>
      <c r="BC4729" s="7"/>
      <c r="BD4729" s="7"/>
      <c r="BG4729" s="7"/>
      <c r="BH4729" s="7"/>
      <c r="BI4729" s="7"/>
      <c r="BJ4729" s="7"/>
      <c r="BK4729" s="7"/>
      <c r="BL4729" s="7"/>
      <c r="BM4729" s="7"/>
      <c r="BP4729" s="7"/>
      <c r="BQ4729" s="7"/>
      <c r="BR4729" s="7"/>
      <c r="BS4729" s="7"/>
      <c r="BT4729" s="7"/>
      <c r="BU4729" s="7"/>
      <c r="BV4729" s="7"/>
      <c r="BW4729" s="7"/>
    </row>
    <row r="4730" spans="5:75" x14ac:dyDescent="0.2"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AL4730" s="7"/>
      <c r="AQ4730" s="7"/>
      <c r="AR4730" s="7"/>
      <c r="AS4730" s="7"/>
      <c r="AT4730" s="7"/>
      <c r="AU4730" s="7"/>
      <c r="AV4730" s="7"/>
      <c r="AX4730" s="7"/>
      <c r="AY4730" s="7"/>
      <c r="AZ4730" s="7"/>
      <c r="BA4730" s="7"/>
      <c r="BB4730" s="7"/>
      <c r="BC4730" s="7"/>
      <c r="BD4730" s="7"/>
      <c r="BG4730" s="7"/>
      <c r="BH4730" s="7"/>
      <c r="BI4730" s="7"/>
      <c r="BJ4730" s="7"/>
      <c r="BK4730" s="7"/>
      <c r="BL4730" s="7"/>
      <c r="BM4730" s="7"/>
      <c r="BP4730" s="7"/>
      <c r="BQ4730" s="7"/>
      <c r="BR4730" s="7"/>
      <c r="BS4730" s="7"/>
      <c r="BT4730" s="7"/>
      <c r="BU4730" s="7"/>
      <c r="BV4730" s="7"/>
      <c r="BW4730" s="7"/>
    </row>
    <row r="4731" spans="5:75" x14ac:dyDescent="0.2"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AL4731" s="7"/>
      <c r="AQ4731" s="7"/>
      <c r="AR4731" s="7"/>
      <c r="AS4731" s="7"/>
      <c r="AT4731" s="7"/>
      <c r="AU4731" s="7"/>
      <c r="AV4731" s="7"/>
      <c r="AX4731" s="7"/>
      <c r="AY4731" s="7"/>
      <c r="AZ4731" s="7"/>
      <c r="BA4731" s="7"/>
      <c r="BB4731" s="7"/>
      <c r="BC4731" s="7"/>
      <c r="BD4731" s="7"/>
      <c r="BG4731" s="7"/>
      <c r="BH4731" s="7"/>
      <c r="BI4731" s="7"/>
      <c r="BJ4731" s="7"/>
      <c r="BK4731" s="7"/>
      <c r="BL4731" s="7"/>
      <c r="BM4731" s="7"/>
      <c r="BP4731" s="7"/>
      <c r="BQ4731" s="7"/>
      <c r="BR4731" s="7"/>
      <c r="BS4731" s="7"/>
      <c r="BT4731" s="7"/>
      <c r="BU4731" s="7"/>
      <c r="BV4731" s="7"/>
      <c r="BW4731" s="7"/>
    </row>
    <row r="4732" spans="5:75" x14ac:dyDescent="0.2"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AL4732" s="7"/>
      <c r="AQ4732" s="7"/>
      <c r="AR4732" s="7"/>
      <c r="AS4732" s="7"/>
      <c r="AT4732" s="7"/>
      <c r="AU4732" s="7"/>
      <c r="AV4732" s="7"/>
      <c r="AX4732" s="7"/>
      <c r="AY4732" s="7"/>
      <c r="AZ4732" s="7"/>
      <c r="BA4732" s="7"/>
      <c r="BB4732" s="7"/>
      <c r="BC4732" s="7"/>
      <c r="BD4732" s="7"/>
      <c r="BG4732" s="7"/>
      <c r="BH4732" s="7"/>
      <c r="BI4732" s="7"/>
      <c r="BJ4732" s="7"/>
      <c r="BK4732" s="7"/>
      <c r="BL4732" s="7"/>
      <c r="BM4732" s="7"/>
      <c r="BP4732" s="7"/>
      <c r="BQ4732" s="7"/>
      <c r="BR4732" s="7"/>
      <c r="BS4732" s="7"/>
      <c r="BT4732" s="7"/>
      <c r="BU4732" s="7"/>
      <c r="BV4732" s="7"/>
      <c r="BW4732" s="7"/>
    </row>
    <row r="4733" spans="5:75" x14ac:dyDescent="0.2"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AL4733" s="7"/>
      <c r="AQ4733" s="7"/>
      <c r="AR4733" s="7"/>
      <c r="AS4733" s="7"/>
      <c r="AT4733" s="7"/>
      <c r="AU4733" s="7"/>
      <c r="AV4733" s="7"/>
      <c r="AX4733" s="7"/>
      <c r="AY4733" s="7"/>
      <c r="AZ4733" s="7"/>
      <c r="BA4733" s="7"/>
      <c r="BB4733" s="7"/>
      <c r="BC4733" s="7"/>
      <c r="BD4733" s="7"/>
      <c r="BG4733" s="7"/>
      <c r="BH4733" s="7"/>
      <c r="BI4733" s="7"/>
      <c r="BJ4733" s="7"/>
      <c r="BK4733" s="7"/>
      <c r="BL4733" s="7"/>
      <c r="BM4733" s="7"/>
      <c r="BP4733" s="7"/>
      <c r="BQ4733" s="7"/>
      <c r="BR4733" s="7"/>
      <c r="BS4733" s="7"/>
      <c r="BT4733" s="7"/>
      <c r="BU4733" s="7"/>
      <c r="BV4733" s="7"/>
      <c r="BW4733" s="7"/>
    </row>
    <row r="4734" spans="5:75" x14ac:dyDescent="0.2"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AL4734" s="7"/>
      <c r="AQ4734" s="7"/>
      <c r="AR4734" s="7"/>
      <c r="AS4734" s="7"/>
      <c r="AT4734" s="7"/>
      <c r="AU4734" s="7"/>
      <c r="AV4734" s="7"/>
      <c r="AX4734" s="7"/>
      <c r="AY4734" s="7"/>
      <c r="AZ4734" s="7"/>
      <c r="BA4734" s="7"/>
      <c r="BB4734" s="7"/>
      <c r="BC4734" s="7"/>
      <c r="BD4734" s="7"/>
      <c r="BG4734" s="7"/>
      <c r="BH4734" s="7"/>
      <c r="BI4734" s="7"/>
      <c r="BJ4734" s="7"/>
      <c r="BK4734" s="7"/>
      <c r="BL4734" s="7"/>
      <c r="BM4734" s="7"/>
      <c r="BP4734" s="7"/>
      <c r="BQ4734" s="7"/>
      <c r="BR4734" s="7"/>
      <c r="BS4734" s="7"/>
      <c r="BT4734" s="7"/>
      <c r="BU4734" s="7"/>
      <c r="BV4734" s="7"/>
      <c r="BW4734" s="7"/>
    </row>
    <row r="4735" spans="5:75" x14ac:dyDescent="0.2"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AL4735" s="7"/>
      <c r="AQ4735" s="7"/>
      <c r="AR4735" s="7"/>
      <c r="AS4735" s="7"/>
      <c r="AT4735" s="7"/>
      <c r="AU4735" s="7"/>
      <c r="AV4735" s="7"/>
      <c r="AX4735" s="7"/>
      <c r="AY4735" s="7"/>
      <c r="AZ4735" s="7"/>
      <c r="BA4735" s="7"/>
      <c r="BB4735" s="7"/>
      <c r="BC4735" s="7"/>
      <c r="BD4735" s="7"/>
      <c r="BG4735" s="7"/>
      <c r="BH4735" s="7"/>
      <c r="BI4735" s="7"/>
      <c r="BJ4735" s="7"/>
      <c r="BK4735" s="7"/>
      <c r="BL4735" s="7"/>
      <c r="BM4735" s="7"/>
      <c r="BP4735" s="7"/>
      <c r="BQ4735" s="7"/>
      <c r="BR4735" s="7"/>
      <c r="BS4735" s="7"/>
      <c r="BT4735" s="7"/>
      <c r="BU4735" s="7"/>
      <c r="BV4735" s="7"/>
      <c r="BW4735" s="7"/>
    </row>
    <row r="4736" spans="5:75" x14ac:dyDescent="0.2"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AL4736" s="7"/>
      <c r="AQ4736" s="7"/>
      <c r="AR4736" s="7"/>
      <c r="AS4736" s="7"/>
      <c r="AT4736" s="7"/>
      <c r="AU4736" s="7"/>
      <c r="AV4736" s="7"/>
      <c r="AX4736" s="7"/>
      <c r="AY4736" s="7"/>
      <c r="AZ4736" s="7"/>
      <c r="BA4736" s="7"/>
      <c r="BB4736" s="7"/>
      <c r="BC4736" s="7"/>
      <c r="BD4736" s="7"/>
      <c r="BG4736" s="7"/>
      <c r="BH4736" s="7"/>
      <c r="BI4736" s="7"/>
      <c r="BJ4736" s="7"/>
      <c r="BK4736" s="7"/>
      <c r="BL4736" s="7"/>
      <c r="BM4736" s="7"/>
      <c r="BP4736" s="7"/>
      <c r="BQ4736" s="7"/>
      <c r="BR4736" s="7"/>
      <c r="BS4736" s="7"/>
      <c r="BT4736" s="7"/>
      <c r="BU4736" s="7"/>
      <c r="BV4736" s="7"/>
      <c r="BW4736" s="7"/>
    </row>
    <row r="4737" spans="5:75" x14ac:dyDescent="0.2"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AL4737" s="7"/>
      <c r="AQ4737" s="7"/>
      <c r="AR4737" s="7"/>
      <c r="AS4737" s="7"/>
      <c r="AT4737" s="7"/>
      <c r="AU4737" s="7"/>
      <c r="AV4737" s="7"/>
      <c r="AX4737" s="7"/>
      <c r="AY4737" s="7"/>
      <c r="AZ4737" s="7"/>
      <c r="BA4737" s="7"/>
      <c r="BB4737" s="7"/>
      <c r="BC4737" s="7"/>
      <c r="BD4737" s="7"/>
      <c r="BG4737" s="7"/>
      <c r="BH4737" s="7"/>
      <c r="BI4737" s="7"/>
      <c r="BJ4737" s="7"/>
      <c r="BK4737" s="7"/>
      <c r="BL4737" s="7"/>
      <c r="BM4737" s="7"/>
      <c r="BP4737" s="7"/>
      <c r="BQ4737" s="7"/>
      <c r="BR4737" s="7"/>
      <c r="BS4737" s="7"/>
      <c r="BT4737" s="7"/>
      <c r="BU4737" s="7"/>
      <c r="BV4737" s="7"/>
      <c r="BW4737" s="7"/>
    </row>
    <row r="4738" spans="5:75" x14ac:dyDescent="0.2"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AL4738" s="7"/>
      <c r="AQ4738" s="7"/>
      <c r="AR4738" s="7"/>
      <c r="AS4738" s="7"/>
      <c r="AT4738" s="7"/>
      <c r="AU4738" s="7"/>
      <c r="AV4738" s="7"/>
      <c r="AX4738" s="7"/>
      <c r="AY4738" s="7"/>
      <c r="AZ4738" s="7"/>
      <c r="BA4738" s="7"/>
      <c r="BB4738" s="7"/>
      <c r="BC4738" s="7"/>
      <c r="BD4738" s="7"/>
      <c r="BG4738" s="7"/>
      <c r="BH4738" s="7"/>
      <c r="BI4738" s="7"/>
      <c r="BJ4738" s="7"/>
      <c r="BK4738" s="7"/>
      <c r="BL4738" s="7"/>
      <c r="BM4738" s="7"/>
      <c r="BP4738" s="7"/>
      <c r="BQ4738" s="7"/>
      <c r="BR4738" s="7"/>
      <c r="BS4738" s="7"/>
      <c r="BT4738" s="7"/>
      <c r="BU4738" s="7"/>
      <c r="BV4738" s="7"/>
      <c r="BW4738" s="7"/>
    </row>
    <row r="4739" spans="5:75" x14ac:dyDescent="0.2"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AL4739" s="7"/>
      <c r="AQ4739" s="7"/>
      <c r="AR4739" s="7"/>
      <c r="AS4739" s="7"/>
      <c r="AT4739" s="7"/>
      <c r="AU4739" s="7"/>
      <c r="AV4739" s="7"/>
      <c r="AX4739" s="7"/>
      <c r="AY4739" s="7"/>
      <c r="AZ4739" s="7"/>
      <c r="BA4739" s="7"/>
      <c r="BB4739" s="7"/>
      <c r="BC4739" s="7"/>
      <c r="BD4739" s="7"/>
      <c r="BG4739" s="7"/>
      <c r="BH4739" s="7"/>
      <c r="BI4739" s="7"/>
      <c r="BJ4739" s="7"/>
      <c r="BK4739" s="7"/>
      <c r="BL4739" s="7"/>
      <c r="BM4739" s="7"/>
      <c r="BP4739" s="7"/>
      <c r="BQ4739" s="7"/>
      <c r="BR4739" s="7"/>
      <c r="BS4739" s="7"/>
      <c r="BT4739" s="7"/>
      <c r="BU4739" s="7"/>
      <c r="BV4739" s="7"/>
      <c r="BW4739" s="7"/>
    </row>
    <row r="4740" spans="5:75" x14ac:dyDescent="0.2"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AL4740" s="7"/>
      <c r="AQ4740" s="7"/>
      <c r="AR4740" s="7"/>
      <c r="AS4740" s="7"/>
      <c r="AT4740" s="7"/>
      <c r="AU4740" s="7"/>
      <c r="AV4740" s="7"/>
      <c r="AX4740" s="7"/>
      <c r="AY4740" s="7"/>
      <c r="AZ4740" s="7"/>
      <c r="BA4740" s="7"/>
      <c r="BB4740" s="7"/>
      <c r="BC4740" s="7"/>
      <c r="BD4740" s="7"/>
      <c r="BG4740" s="7"/>
      <c r="BH4740" s="7"/>
      <c r="BI4740" s="7"/>
      <c r="BJ4740" s="7"/>
      <c r="BK4740" s="7"/>
      <c r="BL4740" s="7"/>
      <c r="BM4740" s="7"/>
      <c r="BP4740" s="7"/>
      <c r="BQ4740" s="7"/>
      <c r="BR4740" s="7"/>
      <c r="BS4740" s="7"/>
      <c r="BT4740" s="7"/>
      <c r="BU4740" s="7"/>
      <c r="BV4740" s="7"/>
      <c r="BW4740" s="7"/>
    </row>
    <row r="4741" spans="5:75" x14ac:dyDescent="0.2"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AL4741" s="7"/>
      <c r="AQ4741" s="7"/>
      <c r="AR4741" s="7"/>
      <c r="AS4741" s="7"/>
      <c r="AT4741" s="7"/>
      <c r="AU4741" s="7"/>
      <c r="AV4741" s="7"/>
      <c r="AX4741" s="7"/>
      <c r="AY4741" s="7"/>
      <c r="AZ4741" s="7"/>
      <c r="BA4741" s="7"/>
      <c r="BB4741" s="7"/>
      <c r="BC4741" s="7"/>
      <c r="BD4741" s="7"/>
      <c r="BG4741" s="7"/>
      <c r="BH4741" s="7"/>
      <c r="BI4741" s="7"/>
      <c r="BJ4741" s="7"/>
      <c r="BK4741" s="7"/>
      <c r="BL4741" s="7"/>
      <c r="BM4741" s="7"/>
      <c r="BP4741" s="7"/>
      <c r="BQ4741" s="7"/>
      <c r="BR4741" s="7"/>
      <c r="BS4741" s="7"/>
      <c r="BT4741" s="7"/>
      <c r="BU4741" s="7"/>
      <c r="BV4741" s="7"/>
      <c r="BW4741" s="7"/>
    </row>
    <row r="4742" spans="5:75" x14ac:dyDescent="0.2"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AL4742" s="7"/>
      <c r="AQ4742" s="7"/>
      <c r="AR4742" s="7"/>
      <c r="AS4742" s="7"/>
      <c r="AT4742" s="7"/>
      <c r="AU4742" s="7"/>
      <c r="AV4742" s="7"/>
      <c r="AX4742" s="7"/>
      <c r="AY4742" s="7"/>
      <c r="AZ4742" s="7"/>
      <c r="BA4742" s="7"/>
      <c r="BB4742" s="7"/>
      <c r="BC4742" s="7"/>
      <c r="BD4742" s="7"/>
      <c r="BG4742" s="7"/>
      <c r="BH4742" s="7"/>
      <c r="BI4742" s="7"/>
      <c r="BJ4742" s="7"/>
      <c r="BK4742" s="7"/>
      <c r="BL4742" s="7"/>
      <c r="BM4742" s="7"/>
      <c r="BP4742" s="7"/>
      <c r="BQ4742" s="7"/>
      <c r="BR4742" s="7"/>
      <c r="BS4742" s="7"/>
      <c r="BT4742" s="7"/>
      <c r="BU4742" s="7"/>
      <c r="BV4742" s="7"/>
      <c r="BW4742" s="7"/>
    </row>
    <row r="4743" spans="5:75" x14ac:dyDescent="0.2"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AL4743" s="7"/>
      <c r="AQ4743" s="7"/>
      <c r="AR4743" s="7"/>
      <c r="AS4743" s="7"/>
      <c r="AT4743" s="7"/>
      <c r="AU4743" s="7"/>
      <c r="AV4743" s="7"/>
      <c r="AX4743" s="7"/>
      <c r="AY4743" s="7"/>
      <c r="AZ4743" s="7"/>
      <c r="BA4743" s="7"/>
      <c r="BB4743" s="7"/>
      <c r="BC4743" s="7"/>
      <c r="BD4743" s="7"/>
      <c r="BG4743" s="7"/>
      <c r="BH4743" s="7"/>
      <c r="BI4743" s="7"/>
      <c r="BJ4743" s="7"/>
      <c r="BK4743" s="7"/>
      <c r="BL4743" s="7"/>
      <c r="BM4743" s="7"/>
      <c r="BP4743" s="7"/>
      <c r="BQ4743" s="7"/>
      <c r="BR4743" s="7"/>
      <c r="BS4743" s="7"/>
      <c r="BT4743" s="7"/>
      <c r="BU4743" s="7"/>
      <c r="BV4743" s="7"/>
      <c r="BW4743" s="7"/>
    </row>
    <row r="4744" spans="5:75" x14ac:dyDescent="0.2"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AL4744" s="7"/>
      <c r="AQ4744" s="7"/>
      <c r="AR4744" s="7"/>
      <c r="AS4744" s="7"/>
      <c r="AT4744" s="7"/>
      <c r="AU4744" s="7"/>
      <c r="AV4744" s="7"/>
      <c r="AX4744" s="7"/>
      <c r="AY4744" s="7"/>
      <c r="AZ4744" s="7"/>
      <c r="BA4744" s="7"/>
      <c r="BB4744" s="7"/>
      <c r="BC4744" s="7"/>
      <c r="BD4744" s="7"/>
      <c r="BG4744" s="7"/>
      <c r="BH4744" s="7"/>
      <c r="BI4744" s="7"/>
      <c r="BJ4744" s="7"/>
      <c r="BK4744" s="7"/>
      <c r="BL4744" s="7"/>
      <c r="BM4744" s="7"/>
      <c r="BP4744" s="7"/>
      <c r="BQ4744" s="7"/>
      <c r="BR4744" s="7"/>
      <c r="BS4744" s="7"/>
      <c r="BT4744" s="7"/>
      <c r="BU4744" s="7"/>
      <c r="BV4744" s="7"/>
      <c r="BW4744" s="7"/>
    </row>
    <row r="4745" spans="5:75" x14ac:dyDescent="0.2"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AL4745" s="7"/>
      <c r="AQ4745" s="7"/>
      <c r="AR4745" s="7"/>
      <c r="AS4745" s="7"/>
      <c r="AT4745" s="7"/>
      <c r="AU4745" s="7"/>
      <c r="AV4745" s="7"/>
      <c r="AX4745" s="7"/>
      <c r="AY4745" s="7"/>
      <c r="AZ4745" s="7"/>
      <c r="BA4745" s="7"/>
      <c r="BB4745" s="7"/>
      <c r="BC4745" s="7"/>
      <c r="BD4745" s="7"/>
      <c r="BG4745" s="7"/>
      <c r="BH4745" s="7"/>
      <c r="BI4745" s="7"/>
      <c r="BJ4745" s="7"/>
      <c r="BK4745" s="7"/>
      <c r="BL4745" s="7"/>
      <c r="BM4745" s="7"/>
      <c r="BP4745" s="7"/>
      <c r="BQ4745" s="7"/>
      <c r="BR4745" s="7"/>
      <c r="BS4745" s="7"/>
      <c r="BT4745" s="7"/>
      <c r="BU4745" s="7"/>
      <c r="BV4745" s="7"/>
      <c r="BW4745" s="7"/>
    </row>
    <row r="4746" spans="5:75" x14ac:dyDescent="0.2"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AL4746" s="7"/>
      <c r="AQ4746" s="7"/>
      <c r="AR4746" s="7"/>
      <c r="AS4746" s="7"/>
      <c r="AT4746" s="7"/>
      <c r="AU4746" s="7"/>
      <c r="AV4746" s="7"/>
      <c r="AX4746" s="7"/>
      <c r="AY4746" s="7"/>
      <c r="AZ4746" s="7"/>
      <c r="BA4746" s="7"/>
      <c r="BB4746" s="7"/>
      <c r="BC4746" s="7"/>
      <c r="BD4746" s="7"/>
      <c r="BG4746" s="7"/>
      <c r="BH4746" s="7"/>
      <c r="BI4746" s="7"/>
      <c r="BJ4746" s="7"/>
      <c r="BK4746" s="7"/>
      <c r="BL4746" s="7"/>
      <c r="BM4746" s="7"/>
      <c r="BP4746" s="7"/>
      <c r="BQ4746" s="7"/>
      <c r="BR4746" s="7"/>
      <c r="BS4746" s="7"/>
      <c r="BT4746" s="7"/>
      <c r="BU4746" s="7"/>
      <c r="BV4746" s="7"/>
      <c r="BW4746" s="7"/>
    </row>
    <row r="4747" spans="5:75" x14ac:dyDescent="0.2"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AL4747" s="7"/>
      <c r="AQ4747" s="7"/>
      <c r="AR4747" s="7"/>
      <c r="AS4747" s="7"/>
      <c r="AT4747" s="7"/>
      <c r="AU4747" s="7"/>
      <c r="AV4747" s="7"/>
      <c r="AX4747" s="7"/>
      <c r="AY4747" s="7"/>
      <c r="AZ4747" s="7"/>
      <c r="BA4747" s="7"/>
      <c r="BB4747" s="7"/>
      <c r="BC4747" s="7"/>
      <c r="BD4747" s="7"/>
      <c r="BG4747" s="7"/>
      <c r="BH4747" s="7"/>
      <c r="BI4747" s="7"/>
      <c r="BJ4747" s="7"/>
      <c r="BK4747" s="7"/>
      <c r="BL4747" s="7"/>
      <c r="BM4747" s="7"/>
      <c r="BP4747" s="7"/>
      <c r="BQ4747" s="7"/>
      <c r="BR4747" s="7"/>
      <c r="BS4747" s="7"/>
      <c r="BT4747" s="7"/>
      <c r="BU4747" s="7"/>
      <c r="BV4747" s="7"/>
      <c r="BW4747" s="7"/>
    </row>
    <row r="4748" spans="5:75" x14ac:dyDescent="0.2"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AL4748" s="7"/>
      <c r="AQ4748" s="7"/>
      <c r="AR4748" s="7"/>
      <c r="AS4748" s="7"/>
      <c r="AT4748" s="7"/>
      <c r="AU4748" s="7"/>
      <c r="AV4748" s="7"/>
      <c r="AX4748" s="7"/>
      <c r="AY4748" s="7"/>
      <c r="AZ4748" s="7"/>
      <c r="BA4748" s="7"/>
      <c r="BB4748" s="7"/>
      <c r="BC4748" s="7"/>
      <c r="BD4748" s="7"/>
      <c r="BG4748" s="7"/>
      <c r="BH4748" s="7"/>
      <c r="BI4748" s="7"/>
      <c r="BJ4748" s="7"/>
      <c r="BK4748" s="7"/>
      <c r="BL4748" s="7"/>
      <c r="BM4748" s="7"/>
      <c r="BP4748" s="7"/>
      <c r="BQ4748" s="7"/>
      <c r="BR4748" s="7"/>
      <c r="BS4748" s="7"/>
      <c r="BT4748" s="7"/>
      <c r="BU4748" s="7"/>
      <c r="BV4748" s="7"/>
      <c r="BW4748" s="7"/>
    </row>
    <row r="4749" spans="5:75" x14ac:dyDescent="0.2"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AL4749" s="7"/>
      <c r="AQ4749" s="7"/>
      <c r="AR4749" s="7"/>
      <c r="AS4749" s="7"/>
      <c r="AT4749" s="7"/>
      <c r="AU4749" s="7"/>
      <c r="AV4749" s="7"/>
      <c r="AX4749" s="7"/>
      <c r="AY4749" s="7"/>
      <c r="AZ4749" s="7"/>
      <c r="BA4749" s="7"/>
      <c r="BB4749" s="7"/>
      <c r="BC4749" s="7"/>
      <c r="BD4749" s="7"/>
      <c r="BG4749" s="7"/>
      <c r="BH4749" s="7"/>
      <c r="BI4749" s="7"/>
      <c r="BJ4749" s="7"/>
      <c r="BK4749" s="7"/>
      <c r="BL4749" s="7"/>
      <c r="BM4749" s="7"/>
      <c r="BP4749" s="7"/>
      <c r="BQ4749" s="7"/>
      <c r="BR4749" s="7"/>
      <c r="BS4749" s="7"/>
      <c r="BT4749" s="7"/>
      <c r="BU4749" s="7"/>
      <c r="BV4749" s="7"/>
      <c r="BW4749" s="7"/>
    </row>
    <row r="4750" spans="5:75" x14ac:dyDescent="0.2"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AL4750" s="7"/>
      <c r="AQ4750" s="7"/>
      <c r="AR4750" s="7"/>
      <c r="AS4750" s="7"/>
      <c r="AT4750" s="7"/>
      <c r="AU4750" s="7"/>
      <c r="AV4750" s="7"/>
      <c r="AX4750" s="7"/>
      <c r="AY4750" s="7"/>
      <c r="AZ4750" s="7"/>
      <c r="BA4750" s="7"/>
      <c r="BB4750" s="7"/>
      <c r="BC4750" s="7"/>
      <c r="BD4750" s="7"/>
      <c r="BG4750" s="7"/>
      <c r="BH4750" s="7"/>
      <c r="BI4750" s="7"/>
      <c r="BJ4750" s="7"/>
      <c r="BK4750" s="7"/>
      <c r="BL4750" s="7"/>
      <c r="BM4750" s="7"/>
      <c r="BP4750" s="7"/>
      <c r="BQ4750" s="7"/>
      <c r="BR4750" s="7"/>
      <c r="BS4750" s="7"/>
      <c r="BT4750" s="7"/>
      <c r="BU4750" s="7"/>
      <c r="BV4750" s="7"/>
      <c r="BW4750" s="7"/>
    </row>
    <row r="4751" spans="5:75" x14ac:dyDescent="0.2"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AL4751" s="7"/>
      <c r="AQ4751" s="7"/>
      <c r="AR4751" s="7"/>
      <c r="AS4751" s="7"/>
      <c r="AT4751" s="7"/>
      <c r="AU4751" s="7"/>
      <c r="AV4751" s="7"/>
      <c r="AX4751" s="7"/>
      <c r="AY4751" s="7"/>
      <c r="AZ4751" s="7"/>
      <c r="BA4751" s="7"/>
      <c r="BB4751" s="7"/>
      <c r="BC4751" s="7"/>
      <c r="BD4751" s="7"/>
      <c r="BG4751" s="7"/>
      <c r="BH4751" s="7"/>
      <c r="BI4751" s="7"/>
      <c r="BJ4751" s="7"/>
      <c r="BK4751" s="7"/>
      <c r="BL4751" s="7"/>
      <c r="BM4751" s="7"/>
      <c r="BP4751" s="7"/>
      <c r="BQ4751" s="7"/>
      <c r="BR4751" s="7"/>
      <c r="BS4751" s="7"/>
      <c r="BT4751" s="7"/>
      <c r="BU4751" s="7"/>
      <c r="BV4751" s="7"/>
      <c r="BW4751" s="7"/>
    </row>
    <row r="4752" spans="5:75" x14ac:dyDescent="0.2"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AL4752" s="7"/>
      <c r="AQ4752" s="7"/>
      <c r="AR4752" s="7"/>
      <c r="AS4752" s="7"/>
      <c r="AT4752" s="7"/>
      <c r="AU4752" s="7"/>
      <c r="AV4752" s="7"/>
      <c r="AX4752" s="7"/>
      <c r="AY4752" s="7"/>
      <c r="AZ4752" s="7"/>
      <c r="BA4752" s="7"/>
      <c r="BB4752" s="7"/>
      <c r="BC4752" s="7"/>
      <c r="BD4752" s="7"/>
      <c r="BG4752" s="7"/>
      <c r="BH4752" s="7"/>
      <c r="BI4752" s="7"/>
      <c r="BJ4752" s="7"/>
      <c r="BK4752" s="7"/>
      <c r="BL4752" s="7"/>
      <c r="BM4752" s="7"/>
      <c r="BP4752" s="7"/>
      <c r="BQ4752" s="7"/>
      <c r="BR4752" s="7"/>
      <c r="BS4752" s="7"/>
      <c r="BT4752" s="7"/>
      <c r="BU4752" s="7"/>
      <c r="BV4752" s="7"/>
      <c r="BW4752" s="7"/>
    </row>
    <row r="4753" spans="5:75" x14ac:dyDescent="0.2"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AL4753" s="7"/>
      <c r="AQ4753" s="7"/>
      <c r="AR4753" s="7"/>
      <c r="AS4753" s="7"/>
      <c r="AT4753" s="7"/>
      <c r="AU4753" s="7"/>
      <c r="AV4753" s="7"/>
      <c r="AX4753" s="7"/>
      <c r="AY4753" s="7"/>
      <c r="AZ4753" s="7"/>
      <c r="BA4753" s="7"/>
      <c r="BB4753" s="7"/>
      <c r="BC4753" s="7"/>
      <c r="BD4753" s="7"/>
      <c r="BG4753" s="7"/>
      <c r="BH4753" s="7"/>
      <c r="BI4753" s="7"/>
      <c r="BJ4753" s="7"/>
      <c r="BK4753" s="7"/>
      <c r="BL4753" s="7"/>
      <c r="BM4753" s="7"/>
      <c r="BP4753" s="7"/>
      <c r="BQ4753" s="7"/>
      <c r="BR4753" s="7"/>
      <c r="BS4753" s="7"/>
      <c r="BT4753" s="7"/>
      <c r="BU4753" s="7"/>
      <c r="BV4753" s="7"/>
      <c r="BW4753" s="7"/>
    </row>
    <row r="4754" spans="5:75" x14ac:dyDescent="0.2"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AL4754" s="7"/>
      <c r="AQ4754" s="7"/>
      <c r="AR4754" s="7"/>
      <c r="AS4754" s="7"/>
      <c r="AT4754" s="7"/>
      <c r="AU4754" s="7"/>
      <c r="AV4754" s="7"/>
      <c r="AX4754" s="7"/>
      <c r="AY4754" s="7"/>
      <c r="AZ4754" s="7"/>
      <c r="BA4754" s="7"/>
      <c r="BB4754" s="7"/>
      <c r="BC4754" s="7"/>
      <c r="BD4754" s="7"/>
      <c r="BG4754" s="7"/>
      <c r="BH4754" s="7"/>
      <c r="BI4754" s="7"/>
      <c r="BJ4754" s="7"/>
      <c r="BK4754" s="7"/>
      <c r="BL4754" s="7"/>
      <c r="BM4754" s="7"/>
      <c r="BP4754" s="7"/>
      <c r="BQ4754" s="7"/>
      <c r="BR4754" s="7"/>
      <c r="BS4754" s="7"/>
      <c r="BT4754" s="7"/>
      <c r="BU4754" s="7"/>
      <c r="BV4754" s="7"/>
      <c r="BW4754" s="7"/>
    </row>
    <row r="4755" spans="5:75" x14ac:dyDescent="0.2"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AL4755" s="7"/>
      <c r="AQ4755" s="7"/>
      <c r="AR4755" s="7"/>
      <c r="AS4755" s="7"/>
      <c r="AT4755" s="7"/>
      <c r="AU4755" s="7"/>
      <c r="AV4755" s="7"/>
      <c r="AX4755" s="7"/>
      <c r="AY4755" s="7"/>
      <c r="AZ4755" s="7"/>
      <c r="BA4755" s="7"/>
      <c r="BB4755" s="7"/>
      <c r="BC4755" s="7"/>
      <c r="BD4755" s="7"/>
      <c r="BG4755" s="7"/>
      <c r="BH4755" s="7"/>
      <c r="BI4755" s="7"/>
      <c r="BJ4755" s="7"/>
      <c r="BK4755" s="7"/>
      <c r="BL4755" s="7"/>
      <c r="BM4755" s="7"/>
      <c r="BP4755" s="7"/>
      <c r="BQ4755" s="7"/>
      <c r="BR4755" s="7"/>
      <c r="BS4755" s="7"/>
      <c r="BT4755" s="7"/>
      <c r="BU4755" s="7"/>
      <c r="BV4755" s="7"/>
      <c r="BW4755" s="7"/>
    </row>
    <row r="4756" spans="5:75" x14ac:dyDescent="0.2"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AL4756" s="7"/>
      <c r="AQ4756" s="7"/>
      <c r="AR4756" s="7"/>
      <c r="AS4756" s="7"/>
      <c r="AT4756" s="7"/>
      <c r="AU4756" s="7"/>
      <c r="AV4756" s="7"/>
      <c r="AX4756" s="7"/>
      <c r="AY4756" s="7"/>
      <c r="AZ4756" s="7"/>
      <c r="BA4756" s="7"/>
      <c r="BB4756" s="7"/>
      <c r="BC4756" s="7"/>
      <c r="BD4756" s="7"/>
      <c r="BG4756" s="7"/>
      <c r="BH4756" s="7"/>
      <c r="BI4756" s="7"/>
      <c r="BJ4756" s="7"/>
      <c r="BK4756" s="7"/>
      <c r="BL4756" s="7"/>
      <c r="BM4756" s="7"/>
      <c r="BP4756" s="7"/>
      <c r="BQ4756" s="7"/>
      <c r="BR4756" s="7"/>
      <c r="BS4756" s="7"/>
      <c r="BT4756" s="7"/>
      <c r="BU4756" s="7"/>
      <c r="BV4756" s="7"/>
      <c r="BW4756" s="7"/>
    </row>
    <row r="4757" spans="5:75" x14ac:dyDescent="0.2"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AL4757" s="7"/>
      <c r="AQ4757" s="7"/>
      <c r="AR4757" s="7"/>
      <c r="AS4757" s="7"/>
      <c r="AT4757" s="7"/>
      <c r="AU4757" s="7"/>
      <c r="AV4757" s="7"/>
      <c r="AX4757" s="7"/>
      <c r="AY4757" s="7"/>
      <c r="AZ4757" s="7"/>
      <c r="BA4757" s="7"/>
      <c r="BB4757" s="7"/>
      <c r="BC4757" s="7"/>
      <c r="BD4757" s="7"/>
      <c r="BG4757" s="7"/>
      <c r="BH4757" s="7"/>
      <c r="BI4757" s="7"/>
      <c r="BJ4757" s="7"/>
      <c r="BK4757" s="7"/>
      <c r="BL4757" s="7"/>
      <c r="BM4757" s="7"/>
      <c r="BP4757" s="7"/>
      <c r="BQ4757" s="7"/>
      <c r="BR4757" s="7"/>
      <c r="BS4757" s="7"/>
      <c r="BT4757" s="7"/>
      <c r="BU4757" s="7"/>
      <c r="BV4757" s="7"/>
      <c r="BW4757" s="7"/>
    </row>
    <row r="4758" spans="5:75" x14ac:dyDescent="0.2"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AL4758" s="7"/>
      <c r="AQ4758" s="7"/>
      <c r="AR4758" s="7"/>
      <c r="AS4758" s="7"/>
      <c r="AT4758" s="7"/>
      <c r="AU4758" s="7"/>
      <c r="AV4758" s="7"/>
      <c r="AX4758" s="7"/>
      <c r="AY4758" s="7"/>
      <c r="AZ4758" s="7"/>
      <c r="BA4758" s="7"/>
      <c r="BB4758" s="7"/>
      <c r="BC4758" s="7"/>
      <c r="BD4758" s="7"/>
      <c r="BG4758" s="7"/>
      <c r="BH4758" s="7"/>
      <c r="BI4758" s="7"/>
      <c r="BJ4758" s="7"/>
      <c r="BK4758" s="7"/>
      <c r="BL4758" s="7"/>
      <c r="BM4758" s="7"/>
      <c r="BP4758" s="7"/>
      <c r="BQ4758" s="7"/>
      <c r="BR4758" s="7"/>
      <c r="BS4758" s="7"/>
      <c r="BT4758" s="7"/>
      <c r="BU4758" s="7"/>
      <c r="BV4758" s="7"/>
      <c r="BW4758" s="7"/>
    </row>
    <row r="4759" spans="5:75" x14ac:dyDescent="0.2"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AL4759" s="7"/>
      <c r="AQ4759" s="7"/>
      <c r="AR4759" s="7"/>
      <c r="AS4759" s="7"/>
      <c r="AT4759" s="7"/>
      <c r="AU4759" s="7"/>
      <c r="AV4759" s="7"/>
      <c r="AX4759" s="7"/>
      <c r="AY4759" s="7"/>
      <c r="AZ4759" s="7"/>
      <c r="BA4759" s="7"/>
      <c r="BB4759" s="7"/>
      <c r="BC4759" s="7"/>
      <c r="BD4759" s="7"/>
      <c r="BG4759" s="7"/>
      <c r="BH4759" s="7"/>
      <c r="BI4759" s="7"/>
      <c r="BJ4759" s="7"/>
      <c r="BK4759" s="7"/>
      <c r="BL4759" s="7"/>
      <c r="BM4759" s="7"/>
      <c r="BP4759" s="7"/>
      <c r="BQ4759" s="7"/>
      <c r="BR4759" s="7"/>
      <c r="BS4759" s="7"/>
      <c r="BT4759" s="7"/>
      <c r="BU4759" s="7"/>
      <c r="BV4759" s="7"/>
      <c r="BW4759" s="7"/>
    </row>
    <row r="4760" spans="5:75" x14ac:dyDescent="0.2"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AL4760" s="7"/>
      <c r="AQ4760" s="7"/>
      <c r="AR4760" s="7"/>
      <c r="AS4760" s="7"/>
      <c r="AT4760" s="7"/>
      <c r="AU4760" s="7"/>
      <c r="AV4760" s="7"/>
      <c r="AX4760" s="7"/>
      <c r="AY4760" s="7"/>
      <c r="AZ4760" s="7"/>
      <c r="BA4760" s="7"/>
      <c r="BB4760" s="7"/>
      <c r="BC4760" s="7"/>
      <c r="BD4760" s="7"/>
      <c r="BG4760" s="7"/>
      <c r="BH4760" s="7"/>
      <c r="BI4760" s="7"/>
      <c r="BJ4760" s="7"/>
      <c r="BK4760" s="7"/>
      <c r="BL4760" s="7"/>
      <c r="BM4760" s="7"/>
      <c r="BP4760" s="7"/>
      <c r="BQ4760" s="7"/>
      <c r="BR4760" s="7"/>
      <c r="BS4760" s="7"/>
      <c r="BT4760" s="7"/>
      <c r="BU4760" s="7"/>
      <c r="BV4760" s="7"/>
      <c r="BW4760" s="7"/>
    </row>
    <row r="4761" spans="5:75" x14ac:dyDescent="0.2"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AL4761" s="7"/>
      <c r="AQ4761" s="7"/>
      <c r="AR4761" s="7"/>
      <c r="AS4761" s="7"/>
      <c r="AT4761" s="7"/>
      <c r="AU4761" s="7"/>
      <c r="AV4761" s="7"/>
      <c r="AX4761" s="7"/>
      <c r="AY4761" s="7"/>
      <c r="AZ4761" s="7"/>
      <c r="BA4761" s="7"/>
      <c r="BB4761" s="7"/>
      <c r="BC4761" s="7"/>
      <c r="BD4761" s="7"/>
      <c r="BG4761" s="7"/>
      <c r="BH4761" s="7"/>
      <c r="BI4761" s="7"/>
      <c r="BJ4761" s="7"/>
      <c r="BK4761" s="7"/>
      <c r="BL4761" s="7"/>
      <c r="BM4761" s="7"/>
      <c r="BP4761" s="7"/>
      <c r="BQ4761" s="7"/>
      <c r="BR4761" s="7"/>
      <c r="BS4761" s="7"/>
      <c r="BT4761" s="7"/>
      <c r="BU4761" s="7"/>
      <c r="BV4761" s="7"/>
      <c r="BW4761" s="7"/>
    </row>
    <row r="4762" spans="5:75" x14ac:dyDescent="0.2"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AL4762" s="7"/>
      <c r="AQ4762" s="7"/>
      <c r="AR4762" s="7"/>
      <c r="AS4762" s="7"/>
      <c r="AT4762" s="7"/>
      <c r="AU4762" s="7"/>
      <c r="AV4762" s="7"/>
      <c r="AX4762" s="7"/>
      <c r="AY4762" s="7"/>
      <c r="AZ4762" s="7"/>
      <c r="BA4762" s="7"/>
      <c r="BB4762" s="7"/>
      <c r="BC4762" s="7"/>
      <c r="BD4762" s="7"/>
      <c r="BG4762" s="7"/>
      <c r="BH4762" s="7"/>
      <c r="BI4762" s="7"/>
      <c r="BJ4762" s="7"/>
      <c r="BK4762" s="7"/>
      <c r="BL4762" s="7"/>
      <c r="BM4762" s="7"/>
      <c r="BP4762" s="7"/>
      <c r="BQ4762" s="7"/>
      <c r="BR4762" s="7"/>
      <c r="BS4762" s="7"/>
      <c r="BT4762" s="7"/>
      <c r="BU4762" s="7"/>
      <c r="BV4762" s="7"/>
      <c r="BW4762" s="7"/>
    </row>
    <row r="4763" spans="5:75" x14ac:dyDescent="0.2"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AL4763" s="7"/>
      <c r="AQ4763" s="7"/>
      <c r="AR4763" s="7"/>
      <c r="AS4763" s="7"/>
      <c r="AT4763" s="7"/>
      <c r="AU4763" s="7"/>
      <c r="AV4763" s="7"/>
      <c r="AX4763" s="7"/>
      <c r="AY4763" s="7"/>
      <c r="AZ4763" s="7"/>
      <c r="BA4763" s="7"/>
      <c r="BB4763" s="7"/>
      <c r="BC4763" s="7"/>
      <c r="BD4763" s="7"/>
      <c r="BG4763" s="7"/>
      <c r="BH4763" s="7"/>
      <c r="BI4763" s="7"/>
      <c r="BJ4763" s="7"/>
      <c r="BK4763" s="7"/>
      <c r="BL4763" s="7"/>
      <c r="BM4763" s="7"/>
      <c r="BP4763" s="7"/>
      <c r="BQ4763" s="7"/>
      <c r="BR4763" s="7"/>
      <c r="BS4763" s="7"/>
      <c r="BT4763" s="7"/>
      <c r="BU4763" s="7"/>
      <c r="BV4763" s="7"/>
      <c r="BW4763" s="7"/>
    </row>
    <row r="4764" spans="5:75" x14ac:dyDescent="0.2"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AL4764" s="7"/>
      <c r="AQ4764" s="7"/>
      <c r="AR4764" s="7"/>
      <c r="AS4764" s="7"/>
      <c r="AT4764" s="7"/>
      <c r="AU4764" s="7"/>
      <c r="AV4764" s="7"/>
      <c r="AX4764" s="7"/>
      <c r="AY4764" s="7"/>
      <c r="AZ4764" s="7"/>
      <c r="BA4764" s="7"/>
      <c r="BB4764" s="7"/>
      <c r="BC4764" s="7"/>
      <c r="BD4764" s="7"/>
      <c r="BG4764" s="7"/>
      <c r="BH4764" s="7"/>
      <c r="BI4764" s="7"/>
      <c r="BJ4764" s="7"/>
      <c r="BK4764" s="7"/>
      <c r="BL4764" s="7"/>
      <c r="BM4764" s="7"/>
      <c r="BP4764" s="7"/>
      <c r="BQ4764" s="7"/>
      <c r="BR4764" s="7"/>
      <c r="BS4764" s="7"/>
      <c r="BT4764" s="7"/>
      <c r="BU4764" s="7"/>
      <c r="BV4764" s="7"/>
      <c r="BW4764" s="7"/>
    </row>
    <row r="4765" spans="5:75" x14ac:dyDescent="0.2"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AL4765" s="7"/>
      <c r="AQ4765" s="7"/>
      <c r="AR4765" s="7"/>
      <c r="AS4765" s="7"/>
      <c r="AT4765" s="7"/>
      <c r="AU4765" s="7"/>
      <c r="AV4765" s="7"/>
      <c r="AX4765" s="7"/>
      <c r="AY4765" s="7"/>
      <c r="AZ4765" s="7"/>
      <c r="BA4765" s="7"/>
      <c r="BB4765" s="7"/>
      <c r="BC4765" s="7"/>
      <c r="BD4765" s="7"/>
      <c r="BG4765" s="7"/>
      <c r="BH4765" s="7"/>
      <c r="BI4765" s="7"/>
      <c r="BJ4765" s="7"/>
      <c r="BK4765" s="7"/>
      <c r="BL4765" s="7"/>
      <c r="BM4765" s="7"/>
      <c r="BP4765" s="7"/>
      <c r="BQ4765" s="7"/>
      <c r="BR4765" s="7"/>
      <c r="BS4765" s="7"/>
      <c r="BT4765" s="7"/>
      <c r="BU4765" s="7"/>
      <c r="BV4765" s="7"/>
      <c r="BW4765" s="7"/>
    </row>
    <row r="4766" spans="5:75" x14ac:dyDescent="0.2"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AL4766" s="7"/>
      <c r="AQ4766" s="7"/>
      <c r="AR4766" s="7"/>
      <c r="AS4766" s="7"/>
      <c r="AT4766" s="7"/>
      <c r="AU4766" s="7"/>
      <c r="AV4766" s="7"/>
      <c r="AX4766" s="7"/>
      <c r="AY4766" s="7"/>
      <c r="AZ4766" s="7"/>
      <c r="BA4766" s="7"/>
      <c r="BB4766" s="7"/>
      <c r="BC4766" s="7"/>
      <c r="BD4766" s="7"/>
      <c r="BG4766" s="7"/>
      <c r="BH4766" s="7"/>
      <c r="BI4766" s="7"/>
      <c r="BJ4766" s="7"/>
      <c r="BK4766" s="7"/>
      <c r="BL4766" s="7"/>
      <c r="BM4766" s="7"/>
      <c r="BP4766" s="7"/>
      <c r="BQ4766" s="7"/>
      <c r="BR4766" s="7"/>
      <c r="BS4766" s="7"/>
      <c r="BT4766" s="7"/>
      <c r="BU4766" s="7"/>
      <c r="BV4766" s="7"/>
      <c r="BW4766" s="7"/>
    </row>
    <row r="4767" spans="5:75" x14ac:dyDescent="0.2"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AL4767" s="7"/>
      <c r="AQ4767" s="7"/>
      <c r="AR4767" s="7"/>
      <c r="AS4767" s="7"/>
      <c r="AT4767" s="7"/>
      <c r="AU4767" s="7"/>
      <c r="AV4767" s="7"/>
      <c r="AX4767" s="7"/>
      <c r="AY4767" s="7"/>
      <c r="AZ4767" s="7"/>
      <c r="BA4767" s="7"/>
      <c r="BB4767" s="7"/>
      <c r="BC4767" s="7"/>
      <c r="BD4767" s="7"/>
      <c r="BG4767" s="7"/>
      <c r="BH4767" s="7"/>
      <c r="BI4767" s="7"/>
      <c r="BJ4767" s="7"/>
      <c r="BK4767" s="7"/>
      <c r="BL4767" s="7"/>
      <c r="BM4767" s="7"/>
      <c r="BP4767" s="7"/>
      <c r="BQ4767" s="7"/>
      <c r="BR4767" s="7"/>
      <c r="BS4767" s="7"/>
      <c r="BT4767" s="7"/>
      <c r="BU4767" s="7"/>
      <c r="BV4767" s="7"/>
      <c r="BW4767" s="7"/>
    </row>
    <row r="4768" spans="5:75" x14ac:dyDescent="0.2"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AL4768" s="7"/>
      <c r="AQ4768" s="7"/>
      <c r="AR4768" s="7"/>
      <c r="AS4768" s="7"/>
      <c r="AT4768" s="7"/>
      <c r="AU4768" s="7"/>
      <c r="AV4768" s="7"/>
      <c r="AX4768" s="7"/>
      <c r="AY4768" s="7"/>
      <c r="AZ4768" s="7"/>
      <c r="BA4768" s="7"/>
      <c r="BB4768" s="7"/>
      <c r="BC4768" s="7"/>
      <c r="BD4768" s="7"/>
      <c r="BG4768" s="7"/>
      <c r="BH4768" s="7"/>
      <c r="BI4768" s="7"/>
      <c r="BJ4768" s="7"/>
      <c r="BK4768" s="7"/>
      <c r="BL4768" s="7"/>
      <c r="BM4768" s="7"/>
      <c r="BP4768" s="7"/>
      <c r="BQ4768" s="7"/>
      <c r="BR4768" s="7"/>
      <c r="BS4768" s="7"/>
      <c r="BT4768" s="7"/>
      <c r="BU4768" s="7"/>
      <c r="BV4768" s="7"/>
      <c r="BW4768" s="7"/>
    </row>
    <row r="4769" spans="5:75" x14ac:dyDescent="0.2"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AL4769" s="7"/>
      <c r="AQ4769" s="7"/>
      <c r="AR4769" s="7"/>
      <c r="AS4769" s="7"/>
      <c r="AT4769" s="7"/>
      <c r="AU4769" s="7"/>
      <c r="AV4769" s="7"/>
      <c r="AX4769" s="7"/>
      <c r="AY4769" s="7"/>
      <c r="AZ4769" s="7"/>
      <c r="BA4769" s="7"/>
      <c r="BB4769" s="7"/>
      <c r="BC4769" s="7"/>
      <c r="BD4769" s="7"/>
      <c r="BG4769" s="7"/>
      <c r="BH4769" s="7"/>
      <c r="BI4769" s="7"/>
      <c r="BJ4769" s="7"/>
      <c r="BK4769" s="7"/>
      <c r="BL4769" s="7"/>
      <c r="BM4769" s="7"/>
      <c r="BP4769" s="7"/>
      <c r="BQ4769" s="7"/>
      <c r="BR4769" s="7"/>
      <c r="BS4769" s="7"/>
      <c r="BT4769" s="7"/>
      <c r="BU4769" s="7"/>
      <c r="BV4769" s="7"/>
      <c r="BW4769" s="7"/>
    </row>
    <row r="4770" spans="5:75" x14ac:dyDescent="0.2"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AL4770" s="7"/>
      <c r="AQ4770" s="7"/>
      <c r="AR4770" s="7"/>
      <c r="AS4770" s="7"/>
      <c r="AT4770" s="7"/>
      <c r="AU4770" s="7"/>
      <c r="AV4770" s="7"/>
      <c r="AX4770" s="7"/>
      <c r="AY4770" s="7"/>
      <c r="AZ4770" s="7"/>
      <c r="BA4770" s="7"/>
      <c r="BB4770" s="7"/>
      <c r="BC4770" s="7"/>
      <c r="BD4770" s="7"/>
      <c r="BG4770" s="7"/>
      <c r="BH4770" s="7"/>
      <c r="BI4770" s="7"/>
      <c r="BJ4770" s="7"/>
      <c r="BK4770" s="7"/>
      <c r="BL4770" s="7"/>
      <c r="BM4770" s="7"/>
      <c r="BP4770" s="7"/>
      <c r="BQ4770" s="7"/>
      <c r="BR4770" s="7"/>
      <c r="BS4770" s="7"/>
      <c r="BT4770" s="7"/>
      <c r="BU4770" s="7"/>
      <c r="BV4770" s="7"/>
      <c r="BW4770" s="7"/>
    </row>
    <row r="4771" spans="5:75" x14ac:dyDescent="0.2"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AL4771" s="7"/>
      <c r="AQ4771" s="7"/>
      <c r="AR4771" s="7"/>
      <c r="AS4771" s="7"/>
      <c r="AT4771" s="7"/>
      <c r="AU4771" s="7"/>
      <c r="AV4771" s="7"/>
      <c r="AX4771" s="7"/>
      <c r="AY4771" s="7"/>
      <c r="AZ4771" s="7"/>
      <c r="BA4771" s="7"/>
      <c r="BB4771" s="7"/>
      <c r="BC4771" s="7"/>
      <c r="BD4771" s="7"/>
      <c r="BG4771" s="7"/>
      <c r="BH4771" s="7"/>
      <c r="BI4771" s="7"/>
      <c r="BJ4771" s="7"/>
      <c r="BK4771" s="7"/>
      <c r="BL4771" s="7"/>
      <c r="BM4771" s="7"/>
      <c r="BP4771" s="7"/>
      <c r="BQ4771" s="7"/>
      <c r="BR4771" s="7"/>
      <c r="BS4771" s="7"/>
      <c r="BT4771" s="7"/>
      <c r="BU4771" s="7"/>
      <c r="BV4771" s="7"/>
      <c r="BW4771" s="7"/>
    </row>
    <row r="4772" spans="5:75" x14ac:dyDescent="0.2"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AL4772" s="7"/>
      <c r="AQ4772" s="7"/>
      <c r="AR4772" s="7"/>
      <c r="AS4772" s="7"/>
      <c r="AT4772" s="7"/>
      <c r="AU4772" s="7"/>
      <c r="AV4772" s="7"/>
      <c r="AX4772" s="7"/>
      <c r="AY4772" s="7"/>
      <c r="AZ4772" s="7"/>
      <c r="BA4772" s="7"/>
      <c r="BB4772" s="7"/>
      <c r="BC4772" s="7"/>
      <c r="BD4772" s="7"/>
      <c r="BG4772" s="7"/>
      <c r="BH4772" s="7"/>
      <c r="BI4772" s="7"/>
      <c r="BJ4772" s="7"/>
      <c r="BK4772" s="7"/>
      <c r="BL4772" s="7"/>
      <c r="BM4772" s="7"/>
      <c r="BP4772" s="7"/>
      <c r="BQ4772" s="7"/>
      <c r="BR4772" s="7"/>
      <c r="BS4772" s="7"/>
      <c r="BT4772" s="7"/>
      <c r="BU4772" s="7"/>
      <c r="BV4772" s="7"/>
      <c r="BW4772" s="7"/>
    </row>
    <row r="4773" spans="5:75" x14ac:dyDescent="0.2"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AL4773" s="7"/>
      <c r="AQ4773" s="7"/>
      <c r="AR4773" s="7"/>
      <c r="AS4773" s="7"/>
      <c r="AT4773" s="7"/>
      <c r="AU4773" s="7"/>
      <c r="AV4773" s="7"/>
      <c r="AX4773" s="7"/>
      <c r="AY4773" s="7"/>
      <c r="AZ4773" s="7"/>
      <c r="BA4773" s="7"/>
      <c r="BB4773" s="7"/>
      <c r="BC4773" s="7"/>
      <c r="BD4773" s="7"/>
      <c r="BG4773" s="7"/>
      <c r="BH4773" s="7"/>
      <c r="BI4773" s="7"/>
      <c r="BJ4773" s="7"/>
      <c r="BK4773" s="7"/>
      <c r="BL4773" s="7"/>
      <c r="BM4773" s="7"/>
      <c r="BP4773" s="7"/>
      <c r="BQ4773" s="7"/>
      <c r="BR4773" s="7"/>
      <c r="BS4773" s="7"/>
      <c r="BT4773" s="7"/>
      <c r="BU4773" s="7"/>
      <c r="BV4773" s="7"/>
      <c r="BW4773" s="7"/>
    </row>
    <row r="4774" spans="5:75" x14ac:dyDescent="0.2"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AL4774" s="7"/>
      <c r="AQ4774" s="7"/>
      <c r="AR4774" s="7"/>
      <c r="AS4774" s="7"/>
      <c r="AT4774" s="7"/>
      <c r="AU4774" s="7"/>
      <c r="AV4774" s="7"/>
      <c r="AX4774" s="7"/>
      <c r="AY4774" s="7"/>
      <c r="AZ4774" s="7"/>
      <c r="BA4774" s="7"/>
      <c r="BB4774" s="7"/>
      <c r="BC4774" s="7"/>
      <c r="BD4774" s="7"/>
      <c r="BG4774" s="7"/>
      <c r="BH4774" s="7"/>
      <c r="BI4774" s="7"/>
      <c r="BJ4774" s="7"/>
      <c r="BK4774" s="7"/>
      <c r="BL4774" s="7"/>
      <c r="BM4774" s="7"/>
      <c r="BP4774" s="7"/>
      <c r="BQ4774" s="7"/>
      <c r="BR4774" s="7"/>
      <c r="BS4774" s="7"/>
      <c r="BT4774" s="7"/>
      <c r="BU4774" s="7"/>
      <c r="BV4774" s="7"/>
      <c r="BW4774" s="7"/>
    </row>
    <row r="4775" spans="5:75" x14ac:dyDescent="0.2"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AL4775" s="7"/>
      <c r="AQ4775" s="7"/>
      <c r="AR4775" s="7"/>
      <c r="AS4775" s="7"/>
      <c r="AT4775" s="7"/>
      <c r="AU4775" s="7"/>
      <c r="AV4775" s="7"/>
      <c r="AX4775" s="7"/>
      <c r="AY4775" s="7"/>
      <c r="AZ4775" s="7"/>
      <c r="BA4775" s="7"/>
      <c r="BB4775" s="7"/>
      <c r="BC4775" s="7"/>
      <c r="BD4775" s="7"/>
      <c r="BG4775" s="7"/>
      <c r="BH4775" s="7"/>
      <c r="BI4775" s="7"/>
      <c r="BJ4775" s="7"/>
      <c r="BK4775" s="7"/>
      <c r="BL4775" s="7"/>
      <c r="BM4775" s="7"/>
      <c r="BP4775" s="7"/>
      <c r="BQ4775" s="7"/>
      <c r="BR4775" s="7"/>
      <c r="BS4775" s="7"/>
      <c r="BT4775" s="7"/>
      <c r="BU4775" s="7"/>
      <c r="BV4775" s="7"/>
      <c r="BW4775" s="7"/>
    </row>
    <row r="4776" spans="5:75" x14ac:dyDescent="0.2"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AL4776" s="7"/>
      <c r="AQ4776" s="7"/>
      <c r="AR4776" s="7"/>
      <c r="AS4776" s="7"/>
      <c r="AT4776" s="7"/>
      <c r="AU4776" s="7"/>
      <c r="AV4776" s="7"/>
      <c r="AX4776" s="7"/>
      <c r="AY4776" s="7"/>
      <c r="AZ4776" s="7"/>
      <c r="BA4776" s="7"/>
      <c r="BB4776" s="7"/>
      <c r="BC4776" s="7"/>
      <c r="BD4776" s="7"/>
      <c r="BG4776" s="7"/>
      <c r="BH4776" s="7"/>
      <c r="BI4776" s="7"/>
      <c r="BJ4776" s="7"/>
      <c r="BK4776" s="7"/>
      <c r="BL4776" s="7"/>
      <c r="BM4776" s="7"/>
      <c r="BP4776" s="7"/>
      <c r="BQ4776" s="7"/>
      <c r="BR4776" s="7"/>
      <c r="BS4776" s="7"/>
      <c r="BT4776" s="7"/>
      <c r="BU4776" s="7"/>
      <c r="BV4776" s="7"/>
      <c r="BW4776" s="7"/>
    </row>
    <row r="4777" spans="5:75" x14ac:dyDescent="0.2"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AL4777" s="7"/>
      <c r="AQ4777" s="7"/>
      <c r="AR4777" s="7"/>
      <c r="AS4777" s="7"/>
      <c r="AT4777" s="7"/>
      <c r="AU4777" s="7"/>
      <c r="AV4777" s="7"/>
      <c r="AX4777" s="7"/>
      <c r="AY4777" s="7"/>
      <c r="AZ4777" s="7"/>
      <c r="BA4777" s="7"/>
      <c r="BB4777" s="7"/>
      <c r="BC4777" s="7"/>
      <c r="BD4777" s="7"/>
      <c r="BG4777" s="7"/>
      <c r="BH4777" s="7"/>
      <c r="BI4777" s="7"/>
      <c r="BJ4777" s="7"/>
      <c r="BK4777" s="7"/>
      <c r="BL4777" s="7"/>
      <c r="BM4777" s="7"/>
      <c r="BP4777" s="7"/>
      <c r="BQ4777" s="7"/>
      <c r="BR4777" s="7"/>
      <c r="BS4777" s="7"/>
      <c r="BT4777" s="7"/>
      <c r="BU4777" s="7"/>
      <c r="BV4777" s="7"/>
      <c r="BW4777" s="7"/>
    </row>
    <row r="4778" spans="5:75" x14ac:dyDescent="0.2"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AL4778" s="7"/>
      <c r="AQ4778" s="7"/>
      <c r="AR4778" s="7"/>
      <c r="AS4778" s="7"/>
      <c r="AT4778" s="7"/>
      <c r="AU4778" s="7"/>
      <c r="AV4778" s="7"/>
      <c r="AX4778" s="7"/>
      <c r="AY4778" s="7"/>
      <c r="AZ4778" s="7"/>
      <c r="BA4778" s="7"/>
      <c r="BB4778" s="7"/>
      <c r="BC4778" s="7"/>
      <c r="BD4778" s="7"/>
      <c r="BG4778" s="7"/>
      <c r="BH4778" s="7"/>
      <c r="BI4778" s="7"/>
      <c r="BJ4778" s="7"/>
      <c r="BK4778" s="7"/>
      <c r="BL4778" s="7"/>
      <c r="BM4778" s="7"/>
      <c r="BP4778" s="7"/>
      <c r="BQ4778" s="7"/>
      <c r="BR4778" s="7"/>
      <c r="BS4778" s="7"/>
      <c r="BT4778" s="7"/>
      <c r="BU4778" s="7"/>
      <c r="BV4778" s="7"/>
      <c r="BW4778" s="7"/>
    </row>
    <row r="4779" spans="5:75" x14ac:dyDescent="0.2"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AL4779" s="7"/>
      <c r="AQ4779" s="7"/>
      <c r="AR4779" s="7"/>
      <c r="AS4779" s="7"/>
      <c r="AT4779" s="7"/>
      <c r="AU4779" s="7"/>
      <c r="AV4779" s="7"/>
      <c r="AX4779" s="7"/>
      <c r="AY4779" s="7"/>
      <c r="AZ4779" s="7"/>
      <c r="BA4779" s="7"/>
      <c r="BB4779" s="7"/>
      <c r="BC4779" s="7"/>
      <c r="BD4779" s="7"/>
      <c r="BG4779" s="7"/>
      <c r="BH4779" s="7"/>
      <c r="BI4779" s="7"/>
      <c r="BJ4779" s="7"/>
      <c r="BK4779" s="7"/>
      <c r="BL4779" s="7"/>
      <c r="BM4779" s="7"/>
      <c r="BP4779" s="7"/>
      <c r="BQ4779" s="7"/>
      <c r="BR4779" s="7"/>
      <c r="BS4779" s="7"/>
      <c r="BT4779" s="7"/>
      <c r="BU4779" s="7"/>
      <c r="BV4779" s="7"/>
      <c r="BW4779" s="7"/>
    </row>
    <row r="4780" spans="5:75" x14ac:dyDescent="0.2"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AL4780" s="7"/>
      <c r="AQ4780" s="7"/>
      <c r="AR4780" s="7"/>
      <c r="AS4780" s="7"/>
      <c r="AT4780" s="7"/>
      <c r="AU4780" s="7"/>
      <c r="AV4780" s="7"/>
      <c r="AX4780" s="7"/>
      <c r="AY4780" s="7"/>
      <c r="AZ4780" s="7"/>
      <c r="BA4780" s="7"/>
      <c r="BB4780" s="7"/>
      <c r="BC4780" s="7"/>
      <c r="BD4780" s="7"/>
      <c r="BG4780" s="7"/>
      <c r="BH4780" s="7"/>
      <c r="BI4780" s="7"/>
      <c r="BJ4780" s="7"/>
      <c r="BK4780" s="7"/>
      <c r="BL4780" s="7"/>
      <c r="BM4780" s="7"/>
      <c r="BP4780" s="7"/>
      <c r="BQ4780" s="7"/>
      <c r="BR4780" s="7"/>
      <c r="BS4780" s="7"/>
      <c r="BT4780" s="7"/>
      <c r="BU4780" s="7"/>
      <c r="BV4780" s="7"/>
      <c r="BW4780" s="7"/>
    </row>
    <row r="4781" spans="5:75" x14ac:dyDescent="0.2"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AL4781" s="7"/>
      <c r="AQ4781" s="7"/>
      <c r="AR4781" s="7"/>
      <c r="AS4781" s="7"/>
      <c r="AT4781" s="7"/>
      <c r="AU4781" s="7"/>
      <c r="AV4781" s="7"/>
      <c r="AX4781" s="7"/>
      <c r="AY4781" s="7"/>
      <c r="AZ4781" s="7"/>
      <c r="BA4781" s="7"/>
      <c r="BB4781" s="7"/>
      <c r="BC4781" s="7"/>
      <c r="BD4781" s="7"/>
      <c r="BG4781" s="7"/>
      <c r="BH4781" s="7"/>
      <c r="BI4781" s="7"/>
      <c r="BJ4781" s="7"/>
      <c r="BK4781" s="7"/>
      <c r="BL4781" s="7"/>
      <c r="BM4781" s="7"/>
      <c r="BP4781" s="7"/>
      <c r="BQ4781" s="7"/>
      <c r="BR4781" s="7"/>
      <c r="BS4781" s="7"/>
      <c r="BT4781" s="7"/>
      <c r="BU4781" s="7"/>
      <c r="BV4781" s="7"/>
      <c r="BW4781" s="7"/>
    </row>
    <row r="4782" spans="5:75" x14ac:dyDescent="0.2"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AL4782" s="7"/>
      <c r="AQ4782" s="7"/>
      <c r="AR4782" s="7"/>
      <c r="AS4782" s="7"/>
      <c r="AT4782" s="7"/>
      <c r="AU4782" s="7"/>
      <c r="AV4782" s="7"/>
      <c r="AX4782" s="7"/>
      <c r="AY4782" s="7"/>
      <c r="AZ4782" s="7"/>
      <c r="BA4782" s="7"/>
      <c r="BB4782" s="7"/>
      <c r="BC4782" s="7"/>
      <c r="BD4782" s="7"/>
      <c r="BG4782" s="7"/>
      <c r="BH4782" s="7"/>
      <c r="BI4782" s="7"/>
      <c r="BJ4782" s="7"/>
      <c r="BK4782" s="7"/>
      <c r="BL4782" s="7"/>
      <c r="BM4782" s="7"/>
      <c r="BP4782" s="7"/>
      <c r="BQ4782" s="7"/>
      <c r="BR4782" s="7"/>
      <c r="BS4782" s="7"/>
      <c r="BT4782" s="7"/>
      <c r="BU4782" s="7"/>
      <c r="BV4782" s="7"/>
      <c r="BW4782" s="7"/>
    </row>
    <row r="4783" spans="5:75" x14ac:dyDescent="0.2"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AL4783" s="7"/>
      <c r="AQ4783" s="7"/>
      <c r="AR4783" s="7"/>
      <c r="AS4783" s="7"/>
      <c r="AT4783" s="7"/>
      <c r="AU4783" s="7"/>
      <c r="AV4783" s="7"/>
      <c r="AX4783" s="7"/>
      <c r="AY4783" s="7"/>
      <c r="AZ4783" s="7"/>
      <c r="BA4783" s="7"/>
      <c r="BB4783" s="7"/>
      <c r="BC4783" s="7"/>
      <c r="BD4783" s="7"/>
      <c r="BG4783" s="7"/>
      <c r="BH4783" s="7"/>
      <c r="BI4783" s="7"/>
      <c r="BJ4783" s="7"/>
      <c r="BK4783" s="7"/>
      <c r="BL4783" s="7"/>
      <c r="BM4783" s="7"/>
      <c r="BP4783" s="7"/>
      <c r="BQ4783" s="7"/>
      <c r="BR4783" s="7"/>
      <c r="BS4783" s="7"/>
      <c r="BT4783" s="7"/>
      <c r="BU4783" s="7"/>
      <c r="BV4783" s="7"/>
      <c r="BW4783" s="7"/>
    </row>
    <row r="4784" spans="5:75" x14ac:dyDescent="0.2"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AL4784" s="7"/>
      <c r="AQ4784" s="7"/>
      <c r="AR4784" s="7"/>
      <c r="AS4784" s="7"/>
      <c r="AT4784" s="7"/>
      <c r="AU4784" s="7"/>
      <c r="AV4784" s="7"/>
      <c r="AX4784" s="7"/>
      <c r="AY4784" s="7"/>
      <c r="AZ4784" s="7"/>
      <c r="BA4784" s="7"/>
      <c r="BB4784" s="7"/>
      <c r="BC4784" s="7"/>
      <c r="BD4784" s="7"/>
      <c r="BG4784" s="7"/>
      <c r="BH4784" s="7"/>
      <c r="BI4784" s="7"/>
      <c r="BJ4784" s="7"/>
      <c r="BK4784" s="7"/>
      <c r="BL4784" s="7"/>
      <c r="BM4784" s="7"/>
      <c r="BP4784" s="7"/>
      <c r="BQ4784" s="7"/>
      <c r="BR4784" s="7"/>
      <c r="BS4784" s="7"/>
      <c r="BT4784" s="7"/>
      <c r="BU4784" s="7"/>
      <c r="BV4784" s="7"/>
      <c r="BW4784" s="7"/>
    </row>
    <row r="4785" spans="5:75" x14ac:dyDescent="0.2"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AL4785" s="7"/>
      <c r="AQ4785" s="7"/>
      <c r="AR4785" s="7"/>
      <c r="AS4785" s="7"/>
      <c r="AT4785" s="7"/>
      <c r="AU4785" s="7"/>
      <c r="AV4785" s="7"/>
      <c r="AX4785" s="7"/>
      <c r="AY4785" s="7"/>
      <c r="AZ4785" s="7"/>
      <c r="BA4785" s="7"/>
      <c r="BB4785" s="7"/>
      <c r="BC4785" s="7"/>
      <c r="BD4785" s="7"/>
      <c r="BG4785" s="7"/>
      <c r="BH4785" s="7"/>
      <c r="BI4785" s="7"/>
      <c r="BJ4785" s="7"/>
      <c r="BK4785" s="7"/>
      <c r="BL4785" s="7"/>
      <c r="BM4785" s="7"/>
      <c r="BP4785" s="7"/>
      <c r="BQ4785" s="7"/>
      <c r="BR4785" s="7"/>
      <c r="BS4785" s="7"/>
      <c r="BT4785" s="7"/>
      <c r="BU4785" s="7"/>
      <c r="BV4785" s="7"/>
      <c r="BW4785" s="7"/>
    </row>
    <row r="4786" spans="5:75" x14ac:dyDescent="0.2"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AL4786" s="7"/>
      <c r="AQ4786" s="7"/>
      <c r="AR4786" s="7"/>
      <c r="AS4786" s="7"/>
      <c r="AT4786" s="7"/>
      <c r="AU4786" s="7"/>
      <c r="AV4786" s="7"/>
      <c r="AX4786" s="7"/>
      <c r="AY4786" s="7"/>
      <c r="AZ4786" s="7"/>
      <c r="BA4786" s="7"/>
      <c r="BB4786" s="7"/>
      <c r="BC4786" s="7"/>
      <c r="BD4786" s="7"/>
      <c r="BG4786" s="7"/>
      <c r="BH4786" s="7"/>
      <c r="BI4786" s="7"/>
      <c r="BJ4786" s="7"/>
      <c r="BK4786" s="7"/>
      <c r="BL4786" s="7"/>
      <c r="BM4786" s="7"/>
      <c r="BP4786" s="7"/>
      <c r="BQ4786" s="7"/>
      <c r="BR4786" s="7"/>
      <c r="BS4786" s="7"/>
      <c r="BT4786" s="7"/>
      <c r="BU4786" s="7"/>
      <c r="BV4786" s="7"/>
      <c r="BW4786" s="7"/>
    </row>
    <row r="4787" spans="5:75" x14ac:dyDescent="0.2"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AL4787" s="7"/>
      <c r="AQ4787" s="7"/>
      <c r="AR4787" s="7"/>
      <c r="AS4787" s="7"/>
      <c r="AT4787" s="7"/>
      <c r="AU4787" s="7"/>
      <c r="AV4787" s="7"/>
      <c r="AX4787" s="7"/>
      <c r="AY4787" s="7"/>
      <c r="AZ4787" s="7"/>
      <c r="BA4787" s="7"/>
      <c r="BB4787" s="7"/>
      <c r="BC4787" s="7"/>
      <c r="BD4787" s="7"/>
      <c r="BG4787" s="7"/>
      <c r="BH4787" s="7"/>
      <c r="BI4787" s="7"/>
      <c r="BJ4787" s="7"/>
      <c r="BK4787" s="7"/>
      <c r="BL4787" s="7"/>
      <c r="BM4787" s="7"/>
      <c r="BP4787" s="7"/>
      <c r="BQ4787" s="7"/>
      <c r="BR4787" s="7"/>
      <c r="BS4787" s="7"/>
      <c r="BT4787" s="7"/>
      <c r="BU4787" s="7"/>
      <c r="BV4787" s="7"/>
      <c r="BW4787" s="7"/>
    </row>
    <row r="4788" spans="5:75" x14ac:dyDescent="0.2"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AL4788" s="7"/>
      <c r="AQ4788" s="7"/>
      <c r="AR4788" s="7"/>
      <c r="AS4788" s="7"/>
      <c r="AT4788" s="7"/>
      <c r="AU4788" s="7"/>
      <c r="AV4788" s="7"/>
      <c r="AX4788" s="7"/>
      <c r="AY4788" s="7"/>
      <c r="AZ4788" s="7"/>
      <c r="BA4788" s="7"/>
      <c r="BB4788" s="7"/>
      <c r="BC4788" s="7"/>
      <c r="BD4788" s="7"/>
      <c r="BG4788" s="7"/>
      <c r="BH4788" s="7"/>
      <c r="BI4788" s="7"/>
      <c r="BJ4788" s="7"/>
      <c r="BK4788" s="7"/>
      <c r="BL4788" s="7"/>
      <c r="BM4788" s="7"/>
      <c r="BP4788" s="7"/>
      <c r="BQ4788" s="7"/>
      <c r="BR4788" s="7"/>
      <c r="BS4788" s="7"/>
      <c r="BT4788" s="7"/>
      <c r="BU4788" s="7"/>
      <c r="BV4788" s="7"/>
      <c r="BW4788" s="7"/>
    </row>
    <row r="4789" spans="5:75" x14ac:dyDescent="0.2"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AL4789" s="7"/>
      <c r="AQ4789" s="7"/>
      <c r="AR4789" s="7"/>
      <c r="AS4789" s="7"/>
      <c r="AT4789" s="7"/>
      <c r="AU4789" s="7"/>
      <c r="AV4789" s="7"/>
      <c r="AX4789" s="7"/>
      <c r="AY4789" s="7"/>
      <c r="AZ4789" s="7"/>
      <c r="BA4789" s="7"/>
      <c r="BB4789" s="7"/>
      <c r="BC4789" s="7"/>
      <c r="BD4789" s="7"/>
      <c r="BG4789" s="7"/>
      <c r="BH4789" s="7"/>
      <c r="BI4789" s="7"/>
      <c r="BJ4789" s="7"/>
      <c r="BK4789" s="7"/>
      <c r="BL4789" s="7"/>
      <c r="BM4789" s="7"/>
      <c r="BP4789" s="7"/>
      <c r="BQ4789" s="7"/>
      <c r="BR4789" s="7"/>
      <c r="BS4789" s="7"/>
      <c r="BT4789" s="7"/>
      <c r="BU4789" s="7"/>
      <c r="BV4789" s="7"/>
      <c r="BW4789" s="7"/>
    </row>
    <row r="4790" spans="5:75" x14ac:dyDescent="0.2"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AL4790" s="7"/>
      <c r="AQ4790" s="7"/>
      <c r="AR4790" s="7"/>
      <c r="AS4790" s="7"/>
      <c r="AT4790" s="7"/>
      <c r="AU4790" s="7"/>
      <c r="AV4790" s="7"/>
      <c r="AX4790" s="7"/>
      <c r="AY4790" s="7"/>
      <c r="AZ4790" s="7"/>
      <c r="BA4790" s="7"/>
      <c r="BB4790" s="7"/>
      <c r="BC4790" s="7"/>
      <c r="BD4790" s="7"/>
      <c r="BG4790" s="7"/>
      <c r="BH4790" s="7"/>
      <c r="BI4790" s="7"/>
      <c r="BJ4790" s="7"/>
      <c r="BK4790" s="7"/>
      <c r="BL4790" s="7"/>
      <c r="BM4790" s="7"/>
      <c r="BP4790" s="7"/>
      <c r="BQ4790" s="7"/>
      <c r="BR4790" s="7"/>
      <c r="BS4790" s="7"/>
      <c r="BT4790" s="7"/>
      <c r="BU4790" s="7"/>
      <c r="BV4790" s="7"/>
      <c r="BW4790" s="7"/>
    </row>
    <row r="4791" spans="5:75" x14ac:dyDescent="0.2"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AL4791" s="7"/>
      <c r="AQ4791" s="7"/>
      <c r="AR4791" s="7"/>
      <c r="AS4791" s="7"/>
      <c r="AT4791" s="7"/>
      <c r="AU4791" s="7"/>
      <c r="AV4791" s="7"/>
      <c r="AX4791" s="7"/>
      <c r="AY4791" s="7"/>
      <c r="AZ4791" s="7"/>
      <c r="BA4791" s="7"/>
      <c r="BB4791" s="7"/>
      <c r="BC4791" s="7"/>
      <c r="BD4791" s="7"/>
      <c r="BG4791" s="7"/>
      <c r="BH4791" s="7"/>
      <c r="BI4791" s="7"/>
      <c r="BJ4791" s="7"/>
      <c r="BK4791" s="7"/>
      <c r="BL4791" s="7"/>
      <c r="BM4791" s="7"/>
      <c r="BP4791" s="7"/>
      <c r="BQ4791" s="7"/>
      <c r="BR4791" s="7"/>
      <c r="BS4791" s="7"/>
      <c r="BT4791" s="7"/>
      <c r="BU4791" s="7"/>
      <c r="BV4791" s="7"/>
      <c r="BW4791" s="7"/>
    </row>
    <row r="4792" spans="5:75" x14ac:dyDescent="0.2"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AL4792" s="7"/>
      <c r="AQ4792" s="7"/>
      <c r="AR4792" s="7"/>
      <c r="AS4792" s="7"/>
      <c r="AT4792" s="7"/>
      <c r="AU4792" s="7"/>
      <c r="AV4792" s="7"/>
      <c r="AX4792" s="7"/>
      <c r="AY4792" s="7"/>
      <c r="AZ4792" s="7"/>
      <c r="BA4792" s="7"/>
      <c r="BB4792" s="7"/>
      <c r="BC4792" s="7"/>
      <c r="BD4792" s="7"/>
      <c r="BG4792" s="7"/>
      <c r="BH4792" s="7"/>
      <c r="BI4792" s="7"/>
      <c r="BJ4792" s="7"/>
      <c r="BK4792" s="7"/>
      <c r="BL4792" s="7"/>
      <c r="BM4792" s="7"/>
      <c r="BP4792" s="7"/>
      <c r="BQ4792" s="7"/>
      <c r="BR4792" s="7"/>
      <c r="BS4792" s="7"/>
      <c r="BT4792" s="7"/>
      <c r="BU4792" s="7"/>
      <c r="BV4792" s="7"/>
      <c r="BW4792" s="7"/>
    </row>
    <row r="4793" spans="5:75" x14ac:dyDescent="0.2"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AL4793" s="7"/>
      <c r="AQ4793" s="7"/>
      <c r="AR4793" s="7"/>
      <c r="AS4793" s="7"/>
      <c r="AT4793" s="7"/>
      <c r="AU4793" s="7"/>
      <c r="AV4793" s="7"/>
      <c r="AX4793" s="7"/>
      <c r="AY4793" s="7"/>
      <c r="AZ4793" s="7"/>
      <c r="BA4793" s="7"/>
      <c r="BB4793" s="7"/>
      <c r="BC4793" s="7"/>
      <c r="BD4793" s="7"/>
      <c r="BG4793" s="7"/>
      <c r="BH4793" s="7"/>
      <c r="BI4793" s="7"/>
      <c r="BJ4793" s="7"/>
      <c r="BK4793" s="7"/>
      <c r="BL4793" s="7"/>
      <c r="BM4793" s="7"/>
      <c r="BP4793" s="7"/>
      <c r="BQ4793" s="7"/>
      <c r="BR4793" s="7"/>
      <c r="BS4793" s="7"/>
      <c r="BT4793" s="7"/>
      <c r="BU4793" s="7"/>
      <c r="BV4793" s="7"/>
      <c r="BW4793" s="7"/>
    </row>
    <row r="4794" spans="5:75" x14ac:dyDescent="0.2"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AL4794" s="7"/>
      <c r="AQ4794" s="7"/>
      <c r="AR4794" s="7"/>
      <c r="AS4794" s="7"/>
      <c r="AT4794" s="7"/>
      <c r="AU4794" s="7"/>
      <c r="AV4794" s="7"/>
      <c r="AX4794" s="7"/>
      <c r="AY4794" s="7"/>
      <c r="AZ4794" s="7"/>
      <c r="BA4794" s="7"/>
      <c r="BB4794" s="7"/>
      <c r="BC4794" s="7"/>
      <c r="BD4794" s="7"/>
      <c r="BG4794" s="7"/>
      <c r="BH4794" s="7"/>
      <c r="BI4794" s="7"/>
      <c r="BJ4794" s="7"/>
      <c r="BK4794" s="7"/>
      <c r="BL4794" s="7"/>
      <c r="BM4794" s="7"/>
      <c r="BP4794" s="7"/>
      <c r="BQ4794" s="7"/>
      <c r="BR4794" s="7"/>
      <c r="BS4794" s="7"/>
      <c r="BT4794" s="7"/>
      <c r="BU4794" s="7"/>
      <c r="BV4794" s="7"/>
      <c r="BW4794" s="7"/>
    </row>
    <row r="4795" spans="5:75" x14ac:dyDescent="0.2"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AL4795" s="7"/>
      <c r="AQ4795" s="7"/>
      <c r="AR4795" s="7"/>
      <c r="AS4795" s="7"/>
      <c r="AT4795" s="7"/>
      <c r="AU4795" s="7"/>
      <c r="AV4795" s="7"/>
      <c r="AX4795" s="7"/>
      <c r="AY4795" s="7"/>
      <c r="AZ4795" s="7"/>
      <c r="BA4795" s="7"/>
      <c r="BB4795" s="7"/>
      <c r="BC4795" s="7"/>
      <c r="BD4795" s="7"/>
      <c r="BG4795" s="7"/>
      <c r="BH4795" s="7"/>
      <c r="BI4795" s="7"/>
      <c r="BJ4795" s="7"/>
      <c r="BK4795" s="7"/>
      <c r="BL4795" s="7"/>
      <c r="BM4795" s="7"/>
      <c r="BP4795" s="7"/>
      <c r="BQ4795" s="7"/>
      <c r="BR4795" s="7"/>
      <c r="BS4795" s="7"/>
      <c r="BT4795" s="7"/>
      <c r="BU4795" s="7"/>
      <c r="BV4795" s="7"/>
      <c r="BW4795" s="7"/>
    </row>
    <row r="4796" spans="5:75" x14ac:dyDescent="0.2"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AL4796" s="7"/>
      <c r="AQ4796" s="7"/>
      <c r="AR4796" s="7"/>
      <c r="AS4796" s="7"/>
      <c r="AT4796" s="7"/>
      <c r="AU4796" s="7"/>
      <c r="AV4796" s="7"/>
      <c r="AX4796" s="7"/>
      <c r="AY4796" s="7"/>
      <c r="AZ4796" s="7"/>
      <c r="BA4796" s="7"/>
      <c r="BB4796" s="7"/>
      <c r="BC4796" s="7"/>
      <c r="BD4796" s="7"/>
      <c r="BG4796" s="7"/>
      <c r="BH4796" s="7"/>
      <c r="BI4796" s="7"/>
      <c r="BJ4796" s="7"/>
      <c r="BK4796" s="7"/>
      <c r="BL4796" s="7"/>
      <c r="BM4796" s="7"/>
      <c r="BP4796" s="7"/>
      <c r="BQ4796" s="7"/>
      <c r="BR4796" s="7"/>
      <c r="BS4796" s="7"/>
      <c r="BT4796" s="7"/>
      <c r="BU4796" s="7"/>
      <c r="BV4796" s="7"/>
      <c r="BW4796" s="7"/>
    </row>
    <row r="4797" spans="5:75" x14ac:dyDescent="0.2"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AL4797" s="7"/>
      <c r="AQ4797" s="7"/>
      <c r="AR4797" s="7"/>
      <c r="AS4797" s="7"/>
      <c r="AT4797" s="7"/>
      <c r="AU4797" s="7"/>
      <c r="AV4797" s="7"/>
      <c r="AX4797" s="7"/>
      <c r="AY4797" s="7"/>
      <c r="AZ4797" s="7"/>
      <c r="BA4797" s="7"/>
      <c r="BB4797" s="7"/>
      <c r="BC4797" s="7"/>
      <c r="BD4797" s="7"/>
      <c r="BG4797" s="7"/>
      <c r="BH4797" s="7"/>
      <c r="BI4797" s="7"/>
      <c r="BJ4797" s="7"/>
      <c r="BK4797" s="7"/>
      <c r="BL4797" s="7"/>
      <c r="BM4797" s="7"/>
      <c r="BP4797" s="7"/>
      <c r="BQ4797" s="7"/>
      <c r="BR4797" s="7"/>
      <c r="BS4797" s="7"/>
      <c r="BT4797" s="7"/>
      <c r="BU4797" s="7"/>
      <c r="BV4797" s="7"/>
      <c r="BW4797" s="7"/>
    </row>
    <row r="4798" spans="5:75" x14ac:dyDescent="0.2"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AL4798" s="7"/>
      <c r="AQ4798" s="7"/>
      <c r="AR4798" s="7"/>
      <c r="AS4798" s="7"/>
      <c r="AT4798" s="7"/>
      <c r="AU4798" s="7"/>
      <c r="AV4798" s="7"/>
      <c r="AX4798" s="7"/>
      <c r="AY4798" s="7"/>
      <c r="AZ4798" s="7"/>
      <c r="BA4798" s="7"/>
      <c r="BB4798" s="7"/>
      <c r="BC4798" s="7"/>
      <c r="BD4798" s="7"/>
      <c r="BG4798" s="7"/>
      <c r="BH4798" s="7"/>
      <c r="BI4798" s="7"/>
      <c r="BJ4798" s="7"/>
      <c r="BK4798" s="7"/>
      <c r="BL4798" s="7"/>
      <c r="BM4798" s="7"/>
      <c r="BP4798" s="7"/>
      <c r="BQ4798" s="7"/>
      <c r="BR4798" s="7"/>
      <c r="BS4798" s="7"/>
      <c r="BT4798" s="7"/>
      <c r="BU4798" s="7"/>
      <c r="BV4798" s="7"/>
      <c r="BW4798" s="7"/>
    </row>
    <row r="4799" spans="5:75" x14ac:dyDescent="0.2"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AL4799" s="7"/>
      <c r="AQ4799" s="7"/>
      <c r="AR4799" s="7"/>
      <c r="AS4799" s="7"/>
      <c r="AT4799" s="7"/>
      <c r="AU4799" s="7"/>
      <c r="AV4799" s="7"/>
      <c r="AX4799" s="7"/>
      <c r="AY4799" s="7"/>
      <c r="AZ4799" s="7"/>
      <c r="BA4799" s="7"/>
      <c r="BB4799" s="7"/>
      <c r="BC4799" s="7"/>
      <c r="BD4799" s="7"/>
      <c r="BG4799" s="7"/>
      <c r="BH4799" s="7"/>
      <c r="BI4799" s="7"/>
      <c r="BJ4799" s="7"/>
      <c r="BK4799" s="7"/>
      <c r="BL4799" s="7"/>
      <c r="BM4799" s="7"/>
      <c r="BP4799" s="7"/>
      <c r="BQ4799" s="7"/>
      <c r="BR4799" s="7"/>
      <c r="BS4799" s="7"/>
      <c r="BT4799" s="7"/>
      <c r="BU4799" s="7"/>
      <c r="BV4799" s="7"/>
      <c r="BW4799" s="7"/>
    </row>
    <row r="4800" spans="5:75" x14ac:dyDescent="0.2"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AL4800" s="7"/>
      <c r="AQ4800" s="7"/>
      <c r="AR4800" s="7"/>
      <c r="AS4800" s="7"/>
      <c r="AT4800" s="7"/>
      <c r="AU4800" s="7"/>
      <c r="AV4800" s="7"/>
      <c r="AX4800" s="7"/>
      <c r="AY4800" s="7"/>
      <c r="AZ4800" s="7"/>
      <c r="BA4800" s="7"/>
      <c r="BB4800" s="7"/>
      <c r="BC4800" s="7"/>
      <c r="BD4800" s="7"/>
      <c r="BG4800" s="7"/>
      <c r="BH4800" s="7"/>
      <c r="BI4800" s="7"/>
      <c r="BJ4800" s="7"/>
      <c r="BK4800" s="7"/>
      <c r="BL4800" s="7"/>
      <c r="BM4800" s="7"/>
      <c r="BP4800" s="7"/>
      <c r="BQ4800" s="7"/>
      <c r="BR4800" s="7"/>
      <c r="BS4800" s="7"/>
      <c r="BT4800" s="7"/>
      <c r="BU4800" s="7"/>
      <c r="BV4800" s="7"/>
      <c r="BW4800" s="7"/>
    </row>
    <row r="4801" spans="5:75" x14ac:dyDescent="0.2"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AL4801" s="7"/>
      <c r="AQ4801" s="7"/>
      <c r="AR4801" s="7"/>
      <c r="AS4801" s="7"/>
      <c r="AT4801" s="7"/>
      <c r="AU4801" s="7"/>
      <c r="AV4801" s="7"/>
      <c r="AX4801" s="7"/>
      <c r="AY4801" s="7"/>
      <c r="AZ4801" s="7"/>
      <c r="BA4801" s="7"/>
      <c r="BB4801" s="7"/>
      <c r="BC4801" s="7"/>
      <c r="BD4801" s="7"/>
      <c r="BG4801" s="7"/>
      <c r="BH4801" s="7"/>
      <c r="BI4801" s="7"/>
      <c r="BJ4801" s="7"/>
      <c r="BK4801" s="7"/>
      <c r="BL4801" s="7"/>
      <c r="BM4801" s="7"/>
      <c r="BP4801" s="7"/>
      <c r="BQ4801" s="7"/>
      <c r="BR4801" s="7"/>
      <c r="BS4801" s="7"/>
      <c r="BT4801" s="7"/>
      <c r="BU4801" s="7"/>
      <c r="BV4801" s="7"/>
      <c r="BW4801" s="7"/>
    </row>
    <row r="4802" spans="5:75" x14ac:dyDescent="0.2"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AL4802" s="7"/>
      <c r="AQ4802" s="7"/>
      <c r="AR4802" s="7"/>
      <c r="AS4802" s="7"/>
      <c r="AT4802" s="7"/>
      <c r="AU4802" s="7"/>
      <c r="AV4802" s="7"/>
      <c r="AX4802" s="7"/>
      <c r="AY4802" s="7"/>
      <c r="AZ4802" s="7"/>
      <c r="BA4802" s="7"/>
      <c r="BB4802" s="7"/>
      <c r="BC4802" s="7"/>
      <c r="BD4802" s="7"/>
      <c r="BG4802" s="7"/>
      <c r="BH4802" s="7"/>
      <c r="BI4802" s="7"/>
      <c r="BJ4802" s="7"/>
      <c r="BK4802" s="7"/>
      <c r="BL4802" s="7"/>
      <c r="BM4802" s="7"/>
      <c r="BP4802" s="7"/>
      <c r="BQ4802" s="7"/>
      <c r="BR4802" s="7"/>
      <c r="BS4802" s="7"/>
      <c r="BT4802" s="7"/>
      <c r="BU4802" s="7"/>
      <c r="BV4802" s="7"/>
      <c r="BW4802" s="7"/>
    </row>
    <row r="4803" spans="5:75" x14ac:dyDescent="0.2"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AL4803" s="7"/>
      <c r="AQ4803" s="7"/>
      <c r="AR4803" s="7"/>
      <c r="AS4803" s="7"/>
      <c r="AT4803" s="7"/>
      <c r="AU4803" s="7"/>
      <c r="AV4803" s="7"/>
      <c r="AX4803" s="7"/>
      <c r="AY4803" s="7"/>
      <c r="AZ4803" s="7"/>
      <c r="BA4803" s="7"/>
      <c r="BB4803" s="7"/>
      <c r="BC4803" s="7"/>
      <c r="BD4803" s="7"/>
      <c r="BG4803" s="7"/>
      <c r="BH4803" s="7"/>
      <c r="BI4803" s="7"/>
      <c r="BJ4803" s="7"/>
      <c r="BK4803" s="7"/>
      <c r="BL4803" s="7"/>
      <c r="BM4803" s="7"/>
      <c r="BP4803" s="7"/>
      <c r="BQ4803" s="7"/>
      <c r="BR4803" s="7"/>
      <c r="BS4803" s="7"/>
      <c r="BT4803" s="7"/>
      <c r="BU4803" s="7"/>
      <c r="BV4803" s="7"/>
      <c r="BW4803" s="7"/>
    </row>
    <row r="4804" spans="5:75" x14ac:dyDescent="0.2"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AL4804" s="7"/>
      <c r="AQ4804" s="7"/>
      <c r="AR4804" s="7"/>
      <c r="AS4804" s="7"/>
      <c r="AT4804" s="7"/>
      <c r="AU4804" s="7"/>
      <c r="AV4804" s="7"/>
      <c r="AX4804" s="7"/>
      <c r="AY4804" s="7"/>
      <c r="AZ4804" s="7"/>
      <c r="BA4804" s="7"/>
      <c r="BB4804" s="7"/>
      <c r="BC4804" s="7"/>
      <c r="BD4804" s="7"/>
      <c r="BG4804" s="7"/>
      <c r="BH4804" s="7"/>
      <c r="BI4804" s="7"/>
      <c r="BJ4804" s="7"/>
      <c r="BK4804" s="7"/>
      <c r="BL4804" s="7"/>
      <c r="BM4804" s="7"/>
      <c r="BP4804" s="7"/>
      <c r="BQ4804" s="7"/>
      <c r="BR4804" s="7"/>
      <c r="BS4804" s="7"/>
      <c r="BT4804" s="7"/>
      <c r="BU4804" s="7"/>
      <c r="BV4804" s="7"/>
      <c r="BW4804" s="7"/>
    </row>
    <row r="4805" spans="5:75" x14ac:dyDescent="0.2"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AL4805" s="7"/>
      <c r="AQ4805" s="7"/>
      <c r="AR4805" s="7"/>
      <c r="AS4805" s="7"/>
      <c r="AT4805" s="7"/>
      <c r="AU4805" s="7"/>
      <c r="AV4805" s="7"/>
      <c r="AX4805" s="7"/>
      <c r="AY4805" s="7"/>
      <c r="AZ4805" s="7"/>
      <c r="BA4805" s="7"/>
      <c r="BB4805" s="7"/>
      <c r="BC4805" s="7"/>
      <c r="BD4805" s="7"/>
      <c r="BG4805" s="7"/>
      <c r="BH4805" s="7"/>
      <c r="BI4805" s="7"/>
      <c r="BJ4805" s="7"/>
      <c r="BK4805" s="7"/>
      <c r="BL4805" s="7"/>
      <c r="BM4805" s="7"/>
      <c r="BP4805" s="7"/>
      <c r="BQ4805" s="7"/>
      <c r="BR4805" s="7"/>
      <c r="BS4805" s="7"/>
      <c r="BT4805" s="7"/>
      <c r="BU4805" s="7"/>
      <c r="BV4805" s="7"/>
      <c r="BW4805" s="7"/>
    </row>
    <row r="4806" spans="5:75" x14ac:dyDescent="0.2"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AL4806" s="7"/>
      <c r="AQ4806" s="7"/>
      <c r="AR4806" s="7"/>
      <c r="AS4806" s="7"/>
      <c r="AT4806" s="7"/>
      <c r="AU4806" s="7"/>
      <c r="AV4806" s="7"/>
      <c r="AX4806" s="7"/>
      <c r="AY4806" s="7"/>
      <c r="AZ4806" s="7"/>
      <c r="BA4806" s="7"/>
      <c r="BB4806" s="7"/>
      <c r="BC4806" s="7"/>
      <c r="BD4806" s="7"/>
      <c r="BG4806" s="7"/>
      <c r="BH4806" s="7"/>
      <c r="BI4806" s="7"/>
      <c r="BJ4806" s="7"/>
      <c r="BK4806" s="7"/>
      <c r="BL4806" s="7"/>
      <c r="BM4806" s="7"/>
      <c r="BP4806" s="7"/>
      <c r="BQ4806" s="7"/>
      <c r="BR4806" s="7"/>
      <c r="BS4806" s="7"/>
      <c r="BT4806" s="7"/>
      <c r="BU4806" s="7"/>
      <c r="BV4806" s="7"/>
      <c r="BW4806" s="7"/>
    </row>
    <row r="4807" spans="5:75" x14ac:dyDescent="0.2"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AL4807" s="7"/>
      <c r="AQ4807" s="7"/>
      <c r="AR4807" s="7"/>
      <c r="AS4807" s="7"/>
      <c r="AT4807" s="7"/>
      <c r="AU4807" s="7"/>
      <c r="AV4807" s="7"/>
      <c r="AX4807" s="7"/>
      <c r="AY4807" s="7"/>
      <c r="AZ4807" s="7"/>
      <c r="BA4807" s="7"/>
      <c r="BB4807" s="7"/>
      <c r="BC4807" s="7"/>
      <c r="BD4807" s="7"/>
      <c r="BG4807" s="7"/>
      <c r="BH4807" s="7"/>
      <c r="BI4807" s="7"/>
      <c r="BJ4807" s="7"/>
      <c r="BK4807" s="7"/>
      <c r="BL4807" s="7"/>
      <c r="BM4807" s="7"/>
      <c r="BP4807" s="7"/>
      <c r="BQ4807" s="7"/>
      <c r="BR4807" s="7"/>
      <c r="BS4807" s="7"/>
      <c r="BT4807" s="7"/>
      <c r="BU4807" s="7"/>
      <c r="BV4807" s="7"/>
      <c r="BW4807" s="7"/>
    </row>
    <row r="4808" spans="5:75" x14ac:dyDescent="0.2"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AL4808" s="7"/>
      <c r="AQ4808" s="7"/>
      <c r="AR4808" s="7"/>
      <c r="AS4808" s="7"/>
      <c r="AT4808" s="7"/>
      <c r="AU4808" s="7"/>
      <c r="AV4808" s="7"/>
      <c r="AX4808" s="7"/>
      <c r="AY4808" s="7"/>
      <c r="AZ4808" s="7"/>
      <c r="BA4808" s="7"/>
      <c r="BB4808" s="7"/>
      <c r="BC4808" s="7"/>
      <c r="BD4808" s="7"/>
      <c r="BG4808" s="7"/>
      <c r="BH4808" s="7"/>
      <c r="BI4808" s="7"/>
      <c r="BJ4808" s="7"/>
      <c r="BK4808" s="7"/>
      <c r="BL4808" s="7"/>
      <c r="BM4808" s="7"/>
      <c r="BP4808" s="7"/>
      <c r="BQ4808" s="7"/>
      <c r="BR4808" s="7"/>
      <c r="BS4808" s="7"/>
      <c r="BT4808" s="7"/>
      <c r="BU4808" s="7"/>
      <c r="BV4808" s="7"/>
      <c r="BW4808" s="7"/>
    </row>
    <row r="4809" spans="5:75" x14ac:dyDescent="0.2"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AL4809" s="7"/>
      <c r="AQ4809" s="7"/>
      <c r="AR4809" s="7"/>
      <c r="AS4809" s="7"/>
      <c r="AT4809" s="7"/>
      <c r="AU4809" s="7"/>
      <c r="AV4809" s="7"/>
      <c r="AX4809" s="7"/>
      <c r="AY4809" s="7"/>
      <c r="AZ4809" s="7"/>
      <c r="BA4809" s="7"/>
      <c r="BB4809" s="7"/>
      <c r="BC4809" s="7"/>
      <c r="BD4809" s="7"/>
      <c r="BG4809" s="7"/>
      <c r="BH4809" s="7"/>
      <c r="BI4809" s="7"/>
      <c r="BJ4809" s="7"/>
      <c r="BK4809" s="7"/>
      <c r="BL4809" s="7"/>
      <c r="BM4809" s="7"/>
      <c r="BP4809" s="7"/>
      <c r="BQ4809" s="7"/>
      <c r="BR4809" s="7"/>
      <c r="BS4809" s="7"/>
      <c r="BT4809" s="7"/>
      <c r="BU4809" s="7"/>
      <c r="BV4809" s="7"/>
      <c r="BW4809" s="7"/>
    </row>
    <row r="4810" spans="5:75" x14ac:dyDescent="0.2"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AL4810" s="7"/>
      <c r="AQ4810" s="7"/>
      <c r="AR4810" s="7"/>
      <c r="AS4810" s="7"/>
      <c r="AT4810" s="7"/>
      <c r="AU4810" s="7"/>
      <c r="AV4810" s="7"/>
      <c r="AX4810" s="7"/>
      <c r="AY4810" s="7"/>
      <c r="AZ4810" s="7"/>
      <c r="BA4810" s="7"/>
      <c r="BB4810" s="7"/>
      <c r="BC4810" s="7"/>
      <c r="BD4810" s="7"/>
      <c r="BG4810" s="7"/>
      <c r="BH4810" s="7"/>
      <c r="BI4810" s="7"/>
      <c r="BJ4810" s="7"/>
      <c r="BK4810" s="7"/>
      <c r="BL4810" s="7"/>
      <c r="BM4810" s="7"/>
      <c r="BP4810" s="7"/>
      <c r="BQ4810" s="7"/>
      <c r="BR4810" s="7"/>
      <c r="BS4810" s="7"/>
      <c r="BT4810" s="7"/>
      <c r="BU4810" s="7"/>
      <c r="BV4810" s="7"/>
      <c r="BW4810" s="7"/>
    </row>
    <row r="4811" spans="5:75" x14ac:dyDescent="0.2"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AL4811" s="7"/>
      <c r="AQ4811" s="7"/>
      <c r="AR4811" s="7"/>
      <c r="AS4811" s="7"/>
      <c r="AT4811" s="7"/>
      <c r="AU4811" s="7"/>
      <c r="AV4811" s="7"/>
      <c r="AX4811" s="7"/>
      <c r="AY4811" s="7"/>
      <c r="AZ4811" s="7"/>
      <c r="BA4811" s="7"/>
      <c r="BB4811" s="7"/>
      <c r="BC4811" s="7"/>
      <c r="BD4811" s="7"/>
      <c r="BG4811" s="7"/>
      <c r="BH4811" s="7"/>
      <c r="BI4811" s="7"/>
      <c r="BJ4811" s="7"/>
      <c r="BK4811" s="7"/>
      <c r="BL4811" s="7"/>
      <c r="BM4811" s="7"/>
      <c r="BP4811" s="7"/>
      <c r="BQ4811" s="7"/>
      <c r="BR4811" s="7"/>
      <c r="BS4811" s="7"/>
      <c r="BT4811" s="7"/>
      <c r="BU4811" s="7"/>
      <c r="BV4811" s="7"/>
      <c r="BW4811" s="7"/>
    </row>
    <row r="4812" spans="5:75" x14ac:dyDescent="0.2"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AL4812" s="7"/>
      <c r="AQ4812" s="7"/>
      <c r="AR4812" s="7"/>
      <c r="AS4812" s="7"/>
      <c r="AT4812" s="7"/>
      <c r="AU4812" s="7"/>
      <c r="AV4812" s="7"/>
      <c r="AX4812" s="7"/>
      <c r="AY4812" s="7"/>
      <c r="AZ4812" s="7"/>
      <c r="BA4812" s="7"/>
      <c r="BB4812" s="7"/>
      <c r="BC4812" s="7"/>
      <c r="BD4812" s="7"/>
      <c r="BG4812" s="7"/>
      <c r="BH4812" s="7"/>
      <c r="BI4812" s="7"/>
      <c r="BJ4812" s="7"/>
      <c r="BK4812" s="7"/>
      <c r="BL4812" s="7"/>
      <c r="BM4812" s="7"/>
      <c r="BP4812" s="7"/>
      <c r="BQ4812" s="7"/>
      <c r="BR4812" s="7"/>
      <c r="BS4812" s="7"/>
      <c r="BT4812" s="7"/>
      <c r="BU4812" s="7"/>
      <c r="BV4812" s="7"/>
      <c r="BW4812" s="7"/>
    </row>
    <row r="4813" spans="5:75" x14ac:dyDescent="0.2"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AL4813" s="7"/>
      <c r="AQ4813" s="7"/>
      <c r="AR4813" s="7"/>
      <c r="AS4813" s="7"/>
      <c r="AT4813" s="7"/>
      <c r="AU4813" s="7"/>
      <c r="AV4813" s="7"/>
      <c r="AX4813" s="7"/>
      <c r="AY4813" s="7"/>
      <c r="AZ4813" s="7"/>
      <c r="BA4813" s="7"/>
      <c r="BB4813" s="7"/>
      <c r="BC4813" s="7"/>
      <c r="BD4813" s="7"/>
      <c r="BG4813" s="7"/>
      <c r="BH4813" s="7"/>
      <c r="BI4813" s="7"/>
      <c r="BJ4813" s="7"/>
      <c r="BK4813" s="7"/>
      <c r="BL4813" s="7"/>
      <c r="BM4813" s="7"/>
      <c r="BP4813" s="7"/>
      <c r="BQ4813" s="7"/>
      <c r="BR4813" s="7"/>
      <c r="BS4813" s="7"/>
      <c r="BT4813" s="7"/>
      <c r="BU4813" s="7"/>
      <c r="BV4813" s="7"/>
      <c r="BW4813" s="7"/>
    </row>
    <row r="4814" spans="5:75" x14ac:dyDescent="0.2"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AL4814" s="7"/>
      <c r="AQ4814" s="7"/>
      <c r="AR4814" s="7"/>
      <c r="AS4814" s="7"/>
      <c r="AT4814" s="7"/>
      <c r="AU4814" s="7"/>
      <c r="AV4814" s="7"/>
      <c r="AX4814" s="7"/>
      <c r="AY4814" s="7"/>
      <c r="AZ4814" s="7"/>
      <c r="BA4814" s="7"/>
      <c r="BB4814" s="7"/>
      <c r="BC4814" s="7"/>
      <c r="BD4814" s="7"/>
      <c r="BG4814" s="7"/>
      <c r="BH4814" s="7"/>
      <c r="BI4814" s="7"/>
      <c r="BJ4814" s="7"/>
      <c r="BK4814" s="7"/>
      <c r="BL4814" s="7"/>
      <c r="BM4814" s="7"/>
      <c r="BP4814" s="7"/>
      <c r="BQ4814" s="7"/>
      <c r="BR4814" s="7"/>
      <c r="BS4814" s="7"/>
      <c r="BT4814" s="7"/>
      <c r="BU4814" s="7"/>
      <c r="BV4814" s="7"/>
      <c r="BW4814" s="7"/>
    </row>
    <row r="4815" spans="5:75" x14ac:dyDescent="0.2"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AL4815" s="7"/>
      <c r="AQ4815" s="7"/>
      <c r="AR4815" s="7"/>
      <c r="AS4815" s="7"/>
      <c r="AT4815" s="7"/>
      <c r="AU4815" s="7"/>
      <c r="AV4815" s="7"/>
      <c r="AX4815" s="7"/>
      <c r="AY4815" s="7"/>
      <c r="AZ4815" s="7"/>
      <c r="BA4815" s="7"/>
      <c r="BB4815" s="7"/>
      <c r="BC4815" s="7"/>
      <c r="BD4815" s="7"/>
      <c r="BG4815" s="7"/>
      <c r="BH4815" s="7"/>
      <c r="BI4815" s="7"/>
      <c r="BJ4815" s="7"/>
      <c r="BK4815" s="7"/>
      <c r="BL4815" s="7"/>
      <c r="BM4815" s="7"/>
      <c r="BP4815" s="7"/>
      <c r="BQ4815" s="7"/>
      <c r="BR4815" s="7"/>
      <c r="BS4815" s="7"/>
      <c r="BT4815" s="7"/>
      <c r="BU4815" s="7"/>
      <c r="BV4815" s="7"/>
      <c r="BW4815" s="7"/>
    </row>
    <row r="4816" spans="5:75" x14ac:dyDescent="0.2"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AL4816" s="7"/>
      <c r="AQ4816" s="7"/>
      <c r="AR4816" s="7"/>
      <c r="AS4816" s="7"/>
      <c r="AT4816" s="7"/>
      <c r="AU4816" s="7"/>
      <c r="AV4816" s="7"/>
      <c r="AX4816" s="7"/>
      <c r="AY4816" s="7"/>
      <c r="AZ4816" s="7"/>
      <c r="BA4816" s="7"/>
      <c r="BB4816" s="7"/>
      <c r="BC4816" s="7"/>
      <c r="BD4816" s="7"/>
      <c r="BG4816" s="7"/>
      <c r="BH4816" s="7"/>
      <c r="BI4816" s="7"/>
      <c r="BJ4816" s="7"/>
      <c r="BK4816" s="7"/>
      <c r="BL4816" s="7"/>
      <c r="BM4816" s="7"/>
      <c r="BP4816" s="7"/>
      <c r="BQ4816" s="7"/>
      <c r="BR4816" s="7"/>
      <c r="BS4816" s="7"/>
      <c r="BT4816" s="7"/>
      <c r="BU4816" s="7"/>
      <c r="BV4816" s="7"/>
      <c r="BW4816" s="7"/>
    </row>
    <row r="4817" spans="5:75" x14ac:dyDescent="0.2"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AL4817" s="7"/>
      <c r="AQ4817" s="7"/>
      <c r="AR4817" s="7"/>
      <c r="AS4817" s="7"/>
      <c r="AT4817" s="7"/>
      <c r="AU4817" s="7"/>
      <c r="AV4817" s="7"/>
      <c r="AX4817" s="7"/>
      <c r="AY4817" s="7"/>
      <c r="AZ4817" s="7"/>
      <c r="BA4817" s="7"/>
      <c r="BB4817" s="7"/>
      <c r="BC4817" s="7"/>
      <c r="BD4817" s="7"/>
      <c r="BG4817" s="7"/>
      <c r="BH4817" s="7"/>
      <c r="BI4817" s="7"/>
      <c r="BJ4817" s="7"/>
      <c r="BK4817" s="7"/>
      <c r="BL4817" s="7"/>
      <c r="BM4817" s="7"/>
      <c r="BP4817" s="7"/>
      <c r="BQ4817" s="7"/>
      <c r="BR4817" s="7"/>
      <c r="BS4817" s="7"/>
      <c r="BT4817" s="7"/>
      <c r="BU4817" s="7"/>
      <c r="BV4817" s="7"/>
      <c r="BW4817" s="7"/>
    </row>
    <row r="4818" spans="5:75" x14ac:dyDescent="0.2"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AL4818" s="7"/>
      <c r="AQ4818" s="7"/>
      <c r="AR4818" s="7"/>
      <c r="AS4818" s="7"/>
      <c r="AT4818" s="7"/>
      <c r="AU4818" s="7"/>
      <c r="AV4818" s="7"/>
      <c r="AX4818" s="7"/>
      <c r="AY4818" s="7"/>
      <c r="AZ4818" s="7"/>
      <c r="BA4818" s="7"/>
      <c r="BB4818" s="7"/>
      <c r="BC4818" s="7"/>
      <c r="BD4818" s="7"/>
      <c r="BG4818" s="7"/>
      <c r="BH4818" s="7"/>
      <c r="BI4818" s="7"/>
      <c r="BJ4818" s="7"/>
      <c r="BK4818" s="7"/>
      <c r="BL4818" s="7"/>
      <c r="BM4818" s="7"/>
      <c r="BP4818" s="7"/>
      <c r="BQ4818" s="7"/>
      <c r="BR4818" s="7"/>
      <c r="BS4818" s="7"/>
      <c r="BT4818" s="7"/>
      <c r="BU4818" s="7"/>
      <c r="BV4818" s="7"/>
      <c r="BW4818" s="7"/>
    </row>
    <row r="4819" spans="5:75" x14ac:dyDescent="0.2"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AL4819" s="7"/>
      <c r="AQ4819" s="7"/>
      <c r="AR4819" s="7"/>
      <c r="AS4819" s="7"/>
      <c r="AT4819" s="7"/>
      <c r="AU4819" s="7"/>
      <c r="AV4819" s="7"/>
      <c r="AX4819" s="7"/>
      <c r="AY4819" s="7"/>
      <c r="AZ4819" s="7"/>
      <c r="BA4819" s="7"/>
      <c r="BB4819" s="7"/>
      <c r="BC4819" s="7"/>
      <c r="BD4819" s="7"/>
      <c r="BG4819" s="7"/>
      <c r="BH4819" s="7"/>
      <c r="BI4819" s="7"/>
      <c r="BJ4819" s="7"/>
      <c r="BK4819" s="7"/>
      <c r="BL4819" s="7"/>
      <c r="BM4819" s="7"/>
      <c r="BP4819" s="7"/>
      <c r="BQ4819" s="7"/>
      <c r="BR4819" s="7"/>
      <c r="BS4819" s="7"/>
      <c r="BT4819" s="7"/>
      <c r="BU4819" s="7"/>
      <c r="BV4819" s="7"/>
      <c r="BW4819" s="7"/>
    </row>
    <row r="4820" spans="5:75" x14ac:dyDescent="0.2"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AL4820" s="7"/>
      <c r="AQ4820" s="7"/>
      <c r="AR4820" s="7"/>
      <c r="AS4820" s="7"/>
      <c r="AT4820" s="7"/>
      <c r="AU4820" s="7"/>
      <c r="AV4820" s="7"/>
      <c r="AX4820" s="7"/>
      <c r="AY4820" s="7"/>
      <c r="AZ4820" s="7"/>
      <c r="BA4820" s="7"/>
      <c r="BB4820" s="7"/>
      <c r="BC4820" s="7"/>
      <c r="BD4820" s="7"/>
      <c r="BG4820" s="7"/>
      <c r="BH4820" s="7"/>
      <c r="BI4820" s="7"/>
      <c r="BJ4820" s="7"/>
      <c r="BK4820" s="7"/>
      <c r="BL4820" s="7"/>
      <c r="BM4820" s="7"/>
      <c r="BP4820" s="7"/>
      <c r="BQ4820" s="7"/>
      <c r="BR4820" s="7"/>
      <c r="BS4820" s="7"/>
      <c r="BT4820" s="7"/>
      <c r="BU4820" s="7"/>
      <c r="BV4820" s="7"/>
      <c r="BW4820" s="7"/>
    </row>
    <row r="4821" spans="5:75" x14ac:dyDescent="0.2"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AL4821" s="7"/>
      <c r="AQ4821" s="7"/>
      <c r="AR4821" s="7"/>
      <c r="AS4821" s="7"/>
      <c r="AT4821" s="7"/>
      <c r="AU4821" s="7"/>
      <c r="AV4821" s="7"/>
      <c r="AX4821" s="7"/>
      <c r="AY4821" s="7"/>
      <c r="AZ4821" s="7"/>
      <c r="BA4821" s="7"/>
      <c r="BB4821" s="7"/>
      <c r="BC4821" s="7"/>
      <c r="BD4821" s="7"/>
      <c r="BG4821" s="7"/>
      <c r="BH4821" s="7"/>
      <c r="BI4821" s="7"/>
      <c r="BJ4821" s="7"/>
      <c r="BK4821" s="7"/>
      <c r="BL4821" s="7"/>
      <c r="BM4821" s="7"/>
      <c r="BP4821" s="7"/>
      <c r="BQ4821" s="7"/>
      <c r="BR4821" s="7"/>
      <c r="BS4821" s="7"/>
      <c r="BT4821" s="7"/>
      <c r="BU4821" s="7"/>
      <c r="BV4821" s="7"/>
      <c r="BW4821" s="7"/>
    </row>
    <row r="4822" spans="5:75" x14ac:dyDescent="0.2"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AL4822" s="7"/>
      <c r="AQ4822" s="7"/>
      <c r="AR4822" s="7"/>
      <c r="AS4822" s="7"/>
      <c r="AT4822" s="7"/>
      <c r="AU4822" s="7"/>
      <c r="AV4822" s="7"/>
      <c r="AX4822" s="7"/>
      <c r="AY4822" s="7"/>
      <c r="AZ4822" s="7"/>
      <c r="BA4822" s="7"/>
      <c r="BB4822" s="7"/>
      <c r="BC4822" s="7"/>
      <c r="BD4822" s="7"/>
      <c r="BG4822" s="7"/>
      <c r="BH4822" s="7"/>
      <c r="BI4822" s="7"/>
      <c r="BJ4822" s="7"/>
      <c r="BK4822" s="7"/>
      <c r="BL4822" s="7"/>
      <c r="BM4822" s="7"/>
      <c r="BP4822" s="7"/>
      <c r="BQ4822" s="7"/>
      <c r="BR4822" s="7"/>
      <c r="BS4822" s="7"/>
      <c r="BT4822" s="7"/>
      <c r="BU4822" s="7"/>
      <c r="BV4822" s="7"/>
      <c r="BW4822" s="7"/>
    </row>
    <row r="4823" spans="5:75" x14ac:dyDescent="0.2"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AL4823" s="7"/>
      <c r="AQ4823" s="7"/>
      <c r="AR4823" s="7"/>
      <c r="AS4823" s="7"/>
      <c r="AT4823" s="7"/>
      <c r="AU4823" s="7"/>
      <c r="AV4823" s="7"/>
      <c r="AX4823" s="7"/>
      <c r="AY4823" s="7"/>
      <c r="AZ4823" s="7"/>
      <c r="BA4823" s="7"/>
      <c r="BB4823" s="7"/>
      <c r="BC4823" s="7"/>
      <c r="BD4823" s="7"/>
      <c r="BG4823" s="7"/>
      <c r="BH4823" s="7"/>
      <c r="BI4823" s="7"/>
      <c r="BJ4823" s="7"/>
      <c r="BK4823" s="7"/>
      <c r="BL4823" s="7"/>
      <c r="BM4823" s="7"/>
      <c r="BP4823" s="7"/>
      <c r="BQ4823" s="7"/>
      <c r="BR4823" s="7"/>
      <c r="BS4823" s="7"/>
      <c r="BT4823" s="7"/>
      <c r="BU4823" s="7"/>
      <c r="BV4823" s="7"/>
      <c r="BW4823" s="7"/>
    </row>
    <row r="4824" spans="5:75" x14ac:dyDescent="0.2"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AL4824" s="7"/>
      <c r="AQ4824" s="7"/>
      <c r="AR4824" s="7"/>
      <c r="AS4824" s="7"/>
      <c r="AT4824" s="7"/>
      <c r="AU4824" s="7"/>
      <c r="AV4824" s="7"/>
      <c r="AX4824" s="7"/>
      <c r="AY4824" s="7"/>
      <c r="AZ4824" s="7"/>
      <c r="BA4824" s="7"/>
      <c r="BB4824" s="7"/>
      <c r="BC4824" s="7"/>
      <c r="BD4824" s="7"/>
      <c r="BG4824" s="7"/>
      <c r="BH4824" s="7"/>
      <c r="BI4824" s="7"/>
      <c r="BJ4824" s="7"/>
      <c r="BK4824" s="7"/>
      <c r="BL4824" s="7"/>
      <c r="BM4824" s="7"/>
      <c r="BP4824" s="7"/>
      <c r="BQ4824" s="7"/>
      <c r="BR4824" s="7"/>
      <c r="BS4824" s="7"/>
      <c r="BT4824" s="7"/>
      <c r="BU4824" s="7"/>
      <c r="BV4824" s="7"/>
      <c r="BW4824" s="7"/>
    </row>
    <row r="4825" spans="5:75" x14ac:dyDescent="0.2"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AL4825" s="7"/>
      <c r="AQ4825" s="7"/>
      <c r="AR4825" s="7"/>
      <c r="AS4825" s="7"/>
      <c r="AT4825" s="7"/>
      <c r="AU4825" s="7"/>
      <c r="AV4825" s="7"/>
      <c r="AX4825" s="7"/>
      <c r="AY4825" s="7"/>
      <c r="AZ4825" s="7"/>
      <c r="BA4825" s="7"/>
      <c r="BB4825" s="7"/>
      <c r="BC4825" s="7"/>
      <c r="BD4825" s="7"/>
      <c r="BG4825" s="7"/>
      <c r="BH4825" s="7"/>
      <c r="BI4825" s="7"/>
      <c r="BJ4825" s="7"/>
      <c r="BK4825" s="7"/>
      <c r="BL4825" s="7"/>
      <c r="BM4825" s="7"/>
      <c r="BP4825" s="7"/>
      <c r="BQ4825" s="7"/>
      <c r="BR4825" s="7"/>
      <c r="BS4825" s="7"/>
      <c r="BT4825" s="7"/>
      <c r="BU4825" s="7"/>
      <c r="BV4825" s="7"/>
      <c r="BW4825" s="7"/>
    </row>
    <row r="4826" spans="5:75" x14ac:dyDescent="0.2"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AL4826" s="7"/>
      <c r="AQ4826" s="7"/>
      <c r="AR4826" s="7"/>
      <c r="AS4826" s="7"/>
      <c r="AT4826" s="7"/>
      <c r="AU4826" s="7"/>
      <c r="AV4826" s="7"/>
      <c r="AX4826" s="7"/>
      <c r="AY4826" s="7"/>
      <c r="AZ4826" s="7"/>
      <c r="BA4826" s="7"/>
      <c r="BB4826" s="7"/>
      <c r="BC4826" s="7"/>
      <c r="BD4826" s="7"/>
      <c r="BG4826" s="7"/>
      <c r="BH4826" s="7"/>
      <c r="BI4826" s="7"/>
      <c r="BJ4826" s="7"/>
      <c r="BK4826" s="7"/>
      <c r="BL4826" s="7"/>
      <c r="BM4826" s="7"/>
      <c r="BP4826" s="7"/>
      <c r="BQ4826" s="7"/>
      <c r="BR4826" s="7"/>
      <c r="BS4826" s="7"/>
      <c r="BT4826" s="7"/>
      <c r="BU4826" s="7"/>
      <c r="BV4826" s="7"/>
      <c r="BW4826" s="7"/>
    </row>
    <row r="4827" spans="5:75" x14ac:dyDescent="0.2"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AL4827" s="7"/>
      <c r="AQ4827" s="7"/>
      <c r="AR4827" s="7"/>
      <c r="AS4827" s="7"/>
      <c r="AT4827" s="7"/>
      <c r="AU4827" s="7"/>
      <c r="AV4827" s="7"/>
      <c r="AX4827" s="7"/>
      <c r="AY4827" s="7"/>
      <c r="AZ4827" s="7"/>
      <c r="BA4827" s="7"/>
      <c r="BB4827" s="7"/>
      <c r="BC4827" s="7"/>
      <c r="BD4827" s="7"/>
      <c r="BG4827" s="7"/>
      <c r="BH4827" s="7"/>
      <c r="BI4827" s="7"/>
      <c r="BJ4827" s="7"/>
      <c r="BK4827" s="7"/>
      <c r="BL4827" s="7"/>
      <c r="BM4827" s="7"/>
      <c r="BP4827" s="7"/>
      <c r="BQ4827" s="7"/>
      <c r="BR4827" s="7"/>
      <c r="BS4827" s="7"/>
      <c r="BT4827" s="7"/>
      <c r="BU4827" s="7"/>
      <c r="BV4827" s="7"/>
      <c r="BW4827" s="7"/>
    </row>
    <row r="4828" spans="5:75" x14ac:dyDescent="0.2"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AL4828" s="7"/>
      <c r="AQ4828" s="7"/>
      <c r="AR4828" s="7"/>
      <c r="AS4828" s="7"/>
      <c r="AT4828" s="7"/>
      <c r="AU4828" s="7"/>
      <c r="AV4828" s="7"/>
      <c r="AX4828" s="7"/>
      <c r="AY4828" s="7"/>
      <c r="AZ4828" s="7"/>
      <c r="BA4828" s="7"/>
      <c r="BB4828" s="7"/>
      <c r="BC4828" s="7"/>
      <c r="BD4828" s="7"/>
      <c r="BG4828" s="7"/>
      <c r="BH4828" s="7"/>
      <c r="BI4828" s="7"/>
      <c r="BJ4828" s="7"/>
      <c r="BK4828" s="7"/>
      <c r="BL4828" s="7"/>
      <c r="BM4828" s="7"/>
      <c r="BP4828" s="7"/>
      <c r="BQ4828" s="7"/>
      <c r="BR4828" s="7"/>
      <c r="BS4828" s="7"/>
      <c r="BT4828" s="7"/>
      <c r="BU4828" s="7"/>
      <c r="BV4828" s="7"/>
      <c r="BW4828" s="7"/>
    </row>
    <row r="4829" spans="5:75" x14ac:dyDescent="0.2"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AL4829" s="7"/>
      <c r="AQ4829" s="7"/>
      <c r="AR4829" s="7"/>
      <c r="AS4829" s="7"/>
      <c r="AT4829" s="7"/>
      <c r="AU4829" s="7"/>
      <c r="AV4829" s="7"/>
      <c r="AX4829" s="7"/>
      <c r="AY4829" s="7"/>
      <c r="AZ4829" s="7"/>
      <c r="BA4829" s="7"/>
      <c r="BB4829" s="7"/>
      <c r="BC4829" s="7"/>
      <c r="BD4829" s="7"/>
      <c r="BG4829" s="7"/>
      <c r="BH4829" s="7"/>
      <c r="BI4829" s="7"/>
      <c r="BJ4829" s="7"/>
      <c r="BK4829" s="7"/>
      <c r="BL4829" s="7"/>
      <c r="BM4829" s="7"/>
      <c r="BP4829" s="7"/>
      <c r="BQ4829" s="7"/>
      <c r="BR4829" s="7"/>
      <c r="BS4829" s="7"/>
      <c r="BT4829" s="7"/>
      <c r="BU4829" s="7"/>
      <c r="BV4829" s="7"/>
      <c r="BW4829" s="7"/>
    </row>
    <row r="4830" spans="5:75" x14ac:dyDescent="0.2"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AL4830" s="7"/>
      <c r="AQ4830" s="7"/>
      <c r="AR4830" s="7"/>
      <c r="AS4830" s="7"/>
      <c r="AT4830" s="7"/>
      <c r="AU4830" s="7"/>
      <c r="AV4830" s="7"/>
      <c r="AX4830" s="7"/>
      <c r="AY4830" s="7"/>
      <c r="AZ4830" s="7"/>
      <c r="BA4830" s="7"/>
      <c r="BB4830" s="7"/>
      <c r="BC4830" s="7"/>
      <c r="BD4830" s="7"/>
      <c r="BG4830" s="7"/>
      <c r="BH4830" s="7"/>
      <c r="BI4830" s="7"/>
      <c r="BJ4830" s="7"/>
      <c r="BK4830" s="7"/>
      <c r="BL4830" s="7"/>
      <c r="BM4830" s="7"/>
      <c r="BP4830" s="7"/>
      <c r="BQ4830" s="7"/>
      <c r="BR4830" s="7"/>
      <c r="BS4830" s="7"/>
      <c r="BT4830" s="7"/>
      <c r="BU4830" s="7"/>
      <c r="BV4830" s="7"/>
      <c r="BW4830" s="7"/>
    </row>
    <row r="4831" spans="5:75" x14ac:dyDescent="0.2"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AL4831" s="7"/>
      <c r="AQ4831" s="7"/>
      <c r="AR4831" s="7"/>
      <c r="AS4831" s="7"/>
      <c r="AT4831" s="7"/>
      <c r="AU4831" s="7"/>
      <c r="AV4831" s="7"/>
      <c r="AX4831" s="7"/>
      <c r="AY4831" s="7"/>
      <c r="AZ4831" s="7"/>
      <c r="BA4831" s="7"/>
      <c r="BB4831" s="7"/>
      <c r="BC4831" s="7"/>
      <c r="BD4831" s="7"/>
      <c r="BG4831" s="7"/>
      <c r="BH4831" s="7"/>
      <c r="BI4831" s="7"/>
      <c r="BJ4831" s="7"/>
      <c r="BK4831" s="7"/>
      <c r="BL4831" s="7"/>
      <c r="BM4831" s="7"/>
      <c r="BP4831" s="7"/>
      <c r="BQ4831" s="7"/>
      <c r="BR4831" s="7"/>
      <c r="BS4831" s="7"/>
      <c r="BT4831" s="7"/>
      <c r="BU4831" s="7"/>
      <c r="BV4831" s="7"/>
      <c r="BW4831" s="7"/>
    </row>
    <row r="4832" spans="5:75" x14ac:dyDescent="0.2"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AL4832" s="7"/>
      <c r="AQ4832" s="7"/>
      <c r="AR4832" s="7"/>
      <c r="AS4832" s="7"/>
      <c r="AT4832" s="7"/>
      <c r="AU4832" s="7"/>
      <c r="AV4832" s="7"/>
      <c r="AX4832" s="7"/>
      <c r="AY4832" s="7"/>
      <c r="AZ4832" s="7"/>
      <c r="BA4832" s="7"/>
      <c r="BB4832" s="7"/>
      <c r="BC4832" s="7"/>
      <c r="BD4832" s="7"/>
      <c r="BG4832" s="7"/>
      <c r="BH4832" s="7"/>
      <c r="BI4832" s="7"/>
      <c r="BJ4832" s="7"/>
      <c r="BK4832" s="7"/>
      <c r="BL4832" s="7"/>
      <c r="BM4832" s="7"/>
      <c r="BP4832" s="7"/>
      <c r="BQ4832" s="7"/>
      <c r="BR4832" s="7"/>
      <c r="BS4832" s="7"/>
      <c r="BT4832" s="7"/>
      <c r="BU4832" s="7"/>
      <c r="BV4832" s="7"/>
      <c r="BW4832" s="7"/>
    </row>
    <row r="4833" spans="5:75" x14ac:dyDescent="0.2"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AL4833" s="7"/>
      <c r="AQ4833" s="7"/>
      <c r="AR4833" s="7"/>
      <c r="AS4833" s="7"/>
      <c r="AT4833" s="7"/>
      <c r="AU4833" s="7"/>
      <c r="AV4833" s="7"/>
      <c r="AX4833" s="7"/>
      <c r="AY4833" s="7"/>
      <c r="AZ4833" s="7"/>
      <c r="BA4833" s="7"/>
      <c r="BB4833" s="7"/>
      <c r="BC4833" s="7"/>
      <c r="BD4833" s="7"/>
      <c r="BG4833" s="7"/>
      <c r="BH4833" s="7"/>
      <c r="BI4833" s="7"/>
      <c r="BJ4833" s="7"/>
      <c r="BK4833" s="7"/>
      <c r="BL4833" s="7"/>
      <c r="BM4833" s="7"/>
      <c r="BP4833" s="7"/>
      <c r="BQ4833" s="7"/>
      <c r="BR4833" s="7"/>
      <c r="BS4833" s="7"/>
      <c r="BT4833" s="7"/>
      <c r="BU4833" s="7"/>
      <c r="BV4833" s="7"/>
      <c r="BW4833" s="7"/>
    </row>
    <row r="4834" spans="5:75" x14ac:dyDescent="0.2"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AL4834" s="7"/>
      <c r="AQ4834" s="7"/>
      <c r="AR4834" s="7"/>
      <c r="AS4834" s="7"/>
      <c r="AT4834" s="7"/>
      <c r="AU4834" s="7"/>
      <c r="AV4834" s="7"/>
      <c r="AX4834" s="7"/>
      <c r="AY4834" s="7"/>
      <c r="AZ4834" s="7"/>
      <c r="BA4834" s="7"/>
      <c r="BB4834" s="7"/>
      <c r="BC4834" s="7"/>
      <c r="BD4834" s="7"/>
      <c r="BG4834" s="7"/>
      <c r="BH4834" s="7"/>
      <c r="BI4834" s="7"/>
      <c r="BJ4834" s="7"/>
      <c r="BK4834" s="7"/>
      <c r="BL4834" s="7"/>
      <c r="BM4834" s="7"/>
      <c r="BP4834" s="7"/>
      <c r="BQ4834" s="7"/>
      <c r="BR4834" s="7"/>
      <c r="BS4834" s="7"/>
      <c r="BT4834" s="7"/>
      <c r="BU4834" s="7"/>
      <c r="BV4834" s="7"/>
      <c r="BW4834" s="7"/>
    </row>
    <row r="4835" spans="5:75" x14ac:dyDescent="0.2"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AL4835" s="7"/>
      <c r="AQ4835" s="7"/>
      <c r="AR4835" s="7"/>
      <c r="AS4835" s="7"/>
      <c r="AT4835" s="7"/>
      <c r="AU4835" s="7"/>
      <c r="AV4835" s="7"/>
      <c r="AX4835" s="7"/>
      <c r="AY4835" s="7"/>
      <c r="AZ4835" s="7"/>
      <c r="BA4835" s="7"/>
      <c r="BB4835" s="7"/>
      <c r="BC4835" s="7"/>
      <c r="BD4835" s="7"/>
      <c r="BG4835" s="7"/>
      <c r="BH4835" s="7"/>
      <c r="BI4835" s="7"/>
      <c r="BJ4835" s="7"/>
      <c r="BK4835" s="7"/>
      <c r="BL4835" s="7"/>
      <c r="BM4835" s="7"/>
      <c r="BP4835" s="7"/>
      <c r="BQ4835" s="7"/>
      <c r="BR4835" s="7"/>
      <c r="BS4835" s="7"/>
      <c r="BT4835" s="7"/>
      <c r="BU4835" s="7"/>
      <c r="BV4835" s="7"/>
      <c r="BW4835" s="7"/>
    </row>
    <row r="4836" spans="5:75" x14ac:dyDescent="0.2"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AL4836" s="7"/>
      <c r="AQ4836" s="7"/>
      <c r="AR4836" s="7"/>
      <c r="AS4836" s="7"/>
      <c r="AT4836" s="7"/>
      <c r="AU4836" s="7"/>
      <c r="AV4836" s="7"/>
      <c r="AX4836" s="7"/>
      <c r="AY4836" s="7"/>
      <c r="AZ4836" s="7"/>
      <c r="BA4836" s="7"/>
      <c r="BB4836" s="7"/>
      <c r="BC4836" s="7"/>
      <c r="BD4836" s="7"/>
      <c r="BG4836" s="7"/>
      <c r="BH4836" s="7"/>
      <c r="BI4836" s="7"/>
      <c r="BJ4836" s="7"/>
      <c r="BK4836" s="7"/>
      <c r="BL4836" s="7"/>
      <c r="BM4836" s="7"/>
      <c r="BP4836" s="7"/>
      <c r="BQ4836" s="7"/>
      <c r="BR4836" s="7"/>
      <c r="BS4836" s="7"/>
      <c r="BT4836" s="7"/>
      <c r="BU4836" s="7"/>
      <c r="BV4836" s="7"/>
      <c r="BW4836" s="7"/>
    </row>
    <row r="4837" spans="5:75" x14ac:dyDescent="0.2"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AL4837" s="7"/>
      <c r="AQ4837" s="7"/>
      <c r="AR4837" s="7"/>
      <c r="AS4837" s="7"/>
      <c r="AT4837" s="7"/>
      <c r="AU4837" s="7"/>
      <c r="AV4837" s="7"/>
      <c r="AX4837" s="7"/>
      <c r="AY4837" s="7"/>
      <c r="AZ4837" s="7"/>
      <c r="BA4837" s="7"/>
      <c r="BB4837" s="7"/>
      <c r="BC4837" s="7"/>
      <c r="BD4837" s="7"/>
      <c r="BG4837" s="7"/>
      <c r="BH4837" s="7"/>
      <c r="BI4837" s="7"/>
      <c r="BJ4837" s="7"/>
      <c r="BK4837" s="7"/>
      <c r="BL4837" s="7"/>
      <c r="BM4837" s="7"/>
      <c r="BP4837" s="7"/>
      <c r="BQ4837" s="7"/>
      <c r="BR4837" s="7"/>
      <c r="BS4837" s="7"/>
      <c r="BT4837" s="7"/>
      <c r="BU4837" s="7"/>
      <c r="BV4837" s="7"/>
      <c r="BW4837" s="7"/>
    </row>
    <row r="4838" spans="5:75" x14ac:dyDescent="0.2"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AL4838" s="7"/>
      <c r="AQ4838" s="7"/>
      <c r="AR4838" s="7"/>
      <c r="AS4838" s="7"/>
      <c r="AT4838" s="7"/>
      <c r="AU4838" s="7"/>
      <c r="AV4838" s="7"/>
      <c r="AX4838" s="7"/>
      <c r="AY4838" s="7"/>
      <c r="AZ4838" s="7"/>
      <c r="BA4838" s="7"/>
      <c r="BB4838" s="7"/>
      <c r="BC4838" s="7"/>
      <c r="BD4838" s="7"/>
      <c r="BG4838" s="7"/>
      <c r="BH4838" s="7"/>
      <c r="BI4838" s="7"/>
      <c r="BJ4838" s="7"/>
      <c r="BK4838" s="7"/>
      <c r="BL4838" s="7"/>
      <c r="BM4838" s="7"/>
      <c r="BP4838" s="7"/>
      <c r="BQ4838" s="7"/>
      <c r="BR4838" s="7"/>
      <c r="BS4838" s="7"/>
      <c r="BT4838" s="7"/>
      <c r="BU4838" s="7"/>
      <c r="BV4838" s="7"/>
      <c r="BW4838" s="7"/>
    </row>
    <row r="4839" spans="5:75" x14ac:dyDescent="0.2"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AL4839" s="7"/>
      <c r="AQ4839" s="7"/>
      <c r="AR4839" s="7"/>
      <c r="AS4839" s="7"/>
      <c r="AT4839" s="7"/>
      <c r="AU4839" s="7"/>
      <c r="AV4839" s="7"/>
      <c r="AX4839" s="7"/>
      <c r="AY4839" s="7"/>
      <c r="AZ4839" s="7"/>
      <c r="BA4839" s="7"/>
      <c r="BB4839" s="7"/>
      <c r="BC4839" s="7"/>
      <c r="BD4839" s="7"/>
      <c r="BG4839" s="7"/>
      <c r="BH4839" s="7"/>
      <c r="BI4839" s="7"/>
      <c r="BJ4839" s="7"/>
      <c r="BK4839" s="7"/>
      <c r="BL4839" s="7"/>
      <c r="BM4839" s="7"/>
      <c r="BP4839" s="7"/>
      <c r="BQ4839" s="7"/>
      <c r="BR4839" s="7"/>
      <c r="BS4839" s="7"/>
      <c r="BT4839" s="7"/>
      <c r="BU4839" s="7"/>
      <c r="BV4839" s="7"/>
      <c r="BW4839" s="7"/>
    </row>
    <row r="4840" spans="5:75" x14ac:dyDescent="0.2"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AL4840" s="7"/>
      <c r="AQ4840" s="7"/>
      <c r="AR4840" s="7"/>
      <c r="AS4840" s="7"/>
      <c r="AT4840" s="7"/>
      <c r="AU4840" s="7"/>
      <c r="AV4840" s="7"/>
      <c r="AX4840" s="7"/>
      <c r="AY4840" s="7"/>
      <c r="AZ4840" s="7"/>
      <c r="BA4840" s="7"/>
      <c r="BB4840" s="7"/>
      <c r="BC4840" s="7"/>
      <c r="BD4840" s="7"/>
      <c r="BG4840" s="7"/>
      <c r="BH4840" s="7"/>
      <c r="BI4840" s="7"/>
      <c r="BJ4840" s="7"/>
      <c r="BK4840" s="7"/>
      <c r="BL4840" s="7"/>
      <c r="BM4840" s="7"/>
      <c r="BP4840" s="7"/>
      <c r="BQ4840" s="7"/>
      <c r="BR4840" s="7"/>
      <c r="BS4840" s="7"/>
      <c r="BT4840" s="7"/>
      <c r="BU4840" s="7"/>
      <c r="BV4840" s="7"/>
      <c r="BW4840" s="7"/>
    </row>
    <row r="4841" spans="5:75" x14ac:dyDescent="0.2"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AL4841" s="7"/>
      <c r="AQ4841" s="7"/>
      <c r="AR4841" s="7"/>
      <c r="AS4841" s="7"/>
      <c r="AT4841" s="7"/>
      <c r="AU4841" s="7"/>
      <c r="AV4841" s="7"/>
      <c r="AX4841" s="7"/>
      <c r="AY4841" s="7"/>
      <c r="AZ4841" s="7"/>
      <c r="BA4841" s="7"/>
      <c r="BB4841" s="7"/>
      <c r="BC4841" s="7"/>
      <c r="BD4841" s="7"/>
      <c r="BG4841" s="7"/>
      <c r="BH4841" s="7"/>
      <c r="BI4841" s="7"/>
      <c r="BJ4841" s="7"/>
      <c r="BK4841" s="7"/>
      <c r="BL4841" s="7"/>
      <c r="BM4841" s="7"/>
      <c r="BP4841" s="7"/>
      <c r="BQ4841" s="7"/>
      <c r="BR4841" s="7"/>
      <c r="BS4841" s="7"/>
      <c r="BT4841" s="7"/>
      <c r="BU4841" s="7"/>
      <c r="BV4841" s="7"/>
      <c r="BW4841" s="7"/>
    </row>
    <row r="4842" spans="5:75" x14ac:dyDescent="0.2"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AL4842" s="7"/>
      <c r="AQ4842" s="7"/>
      <c r="AR4842" s="7"/>
      <c r="AS4842" s="7"/>
      <c r="AT4842" s="7"/>
      <c r="AU4842" s="7"/>
      <c r="AV4842" s="7"/>
      <c r="AX4842" s="7"/>
      <c r="AY4842" s="7"/>
      <c r="AZ4842" s="7"/>
      <c r="BA4842" s="7"/>
      <c r="BB4842" s="7"/>
      <c r="BC4842" s="7"/>
      <c r="BD4842" s="7"/>
      <c r="BG4842" s="7"/>
      <c r="BH4842" s="7"/>
      <c r="BI4842" s="7"/>
      <c r="BJ4842" s="7"/>
      <c r="BK4842" s="7"/>
      <c r="BL4842" s="7"/>
      <c r="BM4842" s="7"/>
      <c r="BP4842" s="7"/>
      <c r="BQ4842" s="7"/>
      <c r="BR4842" s="7"/>
      <c r="BS4842" s="7"/>
      <c r="BT4842" s="7"/>
      <c r="BU4842" s="7"/>
      <c r="BV4842" s="7"/>
      <c r="BW4842" s="7"/>
    </row>
    <row r="4843" spans="5:75" x14ac:dyDescent="0.2"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AL4843" s="7"/>
      <c r="AQ4843" s="7"/>
      <c r="AR4843" s="7"/>
      <c r="AS4843" s="7"/>
      <c r="AT4843" s="7"/>
      <c r="AU4843" s="7"/>
      <c r="AV4843" s="7"/>
      <c r="AX4843" s="7"/>
      <c r="AY4843" s="7"/>
      <c r="AZ4843" s="7"/>
      <c r="BA4843" s="7"/>
      <c r="BB4843" s="7"/>
      <c r="BC4843" s="7"/>
      <c r="BD4843" s="7"/>
      <c r="BG4843" s="7"/>
      <c r="BH4843" s="7"/>
      <c r="BI4843" s="7"/>
      <c r="BJ4843" s="7"/>
      <c r="BK4843" s="7"/>
      <c r="BL4843" s="7"/>
      <c r="BM4843" s="7"/>
      <c r="BP4843" s="7"/>
      <c r="BQ4843" s="7"/>
      <c r="BR4843" s="7"/>
      <c r="BS4843" s="7"/>
      <c r="BT4843" s="7"/>
      <c r="BU4843" s="7"/>
      <c r="BV4843" s="7"/>
      <c r="BW4843" s="7"/>
    </row>
    <row r="4844" spans="5:75" x14ac:dyDescent="0.2"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AL4844" s="7"/>
      <c r="AQ4844" s="7"/>
      <c r="AR4844" s="7"/>
      <c r="AS4844" s="7"/>
      <c r="AT4844" s="7"/>
      <c r="AU4844" s="7"/>
      <c r="AV4844" s="7"/>
      <c r="AX4844" s="7"/>
      <c r="AY4844" s="7"/>
      <c r="AZ4844" s="7"/>
      <c r="BA4844" s="7"/>
      <c r="BB4844" s="7"/>
      <c r="BC4844" s="7"/>
      <c r="BD4844" s="7"/>
      <c r="BG4844" s="7"/>
      <c r="BH4844" s="7"/>
      <c r="BI4844" s="7"/>
      <c r="BJ4844" s="7"/>
      <c r="BK4844" s="7"/>
      <c r="BL4844" s="7"/>
      <c r="BM4844" s="7"/>
      <c r="BP4844" s="7"/>
      <c r="BQ4844" s="7"/>
      <c r="BR4844" s="7"/>
      <c r="BS4844" s="7"/>
      <c r="BT4844" s="7"/>
      <c r="BU4844" s="7"/>
      <c r="BV4844" s="7"/>
      <c r="BW4844" s="7"/>
    </row>
    <row r="4845" spans="5:75" x14ac:dyDescent="0.2"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AL4845" s="7"/>
      <c r="AQ4845" s="7"/>
      <c r="AR4845" s="7"/>
      <c r="AS4845" s="7"/>
      <c r="AT4845" s="7"/>
      <c r="AU4845" s="7"/>
      <c r="AV4845" s="7"/>
      <c r="AX4845" s="7"/>
      <c r="AY4845" s="7"/>
      <c r="AZ4845" s="7"/>
      <c r="BA4845" s="7"/>
      <c r="BB4845" s="7"/>
      <c r="BC4845" s="7"/>
      <c r="BD4845" s="7"/>
      <c r="BG4845" s="7"/>
      <c r="BH4845" s="7"/>
      <c r="BI4845" s="7"/>
      <c r="BJ4845" s="7"/>
      <c r="BK4845" s="7"/>
      <c r="BL4845" s="7"/>
      <c r="BM4845" s="7"/>
      <c r="BP4845" s="7"/>
      <c r="BQ4845" s="7"/>
      <c r="BR4845" s="7"/>
      <c r="BS4845" s="7"/>
      <c r="BT4845" s="7"/>
      <c r="BU4845" s="7"/>
      <c r="BV4845" s="7"/>
      <c r="BW4845" s="7"/>
    </row>
    <row r="4846" spans="5:75" x14ac:dyDescent="0.2"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AL4846" s="7"/>
      <c r="AQ4846" s="7"/>
      <c r="AR4846" s="7"/>
      <c r="AS4846" s="7"/>
      <c r="AT4846" s="7"/>
      <c r="AU4846" s="7"/>
      <c r="AV4846" s="7"/>
      <c r="AX4846" s="7"/>
      <c r="AY4846" s="7"/>
      <c r="AZ4846" s="7"/>
      <c r="BA4846" s="7"/>
      <c r="BB4846" s="7"/>
      <c r="BC4846" s="7"/>
      <c r="BD4846" s="7"/>
      <c r="BG4846" s="7"/>
      <c r="BH4846" s="7"/>
      <c r="BI4846" s="7"/>
      <c r="BJ4846" s="7"/>
      <c r="BK4846" s="7"/>
      <c r="BL4846" s="7"/>
      <c r="BM4846" s="7"/>
      <c r="BP4846" s="7"/>
      <c r="BQ4846" s="7"/>
      <c r="BR4846" s="7"/>
      <c r="BS4846" s="7"/>
      <c r="BT4846" s="7"/>
      <c r="BU4846" s="7"/>
      <c r="BV4846" s="7"/>
      <c r="BW4846" s="7"/>
    </row>
    <row r="4847" spans="5:75" x14ac:dyDescent="0.2"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AL4847" s="7"/>
      <c r="AQ4847" s="7"/>
      <c r="AR4847" s="7"/>
      <c r="AS4847" s="7"/>
      <c r="AT4847" s="7"/>
      <c r="AU4847" s="7"/>
      <c r="AV4847" s="7"/>
      <c r="AX4847" s="7"/>
      <c r="AY4847" s="7"/>
      <c r="AZ4847" s="7"/>
      <c r="BA4847" s="7"/>
      <c r="BB4847" s="7"/>
      <c r="BC4847" s="7"/>
      <c r="BD4847" s="7"/>
      <c r="BG4847" s="7"/>
      <c r="BH4847" s="7"/>
      <c r="BI4847" s="7"/>
      <c r="BJ4847" s="7"/>
      <c r="BK4847" s="7"/>
      <c r="BL4847" s="7"/>
      <c r="BM4847" s="7"/>
      <c r="BP4847" s="7"/>
      <c r="BQ4847" s="7"/>
      <c r="BR4847" s="7"/>
      <c r="BS4847" s="7"/>
      <c r="BT4847" s="7"/>
      <c r="BU4847" s="7"/>
      <c r="BV4847" s="7"/>
      <c r="BW4847" s="7"/>
    </row>
    <row r="4848" spans="5:75" x14ac:dyDescent="0.2"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AL4848" s="7"/>
      <c r="AQ4848" s="7"/>
      <c r="AR4848" s="7"/>
      <c r="AS4848" s="7"/>
      <c r="AT4848" s="7"/>
      <c r="AU4848" s="7"/>
      <c r="AV4848" s="7"/>
      <c r="AX4848" s="7"/>
      <c r="AY4848" s="7"/>
      <c r="AZ4848" s="7"/>
      <c r="BA4848" s="7"/>
      <c r="BB4848" s="7"/>
      <c r="BC4848" s="7"/>
      <c r="BD4848" s="7"/>
      <c r="BG4848" s="7"/>
      <c r="BH4848" s="7"/>
      <c r="BI4848" s="7"/>
      <c r="BJ4848" s="7"/>
      <c r="BK4848" s="7"/>
      <c r="BL4848" s="7"/>
      <c r="BM4848" s="7"/>
      <c r="BP4848" s="7"/>
      <c r="BQ4848" s="7"/>
      <c r="BR4848" s="7"/>
      <c r="BS4848" s="7"/>
      <c r="BT4848" s="7"/>
      <c r="BU4848" s="7"/>
      <c r="BV4848" s="7"/>
      <c r="BW4848" s="7"/>
    </row>
    <row r="4849" spans="5:75" x14ac:dyDescent="0.2"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AL4849" s="7"/>
      <c r="AQ4849" s="7"/>
      <c r="AR4849" s="7"/>
      <c r="AS4849" s="7"/>
      <c r="AT4849" s="7"/>
      <c r="AU4849" s="7"/>
      <c r="AV4849" s="7"/>
      <c r="AX4849" s="7"/>
      <c r="AY4849" s="7"/>
      <c r="AZ4849" s="7"/>
      <c r="BA4849" s="7"/>
      <c r="BB4849" s="7"/>
      <c r="BC4849" s="7"/>
      <c r="BD4849" s="7"/>
      <c r="BG4849" s="7"/>
      <c r="BH4849" s="7"/>
      <c r="BI4849" s="7"/>
      <c r="BJ4849" s="7"/>
      <c r="BK4849" s="7"/>
      <c r="BL4849" s="7"/>
      <c r="BM4849" s="7"/>
      <c r="BP4849" s="7"/>
      <c r="BQ4849" s="7"/>
      <c r="BR4849" s="7"/>
      <c r="BS4849" s="7"/>
      <c r="BT4849" s="7"/>
      <c r="BU4849" s="7"/>
      <c r="BV4849" s="7"/>
      <c r="BW4849" s="7"/>
    </row>
    <row r="4850" spans="5:75" x14ac:dyDescent="0.2"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AL4850" s="7"/>
      <c r="AQ4850" s="7"/>
      <c r="AR4850" s="7"/>
      <c r="AS4850" s="7"/>
      <c r="AT4850" s="7"/>
      <c r="AU4850" s="7"/>
      <c r="AV4850" s="7"/>
      <c r="AX4850" s="7"/>
      <c r="AY4850" s="7"/>
      <c r="AZ4850" s="7"/>
      <c r="BA4850" s="7"/>
      <c r="BB4850" s="7"/>
      <c r="BC4850" s="7"/>
      <c r="BD4850" s="7"/>
      <c r="BG4850" s="7"/>
      <c r="BH4850" s="7"/>
      <c r="BI4850" s="7"/>
      <c r="BJ4850" s="7"/>
      <c r="BK4850" s="7"/>
      <c r="BL4850" s="7"/>
      <c r="BM4850" s="7"/>
      <c r="BP4850" s="7"/>
      <c r="BQ4850" s="7"/>
      <c r="BR4850" s="7"/>
      <c r="BS4850" s="7"/>
      <c r="BT4850" s="7"/>
      <c r="BU4850" s="7"/>
      <c r="BV4850" s="7"/>
      <c r="BW4850" s="7"/>
    </row>
    <row r="4851" spans="5:75" x14ac:dyDescent="0.2"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AL4851" s="7"/>
      <c r="AQ4851" s="7"/>
      <c r="AR4851" s="7"/>
      <c r="AS4851" s="7"/>
      <c r="AT4851" s="7"/>
      <c r="AU4851" s="7"/>
      <c r="AV4851" s="7"/>
      <c r="AX4851" s="7"/>
      <c r="AY4851" s="7"/>
      <c r="AZ4851" s="7"/>
      <c r="BA4851" s="7"/>
      <c r="BB4851" s="7"/>
      <c r="BC4851" s="7"/>
      <c r="BD4851" s="7"/>
      <c r="BG4851" s="7"/>
      <c r="BH4851" s="7"/>
      <c r="BI4851" s="7"/>
      <c r="BJ4851" s="7"/>
      <c r="BK4851" s="7"/>
      <c r="BL4851" s="7"/>
      <c r="BM4851" s="7"/>
      <c r="BP4851" s="7"/>
      <c r="BQ4851" s="7"/>
      <c r="BR4851" s="7"/>
      <c r="BS4851" s="7"/>
      <c r="BT4851" s="7"/>
      <c r="BU4851" s="7"/>
      <c r="BV4851" s="7"/>
      <c r="BW4851" s="7"/>
    </row>
    <row r="4852" spans="5:75" x14ac:dyDescent="0.2"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AL4852" s="7"/>
      <c r="AQ4852" s="7"/>
      <c r="AR4852" s="7"/>
      <c r="AS4852" s="7"/>
      <c r="AT4852" s="7"/>
      <c r="AU4852" s="7"/>
      <c r="AV4852" s="7"/>
      <c r="AX4852" s="7"/>
      <c r="AY4852" s="7"/>
      <c r="AZ4852" s="7"/>
      <c r="BA4852" s="7"/>
      <c r="BB4852" s="7"/>
      <c r="BC4852" s="7"/>
      <c r="BD4852" s="7"/>
      <c r="BG4852" s="7"/>
      <c r="BH4852" s="7"/>
      <c r="BI4852" s="7"/>
      <c r="BJ4852" s="7"/>
      <c r="BK4852" s="7"/>
      <c r="BL4852" s="7"/>
      <c r="BM4852" s="7"/>
      <c r="BP4852" s="7"/>
      <c r="BQ4852" s="7"/>
      <c r="BR4852" s="7"/>
      <c r="BS4852" s="7"/>
      <c r="BT4852" s="7"/>
      <c r="BU4852" s="7"/>
      <c r="BV4852" s="7"/>
      <c r="BW4852" s="7"/>
    </row>
    <row r="4853" spans="5:75" x14ac:dyDescent="0.2"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AL4853" s="7"/>
      <c r="AQ4853" s="7"/>
      <c r="AR4853" s="7"/>
      <c r="AS4853" s="7"/>
      <c r="AT4853" s="7"/>
      <c r="AU4853" s="7"/>
      <c r="AV4853" s="7"/>
      <c r="AX4853" s="7"/>
      <c r="AY4853" s="7"/>
      <c r="AZ4853" s="7"/>
      <c r="BA4853" s="7"/>
      <c r="BB4853" s="7"/>
      <c r="BC4853" s="7"/>
      <c r="BD4853" s="7"/>
      <c r="BG4853" s="7"/>
      <c r="BH4853" s="7"/>
      <c r="BI4853" s="7"/>
      <c r="BJ4853" s="7"/>
      <c r="BK4853" s="7"/>
      <c r="BL4853" s="7"/>
      <c r="BM4853" s="7"/>
      <c r="BP4853" s="7"/>
      <c r="BQ4853" s="7"/>
      <c r="BR4853" s="7"/>
      <c r="BS4853" s="7"/>
      <c r="BT4853" s="7"/>
      <c r="BU4853" s="7"/>
      <c r="BV4853" s="7"/>
      <c r="BW4853" s="7"/>
    </row>
    <row r="4854" spans="5:75" x14ac:dyDescent="0.2"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AL4854" s="7"/>
      <c r="AQ4854" s="7"/>
      <c r="AR4854" s="7"/>
      <c r="AS4854" s="7"/>
      <c r="AT4854" s="7"/>
      <c r="AU4854" s="7"/>
      <c r="AV4854" s="7"/>
      <c r="AX4854" s="7"/>
      <c r="AY4854" s="7"/>
      <c r="AZ4854" s="7"/>
      <c r="BA4854" s="7"/>
      <c r="BB4854" s="7"/>
      <c r="BC4854" s="7"/>
      <c r="BD4854" s="7"/>
      <c r="BG4854" s="7"/>
      <c r="BH4854" s="7"/>
      <c r="BI4854" s="7"/>
      <c r="BJ4854" s="7"/>
      <c r="BK4854" s="7"/>
      <c r="BL4854" s="7"/>
      <c r="BM4854" s="7"/>
      <c r="BP4854" s="7"/>
      <c r="BQ4854" s="7"/>
      <c r="BR4854" s="7"/>
      <c r="BS4854" s="7"/>
      <c r="BT4854" s="7"/>
      <c r="BU4854" s="7"/>
      <c r="BV4854" s="7"/>
      <c r="BW4854" s="7"/>
    </row>
    <row r="4855" spans="5:75" x14ac:dyDescent="0.2"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AL4855" s="7"/>
      <c r="AQ4855" s="7"/>
      <c r="AR4855" s="7"/>
      <c r="AS4855" s="7"/>
      <c r="AT4855" s="7"/>
      <c r="AU4855" s="7"/>
      <c r="AV4855" s="7"/>
      <c r="AX4855" s="7"/>
      <c r="AY4855" s="7"/>
      <c r="AZ4855" s="7"/>
      <c r="BA4855" s="7"/>
      <c r="BB4855" s="7"/>
      <c r="BC4855" s="7"/>
      <c r="BD4855" s="7"/>
      <c r="BG4855" s="7"/>
      <c r="BH4855" s="7"/>
      <c r="BI4855" s="7"/>
      <c r="BJ4855" s="7"/>
      <c r="BK4855" s="7"/>
      <c r="BL4855" s="7"/>
      <c r="BM4855" s="7"/>
      <c r="BP4855" s="7"/>
      <c r="BQ4855" s="7"/>
      <c r="BR4855" s="7"/>
      <c r="BS4855" s="7"/>
      <c r="BT4855" s="7"/>
      <c r="BU4855" s="7"/>
      <c r="BV4855" s="7"/>
      <c r="BW4855" s="7"/>
    </row>
    <row r="4856" spans="5:75" x14ac:dyDescent="0.2"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AL4856" s="7"/>
      <c r="AQ4856" s="7"/>
      <c r="AR4856" s="7"/>
      <c r="AS4856" s="7"/>
      <c r="AT4856" s="7"/>
      <c r="AU4856" s="7"/>
      <c r="AV4856" s="7"/>
      <c r="AX4856" s="7"/>
      <c r="AY4856" s="7"/>
      <c r="AZ4856" s="7"/>
      <c r="BA4856" s="7"/>
      <c r="BB4856" s="7"/>
      <c r="BC4856" s="7"/>
      <c r="BD4856" s="7"/>
      <c r="BG4856" s="7"/>
      <c r="BH4856" s="7"/>
      <c r="BI4856" s="7"/>
      <c r="BJ4856" s="7"/>
      <c r="BK4856" s="7"/>
      <c r="BL4856" s="7"/>
      <c r="BM4856" s="7"/>
      <c r="BP4856" s="7"/>
      <c r="BQ4856" s="7"/>
      <c r="BR4856" s="7"/>
      <c r="BS4856" s="7"/>
      <c r="BT4856" s="7"/>
      <c r="BU4856" s="7"/>
      <c r="BV4856" s="7"/>
      <c r="BW4856" s="7"/>
    </row>
    <row r="4857" spans="5:75" x14ac:dyDescent="0.2"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AL4857" s="7"/>
      <c r="AQ4857" s="7"/>
      <c r="AR4857" s="7"/>
      <c r="AS4857" s="7"/>
      <c r="AT4857" s="7"/>
      <c r="AU4857" s="7"/>
      <c r="AV4857" s="7"/>
      <c r="AX4857" s="7"/>
      <c r="AY4857" s="7"/>
      <c r="AZ4857" s="7"/>
      <c r="BA4857" s="7"/>
      <c r="BB4857" s="7"/>
      <c r="BC4857" s="7"/>
      <c r="BD4857" s="7"/>
      <c r="BG4857" s="7"/>
      <c r="BH4857" s="7"/>
      <c r="BI4857" s="7"/>
      <c r="BJ4857" s="7"/>
      <c r="BK4857" s="7"/>
      <c r="BL4857" s="7"/>
      <c r="BM4857" s="7"/>
      <c r="BP4857" s="7"/>
      <c r="BQ4857" s="7"/>
      <c r="BR4857" s="7"/>
      <c r="BS4857" s="7"/>
      <c r="BT4857" s="7"/>
      <c r="BU4857" s="7"/>
      <c r="BV4857" s="7"/>
      <c r="BW4857" s="7"/>
    </row>
    <row r="4858" spans="5:75" x14ac:dyDescent="0.2"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AL4858" s="7"/>
      <c r="AQ4858" s="7"/>
      <c r="AR4858" s="7"/>
      <c r="AS4858" s="7"/>
      <c r="AT4858" s="7"/>
      <c r="AU4858" s="7"/>
      <c r="AV4858" s="7"/>
      <c r="AX4858" s="7"/>
      <c r="AY4858" s="7"/>
      <c r="AZ4858" s="7"/>
      <c r="BA4858" s="7"/>
      <c r="BB4858" s="7"/>
      <c r="BC4858" s="7"/>
      <c r="BD4858" s="7"/>
      <c r="BG4858" s="7"/>
      <c r="BH4858" s="7"/>
      <c r="BI4858" s="7"/>
      <c r="BJ4858" s="7"/>
      <c r="BK4858" s="7"/>
      <c r="BL4858" s="7"/>
      <c r="BM4858" s="7"/>
      <c r="BP4858" s="7"/>
      <c r="BQ4858" s="7"/>
      <c r="BR4858" s="7"/>
      <c r="BS4858" s="7"/>
      <c r="BT4858" s="7"/>
      <c r="BU4858" s="7"/>
      <c r="BV4858" s="7"/>
      <c r="BW4858" s="7"/>
    </row>
    <row r="4859" spans="5:75" x14ac:dyDescent="0.2"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AL4859" s="7"/>
      <c r="AQ4859" s="7"/>
      <c r="AR4859" s="7"/>
      <c r="AS4859" s="7"/>
      <c r="AT4859" s="7"/>
      <c r="AU4859" s="7"/>
      <c r="AV4859" s="7"/>
      <c r="AX4859" s="7"/>
      <c r="AY4859" s="7"/>
      <c r="AZ4859" s="7"/>
      <c r="BA4859" s="7"/>
      <c r="BB4859" s="7"/>
      <c r="BC4859" s="7"/>
      <c r="BD4859" s="7"/>
      <c r="BG4859" s="7"/>
      <c r="BH4859" s="7"/>
      <c r="BI4859" s="7"/>
      <c r="BJ4859" s="7"/>
      <c r="BK4859" s="7"/>
      <c r="BL4859" s="7"/>
      <c r="BM4859" s="7"/>
      <c r="BP4859" s="7"/>
      <c r="BQ4859" s="7"/>
      <c r="BR4859" s="7"/>
      <c r="BS4859" s="7"/>
      <c r="BT4859" s="7"/>
      <c r="BU4859" s="7"/>
      <c r="BV4859" s="7"/>
      <c r="BW4859" s="7"/>
    </row>
    <row r="4860" spans="5:75" x14ac:dyDescent="0.2"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AL4860" s="7"/>
      <c r="AQ4860" s="7"/>
      <c r="AR4860" s="7"/>
      <c r="AS4860" s="7"/>
      <c r="AT4860" s="7"/>
      <c r="AU4860" s="7"/>
      <c r="AV4860" s="7"/>
      <c r="AX4860" s="7"/>
      <c r="AY4860" s="7"/>
      <c r="AZ4860" s="7"/>
      <c r="BA4860" s="7"/>
      <c r="BB4860" s="7"/>
      <c r="BC4860" s="7"/>
      <c r="BD4860" s="7"/>
      <c r="BG4860" s="7"/>
      <c r="BH4860" s="7"/>
      <c r="BI4860" s="7"/>
      <c r="BJ4860" s="7"/>
      <c r="BK4860" s="7"/>
      <c r="BL4860" s="7"/>
      <c r="BM4860" s="7"/>
      <c r="BP4860" s="7"/>
      <c r="BQ4860" s="7"/>
      <c r="BR4860" s="7"/>
      <c r="BS4860" s="7"/>
      <c r="BT4860" s="7"/>
      <c r="BU4860" s="7"/>
      <c r="BV4860" s="7"/>
      <c r="BW4860" s="7"/>
    </row>
    <row r="4861" spans="5:75" x14ac:dyDescent="0.2"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AL4861" s="7"/>
      <c r="AQ4861" s="7"/>
      <c r="AR4861" s="7"/>
      <c r="AS4861" s="7"/>
      <c r="AT4861" s="7"/>
      <c r="AU4861" s="7"/>
      <c r="AV4861" s="7"/>
      <c r="AX4861" s="7"/>
      <c r="AY4861" s="7"/>
      <c r="AZ4861" s="7"/>
      <c r="BA4861" s="7"/>
      <c r="BB4861" s="7"/>
      <c r="BC4861" s="7"/>
      <c r="BD4861" s="7"/>
      <c r="BG4861" s="7"/>
      <c r="BH4861" s="7"/>
      <c r="BI4861" s="7"/>
      <c r="BJ4861" s="7"/>
      <c r="BK4861" s="7"/>
      <c r="BL4861" s="7"/>
      <c r="BM4861" s="7"/>
      <c r="BP4861" s="7"/>
      <c r="BQ4861" s="7"/>
      <c r="BR4861" s="7"/>
      <c r="BS4861" s="7"/>
      <c r="BT4861" s="7"/>
      <c r="BU4861" s="7"/>
      <c r="BV4861" s="7"/>
      <c r="BW4861" s="7"/>
    </row>
    <row r="4862" spans="5:75" x14ac:dyDescent="0.2"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AL4862" s="7"/>
      <c r="AQ4862" s="7"/>
      <c r="AR4862" s="7"/>
      <c r="AS4862" s="7"/>
      <c r="AT4862" s="7"/>
      <c r="AU4862" s="7"/>
      <c r="AV4862" s="7"/>
      <c r="AX4862" s="7"/>
      <c r="AY4862" s="7"/>
      <c r="AZ4862" s="7"/>
      <c r="BA4862" s="7"/>
      <c r="BB4862" s="7"/>
      <c r="BC4862" s="7"/>
      <c r="BD4862" s="7"/>
      <c r="BG4862" s="7"/>
      <c r="BH4862" s="7"/>
      <c r="BI4862" s="7"/>
      <c r="BJ4862" s="7"/>
      <c r="BK4862" s="7"/>
      <c r="BL4862" s="7"/>
      <c r="BM4862" s="7"/>
      <c r="BP4862" s="7"/>
      <c r="BQ4862" s="7"/>
      <c r="BR4862" s="7"/>
      <c r="BS4862" s="7"/>
      <c r="BT4862" s="7"/>
      <c r="BU4862" s="7"/>
      <c r="BV4862" s="7"/>
      <c r="BW4862" s="7"/>
    </row>
    <row r="4863" spans="5:75" x14ac:dyDescent="0.2"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AL4863" s="7"/>
      <c r="AQ4863" s="7"/>
      <c r="AR4863" s="7"/>
      <c r="AS4863" s="7"/>
      <c r="AT4863" s="7"/>
      <c r="AU4863" s="7"/>
      <c r="AV4863" s="7"/>
      <c r="AX4863" s="7"/>
      <c r="AY4863" s="7"/>
      <c r="AZ4863" s="7"/>
      <c r="BA4863" s="7"/>
      <c r="BB4863" s="7"/>
      <c r="BC4863" s="7"/>
      <c r="BD4863" s="7"/>
      <c r="BG4863" s="7"/>
      <c r="BH4863" s="7"/>
      <c r="BI4863" s="7"/>
      <c r="BJ4863" s="7"/>
      <c r="BK4863" s="7"/>
      <c r="BL4863" s="7"/>
      <c r="BM4863" s="7"/>
      <c r="BP4863" s="7"/>
      <c r="BQ4863" s="7"/>
      <c r="BR4863" s="7"/>
      <c r="BS4863" s="7"/>
      <c r="BT4863" s="7"/>
      <c r="BU4863" s="7"/>
      <c r="BV4863" s="7"/>
      <c r="BW4863" s="7"/>
    </row>
    <row r="4864" spans="5:75" x14ac:dyDescent="0.2"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AL4864" s="7"/>
      <c r="AQ4864" s="7"/>
      <c r="AR4864" s="7"/>
      <c r="AS4864" s="7"/>
      <c r="AT4864" s="7"/>
      <c r="AU4864" s="7"/>
      <c r="AV4864" s="7"/>
      <c r="AX4864" s="7"/>
      <c r="AY4864" s="7"/>
      <c r="AZ4864" s="7"/>
      <c r="BA4864" s="7"/>
      <c r="BB4864" s="7"/>
      <c r="BC4864" s="7"/>
      <c r="BD4864" s="7"/>
      <c r="BG4864" s="7"/>
      <c r="BH4864" s="7"/>
      <c r="BI4864" s="7"/>
      <c r="BJ4864" s="7"/>
      <c r="BK4864" s="7"/>
      <c r="BL4864" s="7"/>
      <c r="BM4864" s="7"/>
      <c r="BP4864" s="7"/>
      <c r="BQ4864" s="7"/>
      <c r="BR4864" s="7"/>
      <c r="BS4864" s="7"/>
      <c r="BT4864" s="7"/>
      <c r="BU4864" s="7"/>
      <c r="BV4864" s="7"/>
      <c r="BW4864" s="7"/>
    </row>
    <row r="4865" spans="5:75" x14ac:dyDescent="0.2"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AL4865" s="7"/>
      <c r="AQ4865" s="7"/>
      <c r="AR4865" s="7"/>
      <c r="AS4865" s="7"/>
      <c r="AT4865" s="7"/>
      <c r="AU4865" s="7"/>
      <c r="AV4865" s="7"/>
      <c r="AX4865" s="7"/>
      <c r="AY4865" s="7"/>
      <c r="AZ4865" s="7"/>
      <c r="BA4865" s="7"/>
      <c r="BB4865" s="7"/>
      <c r="BC4865" s="7"/>
      <c r="BD4865" s="7"/>
      <c r="BG4865" s="7"/>
      <c r="BH4865" s="7"/>
      <c r="BI4865" s="7"/>
      <c r="BJ4865" s="7"/>
      <c r="BK4865" s="7"/>
      <c r="BL4865" s="7"/>
      <c r="BM4865" s="7"/>
      <c r="BP4865" s="7"/>
      <c r="BQ4865" s="7"/>
      <c r="BR4865" s="7"/>
      <c r="BS4865" s="7"/>
      <c r="BT4865" s="7"/>
      <c r="BU4865" s="7"/>
      <c r="BV4865" s="7"/>
      <c r="BW4865" s="7"/>
    </row>
    <row r="4866" spans="5:75" x14ac:dyDescent="0.2"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AL4866" s="7"/>
      <c r="AQ4866" s="7"/>
      <c r="AR4866" s="7"/>
      <c r="AS4866" s="7"/>
      <c r="AT4866" s="7"/>
      <c r="AU4866" s="7"/>
      <c r="AV4866" s="7"/>
      <c r="AX4866" s="7"/>
      <c r="AY4866" s="7"/>
      <c r="AZ4866" s="7"/>
      <c r="BA4866" s="7"/>
      <c r="BB4866" s="7"/>
      <c r="BC4866" s="7"/>
      <c r="BD4866" s="7"/>
      <c r="BG4866" s="7"/>
      <c r="BH4866" s="7"/>
      <c r="BI4866" s="7"/>
      <c r="BJ4866" s="7"/>
      <c r="BK4866" s="7"/>
      <c r="BL4866" s="7"/>
      <c r="BM4866" s="7"/>
      <c r="BP4866" s="7"/>
      <c r="BQ4866" s="7"/>
      <c r="BR4866" s="7"/>
      <c r="BS4866" s="7"/>
      <c r="BT4866" s="7"/>
      <c r="BU4866" s="7"/>
      <c r="BV4866" s="7"/>
      <c r="BW4866" s="7"/>
    </row>
    <row r="4867" spans="5:75" x14ac:dyDescent="0.2"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AL4867" s="7"/>
      <c r="AQ4867" s="7"/>
      <c r="AR4867" s="7"/>
      <c r="AS4867" s="7"/>
      <c r="AT4867" s="7"/>
      <c r="AU4867" s="7"/>
      <c r="AV4867" s="7"/>
      <c r="AX4867" s="7"/>
      <c r="AY4867" s="7"/>
      <c r="AZ4867" s="7"/>
      <c r="BA4867" s="7"/>
      <c r="BB4867" s="7"/>
      <c r="BC4867" s="7"/>
      <c r="BD4867" s="7"/>
      <c r="BG4867" s="7"/>
      <c r="BH4867" s="7"/>
      <c r="BI4867" s="7"/>
      <c r="BJ4867" s="7"/>
      <c r="BK4867" s="7"/>
      <c r="BL4867" s="7"/>
      <c r="BM4867" s="7"/>
      <c r="BP4867" s="7"/>
      <c r="BQ4867" s="7"/>
      <c r="BR4867" s="7"/>
      <c r="BS4867" s="7"/>
      <c r="BT4867" s="7"/>
      <c r="BU4867" s="7"/>
      <c r="BV4867" s="7"/>
      <c r="BW4867" s="7"/>
    </row>
    <row r="4868" spans="5:75" x14ac:dyDescent="0.2"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AL4868" s="7"/>
      <c r="AQ4868" s="7"/>
      <c r="AR4868" s="7"/>
      <c r="AS4868" s="7"/>
      <c r="AT4868" s="7"/>
      <c r="AU4868" s="7"/>
      <c r="AV4868" s="7"/>
      <c r="AX4868" s="7"/>
      <c r="AY4868" s="7"/>
      <c r="AZ4868" s="7"/>
      <c r="BA4868" s="7"/>
      <c r="BB4868" s="7"/>
      <c r="BC4868" s="7"/>
      <c r="BD4868" s="7"/>
      <c r="BG4868" s="7"/>
      <c r="BH4868" s="7"/>
      <c r="BI4868" s="7"/>
      <c r="BJ4868" s="7"/>
      <c r="BK4868" s="7"/>
      <c r="BL4868" s="7"/>
      <c r="BM4868" s="7"/>
      <c r="BP4868" s="7"/>
      <c r="BQ4868" s="7"/>
      <c r="BR4868" s="7"/>
      <c r="BS4868" s="7"/>
      <c r="BT4868" s="7"/>
      <c r="BU4868" s="7"/>
      <c r="BV4868" s="7"/>
      <c r="BW4868" s="7"/>
    </row>
    <row r="4869" spans="5:75" x14ac:dyDescent="0.2"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AL4869" s="7"/>
      <c r="AQ4869" s="7"/>
      <c r="AR4869" s="7"/>
      <c r="AS4869" s="7"/>
      <c r="AT4869" s="7"/>
      <c r="AU4869" s="7"/>
      <c r="AV4869" s="7"/>
      <c r="AX4869" s="7"/>
      <c r="AY4869" s="7"/>
      <c r="AZ4869" s="7"/>
      <c r="BA4869" s="7"/>
      <c r="BB4869" s="7"/>
      <c r="BC4869" s="7"/>
      <c r="BD4869" s="7"/>
      <c r="BG4869" s="7"/>
      <c r="BH4869" s="7"/>
      <c r="BI4869" s="7"/>
      <c r="BJ4869" s="7"/>
      <c r="BK4869" s="7"/>
      <c r="BL4869" s="7"/>
      <c r="BM4869" s="7"/>
      <c r="BP4869" s="7"/>
      <c r="BQ4869" s="7"/>
      <c r="BR4869" s="7"/>
      <c r="BS4869" s="7"/>
      <c r="BT4869" s="7"/>
      <c r="BU4869" s="7"/>
      <c r="BV4869" s="7"/>
      <c r="BW4869" s="7"/>
    </row>
    <row r="4870" spans="5:75" x14ac:dyDescent="0.2"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AL4870" s="7"/>
      <c r="AQ4870" s="7"/>
      <c r="AR4870" s="7"/>
      <c r="AS4870" s="7"/>
      <c r="AT4870" s="7"/>
      <c r="AU4870" s="7"/>
      <c r="AV4870" s="7"/>
      <c r="AX4870" s="7"/>
      <c r="AY4870" s="7"/>
      <c r="AZ4870" s="7"/>
      <c r="BA4870" s="7"/>
      <c r="BB4870" s="7"/>
      <c r="BC4870" s="7"/>
      <c r="BD4870" s="7"/>
      <c r="BG4870" s="7"/>
      <c r="BH4870" s="7"/>
      <c r="BI4870" s="7"/>
      <c r="BJ4870" s="7"/>
      <c r="BK4870" s="7"/>
      <c r="BL4870" s="7"/>
      <c r="BM4870" s="7"/>
      <c r="BP4870" s="7"/>
      <c r="BQ4870" s="7"/>
      <c r="BR4870" s="7"/>
      <c r="BS4870" s="7"/>
      <c r="BT4870" s="7"/>
      <c r="BU4870" s="7"/>
      <c r="BV4870" s="7"/>
      <c r="BW4870" s="7"/>
    </row>
    <row r="4871" spans="5:75" x14ac:dyDescent="0.2"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AL4871" s="7"/>
      <c r="AQ4871" s="7"/>
      <c r="AR4871" s="7"/>
      <c r="AS4871" s="7"/>
      <c r="AT4871" s="7"/>
      <c r="AU4871" s="7"/>
      <c r="AV4871" s="7"/>
      <c r="AX4871" s="7"/>
      <c r="AY4871" s="7"/>
      <c r="AZ4871" s="7"/>
      <c r="BA4871" s="7"/>
      <c r="BB4871" s="7"/>
      <c r="BC4871" s="7"/>
      <c r="BD4871" s="7"/>
      <c r="BG4871" s="7"/>
      <c r="BH4871" s="7"/>
      <c r="BI4871" s="7"/>
      <c r="BJ4871" s="7"/>
      <c r="BK4871" s="7"/>
      <c r="BL4871" s="7"/>
      <c r="BM4871" s="7"/>
      <c r="BP4871" s="7"/>
      <c r="BQ4871" s="7"/>
      <c r="BR4871" s="7"/>
      <c r="BS4871" s="7"/>
      <c r="BT4871" s="7"/>
      <c r="BU4871" s="7"/>
      <c r="BV4871" s="7"/>
      <c r="BW4871" s="7"/>
    </row>
    <row r="4872" spans="5:75" x14ac:dyDescent="0.2"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AL4872" s="7"/>
      <c r="AQ4872" s="7"/>
      <c r="AR4872" s="7"/>
      <c r="AS4872" s="7"/>
      <c r="AT4872" s="7"/>
      <c r="AU4872" s="7"/>
      <c r="AV4872" s="7"/>
      <c r="AX4872" s="7"/>
      <c r="AY4872" s="7"/>
      <c r="AZ4872" s="7"/>
      <c r="BA4872" s="7"/>
      <c r="BB4872" s="7"/>
      <c r="BC4872" s="7"/>
      <c r="BD4872" s="7"/>
      <c r="BG4872" s="7"/>
      <c r="BH4872" s="7"/>
      <c r="BI4872" s="7"/>
      <c r="BJ4872" s="7"/>
      <c r="BK4872" s="7"/>
      <c r="BL4872" s="7"/>
      <c r="BM4872" s="7"/>
      <c r="BP4872" s="7"/>
      <c r="BQ4872" s="7"/>
      <c r="BR4872" s="7"/>
      <c r="BS4872" s="7"/>
      <c r="BT4872" s="7"/>
      <c r="BU4872" s="7"/>
      <c r="BV4872" s="7"/>
      <c r="BW4872" s="7"/>
    </row>
    <row r="4873" spans="5:75" x14ac:dyDescent="0.2"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AL4873" s="7"/>
      <c r="AQ4873" s="7"/>
      <c r="AR4873" s="7"/>
      <c r="AS4873" s="7"/>
      <c r="AT4873" s="7"/>
      <c r="AU4873" s="7"/>
      <c r="AV4873" s="7"/>
      <c r="AX4873" s="7"/>
      <c r="AY4873" s="7"/>
      <c r="AZ4873" s="7"/>
      <c r="BA4873" s="7"/>
      <c r="BB4873" s="7"/>
      <c r="BC4873" s="7"/>
      <c r="BD4873" s="7"/>
      <c r="BG4873" s="7"/>
      <c r="BH4873" s="7"/>
      <c r="BI4873" s="7"/>
      <c r="BJ4873" s="7"/>
      <c r="BK4873" s="7"/>
      <c r="BL4873" s="7"/>
      <c r="BM4873" s="7"/>
      <c r="BP4873" s="7"/>
      <c r="BQ4873" s="7"/>
      <c r="BR4873" s="7"/>
      <c r="BS4873" s="7"/>
      <c r="BT4873" s="7"/>
      <c r="BU4873" s="7"/>
      <c r="BV4873" s="7"/>
      <c r="BW4873" s="7"/>
    </row>
    <row r="4874" spans="5:75" x14ac:dyDescent="0.2"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AL4874" s="7"/>
      <c r="AQ4874" s="7"/>
      <c r="AR4874" s="7"/>
      <c r="AS4874" s="7"/>
      <c r="AT4874" s="7"/>
      <c r="AU4874" s="7"/>
      <c r="AV4874" s="7"/>
      <c r="AX4874" s="7"/>
      <c r="AY4874" s="7"/>
      <c r="AZ4874" s="7"/>
      <c r="BA4874" s="7"/>
      <c r="BB4874" s="7"/>
      <c r="BC4874" s="7"/>
      <c r="BD4874" s="7"/>
      <c r="BG4874" s="7"/>
      <c r="BH4874" s="7"/>
      <c r="BI4874" s="7"/>
      <c r="BJ4874" s="7"/>
      <c r="BK4874" s="7"/>
      <c r="BL4874" s="7"/>
      <c r="BM4874" s="7"/>
      <c r="BP4874" s="7"/>
      <c r="BQ4874" s="7"/>
      <c r="BR4874" s="7"/>
      <c r="BS4874" s="7"/>
      <c r="BT4874" s="7"/>
      <c r="BU4874" s="7"/>
      <c r="BV4874" s="7"/>
      <c r="BW4874" s="7"/>
    </row>
    <row r="4875" spans="5:75" x14ac:dyDescent="0.2"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AL4875" s="7"/>
      <c r="AQ4875" s="7"/>
      <c r="AR4875" s="7"/>
      <c r="AS4875" s="7"/>
      <c r="AT4875" s="7"/>
      <c r="AU4875" s="7"/>
      <c r="AV4875" s="7"/>
      <c r="AX4875" s="7"/>
      <c r="AY4875" s="7"/>
      <c r="AZ4875" s="7"/>
      <c r="BA4875" s="7"/>
      <c r="BB4875" s="7"/>
      <c r="BC4875" s="7"/>
      <c r="BD4875" s="7"/>
      <c r="BG4875" s="7"/>
      <c r="BH4875" s="7"/>
      <c r="BI4875" s="7"/>
      <c r="BJ4875" s="7"/>
      <c r="BK4875" s="7"/>
      <c r="BL4875" s="7"/>
      <c r="BM4875" s="7"/>
      <c r="BP4875" s="7"/>
      <c r="BQ4875" s="7"/>
      <c r="BR4875" s="7"/>
      <c r="BS4875" s="7"/>
      <c r="BT4875" s="7"/>
      <c r="BU4875" s="7"/>
      <c r="BV4875" s="7"/>
      <c r="BW4875" s="7"/>
    </row>
    <row r="4876" spans="5:75" x14ac:dyDescent="0.2"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AL4876" s="7"/>
      <c r="AQ4876" s="7"/>
      <c r="AR4876" s="7"/>
      <c r="AS4876" s="7"/>
      <c r="AT4876" s="7"/>
      <c r="AU4876" s="7"/>
      <c r="AV4876" s="7"/>
      <c r="AX4876" s="7"/>
      <c r="AY4876" s="7"/>
      <c r="AZ4876" s="7"/>
      <c r="BA4876" s="7"/>
      <c r="BB4876" s="7"/>
      <c r="BC4876" s="7"/>
      <c r="BD4876" s="7"/>
      <c r="BG4876" s="7"/>
      <c r="BH4876" s="7"/>
      <c r="BI4876" s="7"/>
      <c r="BJ4876" s="7"/>
      <c r="BK4876" s="7"/>
      <c r="BL4876" s="7"/>
      <c r="BM4876" s="7"/>
      <c r="BP4876" s="7"/>
      <c r="BQ4876" s="7"/>
      <c r="BR4876" s="7"/>
      <c r="BS4876" s="7"/>
      <c r="BT4876" s="7"/>
      <c r="BU4876" s="7"/>
      <c r="BV4876" s="7"/>
      <c r="BW4876" s="7"/>
    </row>
    <row r="4877" spans="5:75" x14ac:dyDescent="0.2"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AL4877" s="7"/>
      <c r="AQ4877" s="7"/>
      <c r="AR4877" s="7"/>
      <c r="AS4877" s="7"/>
      <c r="AT4877" s="7"/>
      <c r="AU4877" s="7"/>
      <c r="AV4877" s="7"/>
      <c r="AX4877" s="7"/>
      <c r="AY4877" s="7"/>
      <c r="AZ4877" s="7"/>
      <c r="BA4877" s="7"/>
      <c r="BB4877" s="7"/>
      <c r="BC4877" s="7"/>
      <c r="BD4877" s="7"/>
      <c r="BG4877" s="7"/>
      <c r="BH4877" s="7"/>
      <c r="BI4877" s="7"/>
      <c r="BJ4877" s="7"/>
      <c r="BK4877" s="7"/>
      <c r="BL4877" s="7"/>
      <c r="BM4877" s="7"/>
      <c r="BP4877" s="7"/>
      <c r="BQ4877" s="7"/>
      <c r="BR4877" s="7"/>
      <c r="BS4877" s="7"/>
      <c r="BT4877" s="7"/>
      <c r="BU4877" s="7"/>
      <c r="BV4877" s="7"/>
      <c r="BW4877" s="7"/>
    </row>
    <row r="4878" spans="5:75" x14ac:dyDescent="0.2"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AL4878" s="7"/>
      <c r="AQ4878" s="7"/>
      <c r="AR4878" s="7"/>
      <c r="AS4878" s="7"/>
      <c r="AT4878" s="7"/>
      <c r="AU4878" s="7"/>
      <c r="AV4878" s="7"/>
      <c r="AX4878" s="7"/>
      <c r="AY4878" s="7"/>
      <c r="AZ4878" s="7"/>
      <c r="BA4878" s="7"/>
      <c r="BB4878" s="7"/>
      <c r="BC4878" s="7"/>
      <c r="BD4878" s="7"/>
      <c r="BG4878" s="7"/>
      <c r="BH4878" s="7"/>
      <c r="BI4878" s="7"/>
      <c r="BJ4878" s="7"/>
      <c r="BK4878" s="7"/>
      <c r="BL4878" s="7"/>
      <c r="BM4878" s="7"/>
      <c r="BP4878" s="7"/>
      <c r="BQ4878" s="7"/>
      <c r="BR4878" s="7"/>
      <c r="BS4878" s="7"/>
      <c r="BT4878" s="7"/>
      <c r="BU4878" s="7"/>
      <c r="BV4878" s="7"/>
      <c r="BW4878" s="7"/>
    </row>
    <row r="4879" spans="5:75" x14ac:dyDescent="0.2"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AL4879" s="7"/>
      <c r="AQ4879" s="7"/>
      <c r="AR4879" s="7"/>
      <c r="AS4879" s="7"/>
      <c r="AT4879" s="7"/>
      <c r="AU4879" s="7"/>
      <c r="AV4879" s="7"/>
      <c r="AX4879" s="7"/>
      <c r="AY4879" s="7"/>
      <c r="AZ4879" s="7"/>
      <c r="BA4879" s="7"/>
      <c r="BB4879" s="7"/>
      <c r="BC4879" s="7"/>
      <c r="BD4879" s="7"/>
      <c r="BG4879" s="7"/>
      <c r="BH4879" s="7"/>
      <c r="BI4879" s="7"/>
      <c r="BJ4879" s="7"/>
      <c r="BK4879" s="7"/>
      <c r="BL4879" s="7"/>
      <c r="BM4879" s="7"/>
      <c r="BP4879" s="7"/>
      <c r="BQ4879" s="7"/>
      <c r="BR4879" s="7"/>
      <c r="BS4879" s="7"/>
      <c r="BT4879" s="7"/>
      <c r="BU4879" s="7"/>
      <c r="BV4879" s="7"/>
      <c r="BW4879" s="7"/>
    </row>
    <row r="4880" spans="5:75" x14ac:dyDescent="0.2"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AL4880" s="7"/>
      <c r="AQ4880" s="7"/>
      <c r="AR4880" s="7"/>
      <c r="AS4880" s="7"/>
      <c r="AT4880" s="7"/>
      <c r="AU4880" s="7"/>
      <c r="AV4880" s="7"/>
      <c r="AX4880" s="7"/>
      <c r="AY4880" s="7"/>
      <c r="AZ4880" s="7"/>
      <c r="BA4880" s="7"/>
      <c r="BB4880" s="7"/>
      <c r="BC4880" s="7"/>
      <c r="BD4880" s="7"/>
      <c r="BG4880" s="7"/>
      <c r="BH4880" s="7"/>
      <c r="BI4880" s="7"/>
      <c r="BJ4880" s="7"/>
      <c r="BK4880" s="7"/>
      <c r="BL4880" s="7"/>
      <c r="BM4880" s="7"/>
      <c r="BP4880" s="7"/>
      <c r="BQ4880" s="7"/>
      <c r="BR4880" s="7"/>
      <c r="BS4880" s="7"/>
      <c r="BT4880" s="7"/>
      <c r="BU4880" s="7"/>
      <c r="BV4880" s="7"/>
      <c r="BW4880" s="7"/>
    </row>
    <row r="4881" spans="5:75" x14ac:dyDescent="0.2"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AL4881" s="7"/>
      <c r="AQ4881" s="7"/>
      <c r="AR4881" s="7"/>
      <c r="AS4881" s="7"/>
      <c r="AT4881" s="7"/>
      <c r="AU4881" s="7"/>
      <c r="AV4881" s="7"/>
      <c r="AX4881" s="7"/>
      <c r="AY4881" s="7"/>
      <c r="AZ4881" s="7"/>
      <c r="BA4881" s="7"/>
      <c r="BB4881" s="7"/>
      <c r="BC4881" s="7"/>
      <c r="BD4881" s="7"/>
      <c r="BG4881" s="7"/>
      <c r="BH4881" s="7"/>
      <c r="BI4881" s="7"/>
      <c r="BJ4881" s="7"/>
      <c r="BK4881" s="7"/>
      <c r="BL4881" s="7"/>
      <c r="BM4881" s="7"/>
      <c r="BP4881" s="7"/>
      <c r="BQ4881" s="7"/>
      <c r="BR4881" s="7"/>
      <c r="BS4881" s="7"/>
      <c r="BT4881" s="7"/>
      <c r="BU4881" s="7"/>
      <c r="BV4881" s="7"/>
      <c r="BW4881" s="7"/>
    </row>
    <row r="4882" spans="5:75" x14ac:dyDescent="0.2"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AL4882" s="7"/>
      <c r="AQ4882" s="7"/>
      <c r="AR4882" s="7"/>
      <c r="AS4882" s="7"/>
      <c r="AT4882" s="7"/>
      <c r="AU4882" s="7"/>
      <c r="AV4882" s="7"/>
      <c r="AX4882" s="7"/>
      <c r="AY4882" s="7"/>
      <c r="AZ4882" s="7"/>
      <c r="BA4882" s="7"/>
      <c r="BB4882" s="7"/>
      <c r="BC4882" s="7"/>
      <c r="BD4882" s="7"/>
      <c r="BG4882" s="7"/>
      <c r="BH4882" s="7"/>
      <c r="BI4882" s="7"/>
      <c r="BJ4882" s="7"/>
      <c r="BK4882" s="7"/>
      <c r="BL4882" s="7"/>
      <c r="BM4882" s="7"/>
      <c r="BP4882" s="7"/>
      <c r="BQ4882" s="7"/>
      <c r="BR4882" s="7"/>
      <c r="BS4882" s="7"/>
      <c r="BT4882" s="7"/>
      <c r="BU4882" s="7"/>
      <c r="BV4882" s="7"/>
      <c r="BW4882" s="7"/>
    </row>
    <row r="4883" spans="5:75" x14ac:dyDescent="0.2"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AL4883" s="7"/>
      <c r="AQ4883" s="7"/>
      <c r="AR4883" s="7"/>
      <c r="AS4883" s="7"/>
      <c r="AT4883" s="7"/>
      <c r="AU4883" s="7"/>
      <c r="AV4883" s="7"/>
      <c r="AX4883" s="7"/>
      <c r="AY4883" s="7"/>
      <c r="AZ4883" s="7"/>
      <c r="BA4883" s="7"/>
      <c r="BB4883" s="7"/>
      <c r="BC4883" s="7"/>
      <c r="BD4883" s="7"/>
      <c r="BG4883" s="7"/>
      <c r="BH4883" s="7"/>
      <c r="BI4883" s="7"/>
      <c r="BJ4883" s="7"/>
      <c r="BK4883" s="7"/>
      <c r="BL4883" s="7"/>
      <c r="BM4883" s="7"/>
      <c r="BP4883" s="7"/>
      <c r="BQ4883" s="7"/>
      <c r="BR4883" s="7"/>
      <c r="BS4883" s="7"/>
      <c r="BT4883" s="7"/>
      <c r="BU4883" s="7"/>
      <c r="BV4883" s="7"/>
      <c r="BW4883" s="7"/>
    </row>
    <row r="4884" spans="5:75" x14ac:dyDescent="0.2"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AL4884" s="7"/>
      <c r="AQ4884" s="7"/>
      <c r="AR4884" s="7"/>
      <c r="AS4884" s="7"/>
      <c r="AT4884" s="7"/>
      <c r="AU4884" s="7"/>
      <c r="AV4884" s="7"/>
      <c r="AX4884" s="7"/>
      <c r="AY4884" s="7"/>
      <c r="AZ4884" s="7"/>
      <c r="BA4884" s="7"/>
      <c r="BB4884" s="7"/>
      <c r="BC4884" s="7"/>
      <c r="BD4884" s="7"/>
      <c r="BG4884" s="7"/>
      <c r="BH4884" s="7"/>
      <c r="BI4884" s="7"/>
      <c r="BJ4884" s="7"/>
      <c r="BK4884" s="7"/>
      <c r="BL4884" s="7"/>
      <c r="BM4884" s="7"/>
      <c r="BP4884" s="7"/>
      <c r="BQ4884" s="7"/>
      <c r="BR4884" s="7"/>
      <c r="BS4884" s="7"/>
      <c r="BT4884" s="7"/>
      <c r="BU4884" s="7"/>
      <c r="BV4884" s="7"/>
      <c r="BW4884" s="7"/>
    </row>
    <row r="4885" spans="5:75" x14ac:dyDescent="0.2"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AL4885" s="7"/>
      <c r="AQ4885" s="7"/>
      <c r="AR4885" s="7"/>
      <c r="AS4885" s="7"/>
      <c r="AT4885" s="7"/>
      <c r="AU4885" s="7"/>
      <c r="AV4885" s="7"/>
      <c r="AX4885" s="7"/>
      <c r="AY4885" s="7"/>
      <c r="AZ4885" s="7"/>
      <c r="BA4885" s="7"/>
      <c r="BB4885" s="7"/>
      <c r="BC4885" s="7"/>
      <c r="BD4885" s="7"/>
      <c r="BG4885" s="7"/>
      <c r="BH4885" s="7"/>
      <c r="BI4885" s="7"/>
      <c r="BJ4885" s="7"/>
      <c r="BK4885" s="7"/>
      <c r="BL4885" s="7"/>
      <c r="BM4885" s="7"/>
      <c r="BP4885" s="7"/>
      <c r="BQ4885" s="7"/>
      <c r="BR4885" s="7"/>
      <c r="BS4885" s="7"/>
      <c r="BT4885" s="7"/>
      <c r="BU4885" s="7"/>
      <c r="BV4885" s="7"/>
      <c r="BW4885" s="7"/>
    </row>
    <row r="4886" spans="5:75" x14ac:dyDescent="0.2"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AL4886" s="7"/>
      <c r="AQ4886" s="7"/>
      <c r="AR4886" s="7"/>
      <c r="AS4886" s="7"/>
      <c r="AT4886" s="7"/>
      <c r="AU4886" s="7"/>
      <c r="AV4886" s="7"/>
      <c r="AX4886" s="7"/>
      <c r="AY4886" s="7"/>
      <c r="AZ4886" s="7"/>
      <c r="BA4886" s="7"/>
      <c r="BB4886" s="7"/>
      <c r="BC4886" s="7"/>
      <c r="BD4886" s="7"/>
      <c r="BG4886" s="7"/>
      <c r="BH4886" s="7"/>
      <c r="BI4886" s="7"/>
      <c r="BJ4886" s="7"/>
      <c r="BK4886" s="7"/>
      <c r="BL4886" s="7"/>
      <c r="BM4886" s="7"/>
      <c r="BP4886" s="7"/>
      <c r="BQ4886" s="7"/>
      <c r="BR4886" s="7"/>
      <c r="BS4886" s="7"/>
      <c r="BT4886" s="7"/>
      <c r="BU4886" s="7"/>
      <c r="BV4886" s="7"/>
      <c r="BW4886" s="7"/>
    </row>
    <row r="4887" spans="5:75" x14ac:dyDescent="0.2"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AL4887" s="7"/>
      <c r="AQ4887" s="7"/>
      <c r="AR4887" s="7"/>
      <c r="AS4887" s="7"/>
      <c r="AT4887" s="7"/>
      <c r="AU4887" s="7"/>
      <c r="AV4887" s="7"/>
      <c r="AX4887" s="7"/>
      <c r="AY4887" s="7"/>
      <c r="AZ4887" s="7"/>
      <c r="BA4887" s="7"/>
      <c r="BB4887" s="7"/>
      <c r="BC4887" s="7"/>
      <c r="BD4887" s="7"/>
      <c r="BG4887" s="7"/>
      <c r="BH4887" s="7"/>
      <c r="BI4887" s="7"/>
      <c r="BJ4887" s="7"/>
      <c r="BK4887" s="7"/>
      <c r="BL4887" s="7"/>
      <c r="BM4887" s="7"/>
      <c r="BP4887" s="7"/>
      <c r="BQ4887" s="7"/>
      <c r="BR4887" s="7"/>
      <c r="BS4887" s="7"/>
      <c r="BT4887" s="7"/>
      <c r="BU4887" s="7"/>
      <c r="BV4887" s="7"/>
      <c r="BW4887" s="7"/>
    </row>
    <row r="4888" spans="5:75" x14ac:dyDescent="0.2"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AL4888" s="7"/>
      <c r="AQ4888" s="7"/>
      <c r="AR4888" s="7"/>
      <c r="AS4888" s="7"/>
      <c r="AT4888" s="7"/>
      <c r="AU4888" s="7"/>
      <c r="AV4888" s="7"/>
      <c r="AX4888" s="7"/>
      <c r="AY4888" s="7"/>
      <c r="AZ4888" s="7"/>
      <c r="BA4888" s="7"/>
      <c r="BB4888" s="7"/>
      <c r="BC4888" s="7"/>
      <c r="BD4888" s="7"/>
      <c r="BG4888" s="7"/>
      <c r="BH4888" s="7"/>
      <c r="BI4888" s="7"/>
      <c r="BJ4888" s="7"/>
      <c r="BK4888" s="7"/>
      <c r="BL4888" s="7"/>
      <c r="BM4888" s="7"/>
      <c r="BP4888" s="7"/>
      <c r="BQ4888" s="7"/>
      <c r="BR4888" s="7"/>
      <c r="BS4888" s="7"/>
      <c r="BT4888" s="7"/>
      <c r="BU4888" s="7"/>
      <c r="BV4888" s="7"/>
      <c r="BW4888" s="7"/>
    </row>
    <row r="4889" spans="5:75" x14ac:dyDescent="0.2"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AL4889" s="7"/>
      <c r="AQ4889" s="7"/>
      <c r="AR4889" s="7"/>
      <c r="AS4889" s="7"/>
      <c r="AT4889" s="7"/>
      <c r="AU4889" s="7"/>
      <c r="AV4889" s="7"/>
      <c r="AX4889" s="7"/>
      <c r="AY4889" s="7"/>
      <c r="AZ4889" s="7"/>
      <c r="BA4889" s="7"/>
      <c r="BB4889" s="7"/>
      <c r="BC4889" s="7"/>
      <c r="BD4889" s="7"/>
      <c r="BG4889" s="7"/>
      <c r="BH4889" s="7"/>
      <c r="BI4889" s="7"/>
      <c r="BJ4889" s="7"/>
      <c r="BK4889" s="7"/>
      <c r="BL4889" s="7"/>
      <c r="BM4889" s="7"/>
      <c r="BP4889" s="7"/>
      <c r="BQ4889" s="7"/>
      <c r="BR4889" s="7"/>
      <c r="BS4889" s="7"/>
      <c r="BT4889" s="7"/>
      <c r="BU4889" s="7"/>
      <c r="BV4889" s="7"/>
      <c r="BW4889" s="7"/>
    </row>
    <row r="4890" spans="5:75" x14ac:dyDescent="0.2"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AL4890" s="7"/>
      <c r="AQ4890" s="7"/>
      <c r="AR4890" s="7"/>
      <c r="AS4890" s="7"/>
      <c r="AT4890" s="7"/>
      <c r="AU4890" s="7"/>
      <c r="AV4890" s="7"/>
      <c r="AX4890" s="7"/>
      <c r="AY4890" s="7"/>
      <c r="AZ4890" s="7"/>
      <c r="BA4890" s="7"/>
      <c r="BB4890" s="7"/>
      <c r="BC4890" s="7"/>
      <c r="BD4890" s="7"/>
      <c r="BG4890" s="7"/>
      <c r="BH4890" s="7"/>
      <c r="BI4890" s="7"/>
      <c r="BJ4890" s="7"/>
      <c r="BK4890" s="7"/>
      <c r="BL4890" s="7"/>
      <c r="BM4890" s="7"/>
      <c r="BP4890" s="7"/>
      <c r="BQ4890" s="7"/>
      <c r="BR4890" s="7"/>
      <c r="BS4890" s="7"/>
      <c r="BT4890" s="7"/>
      <c r="BU4890" s="7"/>
      <c r="BV4890" s="7"/>
      <c r="BW4890" s="7"/>
    </row>
    <row r="4891" spans="5:75" x14ac:dyDescent="0.2"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AL4891" s="7"/>
      <c r="AQ4891" s="7"/>
      <c r="AR4891" s="7"/>
      <c r="AS4891" s="7"/>
      <c r="AT4891" s="7"/>
      <c r="AU4891" s="7"/>
      <c r="AV4891" s="7"/>
      <c r="AX4891" s="7"/>
      <c r="AY4891" s="7"/>
      <c r="AZ4891" s="7"/>
      <c r="BA4891" s="7"/>
      <c r="BB4891" s="7"/>
      <c r="BC4891" s="7"/>
      <c r="BD4891" s="7"/>
      <c r="BG4891" s="7"/>
      <c r="BH4891" s="7"/>
      <c r="BI4891" s="7"/>
      <c r="BJ4891" s="7"/>
      <c r="BK4891" s="7"/>
      <c r="BL4891" s="7"/>
      <c r="BM4891" s="7"/>
      <c r="BP4891" s="7"/>
      <c r="BQ4891" s="7"/>
      <c r="BR4891" s="7"/>
      <c r="BS4891" s="7"/>
      <c r="BT4891" s="7"/>
      <c r="BU4891" s="7"/>
      <c r="BV4891" s="7"/>
      <c r="BW4891" s="7"/>
    </row>
    <row r="4892" spans="5:75" x14ac:dyDescent="0.2"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AL4892" s="7"/>
      <c r="AQ4892" s="7"/>
      <c r="AR4892" s="7"/>
      <c r="AS4892" s="7"/>
      <c r="AT4892" s="7"/>
      <c r="AU4892" s="7"/>
      <c r="AV4892" s="7"/>
      <c r="AX4892" s="7"/>
      <c r="AY4892" s="7"/>
      <c r="AZ4892" s="7"/>
      <c r="BA4892" s="7"/>
      <c r="BB4892" s="7"/>
      <c r="BC4892" s="7"/>
      <c r="BD4892" s="7"/>
      <c r="BG4892" s="7"/>
      <c r="BH4892" s="7"/>
      <c r="BI4892" s="7"/>
      <c r="BJ4892" s="7"/>
      <c r="BK4892" s="7"/>
      <c r="BL4892" s="7"/>
      <c r="BM4892" s="7"/>
      <c r="BP4892" s="7"/>
      <c r="BQ4892" s="7"/>
      <c r="BR4892" s="7"/>
      <c r="BS4892" s="7"/>
      <c r="BT4892" s="7"/>
      <c r="BU4892" s="7"/>
      <c r="BV4892" s="7"/>
      <c r="BW4892" s="7"/>
    </row>
    <row r="4893" spans="5:75" x14ac:dyDescent="0.2"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AL4893" s="7"/>
      <c r="AQ4893" s="7"/>
      <c r="AR4893" s="7"/>
      <c r="AS4893" s="7"/>
      <c r="AT4893" s="7"/>
      <c r="AU4893" s="7"/>
      <c r="AV4893" s="7"/>
      <c r="AX4893" s="7"/>
      <c r="AY4893" s="7"/>
      <c r="AZ4893" s="7"/>
      <c r="BA4893" s="7"/>
      <c r="BB4893" s="7"/>
      <c r="BC4893" s="7"/>
      <c r="BD4893" s="7"/>
      <c r="BG4893" s="7"/>
      <c r="BH4893" s="7"/>
      <c r="BI4893" s="7"/>
      <c r="BJ4893" s="7"/>
      <c r="BK4893" s="7"/>
      <c r="BL4893" s="7"/>
      <c r="BM4893" s="7"/>
      <c r="BP4893" s="7"/>
      <c r="BQ4893" s="7"/>
      <c r="BR4893" s="7"/>
      <c r="BS4893" s="7"/>
      <c r="BT4893" s="7"/>
      <c r="BU4893" s="7"/>
      <c r="BV4893" s="7"/>
      <c r="BW4893" s="7"/>
    </row>
    <row r="4894" spans="5:75" x14ac:dyDescent="0.2"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AL4894" s="7"/>
      <c r="AQ4894" s="7"/>
      <c r="AR4894" s="7"/>
      <c r="AS4894" s="7"/>
      <c r="AT4894" s="7"/>
      <c r="AU4894" s="7"/>
      <c r="AV4894" s="7"/>
      <c r="AX4894" s="7"/>
      <c r="AY4894" s="7"/>
      <c r="AZ4894" s="7"/>
      <c r="BA4894" s="7"/>
      <c r="BB4894" s="7"/>
      <c r="BC4894" s="7"/>
      <c r="BD4894" s="7"/>
      <c r="BG4894" s="7"/>
      <c r="BH4894" s="7"/>
      <c r="BI4894" s="7"/>
      <c r="BJ4894" s="7"/>
      <c r="BK4894" s="7"/>
      <c r="BL4894" s="7"/>
      <c r="BM4894" s="7"/>
      <c r="BP4894" s="7"/>
      <c r="BQ4894" s="7"/>
      <c r="BR4894" s="7"/>
      <c r="BS4894" s="7"/>
      <c r="BT4894" s="7"/>
      <c r="BU4894" s="7"/>
      <c r="BV4894" s="7"/>
      <c r="BW4894" s="7"/>
    </row>
    <row r="4895" spans="5:75" x14ac:dyDescent="0.2"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AL4895" s="7"/>
      <c r="AQ4895" s="7"/>
      <c r="AR4895" s="7"/>
      <c r="AS4895" s="7"/>
      <c r="AT4895" s="7"/>
      <c r="AU4895" s="7"/>
      <c r="AV4895" s="7"/>
      <c r="AX4895" s="7"/>
      <c r="AY4895" s="7"/>
      <c r="AZ4895" s="7"/>
      <c r="BA4895" s="7"/>
      <c r="BB4895" s="7"/>
      <c r="BC4895" s="7"/>
      <c r="BD4895" s="7"/>
      <c r="BG4895" s="7"/>
      <c r="BH4895" s="7"/>
      <c r="BI4895" s="7"/>
      <c r="BJ4895" s="7"/>
      <c r="BK4895" s="7"/>
      <c r="BL4895" s="7"/>
      <c r="BM4895" s="7"/>
      <c r="BP4895" s="7"/>
      <c r="BQ4895" s="7"/>
      <c r="BR4895" s="7"/>
      <c r="BS4895" s="7"/>
      <c r="BT4895" s="7"/>
      <c r="BU4895" s="7"/>
      <c r="BV4895" s="7"/>
      <c r="BW4895" s="7"/>
    </row>
    <row r="4896" spans="5:75" x14ac:dyDescent="0.2"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AL4896" s="7"/>
      <c r="AQ4896" s="7"/>
      <c r="AR4896" s="7"/>
      <c r="AS4896" s="7"/>
      <c r="AT4896" s="7"/>
      <c r="AU4896" s="7"/>
      <c r="AV4896" s="7"/>
      <c r="AX4896" s="7"/>
      <c r="AY4896" s="7"/>
      <c r="AZ4896" s="7"/>
      <c r="BA4896" s="7"/>
      <c r="BB4896" s="7"/>
      <c r="BC4896" s="7"/>
      <c r="BD4896" s="7"/>
      <c r="BG4896" s="7"/>
      <c r="BH4896" s="7"/>
      <c r="BI4896" s="7"/>
      <c r="BJ4896" s="7"/>
      <c r="BK4896" s="7"/>
      <c r="BL4896" s="7"/>
      <c r="BM4896" s="7"/>
      <c r="BP4896" s="7"/>
      <c r="BQ4896" s="7"/>
      <c r="BR4896" s="7"/>
      <c r="BS4896" s="7"/>
      <c r="BT4896" s="7"/>
      <c r="BU4896" s="7"/>
      <c r="BV4896" s="7"/>
      <c r="BW4896" s="7"/>
    </row>
    <row r="4897" spans="5:75" x14ac:dyDescent="0.2"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AL4897" s="7"/>
      <c r="AQ4897" s="7"/>
      <c r="AR4897" s="7"/>
      <c r="AS4897" s="7"/>
      <c r="AT4897" s="7"/>
      <c r="AU4897" s="7"/>
      <c r="AV4897" s="7"/>
      <c r="AX4897" s="7"/>
      <c r="AY4897" s="7"/>
      <c r="AZ4897" s="7"/>
      <c r="BA4897" s="7"/>
      <c r="BB4897" s="7"/>
      <c r="BC4897" s="7"/>
      <c r="BD4897" s="7"/>
      <c r="BG4897" s="7"/>
      <c r="BH4897" s="7"/>
      <c r="BI4897" s="7"/>
      <c r="BJ4897" s="7"/>
      <c r="BK4897" s="7"/>
      <c r="BL4897" s="7"/>
      <c r="BM4897" s="7"/>
      <c r="BP4897" s="7"/>
      <c r="BQ4897" s="7"/>
      <c r="BR4897" s="7"/>
      <c r="BS4897" s="7"/>
      <c r="BT4897" s="7"/>
      <c r="BU4897" s="7"/>
      <c r="BV4897" s="7"/>
      <c r="BW4897" s="7"/>
    </row>
    <row r="4898" spans="5:75" x14ac:dyDescent="0.2"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AL4898" s="7"/>
      <c r="AQ4898" s="7"/>
      <c r="AR4898" s="7"/>
      <c r="AS4898" s="7"/>
      <c r="AT4898" s="7"/>
      <c r="AU4898" s="7"/>
      <c r="AV4898" s="7"/>
      <c r="AX4898" s="7"/>
      <c r="AY4898" s="7"/>
      <c r="AZ4898" s="7"/>
      <c r="BA4898" s="7"/>
      <c r="BB4898" s="7"/>
      <c r="BC4898" s="7"/>
      <c r="BD4898" s="7"/>
      <c r="BG4898" s="7"/>
      <c r="BH4898" s="7"/>
      <c r="BI4898" s="7"/>
      <c r="BJ4898" s="7"/>
      <c r="BK4898" s="7"/>
      <c r="BL4898" s="7"/>
      <c r="BM4898" s="7"/>
      <c r="BP4898" s="7"/>
      <c r="BQ4898" s="7"/>
      <c r="BR4898" s="7"/>
      <c r="BS4898" s="7"/>
      <c r="BT4898" s="7"/>
      <c r="BU4898" s="7"/>
      <c r="BV4898" s="7"/>
      <c r="BW4898" s="7"/>
    </row>
    <row r="4899" spans="5:75" x14ac:dyDescent="0.2"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AL4899" s="7"/>
      <c r="AQ4899" s="7"/>
      <c r="AR4899" s="7"/>
      <c r="AS4899" s="7"/>
      <c r="AT4899" s="7"/>
      <c r="AU4899" s="7"/>
      <c r="AV4899" s="7"/>
      <c r="AX4899" s="7"/>
      <c r="AY4899" s="7"/>
      <c r="AZ4899" s="7"/>
      <c r="BA4899" s="7"/>
      <c r="BB4899" s="7"/>
      <c r="BC4899" s="7"/>
      <c r="BD4899" s="7"/>
      <c r="BG4899" s="7"/>
      <c r="BH4899" s="7"/>
      <c r="BI4899" s="7"/>
      <c r="BJ4899" s="7"/>
      <c r="BK4899" s="7"/>
      <c r="BL4899" s="7"/>
      <c r="BM4899" s="7"/>
      <c r="BP4899" s="7"/>
      <c r="BQ4899" s="7"/>
      <c r="BR4899" s="7"/>
      <c r="BS4899" s="7"/>
      <c r="BT4899" s="7"/>
      <c r="BU4899" s="7"/>
      <c r="BV4899" s="7"/>
      <c r="BW4899" s="7"/>
    </row>
    <row r="4900" spans="5:75" x14ac:dyDescent="0.2"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AL4900" s="7"/>
      <c r="AQ4900" s="7"/>
      <c r="AR4900" s="7"/>
      <c r="AS4900" s="7"/>
      <c r="AT4900" s="7"/>
      <c r="AU4900" s="7"/>
      <c r="AV4900" s="7"/>
      <c r="AX4900" s="7"/>
      <c r="AY4900" s="7"/>
      <c r="AZ4900" s="7"/>
      <c r="BA4900" s="7"/>
      <c r="BB4900" s="7"/>
      <c r="BC4900" s="7"/>
      <c r="BD4900" s="7"/>
      <c r="BG4900" s="7"/>
      <c r="BH4900" s="7"/>
      <c r="BI4900" s="7"/>
      <c r="BJ4900" s="7"/>
      <c r="BK4900" s="7"/>
      <c r="BL4900" s="7"/>
      <c r="BM4900" s="7"/>
      <c r="BP4900" s="7"/>
      <c r="BQ4900" s="7"/>
      <c r="BR4900" s="7"/>
      <c r="BS4900" s="7"/>
      <c r="BT4900" s="7"/>
      <c r="BU4900" s="7"/>
      <c r="BV4900" s="7"/>
      <c r="BW4900" s="7"/>
    </row>
    <row r="4901" spans="5:75" x14ac:dyDescent="0.2"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AL4901" s="7"/>
      <c r="AQ4901" s="7"/>
      <c r="AR4901" s="7"/>
      <c r="AS4901" s="7"/>
      <c r="AT4901" s="7"/>
      <c r="AU4901" s="7"/>
      <c r="AV4901" s="7"/>
      <c r="AX4901" s="7"/>
      <c r="AY4901" s="7"/>
      <c r="AZ4901" s="7"/>
      <c r="BA4901" s="7"/>
      <c r="BB4901" s="7"/>
      <c r="BC4901" s="7"/>
      <c r="BD4901" s="7"/>
      <c r="BG4901" s="7"/>
      <c r="BH4901" s="7"/>
      <c r="BI4901" s="7"/>
      <c r="BJ4901" s="7"/>
      <c r="BK4901" s="7"/>
      <c r="BL4901" s="7"/>
      <c r="BM4901" s="7"/>
      <c r="BP4901" s="7"/>
      <c r="BQ4901" s="7"/>
      <c r="BR4901" s="7"/>
      <c r="BS4901" s="7"/>
      <c r="BT4901" s="7"/>
      <c r="BU4901" s="7"/>
      <c r="BV4901" s="7"/>
      <c r="BW4901" s="7"/>
    </row>
    <row r="4902" spans="5:75" x14ac:dyDescent="0.2"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AL4902" s="7"/>
      <c r="AQ4902" s="7"/>
      <c r="AR4902" s="7"/>
      <c r="AS4902" s="7"/>
      <c r="AT4902" s="7"/>
      <c r="AU4902" s="7"/>
      <c r="AV4902" s="7"/>
      <c r="AX4902" s="7"/>
      <c r="AY4902" s="7"/>
      <c r="AZ4902" s="7"/>
      <c r="BA4902" s="7"/>
      <c r="BB4902" s="7"/>
      <c r="BC4902" s="7"/>
      <c r="BD4902" s="7"/>
      <c r="BG4902" s="7"/>
      <c r="BH4902" s="7"/>
      <c r="BI4902" s="7"/>
      <c r="BJ4902" s="7"/>
      <c r="BK4902" s="7"/>
      <c r="BL4902" s="7"/>
      <c r="BM4902" s="7"/>
      <c r="BP4902" s="7"/>
      <c r="BQ4902" s="7"/>
      <c r="BR4902" s="7"/>
      <c r="BS4902" s="7"/>
      <c r="BT4902" s="7"/>
      <c r="BU4902" s="7"/>
      <c r="BV4902" s="7"/>
      <c r="BW4902" s="7"/>
    </row>
    <row r="4903" spans="5:75" x14ac:dyDescent="0.2"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AL4903" s="7"/>
      <c r="AQ4903" s="7"/>
      <c r="AR4903" s="7"/>
      <c r="AS4903" s="7"/>
      <c r="AT4903" s="7"/>
      <c r="AU4903" s="7"/>
      <c r="AV4903" s="7"/>
      <c r="AX4903" s="7"/>
      <c r="AY4903" s="7"/>
      <c r="AZ4903" s="7"/>
      <c r="BA4903" s="7"/>
      <c r="BB4903" s="7"/>
      <c r="BC4903" s="7"/>
      <c r="BD4903" s="7"/>
      <c r="BG4903" s="7"/>
      <c r="BH4903" s="7"/>
      <c r="BI4903" s="7"/>
      <c r="BJ4903" s="7"/>
      <c r="BK4903" s="7"/>
      <c r="BL4903" s="7"/>
      <c r="BM4903" s="7"/>
      <c r="BP4903" s="7"/>
      <c r="BQ4903" s="7"/>
      <c r="BR4903" s="7"/>
      <c r="BS4903" s="7"/>
      <c r="BT4903" s="7"/>
      <c r="BU4903" s="7"/>
      <c r="BV4903" s="7"/>
      <c r="BW4903" s="7"/>
    </row>
    <row r="4904" spans="5:75" x14ac:dyDescent="0.2"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AL4904" s="7"/>
      <c r="AQ4904" s="7"/>
      <c r="AR4904" s="7"/>
      <c r="AS4904" s="7"/>
      <c r="AT4904" s="7"/>
      <c r="AU4904" s="7"/>
      <c r="AV4904" s="7"/>
      <c r="AX4904" s="7"/>
      <c r="AY4904" s="7"/>
      <c r="AZ4904" s="7"/>
      <c r="BA4904" s="7"/>
      <c r="BB4904" s="7"/>
      <c r="BC4904" s="7"/>
      <c r="BD4904" s="7"/>
      <c r="BG4904" s="7"/>
      <c r="BH4904" s="7"/>
      <c r="BI4904" s="7"/>
      <c r="BJ4904" s="7"/>
      <c r="BK4904" s="7"/>
      <c r="BL4904" s="7"/>
      <c r="BM4904" s="7"/>
      <c r="BP4904" s="7"/>
      <c r="BQ4904" s="7"/>
      <c r="BR4904" s="7"/>
      <c r="BS4904" s="7"/>
      <c r="BT4904" s="7"/>
      <c r="BU4904" s="7"/>
      <c r="BV4904" s="7"/>
      <c r="BW4904" s="7"/>
    </row>
    <row r="4905" spans="5:75" x14ac:dyDescent="0.2"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AL4905" s="7"/>
      <c r="AQ4905" s="7"/>
      <c r="AR4905" s="7"/>
      <c r="AS4905" s="7"/>
      <c r="AT4905" s="7"/>
      <c r="AU4905" s="7"/>
      <c r="AV4905" s="7"/>
      <c r="AX4905" s="7"/>
      <c r="AY4905" s="7"/>
      <c r="AZ4905" s="7"/>
      <c r="BA4905" s="7"/>
      <c r="BB4905" s="7"/>
      <c r="BC4905" s="7"/>
      <c r="BD4905" s="7"/>
      <c r="BG4905" s="7"/>
      <c r="BH4905" s="7"/>
      <c r="BI4905" s="7"/>
      <c r="BJ4905" s="7"/>
      <c r="BK4905" s="7"/>
      <c r="BL4905" s="7"/>
      <c r="BM4905" s="7"/>
      <c r="BP4905" s="7"/>
      <c r="BQ4905" s="7"/>
      <c r="BR4905" s="7"/>
      <c r="BS4905" s="7"/>
      <c r="BT4905" s="7"/>
      <c r="BU4905" s="7"/>
      <c r="BV4905" s="7"/>
      <c r="BW4905" s="7"/>
    </row>
    <row r="4906" spans="5:75" x14ac:dyDescent="0.2"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AL4906" s="7"/>
      <c r="AQ4906" s="7"/>
      <c r="AR4906" s="7"/>
      <c r="AS4906" s="7"/>
      <c r="AT4906" s="7"/>
      <c r="AU4906" s="7"/>
      <c r="AV4906" s="7"/>
      <c r="AX4906" s="7"/>
      <c r="AY4906" s="7"/>
      <c r="AZ4906" s="7"/>
      <c r="BA4906" s="7"/>
      <c r="BB4906" s="7"/>
      <c r="BC4906" s="7"/>
      <c r="BD4906" s="7"/>
      <c r="BG4906" s="7"/>
      <c r="BH4906" s="7"/>
      <c r="BI4906" s="7"/>
      <c r="BJ4906" s="7"/>
      <c r="BK4906" s="7"/>
      <c r="BL4906" s="7"/>
      <c r="BM4906" s="7"/>
      <c r="BP4906" s="7"/>
      <c r="BQ4906" s="7"/>
      <c r="BR4906" s="7"/>
      <c r="BS4906" s="7"/>
      <c r="BT4906" s="7"/>
      <c r="BU4906" s="7"/>
      <c r="BV4906" s="7"/>
      <c r="BW4906" s="7"/>
    </row>
    <row r="4907" spans="5:75" x14ac:dyDescent="0.2"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AL4907" s="7"/>
      <c r="AQ4907" s="7"/>
      <c r="AR4907" s="7"/>
      <c r="AS4907" s="7"/>
      <c r="AT4907" s="7"/>
      <c r="AU4907" s="7"/>
      <c r="AV4907" s="7"/>
      <c r="AX4907" s="7"/>
      <c r="AY4907" s="7"/>
      <c r="AZ4907" s="7"/>
      <c r="BA4907" s="7"/>
      <c r="BB4907" s="7"/>
      <c r="BC4907" s="7"/>
      <c r="BD4907" s="7"/>
      <c r="BG4907" s="7"/>
      <c r="BH4907" s="7"/>
      <c r="BI4907" s="7"/>
      <c r="BJ4907" s="7"/>
      <c r="BK4907" s="7"/>
      <c r="BL4907" s="7"/>
      <c r="BM4907" s="7"/>
      <c r="BP4907" s="7"/>
      <c r="BQ4907" s="7"/>
      <c r="BR4907" s="7"/>
      <c r="BS4907" s="7"/>
      <c r="BT4907" s="7"/>
      <c r="BU4907" s="7"/>
      <c r="BV4907" s="7"/>
      <c r="BW4907" s="7"/>
    </row>
    <row r="4908" spans="5:75" x14ac:dyDescent="0.2"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AL4908" s="7"/>
      <c r="AQ4908" s="7"/>
      <c r="AR4908" s="7"/>
      <c r="AS4908" s="7"/>
      <c r="AT4908" s="7"/>
      <c r="AU4908" s="7"/>
      <c r="AV4908" s="7"/>
      <c r="AX4908" s="7"/>
      <c r="AY4908" s="7"/>
      <c r="AZ4908" s="7"/>
      <c r="BA4908" s="7"/>
      <c r="BB4908" s="7"/>
      <c r="BC4908" s="7"/>
      <c r="BD4908" s="7"/>
      <c r="BG4908" s="7"/>
      <c r="BH4908" s="7"/>
      <c r="BI4908" s="7"/>
      <c r="BJ4908" s="7"/>
      <c r="BK4908" s="7"/>
      <c r="BL4908" s="7"/>
      <c r="BM4908" s="7"/>
      <c r="BP4908" s="7"/>
      <c r="BQ4908" s="7"/>
      <c r="BR4908" s="7"/>
      <c r="BS4908" s="7"/>
      <c r="BT4908" s="7"/>
      <c r="BU4908" s="7"/>
      <c r="BV4908" s="7"/>
      <c r="BW4908" s="7"/>
    </row>
    <row r="4909" spans="5:75" x14ac:dyDescent="0.2"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AL4909" s="7"/>
      <c r="AQ4909" s="7"/>
      <c r="AR4909" s="7"/>
      <c r="AS4909" s="7"/>
      <c r="AT4909" s="7"/>
      <c r="AU4909" s="7"/>
      <c r="AV4909" s="7"/>
      <c r="AX4909" s="7"/>
      <c r="AY4909" s="7"/>
      <c r="AZ4909" s="7"/>
      <c r="BA4909" s="7"/>
      <c r="BB4909" s="7"/>
      <c r="BC4909" s="7"/>
      <c r="BD4909" s="7"/>
      <c r="BG4909" s="7"/>
      <c r="BH4909" s="7"/>
      <c r="BI4909" s="7"/>
      <c r="BJ4909" s="7"/>
      <c r="BK4909" s="7"/>
      <c r="BL4909" s="7"/>
      <c r="BM4909" s="7"/>
      <c r="BP4909" s="7"/>
      <c r="BQ4909" s="7"/>
      <c r="BR4909" s="7"/>
      <c r="BS4909" s="7"/>
      <c r="BT4909" s="7"/>
      <c r="BU4909" s="7"/>
      <c r="BV4909" s="7"/>
      <c r="BW4909" s="7"/>
    </row>
    <row r="4910" spans="5:75" x14ac:dyDescent="0.2"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AL4910" s="7"/>
      <c r="AQ4910" s="7"/>
      <c r="AR4910" s="7"/>
      <c r="AS4910" s="7"/>
      <c r="AT4910" s="7"/>
      <c r="AU4910" s="7"/>
      <c r="AV4910" s="7"/>
      <c r="AX4910" s="7"/>
      <c r="AY4910" s="7"/>
      <c r="AZ4910" s="7"/>
      <c r="BA4910" s="7"/>
      <c r="BB4910" s="7"/>
      <c r="BC4910" s="7"/>
      <c r="BD4910" s="7"/>
      <c r="BG4910" s="7"/>
      <c r="BH4910" s="7"/>
      <c r="BI4910" s="7"/>
      <c r="BJ4910" s="7"/>
      <c r="BK4910" s="7"/>
      <c r="BL4910" s="7"/>
      <c r="BM4910" s="7"/>
      <c r="BP4910" s="7"/>
      <c r="BQ4910" s="7"/>
      <c r="BR4910" s="7"/>
      <c r="BS4910" s="7"/>
      <c r="BT4910" s="7"/>
      <c r="BU4910" s="7"/>
      <c r="BV4910" s="7"/>
      <c r="BW4910" s="7"/>
    </row>
    <row r="4911" spans="5:75" x14ac:dyDescent="0.2"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AL4911" s="7"/>
      <c r="AQ4911" s="7"/>
      <c r="AR4911" s="7"/>
      <c r="AS4911" s="7"/>
      <c r="AT4911" s="7"/>
      <c r="AU4911" s="7"/>
      <c r="AV4911" s="7"/>
      <c r="AX4911" s="7"/>
      <c r="AY4911" s="7"/>
      <c r="AZ4911" s="7"/>
      <c r="BA4911" s="7"/>
      <c r="BB4911" s="7"/>
      <c r="BC4911" s="7"/>
      <c r="BD4911" s="7"/>
      <c r="BG4911" s="7"/>
      <c r="BH4911" s="7"/>
      <c r="BI4911" s="7"/>
      <c r="BJ4911" s="7"/>
      <c r="BK4911" s="7"/>
      <c r="BL4911" s="7"/>
      <c r="BM4911" s="7"/>
      <c r="BP4911" s="7"/>
      <c r="BQ4911" s="7"/>
      <c r="BR4911" s="7"/>
      <c r="BS4911" s="7"/>
      <c r="BT4911" s="7"/>
      <c r="BU4911" s="7"/>
      <c r="BV4911" s="7"/>
      <c r="BW4911" s="7"/>
    </row>
    <row r="4912" spans="5:75" x14ac:dyDescent="0.2"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AL4912" s="7"/>
      <c r="AQ4912" s="7"/>
      <c r="AR4912" s="7"/>
      <c r="AS4912" s="7"/>
      <c r="AT4912" s="7"/>
      <c r="AU4912" s="7"/>
      <c r="AV4912" s="7"/>
      <c r="AX4912" s="7"/>
      <c r="AY4912" s="7"/>
      <c r="AZ4912" s="7"/>
      <c r="BA4912" s="7"/>
      <c r="BB4912" s="7"/>
      <c r="BC4912" s="7"/>
      <c r="BD4912" s="7"/>
      <c r="BG4912" s="7"/>
      <c r="BH4912" s="7"/>
      <c r="BI4912" s="7"/>
      <c r="BJ4912" s="7"/>
      <c r="BK4912" s="7"/>
      <c r="BL4912" s="7"/>
      <c r="BM4912" s="7"/>
      <c r="BP4912" s="7"/>
      <c r="BQ4912" s="7"/>
      <c r="BR4912" s="7"/>
      <c r="BS4912" s="7"/>
      <c r="BT4912" s="7"/>
      <c r="BU4912" s="7"/>
      <c r="BV4912" s="7"/>
      <c r="BW4912" s="7"/>
    </row>
    <row r="4913" spans="5:75" x14ac:dyDescent="0.2"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AL4913" s="7"/>
      <c r="AQ4913" s="7"/>
      <c r="AR4913" s="7"/>
      <c r="AS4913" s="7"/>
      <c r="AT4913" s="7"/>
      <c r="AU4913" s="7"/>
      <c r="AV4913" s="7"/>
      <c r="AX4913" s="7"/>
      <c r="AY4913" s="7"/>
      <c r="AZ4913" s="7"/>
      <c r="BA4913" s="7"/>
      <c r="BB4913" s="7"/>
      <c r="BC4913" s="7"/>
      <c r="BD4913" s="7"/>
      <c r="BG4913" s="7"/>
      <c r="BH4913" s="7"/>
      <c r="BI4913" s="7"/>
      <c r="BJ4913" s="7"/>
      <c r="BK4913" s="7"/>
      <c r="BL4913" s="7"/>
      <c r="BM4913" s="7"/>
      <c r="BP4913" s="7"/>
      <c r="BQ4913" s="7"/>
      <c r="BR4913" s="7"/>
      <c r="BS4913" s="7"/>
      <c r="BT4913" s="7"/>
      <c r="BU4913" s="7"/>
      <c r="BV4913" s="7"/>
      <c r="BW4913" s="7"/>
    </row>
    <row r="4914" spans="5:75" x14ac:dyDescent="0.2"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AL4914" s="7"/>
      <c r="AQ4914" s="7"/>
      <c r="AR4914" s="7"/>
      <c r="AS4914" s="7"/>
      <c r="AT4914" s="7"/>
      <c r="AU4914" s="7"/>
      <c r="AV4914" s="7"/>
      <c r="AX4914" s="7"/>
      <c r="AY4914" s="7"/>
      <c r="AZ4914" s="7"/>
      <c r="BA4914" s="7"/>
      <c r="BB4914" s="7"/>
      <c r="BC4914" s="7"/>
      <c r="BD4914" s="7"/>
      <c r="BG4914" s="7"/>
      <c r="BH4914" s="7"/>
      <c r="BI4914" s="7"/>
      <c r="BJ4914" s="7"/>
      <c r="BK4914" s="7"/>
      <c r="BL4914" s="7"/>
      <c r="BM4914" s="7"/>
      <c r="BP4914" s="7"/>
      <c r="BQ4914" s="7"/>
      <c r="BR4914" s="7"/>
      <c r="BS4914" s="7"/>
      <c r="BT4914" s="7"/>
      <c r="BU4914" s="7"/>
      <c r="BV4914" s="7"/>
      <c r="BW4914" s="7"/>
    </row>
    <row r="4915" spans="5:75" x14ac:dyDescent="0.2"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AL4915" s="7"/>
      <c r="AQ4915" s="7"/>
      <c r="AR4915" s="7"/>
      <c r="AS4915" s="7"/>
      <c r="AT4915" s="7"/>
      <c r="AU4915" s="7"/>
      <c r="AV4915" s="7"/>
      <c r="AX4915" s="7"/>
      <c r="AY4915" s="7"/>
      <c r="AZ4915" s="7"/>
      <c r="BA4915" s="7"/>
      <c r="BB4915" s="7"/>
      <c r="BC4915" s="7"/>
      <c r="BD4915" s="7"/>
      <c r="BG4915" s="7"/>
      <c r="BH4915" s="7"/>
      <c r="BI4915" s="7"/>
      <c r="BJ4915" s="7"/>
      <c r="BK4915" s="7"/>
      <c r="BL4915" s="7"/>
      <c r="BM4915" s="7"/>
      <c r="BP4915" s="7"/>
      <c r="BQ4915" s="7"/>
      <c r="BR4915" s="7"/>
      <c r="BS4915" s="7"/>
      <c r="BT4915" s="7"/>
      <c r="BU4915" s="7"/>
      <c r="BV4915" s="7"/>
      <c r="BW4915" s="7"/>
    </row>
    <row r="4916" spans="5:75" x14ac:dyDescent="0.2"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AL4916" s="7"/>
      <c r="AQ4916" s="7"/>
      <c r="AR4916" s="7"/>
      <c r="AS4916" s="7"/>
      <c r="AT4916" s="7"/>
      <c r="AU4916" s="7"/>
      <c r="AV4916" s="7"/>
      <c r="AX4916" s="7"/>
      <c r="AY4916" s="7"/>
      <c r="AZ4916" s="7"/>
      <c r="BA4916" s="7"/>
      <c r="BB4916" s="7"/>
      <c r="BC4916" s="7"/>
      <c r="BD4916" s="7"/>
      <c r="BG4916" s="7"/>
      <c r="BH4916" s="7"/>
      <c r="BI4916" s="7"/>
      <c r="BJ4916" s="7"/>
      <c r="BK4916" s="7"/>
      <c r="BL4916" s="7"/>
      <c r="BM4916" s="7"/>
      <c r="BP4916" s="7"/>
      <c r="BQ4916" s="7"/>
      <c r="BR4916" s="7"/>
      <c r="BS4916" s="7"/>
      <c r="BT4916" s="7"/>
      <c r="BU4916" s="7"/>
      <c r="BV4916" s="7"/>
      <c r="BW4916" s="7"/>
    </row>
    <row r="4917" spans="5:75" x14ac:dyDescent="0.2"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AL4917" s="7"/>
      <c r="AQ4917" s="7"/>
      <c r="AR4917" s="7"/>
      <c r="AS4917" s="7"/>
      <c r="AT4917" s="7"/>
      <c r="AU4917" s="7"/>
      <c r="AV4917" s="7"/>
      <c r="AX4917" s="7"/>
      <c r="AY4917" s="7"/>
      <c r="AZ4917" s="7"/>
      <c r="BA4917" s="7"/>
      <c r="BB4917" s="7"/>
      <c r="BC4917" s="7"/>
      <c r="BD4917" s="7"/>
      <c r="BG4917" s="7"/>
      <c r="BH4917" s="7"/>
      <c r="BI4917" s="7"/>
      <c r="BJ4917" s="7"/>
      <c r="BK4917" s="7"/>
      <c r="BL4917" s="7"/>
      <c r="BM4917" s="7"/>
      <c r="BP4917" s="7"/>
      <c r="BQ4917" s="7"/>
      <c r="BR4917" s="7"/>
      <c r="BS4917" s="7"/>
      <c r="BT4917" s="7"/>
      <c r="BU4917" s="7"/>
      <c r="BV4917" s="7"/>
      <c r="BW4917" s="7"/>
    </row>
    <row r="4918" spans="5:75" x14ac:dyDescent="0.2"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AL4918" s="7"/>
      <c r="AQ4918" s="7"/>
      <c r="AR4918" s="7"/>
      <c r="AS4918" s="7"/>
      <c r="AT4918" s="7"/>
      <c r="AU4918" s="7"/>
      <c r="AV4918" s="7"/>
      <c r="AX4918" s="7"/>
      <c r="AY4918" s="7"/>
      <c r="AZ4918" s="7"/>
      <c r="BA4918" s="7"/>
      <c r="BB4918" s="7"/>
      <c r="BC4918" s="7"/>
      <c r="BD4918" s="7"/>
      <c r="BG4918" s="7"/>
      <c r="BH4918" s="7"/>
      <c r="BI4918" s="7"/>
      <c r="BJ4918" s="7"/>
      <c r="BK4918" s="7"/>
      <c r="BL4918" s="7"/>
      <c r="BM4918" s="7"/>
      <c r="BP4918" s="7"/>
      <c r="BQ4918" s="7"/>
      <c r="BR4918" s="7"/>
      <c r="BS4918" s="7"/>
      <c r="BT4918" s="7"/>
      <c r="BU4918" s="7"/>
      <c r="BV4918" s="7"/>
      <c r="BW4918" s="7"/>
    </row>
    <row r="4919" spans="5:75" x14ac:dyDescent="0.2"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AL4919" s="7"/>
      <c r="AQ4919" s="7"/>
      <c r="AR4919" s="7"/>
      <c r="AS4919" s="7"/>
      <c r="AT4919" s="7"/>
      <c r="AU4919" s="7"/>
      <c r="AV4919" s="7"/>
      <c r="AX4919" s="7"/>
      <c r="AY4919" s="7"/>
      <c r="AZ4919" s="7"/>
      <c r="BA4919" s="7"/>
      <c r="BB4919" s="7"/>
      <c r="BC4919" s="7"/>
      <c r="BD4919" s="7"/>
      <c r="BG4919" s="7"/>
      <c r="BH4919" s="7"/>
      <c r="BI4919" s="7"/>
      <c r="BJ4919" s="7"/>
      <c r="BK4919" s="7"/>
      <c r="BL4919" s="7"/>
      <c r="BM4919" s="7"/>
      <c r="BP4919" s="7"/>
      <c r="BQ4919" s="7"/>
      <c r="BR4919" s="7"/>
      <c r="BS4919" s="7"/>
      <c r="BT4919" s="7"/>
      <c r="BU4919" s="7"/>
      <c r="BV4919" s="7"/>
      <c r="BW4919" s="7"/>
    </row>
    <row r="4920" spans="5:75" x14ac:dyDescent="0.2"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AL4920" s="7"/>
      <c r="AQ4920" s="7"/>
      <c r="AR4920" s="7"/>
      <c r="AS4920" s="7"/>
      <c r="AT4920" s="7"/>
      <c r="AU4920" s="7"/>
      <c r="AV4920" s="7"/>
      <c r="AX4920" s="7"/>
      <c r="AY4920" s="7"/>
      <c r="AZ4920" s="7"/>
      <c r="BA4920" s="7"/>
      <c r="BB4920" s="7"/>
      <c r="BC4920" s="7"/>
      <c r="BD4920" s="7"/>
      <c r="BG4920" s="7"/>
      <c r="BH4920" s="7"/>
      <c r="BI4920" s="7"/>
      <c r="BJ4920" s="7"/>
      <c r="BK4920" s="7"/>
      <c r="BL4920" s="7"/>
      <c r="BM4920" s="7"/>
      <c r="BP4920" s="7"/>
      <c r="BQ4920" s="7"/>
      <c r="BR4920" s="7"/>
      <c r="BS4920" s="7"/>
      <c r="BT4920" s="7"/>
      <c r="BU4920" s="7"/>
      <c r="BV4920" s="7"/>
      <c r="BW4920" s="7"/>
    </row>
    <row r="4921" spans="5:75" x14ac:dyDescent="0.2"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AL4921" s="7"/>
      <c r="AQ4921" s="7"/>
      <c r="AR4921" s="7"/>
      <c r="AS4921" s="7"/>
      <c r="AT4921" s="7"/>
      <c r="AU4921" s="7"/>
      <c r="AV4921" s="7"/>
      <c r="AX4921" s="7"/>
      <c r="AY4921" s="7"/>
      <c r="AZ4921" s="7"/>
      <c r="BA4921" s="7"/>
      <c r="BB4921" s="7"/>
      <c r="BC4921" s="7"/>
      <c r="BD4921" s="7"/>
      <c r="BG4921" s="7"/>
      <c r="BH4921" s="7"/>
      <c r="BI4921" s="7"/>
      <c r="BJ4921" s="7"/>
      <c r="BK4921" s="7"/>
      <c r="BL4921" s="7"/>
      <c r="BM4921" s="7"/>
      <c r="BP4921" s="7"/>
      <c r="BQ4921" s="7"/>
      <c r="BR4921" s="7"/>
      <c r="BS4921" s="7"/>
      <c r="BT4921" s="7"/>
      <c r="BU4921" s="7"/>
      <c r="BV4921" s="7"/>
      <c r="BW4921" s="7"/>
    </row>
    <row r="4922" spans="5:75" x14ac:dyDescent="0.2"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AL4922" s="7"/>
      <c r="AQ4922" s="7"/>
      <c r="AR4922" s="7"/>
      <c r="AS4922" s="7"/>
      <c r="AT4922" s="7"/>
      <c r="AU4922" s="7"/>
      <c r="AV4922" s="7"/>
      <c r="AX4922" s="7"/>
      <c r="AY4922" s="7"/>
      <c r="AZ4922" s="7"/>
      <c r="BA4922" s="7"/>
      <c r="BB4922" s="7"/>
      <c r="BC4922" s="7"/>
      <c r="BD4922" s="7"/>
      <c r="BG4922" s="7"/>
      <c r="BH4922" s="7"/>
      <c r="BI4922" s="7"/>
      <c r="BJ4922" s="7"/>
      <c r="BK4922" s="7"/>
      <c r="BL4922" s="7"/>
      <c r="BM4922" s="7"/>
      <c r="BP4922" s="7"/>
      <c r="BQ4922" s="7"/>
      <c r="BR4922" s="7"/>
      <c r="BS4922" s="7"/>
      <c r="BT4922" s="7"/>
      <c r="BU4922" s="7"/>
      <c r="BV4922" s="7"/>
      <c r="BW4922" s="7"/>
    </row>
    <row r="4923" spans="5:75" x14ac:dyDescent="0.2"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AL4923" s="7"/>
      <c r="AQ4923" s="7"/>
      <c r="AR4923" s="7"/>
      <c r="AS4923" s="7"/>
      <c r="AT4923" s="7"/>
      <c r="AU4923" s="7"/>
      <c r="AV4923" s="7"/>
      <c r="AX4923" s="7"/>
      <c r="AY4923" s="7"/>
      <c r="AZ4923" s="7"/>
      <c r="BA4923" s="7"/>
      <c r="BB4923" s="7"/>
      <c r="BC4923" s="7"/>
      <c r="BD4923" s="7"/>
      <c r="BG4923" s="7"/>
      <c r="BH4923" s="7"/>
      <c r="BI4923" s="7"/>
      <c r="BJ4923" s="7"/>
      <c r="BK4923" s="7"/>
      <c r="BL4923" s="7"/>
      <c r="BM4923" s="7"/>
      <c r="BP4923" s="7"/>
      <c r="BQ4923" s="7"/>
      <c r="BR4923" s="7"/>
      <c r="BS4923" s="7"/>
      <c r="BT4923" s="7"/>
      <c r="BU4923" s="7"/>
      <c r="BV4923" s="7"/>
      <c r="BW4923" s="7"/>
    </row>
    <row r="4924" spans="5:75" x14ac:dyDescent="0.2"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AL4924" s="7"/>
      <c r="AQ4924" s="7"/>
      <c r="AR4924" s="7"/>
      <c r="AS4924" s="7"/>
      <c r="AT4924" s="7"/>
      <c r="AU4924" s="7"/>
      <c r="AV4924" s="7"/>
      <c r="AX4924" s="7"/>
      <c r="AY4924" s="7"/>
      <c r="AZ4924" s="7"/>
      <c r="BA4924" s="7"/>
      <c r="BB4924" s="7"/>
      <c r="BC4924" s="7"/>
      <c r="BD4924" s="7"/>
      <c r="BG4924" s="7"/>
      <c r="BH4924" s="7"/>
      <c r="BI4924" s="7"/>
      <c r="BJ4924" s="7"/>
      <c r="BK4924" s="7"/>
      <c r="BL4924" s="7"/>
      <c r="BM4924" s="7"/>
      <c r="BP4924" s="7"/>
      <c r="BQ4924" s="7"/>
      <c r="BR4924" s="7"/>
      <c r="BS4924" s="7"/>
      <c r="BT4924" s="7"/>
      <c r="BU4924" s="7"/>
      <c r="BV4924" s="7"/>
      <c r="BW4924" s="7"/>
    </row>
    <row r="4925" spans="5:75" x14ac:dyDescent="0.2"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AL4925" s="7"/>
      <c r="AQ4925" s="7"/>
      <c r="AR4925" s="7"/>
      <c r="AS4925" s="7"/>
      <c r="AT4925" s="7"/>
      <c r="AU4925" s="7"/>
      <c r="AV4925" s="7"/>
      <c r="AX4925" s="7"/>
      <c r="AY4925" s="7"/>
      <c r="AZ4925" s="7"/>
      <c r="BA4925" s="7"/>
      <c r="BB4925" s="7"/>
      <c r="BC4925" s="7"/>
      <c r="BD4925" s="7"/>
      <c r="BG4925" s="7"/>
      <c r="BH4925" s="7"/>
      <c r="BI4925" s="7"/>
      <c r="BJ4925" s="7"/>
      <c r="BK4925" s="7"/>
      <c r="BL4925" s="7"/>
      <c r="BM4925" s="7"/>
      <c r="BP4925" s="7"/>
      <c r="BQ4925" s="7"/>
      <c r="BR4925" s="7"/>
      <c r="BS4925" s="7"/>
      <c r="BT4925" s="7"/>
      <c r="BU4925" s="7"/>
      <c r="BV4925" s="7"/>
      <c r="BW4925" s="7"/>
    </row>
    <row r="4926" spans="5:75" x14ac:dyDescent="0.2"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AL4926" s="7"/>
      <c r="AQ4926" s="7"/>
      <c r="AR4926" s="7"/>
      <c r="AS4926" s="7"/>
      <c r="AT4926" s="7"/>
      <c r="AU4926" s="7"/>
      <c r="AV4926" s="7"/>
      <c r="AX4926" s="7"/>
      <c r="AY4926" s="7"/>
      <c r="AZ4926" s="7"/>
      <c r="BA4926" s="7"/>
      <c r="BB4926" s="7"/>
      <c r="BC4926" s="7"/>
      <c r="BD4926" s="7"/>
      <c r="BG4926" s="7"/>
      <c r="BH4926" s="7"/>
      <c r="BI4926" s="7"/>
      <c r="BJ4926" s="7"/>
      <c r="BK4926" s="7"/>
      <c r="BL4926" s="7"/>
      <c r="BM4926" s="7"/>
      <c r="BP4926" s="7"/>
      <c r="BQ4926" s="7"/>
      <c r="BR4926" s="7"/>
      <c r="BS4926" s="7"/>
      <c r="BT4926" s="7"/>
      <c r="BU4926" s="7"/>
      <c r="BV4926" s="7"/>
      <c r="BW4926" s="7"/>
    </row>
    <row r="4927" spans="5:75" x14ac:dyDescent="0.2"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AL4927" s="7"/>
      <c r="AQ4927" s="7"/>
      <c r="AR4927" s="7"/>
      <c r="AS4927" s="7"/>
      <c r="AT4927" s="7"/>
      <c r="AU4927" s="7"/>
      <c r="AV4927" s="7"/>
      <c r="AX4927" s="7"/>
      <c r="AY4927" s="7"/>
      <c r="AZ4927" s="7"/>
      <c r="BA4927" s="7"/>
      <c r="BB4927" s="7"/>
      <c r="BC4927" s="7"/>
      <c r="BD4927" s="7"/>
      <c r="BG4927" s="7"/>
      <c r="BH4927" s="7"/>
      <c r="BI4927" s="7"/>
      <c r="BJ4927" s="7"/>
      <c r="BK4927" s="7"/>
      <c r="BL4927" s="7"/>
      <c r="BM4927" s="7"/>
      <c r="BP4927" s="7"/>
      <c r="BQ4927" s="7"/>
      <c r="BR4927" s="7"/>
      <c r="BS4927" s="7"/>
      <c r="BT4927" s="7"/>
      <c r="BU4927" s="7"/>
      <c r="BV4927" s="7"/>
      <c r="BW4927" s="7"/>
    </row>
    <row r="4928" spans="5:75" x14ac:dyDescent="0.2"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AL4928" s="7"/>
      <c r="AQ4928" s="7"/>
      <c r="AR4928" s="7"/>
      <c r="AS4928" s="7"/>
      <c r="AT4928" s="7"/>
      <c r="AU4928" s="7"/>
      <c r="AV4928" s="7"/>
      <c r="AX4928" s="7"/>
      <c r="AY4928" s="7"/>
      <c r="AZ4928" s="7"/>
      <c r="BA4928" s="7"/>
      <c r="BB4928" s="7"/>
      <c r="BC4928" s="7"/>
      <c r="BD4928" s="7"/>
      <c r="BG4928" s="7"/>
      <c r="BH4928" s="7"/>
      <c r="BI4928" s="7"/>
      <c r="BJ4928" s="7"/>
      <c r="BK4928" s="7"/>
      <c r="BL4928" s="7"/>
      <c r="BM4928" s="7"/>
      <c r="BP4928" s="7"/>
      <c r="BQ4928" s="7"/>
      <c r="BR4928" s="7"/>
      <c r="BS4928" s="7"/>
      <c r="BT4928" s="7"/>
      <c r="BU4928" s="7"/>
      <c r="BV4928" s="7"/>
      <c r="BW4928" s="7"/>
    </row>
    <row r="4929" spans="5:75" x14ac:dyDescent="0.2"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AL4929" s="7"/>
      <c r="AQ4929" s="7"/>
      <c r="AR4929" s="7"/>
      <c r="AS4929" s="7"/>
      <c r="AT4929" s="7"/>
      <c r="AU4929" s="7"/>
      <c r="AV4929" s="7"/>
      <c r="AX4929" s="7"/>
      <c r="AY4929" s="7"/>
      <c r="AZ4929" s="7"/>
      <c r="BA4929" s="7"/>
      <c r="BB4929" s="7"/>
      <c r="BC4929" s="7"/>
      <c r="BD4929" s="7"/>
      <c r="BG4929" s="7"/>
      <c r="BH4929" s="7"/>
      <c r="BI4929" s="7"/>
      <c r="BJ4929" s="7"/>
      <c r="BK4929" s="7"/>
      <c r="BL4929" s="7"/>
      <c r="BM4929" s="7"/>
      <c r="BP4929" s="7"/>
      <c r="BQ4929" s="7"/>
      <c r="BR4929" s="7"/>
      <c r="BS4929" s="7"/>
      <c r="BT4929" s="7"/>
      <c r="BU4929" s="7"/>
      <c r="BV4929" s="7"/>
      <c r="BW4929" s="7"/>
    </row>
    <row r="4930" spans="5:75" x14ac:dyDescent="0.2"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AL4930" s="7"/>
      <c r="AQ4930" s="7"/>
      <c r="AR4930" s="7"/>
      <c r="AS4930" s="7"/>
      <c r="AT4930" s="7"/>
      <c r="AU4930" s="7"/>
      <c r="AV4930" s="7"/>
      <c r="AX4930" s="7"/>
      <c r="AY4930" s="7"/>
      <c r="AZ4930" s="7"/>
      <c r="BA4930" s="7"/>
      <c r="BB4930" s="7"/>
      <c r="BC4930" s="7"/>
      <c r="BD4930" s="7"/>
      <c r="BG4930" s="7"/>
      <c r="BH4930" s="7"/>
      <c r="BI4930" s="7"/>
      <c r="BJ4930" s="7"/>
      <c r="BK4930" s="7"/>
      <c r="BL4930" s="7"/>
      <c r="BM4930" s="7"/>
      <c r="BP4930" s="7"/>
      <c r="BQ4930" s="7"/>
      <c r="BR4930" s="7"/>
      <c r="BS4930" s="7"/>
      <c r="BT4930" s="7"/>
      <c r="BU4930" s="7"/>
      <c r="BV4930" s="7"/>
      <c r="BW4930" s="7"/>
    </row>
    <row r="4931" spans="5:75" x14ac:dyDescent="0.2"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AL4931" s="7"/>
      <c r="AQ4931" s="7"/>
      <c r="AR4931" s="7"/>
      <c r="AS4931" s="7"/>
      <c r="AT4931" s="7"/>
      <c r="AU4931" s="7"/>
      <c r="AV4931" s="7"/>
      <c r="AX4931" s="7"/>
      <c r="AY4931" s="7"/>
      <c r="AZ4931" s="7"/>
      <c r="BA4931" s="7"/>
      <c r="BB4931" s="7"/>
      <c r="BC4931" s="7"/>
      <c r="BD4931" s="7"/>
      <c r="BG4931" s="7"/>
      <c r="BH4931" s="7"/>
      <c r="BI4931" s="7"/>
      <c r="BJ4931" s="7"/>
      <c r="BK4931" s="7"/>
      <c r="BL4931" s="7"/>
      <c r="BM4931" s="7"/>
      <c r="BP4931" s="7"/>
      <c r="BQ4931" s="7"/>
      <c r="BR4931" s="7"/>
      <c r="BS4931" s="7"/>
      <c r="BT4931" s="7"/>
      <c r="BU4931" s="7"/>
      <c r="BV4931" s="7"/>
      <c r="BW4931" s="7"/>
    </row>
    <row r="4932" spans="5:75" x14ac:dyDescent="0.2"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AL4932" s="7"/>
      <c r="AQ4932" s="7"/>
      <c r="AR4932" s="7"/>
      <c r="AS4932" s="7"/>
      <c r="AT4932" s="7"/>
      <c r="AU4932" s="7"/>
      <c r="AV4932" s="7"/>
      <c r="AX4932" s="7"/>
      <c r="AY4932" s="7"/>
      <c r="AZ4932" s="7"/>
      <c r="BA4932" s="7"/>
      <c r="BB4932" s="7"/>
      <c r="BC4932" s="7"/>
      <c r="BD4932" s="7"/>
      <c r="BG4932" s="7"/>
      <c r="BH4932" s="7"/>
      <c r="BI4932" s="7"/>
      <c r="BJ4932" s="7"/>
      <c r="BK4932" s="7"/>
      <c r="BL4932" s="7"/>
      <c r="BM4932" s="7"/>
      <c r="BP4932" s="7"/>
      <c r="BQ4932" s="7"/>
      <c r="BR4932" s="7"/>
      <c r="BS4932" s="7"/>
      <c r="BT4932" s="7"/>
      <c r="BU4932" s="7"/>
      <c r="BV4932" s="7"/>
      <c r="BW4932" s="7"/>
    </row>
    <row r="4933" spans="5:75" x14ac:dyDescent="0.2"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AL4933" s="7"/>
      <c r="AQ4933" s="7"/>
      <c r="AR4933" s="7"/>
      <c r="AS4933" s="7"/>
      <c r="AT4933" s="7"/>
      <c r="AU4933" s="7"/>
      <c r="AV4933" s="7"/>
      <c r="AX4933" s="7"/>
      <c r="AY4933" s="7"/>
      <c r="AZ4933" s="7"/>
      <c r="BA4933" s="7"/>
      <c r="BB4933" s="7"/>
      <c r="BC4933" s="7"/>
      <c r="BD4933" s="7"/>
      <c r="BG4933" s="7"/>
      <c r="BH4933" s="7"/>
      <c r="BI4933" s="7"/>
      <c r="BJ4933" s="7"/>
      <c r="BK4933" s="7"/>
      <c r="BL4933" s="7"/>
      <c r="BM4933" s="7"/>
      <c r="BP4933" s="7"/>
      <c r="BQ4933" s="7"/>
      <c r="BR4933" s="7"/>
      <c r="BS4933" s="7"/>
      <c r="BT4933" s="7"/>
      <c r="BU4933" s="7"/>
      <c r="BV4933" s="7"/>
      <c r="BW4933" s="7"/>
    </row>
    <row r="4934" spans="5:75" x14ac:dyDescent="0.2"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AL4934" s="7"/>
      <c r="AQ4934" s="7"/>
      <c r="AR4934" s="7"/>
      <c r="AS4934" s="7"/>
      <c r="AT4934" s="7"/>
      <c r="AU4934" s="7"/>
      <c r="AV4934" s="7"/>
      <c r="AX4934" s="7"/>
      <c r="AY4934" s="7"/>
      <c r="AZ4934" s="7"/>
      <c r="BA4934" s="7"/>
      <c r="BB4934" s="7"/>
      <c r="BC4934" s="7"/>
      <c r="BD4934" s="7"/>
      <c r="BG4934" s="7"/>
      <c r="BH4934" s="7"/>
      <c r="BI4934" s="7"/>
      <c r="BJ4934" s="7"/>
      <c r="BK4934" s="7"/>
      <c r="BL4934" s="7"/>
      <c r="BM4934" s="7"/>
      <c r="BP4934" s="7"/>
      <c r="BQ4934" s="7"/>
      <c r="BR4934" s="7"/>
      <c r="BS4934" s="7"/>
      <c r="BT4934" s="7"/>
      <c r="BU4934" s="7"/>
      <c r="BV4934" s="7"/>
      <c r="BW4934" s="7"/>
    </row>
    <row r="4935" spans="5:75" x14ac:dyDescent="0.2"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AL4935" s="7"/>
      <c r="AQ4935" s="7"/>
      <c r="AR4935" s="7"/>
      <c r="AS4935" s="7"/>
      <c r="AT4935" s="7"/>
      <c r="AU4935" s="7"/>
      <c r="AV4935" s="7"/>
      <c r="AX4935" s="7"/>
      <c r="AY4935" s="7"/>
      <c r="AZ4935" s="7"/>
      <c r="BA4935" s="7"/>
      <c r="BB4935" s="7"/>
      <c r="BC4935" s="7"/>
      <c r="BD4935" s="7"/>
      <c r="BG4935" s="7"/>
      <c r="BH4935" s="7"/>
      <c r="BI4935" s="7"/>
      <c r="BJ4935" s="7"/>
      <c r="BK4935" s="7"/>
      <c r="BL4935" s="7"/>
      <c r="BM4935" s="7"/>
      <c r="BP4935" s="7"/>
      <c r="BQ4935" s="7"/>
      <c r="BR4935" s="7"/>
      <c r="BS4935" s="7"/>
      <c r="BT4935" s="7"/>
      <c r="BU4935" s="7"/>
      <c r="BV4935" s="7"/>
      <c r="BW4935" s="7"/>
    </row>
    <row r="4936" spans="5:75" x14ac:dyDescent="0.2"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AL4936" s="7"/>
      <c r="AQ4936" s="7"/>
      <c r="AR4936" s="7"/>
      <c r="AS4936" s="7"/>
      <c r="AT4936" s="7"/>
      <c r="AU4936" s="7"/>
      <c r="AV4936" s="7"/>
      <c r="AX4936" s="7"/>
      <c r="AY4936" s="7"/>
      <c r="AZ4936" s="7"/>
      <c r="BA4936" s="7"/>
      <c r="BB4936" s="7"/>
      <c r="BC4936" s="7"/>
      <c r="BD4936" s="7"/>
      <c r="BG4936" s="7"/>
      <c r="BH4936" s="7"/>
      <c r="BI4936" s="7"/>
      <c r="BJ4936" s="7"/>
      <c r="BK4936" s="7"/>
      <c r="BL4936" s="7"/>
      <c r="BM4936" s="7"/>
      <c r="BP4936" s="7"/>
      <c r="BQ4936" s="7"/>
      <c r="BR4936" s="7"/>
      <c r="BS4936" s="7"/>
      <c r="BT4936" s="7"/>
      <c r="BU4936" s="7"/>
      <c r="BV4936" s="7"/>
      <c r="BW4936" s="7"/>
    </row>
    <row r="4937" spans="5:75" x14ac:dyDescent="0.2"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AL4937" s="7"/>
      <c r="AQ4937" s="7"/>
      <c r="AR4937" s="7"/>
      <c r="AS4937" s="7"/>
      <c r="AT4937" s="7"/>
      <c r="AU4937" s="7"/>
      <c r="AV4937" s="7"/>
      <c r="AX4937" s="7"/>
      <c r="AY4937" s="7"/>
      <c r="AZ4937" s="7"/>
      <c r="BA4937" s="7"/>
      <c r="BB4937" s="7"/>
      <c r="BC4937" s="7"/>
      <c r="BD4937" s="7"/>
      <c r="BG4937" s="7"/>
      <c r="BH4937" s="7"/>
      <c r="BI4937" s="7"/>
      <c r="BJ4937" s="7"/>
      <c r="BK4937" s="7"/>
      <c r="BL4937" s="7"/>
      <c r="BM4937" s="7"/>
      <c r="BP4937" s="7"/>
      <c r="BQ4937" s="7"/>
      <c r="BR4937" s="7"/>
      <c r="BS4937" s="7"/>
      <c r="BT4937" s="7"/>
      <c r="BU4937" s="7"/>
      <c r="BV4937" s="7"/>
      <c r="BW4937" s="7"/>
    </row>
    <row r="4938" spans="5:75" x14ac:dyDescent="0.2"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AL4938" s="7"/>
      <c r="AQ4938" s="7"/>
      <c r="AR4938" s="7"/>
      <c r="AS4938" s="7"/>
      <c r="AT4938" s="7"/>
      <c r="AU4938" s="7"/>
      <c r="AV4938" s="7"/>
      <c r="AX4938" s="7"/>
      <c r="AY4938" s="7"/>
      <c r="AZ4938" s="7"/>
      <c r="BA4938" s="7"/>
      <c r="BB4938" s="7"/>
      <c r="BC4938" s="7"/>
      <c r="BD4938" s="7"/>
      <c r="BG4938" s="7"/>
      <c r="BH4938" s="7"/>
      <c r="BI4938" s="7"/>
      <c r="BJ4938" s="7"/>
      <c r="BK4938" s="7"/>
      <c r="BL4938" s="7"/>
      <c r="BM4938" s="7"/>
      <c r="BP4938" s="7"/>
      <c r="BQ4938" s="7"/>
      <c r="BR4938" s="7"/>
      <c r="BS4938" s="7"/>
      <c r="BT4938" s="7"/>
      <c r="BU4938" s="7"/>
      <c r="BV4938" s="7"/>
      <c r="BW4938" s="7"/>
    </row>
    <row r="4939" spans="5:75" x14ac:dyDescent="0.2"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AL4939" s="7"/>
      <c r="AQ4939" s="7"/>
      <c r="AR4939" s="7"/>
      <c r="AS4939" s="7"/>
      <c r="AT4939" s="7"/>
      <c r="AU4939" s="7"/>
      <c r="AV4939" s="7"/>
      <c r="AX4939" s="7"/>
      <c r="AY4939" s="7"/>
      <c r="AZ4939" s="7"/>
      <c r="BA4939" s="7"/>
      <c r="BB4939" s="7"/>
      <c r="BC4939" s="7"/>
      <c r="BD4939" s="7"/>
      <c r="BG4939" s="7"/>
      <c r="BH4939" s="7"/>
      <c r="BI4939" s="7"/>
      <c r="BJ4939" s="7"/>
      <c r="BK4939" s="7"/>
      <c r="BL4939" s="7"/>
      <c r="BM4939" s="7"/>
      <c r="BP4939" s="7"/>
      <c r="BQ4939" s="7"/>
      <c r="BR4939" s="7"/>
      <c r="BS4939" s="7"/>
      <c r="BT4939" s="7"/>
      <c r="BU4939" s="7"/>
      <c r="BV4939" s="7"/>
      <c r="BW4939" s="7"/>
    </row>
    <row r="4940" spans="5:75" x14ac:dyDescent="0.2"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AL4940" s="7"/>
      <c r="AQ4940" s="7"/>
      <c r="AR4940" s="7"/>
      <c r="AS4940" s="7"/>
      <c r="AT4940" s="7"/>
      <c r="AU4940" s="7"/>
      <c r="AV4940" s="7"/>
      <c r="AX4940" s="7"/>
      <c r="AY4940" s="7"/>
      <c r="AZ4940" s="7"/>
      <c r="BA4940" s="7"/>
      <c r="BB4940" s="7"/>
      <c r="BC4940" s="7"/>
      <c r="BD4940" s="7"/>
      <c r="BG4940" s="7"/>
      <c r="BH4940" s="7"/>
      <c r="BI4940" s="7"/>
      <c r="BJ4940" s="7"/>
      <c r="BK4940" s="7"/>
      <c r="BL4940" s="7"/>
      <c r="BM4940" s="7"/>
      <c r="BP4940" s="7"/>
      <c r="BQ4940" s="7"/>
      <c r="BR4940" s="7"/>
      <c r="BS4940" s="7"/>
      <c r="BT4940" s="7"/>
      <c r="BU4940" s="7"/>
      <c r="BV4940" s="7"/>
      <c r="BW4940" s="7"/>
    </row>
    <row r="4941" spans="5:75" x14ac:dyDescent="0.2"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AL4941" s="7"/>
      <c r="AQ4941" s="7"/>
      <c r="AR4941" s="7"/>
      <c r="AS4941" s="7"/>
      <c r="AT4941" s="7"/>
      <c r="AU4941" s="7"/>
      <c r="AV4941" s="7"/>
      <c r="AX4941" s="7"/>
      <c r="AY4941" s="7"/>
      <c r="AZ4941" s="7"/>
      <c r="BA4941" s="7"/>
      <c r="BB4941" s="7"/>
      <c r="BC4941" s="7"/>
      <c r="BD4941" s="7"/>
      <c r="BG4941" s="7"/>
      <c r="BH4941" s="7"/>
      <c r="BI4941" s="7"/>
      <c r="BJ4941" s="7"/>
      <c r="BK4941" s="7"/>
      <c r="BL4941" s="7"/>
      <c r="BM4941" s="7"/>
      <c r="BP4941" s="7"/>
      <c r="BQ4941" s="7"/>
      <c r="BR4941" s="7"/>
      <c r="BS4941" s="7"/>
      <c r="BT4941" s="7"/>
      <c r="BU4941" s="7"/>
      <c r="BV4941" s="7"/>
      <c r="BW4941" s="7"/>
    </row>
    <row r="4942" spans="5:75" x14ac:dyDescent="0.2"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AL4942" s="7"/>
      <c r="AQ4942" s="7"/>
      <c r="AR4942" s="7"/>
      <c r="AS4942" s="7"/>
      <c r="AT4942" s="7"/>
      <c r="AU4942" s="7"/>
      <c r="AV4942" s="7"/>
      <c r="AX4942" s="7"/>
      <c r="AY4942" s="7"/>
      <c r="AZ4942" s="7"/>
      <c r="BA4942" s="7"/>
      <c r="BB4942" s="7"/>
      <c r="BC4942" s="7"/>
      <c r="BD4942" s="7"/>
      <c r="BG4942" s="7"/>
      <c r="BH4942" s="7"/>
      <c r="BI4942" s="7"/>
      <c r="BJ4942" s="7"/>
      <c r="BK4942" s="7"/>
      <c r="BL4942" s="7"/>
      <c r="BM4942" s="7"/>
      <c r="BP4942" s="7"/>
      <c r="BQ4942" s="7"/>
      <c r="BR4942" s="7"/>
      <c r="BS4942" s="7"/>
      <c r="BT4942" s="7"/>
      <c r="BU4942" s="7"/>
      <c r="BV4942" s="7"/>
      <c r="BW4942" s="7"/>
    </row>
    <row r="4943" spans="5:75" x14ac:dyDescent="0.2"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AL4943" s="7"/>
      <c r="AQ4943" s="7"/>
      <c r="AR4943" s="7"/>
      <c r="AS4943" s="7"/>
      <c r="AT4943" s="7"/>
      <c r="AU4943" s="7"/>
      <c r="AV4943" s="7"/>
      <c r="AX4943" s="7"/>
      <c r="AY4943" s="7"/>
      <c r="AZ4943" s="7"/>
      <c r="BA4943" s="7"/>
      <c r="BB4943" s="7"/>
      <c r="BC4943" s="7"/>
      <c r="BD4943" s="7"/>
      <c r="BG4943" s="7"/>
      <c r="BH4943" s="7"/>
      <c r="BI4943" s="7"/>
      <c r="BJ4943" s="7"/>
      <c r="BK4943" s="7"/>
      <c r="BL4943" s="7"/>
      <c r="BM4943" s="7"/>
      <c r="BP4943" s="7"/>
      <c r="BQ4943" s="7"/>
      <c r="BR4943" s="7"/>
      <c r="BS4943" s="7"/>
      <c r="BT4943" s="7"/>
      <c r="BU4943" s="7"/>
      <c r="BV4943" s="7"/>
      <c r="BW4943" s="7"/>
    </row>
    <row r="4944" spans="5:75" x14ac:dyDescent="0.2"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AL4944" s="7"/>
      <c r="AQ4944" s="7"/>
      <c r="AR4944" s="7"/>
      <c r="AS4944" s="7"/>
      <c r="AT4944" s="7"/>
      <c r="AU4944" s="7"/>
      <c r="AV4944" s="7"/>
      <c r="AX4944" s="7"/>
      <c r="AY4944" s="7"/>
      <c r="AZ4944" s="7"/>
      <c r="BA4944" s="7"/>
      <c r="BB4944" s="7"/>
      <c r="BC4944" s="7"/>
      <c r="BD4944" s="7"/>
      <c r="BG4944" s="7"/>
      <c r="BH4944" s="7"/>
      <c r="BI4944" s="7"/>
      <c r="BJ4944" s="7"/>
      <c r="BK4944" s="7"/>
      <c r="BL4944" s="7"/>
      <c r="BM4944" s="7"/>
      <c r="BP4944" s="7"/>
      <c r="BQ4944" s="7"/>
      <c r="BR4944" s="7"/>
      <c r="BS4944" s="7"/>
      <c r="BT4944" s="7"/>
      <c r="BU4944" s="7"/>
      <c r="BV4944" s="7"/>
      <c r="BW4944" s="7"/>
    </row>
    <row r="4945" spans="5:75" x14ac:dyDescent="0.2"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AL4945" s="7"/>
      <c r="AQ4945" s="7"/>
      <c r="AR4945" s="7"/>
      <c r="AS4945" s="7"/>
      <c r="AT4945" s="7"/>
      <c r="AU4945" s="7"/>
      <c r="AV4945" s="7"/>
      <c r="AX4945" s="7"/>
      <c r="AY4945" s="7"/>
      <c r="AZ4945" s="7"/>
      <c r="BA4945" s="7"/>
      <c r="BB4945" s="7"/>
      <c r="BC4945" s="7"/>
      <c r="BD4945" s="7"/>
      <c r="BG4945" s="7"/>
      <c r="BH4945" s="7"/>
      <c r="BI4945" s="7"/>
      <c r="BJ4945" s="7"/>
      <c r="BK4945" s="7"/>
      <c r="BL4945" s="7"/>
      <c r="BM4945" s="7"/>
      <c r="BP4945" s="7"/>
      <c r="BQ4945" s="7"/>
      <c r="BR4945" s="7"/>
      <c r="BS4945" s="7"/>
      <c r="BT4945" s="7"/>
      <c r="BU4945" s="7"/>
      <c r="BV4945" s="7"/>
      <c r="BW4945" s="7"/>
    </row>
    <row r="4946" spans="5:75" x14ac:dyDescent="0.2"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AL4946" s="7"/>
      <c r="AQ4946" s="7"/>
      <c r="AR4946" s="7"/>
      <c r="AS4946" s="7"/>
      <c r="AT4946" s="7"/>
      <c r="AU4946" s="7"/>
      <c r="AV4946" s="7"/>
      <c r="AX4946" s="7"/>
      <c r="AY4946" s="7"/>
      <c r="AZ4946" s="7"/>
      <c r="BA4946" s="7"/>
      <c r="BB4946" s="7"/>
      <c r="BC4946" s="7"/>
      <c r="BD4946" s="7"/>
      <c r="BG4946" s="7"/>
      <c r="BH4946" s="7"/>
      <c r="BI4946" s="7"/>
      <c r="BJ4946" s="7"/>
      <c r="BK4946" s="7"/>
      <c r="BL4946" s="7"/>
      <c r="BM4946" s="7"/>
      <c r="BP4946" s="7"/>
      <c r="BQ4946" s="7"/>
      <c r="BR4946" s="7"/>
      <c r="BS4946" s="7"/>
      <c r="BT4946" s="7"/>
      <c r="BU4946" s="7"/>
      <c r="BV4946" s="7"/>
      <c r="BW4946" s="7"/>
    </row>
    <row r="4947" spans="5:75" x14ac:dyDescent="0.2"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AL4947" s="7"/>
      <c r="AQ4947" s="7"/>
      <c r="AR4947" s="7"/>
      <c r="AS4947" s="7"/>
      <c r="AT4947" s="7"/>
      <c r="AU4947" s="7"/>
      <c r="AV4947" s="7"/>
      <c r="AX4947" s="7"/>
      <c r="AY4947" s="7"/>
      <c r="AZ4947" s="7"/>
      <c r="BA4947" s="7"/>
      <c r="BB4947" s="7"/>
      <c r="BC4947" s="7"/>
      <c r="BD4947" s="7"/>
      <c r="BG4947" s="7"/>
      <c r="BH4947" s="7"/>
      <c r="BI4947" s="7"/>
      <c r="BJ4947" s="7"/>
      <c r="BK4947" s="7"/>
      <c r="BL4947" s="7"/>
      <c r="BM4947" s="7"/>
      <c r="BP4947" s="7"/>
      <c r="BQ4947" s="7"/>
      <c r="BR4947" s="7"/>
      <c r="BS4947" s="7"/>
      <c r="BT4947" s="7"/>
      <c r="BU4947" s="7"/>
      <c r="BV4947" s="7"/>
      <c r="BW4947" s="7"/>
    </row>
    <row r="4948" spans="5:75" x14ac:dyDescent="0.2"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AL4948" s="7"/>
      <c r="AQ4948" s="7"/>
      <c r="AR4948" s="7"/>
      <c r="AS4948" s="7"/>
      <c r="AT4948" s="7"/>
      <c r="AU4948" s="7"/>
      <c r="AV4948" s="7"/>
      <c r="AX4948" s="7"/>
      <c r="AY4948" s="7"/>
      <c r="AZ4948" s="7"/>
      <c r="BA4948" s="7"/>
      <c r="BB4948" s="7"/>
      <c r="BC4948" s="7"/>
      <c r="BD4948" s="7"/>
      <c r="BG4948" s="7"/>
      <c r="BH4948" s="7"/>
      <c r="BI4948" s="7"/>
      <c r="BJ4948" s="7"/>
      <c r="BK4948" s="7"/>
      <c r="BL4948" s="7"/>
      <c r="BM4948" s="7"/>
      <c r="BP4948" s="7"/>
      <c r="BQ4948" s="7"/>
      <c r="BR4948" s="7"/>
      <c r="BS4948" s="7"/>
      <c r="BT4948" s="7"/>
      <c r="BU4948" s="7"/>
      <c r="BV4948" s="7"/>
      <c r="BW4948" s="7"/>
    </row>
    <row r="4949" spans="5:75" x14ac:dyDescent="0.2"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AL4949" s="7"/>
      <c r="AQ4949" s="7"/>
      <c r="AR4949" s="7"/>
      <c r="AS4949" s="7"/>
      <c r="AT4949" s="7"/>
      <c r="AU4949" s="7"/>
      <c r="AV4949" s="7"/>
      <c r="AX4949" s="7"/>
      <c r="AY4949" s="7"/>
      <c r="AZ4949" s="7"/>
      <c r="BA4949" s="7"/>
      <c r="BB4949" s="7"/>
      <c r="BC4949" s="7"/>
      <c r="BD4949" s="7"/>
      <c r="BG4949" s="7"/>
      <c r="BH4949" s="7"/>
      <c r="BI4949" s="7"/>
      <c r="BJ4949" s="7"/>
      <c r="BK4949" s="7"/>
      <c r="BL4949" s="7"/>
      <c r="BM4949" s="7"/>
      <c r="BP4949" s="7"/>
      <c r="BQ4949" s="7"/>
      <c r="BR4949" s="7"/>
      <c r="BS4949" s="7"/>
      <c r="BT4949" s="7"/>
      <c r="BU4949" s="7"/>
      <c r="BV4949" s="7"/>
      <c r="BW4949" s="7"/>
    </row>
    <row r="4950" spans="5:75" x14ac:dyDescent="0.2"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AL4950" s="7"/>
      <c r="AQ4950" s="7"/>
      <c r="AR4950" s="7"/>
      <c r="AS4950" s="7"/>
      <c r="AT4950" s="7"/>
      <c r="AU4950" s="7"/>
      <c r="AV4950" s="7"/>
      <c r="AX4950" s="7"/>
      <c r="AY4950" s="7"/>
      <c r="AZ4950" s="7"/>
      <c r="BA4950" s="7"/>
      <c r="BB4950" s="7"/>
      <c r="BC4950" s="7"/>
      <c r="BD4950" s="7"/>
      <c r="BG4950" s="7"/>
      <c r="BH4950" s="7"/>
      <c r="BI4950" s="7"/>
      <c r="BJ4950" s="7"/>
      <c r="BK4950" s="7"/>
      <c r="BL4950" s="7"/>
      <c r="BM4950" s="7"/>
      <c r="BP4950" s="7"/>
      <c r="BQ4950" s="7"/>
      <c r="BR4950" s="7"/>
      <c r="BS4950" s="7"/>
      <c r="BT4950" s="7"/>
      <c r="BU4950" s="7"/>
      <c r="BV4950" s="7"/>
      <c r="BW4950" s="7"/>
    </row>
    <row r="4951" spans="5:75" x14ac:dyDescent="0.2"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AL4951" s="7"/>
      <c r="AQ4951" s="7"/>
      <c r="AR4951" s="7"/>
      <c r="AS4951" s="7"/>
      <c r="AT4951" s="7"/>
      <c r="AU4951" s="7"/>
      <c r="AV4951" s="7"/>
      <c r="AX4951" s="7"/>
      <c r="AY4951" s="7"/>
      <c r="AZ4951" s="7"/>
      <c r="BA4951" s="7"/>
      <c r="BB4951" s="7"/>
      <c r="BC4951" s="7"/>
      <c r="BD4951" s="7"/>
      <c r="BG4951" s="7"/>
      <c r="BH4951" s="7"/>
      <c r="BI4951" s="7"/>
      <c r="BJ4951" s="7"/>
      <c r="BK4951" s="7"/>
      <c r="BL4951" s="7"/>
      <c r="BM4951" s="7"/>
      <c r="BP4951" s="7"/>
      <c r="BQ4951" s="7"/>
      <c r="BR4951" s="7"/>
      <c r="BS4951" s="7"/>
      <c r="BT4951" s="7"/>
      <c r="BU4951" s="7"/>
      <c r="BV4951" s="7"/>
      <c r="BW4951" s="7"/>
    </row>
    <row r="4952" spans="5:75" x14ac:dyDescent="0.2"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AL4952" s="7"/>
      <c r="AQ4952" s="7"/>
      <c r="AR4952" s="7"/>
      <c r="AS4952" s="7"/>
      <c r="AT4952" s="7"/>
      <c r="AU4952" s="7"/>
      <c r="AV4952" s="7"/>
      <c r="AX4952" s="7"/>
      <c r="AY4952" s="7"/>
      <c r="AZ4952" s="7"/>
      <c r="BA4952" s="7"/>
      <c r="BB4952" s="7"/>
      <c r="BC4952" s="7"/>
      <c r="BD4952" s="7"/>
      <c r="BG4952" s="7"/>
      <c r="BH4952" s="7"/>
      <c r="BI4952" s="7"/>
      <c r="BJ4952" s="7"/>
      <c r="BK4952" s="7"/>
      <c r="BL4952" s="7"/>
      <c r="BM4952" s="7"/>
      <c r="BP4952" s="7"/>
      <c r="BQ4952" s="7"/>
      <c r="BR4952" s="7"/>
      <c r="BS4952" s="7"/>
      <c r="BT4952" s="7"/>
      <c r="BU4952" s="7"/>
      <c r="BV4952" s="7"/>
      <c r="BW4952" s="7"/>
    </row>
    <row r="4953" spans="5:75" x14ac:dyDescent="0.2"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AL4953" s="7"/>
      <c r="AQ4953" s="7"/>
      <c r="AR4953" s="7"/>
      <c r="AS4953" s="7"/>
      <c r="AT4953" s="7"/>
      <c r="AU4953" s="7"/>
      <c r="AV4953" s="7"/>
      <c r="AX4953" s="7"/>
      <c r="AY4953" s="7"/>
      <c r="AZ4953" s="7"/>
      <c r="BA4953" s="7"/>
      <c r="BB4953" s="7"/>
      <c r="BC4953" s="7"/>
      <c r="BD4953" s="7"/>
      <c r="BG4953" s="7"/>
      <c r="BH4953" s="7"/>
      <c r="BI4953" s="7"/>
      <c r="BJ4953" s="7"/>
      <c r="BK4953" s="7"/>
      <c r="BL4953" s="7"/>
      <c r="BM4953" s="7"/>
      <c r="BP4953" s="7"/>
      <c r="BQ4953" s="7"/>
      <c r="BR4953" s="7"/>
      <c r="BS4953" s="7"/>
      <c r="BT4953" s="7"/>
      <c r="BU4953" s="7"/>
      <c r="BV4953" s="7"/>
      <c r="BW4953" s="7"/>
    </row>
    <row r="4954" spans="5:75" x14ac:dyDescent="0.2"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AL4954" s="7"/>
      <c r="AQ4954" s="7"/>
      <c r="AR4954" s="7"/>
      <c r="AS4954" s="7"/>
      <c r="AT4954" s="7"/>
      <c r="AU4954" s="7"/>
      <c r="AV4954" s="7"/>
      <c r="AX4954" s="7"/>
      <c r="AY4954" s="7"/>
      <c r="AZ4954" s="7"/>
      <c r="BA4954" s="7"/>
      <c r="BB4954" s="7"/>
      <c r="BC4954" s="7"/>
      <c r="BD4954" s="7"/>
      <c r="BG4954" s="7"/>
      <c r="BH4954" s="7"/>
      <c r="BI4954" s="7"/>
      <c r="BJ4954" s="7"/>
      <c r="BK4954" s="7"/>
      <c r="BL4954" s="7"/>
      <c r="BM4954" s="7"/>
      <c r="BP4954" s="7"/>
      <c r="BQ4954" s="7"/>
      <c r="BR4954" s="7"/>
      <c r="BS4954" s="7"/>
      <c r="BT4954" s="7"/>
      <c r="BU4954" s="7"/>
      <c r="BV4954" s="7"/>
      <c r="BW4954" s="7"/>
    </row>
    <row r="4955" spans="5:75" x14ac:dyDescent="0.2"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AL4955" s="7"/>
      <c r="AQ4955" s="7"/>
      <c r="AR4955" s="7"/>
      <c r="AS4955" s="7"/>
      <c r="AT4955" s="7"/>
      <c r="AU4955" s="7"/>
      <c r="AV4955" s="7"/>
      <c r="AX4955" s="7"/>
      <c r="AY4955" s="7"/>
      <c r="AZ4955" s="7"/>
      <c r="BA4955" s="7"/>
      <c r="BB4955" s="7"/>
      <c r="BC4955" s="7"/>
      <c r="BD4955" s="7"/>
      <c r="BG4955" s="7"/>
      <c r="BH4955" s="7"/>
      <c r="BI4955" s="7"/>
      <c r="BJ4955" s="7"/>
      <c r="BK4955" s="7"/>
      <c r="BL4955" s="7"/>
      <c r="BM4955" s="7"/>
      <c r="BP4955" s="7"/>
      <c r="BQ4955" s="7"/>
      <c r="BR4955" s="7"/>
      <c r="BS4955" s="7"/>
      <c r="BT4955" s="7"/>
      <c r="BU4955" s="7"/>
      <c r="BV4955" s="7"/>
      <c r="BW4955" s="7"/>
    </row>
    <row r="4956" spans="5:75" x14ac:dyDescent="0.2"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AL4956" s="7"/>
      <c r="AQ4956" s="7"/>
      <c r="AR4956" s="7"/>
      <c r="AS4956" s="7"/>
      <c r="AT4956" s="7"/>
      <c r="AU4956" s="7"/>
      <c r="AV4956" s="7"/>
      <c r="AX4956" s="7"/>
      <c r="AY4956" s="7"/>
      <c r="AZ4956" s="7"/>
      <c r="BA4956" s="7"/>
      <c r="BB4956" s="7"/>
      <c r="BC4956" s="7"/>
      <c r="BD4956" s="7"/>
      <c r="BG4956" s="7"/>
      <c r="BH4956" s="7"/>
      <c r="BI4956" s="7"/>
      <c r="BJ4956" s="7"/>
      <c r="BK4956" s="7"/>
      <c r="BL4956" s="7"/>
      <c r="BM4956" s="7"/>
      <c r="BP4956" s="7"/>
      <c r="BQ4956" s="7"/>
      <c r="BR4956" s="7"/>
      <c r="BS4956" s="7"/>
      <c r="BT4956" s="7"/>
      <c r="BU4956" s="7"/>
      <c r="BV4956" s="7"/>
      <c r="BW4956" s="7"/>
    </row>
    <row r="4957" spans="5:75" x14ac:dyDescent="0.2"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AL4957" s="7"/>
      <c r="AQ4957" s="7"/>
      <c r="AR4957" s="7"/>
      <c r="AS4957" s="7"/>
      <c r="AT4957" s="7"/>
      <c r="AU4957" s="7"/>
      <c r="AV4957" s="7"/>
      <c r="AX4957" s="7"/>
      <c r="AY4957" s="7"/>
      <c r="AZ4957" s="7"/>
      <c r="BA4957" s="7"/>
      <c r="BB4957" s="7"/>
      <c r="BC4957" s="7"/>
      <c r="BD4957" s="7"/>
      <c r="BG4957" s="7"/>
      <c r="BH4957" s="7"/>
      <c r="BI4957" s="7"/>
      <c r="BJ4957" s="7"/>
      <c r="BK4957" s="7"/>
      <c r="BL4957" s="7"/>
      <c r="BM4957" s="7"/>
      <c r="BP4957" s="7"/>
      <c r="BQ4957" s="7"/>
      <c r="BR4957" s="7"/>
      <c r="BS4957" s="7"/>
      <c r="BT4957" s="7"/>
      <c r="BU4957" s="7"/>
      <c r="BV4957" s="7"/>
      <c r="BW4957" s="7"/>
    </row>
    <row r="4958" spans="5:75" x14ac:dyDescent="0.2"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AL4958" s="7"/>
      <c r="AQ4958" s="7"/>
      <c r="AR4958" s="7"/>
      <c r="AS4958" s="7"/>
      <c r="AT4958" s="7"/>
      <c r="AU4958" s="7"/>
      <c r="AV4958" s="7"/>
      <c r="AX4958" s="7"/>
      <c r="AY4958" s="7"/>
      <c r="AZ4958" s="7"/>
      <c r="BA4958" s="7"/>
      <c r="BB4958" s="7"/>
      <c r="BC4958" s="7"/>
      <c r="BD4958" s="7"/>
      <c r="BG4958" s="7"/>
      <c r="BH4958" s="7"/>
      <c r="BI4958" s="7"/>
      <c r="BJ4958" s="7"/>
      <c r="BK4958" s="7"/>
      <c r="BL4958" s="7"/>
      <c r="BM4958" s="7"/>
      <c r="BP4958" s="7"/>
      <c r="BQ4958" s="7"/>
      <c r="BR4958" s="7"/>
      <c r="BS4958" s="7"/>
      <c r="BT4958" s="7"/>
      <c r="BU4958" s="7"/>
      <c r="BV4958" s="7"/>
      <c r="BW4958" s="7"/>
    </row>
    <row r="4959" spans="5:75" x14ac:dyDescent="0.2"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AL4959" s="7"/>
      <c r="AQ4959" s="7"/>
      <c r="AR4959" s="7"/>
      <c r="AS4959" s="7"/>
      <c r="AT4959" s="7"/>
      <c r="AU4959" s="7"/>
      <c r="AV4959" s="7"/>
      <c r="AX4959" s="7"/>
      <c r="AY4959" s="7"/>
      <c r="AZ4959" s="7"/>
      <c r="BA4959" s="7"/>
      <c r="BB4959" s="7"/>
      <c r="BC4959" s="7"/>
      <c r="BD4959" s="7"/>
      <c r="BG4959" s="7"/>
      <c r="BH4959" s="7"/>
      <c r="BI4959" s="7"/>
      <c r="BJ4959" s="7"/>
      <c r="BK4959" s="7"/>
      <c r="BL4959" s="7"/>
      <c r="BM4959" s="7"/>
      <c r="BP4959" s="7"/>
      <c r="BQ4959" s="7"/>
      <c r="BR4959" s="7"/>
      <c r="BS4959" s="7"/>
      <c r="BT4959" s="7"/>
      <c r="BU4959" s="7"/>
      <c r="BV4959" s="7"/>
      <c r="BW4959" s="7"/>
    </row>
    <row r="4960" spans="5:75" x14ac:dyDescent="0.2"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AL4960" s="7"/>
      <c r="AQ4960" s="7"/>
      <c r="AR4960" s="7"/>
      <c r="AS4960" s="7"/>
      <c r="AT4960" s="7"/>
      <c r="AU4960" s="7"/>
      <c r="AV4960" s="7"/>
      <c r="AX4960" s="7"/>
      <c r="AY4960" s="7"/>
      <c r="AZ4960" s="7"/>
      <c r="BA4960" s="7"/>
      <c r="BB4960" s="7"/>
      <c r="BC4960" s="7"/>
      <c r="BD4960" s="7"/>
      <c r="BG4960" s="7"/>
      <c r="BH4960" s="7"/>
      <c r="BI4960" s="7"/>
      <c r="BJ4960" s="7"/>
      <c r="BK4960" s="7"/>
      <c r="BL4960" s="7"/>
      <c r="BM4960" s="7"/>
      <c r="BP4960" s="7"/>
      <c r="BQ4960" s="7"/>
      <c r="BR4960" s="7"/>
      <c r="BS4960" s="7"/>
      <c r="BT4960" s="7"/>
      <c r="BU4960" s="7"/>
      <c r="BV4960" s="7"/>
      <c r="BW4960" s="7"/>
    </row>
    <row r="4961" spans="5:75" x14ac:dyDescent="0.2"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AL4961" s="7"/>
      <c r="AQ4961" s="7"/>
      <c r="AR4961" s="7"/>
      <c r="AS4961" s="7"/>
      <c r="AT4961" s="7"/>
      <c r="AU4961" s="7"/>
      <c r="AV4961" s="7"/>
      <c r="AX4961" s="7"/>
      <c r="AY4961" s="7"/>
      <c r="AZ4961" s="7"/>
      <c r="BA4961" s="7"/>
      <c r="BB4961" s="7"/>
      <c r="BC4961" s="7"/>
      <c r="BD4961" s="7"/>
      <c r="BG4961" s="7"/>
      <c r="BH4961" s="7"/>
      <c r="BI4961" s="7"/>
      <c r="BJ4961" s="7"/>
      <c r="BK4961" s="7"/>
      <c r="BL4961" s="7"/>
      <c r="BM4961" s="7"/>
      <c r="BP4961" s="7"/>
      <c r="BQ4961" s="7"/>
      <c r="BR4961" s="7"/>
      <c r="BS4961" s="7"/>
      <c r="BT4961" s="7"/>
      <c r="BU4961" s="7"/>
      <c r="BV4961" s="7"/>
      <c r="BW4961" s="7"/>
    </row>
    <row r="4962" spans="5:75" x14ac:dyDescent="0.2"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AL4962" s="7"/>
      <c r="AQ4962" s="7"/>
      <c r="AR4962" s="7"/>
      <c r="AS4962" s="7"/>
      <c r="AT4962" s="7"/>
      <c r="AU4962" s="7"/>
      <c r="AV4962" s="7"/>
      <c r="AX4962" s="7"/>
      <c r="AY4962" s="7"/>
      <c r="AZ4962" s="7"/>
      <c r="BA4962" s="7"/>
      <c r="BB4962" s="7"/>
      <c r="BC4962" s="7"/>
      <c r="BD4962" s="7"/>
      <c r="BG4962" s="7"/>
      <c r="BH4962" s="7"/>
      <c r="BI4962" s="7"/>
      <c r="BJ4962" s="7"/>
      <c r="BK4962" s="7"/>
      <c r="BL4962" s="7"/>
      <c r="BM4962" s="7"/>
      <c r="BP4962" s="7"/>
      <c r="BQ4962" s="7"/>
      <c r="BR4962" s="7"/>
      <c r="BS4962" s="7"/>
      <c r="BT4962" s="7"/>
      <c r="BU4962" s="7"/>
      <c r="BV4962" s="7"/>
      <c r="BW4962" s="7"/>
    </row>
    <row r="4963" spans="5:75" x14ac:dyDescent="0.2"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AL4963" s="7"/>
      <c r="AQ4963" s="7"/>
      <c r="AR4963" s="7"/>
      <c r="AS4963" s="7"/>
      <c r="AT4963" s="7"/>
      <c r="AU4963" s="7"/>
      <c r="AV4963" s="7"/>
      <c r="AX4963" s="7"/>
      <c r="AY4963" s="7"/>
      <c r="AZ4963" s="7"/>
      <c r="BA4963" s="7"/>
      <c r="BB4963" s="7"/>
      <c r="BC4963" s="7"/>
      <c r="BD4963" s="7"/>
      <c r="BG4963" s="7"/>
      <c r="BH4963" s="7"/>
      <c r="BI4963" s="7"/>
      <c r="BJ4963" s="7"/>
      <c r="BK4963" s="7"/>
      <c r="BL4963" s="7"/>
      <c r="BM4963" s="7"/>
      <c r="BP4963" s="7"/>
      <c r="BQ4963" s="7"/>
      <c r="BR4963" s="7"/>
      <c r="BS4963" s="7"/>
      <c r="BT4963" s="7"/>
      <c r="BU4963" s="7"/>
      <c r="BV4963" s="7"/>
      <c r="BW4963" s="7"/>
    </row>
    <row r="4964" spans="5:75" x14ac:dyDescent="0.2"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AL4964" s="7"/>
      <c r="AQ4964" s="7"/>
      <c r="AR4964" s="7"/>
      <c r="AS4964" s="7"/>
      <c r="AT4964" s="7"/>
      <c r="AU4964" s="7"/>
      <c r="AV4964" s="7"/>
      <c r="AX4964" s="7"/>
      <c r="AY4964" s="7"/>
      <c r="AZ4964" s="7"/>
      <c r="BA4964" s="7"/>
      <c r="BB4964" s="7"/>
      <c r="BC4964" s="7"/>
      <c r="BD4964" s="7"/>
      <c r="BG4964" s="7"/>
      <c r="BH4964" s="7"/>
      <c r="BI4964" s="7"/>
      <c r="BJ4964" s="7"/>
      <c r="BK4964" s="7"/>
      <c r="BL4964" s="7"/>
      <c r="BM4964" s="7"/>
      <c r="BP4964" s="7"/>
      <c r="BQ4964" s="7"/>
      <c r="BR4964" s="7"/>
      <c r="BS4964" s="7"/>
      <c r="BT4964" s="7"/>
      <c r="BU4964" s="7"/>
      <c r="BV4964" s="7"/>
      <c r="BW4964" s="7"/>
    </row>
    <row r="4965" spans="5:75" x14ac:dyDescent="0.2"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AL4965" s="7"/>
      <c r="AQ4965" s="7"/>
      <c r="AR4965" s="7"/>
      <c r="AS4965" s="7"/>
      <c r="AT4965" s="7"/>
      <c r="AU4965" s="7"/>
      <c r="AV4965" s="7"/>
      <c r="AX4965" s="7"/>
      <c r="AY4965" s="7"/>
      <c r="AZ4965" s="7"/>
      <c r="BA4965" s="7"/>
      <c r="BB4965" s="7"/>
      <c r="BC4965" s="7"/>
      <c r="BD4965" s="7"/>
      <c r="BG4965" s="7"/>
      <c r="BH4965" s="7"/>
      <c r="BI4965" s="7"/>
      <c r="BJ4965" s="7"/>
      <c r="BK4965" s="7"/>
      <c r="BL4965" s="7"/>
      <c r="BM4965" s="7"/>
      <c r="BP4965" s="7"/>
      <c r="BQ4965" s="7"/>
      <c r="BR4965" s="7"/>
      <c r="BS4965" s="7"/>
      <c r="BT4965" s="7"/>
      <c r="BU4965" s="7"/>
      <c r="BV4965" s="7"/>
      <c r="BW4965" s="7"/>
    </row>
    <row r="4966" spans="5:75" x14ac:dyDescent="0.2"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AL4966" s="7"/>
      <c r="AQ4966" s="7"/>
      <c r="AR4966" s="7"/>
      <c r="AS4966" s="7"/>
      <c r="AT4966" s="7"/>
      <c r="AU4966" s="7"/>
      <c r="AV4966" s="7"/>
      <c r="AX4966" s="7"/>
      <c r="AY4966" s="7"/>
      <c r="AZ4966" s="7"/>
      <c r="BA4966" s="7"/>
      <c r="BB4966" s="7"/>
      <c r="BC4966" s="7"/>
      <c r="BD4966" s="7"/>
      <c r="BG4966" s="7"/>
      <c r="BH4966" s="7"/>
      <c r="BI4966" s="7"/>
      <c r="BJ4966" s="7"/>
      <c r="BK4966" s="7"/>
      <c r="BL4966" s="7"/>
      <c r="BM4966" s="7"/>
      <c r="BP4966" s="7"/>
      <c r="BQ4966" s="7"/>
      <c r="BR4966" s="7"/>
      <c r="BS4966" s="7"/>
      <c r="BT4966" s="7"/>
      <c r="BU4966" s="7"/>
      <c r="BV4966" s="7"/>
      <c r="BW4966" s="7"/>
    </row>
    <row r="4967" spans="5:75" x14ac:dyDescent="0.2"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AL4967" s="7"/>
      <c r="AQ4967" s="7"/>
      <c r="AR4967" s="7"/>
      <c r="AS4967" s="7"/>
      <c r="AT4967" s="7"/>
      <c r="AU4967" s="7"/>
      <c r="AV4967" s="7"/>
      <c r="AX4967" s="7"/>
      <c r="AY4967" s="7"/>
      <c r="AZ4967" s="7"/>
      <c r="BA4967" s="7"/>
      <c r="BB4967" s="7"/>
      <c r="BC4967" s="7"/>
      <c r="BD4967" s="7"/>
      <c r="BG4967" s="7"/>
      <c r="BH4967" s="7"/>
      <c r="BI4967" s="7"/>
      <c r="BJ4967" s="7"/>
      <c r="BK4967" s="7"/>
      <c r="BL4967" s="7"/>
      <c r="BM4967" s="7"/>
      <c r="BP4967" s="7"/>
      <c r="BQ4967" s="7"/>
      <c r="BR4967" s="7"/>
      <c r="BS4967" s="7"/>
      <c r="BT4967" s="7"/>
      <c r="BU4967" s="7"/>
      <c r="BV4967" s="7"/>
      <c r="BW4967" s="7"/>
    </row>
    <row r="4968" spans="5:75" x14ac:dyDescent="0.2"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AL4968" s="7"/>
      <c r="AQ4968" s="7"/>
      <c r="AR4968" s="7"/>
      <c r="AS4968" s="7"/>
      <c r="AT4968" s="7"/>
      <c r="AU4968" s="7"/>
      <c r="AV4968" s="7"/>
      <c r="AX4968" s="7"/>
      <c r="AY4968" s="7"/>
      <c r="AZ4968" s="7"/>
      <c r="BA4968" s="7"/>
      <c r="BB4968" s="7"/>
      <c r="BC4968" s="7"/>
      <c r="BD4968" s="7"/>
      <c r="BG4968" s="7"/>
      <c r="BH4968" s="7"/>
      <c r="BI4968" s="7"/>
      <c r="BJ4968" s="7"/>
      <c r="BK4968" s="7"/>
      <c r="BL4968" s="7"/>
      <c r="BM4968" s="7"/>
      <c r="BP4968" s="7"/>
      <c r="BQ4968" s="7"/>
      <c r="BR4968" s="7"/>
      <c r="BS4968" s="7"/>
      <c r="BT4968" s="7"/>
      <c r="BU4968" s="7"/>
      <c r="BV4968" s="7"/>
      <c r="BW4968" s="7"/>
    </row>
    <row r="4969" spans="5:75" x14ac:dyDescent="0.2"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AL4969" s="7"/>
      <c r="AQ4969" s="7"/>
      <c r="AR4969" s="7"/>
      <c r="AS4969" s="7"/>
      <c r="AT4969" s="7"/>
      <c r="AU4969" s="7"/>
      <c r="AV4969" s="7"/>
      <c r="AX4969" s="7"/>
      <c r="AY4969" s="7"/>
      <c r="AZ4969" s="7"/>
      <c r="BA4969" s="7"/>
      <c r="BB4969" s="7"/>
      <c r="BC4969" s="7"/>
      <c r="BD4969" s="7"/>
      <c r="BG4969" s="7"/>
      <c r="BH4969" s="7"/>
      <c r="BI4969" s="7"/>
      <c r="BJ4969" s="7"/>
      <c r="BK4969" s="7"/>
      <c r="BL4969" s="7"/>
      <c r="BM4969" s="7"/>
      <c r="BP4969" s="7"/>
      <c r="BQ4969" s="7"/>
      <c r="BR4969" s="7"/>
      <c r="BS4969" s="7"/>
      <c r="BT4969" s="7"/>
      <c r="BU4969" s="7"/>
      <c r="BV4969" s="7"/>
      <c r="BW4969" s="7"/>
    </row>
    <row r="4970" spans="5:75" x14ac:dyDescent="0.2"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AL4970" s="7"/>
      <c r="AQ4970" s="7"/>
      <c r="AR4970" s="7"/>
      <c r="AS4970" s="7"/>
      <c r="AT4970" s="7"/>
      <c r="AU4970" s="7"/>
      <c r="AV4970" s="7"/>
      <c r="AX4970" s="7"/>
      <c r="AY4970" s="7"/>
      <c r="AZ4970" s="7"/>
      <c r="BA4970" s="7"/>
      <c r="BB4970" s="7"/>
      <c r="BC4970" s="7"/>
      <c r="BD4970" s="7"/>
      <c r="BG4970" s="7"/>
      <c r="BH4970" s="7"/>
      <c r="BI4970" s="7"/>
      <c r="BJ4970" s="7"/>
      <c r="BK4970" s="7"/>
      <c r="BL4970" s="7"/>
      <c r="BM4970" s="7"/>
      <c r="BP4970" s="7"/>
      <c r="BQ4970" s="7"/>
      <c r="BR4970" s="7"/>
      <c r="BS4970" s="7"/>
      <c r="BT4970" s="7"/>
      <c r="BU4970" s="7"/>
      <c r="BV4970" s="7"/>
      <c r="BW4970" s="7"/>
    </row>
    <row r="4971" spans="5:75" x14ac:dyDescent="0.2"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AL4971" s="7"/>
      <c r="AQ4971" s="7"/>
      <c r="AR4971" s="7"/>
      <c r="AS4971" s="7"/>
      <c r="AT4971" s="7"/>
      <c r="AU4971" s="7"/>
      <c r="AV4971" s="7"/>
      <c r="AX4971" s="7"/>
      <c r="AY4971" s="7"/>
      <c r="AZ4971" s="7"/>
      <c r="BA4971" s="7"/>
      <c r="BB4971" s="7"/>
      <c r="BC4971" s="7"/>
      <c r="BD4971" s="7"/>
      <c r="BG4971" s="7"/>
      <c r="BH4971" s="7"/>
      <c r="BI4971" s="7"/>
      <c r="BJ4971" s="7"/>
      <c r="BK4971" s="7"/>
      <c r="BL4971" s="7"/>
      <c r="BM4971" s="7"/>
      <c r="BP4971" s="7"/>
      <c r="BQ4971" s="7"/>
      <c r="BR4971" s="7"/>
      <c r="BS4971" s="7"/>
      <c r="BT4971" s="7"/>
      <c r="BU4971" s="7"/>
      <c r="BV4971" s="7"/>
      <c r="BW4971" s="7"/>
    </row>
    <row r="4972" spans="5:75" x14ac:dyDescent="0.2"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AL4972" s="7"/>
      <c r="AQ4972" s="7"/>
      <c r="AR4972" s="7"/>
      <c r="AS4972" s="7"/>
      <c r="AT4972" s="7"/>
      <c r="AU4972" s="7"/>
      <c r="AV4972" s="7"/>
      <c r="AX4972" s="7"/>
      <c r="AY4972" s="7"/>
      <c r="AZ4972" s="7"/>
      <c r="BA4972" s="7"/>
      <c r="BB4972" s="7"/>
      <c r="BC4972" s="7"/>
      <c r="BD4972" s="7"/>
      <c r="BG4972" s="7"/>
      <c r="BH4972" s="7"/>
      <c r="BI4972" s="7"/>
      <c r="BJ4972" s="7"/>
      <c r="BK4972" s="7"/>
      <c r="BL4972" s="7"/>
      <c r="BM4972" s="7"/>
      <c r="BP4972" s="7"/>
      <c r="BQ4972" s="7"/>
      <c r="BR4972" s="7"/>
      <c r="BS4972" s="7"/>
      <c r="BT4972" s="7"/>
      <c r="BU4972" s="7"/>
      <c r="BV4972" s="7"/>
      <c r="BW4972" s="7"/>
    </row>
    <row r="4973" spans="5:75" x14ac:dyDescent="0.2"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AL4973" s="7"/>
      <c r="AQ4973" s="7"/>
      <c r="AR4973" s="7"/>
      <c r="AS4973" s="7"/>
      <c r="AT4973" s="7"/>
      <c r="AU4973" s="7"/>
      <c r="AV4973" s="7"/>
      <c r="AX4973" s="7"/>
      <c r="AY4973" s="7"/>
      <c r="AZ4973" s="7"/>
      <c r="BA4973" s="7"/>
      <c r="BB4973" s="7"/>
      <c r="BC4973" s="7"/>
      <c r="BD4973" s="7"/>
      <c r="BG4973" s="7"/>
      <c r="BH4973" s="7"/>
      <c r="BI4973" s="7"/>
      <c r="BJ4973" s="7"/>
      <c r="BK4973" s="7"/>
      <c r="BL4973" s="7"/>
      <c r="BM4973" s="7"/>
      <c r="BP4973" s="7"/>
      <c r="BQ4973" s="7"/>
      <c r="BR4973" s="7"/>
      <c r="BS4973" s="7"/>
      <c r="BT4973" s="7"/>
      <c r="BU4973" s="7"/>
      <c r="BV4973" s="7"/>
      <c r="BW4973" s="7"/>
    </row>
    <row r="4974" spans="5:75" x14ac:dyDescent="0.2"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AL4974" s="7"/>
      <c r="AQ4974" s="7"/>
      <c r="AR4974" s="7"/>
      <c r="AS4974" s="7"/>
      <c r="AT4974" s="7"/>
      <c r="AU4974" s="7"/>
      <c r="AV4974" s="7"/>
      <c r="AX4974" s="7"/>
      <c r="AY4974" s="7"/>
      <c r="AZ4974" s="7"/>
      <c r="BA4974" s="7"/>
      <c r="BB4974" s="7"/>
      <c r="BC4974" s="7"/>
      <c r="BD4974" s="7"/>
      <c r="BG4974" s="7"/>
      <c r="BH4974" s="7"/>
      <c r="BI4974" s="7"/>
      <c r="BJ4974" s="7"/>
      <c r="BK4974" s="7"/>
      <c r="BL4974" s="7"/>
      <c r="BM4974" s="7"/>
      <c r="BP4974" s="7"/>
      <c r="BQ4974" s="7"/>
      <c r="BR4974" s="7"/>
      <c r="BS4974" s="7"/>
      <c r="BT4974" s="7"/>
      <c r="BU4974" s="7"/>
      <c r="BV4974" s="7"/>
      <c r="BW4974" s="7"/>
    </row>
    <row r="4975" spans="5:75" x14ac:dyDescent="0.2"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AL4975" s="7"/>
      <c r="AQ4975" s="7"/>
      <c r="AR4975" s="7"/>
      <c r="AS4975" s="7"/>
      <c r="AT4975" s="7"/>
      <c r="AU4975" s="7"/>
      <c r="AV4975" s="7"/>
      <c r="AX4975" s="7"/>
      <c r="AY4975" s="7"/>
      <c r="AZ4975" s="7"/>
      <c r="BA4975" s="7"/>
      <c r="BB4975" s="7"/>
      <c r="BC4975" s="7"/>
      <c r="BD4975" s="7"/>
      <c r="BG4975" s="7"/>
      <c r="BH4975" s="7"/>
      <c r="BI4975" s="7"/>
      <c r="BJ4975" s="7"/>
      <c r="BK4975" s="7"/>
      <c r="BL4975" s="7"/>
      <c r="BM4975" s="7"/>
      <c r="BP4975" s="7"/>
      <c r="BQ4975" s="7"/>
      <c r="BR4975" s="7"/>
      <c r="BS4975" s="7"/>
      <c r="BT4975" s="7"/>
      <c r="BU4975" s="7"/>
      <c r="BV4975" s="7"/>
      <c r="BW4975" s="7"/>
    </row>
    <row r="4976" spans="5:75" x14ac:dyDescent="0.2"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AL4976" s="7"/>
      <c r="AQ4976" s="7"/>
      <c r="AR4976" s="7"/>
      <c r="AS4976" s="7"/>
      <c r="AT4976" s="7"/>
      <c r="AU4976" s="7"/>
      <c r="AV4976" s="7"/>
      <c r="AX4976" s="7"/>
      <c r="AY4976" s="7"/>
      <c r="AZ4976" s="7"/>
      <c r="BA4976" s="7"/>
      <c r="BB4976" s="7"/>
      <c r="BC4976" s="7"/>
      <c r="BD4976" s="7"/>
      <c r="BG4976" s="7"/>
      <c r="BH4976" s="7"/>
      <c r="BI4976" s="7"/>
      <c r="BJ4976" s="7"/>
      <c r="BK4976" s="7"/>
      <c r="BL4976" s="7"/>
      <c r="BM4976" s="7"/>
      <c r="BP4976" s="7"/>
      <c r="BQ4976" s="7"/>
      <c r="BR4976" s="7"/>
      <c r="BS4976" s="7"/>
      <c r="BT4976" s="7"/>
      <c r="BU4976" s="7"/>
      <c r="BV4976" s="7"/>
      <c r="BW4976" s="7"/>
    </row>
    <row r="4977" spans="5:75" x14ac:dyDescent="0.2"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AL4977" s="7"/>
      <c r="AQ4977" s="7"/>
      <c r="AR4977" s="7"/>
      <c r="AS4977" s="7"/>
      <c r="AT4977" s="7"/>
      <c r="AU4977" s="7"/>
      <c r="AV4977" s="7"/>
      <c r="AX4977" s="7"/>
      <c r="AY4977" s="7"/>
      <c r="AZ4977" s="7"/>
      <c r="BA4977" s="7"/>
      <c r="BB4977" s="7"/>
      <c r="BC4977" s="7"/>
      <c r="BD4977" s="7"/>
      <c r="BG4977" s="7"/>
      <c r="BH4977" s="7"/>
      <c r="BI4977" s="7"/>
      <c r="BJ4977" s="7"/>
      <c r="BK4977" s="7"/>
      <c r="BL4977" s="7"/>
      <c r="BM4977" s="7"/>
      <c r="BP4977" s="7"/>
      <c r="BQ4977" s="7"/>
      <c r="BR4977" s="7"/>
      <c r="BS4977" s="7"/>
      <c r="BT4977" s="7"/>
      <c r="BU4977" s="7"/>
      <c r="BV4977" s="7"/>
      <c r="BW4977" s="7"/>
    </row>
    <row r="4978" spans="5:75" x14ac:dyDescent="0.2"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AL4978" s="7"/>
      <c r="AQ4978" s="7"/>
      <c r="AR4978" s="7"/>
      <c r="AS4978" s="7"/>
      <c r="AT4978" s="7"/>
      <c r="AU4978" s="7"/>
      <c r="AV4978" s="7"/>
      <c r="AX4978" s="7"/>
      <c r="AY4978" s="7"/>
      <c r="AZ4978" s="7"/>
      <c r="BA4978" s="7"/>
      <c r="BB4978" s="7"/>
      <c r="BC4978" s="7"/>
      <c r="BD4978" s="7"/>
      <c r="BG4978" s="7"/>
      <c r="BH4978" s="7"/>
      <c r="BI4978" s="7"/>
      <c r="BJ4978" s="7"/>
      <c r="BK4978" s="7"/>
      <c r="BL4978" s="7"/>
      <c r="BM4978" s="7"/>
      <c r="BP4978" s="7"/>
      <c r="BQ4978" s="7"/>
      <c r="BR4978" s="7"/>
      <c r="BS4978" s="7"/>
      <c r="BT4978" s="7"/>
      <c r="BU4978" s="7"/>
      <c r="BV4978" s="7"/>
      <c r="BW4978" s="7"/>
    </row>
    <row r="4979" spans="5:75" x14ac:dyDescent="0.2"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AL4979" s="7"/>
      <c r="AQ4979" s="7"/>
      <c r="AR4979" s="7"/>
      <c r="AS4979" s="7"/>
      <c r="AT4979" s="7"/>
      <c r="AU4979" s="7"/>
      <c r="AV4979" s="7"/>
      <c r="AX4979" s="7"/>
      <c r="AY4979" s="7"/>
      <c r="AZ4979" s="7"/>
      <c r="BA4979" s="7"/>
      <c r="BB4979" s="7"/>
      <c r="BC4979" s="7"/>
      <c r="BD4979" s="7"/>
      <c r="BG4979" s="7"/>
      <c r="BH4979" s="7"/>
      <c r="BI4979" s="7"/>
      <c r="BJ4979" s="7"/>
      <c r="BK4979" s="7"/>
      <c r="BL4979" s="7"/>
      <c r="BM4979" s="7"/>
      <c r="BP4979" s="7"/>
      <c r="BQ4979" s="7"/>
      <c r="BR4979" s="7"/>
      <c r="BS4979" s="7"/>
      <c r="BT4979" s="7"/>
      <c r="BU4979" s="7"/>
      <c r="BV4979" s="7"/>
      <c r="BW4979" s="7"/>
    </row>
    <row r="4980" spans="5:75" x14ac:dyDescent="0.2"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AL4980" s="7"/>
      <c r="AQ4980" s="7"/>
      <c r="AR4980" s="7"/>
      <c r="AS4980" s="7"/>
      <c r="AT4980" s="7"/>
      <c r="AU4980" s="7"/>
      <c r="AV4980" s="7"/>
      <c r="AX4980" s="7"/>
      <c r="AY4980" s="7"/>
      <c r="AZ4980" s="7"/>
      <c r="BA4980" s="7"/>
      <c r="BB4980" s="7"/>
      <c r="BC4980" s="7"/>
      <c r="BD4980" s="7"/>
      <c r="BG4980" s="7"/>
      <c r="BH4980" s="7"/>
      <c r="BI4980" s="7"/>
      <c r="BJ4980" s="7"/>
      <c r="BK4980" s="7"/>
      <c r="BL4980" s="7"/>
      <c r="BM4980" s="7"/>
      <c r="BP4980" s="7"/>
      <c r="BQ4980" s="7"/>
      <c r="BR4980" s="7"/>
      <c r="BS4980" s="7"/>
      <c r="BT4980" s="7"/>
      <c r="BU4980" s="7"/>
      <c r="BV4980" s="7"/>
      <c r="BW4980" s="7"/>
    </row>
    <row r="4981" spans="5:75" x14ac:dyDescent="0.2"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AL4981" s="7"/>
      <c r="AQ4981" s="7"/>
      <c r="AR4981" s="7"/>
      <c r="AS4981" s="7"/>
      <c r="AT4981" s="7"/>
      <c r="AU4981" s="7"/>
      <c r="AV4981" s="7"/>
      <c r="AX4981" s="7"/>
      <c r="AY4981" s="7"/>
      <c r="AZ4981" s="7"/>
      <c r="BA4981" s="7"/>
      <c r="BB4981" s="7"/>
      <c r="BC4981" s="7"/>
      <c r="BD4981" s="7"/>
      <c r="BG4981" s="7"/>
      <c r="BH4981" s="7"/>
      <c r="BI4981" s="7"/>
      <c r="BJ4981" s="7"/>
      <c r="BK4981" s="7"/>
      <c r="BL4981" s="7"/>
      <c r="BM4981" s="7"/>
      <c r="BP4981" s="7"/>
      <c r="BQ4981" s="7"/>
      <c r="BR4981" s="7"/>
      <c r="BS4981" s="7"/>
      <c r="BT4981" s="7"/>
      <c r="BU4981" s="7"/>
      <c r="BV4981" s="7"/>
      <c r="BW4981" s="7"/>
    </row>
    <row r="4982" spans="5:75" x14ac:dyDescent="0.2"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AL4982" s="7"/>
      <c r="AQ4982" s="7"/>
      <c r="AR4982" s="7"/>
      <c r="AS4982" s="7"/>
      <c r="AT4982" s="7"/>
      <c r="AU4982" s="7"/>
      <c r="AV4982" s="7"/>
      <c r="AX4982" s="7"/>
      <c r="AY4982" s="7"/>
      <c r="AZ4982" s="7"/>
      <c r="BA4982" s="7"/>
      <c r="BB4982" s="7"/>
      <c r="BC4982" s="7"/>
      <c r="BD4982" s="7"/>
      <c r="BG4982" s="7"/>
      <c r="BH4982" s="7"/>
      <c r="BI4982" s="7"/>
      <c r="BJ4982" s="7"/>
      <c r="BK4982" s="7"/>
      <c r="BL4982" s="7"/>
      <c r="BM4982" s="7"/>
      <c r="BP4982" s="7"/>
      <c r="BQ4982" s="7"/>
      <c r="BR4982" s="7"/>
      <c r="BS4982" s="7"/>
      <c r="BT4982" s="7"/>
      <c r="BU4982" s="7"/>
      <c r="BV4982" s="7"/>
      <c r="BW4982" s="7"/>
    </row>
    <row r="4983" spans="5:75" x14ac:dyDescent="0.2"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AL4983" s="7"/>
      <c r="AQ4983" s="7"/>
      <c r="AR4983" s="7"/>
      <c r="AS4983" s="7"/>
      <c r="AT4983" s="7"/>
      <c r="AU4983" s="7"/>
      <c r="AV4983" s="7"/>
      <c r="AX4983" s="7"/>
      <c r="AY4983" s="7"/>
      <c r="AZ4983" s="7"/>
      <c r="BA4983" s="7"/>
      <c r="BB4983" s="7"/>
      <c r="BC4983" s="7"/>
      <c r="BD4983" s="7"/>
      <c r="BG4983" s="7"/>
      <c r="BH4983" s="7"/>
      <c r="BI4983" s="7"/>
      <c r="BJ4983" s="7"/>
      <c r="BK4983" s="7"/>
      <c r="BL4983" s="7"/>
      <c r="BM4983" s="7"/>
      <c r="BP4983" s="7"/>
      <c r="BQ4983" s="7"/>
      <c r="BR4983" s="7"/>
      <c r="BS4983" s="7"/>
      <c r="BT4983" s="7"/>
      <c r="BU4983" s="7"/>
      <c r="BV4983" s="7"/>
      <c r="BW4983" s="7"/>
    </row>
    <row r="4984" spans="5:75" x14ac:dyDescent="0.2"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AL4984" s="7"/>
      <c r="AQ4984" s="7"/>
      <c r="AR4984" s="7"/>
      <c r="AS4984" s="7"/>
      <c r="AT4984" s="7"/>
      <c r="AU4984" s="7"/>
      <c r="AV4984" s="7"/>
      <c r="AX4984" s="7"/>
      <c r="AY4984" s="7"/>
      <c r="AZ4984" s="7"/>
      <c r="BA4984" s="7"/>
      <c r="BB4984" s="7"/>
      <c r="BC4984" s="7"/>
      <c r="BD4984" s="7"/>
      <c r="BG4984" s="7"/>
      <c r="BH4984" s="7"/>
      <c r="BI4984" s="7"/>
      <c r="BJ4984" s="7"/>
      <c r="BK4984" s="7"/>
      <c r="BL4984" s="7"/>
      <c r="BM4984" s="7"/>
      <c r="BP4984" s="7"/>
      <c r="BQ4984" s="7"/>
      <c r="BR4984" s="7"/>
      <c r="BS4984" s="7"/>
      <c r="BT4984" s="7"/>
      <c r="BU4984" s="7"/>
      <c r="BV4984" s="7"/>
      <c r="BW4984" s="7"/>
    </row>
    <row r="4985" spans="5:75" x14ac:dyDescent="0.2"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AL4985" s="7"/>
      <c r="AQ4985" s="7"/>
      <c r="AR4985" s="7"/>
      <c r="AS4985" s="7"/>
      <c r="AT4985" s="7"/>
      <c r="AU4985" s="7"/>
      <c r="AV4985" s="7"/>
      <c r="AX4985" s="7"/>
      <c r="AY4985" s="7"/>
      <c r="AZ4985" s="7"/>
      <c r="BA4985" s="7"/>
      <c r="BB4985" s="7"/>
      <c r="BC4985" s="7"/>
      <c r="BD4985" s="7"/>
      <c r="BG4985" s="7"/>
      <c r="BH4985" s="7"/>
      <c r="BI4985" s="7"/>
      <c r="BJ4985" s="7"/>
      <c r="BK4985" s="7"/>
      <c r="BL4985" s="7"/>
      <c r="BM4985" s="7"/>
      <c r="BP4985" s="7"/>
      <c r="BQ4985" s="7"/>
      <c r="BR4985" s="7"/>
      <c r="BS4985" s="7"/>
      <c r="BT4985" s="7"/>
      <c r="BU4985" s="7"/>
      <c r="BV4985" s="7"/>
      <c r="BW4985" s="7"/>
    </row>
    <row r="4986" spans="5:75" x14ac:dyDescent="0.2"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AL4986" s="7"/>
      <c r="AQ4986" s="7"/>
      <c r="AR4986" s="7"/>
      <c r="AS4986" s="7"/>
      <c r="AT4986" s="7"/>
      <c r="AU4986" s="7"/>
      <c r="AV4986" s="7"/>
      <c r="AX4986" s="7"/>
      <c r="AY4986" s="7"/>
      <c r="AZ4986" s="7"/>
      <c r="BA4986" s="7"/>
      <c r="BB4986" s="7"/>
      <c r="BC4986" s="7"/>
      <c r="BD4986" s="7"/>
      <c r="BG4986" s="7"/>
      <c r="BH4986" s="7"/>
      <c r="BI4986" s="7"/>
      <c r="BJ4986" s="7"/>
      <c r="BK4986" s="7"/>
      <c r="BL4986" s="7"/>
      <c r="BM4986" s="7"/>
      <c r="BP4986" s="7"/>
      <c r="BQ4986" s="7"/>
      <c r="BR4986" s="7"/>
      <c r="BS4986" s="7"/>
      <c r="BT4986" s="7"/>
      <c r="BU4986" s="7"/>
      <c r="BV4986" s="7"/>
      <c r="BW4986" s="7"/>
    </row>
    <row r="4987" spans="5:75" x14ac:dyDescent="0.2"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AL4987" s="7"/>
      <c r="AQ4987" s="7"/>
      <c r="AR4987" s="7"/>
      <c r="AS4987" s="7"/>
      <c r="AT4987" s="7"/>
      <c r="AU4987" s="7"/>
      <c r="AV4987" s="7"/>
      <c r="AX4987" s="7"/>
      <c r="AY4987" s="7"/>
      <c r="AZ4987" s="7"/>
      <c r="BA4987" s="7"/>
      <c r="BB4987" s="7"/>
      <c r="BC4987" s="7"/>
      <c r="BD4987" s="7"/>
      <c r="BG4987" s="7"/>
      <c r="BH4987" s="7"/>
      <c r="BI4987" s="7"/>
      <c r="BJ4987" s="7"/>
      <c r="BK4987" s="7"/>
      <c r="BL4987" s="7"/>
      <c r="BM4987" s="7"/>
      <c r="BP4987" s="7"/>
      <c r="BQ4987" s="7"/>
      <c r="BR4987" s="7"/>
      <c r="BS4987" s="7"/>
      <c r="BT4987" s="7"/>
      <c r="BU4987" s="7"/>
      <c r="BV4987" s="7"/>
      <c r="BW4987" s="7"/>
    </row>
    <row r="4988" spans="5:75" x14ac:dyDescent="0.2"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AL4988" s="7"/>
      <c r="AQ4988" s="7"/>
      <c r="AR4988" s="7"/>
      <c r="AS4988" s="7"/>
      <c r="AT4988" s="7"/>
      <c r="AU4988" s="7"/>
      <c r="AV4988" s="7"/>
      <c r="AX4988" s="7"/>
      <c r="AY4988" s="7"/>
      <c r="AZ4988" s="7"/>
      <c r="BA4988" s="7"/>
      <c r="BB4988" s="7"/>
      <c r="BC4988" s="7"/>
      <c r="BD4988" s="7"/>
      <c r="BG4988" s="7"/>
      <c r="BH4988" s="7"/>
      <c r="BI4988" s="7"/>
      <c r="BJ4988" s="7"/>
      <c r="BK4988" s="7"/>
      <c r="BL4988" s="7"/>
      <c r="BM4988" s="7"/>
      <c r="BP4988" s="7"/>
      <c r="BQ4988" s="7"/>
      <c r="BR4988" s="7"/>
      <c r="BS4988" s="7"/>
      <c r="BT4988" s="7"/>
      <c r="BU4988" s="7"/>
      <c r="BV4988" s="7"/>
      <c r="BW4988" s="7"/>
    </row>
    <row r="4989" spans="5:75" x14ac:dyDescent="0.2"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AL4989" s="7"/>
      <c r="AQ4989" s="7"/>
      <c r="AR4989" s="7"/>
      <c r="AS4989" s="7"/>
      <c r="AT4989" s="7"/>
      <c r="AU4989" s="7"/>
      <c r="AV4989" s="7"/>
      <c r="AX4989" s="7"/>
      <c r="AY4989" s="7"/>
      <c r="AZ4989" s="7"/>
      <c r="BA4989" s="7"/>
      <c r="BB4989" s="7"/>
      <c r="BC4989" s="7"/>
      <c r="BD4989" s="7"/>
      <c r="BG4989" s="7"/>
      <c r="BH4989" s="7"/>
      <c r="BI4989" s="7"/>
      <c r="BJ4989" s="7"/>
      <c r="BK4989" s="7"/>
      <c r="BL4989" s="7"/>
      <c r="BM4989" s="7"/>
      <c r="BP4989" s="7"/>
      <c r="BQ4989" s="7"/>
      <c r="BR4989" s="7"/>
      <c r="BS4989" s="7"/>
      <c r="BT4989" s="7"/>
      <c r="BU4989" s="7"/>
      <c r="BV4989" s="7"/>
      <c r="BW4989" s="7"/>
    </row>
    <row r="4990" spans="5:75" x14ac:dyDescent="0.2"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AL4990" s="7"/>
      <c r="AQ4990" s="7"/>
      <c r="AR4990" s="7"/>
      <c r="AS4990" s="7"/>
      <c r="AT4990" s="7"/>
      <c r="AU4990" s="7"/>
      <c r="AV4990" s="7"/>
      <c r="AX4990" s="7"/>
      <c r="AY4990" s="7"/>
      <c r="AZ4990" s="7"/>
      <c r="BA4990" s="7"/>
      <c r="BB4990" s="7"/>
      <c r="BC4990" s="7"/>
      <c r="BD4990" s="7"/>
      <c r="BG4990" s="7"/>
      <c r="BH4990" s="7"/>
      <c r="BI4990" s="7"/>
      <c r="BJ4990" s="7"/>
      <c r="BK4990" s="7"/>
      <c r="BL4990" s="7"/>
      <c r="BM4990" s="7"/>
      <c r="BP4990" s="7"/>
      <c r="BQ4990" s="7"/>
      <c r="BR4990" s="7"/>
      <c r="BS4990" s="7"/>
      <c r="BT4990" s="7"/>
      <c r="BU4990" s="7"/>
      <c r="BV4990" s="7"/>
      <c r="BW4990" s="7"/>
    </row>
    <row r="4991" spans="5:75" x14ac:dyDescent="0.2"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AL4991" s="7"/>
      <c r="AQ4991" s="7"/>
      <c r="AR4991" s="7"/>
      <c r="AS4991" s="7"/>
      <c r="AT4991" s="7"/>
      <c r="AU4991" s="7"/>
      <c r="AV4991" s="7"/>
      <c r="AX4991" s="7"/>
      <c r="AY4991" s="7"/>
      <c r="AZ4991" s="7"/>
      <c r="BA4991" s="7"/>
      <c r="BB4991" s="7"/>
      <c r="BC4991" s="7"/>
      <c r="BD4991" s="7"/>
      <c r="BG4991" s="7"/>
      <c r="BH4991" s="7"/>
      <c r="BI4991" s="7"/>
      <c r="BJ4991" s="7"/>
      <c r="BK4991" s="7"/>
      <c r="BL4991" s="7"/>
      <c r="BM4991" s="7"/>
      <c r="BP4991" s="7"/>
      <c r="BQ4991" s="7"/>
      <c r="BR4991" s="7"/>
      <c r="BS4991" s="7"/>
      <c r="BT4991" s="7"/>
      <c r="BU4991" s="7"/>
      <c r="BV4991" s="7"/>
      <c r="BW4991" s="7"/>
    </row>
    <row r="4992" spans="5:75" x14ac:dyDescent="0.2"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AL4992" s="7"/>
      <c r="AQ4992" s="7"/>
      <c r="AR4992" s="7"/>
      <c r="AS4992" s="7"/>
      <c r="AT4992" s="7"/>
      <c r="AU4992" s="7"/>
      <c r="AV4992" s="7"/>
      <c r="AX4992" s="7"/>
      <c r="AY4992" s="7"/>
      <c r="AZ4992" s="7"/>
      <c r="BA4992" s="7"/>
      <c r="BB4992" s="7"/>
      <c r="BC4992" s="7"/>
      <c r="BD4992" s="7"/>
      <c r="BG4992" s="7"/>
      <c r="BH4992" s="7"/>
      <c r="BI4992" s="7"/>
      <c r="BJ4992" s="7"/>
      <c r="BK4992" s="7"/>
      <c r="BL4992" s="7"/>
      <c r="BM4992" s="7"/>
      <c r="BP4992" s="7"/>
      <c r="BQ4992" s="7"/>
      <c r="BR4992" s="7"/>
      <c r="BS4992" s="7"/>
      <c r="BT4992" s="7"/>
      <c r="BU4992" s="7"/>
      <c r="BV4992" s="7"/>
      <c r="BW4992" s="7"/>
    </row>
    <row r="4993" spans="5:75" x14ac:dyDescent="0.2"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AL4993" s="7"/>
      <c r="AQ4993" s="7"/>
      <c r="AR4993" s="7"/>
      <c r="AS4993" s="7"/>
      <c r="AT4993" s="7"/>
      <c r="AU4993" s="7"/>
      <c r="AV4993" s="7"/>
      <c r="AX4993" s="7"/>
      <c r="AY4993" s="7"/>
      <c r="AZ4993" s="7"/>
      <c r="BA4993" s="7"/>
      <c r="BB4993" s="7"/>
      <c r="BC4993" s="7"/>
      <c r="BD4993" s="7"/>
      <c r="BG4993" s="7"/>
      <c r="BH4993" s="7"/>
      <c r="BI4993" s="7"/>
      <c r="BJ4993" s="7"/>
      <c r="BK4993" s="7"/>
      <c r="BL4993" s="7"/>
      <c r="BM4993" s="7"/>
      <c r="BP4993" s="7"/>
      <c r="BQ4993" s="7"/>
      <c r="BR4993" s="7"/>
      <c r="BS4993" s="7"/>
      <c r="BT4993" s="7"/>
      <c r="BU4993" s="7"/>
      <c r="BV4993" s="7"/>
      <c r="BW4993" s="7"/>
    </row>
    <row r="4994" spans="5:75" x14ac:dyDescent="0.2"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AL4994" s="7"/>
      <c r="AQ4994" s="7"/>
      <c r="AR4994" s="7"/>
      <c r="AS4994" s="7"/>
      <c r="AT4994" s="7"/>
      <c r="AU4994" s="7"/>
      <c r="AV4994" s="7"/>
      <c r="AX4994" s="7"/>
      <c r="AY4994" s="7"/>
      <c r="AZ4994" s="7"/>
      <c r="BA4994" s="7"/>
      <c r="BB4994" s="7"/>
      <c r="BC4994" s="7"/>
      <c r="BD4994" s="7"/>
      <c r="BG4994" s="7"/>
      <c r="BH4994" s="7"/>
      <c r="BI4994" s="7"/>
      <c r="BJ4994" s="7"/>
      <c r="BK4994" s="7"/>
      <c r="BL4994" s="7"/>
      <c r="BM4994" s="7"/>
      <c r="BP4994" s="7"/>
      <c r="BQ4994" s="7"/>
      <c r="BR4994" s="7"/>
      <c r="BS4994" s="7"/>
      <c r="BT4994" s="7"/>
      <c r="BU4994" s="7"/>
      <c r="BV4994" s="7"/>
      <c r="BW4994" s="7"/>
    </row>
    <row r="4995" spans="5:75" x14ac:dyDescent="0.2"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AL4995" s="7"/>
      <c r="AQ4995" s="7"/>
      <c r="AR4995" s="7"/>
      <c r="AS4995" s="7"/>
      <c r="AT4995" s="7"/>
      <c r="AU4995" s="7"/>
      <c r="AV4995" s="7"/>
      <c r="AX4995" s="7"/>
      <c r="AY4995" s="7"/>
      <c r="AZ4995" s="7"/>
      <c r="BA4995" s="7"/>
      <c r="BB4995" s="7"/>
      <c r="BC4995" s="7"/>
      <c r="BD4995" s="7"/>
      <c r="BG4995" s="7"/>
      <c r="BH4995" s="7"/>
      <c r="BI4995" s="7"/>
      <c r="BJ4995" s="7"/>
      <c r="BK4995" s="7"/>
      <c r="BL4995" s="7"/>
      <c r="BM4995" s="7"/>
      <c r="BP4995" s="7"/>
      <c r="BQ4995" s="7"/>
      <c r="BR4995" s="7"/>
      <c r="BS4995" s="7"/>
      <c r="BT4995" s="7"/>
      <c r="BU4995" s="7"/>
      <c r="BV4995" s="7"/>
      <c r="BW4995" s="7"/>
    </row>
    <row r="4996" spans="5:75" x14ac:dyDescent="0.2"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AL4996" s="7"/>
      <c r="AQ4996" s="7"/>
      <c r="AR4996" s="7"/>
      <c r="AS4996" s="7"/>
      <c r="AT4996" s="7"/>
      <c r="AU4996" s="7"/>
      <c r="AV4996" s="7"/>
      <c r="AX4996" s="7"/>
      <c r="AY4996" s="7"/>
      <c r="AZ4996" s="7"/>
      <c r="BA4996" s="7"/>
      <c r="BB4996" s="7"/>
      <c r="BC4996" s="7"/>
      <c r="BD4996" s="7"/>
      <c r="BG4996" s="7"/>
      <c r="BH4996" s="7"/>
      <c r="BI4996" s="7"/>
      <c r="BJ4996" s="7"/>
      <c r="BK4996" s="7"/>
      <c r="BL4996" s="7"/>
      <c r="BM4996" s="7"/>
      <c r="BP4996" s="7"/>
      <c r="BQ4996" s="7"/>
      <c r="BR4996" s="7"/>
      <c r="BS4996" s="7"/>
      <c r="BT4996" s="7"/>
      <c r="BU4996" s="7"/>
      <c r="BV4996" s="7"/>
      <c r="BW4996" s="7"/>
    </row>
    <row r="4997" spans="5:75" x14ac:dyDescent="0.2"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AL4997" s="7"/>
      <c r="AQ4997" s="7"/>
      <c r="AR4997" s="7"/>
      <c r="AS4997" s="7"/>
      <c r="AT4997" s="7"/>
      <c r="AU4997" s="7"/>
      <c r="AV4997" s="7"/>
      <c r="AX4997" s="7"/>
      <c r="AY4997" s="7"/>
      <c r="AZ4997" s="7"/>
      <c r="BA4997" s="7"/>
      <c r="BB4997" s="7"/>
      <c r="BC4997" s="7"/>
      <c r="BD4997" s="7"/>
      <c r="BG4997" s="7"/>
      <c r="BH4997" s="7"/>
      <c r="BI4997" s="7"/>
      <c r="BJ4997" s="7"/>
      <c r="BK4997" s="7"/>
      <c r="BL4997" s="7"/>
      <c r="BM4997" s="7"/>
      <c r="BP4997" s="7"/>
      <c r="BQ4997" s="7"/>
      <c r="BR4997" s="7"/>
      <c r="BS4997" s="7"/>
      <c r="BT4997" s="7"/>
      <c r="BU4997" s="7"/>
      <c r="BV4997" s="7"/>
      <c r="BW4997" s="7"/>
    </row>
    <row r="4998" spans="5:75" x14ac:dyDescent="0.2"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AL4998" s="7"/>
      <c r="AQ4998" s="7"/>
      <c r="AR4998" s="7"/>
      <c r="AS4998" s="7"/>
      <c r="AT4998" s="7"/>
      <c r="AU4998" s="7"/>
      <c r="AV4998" s="7"/>
      <c r="AX4998" s="7"/>
      <c r="AY4998" s="7"/>
      <c r="AZ4998" s="7"/>
      <c r="BA4998" s="7"/>
      <c r="BB4998" s="7"/>
      <c r="BC4998" s="7"/>
      <c r="BD4998" s="7"/>
      <c r="BG4998" s="7"/>
      <c r="BH4998" s="7"/>
      <c r="BI4998" s="7"/>
      <c r="BJ4998" s="7"/>
      <c r="BK4998" s="7"/>
      <c r="BL4998" s="7"/>
      <c r="BM4998" s="7"/>
      <c r="BP4998" s="7"/>
      <c r="BQ4998" s="7"/>
      <c r="BR4998" s="7"/>
      <c r="BS4998" s="7"/>
      <c r="BT4998" s="7"/>
      <c r="BU4998" s="7"/>
      <c r="BV4998" s="7"/>
      <c r="BW4998" s="7"/>
    </row>
    <row r="4999" spans="5:75" x14ac:dyDescent="0.2"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AL4999" s="7"/>
      <c r="AQ4999" s="7"/>
      <c r="AR4999" s="7"/>
      <c r="AS4999" s="7"/>
      <c r="AT4999" s="7"/>
      <c r="AU4999" s="7"/>
      <c r="AV4999" s="7"/>
      <c r="AX4999" s="7"/>
      <c r="AY4999" s="7"/>
      <c r="AZ4999" s="7"/>
      <c r="BA4999" s="7"/>
      <c r="BB4999" s="7"/>
      <c r="BC4999" s="7"/>
      <c r="BD4999" s="7"/>
      <c r="BG4999" s="7"/>
      <c r="BH4999" s="7"/>
      <c r="BI4999" s="7"/>
      <c r="BJ4999" s="7"/>
      <c r="BK4999" s="7"/>
      <c r="BL4999" s="7"/>
      <c r="BM4999" s="7"/>
      <c r="BP4999" s="7"/>
      <c r="BQ4999" s="7"/>
      <c r="BR4999" s="7"/>
      <c r="BS4999" s="7"/>
      <c r="BT4999" s="7"/>
      <c r="BU4999" s="7"/>
      <c r="BV4999" s="7"/>
      <c r="BW4999" s="7"/>
    </row>
    <row r="5000" spans="5:75" x14ac:dyDescent="0.2"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AL5000" s="7"/>
      <c r="AQ5000" s="7"/>
      <c r="AR5000" s="7"/>
      <c r="AS5000" s="7"/>
      <c r="AT5000" s="7"/>
      <c r="AU5000" s="7"/>
      <c r="AV5000" s="7"/>
      <c r="AX5000" s="7"/>
      <c r="AY5000" s="7"/>
      <c r="AZ5000" s="7"/>
      <c r="BA5000" s="7"/>
      <c r="BB5000" s="7"/>
      <c r="BC5000" s="7"/>
      <c r="BD5000" s="7"/>
      <c r="BG5000" s="7"/>
      <c r="BH5000" s="7"/>
      <c r="BI5000" s="7"/>
      <c r="BJ5000" s="7"/>
      <c r="BK5000" s="7"/>
      <c r="BL5000" s="7"/>
      <c r="BM5000" s="7"/>
      <c r="BP5000" s="7"/>
      <c r="BQ5000" s="7"/>
      <c r="BR5000" s="7"/>
      <c r="BS5000" s="7"/>
      <c r="BT5000" s="7"/>
      <c r="BU5000" s="7"/>
      <c r="BV5000" s="7"/>
      <c r="BW5000" s="7"/>
    </row>
    <row r="5001" spans="5:75" x14ac:dyDescent="0.2"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AL5001" s="7"/>
      <c r="AQ5001" s="7"/>
      <c r="AR5001" s="7"/>
      <c r="AS5001" s="7"/>
      <c r="AT5001" s="7"/>
      <c r="AU5001" s="7"/>
      <c r="AV5001" s="7"/>
      <c r="AX5001" s="7"/>
      <c r="AY5001" s="7"/>
      <c r="AZ5001" s="7"/>
      <c r="BA5001" s="7"/>
      <c r="BB5001" s="7"/>
      <c r="BC5001" s="7"/>
      <c r="BD5001" s="7"/>
      <c r="BG5001" s="7"/>
      <c r="BH5001" s="7"/>
      <c r="BI5001" s="7"/>
      <c r="BJ5001" s="7"/>
      <c r="BK5001" s="7"/>
      <c r="BL5001" s="7"/>
      <c r="BM5001" s="7"/>
      <c r="BP5001" s="7"/>
      <c r="BQ5001" s="7"/>
      <c r="BR5001" s="7"/>
      <c r="BS5001" s="7"/>
      <c r="BT5001" s="7"/>
      <c r="BU5001" s="7"/>
      <c r="BV5001" s="7"/>
      <c r="BW5001" s="7"/>
    </row>
    <row r="5002" spans="5:75" x14ac:dyDescent="0.2"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AL5002" s="7"/>
      <c r="AQ5002" s="7"/>
      <c r="AR5002" s="7"/>
      <c r="AS5002" s="7"/>
      <c r="AT5002" s="7"/>
      <c r="AU5002" s="7"/>
      <c r="AV5002" s="7"/>
      <c r="AX5002" s="7"/>
      <c r="AY5002" s="7"/>
      <c r="AZ5002" s="7"/>
      <c r="BA5002" s="7"/>
      <c r="BB5002" s="7"/>
      <c r="BC5002" s="7"/>
      <c r="BD5002" s="7"/>
      <c r="BG5002" s="7"/>
      <c r="BH5002" s="7"/>
      <c r="BI5002" s="7"/>
      <c r="BJ5002" s="7"/>
      <c r="BK5002" s="7"/>
      <c r="BL5002" s="7"/>
      <c r="BM5002" s="7"/>
      <c r="BP5002" s="7"/>
      <c r="BQ5002" s="7"/>
      <c r="BR5002" s="7"/>
      <c r="BS5002" s="7"/>
      <c r="BT5002" s="7"/>
      <c r="BU5002" s="7"/>
      <c r="BV5002" s="7"/>
      <c r="BW5002" s="7"/>
    </row>
    <row r="5003" spans="5:75" x14ac:dyDescent="0.2"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AL5003" s="7"/>
      <c r="AQ5003" s="7"/>
      <c r="AR5003" s="7"/>
      <c r="AS5003" s="7"/>
      <c r="AT5003" s="7"/>
      <c r="AU5003" s="7"/>
      <c r="AV5003" s="7"/>
      <c r="AX5003" s="7"/>
      <c r="AY5003" s="7"/>
      <c r="AZ5003" s="7"/>
      <c r="BA5003" s="7"/>
      <c r="BB5003" s="7"/>
      <c r="BC5003" s="7"/>
      <c r="BD5003" s="7"/>
      <c r="BG5003" s="7"/>
      <c r="BH5003" s="7"/>
      <c r="BI5003" s="7"/>
      <c r="BJ5003" s="7"/>
      <c r="BK5003" s="7"/>
      <c r="BL5003" s="7"/>
      <c r="BM5003" s="7"/>
      <c r="BP5003" s="7"/>
      <c r="BQ5003" s="7"/>
      <c r="BR5003" s="7"/>
      <c r="BS5003" s="7"/>
      <c r="BT5003" s="7"/>
      <c r="BU5003" s="7"/>
      <c r="BV5003" s="7"/>
      <c r="BW5003" s="7"/>
    </row>
    <row r="5004" spans="5:75" x14ac:dyDescent="0.2"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AL5004" s="7"/>
      <c r="AQ5004" s="7"/>
      <c r="AR5004" s="7"/>
      <c r="AS5004" s="7"/>
      <c r="AT5004" s="7"/>
      <c r="AU5004" s="7"/>
      <c r="AV5004" s="7"/>
      <c r="AX5004" s="7"/>
      <c r="AY5004" s="7"/>
      <c r="AZ5004" s="7"/>
      <c r="BA5004" s="7"/>
      <c r="BB5004" s="7"/>
      <c r="BC5004" s="7"/>
      <c r="BD5004" s="7"/>
      <c r="BG5004" s="7"/>
      <c r="BH5004" s="7"/>
      <c r="BI5004" s="7"/>
      <c r="BJ5004" s="7"/>
      <c r="BK5004" s="7"/>
      <c r="BL5004" s="7"/>
      <c r="BM5004" s="7"/>
      <c r="BP5004" s="7"/>
      <c r="BQ5004" s="7"/>
      <c r="BR5004" s="7"/>
      <c r="BS5004" s="7"/>
      <c r="BT5004" s="7"/>
      <c r="BU5004" s="7"/>
      <c r="BV5004" s="7"/>
      <c r="BW5004" s="7"/>
    </row>
    <row r="5005" spans="5:75" x14ac:dyDescent="0.2"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AL5005" s="7"/>
      <c r="AQ5005" s="7"/>
      <c r="AR5005" s="7"/>
      <c r="AS5005" s="7"/>
      <c r="AT5005" s="7"/>
      <c r="AU5005" s="7"/>
      <c r="AV5005" s="7"/>
      <c r="AX5005" s="7"/>
      <c r="AY5005" s="7"/>
      <c r="AZ5005" s="7"/>
      <c r="BA5005" s="7"/>
      <c r="BB5005" s="7"/>
      <c r="BC5005" s="7"/>
      <c r="BD5005" s="7"/>
      <c r="BG5005" s="7"/>
      <c r="BH5005" s="7"/>
      <c r="BI5005" s="7"/>
      <c r="BJ5005" s="7"/>
      <c r="BK5005" s="7"/>
      <c r="BL5005" s="7"/>
      <c r="BM5005" s="7"/>
      <c r="BP5005" s="7"/>
      <c r="BQ5005" s="7"/>
      <c r="BR5005" s="7"/>
      <c r="BS5005" s="7"/>
      <c r="BT5005" s="7"/>
      <c r="BU5005" s="7"/>
      <c r="BV5005" s="7"/>
      <c r="BW5005" s="7"/>
    </row>
    <row r="5006" spans="5:75" x14ac:dyDescent="0.2"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AL5006" s="7"/>
      <c r="AQ5006" s="7"/>
      <c r="AR5006" s="7"/>
      <c r="AS5006" s="7"/>
      <c r="AT5006" s="7"/>
      <c r="AU5006" s="7"/>
      <c r="AV5006" s="7"/>
      <c r="AX5006" s="7"/>
      <c r="AY5006" s="7"/>
      <c r="AZ5006" s="7"/>
      <c r="BA5006" s="7"/>
      <c r="BB5006" s="7"/>
      <c r="BC5006" s="7"/>
      <c r="BD5006" s="7"/>
      <c r="BG5006" s="7"/>
      <c r="BH5006" s="7"/>
      <c r="BI5006" s="7"/>
      <c r="BJ5006" s="7"/>
      <c r="BK5006" s="7"/>
      <c r="BL5006" s="7"/>
      <c r="BM5006" s="7"/>
      <c r="BP5006" s="7"/>
      <c r="BQ5006" s="7"/>
      <c r="BR5006" s="7"/>
      <c r="BS5006" s="7"/>
      <c r="BT5006" s="7"/>
      <c r="BU5006" s="7"/>
      <c r="BV5006" s="7"/>
      <c r="BW5006" s="7"/>
    </row>
    <row r="5007" spans="5:75" x14ac:dyDescent="0.2"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AL5007" s="7"/>
      <c r="AQ5007" s="7"/>
      <c r="AR5007" s="7"/>
      <c r="AS5007" s="7"/>
      <c r="AT5007" s="7"/>
      <c r="AU5007" s="7"/>
      <c r="AV5007" s="7"/>
      <c r="AX5007" s="7"/>
      <c r="AY5007" s="7"/>
      <c r="AZ5007" s="7"/>
      <c r="BA5007" s="7"/>
      <c r="BB5007" s="7"/>
      <c r="BC5007" s="7"/>
      <c r="BD5007" s="7"/>
      <c r="BG5007" s="7"/>
      <c r="BH5007" s="7"/>
      <c r="BI5007" s="7"/>
      <c r="BJ5007" s="7"/>
      <c r="BK5007" s="7"/>
      <c r="BL5007" s="7"/>
      <c r="BM5007" s="7"/>
      <c r="BP5007" s="7"/>
      <c r="BQ5007" s="7"/>
      <c r="BR5007" s="7"/>
      <c r="BS5007" s="7"/>
      <c r="BT5007" s="7"/>
      <c r="BU5007" s="7"/>
      <c r="BV5007" s="7"/>
      <c r="BW5007" s="7"/>
    </row>
    <row r="5008" spans="5:75" x14ac:dyDescent="0.2"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AL5008" s="7"/>
      <c r="AQ5008" s="7"/>
      <c r="AR5008" s="7"/>
      <c r="AS5008" s="7"/>
      <c r="AT5008" s="7"/>
      <c r="AU5008" s="7"/>
      <c r="AV5008" s="7"/>
      <c r="AX5008" s="7"/>
      <c r="AY5008" s="7"/>
      <c r="AZ5008" s="7"/>
      <c r="BA5008" s="7"/>
      <c r="BB5008" s="7"/>
      <c r="BC5008" s="7"/>
      <c r="BD5008" s="7"/>
      <c r="BG5008" s="7"/>
      <c r="BH5008" s="7"/>
      <c r="BI5008" s="7"/>
      <c r="BJ5008" s="7"/>
      <c r="BK5008" s="7"/>
      <c r="BL5008" s="7"/>
      <c r="BM5008" s="7"/>
      <c r="BP5008" s="7"/>
      <c r="BQ5008" s="7"/>
      <c r="BR5008" s="7"/>
      <c r="BS5008" s="7"/>
      <c r="BT5008" s="7"/>
      <c r="BU5008" s="7"/>
      <c r="BV5008" s="7"/>
      <c r="BW5008" s="7"/>
    </row>
    <row r="5009" spans="5:75" x14ac:dyDescent="0.2"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AL5009" s="7"/>
      <c r="AQ5009" s="7"/>
      <c r="AR5009" s="7"/>
      <c r="AS5009" s="7"/>
      <c r="AT5009" s="7"/>
      <c r="AU5009" s="7"/>
      <c r="AV5009" s="7"/>
      <c r="AX5009" s="7"/>
      <c r="AY5009" s="7"/>
      <c r="AZ5009" s="7"/>
      <c r="BA5009" s="7"/>
      <c r="BB5009" s="7"/>
      <c r="BC5009" s="7"/>
      <c r="BD5009" s="7"/>
      <c r="BG5009" s="7"/>
      <c r="BH5009" s="7"/>
      <c r="BI5009" s="7"/>
      <c r="BJ5009" s="7"/>
      <c r="BK5009" s="7"/>
      <c r="BL5009" s="7"/>
      <c r="BM5009" s="7"/>
      <c r="BP5009" s="7"/>
      <c r="BQ5009" s="7"/>
      <c r="BR5009" s="7"/>
      <c r="BS5009" s="7"/>
      <c r="BT5009" s="7"/>
      <c r="BU5009" s="7"/>
      <c r="BV5009" s="7"/>
      <c r="BW5009" s="7"/>
    </row>
    <row r="5010" spans="5:75" x14ac:dyDescent="0.2"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AL5010" s="7"/>
      <c r="AQ5010" s="7"/>
      <c r="AR5010" s="7"/>
      <c r="AS5010" s="7"/>
      <c r="AT5010" s="7"/>
      <c r="AU5010" s="7"/>
      <c r="AV5010" s="7"/>
      <c r="AX5010" s="7"/>
      <c r="AY5010" s="7"/>
      <c r="AZ5010" s="7"/>
      <c r="BA5010" s="7"/>
      <c r="BB5010" s="7"/>
      <c r="BC5010" s="7"/>
      <c r="BD5010" s="7"/>
      <c r="BG5010" s="7"/>
      <c r="BH5010" s="7"/>
      <c r="BI5010" s="7"/>
      <c r="BJ5010" s="7"/>
      <c r="BK5010" s="7"/>
      <c r="BL5010" s="7"/>
      <c r="BM5010" s="7"/>
      <c r="BP5010" s="7"/>
      <c r="BQ5010" s="7"/>
      <c r="BR5010" s="7"/>
      <c r="BS5010" s="7"/>
      <c r="BT5010" s="7"/>
      <c r="BU5010" s="7"/>
      <c r="BV5010" s="7"/>
      <c r="BW5010" s="7"/>
    </row>
    <row r="5011" spans="5:75" x14ac:dyDescent="0.2"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AL5011" s="7"/>
      <c r="AQ5011" s="7"/>
      <c r="AR5011" s="7"/>
      <c r="AS5011" s="7"/>
      <c r="AT5011" s="7"/>
      <c r="AU5011" s="7"/>
      <c r="AV5011" s="7"/>
      <c r="AX5011" s="7"/>
      <c r="AY5011" s="7"/>
      <c r="AZ5011" s="7"/>
      <c r="BA5011" s="7"/>
      <c r="BB5011" s="7"/>
      <c r="BC5011" s="7"/>
      <c r="BD5011" s="7"/>
      <c r="BG5011" s="7"/>
      <c r="BH5011" s="7"/>
      <c r="BI5011" s="7"/>
      <c r="BJ5011" s="7"/>
      <c r="BK5011" s="7"/>
      <c r="BL5011" s="7"/>
      <c r="BM5011" s="7"/>
      <c r="BP5011" s="7"/>
      <c r="BQ5011" s="7"/>
      <c r="BR5011" s="7"/>
      <c r="BS5011" s="7"/>
      <c r="BT5011" s="7"/>
      <c r="BU5011" s="7"/>
      <c r="BV5011" s="7"/>
      <c r="BW5011" s="7"/>
    </row>
    <row r="5012" spans="5:75" x14ac:dyDescent="0.2"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AL5012" s="7"/>
      <c r="AQ5012" s="7"/>
      <c r="AR5012" s="7"/>
      <c r="AS5012" s="7"/>
      <c r="AT5012" s="7"/>
      <c r="AU5012" s="7"/>
      <c r="AV5012" s="7"/>
      <c r="AX5012" s="7"/>
      <c r="AY5012" s="7"/>
      <c r="AZ5012" s="7"/>
      <c r="BA5012" s="7"/>
      <c r="BB5012" s="7"/>
      <c r="BC5012" s="7"/>
      <c r="BD5012" s="7"/>
      <c r="BG5012" s="7"/>
      <c r="BH5012" s="7"/>
      <c r="BI5012" s="7"/>
      <c r="BJ5012" s="7"/>
      <c r="BK5012" s="7"/>
      <c r="BL5012" s="7"/>
      <c r="BM5012" s="7"/>
      <c r="BP5012" s="7"/>
      <c r="BQ5012" s="7"/>
      <c r="BR5012" s="7"/>
      <c r="BS5012" s="7"/>
      <c r="BT5012" s="7"/>
      <c r="BU5012" s="7"/>
      <c r="BV5012" s="7"/>
      <c r="BW5012" s="7"/>
    </row>
    <row r="5013" spans="5:75" x14ac:dyDescent="0.2"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AL5013" s="7"/>
      <c r="AQ5013" s="7"/>
      <c r="AR5013" s="7"/>
      <c r="AS5013" s="7"/>
      <c r="AT5013" s="7"/>
      <c r="AU5013" s="7"/>
      <c r="AV5013" s="7"/>
      <c r="AX5013" s="7"/>
      <c r="AY5013" s="7"/>
      <c r="AZ5013" s="7"/>
      <c r="BA5013" s="7"/>
      <c r="BB5013" s="7"/>
      <c r="BC5013" s="7"/>
      <c r="BD5013" s="7"/>
      <c r="BG5013" s="7"/>
      <c r="BH5013" s="7"/>
      <c r="BI5013" s="7"/>
      <c r="BJ5013" s="7"/>
      <c r="BK5013" s="7"/>
      <c r="BL5013" s="7"/>
      <c r="BM5013" s="7"/>
      <c r="BP5013" s="7"/>
      <c r="BQ5013" s="7"/>
      <c r="BR5013" s="7"/>
      <c r="BS5013" s="7"/>
      <c r="BT5013" s="7"/>
      <c r="BU5013" s="7"/>
      <c r="BV5013" s="7"/>
      <c r="BW5013" s="7"/>
    </row>
    <row r="5014" spans="5:75" x14ac:dyDescent="0.2"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AL5014" s="7"/>
      <c r="AQ5014" s="7"/>
      <c r="AR5014" s="7"/>
      <c r="AS5014" s="7"/>
      <c r="AT5014" s="7"/>
      <c r="AU5014" s="7"/>
      <c r="AV5014" s="7"/>
      <c r="AX5014" s="7"/>
      <c r="AY5014" s="7"/>
      <c r="AZ5014" s="7"/>
      <c r="BA5014" s="7"/>
      <c r="BB5014" s="7"/>
      <c r="BC5014" s="7"/>
      <c r="BD5014" s="7"/>
      <c r="BG5014" s="7"/>
      <c r="BH5014" s="7"/>
      <c r="BI5014" s="7"/>
      <c r="BJ5014" s="7"/>
      <c r="BK5014" s="7"/>
      <c r="BL5014" s="7"/>
      <c r="BM5014" s="7"/>
      <c r="BP5014" s="7"/>
      <c r="BQ5014" s="7"/>
      <c r="BR5014" s="7"/>
      <c r="BS5014" s="7"/>
      <c r="BT5014" s="7"/>
      <c r="BU5014" s="7"/>
      <c r="BV5014" s="7"/>
      <c r="BW5014" s="7"/>
    </row>
    <row r="5015" spans="5:75" x14ac:dyDescent="0.2"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AL5015" s="7"/>
      <c r="AQ5015" s="7"/>
      <c r="AR5015" s="7"/>
      <c r="AS5015" s="7"/>
      <c r="AT5015" s="7"/>
      <c r="AU5015" s="7"/>
      <c r="AV5015" s="7"/>
      <c r="AX5015" s="7"/>
      <c r="AY5015" s="7"/>
      <c r="AZ5015" s="7"/>
      <c r="BA5015" s="7"/>
      <c r="BB5015" s="7"/>
      <c r="BC5015" s="7"/>
      <c r="BD5015" s="7"/>
      <c r="BG5015" s="7"/>
      <c r="BH5015" s="7"/>
      <c r="BI5015" s="7"/>
      <c r="BJ5015" s="7"/>
      <c r="BK5015" s="7"/>
      <c r="BL5015" s="7"/>
      <c r="BM5015" s="7"/>
      <c r="BP5015" s="7"/>
      <c r="BQ5015" s="7"/>
      <c r="BR5015" s="7"/>
      <c r="BS5015" s="7"/>
      <c r="BT5015" s="7"/>
      <c r="BU5015" s="7"/>
      <c r="BV5015" s="7"/>
      <c r="BW5015" s="7"/>
    </row>
    <row r="5016" spans="5:75" x14ac:dyDescent="0.2"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AL5016" s="7"/>
      <c r="AQ5016" s="7"/>
      <c r="AR5016" s="7"/>
      <c r="AS5016" s="7"/>
      <c r="AT5016" s="7"/>
      <c r="AU5016" s="7"/>
      <c r="AV5016" s="7"/>
      <c r="AX5016" s="7"/>
      <c r="AY5016" s="7"/>
      <c r="AZ5016" s="7"/>
      <c r="BA5016" s="7"/>
      <c r="BB5016" s="7"/>
      <c r="BC5016" s="7"/>
      <c r="BD5016" s="7"/>
      <c r="BG5016" s="7"/>
      <c r="BH5016" s="7"/>
      <c r="BI5016" s="7"/>
      <c r="BJ5016" s="7"/>
      <c r="BK5016" s="7"/>
      <c r="BL5016" s="7"/>
      <c r="BM5016" s="7"/>
      <c r="BP5016" s="7"/>
      <c r="BQ5016" s="7"/>
      <c r="BR5016" s="7"/>
      <c r="BS5016" s="7"/>
      <c r="BT5016" s="7"/>
      <c r="BU5016" s="7"/>
      <c r="BV5016" s="7"/>
      <c r="BW5016" s="7"/>
    </row>
    <row r="5017" spans="5:75" x14ac:dyDescent="0.2"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AL5017" s="7"/>
      <c r="AQ5017" s="7"/>
      <c r="AR5017" s="7"/>
      <c r="AS5017" s="7"/>
      <c r="AT5017" s="7"/>
      <c r="AU5017" s="7"/>
      <c r="AV5017" s="7"/>
      <c r="AX5017" s="7"/>
      <c r="AY5017" s="7"/>
      <c r="AZ5017" s="7"/>
      <c r="BA5017" s="7"/>
      <c r="BB5017" s="7"/>
      <c r="BC5017" s="7"/>
      <c r="BD5017" s="7"/>
      <c r="BG5017" s="7"/>
      <c r="BH5017" s="7"/>
      <c r="BI5017" s="7"/>
      <c r="BJ5017" s="7"/>
      <c r="BK5017" s="7"/>
      <c r="BL5017" s="7"/>
      <c r="BM5017" s="7"/>
      <c r="BP5017" s="7"/>
      <c r="BQ5017" s="7"/>
      <c r="BR5017" s="7"/>
      <c r="BS5017" s="7"/>
      <c r="BT5017" s="7"/>
      <c r="BU5017" s="7"/>
      <c r="BV5017" s="7"/>
      <c r="BW5017" s="7"/>
    </row>
    <row r="5018" spans="5:75" x14ac:dyDescent="0.2"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AL5018" s="7"/>
      <c r="AQ5018" s="7"/>
      <c r="AR5018" s="7"/>
      <c r="AS5018" s="7"/>
      <c r="AT5018" s="7"/>
      <c r="AU5018" s="7"/>
      <c r="AV5018" s="7"/>
      <c r="AX5018" s="7"/>
      <c r="AY5018" s="7"/>
      <c r="AZ5018" s="7"/>
      <c r="BA5018" s="7"/>
      <c r="BB5018" s="7"/>
      <c r="BC5018" s="7"/>
      <c r="BD5018" s="7"/>
      <c r="BG5018" s="7"/>
      <c r="BH5018" s="7"/>
      <c r="BI5018" s="7"/>
      <c r="BJ5018" s="7"/>
      <c r="BK5018" s="7"/>
      <c r="BL5018" s="7"/>
      <c r="BM5018" s="7"/>
      <c r="BP5018" s="7"/>
      <c r="BQ5018" s="7"/>
      <c r="BR5018" s="7"/>
      <c r="BS5018" s="7"/>
      <c r="BT5018" s="7"/>
      <c r="BU5018" s="7"/>
      <c r="BV5018" s="7"/>
      <c r="BW5018" s="7"/>
    </row>
    <row r="5019" spans="5:75" x14ac:dyDescent="0.2"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AL5019" s="7"/>
      <c r="AQ5019" s="7"/>
      <c r="AR5019" s="7"/>
      <c r="AS5019" s="7"/>
      <c r="AT5019" s="7"/>
      <c r="AU5019" s="7"/>
      <c r="AV5019" s="7"/>
      <c r="AX5019" s="7"/>
      <c r="AY5019" s="7"/>
      <c r="AZ5019" s="7"/>
      <c r="BA5019" s="7"/>
      <c r="BB5019" s="7"/>
      <c r="BC5019" s="7"/>
      <c r="BD5019" s="7"/>
      <c r="BG5019" s="7"/>
      <c r="BH5019" s="7"/>
      <c r="BI5019" s="7"/>
      <c r="BJ5019" s="7"/>
      <c r="BK5019" s="7"/>
      <c r="BL5019" s="7"/>
      <c r="BM5019" s="7"/>
      <c r="BP5019" s="7"/>
      <c r="BQ5019" s="7"/>
      <c r="BR5019" s="7"/>
      <c r="BS5019" s="7"/>
      <c r="BT5019" s="7"/>
      <c r="BU5019" s="7"/>
      <c r="BV5019" s="7"/>
      <c r="BW5019" s="7"/>
    </row>
    <row r="5020" spans="5:75" x14ac:dyDescent="0.2"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AL5020" s="7"/>
      <c r="AQ5020" s="7"/>
      <c r="AR5020" s="7"/>
      <c r="AS5020" s="7"/>
      <c r="AT5020" s="7"/>
      <c r="AU5020" s="7"/>
      <c r="AV5020" s="7"/>
      <c r="AX5020" s="7"/>
      <c r="AY5020" s="7"/>
      <c r="AZ5020" s="7"/>
      <c r="BA5020" s="7"/>
      <c r="BB5020" s="7"/>
      <c r="BC5020" s="7"/>
      <c r="BD5020" s="7"/>
      <c r="BG5020" s="7"/>
      <c r="BH5020" s="7"/>
      <c r="BI5020" s="7"/>
      <c r="BJ5020" s="7"/>
      <c r="BK5020" s="7"/>
      <c r="BL5020" s="7"/>
      <c r="BM5020" s="7"/>
      <c r="BP5020" s="7"/>
      <c r="BQ5020" s="7"/>
      <c r="BR5020" s="7"/>
      <c r="BS5020" s="7"/>
      <c r="BT5020" s="7"/>
      <c r="BU5020" s="7"/>
      <c r="BV5020" s="7"/>
      <c r="BW5020" s="7"/>
    </row>
    <row r="5021" spans="5:75" x14ac:dyDescent="0.2"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AL5021" s="7"/>
      <c r="AQ5021" s="7"/>
      <c r="AR5021" s="7"/>
      <c r="AS5021" s="7"/>
      <c r="AT5021" s="7"/>
      <c r="AU5021" s="7"/>
      <c r="AV5021" s="7"/>
      <c r="AX5021" s="7"/>
      <c r="AY5021" s="7"/>
      <c r="AZ5021" s="7"/>
      <c r="BA5021" s="7"/>
      <c r="BB5021" s="7"/>
      <c r="BC5021" s="7"/>
      <c r="BD5021" s="7"/>
      <c r="BG5021" s="7"/>
      <c r="BH5021" s="7"/>
      <c r="BI5021" s="7"/>
      <c r="BJ5021" s="7"/>
      <c r="BK5021" s="7"/>
      <c r="BL5021" s="7"/>
      <c r="BM5021" s="7"/>
      <c r="BP5021" s="7"/>
      <c r="BQ5021" s="7"/>
      <c r="BR5021" s="7"/>
      <c r="BS5021" s="7"/>
      <c r="BT5021" s="7"/>
      <c r="BU5021" s="7"/>
      <c r="BV5021" s="7"/>
      <c r="BW5021" s="7"/>
    </row>
    <row r="5022" spans="5:75" x14ac:dyDescent="0.2"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AL5022" s="7"/>
      <c r="AQ5022" s="7"/>
      <c r="AR5022" s="7"/>
      <c r="AS5022" s="7"/>
      <c r="AT5022" s="7"/>
      <c r="AU5022" s="7"/>
      <c r="AV5022" s="7"/>
      <c r="AX5022" s="7"/>
      <c r="AY5022" s="7"/>
      <c r="AZ5022" s="7"/>
      <c r="BA5022" s="7"/>
      <c r="BB5022" s="7"/>
      <c r="BC5022" s="7"/>
      <c r="BD5022" s="7"/>
      <c r="BG5022" s="7"/>
      <c r="BH5022" s="7"/>
      <c r="BI5022" s="7"/>
      <c r="BJ5022" s="7"/>
      <c r="BK5022" s="7"/>
      <c r="BL5022" s="7"/>
      <c r="BM5022" s="7"/>
      <c r="BP5022" s="7"/>
      <c r="BQ5022" s="7"/>
      <c r="BR5022" s="7"/>
      <c r="BS5022" s="7"/>
      <c r="BT5022" s="7"/>
      <c r="BU5022" s="7"/>
      <c r="BV5022" s="7"/>
      <c r="BW5022" s="7"/>
    </row>
    <row r="5023" spans="5:75" x14ac:dyDescent="0.2"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AL5023" s="7"/>
      <c r="AQ5023" s="7"/>
      <c r="AR5023" s="7"/>
      <c r="AS5023" s="7"/>
      <c r="AT5023" s="7"/>
      <c r="AU5023" s="7"/>
      <c r="AV5023" s="7"/>
      <c r="AX5023" s="7"/>
      <c r="AY5023" s="7"/>
      <c r="AZ5023" s="7"/>
      <c r="BA5023" s="7"/>
      <c r="BB5023" s="7"/>
      <c r="BC5023" s="7"/>
      <c r="BD5023" s="7"/>
      <c r="BG5023" s="7"/>
      <c r="BH5023" s="7"/>
      <c r="BI5023" s="7"/>
      <c r="BJ5023" s="7"/>
      <c r="BK5023" s="7"/>
      <c r="BL5023" s="7"/>
      <c r="BM5023" s="7"/>
      <c r="BP5023" s="7"/>
      <c r="BQ5023" s="7"/>
      <c r="BR5023" s="7"/>
      <c r="BS5023" s="7"/>
      <c r="BT5023" s="7"/>
      <c r="BU5023" s="7"/>
      <c r="BV5023" s="7"/>
      <c r="BW5023" s="7"/>
    </row>
    <row r="5024" spans="5:75" x14ac:dyDescent="0.2"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AL5024" s="7"/>
      <c r="AQ5024" s="7"/>
      <c r="AR5024" s="7"/>
      <c r="AS5024" s="7"/>
      <c r="AT5024" s="7"/>
      <c r="AU5024" s="7"/>
      <c r="AV5024" s="7"/>
      <c r="AX5024" s="7"/>
      <c r="AY5024" s="7"/>
      <c r="AZ5024" s="7"/>
      <c r="BA5024" s="7"/>
      <c r="BB5024" s="7"/>
      <c r="BC5024" s="7"/>
      <c r="BD5024" s="7"/>
      <c r="BG5024" s="7"/>
      <c r="BH5024" s="7"/>
      <c r="BI5024" s="7"/>
      <c r="BJ5024" s="7"/>
      <c r="BK5024" s="7"/>
      <c r="BL5024" s="7"/>
      <c r="BM5024" s="7"/>
      <c r="BP5024" s="7"/>
      <c r="BQ5024" s="7"/>
      <c r="BR5024" s="7"/>
      <c r="BS5024" s="7"/>
      <c r="BT5024" s="7"/>
      <c r="BU5024" s="7"/>
      <c r="BV5024" s="7"/>
      <c r="BW5024" s="7"/>
    </row>
    <row r="5025" spans="5:75" x14ac:dyDescent="0.2"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AL5025" s="7"/>
      <c r="AQ5025" s="7"/>
      <c r="AR5025" s="7"/>
      <c r="AS5025" s="7"/>
      <c r="AT5025" s="7"/>
      <c r="AU5025" s="7"/>
      <c r="AV5025" s="7"/>
      <c r="AX5025" s="7"/>
      <c r="AY5025" s="7"/>
      <c r="AZ5025" s="7"/>
      <c r="BA5025" s="7"/>
      <c r="BB5025" s="7"/>
      <c r="BC5025" s="7"/>
      <c r="BD5025" s="7"/>
      <c r="BG5025" s="7"/>
      <c r="BH5025" s="7"/>
      <c r="BI5025" s="7"/>
      <c r="BJ5025" s="7"/>
      <c r="BK5025" s="7"/>
      <c r="BL5025" s="7"/>
      <c r="BM5025" s="7"/>
      <c r="BP5025" s="7"/>
      <c r="BQ5025" s="7"/>
      <c r="BR5025" s="7"/>
      <c r="BS5025" s="7"/>
      <c r="BT5025" s="7"/>
      <c r="BU5025" s="7"/>
      <c r="BV5025" s="7"/>
      <c r="BW5025" s="7"/>
    </row>
    <row r="5026" spans="5:75" x14ac:dyDescent="0.2"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AL5026" s="7"/>
      <c r="AQ5026" s="7"/>
      <c r="AR5026" s="7"/>
      <c r="AS5026" s="7"/>
      <c r="AT5026" s="7"/>
      <c r="AU5026" s="7"/>
      <c r="AV5026" s="7"/>
      <c r="AX5026" s="7"/>
      <c r="AY5026" s="7"/>
      <c r="AZ5026" s="7"/>
      <c r="BA5026" s="7"/>
      <c r="BB5026" s="7"/>
      <c r="BC5026" s="7"/>
      <c r="BD5026" s="7"/>
      <c r="BG5026" s="7"/>
      <c r="BH5026" s="7"/>
      <c r="BI5026" s="7"/>
      <c r="BJ5026" s="7"/>
      <c r="BK5026" s="7"/>
      <c r="BL5026" s="7"/>
      <c r="BM5026" s="7"/>
      <c r="BP5026" s="7"/>
      <c r="BQ5026" s="7"/>
      <c r="BR5026" s="7"/>
      <c r="BS5026" s="7"/>
      <c r="BT5026" s="7"/>
      <c r="BU5026" s="7"/>
      <c r="BV5026" s="7"/>
      <c r="BW5026" s="7"/>
    </row>
    <row r="5027" spans="5:75" x14ac:dyDescent="0.2"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AL5027" s="7"/>
      <c r="AQ5027" s="7"/>
      <c r="AR5027" s="7"/>
      <c r="AS5027" s="7"/>
      <c r="AT5027" s="7"/>
      <c r="AU5027" s="7"/>
      <c r="AV5027" s="7"/>
      <c r="AX5027" s="7"/>
      <c r="AY5027" s="7"/>
      <c r="AZ5027" s="7"/>
      <c r="BA5027" s="7"/>
      <c r="BB5027" s="7"/>
      <c r="BC5027" s="7"/>
      <c r="BD5027" s="7"/>
      <c r="BG5027" s="7"/>
      <c r="BH5027" s="7"/>
      <c r="BI5027" s="7"/>
      <c r="BJ5027" s="7"/>
      <c r="BK5027" s="7"/>
      <c r="BL5027" s="7"/>
      <c r="BM5027" s="7"/>
      <c r="BP5027" s="7"/>
      <c r="BQ5027" s="7"/>
      <c r="BR5027" s="7"/>
      <c r="BS5027" s="7"/>
      <c r="BT5027" s="7"/>
      <c r="BU5027" s="7"/>
      <c r="BV5027" s="7"/>
      <c r="BW5027" s="7"/>
    </row>
    <row r="5028" spans="5:75" x14ac:dyDescent="0.2"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AL5028" s="7"/>
      <c r="AQ5028" s="7"/>
      <c r="AR5028" s="7"/>
      <c r="AS5028" s="7"/>
      <c r="AT5028" s="7"/>
      <c r="AU5028" s="7"/>
      <c r="AV5028" s="7"/>
      <c r="AX5028" s="7"/>
      <c r="AY5028" s="7"/>
      <c r="AZ5028" s="7"/>
      <c r="BA5028" s="7"/>
      <c r="BB5028" s="7"/>
      <c r="BC5028" s="7"/>
      <c r="BD5028" s="7"/>
      <c r="BG5028" s="7"/>
      <c r="BH5028" s="7"/>
      <c r="BI5028" s="7"/>
      <c r="BJ5028" s="7"/>
      <c r="BK5028" s="7"/>
      <c r="BL5028" s="7"/>
      <c r="BM5028" s="7"/>
      <c r="BP5028" s="7"/>
      <c r="BQ5028" s="7"/>
      <c r="BR5028" s="7"/>
      <c r="BS5028" s="7"/>
      <c r="BT5028" s="7"/>
      <c r="BU5028" s="7"/>
      <c r="BV5028" s="7"/>
      <c r="BW5028" s="7"/>
    </row>
    <row r="5029" spans="5:75" x14ac:dyDescent="0.2"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AL5029" s="7"/>
      <c r="AQ5029" s="7"/>
      <c r="AR5029" s="7"/>
      <c r="AS5029" s="7"/>
      <c r="AT5029" s="7"/>
      <c r="AU5029" s="7"/>
      <c r="AV5029" s="7"/>
      <c r="AX5029" s="7"/>
      <c r="AY5029" s="7"/>
      <c r="AZ5029" s="7"/>
      <c r="BA5029" s="7"/>
      <c r="BB5029" s="7"/>
      <c r="BC5029" s="7"/>
      <c r="BD5029" s="7"/>
      <c r="BG5029" s="7"/>
      <c r="BH5029" s="7"/>
      <c r="BI5029" s="7"/>
      <c r="BJ5029" s="7"/>
      <c r="BK5029" s="7"/>
      <c r="BL5029" s="7"/>
      <c r="BM5029" s="7"/>
      <c r="BP5029" s="7"/>
      <c r="BQ5029" s="7"/>
      <c r="BR5029" s="7"/>
      <c r="BS5029" s="7"/>
      <c r="BT5029" s="7"/>
      <c r="BU5029" s="7"/>
      <c r="BV5029" s="7"/>
      <c r="BW5029" s="7"/>
    </row>
    <row r="5030" spans="5:75" x14ac:dyDescent="0.2"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AL5030" s="7"/>
      <c r="AQ5030" s="7"/>
      <c r="AR5030" s="7"/>
      <c r="AS5030" s="7"/>
      <c r="AT5030" s="7"/>
      <c r="AU5030" s="7"/>
      <c r="AV5030" s="7"/>
      <c r="AX5030" s="7"/>
      <c r="AY5030" s="7"/>
      <c r="AZ5030" s="7"/>
      <c r="BA5030" s="7"/>
      <c r="BB5030" s="7"/>
      <c r="BC5030" s="7"/>
      <c r="BD5030" s="7"/>
      <c r="BG5030" s="7"/>
      <c r="BH5030" s="7"/>
      <c r="BI5030" s="7"/>
      <c r="BJ5030" s="7"/>
      <c r="BK5030" s="7"/>
      <c r="BL5030" s="7"/>
      <c r="BM5030" s="7"/>
      <c r="BP5030" s="7"/>
      <c r="BQ5030" s="7"/>
      <c r="BR5030" s="7"/>
      <c r="BS5030" s="7"/>
      <c r="BT5030" s="7"/>
      <c r="BU5030" s="7"/>
      <c r="BV5030" s="7"/>
      <c r="BW5030" s="7"/>
    </row>
    <row r="5031" spans="5:75" x14ac:dyDescent="0.2"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AL5031" s="7"/>
      <c r="AQ5031" s="7"/>
      <c r="AR5031" s="7"/>
      <c r="AS5031" s="7"/>
      <c r="AT5031" s="7"/>
      <c r="AU5031" s="7"/>
      <c r="AV5031" s="7"/>
      <c r="AX5031" s="7"/>
      <c r="AY5031" s="7"/>
      <c r="AZ5031" s="7"/>
      <c r="BA5031" s="7"/>
      <c r="BB5031" s="7"/>
      <c r="BC5031" s="7"/>
      <c r="BD5031" s="7"/>
      <c r="BG5031" s="7"/>
      <c r="BH5031" s="7"/>
      <c r="BI5031" s="7"/>
      <c r="BJ5031" s="7"/>
      <c r="BK5031" s="7"/>
      <c r="BL5031" s="7"/>
      <c r="BM5031" s="7"/>
      <c r="BP5031" s="7"/>
      <c r="BQ5031" s="7"/>
      <c r="BR5031" s="7"/>
      <c r="BS5031" s="7"/>
      <c r="BT5031" s="7"/>
      <c r="BU5031" s="7"/>
      <c r="BV5031" s="7"/>
      <c r="BW5031" s="7"/>
    </row>
    <row r="5032" spans="5:75" x14ac:dyDescent="0.2"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AL5032" s="7"/>
      <c r="AQ5032" s="7"/>
      <c r="AR5032" s="7"/>
      <c r="AS5032" s="7"/>
      <c r="AT5032" s="7"/>
      <c r="AU5032" s="7"/>
      <c r="AV5032" s="7"/>
      <c r="AX5032" s="7"/>
      <c r="AY5032" s="7"/>
      <c r="AZ5032" s="7"/>
      <c r="BA5032" s="7"/>
      <c r="BB5032" s="7"/>
      <c r="BC5032" s="7"/>
      <c r="BD5032" s="7"/>
      <c r="BG5032" s="7"/>
      <c r="BH5032" s="7"/>
      <c r="BI5032" s="7"/>
      <c r="BJ5032" s="7"/>
      <c r="BK5032" s="7"/>
      <c r="BL5032" s="7"/>
      <c r="BM5032" s="7"/>
      <c r="BP5032" s="7"/>
      <c r="BQ5032" s="7"/>
      <c r="BR5032" s="7"/>
      <c r="BS5032" s="7"/>
      <c r="BT5032" s="7"/>
      <c r="BU5032" s="7"/>
      <c r="BV5032" s="7"/>
      <c r="BW5032" s="7"/>
    </row>
    <row r="5033" spans="5:75" x14ac:dyDescent="0.2"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AL5033" s="7"/>
      <c r="AQ5033" s="7"/>
      <c r="AR5033" s="7"/>
      <c r="AS5033" s="7"/>
      <c r="AT5033" s="7"/>
      <c r="AU5033" s="7"/>
      <c r="AV5033" s="7"/>
      <c r="AX5033" s="7"/>
      <c r="AY5033" s="7"/>
      <c r="AZ5033" s="7"/>
      <c r="BA5033" s="7"/>
      <c r="BB5033" s="7"/>
      <c r="BC5033" s="7"/>
      <c r="BD5033" s="7"/>
      <c r="BG5033" s="7"/>
      <c r="BH5033" s="7"/>
      <c r="BI5033" s="7"/>
      <c r="BJ5033" s="7"/>
      <c r="BK5033" s="7"/>
      <c r="BL5033" s="7"/>
      <c r="BM5033" s="7"/>
      <c r="BP5033" s="7"/>
      <c r="BQ5033" s="7"/>
      <c r="BR5033" s="7"/>
      <c r="BS5033" s="7"/>
      <c r="BT5033" s="7"/>
      <c r="BU5033" s="7"/>
      <c r="BV5033" s="7"/>
      <c r="BW5033" s="7"/>
    </row>
    <row r="5034" spans="5:75" x14ac:dyDescent="0.2"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AL5034" s="7"/>
      <c r="AQ5034" s="7"/>
      <c r="AR5034" s="7"/>
      <c r="AS5034" s="7"/>
      <c r="AT5034" s="7"/>
      <c r="AU5034" s="7"/>
      <c r="AV5034" s="7"/>
      <c r="AX5034" s="7"/>
      <c r="AY5034" s="7"/>
      <c r="AZ5034" s="7"/>
      <c r="BA5034" s="7"/>
      <c r="BB5034" s="7"/>
      <c r="BC5034" s="7"/>
      <c r="BD5034" s="7"/>
      <c r="BG5034" s="7"/>
      <c r="BH5034" s="7"/>
      <c r="BI5034" s="7"/>
      <c r="BJ5034" s="7"/>
      <c r="BK5034" s="7"/>
      <c r="BL5034" s="7"/>
      <c r="BM5034" s="7"/>
      <c r="BP5034" s="7"/>
      <c r="BQ5034" s="7"/>
      <c r="BR5034" s="7"/>
      <c r="BS5034" s="7"/>
      <c r="BT5034" s="7"/>
      <c r="BU5034" s="7"/>
      <c r="BV5034" s="7"/>
      <c r="BW5034" s="7"/>
    </row>
    <row r="5035" spans="5:75" x14ac:dyDescent="0.2"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AL5035" s="7"/>
      <c r="AQ5035" s="7"/>
      <c r="AR5035" s="7"/>
      <c r="AS5035" s="7"/>
      <c r="AT5035" s="7"/>
      <c r="AU5035" s="7"/>
      <c r="AV5035" s="7"/>
      <c r="AX5035" s="7"/>
      <c r="AY5035" s="7"/>
      <c r="AZ5035" s="7"/>
      <c r="BA5035" s="7"/>
      <c r="BB5035" s="7"/>
      <c r="BC5035" s="7"/>
      <c r="BD5035" s="7"/>
      <c r="BG5035" s="7"/>
      <c r="BH5035" s="7"/>
      <c r="BI5035" s="7"/>
      <c r="BJ5035" s="7"/>
      <c r="BK5035" s="7"/>
      <c r="BL5035" s="7"/>
      <c r="BM5035" s="7"/>
      <c r="BP5035" s="7"/>
      <c r="BQ5035" s="7"/>
      <c r="BR5035" s="7"/>
      <c r="BS5035" s="7"/>
      <c r="BT5035" s="7"/>
      <c r="BU5035" s="7"/>
      <c r="BV5035" s="7"/>
      <c r="BW5035" s="7"/>
    </row>
    <row r="5036" spans="5:75" x14ac:dyDescent="0.2"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AL5036" s="7"/>
      <c r="AQ5036" s="7"/>
      <c r="AR5036" s="7"/>
      <c r="AS5036" s="7"/>
      <c r="AT5036" s="7"/>
      <c r="AU5036" s="7"/>
      <c r="AV5036" s="7"/>
      <c r="AX5036" s="7"/>
      <c r="AY5036" s="7"/>
      <c r="AZ5036" s="7"/>
      <c r="BA5036" s="7"/>
      <c r="BB5036" s="7"/>
      <c r="BC5036" s="7"/>
      <c r="BD5036" s="7"/>
      <c r="BG5036" s="7"/>
      <c r="BH5036" s="7"/>
      <c r="BI5036" s="7"/>
      <c r="BJ5036" s="7"/>
      <c r="BK5036" s="7"/>
      <c r="BL5036" s="7"/>
      <c r="BM5036" s="7"/>
      <c r="BP5036" s="7"/>
      <c r="BQ5036" s="7"/>
      <c r="BR5036" s="7"/>
      <c r="BS5036" s="7"/>
      <c r="BT5036" s="7"/>
      <c r="BU5036" s="7"/>
      <c r="BV5036" s="7"/>
      <c r="BW5036" s="7"/>
    </row>
    <row r="5037" spans="5:75" x14ac:dyDescent="0.2"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AL5037" s="7"/>
      <c r="AQ5037" s="7"/>
      <c r="AR5037" s="7"/>
      <c r="AS5037" s="7"/>
      <c r="AT5037" s="7"/>
      <c r="AU5037" s="7"/>
      <c r="AV5037" s="7"/>
      <c r="AX5037" s="7"/>
      <c r="AY5037" s="7"/>
      <c r="AZ5037" s="7"/>
      <c r="BA5037" s="7"/>
      <c r="BB5037" s="7"/>
      <c r="BC5037" s="7"/>
      <c r="BD5037" s="7"/>
      <c r="BG5037" s="7"/>
      <c r="BH5037" s="7"/>
      <c r="BI5037" s="7"/>
      <c r="BJ5037" s="7"/>
      <c r="BK5037" s="7"/>
      <c r="BL5037" s="7"/>
      <c r="BM5037" s="7"/>
      <c r="BP5037" s="7"/>
      <c r="BQ5037" s="7"/>
      <c r="BR5037" s="7"/>
      <c r="BS5037" s="7"/>
      <c r="BT5037" s="7"/>
      <c r="BU5037" s="7"/>
      <c r="BV5037" s="7"/>
      <c r="BW5037" s="7"/>
    </row>
    <row r="5038" spans="5:75" x14ac:dyDescent="0.2"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AL5038" s="7"/>
      <c r="AQ5038" s="7"/>
      <c r="AR5038" s="7"/>
      <c r="AS5038" s="7"/>
      <c r="AT5038" s="7"/>
      <c r="AU5038" s="7"/>
      <c r="AV5038" s="7"/>
      <c r="AX5038" s="7"/>
      <c r="AY5038" s="7"/>
      <c r="AZ5038" s="7"/>
      <c r="BA5038" s="7"/>
      <c r="BB5038" s="7"/>
      <c r="BC5038" s="7"/>
      <c r="BD5038" s="7"/>
      <c r="BG5038" s="7"/>
      <c r="BH5038" s="7"/>
      <c r="BI5038" s="7"/>
      <c r="BJ5038" s="7"/>
      <c r="BK5038" s="7"/>
      <c r="BL5038" s="7"/>
      <c r="BM5038" s="7"/>
      <c r="BP5038" s="7"/>
      <c r="BQ5038" s="7"/>
      <c r="BR5038" s="7"/>
      <c r="BS5038" s="7"/>
      <c r="BT5038" s="7"/>
      <c r="BU5038" s="7"/>
      <c r="BV5038" s="7"/>
      <c r="BW5038" s="7"/>
    </row>
    <row r="5039" spans="5:75" x14ac:dyDescent="0.2"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AL5039" s="7"/>
      <c r="AQ5039" s="7"/>
      <c r="AR5039" s="7"/>
      <c r="AS5039" s="7"/>
      <c r="AT5039" s="7"/>
      <c r="AU5039" s="7"/>
      <c r="AV5039" s="7"/>
      <c r="AX5039" s="7"/>
      <c r="AY5039" s="7"/>
      <c r="AZ5039" s="7"/>
      <c r="BA5039" s="7"/>
      <c r="BB5039" s="7"/>
      <c r="BC5039" s="7"/>
      <c r="BD5039" s="7"/>
      <c r="BG5039" s="7"/>
      <c r="BH5039" s="7"/>
      <c r="BI5039" s="7"/>
      <c r="BJ5039" s="7"/>
      <c r="BK5039" s="7"/>
      <c r="BL5039" s="7"/>
      <c r="BM5039" s="7"/>
      <c r="BP5039" s="7"/>
      <c r="BQ5039" s="7"/>
      <c r="BR5039" s="7"/>
      <c r="BS5039" s="7"/>
      <c r="BT5039" s="7"/>
      <c r="BU5039" s="7"/>
      <c r="BV5039" s="7"/>
      <c r="BW5039" s="7"/>
    </row>
    <row r="5040" spans="5:75" x14ac:dyDescent="0.2"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AL5040" s="7"/>
      <c r="AQ5040" s="7"/>
      <c r="AR5040" s="7"/>
      <c r="AS5040" s="7"/>
      <c r="AT5040" s="7"/>
      <c r="AU5040" s="7"/>
      <c r="AV5040" s="7"/>
      <c r="AX5040" s="7"/>
      <c r="AY5040" s="7"/>
      <c r="AZ5040" s="7"/>
      <c r="BA5040" s="7"/>
      <c r="BB5040" s="7"/>
      <c r="BC5040" s="7"/>
      <c r="BD5040" s="7"/>
      <c r="BG5040" s="7"/>
      <c r="BH5040" s="7"/>
      <c r="BI5040" s="7"/>
      <c r="BJ5040" s="7"/>
      <c r="BK5040" s="7"/>
      <c r="BL5040" s="7"/>
      <c r="BM5040" s="7"/>
      <c r="BP5040" s="7"/>
      <c r="BQ5040" s="7"/>
      <c r="BR5040" s="7"/>
      <c r="BS5040" s="7"/>
      <c r="BT5040" s="7"/>
      <c r="BU5040" s="7"/>
      <c r="BV5040" s="7"/>
      <c r="BW5040" s="7"/>
    </row>
    <row r="5041" spans="5:75" x14ac:dyDescent="0.2"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AL5041" s="7"/>
      <c r="AQ5041" s="7"/>
      <c r="AR5041" s="7"/>
      <c r="AS5041" s="7"/>
      <c r="AT5041" s="7"/>
      <c r="AU5041" s="7"/>
      <c r="AV5041" s="7"/>
      <c r="AX5041" s="7"/>
      <c r="AY5041" s="7"/>
      <c r="AZ5041" s="7"/>
      <c r="BA5041" s="7"/>
      <c r="BB5041" s="7"/>
      <c r="BC5041" s="7"/>
      <c r="BD5041" s="7"/>
      <c r="BG5041" s="7"/>
      <c r="BH5041" s="7"/>
      <c r="BI5041" s="7"/>
      <c r="BJ5041" s="7"/>
      <c r="BK5041" s="7"/>
      <c r="BL5041" s="7"/>
      <c r="BM5041" s="7"/>
      <c r="BP5041" s="7"/>
      <c r="BQ5041" s="7"/>
      <c r="BR5041" s="7"/>
      <c r="BS5041" s="7"/>
      <c r="BT5041" s="7"/>
      <c r="BU5041" s="7"/>
      <c r="BV5041" s="7"/>
      <c r="BW5041" s="7"/>
    </row>
    <row r="5042" spans="5:75" x14ac:dyDescent="0.2"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AL5042" s="7"/>
      <c r="AQ5042" s="7"/>
      <c r="AR5042" s="7"/>
      <c r="AS5042" s="7"/>
      <c r="AT5042" s="7"/>
      <c r="AU5042" s="7"/>
      <c r="AV5042" s="7"/>
      <c r="AX5042" s="7"/>
      <c r="AY5042" s="7"/>
      <c r="AZ5042" s="7"/>
      <c r="BA5042" s="7"/>
      <c r="BB5042" s="7"/>
      <c r="BC5042" s="7"/>
      <c r="BD5042" s="7"/>
      <c r="BG5042" s="7"/>
      <c r="BH5042" s="7"/>
      <c r="BI5042" s="7"/>
      <c r="BJ5042" s="7"/>
      <c r="BK5042" s="7"/>
      <c r="BL5042" s="7"/>
      <c r="BM5042" s="7"/>
      <c r="BP5042" s="7"/>
      <c r="BQ5042" s="7"/>
      <c r="BR5042" s="7"/>
      <c r="BS5042" s="7"/>
      <c r="BT5042" s="7"/>
      <c r="BU5042" s="7"/>
      <c r="BV5042" s="7"/>
      <c r="BW5042" s="7"/>
    </row>
    <row r="5043" spans="5:75" x14ac:dyDescent="0.2"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AL5043" s="7"/>
      <c r="AQ5043" s="7"/>
      <c r="AR5043" s="7"/>
      <c r="AS5043" s="7"/>
      <c r="AT5043" s="7"/>
      <c r="AU5043" s="7"/>
      <c r="AV5043" s="7"/>
      <c r="AX5043" s="7"/>
      <c r="AY5043" s="7"/>
      <c r="AZ5043" s="7"/>
      <c r="BA5043" s="7"/>
      <c r="BB5043" s="7"/>
      <c r="BC5043" s="7"/>
      <c r="BD5043" s="7"/>
      <c r="BG5043" s="7"/>
      <c r="BH5043" s="7"/>
      <c r="BI5043" s="7"/>
      <c r="BJ5043" s="7"/>
      <c r="BK5043" s="7"/>
      <c r="BL5043" s="7"/>
      <c r="BM5043" s="7"/>
      <c r="BP5043" s="7"/>
      <c r="BQ5043" s="7"/>
      <c r="BR5043" s="7"/>
      <c r="BS5043" s="7"/>
      <c r="BT5043" s="7"/>
      <c r="BU5043" s="7"/>
      <c r="BV5043" s="7"/>
      <c r="BW5043" s="7"/>
    </row>
    <row r="5044" spans="5:75" x14ac:dyDescent="0.2"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AL5044" s="7"/>
      <c r="AQ5044" s="7"/>
      <c r="AR5044" s="7"/>
      <c r="AS5044" s="7"/>
      <c r="AT5044" s="7"/>
      <c r="AU5044" s="7"/>
      <c r="AV5044" s="7"/>
      <c r="AX5044" s="7"/>
      <c r="AY5044" s="7"/>
      <c r="AZ5044" s="7"/>
      <c r="BA5044" s="7"/>
      <c r="BB5044" s="7"/>
      <c r="BC5044" s="7"/>
      <c r="BD5044" s="7"/>
      <c r="BG5044" s="7"/>
      <c r="BH5044" s="7"/>
      <c r="BI5044" s="7"/>
      <c r="BJ5044" s="7"/>
      <c r="BK5044" s="7"/>
      <c r="BL5044" s="7"/>
      <c r="BM5044" s="7"/>
      <c r="BP5044" s="7"/>
      <c r="BQ5044" s="7"/>
      <c r="BR5044" s="7"/>
      <c r="BS5044" s="7"/>
      <c r="BT5044" s="7"/>
      <c r="BU5044" s="7"/>
      <c r="BV5044" s="7"/>
      <c r="BW5044" s="7"/>
    </row>
    <row r="5045" spans="5:75" x14ac:dyDescent="0.2"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AL5045" s="7"/>
      <c r="AQ5045" s="7"/>
      <c r="AR5045" s="7"/>
      <c r="AS5045" s="7"/>
      <c r="AT5045" s="7"/>
      <c r="AU5045" s="7"/>
      <c r="AV5045" s="7"/>
      <c r="AX5045" s="7"/>
      <c r="AY5045" s="7"/>
      <c r="AZ5045" s="7"/>
      <c r="BA5045" s="7"/>
      <c r="BB5045" s="7"/>
      <c r="BC5045" s="7"/>
      <c r="BD5045" s="7"/>
      <c r="BG5045" s="7"/>
      <c r="BH5045" s="7"/>
      <c r="BI5045" s="7"/>
      <c r="BJ5045" s="7"/>
      <c r="BK5045" s="7"/>
      <c r="BL5045" s="7"/>
      <c r="BM5045" s="7"/>
      <c r="BP5045" s="7"/>
      <c r="BQ5045" s="7"/>
      <c r="BR5045" s="7"/>
      <c r="BS5045" s="7"/>
      <c r="BT5045" s="7"/>
      <c r="BU5045" s="7"/>
      <c r="BV5045" s="7"/>
      <c r="BW5045" s="7"/>
    </row>
    <row r="5046" spans="5:75" x14ac:dyDescent="0.2"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AL5046" s="7"/>
      <c r="AQ5046" s="7"/>
      <c r="AR5046" s="7"/>
      <c r="AS5046" s="7"/>
      <c r="AT5046" s="7"/>
      <c r="AU5046" s="7"/>
      <c r="AV5046" s="7"/>
      <c r="AX5046" s="7"/>
      <c r="AY5046" s="7"/>
      <c r="AZ5046" s="7"/>
      <c r="BA5046" s="7"/>
      <c r="BB5046" s="7"/>
      <c r="BC5046" s="7"/>
      <c r="BD5046" s="7"/>
      <c r="BG5046" s="7"/>
      <c r="BH5046" s="7"/>
      <c r="BI5046" s="7"/>
      <c r="BJ5046" s="7"/>
      <c r="BK5046" s="7"/>
      <c r="BL5046" s="7"/>
      <c r="BM5046" s="7"/>
      <c r="BP5046" s="7"/>
      <c r="BQ5046" s="7"/>
      <c r="BR5046" s="7"/>
      <c r="BS5046" s="7"/>
      <c r="BT5046" s="7"/>
      <c r="BU5046" s="7"/>
      <c r="BV5046" s="7"/>
      <c r="BW5046" s="7"/>
    </row>
    <row r="5047" spans="5:75" x14ac:dyDescent="0.2"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AL5047" s="7"/>
      <c r="AQ5047" s="7"/>
      <c r="AR5047" s="7"/>
      <c r="AS5047" s="7"/>
      <c r="AT5047" s="7"/>
      <c r="AU5047" s="7"/>
      <c r="AV5047" s="7"/>
      <c r="AX5047" s="7"/>
      <c r="AY5047" s="7"/>
      <c r="AZ5047" s="7"/>
      <c r="BA5047" s="7"/>
      <c r="BB5047" s="7"/>
      <c r="BC5047" s="7"/>
      <c r="BD5047" s="7"/>
      <c r="BG5047" s="7"/>
      <c r="BH5047" s="7"/>
      <c r="BI5047" s="7"/>
      <c r="BJ5047" s="7"/>
      <c r="BK5047" s="7"/>
      <c r="BL5047" s="7"/>
      <c r="BM5047" s="7"/>
      <c r="BP5047" s="7"/>
      <c r="BQ5047" s="7"/>
      <c r="BR5047" s="7"/>
      <c r="BS5047" s="7"/>
      <c r="BT5047" s="7"/>
      <c r="BU5047" s="7"/>
      <c r="BV5047" s="7"/>
      <c r="BW5047" s="7"/>
    </row>
    <row r="5048" spans="5:75" x14ac:dyDescent="0.2"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AL5048" s="7"/>
      <c r="AQ5048" s="7"/>
      <c r="AR5048" s="7"/>
      <c r="AS5048" s="7"/>
      <c r="AT5048" s="7"/>
      <c r="AU5048" s="7"/>
      <c r="AV5048" s="7"/>
      <c r="AX5048" s="7"/>
      <c r="AY5048" s="7"/>
      <c r="AZ5048" s="7"/>
      <c r="BA5048" s="7"/>
      <c r="BB5048" s="7"/>
      <c r="BC5048" s="7"/>
      <c r="BD5048" s="7"/>
      <c r="BG5048" s="7"/>
      <c r="BH5048" s="7"/>
      <c r="BI5048" s="7"/>
      <c r="BJ5048" s="7"/>
      <c r="BK5048" s="7"/>
      <c r="BL5048" s="7"/>
      <c r="BM5048" s="7"/>
      <c r="BP5048" s="7"/>
      <c r="BQ5048" s="7"/>
      <c r="BR5048" s="7"/>
      <c r="BS5048" s="7"/>
      <c r="BT5048" s="7"/>
      <c r="BU5048" s="7"/>
      <c r="BV5048" s="7"/>
      <c r="BW5048" s="7"/>
    </row>
    <row r="5049" spans="5:75" x14ac:dyDescent="0.2"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AL5049" s="7"/>
      <c r="AQ5049" s="7"/>
      <c r="AR5049" s="7"/>
      <c r="AS5049" s="7"/>
      <c r="AT5049" s="7"/>
      <c r="AU5049" s="7"/>
      <c r="AV5049" s="7"/>
      <c r="AX5049" s="7"/>
      <c r="AY5049" s="7"/>
      <c r="AZ5049" s="7"/>
      <c r="BA5049" s="7"/>
      <c r="BB5049" s="7"/>
      <c r="BC5049" s="7"/>
      <c r="BD5049" s="7"/>
      <c r="BG5049" s="7"/>
      <c r="BH5049" s="7"/>
      <c r="BI5049" s="7"/>
      <c r="BJ5049" s="7"/>
      <c r="BK5049" s="7"/>
      <c r="BL5049" s="7"/>
      <c r="BM5049" s="7"/>
      <c r="BP5049" s="7"/>
      <c r="BQ5049" s="7"/>
      <c r="BR5049" s="7"/>
      <c r="BS5049" s="7"/>
      <c r="BT5049" s="7"/>
      <c r="BU5049" s="7"/>
      <c r="BV5049" s="7"/>
      <c r="BW5049" s="7"/>
    </row>
    <row r="5050" spans="5:75" x14ac:dyDescent="0.2"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AL5050" s="7"/>
      <c r="AQ5050" s="7"/>
      <c r="AR5050" s="7"/>
      <c r="AS5050" s="7"/>
      <c r="AT5050" s="7"/>
      <c r="AU5050" s="7"/>
      <c r="AV5050" s="7"/>
      <c r="AX5050" s="7"/>
      <c r="AY5050" s="7"/>
      <c r="AZ5050" s="7"/>
      <c r="BA5050" s="7"/>
      <c r="BB5050" s="7"/>
      <c r="BC5050" s="7"/>
      <c r="BD5050" s="7"/>
      <c r="BG5050" s="7"/>
      <c r="BH5050" s="7"/>
      <c r="BI5050" s="7"/>
      <c r="BJ5050" s="7"/>
      <c r="BK5050" s="7"/>
      <c r="BL5050" s="7"/>
      <c r="BM5050" s="7"/>
      <c r="BP5050" s="7"/>
      <c r="BQ5050" s="7"/>
      <c r="BR5050" s="7"/>
      <c r="BS5050" s="7"/>
      <c r="BT5050" s="7"/>
      <c r="BU5050" s="7"/>
      <c r="BV5050" s="7"/>
      <c r="BW5050" s="7"/>
    </row>
    <row r="5051" spans="5:75" x14ac:dyDescent="0.2"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AL5051" s="7"/>
      <c r="AQ5051" s="7"/>
      <c r="AR5051" s="7"/>
      <c r="AS5051" s="7"/>
      <c r="AT5051" s="7"/>
      <c r="AU5051" s="7"/>
      <c r="AV5051" s="7"/>
      <c r="AX5051" s="7"/>
      <c r="AY5051" s="7"/>
      <c r="AZ5051" s="7"/>
      <c r="BA5051" s="7"/>
      <c r="BB5051" s="7"/>
      <c r="BC5051" s="7"/>
      <c r="BD5051" s="7"/>
      <c r="BG5051" s="7"/>
      <c r="BH5051" s="7"/>
      <c r="BI5051" s="7"/>
      <c r="BJ5051" s="7"/>
      <c r="BK5051" s="7"/>
      <c r="BL5051" s="7"/>
      <c r="BM5051" s="7"/>
      <c r="BP5051" s="7"/>
      <c r="BQ5051" s="7"/>
      <c r="BR5051" s="7"/>
      <c r="BS5051" s="7"/>
      <c r="BT5051" s="7"/>
      <c r="BU5051" s="7"/>
      <c r="BV5051" s="7"/>
      <c r="BW5051" s="7"/>
    </row>
    <row r="5052" spans="5:75" x14ac:dyDescent="0.2"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AL5052" s="7"/>
      <c r="AQ5052" s="7"/>
      <c r="AR5052" s="7"/>
      <c r="AS5052" s="7"/>
      <c r="AT5052" s="7"/>
      <c r="AU5052" s="7"/>
      <c r="AV5052" s="7"/>
      <c r="AX5052" s="7"/>
      <c r="AY5052" s="7"/>
      <c r="AZ5052" s="7"/>
      <c r="BA5052" s="7"/>
      <c r="BB5052" s="7"/>
      <c r="BC5052" s="7"/>
      <c r="BD5052" s="7"/>
      <c r="BG5052" s="7"/>
      <c r="BH5052" s="7"/>
      <c r="BI5052" s="7"/>
      <c r="BJ5052" s="7"/>
      <c r="BK5052" s="7"/>
      <c r="BL5052" s="7"/>
      <c r="BM5052" s="7"/>
      <c r="BP5052" s="7"/>
      <c r="BQ5052" s="7"/>
      <c r="BR5052" s="7"/>
      <c r="BS5052" s="7"/>
      <c r="BT5052" s="7"/>
      <c r="BU5052" s="7"/>
      <c r="BV5052" s="7"/>
      <c r="BW5052" s="7"/>
    </row>
    <row r="5053" spans="5:75" x14ac:dyDescent="0.2"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AL5053" s="7"/>
      <c r="AQ5053" s="7"/>
      <c r="AR5053" s="7"/>
      <c r="AS5053" s="7"/>
      <c r="AT5053" s="7"/>
      <c r="AU5053" s="7"/>
      <c r="AV5053" s="7"/>
      <c r="AX5053" s="7"/>
      <c r="AY5053" s="7"/>
      <c r="AZ5053" s="7"/>
      <c r="BA5053" s="7"/>
      <c r="BB5053" s="7"/>
      <c r="BC5053" s="7"/>
      <c r="BD5053" s="7"/>
      <c r="BG5053" s="7"/>
      <c r="BH5053" s="7"/>
      <c r="BI5053" s="7"/>
      <c r="BJ5053" s="7"/>
      <c r="BK5053" s="7"/>
      <c r="BL5053" s="7"/>
      <c r="BM5053" s="7"/>
      <c r="BP5053" s="7"/>
      <c r="BQ5053" s="7"/>
      <c r="BR5053" s="7"/>
      <c r="BS5053" s="7"/>
      <c r="BT5053" s="7"/>
      <c r="BU5053" s="7"/>
      <c r="BV5053" s="7"/>
      <c r="BW5053" s="7"/>
    </row>
    <row r="5054" spans="5:75" x14ac:dyDescent="0.2"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AL5054" s="7"/>
      <c r="AQ5054" s="7"/>
      <c r="AR5054" s="7"/>
      <c r="AS5054" s="7"/>
      <c r="AT5054" s="7"/>
      <c r="AU5054" s="7"/>
      <c r="AV5054" s="7"/>
      <c r="AX5054" s="7"/>
      <c r="AY5054" s="7"/>
      <c r="AZ5054" s="7"/>
      <c r="BA5054" s="7"/>
      <c r="BB5054" s="7"/>
      <c r="BC5054" s="7"/>
      <c r="BD5054" s="7"/>
      <c r="BG5054" s="7"/>
      <c r="BH5054" s="7"/>
      <c r="BI5054" s="7"/>
      <c r="BJ5054" s="7"/>
      <c r="BK5054" s="7"/>
      <c r="BL5054" s="7"/>
      <c r="BM5054" s="7"/>
      <c r="BP5054" s="7"/>
      <c r="BQ5054" s="7"/>
      <c r="BR5054" s="7"/>
      <c r="BS5054" s="7"/>
      <c r="BT5054" s="7"/>
      <c r="BU5054" s="7"/>
      <c r="BV5054" s="7"/>
      <c r="BW5054" s="7"/>
    </row>
    <row r="5055" spans="5:75" x14ac:dyDescent="0.2"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AL5055" s="7"/>
      <c r="AQ5055" s="7"/>
      <c r="AR5055" s="7"/>
      <c r="AS5055" s="7"/>
      <c r="AT5055" s="7"/>
      <c r="AU5055" s="7"/>
      <c r="AV5055" s="7"/>
      <c r="AX5055" s="7"/>
      <c r="AY5055" s="7"/>
      <c r="AZ5055" s="7"/>
      <c r="BA5055" s="7"/>
      <c r="BB5055" s="7"/>
      <c r="BC5055" s="7"/>
      <c r="BD5055" s="7"/>
      <c r="BG5055" s="7"/>
      <c r="BH5055" s="7"/>
      <c r="BI5055" s="7"/>
      <c r="BJ5055" s="7"/>
      <c r="BK5055" s="7"/>
      <c r="BL5055" s="7"/>
      <c r="BM5055" s="7"/>
      <c r="BP5055" s="7"/>
      <c r="BQ5055" s="7"/>
      <c r="BR5055" s="7"/>
      <c r="BS5055" s="7"/>
      <c r="BT5055" s="7"/>
      <c r="BU5055" s="7"/>
      <c r="BV5055" s="7"/>
      <c r="BW5055" s="7"/>
    </row>
    <row r="5056" spans="5:75" x14ac:dyDescent="0.2"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AL5056" s="7"/>
      <c r="AQ5056" s="7"/>
      <c r="AR5056" s="7"/>
      <c r="AS5056" s="7"/>
      <c r="AT5056" s="7"/>
      <c r="AU5056" s="7"/>
      <c r="AV5056" s="7"/>
      <c r="AX5056" s="7"/>
      <c r="AY5056" s="7"/>
      <c r="AZ5056" s="7"/>
      <c r="BA5056" s="7"/>
      <c r="BB5056" s="7"/>
      <c r="BC5056" s="7"/>
      <c r="BD5056" s="7"/>
      <c r="BG5056" s="7"/>
      <c r="BH5056" s="7"/>
      <c r="BI5056" s="7"/>
      <c r="BJ5056" s="7"/>
      <c r="BK5056" s="7"/>
      <c r="BL5056" s="7"/>
      <c r="BM5056" s="7"/>
      <c r="BP5056" s="7"/>
      <c r="BQ5056" s="7"/>
      <c r="BR5056" s="7"/>
      <c r="BS5056" s="7"/>
      <c r="BT5056" s="7"/>
      <c r="BU5056" s="7"/>
      <c r="BV5056" s="7"/>
      <c r="BW5056" s="7"/>
    </row>
    <row r="5057" spans="5:75" x14ac:dyDescent="0.2"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AL5057" s="7"/>
      <c r="AQ5057" s="7"/>
      <c r="AR5057" s="7"/>
      <c r="AS5057" s="7"/>
      <c r="AT5057" s="7"/>
      <c r="AU5057" s="7"/>
      <c r="AV5057" s="7"/>
      <c r="AX5057" s="7"/>
      <c r="AY5057" s="7"/>
      <c r="AZ5057" s="7"/>
      <c r="BA5057" s="7"/>
      <c r="BB5057" s="7"/>
      <c r="BC5057" s="7"/>
      <c r="BD5057" s="7"/>
      <c r="BG5057" s="7"/>
      <c r="BH5057" s="7"/>
      <c r="BI5057" s="7"/>
      <c r="BJ5057" s="7"/>
      <c r="BK5057" s="7"/>
      <c r="BL5057" s="7"/>
      <c r="BM5057" s="7"/>
      <c r="BP5057" s="7"/>
      <c r="BQ5057" s="7"/>
      <c r="BR5057" s="7"/>
      <c r="BS5057" s="7"/>
      <c r="BT5057" s="7"/>
      <c r="BU5057" s="7"/>
      <c r="BV5057" s="7"/>
      <c r="BW5057" s="7"/>
    </row>
    <row r="5058" spans="5:75" x14ac:dyDescent="0.2"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AL5058" s="7"/>
      <c r="AQ5058" s="7"/>
      <c r="AR5058" s="7"/>
      <c r="AS5058" s="7"/>
      <c r="AT5058" s="7"/>
      <c r="AU5058" s="7"/>
      <c r="AV5058" s="7"/>
      <c r="AX5058" s="7"/>
      <c r="AY5058" s="7"/>
      <c r="AZ5058" s="7"/>
      <c r="BA5058" s="7"/>
      <c r="BB5058" s="7"/>
      <c r="BC5058" s="7"/>
      <c r="BD5058" s="7"/>
      <c r="BG5058" s="7"/>
      <c r="BH5058" s="7"/>
      <c r="BI5058" s="7"/>
      <c r="BJ5058" s="7"/>
      <c r="BK5058" s="7"/>
      <c r="BL5058" s="7"/>
      <c r="BM5058" s="7"/>
      <c r="BP5058" s="7"/>
      <c r="BQ5058" s="7"/>
      <c r="BR5058" s="7"/>
      <c r="BS5058" s="7"/>
      <c r="BT5058" s="7"/>
      <c r="BU5058" s="7"/>
      <c r="BV5058" s="7"/>
      <c r="BW5058" s="7"/>
    </row>
    <row r="5059" spans="5:75" x14ac:dyDescent="0.2"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AL5059" s="7"/>
      <c r="AQ5059" s="7"/>
      <c r="AR5059" s="7"/>
      <c r="AS5059" s="7"/>
      <c r="AT5059" s="7"/>
      <c r="AU5059" s="7"/>
      <c r="AV5059" s="7"/>
      <c r="AX5059" s="7"/>
      <c r="AY5059" s="7"/>
      <c r="AZ5059" s="7"/>
      <c r="BA5059" s="7"/>
      <c r="BB5059" s="7"/>
      <c r="BC5059" s="7"/>
      <c r="BD5059" s="7"/>
      <c r="BG5059" s="7"/>
      <c r="BH5059" s="7"/>
      <c r="BI5059" s="7"/>
      <c r="BJ5059" s="7"/>
      <c r="BK5059" s="7"/>
      <c r="BL5059" s="7"/>
      <c r="BM5059" s="7"/>
      <c r="BP5059" s="7"/>
      <c r="BQ5059" s="7"/>
      <c r="BR5059" s="7"/>
      <c r="BS5059" s="7"/>
      <c r="BT5059" s="7"/>
      <c r="BU5059" s="7"/>
      <c r="BV5059" s="7"/>
      <c r="BW5059" s="7"/>
    </row>
    <row r="5060" spans="5:75" x14ac:dyDescent="0.2"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AL5060" s="7"/>
      <c r="AQ5060" s="7"/>
      <c r="AR5060" s="7"/>
      <c r="AS5060" s="7"/>
      <c r="AT5060" s="7"/>
      <c r="AU5060" s="7"/>
      <c r="AV5060" s="7"/>
      <c r="AX5060" s="7"/>
      <c r="AY5060" s="7"/>
      <c r="AZ5060" s="7"/>
      <c r="BA5060" s="7"/>
      <c r="BB5060" s="7"/>
      <c r="BC5060" s="7"/>
      <c r="BD5060" s="7"/>
      <c r="BG5060" s="7"/>
      <c r="BH5060" s="7"/>
      <c r="BI5060" s="7"/>
      <c r="BJ5060" s="7"/>
      <c r="BK5060" s="7"/>
      <c r="BL5060" s="7"/>
      <c r="BM5060" s="7"/>
      <c r="BP5060" s="7"/>
      <c r="BQ5060" s="7"/>
      <c r="BR5060" s="7"/>
      <c r="BS5060" s="7"/>
      <c r="BT5060" s="7"/>
      <c r="BU5060" s="7"/>
      <c r="BV5060" s="7"/>
      <c r="BW5060" s="7"/>
    </row>
    <row r="5061" spans="5:75" x14ac:dyDescent="0.2"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AL5061" s="7"/>
      <c r="AQ5061" s="7"/>
      <c r="AR5061" s="7"/>
      <c r="AS5061" s="7"/>
      <c r="AT5061" s="7"/>
      <c r="AU5061" s="7"/>
      <c r="AV5061" s="7"/>
      <c r="AX5061" s="7"/>
      <c r="AY5061" s="7"/>
      <c r="AZ5061" s="7"/>
      <c r="BA5061" s="7"/>
      <c r="BB5061" s="7"/>
      <c r="BC5061" s="7"/>
      <c r="BD5061" s="7"/>
      <c r="BG5061" s="7"/>
      <c r="BH5061" s="7"/>
      <c r="BI5061" s="7"/>
      <c r="BJ5061" s="7"/>
      <c r="BK5061" s="7"/>
      <c r="BL5061" s="7"/>
      <c r="BM5061" s="7"/>
      <c r="BP5061" s="7"/>
      <c r="BQ5061" s="7"/>
      <c r="BR5061" s="7"/>
      <c r="BS5061" s="7"/>
      <c r="BT5061" s="7"/>
      <c r="BU5061" s="7"/>
      <c r="BV5061" s="7"/>
      <c r="BW5061" s="7"/>
    </row>
    <row r="5062" spans="5:75" x14ac:dyDescent="0.2"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AL5062" s="7"/>
      <c r="AQ5062" s="7"/>
      <c r="AR5062" s="7"/>
      <c r="AS5062" s="7"/>
      <c r="AT5062" s="7"/>
      <c r="AU5062" s="7"/>
      <c r="AV5062" s="7"/>
      <c r="AX5062" s="7"/>
      <c r="AY5062" s="7"/>
      <c r="AZ5062" s="7"/>
      <c r="BA5062" s="7"/>
      <c r="BB5062" s="7"/>
      <c r="BC5062" s="7"/>
      <c r="BD5062" s="7"/>
      <c r="BG5062" s="7"/>
      <c r="BH5062" s="7"/>
      <c r="BI5062" s="7"/>
      <c r="BJ5062" s="7"/>
      <c r="BK5062" s="7"/>
      <c r="BL5062" s="7"/>
      <c r="BM5062" s="7"/>
      <c r="BP5062" s="7"/>
      <c r="BQ5062" s="7"/>
      <c r="BR5062" s="7"/>
      <c r="BS5062" s="7"/>
      <c r="BT5062" s="7"/>
      <c r="BU5062" s="7"/>
      <c r="BV5062" s="7"/>
      <c r="BW5062" s="7"/>
    </row>
    <row r="5063" spans="5:75" x14ac:dyDescent="0.2"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AL5063" s="7"/>
      <c r="AQ5063" s="7"/>
      <c r="AR5063" s="7"/>
      <c r="AS5063" s="7"/>
      <c r="AT5063" s="7"/>
      <c r="AU5063" s="7"/>
      <c r="AV5063" s="7"/>
      <c r="AX5063" s="7"/>
      <c r="AY5063" s="7"/>
      <c r="AZ5063" s="7"/>
      <c r="BA5063" s="7"/>
      <c r="BB5063" s="7"/>
      <c r="BC5063" s="7"/>
      <c r="BD5063" s="7"/>
      <c r="BG5063" s="7"/>
      <c r="BH5063" s="7"/>
      <c r="BI5063" s="7"/>
      <c r="BJ5063" s="7"/>
      <c r="BK5063" s="7"/>
      <c r="BL5063" s="7"/>
      <c r="BM5063" s="7"/>
      <c r="BP5063" s="7"/>
      <c r="BQ5063" s="7"/>
      <c r="BR5063" s="7"/>
      <c r="BS5063" s="7"/>
      <c r="BT5063" s="7"/>
      <c r="BU5063" s="7"/>
      <c r="BV5063" s="7"/>
      <c r="BW5063" s="7"/>
    </row>
    <row r="5064" spans="5:75" x14ac:dyDescent="0.2"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AL5064" s="7"/>
      <c r="AQ5064" s="7"/>
      <c r="AR5064" s="7"/>
      <c r="AS5064" s="7"/>
      <c r="AT5064" s="7"/>
      <c r="AU5064" s="7"/>
      <c r="AV5064" s="7"/>
      <c r="AX5064" s="7"/>
      <c r="AY5064" s="7"/>
      <c r="AZ5064" s="7"/>
      <c r="BA5064" s="7"/>
      <c r="BB5064" s="7"/>
      <c r="BC5064" s="7"/>
      <c r="BD5064" s="7"/>
      <c r="BG5064" s="7"/>
      <c r="BH5064" s="7"/>
      <c r="BI5064" s="7"/>
      <c r="BJ5064" s="7"/>
      <c r="BK5064" s="7"/>
      <c r="BL5064" s="7"/>
      <c r="BM5064" s="7"/>
      <c r="BP5064" s="7"/>
      <c r="BQ5064" s="7"/>
      <c r="BR5064" s="7"/>
      <c r="BS5064" s="7"/>
      <c r="BT5064" s="7"/>
      <c r="BU5064" s="7"/>
      <c r="BV5064" s="7"/>
      <c r="BW5064" s="7"/>
    </row>
    <row r="5065" spans="5:75" x14ac:dyDescent="0.2"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AL5065" s="7"/>
      <c r="AQ5065" s="7"/>
      <c r="AR5065" s="7"/>
      <c r="AS5065" s="7"/>
      <c r="AT5065" s="7"/>
      <c r="AU5065" s="7"/>
      <c r="AV5065" s="7"/>
      <c r="AX5065" s="7"/>
      <c r="AY5065" s="7"/>
      <c r="AZ5065" s="7"/>
      <c r="BA5065" s="7"/>
      <c r="BB5065" s="7"/>
      <c r="BC5065" s="7"/>
      <c r="BD5065" s="7"/>
      <c r="BG5065" s="7"/>
      <c r="BH5065" s="7"/>
      <c r="BI5065" s="7"/>
      <c r="BJ5065" s="7"/>
      <c r="BK5065" s="7"/>
      <c r="BL5065" s="7"/>
      <c r="BM5065" s="7"/>
      <c r="BP5065" s="7"/>
      <c r="BQ5065" s="7"/>
      <c r="BR5065" s="7"/>
      <c r="BS5065" s="7"/>
      <c r="BT5065" s="7"/>
      <c r="BU5065" s="7"/>
      <c r="BV5065" s="7"/>
      <c r="BW5065" s="7"/>
    </row>
    <row r="5066" spans="5:75" x14ac:dyDescent="0.2"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AL5066" s="7"/>
      <c r="AQ5066" s="7"/>
      <c r="AR5066" s="7"/>
      <c r="AS5066" s="7"/>
      <c r="AT5066" s="7"/>
      <c r="AU5066" s="7"/>
      <c r="AV5066" s="7"/>
      <c r="AX5066" s="7"/>
      <c r="AY5066" s="7"/>
      <c r="AZ5066" s="7"/>
      <c r="BA5066" s="7"/>
      <c r="BB5066" s="7"/>
      <c r="BC5066" s="7"/>
      <c r="BD5066" s="7"/>
      <c r="BG5066" s="7"/>
      <c r="BH5066" s="7"/>
      <c r="BI5066" s="7"/>
      <c r="BJ5066" s="7"/>
      <c r="BK5066" s="7"/>
      <c r="BL5066" s="7"/>
      <c r="BM5066" s="7"/>
      <c r="BP5066" s="7"/>
      <c r="BQ5066" s="7"/>
      <c r="BR5066" s="7"/>
      <c r="BS5066" s="7"/>
      <c r="BT5066" s="7"/>
      <c r="BU5066" s="7"/>
      <c r="BV5066" s="7"/>
      <c r="BW5066" s="7"/>
    </row>
    <row r="5067" spans="5:75" x14ac:dyDescent="0.2"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AL5067" s="7"/>
      <c r="AQ5067" s="7"/>
      <c r="AR5067" s="7"/>
      <c r="AS5067" s="7"/>
      <c r="AT5067" s="7"/>
      <c r="AU5067" s="7"/>
      <c r="AV5067" s="7"/>
      <c r="AX5067" s="7"/>
      <c r="AY5067" s="7"/>
      <c r="AZ5067" s="7"/>
      <c r="BA5067" s="7"/>
      <c r="BB5067" s="7"/>
      <c r="BC5067" s="7"/>
      <c r="BD5067" s="7"/>
      <c r="BG5067" s="7"/>
      <c r="BH5067" s="7"/>
      <c r="BI5067" s="7"/>
      <c r="BJ5067" s="7"/>
      <c r="BK5067" s="7"/>
      <c r="BL5067" s="7"/>
      <c r="BM5067" s="7"/>
      <c r="BP5067" s="7"/>
      <c r="BQ5067" s="7"/>
      <c r="BR5067" s="7"/>
      <c r="BS5067" s="7"/>
      <c r="BT5067" s="7"/>
      <c r="BU5067" s="7"/>
      <c r="BV5067" s="7"/>
      <c r="BW5067" s="7"/>
    </row>
    <row r="5068" spans="5:75" x14ac:dyDescent="0.2"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AL5068" s="7"/>
      <c r="AQ5068" s="7"/>
      <c r="AR5068" s="7"/>
      <c r="AS5068" s="7"/>
      <c r="AT5068" s="7"/>
      <c r="AU5068" s="7"/>
      <c r="AV5068" s="7"/>
      <c r="AX5068" s="7"/>
      <c r="AY5068" s="7"/>
      <c r="AZ5068" s="7"/>
      <c r="BA5068" s="7"/>
      <c r="BB5068" s="7"/>
      <c r="BC5068" s="7"/>
      <c r="BD5068" s="7"/>
      <c r="BG5068" s="7"/>
      <c r="BH5068" s="7"/>
      <c r="BI5068" s="7"/>
      <c r="BJ5068" s="7"/>
      <c r="BK5068" s="7"/>
      <c r="BL5068" s="7"/>
      <c r="BM5068" s="7"/>
      <c r="BP5068" s="7"/>
      <c r="BQ5068" s="7"/>
      <c r="BR5068" s="7"/>
      <c r="BS5068" s="7"/>
      <c r="BT5068" s="7"/>
      <c r="BU5068" s="7"/>
      <c r="BV5068" s="7"/>
      <c r="BW5068" s="7"/>
    </row>
    <row r="5069" spans="5:75" x14ac:dyDescent="0.2"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AL5069" s="7"/>
      <c r="AQ5069" s="7"/>
      <c r="AR5069" s="7"/>
      <c r="AS5069" s="7"/>
      <c r="AT5069" s="7"/>
      <c r="AU5069" s="7"/>
      <c r="AV5069" s="7"/>
      <c r="AX5069" s="7"/>
      <c r="AY5069" s="7"/>
      <c r="AZ5069" s="7"/>
      <c r="BA5069" s="7"/>
      <c r="BB5069" s="7"/>
      <c r="BC5069" s="7"/>
      <c r="BD5069" s="7"/>
      <c r="BG5069" s="7"/>
      <c r="BH5069" s="7"/>
      <c r="BI5069" s="7"/>
      <c r="BJ5069" s="7"/>
      <c r="BK5069" s="7"/>
      <c r="BL5069" s="7"/>
      <c r="BM5069" s="7"/>
      <c r="BP5069" s="7"/>
      <c r="BQ5069" s="7"/>
      <c r="BR5069" s="7"/>
      <c r="BS5069" s="7"/>
      <c r="BT5069" s="7"/>
      <c r="BU5069" s="7"/>
      <c r="BV5069" s="7"/>
      <c r="BW5069" s="7"/>
    </row>
    <row r="5070" spans="5:75" x14ac:dyDescent="0.2"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AL5070" s="7"/>
      <c r="AQ5070" s="7"/>
      <c r="AR5070" s="7"/>
      <c r="AS5070" s="7"/>
      <c r="AT5070" s="7"/>
      <c r="AU5070" s="7"/>
      <c r="AV5070" s="7"/>
      <c r="AX5070" s="7"/>
      <c r="AY5070" s="7"/>
      <c r="AZ5070" s="7"/>
      <c r="BA5070" s="7"/>
      <c r="BB5070" s="7"/>
      <c r="BC5070" s="7"/>
      <c r="BD5070" s="7"/>
      <c r="BG5070" s="7"/>
      <c r="BH5070" s="7"/>
      <c r="BI5070" s="7"/>
      <c r="BJ5070" s="7"/>
      <c r="BK5070" s="7"/>
      <c r="BL5070" s="7"/>
      <c r="BM5070" s="7"/>
      <c r="BP5070" s="7"/>
      <c r="BQ5070" s="7"/>
      <c r="BR5070" s="7"/>
      <c r="BS5070" s="7"/>
      <c r="BT5070" s="7"/>
      <c r="BU5070" s="7"/>
      <c r="BV5070" s="7"/>
      <c r="BW5070" s="7"/>
    </row>
    <row r="5071" spans="5:75" x14ac:dyDescent="0.2"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AL5071" s="7"/>
      <c r="AQ5071" s="7"/>
      <c r="AR5071" s="7"/>
      <c r="AS5071" s="7"/>
      <c r="AT5071" s="7"/>
      <c r="AU5071" s="7"/>
      <c r="AV5071" s="7"/>
      <c r="AX5071" s="7"/>
      <c r="AY5071" s="7"/>
      <c r="AZ5071" s="7"/>
      <c r="BA5071" s="7"/>
      <c r="BB5071" s="7"/>
      <c r="BC5071" s="7"/>
      <c r="BD5071" s="7"/>
      <c r="BG5071" s="7"/>
      <c r="BH5071" s="7"/>
      <c r="BI5071" s="7"/>
      <c r="BJ5071" s="7"/>
      <c r="BK5071" s="7"/>
      <c r="BL5071" s="7"/>
      <c r="BM5071" s="7"/>
      <c r="BP5071" s="7"/>
      <c r="BQ5071" s="7"/>
      <c r="BR5071" s="7"/>
      <c r="BS5071" s="7"/>
      <c r="BT5071" s="7"/>
      <c r="BU5071" s="7"/>
      <c r="BV5071" s="7"/>
      <c r="BW5071" s="7"/>
    </row>
    <row r="5072" spans="5:75" x14ac:dyDescent="0.2"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AL5072" s="7"/>
      <c r="AQ5072" s="7"/>
      <c r="AR5072" s="7"/>
      <c r="AS5072" s="7"/>
      <c r="AT5072" s="7"/>
      <c r="AU5072" s="7"/>
      <c r="AV5072" s="7"/>
      <c r="AX5072" s="7"/>
      <c r="AY5072" s="7"/>
      <c r="AZ5072" s="7"/>
      <c r="BA5072" s="7"/>
      <c r="BB5072" s="7"/>
      <c r="BC5072" s="7"/>
      <c r="BD5072" s="7"/>
      <c r="BG5072" s="7"/>
      <c r="BH5072" s="7"/>
      <c r="BI5072" s="7"/>
      <c r="BJ5072" s="7"/>
      <c r="BK5072" s="7"/>
      <c r="BL5072" s="7"/>
      <c r="BM5072" s="7"/>
      <c r="BP5072" s="7"/>
      <c r="BQ5072" s="7"/>
      <c r="BR5072" s="7"/>
      <c r="BS5072" s="7"/>
      <c r="BT5072" s="7"/>
      <c r="BU5072" s="7"/>
      <c r="BV5072" s="7"/>
      <c r="BW5072" s="7"/>
    </row>
    <row r="5073" spans="5:75" x14ac:dyDescent="0.2"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AL5073" s="7"/>
      <c r="AQ5073" s="7"/>
      <c r="AR5073" s="7"/>
      <c r="AS5073" s="7"/>
      <c r="AT5073" s="7"/>
      <c r="AU5073" s="7"/>
      <c r="AV5073" s="7"/>
      <c r="AX5073" s="7"/>
      <c r="AY5073" s="7"/>
      <c r="AZ5073" s="7"/>
      <c r="BA5073" s="7"/>
      <c r="BB5073" s="7"/>
      <c r="BC5073" s="7"/>
      <c r="BD5073" s="7"/>
      <c r="BG5073" s="7"/>
      <c r="BH5073" s="7"/>
      <c r="BI5073" s="7"/>
      <c r="BJ5073" s="7"/>
      <c r="BK5073" s="7"/>
      <c r="BL5073" s="7"/>
      <c r="BM5073" s="7"/>
      <c r="BP5073" s="7"/>
      <c r="BQ5073" s="7"/>
      <c r="BR5073" s="7"/>
      <c r="BS5073" s="7"/>
      <c r="BT5073" s="7"/>
      <c r="BU5073" s="7"/>
      <c r="BV5073" s="7"/>
      <c r="BW5073" s="7"/>
    </row>
    <row r="5074" spans="5:75" x14ac:dyDescent="0.2"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AL5074" s="7"/>
      <c r="AQ5074" s="7"/>
      <c r="AR5074" s="7"/>
      <c r="AS5074" s="7"/>
      <c r="AT5074" s="7"/>
      <c r="AU5074" s="7"/>
      <c r="AV5074" s="7"/>
      <c r="AX5074" s="7"/>
      <c r="AY5074" s="7"/>
      <c r="AZ5074" s="7"/>
      <c r="BA5074" s="7"/>
      <c r="BB5074" s="7"/>
      <c r="BC5074" s="7"/>
      <c r="BD5074" s="7"/>
      <c r="BG5074" s="7"/>
      <c r="BH5074" s="7"/>
      <c r="BI5074" s="7"/>
      <c r="BJ5074" s="7"/>
      <c r="BK5074" s="7"/>
      <c r="BL5074" s="7"/>
      <c r="BM5074" s="7"/>
      <c r="BP5074" s="7"/>
      <c r="BQ5074" s="7"/>
      <c r="BR5074" s="7"/>
      <c r="BS5074" s="7"/>
      <c r="BT5074" s="7"/>
      <c r="BU5074" s="7"/>
      <c r="BV5074" s="7"/>
      <c r="BW5074" s="7"/>
    </row>
    <row r="5075" spans="5:75" x14ac:dyDescent="0.2"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AL5075" s="7"/>
      <c r="AQ5075" s="7"/>
      <c r="AR5075" s="7"/>
      <c r="AS5075" s="7"/>
      <c r="AT5075" s="7"/>
      <c r="AU5075" s="7"/>
      <c r="AV5075" s="7"/>
      <c r="AX5075" s="7"/>
      <c r="AY5075" s="7"/>
      <c r="AZ5075" s="7"/>
      <c r="BA5075" s="7"/>
      <c r="BB5075" s="7"/>
      <c r="BC5075" s="7"/>
      <c r="BD5075" s="7"/>
      <c r="BG5075" s="7"/>
      <c r="BH5075" s="7"/>
      <c r="BI5075" s="7"/>
      <c r="BJ5075" s="7"/>
      <c r="BK5075" s="7"/>
      <c r="BL5075" s="7"/>
      <c r="BM5075" s="7"/>
      <c r="BP5075" s="7"/>
      <c r="BQ5075" s="7"/>
      <c r="BR5075" s="7"/>
      <c r="BS5075" s="7"/>
      <c r="BT5075" s="7"/>
      <c r="BU5075" s="7"/>
      <c r="BV5075" s="7"/>
      <c r="BW5075" s="7"/>
    </row>
    <row r="5076" spans="5:75" x14ac:dyDescent="0.2"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AL5076" s="7"/>
      <c r="AQ5076" s="7"/>
      <c r="AR5076" s="7"/>
      <c r="AS5076" s="7"/>
      <c r="AT5076" s="7"/>
      <c r="AU5076" s="7"/>
      <c r="AV5076" s="7"/>
      <c r="AX5076" s="7"/>
      <c r="AY5076" s="7"/>
      <c r="AZ5076" s="7"/>
      <c r="BA5076" s="7"/>
      <c r="BB5076" s="7"/>
      <c r="BC5076" s="7"/>
      <c r="BD5076" s="7"/>
      <c r="BG5076" s="7"/>
      <c r="BH5076" s="7"/>
      <c r="BI5076" s="7"/>
      <c r="BJ5076" s="7"/>
      <c r="BK5076" s="7"/>
      <c r="BL5076" s="7"/>
      <c r="BM5076" s="7"/>
      <c r="BP5076" s="7"/>
      <c r="BQ5076" s="7"/>
      <c r="BR5076" s="7"/>
      <c r="BS5076" s="7"/>
      <c r="BT5076" s="7"/>
      <c r="BU5076" s="7"/>
      <c r="BV5076" s="7"/>
      <c r="BW5076" s="7"/>
    </row>
    <row r="5077" spans="5:75" x14ac:dyDescent="0.2"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AL5077" s="7"/>
      <c r="AQ5077" s="7"/>
      <c r="AR5077" s="7"/>
      <c r="AS5077" s="7"/>
      <c r="AT5077" s="7"/>
      <c r="AU5077" s="7"/>
      <c r="AV5077" s="7"/>
      <c r="AX5077" s="7"/>
      <c r="AY5077" s="7"/>
      <c r="AZ5077" s="7"/>
      <c r="BA5077" s="7"/>
      <c r="BB5077" s="7"/>
      <c r="BC5077" s="7"/>
      <c r="BD5077" s="7"/>
      <c r="BG5077" s="7"/>
      <c r="BH5077" s="7"/>
      <c r="BI5077" s="7"/>
      <c r="BJ5077" s="7"/>
      <c r="BK5077" s="7"/>
      <c r="BL5077" s="7"/>
      <c r="BM5077" s="7"/>
      <c r="BP5077" s="7"/>
      <c r="BQ5077" s="7"/>
      <c r="BR5077" s="7"/>
      <c r="BS5077" s="7"/>
      <c r="BT5077" s="7"/>
      <c r="BU5077" s="7"/>
      <c r="BV5077" s="7"/>
      <c r="BW5077" s="7"/>
    </row>
    <row r="5078" spans="5:75" x14ac:dyDescent="0.2"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AL5078" s="7"/>
      <c r="AQ5078" s="7"/>
      <c r="AR5078" s="7"/>
      <c r="AS5078" s="7"/>
      <c r="AT5078" s="7"/>
      <c r="AU5078" s="7"/>
      <c r="AV5078" s="7"/>
      <c r="AX5078" s="7"/>
      <c r="AY5078" s="7"/>
      <c r="AZ5078" s="7"/>
      <c r="BA5078" s="7"/>
      <c r="BB5078" s="7"/>
      <c r="BC5078" s="7"/>
      <c r="BD5078" s="7"/>
      <c r="BG5078" s="7"/>
      <c r="BH5078" s="7"/>
      <c r="BI5078" s="7"/>
      <c r="BJ5078" s="7"/>
      <c r="BK5078" s="7"/>
      <c r="BL5078" s="7"/>
      <c r="BM5078" s="7"/>
      <c r="BP5078" s="7"/>
      <c r="BQ5078" s="7"/>
      <c r="BR5078" s="7"/>
      <c r="BS5078" s="7"/>
      <c r="BT5078" s="7"/>
      <c r="BU5078" s="7"/>
      <c r="BV5078" s="7"/>
      <c r="BW5078" s="7"/>
    </row>
    <row r="5079" spans="5:75" x14ac:dyDescent="0.2"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AL5079" s="7"/>
      <c r="AQ5079" s="7"/>
      <c r="AR5079" s="7"/>
      <c r="AS5079" s="7"/>
      <c r="AT5079" s="7"/>
      <c r="AU5079" s="7"/>
      <c r="AV5079" s="7"/>
      <c r="AX5079" s="7"/>
      <c r="AY5079" s="7"/>
      <c r="AZ5079" s="7"/>
      <c r="BA5079" s="7"/>
      <c r="BB5079" s="7"/>
      <c r="BC5079" s="7"/>
      <c r="BD5079" s="7"/>
      <c r="BG5079" s="7"/>
      <c r="BH5079" s="7"/>
      <c r="BI5079" s="7"/>
      <c r="BJ5079" s="7"/>
      <c r="BK5079" s="7"/>
      <c r="BL5079" s="7"/>
      <c r="BM5079" s="7"/>
      <c r="BP5079" s="7"/>
      <c r="BQ5079" s="7"/>
      <c r="BR5079" s="7"/>
      <c r="BS5079" s="7"/>
      <c r="BT5079" s="7"/>
      <c r="BU5079" s="7"/>
      <c r="BV5079" s="7"/>
      <c r="BW5079" s="7"/>
    </row>
    <row r="5080" spans="5:75" x14ac:dyDescent="0.2"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AL5080" s="7"/>
      <c r="AQ5080" s="7"/>
      <c r="AR5080" s="7"/>
      <c r="AS5080" s="7"/>
      <c r="AT5080" s="7"/>
      <c r="AU5080" s="7"/>
      <c r="AV5080" s="7"/>
      <c r="AX5080" s="7"/>
      <c r="AY5080" s="7"/>
      <c r="AZ5080" s="7"/>
      <c r="BA5080" s="7"/>
      <c r="BB5080" s="7"/>
      <c r="BC5080" s="7"/>
      <c r="BD5080" s="7"/>
      <c r="BG5080" s="7"/>
      <c r="BH5080" s="7"/>
      <c r="BI5080" s="7"/>
      <c r="BJ5080" s="7"/>
      <c r="BK5080" s="7"/>
      <c r="BL5080" s="7"/>
      <c r="BM5080" s="7"/>
      <c r="BP5080" s="7"/>
      <c r="BQ5080" s="7"/>
      <c r="BR5080" s="7"/>
      <c r="BS5080" s="7"/>
      <c r="BT5080" s="7"/>
      <c r="BU5080" s="7"/>
      <c r="BV5080" s="7"/>
      <c r="BW5080" s="7"/>
    </row>
    <row r="5081" spans="5:75" x14ac:dyDescent="0.2"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AL5081" s="7"/>
      <c r="AQ5081" s="7"/>
      <c r="AR5081" s="7"/>
      <c r="AS5081" s="7"/>
      <c r="AT5081" s="7"/>
      <c r="AU5081" s="7"/>
      <c r="AV5081" s="7"/>
      <c r="AX5081" s="7"/>
      <c r="AY5081" s="7"/>
      <c r="AZ5081" s="7"/>
      <c r="BA5081" s="7"/>
      <c r="BB5081" s="7"/>
      <c r="BC5081" s="7"/>
      <c r="BD5081" s="7"/>
      <c r="BG5081" s="7"/>
      <c r="BH5081" s="7"/>
      <c r="BI5081" s="7"/>
      <c r="BJ5081" s="7"/>
      <c r="BK5081" s="7"/>
      <c r="BL5081" s="7"/>
      <c r="BM5081" s="7"/>
      <c r="BP5081" s="7"/>
      <c r="BQ5081" s="7"/>
      <c r="BR5081" s="7"/>
      <c r="BS5081" s="7"/>
      <c r="BT5081" s="7"/>
      <c r="BU5081" s="7"/>
      <c r="BV5081" s="7"/>
      <c r="BW5081" s="7"/>
    </row>
    <row r="5082" spans="5:75" x14ac:dyDescent="0.2"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AL5082" s="7"/>
      <c r="AQ5082" s="7"/>
      <c r="AR5082" s="7"/>
      <c r="AS5082" s="7"/>
      <c r="AT5082" s="7"/>
      <c r="AU5082" s="7"/>
      <c r="AV5082" s="7"/>
      <c r="AX5082" s="7"/>
      <c r="AY5082" s="7"/>
      <c r="AZ5082" s="7"/>
      <c r="BA5082" s="7"/>
      <c r="BB5082" s="7"/>
      <c r="BC5082" s="7"/>
      <c r="BD5082" s="7"/>
      <c r="BG5082" s="7"/>
      <c r="BH5082" s="7"/>
      <c r="BI5082" s="7"/>
      <c r="BJ5082" s="7"/>
      <c r="BK5082" s="7"/>
      <c r="BL5082" s="7"/>
      <c r="BM5082" s="7"/>
      <c r="BP5082" s="7"/>
      <c r="BQ5082" s="7"/>
      <c r="BR5082" s="7"/>
      <c r="BS5082" s="7"/>
      <c r="BT5082" s="7"/>
      <c r="BU5082" s="7"/>
      <c r="BV5082" s="7"/>
      <c r="BW5082" s="7"/>
    </row>
    <row r="5083" spans="5:75" x14ac:dyDescent="0.2"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AL5083" s="7"/>
      <c r="AQ5083" s="7"/>
      <c r="AR5083" s="7"/>
      <c r="AS5083" s="7"/>
      <c r="AT5083" s="7"/>
      <c r="AU5083" s="7"/>
      <c r="AV5083" s="7"/>
      <c r="AX5083" s="7"/>
      <c r="AY5083" s="7"/>
      <c r="AZ5083" s="7"/>
      <c r="BA5083" s="7"/>
      <c r="BB5083" s="7"/>
      <c r="BC5083" s="7"/>
      <c r="BD5083" s="7"/>
      <c r="BG5083" s="7"/>
      <c r="BH5083" s="7"/>
      <c r="BI5083" s="7"/>
      <c r="BJ5083" s="7"/>
      <c r="BK5083" s="7"/>
      <c r="BL5083" s="7"/>
      <c r="BM5083" s="7"/>
      <c r="BP5083" s="7"/>
      <c r="BQ5083" s="7"/>
      <c r="BR5083" s="7"/>
      <c r="BS5083" s="7"/>
      <c r="BT5083" s="7"/>
      <c r="BU5083" s="7"/>
      <c r="BV5083" s="7"/>
      <c r="BW5083" s="7"/>
    </row>
    <row r="5084" spans="5:75" x14ac:dyDescent="0.2"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AL5084" s="7"/>
      <c r="AQ5084" s="7"/>
      <c r="AR5084" s="7"/>
      <c r="AS5084" s="7"/>
      <c r="AT5084" s="7"/>
      <c r="AU5084" s="7"/>
      <c r="AV5084" s="7"/>
      <c r="AX5084" s="7"/>
      <c r="AY5084" s="7"/>
      <c r="AZ5084" s="7"/>
      <c r="BA5084" s="7"/>
      <c r="BB5084" s="7"/>
      <c r="BC5084" s="7"/>
      <c r="BD5084" s="7"/>
      <c r="BG5084" s="7"/>
      <c r="BH5084" s="7"/>
      <c r="BI5084" s="7"/>
      <c r="BJ5084" s="7"/>
      <c r="BK5084" s="7"/>
      <c r="BL5084" s="7"/>
      <c r="BM5084" s="7"/>
      <c r="BP5084" s="7"/>
      <c r="BQ5084" s="7"/>
      <c r="BR5084" s="7"/>
      <c r="BS5084" s="7"/>
      <c r="BT5084" s="7"/>
      <c r="BU5084" s="7"/>
      <c r="BV5084" s="7"/>
      <c r="BW5084" s="7"/>
    </row>
    <row r="5085" spans="5:75" x14ac:dyDescent="0.2"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AL5085" s="7"/>
      <c r="AQ5085" s="7"/>
      <c r="AR5085" s="7"/>
      <c r="AS5085" s="7"/>
      <c r="AT5085" s="7"/>
      <c r="AU5085" s="7"/>
      <c r="AV5085" s="7"/>
      <c r="AX5085" s="7"/>
      <c r="AY5085" s="7"/>
      <c r="AZ5085" s="7"/>
      <c r="BA5085" s="7"/>
      <c r="BB5085" s="7"/>
      <c r="BC5085" s="7"/>
      <c r="BD5085" s="7"/>
      <c r="BG5085" s="7"/>
      <c r="BH5085" s="7"/>
      <c r="BI5085" s="7"/>
      <c r="BJ5085" s="7"/>
      <c r="BK5085" s="7"/>
      <c r="BL5085" s="7"/>
      <c r="BM5085" s="7"/>
      <c r="BP5085" s="7"/>
      <c r="BQ5085" s="7"/>
      <c r="BR5085" s="7"/>
      <c r="BS5085" s="7"/>
      <c r="BT5085" s="7"/>
      <c r="BU5085" s="7"/>
      <c r="BV5085" s="7"/>
      <c r="BW5085" s="7"/>
    </row>
    <row r="5086" spans="5:75" x14ac:dyDescent="0.2"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AL5086" s="7"/>
      <c r="AQ5086" s="7"/>
      <c r="AR5086" s="7"/>
      <c r="AS5086" s="7"/>
      <c r="AT5086" s="7"/>
      <c r="AU5086" s="7"/>
      <c r="AV5086" s="7"/>
      <c r="AX5086" s="7"/>
      <c r="AY5086" s="7"/>
      <c r="AZ5086" s="7"/>
      <c r="BA5086" s="7"/>
      <c r="BB5086" s="7"/>
      <c r="BC5086" s="7"/>
      <c r="BD5086" s="7"/>
      <c r="BG5086" s="7"/>
      <c r="BH5086" s="7"/>
      <c r="BI5086" s="7"/>
      <c r="BJ5086" s="7"/>
      <c r="BK5086" s="7"/>
      <c r="BL5086" s="7"/>
      <c r="BM5086" s="7"/>
      <c r="BP5086" s="7"/>
      <c r="BQ5086" s="7"/>
      <c r="BR5086" s="7"/>
      <c r="BS5086" s="7"/>
      <c r="BT5086" s="7"/>
      <c r="BU5086" s="7"/>
      <c r="BV5086" s="7"/>
      <c r="BW5086" s="7"/>
    </row>
    <row r="5087" spans="5:75" x14ac:dyDescent="0.2"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AL5087" s="7"/>
      <c r="AQ5087" s="7"/>
      <c r="AR5087" s="7"/>
      <c r="AS5087" s="7"/>
      <c r="AT5087" s="7"/>
      <c r="AU5087" s="7"/>
      <c r="AV5087" s="7"/>
      <c r="AX5087" s="7"/>
      <c r="AY5087" s="7"/>
      <c r="AZ5087" s="7"/>
      <c r="BA5087" s="7"/>
      <c r="BB5087" s="7"/>
      <c r="BC5087" s="7"/>
      <c r="BD5087" s="7"/>
      <c r="BG5087" s="7"/>
      <c r="BH5087" s="7"/>
      <c r="BI5087" s="7"/>
      <c r="BJ5087" s="7"/>
      <c r="BK5087" s="7"/>
      <c r="BL5087" s="7"/>
      <c r="BM5087" s="7"/>
      <c r="BP5087" s="7"/>
      <c r="BQ5087" s="7"/>
      <c r="BR5087" s="7"/>
      <c r="BS5087" s="7"/>
      <c r="BT5087" s="7"/>
      <c r="BU5087" s="7"/>
      <c r="BV5087" s="7"/>
      <c r="BW5087" s="7"/>
    </row>
    <row r="5088" spans="5:75" x14ac:dyDescent="0.2"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AL5088" s="7"/>
      <c r="AQ5088" s="7"/>
      <c r="AR5088" s="7"/>
      <c r="AS5088" s="7"/>
      <c r="AT5088" s="7"/>
      <c r="AU5088" s="7"/>
      <c r="AV5088" s="7"/>
      <c r="AX5088" s="7"/>
      <c r="AY5088" s="7"/>
      <c r="AZ5088" s="7"/>
      <c r="BA5088" s="7"/>
      <c r="BB5088" s="7"/>
      <c r="BC5088" s="7"/>
      <c r="BD5088" s="7"/>
      <c r="BG5088" s="7"/>
      <c r="BH5088" s="7"/>
      <c r="BI5088" s="7"/>
      <c r="BJ5088" s="7"/>
      <c r="BK5088" s="7"/>
      <c r="BL5088" s="7"/>
      <c r="BM5088" s="7"/>
      <c r="BP5088" s="7"/>
      <c r="BQ5088" s="7"/>
      <c r="BR5088" s="7"/>
      <c r="BS5088" s="7"/>
      <c r="BT5088" s="7"/>
      <c r="BU5088" s="7"/>
      <c r="BV5088" s="7"/>
      <c r="BW5088" s="7"/>
    </row>
    <row r="5089" spans="5:75" x14ac:dyDescent="0.2"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AL5089" s="7"/>
      <c r="AQ5089" s="7"/>
      <c r="AR5089" s="7"/>
      <c r="AS5089" s="7"/>
      <c r="AT5089" s="7"/>
      <c r="AU5089" s="7"/>
      <c r="AV5089" s="7"/>
      <c r="AX5089" s="7"/>
      <c r="AY5089" s="7"/>
      <c r="AZ5089" s="7"/>
      <c r="BA5089" s="7"/>
      <c r="BB5089" s="7"/>
      <c r="BC5089" s="7"/>
      <c r="BD5089" s="7"/>
      <c r="BG5089" s="7"/>
      <c r="BH5089" s="7"/>
      <c r="BI5089" s="7"/>
      <c r="BJ5089" s="7"/>
      <c r="BK5089" s="7"/>
      <c r="BL5089" s="7"/>
      <c r="BM5089" s="7"/>
      <c r="BP5089" s="7"/>
      <c r="BQ5089" s="7"/>
      <c r="BR5089" s="7"/>
      <c r="BS5089" s="7"/>
      <c r="BT5089" s="7"/>
      <c r="BU5089" s="7"/>
      <c r="BV5089" s="7"/>
      <c r="BW5089" s="7"/>
    </row>
    <row r="5090" spans="5:75" x14ac:dyDescent="0.2"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AL5090" s="7"/>
      <c r="AQ5090" s="7"/>
      <c r="AR5090" s="7"/>
      <c r="AS5090" s="7"/>
      <c r="AT5090" s="7"/>
      <c r="AU5090" s="7"/>
      <c r="AV5090" s="7"/>
      <c r="AX5090" s="7"/>
      <c r="AY5090" s="7"/>
      <c r="AZ5090" s="7"/>
      <c r="BA5090" s="7"/>
      <c r="BB5090" s="7"/>
      <c r="BC5090" s="7"/>
      <c r="BD5090" s="7"/>
      <c r="BG5090" s="7"/>
      <c r="BH5090" s="7"/>
      <c r="BI5090" s="7"/>
      <c r="BJ5090" s="7"/>
      <c r="BK5090" s="7"/>
      <c r="BL5090" s="7"/>
      <c r="BM5090" s="7"/>
      <c r="BP5090" s="7"/>
      <c r="BQ5090" s="7"/>
      <c r="BR5090" s="7"/>
      <c r="BS5090" s="7"/>
      <c r="BT5090" s="7"/>
      <c r="BU5090" s="7"/>
      <c r="BV5090" s="7"/>
      <c r="BW5090" s="7"/>
    </row>
    <row r="5091" spans="5:75" x14ac:dyDescent="0.2"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AL5091" s="7"/>
      <c r="AQ5091" s="7"/>
      <c r="AR5091" s="7"/>
      <c r="AS5091" s="7"/>
      <c r="AT5091" s="7"/>
      <c r="AU5091" s="7"/>
      <c r="AV5091" s="7"/>
      <c r="AX5091" s="7"/>
      <c r="AY5091" s="7"/>
      <c r="AZ5091" s="7"/>
      <c r="BA5091" s="7"/>
      <c r="BB5091" s="7"/>
      <c r="BC5091" s="7"/>
      <c r="BD5091" s="7"/>
      <c r="BG5091" s="7"/>
      <c r="BH5091" s="7"/>
      <c r="BI5091" s="7"/>
      <c r="BJ5091" s="7"/>
      <c r="BK5091" s="7"/>
      <c r="BL5091" s="7"/>
      <c r="BM5091" s="7"/>
      <c r="BP5091" s="7"/>
      <c r="BQ5091" s="7"/>
      <c r="BR5091" s="7"/>
      <c r="BS5091" s="7"/>
      <c r="BT5091" s="7"/>
      <c r="BU5091" s="7"/>
      <c r="BV5091" s="7"/>
      <c r="BW5091" s="7"/>
    </row>
    <row r="5092" spans="5:75" x14ac:dyDescent="0.2"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AL5092" s="7"/>
      <c r="AQ5092" s="7"/>
      <c r="AR5092" s="7"/>
      <c r="AS5092" s="7"/>
      <c r="AT5092" s="7"/>
      <c r="AU5092" s="7"/>
      <c r="AV5092" s="7"/>
      <c r="AX5092" s="7"/>
      <c r="AY5092" s="7"/>
      <c r="AZ5092" s="7"/>
      <c r="BA5092" s="7"/>
      <c r="BB5092" s="7"/>
      <c r="BC5092" s="7"/>
      <c r="BD5092" s="7"/>
      <c r="BG5092" s="7"/>
      <c r="BH5092" s="7"/>
      <c r="BI5092" s="7"/>
      <c r="BJ5092" s="7"/>
      <c r="BK5092" s="7"/>
      <c r="BL5092" s="7"/>
      <c r="BM5092" s="7"/>
      <c r="BP5092" s="7"/>
      <c r="BQ5092" s="7"/>
      <c r="BR5092" s="7"/>
      <c r="BS5092" s="7"/>
      <c r="BT5092" s="7"/>
      <c r="BU5092" s="7"/>
      <c r="BV5092" s="7"/>
      <c r="BW5092" s="7"/>
    </row>
    <row r="5093" spans="5:75" x14ac:dyDescent="0.2"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AL5093" s="7"/>
      <c r="AQ5093" s="7"/>
      <c r="AR5093" s="7"/>
      <c r="AS5093" s="7"/>
      <c r="AT5093" s="7"/>
      <c r="AU5093" s="7"/>
      <c r="AV5093" s="7"/>
      <c r="AX5093" s="7"/>
      <c r="AY5093" s="7"/>
      <c r="AZ5093" s="7"/>
      <c r="BA5093" s="7"/>
      <c r="BB5093" s="7"/>
      <c r="BC5093" s="7"/>
      <c r="BD5093" s="7"/>
      <c r="BG5093" s="7"/>
      <c r="BH5093" s="7"/>
      <c r="BI5093" s="7"/>
      <c r="BJ5093" s="7"/>
      <c r="BK5093" s="7"/>
      <c r="BL5093" s="7"/>
      <c r="BM5093" s="7"/>
      <c r="BP5093" s="7"/>
      <c r="BQ5093" s="7"/>
      <c r="BR5093" s="7"/>
      <c r="BS5093" s="7"/>
      <c r="BT5093" s="7"/>
      <c r="BU5093" s="7"/>
      <c r="BV5093" s="7"/>
      <c r="BW5093" s="7"/>
    </row>
    <row r="5094" spans="5:75" x14ac:dyDescent="0.2"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AL5094" s="7"/>
      <c r="AQ5094" s="7"/>
      <c r="AR5094" s="7"/>
      <c r="AS5094" s="7"/>
      <c r="AT5094" s="7"/>
      <c r="AU5094" s="7"/>
      <c r="AV5094" s="7"/>
      <c r="AX5094" s="7"/>
      <c r="AY5094" s="7"/>
      <c r="AZ5094" s="7"/>
      <c r="BA5094" s="7"/>
      <c r="BB5094" s="7"/>
      <c r="BC5094" s="7"/>
      <c r="BD5094" s="7"/>
      <c r="BG5094" s="7"/>
      <c r="BH5094" s="7"/>
      <c r="BI5094" s="7"/>
      <c r="BJ5094" s="7"/>
      <c r="BK5094" s="7"/>
      <c r="BL5094" s="7"/>
      <c r="BM5094" s="7"/>
      <c r="BP5094" s="7"/>
      <c r="BQ5094" s="7"/>
      <c r="BR5094" s="7"/>
      <c r="BS5094" s="7"/>
      <c r="BT5094" s="7"/>
      <c r="BU5094" s="7"/>
      <c r="BV5094" s="7"/>
      <c r="BW5094" s="7"/>
    </row>
    <row r="5095" spans="5:75" x14ac:dyDescent="0.2"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AL5095" s="7"/>
      <c r="AQ5095" s="7"/>
      <c r="AR5095" s="7"/>
      <c r="AS5095" s="7"/>
      <c r="AT5095" s="7"/>
      <c r="AU5095" s="7"/>
      <c r="AV5095" s="7"/>
      <c r="AX5095" s="7"/>
      <c r="AY5095" s="7"/>
      <c r="AZ5095" s="7"/>
      <c r="BA5095" s="7"/>
      <c r="BB5095" s="7"/>
      <c r="BC5095" s="7"/>
      <c r="BD5095" s="7"/>
      <c r="BG5095" s="7"/>
      <c r="BH5095" s="7"/>
      <c r="BI5095" s="7"/>
      <c r="BJ5095" s="7"/>
      <c r="BK5095" s="7"/>
      <c r="BL5095" s="7"/>
      <c r="BM5095" s="7"/>
      <c r="BP5095" s="7"/>
      <c r="BQ5095" s="7"/>
      <c r="BR5095" s="7"/>
      <c r="BS5095" s="7"/>
      <c r="BT5095" s="7"/>
      <c r="BU5095" s="7"/>
      <c r="BV5095" s="7"/>
      <c r="BW5095" s="7"/>
    </row>
    <row r="5096" spans="5:75" x14ac:dyDescent="0.2"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AL5096" s="7"/>
      <c r="AQ5096" s="7"/>
      <c r="AR5096" s="7"/>
      <c r="AS5096" s="7"/>
      <c r="AT5096" s="7"/>
      <c r="AU5096" s="7"/>
      <c r="AV5096" s="7"/>
      <c r="AX5096" s="7"/>
      <c r="AY5096" s="7"/>
      <c r="AZ5096" s="7"/>
      <c r="BA5096" s="7"/>
      <c r="BB5096" s="7"/>
      <c r="BC5096" s="7"/>
      <c r="BD5096" s="7"/>
      <c r="BG5096" s="7"/>
      <c r="BH5096" s="7"/>
      <c r="BI5096" s="7"/>
      <c r="BJ5096" s="7"/>
      <c r="BK5096" s="7"/>
      <c r="BL5096" s="7"/>
      <c r="BM5096" s="7"/>
      <c r="BP5096" s="7"/>
      <c r="BQ5096" s="7"/>
      <c r="BR5096" s="7"/>
      <c r="BS5096" s="7"/>
      <c r="BT5096" s="7"/>
      <c r="BU5096" s="7"/>
      <c r="BV5096" s="7"/>
      <c r="BW5096" s="7"/>
    </row>
    <row r="5097" spans="5:75" x14ac:dyDescent="0.2"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AL5097" s="7"/>
      <c r="AQ5097" s="7"/>
      <c r="AR5097" s="7"/>
      <c r="AS5097" s="7"/>
      <c r="AT5097" s="7"/>
      <c r="AU5097" s="7"/>
      <c r="AV5097" s="7"/>
      <c r="AX5097" s="7"/>
      <c r="AY5097" s="7"/>
      <c r="AZ5097" s="7"/>
      <c r="BA5097" s="7"/>
      <c r="BB5097" s="7"/>
      <c r="BC5097" s="7"/>
      <c r="BD5097" s="7"/>
      <c r="BG5097" s="7"/>
      <c r="BH5097" s="7"/>
      <c r="BI5097" s="7"/>
      <c r="BJ5097" s="7"/>
      <c r="BK5097" s="7"/>
      <c r="BL5097" s="7"/>
      <c r="BM5097" s="7"/>
      <c r="BP5097" s="7"/>
      <c r="BQ5097" s="7"/>
      <c r="BR5097" s="7"/>
      <c r="BS5097" s="7"/>
      <c r="BT5097" s="7"/>
      <c r="BU5097" s="7"/>
      <c r="BV5097" s="7"/>
      <c r="BW5097" s="7"/>
    </row>
    <row r="5098" spans="5:75" x14ac:dyDescent="0.2"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AL5098" s="7"/>
      <c r="AQ5098" s="7"/>
      <c r="AR5098" s="7"/>
      <c r="AS5098" s="7"/>
      <c r="AT5098" s="7"/>
      <c r="AU5098" s="7"/>
      <c r="AV5098" s="7"/>
      <c r="AX5098" s="7"/>
      <c r="AY5098" s="7"/>
      <c r="AZ5098" s="7"/>
      <c r="BA5098" s="7"/>
      <c r="BB5098" s="7"/>
      <c r="BC5098" s="7"/>
      <c r="BD5098" s="7"/>
      <c r="BG5098" s="7"/>
      <c r="BH5098" s="7"/>
      <c r="BI5098" s="7"/>
      <c r="BJ5098" s="7"/>
      <c r="BK5098" s="7"/>
      <c r="BL5098" s="7"/>
      <c r="BM5098" s="7"/>
      <c r="BP5098" s="7"/>
      <c r="BQ5098" s="7"/>
      <c r="BR5098" s="7"/>
      <c r="BS5098" s="7"/>
      <c r="BT5098" s="7"/>
      <c r="BU5098" s="7"/>
      <c r="BV5098" s="7"/>
      <c r="BW5098" s="7"/>
    </row>
    <row r="5099" spans="5:75" x14ac:dyDescent="0.2"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AL5099" s="7"/>
      <c r="AQ5099" s="7"/>
      <c r="AR5099" s="7"/>
      <c r="AS5099" s="7"/>
      <c r="AT5099" s="7"/>
      <c r="AU5099" s="7"/>
      <c r="AV5099" s="7"/>
      <c r="AX5099" s="7"/>
      <c r="AY5099" s="7"/>
      <c r="AZ5099" s="7"/>
      <c r="BA5099" s="7"/>
      <c r="BB5099" s="7"/>
      <c r="BC5099" s="7"/>
      <c r="BD5099" s="7"/>
      <c r="BG5099" s="7"/>
      <c r="BH5099" s="7"/>
      <c r="BI5099" s="7"/>
      <c r="BJ5099" s="7"/>
      <c r="BK5099" s="7"/>
      <c r="BL5099" s="7"/>
      <c r="BM5099" s="7"/>
      <c r="BP5099" s="7"/>
      <c r="BQ5099" s="7"/>
      <c r="BR5099" s="7"/>
      <c r="BS5099" s="7"/>
      <c r="BT5099" s="7"/>
      <c r="BU5099" s="7"/>
      <c r="BV5099" s="7"/>
      <c r="BW5099" s="7"/>
    </row>
    <row r="5100" spans="5:75" x14ac:dyDescent="0.2"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AL5100" s="7"/>
      <c r="AQ5100" s="7"/>
      <c r="AR5100" s="7"/>
      <c r="AS5100" s="7"/>
      <c r="AT5100" s="7"/>
      <c r="AU5100" s="7"/>
      <c r="AV5100" s="7"/>
      <c r="AX5100" s="7"/>
      <c r="AY5100" s="7"/>
      <c r="AZ5100" s="7"/>
      <c r="BA5100" s="7"/>
      <c r="BB5100" s="7"/>
      <c r="BC5100" s="7"/>
      <c r="BD5100" s="7"/>
      <c r="BG5100" s="7"/>
      <c r="BH5100" s="7"/>
      <c r="BI5100" s="7"/>
      <c r="BJ5100" s="7"/>
      <c r="BK5100" s="7"/>
      <c r="BL5100" s="7"/>
      <c r="BM5100" s="7"/>
      <c r="BP5100" s="7"/>
      <c r="BQ5100" s="7"/>
      <c r="BR5100" s="7"/>
      <c r="BS5100" s="7"/>
      <c r="BT5100" s="7"/>
      <c r="BU5100" s="7"/>
      <c r="BV5100" s="7"/>
      <c r="BW5100" s="7"/>
    </row>
    <row r="5101" spans="5:75" x14ac:dyDescent="0.2"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AL5101" s="7"/>
      <c r="AQ5101" s="7"/>
      <c r="AR5101" s="7"/>
      <c r="AS5101" s="7"/>
      <c r="AT5101" s="7"/>
      <c r="AU5101" s="7"/>
      <c r="AV5101" s="7"/>
      <c r="AX5101" s="7"/>
      <c r="AY5101" s="7"/>
      <c r="AZ5101" s="7"/>
      <c r="BA5101" s="7"/>
      <c r="BB5101" s="7"/>
      <c r="BC5101" s="7"/>
      <c r="BD5101" s="7"/>
      <c r="BG5101" s="7"/>
      <c r="BH5101" s="7"/>
      <c r="BI5101" s="7"/>
      <c r="BJ5101" s="7"/>
      <c r="BK5101" s="7"/>
      <c r="BL5101" s="7"/>
      <c r="BM5101" s="7"/>
      <c r="BP5101" s="7"/>
      <c r="BQ5101" s="7"/>
      <c r="BR5101" s="7"/>
      <c r="BS5101" s="7"/>
      <c r="BT5101" s="7"/>
      <c r="BU5101" s="7"/>
      <c r="BV5101" s="7"/>
      <c r="BW5101" s="7"/>
    </row>
    <row r="5102" spans="5:75" x14ac:dyDescent="0.2"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AL5102" s="7"/>
      <c r="AQ5102" s="7"/>
      <c r="AR5102" s="7"/>
      <c r="AS5102" s="7"/>
      <c r="AT5102" s="7"/>
      <c r="AU5102" s="7"/>
      <c r="AV5102" s="7"/>
      <c r="AX5102" s="7"/>
      <c r="AY5102" s="7"/>
      <c r="AZ5102" s="7"/>
      <c r="BA5102" s="7"/>
      <c r="BB5102" s="7"/>
      <c r="BC5102" s="7"/>
      <c r="BD5102" s="7"/>
      <c r="BG5102" s="7"/>
      <c r="BH5102" s="7"/>
      <c r="BI5102" s="7"/>
      <c r="BJ5102" s="7"/>
      <c r="BK5102" s="7"/>
      <c r="BL5102" s="7"/>
      <c r="BM5102" s="7"/>
      <c r="BP5102" s="7"/>
      <c r="BQ5102" s="7"/>
      <c r="BR5102" s="7"/>
      <c r="BS5102" s="7"/>
      <c r="BT5102" s="7"/>
      <c r="BU5102" s="7"/>
      <c r="BV5102" s="7"/>
      <c r="BW5102" s="7"/>
    </row>
    <row r="5103" spans="5:75" x14ac:dyDescent="0.2"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AL5103" s="7"/>
      <c r="AQ5103" s="7"/>
      <c r="AR5103" s="7"/>
      <c r="AS5103" s="7"/>
      <c r="AT5103" s="7"/>
      <c r="AU5103" s="7"/>
      <c r="AV5103" s="7"/>
      <c r="AX5103" s="7"/>
      <c r="AY5103" s="7"/>
      <c r="AZ5103" s="7"/>
      <c r="BA5103" s="7"/>
      <c r="BB5103" s="7"/>
      <c r="BC5103" s="7"/>
      <c r="BD5103" s="7"/>
      <c r="BG5103" s="7"/>
      <c r="BH5103" s="7"/>
      <c r="BI5103" s="7"/>
      <c r="BJ5103" s="7"/>
      <c r="BK5103" s="7"/>
      <c r="BL5103" s="7"/>
      <c r="BM5103" s="7"/>
      <c r="BP5103" s="7"/>
      <c r="BQ5103" s="7"/>
      <c r="BR5103" s="7"/>
      <c r="BS5103" s="7"/>
      <c r="BT5103" s="7"/>
      <c r="BU5103" s="7"/>
      <c r="BV5103" s="7"/>
      <c r="BW5103" s="7"/>
    </row>
    <row r="5104" spans="5:75" x14ac:dyDescent="0.2"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AL5104" s="7"/>
      <c r="AQ5104" s="7"/>
      <c r="AR5104" s="7"/>
      <c r="AS5104" s="7"/>
      <c r="AT5104" s="7"/>
      <c r="AU5104" s="7"/>
      <c r="AV5104" s="7"/>
      <c r="AX5104" s="7"/>
      <c r="AY5104" s="7"/>
      <c r="AZ5104" s="7"/>
      <c r="BA5104" s="7"/>
      <c r="BB5104" s="7"/>
      <c r="BC5104" s="7"/>
      <c r="BD5104" s="7"/>
      <c r="BG5104" s="7"/>
      <c r="BH5104" s="7"/>
      <c r="BI5104" s="7"/>
      <c r="BJ5104" s="7"/>
      <c r="BK5104" s="7"/>
      <c r="BL5104" s="7"/>
      <c r="BM5104" s="7"/>
      <c r="BP5104" s="7"/>
      <c r="BQ5104" s="7"/>
      <c r="BR5104" s="7"/>
      <c r="BS5104" s="7"/>
      <c r="BT5104" s="7"/>
      <c r="BU5104" s="7"/>
      <c r="BV5104" s="7"/>
      <c r="BW5104" s="7"/>
    </row>
    <row r="5105" spans="5:75" x14ac:dyDescent="0.2"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AL5105" s="7"/>
      <c r="AQ5105" s="7"/>
      <c r="AR5105" s="7"/>
      <c r="AS5105" s="7"/>
      <c r="AT5105" s="7"/>
      <c r="AU5105" s="7"/>
      <c r="AV5105" s="7"/>
      <c r="AX5105" s="7"/>
      <c r="AY5105" s="7"/>
      <c r="AZ5105" s="7"/>
      <c r="BA5105" s="7"/>
      <c r="BB5105" s="7"/>
      <c r="BC5105" s="7"/>
      <c r="BD5105" s="7"/>
      <c r="BG5105" s="7"/>
      <c r="BH5105" s="7"/>
      <c r="BI5105" s="7"/>
      <c r="BJ5105" s="7"/>
      <c r="BK5105" s="7"/>
      <c r="BL5105" s="7"/>
      <c r="BM5105" s="7"/>
      <c r="BP5105" s="7"/>
      <c r="BQ5105" s="7"/>
      <c r="BR5105" s="7"/>
      <c r="BS5105" s="7"/>
      <c r="BT5105" s="7"/>
      <c r="BU5105" s="7"/>
      <c r="BV5105" s="7"/>
      <c r="BW5105" s="7"/>
    </row>
    <row r="5106" spans="5:75" x14ac:dyDescent="0.2"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AL5106" s="7"/>
      <c r="AQ5106" s="7"/>
      <c r="AR5106" s="7"/>
      <c r="AS5106" s="7"/>
      <c r="AT5106" s="7"/>
      <c r="AU5106" s="7"/>
      <c r="AV5106" s="7"/>
      <c r="AX5106" s="7"/>
      <c r="AY5106" s="7"/>
      <c r="AZ5106" s="7"/>
      <c r="BA5106" s="7"/>
      <c r="BB5106" s="7"/>
      <c r="BC5106" s="7"/>
      <c r="BD5106" s="7"/>
      <c r="BG5106" s="7"/>
      <c r="BH5106" s="7"/>
      <c r="BI5106" s="7"/>
      <c r="BJ5106" s="7"/>
      <c r="BK5106" s="7"/>
      <c r="BL5106" s="7"/>
      <c r="BM5106" s="7"/>
      <c r="BP5106" s="7"/>
      <c r="BQ5106" s="7"/>
      <c r="BR5106" s="7"/>
      <c r="BS5106" s="7"/>
      <c r="BT5106" s="7"/>
      <c r="BU5106" s="7"/>
      <c r="BV5106" s="7"/>
      <c r="BW5106" s="7"/>
    </row>
    <row r="5107" spans="5:75" x14ac:dyDescent="0.2"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AL5107" s="7"/>
      <c r="AQ5107" s="7"/>
      <c r="AR5107" s="7"/>
      <c r="AS5107" s="7"/>
      <c r="AT5107" s="7"/>
      <c r="AU5107" s="7"/>
      <c r="AV5107" s="7"/>
      <c r="AX5107" s="7"/>
      <c r="AY5107" s="7"/>
      <c r="AZ5107" s="7"/>
      <c r="BA5107" s="7"/>
      <c r="BB5107" s="7"/>
      <c r="BC5107" s="7"/>
      <c r="BD5107" s="7"/>
      <c r="BG5107" s="7"/>
      <c r="BH5107" s="7"/>
      <c r="BI5107" s="7"/>
      <c r="BJ5107" s="7"/>
      <c r="BK5107" s="7"/>
      <c r="BL5107" s="7"/>
      <c r="BM5107" s="7"/>
      <c r="BP5107" s="7"/>
      <c r="BQ5107" s="7"/>
      <c r="BR5107" s="7"/>
      <c r="BS5107" s="7"/>
      <c r="BT5107" s="7"/>
      <c r="BU5107" s="7"/>
      <c r="BV5107" s="7"/>
      <c r="BW5107" s="7"/>
    </row>
    <row r="5108" spans="5:75" x14ac:dyDescent="0.2"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AL5108" s="7"/>
      <c r="AQ5108" s="7"/>
      <c r="AR5108" s="7"/>
      <c r="AS5108" s="7"/>
      <c r="AT5108" s="7"/>
      <c r="AU5108" s="7"/>
      <c r="AV5108" s="7"/>
      <c r="AX5108" s="7"/>
      <c r="AY5108" s="7"/>
      <c r="AZ5108" s="7"/>
      <c r="BA5108" s="7"/>
      <c r="BB5108" s="7"/>
      <c r="BC5108" s="7"/>
      <c r="BD5108" s="7"/>
      <c r="BG5108" s="7"/>
      <c r="BH5108" s="7"/>
      <c r="BI5108" s="7"/>
      <c r="BJ5108" s="7"/>
      <c r="BK5108" s="7"/>
      <c r="BL5108" s="7"/>
      <c r="BM5108" s="7"/>
      <c r="BP5108" s="7"/>
      <c r="BQ5108" s="7"/>
      <c r="BR5108" s="7"/>
      <c r="BS5108" s="7"/>
      <c r="BT5108" s="7"/>
      <c r="BU5108" s="7"/>
      <c r="BV5108" s="7"/>
      <c r="BW5108" s="7"/>
    </row>
    <row r="5109" spans="5:75" x14ac:dyDescent="0.2"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AL5109" s="7"/>
      <c r="AQ5109" s="7"/>
      <c r="AR5109" s="7"/>
      <c r="AS5109" s="7"/>
      <c r="AT5109" s="7"/>
      <c r="AU5109" s="7"/>
      <c r="AV5109" s="7"/>
      <c r="AX5109" s="7"/>
      <c r="AY5109" s="7"/>
      <c r="AZ5109" s="7"/>
      <c r="BA5109" s="7"/>
      <c r="BB5109" s="7"/>
      <c r="BC5109" s="7"/>
      <c r="BD5109" s="7"/>
      <c r="BG5109" s="7"/>
      <c r="BH5109" s="7"/>
      <c r="BI5109" s="7"/>
      <c r="BJ5109" s="7"/>
      <c r="BK5109" s="7"/>
      <c r="BL5109" s="7"/>
      <c r="BM5109" s="7"/>
      <c r="BP5109" s="7"/>
      <c r="BQ5109" s="7"/>
      <c r="BR5109" s="7"/>
      <c r="BS5109" s="7"/>
      <c r="BT5109" s="7"/>
      <c r="BU5109" s="7"/>
      <c r="BV5109" s="7"/>
      <c r="BW5109" s="7"/>
    </row>
    <row r="5110" spans="5:75" x14ac:dyDescent="0.2"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AL5110" s="7"/>
      <c r="AQ5110" s="7"/>
      <c r="AR5110" s="7"/>
      <c r="AS5110" s="7"/>
      <c r="AT5110" s="7"/>
      <c r="AU5110" s="7"/>
      <c r="AV5110" s="7"/>
      <c r="AX5110" s="7"/>
      <c r="AY5110" s="7"/>
      <c r="AZ5110" s="7"/>
      <c r="BA5110" s="7"/>
      <c r="BB5110" s="7"/>
      <c r="BC5110" s="7"/>
      <c r="BD5110" s="7"/>
      <c r="BG5110" s="7"/>
      <c r="BH5110" s="7"/>
      <c r="BI5110" s="7"/>
      <c r="BJ5110" s="7"/>
      <c r="BK5110" s="7"/>
      <c r="BL5110" s="7"/>
      <c r="BM5110" s="7"/>
      <c r="BP5110" s="7"/>
      <c r="BQ5110" s="7"/>
      <c r="BR5110" s="7"/>
      <c r="BS5110" s="7"/>
      <c r="BT5110" s="7"/>
      <c r="BU5110" s="7"/>
      <c r="BV5110" s="7"/>
      <c r="BW5110" s="7"/>
    </row>
    <row r="5111" spans="5:75" x14ac:dyDescent="0.2"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AL5111" s="7"/>
      <c r="AQ5111" s="7"/>
      <c r="AR5111" s="7"/>
      <c r="AS5111" s="7"/>
      <c r="AT5111" s="7"/>
      <c r="AU5111" s="7"/>
      <c r="AV5111" s="7"/>
      <c r="AX5111" s="7"/>
      <c r="AY5111" s="7"/>
      <c r="AZ5111" s="7"/>
      <c r="BA5111" s="7"/>
      <c r="BB5111" s="7"/>
      <c r="BC5111" s="7"/>
      <c r="BD5111" s="7"/>
      <c r="BG5111" s="7"/>
      <c r="BH5111" s="7"/>
      <c r="BI5111" s="7"/>
      <c r="BJ5111" s="7"/>
      <c r="BK5111" s="7"/>
      <c r="BL5111" s="7"/>
      <c r="BM5111" s="7"/>
      <c r="BP5111" s="7"/>
      <c r="BQ5111" s="7"/>
      <c r="BR5111" s="7"/>
      <c r="BS5111" s="7"/>
      <c r="BT5111" s="7"/>
      <c r="BU5111" s="7"/>
      <c r="BV5111" s="7"/>
      <c r="BW5111" s="7"/>
    </row>
    <row r="5112" spans="5:75" x14ac:dyDescent="0.2"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AL5112" s="7"/>
      <c r="AQ5112" s="7"/>
      <c r="AR5112" s="7"/>
      <c r="AS5112" s="7"/>
      <c r="AT5112" s="7"/>
      <c r="AU5112" s="7"/>
      <c r="AV5112" s="7"/>
      <c r="AX5112" s="7"/>
      <c r="AY5112" s="7"/>
      <c r="AZ5112" s="7"/>
      <c r="BA5112" s="7"/>
      <c r="BB5112" s="7"/>
      <c r="BC5112" s="7"/>
      <c r="BD5112" s="7"/>
      <c r="BG5112" s="7"/>
      <c r="BH5112" s="7"/>
      <c r="BI5112" s="7"/>
      <c r="BJ5112" s="7"/>
      <c r="BK5112" s="7"/>
      <c r="BL5112" s="7"/>
      <c r="BM5112" s="7"/>
      <c r="BP5112" s="7"/>
      <c r="BQ5112" s="7"/>
      <c r="BR5112" s="7"/>
      <c r="BS5112" s="7"/>
      <c r="BT5112" s="7"/>
      <c r="BU5112" s="7"/>
      <c r="BV5112" s="7"/>
      <c r="BW5112" s="7"/>
    </row>
    <row r="5113" spans="5:75" x14ac:dyDescent="0.2"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AL5113" s="7"/>
      <c r="AQ5113" s="7"/>
      <c r="AR5113" s="7"/>
      <c r="AS5113" s="7"/>
      <c r="AT5113" s="7"/>
      <c r="AU5113" s="7"/>
      <c r="AV5113" s="7"/>
      <c r="AX5113" s="7"/>
      <c r="AY5113" s="7"/>
      <c r="AZ5113" s="7"/>
      <c r="BA5113" s="7"/>
      <c r="BB5113" s="7"/>
      <c r="BC5113" s="7"/>
      <c r="BD5113" s="7"/>
      <c r="BG5113" s="7"/>
      <c r="BH5113" s="7"/>
      <c r="BI5113" s="7"/>
      <c r="BJ5113" s="7"/>
      <c r="BK5113" s="7"/>
      <c r="BL5113" s="7"/>
      <c r="BM5113" s="7"/>
      <c r="BP5113" s="7"/>
      <c r="BQ5113" s="7"/>
      <c r="BR5113" s="7"/>
      <c r="BS5113" s="7"/>
      <c r="BT5113" s="7"/>
      <c r="BU5113" s="7"/>
      <c r="BV5113" s="7"/>
      <c r="BW5113" s="7"/>
    </row>
    <row r="5114" spans="5:75" x14ac:dyDescent="0.2"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AL5114" s="7"/>
      <c r="AQ5114" s="7"/>
      <c r="AR5114" s="7"/>
      <c r="AS5114" s="7"/>
      <c r="AT5114" s="7"/>
      <c r="AU5114" s="7"/>
      <c r="AV5114" s="7"/>
      <c r="AX5114" s="7"/>
      <c r="AY5114" s="7"/>
      <c r="AZ5114" s="7"/>
      <c r="BA5114" s="7"/>
      <c r="BB5114" s="7"/>
      <c r="BC5114" s="7"/>
      <c r="BD5114" s="7"/>
      <c r="BG5114" s="7"/>
      <c r="BH5114" s="7"/>
      <c r="BI5114" s="7"/>
      <c r="BJ5114" s="7"/>
      <c r="BK5114" s="7"/>
      <c r="BL5114" s="7"/>
      <c r="BM5114" s="7"/>
      <c r="BP5114" s="7"/>
      <c r="BQ5114" s="7"/>
      <c r="BR5114" s="7"/>
      <c r="BS5114" s="7"/>
      <c r="BT5114" s="7"/>
      <c r="BU5114" s="7"/>
      <c r="BV5114" s="7"/>
      <c r="BW5114" s="7"/>
    </row>
    <row r="5115" spans="5:75" x14ac:dyDescent="0.2"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AL5115" s="7"/>
      <c r="AQ5115" s="7"/>
      <c r="AR5115" s="7"/>
      <c r="AS5115" s="7"/>
      <c r="AT5115" s="7"/>
      <c r="AU5115" s="7"/>
      <c r="AV5115" s="7"/>
      <c r="AX5115" s="7"/>
      <c r="AY5115" s="7"/>
      <c r="AZ5115" s="7"/>
      <c r="BA5115" s="7"/>
      <c r="BB5115" s="7"/>
      <c r="BC5115" s="7"/>
      <c r="BD5115" s="7"/>
      <c r="BG5115" s="7"/>
      <c r="BH5115" s="7"/>
      <c r="BI5115" s="7"/>
      <c r="BJ5115" s="7"/>
      <c r="BK5115" s="7"/>
      <c r="BL5115" s="7"/>
      <c r="BM5115" s="7"/>
      <c r="BP5115" s="7"/>
      <c r="BQ5115" s="7"/>
      <c r="BR5115" s="7"/>
      <c r="BS5115" s="7"/>
      <c r="BT5115" s="7"/>
      <c r="BU5115" s="7"/>
      <c r="BV5115" s="7"/>
      <c r="BW5115" s="7"/>
    </row>
    <row r="5116" spans="5:75" x14ac:dyDescent="0.2"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AL5116" s="7"/>
      <c r="AQ5116" s="7"/>
      <c r="AR5116" s="7"/>
      <c r="AS5116" s="7"/>
      <c r="AT5116" s="7"/>
      <c r="AU5116" s="7"/>
      <c r="AV5116" s="7"/>
      <c r="AX5116" s="7"/>
      <c r="AY5116" s="7"/>
      <c r="AZ5116" s="7"/>
      <c r="BA5116" s="7"/>
      <c r="BB5116" s="7"/>
      <c r="BC5116" s="7"/>
      <c r="BD5116" s="7"/>
      <c r="BG5116" s="7"/>
      <c r="BH5116" s="7"/>
      <c r="BI5116" s="7"/>
      <c r="BJ5116" s="7"/>
      <c r="BK5116" s="7"/>
      <c r="BL5116" s="7"/>
      <c r="BM5116" s="7"/>
      <c r="BP5116" s="7"/>
      <c r="BQ5116" s="7"/>
      <c r="BR5116" s="7"/>
      <c r="BS5116" s="7"/>
      <c r="BT5116" s="7"/>
      <c r="BU5116" s="7"/>
      <c r="BV5116" s="7"/>
      <c r="BW5116" s="7"/>
    </row>
    <row r="5117" spans="5:75" x14ac:dyDescent="0.2"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AL5117" s="7"/>
      <c r="AQ5117" s="7"/>
      <c r="AR5117" s="7"/>
      <c r="AS5117" s="7"/>
      <c r="AT5117" s="7"/>
      <c r="AU5117" s="7"/>
      <c r="AV5117" s="7"/>
      <c r="AX5117" s="7"/>
      <c r="AY5117" s="7"/>
      <c r="AZ5117" s="7"/>
      <c r="BA5117" s="7"/>
      <c r="BB5117" s="7"/>
      <c r="BC5117" s="7"/>
      <c r="BD5117" s="7"/>
      <c r="BG5117" s="7"/>
      <c r="BH5117" s="7"/>
      <c r="BI5117" s="7"/>
      <c r="BJ5117" s="7"/>
      <c r="BK5117" s="7"/>
      <c r="BL5117" s="7"/>
      <c r="BM5117" s="7"/>
      <c r="BP5117" s="7"/>
      <c r="BQ5117" s="7"/>
      <c r="BR5117" s="7"/>
      <c r="BS5117" s="7"/>
      <c r="BT5117" s="7"/>
      <c r="BU5117" s="7"/>
      <c r="BV5117" s="7"/>
      <c r="BW5117" s="7"/>
    </row>
    <row r="5118" spans="5:75" x14ac:dyDescent="0.2"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AL5118" s="7"/>
      <c r="AQ5118" s="7"/>
      <c r="AR5118" s="7"/>
      <c r="AS5118" s="7"/>
      <c r="AT5118" s="7"/>
      <c r="AU5118" s="7"/>
      <c r="AV5118" s="7"/>
      <c r="AX5118" s="7"/>
      <c r="AY5118" s="7"/>
      <c r="AZ5118" s="7"/>
      <c r="BA5118" s="7"/>
      <c r="BB5118" s="7"/>
      <c r="BC5118" s="7"/>
      <c r="BD5118" s="7"/>
      <c r="BG5118" s="7"/>
      <c r="BH5118" s="7"/>
      <c r="BI5118" s="7"/>
      <c r="BJ5118" s="7"/>
      <c r="BK5118" s="7"/>
      <c r="BL5118" s="7"/>
      <c r="BM5118" s="7"/>
      <c r="BP5118" s="7"/>
      <c r="BQ5118" s="7"/>
      <c r="BR5118" s="7"/>
      <c r="BS5118" s="7"/>
      <c r="BT5118" s="7"/>
      <c r="BU5118" s="7"/>
      <c r="BV5118" s="7"/>
      <c r="BW5118" s="7"/>
    </row>
    <row r="5119" spans="5:75" x14ac:dyDescent="0.2"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AL5119" s="7"/>
      <c r="AQ5119" s="7"/>
      <c r="AR5119" s="7"/>
      <c r="AS5119" s="7"/>
      <c r="AT5119" s="7"/>
      <c r="AU5119" s="7"/>
      <c r="AV5119" s="7"/>
      <c r="AX5119" s="7"/>
      <c r="AY5119" s="7"/>
      <c r="AZ5119" s="7"/>
      <c r="BA5119" s="7"/>
      <c r="BB5119" s="7"/>
      <c r="BC5119" s="7"/>
      <c r="BD5119" s="7"/>
      <c r="BG5119" s="7"/>
      <c r="BH5119" s="7"/>
      <c r="BI5119" s="7"/>
      <c r="BJ5119" s="7"/>
      <c r="BK5119" s="7"/>
      <c r="BL5119" s="7"/>
      <c r="BM5119" s="7"/>
      <c r="BP5119" s="7"/>
      <c r="BQ5119" s="7"/>
      <c r="BR5119" s="7"/>
      <c r="BS5119" s="7"/>
      <c r="BT5119" s="7"/>
      <c r="BU5119" s="7"/>
      <c r="BV5119" s="7"/>
      <c r="BW5119" s="7"/>
    </row>
    <row r="5120" spans="5:75" x14ac:dyDescent="0.2"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AL5120" s="7"/>
      <c r="AQ5120" s="7"/>
      <c r="AR5120" s="7"/>
      <c r="AS5120" s="7"/>
      <c r="AT5120" s="7"/>
      <c r="AU5120" s="7"/>
      <c r="AV5120" s="7"/>
      <c r="AX5120" s="7"/>
      <c r="AY5120" s="7"/>
      <c r="AZ5120" s="7"/>
      <c r="BA5120" s="7"/>
      <c r="BB5120" s="7"/>
      <c r="BC5120" s="7"/>
      <c r="BD5120" s="7"/>
      <c r="BG5120" s="7"/>
      <c r="BH5120" s="7"/>
      <c r="BI5120" s="7"/>
      <c r="BJ5120" s="7"/>
      <c r="BK5120" s="7"/>
      <c r="BL5120" s="7"/>
      <c r="BM5120" s="7"/>
      <c r="BP5120" s="7"/>
      <c r="BQ5120" s="7"/>
      <c r="BR5120" s="7"/>
      <c r="BS5120" s="7"/>
      <c r="BT5120" s="7"/>
      <c r="BU5120" s="7"/>
      <c r="BV5120" s="7"/>
      <c r="BW5120" s="7"/>
    </row>
    <row r="5121" spans="5:75" x14ac:dyDescent="0.2"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AL5121" s="7"/>
      <c r="AQ5121" s="7"/>
      <c r="AR5121" s="7"/>
      <c r="AS5121" s="7"/>
      <c r="AT5121" s="7"/>
      <c r="AU5121" s="7"/>
      <c r="AV5121" s="7"/>
      <c r="AX5121" s="7"/>
      <c r="AY5121" s="7"/>
      <c r="AZ5121" s="7"/>
      <c r="BA5121" s="7"/>
      <c r="BB5121" s="7"/>
      <c r="BC5121" s="7"/>
      <c r="BD5121" s="7"/>
      <c r="BG5121" s="7"/>
      <c r="BH5121" s="7"/>
      <c r="BI5121" s="7"/>
      <c r="BJ5121" s="7"/>
      <c r="BK5121" s="7"/>
      <c r="BL5121" s="7"/>
      <c r="BM5121" s="7"/>
      <c r="BP5121" s="7"/>
      <c r="BQ5121" s="7"/>
      <c r="BR5121" s="7"/>
      <c r="BS5121" s="7"/>
      <c r="BT5121" s="7"/>
      <c r="BU5121" s="7"/>
      <c r="BV5121" s="7"/>
      <c r="BW5121" s="7"/>
    </row>
    <row r="5122" spans="5:75" x14ac:dyDescent="0.2"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AL5122" s="7"/>
      <c r="AQ5122" s="7"/>
      <c r="AR5122" s="7"/>
      <c r="AS5122" s="7"/>
      <c r="AT5122" s="7"/>
      <c r="AU5122" s="7"/>
      <c r="AV5122" s="7"/>
      <c r="AX5122" s="7"/>
      <c r="AY5122" s="7"/>
      <c r="AZ5122" s="7"/>
      <c r="BA5122" s="7"/>
      <c r="BB5122" s="7"/>
      <c r="BC5122" s="7"/>
      <c r="BD5122" s="7"/>
      <c r="BG5122" s="7"/>
      <c r="BH5122" s="7"/>
      <c r="BI5122" s="7"/>
      <c r="BJ5122" s="7"/>
      <c r="BK5122" s="7"/>
      <c r="BL5122" s="7"/>
      <c r="BM5122" s="7"/>
      <c r="BP5122" s="7"/>
      <c r="BQ5122" s="7"/>
      <c r="BR5122" s="7"/>
      <c r="BS5122" s="7"/>
      <c r="BT5122" s="7"/>
      <c r="BU5122" s="7"/>
      <c r="BV5122" s="7"/>
      <c r="BW5122" s="7"/>
    </row>
    <row r="5123" spans="5:75" x14ac:dyDescent="0.2"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AL5123" s="7"/>
      <c r="AQ5123" s="7"/>
      <c r="AR5123" s="7"/>
      <c r="AS5123" s="7"/>
      <c r="AT5123" s="7"/>
      <c r="AU5123" s="7"/>
      <c r="AV5123" s="7"/>
      <c r="AX5123" s="7"/>
      <c r="AY5123" s="7"/>
      <c r="AZ5123" s="7"/>
      <c r="BA5123" s="7"/>
      <c r="BB5123" s="7"/>
      <c r="BC5123" s="7"/>
      <c r="BD5123" s="7"/>
      <c r="BG5123" s="7"/>
      <c r="BH5123" s="7"/>
      <c r="BI5123" s="7"/>
      <c r="BJ5123" s="7"/>
      <c r="BK5123" s="7"/>
      <c r="BL5123" s="7"/>
      <c r="BM5123" s="7"/>
      <c r="BP5123" s="7"/>
      <c r="BQ5123" s="7"/>
      <c r="BR5123" s="7"/>
      <c r="BS5123" s="7"/>
      <c r="BT5123" s="7"/>
      <c r="BU5123" s="7"/>
      <c r="BV5123" s="7"/>
      <c r="BW5123" s="7"/>
    </row>
    <row r="5124" spans="5:75" x14ac:dyDescent="0.2"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AL5124" s="7"/>
      <c r="AQ5124" s="7"/>
      <c r="AR5124" s="7"/>
      <c r="AS5124" s="7"/>
      <c r="AT5124" s="7"/>
      <c r="AU5124" s="7"/>
      <c r="AV5124" s="7"/>
      <c r="AX5124" s="7"/>
      <c r="AY5124" s="7"/>
      <c r="AZ5124" s="7"/>
      <c r="BA5124" s="7"/>
      <c r="BB5124" s="7"/>
      <c r="BC5124" s="7"/>
      <c r="BD5124" s="7"/>
      <c r="BG5124" s="7"/>
      <c r="BH5124" s="7"/>
      <c r="BI5124" s="7"/>
      <c r="BJ5124" s="7"/>
      <c r="BK5124" s="7"/>
      <c r="BL5124" s="7"/>
      <c r="BM5124" s="7"/>
      <c r="BP5124" s="7"/>
      <c r="BQ5124" s="7"/>
      <c r="BR5124" s="7"/>
      <c r="BS5124" s="7"/>
      <c r="BT5124" s="7"/>
      <c r="BU5124" s="7"/>
      <c r="BV5124" s="7"/>
      <c r="BW5124" s="7"/>
    </row>
    <row r="5125" spans="5:75" x14ac:dyDescent="0.2"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AL5125" s="7"/>
      <c r="AQ5125" s="7"/>
      <c r="AR5125" s="7"/>
      <c r="AS5125" s="7"/>
      <c r="AT5125" s="7"/>
      <c r="AU5125" s="7"/>
      <c r="AV5125" s="7"/>
      <c r="AX5125" s="7"/>
      <c r="AY5125" s="7"/>
      <c r="AZ5125" s="7"/>
      <c r="BA5125" s="7"/>
      <c r="BB5125" s="7"/>
      <c r="BC5125" s="7"/>
      <c r="BD5125" s="7"/>
      <c r="BG5125" s="7"/>
      <c r="BH5125" s="7"/>
      <c r="BI5125" s="7"/>
      <c r="BJ5125" s="7"/>
      <c r="BK5125" s="7"/>
      <c r="BL5125" s="7"/>
      <c r="BM5125" s="7"/>
      <c r="BP5125" s="7"/>
      <c r="BQ5125" s="7"/>
      <c r="BR5125" s="7"/>
      <c r="BS5125" s="7"/>
      <c r="BT5125" s="7"/>
      <c r="BU5125" s="7"/>
      <c r="BV5125" s="7"/>
      <c r="BW5125" s="7"/>
    </row>
    <row r="5126" spans="5:75" x14ac:dyDescent="0.2"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AL5126" s="7"/>
      <c r="AQ5126" s="7"/>
      <c r="AR5126" s="7"/>
      <c r="AS5126" s="7"/>
      <c r="AT5126" s="7"/>
      <c r="AU5126" s="7"/>
      <c r="AV5126" s="7"/>
      <c r="AX5126" s="7"/>
      <c r="AY5126" s="7"/>
      <c r="AZ5126" s="7"/>
      <c r="BA5126" s="7"/>
      <c r="BB5126" s="7"/>
      <c r="BC5126" s="7"/>
      <c r="BD5126" s="7"/>
      <c r="BG5126" s="7"/>
      <c r="BH5126" s="7"/>
      <c r="BI5126" s="7"/>
      <c r="BJ5126" s="7"/>
      <c r="BK5126" s="7"/>
      <c r="BL5126" s="7"/>
      <c r="BM5126" s="7"/>
      <c r="BP5126" s="7"/>
      <c r="BQ5126" s="7"/>
      <c r="BR5126" s="7"/>
      <c r="BS5126" s="7"/>
      <c r="BT5126" s="7"/>
      <c r="BU5126" s="7"/>
      <c r="BV5126" s="7"/>
      <c r="BW5126" s="7"/>
    </row>
    <row r="5127" spans="5:75" x14ac:dyDescent="0.2"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AL5127" s="7"/>
      <c r="AQ5127" s="7"/>
      <c r="AR5127" s="7"/>
      <c r="AS5127" s="7"/>
      <c r="AT5127" s="7"/>
      <c r="AU5127" s="7"/>
      <c r="AV5127" s="7"/>
      <c r="AX5127" s="7"/>
      <c r="AY5127" s="7"/>
      <c r="AZ5127" s="7"/>
      <c r="BA5127" s="7"/>
      <c r="BB5127" s="7"/>
      <c r="BC5127" s="7"/>
      <c r="BD5127" s="7"/>
      <c r="BG5127" s="7"/>
      <c r="BH5127" s="7"/>
      <c r="BI5127" s="7"/>
      <c r="BJ5127" s="7"/>
      <c r="BK5127" s="7"/>
      <c r="BL5127" s="7"/>
      <c r="BM5127" s="7"/>
      <c r="BP5127" s="7"/>
      <c r="BQ5127" s="7"/>
      <c r="BR5127" s="7"/>
      <c r="BS5127" s="7"/>
      <c r="BT5127" s="7"/>
      <c r="BU5127" s="7"/>
      <c r="BV5127" s="7"/>
      <c r="BW5127" s="7"/>
    </row>
    <row r="5128" spans="5:75" x14ac:dyDescent="0.2"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AL5128" s="7"/>
      <c r="AQ5128" s="7"/>
      <c r="AR5128" s="7"/>
      <c r="AS5128" s="7"/>
      <c r="AT5128" s="7"/>
      <c r="AU5128" s="7"/>
      <c r="AV5128" s="7"/>
      <c r="AX5128" s="7"/>
      <c r="AY5128" s="7"/>
      <c r="AZ5128" s="7"/>
      <c r="BA5128" s="7"/>
      <c r="BB5128" s="7"/>
      <c r="BC5128" s="7"/>
      <c r="BD5128" s="7"/>
      <c r="BG5128" s="7"/>
      <c r="BH5128" s="7"/>
      <c r="BI5128" s="7"/>
      <c r="BJ5128" s="7"/>
      <c r="BK5128" s="7"/>
      <c r="BL5128" s="7"/>
      <c r="BM5128" s="7"/>
      <c r="BP5128" s="7"/>
      <c r="BQ5128" s="7"/>
      <c r="BR5128" s="7"/>
      <c r="BS5128" s="7"/>
      <c r="BT5128" s="7"/>
      <c r="BU5128" s="7"/>
      <c r="BV5128" s="7"/>
      <c r="BW5128" s="7"/>
    </row>
    <row r="5129" spans="5:75" x14ac:dyDescent="0.2"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AL5129" s="7"/>
      <c r="AQ5129" s="7"/>
      <c r="AR5129" s="7"/>
      <c r="AS5129" s="7"/>
      <c r="AT5129" s="7"/>
      <c r="AU5129" s="7"/>
      <c r="AV5129" s="7"/>
      <c r="AX5129" s="7"/>
      <c r="AY5129" s="7"/>
      <c r="AZ5129" s="7"/>
      <c r="BA5129" s="7"/>
      <c r="BB5129" s="7"/>
      <c r="BC5129" s="7"/>
      <c r="BD5129" s="7"/>
      <c r="BG5129" s="7"/>
      <c r="BH5129" s="7"/>
      <c r="BI5129" s="7"/>
      <c r="BJ5129" s="7"/>
      <c r="BK5129" s="7"/>
      <c r="BL5129" s="7"/>
      <c r="BM5129" s="7"/>
      <c r="BP5129" s="7"/>
      <c r="BQ5129" s="7"/>
      <c r="BR5129" s="7"/>
      <c r="BS5129" s="7"/>
      <c r="BT5129" s="7"/>
      <c r="BU5129" s="7"/>
      <c r="BV5129" s="7"/>
      <c r="BW5129" s="7"/>
    </row>
    <row r="5130" spans="5:75" x14ac:dyDescent="0.2"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AL5130" s="7"/>
      <c r="AQ5130" s="7"/>
      <c r="AR5130" s="7"/>
      <c r="AS5130" s="7"/>
      <c r="AT5130" s="7"/>
      <c r="AU5130" s="7"/>
      <c r="AV5130" s="7"/>
      <c r="AX5130" s="7"/>
      <c r="AY5130" s="7"/>
      <c r="AZ5130" s="7"/>
      <c r="BA5130" s="7"/>
      <c r="BB5130" s="7"/>
      <c r="BC5130" s="7"/>
      <c r="BD5130" s="7"/>
      <c r="BG5130" s="7"/>
      <c r="BH5130" s="7"/>
      <c r="BI5130" s="7"/>
      <c r="BJ5130" s="7"/>
      <c r="BK5130" s="7"/>
      <c r="BL5130" s="7"/>
      <c r="BM5130" s="7"/>
      <c r="BP5130" s="7"/>
      <c r="BQ5130" s="7"/>
      <c r="BR5130" s="7"/>
      <c r="BS5130" s="7"/>
      <c r="BT5130" s="7"/>
      <c r="BU5130" s="7"/>
      <c r="BV5130" s="7"/>
      <c r="BW5130" s="7"/>
    </row>
    <row r="5131" spans="5:75" x14ac:dyDescent="0.2"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AL5131" s="7"/>
      <c r="AQ5131" s="7"/>
      <c r="AR5131" s="7"/>
      <c r="AS5131" s="7"/>
      <c r="AT5131" s="7"/>
      <c r="AU5131" s="7"/>
      <c r="AV5131" s="7"/>
      <c r="AX5131" s="7"/>
      <c r="AY5131" s="7"/>
      <c r="AZ5131" s="7"/>
      <c r="BA5131" s="7"/>
      <c r="BB5131" s="7"/>
      <c r="BC5131" s="7"/>
      <c r="BD5131" s="7"/>
      <c r="BG5131" s="7"/>
      <c r="BH5131" s="7"/>
      <c r="BI5131" s="7"/>
      <c r="BJ5131" s="7"/>
      <c r="BK5131" s="7"/>
      <c r="BL5131" s="7"/>
      <c r="BM5131" s="7"/>
      <c r="BP5131" s="7"/>
      <c r="BQ5131" s="7"/>
      <c r="BR5131" s="7"/>
      <c r="BS5131" s="7"/>
      <c r="BT5131" s="7"/>
      <c r="BU5131" s="7"/>
      <c r="BV5131" s="7"/>
      <c r="BW5131" s="7"/>
    </row>
    <row r="5132" spans="5:75" x14ac:dyDescent="0.2"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AL5132" s="7"/>
      <c r="AQ5132" s="7"/>
      <c r="AR5132" s="7"/>
      <c r="AS5132" s="7"/>
      <c r="AT5132" s="7"/>
      <c r="AU5132" s="7"/>
      <c r="AV5132" s="7"/>
      <c r="AX5132" s="7"/>
      <c r="AY5132" s="7"/>
      <c r="AZ5132" s="7"/>
      <c r="BA5132" s="7"/>
      <c r="BB5132" s="7"/>
      <c r="BC5132" s="7"/>
      <c r="BD5132" s="7"/>
      <c r="BG5132" s="7"/>
      <c r="BH5132" s="7"/>
      <c r="BI5132" s="7"/>
      <c r="BJ5132" s="7"/>
      <c r="BK5132" s="7"/>
      <c r="BL5132" s="7"/>
      <c r="BM5132" s="7"/>
      <c r="BP5132" s="7"/>
      <c r="BQ5132" s="7"/>
      <c r="BR5132" s="7"/>
      <c r="BS5132" s="7"/>
      <c r="BT5132" s="7"/>
      <c r="BU5132" s="7"/>
      <c r="BV5132" s="7"/>
      <c r="BW5132" s="7"/>
    </row>
    <row r="5133" spans="5:75" x14ac:dyDescent="0.2"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AL5133" s="7"/>
      <c r="AQ5133" s="7"/>
      <c r="AR5133" s="7"/>
      <c r="AS5133" s="7"/>
      <c r="AT5133" s="7"/>
      <c r="AU5133" s="7"/>
      <c r="AV5133" s="7"/>
      <c r="AX5133" s="7"/>
      <c r="AY5133" s="7"/>
      <c r="AZ5133" s="7"/>
      <c r="BA5133" s="7"/>
      <c r="BB5133" s="7"/>
      <c r="BC5133" s="7"/>
      <c r="BD5133" s="7"/>
      <c r="BG5133" s="7"/>
      <c r="BH5133" s="7"/>
      <c r="BI5133" s="7"/>
      <c r="BJ5133" s="7"/>
      <c r="BK5133" s="7"/>
      <c r="BL5133" s="7"/>
      <c r="BM5133" s="7"/>
      <c r="BP5133" s="7"/>
      <c r="BQ5133" s="7"/>
      <c r="BR5133" s="7"/>
      <c r="BS5133" s="7"/>
      <c r="BT5133" s="7"/>
      <c r="BU5133" s="7"/>
      <c r="BV5133" s="7"/>
      <c r="BW5133" s="7"/>
    </row>
    <row r="5134" spans="5:75" x14ac:dyDescent="0.2"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AL5134" s="7"/>
      <c r="AQ5134" s="7"/>
      <c r="AR5134" s="7"/>
      <c r="AS5134" s="7"/>
      <c r="AT5134" s="7"/>
      <c r="AU5134" s="7"/>
      <c r="AV5134" s="7"/>
      <c r="AX5134" s="7"/>
      <c r="AY5134" s="7"/>
      <c r="AZ5134" s="7"/>
      <c r="BA5134" s="7"/>
      <c r="BB5134" s="7"/>
      <c r="BC5134" s="7"/>
      <c r="BD5134" s="7"/>
      <c r="BG5134" s="7"/>
      <c r="BH5134" s="7"/>
      <c r="BI5134" s="7"/>
      <c r="BJ5134" s="7"/>
      <c r="BK5134" s="7"/>
      <c r="BL5134" s="7"/>
      <c r="BM5134" s="7"/>
      <c r="BP5134" s="7"/>
      <c r="BQ5134" s="7"/>
      <c r="BR5134" s="7"/>
      <c r="BS5134" s="7"/>
      <c r="BT5134" s="7"/>
      <c r="BU5134" s="7"/>
      <c r="BV5134" s="7"/>
      <c r="BW5134" s="7"/>
    </row>
    <row r="5135" spans="5:75" x14ac:dyDescent="0.2"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AL5135" s="7"/>
      <c r="AQ5135" s="7"/>
      <c r="AR5135" s="7"/>
      <c r="AS5135" s="7"/>
      <c r="AT5135" s="7"/>
      <c r="AU5135" s="7"/>
      <c r="AV5135" s="7"/>
      <c r="AX5135" s="7"/>
      <c r="AY5135" s="7"/>
      <c r="AZ5135" s="7"/>
      <c r="BA5135" s="7"/>
      <c r="BB5135" s="7"/>
      <c r="BC5135" s="7"/>
      <c r="BD5135" s="7"/>
      <c r="BG5135" s="7"/>
      <c r="BH5135" s="7"/>
      <c r="BI5135" s="7"/>
      <c r="BJ5135" s="7"/>
      <c r="BK5135" s="7"/>
      <c r="BL5135" s="7"/>
      <c r="BM5135" s="7"/>
      <c r="BP5135" s="7"/>
      <c r="BQ5135" s="7"/>
      <c r="BR5135" s="7"/>
      <c r="BS5135" s="7"/>
      <c r="BT5135" s="7"/>
      <c r="BU5135" s="7"/>
      <c r="BV5135" s="7"/>
      <c r="BW5135" s="7"/>
    </row>
    <row r="5136" spans="5:75" x14ac:dyDescent="0.2"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AL5136" s="7"/>
      <c r="AQ5136" s="7"/>
      <c r="AR5136" s="7"/>
      <c r="AS5136" s="7"/>
      <c r="AT5136" s="7"/>
      <c r="AU5136" s="7"/>
      <c r="AV5136" s="7"/>
      <c r="AX5136" s="7"/>
      <c r="AY5136" s="7"/>
      <c r="AZ5136" s="7"/>
      <c r="BA5136" s="7"/>
      <c r="BB5136" s="7"/>
      <c r="BC5136" s="7"/>
      <c r="BD5136" s="7"/>
      <c r="BG5136" s="7"/>
      <c r="BH5136" s="7"/>
      <c r="BI5136" s="7"/>
      <c r="BJ5136" s="7"/>
      <c r="BK5136" s="7"/>
      <c r="BL5136" s="7"/>
      <c r="BM5136" s="7"/>
      <c r="BP5136" s="7"/>
      <c r="BQ5136" s="7"/>
      <c r="BR5136" s="7"/>
      <c r="BS5136" s="7"/>
      <c r="BT5136" s="7"/>
      <c r="BU5136" s="7"/>
      <c r="BV5136" s="7"/>
      <c r="BW5136" s="7"/>
    </row>
    <row r="5137" spans="5:75" x14ac:dyDescent="0.2"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AL5137" s="7"/>
      <c r="AQ5137" s="7"/>
      <c r="AR5137" s="7"/>
      <c r="AS5137" s="7"/>
      <c r="AT5137" s="7"/>
      <c r="AU5137" s="7"/>
      <c r="AV5137" s="7"/>
      <c r="AX5137" s="7"/>
      <c r="AY5137" s="7"/>
      <c r="AZ5137" s="7"/>
      <c r="BA5137" s="7"/>
      <c r="BB5137" s="7"/>
      <c r="BC5137" s="7"/>
      <c r="BD5137" s="7"/>
      <c r="BG5137" s="7"/>
      <c r="BH5137" s="7"/>
      <c r="BI5137" s="7"/>
      <c r="BJ5137" s="7"/>
      <c r="BK5137" s="7"/>
      <c r="BL5137" s="7"/>
      <c r="BM5137" s="7"/>
      <c r="BP5137" s="7"/>
      <c r="BQ5137" s="7"/>
      <c r="BR5137" s="7"/>
      <c r="BS5137" s="7"/>
      <c r="BT5137" s="7"/>
      <c r="BU5137" s="7"/>
      <c r="BV5137" s="7"/>
      <c r="BW5137" s="7"/>
    </row>
    <row r="5138" spans="5:75" x14ac:dyDescent="0.2"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AL5138" s="7"/>
      <c r="AQ5138" s="7"/>
      <c r="AR5138" s="7"/>
      <c r="AS5138" s="7"/>
      <c r="AT5138" s="7"/>
      <c r="AU5138" s="7"/>
      <c r="AV5138" s="7"/>
      <c r="AX5138" s="7"/>
      <c r="AY5138" s="7"/>
      <c r="AZ5138" s="7"/>
      <c r="BA5138" s="7"/>
      <c r="BB5138" s="7"/>
      <c r="BC5138" s="7"/>
      <c r="BD5138" s="7"/>
      <c r="BG5138" s="7"/>
      <c r="BH5138" s="7"/>
      <c r="BI5138" s="7"/>
      <c r="BJ5138" s="7"/>
      <c r="BK5138" s="7"/>
      <c r="BL5138" s="7"/>
      <c r="BM5138" s="7"/>
      <c r="BP5138" s="7"/>
      <c r="BQ5138" s="7"/>
      <c r="BR5138" s="7"/>
      <c r="BS5138" s="7"/>
      <c r="BT5138" s="7"/>
      <c r="BU5138" s="7"/>
      <c r="BV5138" s="7"/>
      <c r="BW5138" s="7"/>
    </row>
    <row r="5139" spans="5:75" x14ac:dyDescent="0.2"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AL5139" s="7"/>
      <c r="AQ5139" s="7"/>
      <c r="AR5139" s="7"/>
      <c r="AS5139" s="7"/>
      <c r="AT5139" s="7"/>
      <c r="AU5139" s="7"/>
      <c r="AV5139" s="7"/>
      <c r="AX5139" s="7"/>
      <c r="AY5139" s="7"/>
      <c r="AZ5139" s="7"/>
      <c r="BA5139" s="7"/>
      <c r="BB5139" s="7"/>
      <c r="BC5139" s="7"/>
      <c r="BD5139" s="7"/>
      <c r="BG5139" s="7"/>
      <c r="BH5139" s="7"/>
      <c r="BI5139" s="7"/>
      <c r="BJ5139" s="7"/>
      <c r="BK5139" s="7"/>
      <c r="BL5139" s="7"/>
      <c r="BM5139" s="7"/>
      <c r="BP5139" s="7"/>
      <c r="BQ5139" s="7"/>
      <c r="BR5139" s="7"/>
      <c r="BS5139" s="7"/>
      <c r="BT5139" s="7"/>
      <c r="BU5139" s="7"/>
      <c r="BV5139" s="7"/>
      <c r="BW5139" s="7"/>
    </row>
    <row r="5140" spans="5:75" x14ac:dyDescent="0.2"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AL5140" s="7"/>
      <c r="AQ5140" s="7"/>
      <c r="AR5140" s="7"/>
      <c r="AS5140" s="7"/>
      <c r="AT5140" s="7"/>
      <c r="AU5140" s="7"/>
      <c r="AV5140" s="7"/>
      <c r="AX5140" s="7"/>
      <c r="AY5140" s="7"/>
      <c r="AZ5140" s="7"/>
      <c r="BA5140" s="7"/>
      <c r="BB5140" s="7"/>
      <c r="BC5140" s="7"/>
      <c r="BD5140" s="7"/>
      <c r="BG5140" s="7"/>
      <c r="BH5140" s="7"/>
      <c r="BI5140" s="7"/>
      <c r="BJ5140" s="7"/>
      <c r="BK5140" s="7"/>
      <c r="BL5140" s="7"/>
      <c r="BM5140" s="7"/>
      <c r="BP5140" s="7"/>
      <c r="BQ5140" s="7"/>
      <c r="BR5140" s="7"/>
      <c r="BS5140" s="7"/>
      <c r="BT5140" s="7"/>
      <c r="BU5140" s="7"/>
      <c r="BV5140" s="7"/>
      <c r="BW5140" s="7"/>
    </row>
    <row r="5141" spans="5:75" x14ac:dyDescent="0.2"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AL5141" s="7"/>
      <c r="AQ5141" s="7"/>
      <c r="AR5141" s="7"/>
      <c r="AS5141" s="7"/>
      <c r="AT5141" s="7"/>
      <c r="AU5141" s="7"/>
      <c r="AV5141" s="7"/>
      <c r="AX5141" s="7"/>
      <c r="AY5141" s="7"/>
      <c r="AZ5141" s="7"/>
      <c r="BA5141" s="7"/>
      <c r="BB5141" s="7"/>
      <c r="BC5141" s="7"/>
      <c r="BD5141" s="7"/>
      <c r="BG5141" s="7"/>
      <c r="BH5141" s="7"/>
      <c r="BI5141" s="7"/>
      <c r="BJ5141" s="7"/>
      <c r="BK5141" s="7"/>
      <c r="BL5141" s="7"/>
      <c r="BM5141" s="7"/>
      <c r="BP5141" s="7"/>
      <c r="BQ5141" s="7"/>
      <c r="BR5141" s="7"/>
      <c r="BS5141" s="7"/>
      <c r="BT5141" s="7"/>
      <c r="BU5141" s="7"/>
      <c r="BV5141" s="7"/>
      <c r="BW5141" s="7"/>
    </row>
    <row r="5142" spans="5:75" x14ac:dyDescent="0.2"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AL5142" s="7"/>
      <c r="AQ5142" s="7"/>
      <c r="AR5142" s="7"/>
      <c r="AS5142" s="7"/>
      <c r="AT5142" s="7"/>
      <c r="AU5142" s="7"/>
      <c r="AV5142" s="7"/>
      <c r="AX5142" s="7"/>
      <c r="AY5142" s="7"/>
      <c r="AZ5142" s="7"/>
      <c r="BA5142" s="7"/>
      <c r="BB5142" s="7"/>
      <c r="BC5142" s="7"/>
      <c r="BD5142" s="7"/>
      <c r="BG5142" s="7"/>
      <c r="BH5142" s="7"/>
      <c r="BI5142" s="7"/>
      <c r="BJ5142" s="7"/>
      <c r="BK5142" s="7"/>
      <c r="BL5142" s="7"/>
      <c r="BM5142" s="7"/>
      <c r="BP5142" s="7"/>
      <c r="BQ5142" s="7"/>
      <c r="BR5142" s="7"/>
      <c r="BS5142" s="7"/>
      <c r="BT5142" s="7"/>
      <c r="BU5142" s="7"/>
      <c r="BV5142" s="7"/>
      <c r="BW5142" s="7"/>
    </row>
    <row r="5143" spans="5:75" x14ac:dyDescent="0.2"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AL5143" s="7"/>
      <c r="AQ5143" s="7"/>
      <c r="AR5143" s="7"/>
      <c r="AS5143" s="7"/>
      <c r="AT5143" s="7"/>
      <c r="AU5143" s="7"/>
      <c r="AV5143" s="7"/>
      <c r="AX5143" s="7"/>
      <c r="AY5143" s="7"/>
      <c r="AZ5143" s="7"/>
      <c r="BA5143" s="7"/>
      <c r="BB5143" s="7"/>
      <c r="BC5143" s="7"/>
      <c r="BD5143" s="7"/>
      <c r="BG5143" s="7"/>
      <c r="BH5143" s="7"/>
      <c r="BI5143" s="7"/>
      <c r="BJ5143" s="7"/>
      <c r="BK5143" s="7"/>
      <c r="BL5143" s="7"/>
      <c r="BM5143" s="7"/>
      <c r="BP5143" s="7"/>
      <c r="BQ5143" s="7"/>
      <c r="BR5143" s="7"/>
      <c r="BS5143" s="7"/>
      <c r="BT5143" s="7"/>
      <c r="BU5143" s="7"/>
      <c r="BV5143" s="7"/>
      <c r="BW5143" s="7"/>
    </row>
    <row r="5144" spans="5:75" x14ac:dyDescent="0.2"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AL5144" s="7"/>
      <c r="AQ5144" s="7"/>
      <c r="AR5144" s="7"/>
      <c r="AS5144" s="7"/>
      <c r="AT5144" s="7"/>
      <c r="AU5144" s="7"/>
      <c r="AV5144" s="7"/>
      <c r="AX5144" s="7"/>
      <c r="AY5144" s="7"/>
      <c r="AZ5144" s="7"/>
      <c r="BA5144" s="7"/>
      <c r="BB5144" s="7"/>
      <c r="BC5144" s="7"/>
      <c r="BD5144" s="7"/>
      <c r="BG5144" s="7"/>
      <c r="BH5144" s="7"/>
      <c r="BI5144" s="7"/>
      <c r="BJ5144" s="7"/>
      <c r="BK5144" s="7"/>
      <c r="BL5144" s="7"/>
      <c r="BM5144" s="7"/>
      <c r="BP5144" s="7"/>
      <c r="BQ5144" s="7"/>
      <c r="BR5144" s="7"/>
      <c r="BS5144" s="7"/>
      <c r="BT5144" s="7"/>
      <c r="BU5144" s="7"/>
      <c r="BV5144" s="7"/>
      <c r="BW5144" s="7"/>
    </row>
    <row r="5145" spans="5:75" x14ac:dyDescent="0.2"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AL5145" s="7"/>
      <c r="AQ5145" s="7"/>
      <c r="AR5145" s="7"/>
      <c r="AS5145" s="7"/>
      <c r="AT5145" s="7"/>
      <c r="AU5145" s="7"/>
      <c r="AV5145" s="7"/>
      <c r="AX5145" s="7"/>
      <c r="AY5145" s="7"/>
      <c r="AZ5145" s="7"/>
      <c r="BA5145" s="7"/>
      <c r="BB5145" s="7"/>
      <c r="BC5145" s="7"/>
      <c r="BD5145" s="7"/>
      <c r="BG5145" s="7"/>
      <c r="BH5145" s="7"/>
      <c r="BI5145" s="7"/>
      <c r="BJ5145" s="7"/>
      <c r="BK5145" s="7"/>
      <c r="BL5145" s="7"/>
      <c r="BM5145" s="7"/>
      <c r="BP5145" s="7"/>
      <c r="BQ5145" s="7"/>
      <c r="BR5145" s="7"/>
      <c r="BS5145" s="7"/>
      <c r="BT5145" s="7"/>
      <c r="BU5145" s="7"/>
      <c r="BV5145" s="7"/>
      <c r="BW5145" s="7"/>
    </row>
    <row r="5146" spans="5:75" x14ac:dyDescent="0.2"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AL5146" s="7"/>
      <c r="AQ5146" s="7"/>
      <c r="AR5146" s="7"/>
      <c r="AS5146" s="7"/>
      <c r="AT5146" s="7"/>
      <c r="AU5146" s="7"/>
      <c r="AV5146" s="7"/>
      <c r="AX5146" s="7"/>
      <c r="AY5146" s="7"/>
      <c r="AZ5146" s="7"/>
      <c r="BA5146" s="7"/>
      <c r="BB5146" s="7"/>
      <c r="BC5146" s="7"/>
      <c r="BD5146" s="7"/>
      <c r="BG5146" s="7"/>
      <c r="BH5146" s="7"/>
      <c r="BI5146" s="7"/>
      <c r="BJ5146" s="7"/>
      <c r="BK5146" s="7"/>
      <c r="BL5146" s="7"/>
      <c r="BM5146" s="7"/>
      <c r="BP5146" s="7"/>
      <c r="BQ5146" s="7"/>
      <c r="BR5146" s="7"/>
      <c r="BS5146" s="7"/>
      <c r="BT5146" s="7"/>
      <c r="BU5146" s="7"/>
      <c r="BV5146" s="7"/>
      <c r="BW5146" s="7"/>
    </row>
    <row r="5147" spans="5:75" x14ac:dyDescent="0.2"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AL5147" s="7"/>
      <c r="AQ5147" s="7"/>
      <c r="AR5147" s="7"/>
      <c r="AS5147" s="7"/>
      <c r="AT5147" s="7"/>
      <c r="AU5147" s="7"/>
      <c r="AV5147" s="7"/>
      <c r="AX5147" s="7"/>
      <c r="AY5147" s="7"/>
      <c r="AZ5147" s="7"/>
      <c r="BA5147" s="7"/>
      <c r="BB5147" s="7"/>
      <c r="BC5147" s="7"/>
      <c r="BD5147" s="7"/>
      <c r="BG5147" s="7"/>
      <c r="BH5147" s="7"/>
      <c r="BI5147" s="7"/>
      <c r="BJ5147" s="7"/>
      <c r="BK5147" s="7"/>
      <c r="BL5147" s="7"/>
      <c r="BM5147" s="7"/>
      <c r="BP5147" s="7"/>
      <c r="BQ5147" s="7"/>
      <c r="BR5147" s="7"/>
      <c r="BS5147" s="7"/>
      <c r="BT5147" s="7"/>
      <c r="BU5147" s="7"/>
      <c r="BV5147" s="7"/>
      <c r="BW5147" s="7"/>
    </row>
    <row r="5148" spans="5:75" x14ac:dyDescent="0.2"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AL5148" s="7"/>
      <c r="AQ5148" s="7"/>
      <c r="AR5148" s="7"/>
      <c r="AS5148" s="7"/>
      <c r="AT5148" s="7"/>
      <c r="AU5148" s="7"/>
      <c r="AV5148" s="7"/>
      <c r="AX5148" s="7"/>
      <c r="AY5148" s="7"/>
      <c r="AZ5148" s="7"/>
      <c r="BA5148" s="7"/>
      <c r="BB5148" s="7"/>
      <c r="BC5148" s="7"/>
      <c r="BD5148" s="7"/>
      <c r="BG5148" s="7"/>
      <c r="BH5148" s="7"/>
      <c r="BI5148" s="7"/>
      <c r="BJ5148" s="7"/>
      <c r="BK5148" s="7"/>
      <c r="BL5148" s="7"/>
      <c r="BM5148" s="7"/>
      <c r="BP5148" s="7"/>
      <c r="BQ5148" s="7"/>
      <c r="BR5148" s="7"/>
      <c r="BS5148" s="7"/>
      <c r="BT5148" s="7"/>
      <c r="BU5148" s="7"/>
      <c r="BV5148" s="7"/>
      <c r="BW5148" s="7"/>
    </row>
    <row r="5149" spans="5:75" x14ac:dyDescent="0.2"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AL5149" s="7"/>
      <c r="AQ5149" s="7"/>
      <c r="AR5149" s="7"/>
      <c r="AS5149" s="7"/>
      <c r="AT5149" s="7"/>
      <c r="AU5149" s="7"/>
      <c r="AV5149" s="7"/>
      <c r="AX5149" s="7"/>
      <c r="AY5149" s="7"/>
      <c r="AZ5149" s="7"/>
      <c r="BA5149" s="7"/>
      <c r="BB5149" s="7"/>
      <c r="BC5149" s="7"/>
      <c r="BD5149" s="7"/>
      <c r="BG5149" s="7"/>
      <c r="BH5149" s="7"/>
      <c r="BI5149" s="7"/>
      <c r="BJ5149" s="7"/>
      <c r="BK5149" s="7"/>
      <c r="BL5149" s="7"/>
      <c r="BM5149" s="7"/>
      <c r="BP5149" s="7"/>
      <c r="BQ5149" s="7"/>
      <c r="BR5149" s="7"/>
      <c r="BS5149" s="7"/>
      <c r="BT5149" s="7"/>
      <c r="BU5149" s="7"/>
      <c r="BV5149" s="7"/>
      <c r="BW5149" s="7"/>
    </row>
    <row r="5150" spans="5:75" x14ac:dyDescent="0.2"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AL5150" s="7"/>
      <c r="AQ5150" s="7"/>
      <c r="AR5150" s="7"/>
      <c r="AS5150" s="7"/>
      <c r="AT5150" s="7"/>
      <c r="AU5150" s="7"/>
      <c r="AV5150" s="7"/>
      <c r="AX5150" s="7"/>
      <c r="AY5150" s="7"/>
      <c r="AZ5150" s="7"/>
      <c r="BA5150" s="7"/>
      <c r="BB5150" s="7"/>
      <c r="BC5150" s="7"/>
      <c r="BD5150" s="7"/>
      <c r="BG5150" s="7"/>
      <c r="BH5150" s="7"/>
      <c r="BI5150" s="7"/>
      <c r="BJ5150" s="7"/>
      <c r="BK5150" s="7"/>
      <c r="BL5150" s="7"/>
      <c r="BM5150" s="7"/>
      <c r="BP5150" s="7"/>
      <c r="BQ5150" s="7"/>
      <c r="BR5150" s="7"/>
      <c r="BS5150" s="7"/>
      <c r="BT5150" s="7"/>
      <c r="BU5150" s="7"/>
      <c r="BV5150" s="7"/>
      <c r="BW5150" s="7"/>
    </row>
    <row r="5151" spans="5:75" x14ac:dyDescent="0.2"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AL5151" s="7"/>
      <c r="AQ5151" s="7"/>
      <c r="AR5151" s="7"/>
      <c r="AS5151" s="7"/>
      <c r="AT5151" s="7"/>
      <c r="AU5151" s="7"/>
      <c r="AV5151" s="7"/>
      <c r="AX5151" s="7"/>
      <c r="AY5151" s="7"/>
      <c r="AZ5151" s="7"/>
      <c r="BA5151" s="7"/>
      <c r="BB5151" s="7"/>
      <c r="BC5151" s="7"/>
      <c r="BD5151" s="7"/>
      <c r="BG5151" s="7"/>
      <c r="BH5151" s="7"/>
      <c r="BI5151" s="7"/>
      <c r="BJ5151" s="7"/>
      <c r="BK5151" s="7"/>
      <c r="BL5151" s="7"/>
      <c r="BM5151" s="7"/>
      <c r="BP5151" s="7"/>
      <c r="BQ5151" s="7"/>
      <c r="BR5151" s="7"/>
      <c r="BS5151" s="7"/>
      <c r="BT5151" s="7"/>
      <c r="BU5151" s="7"/>
      <c r="BV5151" s="7"/>
      <c r="BW5151" s="7"/>
    </row>
    <row r="5152" spans="5:75" x14ac:dyDescent="0.2"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AL5152" s="7"/>
      <c r="AQ5152" s="7"/>
      <c r="AR5152" s="7"/>
      <c r="AS5152" s="7"/>
      <c r="AT5152" s="7"/>
      <c r="AU5152" s="7"/>
      <c r="AV5152" s="7"/>
      <c r="AX5152" s="7"/>
      <c r="AY5152" s="7"/>
      <c r="AZ5152" s="7"/>
      <c r="BA5152" s="7"/>
      <c r="BB5152" s="7"/>
      <c r="BC5152" s="7"/>
      <c r="BD5152" s="7"/>
      <c r="BG5152" s="7"/>
      <c r="BH5152" s="7"/>
      <c r="BI5152" s="7"/>
      <c r="BJ5152" s="7"/>
      <c r="BK5152" s="7"/>
      <c r="BL5152" s="7"/>
      <c r="BM5152" s="7"/>
      <c r="BP5152" s="7"/>
      <c r="BQ5152" s="7"/>
      <c r="BR5152" s="7"/>
      <c r="BS5152" s="7"/>
      <c r="BT5152" s="7"/>
      <c r="BU5152" s="7"/>
      <c r="BV5152" s="7"/>
      <c r="BW5152" s="7"/>
    </row>
    <row r="5153" spans="5:75" x14ac:dyDescent="0.2"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AL5153" s="7"/>
      <c r="AQ5153" s="7"/>
      <c r="AR5153" s="7"/>
      <c r="AS5153" s="7"/>
      <c r="AT5153" s="7"/>
      <c r="AU5153" s="7"/>
      <c r="AV5153" s="7"/>
      <c r="AX5153" s="7"/>
      <c r="AY5153" s="7"/>
      <c r="AZ5153" s="7"/>
      <c r="BA5153" s="7"/>
      <c r="BB5153" s="7"/>
      <c r="BC5153" s="7"/>
      <c r="BD5153" s="7"/>
      <c r="BG5153" s="7"/>
      <c r="BH5153" s="7"/>
      <c r="BI5153" s="7"/>
      <c r="BJ5153" s="7"/>
      <c r="BK5153" s="7"/>
      <c r="BL5153" s="7"/>
      <c r="BM5153" s="7"/>
      <c r="BP5153" s="7"/>
      <c r="BQ5153" s="7"/>
      <c r="BR5153" s="7"/>
      <c r="BS5153" s="7"/>
      <c r="BT5153" s="7"/>
      <c r="BU5153" s="7"/>
      <c r="BV5153" s="7"/>
      <c r="BW5153" s="7"/>
    </row>
    <row r="5154" spans="5:75" x14ac:dyDescent="0.2"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AL5154" s="7"/>
      <c r="AQ5154" s="7"/>
      <c r="AR5154" s="7"/>
      <c r="AS5154" s="7"/>
      <c r="AT5154" s="7"/>
      <c r="AU5154" s="7"/>
      <c r="AV5154" s="7"/>
      <c r="AX5154" s="7"/>
      <c r="AY5154" s="7"/>
      <c r="AZ5154" s="7"/>
      <c r="BA5154" s="7"/>
      <c r="BB5154" s="7"/>
      <c r="BC5154" s="7"/>
      <c r="BD5154" s="7"/>
      <c r="BG5154" s="7"/>
      <c r="BH5154" s="7"/>
      <c r="BI5154" s="7"/>
      <c r="BJ5154" s="7"/>
      <c r="BK5154" s="7"/>
      <c r="BL5154" s="7"/>
      <c r="BM5154" s="7"/>
      <c r="BP5154" s="7"/>
      <c r="BQ5154" s="7"/>
      <c r="BR5154" s="7"/>
      <c r="BS5154" s="7"/>
      <c r="BT5154" s="7"/>
      <c r="BU5154" s="7"/>
      <c r="BV5154" s="7"/>
      <c r="BW5154" s="7"/>
    </row>
    <row r="5155" spans="5:75" x14ac:dyDescent="0.2"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AL5155" s="7"/>
      <c r="AQ5155" s="7"/>
      <c r="AR5155" s="7"/>
      <c r="AS5155" s="7"/>
      <c r="AT5155" s="7"/>
      <c r="AU5155" s="7"/>
      <c r="AV5155" s="7"/>
      <c r="AX5155" s="7"/>
      <c r="AY5155" s="7"/>
      <c r="AZ5155" s="7"/>
      <c r="BA5155" s="7"/>
      <c r="BB5155" s="7"/>
      <c r="BC5155" s="7"/>
      <c r="BD5155" s="7"/>
      <c r="BG5155" s="7"/>
      <c r="BH5155" s="7"/>
      <c r="BI5155" s="7"/>
      <c r="BJ5155" s="7"/>
      <c r="BK5155" s="7"/>
      <c r="BL5155" s="7"/>
      <c r="BM5155" s="7"/>
      <c r="BP5155" s="7"/>
      <c r="BQ5155" s="7"/>
      <c r="BR5155" s="7"/>
      <c r="BS5155" s="7"/>
      <c r="BT5155" s="7"/>
      <c r="BU5155" s="7"/>
      <c r="BV5155" s="7"/>
      <c r="BW5155" s="7"/>
    </row>
    <row r="5156" spans="5:75" x14ac:dyDescent="0.2"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AL5156" s="7"/>
      <c r="AQ5156" s="7"/>
      <c r="AR5156" s="7"/>
      <c r="AS5156" s="7"/>
      <c r="AT5156" s="7"/>
      <c r="AU5156" s="7"/>
      <c r="AV5156" s="7"/>
      <c r="AX5156" s="7"/>
      <c r="AY5156" s="7"/>
      <c r="AZ5156" s="7"/>
      <c r="BA5156" s="7"/>
      <c r="BB5156" s="7"/>
      <c r="BC5156" s="7"/>
      <c r="BD5156" s="7"/>
      <c r="BG5156" s="7"/>
      <c r="BH5156" s="7"/>
      <c r="BI5156" s="7"/>
      <c r="BJ5156" s="7"/>
      <c r="BK5156" s="7"/>
      <c r="BL5156" s="7"/>
      <c r="BM5156" s="7"/>
      <c r="BP5156" s="7"/>
      <c r="BQ5156" s="7"/>
      <c r="BR5156" s="7"/>
      <c r="BS5156" s="7"/>
      <c r="BT5156" s="7"/>
      <c r="BU5156" s="7"/>
      <c r="BV5156" s="7"/>
      <c r="BW5156" s="7"/>
    </row>
    <row r="5157" spans="5:75" x14ac:dyDescent="0.2"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AL5157" s="7"/>
      <c r="AQ5157" s="7"/>
      <c r="AR5157" s="7"/>
      <c r="AS5157" s="7"/>
      <c r="AT5157" s="7"/>
      <c r="AU5157" s="7"/>
      <c r="AV5157" s="7"/>
      <c r="AX5157" s="7"/>
      <c r="AY5157" s="7"/>
      <c r="AZ5157" s="7"/>
      <c r="BA5157" s="7"/>
      <c r="BB5157" s="7"/>
      <c r="BC5157" s="7"/>
      <c r="BD5157" s="7"/>
      <c r="BG5157" s="7"/>
      <c r="BH5157" s="7"/>
      <c r="BI5157" s="7"/>
      <c r="BJ5157" s="7"/>
      <c r="BK5157" s="7"/>
      <c r="BL5157" s="7"/>
      <c r="BM5157" s="7"/>
      <c r="BP5157" s="7"/>
      <c r="BQ5157" s="7"/>
      <c r="BR5157" s="7"/>
      <c r="BS5157" s="7"/>
      <c r="BT5157" s="7"/>
      <c r="BU5157" s="7"/>
      <c r="BV5157" s="7"/>
      <c r="BW5157" s="7"/>
    </row>
    <row r="5158" spans="5:75" x14ac:dyDescent="0.2"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AL5158" s="7"/>
      <c r="AQ5158" s="7"/>
      <c r="AR5158" s="7"/>
      <c r="AS5158" s="7"/>
      <c r="AT5158" s="7"/>
      <c r="AU5158" s="7"/>
      <c r="AV5158" s="7"/>
      <c r="AX5158" s="7"/>
      <c r="AY5158" s="7"/>
      <c r="AZ5158" s="7"/>
      <c r="BA5158" s="7"/>
      <c r="BB5158" s="7"/>
      <c r="BC5158" s="7"/>
      <c r="BD5158" s="7"/>
      <c r="BG5158" s="7"/>
      <c r="BH5158" s="7"/>
      <c r="BI5158" s="7"/>
      <c r="BJ5158" s="7"/>
      <c r="BK5158" s="7"/>
      <c r="BL5158" s="7"/>
      <c r="BM5158" s="7"/>
      <c r="BP5158" s="7"/>
      <c r="BQ5158" s="7"/>
      <c r="BR5158" s="7"/>
      <c r="BS5158" s="7"/>
      <c r="BT5158" s="7"/>
      <c r="BU5158" s="7"/>
      <c r="BV5158" s="7"/>
      <c r="BW5158" s="7"/>
    </row>
    <row r="5159" spans="5:75" x14ac:dyDescent="0.2"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AL5159" s="7"/>
      <c r="AQ5159" s="7"/>
      <c r="AR5159" s="7"/>
      <c r="AS5159" s="7"/>
      <c r="AT5159" s="7"/>
      <c r="AU5159" s="7"/>
      <c r="AV5159" s="7"/>
      <c r="AX5159" s="7"/>
      <c r="AY5159" s="7"/>
      <c r="AZ5159" s="7"/>
      <c r="BA5159" s="7"/>
      <c r="BB5159" s="7"/>
      <c r="BC5159" s="7"/>
      <c r="BD5159" s="7"/>
      <c r="BG5159" s="7"/>
      <c r="BH5159" s="7"/>
      <c r="BI5159" s="7"/>
      <c r="BJ5159" s="7"/>
      <c r="BK5159" s="7"/>
      <c r="BL5159" s="7"/>
      <c r="BM5159" s="7"/>
      <c r="BP5159" s="7"/>
      <c r="BQ5159" s="7"/>
      <c r="BR5159" s="7"/>
      <c r="BS5159" s="7"/>
      <c r="BT5159" s="7"/>
      <c r="BU5159" s="7"/>
      <c r="BV5159" s="7"/>
      <c r="BW5159" s="7"/>
    </row>
    <row r="5160" spans="5:75" x14ac:dyDescent="0.2"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AL5160" s="7"/>
      <c r="AQ5160" s="7"/>
      <c r="AR5160" s="7"/>
      <c r="AS5160" s="7"/>
      <c r="AT5160" s="7"/>
      <c r="AU5160" s="7"/>
      <c r="AV5160" s="7"/>
      <c r="AX5160" s="7"/>
      <c r="AY5160" s="7"/>
      <c r="AZ5160" s="7"/>
      <c r="BA5160" s="7"/>
      <c r="BB5160" s="7"/>
      <c r="BC5160" s="7"/>
      <c r="BD5160" s="7"/>
      <c r="BG5160" s="7"/>
      <c r="BH5160" s="7"/>
      <c r="BI5160" s="7"/>
      <c r="BJ5160" s="7"/>
      <c r="BK5160" s="7"/>
      <c r="BL5160" s="7"/>
      <c r="BM5160" s="7"/>
      <c r="BP5160" s="7"/>
      <c r="BQ5160" s="7"/>
      <c r="BR5160" s="7"/>
      <c r="BS5160" s="7"/>
      <c r="BT5160" s="7"/>
      <c r="BU5160" s="7"/>
      <c r="BV5160" s="7"/>
      <c r="BW5160" s="7"/>
    </row>
    <row r="5161" spans="5:75" x14ac:dyDescent="0.2"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AL5161" s="7"/>
      <c r="AQ5161" s="7"/>
      <c r="AR5161" s="7"/>
      <c r="AS5161" s="7"/>
      <c r="AT5161" s="7"/>
      <c r="AU5161" s="7"/>
      <c r="AV5161" s="7"/>
      <c r="AX5161" s="7"/>
      <c r="AY5161" s="7"/>
      <c r="AZ5161" s="7"/>
      <c r="BA5161" s="7"/>
      <c r="BB5161" s="7"/>
      <c r="BC5161" s="7"/>
      <c r="BD5161" s="7"/>
      <c r="BG5161" s="7"/>
      <c r="BH5161" s="7"/>
      <c r="BI5161" s="7"/>
      <c r="BJ5161" s="7"/>
      <c r="BK5161" s="7"/>
      <c r="BL5161" s="7"/>
      <c r="BM5161" s="7"/>
      <c r="BP5161" s="7"/>
      <c r="BQ5161" s="7"/>
      <c r="BR5161" s="7"/>
      <c r="BS5161" s="7"/>
      <c r="BT5161" s="7"/>
      <c r="BU5161" s="7"/>
      <c r="BV5161" s="7"/>
      <c r="BW5161" s="7"/>
    </row>
    <row r="5162" spans="5:75" x14ac:dyDescent="0.2"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AL5162" s="7"/>
      <c r="AQ5162" s="7"/>
      <c r="AR5162" s="7"/>
      <c r="AS5162" s="7"/>
      <c r="AT5162" s="7"/>
      <c r="AU5162" s="7"/>
      <c r="AV5162" s="7"/>
      <c r="AX5162" s="7"/>
      <c r="AY5162" s="7"/>
      <c r="AZ5162" s="7"/>
      <c r="BA5162" s="7"/>
      <c r="BB5162" s="7"/>
      <c r="BC5162" s="7"/>
      <c r="BD5162" s="7"/>
      <c r="BG5162" s="7"/>
      <c r="BH5162" s="7"/>
      <c r="BI5162" s="7"/>
      <c r="BJ5162" s="7"/>
      <c r="BK5162" s="7"/>
      <c r="BL5162" s="7"/>
      <c r="BM5162" s="7"/>
      <c r="BP5162" s="7"/>
      <c r="BQ5162" s="7"/>
      <c r="BR5162" s="7"/>
      <c r="BS5162" s="7"/>
      <c r="BT5162" s="7"/>
      <c r="BU5162" s="7"/>
      <c r="BV5162" s="7"/>
      <c r="BW5162" s="7"/>
    </row>
    <row r="5163" spans="5:75" x14ac:dyDescent="0.2"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AL5163" s="7"/>
      <c r="AQ5163" s="7"/>
      <c r="AR5163" s="7"/>
      <c r="AS5163" s="7"/>
      <c r="AT5163" s="7"/>
      <c r="AU5163" s="7"/>
      <c r="AV5163" s="7"/>
      <c r="AX5163" s="7"/>
      <c r="AY5163" s="7"/>
      <c r="AZ5163" s="7"/>
      <c r="BA5163" s="7"/>
      <c r="BB5163" s="7"/>
      <c r="BC5163" s="7"/>
      <c r="BD5163" s="7"/>
      <c r="BG5163" s="7"/>
      <c r="BH5163" s="7"/>
      <c r="BI5163" s="7"/>
      <c r="BJ5163" s="7"/>
      <c r="BK5163" s="7"/>
      <c r="BL5163" s="7"/>
      <c r="BM5163" s="7"/>
      <c r="BP5163" s="7"/>
      <c r="BQ5163" s="7"/>
      <c r="BR5163" s="7"/>
      <c r="BS5163" s="7"/>
      <c r="BT5163" s="7"/>
      <c r="BU5163" s="7"/>
      <c r="BV5163" s="7"/>
      <c r="BW5163" s="7"/>
    </row>
    <row r="5164" spans="5:75" x14ac:dyDescent="0.2"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AL5164" s="7"/>
      <c r="AQ5164" s="7"/>
      <c r="AR5164" s="7"/>
      <c r="AS5164" s="7"/>
      <c r="AT5164" s="7"/>
      <c r="AU5164" s="7"/>
      <c r="AV5164" s="7"/>
      <c r="AX5164" s="7"/>
      <c r="AY5164" s="7"/>
      <c r="AZ5164" s="7"/>
      <c r="BA5164" s="7"/>
      <c r="BB5164" s="7"/>
      <c r="BC5164" s="7"/>
      <c r="BD5164" s="7"/>
      <c r="BG5164" s="7"/>
      <c r="BH5164" s="7"/>
      <c r="BI5164" s="7"/>
      <c r="BJ5164" s="7"/>
      <c r="BK5164" s="7"/>
      <c r="BL5164" s="7"/>
      <c r="BM5164" s="7"/>
      <c r="BP5164" s="7"/>
      <c r="BQ5164" s="7"/>
      <c r="BR5164" s="7"/>
      <c r="BS5164" s="7"/>
      <c r="BT5164" s="7"/>
      <c r="BU5164" s="7"/>
      <c r="BV5164" s="7"/>
      <c r="BW5164" s="7"/>
    </row>
    <row r="5165" spans="5:75" x14ac:dyDescent="0.2"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AL5165" s="7"/>
      <c r="AQ5165" s="7"/>
      <c r="AR5165" s="7"/>
      <c r="AS5165" s="7"/>
      <c r="AT5165" s="7"/>
      <c r="AU5165" s="7"/>
      <c r="AV5165" s="7"/>
      <c r="AX5165" s="7"/>
      <c r="AY5165" s="7"/>
      <c r="AZ5165" s="7"/>
      <c r="BA5165" s="7"/>
      <c r="BB5165" s="7"/>
      <c r="BC5165" s="7"/>
      <c r="BD5165" s="7"/>
      <c r="BG5165" s="7"/>
      <c r="BH5165" s="7"/>
      <c r="BI5165" s="7"/>
      <c r="BJ5165" s="7"/>
      <c r="BK5165" s="7"/>
      <c r="BL5165" s="7"/>
      <c r="BM5165" s="7"/>
      <c r="BP5165" s="7"/>
      <c r="BQ5165" s="7"/>
      <c r="BR5165" s="7"/>
      <c r="BS5165" s="7"/>
      <c r="BT5165" s="7"/>
      <c r="BU5165" s="7"/>
      <c r="BV5165" s="7"/>
      <c r="BW5165" s="7"/>
    </row>
    <row r="5166" spans="5:75" x14ac:dyDescent="0.2"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AL5166" s="7"/>
      <c r="AQ5166" s="7"/>
      <c r="AR5166" s="7"/>
      <c r="AS5166" s="7"/>
      <c r="AT5166" s="7"/>
      <c r="AU5166" s="7"/>
      <c r="AV5166" s="7"/>
      <c r="AX5166" s="7"/>
      <c r="AY5166" s="7"/>
      <c r="AZ5166" s="7"/>
      <c r="BA5166" s="7"/>
      <c r="BB5166" s="7"/>
      <c r="BC5166" s="7"/>
      <c r="BD5166" s="7"/>
      <c r="BG5166" s="7"/>
      <c r="BH5166" s="7"/>
      <c r="BI5166" s="7"/>
      <c r="BJ5166" s="7"/>
      <c r="BK5166" s="7"/>
      <c r="BL5166" s="7"/>
      <c r="BM5166" s="7"/>
      <c r="BP5166" s="7"/>
      <c r="BQ5166" s="7"/>
      <c r="BR5166" s="7"/>
      <c r="BS5166" s="7"/>
      <c r="BT5166" s="7"/>
      <c r="BU5166" s="7"/>
      <c r="BV5166" s="7"/>
      <c r="BW5166" s="7"/>
    </row>
    <row r="5167" spans="5:75" x14ac:dyDescent="0.2"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AL5167" s="7"/>
      <c r="AQ5167" s="7"/>
      <c r="AR5167" s="7"/>
      <c r="AS5167" s="7"/>
      <c r="AT5167" s="7"/>
      <c r="AU5167" s="7"/>
      <c r="AV5167" s="7"/>
      <c r="AX5167" s="7"/>
      <c r="AY5167" s="7"/>
      <c r="AZ5167" s="7"/>
      <c r="BA5167" s="7"/>
      <c r="BB5167" s="7"/>
      <c r="BC5167" s="7"/>
      <c r="BD5167" s="7"/>
      <c r="BG5167" s="7"/>
      <c r="BH5167" s="7"/>
      <c r="BI5167" s="7"/>
      <c r="BJ5167" s="7"/>
      <c r="BK5167" s="7"/>
      <c r="BL5167" s="7"/>
      <c r="BM5167" s="7"/>
      <c r="BP5167" s="7"/>
      <c r="BQ5167" s="7"/>
      <c r="BR5167" s="7"/>
      <c r="BS5167" s="7"/>
      <c r="BT5167" s="7"/>
      <c r="BU5167" s="7"/>
      <c r="BV5167" s="7"/>
      <c r="BW5167" s="7"/>
    </row>
    <row r="5168" spans="5:75" x14ac:dyDescent="0.2"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AL5168" s="7"/>
      <c r="AQ5168" s="7"/>
      <c r="AR5168" s="7"/>
      <c r="AS5168" s="7"/>
      <c r="AT5168" s="7"/>
      <c r="AU5168" s="7"/>
      <c r="AV5168" s="7"/>
      <c r="AX5168" s="7"/>
      <c r="AY5168" s="7"/>
      <c r="AZ5168" s="7"/>
      <c r="BA5168" s="7"/>
      <c r="BB5168" s="7"/>
      <c r="BC5168" s="7"/>
      <c r="BD5168" s="7"/>
      <c r="BG5168" s="7"/>
      <c r="BH5168" s="7"/>
      <c r="BI5168" s="7"/>
      <c r="BJ5168" s="7"/>
      <c r="BK5168" s="7"/>
      <c r="BL5168" s="7"/>
      <c r="BM5168" s="7"/>
      <c r="BP5168" s="7"/>
      <c r="BQ5168" s="7"/>
      <c r="BR5168" s="7"/>
      <c r="BS5168" s="7"/>
      <c r="BT5168" s="7"/>
      <c r="BU5168" s="7"/>
      <c r="BV5168" s="7"/>
      <c r="BW5168" s="7"/>
    </row>
    <row r="5169" spans="5:75" x14ac:dyDescent="0.2"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AL5169" s="7"/>
      <c r="AQ5169" s="7"/>
      <c r="AR5169" s="7"/>
      <c r="AS5169" s="7"/>
      <c r="AT5169" s="7"/>
      <c r="AU5169" s="7"/>
      <c r="AV5169" s="7"/>
      <c r="AX5169" s="7"/>
      <c r="AY5169" s="7"/>
      <c r="AZ5169" s="7"/>
      <c r="BA5169" s="7"/>
      <c r="BB5169" s="7"/>
      <c r="BC5169" s="7"/>
      <c r="BD5169" s="7"/>
      <c r="BG5169" s="7"/>
      <c r="BH5169" s="7"/>
      <c r="BI5169" s="7"/>
      <c r="BJ5169" s="7"/>
      <c r="BK5169" s="7"/>
      <c r="BL5169" s="7"/>
      <c r="BM5169" s="7"/>
      <c r="BP5169" s="7"/>
      <c r="BQ5169" s="7"/>
      <c r="BR5169" s="7"/>
      <c r="BS5169" s="7"/>
      <c r="BT5169" s="7"/>
      <c r="BU5169" s="7"/>
      <c r="BV5169" s="7"/>
      <c r="BW5169" s="7"/>
    </row>
    <row r="5170" spans="5:75" x14ac:dyDescent="0.2"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AL5170" s="7"/>
      <c r="AQ5170" s="7"/>
      <c r="AR5170" s="7"/>
      <c r="AS5170" s="7"/>
      <c r="AT5170" s="7"/>
      <c r="AU5170" s="7"/>
      <c r="AV5170" s="7"/>
      <c r="AX5170" s="7"/>
      <c r="AY5170" s="7"/>
      <c r="AZ5170" s="7"/>
      <c r="BA5170" s="7"/>
      <c r="BB5170" s="7"/>
      <c r="BC5170" s="7"/>
      <c r="BD5170" s="7"/>
      <c r="BG5170" s="7"/>
      <c r="BH5170" s="7"/>
      <c r="BI5170" s="7"/>
      <c r="BJ5170" s="7"/>
      <c r="BK5170" s="7"/>
      <c r="BL5170" s="7"/>
      <c r="BM5170" s="7"/>
      <c r="BP5170" s="7"/>
      <c r="BQ5170" s="7"/>
      <c r="BR5170" s="7"/>
      <c r="BS5170" s="7"/>
      <c r="BT5170" s="7"/>
      <c r="BU5170" s="7"/>
      <c r="BV5170" s="7"/>
      <c r="BW5170" s="7"/>
    </row>
    <row r="5171" spans="5:75" x14ac:dyDescent="0.2"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AL5171" s="7"/>
      <c r="AQ5171" s="7"/>
      <c r="AR5171" s="7"/>
      <c r="AS5171" s="7"/>
      <c r="AT5171" s="7"/>
      <c r="AU5171" s="7"/>
      <c r="AV5171" s="7"/>
      <c r="AX5171" s="7"/>
      <c r="AY5171" s="7"/>
      <c r="AZ5171" s="7"/>
      <c r="BA5171" s="7"/>
      <c r="BB5171" s="7"/>
      <c r="BC5171" s="7"/>
      <c r="BD5171" s="7"/>
      <c r="BG5171" s="7"/>
      <c r="BH5171" s="7"/>
      <c r="BI5171" s="7"/>
      <c r="BJ5171" s="7"/>
      <c r="BK5171" s="7"/>
      <c r="BL5171" s="7"/>
      <c r="BM5171" s="7"/>
      <c r="BP5171" s="7"/>
      <c r="BQ5171" s="7"/>
      <c r="BR5171" s="7"/>
      <c r="BS5171" s="7"/>
      <c r="BT5171" s="7"/>
      <c r="BU5171" s="7"/>
      <c r="BV5171" s="7"/>
      <c r="BW5171" s="7"/>
    </row>
    <row r="5172" spans="5:75" x14ac:dyDescent="0.2"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AL5172" s="7"/>
      <c r="AQ5172" s="7"/>
      <c r="AR5172" s="7"/>
      <c r="AS5172" s="7"/>
      <c r="AT5172" s="7"/>
      <c r="AU5172" s="7"/>
      <c r="AV5172" s="7"/>
      <c r="AX5172" s="7"/>
      <c r="AY5172" s="7"/>
      <c r="AZ5172" s="7"/>
      <c r="BA5172" s="7"/>
      <c r="BB5172" s="7"/>
      <c r="BC5172" s="7"/>
      <c r="BD5172" s="7"/>
      <c r="BG5172" s="7"/>
      <c r="BH5172" s="7"/>
      <c r="BI5172" s="7"/>
      <c r="BJ5172" s="7"/>
      <c r="BK5172" s="7"/>
      <c r="BL5172" s="7"/>
      <c r="BM5172" s="7"/>
      <c r="BP5172" s="7"/>
      <c r="BQ5172" s="7"/>
      <c r="BR5172" s="7"/>
      <c r="BS5172" s="7"/>
      <c r="BT5172" s="7"/>
      <c r="BU5172" s="7"/>
      <c r="BV5172" s="7"/>
      <c r="BW5172" s="7"/>
    </row>
    <row r="5173" spans="5:75" x14ac:dyDescent="0.2"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AL5173" s="7"/>
      <c r="AQ5173" s="7"/>
      <c r="AR5173" s="7"/>
      <c r="AS5173" s="7"/>
      <c r="AT5173" s="7"/>
      <c r="AU5173" s="7"/>
      <c r="AV5173" s="7"/>
      <c r="AX5173" s="7"/>
      <c r="AY5173" s="7"/>
      <c r="AZ5173" s="7"/>
      <c r="BA5173" s="7"/>
      <c r="BB5173" s="7"/>
      <c r="BC5173" s="7"/>
      <c r="BD5173" s="7"/>
      <c r="BG5173" s="7"/>
      <c r="BH5173" s="7"/>
      <c r="BI5173" s="7"/>
      <c r="BJ5173" s="7"/>
      <c r="BK5173" s="7"/>
      <c r="BL5173" s="7"/>
      <c r="BM5173" s="7"/>
      <c r="BP5173" s="7"/>
      <c r="BQ5173" s="7"/>
      <c r="BR5173" s="7"/>
      <c r="BS5173" s="7"/>
      <c r="BT5173" s="7"/>
      <c r="BU5173" s="7"/>
      <c r="BV5173" s="7"/>
      <c r="BW5173" s="7"/>
    </row>
    <row r="5174" spans="5:75" x14ac:dyDescent="0.2"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AL5174" s="7"/>
      <c r="AQ5174" s="7"/>
      <c r="AR5174" s="7"/>
      <c r="AS5174" s="7"/>
      <c r="AT5174" s="7"/>
      <c r="AU5174" s="7"/>
      <c r="AV5174" s="7"/>
      <c r="AX5174" s="7"/>
      <c r="AY5174" s="7"/>
      <c r="AZ5174" s="7"/>
      <c r="BA5174" s="7"/>
      <c r="BB5174" s="7"/>
      <c r="BC5174" s="7"/>
      <c r="BD5174" s="7"/>
      <c r="BG5174" s="7"/>
      <c r="BH5174" s="7"/>
      <c r="BI5174" s="7"/>
      <c r="BJ5174" s="7"/>
      <c r="BK5174" s="7"/>
      <c r="BL5174" s="7"/>
      <c r="BM5174" s="7"/>
      <c r="BP5174" s="7"/>
      <c r="BQ5174" s="7"/>
      <c r="BR5174" s="7"/>
      <c r="BS5174" s="7"/>
      <c r="BT5174" s="7"/>
      <c r="BU5174" s="7"/>
      <c r="BV5174" s="7"/>
      <c r="BW5174" s="7"/>
    </row>
    <row r="5175" spans="5:75" x14ac:dyDescent="0.2"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AL5175" s="7"/>
      <c r="AQ5175" s="7"/>
      <c r="AR5175" s="7"/>
      <c r="AS5175" s="7"/>
      <c r="AT5175" s="7"/>
      <c r="AU5175" s="7"/>
      <c r="AV5175" s="7"/>
      <c r="AX5175" s="7"/>
      <c r="AY5175" s="7"/>
      <c r="AZ5175" s="7"/>
      <c r="BA5175" s="7"/>
      <c r="BB5175" s="7"/>
      <c r="BC5175" s="7"/>
      <c r="BD5175" s="7"/>
      <c r="BG5175" s="7"/>
      <c r="BH5175" s="7"/>
      <c r="BI5175" s="7"/>
      <c r="BJ5175" s="7"/>
      <c r="BK5175" s="7"/>
      <c r="BL5175" s="7"/>
      <c r="BM5175" s="7"/>
      <c r="BP5175" s="7"/>
      <c r="BQ5175" s="7"/>
      <c r="BR5175" s="7"/>
      <c r="BS5175" s="7"/>
      <c r="BT5175" s="7"/>
      <c r="BU5175" s="7"/>
      <c r="BV5175" s="7"/>
      <c r="BW5175" s="7"/>
    </row>
    <row r="5176" spans="5:75" x14ac:dyDescent="0.2"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AL5176" s="7"/>
      <c r="AQ5176" s="7"/>
      <c r="AR5176" s="7"/>
      <c r="AS5176" s="7"/>
      <c r="AT5176" s="7"/>
      <c r="AU5176" s="7"/>
      <c r="AV5176" s="7"/>
      <c r="AX5176" s="7"/>
      <c r="AY5176" s="7"/>
      <c r="AZ5176" s="7"/>
      <c r="BA5176" s="7"/>
      <c r="BB5176" s="7"/>
      <c r="BC5176" s="7"/>
      <c r="BD5176" s="7"/>
      <c r="BG5176" s="7"/>
      <c r="BH5176" s="7"/>
      <c r="BI5176" s="7"/>
      <c r="BJ5176" s="7"/>
      <c r="BK5176" s="7"/>
      <c r="BL5176" s="7"/>
      <c r="BM5176" s="7"/>
      <c r="BP5176" s="7"/>
      <c r="BQ5176" s="7"/>
      <c r="BR5176" s="7"/>
      <c r="BS5176" s="7"/>
      <c r="BT5176" s="7"/>
      <c r="BU5176" s="7"/>
      <c r="BV5176" s="7"/>
      <c r="BW5176" s="7"/>
    </row>
    <row r="5177" spans="5:75" x14ac:dyDescent="0.2"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AL5177" s="7"/>
      <c r="AQ5177" s="7"/>
      <c r="AR5177" s="7"/>
      <c r="AS5177" s="7"/>
      <c r="AT5177" s="7"/>
      <c r="AU5177" s="7"/>
      <c r="AV5177" s="7"/>
      <c r="AX5177" s="7"/>
      <c r="AY5177" s="7"/>
      <c r="AZ5177" s="7"/>
      <c r="BA5177" s="7"/>
      <c r="BB5177" s="7"/>
      <c r="BC5177" s="7"/>
      <c r="BD5177" s="7"/>
      <c r="BG5177" s="7"/>
      <c r="BH5177" s="7"/>
      <c r="BI5177" s="7"/>
      <c r="BJ5177" s="7"/>
      <c r="BK5177" s="7"/>
      <c r="BL5177" s="7"/>
      <c r="BM5177" s="7"/>
      <c r="BP5177" s="7"/>
      <c r="BQ5177" s="7"/>
      <c r="BR5177" s="7"/>
      <c r="BS5177" s="7"/>
      <c r="BT5177" s="7"/>
      <c r="BU5177" s="7"/>
      <c r="BV5177" s="7"/>
      <c r="BW5177" s="7"/>
    </row>
    <row r="5178" spans="5:75" x14ac:dyDescent="0.2"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AL5178" s="7"/>
      <c r="AQ5178" s="7"/>
      <c r="AR5178" s="7"/>
      <c r="AS5178" s="7"/>
      <c r="AT5178" s="7"/>
      <c r="AU5178" s="7"/>
      <c r="AV5178" s="7"/>
      <c r="AX5178" s="7"/>
      <c r="AY5178" s="7"/>
      <c r="AZ5178" s="7"/>
      <c r="BA5178" s="7"/>
      <c r="BB5178" s="7"/>
      <c r="BC5178" s="7"/>
      <c r="BD5178" s="7"/>
      <c r="BG5178" s="7"/>
      <c r="BH5178" s="7"/>
      <c r="BI5178" s="7"/>
      <c r="BJ5178" s="7"/>
      <c r="BK5178" s="7"/>
      <c r="BL5178" s="7"/>
      <c r="BM5178" s="7"/>
      <c r="BP5178" s="7"/>
      <c r="BQ5178" s="7"/>
      <c r="BR5178" s="7"/>
      <c r="BS5178" s="7"/>
      <c r="BT5178" s="7"/>
      <c r="BU5178" s="7"/>
      <c r="BV5178" s="7"/>
      <c r="BW5178" s="7"/>
    </row>
    <row r="5179" spans="5:75" x14ac:dyDescent="0.2"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AL5179" s="7"/>
      <c r="AQ5179" s="7"/>
      <c r="AR5179" s="7"/>
      <c r="AS5179" s="7"/>
      <c r="AT5179" s="7"/>
      <c r="AU5179" s="7"/>
      <c r="AV5179" s="7"/>
      <c r="AX5179" s="7"/>
      <c r="AY5179" s="7"/>
      <c r="AZ5179" s="7"/>
      <c r="BA5179" s="7"/>
      <c r="BB5179" s="7"/>
      <c r="BC5179" s="7"/>
      <c r="BD5179" s="7"/>
      <c r="BG5179" s="7"/>
      <c r="BH5179" s="7"/>
      <c r="BI5179" s="7"/>
      <c r="BJ5179" s="7"/>
      <c r="BK5179" s="7"/>
      <c r="BL5179" s="7"/>
      <c r="BM5179" s="7"/>
      <c r="BP5179" s="7"/>
      <c r="BQ5179" s="7"/>
      <c r="BR5179" s="7"/>
      <c r="BS5179" s="7"/>
      <c r="BT5179" s="7"/>
      <c r="BU5179" s="7"/>
      <c r="BV5179" s="7"/>
      <c r="BW5179" s="7"/>
    </row>
    <row r="5180" spans="5:75" x14ac:dyDescent="0.2"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AL5180" s="7"/>
      <c r="AQ5180" s="7"/>
      <c r="AR5180" s="7"/>
      <c r="AS5180" s="7"/>
      <c r="AT5180" s="7"/>
      <c r="AU5180" s="7"/>
      <c r="AV5180" s="7"/>
      <c r="AX5180" s="7"/>
      <c r="AY5180" s="7"/>
      <c r="AZ5180" s="7"/>
      <c r="BA5180" s="7"/>
      <c r="BB5180" s="7"/>
      <c r="BC5180" s="7"/>
      <c r="BD5180" s="7"/>
      <c r="BG5180" s="7"/>
      <c r="BH5180" s="7"/>
      <c r="BI5180" s="7"/>
      <c r="BJ5180" s="7"/>
      <c r="BK5180" s="7"/>
      <c r="BL5180" s="7"/>
      <c r="BM5180" s="7"/>
      <c r="BP5180" s="7"/>
      <c r="BQ5180" s="7"/>
      <c r="BR5180" s="7"/>
      <c r="BS5180" s="7"/>
      <c r="BT5180" s="7"/>
      <c r="BU5180" s="7"/>
      <c r="BV5180" s="7"/>
      <c r="BW5180" s="7"/>
    </row>
    <row r="5181" spans="5:75" x14ac:dyDescent="0.2"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AL5181" s="7"/>
      <c r="AQ5181" s="7"/>
      <c r="AR5181" s="7"/>
      <c r="AS5181" s="7"/>
      <c r="AT5181" s="7"/>
      <c r="AU5181" s="7"/>
      <c r="AV5181" s="7"/>
      <c r="AX5181" s="7"/>
      <c r="AY5181" s="7"/>
      <c r="AZ5181" s="7"/>
      <c r="BA5181" s="7"/>
      <c r="BB5181" s="7"/>
      <c r="BC5181" s="7"/>
      <c r="BD5181" s="7"/>
      <c r="BG5181" s="7"/>
      <c r="BH5181" s="7"/>
      <c r="BI5181" s="7"/>
      <c r="BJ5181" s="7"/>
      <c r="BK5181" s="7"/>
      <c r="BL5181" s="7"/>
      <c r="BM5181" s="7"/>
      <c r="BP5181" s="7"/>
      <c r="BQ5181" s="7"/>
      <c r="BR5181" s="7"/>
      <c r="BS5181" s="7"/>
      <c r="BT5181" s="7"/>
      <c r="BU5181" s="7"/>
      <c r="BV5181" s="7"/>
      <c r="BW5181" s="7"/>
    </row>
    <row r="5182" spans="5:75" x14ac:dyDescent="0.2"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AL5182" s="7"/>
      <c r="AQ5182" s="7"/>
      <c r="AR5182" s="7"/>
      <c r="AS5182" s="7"/>
      <c r="AT5182" s="7"/>
      <c r="AU5182" s="7"/>
      <c r="AV5182" s="7"/>
      <c r="AX5182" s="7"/>
      <c r="AY5182" s="7"/>
      <c r="AZ5182" s="7"/>
      <c r="BA5182" s="7"/>
      <c r="BB5182" s="7"/>
      <c r="BC5182" s="7"/>
      <c r="BD5182" s="7"/>
      <c r="BG5182" s="7"/>
      <c r="BH5182" s="7"/>
      <c r="BI5182" s="7"/>
      <c r="BJ5182" s="7"/>
      <c r="BK5182" s="7"/>
      <c r="BL5182" s="7"/>
      <c r="BM5182" s="7"/>
      <c r="BP5182" s="7"/>
      <c r="BQ5182" s="7"/>
      <c r="BR5182" s="7"/>
      <c r="BS5182" s="7"/>
      <c r="BT5182" s="7"/>
      <c r="BU5182" s="7"/>
      <c r="BV5182" s="7"/>
      <c r="BW5182" s="7"/>
    </row>
    <row r="5183" spans="5:75" x14ac:dyDescent="0.2"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AL5183" s="7"/>
      <c r="AQ5183" s="7"/>
      <c r="AR5183" s="7"/>
      <c r="AS5183" s="7"/>
      <c r="AT5183" s="7"/>
      <c r="AU5183" s="7"/>
      <c r="AV5183" s="7"/>
      <c r="AX5183" s="7"/>
      <c r="AY5183" s="7"/>
      <c r="AZ5183" s="7"/>
      <c r="BA5183" s="7"/>
      <c r="BB5183" s="7"/>
      <c r="BC5183" s="7"/>
      <c r="BD5183" s="7"/>
      <c r="BG5183" s="7"/>
      <c r="BH5183" s="7"/>
      <c r="BI5183" s="7"/>
      <c r="BJ5183" s="7"/>
      <c r="BK5183" s="7"/>
      <c r="BL5183" s="7"/>
      <c r="BM5183" s="7"/>
      <c r="BP5183" s="7"/>
      <c r="BQ5183" s="7"/>
      <c r="BR5183" s="7"/>
      <c r="BS5183" s="7"/>
      <c r="BT5183" s="7"/>
      <c r="BU5183" s="7"/>
      <c r="BV5183" s="7"/>
      <c r="BW5183" s="7"/>
    </row>
    <row r="5184" spans="5:75" x14ac:dyDescent="0.2"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AL5184" s="7"/>
      <c r="AQ5184" s="7"/>
      <c r="AR5184" s="7"/>
      <c r="AS5184" s="7"/>
      <c r="AT5184" s="7"/>
      <c r="AU5184" s="7"/>
      <c r="AV5184" s="7"/>
      <c r="AX5184" s="7"/>
      <c r="AY5184" s="7"/>
      <c r="AZ5184" s="7"/>
      <c r="BA5184" s="7"/>
      <c r="BB5184" s="7"/>
      <c r="BC5184" s="7"/>
      <c r="BD5184" s="7"/>
      <c r="BG5184" s="7"/>
      <c r="BH5184" s="7"/>
      <c r="BI5184" s="7"/>
      <c r="BJ5184" s="7"/>
      <c r="BK5184" s="7"/>
      <c r="BL5184" s="7"/>
      <c r="BM5184" s="7"/>
      <c r="BP5184" s="7"/>
      <c r="BQ5184" s="7"/>
      <c r="BR5184" s="7"/>
      <c r="BS5184" s="7"/>
      <c r="BT5184" s="7"/>
      <c r="BU5184" s="7"/>
      <c r="BV5184" s="7"/>
      <c r="BW5184" s="7"/>
    </row>
    <row r="5185" spans="5:75" x14ac:dyDescent="0.2"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AL5185" s="7"/>
      <c r="AQ5185" s="7"/>
      <c r="AR5185" s="7"/>
      <c r="AS5185" s="7"/>
      <c r="AT5185" s="7"/>
      <c r="AU5185" s="7"/>
      <c r="AV5185" s="7"/>
      <c r="AX5185" s="7"/>
      <c r="AY5185" s="7"/>
      <c r="AZ5185" s="7"/>
      <c r="BA5185" s="7"/>
      <c r="BB5185" s="7"/>
      <c r="BC5185" s="7"/>
      <c r="BD5185" s="7"/>
      <c r="BG5185" s="7"/>
      <c r="BH5185" s="7"/>
      <c r="BI5185" s="7"/>
      <c r="BJ5185" s="7"/>
      <c r="BK5185" s="7"/>
      <c r="BL5185" s="7"/>
      <c r="BM5185" s="7"/>
      <c r="BP5185" s="7"/>
      <c r="BQ5185" s="7"/>
      <c r="BR5185" s="7"/>
      <c r="BS5185" s="7"/>
      <c r="BT5185" s="7"/>
      <c r="BU5185" s="7"/>
      <c r="BV5185" s="7"/>
      <c r="BW5185" s="7"/>
    </row>
    <row r="5186" spans="5:75" x14ac:dyDescent="0.2"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AL5186" s="7"/>
      <c r="AQ5186" s="7"/>
      <c r="AR5186" s="7"/>
      <c r="AS5186" s="7"/>
      <c r="AT5186" s="7"/>
      <c r="AU5186" s="7"/>
      <c r="AV5186" s="7"/>
      <c r="AX5186" s="7"/>
      <c r="AY5186" s="7"/>
      <c r="AZ5186" s="7"/>
      <c r="BA5186" s="7"/>
      <c r="BB5186" s="7"/>
      <c r="BC5186" s="7"/>
      <c r="BD5186" s="7"/>
      <c r="BG5186" s="7"/>
      <c r="BH5186" s="7"/>
      <c r="BI5186" s="7"/>
      <c r="BJ5186" s="7"/>
      <c r="BK5186" s="7"/>
      <c r="BL5186" s="7"/>
      <c r="BM5186" s="7"/>
      <c r="BP5186" s="7"/>
      <c r="BQ5186" s="7"/>
      <c r="BR5186" s="7"/>
      <c r="BS5186" s="7"/>
      <c r="BT5186" s="7"/>
      <c r="BU5186" s="7"/>
      <c r="BV5186" s="7"/>
      <c r="BW5186" s="7"/>
    </row>
    <row r="5187" spans="5:75" x14ac:dyDescent="0.2"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AL5187" s="7"/>
      <c r="AQ5187" s="7"/>
      <c r="AR5187" s="7"/>
      <c r="AS5187" s="7"/>
      <c r="AT5187" s="7"/>
      <c r="AU5187" s="7"/>
      <c r="AV5187" s="7"/>
      <c r="AX5187" s="7"/>
      <c r="AY5187" s="7"/>
      <c r="AZ5187" s="7"/>
      <c r="BA5187" s="7"/>
      <c r="BB5187" s="7"/>
      <c r="BC5187" s="7"/>
      <c r="BD5187" s="7"/>
      <c r="BG5187" s="7"/>
      <c r="BH5187" s="7"/>
      <c r="BI5187" s="7"/>
      <c r="BJ5187" s="7"/>
      <c r="BK5187" s="7"/>
      <c r="BL5187" s="7"/>
      <c r="BM5187" s="7"/>
      <c r="BP5187" s="7"/>
      <c r="BQ5187" s="7"/>
      <c r="BR5187" s="7"/>
      <c r="BS5187" s="7"/>
      <c r="BT5187" s="7"/>
      <c r="BU5187" s="7"/>
      <c r="BV5187" s="7"/>
      <c r="BW5187" s="7"/>
    </row>
    <row r="5188" spans="5:75" x14ac:dyDescent="0.2"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AL5188" s="7"/>
      <c r="AQ5188" s="7"/>
      <c r="AR5188" s="7"/>
      <c r="AS5188" s="7"/>
      <c r="AT5188" s="7"/>
      <c r="AU5188" s="7"/>
      <c r="AV5188" s="7"/>
      <c r="AX5188" s="7"/>
      <c r="AY5188" s="7"/>
      <c r="AZ5188" s="7"/>
      <c r="BA5188" s="7"/>
      <c r="BB5188" s="7"/>
      <c r="BC5188" s="7"/>
      <c r="BD5188" s="7"/>
      <c r="BG5188" s="7"/>
      <c r="BH5188" s="7"/>
      <c r="BI5188" s="7"/>
      <c r="BJ5188" s="7"/>
      <c r="BK5188" s="7"/>
      <c r="BL5188" s="7"/>
      <c r="BM5188" s="7"/>
      <c r="BP5188" s="7"/>
      <c r="BQ5188" s="7"/>
      <c r="BR5188" s="7"/>
      <c r="BS5188" s="7"/>
      <c r="BT5188" s="7"/>
      <c r="BU5188" s="7"/>
      <c r="BV5188" s="7"/>
      <c r="BW5188" s="7"/>
    </row>
    <row r="5189" spans="5:75" x14ac:dyDescent="0.2"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AL5189" s="7"/>
      <c r="AQ5189" s="7"/>
      <c r="AR5189" s="7"/>
      <c r="AS5189" s="7"/>
      <c r="AT5189" s="7"/>
      <c r="AU5189" s="7"/>
      <c r="AV5189" s="7"/>
      <c r="AX5189" s="7"/>
      <c r="AY5189" s="7"/>
      <c r="AZ5189" s="7"/>
      <c r="BA5189" s="7"/>
      <c r="BB5189" s="7"/>
      <c r="BC5189" s="7"/>
      <c r="BD5189" s="7"/>
      <c r="BG5189" s="7"/>
      <c r="BH5189" s="7"/>
      <c r="BI5189" s="7"/>
      <c r="BJ5189" s="7"/>
      <c r="BK5189" s="7"/>
      <c r="BL5189" s="7"/>
      <c r="BM5189" s="7"/>
      <c r="BP5189" s="7"/>
      <c r="BQ5189" s="7"/>
      <c r="BR5189" s="7"/>
      <c r="BS5189" s="7"/>
      <c r="BT5189" s="7"/>
      <c r="BU5189" s="7"/>
      <c r="BV5189" s="7"/>
      <c r="BW5189" s="7"/>
    </row>
    <row r="5190" spans="5:75" x14ac:dyDescent="0.2"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AL5190" s="7"/>
      <c r="AQ5190" s="7"/>
      <c r="AR5190" s="7"/>
      <c r="AS5190" s="7"/>
      <c r="AT5190" s="7"/>
      <c r="AU5190" s="7"/>
      <c r="AV5190" s="7"/>
      <c r="AX5190" s="7"/>
      <c r="AY5190" s="7"/>
      <c r="AZ5190" s="7"/>
      <c r="BA5190" s="7"/>
      <c r="BB5190" s="7"/>
      <c r="BC5190" s="7"/>
      <c r="BD5190" s="7"/>
      <c r="BG5190" s="7"/>
      <c r="BH5190" s="7"/>
      <c r="BI5190" s="7"/>
      <c r="BJ5190" s="7"/>
      <c r="BK5190" s="7"/>
      <c r="BL5190" s="7"/>
      <c r="BM5190" s="7"/>
      <c r="BP5190" s="7"/>
      <c r="BQ5190" s="7"/>
      <c r="BR5190" s="7"/>
      <c r="BS5190" s="7"/>
      <c r="BT5190" s="7"/>
      <c r="BU5190" s="7"/>
      <c r="BV5190" s="7"/>
      <c r="BW5190" s="7"/>
    </row>
    <row r="5191" spans="5:75" x14ac:dyDescent="0.2"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AL5191" s="7"/>
      <c r="AQ5191" s="7"/>
      <c r="AR5191" s="7"/>
      <c r="AS5191" s="7"/>
      <c r="AT5191" s="7"/>
      <c r="AU5191" s="7"/>
      <c r="AV5191" s="7"/>
      <c r="AX5191" s="7"/>
      <c r="AY5191" s="7"/>
      <c r="AZ5191" s="7"/>
      <c r="BA5191" s="7"/>
      <c r="BB5191" s="7"/>
      <c r="BC5191" s="7"/>
      <c r="BD5191" s="7"/>
      <c r="BG5191" s="7"/>
      <c r="BH5191" s="7"/>
      <c r="BI5191" s="7"/>
      <c r="BJ5191" s="7"/>
      <c r="BK5191" s="7"/>
      <c r="BL5191" s="7"/>
      <c r="BM5191" s="7"/>
      <c r="BP5191" s="7"/>
      <c r="BQ5191" s="7"/>
      <c r="BR5191" s="7"/>
      <c r="BS5191" s="7"/>
      <c r="BT5191" s="7"/>
      <c r="BU5191" s="7"/>
      <c r="BV5191" s="7"/>
      <c r="BW5191" s="7"/>
    </row>
    <row r="5192" spans="5:75" x14ac:dyDescent="0.2"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AL5192" s="7"/>
      <c r="AQ5192" s="7"/>
      <c r="AR5192" s="7"/>
      <c r="AS5192" s="7"/>
      <c r="AT5192" s="7"/>
      <c r="AU5192" s="7"/>
      <c r="AV5192" s="7"/>
      <c r="AX5192" s="7"/>
      <c r="AY5192" s="7"/>
      <c r="AZ5192" s="7"/>
      <c r="BA5192" s="7"/>
      <c r="BB5192" s="7"/>
      <c r="BC5192" s="7"/>
      <c r="BD5192" s="7"/>
      <c r="BG5192" s="7"/>
      <c r="BH5192" s="7"/>
      <c r="BI5192" s="7"/>
      <c r="BJ5192" s="7"/>
      <c r="BK5192" s="7"/>
      <c r="BL5192" s="7"/>
      <c r="BM5192" s="7"/>
      <c r="BP5192" s="7"/>
      <c r="BQ5192" s="7"/>
      <c r="BR5192" s="7"/>
      <c r="BS5192" s="7"/>
      <c r="BT5192" s="7"/>
      <c r="BU5192" s="7"/>
      <c r="BV5192" s="7"/>
      <c r="BW5192" s="7"/>
    </row>
    <row r="5193" spans="5:75" x14ac:dyDescent="0.2"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AL5193" s="7"/>
      <c r="AQ5193" s="7"/>
      <c r="AR5193" s="7"/>
      <c r="AS5193" s="7"/>
      <c r="AT5193" s="7"/>
      <c r="AU5193" s="7"/>
      <c r="AV5193" s="7"/>
      <c r="AX5193" s="7"/>
      <c r="AY5193" s="7"/>
      <c r="AZ5193" s="7"/>
      <c r="BA5193" s="7"/>
      <c r="BB5193" s="7"/>
      <c r="BC5193" s="7"/>
      <c r="BD5193" s="7"/>
      <c r="BG5193" s="7"/>
      <c r="BH5193" s="7"/>
      <c r="BI5193" s="7"/>
      <c r="BJ5193" s="7"/>
      <c r="BK5193" s="7"/>
      <c r="BL5193" s="7"/>
      <c r="BM5193" s="7"/>
      <c r="BP5193" s="7"/>
      <c r="BQ5193" s="7"/>
      <c r="BR5193" s="7"/>
      <c r="BS5193" s="7"/>
      <c r="BT5193" s="7"/>
      <c r="BU5193" s="7"/>
      <c r="BV5193" s="7"/>
      <c r="BW5193" s="7"/>
    </row>
    <row r="5194" spans="5:75" x14ac:dyDescent="0.2"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AL5194" s="7"/>
      <c r="AQ5194" s="7"/>
      <c r="AR5194" s="7"/>
      <c r="AS5194" s="7"/>
      <c r="AT5194" s="7"/>
      <c r="AU5194" s="7"/>
      <c r="AV5194" s="7"/>
      <c r="AX5194" s="7"/>
      <c r="AY5194" s="7"/>
      <c r="AZ5194" s="7"/>
      <c r="BA5194" s="7"/>
      <c r="BB5194" s="7"/>
      <c r="BC5194" s="7"/>
      <c r="BD5194" s="7"/>
      <c r="BG5194" s="7"/>
      <c r="BH5194" s="7"/>
      <c r="BI5194" s="7"/>
      <c r="BJ5194" s="7"/>
      <c r="BK5194" s="7"/>
      <c r="BL5194" s="7"/>
      <c r="BM5194" s="7"/>
      <c r="BP5194" s="7"/>
      <c r="BQ5194" s="7"/>
      <c r="BR5194" s="7"/>
      <c r="BS5194" s="7"/>
      <c r="BT5194" s="7"/>
      <c r="BU5194" s="7"/>
      <c r="BV5194" s="7"/>
      <c r="BW5194" s="7"/>
    </row>
    <row r="5195" spans="5:75" x14ac:dyDescent="0.2"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AL5195" s="7"/>
      <c r="AQ5195" s="7"/>
      <c r="AR5195" s="7"/>
      <c r="AS5195" s="7"/>
      <c r="AT5195" s="7"/>
      <c r="AU5195" s="7"/>
      <c r="AV5195" s="7"/>
      <c r="AX5195" s="7"/>
      <c r="AY5195" s="7"/>
      <c r="AZ5195" s="7"/>
      <c r="BA5195" s="7"/>
      <c r="BB5195" s="7"/>
      <c r="BC5195" s="7"/>
      <c r="BD5195" s="7"/>
      <c r="BG5195" s="7"/>
      <c r="BH5195" s="7"/>
      <c r="BI5195" s="7"/>
      <c r="BJ5195" s="7"/>
      <c r="BK5195" s="7"/>
      <c r="BL5195" s="7"/>
      <c r="BM5195" s="7"/>
      <c r="BP5195" s="7"/>
      <c r="BQ5195" s="7"/>
      <c r="BR5195" s="7"/>
      <c r="BS5195" s="7"/>
      <c r="BT5195" s="7"/>
      <c r="BU5195" s="7"/>
      <c r="BV5195" s="7"/>
      <c r="BW5195" s="7"/>
    </row>
    <row r="5196" spans="5:75" x14ac:dyDescent="0.2"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AL5196" s="7"/>
      <c r="AQ5196" s="7"/>
      <c r="AR5196" s="7"/>
      <c r="AS5196" s="7"/>
      <c r="AT5196" s="7"/>
      <c r="AU5196" s="7"/>
      <c r="AV5196" s="7"/>
      <c r="AX5196" s="7"/>
      <c r="AY5196" s="7"/>
      <c r="AZ5196" s="7"/>
      <c r="BA5196" s="7"/>
      <c r="BB5196" s="7"/>
      <c r="BC5196" s="7"/>
      <c r="BD5196" s="7"/>
      <c r="BG5196" s="7"/>
      <c r="BH5196" s="7"/>
      <c r="BI5196" s="7"/>
      <c r="BJ5196" s="7"/>
      <c r="BK5196" s="7"/>
      <c r="BL5196" s="7"/>
      <c r="BM5196" s="7"/>
      <c r="BP5196" s="7"/>
      <c r="BQ5196" s="7"/>
      <c r="BR5196" s="7"/>
      <c r="BS5196" s="7"/>
      <c r="BT5196" s="7"/>
      <c r="BU5196" s="7"/>
      <c r="BV5196" s="7"/>
      <c r="BW5196" s="7"/>
    </row>
    <row r="5197" spans="5:75" x14ac:dyDescent="0.2"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AL5197" s="7"/>
      <c r="AQ5197" s="7"/>
      <c r="AR5197" s="7"/>
      <c r="AS5197" s="7"/>
      <c r="AT5197" s="7"/>
      <c r="AU5197" s="7"/>
      <c r="AV5197" s="7"/>
      <c r="AX5197" s="7"/>
      <c r="AY5197" s="7"/>
      <c r="AZ5197" s="7"/>
      <c r="BA5197" s="7"/>
      <c r="BB5197" s="7"/>
      <c r="BC5197" s="7"/>
      <c r="BD5197" s="7"/>
      <c r="BG5197" s="7"/>
      <c r="BH5197" s="7"/>
      <c r="BI5197" s="7"/>
      <c r="BJ5197" s="7"/>
      <c r="BK5197" s="7"/>
      <c r="BL5197" s="7"/>
      <c r="BM5197" s="7"/>
      <c r="BP5197" s="7"/>
      <c r="BQ5197" s="7"/>
      <c r="BR5197" s="7"/>
      <c r="BS5197" s="7"/>
      <c r="BT5197" s="7"/>
      <c r="BU5197" s="7"/>
      <c r="BV5197" s="7"/>
      <c r="BW5197" s="7"/>
    </row>
    <row r="5198" spans="5:75" x14ac:dyDescent="0.2"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AL5198" s="7"/>
      <c r="AQ5198" s="7"/>
      <c r="AR5198" s="7"/>
      <c r="AS5198" s="7"/>
      <c r="AT5198" s="7"/>
      <c r="AU5198" s="7"/>
      <c r="AV5198" s="7"/>
      <c r="AX5198" s="7"/>
      <c r="AY5198" s="7"/>
      <c r="AZ5198" s="7"/>
      <c r="BA5198" s="7"/>
      <c r="BB5198" s="7"/>
      <c r="BC5198" s="7"/>
      <c r="BD5198" s="7"/>
      <c r="BG5198" s="7"/>
      <c r="BH5198" s="7"/>
      <c r="BI5198" s="7"/>
      <c r="BJ5198" s="7"/>
      <c r="BK5198" s="7"/>
      <c r="BL5198" s="7"/>
      <c r="BM5198" s="7"/>
      <c r="BP5198" s="7"/>
      <c r="BQ5198" s="7"/>
      <c r="BR5198" s="7"/>
      <c r="BS5198" s="7"/>
      <c r="BT5198" s="7"/>
      <c r="BU5198" s="7"/>
      <c r="BV5198" s="7"/>
      <c r="BW5198" s="7"/>
    </row>
    <row r="5199" spans="5:75" x14ac:dyDescent="0.2"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AL5199" s="7"/>
      <c r="AQ5199" s="7"/>
      <c r="AR5199" s="7"/>
      <c r="AS5199" s="7"/>
      <c r="AT5199" s="7"/>
      <c r="AU5199" s="7"/>
      <c r="AV5199" s="7"/>
      <c r="AX5199" s="7"/>
      <c r="AY5199" s="7"/>
      <c r="AZ5199" s="7"/>
      <c r="BA5199" s="7"/>
      <c r="BB5199" s="7"/>
      <c r="BC5199" s="7"/>
      <c r="BD5199" s="7"/>
      <c r="BG5199" s="7"/>
      <c r="BH5199" s="7"/>
      <c r="BI5199" s="7"/>
      <c r="BJ5199" s="7"/>
      <c r="BK5199" s="7"/>
      <c r="BL5199" s="7"/>
      <c r="BM5199" s="7"/>
      <c r="BP5199" s="7"/>
      <c r="BQ5199" s="7"/>
      <c r="BR5199" s="7"/>
      <c r="BS5199" s="7"/>
      <c r="BT5199" s="7"/>
      <c r="BU5199" s="7"/>
      <c r="BV5199" s="7"/>
      <c r="BW5199" s="7"/>
    </row>
    <row r="5200" spans="5:75" x14ac:dyDescent="0.2"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AL5200" s="7"/>
      <c r="AQ5200" s="7"/>
      <c r="AR5200" s="7"/>
      <c r="AS5200" s="7"/>
      <c r="AT5200" s="7"/>
      <c r="AU5200" s="7"/>
      <c r="AV5200" s="7"/>
      <c r="AX5200" s="7"/>
      <c r="AY5200" s="7"/>
      <c r="AZ5200" s="7"/>
      <c r="BA5200" s="7"/>
      <c r="BB5200" s="7"/>
      <c r="BC5200" s="7"/>
      <c r="BD5200" s="7"/>
      <c r="BG5200" s="7"/>
      <c r="BH5200" s="7"/>
      <c r="BI5200" s="7"/>
      <c r="BJ5200" s="7"/>
      <c r="BK5200" s="7"/>
      <c r="BL5200" s="7"/>
      <c r="BM5200" s="7"/>
      <c r="BP5200" s="7"/>
      <c r="BQ5200" s="7"/>
      <c r="BR5200" s="7"/>
      <c r="BS5200" s="7"/>
      <c r="BT5200" s="7"/>
      <c r="BU5200" s="7"/>
      <c r="BV5200" s="7"/>
      <c r="BW5200" s="7"/>
    </row>
    <row r="5201" spans="5:75" x14ac:dyDescent="0.2"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AL5201" s="7"/>
      <c r="AQ5201" s="7"/>
      <c r="AR5201" s="7"/>
      <c r="AS5201" s="7"/>
      <c r="AT5201" s="7"/>
      <c r="AU5201" s="7"/>
      <c r="AV5201" s="7"/>
      <c r="AX5201" s="7"/>
      <c r="AY5201" s="7"/>
      <c r="AZ5201" s="7"/>
      <c r="BA5201" s="7"/>
      <c r="BB5201" s="7"/>
      <c r="BC5201" s="7"/>
      <c r="BD5201" s="7"/>
      <c r="BG5201" s="7"/>
      <c r="BH5201" s="7"/>
      <c r="BI5201" s="7"/>
      <c r="BJ5201" s="7"/>
      <c r="BK5201" s="7"/>
      <c r="BL5201" s="7"/>
      <c r="BM5201" s="7"/>
      <c r="BP5201" s="7"/>
      <c r="BQ5201" s="7"/>
      <c r="BR5201" s="7"/>
      <c r="BS5201" s="7"/>
      <c r="BT5201" s="7"/>
      <c r="BU5201" s="7"/>
      <c r="BV5201" s="7"/>
      <c r="BW5201" s="7"/>
    </row>
    <row r="5202" spans="5:75" x14ac:dyDescent="0.2"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AL5202" s="7"/>
      <c r="AQ5202" s="7"/>
      <c r="AR5202" s="7"/>
      <c r="AS5202" s="7"/>
      <c r="AT5202" s="7"/>
      <c r="AU5202" s="7"/>
      <c r="AV5202" s="7"/>
      <c r="AX5202" s="7"/>
      <c r="AY5202" s="7"/>
      <c r="AZ5202" s="7"/>
      <c r="BA5202" s="7"/>
      <c r="BB5202" s="7"/>
      <c r="BC5202" s="7"/>
      <c r="BD5202" s="7"/>
      <c r="BG5202" s="7"/>
      <c r="BH5202" s="7"/>
      <c r="BI5202" s="7"/>
      <c r="BJ5202" s="7"/>
      <c r="BK5202" s="7"/>
      <c r="BL5202" s="7"/>
      <c r="BM5202" s="7"/>
      <c r="BP5202" s="7"/>
      <c r="BQ5202" s="7"/>
      <c r="BR5202" s="7"/>
      <c r="BS5202" s="7"/>
      <c r="BT5202" s="7"/>
      <c r="BU5202" s="7"/>
      <c r="BV5202" s="7"/>
      <c r="BW5202" s="7"/>
    </row>
    <row r="5203" spans="5:75" x14ac:dyDescent="0.2"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AL5203" s="7"/>
      <c r="AQ5203" s="7"/>
      <c r="AR5203" s="7"/>
      <c r="AS5203" s="7"/>
      <c r="AT5203" s="7"/>
      <c r="AU5203" s="7"/>
      <c r="AV5203" s="7"/>
      <c r="AX5203" s="7"/>
      <c r="AY5203" s="7"/>
      <c r="AZ5203" s="7"/>
      <c r="BA5203" s="7"/>
      <c r="BB5203" s="7"/>
      <c r="BC5203" s="7"/>
      <c r="BD5203" s="7"/>
      <c r="BG5203" s="7"/>
      <c r="BH5203" s="7"/>
      <c r="BI5203" s="7"/>
      <c r="BJ5203" s="7"/>
      <c r="BK5203" s="7"/>
      <c r="BL5203" s="7"/>
      <c r="BM5203" s="7"/>
      <c r="BP5203" s="7"/>
      <c r="BQ5203" s="7"/>
      <c r="BR5203" s="7"/>
      <c r="BS5203" s="7"/>
      <c r="BT5203" s="7"/>
      <c r="BU5203" s="7"/>
      <c r="BV5203" s="7"/>
      <c r="BW5203" s="7"/>
    </row>
    <row r="5204" spans="5:75" x14ac:dyDescent="0.2"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AL5204" s="7"/>
      <c r="AQ5204" s="7"/>
      <c r="AR5204" s="7"/>
      <c r="AS5204" s="7"/>
      <c r="AT5204" s="7"/>
      <c r="AU5204" s="7"/>
      <c r="AV5204" s="7"/>
      <c r="AX5204" s="7"/>
      <c r="AY5204" s="7"/>
      <c r="AZ5204" s="7"/>
      <c r="BA5204" s="7"/>
      <c r="BB5204" s="7"/>
      <c r="BC5204" s="7"/>
      <c r="BD5204" s="7"/>
      <c r="BG5204" s="7"/>
      <c r="BH5204" s="7"/>
      <c r="BI5204" s="7"/>
      <c r="BJ5204" s="7"/>
      <c r="BK5204" s="7"/>
      <c r="BL5204" s="7"/>
      <c r="BM5204" s="7"/>
      <c r="BP5204" s="7"/>
      <c r="BQ5204" s="7"/>
      <c r="BR5204" s="7"/>
      <c r="BS5204" s="7"/>
      <c r="BT5204" s="7"/>
      <c r="BU5204" s="7"/>
      <c r="BV5204" s="7"/>
      <c r="BW5204" s="7"/>
    </row>
    <row r="5205" spans="5:75" x14ac:dyDescent="0.2"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AL5205" s="7"/>
      <c r="AQ5205" s="7"/>
      <c r="AR5205" s="7"/>
      <c r="AS5205" s="7"/>
      <c r="AT5205" s="7"/>
      <c r="AU5205" s="7"/>
      <c r="AV5205" s="7"/>
      <c r="AX5205" s="7"/>
      <c r="AY5205" s="7"/>
      <c r="AZ5205" s="7"/>
      <c r="BA5205" s="7"/>
      <c r="BB5205" s="7"/>
      <c r="BC5205" s="7"/>
      <c r="BD5205" s="7"/>
      <c r="BG5205" s="7"/>
      <c r="BH5205" s="7"/>
      <c r="BI5205" s="7"/>
      <c r="BJ5205" s="7"/>
      <c r="BK5205" s="7"/>
      <c r="BL5205" s="7"/>
      <c r="BM5205" s="7"/>
      <c r="BP5205" s="7"/>
      <c r="BQ5205" s="7"/>
      <c r="BR5205" s="7"/>
      <c r="BS5205" s="7"/>
      <c r="BT5205" s="7"/>
      <c r="BU5205" s="7"/>
      <c r="BV5205" s="7"/>
      <c r="BW5205" s="7"/>
    </row>
    <row r="5206" spans="5:75" x14ac:dyDescent="0.2"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AL5206" s="7"/>
      <c r="AQ5206" s="7"/>
      <c r="AR5206" s="7"/>
      <c r="AS5206" s="7"/>
      <c r="AT5206" s="7"/>
      <c r="AU5206" s="7"/>
      <c r="AV5206" s="7"/>
      <c r="AX5206" s="7"/>
      <c r="AY5206" s="7"/>
      <c r="AZ5206" s="7"/>
      <c r="BA5206" s="7"/>
      <c r="BB5206" s="7"/>
      <c r="BC5206" s="7"/>
      <c r="BD5206" s="7"/>
      <c r="BG5206" s="7"/>
      <c r="BH5206" s="7"/>
      <c r="BI5206" s="7"/>
      <c r="BJ5206" s="7"/>
      <c r="BK5206" s="7"/>
      <c r="BL5206" s="7"/>
      <c r="BM5206" s="7"/>
      <c r="BP5206" s="7"/>
      <c r="BQ5206" s="7"/>
      <c r="BR5206" s="7"/>
      <c r="BS5206" s="7"/>
      <c r="BT5206" s="7"/>
      <c r="BU5206" s="7"/>
      <c r="BV5206" s="7"/>
      <c r="BW5206" s="7"/>
    </row>
    <row r="5207" spans="5:75" x14ac:dyDescent="0.2"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AL5207" s="7"/>
      <c r="AQ5207" s="7"/>
      <c r="AR5207" s="7"/>
      <c r="AS5207" s="7"/>
      <c r="AT5207" s="7"/>
      <c r="AU5207" s="7"/>
      <c r="AV5207" s="7"/>
      <c r="AX5207" s="7"/>
      <c r="AY5207" s="7"/>
      <c r="AZ5207" s="7"/>
      <c r="BA5207" s="7"/>
      <c r="BB5207" s="7"/>
      <c r="BC5207" s="7"/>
      <c r="BD5207" s="7"/>
      <c r="BG5207" s="7"/>
      <c r="BH5207" s="7"/>
      <c r="BI5207" s="7"/>
      <c r="BJ5207" s="7"/>
      <c r="BK5207" s="7"/>
      <c r="BL5207" s="7"/>
      <c r="BM5207" s="7"/>
      <c r="BP5207" s="7"/>
      <c r="BQ5207" s="7"/>
      <c r="BR5207" s="7"/>
      <c r="BS5207" s="7"/>
      <c r="BT5207" s="7"/>
      <c r="BU5207" s="7"/>
      <c r="BV5207" s="7"/>
      <c r="BW5207" s="7"/>
    </row>
    <row r="5208" spans="5:75" x14ac:dyDescent="0.2"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AL5208" s="7"/>
      <c r="AQ5208" s="7"/>
      <c r="AR5208" s="7"/>
      <c r="AS5208" s="7"/>
      <c r="AT5208" s="7"/>
      <c r="AU5208" s="7"/>
      <c r="AV5208" s="7"/>
      <c r="AX5208" s="7"/>
      <c r="AY5208" s="7"/>
      <c r="AZ5208" s="7"/>
      <c r="BA5208" s="7"/>
      <c r="BB5208" s="7"/>
      <c r="BC5208" s="7"/>
      <c r="BD5208" s="7"/>
      <c r="BG5208" s="7"/>
      <c r="BH5208" s="7"/>
      <c r="BI5208" s="7"/>
      <c r="BJ5208" s="7"/>
      <c r="BK5208" s="7"/>
      <c r="BL5208" s="7"/>
      <c r="BM5208" s="7"/>
      <c r="BP5208" s="7"/>
      <c r="BQ5208" s="7"/>
      <c r="BR5208" s="7"/>
      <c r="BS5208" s="7"/>
      <c r="BT5208" s="7"/>
      <c r="BU5208" s="7"/>
      <c r="BV5208" s="7"/>
      <c r="BW5208" s="7"/>
    </row>
    <row r="5209" spans="5:75" x14ac:dyDescent="0.2"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AL5209" s="7"/>
      <c r="AQ5209" s="7"/>
      <c r="AR5209" s="7"/>
      <c r="AS5209" s="7"/>
      <c r="AT5209" s="7"/>
      <c r="AU5209" s="7"/>
      <c r="AV5209" s="7"/>
      <c r="AX5209" s="7"/>
      <c r="AY5209" s="7"/>
      <c r="AZ5209" s="7"/>
      <c r="BA5209" s="7"/>
      <c r="BB5209" s="7"/>
      <c r="BC5209" s="7"/>
      <c r="BD5209" s="7"/>
      <c r="BG5209" s="7"/>
      <c r="BH5209" s="7"/>
      <c r="BI5209" s="7"/>
      <c r="BJ5209" s="7"/>
      <c r="BK5209" s="7"/>
      <c r="BL5209" s="7"/>
      <c r="BM5209" s="7"/>
      <c r="BP5209" s="7"/>
      <c r="BQ5209" s="7"/>
      <c r="BR5209" s="7"/>
      <c r="BS5209" s="7"/>
      <c r="BT5209" s="7"/>
      <c r="BU5209" s="7"/>
      <c r="BV5209" s="7"/>
      <c r="BW5209" s="7"/>
    </row>
    <row r="5210" spans="5:75" x14ac:dyDescent="0.2"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AL5210" s="7"/>
      <c r="AQ5210" s="7"/>
      <c r="AR5210" s="7"/>
      <c r="AS5210" s="7"/>
      <c r="AT5210" s="7"/>
      <c r="AU5210" s="7"/>
      <c r="AV5210" s="7"/>
      <c r="AX5210" s="7"/>
      <c r="AY5210" s="7"/>
      <c r="AZ5210" s="7"/>
      <c r="BA5210" s="7"/>
      <c r="BB5210" s="7"/>
      <c r="BC5210" s="7"/>
      <c r="BD5210" s="7"/>
      <c r="BG5210" s="7"/>
      <c r="BH5210" s="7"/>
      <c r="BI5210" s="7"/>
      <c r="BJ5210" s="7"/>
      <c r="BK5210" s="7"/>
      <c r="BL5210" s="7"/>
      <c r="BM5210" s="7"/>
      <c r="BP5210" s="7"/>
      <c r="BQ5210" s="7"/>
      <c r="BR5210" s="7"/>
      <c r="BS5210" s="7"/>
      <c r="BT5210" s="7"/>
      <c r="BU5210" s="7"/>
      <c r="BV5210" s="7"/>
      <c r="BW5210" s="7"/>
    </row>
    <row r="5211" spans="5:75" x14ac:dyDescent="0.2"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AL5211" s="7"/>
      <c r="AQ5211" s="7"/>
      <c r="AR5211" s="7"/>
      <c r="AS5211" s="7"/>
      <c r="AT5211" s="7"/>
      <c r="AU5211" s="7"/>
      <c r="AV5211" s="7"/>
      <c r="AX5211" s="7"/>
      <c r="AY5211" s="7"/>
      <c r="AZ5211" s="7"/>
      <c r="BA5211" s="7"/>
      <c r="BB5211" s="7"/>
      <c r="BC5211" s="7"/>
      <c r="BD5211" s="7"/>
      <c r="BG5211" s="7"/>
      <c r="BH5211" s="7"/>
      <c r="BI5211" s="7"/>
      <c r="BJ5211" s="7"/>
      <c r="BK5211" s="7"/>
      <c r="BL5211" s="7"/>
      <c r="BM5211" s="7"/>
      <c r="BP5211" s="7"/>
      <c r="BQ5211" s="7"/>
      <c r="BR5211" s="7"/>
      <c r="BS5211" s="7"/>
      <c r="BT5211" s="7"/>
      <c r="BU5211" s="7"/>
      <c r="BV5211" s="7"/>
      <c r="BW5211" s="7"/>
    </row>
    <row r="5212" spans="5:75" x14ac:dyDescent="0.2"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AL5212" s="7"/>
      <c r="AQ5212" s="7"/>
      <c r="AR5212" s="7"/>
      <c r="AS5212" s="7"/>
      <c r="AT5212" s="7"/>
      <c r="AU5212" s="7"/>
      <c r="AV5212" s="7"/>
      <c r="AX5212" s="7"/>
      <c r="AY5212" s="7"/>
      <c r="AZ5212" s="7"/>
      <c r="BA5212" s="7"/>
      <c r="BB5212" s="7"/>
      <c r="BC5212" s="7"/>
      <c r="BD5212" s="7"/>
      <c r="BG5212" s="7"/>
      <c r="BH5212" s="7"/>
      <c r="BI5212" s="7"/>
      <c r="BJ5212" s="7"/>
      <c r="BK5212" s="7"/>
      <c r="BL5212" s="7"/>
      <c r="BM5212" s="7"/>
      <c r="BP5212" s="7"/>
      <c r="BQ5212" s="7"/>
      <c r="BR5212" s="7"/>
      <c r="BS5212" s="7"/>
      <c r="BT5212" s="7"/>
      <c r="BU5212" s="7"/>
      <c r="BV5212" s="7"/>
      <c r="BW5212" s="7"/>
    </row>
    <row r="5213" spans="5:75" x14ac:dyDescent="0.2"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AL5213" s="7"/>
      <c r="AQ5213" s="7"/>
      <c r="AR5213" s="7"/>
      <c r="AS5213" s="7"/>
      <c r="AT5213" s="7"/>
      <c r="AU5213" s="7"/>
      <c r="AV5213" s="7"/>
      <c r="AX5213" s="7"/>
      <c r="AY5213" s="7"/>
      <c r="AZ5213" s="7"/>
      <c r="BA5213" s="7"/>
      <c r="BB5213" s="7"/>
      <c r="BC5213" s="7"/>
      <c r="BD5213" s="7"/>
      <c r="BG5213" s="7"/>
      <c r="BH5213" s="7"/>
      <c r="BI5213" s="7"/>
      <c r="BJ5213" s="7"/>
      <c r="BK5213" s="7"/>
      <c r="BL5213" s="7"/>
      <c r="BM5213" s="7"/>
      <c r="BP5213" s="7"/>
      <c r="BQ5213" s="7"/>
      <c r="BR5213" s="7"/>
      <c r="BS5213" s="7"/>
      <c r="BT5213" s="7"/>
      <c r="BU5213" s="7"/>
      <c r="BV5213" s="7"/>
      <c r="BW5213" s="7"/>
    </row>
    <row r="5214" spans="5:75" x14ac:dyDescent="0.2"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AL5214" s="7"/>
      <c r="AQ5214" s="7"/>
      <c r="AR5214" s="7"/>
      <c r="AS5214" s="7"/>
      <c r="AT5214" s="7"/>
      <c r="AU5214" s="7"/>
      <c r="AV5214" s="7"/>
      <c r="AX5214" s="7"/>
      <c r="AY5214" s="7"/>
      <c r="AZ5214" s="7"/>
      <c r="BA5214" s="7"/>
      <c r="BB5214" s="7"/>
      <c r="BC5214" s="7"/>
      <c r="BD5214" s="7"/>
      <c r="BG5214" s="7"/>
      <c r="BH5214" s="7"/>
      <c r="BI5214" s="7"/>
      <c r="BJ5214" s="7"/>
      <c r="BK5214" s="7"/>
      <c r="BL5214" s="7"/>
      <c r="BM5214" s="7"/>
      <c r="BP5214" s="7"/>
      <c r="BQ5214" s="7"/>
      <c r="BR5214" s="7"/>
      <c r="BS5214" s="7"/>
      <c r="BT5214" s="7"/>
      <c r="BU5214" s="7"/>
      <c r="BV5214" s="7"/>
      <c r="BW5214" s="7"/>
    </row>
    <row r="5215" spans="5:75" x14ac:dyDescent="0.2"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AL5215" s="7"/>
      <c r="AQ5215" s="7"/>
      <c r="AR5215" s="7"/>
      <c r="AS5215" s="7"/>
      <c r="AT5215" s="7"/>
      <c r="AU5215" s="7"/>
      <c r="AV5215" s="7"/>
      <c r="AX5215" s="7"/>
      <c r="AY5215" s="7"/>
      <c r="AZ5215" s="7"/>
      <c r="BA5215" s="7"/>
      <c r="BB5215" s="7"/>
      <c r="BC5215" s="7"/>
      <c r="BD5215" s="7"/>
      <c r="BG5215" s="7"/>
      <c r="BH5215" s="7"/>
      <c r="BI5215" s="7"/>
      <c r="BJ5215" s="7"/>
      <c r="BK5215" s="7"/>
      <c r="BL5215" s="7"/>
      <c r="BM5215" s="7"/>
      <c r="BP5215" s="7"/>
      <c r="BQ5215" s="7"/>
      <c r="BR5215" s="7"/>
      <c r="BS5215" s="7"/>
      <c r="BT5215" s="7"/>
      <c r="BU5215" s="7"/>
      <c r="BV5215" s="7"/>
      <c r="BW5215" s="7"/>
    </row>
    <row r="5216" spans="5:75" x14ac:dyDescent="0.2"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AL5216" s="7"/>
      <c r="AQ5216" s="7"/>
      <c r="AR5216" s="7"/>
      <c r="AS5216" s="7"/>
      <c r="AT5216" s="7"/>
      <c r="AU5216" s="7"/>
      <c r="AV5216" s="7"/>
      <c r="AX5216" s="7"/>
      <c r="AY5216" s="7"/>
      <c r="AZ5216" s="7"/>
      <c r="BA5216" s="7"/>
      <c r="BB5216" s="7"/>
      <c r="BC5216" s="7"/>
      <c r="BD5216" s="7"/>
      <c r="BG5216" s="7"/>
      <c r="BH5216" s="7"/>
      <c r="BI5216" s="7"/>
      <c r="BJ5216" s="7"/>
      <c r="BK5216" s="7"/>
      <c r="BL5216" s="7"/>
      <c r="BM5216" s="7"/>
      <c r="BP5216" s="7"/>
      <c r="BQ5216" s="7"/>
      <c r="BR5216" s="7"/>
      <c r="BS5216" s="7"/>
      <c r="BT5216" s="7"/>
      <c r="BU5216" s="7"/>
      <c r="BV5216" s="7"/>
      <c r="BW5216" s="7"/>
    </row>
    <row r="5217" spans="5:75" x14ac:dyDescent="0.2"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AL5217" s="7"/>
      <c r="AQ5217" s="7"/>
      <c r="AR5217" s="7"/>
      <c r="AS5217" s="7"/>
      <c r="AT5217" s="7"/>
      <c r="AU5217" s="7"/>
      <c r="AV5217" s="7"/>
      <c r="AX5217" s="7"/>
      <c r="AY5217" s="7"/>
      <c r="AZ5217" s="7"/>
      <c r="BA5217" s="7"/>
      <c r="BB5217" s="7"/>
      <c r="BC5217" s="7"/>
      <c r="BD5217" s="7"/>
      <c r="BG5217" s="7"/>
      <c r="BH5217" s="7"/>
      <c r="BI5217" s="7"/>
      <c r="BJ5217" s="7"/>
      <c r="BK5217" s="7"/>
      <c r="BL5217" s="7"/>
      <c r="BM5217" s="7"/>
      <c r="BP5217" s="7"/>
      <c r="BQ5217" s="7"/>
      <c r="BR5217" s="7"/>
      <c r="BS5217" s="7"/>
      <c r="BT5217" s="7"/>
      <c r="BU5217" s="7"/>
      <c r="BV5217" s="7"/>
      <c r="BW5217" s="7"/>
    </row>
    <row r="5218" spans="5:75" x14ac:dyDescent="0.2"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AL5218" s="7"/>
      <c r="AQ5218" s="7"/>
      <c r="AR5218" s="7"/>
      <c r="AS5218" s="7"/>
      <c r="AT5218" s="7"/>
      <c r="AU5218" s="7"/>
      <c r="AV5218" s="7"/>
      <c r="AX5218" s="7"/>
      <c r="AY5218" s="7"/>
      <c r="AZ5218" s="7"/>
      <c r="BA5218" s="7"/>
      <c r="BB5218" s="7"/>
      <c r="BC5218" s="7"/>
      <c r="BD5218" s="7"/>
      <c r="BG5218" s="7"/>
      <c r="BH5218" s="7"/>
      <c r="BI5218" s="7"/>
      <c r="BJ5218" s="7"/>
      <c r="BK5218" s="7"/>
      <c r="BL5218" s="7"/>
      <c r="BM5218" s="7"/>
      <c r="BP5218" s="7"/>
      <c r="BQ5218" s="7"/>
      <c r="BR5218" s="7"/>
      <c r="BS5218" s="7"/>
      <c r="BT5218" s="7"/>
      <c r="BU5218" s="7"/>
      <c r="BV5218" s="7"/>
      <c r="BW5218" s="7"/>
    </row>
    <row r="5219" spans="5:75" x14ac:dyDescent="0.2"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AL5219" s="7"/>
      <c r="AQ5219" s="7"/>
      <c r="AR5219" s="7"/>
      <c r="AS5219" s="7"/>
      <c r="AT5219" s="7"/>
      <c r="AU5219" s="7"/>
      <c r="AV5219" s="7"/>
      <c r="AX5219" s="7"/>
      <c r="AY5219" s="7"/>
      <c r="AZ5219" s="7"/>
      <c r="BA5219" s="7"/>
      <c r="BB5219" s="7"/>
      <c r="BC5219" s="7"/>
      <c r="BD5219" s="7"/>
      <c r="BG5219" s="7"/>
      <c r="BH5219" s="7"/>
      <c r="BI5219" s="7"/>
      <c r="BJ5219" s="7"/>
      <c r="BK5219" s="7"/>
      <c r="BL5219" s="7"/>
      <c r="BM5219" s="7"/>
      <c r="BP5219" s="7"/>
      <c r="BQ5219" s="7"/>
      <c r="BR5219" s="7"/>
      <c r="BS5219" s="7"/>
      <c r="BT5219" s="7"/>
      <c r="BU5219" s="7"/>
      <c r="BV5219" s="7"/>
      <c r="BW5219" s="7"/>
    </row>
    <row r="5220" spans="5:75" x14ac:dyDescent="0.2"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AL5220" s="7"/>
      <c r="AQ5220" s="7"/>
      <c r="AR5220" s="7"/>
      <c r="AS5220" s="7"/>
      <c r="AT5220" s="7"/>
      <c r="AU5220" s="7"/>
      <c r="AV5220" s="7"/>
      <c r="AX5220" s="7"/>
      <c r="AY5220" s="7"/>
      <c r="AZ5220" s="7"/>
      <c r="BA5220" s="7"/>
      <c r="BB5220" s="7"/>
      <c r="BC5220" s="7"/>
      <c r="BD5220" s="7"/>
      <c r="BG5220" s="7"/>
      <c r="BH5220" s="7"/>
      <c r="BI5220" s="7"/>
      <c r="BJ5220" s="7"/>
      <c r="BK5220" s="7"/>
      <c r="BL5220" s="7"/>
      <c r="BM5220" s="7"/>
      <c r="BP5220" s="7"/>
      <c r="BQ5220" s="7"/>
      <c r="BR5220" s="7"/>
      <c r="BS5220" s="7"/>
      <c r="BT5220" s="7"/>
      <c r="BU5220" s="7"/>
      <c r="BV5220" s="7"/>
      <c r="BW5220" s="7"/>
    </row>
    <row r="5221" spans="5:75" x14ac:dyDescent="0.2"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AL5221" s="7"/>
      <c r="AQ5221" s="7"/>
      <c r="AR5221" s="7"/>
      <c r="AS5221" s="7"/>
      <c r="AT5221" s="7"/>
      <c r="AU5221" s="7"/>
      <c r="AV5221" s="7"/>
      <c r="AX5221" s="7"/>
      <c r="AY5221" s="7"/>
      <c r="AZ5221" s="7"/>
      <c r="BA5221" s="7"/>
      <c r="BB5221" s="7"/>
      <c r="BC5221" s="7"/>
      <c r="BD5221" s="7"/>
      <c r="BG5221" s="7"/>
      <c r="BH5221" s="7"/>
      <c r="BI5221" s="7"/>
      <c r="BJ5221" s="7"/>
      <c r="BK5221" s="7"/>
      <c r="BL5221" s="7"/>
      <c r="BM5221" s="7"/>
      <c r="BP5221" s="7"/>
      <c r="BQ5221" s="7"/>
      <c r="BR5221" s="7"/>
      <c r="BS5221" s="7"/>
      <c r="BT5221" s="7"/>
      <c r="BU5221" s="7"/>
      <c r="BV5221" s="7"/>
      <c r="BW5221" s="7"/>
    </row>
    <row r="5222" spans="5:75" x14ac:dyDescent="0.2"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AL5222" s="7"/>
      <c r="AQ5222" s="7"/>
      <c r="AR5222" s="7"/>
      <c r="AS5222" s="7"/>
      <c r="AT5222" s="7"/>
      <c r="AU5222" s="7"/>
      <c r="AV5222" s="7"/>
      <c r="AX5222" s="7"/>
      <c r="AY5222" s="7"/>
      <c r="AZ5222" s="7"/>
      <c r="BA5222" s="7"/>
      <c r="BB5222" s="7"/>
      <c r="BC5222" s="7"/>
      <c r="BD5222" s="7"/>
      <c r="BG5222" s="7"/>
      <c r="BH5222" s="7"/>
      <c r="BI5222" s="7"/>
      <c r="BJ5222" s="7"/>
      <c r="BK5222" s="7"/>
      <c r="BL5222" s="7"/>
      <c r="BM5222" s="7"/>
      <c r="BP5222" s="7"/>
      <c r="BQ5222" s="7"/>
      <c r="BR5222" s="7"/>
      <c r="BS5222" s="7"/>
      <c r="BT5222" s="7"/>
      <c r="BU5222" s="7"/>
      <c r="BV5222" s="7"/>
      <c r="BW5222" s="7"/>
    </row>
    <row r="5223" spans="5:75" x14ac:dyDescent="0.2"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AL5223" s="7"/>
      <c r="AQ5223" s="7"/>
      <c r="AR5223" s="7"/>
      <c r="AS5223" s="7"/>
      <c r="AT5223" s="7"/>
      <c r="AU5223" s="7"/>
      <c r="AV5223" s="7"/>
      <c r="AX5223" s="7"/>
      <c r="AY5223" s="7"/>
      <c r="AZ5223" s="7"/>
      <c r="BA5223" s="7"/>
      <c r="BB5223" s="7"/>
      <c r="BC5223" s="7"/>
      <c r="BD5223" s="7"/>
      <c r="BG5223" s="7"/>
      <c r="BH5223" s="7"/>
      <c r="BI5223" s="7"/>
      <c r="BJ5223" s="7"/>
      <c r="BK5223" s="7"/>
      <c r="BL5223" s="7"/>
      <c r="BM5223" s="7"/>
      <c r="BP5223" s="7"/>
      <c r="BQ5223" s="7"/>
      <c r="BR5223" s="7"/>
      <c r="BS5223" s="7"/>
      <c r="BT5223" s="7"/>
      <c r="BU5223" s="7"/>
      <c r="BV5223" s="7"/>
      <c r="BW5223" s="7"/>
    </row>
    <row r="5224" spans="5:75" x14ac:dyDescent="0.2"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AL5224" s="7"/>
      <c r="AQ5224" s="7"/>
      <c r="AR5224" s="7"/>
      <c r="AS5224" s="7"/>
      <c r="AT5224" s="7"/>
      <c r="AU5224" s="7"/>
      <c r="AV5224" s="7"/>
      <c r="AX5224" s="7"/>
      <c r="AY5224" s="7"/>
      <c r="AZ5224" s="7"/>
      <c r="BA5224" s="7"/>
      <c r="BB5224" s="7"/>
      <c r="BC5224" s="7"/>
      <c r="BD5224" s="7"/>
      <c r="BG5224" s="7"/>
      <c r="BH5224" s="7"/>
      <c r="BI5224" s="7"/>
      <c r="BJ5224" s="7"/>
      <c r="BK5224" s="7"/>
      <c r="BL5224" s="7"/>
      <c r="BM5224" s="7"/>
      <c r="BP5224" s="7"/>
      <c r="BQ5224" s="7"/>
      <c r="BR5224" s="7"/>
      <c r="BS5224" s="7"/>
      <c r="BT5224" s="7"/>
      <c r="BU5224" s="7"/>
      <c r="BV5224" s="7"/>
      <c r="BW5224" s="7"/>
    </row>
    <row r="5225" spans="5:75" x14ac:dyDescent="0.2"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AL5225" s="7"/>
      <c r="AQ5225" s="7"/>
      <c r="AR5225" s="7"/>
      <c r="AS5225" s="7"/>
      <c r="AT5225" s="7"/>
      <c r="AU5225" s="7"/>
      <c r="AV5225" s="7"/>
      <c r="AX5225" s="7"/>
      <c r="AY5225" s="7"/>
      <c r="AZ5225" s="7"/>
      <c r="BA5225" s="7"/>
      <c r="BB5225" s="7"/>
      <c r="BC5225" s="7"/>
      <c r="BD5225" s="7"/>
      <c r="BG5225" s="7"/>
      <c r="BH5225" s="7"/>
      <c r="BI5225" s="7"/>
      <c r="BJ5225" s="7"/>
      <c r="BK5225" s="7"/>
      <c r="BL5225" s="7"/>
      <c r="BM5225" s="7"/>
      <c r="BP5225" s="7"/>
      <c r="BQ5225" s="7"/>
      <c r="BR5225" s="7"/>
      <c r="BS5225" s="7"/>
      <c r="BT5225" s="7"/>
      <c r="BU5225" s="7"/>
      <c r="BV5225" s="7"/>
      <c r="BW5225" s="7"/>
    </row>
    <row r="5226" spans="5:75" x14ac:dyDescent="0.2"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AL5226" s="7"/>
      <c r="AQ5226" s="7"/>
      <c r="AR5226" s="7"/>
      <c r="AS5226" s="7"/>
      <c r="AT5226" s="7"/>
      <c r="AU5226" s="7"/>
      <c r="AV5226" s="7"/>
      <c r="AX5226" s="7"/>
      <c r="AY5226" s="7"/>
      <c r="AZ5226" s="7"/>
      <c r="BA5226" s="7"/>
      <c r="BB5226" s="7"/>
      <c r="BC5226" s="7"/>
      <c r="BD5226" s="7"/>
      <c r="BG5226" s="7"/>
      <c r="BH5226" s="7"/>
      <c r="BI5226" s="7"/>
      <c r="BJ5226" s="7"/>
      <c r="BK5226" s="7"/>
      <c r="BL5226" s="7"/>
      <c r="BM5226" s="7"/>
      <c r="BP5226" s="7"/>
      <c r="BQ5226" s="7"/>
      <c r="BR5226" s="7"/>
      <c r="BS5226" s="7"/>
      <c r="BT5226" s="7"/>
      <c r="BU5226" s="7"/>
      <c r="BV5226" s="7"/>
      <c r="BW5226" s="7"/>
    </row>
    <row r="5227" spans="5:75" x14ac:dyDescent="0.2"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AL5227" s="7"/>
      <c r="AQ5227" s="7"/>
      <c r="AR5227" s="7"/>
      <c r="AS5227" s="7"/>
      <c r="AT5227" s="7"/>
      <c r="AU5227" s="7"/>
      <c r="AV5227" s="7"/>
      <c r="AX5227" s="7"/>
      <c r="AY5227" s="7"/>
      <c r="AZ5227" s="7"/>
      <c r="BA5227" s="7"/>
      <c r="BB5227" s="7"/>
      <c r="BC5227" s="7"/>
      <c r="BD5227" s="7"/>
      <c r="BG5227" s="7"/>
      <c r="BH5227" s="7"/>
      <c r="BI5227" s="7"/>
      <c r="BJ5227" s="7"/>
      <c r="BK5227" s="7"/>
      <c r="BL5227" s="7"/>
      <c r="BM5227" s="7"/>
      <c r="BP5227" s="7"/>
      <c r="BQ5227" s="7"/>
      <c r="BR5227" s="7"/>
      <c r="BS5227" s="7"/>
      <c r="BT5227" s="7"/>
      <c r="BU5227" s="7"/>
      <c r="BV5227" s="7"/>
      <c r="BW5227" s="7"/>
    </row>
    <row r="5228" spans="5:75" x14ac:dyDescent="0.2"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AL5228" s="7"/>
      <c r="AQ5228" s="7"/>
      <c r="AR5228" s="7"/>
      <c r="AS5228" s="7"/>
      <c r="AT5228" s="7"/>
      <c r="AU5228" s="7"/>
      <c r="AV5228" s="7"/>
      <c r="AX5228" s="7"/>
      <c r="AY5228" s="7"/>
      <c r="AZ5228" s="7"/>
      <c r="BA5228" s="7"/>
      <c r="BB5228" s="7"/>
      <c r="BC5228" s="7"/>
      <c r="BD5228" s="7"/>
      <c r="BG5228" s="7"/>
      <c r="BH5228" s="7"/>
      <c r="BI5228" s="7"/>
      <c r="BJ5228" s="7"/>
      <c r="BK5228" s="7"/>
      <c r="BL5228" s="7"/>
      <c r="BM5228" s="7"/>
      <c r="BP5228" s="7"/>
      <c r="BQ5228" s="7"/>
      <c r="BR5228" s="7"/>
      <c r="BS5228" s="7"/>
      <c r="BT5228" s="7"/>
      <c r="BU5228" s="7"/>
      <c r="BV5228" s="7"/>
      <c r="BW5228" s="7"/>
    </row>
    <row r="5229" spans="5:75" x14ac:dyDescent="0.2"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AL5229" s="7"/>
      <c r="AQ5229" s="7"/>
      <c r="AR5229" s="7"/>
      <c r="AS5229" s="7"/>
      <c r="AT5229" s="7"/>
      <c r="AU5229" s="7"/>
      <c r="AV5229" s="7"/>
      <c r="AX5229" s="7"/>
      <c r="AY5229" s="7"/>
      <c r="AZ5229" s="7"/>
      <c r="BA5229" s="7"/>
      <c r="BB5229" s="7"/>
      <c r="BC5229" s="7"/>
      <c r="BD5229" s="7"/>
      <c r="BG5229" s="7"/>
      <c r="BH5229" s="7"/>
      <c r="BI5229" s="7"/>
      <c r="BJ5229" s="7"/>
      <c r="BK5229" s="7"/>
      <c r="BL5229" s="7"/>
      <c r="BM5229" s="7"/>
      <c r="BP5229" s="7"/>
      <c r="BQ5229" s="7"/>
      <c r="BR5229" s="7"/>
      <c r="BS5229" s="7"/>
      <c r="BT5229" s="7"/>
      <c r="BU5229" s="7"/>
      <c r="BV5229" s="7"/>
      <c r="BW5229" s="7"/>
    </row>
    <row r="5230" spans="5:75" x14ac:dyDescent="0.2"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AL5230" s="7"/>
      <c r="AQ5230" s="7"/>
      <c r="AR5230" s="7"/>
      <c r="AS5230" s="7"/>
      <c r="AT5230" s="7"/>
      <c r="AU5230" s="7"/>
      <c r="AV5230" s="7"/>
      <c r="AX5230" s="7"/>
      <c r="AY5230" s="7"/>
      <c r="AZ5230" s="7"/>
      <c r="BA5230" s="7"/>
      <c r="BB5230" s="7"/>
      <c r="BC5230" s="7"/>
      <c r="BD5230" s="7"/>
      <c r="BG5230" s="7"/>
      <c r="BH5230" s="7"/>
      <c r="BI5230" s="7"/>
      <c r="BJ5230" s="7"/>
      <c r="BK5230" s="7"/>
      <c r="BL5230" s="7"/>
      <c r="BM5230" s="7"/>
      <c r="BP5230" s="7"/>
      <c r="BQ5230" s="7"/>
      <c r="BR5230" s="7"/>
      <c r="BS5230" s="7"/>
      <c r="BT5230" s="7"/>
      <c r="BU5230" s="7"/>
      <c r="BV5230" s="7"/>
      <c r="BW5230" s="7"/>
    </row>
    <row r="5231" spans="5:75" x14ac:dyDescent="0.2"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AL5231" s="7"/>
      <c r="AQ5231" s="7"/>
      <c r="AR5231" s="7"/>
      <c r="AS5231" s="7"/>
      <c r="AT5231" s="7"/>
      <c r="AU5231" s="7"/>
      <c r="AV5231" s="7"/>
      <c r="AX5231" s="7"/>
      <c r="AY5231" s="7"/>
      <c r="AZ5231" s="7"/>
      <c r="BA5231" s="7"/>
      <c r="BB5231" s="7"/>
      <c r="BC5231" s="7"/>
      <c r="BD5231" s="7"/>
      <c r="BG5231" s="7"/>
      <c r="BH5231" s="7"/>
      <c r="BI5231" s="7"/>
      <c r="BJ5231" s="7"/>
      <c r="BK5231" s="7"/>
      <c r="BL5231" s="7"/>
      <c r="BM5231" s="7"/>
      <c r="BP5231" s="7"/>
      <c r="BQ5231" s="7"/>
      <c r="BR5231" s="7"/>
      <c r="BS5231" s="7"/>
      <c r="BT5231" s="7"/>
      <c r="BU5231" s="7"/>
      <c r="BV5231" s="7"/>
      <c r="BW5231" s="7"/>
    </row>
    <row r="5232" spans="5:75" x14ac:dyDescent="0.2"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AL5232" s="7"/>
      <c r="AQ5232" s="7"/>
      <c r="AR5232" s="7"/>
      <c r="AS5232" s="7"/>
      <c r="AT5232" s="7"/>
      <c r="AU5232" s="7"/>
      <c r="AV5232" s="7"/>
      <c r="AX5232" s="7"/>
      <c r="AY5232" s="7"/>
      <c r="AZ5232" s="7"/>
      <c r="BA5232" s="7"/>
      <c r="BB5232" s="7"/>
      <c r="BC5232" s="7"/>
      <c r="BD5232" s="7"/>
      <c r="BG5232" s="7"/>
      <c r="BH5232" s="7"/>
      <c r="BI5232" s="7"/>
      <c r="BJ5232" s="7"/>
      <c r="BK5232" s="7"/>
      <c r="BL5232" s="7"/>
      <c r="BM5232" s="7"/>
      <c r="BP5232" s="7"/>
      <c r="BQ5232" s="7"/>
      <c r="BR5232" s="7"/>
      <c r="BS5232" s="7"/>
      <c r="BT5232" s="7"/>
      <c r="BU5232" s="7"/>
      <c r="BV5232" s="7"/>
      <c r="BW5232" s="7"/>
    </row>
    <row r="5233" spans="5:75" x14ac:dyDescent="0.2"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AL5233" s="7"/>
      <c r="AQ5233" s="7"/>
      <c r="AR5233" s="7"/>
      <c r="AS5233" s="7"/>
      <c r="AT5233" s="7"/>
      <c r="AU5233" s="7"/>
      <c r="AV5233" s="7"/>
      <c r="AX5233" s="7"/>
      <c r="AY5233" s="7"/>
      <c r="AZ5233" s="7"/>
      <c r="BA5233" s="7"/>
      <c r="BB5233" s="7"/>
      <c r="BC5233" s="7"/>
      <c r="BD5233" s="7"/>
      <c r="BG5233" s="7"/>
      <c r="BH5233" s="7"/>
      <c r="BI5233" s="7"/>
      <c r="BJ5233" s="7"/>
      <c r="BK5233" s="7"/>
      <c r="BL5233" s="7"/>
      <c r="BM5233" s="7"/>
      <c r="BP5233" s="7"/>
      <c r="BQ5233" s="7"/>
      <c r="BR5233" s="7"/>
      <c r="BS5233" s="7"/>
      <c r="BT5233" s="7"/>
      <c r="BU5233" s="7"/>
      <c r="BV5233" s="7"/>
      <c r="BW5233" s="7"/>
    </row>
    <row r="5234" spans="5:75" x14ac:dyDescent="0.2"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AL5234" s="7"/>
      <c r="AQ5234" s="7"/>
      <c r="AR5234" s="7"/>
      <c r="AS5234" s="7"/>
      <c r="AT5234" s="7"/>
      <c r="AU5234" s="7"/>
      <c r="AV5234" s="7"/>
      <c r="AX5234" s="7"/>
      <c r="AY5234" s="7"/>
      <c r="AZ5234" s="7"/>
      <c r="BA5234" s="7"/>
      <c r="BB5234" s="7"/>
      <c r="BC5234" s="7"/>
      <c r="BD5234" s="7"/>
      <c r="BG5234" s="7"/>
      <c r="BH5234" s="7"/>
      <c r="BI5234" s="7"/>
      <c r="BJ5234" s="7"/>
      <c r="BK5234" s="7"/>
      <c r="BL5234" s="7"/>
      <c r="BM5234" s="7"/>
      <c r="BP5234" s="7"/>
      <c r="BQ5234" s="7"/>
      <c r="BR5234" s="7"/>
      <c r="BS5234" s="7"/>
      <c r="BT5234" s="7"/>
      <c r="BU5234" s="7"/>
      <c r="BV5234" s="7"/>
      <c r="BW5234" s="7"/>
    </row>
    <row r="5235" spans="5:75" x14ac:dyDescent="0.2"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AL5235" s="7"/>
      <c r="AQ5235" s="7"/>
      <c r="AR5235" s="7"/>
      <c r="AS5235" s="7"/>
      <c r="AT5235" s="7"/>
      <c r="AU5235" s="7"/>
      <c r="AV5235" s="7"/>
      <c r="AX5235" s="7"/>
      <c r="AY5235" s="7"/>
      <c r="AZ5235" s="7"/>
      <c r="BA5235" s="7"/>
      <c r="BB5235" s="7"/>
      <c r="BC5235" s="7"/>
      <c r="BD5235" s="7"/>
      <c r="BG5235" s="7"/>
      <c r="BH5235" s="7"/>
      <c r="BI5235" s="7"/>
      <c r="BJ5235" s="7"/>
      <c r="BK5235" s="7"/>
      <c r="BL5235" s="7"/>
      <c r="BM5235" s="7"/>
      <c r="BP5235" s="7"/>
      <c r="BQ5235" s="7"/>
      <c r="BR5235" s="7"/>
      <c r="BS5235" s="7"/>
      <c r="BT5235" s="7"/>
      <c r="BU5235" s="7"/>
      <c r="BV5235" s="7"/>
      <c r="BW5235" s="7"/>
    </row>
    <row r="5236" spans="5:75" x14ac:dyDescent="0.2"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AL5236" s="7"/>
      <c r="AQ5236" s="7"/>
      <c r="AR5236" s="7"/>
      <c r="AS5236" s="7"/>
      <c r="AT5236" s="7"/>
      <c r="AU5236" s="7"/>
      <c r="AV5236" s="7"/>
      <c r="AX5236" s="7"/>
      <c r="AY5236" s="7"/>
      <c r="AZ5236" s="7"/>
      <c r="BA5236" s="7"/>
      <c r="BB5236" s="7"/>
      <c r="BC5236" s="7"/>
      <c r="BD5236" s="7"/>
      <c r="BG5236" s="7"/>
      <c r="BH5236" s="7"/>
      <c r="BI5236" s="7"/>
      <c r="BJ5236" s="7"/>
      <c r="BK5236" s="7"/>
      <c r="BL5236" s="7"/>
      <c r="BM5236" s="7"/>
      <c r="BP5236" s="7"/>
      <c r="BQ5236" s="7"/>
      <c r="BR5236" s="7"/>
      <c r="BS5236" s="7"/>
      <c r="BT5236" s="7"/>
      <c r="BU5236" s="7"/>
      <c r="BV5236" s="7"/>
      <c r="BW5236" s="7"/>
    </row>
    <row r="5237" spans="5:75" x14ac:dyDescent="0.2"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AL5237" s="7"/>
      <c r="AQ5237" s="7"/>
      <c r="AR5237" s="7"/>
      <c r="AS5237" s="7"/>
      <c r="AT5237" s="7"/>
      <c r="AU5237" s="7"/>
      <c r="AV5237" s="7"/>
      <c r="AX5237" s="7"/>
      <c r="AY5237" s="7"/>
      <c r="AZ5237" s="7"/>
      <c r="BA5237" s="7"/>
      <c r="BB5237" s="7"/>
      <c r="BC5237" s="7"/>
      <c r="BD5237" s="7"/>
      <c r="BG5237" s="7"/>
      <c r="BH5237" s="7"/>
      <c r="BI5237" s="7"/>
      <c r="BJ5237" s="7"/>
      <c r="BK5237" s="7"/>
      <c r="BL5237" s="7"/>
      <c r="BM5237" s="7"/>
      <c r="BP5237" s="7"/>
      <c r="BQ5237" s="7"/>
      <c r="BR5237" s="7"/>
      <c r="BS5237" s="7"/>
      <c r="BT5237" s="7"/>
      <c r="BU5237" s="7"/>
      <c r="BV5237" s="7"/>
      <c r="BW5237" s="7"/>
    </row>
    <row r="5238" spans="5:75" x14ac:dyDescent="0.2"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AL5238" s="7"/>
      <c r="AQ5238" s="7"/>
      <c r="AR5238" s="7"/>
      <c r="AS5238" s="7"/>
      <c r="AT5238" s="7"/>
      <c r="AU5238" s="7"/>
      <c r="AV5238" s="7"/>
      <c r="AX5238" s="7"/>
      <c r="AY5238" s="7"/>
      <c r="AZ5238" s="7"/>
      <c r="BA5238" s="7"/>
      <c r="BB5238" s="7"/>
      <c r="BC5238" s="7"/>
      <c r="BD5238" s="7"/>
      <c r="BG5238" s="7"/>
      <c r="BH5238" s="7"/>
      <c r="BI5238" s="7"/>
      <c r="BJ5238" s="7"/>
      <c r="BK5238" s="7"/>
      <c r="BL5238" s="7"/>
      <c r="BM5238" s="7"/>
      <c r="BP5238" s="7"/>
      <c r="BQ5238" s="7"/>
      <c r="BR5238" s="7"/>
      <c r="BS5238" s="7"/>
      <c r="BT5238" s="7"/>
      <c r="BU5238" s="7"/>
      <c r="BV5238" s="7"/>
      <c r="BW5238" s="7"/>
    </row>
    <row r="5239" spans="5:75" x14ac:dyDescent="0.2"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AL5239" s="7"/>
      <c r="AQ5239" s="7"/>
      <c r="AR5239" s="7"/>
      <c r="AS5239" s="7"/>
      <c r="AT5239" s="7"/>
      <c r="AU5239" s="7"/>
      <c r="AV5239" s="7"/>
      <c r="AX5239" s="7"/>
      <c r="AY5239" s="7"/>
      <c r="AZ5239" s="7"/>
      <c r="BA5239" s="7"/>
      <c r="BB5239" s="7"/>
      <c r="BC5239" s="7"/>
      <c r="BD5239" s="7"/>
      <c r="BG5239" s="7"/>
      <c r="BH5239" s="7"/>
      <c r="BI5239" s="7"/>
      <c r="BJ5239" s="7"/>
      <c r="BK5239" s="7"/>
      <c r="BL5239" s="7"/>
      <c r="BM5239" s="7"/>
      <c r="BP5239" s="7"/>
      <c r="BQ5239" s="7"/>
      <c r="BR5239" s="7"/>
      <c r="BS5239" s="7"/>
      <c r="BT5239" s="7"/>
      <c r="BU5239" s="7"/>
      <c r="BV5239" s="7"/>
      <c r="BW5239" s="7"/>
    </row>
    <row r="5240" spans="5:75" x14ac:dyDescent="0.2"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AL5240" s="7"/>
      <c r="AQ5240" s="7"/>
      <c r="AR5240" s="7"/>
      <c r="AS5240" s="7"/>
      <c r="AT5240" s="7"/>
      <c r="AU5240" s="7"/>
      <c r="AV5240" s="7"/>
      <c r="AX5240" s="7"/>
      <c r="AY5240" s="7"/>
      <c r="AZ5240" s="7"/>
      <c r="BA5240" s="7"/>
      <c r="BB5240" s="7"/>
      <c r="BC5240" s="7"/>
      <c r="BD5240" s="7"/>
      <c r="BG5240" s="7"/>
      <c r="BH5240" s="7"/>
      <c r="BI5240" s="7"/>
      <c r="BJ5240" s="7"/>
      <c r="BK5240" s="7"/>
      <c r="BL5240" s="7"/>
      <c r="BM5240" s="7"/>
      <c r="BP5240" s="7"/>
      <c r="BQ5240" s="7"/>
      <c r="BR5240" s="7"/>
      <c r="BS5240" s="7"/>
      <c r="BT5240" s="7"/>
      <c r="BU5240" s="7"/>
      <c r="BV5240" s="7"/>
      <c r="BW5240" s="7"/>
    </row>
    <row r="5241" spans="5:75" x14ac:dyDescent="0.2"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AL5241" s="7"/>
      <c r="AQ5241" s="7"/>
      <c r="AR5241" s="7"/>
      <c r="AS5241" s="7"/>
      <c r="AT5241" s="7"/>
      <c r="AU5241" s="7"/>
      <c r="AV5241" s="7"/>
      <c r="AX5241" s="7"/>
      <c r="AY5241" s="7"/>
      <c r="AZ5241" s="7"/>
      <c r="BA5241" s="7"/>
      <c r="BB5241" s="7"/>
      <c r="BC5241" s="7"/>
      <c r="BD5241" s="7"/>
      <c r="BG5241" s="7"/>
      <c r="BH5241" s="7"/>
      <c r="BI5241" s="7"/>
      <c r="BJ5241" s="7"/>
      <c r="BK5241" s="7"/>
      <c r="BL5241" s="7"/>
      <c r="BM5241" s="7"/>
      <c r="BP5241" s="7"/>
      <c r="BQ5241" s="7"/>
      <c r="BR5241" s="7"/>
      <c r="BS5241" s="7"/>
      <c r="BT5241" s="7"/>
      <c r="BU5241" s="7"/>
      <c r="BV5241" s="7"/>
      <c r="BW5241" s="7"/>
    </row>
    <row r="5242" spans="5:75" x14ac:dyDescent="0.2"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AL5242" s="7"/>
      <c r="AQ5242" s="7"/>
      <c r="AR5242" s="7"/>
      <c r="AS5242" s="7"/>
      <c r="AT5242" s="7"/>
      <c r="AU5242" s="7"/>
      <c r="AV5242" s="7"/>
      <c r="AX5242" s="7"/>
      <c r="AY5242" s="7"/>
      <c r="AZ5242" s="7"/>
      <c r="BA5242" s="7"/>
      <c r="BB5242" s="7"/>
      <c r="BC5242" s="7"/>
      <c r="BD5242" s="7"/>
      <c r="BG5242" s="7"/>
      <c r="BH5242" s="7"/>
      <c r="BI5242" s="7"/>
      <c r="BJ5242" s="7"/>
      <c r="BK5242" s="7"/>
      <c r="BL5242" s="7"/>
      <c r="BM5242" s="7"/>
      <c r="BP5242" s="7"/>
      <c r="BQ5242" s="7"/>
      <c r="BR5242" s="7"/>
      <c r="BS5242" s="7"/>
      <c r="BT5242" s="7"/>
      <c r="BU5242" s="7"/>
      <c r="BV5242" s="7"/>
      <c r="BW5242" s="7"/>
    </row>
    <row r="5243" spans="5:75" x14ac:dyDescent="0.2"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AL5243" s="7"/>
      <c r="AQ5243" s="7"/>
      <c r="AR5243" s="7"/>
      <c r="AS5243" s="7"/>
      <c r="AT5243" s="7"/>
      <c r="AU5243" s="7"/>
      <c r="AV5243" s="7"/>
      <c r="AX5243" s="7"/>
      <c r="AY5243" s="7"/>
      <c r="AZ5243" s="7"/>
      <c r="BA5243" s="7"/>
      <c r="BB5243" s="7"/>
      <c r="BC5243" s="7"/>
      <c r="BD5243" s="7"/>
      <c r="BG5243" s="7"/>
      <c r="BH5243" s="7"/>
      <c r="BI5243" s="7"/>
      <c r="BJ5243" s="7"/>
      <c r="BK5243" s="7"/>
      <c r="BL5243" s="7"/>
      <c r="BM5243" s="7"/>
      <c r="BP5243" s="7"/>
      <c r="BQ5243" s="7"/>
      <c r="BR5243" s="7"/>
      <c r="BS5243" s="7"/>
      <c r="BT5243" s="7"/>
      <c r="BU5243" s="7"/>
      <c r="BV5243" s="7"/>
      <c r="BW5243" s="7"/>
    </row>
    <row r="5244" spans="5:75" x14ac:dyDescent="0.2"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AL5244" s="7"/>
      <c r="AQ5244" s="7"/>
      <c r="AR5244" s="7"/>
      <c r="AS5244" s="7"/>
      <c r="AT5244" s="7"/>
      <c r="AU5244" s="7"/>
      <c r="AV5244" s="7"/>
      <c r="AX5244" s="7"/>
      <c r="AY5244" s="7"/>
      <c r="AZ5244" s="7"/>
      <c r="BA5244" s="7"/>
      <c r="BB5244" s="7"/>
      <c r="BC5244" s="7"/>
      <c r="BD5244" s="7"/>
      <c r="BG5244" s="7"/>
      <c r="BH5244" s="7"/>
      <c r="BI5244" s="7"/>
      <c r="BJ5244" s="7"/>
      <c r="BK5244" s="7"/>
      <c r="BL5244" s="7"/>
      <c r="BM5244" s="7"/>
      <c r="BP5244" s="7"/>
      <c r="BQ5244" s="7"/>
      <c r="BR5244" s="7"/>
      <c r="BS5244" s="7"/>
      <c r="BT5244" s="7"/>
      <c r="BU5244" s="7"/>
      <c r="BV5244" s="7"/>
      <c r="BW5244" s="7"/>
    </row>
    <row r="5245" spans="5:75" x14ac:dyDescent="0.2"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AL5245" s="7"/>
      <c r="AQ5245" s="7"/>
      <c r="AR5245" s="7"/>
      <c r="AS5245" s="7"/>
      <c r="AT5245" s="7"/>
      <c r="AU5245" s="7"/>
      <c r="AV5245" s="7"/>
      <c r="AX5245" s="7"/>
      <c r="AY5245" s="7"/>
      <c r="AZ5245" s="7"/>
      <c r="BA5245" s="7"/>
      <c r="BB5245" s="7"/>
      <c r="BC5245" s="7"/>
      <c r="BD5245" s="7"/>
      <c r="BG5245" s="7"/>
      <c r="BH5245" s="7"/>
      <c r="BI5245" s="7"/>
      <c r="BJ5245" s="7"/>
      <c r="BK5245" s="7"/>
      <c r="BL5245" s="7"/>
      <c r="BM5245" s="7"/>
      <c r="BP5245" s="7"/>
      <c r="BQ5245" s="7"/>
      <c r="BR5245" s="7"/>
      <c r="BS5245" s="7"/>
      <c r="BT5245" s="7"/>
      <c r="BU5245" s="7"/>
      <c r="BV5245" s="7"/>
      <c r="BW5245" s="7"/>
    </row>
    <row r="5246" spans="5:75" x14ac:dyDescent="0.2"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AL5246" s="7"/>
      <c r="AQ5246" s="7"/>
      <c r="AR5246" s="7"/>
      <c r="AS5246" s="7"/>
      <c r="AT5246" s="7"/>
      <c r="AU5246" s="7"/>
      <c r="AV5246" s="7"/>
      <c r="AX5246" s="7"/>
      <c r="AY5246" s="7"/>
      <c r="AZ5246" s="7"/>
      <c r="BA5246" s="7"/>
      <c r="BB5246" s="7"/>
      <c r="BC5246" s="7"/>
      <c r="BD5246" s="7"/>
      <c r="BG5246" s="7"/>
      <c r="BH5246" s="7"/>
      <c r="BI5246" s="7"/>
      <c r="BJ5246" s="7"/>
      <c r="BK5246" s="7"/>
      <c r="BL5246" s="7"/>
      <c r="BM5246" s="7"/>
      <c r="BP5246" s="7"/>
      <c r="BQ5246" s="7"/>
      <c r="BR5246" s="7"/>
      <c r="BS5246" s="7"/>
      <c r="BT5246" s="7"/>
      <c r="BU5246" s="7"/>
      <c r="BV5246" s="7"/>
      <c r="BW5246" s="7"/>
    </row>
    <row r="5247" spans="5:75" x14ac:dyDescent="0.2"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AL5247" s="7"/>
      <c r="AQ5247" s="7"/>
      <c r="AR5247" s="7"/>
      <c r="AS5247" s="7"/>
      <c r="AT5247" s="7"/>
      <c r="AU5247" s="7"/>
      <c r="AV5247" s="7"/>
      <c r="AX5247" s="7"/>
      <c r="AY5247" s="7"/>
      <c r="AZ5247" s="7"/>
      <c r="BA5247" s="7"/>
      <c r="BB5247" s="7"/>
      <c r="BC5247" s="7"/>
      <c r="BD5247" s="7"/>
      <c r="BG5247" s="7"/>
      <c r="BH5247" s="7"/>
      <c r="BI5247" s="7"/>
      <c r="BJ5247" s="7"/>
      <c r="BK5247" s="7"/>
      <c r="BL5247" s="7"/>
      <c r="BM5247" s="7"/>
      <c r="BP5247" s="7"/>
      <c r="BQ5247" s="7"/>
      <c r="BR5247" s="7"/>
      <c r="BS5247" s="7"/>
      <c r="BT5247" s="7"/>
      <c r="BU5247" s="7"/>
      <c r="BV5247" s="7"/>
      <c r="BW5247" s="7"/>
    </row>
    <row r="5248" spans="5:75" x14ac:dyDescent="0.2"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AL5248" s="7"/>
      <c r="AQ5248" s="7"/>
      <c r="AR5248" s="7"/>
      <c r="AS5248" s="7"/>
      <c r="AT5248" s="7"/>
      <c r="AU5248" s="7"/>
      <c r="AV5248" s="7"/>
      <c r="AX5248" s="7"/>
      <c r="AY5248" s="7"/>
      <c r="AZ5248" s="7"/>
      <c r="BA5248" s="7"/>
      <c r="BB5248" s="7"/>
      <c r="BC5248" s="7"/>
      <c r="BD5248" s="7"/>
      <c r="BG5248" s="7"/>
      <c r="BH5248" s="7"/>
      <c r="BI5248" s="7"/>
      <c r="BJ5248" s="7"/>
      <c r="BK5248" s="7"/>
      <c r="BL5248" s="7"/>
      <c r="BM5248" s="7"/>
      <c r="BP5248" s="7"/>
      <c r="BQ5248" s="7"/>
      <c r="BR5248" s="7"/>
      <c r="BS5248" s="7"/>
      <c r="BT5248" s="7"/>
      <c r="BU5248" s="7"/>
      <c r="BV5248" s="7"/>
      <c r="BW5248" s="7"/>
    </row>
    <row r="5249" spans="5:75" x14ac:dyDescent="0.2"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AL5249" s="7"/>
      <c r="AQ5249" s="7"/>
      <c r="AR5249" s="7"/>
      <c r="AS5249" s="7"/>
      <c r="AT5249" s="7"/>
      <c r="AU5249" s="7"/>
      <c r="AV5249" s="7"/>
      <c r="AX5249" s="7"/>
      <c r="AY5249" s="7"/>
      <c r="AZ5249" s="7"/>
      <c r="BA5249" s="7"/>
      <c r="BB5249" s="7"/>
      <c r="BC5249" s="7"/>
      <c r="BD5249" s="7"/>
      <c r="BG5249" s="7"/>
      <c r="BH5249" s="7"/>
      <c r="BI5249" s="7"/>
      <c r="BJ5249" s="7"/>
      <c r="BK5249" s="7"/>
      <c r="BL5249" s="7"/>
      <c r="BM5249" s="7"/>
      <c r="BP5249" s="7"/>
      <c r="BQ5249" s="7"/>
      <c r="BR5249" s="7"/>
      <c r="BS5249" s="7"/>
      <c r="BT5249" s="7"/>
      <c r="BU5249" s="7"/>
      <c r="BV5249" s="7"/>
      <c r="BW5249" s="7"/>
    </row>
    <row r="5250" spans="5:75" x14ac:dyDescent="0.2"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AL5250" s="7"/>
      <c r="AQ5250" s="7"/>
      <c r="AR5250" s="7"/>
      <c r="AS5250" s="7"/>
      <c r="AT5250" s="7"/>
      <c r="AU5250" s="7"/>
      <c r="AV5250" s="7"/>
      <c r="AX5250" s="7"/>
      <c r="AY5250" s="7"/>
      <c r="AZ5250" s="7"/>
      <c r="BA5250" s="7"/>
      <c r="BB5250" s="7"/>
      <c r="BC5250" s="7"/>
      <c r="BD5250" s="7"/>
      <c r="BG5250" s="7"/>
      <c r="BH5250" s="7"/>
      <c r="BI5250" s="7"/>
      <c r="BJ5250" s="7"/>
      <c r="BK5250" s="7"/>
      <c r="BL5250" s="7"/>
      <c r="BM5250" s="7"/>
      <c r="BP5250" s="7"/>
      <c r="BQ5250" s="7"/>
      <c r="BR5250" s="7"/>
      <c r="BS5250" s="7"/>
      <c r="BT5250" s="7"/>
      <c r="BU5250" s="7"/>
      <c r="BV5250" s="7"/>
      <c r="BW5250" s="7"/>
    </row>
    <row r="5251" spans="5:75" x14ac:dyDescent="0.2"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AL5251" s="7"/>
      <c r="AQ5251" s="7"/>
      <c r="AR5251" s="7"/>
      <c r="AS5251" s="7"/>
      <c r="AT5251" s="7"/>
      <c r="AU5251" s="7"/>
      <c r="AV5251" s="7"/>
      <c r="AX5251" s="7"/>
      <c r="AY5251" s="7"/>
      <c r="AZ5251" s="7"/>
      <c r="BA5251" s="7"/>
      <c r="BB5251" s="7"/>
      <c r="BC5251" s="7"/>
      <c r="BD5251" s="7"/>
      <c r="BG5251" s="7"/>
      <c r="BH5251" s="7"/>
      <c r="BI5251" s="7"/>
      <c r="BJ5251" s="7"/>
      <c r="BK5251" s="7"/>
      <c r="BL5251" s="7"/>
      <c r="BM5251" s="7"/>
      <c r="BP5251" s="7"/>
      <c r="BQ5251" s="7"/>
      <c r="BR5251" s="7"/>
      <c r="BS5251" s="7"/>
      <c r="BT5251" s="7"/>
      <c r="BU5251" s="7"/>
      <c r="BV5251" s="7"/>
      <c r="BW5251" s="7"/>
    </row>
    <row r="5252" spans="5:75" x14ac:dyDescent="0.2"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AL5252" s="7"/>
      <c r="AQ5252" s="7"/>
      <c r="AR5252" s="7"/>
      <c r="AS5252" s="7"/>
      <c r="AT5252" s="7"/>
      <c r="AU5252" s="7"/>
      <c r="AV5252" s="7"/>
      <c r="AX5252" s="7"/>
      <c r="AY5252" s="7"/>
      <c r="AZ5252" s="7"/>
      <c r="BA5252" s="7"/>
      <c r="BB5252" s="7"/>
      <c r="BC5252" s="7"/>
      <c r="BD5252" s="7"/>
      <c r="BG5252" s="7"/>
      <c r="BH5252" s="7"/>
      <c r="BI5252" s="7"/>
      <c r="BJ5252" s="7"/>
      <c r="BK5252" s="7"/>
      <c r="BL5252" s="7"/>
      <c r="BM5252" s="7"/>
      <c r="BP5252" s="7"/>
      <c r="BQ5252" s="7"/>
      <c r="BR5252" s="7"/>
      <c r="BS5252" s="7"/>
      <c r="BT5252" s="7"/>
      <c r="BU5252" s="7"/>
      <c r="BV5252" s="7"/>
      <c r="BW5252" s="7"/>
    </row>
    <row r="5253" spans="5:75" x14ac:dyDescent="0.2"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AL5253" s="7"/>
      <c r="AQ5253" s="7"/>
      <c r="AR5253" s="7"/>
      <c r="AS5253" s="7"/>
      <c r="AT5253" s="7"/>
      <c r="AU5253" s="7"/>
      <c r="AV5253" s="7"/>
      <c r="AX5253" s="7"/>
      <c r="AY5253" s="7"/>
      <c r="AZ5253" s="7"/>
      <c r="BA5253" s="7"/>
      <c r="BB5253" s="7"/>
      <c r="BC5253" s="7"/>
      <c r="BD5253" s="7"/>
      <c r="BG5253" s="7"/>
      <c r="BH5253" s="7"/>
      <c r="BI5253" s="7"/>
      <c r="BJ5253" s="7"/>
      <c r="BK5253" s="7"/>
      <c r="BL5253" s="7"/>
      <c r="BM5253" s="7"/>
      <c r="BP5253" s="7"/>
      <c r="BQ5253" s="7"/>
      <c r="BR5253" s="7"/>
      <c r="BS5253" s="7"/>
      <c r="BT5253" s="7"/>
      <c r="BU5253" s="7"/>
      <c r="BV5253" s="7"/>
      <c r="BW5253" s="7"/>
    </row>
    <row r="5254" spans="5:75" x14ac:dyDescent="0.2"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AL5254" s="7"/>
      <c r="AQ5254" s="7"/>
      <c r="AR5254" s="7"/>
      <c r="AS5254" s="7"/>
      <c r="AT5254" s="7"/>
      <c r="AU5254" s="7"/>
      <c r="AV5254" s="7"/>
      <c r="AX5254" s="7"/>
      <c r="AY5254" s="7"/>
      <c r="AZ5254" s="7"/>
      <c r="BA5254" s="7"/>
      <c r="BB5254" s="7"/>
      <c r="BC5254" s="7"/>
      <c r="BD5254" s="7"/>
      <c r="BG5254" s="7"/>
      <c r="BH5254" s="7"/>
      <c r="BI5254" s="7"/>
      <c r="BJ5254" s="7"/>
      <c r="BK5254" s="7"/>
      <c r="BL5254" s="7"/>
      <c r="BM5254" s="7"/>
      <c r="BP5254" s="7"/>
      <c r="BQ5254" s="7"/>
      <c r="BR5254" s="7"/>
      <c r="BS5254" s="7"/>
      <c r="BT5254" s="7"/>
      <c r="BU5254" s="7"/>
      <c r="BV5254" s="7"/>
      <c r="BW5254" s="7"/>
    </row>
    <row r="5255" spans="5:75" x14ac:dyDescent="0.2"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AL5255" s="7"/>
      <c r="AQ5255" s="7"/>
      <c r="AR5255" s="7"/>
      <c r="AS5255" s="7"/>
      <c r="AT5255" s="7"/>
      <c r="AU5255" s="7"/>
      <c r="AV5255" s="7"/>
      <c r="AX5255" s="7"/>
      <c r="AY5255" s="7"/>
      <c r="AZ5255" s="7"/>
      <c r="BA5255" s="7"/>
      <c r="BB5255" s="7"/>
      <c r="BC5255" s="7"/>
      <c r="BD5255" s="7"/>
      <c r="BG5255" s="7"/>
      <c r="BH5255" s="7"/>
      <c r="BI5255" s="7"/>
      <c r="BJ5255" s="7"/>
      <c r="BK5255" s="7"/>
      <c r="BL5255" s="7"/>
      <c r="BM5255" s="7"/>
      <c r="BP5255" s="7"/>
      <c r="BQ5255" s="7"/>
      <c r="BR5255" s="7"/>
      <c r="BS5255" s="7"/>
      <c r="BT5255" s="7"/>
      <c r="BU5255" s="7"/>
      <c r="BV5255" s="7"/>
      <c r="BW5255" s="7"/>
    </row>
    <row r="5256" spans="5:75" x14ac:dyDescent="0.2"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AL5256" s="7"/>
      <c r="AQ5256" s="7"/>
      <c r="AR5256" s="7"/>
      <c r="AS5256" s="7"/>
      <c r="AT5256" s="7"/>
      <c r="AU5256" s="7"/>
      <c r="AV5256" s="7"/>
      <c r="AX5256" s="7"/>
      <c r="AY5256" s="7"/>
      <c r="AZ5256" s="7"/>
      <c r="BA5256" s="7"/>
      <c r="BB5256" s="7"/>
      <c r="BC5256" s="7"/>
      <c r="BD5256" s="7"/>
      <c r="BG5256" s="7"/>
      <c r="BH5256" s="7"/>
      <c r="BI5256" s="7"/>
      <c r="BJ5256" s="7"/>
      <c r="BK5256" s="7"/>
      <c r="BL5256" s="7"/>
      <c r="BM5256" s="7"/>
      <c r="BP5256" s="7"/>
      <c r="BQ5256" s="7"/>
      <c r="BR5256" s="7"/>
      <c r="BS5256" s="7"/>
      <c r="BT5256" s="7"/>
      <c r="BU5256" s="7"/>
      <c r="BV5256" s="7"/>
      <c r="BW5256" s="7"/>
    </row>
    <row r="5257" spans="5:75" x14ac:dyDescent="0.2"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AL5257" s="7"/>
      <c r="AQ5257" s="7"/>
      <c r="AR5257" s="7"/>
      <c r="AS5257" s="7"/>
      <c r="AT5257" s="7"/>
      <c r="AU5257" s="7"/>
      <c r="AV5257" s="7"/>
      <c r="AX5257" s="7"/>
      <c r="AY5257" s="7"/>
      <c r="AZ5257" s="7"/>
      <c r="BA5257" s="7"/>
      <c r="BB5257" s="7"/>
      <c r="BC5257" s="7"/>
      <c r="BD5257" s="7"/>
      <c r="BG5257" s="7"/>
      <c r="BH5257" s="7"/>
      <c r="BI5257" s="7"/>
      <c r="BJ5257" s="7"/>
      <c r="BK5257" s="7"/>
      <c r="BL5257" s="7"/>
      <c r="BM5257" s="7"/>
      <c r="BP5257" s="7"/>
      <c r="BQ5257" s="7"/>
      <c r="BR5257" s="7"/>
      <c r="BS5257" s="7"/>
      <c r="BT5257" s="7"/>
      <c r="BU5257" s="7"/>
      <c r="BV5257" s="7"/>
      <c r="BW5257" s="7"/>
    </row>
    <row r="5258" spans="5:75" x14ac:dyDescent="0.2"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AL5258" s="7"/>
      <c r="AQ5258" s="7"/>
      <c r="AR5258" s="7"/>
      <c r="AS5258" s="7"/>
      <c r="AT5258" s="7"/>
      <c r="AU5258" s="7"/>
      <c r="AV5258" s="7"/>
      <c r="AX5258" s="7"/>
      <c r="AY5258" s="7"/>
      <c r="AZ5258" s="7"/>
      <c r="BA5258" s="7"/>
      <c r="BB5258" s="7"/>
      <c r="BC5258" s="7"/>
      <c r="BD5258" s="7"/>
      <c r="BG5258" s="7"/>
      <c r="BH5258" s="7"/>
      <c r="BI5258" s="7"/>
      <c r="BJ5258" s="7"/>
      <c r="BK5258" s="7"/>
      <c r="BL5258" s="7"/>
      <c r="BM5258" s="7"/>
      <c r="BP5258" s="7"/>
      <c r="BQ5258" s="7"/>
      <c r="BR5258" s="7"/>
      <c r="BS5258" s="7"/>
      <c r="BT5258" s="7"/>
      <c r="BU5258" s="7"/>
      <c r="BV5258" s="7"/>
      <c r="BW5258" s="7"/>
    </row>
    <row r="5259" spans="5:75" x14ac:dyDescent="0.2"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AL5259" s="7"/>
      <c r="AQ5259" s="7"/>
      <c r="AR5259" s="7"/>
      <c r="AS5259" s="7"/>
      <c r="AT5259" s="7"/>
      <c r="AU5259" s="7"/>
      <c r="AV5259" s="7"/>
      <c r="AX5259" s="7"/>
      <c r="AY5259" s="7"/>
      <c r="AZ5259" s="7"/>
      <c r="BA5259" s="7"/>
      <c r="BB5259" s="7"/>
      <c r="BC5259" s="7"/>
      <c r="BD5259" s="7"/>
      <c r="BG5259" s="7"/>
      <c r="BH5259" s="7"/>
      <c r="BI5259" s="7"/>
      <c r="BJ5259" s="7"/>
      <c r="BK5259" s="7"/>
      <c r="BL5259" s="7"/>
      <c r="BM5259" s="7"/>
      <c r="BP5259" s="7"/>
      <c r="BQ5259" s="7"/>
      <c r="BR5259" s="7"/>
      <c r="BS5259" s="7"/>
      <c r="BT5259" s="7"/>
      <c r="BU5259" s="7"/>
      <c r="BV5259" s="7"/>
      <c r="BW5259" s="7"/>
    </row>
    <row r="5260" spans="5:75" x14ac:dyDescent="0.2"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AL5260" s="7"/>
      <c r="AQ5260" s="7"/>
      <c r="AR5260" s="7"/>
      <c r="AS5260" s="7"/>
      <c r="AT5260" s="7"/>
      <c r="AU5260" s="7"/>
      <c r="AV5260" s="7"/>
      <c r="AX5260" s="7"/>
      <c r="AY5260" s="7"/>
      <c r="AZ5260" s="7"/>
      <c r="BA5260" s="7"/>
      <c r="BB5260" s="7"/>
      <c r="BC5260" s="7"/>
      <c r="BD5260" s="7"/>
      <c r="BG5260" s="7"/>
      <c r="BH5260" s="7"/>
      <c r="BI5260" s="7"/>
      <c r="BJ5260" s="7"/>
      <c r="BK5260" s="7"/>
      <c r="BL5260" s="7"/>
      <c r="BM5260" s="7"/>
      <c r="BP5260" s="7"/>
      <c r="BQ5260" s="7"/>
      <c r="BR5260" s="7"/>
      <c r="BS5260" s="7"/>
      <c r="BT5260" s="7"/>
      <c r="BU5260" s="7"/>
      <c r="BV5260" s="7"/>
      <c r="BW5260" s="7"/>
    </row>
    <row r="5261" spans="5:75" x14ac:dyDescent="0.2"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AL5261" s="7"/>
      <c r="AQ5261" s="7"/>
      <c r="AR5261" s="7"/>
      <c r="AS5261" s="7"/>
      <c r="AT5261" s="7"/>
      <c r="AU5261" s="7"/>
      <c r="AV5261" s="7"/>
      <c r="AX5261" s="7"/>
      <c r="AY5261" s="7"/>
      <c r="AZ5261" s="7"/>
      <c r="BA5261" s="7"/>
      <c r="BB5261" s="7"/>
      <c r="BC5261" s="7"/>
      <c r="BD5261" s="7"/>
      <c r="BG5261" s="7"/>
      <c r="BH5261" s="7"/>
      <c r="BI5261" s="7"/>
      <c r="BJ5261" s="7"/>
      <c r="BK5261" s="7"/>
      <c r="BL5261" s="7"/>
      <c r="BM5261" s="7"/>
      <c r="BP5261" s="7"/>
      <c r="BQ5261" s="7"/>
      <c r="BR5261" s="7"/>
      <c r="BS5261" s="7"/>
      <c r="BT5261" s="7"/>
      <c r="BU5261" s="7"/>
      <c r="BV5261" s="7"/>
      <c r="BW5261" s="7"/>
    </row>
    <row r="5262" spans="5:75" x14ac:dyDescent="0.2"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AL5262" s="7"/>
      <c r="AQ5262" s="7"/>
      <c r="AR5262" s="7"/>
      <c r="AS5262" s="7"/>
      <c r="AT5262" s="7"/>
      <c r="AU5262" s="7"/>
      <c r="AV5262" s="7"/>
      <c r="AX5262" s="7"/>
      <c r="AY5262" s="7"/>
      <c r="AZ5262" s="7"/>
      <c r="BA5262" s="7"/>
      <c r="BB5262" s="7"/>
      <c r="BC5262" s="7"/>
      <c r="BD5262" s="7"/>
      <c r="BG5262" s="7"/>
      <c r="BH5262" s="7"/>
      <c r="BI5262" s="7"/>
      <c r="BJ5262" s="7"/>
      <c r="BK5262" s="7"/>
      <c r="BL5262" s="7"/>
      <c r="BM5262" s="7"/>
      <c r="BP5262" s="7"/>
      <c r="BQ5262" s="7"/>
      <c r="BR5262" s="7"/>
      <c r="BS5262" s="7"/>
      <c r="BT5262" s="7"/>
      <c r="BU5262" s="7"/>
      <c r="BV5262" s="7"/>
      <c r="BW5262" s="7"/>
    </row>
    <row r="5263" spans="5:75" x14ac:dyDescent="0.2"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AL5263" s="7"/>
      <c r="AQ5263" s="7"/>
      <c r="AR5263" s="7"/>
      <c r="AS5263" s="7"/>
      <c r="AT5263" s="7"/>
      <c r="AU5263" s="7"/>
      <c r="AV5263" s="7"/>
      <c r="AX5263" s="7"/>
      <c r="AY5263" s="7"/>
      <c r="AZ5263" s="7"/>
      <c r="BA5263" s="7"/>
      <c r="BB5263" s="7"/>
      <c r="BC5263" s="7"/>
      <c r="BD5263" s="7"/>
      <c r="BG5263" s="7"/>
      <c r="BH5263" s="7"/>
      <c r="BI5263" s="7"/>
      <c r="BJ5263" s="7"/>
      <c r="BK5263" s="7"/>
      <c r="BL5263" s="7"/>
      <c r="BM5263" s="7"/>
      <c r="BP5263" s="7"/>
      <c r="BQ5263" s="7"/>
      <c r="BR5263" s="7"/>
      <c r="BS5263" s="7"/>
      <c r="BT5263" s="7"/>
      <c r="BU5263" s="7"/>
      <c r="BV5263" s="7"/>
      <c r="BW5263" s="7"/>
    </row>
    <row r="5264" spans="5:75" x14ac:dyDescent="0.2"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AL5264" s="7"/>
      <c r="AQ5264" s="7"/>
      <c r="AR5264" s="7"/>
      <c r="AS5264" s="7"/>
      <c r="AT5264" s="7"/>
      <c r="AU5264" s="7"/>
      <c r="AV5264" s="7"/>
      <c r="AX5264" s="7"/>
      <c r="AY5264" s="7"/>
      <c r="AZ5264" s="7"/>
      <c r="BA5264" s="7"/>
      <c r="BB5264" s="7"/>
      <c r="BC5264" s="7"/>
      <c r="BD5264" s="7"/>
      <c r="BG5264" s="7"/>
      <c r="BH5264" s="7"/>
      <c r="BI5264" s="7"/>
      <c r="BJ5264" s="7"/>
      <c r="BK5264" s="7"/>
      <c r="BL5264" s="7"/>
      <c r="BM5264" s="7"/>
      <c r="BP5264" s="7"/>
      <c r="BQ5264" s="7"/>
      <c r="BR5264" s="7"/>
      <c r="BS5264" s="7"/>
      <c r="BT5264" s="7"/>
      <c r="BU5264" s="7"/>
      <c r="BV5264" s="7"/>
      <c r="BW5264" s="7"/>
    </row>
    <row r="5265" spans="5:75" x14ac:dyDescent="0.2"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AL5265" s="7"/>
      <c r="AQ5265" s="7"/>
      <c r="AR5265" s="7"/>
      <c r="AS5265" s="7"/>
      <c r="AT5265" s="7"/>
      <c r="AU5265" s="7"/>
      <c r="AV5265" s="7"/>
      <c r="AX5265" s="7"/>
      <c r="AY5265" s="7"/>
      <c r="AZ5265" s="7"/>
      <c r="BA5265" s="7"/>
      <c r="BB5265" s="7"/>
      <c r="BC5265" s="7"/>
      <c r="BD5265" s="7"/>
      <c r="BG5265" s="7"/>
      <c r="BH5265" s="7"/>
      <c r="BI5265" s="7"/>
      <c r="BJ5265" s="7"/>
      <c r="BK5265" s="7"/>
      <c r="BL5265" s="7"/>
      <c r="BM5265" s="7"/>
      <c r="BP5265" s="7"/>
      <c r="BQ5265" s="7"/>
      <c r="BR5265" s="7"/>
      <c r="BS5265" s="7"/>
      <c r="BT5265" s="7"/>
      <c r="BU5265" s="7"/>
      <c r="BV5265" s="7"/>
      <c r="BW5265" s="7"/>
    </row>
    <row r="5266" spans="5:75" x14ac:dyDescent="0.2"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AL5266" s="7"/>
      <c r="AQ5266" s="7"/>
      <c r="AR5266" s="7"/>
      <c r="AS5266" s="7"/>
      <c r="AT5266" s="7"/>
      <c r="AU5266" s="7"/>
      <c r="AV5266" s="7"/>
      <c r="AX5266" s="7"/>
      <c r="AY5266" s="7"/>
      <c r="AZ5266" s="7"/>
      <c r="BA5266" s="7"/>
      <c r="BB5266" s="7"/>
      <c r="BC5266" s="7"/>
      <c r="BD5266" s="7"/>
      <c r="BG5266" s="7"/>
      <c r="BH5266" s="7"/>
      <c r="BI5266" s="7"/>
      <c r="BJ5266" s="7"/>
      <c r="BK5266" s="7"/>
      <c r="BL5266" s="7"/>
      <c r="BM5266" s="7"/>
      <c r="BP5266" s="7"/>
      <c r="BQ5266" s="7"/>
      <c r="BR5266" s="7"/>
      <c r="BS5266" s="7"/>
      <c r="BT5266" s="7"/>
      <c r="BU5266" s="7"/>
      <c r="BV5266" s="7"/>
      <c r="BW5266" s="7"/>
    </row>
    <row r="5267" spans="5:75" x14ac:dyDescent="0.2"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AL5267" s="7"/>
      <c r="AQ5267" s="7"/>
      <c r="AR5267" s="7"/>
      <c r="AS5267" s="7"/>
      <c r="AT5267" s="7"/>
      <c r="AU5267" s="7"/>
      <c r="AV5267" s="7"/>
      <c r="AX5267" s="7"/>
      <c r="AY5267" s="7"/>
      <c r="AZ5267" s="7"/>
      <c r="BA5267" s="7"/>
      <c r="BB5267" s="7"/>
      <c r="BC5267" s="7"/>
      <c r="BD5267" s="7"/>
      <c r="BG5267" s="7"/>
      <c r="BH5267" s="7"/>
      <c r="BI5267" s="7"/>
      <c r="BJ5267" s="7"/>
      <c r="BK5267" s="7"/>
      <c r="BL5267" s="7"/>
      <c r="BM5267" s="7"/>
      <c r="BP5267" s="7"/>
      <c r="BQ5267" s="7"/>
      <c r="BR5267" s="7"/>
      <c r="BS5267" s="7"/>
      <c r="BT5267" s="7"/>
      <c r="BU5267" s="7"/>
      <c r="BV5267" s="7"/>
      <c r="BW5267" s="7"/>
    </row>
    <row r="5268" spans="5:75" x14ac:dyDescent="0.2"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AL5268" s="7"/>
      <c r="AQ5268" s="7"/>
      <c r="AR5268" s="7"/>
      <c r="AS5268" s="7"/>
      <c r="AT5268" s="7"/>
      <c r="AU5268" s="7"/>
      <c r="AV5268" s="7"/>
      <c r="AX5268" s="7"/>
      <c r="AY5268" s="7"/>
      <c r="AZ5268" s="7"/>
      <c r="BA5268" s="7"/>
      <c r="BB5268" s="7"/>
      <c r="BC5268" s="7"/>
      <c r="BD5268" s="7"/>
      <c r="BG5268" s="7"/>
      <c r="BH5268" s="7"/>
      <c r="BI5268" s="7"/>
      <c r="BJ5268" s="7"/>
      <c r="BK5268" s="7"/>
      <c r="BL5268" s="7"/>
      <c r="BM5268" s="7"/>
      <c r="BP5268" s="7"/>
      <c r="BQ5268" s="7"/>
      <c r="BR5268" s="7"/>
      <c r="BS5268" s="7"/>
      <c r="BT5268" s="7"/>
      <c r="BU5268" s="7"/>
      <c r="BV5268" s="7"/>
      <c r="BW5268" s="7"/>
    </row>
    <row r="5269" spans="5:75" x14ac:dyDescent="0.2"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AL5269" s="7"/>
      <c r="AQ5269" s="7"/>
      <c r="AR5269" s="7"/>
      <c r="AS5269" s="7"/>
      <c r="AT5269" s="7"/>
      <c r="AU5269" s="7"/>
      <c r="AV5269" s="7"/>
      <c r="AX5269" s="7"/>
      <c r="AY5269" s="7"/>
      <c r="AZ5269" s="7"/>
      <c r="BA5269" s="7"/>
      <c r="BB5269" s="7"/>
      <c r="BC5269" s="7"/>
      <c r="BD5269" s="7"/>
      <c r="BG5269" s="7"/>
      <c r="BH5269" s="7"/>
      <c r="BI5269" s="7"/>
      <c r="BJ5269" s="7"/>
      <c r="BK5269" s="7"/>
      <c r="BL5269" s="7"/>
      <c r="BM5269" s="7"/>
      <c r="BP5269" s="7"/>
      <c r="BQ5269" s="7"/>
      <c r="BR5269" s="7"/>
      <c r="BS5269" s="7"/>
      <c r="BT5269" s="7"/>
      <c r="BU5269" s="7"/>
      <c r="BV5269" s="7"/>
      <c r="BW5269" s="7"/>
    </row>
    <row r="5270" spans="5:75" x14ac:dyDescent="0.2"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AL5270" s="7"/>
      <c r="AQ5270" s="7"/>
      <c r="AR5270" s="7"/>
      <c r="AS5270" s="7"/>
      <c r="AT5270" s="7"/>
      <c r="AU5270" s="7"/>
      <c r="AV5270" s="7"/>
      <c r="AX5270" s="7"/>
      <c r="AY5270" s="7"/>
      <c r="AZ5270" s="7"/>
      <c r="BA5270" s="7"/>
      <c r="BB5270" s="7"/>
      <c r="BC5270" s="7"/>
      <c r="BD5270" s="7"/>
      <c r="BG5270" s="7"/>
      <c r="BH5270" s="7"/>
      <c r="BI5270" s="7"/>
      <c r="BJ5270" s="7"/>
      <c r="BK5270" s="7"/>
      <c r="BL5270" s="7"/>
      <c r="BM5270" s="7"/>
      <c r="BP5270" s="7"/>
      <c r="BQ5270" s="7"/>
      <c r="BR5270" s="7"/>
      <c r="BS5270" s="7"/>
      <c r="BT5270" s="7"/>
      <c r="BU5270" s="7"/>
      <c r="BV5270" s="7"/>
      <c r="BW5270" s="7"/>
    </row>
    <row r="5271" spans="5:75" x14ac:dyDescent="0.2"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AL5271" s="7"/>
      <c r="AQ5271" s="7"/>
      <c r="AR5271" s="7"/>
      <c r="AS5271" s="7"/>
      <c r="AT5271" s="7"/>
      <c r="AU5271" s="7"/>
      <c r="AV5271" s="7"/>
      <c r="AX5271" s="7"/>
      <c r="AY5271" s="7"/>
      <c r="AZ5271" s="7"/>
      <c r="BA5271" s="7"/>
      <c r="BB5271" s="7"/>
      <c r="BC5271" s="7"/>
      <c r="BD5271" s="7"/>
      <c r="BG5271" s="7"/>
      <c r="BH5271" s="7"/>
      <c r="BI5271" s="7"/>
      <c r="BJ5271" s="7"/>
      <c r="BK5271" s="7"/>
      <c r="BL5271" s="7"/>
      <c r="BM5271" s="7"/>
      <c r="BP5271" s="7"/>
      <c r="BQ5271" s="7"/>
      <c r="BR5271" s="7"/>
      <c r="BS5271" s="7"/>
      <c r="BT5271" s="7"/>
      <c r="BU5271" s="7"/>
      <c r="BV5271" s="7"/>
      <c r="BW5271" s="7"/>
    </row>
    <row r="5272" spans="5:75" x14ac:dyDescent="0.2"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AL5272" s="7"/>
      <c r="AQ5272" s="7"/>
      <c r="AR5272" s="7"/>
      <c r="AS5272" s="7"/>
      <c r="AT5272" s="7"/>
      <c r="AU5272" s="7"/>
      <c r="AV5272" s="7"/>
      <c r="AX5272" s="7"/>
      <c r="AY5272" s="7"/>
      <c r="AZ5272" s="7"/>
      <c r="BA5272" s="7"/>
      <c r="BB5272" s="7"/>
      <c r="BC5272" s="7"/>
      <c r="BD5272" s="7"/>
      <c r="BG5272" s="7"/>
      <c r="BH5272" s="7"/>
      <c r="BI5272" s="7"/>
      <c r="BJ5272" s="7"/>
      <c r="BK5272" s="7"/>
      <c r="BL5272" s="7"/>
      <c r="BM5272" s="7"/>
      <c r="BP5272" s="7"/>
      <c r="BQ5272" s="7"/>
      <c r="BR5272" s="7"/>
      <c r="BS5272" s="7"/>
      <c r="BT5272" s="7"/>
      <c r="BU5272" s="7"/>
      <c r="BV5272" s="7"/>
      <c r="BW5272" s="7"/>
    </row>
    <row r="5273" spans="5:75" x14ac:dyDescent="0.2"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AL5273" s="7"/>
      <c r="AQ5273" s="7"/>
      <c r="AR5273" s="7"/>
      <c r="AS5273" s="7"/>
      <c r="AT5273" s="7"/>
      <c r="AU5273" s="7"/>
      <c r="AV5273" s="7"/>
      <c r="AX5273" s="7"/>
      <c r="AY5273" s="7"/>
      <c r="AZ5273" s="7"/>
      <c r="BA5273" s="7"/>
      <c r="BB5273" s="7"/>
      <c r="BC5273" s="7"/>
      <c r="BD5273" s="7"/>
      <c r="BG5273" s="7"/>
      <c r="BH5273" s="7"/>
      <c r="BI5273" s="7"/>
      <c r="BJ5273" s="7"/>
      <c r="BK5273" s="7"/>
      <c r="BL5273" s="7"/>
      <c r="BM5273" s="7"/>
      <c r="BP5273" s="7"/>
      <c r="BQ5273" s="7"/>
      <c r="BR5273" s="7"/>
      <c r="BS5273" s="7"/>
      <c r="BT5273" s="7"/>
      <c r="BU5273" s="7"/>
      <c r="BV5273" s="7"/>
      <c r="BW5273" s="7"/>
    </row>
    <row r="5274" spans="5:75" x14ac:dyDescent="0.2"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AL5274" s="7"/>
      <c r="AQ5274" s="7"/>
      <c r="AR5274" s="7"/>
      <c r="AS5274" s="7"/>
      <c r="AT5274" s="7"/>
      <c r="AU5274" s="7"/>
      <c r="AV5274" s="7"/>
      <c r="AX5274" s="7"/>
      <c r="AY5274" s="7"/>
      <c r="AZ5274" s="7"/>
      <c r="BA5274" s="7"/>
      <c r="BB5274" s="7"/>
      <c r="BC5274" s="7"/>
      <c r="BD5274" s="7"/>
      <c r="BG5274" s="7"/>
      <c r="BH5274" s="7"/>
      <c r="BI5274" s="7"/>
      <c r="BJ5274" s="7"/>
      <c r="BK5274" s="7"/>
      <c r="BL5274" s="7"/>
      <c r="BM5274" s="7"/>
      <c r="BP5274" s="7"/>
      <c r="BQ5274" s="7"/>
      <c r="BR5274" s="7"/>
      <c r="BS5274" s="7"/>
      <c r="BT5274" s="7"/>
      <c r="BU5274" s="7"/>
      <c r="BV5274" s="7"/>
      <c r="BW5274" s="7"/>
    </row>
    <row r="5275" spans="5:75" x14ac:dyDescent="0.2"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AL5275" s="7"/>
      <c r="AQ5275" s="7"/>
      <c r="AR5275" s="7"/>
      <c r="AS5275" s="7"/>
      <c r="AT5275" s="7"/>
      <c r="AU5275" s="7"/>
      <c r="AV5275" s="7"/>
      <c r="AX5275" s="7"/>
      <c r="AY5275" s="7"/>
      <c r="AZ5275" s="7"/>
      <c r="BA5275" s="7"/>
      <c r="BB5275" s="7"/>
      <c r="BC5275" s="7"/>
      <c r="BD5275" s="7"/>
      <c r="BG5275" s="7"/>
      <c r="BH5275" s="7"/>
      <c r="BI5275" s="7"/>
      <c r="BJ5275" s="7"/>
      <c r="BK5275" s="7"/>
      <c r="BL5275" s="7"/>
      <c r="BM5275" s="7"/>
      <c r="BP5275" s="7"/>
      <c r="BQ5275" s="7"/>
      <c r="BR5275" s="7"/>
      <c r="BS5275" s="7"/>
      <c r="BT5275" s="7"/>
      <c r="BU5275" s="7"/>
      <c r="BV5275" s="7"/>
      <c r="BW5275" s="7"/>
    </row>
    <row r="5276" spans="5:75" x14ac:dyDescent="0.2"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AL5276" s="7"/>
      <c r="AQ5276" s="7"/>
      <c r="AR5276" s="7"/>
      <c r="AS5276" s="7"/>
      <c r="AT5276" s="7"/>
      <c r="AU5276" s="7"/>
      <c r="AV5276" s="7"/>
      <c r="AX5276" s="7"/>
      <c r="AY5276" s="7"/>
      <c r="AZ5276" s="7"/>
      <c r="BA5276" s="7"/>
      <c r="BB5276" s="7"/>
      <c r="BC5276" s="7"/>
      <c r="BD5276" s="7"/>
      <c r="BG5276" s="7"/>
      <c r="BH5276" s="7"/>
      <c r="BI5276" s="7"/>
      <c r="BJ5276" s="7"/>
      <c r="BK5276" s="7"/>
      <c r="BL5276" s="7"/>
      <c r="BM5276" s="7"/>
      <c r="BP5276" s="7"/>
      <c r="BQ5276" s="7"/>
      <c r="BR5276" s="7"/>
      <c r="BS5276" s="7"/>
      <c r="BT5276" s="7"/>
      <c r="BU5276" s="7"/>
      <c r="BV5276" s="7"/>
      <c r="BW5276" s="7"/>
    </row>
    <row r="5277" spans="5:75" x14ac:dyDescent="0.2"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AL5277" s="7"/>
      <c r="AQ5277" s="7"/>
      <c r="AR5277" s="7"/>
      <c r="AS5277" s="7"/>
      <c r="AT5277" s="7"/>
      <c r="AU5277" s="7"/>
      <c r="AV5277" s="7"/>
      <c r="AX5277" s="7"/>
      <c r="AY5277" s="7"/>
      <c r="AZ5277" s="7"/>
      <c r="BA5277" s="7"/>
      <c r="BB5277" s="7"/>
      <c r="BC5277" s="7"/>
      <c r="BD5277" s="7"/>
      <c r="BG5277" s="7"/>
      <c r="BH5277" s="7"/>
      <c r="BI5277" s="7"/>
      <c r="BJ5277" s="7"/>
      <c r="BK5277" s="7"/>
      <c r="BL5277" s="7"/>
      <c r="BM5277" s="7"/>
      <c r="BP5277" s="7"/>
      <c r="BQ5277" s="7"/>
      <c r="BR5277" s="7"/>
      <c r="BS5277" s="7"/>
      <c r="BT5277" s="7"/>
      <c r="BU5277" s="7"/>
      <c r="BV5277" s="7"/>
      <c r="BW5277" s="7"/>
    </row>
    <row r="5278" spans="5:75" x14ac:dyDescent="0.2"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AL5278" s="7"/>
      <c r="AQ5278" s="7"/>
      <c r="AR5278" s="7"/>
      <c r="AS5278" s="7"/>
      <c r="AT5278" s="7"/>
      <c r="AU5278" s="7"/>
      <c r="AV5278" s="7"/>
      <c r="AX5278" s="7"/>
      <c r="AY5278" s="7"/>
      <c r="AZ5278" s="7"/>
      <c r="BA5278" s="7"/>
      <c r="BB5278" s="7"/>
      <c r="BC5278" s="7"/>
      <c r="BD5278" s="7"/>
      <c r="BG5278" s="7"/>
      <c r="BH5278" s="7"/>
      <c r="BI5278" s="7"/>
      <c r="BJ5278" s="7"/>
      <c r="BK5278" s="7"/>
      <c r="BL5278" s="7"/>
      <c r="BM5278" s="7"/>
      <c r="BP5278" s="7"/>
      <c r="BQ5278" s="7"/>
      <c r="BR5278" s="7"/>
      <c r="BS5278" s="7"/>
      <c r="BT5278" s="7"/>
      <c r="BU5278" s="7"/>
      <c r="BV5278" s="7"/>
      <c r="BW5278" s="7"/>
    </row>
    <row r="5279" spans="5:75" x14ac:dyDescent="0.2"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AL5279" s="7"/>
      <c r="AQ5279" s="7"/>
      <c r="AR5279" s="7"/>
      <c r="AS5279" s="7"/>
      <c r="AT5279" s="7"/>
      <c r="AU5279" s="7"/>
      <c r="AV5279" s="7"/>
      <c r="AX5279" s="7"/>
      <c r="AY5279" s="7"/>
      <c r="AZ5279" s="7"/>
      <c r="BA5279" s="7"/>
      <c r="BB5279" s="7"/>
      <c r="BC5279" s="7"/>
      <c r="BD5279" s="7"/>
      <c r="BG5279" s="7"/>
      <c r="BH5279" s="7"/>
      <c r="BI5279" s="7"/>
      <c r="BJ5279" s="7"/>
      <c r="BK5279" s="7"/>
      <c r="BL5279" s="7"/>
      <c r="BM5279" s="7"/>
      <c r="BP5279" s="7"/>
      <c r="BQ5279" s="7"/>
      <c r="BR5279" s="7"/>
      <c r="BS5279" s="7"/>
      <c r="BT5279" s="7"/>
      <c r="BU5279" s="7"/>
      <c r="BV5279" s="7"/>
      <c r="BW5279" s="7"/>
    </row>
    <row r="5280" spans="5:75" x14ac:dyDescent="0.2"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AL5280" s="7"/>
      <c r="AQ5280" s="7"/>
      <c r="AR5280" s="7"/>
      <c r="AS5280" s="7"/>
      <c r="AT5280" s="7"/>
      <c r="AU5280" s="7"/>
      <c r="AV5280" s="7"/>
      <c r="AX5280" s="7"/>
      <c r="AY5280" s="7"/>
      <c r="AZ5280" s="7"/>
      <c r="BA5280" s="7"/>
      <c r="BB5280" s="7"/>
      <c r="BC5280" s="7"/>
      <c r="BD5280" s="7"/>
      <c r="BG5280" s="7"/>
      <c r="BH5280" s="7"/>
      <c r="BI5280" s="7"/>
      <c r="BJ5280" s="7"/>
      <c r="BK5280" s="7"/>
      <c r="BL5280" s="7"/>
      <c r="BM5280" s="7"/>
      <c r="BP5280" s="7"/>
      <c r="BQ5280" s="7"/>
      <c r="BR5280" s="7"/>
      <c r="BS5280" s="7"/>
      <c r="BT5280" s="7"/>
      <c r="BU5280" s="7"/>
      <c r="BV5280" s="7"/>
      <c r="BW5280" s="7"/>
    </row>
    <row r="5281" spans="5:75" x14ac:dyDescent="0.2"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AL5281" s="7"/>
      <c r="AQ5281" s="7"/>
      <c r="AR5281" s="7"/>
      <c r="AS5281" s="7"/>
      <c r="AT5281" s="7"/>
      <c r="AU5281" s="7"/>
      <c r="AV5281" s="7"/>
      <c r="AX5281" s="7"/>
      <c r="AY5281" s="7"/>
      <c r="AZ5281" s="7"/>
      <c r="BA5281" s="7"/>
      <c r="BB5281" s="7"/>
      <c r="BC5281" s="7"/>
      <c r="BD5281" s="7"/>
      <c r="BG5281" s="7"/>
      <c r="BH5281" s="7"/>
      <c r="BI5281" s="7"/>
      <c r="BJ5281" s="7"/>
      <c r="BK5281" s="7"/>
      <c r="BL5281" s="7"/>
      <c r="BM5281" s="7"/>
      <c r="BP5281" s="7"/>
      <c r="BQ5281" s="7"/>
      <c r="BR5281" s="7"/>
      <c r="BS5281" s="7"/>
      <c r="BT5281" s="7"/>
      <c r="BU5281" s="7"/>
      <c r="BV5281" s="7"/>
      <c r="BW5281" s="7"/>
    </row>
    <row r="5282" spans="5:75" x14ac:dyDescent="0.2"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AL5282" s="7"/>
      <c r="AQ5282" s="7"/>
      <c r="AR5282" s="7"/>
      <c r="AS5282" s="7"/>
      <c r="AT5282" s="7"/>
      <c r="AU5282" s="7"/>
      <c r="AV5282" s="7"/>
      <c r="AX5282" s="7"/>
      <c r="AY5282" s="7"/>
      <c r="AZ5282" s="7"/>
      <c r="BA5282" s="7"/>
      <c r="BB5282" s="7"/>
      <c r="BC5282" s="7"/>
      <c r="BD5282" s="7"/>
      <c r="BG5282" s="7"/>
      <c r="BH5282" s="7"/>
      <c r="BI5282" s="7"/>
      <c r="BJ5282" s="7"/>
      <c r="BK5282" s="7"/>
      <c r="BL5282" s="7"/>
      <c r="BM5282" s="7"/>
      <c r="BP5282" s="7"/>
      <c r="BQ5282" s="7"/>
      <c r="BR5282" s="7"/>
      <c r="BS5282" s="7"/>
      <c r="BT5282" s="7"/>
      <c r="BU5282" s="7"/>
      <c r="BV5282" s="7"/>
      <c r="BW5282" s="7"/>
    </row>
    <row r="5283" spans="5:75" x14ac:dyDescent="0.2"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AL5283" s="7"/>
      <c r="AQ5283" s="7"/>
      <c r="AR5283" s="7"/>
      <c r="AS5283" s="7"/>
      <c r="AT5283" s="7"/>
      <c r="AU5283" s="7"/>
      <c r="AV5283" s="7"/>
      <c r="AX5283" s="7"/>
      <c r="AY5283" s="7"/>
      <c r="AZ5283" s="7"/>
      <c r="BA5283" s="7"/>
      <c r="BB5283" s="7"/>
      <c r="BC5283" s="7"/>
      <c r="BD5283" s="7"/>
      <c r="BG5283" s="7"/>
      <c r="BH5283" s="7"/>
      <c r="BI5283" s="7"/>
      <c r="BJ5283" s="7"/>
      <c r="BK5283" s="7"/>
      <c r="BL5283" s="7"/>
      <c r="BM5283" s="7"/>
      <c r="BP5283" s="7"/>
      <c r="BQ5283" s="7"/>
      <c r="BR5283" s="7"/>
      <c r="BS5283" s="7"/>
      <c r="BT5283" s="7"/>
      <c r="BU5283" s="7"/>
      <c r="BV5283" s="7"/>
      <c r="BW5283" s="7"/>
    </row>
    <row r="5284" spans="5:75" x14ac:dyDescent="0.2"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AL5284" s="7"/>
      <c r="AQ5284" s="7"/>
      <c r="AR5284" s="7"/>
      <c r="AS5284" s="7"/>
      <c r="AT5284" s="7"/>
      <c r="AU5284" s="7"/>
      <c r="AV5284" s="7"/>
      <c r="AX5284" s="7"/>
      <c r="AY5284" s="7"/>
      <c r="AZ5284" s="7"/>
      <c r="BA5284" s="7"/>
      <c r="BB5284" s="7"/>
      <c r="BC5284" s="7"/>
      <c r="BD5284" s="7"/>
      <c r="BG5284" s="7"/>
      <c r="BH5284" s="7"/>
      <c r="BI5284" s="7"/>
      <c r="BJ5284" s="7"/>
      <c r="BK5284" s="7"/>
      <c r="BL5284" s="7"/>
      <c r="BM5284" s="7"/>
      <c r="BP5284" s="7"/>
      <c r="BQ5284" s="7"/>
      <c r="BR5284" s="7"/>
      <c r="BS5284" s="7"/>
      <c r="BT5284" s="7"/>
      <c r="BU5284" s="7"/>
      <c r="BV5284" s="7"/>
      <c r="BW5284" s="7"/>
    </row>
    <row r="5285" spans="5:75" x14ac:dyDescent="0.2"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AL5285" s="7"/>
      <c r="AQ5285" s="7"/>
      <c r="AR5285" s="7"/>
      <c r="AS5285" s="7"/>
      <c r="AT5285" s="7"/>
      <c r="AU5285" s="7"/>
      <c r="AV5285" s="7"/>
      <c r="AX5285" s="7"/>
      <c r="AY5285" s="7"/>
      <c r="AZ5285" s="7"/>
      <c r="BA5285" s="7"/>
      <c r="BB5285" s="7"/>
      <c r="BC5285" s="7"/>
      <c r="BD5285" s="7"/>
      <c r="BG5285" s="7"/>
      <c r="BH5285" s="7"/>
      <c r="BI5285" s="7"/>
      <c r="BJ5285" s="7"/>
      <c r="BK5285" s="7"/>
      <c r="BL5285" s="7"/>
      <c r="BM5285" s="7"/>
      <c r="BP5285" s="7"/>
      <c r="BQ5285" s="7"/>
      <c r="BR5285" s="7"/>
      <c r="BS5285" s="7"/>
      <c r="BT5285" s="7"/>
      <c r="BU5285" s="7"/>
      <c r="BV5285" s="7"/>
      <c r="BW5285" s="7"/>
    </row>
    <row r="5286" spans="5:75" x14ac:dyDescent="0.2"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AL5286" s="7"/>
      <c r="AQ5286" s="7"/>
      <c r="AR5286" s="7"/>
      <c r="AS5286" s="7"/>
      <c r="AT5286" s="7"/>
      <c r="AU5286" s="7"/>
      <c r="AV5286" s="7"/>
      <c r="AX5286" s="7"/>
      <c r="AY5286" s="7"/>
      <c r="AZ5286" s="7"/>
      <c r="BA5286" s="7"/>
      <c r="BB5286" s="7"/>
      <c r="BC5286" s="7"/>
      <c r="BD5286" s="7"/>
      <c r="BG5286" s="7"/>
      <c r="BH5286" s="7"/>
      <c r="BI5286" s="7"/>
      <c r="BJ5286" s="7"/>
      <c r="BK5286" s="7"/>
      <c r="BL5286" s="7"/>
      <c r="BM5286" s="7"/>
      <c r="BP5286" s="7"/>
      <c r="BQ5286" s="7"/>
      <c r="BR5286" s="7"/>
      <c r="BS5286" s="7"/>
      <c r="BT5286" s="7"/>
      <c r="BU5286" s="7"/>
      <c r="BV5286" s="7"/>
      <c r="BW5286" s="7"/>
    </row>
    <row r="5287" spans="5:75" x14ac:dyDescent="0.2"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AL5287" s="7"/>
      <c r="AQ5287" s="7"/>
      <c r="AR5287" s="7"/>
      <c r="AS5287" s="7"/>
      <c r="AT5287" s="7"/>
      <c r="AU5287" s="7"/>
      <c r="AV5287" s="7"/>
      <c r="AX5287" s="7"/>
      <c r="AY5287" s="7"/>
      <c r="AZ5287" s="7"/>
      <c r="BA5287" s="7"/>
      <c r="BB5287" s="7"/>
      <c r="BC5287" s="7"/>
      <c r="BD5287" s="7"/>
      <c r="BG5287" s="7"/>
      <c r="BH5287" s="7"/>
      <c r="BI5287" s="7"/>
      <c r="BJ5287" s="7"/>
      <c r="BK5287" s="7"/>
      <c r="BL5287" s="7"/>
      <c r="BM5287" s="7"/>
      <c r="BP5287" s="7"/>
      <c r="BQ5287" s="7"/>
      <c r="BR5287" s="7"/>
      <c r="BS5287" s="7"/>
      <c r="BT5287" s="7"/>
      <c r="BU5287" s="7"/>
      <c r="BV5287" s="7"/>
      <c r="BW5287" s="7"/>
    </row>
    <row r="5288" spans="5:75" x14ac:dyDescent="0.2"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AL5288" s="7"/>
      <c r="AQ5288" s="7"/>
      <c r="AR5288" s="7"/>
      <c r="AS5288" s="7"/>
      <c r="AT5288" s="7"/>
      <c r="AU5288" s="7"/>
      <c r="AV5288" s="7"/>
      <c r="AX5288" s="7"/>
      <c r="AY5288" s="7"/>
      <c r="AZ5288" s="7"/>
      <c r="BA5288" s="7"/>
      <c r="BB5288" s="7"/>
      <c r="BC5288" s="7"/>
      <c r="BD5288" s="7"/>
      <c r="BG5288" s="7"/>
      <c r="BH5288" s="7"/>
      <c r="BI5288" s="7"/>
      <c r="BJ5288" s="7"/>
      <c r="BK5288" s="7"/>
      <c r="BL5288" s="7"/>
      <c r="BM5288" s="7"/>
      <c r="BP5288" s="7"/>
      <c r="BQ5288" s="7"/>
      <c r="BR5288" s="7"/>
      <c r="BS5288" s="7"/>
      <c r="BT5288" s="7"/>
      <c r="BU5288" s="7"/>
      <c r="BV5288" s="7"/>
      <c r="BW5288" s="7"/>
    </row>
    <row r="5289" spans="5:75" x14ac:dyDescent="0.2"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AL5289" s="7"/>
      <c r="AQ5289" s="7"/>
      <c r="AR5289" s="7"/>
      <c r="AS5289" s="7"/>
      <c r="AT5289" s="7"/>
      <c r="AU5289" s="7"/>
      <c r="AV5289" s="7"/>
      <c r="AX5289" s="7"/>
      <c r="AY5289" s="7"/>
      <c r="AZ5289" s="7"/>
      <c r="BA5289" s="7"/>
      <c r="BB5289" s="7"/>
      <c r="BC5289" s="7"/>
      <c r="BD5289" s="7"/>
      <c r="BG5289" s="7"/>
      <c r="BH5289" s="7"/>
      <c r="BI5289" s="7"/>
      <c r="BJ5289" s="7"/>
      <c r="BK5289" s="7"/>
      <c r="BL5289" s="7"/>
      <c r="BM5289" s="7"/>
      <c r="BP5289" s="7"/>
      <c r="BQ5289" s="7"/>
      <c r="BR5289" s="7"/>
      <c r="BS5289" s="7"/>
      <c r="BT5289" s="7"/>
      <c r="BU5289" s="7"/>
      <c r="BV5289" s="7"/>
      <c r="BW5289" s="7"/>
    </row>
    <row r="5290" spans="5:75" x14ac:dyDescent="0.2"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AL5290" s="7"/>
      <c r="AQ5290" s="7"/>
      <c r="AR5290" s="7"/>
      <c r="AS5290" s="7"/>
      <c r="AT5290" s="7"/>
      <c r="AU5290" s="7"/>
      <c r="AV5290" s="7"/>
      <c r="AX5290" s="7"/>
      <c r="AY5290" s="7"/>
      <c r="AZ5290" s="7"/>
      <c r="BA5290" s="7"/>
      <c r="BB5290" s="7"/>
      <c r="BC5290" s="7"/>
      <c r="BD5290" s="7"/>
      <c r="BG5290" s="7"/>
      <c r="BH5290" s="7"/>
      <c r="BI5290" s="7"/>
      <c r="BJ5290" s="7"/>
      <c r="BK5290" s="7"/>
      <c r="BL5290" s="7"/>
      <c r="BM5290" s="7"/>
      <c r="BP5290" s="7"/>
      <c r="BQ5290" s="7"/>
      <c r="BR5290" s="7"/>
      <c r="BS5290" s="7"/>
      <c r="BT5290" s="7"/>
      <c r="BU5290" s="7"/>
      <c r="BV5290" s="7"/>
      <c r="BW5290" s="7"/>
    </row>
    <row r="5291" spans="5:75" x14ac:dyDescent="0.2"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AL5291" s="7"/>
      <c r="AQ5291" s="7"/>
      <c r="AR5291" s="7"/>
      <c r="AS5291" s="7"/>
      <c r="AT5291" s="7"/>
      <c r="AU5291" s="7"/>
      <c r="AV5291" s="7"/>
      <c r="AX5291" s="7"/>
      <c r="AY5291" s="7"/>
      <c r="AZ5291" s="7"/>
      <c r="BA5291" s="7"/>
      <c r="BB5291" s="7"/>
      <c r="BC5291" s="7"/>
      <c r="BD5291" s="7"/>
      <c r="BG5291" s="7"/>
      <c r="BH5291" s="7"/>
      <c r="BI5291" s="7"/>
      <c r="BJ5291" s="7"/>
      <c r="BK5291" s="7"/>
      <c r="BL5291" s="7"/>
      <c r="BM5291" s="7"/>
      <c r="BP5291" s="7"/>
      <c r="BQ5291" s="7"/>
      <c r="BR5291" s="7"/>
      <c r="BS5291" s="7"/>
      <c r="BT5291" s="7"/>
      <c r="BU5291" s="7"/>
      <c r="BV5291" s="7"/>
      <c r="BW5291" s="7"/>
    </row>
    <row r="5292" spans="5:75" x14ac:dyDescent="0.2"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AL5292" s="7"/>
      <c r="AQ5292" s="7"/>
      <c r="AR5292" s="7"/>
      <c r="AS5292" s="7"/>
      <c r="AT5292" s="7"/>
      <c r="AU5292" s="7"/>
      <c r="AV5292" s="7"/>
      <c r="AX5292" s="7"/>
      <c r="AY5292" s="7"/>
      <c r="AZ5292" s="7"/>
      <c r="BA5292" s="7"/>
      <c r="BB5292" s="7"/>
      <c r="BC5292" s="7"/>
      <c r="BD5292" s="7"/>
      <c r="BG5292" s="7"/>
      <c r="BH5292" s="7"/>
      <c r="BI5292" s="7"/>
      <c r="BJ5292" s="7"/>
      <c r="BK5292" s="7"/>
      <c r="BL5292" s="7"/>
      <c r="BM5292" s="7"/>
      <c r="BP5292" s="7"/>
      <c r="BQ5292" s="7"/>
      <c r="BR5292" s="7"/>
      <c r="BS5292" s="7"/>
      <c r="BT5292" s="7"/>
      <c r="BU5292" s="7"/>
      <c r="BV5292" s="7"/>
      <c r="BW5292" s="7"/>
    </row>
    <row r="5293" spans="5:75" x14ac:dyDescent="0.2"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AL5293" s="7"/>
      <c r="AQ5293" s="7"/>
      <c r="AR5293" s="7"/>
      <c r="AS5293" s="7"/>
      <c r="AT5293" s="7"/>
      <c r="AU5293" s="7"/>
      <c r="AV5293" s="7"/>
      <c r="AX5293" s="7"/>
      <c r="AY5293" s="7"/>
      <c r="AZ5293" s="7"/>
      <c r="BA5293" s="7"/>
      <c r="BB5293" s="7"/>
      <c r="BC5293" s="7"/>
      <c r="BD5293" s="7"/>
      <c r="BG5293" s="7"/>
      <c r="BH5293" s="7"/>
      <c r="BI5293" s="7"/>
      <c r="BJ5293" s="7"/>
      <c r="BK5293" s="7"/>
      <c r="BL5293" s="7"/>
      <c r="BM5293" s="7"/>
      <c r="BP5293" s="7"/>
      <c r="BQ5293" s="7"/>
      <c r="BR5293" s="7"/>
      <c r="BS5293" s="7"/>
      <c r="BT5293" s="7"/>
      <c r="BU5293" s="7"/>
      <c r="BV5293" s="7"/>
      <c r="BW5293" s="7"/>
    </row>
    <row r="5294" spans="5:75" x14ac:dyDescent="0.2"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AL5294" s="7"/>
      <c r="AQ5294" s="7"/>
      <c r="AR5294" s="7"/>
      <c r="AS5294" s="7"/>
      <c r="AT5294" s="7"/>
      <c r="AU5294" s="7"/>
      <c r="AV5294" s="7"/>
      <c r="AX5294" s="7"/>
      <c r="AY5294" s="7"/>
      <c r="AZ5294" s="7"/>
      <c r="BA5294" s="7"/>
      <c r="BB5294" s="7"/>
      <c r="BC5294" s="7"/>
      <c r="BD5294" s="7"/>
      <c r="BG5294" s="7"/>
      <c r="BH5294" s="7"/>
      <c r="BI5294" s="7"/>
      <c r="BJ5294" s="7"/>
      <c r="BK5294" s="7"/>
      <c r="BL5294" s="7"/>
      <c r="BM5294" s="7"/>
      <c r="BP5294" s="7"/>
      <c r="BQ5294" s="7"/>
      <c r="BR5294" s="7"/>
      <c r="BS5294" s="7"/>
      <c r="BT5294" s="7"/>
      <c r="BU5294" s="7"/>
      <c r="BV5294" s="7"/>
      <c r="BW5294" s="7"/>
    </row>
    <row r="5295" spans="5:75" x14ac:dyDescent="0.2"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AL5295" s="7"/>
      <c r="AQ5295" s="7"/>
      <c r="AR5295" s="7"/>
      <c r="AS5295" s="7"/>
      <c r="AT5295" s="7"/>
      <c r="AU5295" s="7"/>
      <c r="AV5295" s="7"/>
      <c r="AX5295" s="7"/>
      <c r="AY5295" s="7"/>
      <c r="AZ5295" s="7"/>
      <c r="BA5295" s="7"/>
      <c r="BB5295" s="7"/>
      <c r="BC5295" s="7"/>
      <c r="BD5295" s="7"/>
      <c r="BG5295" s="7"/>
      <c r="BH5295" s="7"/>
      <c r="BI5295" s="7"/>
      <c r="BJ5295" s="7"/>
      <c r="BK5295" s="7"/>
      <c r="BL5295" s="7"/>
      <c r="BM5295" s="7"/>
      <c r="BP5295" s="7"/>
      <c r="BQ5295" s="7"/>
      <c r="BR5295" s="7"/>
      <c r="BS5295" s="7"/>
      <c r="BT5295" s="7"/>
      <c r="BU5295" s="7"/>
      <c r="BV5295" s="7"/>
      <c r="BW5295" s="7"/>
    </row>
    <row r="5296" spans="5:75" x14ac:dyDescent="0.2"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AL5296" s="7"/>
      <c r="AQ5296" s="7"/>
      <c r="AR5296" s="7"/>
      <c r="AS5296" s="7"/>
      <c r="AT5296" s="7"/>
      <c r="AU5296" s="7"/>
      <c r="AV5296" s="7"/>
      <c r="AX5296" s="7"/>
      <c r="AY5296" s="7"/>
      <c r="AZ5296" s="7"/>
      <c r="BA5296" s="7"/>
      <c r="BB5296" s="7"/>
      <c r="BC5296" s="7"/>
      <c r="BD5296" s="7"/>
      <c r="BG5296" s="7"/>
      <c r="BH5296" s="7"/>
      <c r="BI5296" s="7"/>
      <c r="BJ5296" s="7"/>
      <c r="BK5296" s="7"/>
      <c r="BL5296" s="7"/>
      <c r="BM5296" s="7"/>
      <c r="BP5296" s="7"/>
      <c r="BQ5296" s="7"/>
      <c r="BR5296" s="7"/>
      <c r="BS5296" s="7"/>
      <c r="BT5296" s="7"/>
      <c r="BU5296" s="7"/>
      <c r="BV5296" s="7"/>
      <c r="BW5296" s="7"/>
    </row>
    <row r="5297" spans="5:75" x14ac:dyDescent="0.2"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AL5297" s="7"/>
      <c r="AQ5297" s="7"/>
      <c r="AR5297" s="7"/>
      <c r="AS5297" s="7"/>
      <c r="AT5297" s="7"/>
      <c r="AU5297" s="7"/>
      <c r="AV5297" s="7"/>
      <c r="AX5297" s="7"/>
      <c r="AY5297" s="7"/>
      <c r="AZ5297" s="7"/>
      <c r="BA5297" s="7"/>
      <c r="BB5297" s="7"/>
      <c r="BC5297" s="7"/>
      <c r="BD5297" s="7"/>
      <c r="BG5297" s="7"/>
      <c r="BH5297" s="7"/>
      <c r="BI5297" s="7"/>
      <c r="BJ5297" s="7"/>
      <c r="BK5297" s="7"/>
      <c r="BL5297" s="7"/>
      <c r="BM5297" s="7"/>
      <c r="BP5297" s="7"/>
      <c r="BQ5297" s="7"/>
      <c r="BR5297" s="7"/>
      <c r="BS5297" s="7"/>
      <c r="BT5297" s="7"/>
      <c r="BU5297" s="7"/>
      <c r="BV5297" s="7"/>
      <c r="BW5297" s="7"/>
    </row>
    <row r="5298" spans="5:75" x14ac:dyDescent="0.2"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AL5298" s="7"/>
      <c r="AQ5298" s="7"/>
      <c r="AR5298" s="7"/>
      <c r="AS5298" s="7"/>
      <c r="AT5298" s="7"/>
      <c r="AU5298" s="7"/>
      <c r="AV5298" s="7"/>
      <c r="AX5298" s="7"/>
      <c r="AY5298" s="7"/>
      <c r="AZ5298" s="7"/>
      <c r="BA5298" s="7"/>
      <c r="BB5298" s="7"/>
      <c r="BC5298" s="7"/>
      <c r="BD5298" s="7"/>
      <c r="BG5298" s="7"/>
      <c r="BH5298" s="7"/>
      <c r="BI5298" s="7"/>
      <c r="BJ5298" s="7"/>
      <c r="BK5298" s="7"/>
      <c r="BL5298" s="7"/>
      <c r="BM5298" s="7"/>
      <c r="BP5298" s="7"/>
      <c r="BQ5298" s="7"/>
      <c r="BR5298" s="7"/>
      <c r="BS5298" s="7"/>
      <c r="BT5298" s="7"/>
      <c r="BU5298" s="7"/>
      <c r="BV5298" s="7"/>
      <c r="BW5298" s="7"/>
    </row>
    <row r="5299" spans="5:75" x14ac:dyDescent="0.2"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AL5299" s="7"/>
      <c r="AQ5299" s="7"/>
      <c r="AR5299" s="7"/>
      <c r="AS5299" s="7"/>
      <c r="AT5299" s="7"/>
      <c r="AU5299" s="7"/>
      <c r="AV5299" s="7"/>
      <c r="AX5299" s="7"/>
      <c r="AY5299" s="7"/>
      <c r="AZ5299" s="7"/>
      <c r="BA5299" s="7"/>
      <c r="BB5299" s="7"/>
      <c r="BC5299" s="7"/>
      <c r="BD5299" s="7"/>
      <c r="BG5299" s="7"/>
      <c r="BH5299" s="7"/>
      <c r="BI5299" s="7"/>
      <c r="BJ5299" s="7"/>
      <c r="BK5299" s="7"/>
      <c r="BL5299" s="7"/>
      <c r="BM5299" s="7"/>
      <c r="BP5299" s="7"/>
      <c r="BQ5299" s="7"/>
      <c r="BR5299" s="7"/>
      <c r="BS5299" s="7"/>
      <c r="BT5299" s="7"/>
      <c r="BU5299" s="7"/>
      <c r="BV5299" s="7"/>
      <c r="BW5299" s="7"/>
    </row>
    <row r="5300" spans="5:75" x14ac:dyDescent="0.2"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AL5300" s="7"/>
      <c r="AQ5300" s="7"/>
      <c r="AR5300" s="7"/>
      <c r="AS5300" s="7"/>
      <c r="AT5300" s="7"/>
      <c r="AU5300" s="7"/>
      <c r="AV5300" s="7"/>
      <c r="AX5300" s="7"/>
      <c r="AY5300" s="7"/>
      <c r="AZ5300" s="7"/>
      <c r="BA5300" s="7"/>
      <c r="BB5300" s="7"/>
      <c r="BC5300" s="7"/>
      <c r="BD5300" s="7"/>
      <c r="BG5300" s="7"/>
      <c r="BH5300" s="7"/>
      <c r="BI5300" s="7"/>
      <c r="BJ5300" s="7"/>
      <c r="BK5300" s="7"/>
      <c r="BL5300" s="7"/>
      <c r="BM5300" s="7"/>
      <c r="BP5300" s="7"/>
      <c r="BQ5300" s="7"/>
      <c r="BR5300" s="7"/>
      <c r="BS5300" s="7"/>
      <c r="BT5300" s="7"/>
      <c r="BU5300" s="7"/>
      <c r="BV5300" s="7"/>
      <c r="BW5300" s="7"/>
    </row>
    <row r="5301" spans="5:75" x14ac:dyDescent="0.2"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AL5301" s="7"/>
      <c r="AQ5301" s="7"/>
      <c r="AR5301" s="7"/>
      <c r="AS5301" s="7"/>
      <c r="AT5301" s="7"/>
      <c r="AU5301" s="7"/>
      <c r="AV5301" s="7"/>
      <c r="AX5301" s="7"/>
      <c r="AY5301" s="7"/>
      <c r="AZ5301" s="7"/>
      <c r="BA5301" s="7"/>
      <c r="BB5301" s="7"/>
      <c r="BC5301" s="7"/>
      <c r="BD5301" s="7"/>
      <c r="BG5301" s="7"/>
      <c r="BH5301" s="7"/>
      <c r="BI5301" s="7"/>
      <c r="BJ5301" s="7"/>
      <c r="BK5301" s="7"/>
      <c r="BL5301" s="7"/>
      <c r="BM5301" s="7"/>
      <c r="BP5301" s="7"/>
      <c r="BQ5301" s="7"/>
      <c r="BR5301" s="7"/>
      <c r="BS5301" s="7"/>
      <c r="BT5301" s="7"/>
      <c r="BU5301" s="7"/>
      <c r="BV5301" s="7"/>
      <c r="BW5301" s="7"/>
    </row>
    <row r="5302" spans="5:75" x14ac:dyDescent="0.2"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AL5302" s="7"/>
      <c r="AQ5302" s="7"/>
      <c r="AR5302" s="7"/>
      <c r="AS5302" s="7"/>
      <c r="AT5302" s="7"/>
      <c r="AU5302" s="7"/>
      <c r="AV5302" s="7"/>
      <c r="AX5302" s="7"/>
      <c r="AY5302" s="7"/>
      <c r="AZ5302" s="7"/>
      <c r="BA5302" s="7"/>
      <c r="BB5302" s="7"/>
      <c r="BC5302" s="7"/>
      <c r="BD5302" s="7"/>
      <c r="BG5302" s="7"/>
      <c r="BH5302" s="7"/>
      <c r="BI5302" s="7"/>
      <c r="BJ5302" s="7"/>
      <c r="BK5302" s="7"/>
      <c r="BL5302" s="7"/>
      <c r="BM5302" s="7"/>
      <c r="BP5302" s="7"/>
      <c r="BQ5302" s="7"/>
      <c r="BR5302" s="7"/>
      <c r="BS5302" s="7"/>
      <c r="BT5302" s="7"/>
      <c r="BU5302" s="7"/>
      <c r="BV5302" s="7"/>
      <c r="BW5302" s="7"/>
    </row>
    <row r="5303" spans="5:75" x14ac:dyDescent="0.2"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AL5303" s="7"/>
      <c r="AQ5303" s="7"/>
      <c r="AR5303" s="7"/>
      <c r="AS5303" s="7"/>
      <c r="AT5303" s="7"/>
      <c r="AU5303" s="7"/>
      <c r="AV5303" s="7"/>
      <c r="AX5303" s="7"/>
      <c r="AY5303" s="7"/>
      <c r="AZ5303" s="7"/>
      <c r="BA5303" s="7"/>
      <c r="BB5303" s="7"/>
      <c r="BC5303" s="7"/>
      <c r="BD5303" s="7"/>
      <c r="BG5303" s="7"/>
      <c r="BH5303" s="7"/>
      <c r="BI5303" s="7"/>
      <c r="BJ5303" s="7"/>
      <c r="BK5303" s="7"/>
      <c r="BL5303" s="7"/>
      <c r="BM5303" s="7"/>
      <c r="BP5303" s="7"/>
      <c r="BQ5303" s="7"/>
      <c r="BR5303" s="7"/>
      <c r="BS5303" s="7"/>
      <c r="BT5303" s="7"/>
      <c r="BU5303" s="7"/>
      <c r="BV5303" s="7"/>
      <c r="BW5303" s="7"/>
    </row>
    <row r="5304" spans="5:75" x14ac:dyDescent="0.2"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AL5304" s="7"/>
      <c r="AQ5304" s="7"/>
      <c r="AR5304" s="7"/>
      <c r="AS5304" s="7"/>
      <c r="AT5304" s="7"/>
      <c r="AU5304" s="7"/>
      <c r="AV5304" s="7"/>
      <c r="AX5304" s="7"/>
      <c r="AY5304" s="7"/>
      <c r="AZ5304" s="7"/>
      <c r="BA5304" s="7"/>
      <c r="BB5304" s="7"/>
      <c r="BC5304" s="7"/>
      <c r="BD5304" s="7"/>
      <c r="BG5304" s="7"/>
      <c r="BH5304" s="7"/>
      <c r="BI5304" s="7"/>
      <c r="BJ5304" s="7"/>
      <c r="BK5304" s="7"/>
      <c r="BL5304" s="7"/>
      <c r="BM5304" s="7"/>
      <c r="BP5304" s="7"/>
      <c r="BQ5304" s="7"/>
      <c r="BR5304" s="7"/>
      <c r="BS5304" s="7"/>
      <c r="BT5304" s="7"/>
      <c r="BU5304" s="7"/>
      <c r="BV5304" s="7"/>
      <c r="BW5304" s="7"/>
    </row>
    <row r="5305" spans="5:75" x14ac:dyDescent="0.2"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AL5305" s="7"/>
      <c r="AQ5305" s="7"/>
      <c r="AR5305" s="7"/>
      <c r="AS5305" s="7"/>
      <c r="AT5305" s="7"/>
      <c r="AU5305" s="7"/>
      <c r="AV5305" s="7"/>
      <c r="AX5305" s="7"/>
      <c r="AY5305" s="7"/>
      <c r="AZ5305" s="7"/>
      <c r="BA5305" s="7"/>
      <c r="BB5305" s="7"/>
      <c r="BC5305" s="7"/>
      <c r="BD5305" s="7"/>
      <c r="BG5305" s="7"/>
      <c r="BH5305" s="7"/>
      <c r="BI5305" s="7"/>
      <c r="BJ5305" s="7"/>
      <c r="BK5305" s="7"/>
      <c r="BL5305" s="7"/>
      <c r="BM5305" s="7"/>
      <c r="BP5305" s="7"/>
      <c r="BQ5305" s="7"/>
      <c r="BR5305" s="7"/>
      <c r="BS5305" s="7"/>
      <c r="BT5305" s="7"/>
      <c r="BU5305" s="7"/>
      <c r="BV5305" s="7"/>
      <c r="BW5305" s="7"/>
    </row>
    <row r="5306" spans="5:75" x14ac:dyDescent="0.2"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AL5306" s="7"/>
      <c r="AQ5306" s="7"/>
      <c r="AR5306" s="7"/>
      <c r="AS5306" s="7"/>
      <c r="AT5306" s="7"/>
      <c r="AU5306" s="7"/>
      <c r="AV5306" s="7"/>
      <c r="AX5306" s="7"/>
      <c r="AY5306" s="7"/>
      <c r="AZ5306" s="7"/>
      <c r="BA5306" s="7"/>
      <c r="BB5306" s="7"/>
      <c r="BC5306" s="7"/>
      <c r="BD5306" s="7"/>
      <c r="BG5306" s="7"/>
      <c r="BH5306" s="7"/>
      <c r="BI5306" s="7"/>
      <c r="BJ5306" s="7"/>
      <c r="BK5306" s="7"/>
      <c r="BL5306" s="7"/>
      <c r="BM5306" s="7"/>
      <c r="BP5306" s="7"/>
      <c r="BQ5306" s="7"/>
      <c r="BR5306" s="7"/>
      <c r="BS5306" s="7"/>
      <c r="BT5306" s="7"/>
      <c r="BU5306" s="7"/>
      <c r="BV5306" s="7"/>
      <c r="BW5306" s="7"/>
    </row>
    <row r="5307" spans="5:75" x14ac:dyDescent="0.2"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AL5307" s="7"/>
      <c r="AQ5307" s="7"/>
      <c r="AR5307" s="7"/>
      <c r="AS5307" s="7"/>
      <c r="AT5307" s="7"/>
      <c r="AU5307" s="7"/>
      <c r="AV5307" s="7"/>
      <c r="AX5307" s="7"/>
      <c r="AY5307" s="7"/>
      <c r="AZ5307" s="7"/>
      <c r="BA5307" s="7"/>
      <c r="BB5307" s="7"/>
      <c r="BC5307" s="7"/>
      <c r="BD5307" s="7"/>
      <c r="BG5307" s="7"/>
      <c r="BH5307" s="7"/>
      <c r="BI5307" s="7"/>
      <c r="BJ5307" s="7"/>
      <c r="BK5307" s="7"/>
      <c r="BL5307" s="7"/>
      <c r="BM5307" s="7"/>
      <c r="BP5307" s="7"/>
      <c r="BQ5307" s="7"/>
      <c r="BR5307" s="7"/>
      <c r="BS5307" s="7"/>
      <c r="BT5307" s="7"/>
      <c r="BU5307" s="7"/>
      <c r="BV5307" s="7"/>
      <c r="BW5307" s="7"/>
    </row>
    <row r="5308" spans="5:75" x14ac:dyDescent="0.2"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AL5308" s="7"/>
      <c r="AQ5308" s="7"/>
      <c r="AR5308" s="7"/>
      <c r="AS5308" s="7"/>
      <c r="AT5308" s="7"/>
      <c r="AU5308" s="7"/>
      <c r="AV5308" s="7"/>
      <c r="AX5308" s="7"/>
      <c r="AY5308" s="7"/>
      <c r="AZ5308" s="7"/>
      <c r="BA5308" s="7"/>
      <c r="BB5308" s="7"/>
      <c r="BC5308" s="7"/>
      <c r="BD5308" s="7"/>
      <c r="BG5308" s="7"/>
      <c r="BH5308" s="7"/>
      <c r="BI5308" s="7"/>
      <c r="BJ5308" s="7"/>
      <c r="BK5308" s="7"/>
      <c r="BL5308" s="7"/>
      <c r="BM5308" s="7"/>
      <c r="BP5308" s="7"/>
      <c r="BQ5308" s="7"/>
      <c r="BR5308" s="7"/>
      <c r="BS5308" s="7"/>
      <c r="BT5308" s="7"/>
      <c r="BU5308" s="7"/>
      <c r="BV5308" s="7"/>
      <c r="BW5308" s="7"/>
    </row>
    <row r="5309" spans="5:75" x14ac:dyDescent="0.2"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AL5309" s="7"/>
      <c r="AQ5309" s="7"/>
      <c r="AR5309" s="7"/>
      <c r="AS5309" s="7"/>
      <c r="AT5309" s="7"/>
      <c r="AU5309" s="7"/>
      <c r="AV5309" s="7"/>
      <c r="AX5309" s="7"/>
      <c r="AY5309" s="7"/>
      <c r="AZ5309" s="7"/>
      <c r="BA5309" s="7"/>
      <c r="BB5309" s="7"/>
      <c r="BC5309" s="7"/>
      <c r="BD5309" s="7"/>
      <c r="BG5309" s="7"/>
      <c r="BH5309" s="7"/>
      <c r="BI5309" s="7"/>
      <c r="BJ5309" s="7"/>
      <c r="BK5309" s="7"/>
      <c r="BL5309" s="7"/>
      <c r="BM5309" s="7"/>
      <c r="BP5309" s="7"/>
      <c r="BQ5309" s="7"/>
      <c r="BR5309" s="7"/>
      <c r="BS5309" s="7"/>
      <c r="BT5309" s="7"/>
      <c r="BU5309" s="7"/>
      <c r="BV5309" s="7"/>
      <c r="BW5309" s="7"/>
    </row>
    <row r="5310" spans="5:75" x14ac:dyDescent="0.2"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AL5310" s="7"/>
      <c r="AQ5310" s="7"/>
      <c r="AR5310" s="7"/>
      <c r="AS5310" s="7"/>
      <c r="AT5310" s="7"/>
      <c r="AU5310" s="7"/>
      <c r="AV5310" s="7"/>
      <c r="AX5310" s="7"/>
      <c r="AY5310" s="7"/>
      <c r="AZ5310" s="7"/>
      <c r="BA5310" s="7"/>
      <c r="BB5310" s="7"/>
      <c r="BC5310" s="7"/>
      <c r="BD5310" s="7"/>
      <c r="BG5310" s="7"/>
      <c r="BH5310" s="7"/>
      <c r="BI5310" s="7"/>
      <c r="BJ5310" s="7"/>
      <c r="BK5310" s="7"/>
      <c r="BL5310" s="7"/>
      <c r="BM5310" s="7"/>
      <c r="BP5310" s="7"/>
      <c r="BQ5310" s="7"/>
      <c r="BR5310" s="7"/>
      <c r="BS5310" s="7"/>
      <c r="BT5310" s="7"/>
      <c r="BU5310" s="7"/>
      <c r="BV5310" s="7"/>
      <c r="BW5310" s="7"/>
    </row>
    <row r="5311" spans="5:75" x14ac:dyDescent="0.2"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AL5311" s="7"/>
      <c r="AQ5311" s="7"/>
      <c r="AR5311" s="7"/>
      <c r="AS5311" s="7"/>
      <c r="AT5311" s="7"/>
      <c r="AU5311" s="7"/>
      <c r="AV5311" s="7"/>
      <c r="AX5311" s="7"/>
      <c r="AY5311" s="7"/>
      <c r="AZ5311" s="7"/>
      <c r="BA5311" s="7"/>
      <c r="BB5311" s="7"/>
      <c r="BC5311" s="7"/>
      <c r="BD5311" s="7"/>
      <c r="BG5311" s="7"/>
      <c r="BH5311" s="7"/>
      <c r="BI5311" s="7"/>
      <c r="BJ5311" s="7"/>
      <c r="BK5311" s="7"/>
      <c r="BL5311" s="7"/>
      <c r="BM5311" s="7"/>
      <c r="BP5311" s="7"/>
      <c r="BQ5311" s="7"/>
      <c r="BR5311" s="7"/>
      <c r="BS5311" s="7"/>
      <c r="BT5311" s="7"/>
      <c r="BU5311" s="7"/>
      <c r="BV5311" s="7"/>
      <c r="BW5311" s="7"/>
    </row>
    <row r="5312" spans="5:75" x14ac:dyDescent="0.2"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AL5312" s="7"/>
      <c r="AQ5312" s="7"/>
      <c r="AR5312" s="7"/>
      <c r="AS5312" s="7"/>
      <c r="AT5312" s="7"/>
      <c r="AU5312" s="7"/>
      <c r="AV5312" s="7"/>
      <c r="AX5312" s="7"/>
      <c r="AY5312" s="7"/>
      <c r="AZ5312" s="7"/>
      <c r="BA5312" s="7"/>
      <c r="BB5312" s="7"/>
      <c r="BC5312" s="7"/>
      <c r="BD5312" s="7"/>
      <c r="BG5312" s="7"/>
      <c r="BH5312" s="7"/>
      <c r="BI5312" s="7"/>
      <c r="BJ5312" s="7"/>
      <c r="BK5312" s="7"/>
      <c r="BL5312" s="7"/>
      <c r="BM5312" s="7"/>
      <c r="BP5312" s="7"/>
      <c r="BQ5312" s="7"/>
      <c r="BR5312" s="7"/>
      <c r="BS5312" s="7"/>
      <c r="BT5312" s="7"/>
      <c r="BU5312" s="7"/>
      <c r="BV5312" s="7"/>
      <c r="BW5312" s="7"/>
    </row>
    <row r="5313" spans="5:75" x14ac:dyDescent="0.2"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AL5313" s="7"/>
      <c r="AQ5313" s="7"/>
      <c r="AR5313" s="7"/>
      <c r="AS5313" s="7"/>
      <c r="AT5313" s="7"/>
      <c r="AU5313" s="7"/>
      <c r="AV5313" s="7"/>
      <c r="AX5313" s="7"/>
      <c r="AY5313" s="7"/>
      <c r="AZ5313" s="7"/>
      <c r="BA5313" s="7"/>
      <c r="BB5313" s="7"/>
      <c r="BC5313" s="7"/>
      <c r="BD5313" s="7"/>
      <c r="BG5313" s="7"/>
      <c r="BH5313" s="7"/>
      <c r="BI5313" s="7"/>
      <c r="BJ5313" s="7"/>
      <c r="BK5313" s="7"/>
      <c r="BL5313" s="7"/>
      <c r="BM5313" s="7"/>
      <c r="BP5313" s="7"/>
      <c r="BQ5313" s="7"/>
      <c r="BR5313" s="7"/>
      <c r="BS5313" s="7"/>
      <c r="BT5313" s="7"/>
      <c r="BU5313" s="7"/>
      <c r="BV5313" s="7"/>
      <c r="BW5313" s="7"/>
    </row>
    <row r="5314" spans="5:75" x14ac:dyDescent="0.2"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AL5314" s="7"/>
      <c r="AQ5314" s="7"/>
      <c r="AR5314" s="7"/>
      <c r="AS5314" s="7"/>
      <c r="AT5314" s="7"/>
      <c r="AU5314" s="7"/>
      <c r="AV5314" s="7"/>
      <c r="AX5314" s="7"/>
      <c r="AY5314" s="7"/>
      <c r="AZ5314" s="7"/>
      <c r="BA5314" s="7"/>
      <c r="BB5314" s="7"/>
      <c r="BC5314" s="7"/>
      <c r="BD5314" s="7"/>
      <c r="BG5314" s="7"/>
      <c r="BH5314" s="7"/>
      <c r="BI5314" s="7"/>
      <c r="BJ5314" s="7"/>
      <c r="BK5314" s="7"/>
      <c r="BL5314" s="7"/>
      <c r="BM5314" s="7"/>
      <c r="BP5314" s="7"/>
      <c r="BQ5314" s="7"/>
      <c r="BR5314" s="7"/>
      <c r="BS5314" s="7"/>
      <c r="BT5314" s="7"/>
      <c r="BU5314" s="7"/>
      <c r="BV5314" s="7"/>
      <c r="BW5314" s="7"/>
    </row>
    <row r="5315" spans="5:75" x14ac:dyDescent="0.2"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AL5315" s="7"/>
      <c r="AQ5315" s="7"/>
      <c r="AR5315" s="7"/>
      <c r="AS5315" s="7"/>
      <c r="AT5315" s="7"/>
      <c r="AU5315" s="7"/>
      <c r="AV5315" s="7"/>
      <c r="AX5315" s="7"/>
      <c r="AY5315" s="7"/>
      <c r="AZ5315" s="7"/>
      <c r="BA5315" s="7"/>
      <c r="BB5315" s="7"/>
      <c r="BC5315" s="7"/>
      <c r="BD5315" s="7"/>
      <c r="BG5315" s="7"/>
      <c r="BH5315" s="7"/>
      <c r="BI5315" s="7"/>
      <c r="BJ5315" s="7"/>
      <c r="BK5315" s="7"/>
      <c r="BL5315" s="7"/>
      <c r="BM5315" s="7"/>
      <c r="BP5315" s="7"/>
      <c r="BQ5315" s="7"/>
      <c r="BR5315" s="7"/>
      <c r="BS5315" s="7"/>
      <c r="BT5315" s="7"/>
      <c r="BU5315" s="7"/>
      <c r="BV5315" s="7"/>
      <c r="BW5315" s="7"/>
    </row>
    <row r="5316" spans="5:75" x14ac:dyDescent="0.2"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AL5316" s="7"/>
      <c r="AQ5316" s="7"/>
      <c r="AR5316" s="7"/>
      <c r="AS5316" s="7"/>
      <c r="AT5316" s="7"/>
      <c r="AU5316" s="7"/>
      <c r="AV5316" s="7"/>
      <c r="AX5316" s="7"/>
      <c r="AY5316" s="7"/>
      <c r="AZ5316" s="7"/>
      <c r="BA5316" s="7"/>
      <c r="BB5316" s="7"/>
      <c r="BC5316" s="7"/>
      <c r="BD5316" s="7"/>
      <c r="BG5316" s="7"/>
      <c r="BH5316" s="7"/>
      <c r="BI5316" s="7"/>
      <c r="BJ5316" s="7"/>
      <c r="BK5316" s="7"/>
      <c r="BL5316" s="7"/>
      <c r="BM5316" s="7"/>
      <c r="BP5316" s="7"/>
      <c r="BQ5316" s="7"/>
      <c r="BR5316" s="7"/>
      <c r="BS5316" s="7"/>
      <c r="BT5316" s="7"/>
      <c r="BU5316" s="7"/>
      <c r="BV5316" s="7"/>
      <c r="BW5316" s="7"/>
    </row>
    <row r="5317" spans="5:75" x14ac:dyDescent="0.2"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AL5317" s="7"/>
      <c r="AQ5317" s="7"/>
      <c r="AR5317" s="7"/>
      <c r="AS5317" s="7"/>
      <c r="AT5317" s="7"/>
      <c r="AU5317" s="7"/>
      <c r="AV5317" s="7"/>
      <c r="AX5317" s="7"/>
      <c r="AY5317" s="7"/>
      <c r="AZ5317" s="7"/>
      <c r="BA5317" s="7"/>
      <c r="BB5317" s="7"/>
      <c r="BC5317" s="7"/>
      <c r="BD5317" s="7"/>
      <c r="BG5317" s="7"/>
      <c r="BH5317" s="7"/>
      <c r="BI5317" s="7"/>
      <c r="BJ5317" s="7"/>
      <c r="BK5317" s="7"/>
      <c r="BL5317" s="7"/>
      <c r="BM5317" s="7"/>
      <c r="BP5317" s="7"/>
      <c r="BQ5317" s="7"/>
      <c r="BR5317" s="7"/>
      <c r="BS5317" s="7"/>
      <c r="BT5317" s="7"/>
      <c r="BU5317" s="7"/>
      <c r="BV5317" s="7"/>
      <c r="BW5317" s="7"/>
    </row>
    <row r="5318" spans="5:75" x14ac:dyDescent="0.2"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AL5318" s="7"/>
      <c r="AQ5318" s="7"/>
      <c r="AR5318" s="7"/>
      <c r="AS5318" s="7"/>
      <c r="AT5318" s="7"/>
      <c r="AU5318" s="7"/>
      <c r="AV5318" s="7"/>
      <c r="AX5318" s="7"/>
      <c r="AY5318" s="7"/>
      <c r="AZ5318" s="7"/>
      <c r="BA5318" s="7"/>
      <c r="BB5318" s="7"/>
      <c r="BC5318" s="7"/>
      <c r="BD5318" s="7"/>
      <c r="BG5318" s="7"/>
      <c r="BH5318" s="7"/>
      <c r="BI5318" s="7"/>
      <c r="BJ5318" s="7"/>
      <c r="BK5318" s="7"/>
      <c r="BL5318" s="7"/>
      <c r="BM5318" s="7"/>
      <c r="BP5318" s="7"/>
      <c r="BQ5318" s="7"/>
      <c r="BR5318" s="7"/>
      <c r="BS5318" s="7"/>
      <c r="BT5318" s="7"/>
      <c r="BU5318" s="7"/>
      <c r="BV5318" s="7"/>
      <c r="BW5318" s="7"/>
    </row>
    <row r="5319" spans="5:75" x14ac:dyDescent="0.2"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AL5319" s="7"/>
      <c r="AQ5319" s="7"/>
      <c r="AR5319" s="7"/>
      <c r="AS5319" s="7"/>
      <c r="AT5319" s="7"/>
      <c r="AU5319" s="7"/>
      <c r="AV5319" s="7"/>
      <c r="AX5319" s="7"/>
      <c r="AY5319" s="7"/>
      <c r="AZ5319" s="7"/>
      <c r="BA5319" s="7"/>
      <c r="BB5319" s="7"/>
      <c r="BC5319" s="7"/>
      <c r="BD5319" s="7"/>
      <c r="BG5319" s="7"/>
      <c r="BH5319" s="7"/>
      <c r="BI5319" s="7"/>
      <c r="BJ5319" s="7"/>
      <c r="BK5319" s="7"/>
      <c r="BL5319" s="7"/>
      <c r="BM5319" s="7"/>
      <c r="BP5319" s="7"/>
      <c r="BQ5319" s="7"/>
      <c r="BR5319" s="7"/>
      <c r="BS5319" s="7"/>
      <c r="BT5319" s="7"/>
      <c r="BU5319" s="7"/>
      <c r="BV5319" s="7"/>
      <c r="BW5319" s="7"/>
    </row>
    <row r="5320" spans="5:75" x14ac:dyDescent="0.2"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AL5320" s="7"/>
      <c r="AQ5320" s="7"/>
      <c r="AR5320" s="7"/>
      <c r="AS5320" s="7"/>
      <c r="AT5320" s="7"/>
      <c r="AU5320" s="7"/>
      <c r="AV5320" s="7"/>
      <c r="AX5320" s="7"/>
      <c r="AY5320" s="7"/>
      <c r="AZ5320" s="7"/>
      <c r="BA5320" s="7"/>
      <c r="BB5320" s="7"/>
      <c r="BC5320" s="7"/>
      <c r="BD5320" s="7"/>
      <c r="BG5320" s="7"/>
      <c r="BH5320" s="7"/>
      <c r="BI5320" s="7"/>
      <c r="BJ5320" s="7"/>
      <c r="BK5320" s="7"/>
      <c r="BL5320" s="7"/>
      <c r="BM5320" s="7"/>
      <c r="BP5320" s="7"/>
      <c r="BQ5320" s="7"/>
      <c r="BR5320" s="7"/>
      <c r="BS5320" s="7"/>
      <c r="BT5320" s="7"/>
      <c r="BU5320" s="7"/>
      <c r="BV5320" s="7"/>
      <c r="BW5320" s="7"/>
    </row>
    <row r="5321" spans="5:75" x14ac:dyDescent="0.2"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AL5321" s="7"/>
      <c r="AQ5321" s="7"/>
      <c r="AR5321" s="7"/>
      <c r="AS5321" s="7"/>
      <c r="AT5321" s="7"/>
      <c r="AU5321" s="7"/>
      <c r="AV5321" s="7"/>
      <c r="AX5321" s="7"/>
      <c r="AY5321" s="7"/>
      <c r="AZ5321" s="7"/>
      <c r="BA5321" s="7"/>
      <c r="BB5321" s="7"/>
      <c r="BC5321" s="7"/>
      <c r="BD5321" s="7"/>
      <c r="BG5321" s="7"/>
      <c r="BH5321" s="7"/>
      <c r="BI5321" s="7"/>
      <c r="BJ5321" s="7"/>
      <c r="BK5321" s="7"/>
      <c r="BL5321" s="7"/>
      <c r="BM5321" s="7"/>
      <c r="BP5321" s="7"/>
      <c r="BQ5321" s="7"/>
      <c r="BR5321" s="7"/>
      <c r="BS5321" s="7"/>
      <c r="BT5321" s="7"/>
      <c r="BU5321" s="7"/>
      <c r="BV5321" s="7"/>
      <c r="BW5321" s="7"/>
    </row>
    <row r="5322" spans="5:75" x14ac:dyDescent="0.2"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AL5322" s="7"/>
      <c r="AQ5322" s="7"/>
      <c r="AR5322" s="7"/>
      <c r="AS5322" s="7"/>
      <c r="AT5322" s="7"/>
      <c r="AU5322" s="7"/>
      <c r="AV5322" s="7"/>
      <c r="AX5322" s="7"/>
      <c r="AY5322" s="7"/>
      <c r="AZ5322" s="7"/>
      <c r="BA5322" s="7"/>
      <c r="BB5322" s="7"/>
      <c r="BC5322" s="7"/>
      <c r="BD5322" s="7"/>
      <c r="BG5322" s="7"/>
      <c r="BH5322" s="7"/>
      <c r="BI5322" s="7"/>
      <c r="BJ5322" s="7"/>
      <c r="BK5322" s="7"/>
      <c r="BL5322" s="7"/>
      <c r="BM5322" s="7"/>
      <c r="BP5322" s="7"/>
      <c r="BQ5322" s="7"/>
      <c r="BR5322" s="7"/>
      <c r="BS5322" s="7"/>
      <c r="BT5322" s="7"/>
      <c r="BU5322" s="7"/>
      <c r="BV5322" s="7"/>
      <c r="BW5322" s="7"/>
    </row>
    <row r="5323" spans="5:75" x14ac:dyDescent="0.2"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AL5323" s="7"/>
      <c r="AQ5323" s="7"/>
      <c r="AR5323" s="7"/>
      <c r="AS5323" s="7"/>
      <c r="AT5323" s="7"/>
      <c r="AU5323" s="7"/>
      <c r="AV5323" s="7"/>
      <c r="AX5323" s="7"/>
      <c r="AY5323" s="7"/>
      <c r="AZ5323" s="7"/>
      <c r="BA5323" s="7"/>
      <c r="BB5323" s="7"/>
      <c r="BC5323" s="7"/>
      <c r="BD5323" s="7"/>
      <c r="BG5323" s="7"/>
      <c r="BH5323" s="7"/>
      <c r="BI5323" s="7"/>
      <c r="BJ5323" s="7"/>
      <c r="BK5323" s="7"/>
      <c r="BL5323" s="7"/>
      <c r="BM5323" s="7"/>
      <c r="BP5323" s="7"/>
      <c r="BQ5323" s="7"/>
      <c r="BR5323" s="7"/>
      <c r="BS5323" s="7"/>
      <c r="BT5323" s="7"/>
      <c r="BU5323" s="7"/>
      <c r="BV5323" s="7"/>
      <c r="BW5323" s="7"/>
    </row>
    <row r="5324" spans="5:75" x14ac:dyDescent="0.2"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AL5324" s="7"/>
      <c r="AQ5324" s="7"/>
      <c r="AR5324" s="7"/>
      <c r="AS5324" s="7"/>
      <c r="AT5324" s="7"/>
      <c r="AU5324" s="7"/>
      <c r="AV5324" s="7"/>
      <c r="AX5324" s="7"/>
      <c r="AY5324" s="7"/>
      <c r="AZ5324" s="7"/>
      <c r="BA5324" s="7"/>
      <c r="BB5324" s="7"/>
      <c r="BC5324" s="7"/>
      <c r="BD5324" s="7"/>
      <c r="BG5324" s="7"/>
      <c r="BH5324" s="7"/>
      <c r="BI5324" s="7"/>
      <c r="BJ5324" s="7"/>
      <c r="BK5324" s="7"/>
      <c r="BL5324" s="7"/>
      <c r="BM5324" s="7"/>
      <c r="BP5324" s="7"/>
      <c r="BQ5324" s="7"/>
      <c r="BR5324" s="7"/>
      <c r="BS5324" s="7"/>
      <c r="BT5324" s="7"/>
      <c r="BU5324" s="7"/>
      <c r="BV5324" s="7"/>
      <c r="BW5324" s="7"/>
    </row>
    <row r="5325" spans="5:75" x14ac:dyDescent="0.2"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AL5325" s="7"/>
      <c r="AQ5325" s="7"/>
      <c r="AR5325" s="7"/>
      <c r="AS5325" s="7"/>
      <c r="AT5325" s="7"/>
      <c r="AU5325" s="7"/>
      <c r="AV5325" s="7"/>
      <c r="AX5325" s="7"/>
      <c r="AY5325" s="7"/>
      <c r="AZ5325" s="7"/>
      <c r="BA5325" s="7"/>
      <c r="BB5325" s="7"/>
      <c r="BC5325" s="7"/>
      <c r="BD5325" s="7"/>
      <c r="BG5325" s="7"/>
      <c r="BH5325" s="7"/>
      <c r="BI5325" s="7"/>
      <c r="BJ5325" s="7"/>
      <c r="BK5325" s="7"/>
      <c r="BL5325" s="7"/>
      <c r="BM5325" s="7"/>
      <c r="BP5325" s="7"/>
      <c r="BQ5325" s="7"/>
      <c r="BR5325" s="7"/>
      <c r="BS5325" s="7"/>
      <c r="BT5325" s="7"/>
      <c r="BU5325" s="7"/>
      <c r="BV5325" s="7"/>
      <c r="BW5325" s="7"/>
    </row>
    <row r="5326" spans="5:75" x14ac:dyDescent="0.2"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AL5326" s="7"/>
      <c r="AQ5326" s="7"/>
      <c r="AR5326" s="7"/>
      <c r="AS5326" s="7"/>
      <c r="AT5326" s="7"/>
      <c r="AU5326" s="7"/>
      <c r="AV5326" s="7"/>
      <c r="AX5326" s="7"/>
      <c r="AY5326" s="7"/>
      <c r="AZ5326" s="7"/>
      <c r="BA5326" s="7"/>
      <c r="BB5326" s="7"/>
      <c r="BC5326" s="7"/>
      <c r="BD5326" s="7"/>
      <c r="BG5326" s="7"/>
      <c r="BH5326" s="7"/>
      <c r="BI5326" s="7"/>
      <c r="BJ5326" s="7"/>
      <c r="BK5326" s="7"/>
      <c r="BL5326" s="7"/>
      <c r="BM5326" s="7"/>
      <c r="BP5326" s="7"/>
      <c r="BQ5326" s="7"/>
      <c r="BR5326" s="7"/>
      <c r="BS5326" s="7"/>
      <c r="BT5326" s="7"/>
      <c r="BU5326" s="7"/>
      <c r="BV5326" s="7"/>
      <c r="BW5326" s="7"/>
    </row>
    <row r="5327" spans="5:75" x14ac:dyDescent="0.2"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AL5327" s="7"/>
      <c r="AQ5327" s="7"/>
      <c r="AR5327" s="7"/>
      <c r="AS5327" s="7"/>
      <c r="AT5327" s="7"/>
      <c r="AU5327" s="7"/>
      <c r="AV5327" s="7"/>
      <c r="AX5327" s="7"/>
      <c r="AY5327" s="7"/>
      <c r="AZ5327" s="7"/>
      <c r="BA5327" s="7"/>
      <c r="BB5327" s="7"/>
      <c r="BC5327" s="7"/>
      <c r="BD5327" s="7"/>
      <c r="BG5327" s="7"/>
      <c r="BH5327" s="7"/>
      <c r="BI5327" s="7"/>
      <c r="BJ5327" s="7"/>
      <c r="BK5327" s="7"/>
      <c r="BL5327" s="7"/>
      <c r="BM5327" s="7"/>
      <c r="BP5327" s="7"/>
      <c r="BQ5327" s="7"/>
      <c r="BR5327" s="7"/>
      <c r="BS5327" s="7"/>
      <c r="BT5327" s="7"/>
      <c r="BU5327" s="7"/>
      <c r="BV5327" s="7"/>
      <c r="BW5327" s="7"/>
    </row>
    <row r="5328" spans="5:75" x14ac:dyDescent="0.2"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AL5328" s="7"/>
      <c r="AQ5328" s="7"/>
      <c r="AR5328" s="7"/>
      <c r="AS5328" s="7"/>
      <c r="AT5328" s="7"/>
      <c r="AU5328" s="7"/>
      <c r="AV5328" s="7"/>
      <c r="AX5328" s="7"/>
      <c r="AY5328" s="7"/>
      <c r="AZ5328" s="7"/>
      <c r="BA5328" s="7"/>
      <c r="BB5328" s="7"/>
      <c r="BC5328" s="7"/>
      <c r="BD5328" s="7"/>
      <c r="BG5328" s="7"/>
      <c r="BH5328" s="7"/>
      <c r="BI5328" s="7"/>
      <c r="BJ5328" s="7"/>
      <c r="BK5328" s="7"/>
      <c r="BL5328" s="7"/>
      <c r="BM5328" s="7"/>
      <c r="BP5328" s="7"/>
      <c r="BQ5328" s="7"/>
      <c r="BR5328" s="7"/>
      <c r="BS5328" s="7"/>
      <c r="BT5328" s="7"/>
      <c r="BU5328" s="7"/>
      <c r="BV5328" s="7"/>
      <c r="BW5328" s="7"/>
    </row>
    <row r="5329" spans="5:75" x14ac:dyDescent="0.2"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AL5329" s="7"/>
      <c r="AQ5329" s="7"/>
      <c r="AR5329" s="7"/>
      <c r="AS5329" s="7"/>
      <c r="AT5329" s="7"/>
      <c r="AU5329" s="7"/>
      <c r="AV5329" s="7"/>
      <c r="AX5329" s="7"/>
      <c r="AY5329" s="7"/>
      <c r="AZ5329" s="7"/>
      <c r="BA5329" s="7"/>
      <c r="BB5329" s="7"/>
      <c r="BC5329" s="7"/>
      <c r="BD5329" s="7"/>
      <c r="BG5329" s="7"/>
      <c r="BH5329" s="7"/>
      <c r="BI5329" s="7"/>
      <c r="BJ5329" s="7"/>
      <c r="BK5329" s="7"/>
      <c r="BL5329" s="7"/>
      <c r="BM5329" s="7"/>
      <c r="BP5329" s="7"/>
      <c r="BQ5329" s="7"/>
      <c r="BR5329" s="7"/>
      <c r="BS5329" s="7"/>
      <c r="BT5329" s="7"/>
      <c r="BU5329" s="7"/>
      <c r="BV5329" s="7"/>
      <c r="BW5329" s="7"/>
    </row>
    <row r="5330" spans="5:75" x14ac:dyDescent="0.2"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AL5330" s="7"/>
      <c r="AQ5330" s="7"/>
      <c r="AR5330" s="7"/>
      <c r="AS5330" s="7"/>
      <c r="AT5330" s="7"/>
      <c r="AU5330" s="7"/>
      <c r="AV5330" s="7"/>
      <c r="AX5330" s="7"/>
      <c r="AY5330" s="7"/>
      <c r="AZ5330" s="7"/>
      <c r="BA5330" s="7"/>
      <c r="BB5330" s="7"/>
      <c r="BC5330" s="7"/>
      <c r="BD5330" s="7"/>
      <c r="BG5330" s="7"/>
      <c r="BH5330" s="7"/>
      <c r="BI5330" s="7"/>
      <c r="BJ5330" s="7"/>
      <c r="BK5330" s="7"/>
      <c r="BL5330" s="7"/>
      <c r="BM5330" s="7"/>
      <c r="BP5330" s="7"/>
      <c r="BQ5330" s="7"/>
      <c r="BR5330" s="7"/>
      <c r="BS5330" s="7"/>
      <c r="BT5330" s="7"/>
      <c r="BU5330" s="7"/>
      <c r="BV5330" s="7"/>
      <c r="BW5330" s="7"/>
    </row>
    <row r="5331" spans="5:75" x14ac:dyDescent="0.2"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AL5331" s="7"/>
      <c r="AQ5331" s="7"/>
      <c r="AR5331" s="7"/>
      <c r="AS5331" s="7"/>
      <c r="AT5331" s="7"/>
      <c r="AU5331" s="7"/>
      <c r="AV5331" s="7"/>
      <c r="AX5331" s="7"/>
      <c r="AY5331" s="7"/>
      <c r="AZ5331" s="7"/>
      <c r="BA5331" s="7"/>
      <c r="BB5331" s="7"/>
      <c r="BC5331" s="7"/>
      <c r="BD5331" s="7"/>
      <c r="BG5331" s="7"/>
      <c r="BH5331" s="7"/>
      <c r="BI5331" s="7"/>
      <c r="BJ5331" s="7"/>
      <c r="BK5331" s="7"/>
      <c r="BL5331" s="7"/>
      <c r="BM5331" s="7"/>
      <c r="BP5331" s="7"/>
      <c r="BQ5331" s="7"/>
      <c r="BR5331" s="7"/>
      <c r="BS5331" s="7"/>
      <c r="BT5331" s="7"/>
      <c r="BU5331" s="7"/>
      <c r="BV5331" s="7"/>
      <c r="BW5331" s="7"/>
    </row>
    <row r="5332" spans="5:75" x14ac:dyDescent="0.2"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AL5332" s="7"/>
      <c r="AQ5332" s="7"/>
      <c r="AR5332" s="7"/>
      <c r="AS5332" s="7"/>
      <c r="AT5332" s="7"/>
      <c r="AU5332" s="7"/>
      <c r="AV5332" s="7"/>
      <c r="AX5332" s="7"/>
      <c r="AY5332" s="7"/>
      <c r="AZ5332" s="7"/>
      <c r="BA5332" s="7"/>
      <c r="BB5332" s="7"/>
      <c r="BC5332" s="7"/>
      <c r="BD5332" s="7"/>
      <c r="BG5332" s="7"/>
      <c r="BH5332" s="7"/>
      <c r="BI5332" s="7"/>
      <c r="BJ5332" s="7"/>
      <c r="BK5332" s="7"/>
      <c r="BL5332" s="7"/>
      <c r="BM5332" s="7"/>
      <c r="BP5332" s="7"/>
      <c r="BQ5332" s="7"/>
      <c r="BR5332" s="7"/>
      <c r="BS5332" s="7"/>
      <c r="BT5332" s="7"/>
      <c r="BU5332" s="7"/>
      <c r="BV5332" s="7"/>
      <c r="BW5332" s="7"/>
    </row>
    <row r="5333" spans="5:75" x14ac:dyDescent="0.2"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AL5333" s="7"/>
      <c r="AQ5333" s="7"/>
      <c r="AR5333" s="7"/>
      <c r="AS5333" s="7"/>
      <c r="AT5333" s="7"/>
      <c r="AU5333" s="7"/>
      <c r="AV5333" s="7"/>
      <c r="AX5333" s="7"/>
      <c r="AY5333" s="7"/>
      <c r="AZ5333" s="7"/>
      <c r="BA5333" s="7"/>
      <c r="BB5333" s="7"/>
      <c r="BC5333" s="7"/>
      <c r="BD5333" s="7"/>
      <c r="BG5333" s="7"/>
      <c r="BH5333" s="7"/>
      <c r="BI5333" s="7"/>
      <c r="BJ5333" s="7"/>
      <c r="BK5333" s="7"/>
      <c r="BL5333" s="7"/>
      <c r="BM5333" s="7"/>
      <c r="BP5333" s="7"/>
      <c r="BQ5333" s="7"/>
      <c r="BR5333" s="7"/>
      <c r="BS5333" s="7"/>
      <c r="BT5333" s="7"/>
      <c r="BU5333" s="7"/>
      <c r="BV5333" s="7"/>
      <c r="BW5333" s="7"/>
    </row>
    <row r="5334" spans="5:75" x14ac:dyDescent="0.2"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AL5334" s="7"/>
      <c r="AQ5334" s="7"/>
      <c r="AR5334" s="7"/>
      <c r="AS5334" s="7"/>
      <c r="AT5334" s="7"/>
      <c r="AU5334" s="7"/>
      <c r="AV5334" s="7"/>
      <c r="AX5334" s="7"/>
      <c r="AY5334" s="7"/>
      <c r="AZ5334" s="7"/>
      <c r="BA5334" s="7"/>
      <c r="BB5334" s="7"/>
      <c r="BC5334" s="7"/>
      <c r="BD5334" s="7"/>
      <c r="BG5334" s="7"/>
      <c r="BH5334" s="7"/>
      <c r="BI5334" s="7"/>
      <c r="BJ5334" s="7"/>
      <c r="BK5334" s="7"/>
      <c r="BL5334" s="7"/>
      <c r="BM5334" s="7"/>
      <c r="BP5334" s="7"/>
      <c r="BQ5334" s="7"/>
      <c r="BR5334" s="7"/>
      <c r="BS5334" s="7"/>
      <c r="BT5334" s="7"/>
      <c r="BU5334" s="7"/>
      <c r="BV5334" s="7"/>
      <c r="BW5334" s="7"/>
    </row>
    <row r="5335" spans="5:75" x14ac:dyDescent="0.2"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AL5335" s="7"/>
      <c r="AQ5335" s="7"/>
      <c r="AR5335" s="7"/>
      <c r="AS5335" s="7"/>
      <c r="AT5335" s="7"/>
      <c r="AU5335" s="7"/>
      <c r="AV5335" s="7"/>
      <c r="AX5335" s="7"/>
      <c r="AY5335" s="7"/>
      <c r="AZ5335" s="7"/>
      <c r="BA5335" s="7"/>
      <c r="BB5335" s="7"/>
      <c r="BC5335" s="7"/>
      <c r="BD5335" s="7"/>
      <c r="BG5335" s="7"/>
      <c r="BH5335" s="7"/>
      <c r="BI5335" s="7"/>
      <c r="BJ5335" s="7"/>
      <c r="BK5335" s="7"/>
      <c r="BL5335" s="7"/>
      <c r="BM5335" s="7"/>
      <c r="BP5335" s="7"/>
      <c r="BQ5335" s="7"/>
      <c r="BR5335" s="7"/>
      <c r="BS5335" s="7"/>
      <c r="BT5335" s="7"/>
      <c r="BU5335" s="7"/>
      <c r="BV5335" s="7"/>
      <c r="BW5335" s="7"/>
    </row>
    <row r="5336" spans="5:75" x14ac:dyDescent="0.2"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AL5336" s="7"/>
      <c r="AQ5336" s="7"/>
      <c r="AR5336" s="7"/>
      <c r="AS5336" s="7"/>
      <c r="AT5336" s="7"/>
      <c r="AU5336" s="7"/>
      <c r="AV5336" s="7"/>
      <c r="AX5336" s="7"/>
      <c r="AY5336" s="7"/>
      <c r="AZ5336" s="7"/>
      <c r="BA5336" s="7"/>
      <c r="BB5336" s="7"/>
      <c r="BC5336" s="7"/>
      <c r="BD5336" s="7"/>
      <c r="BG5336" s="7"/>
      <c r="BH5336" s="7"/>
      <c r="BI5336" s="7"/>
      <c r="BJ5336" s="7"/>
      <c r="BK5336" s="7"/>
      <c r="BL5336" s="7"/>
      <c r="BM5336" s="7"/>
      <c r="BP5336" s="7"/>
      <c r="BQ5336" s="7"/>
      <c r="BR5336" s="7"/>
      <c r="BS5336" s="7"/>
      <c r="BT5336" s="7"/>
      <c r="BU5336" s="7"/>
      <c r="BV5336" s="7"/>
      <c r="BW5336" s="7"/>
    </row>
    <row r="5337" spans="5:75" x14ac:dyDescent="0.2"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AL5337" s="7"/>
      <c r="AQ5337" s="7"/>
      <c r="AR5337" s="7"/>
      <c r="AS5337" s="7"/>
      <c r="AT5337" s="7"/>
      <c r="AU5337" s="7"/>
      <c r="AV5337" s="7"/>
      <c r="AX5337" s="7"/>
      <c r="AY5337" s="7"/>
      <c r="AZ5337" s="7"/>
      <c r="BA5337" s="7"/>
      <c r="BB5337" s="7"/>
      <c r="BC5337" s="7"/>
      <c r="BD5337" s="7"/>
      <c r="BG5337" s="7"/>
      <c r="BH5337" s="7"/>
      <c r="BI5337" s="7"/>
      <c r="BJ5337" s="7"/>
      <c r="BK5337" s="7"/>
      <c r="BL5337" s="7"/>
      <c r="BM5337" s="7"/>
      <c r="BP5337" s="7"/>
      <c r="BQ5337" s="7"/>
      <c r="BR5337" s="7"/>
      <c r="BS5337" s="7"/>
      <c r="BT5337" s="7"/>
      <c r="BU5337" s="7"/>
      <c r="BV5337" s="7"/>
      <c r="BW5337" s="7"/>
    </row>
    <row r="5338" spans="5:75" x14ac:dyDescent="0.2"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AL5338" s="7"/>
      <c r="AQ5338" s="7"/>
      <c r="AR5338" s="7"/>
      <c r="AS5338" s="7"/>
      <c r="AT5338" s="7"/>
      <c r="AU5338" s="7"/>
      <c r="AV5338" s="7"/>
      <c r="AX5338" s="7"/>
      <c r="AY5338" s="7"/>
      <c r="AZ5338" s="7"/>
      <c r="BA5338" s="7"/>
      <c r="BB5338" s="7"/>
      <c r="BC5338" s="7"/>
      <c r="BD5338" s="7"/>
      <c r="BG5338" s="7"/>
      <c r="BH5338" s="7"/>
      <c r="BI5338" s="7"/>
      <c r="BJ5338" s="7"/>
      <c r="BK5338" s="7"/>
      <c r="BL5338" s="7"/>
      <c r="BM5338" s="7"/>
      <c r="BP5338" s="7"/>
      <c r="BQ5338" s="7"/>
      <c r="BR5338" s="7"/>
      <c r="BS5338" s="7"/>
      <c r="BT5338" s="7"/>
      <c r="BU5338" s="7"/>
      <c r="BV5338" s="7"/>
      <c r="BW5338" s="7"/>
    </row>
    <row r="5339" spans="5:75" x14ac:dyDescent="0.2"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AL5339" s="7"/>
      <c r="AQ5339" s="7"/>
      <c r="AR5339" s="7"/>
      <c r="AS5339" s="7"/>
      <c r="AT5339" s="7"/>
      <c r="AU5339" s="7"/>
      <c r="AV5339" s="7"/>
      <c r="AX5339" s="7"/>
      <c r="AY5339" s="7"/>
      <c r="AZ5339" s="7"/>
      <c r="BA5339" s="7"/>
      <c r="BB5339" s="7"/>
      <c r="BC5339" s="7"/>
      <c r="BD5339" s="7"/>
      <c r="BG5339" s="7"/>
      <c r="BH5339" s="7"/>
      <c r="BI5339" s="7"/>
      <c r="BJ5339" s="7"/>
      <c r="BK5339" s="7"/>
      <c r="BL5339" s="7"/>
      <c r="BM5339" s="7"/>
      <c r="BP5339" s="7"/>
      <c r="BQ5339" s="7"/>
      <c r="BR5339" s="7"/>
      <c r="BS5339" s="7"/>
      <c r="BT5339" s="7"/>
      <c r="BU5339" s="7"/>
      <c r="BV5339" s="7"/>
      <c r="BW5339" s="7"/>
    </row>
    <row r="5340" spans="5:75" x14ac:dyDescent="0.2"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AL5340" s="7"/>
      <c r="AQ5340" s="7"/>
      <c r="AR5340" s="7"/>
      <c r="AS5340" s="7"/>
      <c r="AT5340" s="7"/>
      <c r="AU5340" s="7"/>
      <c r="AV5340" s="7"/>
      <c r="AX5340" s="7"/>
      <c r="AY5340" s="7"/>
      <c r="AZ5340" s="7"/>
      <c r="BA5340" s="7"/>
      <c r="BB5340" s="7"/>
      <c r="BC5340" s="7"/>
      <c r="BD5340" s="7"/>
      <c r="BG5340" s="7"/>
      <c r="BH5340" s="7"/>
      <c r="BI5340" s="7"/>
      <c r="BJ5340" s="7"/>
      <c r="BK5340" s="7"/>
      <c r="BL5340" s="7"/>
      <c r="BM5340" s="7"/>
      <c r="BP5340" s="7"/>
      <c r="BQ5340" s="7"/>
      <c r="BR5340" s="7"/>
      <c r="BS5340" s="7"/>
      <c r="BT5340" s="7"/>
      <c r="BU5340" s="7"/>
      <c r="BV5340" s="7"/>
      <c r="BW5340" s="7"/>
    </row>
    <row r="5341" spans="5:75" x14ac:dyDescent="0.2"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AL5341" s="7"/>
      <c r="AQ5341" s="7"/>
      <c r="AR5341" s="7"/>
      <c r="AS5341" s="7"/>
      <c r="AT5341" s="7"/>
      <c r="AU5341" s="7"/>
      <c r="AV5341" s="7"/>
      <c r="AX5341" s="7"/>
      <c r="AY5341" s="7"/>
      <c r="AZ5341" s="7"/>
      <c r="BA5341" s="7"/>
      <c r="BB5341" s="7"/>
      <c r="BC5341" s="7"/>
      <c r="BD5341" s="7"/>
      <c r="BG5341" s="7"/>
      <c r="BH5341" s="7"/>
      <c r="BI5341" s="7"/>
      <c r="BJ5341" s="7"/>
      <c r="BK5341" s="7"/>
      <c r="BL5341" s="7"/>
      <c r="BM5341" s="7"/>
      <c r="BP5341" s="7"/>
      <c r="BQ5341" s="7"/>
      <c r="BR5341" s="7"/>
      <c r="BS5341" s="7"/>
      <c r="BT5341" s="7"/>
      <c r="BU5341" s="7"/>
      <c r="BV5341" s="7"/>
      <c r="BW5341" s="7"/>
    </row>
    <row r="5342" spans="5:75" x14ac:dyDescent="0.2"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AL5342" s="7"/>
      <c r="AQ5342" s="7"/>
      <c r="AR5342" s="7"/>
      <c r="AS5342" s="7"/>
      <c r="AT5342" s="7"/>
      <c r="AU5342" s="7"/>
      <c r="AV5342" s="7"/>
      <c r="AX5342" s="7"/>
      <c r="AY5342" s="7"/>
      <c r="AZ5342" s="7"/>
      <c r="BA5342" s="7"/>
      <c r="BB5342" s="7"/>
      <c r="BC5342" s="7"/>
      <c r="BD5342" s="7"/>
      <c r="BG5342" s="7"/>
      <c r="BH5342" s="7"/>
      <c r="BI5342" s="7"/>
      <c r="BJ5342" s="7"/>
      <c r="BK5342" s="7"/>
      <c r="BL5342" s="7"/>
      <c r="BM5342" s="7"/>
      <c r="BP5342" s="7"/>
      <c r="BQ5342" s="7"/>
      <c r="BR5342" s="7"/>
      <c r="BS5342" s="7"/>
      <c r="BT5342" s="7"/>
      <c r="BU5342" s="7"/>
      <c r="BV5342" s="7"/>
      <c r="BW5342" s="7"/>
    </row>
    <row r="5343" spans="5:75" x14ac:dyDescent="0.2"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AL5343" s="7"/>
      <c r="AQ5343" s="7"/>
      <c r="AR5343" s="7"/>
      <c r="AS5343" s="7"/>
      <c r="AT5343" s="7"/>
      <c r="AU5343" s="7"/>
      <c r="AV5343" s="7"/>
      <c r="AX5343" s="7"/>
      <c r="AY5343" s="7"/>
      <c r="AZ5343" s="7"/>
      <c r="BA5343" s="7"/>
      <c r="BB5343" s="7"/>
      <c r="BC5343" s="7"/>
      <c r="BD5343" s="7"/>
      <c r="BG5343" s="7"/>
      <c r="BH5343" s="7"/>
      <c r="BI5343" s="7"/>
      <c r="BJ5343" s="7"/>
      <c r="BK5343" s="7"/>
      <c r="BL5343" s="7"/>
      <c r="BM5343" s="7"/>
      <c r="BP5343" s="7"/>
      <c r="BQ5343" s="7"/>
      <c r="BR5343" s="7"/>
      <c r="BS5343" s="7"/>
      <c r="BT5343" s="7"/>
      <c r="BU5343" s="7"/>
      <c r="BV5343" s="7"/>
      <c r="BW5343" s="7"/>
    </row>
    <row r="5344" spans="5:75" x14ac:dyDescent="0.2"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AL5344" s="7"/>
      <c r="AQ5344" s="7"/>
      <c r="AR5344" s="7"/>
      <c r="AS5344" s="7"/>
      <c r="AT5344" s="7"/>
      <c r="AU5344" s="7"/>
      <c r="AV5344" s="7"/>
      <c r="AX5344" s="7"/>
      <c r="AY5344" s="7"/>
      <c r="AZ5344" s="7"/>
      <c r="BA5344" s="7"/>
      <c r="BB5344" s="7"/>
      <c r="BC5344" s="7"/>
      <c r="BD5344" s="7"/>
      <c r="BG5344" s="7"/>
      <c r="BH5344" s="7"/>
      <c r="BI5344" s="7"/>
      <c r="BJ5344" s="7"/>
      <c r="BK5344" s="7"/>
      <c r="BL5344" s="7"/>
      <c r="BM5344" s="7"/>
      <c r="BP5344" s="7"/>
      <c r="BQ5344" s="7"/>
      <c r="BR5344" s="7"/>
      <c r="BS5344" s="7"/>
      <c r="BT5344" s="7"/>
      <c r="BU5344" s="7"/>
      <c r="BV5344" s="7"/>
      <c r="BW5344" s="7"/>
    </row>
    <row r="5345" spans="5:75" x14ac:dyDescent="0.2"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AL5345" s="7"/>
      <c r="AQ5345" s="7"/>
      <c r="AR5345" s="7"/>
      <c r="AS5345" s="7"/>
      <c r="AT5345" s="7"/>
      <c r="AU5345" s="7"/>
      <c r="AV5345" s="7"/>
      <c r="AX5345" s="7"/>
      <c r="AY5345" s="7"/>
      <c r="AZ5345" s="7"/>
      <c r="BA5345" s="7"/>
      <c r="BB5345" s="7"/>
      <c r="BC5345" s="7"/>
      <c r="BD5345" s="7"/>
      <c r="BG5345" s="7"/>
      <c r="BH5345" s="7"/>
      <c r="BI5345" s="7"/>
      <c r="BJ5345" s="7"/>
      <c r="BK5345" s="7"/>
      <c r="BL5345" s="7"/>
      <c r="BM5345" s="7"/>
      <c r="BP5345" s="7"/>
      <c r="BQ5345" s="7"/>
      <c r="BR5345" s="7"/>
      <c r="BS5345" s="7"/>
      <c r="BT5345" s="7"/>
      <c r="BU5345" s="7"/>
      <c r="BV5345" s="7"/>
      <c r="BW5345" s="7"/>
    </row>
    <row r="5346" spans="5:75" x14ac:dyDescent="0.2"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AL5346" s="7"/>
      <c r="AQ5346" s="7"/>
      <c r="AR5346" s="7"/>
      <c r="AS5346" s="7"/>
      <c r="AT5346" s="7"/>
      <c r="AU5346" s="7"/>
      <c r="AV5346" s="7"/>
      <c r="AX5346" s="7"/>
      <c r="AY5346" s="7"/>
      <c r="AZ5346" s="7"/>
      <c r="BA5346" s="7"/>
      <c r="BB5346" s="7"/>
      <c r="BC5346" s="7"/>
      <c r="BD5346" s="7"/>
      <c r="BG5346" s="7"/>
      <c r="BH5346" s="7"/>
      <c r="BI5346" s="7"/>
      <c r="BJ5346" s="7"/>
      <c r="BK5346" s="7"/>
      <c r="BL5346" s="7"/>
      <c r="BM5346" s="7"/>
      <c r="BP5346" s="7"/>
      <c r="BQ5346" s="7"/>
      <c r="BR5346" s="7"/>
      <c r="BS5346" s="7"/>
      <c r="BT5346" s="7"/>
      <c r="BU5346" s="7"/>
      <c r="BV5346" s="7"/>
      <c r="BW5346" s="7"/>
    </row>
    <row r="5347" spans="5:75" x14ac:dyDescent="0.2"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AL5347" s="7"/>
      <c r="AQ5347" s="7"/>
      <c r="AR5347" s="7"/>
      <c r="AS5347" s="7"/>
      <c r="AT5347" s="7"/>
      <c r="AU5347" s="7"/>
      <c r="AV5347" s="7"/>
      <c r="AX5347" s="7"/>
      <c r="AY5347" s="7"/>
      <c r="AZ5347" s="7"/>
      <c r="BA5347" s="7"/>
      <c r="BB5347" s="7"/>
      <c r="BC5347" s="7"/>
      <c r="BD5347" s="7"/>
      <c r="BG5347" s="7"/>
      <c r="BH5347" s="7"/>
      <c r="BI5347" s="7"/>
      <c r="BJ5347" s="7"/>
      <c r="BK5347" s="7"/>
      <c r="BL5347" s="7"/>
      <c r="BM5347" s="7"/>
      <c r="BP5347" s="7"/>
      <c r="BQ5347" s="7"/>
      <c r="BR5347" s="7"/>
      <c r="BS5347" s="7"/>
      <c r="BT5347" s="7"/>
      <c r="BU5347" s="7"/>
      <c r="BV5347" s="7"/>
      <c r="BW5347" s="7"/>
    </row>
    <row r="5348" spans="5:75" x14ac:dyDescent="0.2"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AL5348" s="7"/>
      <c r="AQ5348" s="7"/>
      <c r="AR5348" s="7"/>
      <c r="AS5348" s="7"/>
      <c r="AT5348" s="7"/>
      <c r="AU5348" s="7"/>
      <c r="AV5348" s="7"/>
      <c r="AX5348" s="7"/>
      <c r="AY5348" s="7"/>
      <c r="AZ5348" s="7"/>
      <c r="BA5348" s="7"/>
      <c r="BB5348" s="7"/>
      <c r="BC5348" s="7"/>
      <c r="BD5348" s="7"/>
      <c r="BG5348" s="7"/>
      <c r="BH5348" s="7"/>
      <c r="BI5348" s="7"/>
      <c r="BJ5348" s="7"/>
      <c r="BK5348" s="7"/>
      <c r="BL5348" s="7"/>
      <c r="BM5348" s="7"/>
      <c r="BP5348" s="7"/>
      <c r="BQ5348" s="7"/>
      <c r="BR5348" s="7"/>
      <c r="BS5348" s="7"/>
      <c r="BT5348" s="7"/>
      <c r="BU5348" s="7"/>
      <c r="BV5348" s="7"/>
      <c r="BW5348" s="7"/>
    </row>
    <row r="5349" spans="5:75" x14ac:dyDescent="0.2"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AL5349" s="7"/>
      <c r="AQ5349" s="7"/>
      <c r="AR5349" s="7"/>
      <c r="AS5349" s="7"/>
      <c r="AT5349" s="7"/>
      <c r="AU5349" s="7"/>
      <c r="AV5349" s="7"/>
      <c r="AX5349" s="7"/>
      <c r="AY5349" s="7"/>
      <c r="AZ5349" s="7"/>
      <c r="BA5349" s="7"/>
      <c r="BB5349" s="7"/>
      <c r="BC5349" s="7"/>
      <c r="BD5349" s="7"/>
      <c r="BG5349" s="7"/>
      <c r="BH5349" s="7"/>
      <c r="BI5349" s="7"/>
      <c r="BJ5349" s="7"/>
      <c r="BK5349" s="7"/>
      <c r="BL5349" s="7"/>
      <c r="BM5349" s="7"/>
      <c r="BP5349" s="7"/>
      <c r="BQ5349" s="7"/>
      <c r="BR5349" s="7"/>
      <c r="BS5349" s="7"/>
      <c r="BT5349" s="7"/>
      <c r="BU5349" s="7"/>
      <c r="BV5349" s="7"/>
      <c r="BW5349" s="7"/>
    </row>
    <row r="5350" spans="5:75" x14ac:dyDescent="0.2"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AL5350" s="7"/>
      <c r="AQ5350" s="7"/>
      <c r="AR5350" s="7"/>
      <c r="AS5350" s="7"/>
      <c r="AT5350" s="7"/>
      <c r="AU5350" s="7"/>
      <c r="AV5350" s="7"/>
      <c r="AX5350" s="7"/>
      <c r="AY5350" s="7"/>
      <c r="AZ5350" s="7"/>
      <c r="BA5350" s="7"/>
      <c r="BB5350" s="7"/>
      <c r="BC5350" s="7"/>
      <c r="BD5350" s="7"/>
      <c r="BG5350" s="7"/>
      <c r="BH5350" s="7"/>
      <c r="BI5350" s="7"/>
      <c r="BJ5350" s="7"/>
      <c r="BK5350" s="7"/>
      <c r="BL5350" s="7"/>
      <c r="BM5350" s="7"/>
      <c r="BP5350" s="7"/>
      <c r="BQ5350" s="7"/>
      <c r="BR5350" s="7"/>
      <c r="BS5350" s="7"/>
      <c r="BT5350" s="7"/>
      <c r="BU5350" s="7"/>
      <c r="BV5350" s="7"/>
      <c r="BW5350" s="7"/>
    </row>
    <row r="5351" spans="5:75" x14ac:dyDescent="0.2"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AL5351" s="7"/>
      <c r="AQ5351" s="7"/>
      <c r="AR5351" s="7"/>
      <c r="AS5351" s="7"/>
      <c r="AT5351" s="7"/>
      <c r="AU5351" s="7"/>
      <c r="AV5351" s="7"/>
      <c r="AX5351" s="7"/>
      <c r="AY5351" s="7"/>
      <c r="AZ5351" s="7"/>
      <c r="BA5351" s="7"/>
      <c r="BB5351" s="7"/>
      <c r="BC5351" s="7"/>
      <c r="BD5351" s="7"/>
      <c r="BG5351" s="7"/>
      <c r="BH5351" s="7"/>
      <c r="BI5351" s="7"/>
      <c r="BJ5351" s="7"/>
      <c r="BK5351" s="7"/>
      <c r="BL5351" s="7"/>
      <c r="BM5351" s="7"/>
      <c r="BP5351" s="7"/>
      <c r="BQ5351" s="7"/>
      <c r="BR5351" s="7"/>
      <c r="BS5351" s="7"/>
      <c r="BT5351" s="7"/>
      <c r="BU5351" s="7"/>
      <c r="BV5351" s="7"/>
      <c r="BW5351" s="7"/>
    </row>
    <row r="5352" spans="5:75" x14ac:dyDescent="0.2"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AL5352" s="7"/>
      <c r="AQ5352" s="7"/>
      <c r="AR5352" s="7"/>
      <c r="AS5352" s="7"/>
      <c r="AT5352" s="7"/>
      <c r="AU5352" s="7"/>
      <c r="AV5352" s="7"/>
      <c r="AX5352" s="7"/>
      <c r="AY5352" s="7"/>
      <c r="AZ5352" s="7"/>
      <c r="BA5352" s="7"/>
      <c r="BB5352" s="7"/>
      <c r="BC5352" s="7"/>
      <c r="BD5352" s="7"/>
      <c r="BG5352" s="7"/>
      <c r="BH5352" s="7"/>
      <c r="BI5352" s="7"/>
      <c r="BJ5352" s="7"/>
      <c r="BK5352" s="7"/>
      <c r="BL5352" s="7"/>
      <c r="BM5352" s="7"/>
      <c r="BP5352" s="7"/>
      <c r="BQ5352" s="7"/>
      <c r="BR5352" s="7"/>
      <c r="BS5352" s="7"/>
      <c r="BT5352" s="7"/>
      <c r="BU5352" s="7"/>
      <c r="BV5352" s="7"/>
      <c r="BW5352" s="7"/>
    </row>
    <row r="5353" spans="5:75" x14ac:dyDescent="0.2"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AL5353" s="7"/>
      <c r="AQ5353" s="7"/>
      <c r="AR5353" s="7"/>
      <c r="AS5353" s="7"/>
      <c r="AT5353" s="7"/>
      <c r="AU5353" s="7"/>
      <c r="AV5353" s="7"/>
      <c r="AX5353" s="7"/>
      <c r="AY5353" s="7"/>
      <c r="AZ5353" s="7"/>
      <c r="BA5353" s="7"/>
      <c r="BB5353" s="7"/>
      <c r="BC5353" s="7"/>
      <c r="BD5353" s="7"/>
      <c r="BG5353" s="7"/>
      <c r="BH5353" s="7"/>
      <c r="BI5353" s="7"/>
      <c r="BJ5353" s="7"/>
      <c r="BK5353" s="7"/>
      <c r="BL5353" s="7"/>
      <c r="BM5353" s="7"/>
      <c r="BP5353" s="7"/>
      <c r="BQ5353" s="7"/>
      <c r="BR5353" s="7"/>
      <c r="BS5353" s="7"/>
      <c r="BT5353" s="7"/>
      <c r="BU5353" s="7"/>
      <c r="BV5353" s="7"/>
      <c r="BW5353" s="7"/>
    </row>
    <row r="5354" spans="5:75" x14ac:dyDescent="0.2"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AL5354" s="7"/>
      <c r="AQ5354" s="7"/>
      <c r="AR5354" s="7"/>
      <c r="AS5354" s="7"/>
      <c r="AT5354" s="7"/>
      <c r="AU5354" s="7"/>
      <c r="AV5354" s="7"/>
      <c r="AX5354" s="7"/>
      <c r="AY5354" s="7"/>
      <c r="AZ5354" s="7"/>
      <c r="BA5354" s="7"/>
      <c r="BB5354" s="7"/>
      <c r="BC5354" s="7"/>
      <c r="BD5354" s="7"/>
      <c r="BG5354" s="7"/>
      <c r="BH5354" s="7"/>
      <c r="BI5354" s="7"/>
      <c r="BJ5354" s="7"/>
      <c r="BK5354" s="7"/>
      <c r="BL5354" s="7"/>
      <c r="BM5354" s="7"/>
      <c r="BP5354" s="7"/>
      <c r="BQ5354" s="7"/>
      <c r="BR5354" s="7"/>
      <c r="BS5354" s="7"/>
      <c r="BT5354" s="7"/>
      <c r="BU5354" s="7"/>
      <c r="BV5354" s="7"/>
      <c r="BW5354" s="7"/>
    </row>
    <row r="5355" spans="5:75" x14ac:dyDescent="0.2"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AL5355" s="7"/>
      <c r="AQ5355" s="7"/>
      <c r="AR5355" s="7"/>
      <c r="AS5355" s="7"/>
      <c r="AT5355" s="7"/>
      <c r="AU5355" s="7"/>
      <c r="AV5355" s="7"/>
      <c r="AX5355" s="7"/>
      <c r="AY5355" s="7"/>
      <c r="AZ5355" s="7"/>
      <c r="BA5355" s="7"/>
      <c r="BB5355" s="7"/>
      <c r="BC5355" s="7"/>
      <c r="BD5355" s="7"/>
      <c r="BG5355" s="7"/>
      <c r="BH5355" s="7"/>
      <c r="BI5355" s="7"/>
      <c r="BJ5355" s="7"/>
      <c r="BK5355" s="7"/>
      <c r="BL5355" s="7"/>
      <c r="BM5355" s="7"/>
      <c r="BP5355" s="7"/>
      <c r="BQ5355" s="7"/>
      <c r="BR5355" s="7"/>
      <c r="BS5355" s="7"/>
      <c r="BT5355" s="7"/>
      <c r="BU5355" s="7"/>
      <c r="BV5355" s="7"/>
      <c r="BW5355" s="7"/>
    </row>
    <row r="5356" spans="5:75" x14ac:dyDescent="0.2"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AL5356" s="7"/>
      <c r="AQ5356" s="7"/>
      <c r="AR5356" s="7"/>
      <c r="AS5356" s="7"/>
      <c r="AT5356" s="7"/>
      <c r="AU5356" s="7"/>
      <c r="AV5356" s="7"/>
      <c r="AX5356" s="7"/>
      <c r="AY5356" s="7"/>
      <c r="AZ5356" s="7"/>
      <c r="BA5356" s="7"/>
      <c r="BB5356" s="7"/>
      <c r="BC5356" s="7"/>
      <c r="BD5356" s="7"/>
      <c r="BG5356" s="7"/>
      <c r="BH5356" s="7"/>
      <c r="BI5356" s="7"/>
      <c r="BJ5356" s="7"/>
      <c r="BK5356" s="7"/>
      <c r="BL5356" s="7"/>
      <c r="BM5356" s="7"/>
      <c r="BP5356" s="7"/>
      <c r="BQ5356" s="7"/>
      <c r="BR5356" s="7"/>
      <c r="BS5356" s="7"/>
      <c r="BT5356" s="7"/>
      <c r="BU5356" s="7"/>
      <c r="BV5356" s="7"/>
      <c r="BW5356" s="7"/>
    </row>
    <row r="5357" spans="5:75" x14ac:dyDescent="0.2"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AL5357" s="7"/>
      <c r="AQ5357" s="7"/>
      <c r="AR5357" s="7"/>
      <c r="AS5357" s="7"/>
      <c r="AT5357" s="7"/>
      <c r="AU5357" s="7"/>
      <c r="AV5357" s="7"/>
      <c r="AX5357" s="7"/>
      <c r="AY5357" s="7"/>
      <c r="AZ5357" s="7"/>
      <c r="BA5357" s="7"/>
      <c r="BB5357" s="7"/>
      <c r="BC5357" s="7"/>
      <c r="BD5357" s="7"/>
      <c r="BG5357" s="7"/>
      <c r="BH5357" s="7"/>
      <c r="BI5357" s="7"/>
      <c r="BJ5357" s="7"/>
      <c r="BK5357" s="7"/>
      <c r="BL5357" s="7"/>
      <c r="BM5357" s="7"/>
      <c r="BP5357" s="7"/>
      <c r="BQ5357" s="7"/>
      <c r="BR5357" s="7"/>
      <c r="BS5357" s="7"/>
      <c r="BT5357" s="7"/>
      <c r="BU5357" s="7"/>
      <c r="BV5357" s="7"/>
      <c r="BW5357" s="7"/>
    </row>
    <row r="5358" spans="5:75" x14ac:dyDescent="0.2"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AL5358" s="7"/>
      <c r="AQ5358" s="7"/>
      <c r="AR5358" s="7"/>
      <c r="AS5358" s="7"/>
      <c r="AT5358" s="7"/>
      <c r="AU5358" s="7"/>
      <c r="AV5358" s="7"/>
      <c r="AX5358" s="7"/>
      <c r="AY5358" s="7"/>
      <c r="AZ5358" s="7"/>
      <c r="BA5358" s="7"/>
      <c r="BB5358" s="7"/>
      <c r="BC5358" s="7"/>
      <c r="BD5358" s="7"/>
      <c r="BG5358" s="7"/>
      <c r="BH5358" s="7"/>
      <c r="BI5358" s="7"/>
      <c r="BJ5358" s="7"/>
      <c r="BK5358" s="7"/>
      <c r="BL5358" s="7"/>
      <c r="BM5358" s="7"/>
      <c r="BP5358" s="7"/>
      <c r="BQ5358" s="7"/>
      <c r="BR5358" s="7"/>
      <c r="BS5358" s="7"/>
      <c r="BT5358" s="7"/>
      <c r="BU5358" s="7"/>
      <c r="BV5358" s="7"/>
      <c r="BW5358" s="7"/>
    </row>
    <row r="5359" spans="5:75" x14ac:dyDescent="0.2"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AL5359" s="7"/>
      <c r="AQ5359" s="7"/>
      <c r="AR5359" s="7"/>
      <c r="AS5359" s="7"/>
      <c r="AT5359" s="7"/>
      <c r="AU5359" s="7"/>
      <c r="AV5359" s="7"/>
      <c r="AX5359" s="7"/>
      <c r="AY5359" s="7"/>
      <c r="AZ5359" s="7"/>
      <c r="BA5359" s="7"/>
      <c r="BB5359" s="7"/>
      <c r="BC5359" s="7"/>
      <c r="BD5359" s="7"/>
      <c r="BG5359" s="7"/>
      <c r="BH5359" s="7"/>
      <c r="BI5359" s="7"/>
      <c r="BJ5359" s="7"/>
      <c r="BK5359" s="7"/>
      <c r="BL5359" s="7"/>
      <c r="BM5359" s="7"/>
      <c r="BP5359" s="7"/>
      <c r="BQ5359" s="7"/>
      <c r="BR5359" s="7"/>
      <c r="BS5359" s="7"/>
      <c r="BT5359" s="7"/>
      <c r="BU5359" s="7"/>
      <c r="BV5359" s="7"/>
      <c r="BW5359" s="7"/>
    </row>
    <row r="5360" spans="5:75" x14ac:dyDescent="0.2"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AL5360" s="7"/>
      <c r="AQ5360" s="7"/>
      <c r="AR5360" s="7"/>
      <c r="AS5360" s="7"/>
      <c r="AT5360" s="7"/>
      <c r="AU5360" s="7"/>
      <c r="AV5360" s="7"/>
      <c r="AX5360" s="7"/>
      <c r="AY5360" s="7"/>
      <c r="AZ5360" s="7"/>
      <c r="BA5360" s="7"/>
      <c r="BB5360" s="7"/>
      <c r="BC5360" s="7"/>
      <c r="BD5360" s="7"/>
      <c r="BG5360" s="7"/>
      <c r="BH5360" s="7"/>
      <c r="BI5360" s="7"/>
      <c r="BJ5360" s="7"/>
      <c r="BK5360" s="7"/>
      <c r="BL5360" s="7"/>
      <c r="BM5360" s="7"/>
      <c r="BP5360" s="7"/>
      <c r="BQ5360" s="7"/>
      <c r="BR5360" s="7"/>
      <c r="BS5360" s="7"/>
      <c r="BT5360" s="7"/>
      <c r="BU5360" s="7"/>
      <c r="BV5360" s="7"/>
      <c r="BW5360" s="7"/>
    </row>
    <row r="5361" spans="5:75" x14ac:dyDescent="0.2"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AL5361" s="7"/>
      <c r="AQ5361" s="7"/>
      <c r="AR5361" s="7"/>
      <c r="AS5361" s="7"/>
      <c r="AT5361" s="7"/>
      <c r="AU5361" s="7"/>
      <c r="AV5361" s="7"/>
      <c r="AX5361" s="7"/>
      <c r="AY5361" s="7"/>
      <c r="AZ5361" s="7"/>
      <c r="BA5361" s="7"/>
      <c r="BB5361" s="7"/>
      <c r="BC5361" s="7"/>
      <c r="BD5361" s="7"/>
      <c r="BG5361" s="7"/>
      <c r="BH5361" s="7"/>
      <c r="BI5361" s="7"/>
      <c r="BJ5361" s="7"/>
      <c r="BK5361" s="7"/>
      <c r="BL5361" s="7"/>
      <c r="BM5361" s="7"/>
      <c r="BP5361" s="7"/>
      <c r="BQ5361" s="7"/>
      <c r="BR5361" s="7"/>
      <c r="BS5361" s="7"/>
      <c r="BT5361" s="7"/>
      <c r="BU5361" s="7"/>
      <c r="BV5361" s="7"/>
      <c r="BW5361" s="7"/>
    </row>
    <row r="5362" spans="5:75" x14ac:dyDescent="0.2"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AL5362" s="7"/>
      <c r="AQ5362" s="7"/>
      <c r="AR5362" s="7"/>
      <c r="AS5362" s="7"/>
      <c r="AT5362" s="7"/>
      <c r="AU5362" s="7"/>
      <c r="AV5362" s="7"/>
      <c r="AX5362" s="7"/>
      <c r="AY5362" s="7"/>
      <c r="AZ5362" s="7"/>
      <c r="BA5362" s="7"/>
      <c r="BB5362" s="7"/>
      <c r="BC5362" s="7"/>
      <c r="BD5362" s="7"/>
      <c r="BG5362" s="7"/>
      <c r="BH5362" s="7"/>
      <c r="BI5362" s="7"/>
      <c r="BJ5362" s="7"/>
      <c r="BK5362" s="7"/>
      <c r="BL5362" s="7"/>
      <c r="BM5362" s="7"/>
      <c r="BP5362" s="7"/>
      <c r="BQ5362" s="7"/>
      <c r="BR5362" s="7"/>
      <c r="BS5362" s="7"/>
      <c r="BT5362" s="7"/>
      <c r="BU5362" s="7"/>
      <c r="BV5362" s="7"/>
      <c r="BW5362" s="7"/>
    </row>
    <row r="5363" spans="5:75" x14ac:dyDescent="0.2"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AL5363" s="7"/>
      <c r="AQ5363" s="7"/>
      <c r="AR5363" s="7"/>
      <c r="AS5363" s="7"/>
      <c r="AT5363" s="7"/>
      <c r="AU5363" s="7"/>
      <c r="AV5363" s="7"/>
      <c r="AX5363" s="7"/>
      <c r="AY5363" s="7"/>
      <c r="AZ5363" s="7"/>
      <c r="BA5363" s="7"/>
      <c r="BB5363" s="7"/>
      <c r="BC5363" s="7"/>
      <c r="BD5363" s="7"/>
      <c r="BG5363" s="7"/>
      <c r="BH5363" s="7"/>
      <c r="BI5363" s="7"/>
      <c r="BJ5363" s="7"/>
      <c r="BK5363" s="7"/>
      <c r="BL5363" s="7"/>
      <c r="BM5363" s="7"/>
      <c r="BP5363" s="7"/>
      <c r="BQ5363" s="7"/>
      <c r="BR5363" s="7"/>
      <c r="BS5363" s="7"/>
      <c r="BT5363" s="7"/>
      <c r="BU5363" s="7"/>
      <c r="BV5363" s="7"/>
      <c r="BW5363" s="7"/>
    </row>
    <row r="5364" spans="5:75" x14ac:dyDescent="0.2"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AL5364" s="7"/>
      <c r="AQ5364" s="7"/>
      <c r="AR5364" s="7"/>
      <c r="AS5364" s="7"/>
      <c r="AT5364" s="7"/>
      <c r="AU5364" s="7"/>
      <c r="AV5364" s="7"/>
      <c r="AX5364" s="7"/>
      <c r="AY5364" s="7"/>
      <c r="AZ5364" s="7"/>
      <c r="BA5364" s="7"/>
      <c r="BB5364" s="7"/>
      <c r="BC5364" s="7"/>
      <c r="BD5364" s="7"/>
      <c r="BG5364" s="7"/>
      <c r="BH5364" s="7"/>
      <c r="BI5364" s="7"/>
      <c r="BJ5364" s="7"/>
      <c r="BK5364" s="7"/>
      <c r="BL5364" s="7"/>
      <c r="BM5364" s="7"/>
      <c r="BP5364" s="7"/>
      <c r="BQ5364" s="7"/>
      <c r="BR5364" s="7"/>
      <c r="BS5364" s="7"/>
      <c r="BT5364" s="7"/>
      <c r="BU5364" s="7"/>
      <c r="BV5364" s="7"/>
      <c r="BW5364" s="7"/>
    </row>
    <row r="5365" spans="5:75" x14ac:dyDescent="0.2"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AL5365" s="7"/>
      <c r="AQ5365" s="7"/>
      <c r="AR5365" s="7"/>
      <c r="AS5365" s="7"/>
      <c r="AT5365" s="7"/>
      <c r="AU5365" s="7"/>
      <c r="AV5365" s="7"/>
      <c r="AX5365" s="7"/>
      <c r="AY5365" s="7"/>
      <c r="AZ5365" s="7"/>
      <c r="BA5365" s="7"/>
      <c r="BB5365" s="7"/>
      <c r="BC5365" s="7"/>
      <c r="BD5365" s="7"/>
      <c r="BG5365" s="7"/>
      <c r="BH5365" s="7"/>
      <c r="BI5365" s="7"/>
      <c r="BJ5365" s="7"/>
      <c r="BK5365" s="7"/>
      <c r="BL5365" s="7"/>
      <c r="BM5365" s="7"/>
      <c r="BP5365" s="7"/>
      <c r="BQ5365" s="7"/>
      <c r="BR5365" s="7"/>
      <c r="BS5365" s="7"/>
      <c r="BT5365" s="7"/>
      <c r="BU5365" s="7"/>
      <c r="BV5365" s="7"/>
      <c r="BW5365" s="7"/>
    </row>
    <row r="5366" spans="5:75" x14ac:dyDescent="0.2"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AL5366" s="7"/>
      <c r="AQ5366" s="7"/>
      <c r="AR5366" s="7"/>
      <c r="AS5366" s="7"/>
      <c r="AT5366" s="7"/>
      <c r="AU5366" s="7"/>
      <c r="AV5366" s="7"/>
      <c r="AX5366" s="7"/>
      <c r="AY5366" s="7"/>
      <c r="AZ5366" s="7"/>
      <c r="BA5366" s="7"/>
      <c r="BB5366" s="7"/>
      <c r="BC5366" s="7"/>
      <c r="BD5366" s="7"/>
      <c r="BG5366" s="7"/>
      <c r="BH5366" s="7"/>
      <c r="BI5366" s="7"/>
      <c r="BJ5366" s="7"/>
      <c r="BK5366" s="7"/>
      <c r="BL5366" s="7"/>
      <c r="BM5366" s="7"/>
      <c r="BP5366" s="7"/>
      <c r="BQ5366" s="7"/>
      <c r="BR5366" s="7"/>
      <c r="BS5366" s="7"/>
      <c r="BT5366" s="7"/>
      <c r="BU5366" s="7"/>
      <c r="BV5366" s="7"/>
      <c r="BW5366" s="7"/>
    </row>
    <row r="5367" spans="5:75" x14ac:dyDescent="0.2"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AL5367" s="7"/>
      <c r="AQ5367" s="7"/>
      <c r="AR5367" s="7"/>
      <c r="AS5367" s="7"/>
      <c r="AT5367" s="7"/>
      <c r="AU5367" s="7"/>
      <c r="AV5367" s="7"/>
      <c r="AX5367" s="7"/>
      <c r="AY5367" s="7"/>
      <c r="AZ5367" s="7"/>
      <c r="BA5367" s="7"/>
      <c r="BB5367" s="7"/>
      <c r="BC5367" s="7"/>
      <c r="BD5367" s="7"/>
      <c r="BG5367" s="7"/>
      <c r="BH5367" s="7"/>
      <c r="BI5367" s="7"/>
      <c r="BJ5367" s="7"/>
      <c r="BK5367" s="7"/>
      <c r="BL5367" s="7"/>
      <c r="BM5367" s="7"/>
      <c r="BP5367" s="7"/>
      <c r="BQ5367" s="7"/>
      <c r="BR5367" s="7"/>
      <c r="BS5367" s="7"/>
      <c r="BT5367" s="7"/>
      <c r="BU5367" s="7"/>
      <c r="BV5367" s="7"/>
      <c r="BW5367" s="7"/>
    </row>
    <row r="5368" spans="5:75" x14ac:dyDescent="0.2"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AL5368" s="7"/>
      <c r="AQ5368" s="7"/>
      <c r="AR5368" s="7"/>
      <c r="AS5368" s="7"/>
      <c r="AT5368" s="7"/>
      <c r="AU5368" s="7"/>
      <c r="AV5368" s="7"/>
      <c r="AX5368" s="7"/>
      <c r="AY5368" s="7"/>
      <c r="AZ5368" s="7"/>
      <c r="BA5368" s="7"/>
      <c r="BB5368" s="7"/>
      <c r="BC5368" s="7"/>
      <c r="BD5368" s="7"/>
      <c r="BG5368" s="7"/>
      <c r="BH5368" s="7"/>
      <c r="BI5368" s="7"/>
      <c r="BJ5368" s="7"/>
      <c r="BK5368" s="7"/>
      <c r="BL5368" s="7"/>
      <c r="BM5368" s="7"/>
      <c r="BP5368" s="7"/>
      <c r="BQ5368" s="7"/>
      <c r="BR5368" s="7"/>
      <c r="BS5368" s="7"/>
      <c r="BT5368" s="7"/>
      <c r="BU5368" s="7"/>
      <c r="BV5368" s="7"/>
      <c r="BW5368" s="7"/>
    </row>
    <row r="5369" spans="5:75" x14ac:dyDescent="0.2"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AL5369" s="7"/>
      <c r="AQ5369" s="7"/>
      <c r="AR5369" s="7"/>
      <c r="AS5369" s="7"/>
      <c r="AT5369" s="7"/>
      <c r="AU5369" s="7"/>
      <c r="AV5369" s="7"/>
      <c r="AX5369" s="7"/>
      <c r="AY5369" s="7"/>
      <c r="AZ5369" s="7"/>
      <c r="BA5369" s="7"/>
      <c r="BB5369" s="7"/>
      <c r="BC5369" s="7"/>
      <c r="BD5369" s="7"/>
      <c r="BG5369" s="7"/>
      <c r="BH5369" s="7"/>
      <c r="BI5369" s="7"/>
      <c r="BJ5369" s="7"/>
      <c r="BK5369" s="7"/>
      <c r="BL5369" s="7"/>
      <c r="BM5369" s="7"/>
      <c r="BP5369" s="7"/>
      <c r="BQ5369" s="7"/>
      <c r="BR5369" s="7"/>
      <c r="BS5369" s="7"/>
      <c r="BT5369" s="7"/>
      <c r="BU5369" s="7"/>
      <c r="BV5369" s="7"/>
      <c r="BW5369" s="7"/>
    </row>
    <row r="5370" spans="5:75" x14ac:dyDescent="0.2"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AL5370" s="7"/>
      <c r="AQ5370" s="7"/>
      <c r="AR5370" s="7"/>
      <c r="AS5370" s="7"/>
      <c r="AT5370" s="7"/>
      <c r="AU5370" s="7"/>
      <c r="AV5370" s="7"/>
      <c r="AX5370" s="7"/>
      <c r="AY5370" s="7"/>
      <c r="AZ5370" s="7"/>
      <c r="BA5370" s="7"/>
      <c r="BB5370" s="7"/>
      <c r="BC5370" s="7"/>
      <c r="BD5370" s="7"/>
      <c r="BG5370" s="7"/>
      <c r="BH5370" s="7"/>
      <c r="BI5370" s="7"/>
      <c r="BJ5370" s="7"/>
      <c r="BK5370" s="7"/>
      <c r="BL5370" s="7"/>
      <c r="BM5370" s="7"/>
      <c r="BP5370" s="7"/>
      <c r="BQ5370" s="7"/>
      <c r="BR5370" s="7"/>
      <c r="BS5370" s="7"/>
      <c r="BT5370" s="7"/>
      <c r="BU5370" s="7"/>
      <c r="BV5370" s="7"/>
      <c r="BW5370" s="7"/>
    </row>
    <row r="5371" spans="5:75" x14ac:dyDescent="0.2"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AL5371" s="7"/>
      <c r="AQ5371" s="7"/>
      <c r="AR5371" s="7"/>
      <c r="AS5371" s="7"/>
      <c r="AT5371" s="7"/>
      <c r="AU5371" s="7"/>
      <c r="AV5371" s="7"/>
      <c r="AX5371" s="7"/>
      <c r="AY5371" s="7"/>
      <c r="AZ5371" s="7"/>
      <c r="BA5371" s="7"/>
      <c r="BB5371" s="7"/>
      <c r="BC5371" s="7"/>
      <c r="BD5371" s="7"/>
      <c r="BG5371" s="7"/>
      <c r="BH5371" s="7"/>
      <c r="BI5371" s="7"/>
      <c r="BJ5371" s="7"/>
      <c r="BK5371" s="7"/>
      <c r="BL5371" s="7"/>
      <c r="BM5371" s="7"/>
      <c r="BP5371" s="7"/>
      <c r="BQ5371" s="7"/>
      <c r="BR5371" s="7"/>
      <c r="BS5371" s="7"/>
      <c r="BT5371" s="7"/>
      <c r="BU5371" s="7"/>
      <c r="BV5371" s="7"/>
      <c r="BW5371" s="7"/>
    </row>
    <row r="5372" spans="5:75" x14ac:dyDescent="0.2"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AL5372" s="7"/>
      <c r="AQ5372" s="7"/>
      <c r="AR5372" s="7"/>
      <c r="AS5372" s="7"/>
      <c r="AT5372" s="7"/>
      <c r="AU5372" s="7"/>
      <c r="AV5372" s="7"/>
      <c r="AX5372" s="7"/>
      <c r="AY5372" s="7"/>
      <c r="AZ5372" s="7"/>
      <c r="BA5372" s="7"/>
      <c r="BB5372" s="7"/>
      <c r="BC5372" s="7"/>
      <c r="BD5372" s="7"/>
      <c r="BG5372" s="7"/>
      <c r="BH5372" s="7"/>
      <c r="BI5372" s="7"/>
      <c r="BJ5372" s="7"/>
      <c r="BK5372" s="7"/>
      <c r="BL5372" s="7"/>
      <c r="BM5372" s="7"/>
      <c r="BP5372" s="7"/>
      <c r="BQ5372" s="7"/>
      <c r="BR5372" s="7"/>
      <c r="BS5372" s="7"/>
      <c r="BT5372" s="7"/>
      <c r="BU5372" s="7"/>
      <c r="BV5372" s="7"/>
      <c r="BW5372" s="7"/>
    </row>
    <row r="5373" spans="5:75" x14ac:dyDescent="0.2"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AL5373" s="7"/>
      <c r="AQ5373" s="7"/>
      <c r="AR5373" s="7"/>
      <c r="AS5373" s="7"/>
      <c r="AT5373" s="7"/>
      <c r="AU5373" s="7"/>
      <c r="AV5373" s="7"/>
      <c r="AX5373" s="7"/>
      <c r="AY5373" s="7"/>
      <c r="AZ5373" s="7"/>
      <c r="BA5373" s="7"/>
      <c r="BB5373" s="7"/>
      <c r="BC5373" s="7"/>
      <c r="BD5373" s="7"/>
      <c r="BG5373" s="7"/>
      <c r="BH5373" s="7"/>
      <c r="BI5373" s="7"/>
      <c r="BJ5373" s="7"/>
      <c r="BK5373" s="7"/>
      <c r="BL5373" s="7"/>
      <c r="BM5373" s="7"/>
      <c r="BP5373" s="7"/>
      <c r="BQ5373" s="7"/>
      <c r="BR5373" s="7"/>
      <c r="BS5373" s="7"/>
      <c r="BT5373" s="7"/>
      <c r="BU5373" s="7"/>
      <c r="BV5373" s="7"/>
      <c r="BW5373" s="7"/>
    </row>
    <row r="5374" spans="5:75" x14ac:dyDescent="0.2"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AL5374" s="7"/>
      <c r="AQ5374" s="7"/>
      <c r="AR5374" s="7"/>
      <c r="AS5374" s="7"/>
      <c r="AT5374" s="7"/>
      <c r="AU5374" s="7"/>
      <c r="AV5374" s="7"/>
      <c r="AX5374" s="7"/>
      <c r="AY5374" s="7"/>
      <c r="AZ5374" s="7"/>
      <c r="BA5374" s="7"/>
      <c r="BB5374" s="7"/>
      <c r="BC5374" s="7"/>
      <c r="BD5374" s="7"/>
      <c r="BG5374" s="7"/>
      <c r="BH5374" s="7"/>
      <c r="BI5374" s="7"/>
      <c r="BJ5374" s="7"/>
      <c r="BK5374" s="7"/>
      <c r="BL5374" s="7"/>
      <c r="BM5374" s="7"/>
      <c r="BP5374" s="7"/>
      <c r="BQ5374" s="7"/>
      <c r="BR5374" s="7"/>
      <c r="BS5374" s="7"/>
      <c r="BT5374" s="7"/>
      <c r="BU5374" s="7"/>
      <c r="BV5374" s="7"/>
      <c r="BW5374" s="7"/>
    </row>
    <row r="5375" spans="5:75" x14ac:dyDescent="0.2"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AL5375" s="7"/>
      <c r="AQ5375" s="7"/>
      <c r="AR5375" s="7"/>
      <c r="AS5375" s="7"/>
      <c r="AT5375" s="7"/>
      <c r="AU5375" s="7"/>
      <c r="AV5375" s="7"/>
      <c r="AX5375" s="7"/>
      <c r="AY5375" s="7"/>
      <c r="AZ5375" s="7"/>
      <c r="BA5375" s="7"/>
      <c r="BB5375" s="7"/>
      <c r="BC5375" s="7"/>
      <c r="BD5375" s="7"/>
      <c r="BG5375" s="7"/>
      <c r="BH5375" s="7"/>
      <c r="BI5375" s="7"/>
      <c r="BJ5375" s="7"/>
      <c r="BK5375" s="7"/>
      <c r="BL5375" s="7"/>
      <c r="BM5375" s="7"/>
      <c r="BP5375" s="7"/>
      <c r="BQ5375" s="7"/>
      <c r="BR5375" s="7"/>
      <c r="BS5375" s="7"/>
      <c r="BT5375" s="7"/>
      <c r="BU5375" s="7"/>
      <c r="BV5375" s="7"/>
      <c r="BW5375" s="7"/>
    </row>
    <row r="5376" spans="5:75" x14ac:dyDescent="0.2"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AL5376" s="7"/>
      <c r="AQ5376" s="7"/>
      <c r="AR5376" s="7"/>
      <c r="AS5376" s="7"/>
      <c r="AT5376" s="7"/>
      <c r="AU5376" s="7"/>
      <c r="AV5376" s="7"/>
      <c r="AX5376" s="7"/>
      <c r="AY5376" s="7"/>
      <c r="AZ5376" s="7"/>
      <c r="BA5376" s="7"/>
      <c r="BB5376" s="7"/>
      <c r="BC5376" s="7"/>
      <c r="BD5376" s="7"/>
      <c r="BG5376" s="7"/>
      <c r="BH5376" s="7"/>
      <c r="BI5376" s="7"/>
      <c r="BJ5376" s="7"/>
      <c r="BK5376" s="7"/>
      <c r="BL5376" s="7"/>
      <c r="BM5376" s="7"/>
      <c r="BP5376" s="7"/>
      <c r="BQ5376" s="7"/>
      <c r="BR5376" s="7"/>
      <c r="BS5376" s="7"/>
      <c r="BT5376" s="7"/>
      <c r="BU5376" s="7"/>
      <c r="BV5376" s="7"/>
      <c r="BW5376" s="7"/>
    </row>
    <row r="5377" spans="5:75" x14ac:dyDescent="0.2"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AL5377" s="7"/>
      <c r="AQ5377" s="7"/>
      <c r="AR5377" s="7"/>
      <c r="AS5377" s="7"/>
      <c r="AT5377" s="7"/>
      <c r="AU5377" s="7"/>
      <c r="AV5377" s="7"/>
      <c r="AX5377" s="7"/>
      <c r="AY5377" s="7"/>
      <c r="AZ5377" s="7"/>
      <c r="BA5377" s="7"/>
      <c r="BB5377" s="7"/>
      <c r="BC5377" s="7"/>
      <c r="BD5377" s="7"/>
      <c r="BG5377" s="7"/>
      <c r="BH5377" s="7"/>
      <c r="BI5377" s="7"/>
      <c r="BJ5377" s="7"/>
      <c r="BK5377" s="7"/>
      <c r="BL5377" s="7"/>
      <c r="BM5377" s="7"/>
      <c r="BP5377" s="7"/>
      <c r="BQ5377" s="7"/>
      <c r="BR5377" s="7"/>
      <c r="BS5377" s="7"/>
      <c r="BT5377" s="7"/>
      <c r="BU5377" s="7"/>
      <c r="BV5377" s="7"/>
      <c r="BW5377" s="7"/>
    </row>
    <row r="5378" spans="5:75" x14ac:dyDescent="0.2"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AL5378" s="7"/>
      <c r="AQ5378" s="7"/>
      <c r="AR5378" s="7"/>
      <c r="AS5378" s="7"/>
      <c r="AT5378" s="7"/>
      <c r="AU5378" s="7"/>
      <c r="AV5378" s="7"/>
      <c r="AX5378" s="7"/>
      <c r="AY5378" s="7"/>
      <c r="AZ5378" s="7"/>
      <c r="BA5378" s="7"/>
      <c r="BB5378" s="7"/>
      <c r="BC5378" s="7"/>
      <c r="BD5378" s="7"/>
      <c r="BG5378" s="7"/>
      <c r="BH5378" s="7"/>
      <c r="BI5378" s="7"/>
      <c r="BJ5378" s="7"/>
      <c r="BK5378" s="7"/>
      <c r="BL5378" s="7"/>
      <c r="BM5378" s="7"/>
      <c r="BP5378" s="7"/>
      <c r="BQ5378" s="7"/>
      <c r="BR5378" s="7"/>
      <c r="BS5378" s="7"/>
      <c r="BT5378" s="7"/>
      <c r="BU5378" s="7"/>
      <c r="BV5378" s="7"/>
      <c r="BW5378" s="7"/>
    </row>
    <row r="5379" spans="5:75" x14ac:dyDescent="0.2"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AL5379" s="7"/>
      <c r="AQ5379" s="7"/>
      <c r="AR5379" s="7"/>
      <c r="AS5379" s="7"/>
      <c r="AT5379" s="7"/>
      <c r="AU5379" s="7"/>
      <c r="AV5379" s="7"/>
      <c r="AX5379" s="7"/>
      <c r="AY5379" s="7"/>
      <c r="AZ5379" s="7"/>
      <c r="BA5379" s="7"/>
      <c r="BB5379" s="7"/>
      <c r="BC5379" s="7"/>
      <c r="BD5379" s="7"/>
      <c r="BG5379" s="7"/>
      <c r="BH5379" s="7"/>
      <c r="BI5379" s="7"/>
      <c r="BJ5379" s="7"/>
      <c r="BK5379" s="7"/>
      <c r="BL5379" s="7"/>
      <c r="BM5379" s="7"/>
      <c r="BP5379" s="7"/>
      <c r="BQ5379" s="7"/>
      <c r="BR5379" s="7"/>
      <c r="BS5379" s="7"/>
      <c r="BT5379" s="7"/>
      <c r="BU5379" s="7"/>
      <c r="BV5379" s="7"/>
      <c r="BW5379" s="7"/>
    </row>
    <row r="5380" spans="5:75" x14ac:dyDescent="0.2"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AL5380" s="7"/>
      <c r="AQ5380" s="7"/>
      <c r="AR5380" s="7"/>
      <c r="AS5380" s="7"/>
      <c r="AT5380" s="7"/>
      <c r="AU5380" s="7"/>
      <c r="AV5380" s="7"/>
      <c r="AX5380" s="7"/>
      <c r="AY5380" s="7"/>
      <c r="AZ5380" s="7"/>
      <c r="BA5380" s="7"/>
      <c r="BB5380" s="7"/>
      <c r="BC5380" s="7"/>
      <c r="BD5380" s="7"/>
      <c r="BG5380" s="7"/>
      <c r="BH5380" s="7"/>
      <c r="BI5380" s="7"/>
      <c r="BJ5380" s="7"/>
      <c r="BK5380" s="7"/>
      <c r="BL5380" s="7"/>
      <c r="BM5380" s="7"/>
      <c r="BP5380" s="7"/>
      <c r="BQ5380" s="7"/>
      <c r="BR5380" s="7"/>
      <c r="BS5380" s="7"/>
      <c r="BT5380" s="7"/>
      <c r="BU5380" s="7"/>
      <c r="BV5380" s="7"/>
      <c r="BW5380" s="7"/>
    </row>
    <row r="5381" spans="5:75" x14ac:dyDescent="0.2"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AL5381" s="7"/>
      <c r="AQ5381" s="7"/>
      <c r="AR5381" s="7"/>
      <c r="AS5381" s="7"/>
      <c r="AT5381" s="7"/>
      <c r="AU5381" s="7"/>
      <c r="AV5381" s="7"/>
      <c r="AX5381" s="7"/>
      <c r="AY5381" s="7"/>
      <c r="AZ5381" s="7"/>
      <c r="BA5381" s="7"/>
      <c r="BB5381" s="7"/>
      <c r="BC5381" s="7"/>
      <c r="BD5381" s="7"/>
      <c r="BG5381" s="7"/>
      <c r="BH5381" s="7"/>
      <c r="BI5381" s="7"/>
      <c r="BJ5381" s="7"/>
      <c r="BK5381" s="7"/>
      <c r="BL5381" s="7"/>
      <c r="BM5381" s="7"/>
      <c r="BP5381" s="7"/>
      <c r="BQ5381" s="7"/>
      <c r="BR5381" s="7"/>
      <c r="BS5381" s="7"/>
      <c r="BT5381" s="7"/>
      <c r="BU5381" s="7"/>
      <c r="BV5381" s="7"/>
      <c r="BW5381" s="7"/>
    </row>
    <row r="5382" spans="5:75" x14ac:dyDescent="0.2"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AL5382" s="7"/>
      <c r="AQ5382" s="7"/>
      <c r="AR5382" s="7"/>
      <c r="AS5382" s="7"/>
      <c r="AT5382" s="7"/>
      <c r="AU5382" s="7"/>
      <c r="AV5382" s="7"/>
      <c r="AX5382" s="7"/>
      <c r="AY5382" s="7"/>
      <c r="AZ5382" s="7"/>
      <c r="BA5382" s="7"/>
      <c r="BB5382" s="7"/>
      <c r="BC5382" s="7"/>
      <c r="BD5382" s="7"/>
      <c r="BG5382" s="7"/>
      <c r="BH5382" s="7"/>
      <c r="BI5382" s="7"/>
      <c r="BJ5382" s="7"/>
      <c r="BK5382" s="7"/>
      <c r="BL5382" s="7"/>
      <c r="BM5382" s="7"/>
      <c r="BP5382" s="7"/>
      <c r="BQ5382" s="7"/>
      <c r="BR5382" s="7"/>
      <c r="BS5382" s="7"/>
      <c r="BT5382" s="7"/>
      <c r="BU5382" s="7"/>
      <c r="BV5382" s="7"/>
      <c r="BW5382" s="7"/>
    </row>
    <row r="5383" spans="5:75" x14ac:dyDescent="0.2"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AL5383" s="7"/>
      <c r="AQ5383" s="7"/>
      <c r="AR5383" s="7"/>
      <c r="AS5383" s="7"/>
      <c r="AT5383" s="7"/>
      <c r="AU5383" s="7"/>
      <c r="AV5383" s="7"/>
      <c r="AX5383" s="7"/>
      <c r="AY5383" s="7"/>
      <c r="AZ5383" s="7"/>
      <c r="BA5383" s="7"/>
      <c r="BB5383" s="7"/>
      <c r="BC5383" s="7"/>
      <c r="BD5383" s="7"/>
      <c r="BG5383" s="7"/>
      <c r="BH5383" s="7"/>
      <c r="BI5383" s="7"/>
      <c r="BJ5383" s="7"/>
      <c r="BK5383" s="7"/>
      <c r="BL5383" s="7"/>
      <c r="BM5383" s="7"/>
      <c r="BP5383" s="7"/>
      <c r="BQ5383" s="7"/>
      <c r="BR5383" s="7"/>
      <c r="BS5383" s="7"/>
      <c r="BT5383" s="7"/>
      <c r="BU5383" s="7"/>
      <c r="BV5383" s="7"/>
      <c r="BW5383" s="7"/>
    </row>
    <row r="5384" spans="5:75" x14ac:dyDescent="0.2"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AL5384" s="7"/>
      <c r="AQ5384" s="7"/>
      <c r="AR5384" s="7"/>
      <c r="AS5384" s="7"/>
      <c r="AT5384" s="7"/>
      <c r="AU5384" s="7"/>
      <c r="AV5384" s="7"/>
      <c r="AX5384" s="7"/>
      <c r="AY5384" s="7"/>
      <c r="AZ5384" s="7"/>
      <c r="BA5384" s="7"/>
      <c r="BB5384" s="7"/>
      <c r="BC5384" s="7"/>
      <c r="BD5384" s="7"/>
      <c r="BG5384" s="7"/>
      <c r="BH5384" s="7"/>
      <c r="BI5384" s="7"/>
      <c r="BJ5384" s="7"/>
      <c r="BK5384" s="7"/>
      <c r="BL5384" s="7"/>
      <c r="BM5384" s="7"/>
      <c r="BP5384" s="7"/>
      <c r="BQ5384" s="7"/>
      <c r="BR5384" s="7"/>
      <c r="BS5384" s="7"/>
      <c r="BT5384" s="7"/>
      <c r="BU5384" s="7"/>
      <c r="BV5384" s="7"/>
      <c r="BW5384" s="7"/>
    </row>
    <row r="5385" spans="5:75" x14ac:dyDescent="0.2"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AL5385" s="7"/>
      <c r="AQ5385" s="7"/>
      <c r="AR5385" s="7"/>
      <c r="AS5385" s="7"/>
      <c r="AT5385" s="7"/>
      <c r="AU5385" s="7"/>
      <c r="AV5385" s="7"/>
      <c r="AX5385" s="7"/>
      <c r="AY5385" s="7"/>
      <c r="AZ5385" s="7"/>
      <c r="BA5385" s="7"/>
      <c r="BB5385" s="7"/>
      <c r="BC5385" s="7"/>
      <c r="BD5385" s="7"/>
      <c r="BG5385" s="7"/>
      <c r="BH5385" s="7"/>
      <c r="BI5385" s="7"/>
      <c r="BJ5385" s="7"/>
      <c r="BK5385" s="7"/>
      <c r="BL5385" s="7"/>
      <c r="BM5385" s="7"/>
      <c r="BP5385" s="7"/>
      <c r="BQ5385" s="7"/>
      <c r="BR5385" s="7"/>
      <c r="BS5385" s="7"/>
      <c r="BT5385" s="7"/>
      <c r="BU5385" s="7"/>
      <c r="BV5385" s="7"/>
      <c r="BW5385" s="7"/>
    </row>
    <row r="5386" spans="5:75" x14ac:dyDescent="0.2"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AL5386" s="7"/>
      <c r="AQ5386" s="7"/>
      <c r="AR5386" s="7"/>
      <c r="AS5386" s="7"/>
      <c r="AT5386" s="7"/>
      <c r="AU5386" s="7"/>
      <c r="AV5386" s="7"/>
      <c r="AX5386" s="7"/>
      <c r="AY5386" s="7"/>
      <c r="AZ5386" s="7"/>
      <c r="BA5386" s="7"/>
      <c r="BB5386" s="7"/>
      <c r="BC5386" s="7"/>
      <c r="BD5386" s="7"/>
      <c r="BG5386" s="7"/>
      <c r="BH5386" s="7"/>
      <c r="BI5386" s="7"/>
      <c r="BJ5386" s="7"/>
      <c r="BK5386" s="7"/>
      <c r="BL5386" s="7"/>
      <c r="BM5386" s="7"/>
      <c r="BP5386" s="7"/>
      <c r="BQ5386" s="7"/>
      <c r="BR5386" s="7"/>
      <c r="BS5386" s="7"/>
      <c r="BT5386" s="7"/>
      <c r="BU5386" s="7"/>
      <c r="BV5386" s="7"/>
      <c r="BW5386" s="7"/>
    </row>
    <row r="5387" spans="5:75" x14ac:dyDescent="0.2"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AL5387" s="7"/>
      <c r="AQ5387" s="7"/>
      <c r="AR5387" s="7"/>
      <c r="AS5387" s="7"/>
      <c r="AT5387" s="7"/>
      <c r="AU5387" s="7"/>
      <c r="AV5387" s="7"/>
      <c r="AX5387" s="7"/>
      <c r="AY5387" s="7"/>
      <c r="AZ5387" s="7"/>
      <c r="BA5387" s="7"/>
      <c r="BB5387" s="7"/>
      <c r="BC5387" s="7"/>
      <c r="BD5387" s="7"/>
      <c r="BG5387" s="7"/>
      <c r="BH5387" s="7"/>
      <c r="BI5387" s="7"/>
      <c r="BJ5387" s="7"/>
      <c r="BK5387" s="7"/>
      <c r="BL5387" s="7"/>
      <c r="BM5387" s="7"/>
      <c r="BP5387" s="7"/>
      <c r="BQ5387" s="7"/>
      <c r="BR5387" s="7"/>
      <c r="BS5387" s="7"/>
      <c r="BT5387" s="7"/>
      <c r="BU5387" s="7"/>
      <c r="BV5387" s="7"/>
      <c r="BW5387" s="7"/>
    </row>
    <row r="5388" spans="5:75" x14ac:dyDescent="0.2"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AL5388" s="7"/>
      <c r="AQ5388" s="7"/>
      <c r="AR5388" s="7"/>
      <c r="AS5388" s="7"/>
      <c r="AT5388" s="7"/>
      <c r="AU5388" s="7"/>
      <c r="AV5388" s="7"/>
      <c r="AX5388" s="7"/>
      <c r="AY5388" s="7"/>
      <c r="AZ5388" s="7"/>
      <c r="BA5388" s="7"/>
      <c r="BB5388" s="7"/>
      <c r="BC5388" s="7"/>
      <c r="BD5388" s="7"/>
      <c r="BG5388" s="7"/>
      <c r="BH5388" s="7"/>
      <c r="BI5388" s="7"/>
      <c r="BJ5388" s="7"/>
      <c r="BK5388" s="7"/>
      <c r="BL5388" s="7"/>
      <c r="BM5388" s="7"/>
      <c r="BP5388" s="7"/>
      <c r="BQ5388" s="7"/>
      <c r="BR5388" s="7"/>
      <c r="BS5388" s="7"/>
      <c r="BT5388" s="7"/>
      <c r="BU5388" s="7"/>
      <c r="BV5388" s="7"/>
      <c r="BW5388" s="7"/>
    </row>
    <row r="5389" spans="5:75" x14ac:dyDescent="0.2"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AL5389" s="7"/>
      <c r="AQ5389" s="7"/>
      <c r="AR5389" s="7"/>
      <c r="AS5389" s="7"/>
      <c r="AT5389" s="7"/>
      <c r="AU5389" s="7"/>
      <c r="AV5389" s="7"/>
      <c r="AX5389" s="7"/>
      <c r="AY5389" s="7"/>
      <c r="AZ5389" s="7"/>
      <c r="BA5389" s="7"/>
      <c r="BB5389" s="7"/>
      <c r="BC5389" s="7"/>
      <c r="BD5389" s="7"/>
      <c r="BG5389" s="7"/>
      <c r="BH5389" s="7"/>
      <c r="BI5389" s="7"/>
      <c r="BJ5389" s="7"/>
      <c r="BK5389" s="7"/>
      <c r="BL5389" s="7"/>
      <c r="BM5389" s="7"/>
      <c r="BP5389" s="7"/>
      <c r="BQ5389" s="7"/>
      <c r="BR5389" s="7"/>
      <c r="BS5389" s="7"/>
      <c r="BT5389" s="7"/>
      <c r="BU5389" s="7"/>
      <c r="BV5389" s="7"/>
      <c r="BW5389" s="7"/>
    </row>
    <row r="5390" spans="5:75" x14ac:dyDescent="0.2"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AL5390" s="7"/>
      <c r="AQ5390" s="7"/>
      <c r="AR5390" s="7"/>
      <c r="AS5390" s="7"/>
      <c r="AT5390" s="7"/>
      <c r="AU5390" s="7"/>
      <c r="AV5390" s="7"/>
      <c r="AX5390" s="7"/>
      <c r="AY5390" s="7"/>
      <c r="AZ5390" s="7"/>
      <c r="BA5390" s="7"/>
      <c r="BB5390" s="7"/>
      <c r="BC5390" s="7"/>
      <c r="BD5390" s="7"/>
      <c r="BG5390" s="7"/>
      <c r="BH5390" s="7"/>
      <c r="BI5390" s="7"/>
      <c r="BJ5390" s="7"/>
      <c r="BK5390" s="7"/>
      <c r="BL5390" s="7"/>
      <c r="BM5390" s="7"/>
      <c r="BP5390" s="7"/>
      <c r="BQ5390" s="7"/>
      <c r="BR5390" s="7"/>
      <c r="BS5390" s="7"/>
      <c r="BT5390" s="7"/>
      <c r="BU5390" s="7"/>
      <c r="BV5390" s="7"/>
      <c r="BW5390" s="7"/>
    </row>
    <row r="5391" spans="5:75" x14ac:dyDescent="0.2"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AL5391" s="7"/>
      <c r="AQ5391" s="7"/>
      <c r="AR5391" s="7"/>
      <c r="AS5391" s="7"/>
      <c r="AT5391" s="7"/>
      <c r="AU5391" s="7"/>
      <c r="AV5391" s="7"/>
      <c r="AX5391" s="7"/>
      <c r="AY5391" s="7"/>
      <c r="AZ5391" s="7"/>
      <c r="BA5391" s="7"/>
      <c r="BB5391" s="7"/>
      <c r="BC5391" s="7"/>
      <c r="BD5391" s="7"/>
      <c r="BG5391" s="7"/>
      <c r="BH5391" s="7"/>
      <c r="BI5391" s="7"/>
      <c r="BJ5391" s="7"/>
      <c r="BK5391" s="7"/>
      <c r="BL5391" s="7"/>
      <c r="BM5391" s="7"/>
      <c r="BP5391" s="7"/>
      <c r="BQ5391" s="7"/>
      <c r="BR5391" s="7"/>
      <c r="BS5391" s="7"/>
      <c r="BT5391" s="7"/>
      <c r="BU5391" s="7"/>
      <c r="BV5391" s="7"/>
      <c r="BW5391" s="7"/>
    </row>
    <row r="5392" spans="5:75" x14ac:dyDescent="0.2"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AL5392" s="7"/>
      <c r="AQ5392" s="7"/>
      <c r="AR5392" s="7"/>
      <c r="AS5392" s="7"/>
      <c r="AT5392" s="7"/>
      <c r="AU5392" s="7"/>
      <c r="AV5392" s="7"/>
      <c r="AX5392" s="7"/>
      <c r="AY5392" s="7"/>
      <c r="AZ5392" s="7"/>
      <c r="BA5392" s="7"/>
      <c r="BB5392" s="7"/>
      <c r="BC5392" s="7"/>
      <c r="BD5392" s="7"/>
      <c r="BG5392" s="7"/>
      <c r="BH5392" s="7"/>
      <c r="BI5392" s="7"/>
      <c r="BJ5392" s="7"/>
      <c r="BK5392" s="7"/>
      <c r="BL5392" s="7"/>
      <c r="BM5392" s="7"/>
      <c r="BP5392" s="7"/>
      <c r="BQ5392" s="7"/>
      <c r="BR5392" s="7"/>
      <c r="BS5392" s="7"/>
      <c r="BT5392" s="7"/>
      <c r="BU5392" s="7"/>
      <c r="BV5392" s="7"/>
      <c r="BW5392" s="7"/>
    </row>
    <row r="5393" spans="5:75" x14ac:dyDescent="0.2"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AL5393" s="7"/>
      <c r="AQ5393" s="7"/>
      <c r="AR5393" s="7"/>
      <c r="AS5393" s="7"/>
      <c r="AT5393" s="7"/>
      <c r="AU5393" s="7"/>
      <c r="AV5393" s="7"/>
      <c r="AX5393" s="7"/>
      <c r="AY5393" s="7"/>
      <c r="AZ5393" s="7"/>
      <c r="BA5393" s="7"/>
      <c r="BB5393" s="7"/>
      <c r="BC5393" s="7"/>
      <c r="BD5393" s="7"/>
      <c r="BG5393" s="7"/>
      <c r="BH5393" s="7"/>
      <c r="BI5393" s="7"/>
      <c r="BJ5393" s="7"/>
      <c r="BK5393" s="7"/>
      <c r="BL5393" s="7"/>
      <c r="BM5393" s="7"/>
      <c r="BP5393" s="7"/>
      <c r="BQ5393" s="7"/>
      <c r="BR5393" s="7"/>
      <c r="BS5393" s="7"/>
      <c r="BT5393" s="7"/>
      <c r="BU5393" s="7"/>
      <c r="BV5393" s="7"/>
      <c r="BW5393" s="7"/>
    </row>
    <row r="5394" spans="5:75" x14ac:dyDescent="0.2"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AL5394" s="7"/>
      <c r="AQ5394" s="7"/>
      <c r="AR5394" s="7"/>
      <c r="AS5394" s="7"/>
      <c r="AT5394" s="7"/>
      <c r="AU5394" s="7"/>
      <c r="AV5394" s="7"/>
      <c r="AX5394" s="7"/>
      <c r="AY5394" s="7"/>
      <c r="AZ5394" s="7"/>
      <c r="BA5394" s="7"/>
      <c r="BB5394" s="7"/>
      <c r="BC5394" s="7"/>
      <c r="BD5394" s="7"/>
      <c r="BG5394" s="7"/>
      <c r="BH5394" s="7"/>
      <c r="BI5394" s="7"/>
      <c r="BJ5394" s="7"/>
      <c r="BK5394" s="7"/>
      <c r="BL5394" s="7"/>
      <c r="BM5394" s="7"/>
      <c r="BP5394" s="7"/>
      <c r="BQ5394" s="7"/>
      <c r="BR5394" s="7"/>
      <c r="BS5394" s="7"/>
      <c r="BT5394" s="7"/>
      <c r="BU5394" s="7"/>
      <c r="BV5394" s="7"/>
      <c r="BW5394" s="7"/>
    </row>
    <row r="5395" spans="5:75" x14ac:dyDescent="0.2"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AL5395" s="7"/>
      <c r="AQ5395" s="7"/>
      <c r="AR5395" s="7"/>
      <c r="AS5395" s="7"/>
      <c r="AT5395" s="7"/>
      <c r="AU5395" s="7"/>
      <c r="AV5395" s="7"/>
      <c r="AX5395" s="7"/>
      <c r="AY5395" s="7"/>
      <c r="AZ5395" s="7"/>
      <c r="BA5395" s="7"/>
      <c r="BB5395" s="7"/>
      <c r="BC5395" s="7"/>
      <c r="BD5395" s="7"/>
      <c r="BG5395" s="7"/>
      <c r="BH5395" s="7"/>
      <c r="BI5395" s="7"/>
      <c r="BJ5395" s="7"/>
      <c r="BK5395" s="7"/>
      <c r="BL5395" s="7"/>
      <c r="BM5395" s="7"/>
      <c r="BP5395" s="7"/>
      <c r="BQ5395" s="7"/>
      <c r="BR5395" s="7"/>
      <c r="BS5395" s="7"/>
      <c r="BT5395" s="7"/>
      <c r="BU5395" s="7"/>
      <c r="BV5395" s="7"/>
      <c r="BW5395" s="7"/>
    </row>
    <row r="5396" spans="5:75" x14ac:dyDescent="0.2"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AL5396" s="7"/>
      <c r="AQ5396" s="7"/>
      <c r="AR5396" s="7"/>
      <c r="AS5396" s="7"/>
      <c r="AT5396" s="7"/>
      <c r="AU5396" s="7"/>
      <c r="AV5396" s="7"/>
      <c r="AX5396" s="7"/>
      <c r="AY5396" s="7"/>
      <c r="AZ5396" s="7"/>
      <c r="BA5396" s="7"/>
      <c r="BB5396" s="7"/>
      <c r="BC5396" s="7"/>
      <c r="BD5396" s="7"/>
      <c r="BG5396" s="7"/>
      <c r="BH5396" s="7"/>
      <c r="BI5396" s="7"/>
      <c r="BJ5396" s="7"/>
      <c r="BK5396" s="7"/>
      <c r="BL5396" s="7"/>
      <c r="BM5396" s="7"/>
      <c r="BP5396" s="7"/>
      <c r="BQ5396" s="7"/>
      <c r="BR5396" s="7"/>
      <c r="BS5396" s="7"/>
      <c r="BT5396" s="7"/>
      <c r="BU5396" s="7"/>
      <c r="BV5396" s="7"/>
      <c r="BW5396" s="7"/>
    </row>
    <row r="5397" spans="5:75" x14ac:dyDescent="0.2"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AL5397" s="7"/>
      <c r="AQ5397" s="7"/>
      <c r="AR5397" s="7"/>
      <c r="AS5397" s="7"/>
      <c r="AT5397" s="7"/>
      <c r="AU5397" s="7"/>
      <c r="AV5397" s="7"/>
      <c r="AX5397" s="7"/>
      <c r="AY5397" s="7"/>
      <c r="AZ5397" s="7"/>
      <c r="BA5397" s="7"/>
      <c r="BB5397" s="7"/>
      <c r="BC5397" s="7"/>
      <c r="BD5397" s="7"/>
      <c r="BG5397" s="7"/>
      <c r="BH5397" s="7"/>
      <c r="BI5397" s="7"/>
      <c r="BJ5397" s="7"/>
      <c r="BK5397" s="7"/>
      <c r="BL5397" s="7"/>
      <c r="BM5397" s="7"/>
      <c r="BP5397" s="7"/>
      <c r="BQ5397" s="7"/>
      <c r="BR5397" s="7"/>
      <c r="BS5397" s="7"/>
      <c r="BT5397" s="7"/>
      <c r="BU5397" s="7"/>
      <c r="BV5397" s="7"/>
      <c r="BW5397" s="7"/>
    </row>
    <row r="5398" spans="5:75" x14ac:dyDescent="0.2"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AL5398" s="7"/>
      <c r="AQ5398" s="7"/>
      <c r="AR5398" s="7"/>
      <c r="AS5398" s="7"/>
      <c r="AT5398" s="7"/>
      <c r="AU5398" s="7"/>
      <c r="AV5398" s="7"/>
      <c r="AX5398" s="7"/>
      <c r="AY5398" s="7"/>
      <c r="AZ5398" s="7"/>
      <c r="BA5398" s="7"/>
      <c r="BB5398" s="7"/>
      <c r="BC5398" s="7"/>
      <c r="BD5398" s="7"/>
      <c r="BG5398" s="7"/>
      <c r="BH5398" s="7"/>
      <c r="BI5398" s="7"/>
      <c r="BJ5398" s="7"/>
      <c r="BK5398" s="7"/>
      <c r="BL5398" s="7"/>
      <c r="BM5398" s="7"/>
      <c r="BP5398" s="7"/>
      <c r="BQ5398" s="7"/>
      <c r="BR5398" s="7"/>
      <c r="BS5398" s="7"/>
      <c r="BT5398" s="7"/>
      <c r="BU5398" s="7"/>
      <c r="BV5398" s="7"/>
      <c r="BW5398" s="7"/>
    </row>
    <row r="5399" spans="5:75" x14ac:dyDescent="0.2"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AL5399" s="7"/>
      <c r="AQ5399" s="7"/>
      <c r="AR5399" s="7"/>
      <c r="AS5399" s="7"/>
      <c r="AT5399" s="7"/>
      <c r="AU5399" s="7"/>
      <c r="AV5399" s="7"/>
      <c r="AX5399" s="7"/>
      <c r="AY5399" s="7"/>
      <c r="AZ5399" s="7"/>
      <c r="BA5399" s="7"/>
      <c r="BB5399" s="7"/>
      <c r="BC5399" s="7"/>
      <c r="BD5399" s="7"/>
      <c r="BG5399" s="7"/>
      <c r="BH5399" s="7"/>
      <c r="BI5399" s="7"/>
      <c r="BJ5399" s="7"/>
      <c r="BK5399" s="7"/>
      <c r="BL5399" s="7"/>
      <c r="BM5399" s="7"/>
      <c r="BP5399" s="7"/>
      <c r="BQ5399" s="7"/>
      <c r="BR5399" s="7"/>
      <c r="BS5399" s="7"/>
      <c r="BT5399" s="7"/>
      <c r="BU5399" s="7"/>
      <c r="BV5399" s="7"/>
      <c r="BW5399" s="7"/>
    </row>
    <row r="5400" spans="5:75" x14ac:dyDescent="0.2"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AL5400" s="7"/>
      <c r="AQ5400" s="7"/>
      <c r="AR5400" s="7"/>
      <c r="AS5400" s="7"/>
      <c r="AT5400" s="7"/>
      <c r="AU5400" s="7"/>
      <c r="AV5400" s="7"/>
      <c r="AX5400" s="7"/>
      <c r="AY5400" s="7"/>
      <c r="AZ5400" s="7"/>
      <c r="BA5400" s="7"/>
      <c r="BB5400" s="7"/>
      <c r="BC5400" s="7"/>
      <c r="BD5400" s="7"/>
      <c r="BG5400" s="7"/>
      <c r="BH5400" s="7"/>
      <c r="BI5400" s="7"/>
      <c r="BJ5400" s="7"/>
      <c r="BK5400" s="7"/>
      <c r="BL5400" s="7"/>
      <c r="BM5400" s="7"/>
      <c r="BP5400" s="7"/>
      <c r="BQ5400" s="7"/>
      <c r="BR5400" s="7"/>
      <c r="BS5400" s="7"/>
      <c r="BT5400" s="7"/>
      <c r="BU5400" s="7"/>
      <c r="BV5400" s="7"/>
      <c r="BW5400" s="7"/>
    </row>
    <row r="5401" spans="5:75" x14ac:dyDescent="0.2"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AL5401" s="7"/>
      <c r="AQ5401" s="7"/>
      <c r="AR5401" s="7"/>
      <c r="AS5401" s="7"/>
      <c r="AT5401" s="7"/>
      <c r="AU5401" s="7"/>
      <c r="AV5401" s="7"/>
      <c r="AX5401" s="7"/>
      <c r="AY5401" s="7"/>
      <c r="AZ5401" s="7"/>
      <c r="BA5401" s="7"/>
      <c r="BB5401" s="7"/>
      <c r="BC5401" s="7"/>
      <c r="BD5401" s="7"/>
      <c r="BG5401" s="7"/>
      <c r="BH5401" s="7"/>
      <c r="BI5401" s="7"/>
      <c r="BJ5401" s="7"/>
      <c r="BK5401" s="7"/>
      <c r="BL5401" s="7"/>
      <c r="BM5401" s="7"/>
      <c r="BP5401" s="7"/>
      <c r="BQ5401" s="7"/>
      <c r="BR5401" s="7"/>
      <c r="BS5401" s="7"/>
      <c r="BT5401" s="7"/>
      <c r="BU5401" s="7"/>
      <c r="BV5401" s="7"/>
      <c r="BW5401" s="7"/>
    </row>
    <row r="5402" spans="5:75" x14ac:dyDescent="0.2"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AL5402" s="7"/>
      <c r="AQ5402" s="7"/>
      <c r="AR5402" s="7"/>
      <c r="AS5402" s="7"/>
      <c r="AT5402" s="7"/>
      <c r="AU5402" s="7"/>
      <c r="AV5402" s="7"/>
      <c r="AX5402" s="7"/>
      <c r="AY5402" s="7"/>
      <c r="AZ5402" s="7"/>
      <c r="BA5402" s="7"/>
      <c r="BB5402" s="7"/>
      <c r="BC5402" s="7"/>
      <c r="BD5402" s="7"/>
      <c r="BG5402" s="7"/>
      <c r="BH5402" s="7"/>
      <c r="BI5402" s="7"/>
      <c r="BJ5402" s="7"/>
      <c r="BK5402" s="7"/>
      <c r="BL5402" s="7"/>
      <c r="BM5402" s="7"/>
      <c r="BP5402" s="7"/>
      <c r="BQ5402" s="7"/>
      <c r="BR5402" s="7"/>
      <c r="BS5402" s="7"/>
      <c r="BT5402" s="7"/>
      <c r="BU5402" s="7"/>
      <c r="BV5402" s="7"/>
      <c r="BW5402" s="7"/>
    </row>
    <row r="5403" spans="5:75" x14ac:dyDescent="0.2"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AL5403" s="7"/>
      <c r="AQ5403" s="7"/>
      <c r="AR5403" s="7"/>
      <c r="AS5403" s="7"/>
      <c r="AT5403" s="7"/>
      <c r="AU5403" s="7"/>
      <c r="AV5403" s="7"/>
      <c r="AX5403" s="7"/>
      <c r="AY5403" s="7"/>
      <c r="AZ5403" s="7"/>
      <c r="BA5403" s="7"/>
      <c r="BB5403" s="7"/>
      <c r="BC5403" s="7"/>
      <c r="BD5403" s="7"/>
      <c r="BG5403" s="7"/>
      <c r="BH5403" s="7"/>
      <c r="BI5403" s="7"/>
      <c r="BJ5403" s="7"/>
      <c r="BK5403" s="7"/>
      <c r="BL5403" s="7"/>
      <c r="BM5403" s="7"/>
      <c r="BP5403" s="7"/>
      <c r="BQ5403" s="7"/>
      <c r="BR5403" s="7"/>
      <c r="BS5403" s="7"/>
      <c r="BT5403" s="7"/>
      <c r="BU5403" s="7"/>
      <c r="BV5403" s="7"/>
      <c r="BW5403" s="7"/>
    </row>
    <row r="5404" spans="5:75" x14ac:dyDescent="0.2"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AL5404" s="7"/>
      <c r="AQ5404" s="7"/>
      <c r="AR5404" s="7"/>
      <c r="AS5404" s="7"/>
      <c r="AT5404" s="7"/>
      <c r="AU5404" s="7"/>
      <c r="AV5404" s="7"/>
      <c r="AX5404" s="7"/>
      <c r="AY5404" s="7"/>
      <c r="AZ5404" s="7"/>
      <c r="BA5404" s="7"/>
      <c r="BB5404" s="7"/>
      <c r="BC5404" s="7"/>
      <c r="BD5404" s="7"/>
      <c r="BG5404" s="7"/>
      <c r="BH5404" s="7"/>
      <c r="BI5404" s="7"/>
      <c r="BJ5404" s="7"/>
      <c r="BK5404" s="7"/>
      <c r="BL5404" s="7"/>
      <c r="BM5404" s="7"/>
      <c r="BP5404" s="7"/>
      <c r="BQ5404" s="7"/>
      <c r="BR5404" s="7"/>
      <c r="BS5404" s="7"/>
      <c r="BT5404" s="7"/>
      <c r="BU5404" s="7"/>
      <c r="BV5404" s="7"/>
      <c r="BW5404" s="7"/>
    </row>
    <row r="5405" spans="5:75" x14ac:dyDescent="0.2"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AL5405" s="7"/>
      <c r="AQ5405" s="7"/>
      <c r="AR5405" s="7"/>
      <c r="AS5405" s="7"/>
      <c r="AT5405" s="7"/>
      <c r="AU5405" s="7"/>
      <c r="AV5405" s="7"/>
      <c r="AX5405" s="7"/>
      <c r="AY5405" s="7"/>
      <c r="AZ5405" s="7"/>
      <c r="BA5405" s="7"/>
      <c r="BB5405" s="7"/>
      <c r="BC5405" s="7"/>
      <c r="BD5405" s="7"/>
      <c r="BG5405" s="7"/>
      <c r="BH5405" s="7"/>
      <c r="BI5405" s="7"/>
      <c r="BJ5405" s="7"/>
      <c r="BK5405" s="7"/>
      <c r="BL5405" s="7"/>
      <c r="BM5405" s="7"/>
      <c r="BP5405" s="7"/>
      <c r="BQ5405" s="7"/>
      <c r="BR5405" s="7"/>
      <c r="BS5405" s="7"/>
      <c r="BT5405" s="7"/>
      <c r="BU5405" s="7"/>
      <c r="BV5405" s="7"/>
      <c r="BW5405" s="7"/>
    </row>
    <row r="5406" spans="5:75" x14ac:dyDescent="0.2"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AL5406" s="7"/>
      <c r="AQ5406" s="7"/>
      <c r="AR5406" s="7"/>
      <c r="AS5406" s="7"/>
      <c r="AT5406" s="7"/>
      <c r="AU5406" s="7"/>
      <c r="AV5406" s="7"/>
      <c r="AX5406" s="7"/>
      <c r="AY5406" s="7"/>
      <c r="AZ5406" s="7"/>
      <c r="BA5406" s="7"/>
      <c r="BB5406" s="7"/>
      <c r="BC5406" s="7"/>
      <c r="BD5406" s="7"/>
      <c r="BG5406" s="7"/>
      <c r="BH5406" s="7"/>
      <c r="BI5406" s="7"/>
      <c r="BJ5406" s="7"/>
      <c r="BK5406" s="7"/>
      <c r="BL5406" s="7"/>
      <c r="BM5406" s="7"/>
      <c r="BP5406" s="7"/>
      <c r="BQ5406" s="7"/>
      <c r="BR5406" s="7"/>
      <c r="BS5406" s="7"/>
      <c r="BT5406" s="7"/>
      <c r="BU5406" s="7"/>
      <c r="BV5406" s="7"/>
      <c r="BW5406" s="7"/>
    </row>
    <row r="5407" spans="5:75" x14ac:dyDescent="0.2"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AL5407" s="7"/>
      <c r="AQ5407" s="7"/>
      <c r="AR5407" s="7"/>
      <c r="AS5407" s="7"/>
      <c r="AT5407" s="7"/>
      <c r="AU5407" s="7"/>
      <c r="AV5407" s="7"/>
      <c r="AX5407" s="7"/>
      <c r="AY5407" s="7"/>
      <c r="AZ5407" s="7"/>
      <c r="BA5407" s="7"/>
      <c r="BB5407" s="7"/>
      <c r="BC5407" s="7"/>
      <c r="BD5407" s="7"/>
      <c r="BG5407" s="7"/>
      <c r="BH5407" s="7"/>
      <c r="BI5407" s="7"/>
      <c r="BJ5407" s="7"/>
      <c r="BK5407" s="7"/>
      <c r="BL5407" s="7"/>
      <c r="BM5407" s="7"/>
      <c r="BP5407" s="7"/>
      <c r="BQ5407" s="7"/>
      <c r="BR5407" s="7"/>
      <c r="BS5407" s="7"/>
      <c r="BT5407" s="7"/>
      <c r="BU5407" s="7"/>
      <c r="BV5407" s="7"/>
      <c r="BW5407" s="7"/>
    </row>
    <row r="5408" spans="5:75" x14ac:dyDescent="0.2"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AL5408" s="7"/>
      <c r="AQ5408" s="7"/>
      <c r="AR5408" s="7"/>
      <c r="AS5408" s="7"/>
      <c r="AT5408" s="7"/>
      <c r="AU5408" s="7"/>
      <c r="AV5408" s="7"/>
      <c r="AX5408" s="7"/>
      <c r="AY5408" s="7"/>
      <c r="AZ5408" s="7"/>
      <c r="BA5408" s="7"/>
      <c r="BB5408" s="7"/>
      <c r="BC5408" s="7"/>
      <c r="BD5408" s="7"/>
      <c r="BG5408" s="7"/>
      <c r="BH5408" s="7"/>
      <c r="BI5408" s="7"/>
      <c r="BJ5408" s="7"/>
      <c r="BK5408" s="7"/>
      <c r="BL5408" s="7"/>
      <c r="BM5408" s="7"/>
      <c r="BP5408" s="7"/>
      <c r="BQ5408" s="7"/>
      <c r="BR5408" s="7"/>
      <c r="BS5408" s="7"/>
      <c r="BT5408" s="7"/>
      <c r="BU5408" s="7"/>
      <c r="BV5408" s="7"/>
      <c r="BW5408" s="7"/>
    </row>
    <row r="5409" spans="5:75" x14ac:dyDescent="0.2"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AL5409" s="7"/>
      <c r="AQ5409" s="7"/>
      <c r="AR5409" s="7"/>
      <c r="AS5409" s="7"/>
      <c r="AT5409" s="7"/>
      <c r="AU5409" s="7"/>
      <c r="AV5409" s="7"/>
      <c r="AX5409" s="7"/>
      <c r="AY5409" s="7"/>
      <c r="AZ5409" s="7"/>
      <c r="BA5409" s="7"/>
      <c r="BB5409" s="7"/>
      <c r="BC5409" s="7"/>
      <c r="BD5409" s="7"/>
      <c r="BG5409" s="7"/>
      <c r="BH5409" s="7"/>
      <c r="BI5409" s="7"/>
      <c r="BJ5409" s="7"/>
      <c r="BK5409" s="7"/>
      <c r="BL5409" s="7"/>
      <c r="BM5409" s="7"/>
      <c r="BP5409" s="7"/>
      <c r="BQ5409" s="7"/>
      <c r="BR5409" s="7"/>
      <c r="BS5409" s="7"/>
      <c r="BT5409" s="7"/>
      <c r="BU5409" s="7"/>
      <c r="BV5409" s="7"/>
      <c r="BW5409" s="7"/>
    </row>
    <row r="5410" spans="5:75" x14ac:dyDescent="0.2"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AL5410" s="7"/>
      <c r="AQ5410" s="7"/>
      <c r="AR5410" s="7"/>
      <c r="AS5410" s="7"/>
      <c r="AT5410" s="7"/>
      <c r="AU5410" s="7"/>
      <c r="AV5410" s="7"/>
      <c r="AX5410" s="7"/>
      <c r="AY5410" s="7"/>
      <c r="AZ5410" s="7"/>
      <c r="BA5410" s="7"/>
      <c r="BB5410" s="7"/>
      <c r="BC5410" s="7"/>
      <c r="BD5410" s="7"/>
      <c r="BG5410" s="7"/>
      <c r="BH5410" s="7"/>
      <c r="BI5410" s="7"/>
      <c r="BJ5410" s="7"/>
      <c r="BK5410" s="7"/>
      <c r="BL5410" s="7"/>
      <c r="BM5410" s="7"/>
      <c r="BP5410" s="7"/>
      <c r="BQ5410" s="7"/>
      <c r="BR5410" s="7"/>
      <c r="BS5410" s="7"/>
      <c r="BT5410" s="7"/>
      <c r="BU5410" s="7"/>
      <c r="BV5410" s="7"/>
      <c r="BW5410" s="7"/>
    </row>
    <row r="5411" spans="5:75" x14ac:dyDescent="0.2"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AL5411" s="7"/>
      <c r="AQ5411" s="7"/>
      <c r="AR5411" s="7"/>
      <c r="AS5411" s="7"/>
      <c r="AT5411" s="7"/>
      <c r="AU5411" s="7"/>
      <c r="AV5411" s="7"/>
      <c r="AX5411" s="7"/>
      <c r="AY5411" s="7"/>
      <c r="AZ5411" s="7"/>
      <c r="BA5411" s="7"/>
      <c r="BB5411" s="7"/>
      <c r="BC5411" s="7"/>
      <c r="BD5411" s="7"/>
      <c r="BG5411" s="7"/>
      <c r="BH5411" s="7"/>
      <c r="BI5411" s="7"/>
      <c r="BJ5411" s="7"/>
      <c r="BK5411" s="7"/>
      <c r="BL5411" s="7"/>
      <c r="BM5411" s="7"/>
      <c r="BP5411" s="7"/>
      <c r="BQ5411" s="7"/>
      <c r="BR5411" s="7"/>
      <c r="BS5411" s="7"/>
      <c r="BT5411" s="7"/>
      <c r="BU5411" s="7"/>
      <c r="BV5411" s="7"/>
      <c r="BW5411" s="7"/>
    </row>
    <row r="5412" spans="5:75" x14ac:dyDescent="0.2"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AL5412" s="7"/>
      <c r="AQ5412" s="7"/>
      <c r="AR5412" s="7"/>
      <c r="AS5412" s="7"/>
      <c r="AT5412" s="7"/>
      <c r="AU5412" s="7"/>
      <c r="AV5412" s="7"/>
      <c r="AX5412" s="7"/>
      <c r="AY5412" s="7"/>
      <c r="AZ5412" s="7"/>
      <c r="BA5412" s="7"/>
      <c r="BB5412" s="7"/>
      <c r="BC5412" s="7"/>
      <c r="BD5412" s="7"/>
      <c r="BG5412" s="7"/>
      <c r="BH5412" s="7"/>
      <c r="BI5412" s="7"/>
      <c r="BJ5412" s="7"/>
      <c r="BK5412" s="7"/>
      <c r="BL5412" s="7"/>
      <c r="BM5412" s="7"/>
      <c r="BP5412" s="7"/>
      <c r="BQ5412" s="7"/>
      <c r="BR5412" s="7"/>
      <c r="BS5412" s="7"/>
      <c r="BT5412" s="7"/>
      <c r="BU5412" s="7"/>
      <c r="BV5412" s="7"/>
      <c r="BW5412" s="7"/>
    </row>
    <row r="5413" spans="5:75" x14ac:dyDescent="0.2"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AL5413" s="7"/>
      <c r="AQ5413" s="7"/>
      <c r="AR5413" s="7"/>
      <c r="AS5413" s="7"/>
      <c r="AT5413" s="7"/>
      <c r="AU5413" s="7"/>
      <c r="AV5413" s="7"/>
      <c r="AX5413" s="7"/>
      <c r="AY5413" s="7"/>
      <c r="AZ5413" s="7"/>
      <c r="BA5413" s="7"/>
      <c r="BB5413" s="7"/>
      <c r="BC5413" s="7"/>
      <c r="BD5413" s="7"/>
      <c r="BG5413" s="7"/>
      <c r="BH5413" s="7"/>
      <c r="BI5413" s="7"/>
      <c r="BJ5413" s="7"/>
      <c r="BK5413" s="7"/>
      <c r="BL5413" s="7"/>
      <c r="BM5413" s="7"/>
      <c r="BP5413" s="7"/>
      <c r="BQ5413" s="7"/>
      <c r="BR5413" s="7"/>
      <c r="BS5413" s="7"/>
      <c r="BT5413" s="7"/>
      <c r="BU5413" s="7"/>
      <c r="BV5413" s="7"/>
      <c r="BW5413" s="7"/>
    </row>
    <row r="5414" spans="5:75" x14ac:dyDescent="0.2"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AL5414" s="7"/>
      <c r="AQ5414" s="7"/>
      <c r="AR5414" s="7"/>
      <c r="AS5414" s="7"/>
      <c r="AT5414" s="7"/>
      <c r="AU5414" s="7"/>
      <c r="AV5414" s="7"/>
      <c r="AX5414" s="7"/>
      <c r="AY5414" s="7"/>
      <c r="AZ5414" s="7"/>
      <c r="BA5414" s="7"/>
      <c r="BB5414" s="7"/>
      <c r="BC5414" s="7"/>
      <c r="BD5414" s="7"/>
      <c r="BG5414" s="7"/>
      <c r="BH5414" s="7"/>
      <c r="BI5414" s="7"/>
      <c r="BJ5414" s="7"/>
      <c r="BK5414" s="7"/>
      <c r="BL5414" s="7"/>
      <c r="BM5414" s="7"/>
      <c r="BP5414" s="7"/>
      <c r="BQ5414" s="7"/>
      <c r="BR5414" s="7"/>
      <c r="BS5414" s="7"/>
      <c r="BT5414" s="7"/>
      <c r="BU5414" s="7"/>
      <c r="BV5414" s="7"/>
      <c r="BW5414" s="7"/>
    </row>
    <row r="5415" spans="5:75" x14ac:dyDescent="0.2"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AL5415" s="7"/>
      <c r="AQ5415" s="7"/>
      <c r="AR5415" s="7"/>
      <c r="AS5415" s="7"/>
      <c r="AT5415" s="7"/>
      <c r="AU5415" s="7"/>
      <c r="AV5415" s="7"/>
      <c r="AX5415" s="7"/>
      <c r="AY5415" s="7"/>
      <c r="AZ5415" s="7"/>
      <c r="BA5415" s="7"/>
      <c r="BB5415" s="7"/>
      <c r="BC5415" s="7"/>
      <c r="BD5415" s="7"/>
      <c r="BG5415" s="7"/>
      <c r="BH5415" s="7"/>
      <c r="BI5415" s="7"/>
      <c r="BJ5415" s="7"/>
      <c r="BK5415" s="7"/>
      <c r="BL5415" s="7"/>
      <c r="BM5415" s="7"/>
      <c r="BP5415" s="7"/>
      <c r="BQ5415" s="7"/>
      <c r="BR5415" s="7"/>
      <c r="BS5415" s="7"/>
      <c r="BT5415" s="7"/>
      <c r="BU5415" s="7"/>
      <c r="BV5415" s="7"/>
      <c r="BW5415" s="7"/>
    </row>
    <row r="5416" spans="5:75" x14ac:dyDescent="0.2"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AL5416" s="7"/>
      <c r="AQ5416" s="7"/>
      <c r="AR5416" s="7"/>
      <c r="AS5416" s="7"/>
      <c r="AT5416" s="7"/>
      <c r="AU5416" s="7"/>
      <c r="AV5416" s="7"/>
      <c r="AX5416" s="7"/>
      <c r="AY5416" s="7"/>
      <c r="AZ5416" s="7"/>
      <c r="BA5416" s="7"/>
      <c r="BB5416" s="7"/>
      <c r="BC5416" s="7"/>
      <c r="BD5416" s="7"/>
      <c r="BG5416" s="7"/>
      <c r="BH5416" s="7"/>
      <c r="BI5416" s="7"/>
      <c r="BJ5416" s="7"/>
      <c r="BK5416" s="7"/>
      <c r="BL5416" s="7"/>
      <c r="BM5416" s="7"/>
      <c r="BP5416" s="7"/>
      <c r="BQ5416" s="7"/>
      <c r="BR5416" s="7"/>
      <c r="BS5416" s="7"/>
      <c r="BT5416" s="7"/>
      <c r="BU5416" s="7"/>
      <c r="BV5416" s="7"/>
      <c r="BW5416" s="7"/>
    </row>
    <row r="5417" spans="5:75" x14ac:dyDescent="0.2"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AL5417" s="7"/>
      <c r="AQ5417" s="7"/>
      <c r="AR5417" s="7"/>
      <c r="AS5417" s="7"/>
      <c r="AT5417" s="7"/>
      <c r="AU5417" s="7"/>
      <c r="AV5417" s="7"/>
      <c r="AX5417" s="7"/>
      <c r="AY5417" s="7"/>
      <c r="AZ5417" s="7"/>
      <c r="BA5417" s="7"/>
      <c r="BB5417" s="7"/>
      <c r="BC5417" s="7"/>
      <c r="BD5417" s="7"/>
      <c r="BG5417" s="7"/>
      <c r="BH5417" s="7"/>
      <c r="BI5417" s="7"/>
      <c r="BJ5417" s="7"/>
      <c r="BK5417" s="7"/>
      <c r="BL5417" s="7"/>
      <c r="BM5417" s="7"/>
      <c r="BP5417" s="7"/>
      <c r="BQ5417" s="7"/>
      <c r="BR5417" s="7"/>
      <c r="BS5417" s="7"/>
      <c r="BT5417" s="7"/>
      <c r="BU5417" s="7"/>
      <c r="BV5417" s="7"/>
      <c r="BW5417" s="7"/>
    </row>
    <row r="5418" spans="5:75" x14ac:dyDescent="0.2"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AL5418" s="7"/>
      <c r="AQ5418" s="7"/>
      <c r="AR5418" s="7"/>
      <c r="AS5418" s="7"/>
      <c r="AT5418" s="7"/>
      <c r="AU5418" s="7"/>
      <c r="AV5418" s="7"/>
      <c r="AX5418" s="7"/>
      <c r="AY5418" s="7"/>
      <c r="AZ5418" s="7"/>
      <c r="BA5418" s="7"/>
      <c r="BB5418" s="7"/>
      <c r="BC5418" s="7"/>
      <c r="BD5418" s="7"/>
      <c r="BG5418" s="7"/>
      <c r="BH5418" s="7"/>
      <c r="BI5418" s="7"/>
      <c r="BJ5418" s="7"/>
      <c r="BK5418" s="7"/>
      <c r="BL5418" s="7"/>
      <c r="BM5418" s="7"/>
      <c r="BP5418" s="7"/>
      <c r="BQ5418" s="7"/>
      <c r="BR5418" s="7"/>
      <c r="BS5418" s="7"/>
      <c r="BT5418" s="7"/>
      <c r="BU5418" s="7"/>
      <c r="BV5418" s="7"/>
      <c r="BW5418" s="7"/>
    </row>
    <row r="5419" spans="5:75" x14ac:dyDescent="0.2"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AL5419" s="7"/>
      <c r="AQ5419" s="7"/>
      <c r="AR5419" s="7"/>
      <c r="AS5419" s="7"/>
      <c r="AT5419" s="7"/>
      <c r="AU5419" s="7"/>
      <c r="AV5419" s="7"/>
      <c r="AX5419" s="7"/>
      <c r="AY5419" s="7"/>
      <c r="AZ5419" s="7"/>
      <c r="BA5419" s="7"/>
      <c r="BB5419" s="7"/>
      <c r="BC5419" s="7"/>
      <c r="BD5419" s="7"/>
      <c r="BG5419" s="7"/>
      <c r="BH5419" s="7"/>
      <c r="BI5419" s="7"/>
      <c r="BJ5419" s="7"/>
      <c r="BK5419" s="7"/>
      <c r="BL5419" s="7"/>
      <c r="BM5419" s="7"/>
      <c r="BP5419" s="7"/>
      <c r="BQ5419" s="7"/>
      <c r="BR5419" s="7"/>
      <c r="BS5419" s="7"/>
      <c r="BT5419" s="7"/>
      <c r="BU5419" s="7"/>
      <c r="BV5419" s="7"/>
      <c r="BW5419" s="7"/>
    </row>
    <row r="5420" spans="5:75" x14ac:dyDescent="0.2"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AL5420" s="7"/>
      <c r="AQ5420" s="7"/>
      <c r="AR5420" s="7"/>
      <c r="AS5420" s="7"/>
      <c r="AT5420" s="7"/>
      <c r="AU5420" s="7"/>
      <c r="AV5420" s="7"/>
      <c r="AX5420" s="7"/>
      <c r="AY5420" s="7"/>
      <c r="AZ5420" s="7"/>
      <c r="BA5420" s="7"/>
      <c r="BB5420" s="7"/>
      <c r="BC5420" s="7"/>
      <c r="BD5420" s="7"/>
      <c r="BG5420" s="7"/>
      <c r="BH5420" s="7"/>
      <c r="BI5420" s="7"/>
      <c r="BJ5420" s="7"/>
      <c r="BK5420" s="7"/>
      <c r="BL5420" s="7"/>
      <c r="BM5420" s="7"/>
      <c r="BP5420" s="7"/>
      <c r="BQ5420" s="7"/>
      <c r="BR5420" s="7"/>
      <c r="BS5420" s="7"/>
      <c r="BT5420" s="7"/>
      <c r="BU5420" s="7"/>
      <c r="BV5420" s="7"/>
      <c r="BW5420" s="7"/>
    </row>
    <row r="5421" spans="5:75" x14ac:dyDescent="0.2"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AL5421" s="7"/>
      <c r="AQ5421" s="7"/>
      <c r="AR5421" s="7"/>
      <c r="AS5421" s="7"/>
      <c r="AT5421" s="7"/>
      <c r="AU5421" s="7"/>
      <c r="AV5421" s="7"/>
      <c r="AX5421" s="7"/>
      <c r="AY5421" s="7"/>
      <c r="AZ5421" s="7"/>
      <c r="BA5421" s="7"/>
      <c r="BB5421" s="7"/>
      <c r="BC5421" s="7"/>
      <c r="BD5421" s="7"/>
      <c r="BG5421" s="7"/>
      <c r="BH5421" s="7"/>
      <c r="BI5421" s="7"/>
      <c r="BJ5421" s="7"/>
      <c r="BK5421" s="7"/>
      <c r="BL5421" s="7"/>
      <c r="BM5421" s="7"/>
      <c r="BP5421" s="7"/>
      <c r="BQ5421" s="7"/>
      <c r="BR5421" s="7"/>
      <c r="BS5421" s="7"/>
      <c r="BT5421" s="7"/>
      <c r="BU5421" s="7"/>
      <c r="BV5421" s="7"/>
      <c r="BW5421" s="7"/>
    </row>
    <row r="5422" spans="5:75" x14ac:dyDescent="0.2"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AL5422" s="7"/>
      <c r="AQ5422" s="7"/>
      <c r="AR5422" s="7"/>
      <c r="AS5422" s="7"/>
      <c r="AT5422" s="7"/>
      <c r="AU5422" s="7"/>
      <c r="AV5422" s="7"/>
      <c r="AX5422" s="7"/>
      <c r="AY5422" s="7"/>
      <c r="AZ5422" s="7"/>
      <c r="BA5422" s="7"/>
      <c r="BB5422" s="7"/>
      <c r="BC5422" s="7"/>
      <c r="BD5422" s="7"/>
      <c r="BG5422" s="7"/>
      <c r="BH5422" s="7"/>
      <c r="BI5422" s="7"/>
      <c r="BJ5422" s="7"/>
      <c r="BK5422" s="7"/>
      <c r="BL5422" s="7"/>
      <c r="BM5422" s="7"/>
      <c r="BP5422" s="7"/>
      <c r="BQ5422" s="7"/>
      <c r="BR5422" s="7"/>
      <c r="BS5422" s="7"/>
      <c r="BT5422" s="7"/>
      <c r="BU5422" s="7"/>
      <c r="BV5422" s="7"/>
      <c r="BW5422" s="7"/>
    </row>
    <row r="5423" spans="5:75" x14ac:dyDescent="0.2"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AL5423" s="7"/>
      <c r="AQ5423" s="7"/>
      <c r="AR5423" s="7"/>
      <c r="AS5423" s="7"/>
      <c r="AT5423" s="7"/>
      <c r="AU5423" s="7"/>
      <c r="AV5423" s="7"/>
      <c r="AX5423" s="7"/>
      <c r="AY5423" s="7"/>
      <c r="AZ5423" s="7"/>
      <c r="BA5423" s="7"/>
      <c r="BB5423" s="7"/>
      <c r="BC5423" s="7"/>
      <c r="BD5423" s="7"/>
      <c r="BG5423" s="7"/>
      <c r="BH5423" s="7"/>
      <c r="BI5423" s="7"/>
      <c r="BJ5423" s="7"/>
      <c r="BK5423" s="7"/>
      <c r="BL5423" s="7"/>
      <c r="BM5423" s="7"/>
      <c r="BP5423" s="7"/>
      <c r="BQ5423" s="7"/>
      <c r="BR5423" s="7"/>
      <c r="BS5423" s="7"/>
      <c r="BT5423" s="7"/>
      <c r="BU5423" s="7"/>
      <c r="BV5423" s="7"/>
      <c r="BW5423" s="7"/>
    </row>
    <row r="5424" spans="5:75" x14ac:dyDescent="0.2"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AL5424" s="7"/>
      <c r="AQ5424" s="7"/>
      <c r="AR5424" s="7"/>
      <c r="AS5424" s="7"/>
      <c r="AT5424" s="7"/>
      <c r="AU5424" s="7"/>
      <c r="AV5424" s="7"/>
      <c r="AX5424" s="7"/>
      <c r="AY5424" s="7"/>
      <c r="AZ5424" s="7"/>
      <c r="BA5424" s="7"/>
      <c r="BB5424" s="7"/>
      <c r="BC5424" s="7"/>
      <c r="BD5424" s="7"/>
      <c r="BG5424" s="7"/>
      <c r="BH5424" s="7"/>
      <c r="BI5424" s="7"/>
      <c r="BJ5424" s="7"/>
      <c r="BK5424" s="7"/>
      <c r="BL5424" s="7"/>
      <c r="BM5424" s="7"/>
      <c r="BP5424" s="7"/>
      <c r="BQ5424" s="7"/>
      <c r="BR5424" s="7"/>
      <c r="BS5424" s="7"/>
      <c r="BT5424" s="7"/>
      <c r="BU5424" s="7"/>
      <c r="BV5424" s="7"/>
      <c r="BW5424" s="7"/>
    </row>
    <row r="5425" spans="5:75" x14ac:dyDescent="0.2"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AL5425" s="7"/>
      <c r="AQ5425" s="7"/>
      <c r="AR5425" s="7"/>
      <c r="AS5425" s="7"/>
      <c r="AT5425" s="7"/>
      <c r="AU5425" s="7"/>
      <c r="AV5425" s="7"/>
      <c r="AX5425" s="7"/>
      <c r="AY5425" s="7"/>
      <c r="AZ5425" s="7"/>
      <c r="BA5425" s="7"/>
      <c r="BB5425" s="7"/>
      <c r="BC5425" s="7"/>
      <c r="BD5425" s="7"/>
      <c r="BG5425" s="7"/>
      <c r="BH5425" s="7"/>
      <c r="BI5425" s="7"/>
      <c r="BJ5425" s="7"/>
      <c r="BK5425" s="7"/>
      <c r="BL5425" s="7"/>
      <c r="BM5425" s="7"/>
      <c r="BP5425" s="7"/>
      <c r="BQ5425" s="7"/>
      <c r="BR5425" s="7"/>
      <c r="BS5425" s="7"/>
      <c r="BT5425" s="7"/>
      <c r="BU5425" s="7"/>
      <c r="BV5425" s="7"/>
      <c r="BW5425" s="7"/>
    </row>
    <row r="5426" spans="5:75" x14ac:dyDescent="0.2"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AL5426" s="7"/>
      <c r="AQ5426" s="7"/>
      <c r="AR5426" s="7"/>
      <c r="AS5426" s="7"/>
      <c r="AT5426" s="7"/>
      <c r="AU5426" s="7"/>
      <c r="AV5426" s="7"/>
      <c r="AX5426" s="7"/>
      <c r="AY5426" s="7"/>
      <c r="AZ5426" s="7"/>
      <c r="BA5426" s="7"/>
      <c r="BB5426" s="7"/>
      <c r="BC5426" s="7"/>
      <c r="BD5426" s="7"/>
      <c r="BG5426" s="7"/>
      <c r="BH5426" s="7"/>
      <c r="BI5426" s="7"/>
      <c r="BJ5426" s="7"/>
      <c r="BK5426" s="7"/>
      <c r="BL5426" s="7"/>
      <c r="BM5426" s="7"/>
      <c r="BP5426" s="7"/>
      <c r="BQ5426" s="7"/>
      <c r="BR5426" s="7"/>
      <c r="BS5426" s="7"/>
      <c r="BT5426" s="7"/>
      <c r="BU5426" s="7"/>
      <c r="BV5426" s="7"/>
      <c r="BW5426" s="7"/>
    </row>
    <row r="5427" spans="5:75" x14ac:dyDescent="0.2"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AL5427" s="7"/>
      <c r="AQ5427" s="7"/>
      <c r="AR5427" s="7"/>
      <c r="AS5427" s="7"/>
      <c r="AT5427" s="7"/>
      <c r="AU5427" s="7"/>
      <c r="AV5427" s="7"/>
      <c r="AX5427" s="7"/>
      <c r="AY5427" s="7"/>
      <c r="AZ5427" s="7"/>
      <c r="BA5427" s="7"/>
      <c r="BB5427" s="7"/>
      <c r="BC5427" s="7"/>
      <c r="BD5427" s="7"/>
      <c r="BG5427" s="7"/>
      <c r="BH5427" s="7"/>
      <c r="BI5427" s="7"/>
      <c r="BJ5427" s="7"/>
      <c r="BK5427" s="7"/>
      <c r="BL5427" s="7"/>
      <c r="BM5427" s="7"/>
      <c r="BP5427" s="7"/>
      <c r="BQ5427" s="7"/>
      <c r="BR5427" s="7"/>
      <c r="BS5427" s="7"/>
      <c r="BT5427" s="7"/>
      <c r="BU5427" s="7"/>
      <c r="BV5427" s="7"/>
      <c r="BW5427" s="7"/>
    </row>
    <row r="5428" spans="5:75" x14ac:dyDescent="0.2"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AL5428" s="7"/>
      <c r="AQ5428" s="7"/>
      <c r="AR5428" s="7"/>
      <c r="AS5428" s="7"/>
      <c r="AT5428" s="7"/>
      <c r="AU5428" s="7"/>
      <c r="AV5428" s="7"/>
      <c r="AX5428" s="7"/>
      <c r="AY5428" s="7"/>
      <c r="AZ5428" s="7"/>
      <c r="BA5428" s="7"/>
      <c r="BB5428" s="7"/>
      <c r="BC5428" s="7"/>
      <c r="BD5428" s="7"/>
      <c r="BG5428" s="7"/>
      <c r="BH5428" s="7"/>
      <c r="BI5428" s="7"/>
      <c r="BJ5428" s="7"/>
      <c r="BK5428" s="7"/>
      <c r="BL5428" s="7"/>
      <c r="BM5428" s="7"/>
      <c r="BP5428" s="7"/>
      <c r="BQ5428" s="7"/>
      <c r="BR5428" s="7"/>
      <c r="BS5428" s="7"/>
      <c r="BT5428" s="7"/>
      <c r="BU5428" s="7"/>
      <c r="BV5428" s="7"/>
      <c r="BW5428" s="7"/>
    </row>
    <row r="5429" spans="5:75" x14ac:dyDescent="0.2"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AL5429" s="7"/>
      <c r="AQ5429" s="7"/>
      <c r="AR5429" s="7"/>
      <c r="AS5429" s="7"/>
      <c r="AT5429" s="7"/>
      <c r="AU5429" s="7"/>
      <c r="AV5429" s="7"/>
      <c r="AX5429" s="7"/>
      <c r="AY5429" s="7"/>
      <c r="AZ5429" s="7"/>
      <c r="BA5429" s="7"/>
      <c r="BB5429" s="7"/>
      <c r="BC5429" s="7"/>
      <c r="BD5429" s="7"/>
      <c r="BG5429" s="7"/>
      <c r="BH5429" s="7"/>
      <c r="BI5429" s="7"/>
      <c r="BJ5429" s="7"/>
      <c r="BK5429" s="7"/>
      <c r="BL5429" s="7"/>
      <c r="BM5429" s="7"/>
      <c r="BP5429" s="7"/>
      <c r="BQ5429" s="7"/>
      <c r="BR5429" s="7"/>
      <c r="BS5429" s="7"/>
      <c r="BT5429" s="7"/>
      <c r="BU5429" s="7"/>
      <c r="BV5429" s="7"/>
      <c r="BW5429" s="7"/>
    </row>
    <row r="5430" spans="5:75" x14ac:dyDescent="0.2"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AL5430" s="7"/>
      <c r="AQ5430" s="7"/>
      <c r="AR5430" s="7"/>
      <c r="AS5430" s="7"/>
      <c r="AT5430" s="7"/>
      <c r="AU5430" s="7"/>
      <c r="AV5430" s="7"/>
      <c r="AX5430" s="7"/>
      <c r="AY5430" s="7"/>
      <c r="AZ5430" s="7"/>
      <c r="BA5430" s="7"/>
      <c r="BB5430" s="7"/>
      <c r="BC5430" s="7"/>
      <c r="BD5430" s="7"/>
      <c r="BG5430" s="7"/>
      <c r="BH5430" s="7"/>
      <c r="BI5430" s="7"/>
      <c r="BJ5430" s="7"/>
      <c r="BK5430" s="7"/>
      <c r="BL5430" s="7"/>
      <c r="BM5430" s="7"/>
      <c r="BP5430" s="7"/>
      <c r="BQ5430" s="7"/>
      <c r="BR5430" s="7"/>
      <c r="BS5430" s="7"/>
      <c r="BT5430" s="7"/>
      <c r="BU5430" s="7"/>
      <c r="BV5430" s="7"/>
      <c r="BW5430" s="7"/>
    </row>
    <row r="5431" spans="5:75" x14ac:dyDescent="0.2"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AL5431" s="7"/>
      <c r="AQ5431" s="7"/>
      <c r="AR5431" s="7"/>
      <c r="AS5431" s="7"/>
      <c r="AT5431" s="7"/>
      <c r="AU5431" s="7"/>
      <c r="AV5431" s="7"/>
      <c r="AX5431" s="7"/>
      <c r="AY5431" s="7"/>
      <c r="AZ5431" s="7"/>
      <c r="BA5431" s="7"/>
      <c r="BB5431" s="7"/>
      <c r="BC5431" s="7"/>
      <c r="BD5431" s="7"/>
      <c r="BG5431" s="7"/>
      <c r="BH5431" s="7"/>
      <c r="BI5431" s="7"/>
      <c r="BJ5431" s="7"/>
      <c r="BK5431" s="7"/>
      <c r="BL5431" s="7"/>
      <c r="BM5431" s="7"/>
      <c r="BP5431" s="7"/>
      <c r="BQ5431" s="7"/>
      <c r="BR5431" s="7"/>
      <c r="BS5431" s="7"/>
      <c r="BT5431" s="7"/>
      <c r="BU5431" s="7"/>
      <c r="BV5431" s="7"/>
      <c r="BW5431" s="7"/>
    </row>
    <row r="5432" spans="5:75" x14ac:dyDescent="0.2"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AL5432" s="7"/>
      <c r="AQ5432" s="7"/>
      <c r="AR5432" s="7"/>
      <c r="AS5432" s="7"/>
      <c r="AT5432" s="7"/>
      <c r="AU5432" s="7"/>
      <c r="AV5432" s="7"/>
      <c r="AX5432" s="7"/>
      <c r="AY5432" s="7"/>
      <c r="AZ5432" s="7"/>
      <c r="BA5432" s="7"/>
      <c r="BB5432" s="7"/>
      <c r="BC5432" s="7"/>
      <c r="BD5432" s="7"/>
      <c r="BG5432" s="7"/>
      <c r="BH5432" s="7"/>
      <c r="BI5432" s="7"/>
      <c r="BJ5432" s="7"/>
      <c r="BK5432" s="7"/>
      <c r="BL5432" s="7"/>
      <c r="BM5432" s="7"/>
      <c r="BP5432" s="7"/>
      <c r="BQ5432" s="7"/>
      <c r="BR5432" s="7"/>
      <c r="BS5432" s="7"/>
      <c r="BT5432" s="7"/>
      <c r="BU5432" s="7"/>
      <c r="BV5432" s="7"/>
      <c r="BW5432" s="7"/>
    </row>
    <row r="5433" spans="5:75" x14ac:dyDescent="0.2"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AL5433" s="7"/>
      <c r="AQ5433" s="7"/>
      <c r="AR5433" s="7"/>
      <c r="AS5433" s="7"/>
      <c r="AT5433" s="7"/>
      <c r="AU5433" s="7"/>
      <c r="AV5433" s="7"/>
      <c r="AX5433" s="7"/>
      <c r="AY5433" s="7"/>
      <c r="AZ5433" s="7"/>
      <c r="BA5433" s="7"/>
      <c r="BB5433" s="7"/>
      <c r="BC5433" s="7"/>
      <c r="BD5433" s="7"/>
      <c r="BG5433" s="7"/>
      <c r="BH5433" s="7"/>
      <c r="BI5433" s="7"/>
      <c r="BJ5433" s="7"/>
      <c r="BK5433" s="7"/>
      <c r="BL5433" s="7"/>
      <c r="BM5433" s="7"/>
      <c r="BP5433" s="7"/>
      <c r="BQ5433" s="7"/>
      <c r="BR5433" s="7"/>
      <c r="BS5433" s="7"/>
      <c r="BT5433" s="7"/>
      <c r="BU5433" s="7"/>
      <c r="BV5433" s="7"/>
      <c r="BW5433" s="7"/>
    </row>
    <row r="5434" spans="5:75" x14ac:dyDescent="0.2"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AL5434" s="7"/>
      <c r="AQ5434" s="7"/>
      <c r="AR5434" s="7"/>
      <c r="AS5434" s="7"/>
      <c r="AT5434" s="7"/>
      <c r="AU5434" s="7"/>
      <c r="AV5434" s="7"/>
      <c r="AX5434" s="7"/>
      <c r="AY5434" s="7"/>
      <c r="AZ5434" s="7"/>
      <c r="BA5434" s="7"/>
      <c r="BB5434" s="7"/>
      <c r="BC5434" s="7"/>
      <c r="BD5434" s="7"/>
      <c r="BG5434" s="7"/>
      <c r="BH5434" s="7"/>
      <c r="BI5434" s="7"/>
      <c r="BJ5434" s="7"/>
      <c r="BK5434" s="7"/>
      <c r="BL5434" s="7"/>
      <c r="BM5434" s="7"/>
      <c r="BP5434" s="7"/>
      <c r="BQ5434" s="7"/>
      <c r="BR5434" s="7"/>
      <c r="BS5434" s="7"/>
      <c r="BT5434" s="7"/>
      <c r="BU5434" s="7"/>
      <c r="BV5434" s="7"/>
      <c r="BW5434" s="7"/>
    </row>
    <row r="5435" spans="5:75" x14ac:dyDescent="0.2"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AL5435" s="7"/>
      <c r="AQ5435" s="7"/>
      <c r="AR5435" s="7"/>
      <c r="AS5435" s="7"/>
      <c r="AT5435" s="7"/>
      <c r="AU5435" s="7"/>
      <c r="AV5435" s="7"/>
      <c r="AX5435" s="7"/>
      <c r="AY5435" s="7"/>
      <c r="AZ5435" s="7"/>
      <c r="BA5435" s="7"/>
      <c r="BB5435" s="7"/>
      <c r="BC5435" s="7"/>
      <c r="BD5435" s="7"/>
      <c r="BG5435" s="7"/>
      <c r="BH5435" s="7"/>
      <c r="BI5435" s="7"/>
      <c r="BJ5435" s="7"/>
      <c r="BK5435" s="7"/>
      <c r="BL5435" s="7"/>
      <c r="BM5435" s="7"/>
      <c r="BP5435" s="7"/>
      <c r="BQ5435" s="7"/>
      <c r="BR5435" s="7"/>
      <c r="BS5435" s="7"/>
      <c r="BT5435" s="7"/>
      <c r="BU5435" s="7"/>
      <c r="BV5435" s="7"/>
      <c r="BW5435" s="7"/>
    </row>
    <row r="5436" spans="5:75" x14ac:dyDescent="0.2"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AL5436" s="7"/>
      <c r="AQ5436" s="7"/>
      <c r="AR5436" s="7"/>
      <c r="AS5436" s="7"/>
      <c r="AT5436" s="7"/>
      <c r="AU5436" s="7"/>
      <c r="AV5436" s="7"/>
      <c r="AX5436" s="7"/>
      <c r="AY5436" s="7"/>
      <c r="AZ5436" s="7"/>
      <c r="BA5436" s="7"/>
      <c r="BB5436" s="7"/>
      <c r="BC5436" s="7"/>
      <c r="BD5436" s="7"/>
      <c r="BG5436" s="7"/>
      <c r="BH5436" s="7"/>
      <c r="BI5436" s="7"/>
      <c r="BJ5436" s="7"/>
      <c r="BK5436" s="7"/>
      <c r="BL5436" s="7"/>
      <c r="BM5436" s="7"/>
      <c r="BP5436" s="7"/>
      <c r="BQ5436" s="7"/>
      <c r="BR5436" s="7"/>
      <c r="BS5436" s="7"/>
      <c r="BT5436" s="7"/>
      <c r="BU5436" s="7"/>
      <c r="BV5436" s="7"/>
      <c r="BW5436" s="7"/>
    </row>
    <row r="5437" spans="5:75" x14ac:dyDescent="0.2"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AL5437" s="7"/>
      <c r="AQ5437" s="7"/>
      <c r="AR5437" s="7"/>
      <c r="AS5437" s="7"/>
      <c r="AT5437" s="7"/>
      <c r="AU5437" s="7"/>
      <c r="AV5437" s="7"/>
      <c r="AX5437" s="7"/>
      <c r="AY5437" s="7"/>
      <c r="AZ5437" s="7"/>
      <c r="BA5437" s="7"/>
      <c r="BB5437" s="7"/>
      <c r="BC5437" s="7"/>
      <c r="BD5437" s="7"/>
      <c r="BG5437" s="7"/>
      <c r="BH5437" s="7"/>
      <c r="BI5437" s="7"/>
      <c r="BJ5437" s="7"/>
      <c r="BK5437" s="7"/>
      <c r="BL5437" s="7"/>
      <c r="BM5437" s="7"/>
      <c r="BP5437" s="7"/>
      <c r="BQ5437" s="7"/>
      <c r="BR5437" s="7"/>
      <c r="BS5437" s="7"/>
      <c r="BT5437" s="7"/>
      <c r="BU5437" s="7"/>
      <c r="BV5437" s="7"/>
      <c r="BW5437" s="7"/>
    </row>
    <row r="5438" spans="5:75" x14ac:dyDescent="0.2"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AL5438" s="7"/>
      <c r="AQ5438" s="7"/>
      <c r="AR5438" s="7"/>
      <c r="AS5438" s="7"/>
      <c r="AT5438" s="7"/>
      <c r="AU5438" s="7"/>
      <c r="AV5438" s="7"/>
      <c r="AX5438" s="7"/>
      <c r="AY5438" s="7"/>
      <c r="AZ5438" s="7"/>
      <c r="BA5438" s="7"/>
      <c r="BB5438" s="7"/>
      <c r="BC5438" s="7"/>
      <c r="BD5438" s="7"/>
      <c r="BG5438" s="7"/>
      <c r="BH5438" s="7"/>
      <c r="BI5438" s="7"/>
      <c r="BJ5438" s="7"/>
      <c r="BK5438" s="7"/>
      <c r="BL5438" s="7"/>
      <c r="BM5438" s="7"/>
      <c r="BP5438" s="7"/>
      <c r="BQ5438" s="7"/>
      <c r="BR5438" s="7"/>
      <c r="BS5438" s="7"/>
      <c r="BT5438" s="7"/>
      <c r="BU5438" s="7"/>
      <c r="BV5438" s="7"/>
      <c r="BW5438" s="7"/>
    </row>
    <row r="5439" spans="5:75" x14ac:dyDescent="0.2"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AL5439" s="7"/>
      <c r="AQ5439" s="7"/>
      <c r="AR5439" s="7"/>
      <c r="AS5439" s="7"/>
      <c r="AT5439" s="7"/>
      <c r="AU5439" s="7"/>
      <c r="AV5439" s="7"/>
      <c r="AX5439" s="7"/>
      <c r="AY5439" s="7"/>
      <c r="AZ5439" s="7"/>
      <c r="BA5439" s="7"/>
      <c r="BB5439" s="7"/>
      <c r="BC5439" s="7"/>
      <c r="BD5439" s="7"/>
      <c r="BG5439" s="7"/>
      <c r="BH5439" s="7"/>
      <c r="BI5439" s="7"/>
      <c r="BJ5439" s="7"/>
      <c r="BK5439" s="7"/>
      <c r="BL5439" s="7"/>
      <c r="BM5439" s="7"/>
      <c r="BP5439" s="7"/>
      <c r="BQ5439" s="7"/>
      <c r="BR5439" s="7"/>
      <c r="BS5439" s="7"/>
      <c r="BT5439" s="7"/>
      <c r="BU5439" s="7"/>
      <c r="BV5439" s="7"/>
      <c r="BW5439" s="7"/>
    </row>
    <row r="5440" spans="5:75" x14ac:dyDescent="0.2"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AL5440" s="7"/>
      <c r="AQ5440" s="7"/>
      <c r="AR5440" s="7"/>
      <c r="AS5440" s="7"/>
      <c r="AT5440" s="7"/>
      <c r="AU5440" s="7"/>
      <c r="AV5440" s="7"/>
      <c r="AX5440" s="7"/>
      <c r="AY5440" s="7"/>
      <c r="AZ5440" s="7"/>
      <c r="BA5440" s="7"/>
      <c r="BB5440" s="7"/>
      <c r="BC5440" s="7"/>
      <c r="BD5440" s="7"/>
      <c r="BG5440" s="7"/>
      <c r="BH5440" s="7"/>
      <c r="BI5440" s="7"/>
      <c r="BJ5440" s="7"/>
      <c r="BK5440" s="7"/>
      <c r="BL5440" s="7"/>
      <c r="BM5440" s="7"/>
      <c r="BP5440" s="7"/>
      <c r="BQ5440" s="7"/>
      <c r="BR5440" s="7"/>
      <c r="BS5440" s="7"/>
      <c r="BT5440" s="7"/>
      <c r="BU5440" s="7"/>
      <c r="BV5440" s="7"/>
      <c r="BW5440" s="7"/>
    </row>
    <row r="5441" spans="5:75" x14ac:dyDescent="0.2"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AL5441" s="7"/>
      <c r="AQ5441" s="7"/>
      <c r="AR5441" s="7"/>
      <c r="AS5441" s="7"/>
      <c r="AT5441" s="7"/>
      <c r="AU5441" s="7"/>
      <c r="AV5441" s="7"/>
      <c r="AX5441" s="7"/>
      <c r="AY5441" s="7"/>
      <c r="AZ5441" s="7"/>
      <c r="BA5441" s="7"/>
      <c r="BB5441" s="7"/>
      <c r="BC5441" s="7"/>
      <c r="BD5441" s="7"/>
      <c r="BG5441" s="7"/>
      <c r="BH5441" s="7"/>
      <c r="BI5441" s="7"/>
      <c r="BJ5441" s="7"/>
      <c r="BK5441" s="7"/>
      <c r="BL5441" s="7"/>
      <c r="BM5441" s="7"/>
      <c r="BP5441" s="7"/>
      <c r="BQ5441" s="7"/>
      <c r="BR5441" s="7"/>
      <c r="BS5441" s="7"/>
      <c r="BT5441" s="7"/>
      <c r="BU5441" s="7"/>
      <c r="BV5441" s="7"/>
      <c r="BW5441" s="7"/>
    </row>
    <row r="5442" spans="5:75" x14ac:dyDescent="0.2"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AL5442" s="7"/>
      <c r="AQ5442" s="7"/>
      <c r="AR5442" s="7"/>
      <c r="AS5442" s="7"/>
      <c r="AT5442" s="7"/>
      <c r="AU5442" s="7"/>
      <c r="AV5442" s="7"/>
      <c r="AX5442" s="7"/>
      <c r="AY5442" s="7"/>
      <c r="AZ5442" s="7"/>
      <c r="BA5442" s="7"/>
      <c r="BB5442" s="7"/>
      <c r="BC5442" s="7"/>
      <c r="BD5442" s="7"/>
      <c r="BG5442" s="7"/>
      <c r="BH5442" s="7"/>
      <c r="BI5442" s="7"/>
      <c r="BJ5442" s="7"/>
      <c r="BK5442" s="7"/>
      <c r="BL5442" s="7"/>
      <c r="BM5442" s="7"/>
      <c r="BP5442" s="7"/>
      <c r="BQ5442" s="7"/>
      <c r="BR5442" s="7"/>
      <c r="BS5442" s="7"/>
      <c r="BT5442" s="7"/>
      <c r="BU5442" s="7"/>
      <c r="BV5442" s="7"/>
      <c r="BW5442" s="7"/>
    </row>
    <row r="5443" spans="5:75" x14ac:dyDescent="0.2"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AL5443" s="7"/>
      <c r="AQ5443" s="7"/>
      <c r="AR5443" s="7"/>
      <c r="AS5443" s="7"/>
      <c r="AT5443" s="7"/>
      <c r="AU5443" s="7"/>
      <c r="AV5443" s="7"/>
      <c r="AX5443" s="7"/>
      <c r="AY5443" s="7"/>
      <c r="AZ5443" s="7"/>
      <c r="BA5443" s="7"/>
      <c r="BB5443" s="7"/>
      <c r="BC5443" s="7"/>
      <c r="BD5443" s="7"/>
      <c r="BG5443" s="7"/>
      <c r="BH5443" s="7"/>
      <c r="BI5443" s="7"/>
      <c r="BJ5443" s="7"/>
      <c r="BK5443" s="7"/>
      <c r="BL5443" s="7"/>
      <c r="BM5443" s="7"/>
      <c r="BP5443" s="7"/>
      <c r="BQ5443" s="7"/>
      <c r="BR5443" s="7"/>
      <c r="BS5443" s="7"/>
      <c r="BT5443" s="7"/>
      <c r="BU5443" s="7"/>
      <c r="BV5443" s="7"/>
      <c r="BW5443" s="7"/>
    </row>
    <row r="5444" spans="5:75" x14ac:dyDescent="0.2"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AL5444" s="7"/>
      <c r="AQ5444" s="7"/>
      <c r="AR5444" s="7"/>
      <c r="AS5444" s="7"/>
      <c r="AT5444" s="7"/>
      <c r="AU5444" s="7"/>
      <c r="AV5444" s="7"/>
      <c r="AX5444" s="7"/>
      <c r="AY5444" s="7"/>
      <c r="AZ5444" s="7"/>
      <c r="BA5444" s="7"/>
      <c r="BB5444" s="7"/>
      <c r="BC5444" s="7"/>
      <c r="BD5444" s="7"/>
      <c r="BG5444" s="7"/>
      <c r="BH5444" s="7"/>
      <c r="BI5444" s="7"/>
      <c r="BJ5444" s="7"/>
      <c r="BK5444" s="7"/>
      <c r="BL5444" s="7"/>
      <c r="BM5444" s="7"/>
      <c r="BP5444" s="7"/>
      <c r="BQ5444" s="7"/>
      <c r="BR5444" s="7"/>
      <c r="BS5444" s="7"/>
      <c r="BT5444" s="7"/>
      <c r="BU5444" s="7"/>
      <c r="BV5444" s="7"/>
      <c r="BW5444" s="7"/>
    </row>
    <row r="5445" spans="5:75" x14ac:dyDescent="0.2"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AL5445" s="7"/>
      <c r="AQ5445" s="7"/>
      <c r="AR5445" s="7"/>
      <c r="AS5445" s="7"/>
      <c r="AT5445" s="7"/>
      <c r="AU5445" s="7"/>
      <c r="AV5445" s="7"/>
      <c r="AX5445" s="7"/>
      <c r="AY5445" s="7"/>
      <c r="AZ5445" s="7"/>
      <c r="BA5445" s="7"/>
      <c r="BB5445" s="7"/>
      <c r="BC5445" s="7"/>
      <c r="BD5445" s="7"/>
      <c r="BG5445" s="7"/>
      <c r="BH5445" s="7"/>
      <c r="BI5445" s="7"/>
      <c r="BJ5445" s="7"/>
      <c r="BK5445" s="7"/>
      <c r="BL5445" s="7"/>
      <c r="BM5445" s="7"/>
      <c r="BP5445" s="7"/>
      <c r="BQ5445" s="7"/>
      <c r="BR5445" s="7"/>
      <c r="BS5445" s="7"/>
      <c r="BT5445" s="7"/>
      <c r="BU5445" s="7"/>
      <c r="BV5445" s="7"/>
      <c r="BW5445" s="7"/>
    </row>
    <row r="5446" spans="5:75" x14ac:dyDescent="0.2"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AL5446" s="7"/>
      <c r="AQ5446" s="7"/>
      <c r="AR5446" s="7"/>
      <c r="AS5446" s="7"/>
      <c r="AT5446" s="7"/>
      <c r="AU5446" s="7"/>
      <c r="AV5446" s="7"/>
      <c r="AX5446" s="7"/>
      <c r="AY5446" s="7"/>
      <c r="AZ5446" s="7"/>
      <c r="BA5446" s="7"/>
      <c r="BB5446" s="7"/>
      <c r="BC5446" s="7"/>
      <c r="BD5446" s="7"/>
      <c r="BG5446" s="7"/>
      <c r="BH5446" s="7"/>
      <c r="BI5446" s="7"/>
      <c r="BJ5446" s="7"/>
      <c r="BK5446" s="7"/>
      <c r="BL5446" s="7"/>
      <c r="BM5446" s="7"/>
      <c r="BP5446" s="7"/>
      <c r="BQ5446" s="7"/>
      <c r="BR5446" s="7"/>
      <c r="BS5446" s="7"/>
      <c r="BT5446" s="7"/>
      <c r="BU5446" s="7"/>
      <c r="BV5446" s="7"/>
      <c r="BW5446" s="7"/>
    </row>
    <row r="5447" spans="5:75" x14ac:dyDescent="0.2"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AL5447" s="7"/>
      <c r="AQ5447" s="7"/>
      <c r="AR5447" s="7"/>
      <c r="AS5447" s="7"/>
      <c r="AT5447" s="7"/>
      <c r="AU5447" s="7"/>
      <c r="AV5447" s="7"/>
      <c r="AX5447" s="7"/>
      <c r="AY5447" s="7"/>
      <c r="AZ5447" s="7"/>
      <c r="BA5447" s="7"/>
      <c r="BB5447" s="7"/>
      <c r="BC5447" s="7"/>
      <c r="BD5447" s="7"/>
      <c r="BG5447" s="7"/>
      <c r="BH5447" s="7"/>
      <c r="BI5447" s="7"/>
      <c r="BJ5447" s="7"/>
      <c r="BK5447" s="7"/>
      <c r="BL5447" s="7"/>
      <c r="BM5447" s="7"/>
      <c r="BP5447" s="7"/>
      <c r="BQ5447" s="7"/>
      <c r="BR5447" s="7"/>
      <c r="BS5447" s="7"/>
      <c r="BT5447" s="7"/>
      <c r="BU5447" s="7"/>
      <c r="BV5447" s="7"/>
      <c r="BW5447" s="7"/>
    </row>
    <row r="5448" spans="5:75" x14ac:dyDescent="0.2"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AL5448" s="7"/>
      <c r="AQ5448" s="7"/>
      <c r="AR5448" s="7"/>
      <c r="AS5448" s="7"/>
      <c r="AT5448" s="7"/>
      <c r="AU5448" s="7"/>
      <c r="AV5448" s="7"/>
      <c r="AX5448" s="7"/>
      <c r="AY5448" s="7"/>
      <c r="AZ5448" s="7"/>
      <c r="BA5448" s="7"/>
      <c r="BB5448" s="7"/>
      <c r="BC5448" s="7"/>
      <c r="BD5448" s="7"/>
      <c r="BG5448" s="7"/>
      <c r="BH5448" s="7"/>
      <c r="BI5448" s="7"/>
      <c r="BJ5448" s="7"/>
      <c r="BK5448" s="7"/>
      <c r="BL5448" s="7"/>
      <c r="BM5448" s="7"/>
      <c r="BP5448" s="7"/>
      <c r="BQ5448" s="7"/>
      <c r="BR5448" s="7"/>
      <c r="BS5448" s="7"/>
      <c r="BT5448" s="7"/>
      <c r="BU5448" s="7"/>
      <c r="BV5448" s="7"/>
      <c r="BW5448" s="7"/>
    </row>
    <row r="5449" spans="5:75" x14ac:dyDescent="0.2"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AL5449" s="7"/>
      <c r="AQ5449" s="7"/>
      <c r="AR5449" s="7"/>
      <c r="AS5449" s="7"/>
      <c r="AT5449" s="7"/>
      <c r="AU5449" s="7"/>
      <c r="AV5449" s="7"/>
      <c r="AX5449" s="7"/>
      <c r="AY5449" s="7"/>
      <c r="AZ5449" s="7"/>
      <c r="BA5449" s="7"/>
      <c r="BB5449" s="7"/>
      <c r="BC5449" s="7"/>
      <c r="BD5449" s="7"/>
      <c r="BG5449" s="7"/>
      <c r="BH5449" s="7"/>
      <c r="BI5449" s="7"/>
      <c r="BJ5449" s="7"/>
      <c r="BK5449" s="7"/>
      <c r="BL5449" s="7"/>
      <c r="BM5449" s="7"/>
      <c r="BP5449" s="7"/>
      <c r="BQ5449" s="7"/>
      <c r="BR5449" s="7"/>
      <c r="BS5449" s="7"/>
      <c r="BT5449" s="7"/>
      <c r="BU5449" s="7"/>
      <c r="BV5449" s="7"/>
      <c r="BW5449" s="7"/>
    </row>
    <row r="5450" spans="5:75" x14ac:dyDescent="0.2"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AL5450" s="7"/>
      <c r="AQ5450" s="7"/>
      <c r="AR5450" s="7"/>
      <c r="AS5450" s="7"/>
      <c r="AT5450" s="7"/>
      <c r="AU5450" s="7"/>
      <c r="AV5450" s="7"/>
      <c r="AX5450" s="7"/>
      <c r="AY5450" s="7"/>
      <c r="AZ5450" s="7"/>
      <c r="BA5450" s="7"/>
      <c r="BB5450" s="7"/>
      <c r="BC5450" s="7"/>
      <c r="BD5450" s="7"/>
      <c r="BG5450" s="7"/>
      <c r="BH5450" s="7"/>
      <c r="BI5450" s="7"/>
      <c r="BJ5450" s="7"/>
      <c r="BK5450" s="7"/>
      <c r="BL5450" s="7"/>
      <c r="BM5450" s="7"/>
      <c r="BP5450" s="7"/>
      <c r="BQ5450" s="7"/>
      <c r="BR5450" s="7"/>
      <c r="BS5450" s="7"/>
      <c r="BT5450" s="7"/>
      <c r="BU5450" s="7"/>
      <c r="BV5450" s="7"/>
      <c r="BW5450" s="7"/>
    </row>
    <row r="5451" spans="5:75" x14ac:dyDescent="0.2"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AL5451" s="7"/>
      <c r="AQ5451" s="7"/>
      <c r="AR5451" s="7"/>
      <c r="AS5451" s="7"/>
      <c r="AT5451" s="7"/>
      <c r="AU5451" s="7"/>
      <c r="AV5451" s="7"/>
      <c r="AX5451" s="7"/>
      <c r="AY5451" s="7"/>
      <c r="AZ5451" s="7"/>
      <c r="BA5451" s="7"/>
      <c r="BB5451" s="7"/>
      <c r="BC5451" s="7"/>
      <c r="BD5451" s="7"/>
      <c r="BG5451" s="7"/>
      <c r="BH5451" s="7"/>
      <c r="BI5451" s="7"/>
      <c r="BJ5451" s="7"/>
      <c r="BK5451" s="7"/>
      <c r="BL5451" s="7"/>
      <c r="BM5451" s="7"/>
      <c r="BP5451" s="7"/>
      <c r="BQ5451" s="7"/>
      <c r="BR5451" s="7"/>
      <c r="BS5451" s="7"/>
      <c r="BT5451" s="7"/>
      <c r="BU5451" s="7"/>
      <c r="BV5451" s="7"/>
      <c r="BW5451" s="7"/>
    </row>
    <row r="5452" spans="5:75" x14ac:dyDescent="0.2"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AL5452" s="7"/>
      <c r="AQ5452" s="7"/>
      <c r="AR5452" s="7"/>
      <c r="AS5452" s="7"/>
      <c r="AT5452" s="7"/>
      <c r="AU5452" s="7"/>
      <c r="AV5452" s="7"/>
      <c r="AX5452" s="7"/>
      <c r="AY5452" s="7"/>
      <c r="AZ5452" s="7"/>
      <c r="BA5452" s="7"/>
      <c r="BB5452" s="7"/>
      <c r="BC5452" s="7"/>
      <c r="BD5452" s="7"/>
      <c r="BG5452" s="7"/>
      <c r="BH5452" s="7"/>
      <c r="BI5452" s="7"/>
      <c r="BJ5452" s="7"/>
      <c r="BK5452" s="7"/>
      <c r="BL5452" s="7"/>
      <c r="BM5452" s="7"/>
      <c r="BP5452" s="7"/>
      <c r="BQ5452" s="7"/>
      <c r="BR5452" s="7"/>
      <c r="BS5452" s="7"/>
      <c r="BT5452" s="7"/>
      <c r="BU5452" s="7"/>
      <c r="BV5452" s="7"/>
      <c r="BW5452" s="7"/>
    </row>
    <row r="5453" spans="5:75" x14ac:dyDescent="0.2"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AL5453" s="7"/>
      <c r="AQ5453" s="7"/>
      <c r="AR5453" s="7"/>
      <c r="AS5453" s="7"/>
      <c r="AT5453" s="7"/>
      <c r="AU5453" s="7"/>
      <c r="AV5453" s="7"/>
      <c r="AX5453" s="7"/>
      <c r="AY5453" s="7"/>
      <c r="AZ5453" s="7"/>
      <c r="BA5453" s="7"/>
      <c r="BB5453" s="7"/>
      <c r="BC5453" s="7"/>
      <c r="BD5453" s="7"/>
      <c r="BG5453" s="7"/>
      <c r="BH5453" s="7"/>
      <c r="BI5453" s="7"/>
      <c r="BJ5453" s="7"/>
      <c r="BK5453" s="7"/>
      <c r="BL5453" s="7"/>
      <c r="BM5453" s="7"/>
      <c r="BP5453" s="7"/>
      <c r="BQ5453" s="7"/>
      <c r="BR5453" s="7"/>
      <c r="BS5453" s="7"/>
      <c r="BT5453" s="7"/>
      <c r="BU5453" s="7"/>
      <c r="BV5453" s="7"/>
      <c r="BW5453" s="7"/>
    </row>
    <row r="5454" spans="5:75" x14ac:dyDescent="0.2"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AL5454" s="7"/>
      <c r="AQ5454" s="7"/>
      <c r="AR5454" s="7"/>
      <c r="AS5454" s="7"/>
      <c r="AT5454" s="7"/>
      <c r="AU5454" s="7"/>
      <c r="AV5454" s="7"/>
      <c r="AX5454" s="7"/>
      <c r="AY5454" s="7"/>
      <c r="AZ5454" s="7"/>
      <c r="BA5454" s="7"/>
      <c r="BB5454" s="7"/>
      <c r="BC5454" s="7"/>
      <c r="BD5454" s="7"/>
      <c r="BG5454" s="7"/>
      <c r="BH5454" s="7"/>
      <c r="BI5454" s="7"/>
      <c r="BJ5454" s="7"/>
      <c r="BK5454" s="7"/>
      <c r="BL5454" s="7"/>
      <c r="BM5454" s="7"/>
      <c r="BP5454" s="7"/>
      <c r="BQ5454" s="7"/>
      <c r="BR5454" s="7"/>
      <c r="BS5454" s="7"/>
      <c r="BT5454" s="7"/>
      <c r="BU5454" s="7"/>
      <c r="BV5454" s="7"/>
      <c r="BW5454" s="7"/>
    </row>
    <row r="5455" spans="5:75" x14ac:dyDescent="0.2"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AL5455" s="7"/>
      <c r="AQ5455" s="7"/>
      <c r="AR5455" s="7"/>
      <c r="AS5455" s="7"/>
      <c r="AT5455" s="7"/>
      <c r="AU5455" s="7"/>
      <c r="AV5455" s="7"/>
      <c r="AX5455" s="7"/>
      <c r="AY5455" s="7"/>
      <c r="AZ5455" s="7"/>
      <c r="BA5455" s="7"/>
      <c r="BB5455" s="7"/>
      <c r="BC5455" s="7"/>
      <c r="BD5455" s="7"/>
      <c r="BG5455" s="7"/>
      <c r="BH5455" s="7"/>
      <c r="BI5455" s="7"/>
      <c r="BJ5455" s="7"/>
      <c r="BK5455" s="7"/>
      <c r="BL5455" s="7"/>
      <c r="BM5455" s="7"/>
      <c r="BP5455" s="7"/>
      <c r="BQ5455" s="7"/>
      <c r="BR5455" s="7"/>
      <c r="BS5455" s="7"/>
      <c r="BT5455" s="7"/>
      <c r="BU5455" s="7"/>
      <c r="BV5455" s="7"/>
      <c r="BW5455" s="7"/>
    </row>
    <row r="5456" spans="5:75" x14ac:dyDescent="0.2"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AL5456" s="7"/>
      <c r="AQ5456" s="7"/>
      <c r="AR5456" s="7"/>
      <c r="AS5456" s="7"/>
      <c r="AT5456" s="7"/>
      <c r="AU5456" s="7"/>
      <c r="AV5456" s="7"/>
      <c r="AX5456" s="7"/>
      <c r="AY5456" s="7"/>
      <c r="AZ5456" s="7"/>
      <c r="BA5456" s="7"/>
      <c r="BB5456" s="7"/>
      <c r="BC5456" s="7"/>
      <c r="BD5456" s="7"/>
      <c r="BG5456" s="7"/>
      <c r="BH5456" s="7"/>
      <c r="BI5456" s="7"/>
      <c r="BJ5456" s="7"/>
      <c r="BK5456" s="7"/>
      <c r="BL5456" s="7"/>
      <c r="BM5456" s="7"/>
      <c r="BP5456" s="7"/>
      <c r="BQ5456" s="7"/>
      <c r="BR5456" s="7"/>
      <c r="BS5456" s="7"/>
      <c r="BT5456" s="7"/>
      <c r="BU5456" s="7"/>
      <c r="BV5456" s="7"/>
      <c r="BW5456" s="7"/>
    </row>
    <row r="5457" spans="5:75" x14ac:dyDescent="0.2"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AL5457" s="7"/>
      <c r="AQ5457" s="7"/>
      <c r="AR5457" s="7"/>
      <c r="AS5457" s="7"/>
      <c r="AT5457" s="7"/>
      <c r="AU5457" s="7"/>
      <c r="AV5457" s="7"/>
      <c r="AX5457" s="7"/>
      <c r="AY5457" s="7"/>
      <c r="AZ5457" s="7"/>
      <c r="BA5457" s="7"/>
      <c r="BB5457" s="7"/>
      <c r="BC5457" s="7"/>
      <c r="BD5457" s="7"/>
      <c r="BG5457" s="7"/>
      <c r="BH5457" s="7"/>
      <c r="BI5457" s="7"/>
      <c r="BJ5457" s="7"/>
      <c r="BK5457" s="7"/>
      <c r="BL5457" s="7"/>
      <c r="BM5457" s="7"/>
      <c r="BP5457" s="7"/>
      <c r="BQ5457" s="7"/>
      <c r="BR5457" s="7"/>
      <c r="BS5457" s="7"/>
      <c r="BT5457" s="7"/>
      <c r="BU5457" s="7"/>
      <c r="BV5457" s="7"/>
      <c r="BW5457" s="7"/>
    </row>
    <row r="5458" spans="5:75" x14ac:dyDescent="0.2"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AL5458" s="7"/>
      <c r="AQ5458" s="7"/>
      <c r="AR5458" s="7"/>
      <c r="AS5458" s="7"/>
      <c r="AT5458" s="7"/>
      <c r="AU5458" s="7"/>
      <c r="AV5458" s="7"/>
      <c r="AX5458" s="7"/>
      <c r="AY5458" s="7"/>
      <c r="AZ5458" s="7"/>
      <c r="BA5458" s="7"/>
      <c r="BB5458" s="7"/>
      <c r="BC5458" s="7"/>
      <c r="BD5458" s="7"/>
      <c r="BG5458" s="7"/>
      <c r="BH5458" s="7"/>
      <c r="BI5458" s="7"/>
      <c r="BJ5458" s="7"/>
      <c r="BK5458" s="7"/>
      <c r="BL5458" s="7"/>
      <c r="BM5458" s="7"/>
      <c r="BP5458" s="7"/>
      <c r="BQ5458" s="7"/>
      <c r="BR5458" s="7"/>
      <c r="BS5458" s="7"/>
      <c r="BT5458" s="7"/>
      <c r="BU5458" s="7"/>
      <c r="BV5458" s="7"/>
      <c r="BW5458" s="7"/>
    </row>
    <row r="5459" spans="5:75" x14ac:dyDescent="0.2"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AL5459" s="7"/>
      <c r="AQ5459" s="7"/>
      <c r="AR5459" s="7"/>
      <c r="AS5459" s="7"/>
      <c r="AT5459" s="7"/>
      <c r="AU5459" s="7"/>
      <c r="AV5459" s="7"/>
      <c r="AX5459" s="7"/>
      <c r="AY5459" s="7"/>
      <c r="AZ5459" s="7"/>
      <c r="BA5459" s="7"/>
      <c r="BB5459" s="7"/>
      <c r="BC5459" s="7"/>
      <c r="BD5459" s="7"/>
      <c r="BG5459" s="7"/>
      <c r="BH5459" s="7"/>
      <c r="BI5459" s="7"/>
      <c r="BJ5459" s="7"/>
      <c r="BK5459" s="7"/>
      <c r="BL5459" s="7"/>
      <c r="BM5459" s="7"/>
      <c r="BP5459" s="7"/>
      <c r="BQ5459" s="7"/>
      <c r="BR5459" s="7"/>
      <c r="BS5459" s="7"/>
      <c r="BT5459" s="7"/>
      <c r="BU5459" s="7"/>
      <c r="BV5459" s="7"/>
      <c r="BW5459" s="7"/>
    </row>
    <row r="5460" spans="5:75" x14ac:dyDescent="0.2"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AL5460" s="7"/>
      <c r="AQ5460" s="7"/>
      <c r="AR5460" s="7"/>
      <c r="AS5460" s="7"/>
      <c r="AT5460" s="7"/>
      <c r="AU5460" s="7"/>
      <c r="AV5460" s="7"/>
      <c r="AX5460" s="7"/>
      <c r="AY5460" s="7"/>
      <c r="AZ5460" s="7"/>
      <c r="BA5460" s="7"/>
      <c r="BB5460" s="7"/>
      <c r="BC5460" s="7"/>
      <c r="BD5460" s="7"/>
      <c r="BG5460" s="7"/>
      <c r="BH5460" s="7"/>
      <c r="BI5460" s="7"/>
      <c r="BJ5460" s="7"/>
      <c r="BK5460" s="7"/>
      <c r="BL5460" s="7"/>
      <c r="BM5460" s="7"/>
      <c r="BP5460" s="7"/>
      <c r="BQ5460" s="7"/>
      <c r="BR5460" s="7"/>
      <c r="BS5460" s="7"/>
      <c r="BT5460" s="7"/>
      <c r="BU5460" s="7"/>
      <c r="BV5460" s="7"/>
      <c r="BW5460" s="7"/>
    </row>
    <row r="5461" spans="5:75" x14ac:dyDescent="0.2"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AL5461" s="7"/>
      <c r="AQ5461" s="7"/>
      <c r="AR5461" s="7"/>
      <c r="AS5461" s="7"/>
      <c r="AT5461" s="7"/>
      <c r="AU5461" s="7"/>
      <c r="AV5461" s="7"/>
      <c r="AX5461" s="7"/>
      <c r="AY5461" s="7"/>
      <c r="AZ5461" s="7"/>
      <c r="BA5461" s="7"/>
      <c r="BB5461" s="7"/>
      <c r="BC5461" s="7"/>
      <c r="BD5461" s="7"/>
      <c r="BG5461" s="7"/>
      <c r="BH5461" s="7"/>
      <c r="BI5461" s="7"/>
      <c r="BJ5461" s="7"/>
      <c r="BK5461" s="7"/>
      <c r="BL5461" s="7"/>
      <c r="BM5461" s="7"/>
      <c r="BP5461" s="7"/>
      <c r="BQ5461" s="7"/>
      <c r="BR5461" s="7"/>
      <c r="BS5461" s="7"/>
      <c r="BT5461" s="7"/>
      <c r="BU5461" s="7"/>
      <c r="BV5461" s="7"/>
      <c r="BW5461" s="7"/>
    </row>
    <row r="5462" spans="5:75" x14ac:dyDescent="0.2"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AL5462" s="7"/>
      <c r="AQ5462" s="7"/>
      <c r="AR5462" s="7"/>
      <c r="AS5462" s="7"/>
      <c r="AT5462" s="7"/>
      <c r="AU5462" s="7"/>
      <c r="AV5462" s="7"/>
      <c r="AX5462" s="7"/>
      <c r="AY5462" s="7"/>
      <c r="AZ5462" s="7"/>
      <c r="BA5462" s="7"/>
      <c r="BB5462" s="7"/>
      <c r="BC5462" s="7"/>
      <c r="BD5462" s="7"/>
      <c r="BG5462" s="7"/>
      <c r="BH5462" s="7"/>
      <c r="BI5462" s="7"/>
      <c r="BJ5462" s="7"/>
      <c r="BK5462" s="7"/>
      <c r="BL5462" s="7"/>
      <c r="BM5462" s="7"/>
      <c r="BP5462" s="7"/>
      <c r="BQ5462" s="7"/>
      <c r="BR5462" s="7"/>
      <c r="BS5462" s="7"/>
      <c r="BT5462" s="7"/>
      <c r="BU5462" s="7"/>
      <c r="BV5462" s="7"/>
      <c r="BW5462" s="7"/>
    </row>
    <row r="5463" spans="5:75" x14ac:dyDescent="0.2"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AL5463" s="7"/>
      <c r="AQ5463" s="7"/>
      <c r="AR5463" s="7"/>
      <c r="AS5463" s="7"/>
      <c r="AT5463" s="7"/>
      <c r="AU5463" s="7"/>
      <c r="AV5463" s="7"/>
      <c r="AX5463" s="7"/>
      <c r="AY5463" s="7"/>
      <c r="AZ5463" s="7"/>
      <c r="BA5463" s="7"/>
      <c r="BB5463" s="7"/>
      <c r="BC5463" s="7"/>
      <c r="BD5463" s="7"/>
      <c r="BG5463" s="7"/>
      <c r="BH5463" s="7"/>
      <c r="BI5463" s="7"/>
      <c r="BJ5463" s="7"/>
      <c r="BK5463" s="7"/>
      <c r="BL5463" s="7"/>
      <c r="BM5463" s="7"/>
      <c r="BP5463" s="7"/>
      <c r="BQ5463" s="7"/>
      <c r="BR5463" s="7"/>
      <c r="BS5463" s="7"/>
      <c r="BT5463" s="7"/>
      <c r="BU5463" s="7"/>
      <c r="BV5463" s="7"/>
      <c r="BW5463" s="7"/>
    </row>
    <row r="5464" spans="5:75" x14ac:dyDescent="0.2"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AL5464" s="7"/>
      <c r="AQ5464" s="7"/>
      <c r="AR5464" s="7"/>
      <c r="AS5464" s="7"/>
      <c r="AT5464" s="7"/>
      <c r="AU5464" s="7"/>
      <c r="AV5464" s="7"/>
      <c r="AX5464" s="7"/>
      <c r="AY5464" s="7"/>
      <c r="AZ5464" s="7"/>
      <c r="BA5464" s="7"/>
      <c r="BB5464" s="7"/>
      <c r="BC5464" s="7"/>
      <c r="BD5464" s="7"/>
      <c r="BG5464" s="7"/>
      <c r="BH5464" s="7"/>
      <c r="BI5464" s="7"/>
      <c r="BJ5464" s="7"/>
      <c r="BK5464" s="7"/>
      <c r="BL5464" s="7"/>
      <c r="BM5464" s="7"/>
      <c r="BP5464" s="7"/>
      <c r="BQ5464" s="7"/>
      <c r="BR5464" s="7"/>
      <c r="BS5464" s="7"/>
      <c r="BT5464" s="7"/>
      <c r="BU5464" s="7"/>
      <c r="BV5464" s="7"/>
      <c r="BW5464" s="7"/>
    </row>
    <row r="5465" spans="5:75" x14ac:dyDescent="0.2"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AL5465" s="7"/>
      <c r="AQ5465" s="7"/>
      <c r="AR5465" s="7"/>
      <c r="AS5465" s="7"/>
      <c r="AT5465" s="7"/>
      <c r="AU5465" s="7"/>
      <c r="AV5465" s="7"/>
      <c r="AX5465" s="7"/>
      <c r="AY5465" s="7"/>
      <c r="AZ5465" s="7"/>
      <c r="BA5465" s="7"/>
      <c r="BB5465" s="7"/>
      <c r="BC5465" s="7"/>
      <c r="BD5465" s="7"/>
      <c r="BG5465" s="7"/>
      <c r="BH5465" s="7"/>
      <c r="BI5465" s="7"/>
      <c r="BJ5465" s="7"/>
      <c r="BK5465" s="7"/>
      <c r="BL5465" s="7"/>
      <c r="BM5465" s="7"/>
      <c r="BP5465" s="7"/>
      <c r="BQ5465" s="7"/>
      <c r="BR5465" s="7"/>
      <c r="BS5465" s="7"/>
      <c r="BT5465" s="7"/>
      <c r="BU5465" s="7"/>
      <c r="BV5465" s="7"/>
      <c r="BW5465" s="7"/>
    </row>
    <row r="5466" spans="5:75" x14ac:dyDescent="0.2"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AL5466" s="7"/>
      <c r="AQ5466" s="7"/>
      <c r="AR5466" s="7"/>
      <c r="AS5466" s="7"/>
      <c r="AT5466" s="7"/>
      <c r="AU5466" s="7"/>
      <c r="AV5466" s="7"/>
      <c r="AX5466" s="7"/>
      <c r="AY5466" s="7"/>
      <c r="AZ5466" s="7"/>
      <c r="BA5466" s="7"/>
      <c r="BB5466" s="7"/>
      <c r="BC5466" s="7"/>
      <c r="BD5466" s="7"/>
      <c r="BG5466" s="7"/>
      <c r="BH5466" s="7"/>
      <c r="BI5466" s="7"/>
      <c r="BJ5466" s="7"/>
      <c r="BK5466" s="7"/>
      <c r="BL5466" s="7"/>
      <c r="BM5466" s="7"/>
      <c r="BP5466" s="7"/>
      <c r="BQ5466" s="7"/>
      <c r="BR5466" s="7"/>
      <c r="BS5466" s="7"/>
      <c r="BT5466" s="7"/>
      <c r="BU5466" s="7"/>
      <c r="BV5466" s="7"/>
      <c r="BW5466" s="7"/>
    </row>
    <row r="5467" spans="5:75" x14ac:dyDescent="0.2"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AL5467" s="7"/>
      <c r="AQ5467" s="7"/>
      <c r="AR5467" s="7"/>
      <c r="AS5467" s="7"/>
      <c r="AT5467" s="7"/>
      <c r="AU5467" s="7"/>
      <c r="AV5467" s="7"/>
      <c r="AX5467" s="7"/>
      <c r="AY5467" s="7"/>
      <c r="AZ5467" s="7"/>
      <c r="BA5467" s="7"/>
      <c r="BB5467" s="7"/>
      <c r="BC5467" s="7"/>
      <c r="BD5467" s="7"/>
      <c r="BG5467" s="7"/>
      <c r="BH5467" s="7"/>
      <c r="BI5467" s="7"/>
      <c r="BJ5467" s="7"/>
      <c r="BK5467" s="7"/>
      <c r="BL5467" s="7"/>
      <c r="BM5467" s="7"/>
      <c r="BP5467" s="7"/>
      <c r="BQ5467" s="7"/>
      <c r="BR5467" s="7"/>
      <c r="BS5467" s="7"/>
      <c r="BT5467" s="7"/>
      <c r="BU5467" s="7"/>
      <c r="BV5467" s="7"/>
      <c r="BW5467" s="7"/>
    </row>
    <row r="5468" spans="5:75" x14ac:dyDescent="0.2"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AL5468" s="7"/>
      <c r="AQ5468" s="7"/>
      <c r="AR5468" s="7"/>
      <c r="AS5468" s="7"/>
      <c r="AT5468" s="7"/>
      <c r="AU5468" s="7"/>
      <c r="AV5468" s="7"/>
      <c r="AX5468" s="7"/>
      <c r="AY5468" s="7"/>
      <c r="AZ5468" s="7"/>
      <c r="BA5468" s="7"/>
      <c r="BB5468" s="7"/>
      <c r="BC5468" s="7"/>
      <c r="BD5468" s="7"/>
      <c r="BG5468" s="7"/>
      <c r="BH5468" s="7"/>
      <c r="BI5468" s="7"/>
      <c r="BJ5468" s="7"/>
      <c r="BK5468" s="7"/>
      <c r="BL5468" s="7"/>
      <c r="BM5468" s="7"/>
      <c r="BP5468" s="7"/>
      <c r="BQ5468" s="7"/>
      <c r="BR5468" s="7"/>
      <c r="BS5468" s="7"/>
      <c r="BT5468" s="7"/>
      <c r="BU5468" s="7"/>
      <c r="BV5468" s="7"/>
      <c r="BW5468" s="7"/>
    </row>
    <row r="5469" spans="5:75" x14ac:dyDescent="0.2"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AL5469" s="7"/>
      <c r="AQ5469" s="7"/>
      <c r="AR5469" s="7"/>
      <c r="AS5469" s="7"/>
      <c r="AT5469" s="7"/>
      <c r="AU5469" s="7"/>
      <c r="AV5469" s="7"/>
      <c r="AX5469" s="7"/>
      <c r="AY5469" s="7"/>
      <c r="AZ5469" s="7"/>
      <c r="BA5469" s="7"/>
      <c r="BB5469" s="7"/>
      <c r="BC5469" s="7"/>
      <c r="BD5469" s="7"/>
      <c r="BG5469" s="7"/>
      <c r="BH5469" s="7"/>
      <c r="BI5469" s="7"/>
      <c r="BJ5469" s="7"/>
      <c r="BK5469" s="7"/>
      <c r="BL5469" s="7"/>
      <c r="BM5469" s="7"/>
      <c r="BP5469" s="7"/>
      <c r="BQ5469" s="7"/>
      <c r="BR5469" s="7"/>
      <c r="BS5469" s="7"/>
      <c r="BT5469" s="7"/>
      <c r="BU5469" s="7"/>
      <c r="BV5469" s="7"/>
      <c r="BW5469" s="7"/>
    </row>
    <row r="5470" spans="5:75" x14ac:dyDescent="0.2"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AL5470" s="7"/>
      <c r="AQ5470" s="7"/>
      <c r="AR5470" s="7"/>
      <c r="AS5470" s="7"/>
      <c r="AT5470" s="7"/>
      <c r="AU5470" s="7"/>
      <c r="AV5470" s="7"/>
      <c r="AX5470" s="7"/>
      <c r="AY5470" s="7"/>
      <c r="AZ5470" s="7"/>
      <c r="BA5470" s="7"/>
      <c r="BB5470" s="7"/>
      <c r="BC5470" s="7"/>
      <c r="BD5470" s="7"/>
      <c r="BG5470" s="7"/>
      <c r="BH5470" s="7"/>
      <c r="BI5470" s="7"/>
      <c r="BJ5470" s="7"/>
      <c r="BK5470" s="7"/>
      <c r="BL5470" s="7"/>
      <c r="BM5470" s="7"/>
      <c r="BP5470" s="7"/>
      <c r="BQ5470" s="7"/>
      <c r="BR5470" s="7"/>
      <c r="BS5470" s="7"/>
      <c r="BT5470" s="7"/>
      <c r="BU5470" s="7"/>
      <c r="BV5470" s="7"/>
      <c r="BW5470" s="7"/>
    </row>
    <row r="5471" spans="5:75" x14ac:dyDescent="0.2"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AL5471" s="7"/>
      <c r="AQ5471" s="7"/>
      <c r="AR5471" s="7"/>
      <c r="AS5471" s="7"/>
      <c r="AT5471" s="7"/>
      <c r="AU5471" s="7"/>
      <c r="AV5471" s="7"/>
      <c r="AX5471" s="7"/>
      <c r="AY5471" s="7"/>
      <c r="AZ5471" s="7"/>
      <c r="BA5471" s="7"/>
      <c r="BB5471" s="7"/>
      <c r="BC5471" s="7"/>
      <c r="BD5471" s="7"/>
      <c r="BG5471" s="7"/>
      <c r="BH5471" s="7"/>
      <c r="BI5471" s="7"/>
      <c r="BJ5471" s="7"/>
      <c r="BK5471" s="7"/>
      <c r="BL5471" s="7"/>
      <c r="BM5471" s="7"/>
      <c r="BP5471" s="7"/>
      <c r="BQ5471" s="7"/>
      <c r="BR5471" s="7"/>
      <c r="BS5471" s="7"/>
      <c r="BT5471" s="7"/>
      <c r="BU5471" s="7"/>
      <c r="BV5471" s="7"/>
      <c r="BW5471" s="7"/>
    </row>
    <row r="5472" spans="5:75" x14ac:dyDescent="0.2"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AL5472" s="7"/>
      <c r="AQ5472" s="7"/>
      <c r="AR5472" s="7"/>
      <c r="AS5472" s="7"/>
      <c r="AT5472" s="7"/>
      <c r="AU5472" s="7"/>
      <c r="AV5472" s="7"/>
      <c r="AX5472" s="7"/>
      <c r="AY5472" s="7"/>
      <c r="AZ5472" s="7"/>
      <c r="BA5472" s="7"/>
      <c r="BB5472" s="7"/>
      <c r="BC5472" s="7"/>
      <c r="BD5472" s="7"/>
      <c r="BG5472" s="7"/>
      <c r="BH5472" s="7"/>
      <c r="BI5472" s="7"/>
      <c r="BJ5472" s="7"/>
      <c r="BK5472" s="7"/>
      <c r="BL5472" s="7"/>
      <c r="BM5472" s="7"/>
      <c r="BP5472" s="7"/>
      <c r="BQ5472" s="7"/>
      <c r="BR5472" s="7"/>
      <c r="BS5472" s="7"/>
      <c r="BT5472" s="7"/>
      <c r="BU5472" s="7"/>
      <c r="BV5472" s="7"/>
      <c r="BW5472" s="7"/>
    </row>
    <row r="5473" spans="5:75" x14ac:dyDescent="0.2"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AL5473" s="7"/>
      <c r="AQ5473" s="7"/>
      <c r="AR5473" s="7"/>
      <c r="AS5473" s="7"/>
      <c r="AT5473" s="7"/>
      <c r="AU5473" s="7"/>
      <c r="AV5473" s="7"/>
      <c r="AX5473" s="7"/>
      <c r="AY5473" s="7"/>
      <c r="AZ5473" s="7"/>
      <c r="BA5473" s="7"/>
      <c r="BB5473" s="7"/>
      <c r="BC5473" s="7"/>
      <c r="BD5473" s="7"/>
      <c r="BG5473" s="7"/>
      <c r="BH5473" s="7"/>
      <c r="BI5473" s="7"/>
      <c r="BJ5473" s="7"/>
      <c r="BK5473" s="7"/>
      <c r="BL5473" s="7"/>
      <c r="BM5473" s="7"/>
      <c r="BP5473" s="7"/>
      <c r="BQ5473" s="7"/>
      <c r="BR5473" s="7"/>
      <c r="BS5473" s="7"/>
      <c r="BT5473" s="7"/>
      <c r="BU5473" s="7"/>
      <c r="BV5473" s="7"/>
      <c r="BW5473" s="7"/>
    </row>
    <row r="5474" spans="5:75" x14ac:dyDescent="0.2"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AL5474" s="7"/>
      <c r="AQ5474" s="7"/>
      <c r="AR5474" s="7"/>
      <c r="AS5474" s="7"/>
      <c r="AT5474" s="7"/>
      <c r="AU5474" s="7"/>
      <c r="AV5474" s="7"/>
      <c r="AX5474" s="7"/>
      <c r="AY5474" s="7"/>
      <c r="AZ5474" s="7"/>
      <c r="BA5474" s="7"/>
      <c r="BB5474" s="7"/>
      <c r="BC5474" s="7"/>
      <c r="BD5474" s="7"/>
      <c r="BG5474" s="7"/>
      <c r="BH5474" s="7"/>
      <c r="BI5474" s="7"/>
      <c r="BJ5474" s="7"/>
      <c r="BK5474" s="7"/>
      <c r="BL5474" s="7"/>
      <c r="BM5474" s="7"/>
      <c r="BP5474" s="7"/>
      <c r="BQ5474" s="7"/>
      <c r="BR5474" s="7"/>
      <c r="BS5474" s="7"/>
      <c r="BT5474" s="7"/>
      <c r="BU5474" s="7"/>
      <c r="BV5474" s="7"/>
      <c r="BW5474" s="7"/>
    </row>
    <row r="5475" spans="5:75" x14ac:dyDescent="0.2"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AL5475" s="7"/>
      <c r="AQ5475" s="7"/>
      <c r="AR5475" s="7"/>
      <c r="AS5475" s="7"/>
      <c r="AT5475" s="7"/>
      <c r="AU5475" s="7"/>
      <c r="AV5475" s="7"/>
      <c r="AX5475" s="7"/>
      <c r="AY5475" s="7"/>
      <c r="AZ5475" s="7"/>
      <c r="BA5475" s="7"/>
      <c r="BB5475" s="7"/>
      <c r="BC5475" s="7"/>
      <c r="BD5475" s="7"/>
      <c r="BG5475" s="7"/>
      <c r="BH5475" s="7"/>
      <c r="BI5475" s="7"/>
      <c r="BJ5475" s="7"/>
      <c r="BK5475" s="7"/>
      <c r="BL5475" s="7"/>
      <c r="BM5475" s="7"/>
      <c r="BP5475" s="7"/>
      <c r="BQ5475" s="7"/>
      <c r="BR5475" s="7"/>
      <c r="BS5475" s="7"/>
      <c r="BT5475" s="7"/>
      <c r="BU5475" s="7"/>
      <c r="BV5475" s="7"/>
      <c r="BW5475" s="7"/>
    </row>
    <row r="5476" spans="5:75" x14ac:dyDescent="0.2"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AL5476" s="7"/>
      <c r="AQ5476" s="7"/>
      <c r="AR5476" s="7"/>
      <c r="AS5476" s="7"/>
      <c r="AT5476" s="7"/>
      <c r="AU5476" s="7"/>
      <c r="AV5476" s="7"/>
      <c r="AX5476" s="7"/>
      <c r="AY5476" s="7"/>
      <c r="AZ5476" s="7"/>
      <c r="BA5476" s="7"/>
      <c r="BB5476" s="7"/>
      <c r="BC5476" s="7"/>
      <c r="BD5476" s="7"/>
      <c r="BG5476" s="7"/>
      <c r="BH5476" s="7"/>
      <c r="BI5476" s="7"/>
      <c r="BJ5476" s="7"/>
      <c r="BK5476" s="7"/>
      <c r="BL5476" s="7"/>
      <c r="BM5476" s="7"/>
      <c r="BP5476" s="7"/>
      <c r="BQ5476" s="7"/>
      <c r="BR5476" s="7"/>
      <c r="BS5476" s="7"/>
      <c r="BT5476" s="7"/>
      <c r="BU5476" s="7"/>
      <c r="BV5476" s="7"/>
      <c r="BW5476" s="7"/>
    </row>
    <row r="5477" spans="5:75" x14ac:dyDescent="0.2"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AL5477" s="7"/>
      <c r="AQ5477" s="7"/>
      <c r="AR5477" s="7"/>
      <c r="AS5477" s="7"/>
      <c r="AT5477" s="7"/>
      <c r="AU5477" s="7"/>
      <c r="AV5477" s="7"/>
      <c r="AX5477" s="7"/>
      <c r="AY5477" s="7"/>
      <c r="AZ5477" s="7"/>
      <c r="BA5477" s="7"/>
      <c r="BB5477" s="7"/>
      <c r="BC5477" s="7"/>
      <c r="BD5477" s="7"/>
      <c r="BG5477" s="7"/>
      <c r="BH5477" s="7"/>
      <c r="BI5477" s="7"/>
      <c r="BJ5477" s="7"/>
      <c r="BK5477" s="7"/>
      <c r="BL5477" s="7"/>
      <c r="BM5477" s="7"/>
      <c r="BP5477" s="7"/>
      <c r="BQ5477" s="7"/>
      <c r="BR5477" s="7"/>
      <c r="BS5477" s="7"/>
      <c r="BT5477" s="7"/>
      <c r="BU5477" s="7"/>
      <c r="BV5477" s="7"/>
      <c r="BW5477" s="7"/>
    </row>
    <row r="5478" spans="5:75" x14ac:dyDescent="0.2"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AL5478" s="7"/>
      <c r="AQ5478" s="7"/>
      <c r="AR5478" s="7"/>
      <c r="AS5478" s="7"/>
      <c r="AT5478" s="7"/>
      <c r="AU5478" s="7"/>
      <c r="AV5478" s="7"/>
      <c r="AX5478" s="7"/>
      <c r="AY5478" s="7"/>
      <c r="AZ5478" s="7"/>
      <c r="BA5478" s="7"/>
      <c r="BB5478" s="7"/>
      <c r="BC5478" s="7"/>
      <c r="BD5478" s="7"/>
      <c r="BG5478" s="7"/>
      <c r="BH5478" s="7"/>
      <c r="BI5478" s="7"/>
      <c r="BJ5478" s="7"/>
      <c r="BK5478" s="7"/>
      <c r="BL5478" s="7"/>
      <c r="BM5478" s="7"/>
      <c r="BP5478" s="7"/>
      <c r="BQ5478" s="7"/>
      <c r="BR5478" s="7"/>
      <c r="BS5478" s="7"/>
      <c r="BT5478" s="7"/>
      <c r="BU5478" s="7"/>
      <c r="BV5478" s="7"/>
      <c r="BW5478" s="7"/>
    </row>
    <row r="5479" spans="5:75" x14ac:dyDescent="0.2"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AL5479" s="7"/>
      <c r="AQ5479" s="7"/>
      <c r="AR5479" s="7"/>
      <c r="AS5479" s="7"/>
      <c r="AT5479" s="7"/>
      <c r="AU5479" s="7"/>
      <c r="AV5479" s="7"/>
      <c r="AX5479" s="7"/>
      <c r="AY5479" s="7"/>
      <c r="AZ5479" s="7"/>
      <c r="BA5479" s="7"/>
      <c r="BB5479" s="7"/>
      <c r="BC5479" s="7"/>
      <c r="BD5479" s="7"/>
      <c r="BG5479" s="7"/>
      <c r="BH5479" s="7"/>
      <c r="BI5479" s="7"/>
      <c r="BJ5479" s="7"/>
      <c r="BK5479" s="7"/>
      <c r="BL5479" s="7"/>
      <c r="BM5479" s="7"/>
      <c r="BP5479" s="7"/>
      <c r="BQ5479" s="7"/>
      <c r="BR5479" s="7"/>
      <c r="BS5479" s="7"/>
      <c r="BT5479" s="7"/>
      <c r="BU5479" s="7"/>
      <c r="BV5479" s="7"/>
      <c r="BW5479" s="7"/>
    </row>
    <row r="5480" spans="5:75" x14ac:dyDescent="0.2"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AL5480" s="7"/>
      <c r="AQ5480" s="7"/>
      <c r="AR5480" s="7"/>
      <c r="AS5480" s="7"/>
      <c r="AT5480" s="7"/>
      <c r="AU5480" s="7"/>
      <c r="AV5480" s="7"/>
      <c r="AX5480" s="7"/>
      <c r="AY5480" s="7"/>
      <c r="AZ5480" s="7"/>
      <c r="BA5480" s="7"/>
      <c r="BB5480" s="7"/>
      <c r="BC5480" s="7"/>
      <c r="BD5480" s="7"/>
      <c r="BG5480" s="7"/>
      <c r="BH5480" s="7"/>
      <c r="BI5480" s="7"/>
      <c r="BJ5480" s="7"/>
      <c r="BK5480" s="7"/>
      <c r="BL5480" s="7"/>
      <c r="BM5480" s="7"/>
      <c r="BP5480" s="7"/>
      <c r="BQ5480" s="7"/>
      <c r="BR5480" s="7"/>
      <c r="BS5480" s="7"/>
      <c r="BT5480" s="7"/>
      <c r="BU5480" s="7"/>
      <c r="BV5480" s="7"/>
      <c r="BW5480" s="7"/>
    </row>
    <row r="5481" spans="5:75" x14ac:dyDescent="0.2"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AL5481" s="7"/>
      <c r="AQ5481" s="7"/>
      <c r="AR5481" s="7"/>
      <c r="AS5481" s="7"/>
      <c r="AT5481" s="7"/>
      <c r="AU5481" s="7"/>
      <c r="AV5481" s="7"/>
      <c r="AX5481" s="7"/>
      <c r="AY5481" s="7"/>
      <c r="AZ5481" s="7"/>
      <c r="BA5481" s="7"/>
      <c r="BB5481" s="7"/>
      <c r="BC5481" s="7"/>
      <c r="BD5481" s="7"/>
      <c r="BG5481" s="7"/>
      <c r="BH5481" s="7"/>
      <c r="BI5481" s="7"/>
      <c r="BJ5481" s="7"/>
      <c r="BK5481" s="7"/>
      <c r="BL5481" s="7"/>
      <c r="BM5481" s="7"/>
      <c r="BP5481" s="7"/>
      <c r="BQ5481" s="7"/>
      <c r="BR5481" s="7"/>
      <c r="BS5481" s="7"/>
      <c r="BT5481" s="7"/>
      <c r="BU5481" s="7"/>
      <c r="BV5481" s="7"/>
      <c r="BW5481" s="7"/>
    </row>
    <row r="5482" spans="5:75" x14ac:dyDescent="0.2"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AL5482" s="7"/>
      <c r="AQ5482" s="7"/>
      <c r="AR5482" s="7"/>
      <c r="AS5482" s="7"/>
      <c r="AT5482" s="7"/>
      <c r="AU5482" s="7"/>
      <c r="AV5482" s="7"/>
      <c r="AX5482" s="7"/>
      <c r="AY5482" s="7"/>
      <c r="AZ5482" s="7"/>
      <c r="BA5482" s="7"/>
      <c r="BB5482" s="7"/>
      <c r="BC5482" s="7"/>
      <c r="BD5482" s="7"/>
      <c r="BG5482" s="7"/>
      <c r="BH5482" s="7"/>
      <c r="BI5482" s="7"/>
      <c r="BJ5482" s="7"/>
      <c r="BK5482" s="7"/>
      <c r="BL5482" s="7"/>
      <c r="BM5482" s="7"/>
      <c r="BP5482" s="7"/>
      <c r="BQ5482" s="7"/>
      <c r="BR5482" s="7"/>
      <c r="BS5482" s="7"/>
      <c r="BT5482" s="7"/>
      <c r="BU5482" s="7"/>
      <c r="BV5482" s="7"/>
      <c r="BW5482" s="7"/>
    </row>
    <row r="5483" spans="5:75" x14ac:dyDescent="0.2"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AL5483" s="7"/>
      <c r="AQ5483" s="7"/>
      <c r="AR5483" s="7"/>
      <c r="AS5483" s="7"/>
      <c r="AT5483" s="7"/>
      <c r="AU5483" s="7"/>
      <c r="AV5483" s="7"/>
      <c r="AX5483" s="7"/>
      <c r="AY5483" s="7"/>
      <c r="AZ5483" s="7"/>
      <c r="BA5483" s="7"/>
      <c r="BB5483" s="7"/>
      <c r="BC5483" s="7"/>
      <c r="BD5483" s="7"/>
      <c r="BG5483" s="7"/>
      <c r="BH5483" s="7"/>
      <c r="BI5483" s="7"/>
      <c r="BJ5483" s="7"/>
      <c r="BK5483" s="7"/>
      <c r="BL5483" s="7"/>
      <c r="BM5483" s="7"/>
      <c r="BP5483" s="7"/>
      <c r="BQ5483" s="7"/>
      <c r="BR5483" s="7"/>
      <c r="BS5483" s="7"/>
      <c r="BT5483" s="7"/>
      <c r="BU5483" s="7"/>
      <c r="BV5483" s="7"/>
      <c r="BW5483" s="7"/>
    </row>
    <row r="5484" spans="5:75" x14ac:dyDescent="0.2"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AL5484" s="7"/>
      <c r="AQ5484" s="7"/>
      <c r="AR5484" s="7"/>
      <c r="AS5484" s="7"/>
      <c r="AT5484" s="7"/>
      <c r="AU5484" s="7"/>
      <c r="AV5484" s="7"/>
      <c r="AX5484" s="7"/>
      <c r="AY5484" s="7"/>
      <c r="AZ5484" s="7"/>
      <c r="BA5484" s="7"/>
      <c r="BB5484" s="7"/>
      <c r="BC5484" s="7"/>
      <c r="BD5484" s="7"/>
      <c r="BG5484" s="7"/>
      <c r="BH5484" s="7"/>
      <c r="BI5484" s="7"/>
      <c r="BJ5484" s="7"/>
      <c r="BK5484" s="7"/>
      <c r="BL5484" s="7"/>
      <c r="BM5484" s="7"/>
      <c r="BP5484" s="7"/>
      <c r="BQ5484" s="7"/>
      <c r="BR5484" s="7"/>
      <c r="BS5484" s="7"/>
      <c r="BT5484" s="7"/>
      <c r="BU5484" s="7"/>
      <c r="BV5484" s="7"/>
      <c r="BW5484" s="7"/>
    </row>
    <row r="5485" spans="5:75" x14ac:dyDescent="0.2"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AL5485" s="7"/>
      <c r="AQ5485" s="7"/>
      <c r="AR5485" s="7"/>
      <c r="AS5485" s="7"/>
      <c r="AT5485" s="7"/>
      <c r="AU5485" s="7"/>
      <c r="AV5485" s="7"/>
      <c r="AX5485" s="7"/>
      <c r="AY5485" s="7"/>
      <c r="AZ5485" s="7"/>
      <c r="BA5485" s="7"/>
      <c r="BB5485" s="7"/>
      <c r="BC5485" s="7"/>
      <c r="BD5485" s="7"/>
      <c r="BG5485" s="7"/>
      <c r="BH5485" s="7"/>
      <c r="BI5485" s="7"/>
      <c r="BJ5485" s="7"/>
      <c r="BK5485" s="7"/>
      <c r="BL5485" s="7"/>
      <c r="BM5485" s="7"/>
      <c r="BP5485" s="7"/>
      <c r="BQ5485" s="7"/>
      <c r="BR5485" s="7"/>
      <c r="BS5485" s="7"/>
      <c r="BT5485" s="7"/>
      <c r="BU5485" s="7"/>
      <c r="BV5485" s="7"/>
      <c r="BW5485" s="7"/>
    </row>
    <row r="5486" spans="5:75" x14ac:dyDescent="0.2"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AL5486" s="7"/>
      <c r="AQ5486" s="7"/>
      <c r="AR5486" s="7"/>
      <c r="AS5486" s="7"/>
      <c r="AT5486" s="7"/>
      <c r="AU5486" s="7"/>
      <c r="AV5486" s="7"/>
      <c r="AX5486" s="7"/>
      <c r="AY5486" s="7"/>
      <c r="AZ5486" s="7"/>
      <c r="BA5486" s="7"/>
      <c r="BB5486" s="7"/>
      <c r="BC5486" s="7"/>
      <c r="BD5486" s="7"/>
      <c r="BG5486" s="7"/>
      <c r="BH5486" s="7"/>
      <c r="BI5486" s="7"/>
      <c r="BJ5486" s="7"/>
      <c r="BK5486" s="7"/>
      <c r="BL5486" s="7"/>
      <c r="BM5486" s="7"/>
      <c r="BP5486" s="7"/>
      <c r="BQ5486" s="7"/>
      <c r="BR5486" s="7"/>
      <c r="BS5486" s="7"/>
      <c r="BT5486" s="7"/>
      <c r="BU5486" s="7"/>
      <c r="BV5486" s="7"/>
      <c r="BW5486" s="7"/>
    </row>
    <row r="5487" spans="5:75" x14ac:dyDescent="0.2"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AL5487" s="7"/>
      <c r="AQ5487" s="7"/>
      <c r="AR5487" s="7"/>
      <c r="AS5487" s="7"/>
      <c r="AT5487" s="7"/>
      <c r="AU5487" s="7"/>
      <c r="AV5487" s="7"/>
      <c r="AX5487" s="7"/>
      <c r="AY5487" s="7"/>
      <c r="AZ5487" s="7"/>
      <c r="BA5487" s="7"/>
      <c r="BB5487" s="7"/>
      <c r="BC5487" s="7"/>
      <c r="BD5487" s="7"/>
      <c r="BG5487" s="7"/>
      <c r="BH5487" s="7"/>
      <c r="BI5487" s="7"/>
      <c r="BJ5487" s="7"/>
      <c r="BK5487" s="7"/>
      <c r="BL5487" s="7"/>
      <c r="BM5487" s="7"/>
      <c r="BP5487" s="7"/>
      <c r="BQ5487" s="7"/>
      <c r="BR5487" s="7"/>
      <c r="BS5487" s="7"/>
      <c r="BT5487" s="7"/>
      <c r="BU5487" s="7"/>
      <c r="BV5487" s="7"/>
      <c r="BW5487" s="7"/>
    </row>
    <row r="5488" spans="5:75" x14ac:dyDescent="0.2"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AL5488" s="7"/>
      <c r="AQ5488" s="7"/>
      <c r="AR5488" s="7"/>
      <c r="AS5488" s="7"/>
      <c r="AT5488" s="7"/>
      <c r="AU5488" s="7"/>
      <c r="AV5488" s="7"/>
      <c r="AX5488" s="7"/>
      <c r="AY5488" s="7"/>
      <c r="AZ5488" s="7"/>
      <c r="BA5488" s="7"/>
      <c r="BB5488" s="7"/>
      <c r="BC5488" s="7"/>
      <c r="BD5488" s="7"/>
      <c r="BG5488" s="7"/>
      <c r="BH5488" s="7"/>
      <c r="BI5488" s="7"/>
      <c r="BJ5488" s="7"/>
      <c r="BK5488" s="7"/>
      <c r="BL5488" s="7"/>
      <c r="BM5488" s="7"/>
      <c r="BP5488" s="7"/>
      <c r="BQ5488" s="7"/>
      <c r="BR5488" s="7"/>
      <c r="BS5488" s="7"/>
      <c r="BT5488" s="7"/>
      <c r="BU5488" s="7"/>
      <c r="BV5488" s="7"/>
      <c r="BW5488" s="7"/>
    </row>
    <row r="5489" spans="5:75" x14ac:dyDescent="0.2"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AL5489" s="7"/>
      <c r="AQ5489" s="7"/>
      <c r="AR5489" s="7"/>
      <c r="AS5489" s="7"/>
      <c r="AT5489" s="7"/>
      <c r="AU5489" s="7"/>
      <c r="AV5489" s="7"/>
      <c r="AX5489" s="7"/>
      <c r="AY5489" s="7"/>
      <c r="AZ5489" s="7"/>
      <c r="BA5489" s="7"/>
      <c r="BB5489" s="7"/>
      <c r="BC5489" s="7"/>
      <c r="BD5489" s="7"/>
      <c r="BG5489" s="7"/>
      <c r="BH5489" s="7"/>
      <c r="BI5489" s="7"/>
      <c r="BJ5489" s="7"/>
      <c r="BK5489" s="7"/>
      <c r="BL5489" s="7"/>
      <c r="BM5489" s="7"/>
      <c r="BP5489" s="7"/>
      <c r="BQ5489" s="7"/>
      <c r="BR5489" s="7"/>
      <c r="BS5489" s="7"/>
      <c r="BT5489" s="7"/>
      <c r="BU5489" s="7"/>
      <c r="BV5489" s="7"/>
      <c r="BW5489" s="7"/>
    </row>
    <row r="5490" spans="5:75" x14ac:dyDescent="0.2"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AL5490" s="7"/>
      <c r="AQ5490" s="7"/>
      <c r="AR5490" s="7"/>
      <c r="AS5490" s="7"/>
      <c r="AT5490" s="7"/>
      <c r="AU5490" s="7"/>
      <c r="AV5490" s="7"/>
      <c r="AX5490" s="7"/>
      <c r="AY5490" s="7"/>
      <c r="AZ5490" s="7"/>
      <c r="BA5490" s="7"/>
      <c r="BB5490" s="7"/>
      <c r="BC5490" s="7"/>
      <c r="BD5490" s="7"/>
      <c r="BG5490" s="7"/>
      <c r="BH5490" s="7"/>
      <c r="BI5490" s="7"/>
      <c r="BJ5490" s="7"/>
      <c r="BK5490" s="7"/>
      <c r="BL5490" s="7"/>
      <c r="BM5490" s="7"/>
      <c r="BP5490" s="7"/>
      <c r="BQ5490" s="7"/>
      <c r="BR5490" s="7"/>
      <c r="BS5490" s="7"/>
      <c r="BT5490" s="7"/>
      <c r="BU5490" s="7"/>
      <c r="BV5490" s="7"/>
      <c r="BW5490" s="7"/>
    </row>
    <row r="5491" spans="5:75" x14ac:dyDescent="0.2"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AL5491" s="7"/>
      <c r="AQ5491" s="7"/>
      <c r="AR5491" s="7"/>
      <c r="AS5491" s="7"/>
      <c r="AT5491" s="7"/>
      <c r="AU5491" s="7"/>
      <c r="AV5491" s="7"/>
      <c r="AX5491" s="7"/>
      <c r="AY5491" s="7"/>
      <c r="AZ5491" s="7"/>
      <c r="BA5491" s="7"/>
      <c r="BB5491" s="7"/>
      <c r="BC5491" s="7"/>
      <c r="BD5491" s="7"/>
      <c r="BG5491" s="7"/>
      <c r="BH5491" s="7"/>
      <c r="BI5491" s="7"/>
      <c r="BJ5491" s="7"/>
      <c r="BK5491" s="7"/>
      <c r="BL5491" s="7"/>
      <c r="BM5491" s="7"/>
      <c r="BP5491" s="7"/>
      <c r="BQ5491" s="7"/>
      <c r="BR5491" s="7"/>
      <c r="BS5491" s="7"/>
      <c r="BT5491" s="7"/>
      <c r="BU5491" s="7"/>
      <c r="BV5491" s="7"/>
      <c r="BW5491" s="7"/>
    </row>
    <row r="5492" spans="5:75" x14ac:dyDescent="0.2"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AL5492" s="7"/>
      <c r="AQ5492" s="7"/>
      <c r="AR5492" s="7"/>
      <c r="AS5492" s="7"/>
      <c r="AT5492" s="7"/>
      <c r="AU5492" s="7"/>
      <c r="AV5492" s="7"/>
      <c r="AX5492" s="7"/>
      <c r="AY5492" s="7"/>
      <c r="AZ5492" s="7"/>
      <c r="BA5492" s="7"/>
      <c r="BB5492" s="7"/>
      <c r="BC5492" s="7"/>
      <c r="BD5492" s="7"/>
      <c r="BG5492" s="7"/>
      <c r="BH5492" s="7"/>
      <c r="BI5492" s="7"/>
      <c r="BJ5492" s="7"/>
      <c r="BK5492" s="7"/>
      <c r="BL5492" s="7"/>
      <c r="BM5492" s="7"/>
      <c r="BP5492" s="7"/>
      <c r="BQ5492" s="7"/>
      <c r="BR5492" s="7"/>
      <c r="BS5492" s="7"/>
      <c r="BT5492" s="7"/>
      <c r="BU5492" s="7"/>
      <c r="BV5492" s="7"/>
      <c r="BW5492" s="7"/>
    </row>
    <row r="5493" spans="5:75" x14ac:dyDescent="0.2"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AL5493" s="7"/>
      <c r="AQ5493" s="7"/>
      <c r="AR5493" s="7"/>
      <c r="AS5493" s="7"/>
      <c r="AT5493" s="7"/>
      <c r="AU5493" s="7"/>
      <c r="AV5493" s="7"/>
      <c r="AX5493" s="7"/>
      <c r="AY5493" s="7"/>
      <c r="AZ5493" s="7"/>
      <c r="BA5493" s="7"/>
      <c r="BB5493" s="7"/>
      <c r="BC5493" s="7"/>
      <c r="BD5493" s="7"/>
      <c r="BG5493" s="7"/>
      <c r="BH5493" s="7"/>
      <c r="BI5493" s="7"/>
      <c r="BJ5493" s="7"/>
      <c r="BK5493" s="7"/>
      <c r="BL5493" s="7"/>
      <c r="BM5493" s="7"/>
      <c r="BP5493" s="7"/>
      <c r="BQ5493" s="7"/>
      <c r="BR5493" s="7"/>
      <c r="BS5493" s="7"/>
      <c r="BT5493" s="7"/>
      <c r="BU5493" s="7"/>
      <c r="BV5493" s="7"/>
      <c r="BW5493" s="7"/>
    </row>
    <row r="5494" spans="5:75" x14ac:dyDescent="0.2"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AL5494" s="7"/>
      <c r="AQ5494" s="7"/>
      <c r="AR5494" s="7"/>
      <c r="AS5494" s="7"/>
      <c r="AT5494" s="7"/>
      <c r="AU5494" s="7"/>
      <c r="AV5494" s="7"/>
      <c r="AX5494" s="7"/>
      <c r="AY5494" s="7"/>
      <c r="AZ5494" s="7"/>
      <c r="BA5494" s="7"/>
      <c r="BB5494" s="7"/>
      <c r="BC5494" s="7"/>
      <c r="BD5494" s="7"/>
      <c r="BG5494" s="7"/>
      <c r="BH5494" s="7"/>
      <c r="BI5494" s="7"/>
      <c r="BJ5494" s="7"/>
      <c r="BK5494" s="7"/>
      <c r="BL5494" s="7"/>
      <c r="BM5494" s="7"/>
      <c r="BP5494" s="7"/>
      <c r="BQ5494" s="7"/>
      <c r="BR5494" s="7"/>
      <c r="BS5494" s="7"/>
      <c r="BT5494" s="7"/>
      <c r="BU5494" s="7"/>
      <c r="BV5494" s="7"/>
      <c r="BW5494" s="7"/>
    </row>
    <row r="5495" spans="5:75" x14ac:dyDescent="0.2"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AL5495" s="7"/>
      <c r="AQ5495" s="7"/>
      <c r="AR5495" s="7"/>
      <c r="AS5495" s="7"/>
      <c r="AT5495" s="7"/>
      <c r="AU5495" s="7"/>
      <c r="AV5495" s="7"/>
      <c r="AX5495" s="7"/>
      <c r="AY5495" s="7"/>
      <c r="AZ5495" s="7"/>
      <c r="BA5495" s="7"/>
      <c r="BB5495" s="7"/>
      <c r="BC5495" s="7"/>
      <c r="BD5495" s="7"/>
      <c r="BG5495" s="7"/>
      <c r="BH5495" s="7"/>
      <c r="BI5495" s="7"/>
      <c r="BJ5495" s="7"/>
      <c r="BK5495" s="7"/>
      <c r="BL5495" s="7"/>
      <c r="BM5495" s="7"/>
      <c r="BP5495" s="7"/>
      <c r="BQ5495" s="7"/>
      <c r="BR5495" s="7"/>
      <c r="BS5495" s="7"/>
      <c r="BT5495" s="7"/>
      <c r="BU5495" s="7"/>
      <c r="BV5495" s="7"/>
      <c r="BW5495" s="7"/>
    </row>
    <row r="5496" spans="5:75" x14ac:dyDescent="0.2"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AL5496" s="7"/>
      <c r="AQ5496" s="7"/>
      <c r="AR5496" s="7"/>
      <c r="AS5496" s="7"/>
      <c r="AT5496" s="7"/>
      <c r="AU5496" s="7"/>
      <c r="AV5496" s="7"/>
      <c r="AX5496" s="7"/>
      <c r="AY5496" s="7"/>
      <c r="AZ5496" s="7"/>
      <c r="BA5496" s="7"/>
      <c r="BB5496" s="7"/>
      <c r="BC5496" s="7"/>
      <c r="BD5496" s="7"/>
      <c r="BG5496" s="7"/>
      <c r="BH5496" s="7"/>
      <c r="BI5496" s="7"/>
      <c r="BJ5496" s="7"/>
      <c r="BK5496" s="7"/>
      <c r="BL5496" s="7"/>
      <c r="BM5496" s="7"/>
      <c r="BP5496" s="7"/>
      <c r="BQ5496" s="7"/>
      <c r="BR5496" s="7"/>
      <c r="BS5496" s="7"/>
      <c r="BT5496" s="7"/>
      <c r="BU5496" s="7"/>
      <c r="BV5496" s="7"/>
      <c r="BW5496" s="7"/>
    </row>
    <row r="5497" spans="5:75" x14ac:dyDescent="0.2"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AL5497" s="7"/>
      <c r="AQ5497" s="7"/>
      <c r="AR5497" s="7"/>
      <c r="AS5497" s="7"/>
      <c r="AT5497" s="7"/>
      <c r="AU5497" s="7"/>
      <c r="AV5497" s="7"/>
      <c r="AX5497" s="7"/>
      <c r="AY5497" s="7"/>
      <c r="AZ5497" s="7"/>
      <c r="BA5497" s="7"/>
      <c r="BB5497" s="7"/>
      <c r="BC5497" s="7"/>
      <c r="BD5497" s="7"/>
      <c r="BG5497" s="7"/>
      <c r="BH5497" s="7"/>
      <c r="BI5497" s="7"/>
      <c r="BJ5497" s="7"/>
      <c r="BK5497" s="7"/>
      <c r="BL5497" s="7"/>
      <c r="BM5497" s="7"/>
      <c r="BP5497" s="7"/>
      <c r="BQ5497" s="7"/>
      <c r="BR5497" s="7"/>
      <c r="BS5497" s="7"/>
      <c r="BT5497" s="7"/>
      <c r="BU5497" s="7"/>
      <c r="BV5497" s="7"/>
      <c r="BW5497" s="7"/>
    </row>
    <row r="5498" spans="5:75" x14ac:dyDescent="0.2"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AL5498" s="7"/>
      <c r="AQ5498" s="7"/>
      <c r="AR5498" s="7"/>
      <c r="AS5498" s="7"/>
      <c r="AT5498" s="7"/>
      <c r="AU5498" s="7"/>
      <c r="AV5498" s="7"/>
      <c r="AX5498" s="7"/>
      <c r="AY5498" s="7"/>
      <c r="AZ5498" s="7"/>
      <c r="BA5498" s="7"/>
      <c r="BB5498" s="7"/>
      <c r="BC5498" s="7"/>
      <c r="BD5498" s="7"/>
      <c r="BG5498" s="7"/>
      <c r="BH5498" s="7"/>
      <c r="BI5498" s="7"/>
      <c r="BJ5498" s="7"/>
      <c r="BK5498" s="7"/>
      <c r="BL5498" s="7"/>
      <c r="BM5498" s="7"/>
      <c r="BP5498" s="7"/>
      <c r="BQ5498" s="7"/>
      <c r="BR5498" s="7"/>
      <c r="BS5498" s="7"/>
      <c r="BT5498" s="7"/>
      <c r="BU5498" s="7"/>
      <c r="BV5498" s="7"/>
      <c r="BW5498" s="7"/>
    </row>
    <row r="5499" spans="5:75" x14ac:dyDescent="0.2"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AL5499" s="7"/>
      <c r="AQ5499" s="7"/>
      <c r="AR5499" s="7"/>
      <c r="AS5499" s="7"/>
      <c r="AT5499" s="7"/>
      <c r="AU5499" s="7"/>
      <c r="AV5499" s="7"/>
      <c r="AX5499" s="7"/>
      <c r="AY5499" s="7"/>
      <c r="AZ5499" s="7"/>
      <c r="BA5499" s="7"/>
      <c r="BB5499" s="7"/>
      <c r="BC5499" s="7"/>
      <c r="BD5499" s="7"/>
      <c r="BG5499" s="7"/>
      <c r="BH5499" s="7"/>
      <c r="BI5499" s="7"/>
      <c r="BJ5499" s="7"/>
      <c r="BK5499" s="7"/>
      <c r="BL5499" s="7"/>
      <c r="BM5499" s="7"/>
      <c r="BP5499" s="7"/>
      <c r="BQ5499" s="7"/>
      <c r="BR5499" s="7"/>
      <c r="BS5499" s="7"/>
      <c r="BT5499" s="7"/>
      <c r="BU5499" s="7"/>
      <c r="BV5499" s="7"/>
      <c r="BW5499" s="7"/>
    </row>
    <row r="5500" spans="5:75" x14ac:dyDescent="0.2"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AL5500" s="7"/>
      <c r="AQ5500" s="7"/>
      <c r="AR5500" s="7"/>
      <c r="AS5500" s="7"/>
      <c r="AT5500" s="7"/>
      <c r="AU5500" s="7"/>
      <c r="AV5500" s="7"/>
      <c r="AX5500" s="7"/>
      <c r="AY5500" s="7"/>
      <c r="AZ5500" s="7"/>
      <c r="BA5500" s="7"/>
      <c r="BB5500" s="7"/>
      <c r="BC5500" s="7"/>
      <c r="BD5500" s="7"/>
      <c r="BG5500" s="7"/>
      <c r="BH5500" s="7"/>
      <c r="BI5500" s="7"/>
      <c r="BJ5500" s="7"/>
      <c r="BK5500" s="7"/>
      <c r="BL5500" s="7"/>
      <c r="BM5500" s="7"/>
      <c r="BP5500" s="7"/>
      <c r="BQ5500" s="7"/>
      <c r="BR5500" s="7"/>
      <c r="BS5500" s="7"/>
      <c r="BT5500" s="7"/>
      <c r="BU5500" s="7"/>
      <c r="BV5500" s="7"/>
      <c r="BW5500" s="7"/>
    </row>
    <row r="5501" spans="5:75" x14ac:dyDescent="0.2"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AL5501" s="7"/>
      <c r="AQ5501" s="7"/>
      <c r="AR5501" s="7"/>
      <c r="AS5501" s="7"/>
      <c r="AT5501" s="7"/>
      <c r="AU5501" s="7"/>
      <c r="AV5501" s="7"/>
      <c r="AX5501" s="7"/>
      <c r="AY5501" s="7"/>
      <c r="AZ5501" s="7"/>
      <c r="BA5501" s="7"/>
      <c r="BB5501" s="7"/>
      <c r="BC5501" s="7"/>
      <c r="BD5501" s="7"/>
      <c r="BG5501" s="7"/>
      <c r="BH5501" s="7"/>
      <c r="BI5501" s="7"/>
      <c r="BJ5501" s="7"/>
      <c r="BK5501" s="7"/>
      <c r="BL5501" s="7"/>
      <c r="BM5501" s="7"/>
      <c r="BP5501" s="7"/>
      <c r="BQ5501" s="7"/>
      <c r="BR5501" s="7"/>
      <c r="BS5501" s="7"/>
      <c r="BT5501" s="7"/>
      <c r="BU5501" s="7"/>
      <c r="BV5501" s="7"/>
      <c r="BW5501" s="7"/>
    </row>
    <row r="5502" spans="5:75" x14ac:dyDescent="0.2"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AL5502" s="7"/>
      <c r="AQ5502" s="7"/>
      <c r="AR5502" s="7"/>
      <c r="AS5502" s="7"/>
      <c r="AT5502" s="7"/>
      <c r="AU5502" s="7"/>
      <c r="AV5502" s="7"/>
      <c r="AX5502" s="7"/>
      <c r="AY5502" s="7"/>
      <c r="AZ5502" s="7"/>
      <c r="BA5502" s="7"/>
      <c r="BB5502" s="7"/>
      <c r="BC5502" s="7"/>
      <c r="BD5502" s="7"/>
      <c r="BG5502" s="7"/>
      <c r="BH5502" s="7"/>
      <c r="BI5502" s="7"/>
      <c r="BJ5502" s="7"/>
      <c r="BK5502" s="7"/>
      <c r="BL5502" s="7"/>
      <c r="BM5502" s="7"/>
      <c r="BP5502" s="7"/>
      <c r="BQ5502" s="7"/>
      <c r="BR5502" s="7"/>
      <c r="BS5502" s="7"/>
      <c r="BT5502" s="7"/>
      <c r="BU5502" s="7"/>
      <c r="BV5502" s="7"/>
      <c r="BW5502" s="7"/>
    </row>
    <row r="5503" spans="5:75" x14ac:dyDescent="0.2"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AL5503" s="7"/>
      <c r="AQ5503" s="7"/>
      <c r="AR5503" s="7"/>
      <c r="AS5503" s="7"/>
      <c r="AT5503" s="7"/>
      <c r="AU5503" s="7"/>
      <c r="AV5503" s="7"/>
      <c r="AX5503" s="7"/>
      <c r="AY5503" s="7"/>
      <c r="AZ5503" s="7"/>
      <c r="BA5503" s="7"/>
      <c r="BB5503" s="7"/>
      <c r="BC5503" s="7"/>
      <c r="BD5503" s="7"/>
      <c r="BG5503" s="7"/>
      <c r="BH5503" s="7"/>
      <c r="BI5503" s="7"/>
      <c r="BJ5503" s="7"/>
      <c r="BK5503" s="7"/>
      <c r="BL5503" s="7"/>
      <c r="BM5503" s="7"/>
      <c r="BP5503" s="7"/>
      <c r="BQ5503" s="7"/>
      <c r="BR5503" s="7"/>
      <c r="BS5503" s="7"/>
      <c r="BT5503" s="7"/>
      <c r="BU5503" s="7"/>
      <c r="BV5503" s="7"/>
      <c r="BW5503" s="7"/>
    </row>
    <row r="5504" spans="5:75" x14ac:dyDescent="0.2"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AL5504" s="7"/>
      <c r="AQ5504" s="7"/>
      <c r="AR5504" s="7"/>
      <c r="AS5504" s="7"/>
      <c r="AT5504" s="7"/>
      <c r="AU5504" s="7"/>
      <c r="AV5504" s="7"/>
      <c r="AX5504" s="7"/>
      <c r="AY5504" s="7"/>
      <c r="AZ5504" s="7"/>
      <c r="BA5504" s="7"/>
      <c r="BB5504" s="7"/>
      <c r="BC5504" s="7"/>
      <c r="BD5504" s="7"/>
      <c r="BG5504" s="7"/>
      <c r="BH5504" s="7"/>
      <c r="BI5504" s="7"/>
      <c r="BJ5504" s="7"/>
      <c r="BK5504" s="7"/>
      <c r="BL5504" s="7"/>
      <c r="BM5504" s="7"/>
      <c r="BP5504" s="7"/>
      <c r="BQ5504" s="7"/>
      <c r="BR5504" s="7"/>
      <c r="BS5504" s="7"/>
      <c r="BT5504" s="7"/>
      <c r="BU5504" s="7"/>
      <c r="BV5504" s="7"/>
      <c r="BW5504" s="7"/>
    </row>
    <row r="5505" spans="5:75" x14ac:dyDescent="0.2"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AL5505" s="7"/>
      <c r="AQ5505" s="7"/>
      <c r="AR5505" s="7"/>
      <c r="AS5505" s="7"/>
      <c r="AT5505" s="7"/>
      <c r="AU5505" s="7"/>
      <c r="AV5505" s="7"/>
      <c r="AX5505" s="7"/>
      <c r="AY5505" s="7"/>
      <c r="AZ5505" s="7"/>
      <c r="BA5505" s="7"/>
      <c r="BB5505" s="7"/>
      <c r="BC5505" s="7"/>
      <c r="BD5505" s="7"/>
      <c r="BG5505" s="7"/>
      <c r="BH5505" s="7"/>
      <c r="BI5505" s="7"/>
      <c r="BJ5505" s="7"/>
      <c r="BK5505" s="7"/>
      <c r="BL5505" s="7"/>
      <c r="BM5505" s="7"/>
      <c r="BP5505" s="7"/>
      <c r="BQ5505" s="7"/>
      <c r="BR5505" s="7"/>
      <c r="BS5505" s="7"/>
      <c r="BT5505" s="7"/>
      <c r="BU5505" s="7"/>
      <c r="BV5505" s="7"/>
      <c r="BW5505" s="7"/>
    </row>
    <row r="5506" spans="5:75" x14ac:dyDescent="0.2"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AL5506" s="7"/>
      <c r="AQ5506" s="7"/>
      <c r="AR5506" s="7"/>
      <c r="AS5506" s="7"/>
      <c r="AT5506" s="7"/>
      <c r="AU5506" s="7"/>
      <c r="AV5506" s="7"/>
      <c r="AX5506" s="7"/>
      <c r="AY5506" s="7"/>
      <c r="AZ5506" s="7"/>
      <c r="BA5506" s="7"/>
      <c r="BB5506" s="7"/>
      <c r="BC5506" s="7"/>
      <c r="BD5506" s="7"/>
      <c r="BG5506" s="7"/>
      <c r="BH5506" s="7"/>
      <c r="BI5506" s="7"/>
      <c r="BJ5506" s="7"/>
      <c r="BK5506" s="7"/>
      <c r="BL5506" s="7"/>
      <c r="BM5506" s="7"/>
      <c r="BP5506" s="7"/>
      <c r="BQ5506" s="7"/>
      <c r="BR5506" s="7"/>
      <c r="BS5506" s="7"/>
      <c r="BT5506" s="7"/>
      <c r="BU5506" s="7"/>
      <c r="BV5506" s="7"/>
      <c r="BW5506" s="7"/>
    </row>
    <row r="5507" spans="5:75" x14ac:dyDescent="0.2"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AL5507" s="7"/>
      <c r="AQ5507" s="7"/>
      <c r="AR5507" s="7"/>
      <c r="AS5507" s="7"/>
      <c r="AT5507" s="7"/>
      <c r="AU5507" s="7"/>
      <c r="AV5507" s="7"/>
      <c r="AX5507" s="7"/>
      <c r="AY5507" s="7"/>
      <c r="AZ5507" s="7"/>
      <c r="BA5507" s="7"/>
      <c r="BB5507" s="7"/>
      <c r="BC5507" s="7"/>
      <c r="BD5507" s="7"/>
      <c r="BG5507" s="7"/>
      <c r="BH5507" s="7"/>
      <c r="BI5507" s="7"/>
      <c r="BJ5507" s="7"/>
      <c r="BK5507" s="7"/>
      <c r="BL5507" s="7"/>
      <c r="BM5507" s="7"/>
      <c r="BP5507" s="7"/>
      <c r="BQ5507" s="7"/>
      <c r="BR5507" s="7"/>
      <c r="BS5507" s="7"/>
      <c r="BT5507" s="7"/>
      <c r="BU5507" s="7"/>
      <c r="BV5507" s="7"/>
      <c r="BW5507" s="7"/>
    </row>
    <row r="5508" spans="5:75" x14ac:dyDescent="0.2"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AL5508" s="7"/>
      <c r="AQ5508" s="7"/>
      <c r="AR5508" s="7"/>
      <c r="AS5508" s="7"/>
      <c r="AT5508" s="7"/>
      <c r="AU5508" s="7"/>
      <c r="AV5508" s="7"/>
      <c r="AX5508" s="7"/>
      <c r="AY5508" s="7"/>
      <c r="AZ5508" s="7"/>
      <c r="BA5508" s="7"/>
      <c r="BB5508" s="7"/>
      <c r="BC5508" s="7"/>
      <c r="BD5508" s="7"/>
      <c r="BG5508" s="7"/>
      <c r="BH5508" s="7"/>
      <c r="BI5508" s="7"/>
      <c r="BJ5508" s="7"/>
      <c r="BK5508" s="7"/>
      <c r="BL5508" s="7"/>
      <c r="BM5508" s="7"/>
      <c r="BP5508" s="7"/>
      <c r="BQ5508" s="7"/>
      <c r="BR5508" s="7"/>
      <c r="BS5508" s="7"/>
      <c r="BT5508" s="7"/>
      <c r="BU5508" s="7"/>
      <c r="BV5508" s="7"/>
      <c r="BW5508" s="7"/>
    </row>
    <row r="5509" spans="5:75" x14ac:dyDescent="0.2"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AL5509" s="7"/>
      <c r="AQ5509" s="7"/>
      <c r="AR5509" s="7"/>
      <c r="AS5509" s="7"/>
      <c r="AT5509" s="7"/>
      <c r="AU5509" s="7"/>
      <c r="AV5509" s="7"/>
      <c r="AX5509" s="7"/>
      <c r="AY5509" s="7"/>
      <c r="AZ5509" s="7"/>
      <c r="BA5509" s="7"/>
      <c r="BB5509" s="7"/>
      <c r="BC5509" s="7"/>
      <c r="BD5509" s="7"/>
      <c r="BG5509" s="7"/>
      <c r="BH5509" s="7"/>
      <c r="BI5509" s="7"/>
      <c r="BJ5509" s="7"/>
      <c r="BK5509" s="7"/>
      <c r="BL5509" s="7"/>
      <c r="BM5509" s="7"/>
      <c r="BP5509" s="7"/>
      <c r="BQ5509" s="7"/>
      <c r="BR5509" s="7"/>
      <c r="BS5509" s="7"/>
      <c r="BT5509" s="7"/>
      <c r="BU5509" s="7"/>
      <c r="BV5509" s="7"/>
      <c r="BW5509" s="7"/>
    </row>
    <row r="5510" spans="5:75" x14ac:dyDescent="0.2"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AL5510" s="7"/>
      <c r="AQ5510" s="7"/>
      <c r="AR5510" s="7"/>
      <c r="AS5510" s="7"/>
      <c r="AT5510" s="7"/>
      <c r="AU5510" s="7"/>
      <c r="AV5510" s="7"/>
      <c r="AX5510" s="7"/>
      <c r="AY5510" s="7"/>
      <c r="AZ5510" s="7"/>
      <c r="BA5510" s="7"/>
      <c r="BB5510" s="7"/>
      <c r="BC5510" s="7"/>
      <c r="BD5510" s="7"/>
      <c r="BG5510" s="7"/>
      <c r="BH5510" s="7"/>
      <c r="BI5510" s="7"/>
      <c r="BJ5510" s="7"/>
      <c r="BK5510" s="7"/>
      <c r="BL5510" s="7"/>
      <c r="BM5510" s="7"/>
      <c r="BP5510" s="7"/>
      <c r="BQ5510" s="7"/>
      <c r="BR5510" s="7"/>
      <c r="BS5510" s="7"/>
      <c r="BT5510" s="7"/>
      <c r="BU5510" s="7"/>
      <c r="BV5510" s="7"/>
      <c r="BW5510" s="7"/>
    </row>
    <row r="5511" spans="5:75" x14ac:dyDescent="0.2"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AL5511" s="7"/>
      <c r="AQ5511" s="7"/>
      <c r="AR5511" s="7"/>
      <c r="AS5511" s="7"/>
      <c r="AT5511" s="7"/>
      <c r="AU5511" s="7"/>
      <c r="AV5511" s="7"/>
      <c r="AX5511" s="7"/>
      <c r="AY5511" s="7"/>
      <c r="AZ5511" s="7"/>
      <c r="BA5511" s="7"/>
      <c r="BB5511" s="7"/>
      <c r="BC5511" s="7"/>
      <c r="BD5511" s="7"/>
      <c r="BG5511" s="7"/>
      <c r="BH5511" s="7"/>
      <c r="BI5511" s="7"/>
      <c r="BJ5511" s="7"/>
      <c r="BK5511" s="7"/>
      <c r="BL5511" s="7"/>
      <c r="BM5511" s="7"/>
      <c r="BP5511" s="7"/>
      <c r="BQ5511" s="7"/>
      <c r="BR5511" s="7"/>
      <c r="BS5511" s="7"/>
      <c r="BT5511" s="7"/>
      <c r="BU5511" s="7"/>
      <c r="BV5511" s="7"/>
      <c r="BW5511" s="7"/>
    </row>
    <row r="5512" spans="5:75" x14ac:dyDescent="0.2"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AL5512" s="7"/>
      <c r="AQ5512" s="7"/>
      <c r="AR5512" s="7"/>
      <c r="AS5512" s="7"/>
      <c r="AT5512" s="7"/>
      <c r="AU5512" s="7"/>
      <c r="AV5512" s="7"/>
      <c r="AX5512" s="7"/>
      <c r="AY5512" s="7"/>
      <c r="AZ5512" s="7"/>
      <c r="BA5512" s="7"/>
      <c r="BB5512" s="7"/>
      <c r="BC5512" s="7"/>
      <c r="BD5512" s="7"/>
      <c r="BG5512" s="7"/>
      <c r="BH5512" s="7"/>
      <c r="BI5512" s="7"/>
      <c r="BJ5512" s="7"/>
      <c r="BK5512" s="7"/>
      <c r="BL5512" s="7"/>
      <c r="BM5512" s="7"/>
      <c r="BP5512" s="7"/>
      <c r="BQ5512" s="7"/>
      <c r="BR5512" s="7"/>
      <c r="BS5512" s="7"/>
      <c r="BT5512" s="7"/>
      <c r="BU5512" s="7"/>
      <c r="BV5512" s="7"/>
      <c r="BW5512" s="7"/>
    </row>
    <row r="5513" spans="5:75" x14ac:dyDescent="0.2"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AL5513" s="7"/>
      <c r="AQ5513" s="7"/>
      <c r="AR5513" s="7"/>
      <c r="AS5513" s="7"/>
      <c r="AT5513" s="7"/>
      <c r="AU5513" s="7"/>
      <c r="AV5513" s="7"/>
      <c r="AX5513" s="7"/>
      <c r="AY5513" s="7"/>
      <c r="AZ5513" s="7"/>
      <c r="BA5513" s="7"/>
      <c r="BB5513" s="7"/>
      <c r="BC5513" s="7"/>
      <c r="BD5513" s="7"/>
      <c r="BG5513" s="7"/>
      <c r="BH5513" s="7"/>
      <c r="BI5513" s="7"/>
      <c r="BJ5513" s="7"/>
      <c r="BK5513" s="7"/>
      <c r="BL5513" s="7"/>
      <c r="BM5513" s="7"/>
      <c r="BP5513" s="7"/>
      <c r="BQ5513" s="7"/>
      <c r="BR5513" s="7"/>
      <c r="BS5513" s="7"/>
      <c r="BT5513" s="7"/>
      <c r="BU5513" s="7"/>
      <c r="BV5513" s="7"/>
      <c r="BW5513" s="7"/>
    </row>
    <row r="5514" spans="5:75" x14ac:dyDescent="0.2"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AL5514" s="7"/>
      <c r="AQ5514" s="7"/>
      <c r="AR5514" s="7"/>
      <c r="AS5514" s="7"/>
      <c r="AT5514" s="7"/>
      <c r="AU5514" s="7"/>
      <c r="AV5514" s="7"/>
      <c r="AX5514" s="7"/>
      <c r="AY5514" s="7"/>
      <c r="AZ5514" s="7"/>
      <c r="BA5514" s="7"/>
      <c r="BB5514" s="7"/>
      <c r="BC5514" s="7"/>
      <c r="BD5514" s="7"/>
      <c r="BG5514" s="7"/>
      <c r="BH5514" s="7"/>
      <c r="BI5514" s="7"/>
      <c r="BJ5514" s="7"/>
      <c r="BK5514" s="7"/>
      <c r="BL5514" s="7"/>
      <c r="BM5514" s="7"/>
      <c r="BP5514" s="7"/>
      <c r="BQ5514" s="7"/>
      <c r="BR5514" s="7"/>
      <c r="BS5514" s="7"/>
      <c r="BT5514" s="7"/>
      <c r="BU5514" s="7"/>
      <c r="BV5514" s="7"/>
      <c r="BW5514" s="7"/>
    </row>
    <row r="5515" spans="5:75" x14ac:dyDescent="0.2"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AL5515" s="7"/>
      <c r="AQ5515" s="7"/>
      <c r="AR5515" s="7"/>
      <c r="AS5515" s="7"/>
      <c r="AT5515" s="7"/>
      <c r="AU5515" s="7"/>
      <c r="AV5515" s="7"/>
      <c r="AX5515" s="7"/>
      <c r="AY5515" s="7"/>
      <c r="AZ5515" s="7"/>
      <c r="BA5515" s="7"/>
      <c r="BB5515" s="7"/>
      <c r="BC5515" s="7"/>
      <c r="BD5515" s="7"/>
      <c r="BG5515" s="7"/>
      <c r="BH5515" s="7"/>
      <c r="BI5515" s="7"/>
      <c r="BJ5515" s="7"/>
      <c r="BK5515" s="7"/>
      <c r="BL5515" s="7"/>
      <c r="BM5515" s="7"/>
      <c r="BP5515" s="7"/>
      <c r="BQ5515" s="7"/>
      <c r="BR5515" s="7"/>
      <c r="BS5515" s="7"/>
      <c r="BT5515" s="7"/>
      <c r="BU5515" s="7"/>
      <c r="BV5515" s="7"/>
      <c r="BW5515" s="7"/>
    </row>
    <row r="5516" spans="5:75" x14ac:dyDescent="0.2"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AL5516" s="7"/>
      <c r="AQ5516" s="7"/>
      <c r="AR5516" s="7"/>
      <c r="AS5516" s="7"/>
      <c r="AT5516" s="7"/>
      <c r="AU5516" s="7"/>
      <c r="AV5516" s="7"/>
      <c r="AX5516" s="7"/>
      <c r="AY5516" s="7"/>
      <c r="AZ5516" s="7"/>
      <c r="BA5516" s="7"/>
      <c r="BB5516" s="7"/>
      <c r="BC5516" s="7"/>
      <c r="BD5516" s="7"/>
      <c r="BG5516" s="7"/>
      <c r="BH5516" s="7"/>
      <c r="BI5516" s="7"/>
      <c r="BJ5516" s="7"/>
      <c r="BK5516" s="7"/>
      <c r="BL5516" s="7"/>
      <c r="BM5516" s="7"/>
      <c r="BP5516" s="7"/>
      <c r="BQ5516" s="7"/>
      <c r="BR5516" s="7"/>
      <c r="BS5516" s="7"/>
      <c r="BT5516" s="7"/>
      <c r="BU5516" s="7"/>
      <c r="BV5516" s="7"/>
      <c r="BW5516" s="7"/>
    </row>
    <row r="5517" spans="5:75" x14ac:dyDescent="0.2"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AL5517" s="7"/>
      <c r="AQ5517" s="7"/>
      <c r="AR5517" s="7"/>
      <c r="AS5517" s="7"/>
      <c r="AT5517" s="7"/>
      <c r="AU5517" s="7"/>
      <c r="AV5517" s="7"/>
      <c r="AX5517" s="7"/>
      <c r="AY5517" s="7"/>
      <c r="AZ5517" s="7"/>
      <c r="BA5517" s="7"/>
      <c r="BB5517" s="7"/>
      <c r="BC5517" s="7"/>
      <c r="BD5517" s="7"/>
      <c r="BG5517" s="7"/>
      <c r="BH5517" s="7"/>
      <c r="BI5517" s="7"/>
      <c r="BJ5517" s="7"/>
      <c r="BK5517" s="7"/>
      <c r="BL5517" s="7"/>
      <c r="BM5517" s="7"/>
      <c r="BP5517" s="7"/>
      <c r="BQ5517" s="7"/>
      <c r="BR5517" s="7"/>
      <c r="BS5517" s="7"/>
      <c r="BT5517" s="7"/>
      <c r="BU5517" s="7"/>
      <c r="BV5517" s="7"/>
      <c r="BW5517" s="7"/>
    </row>
    <row r="5518" spans="5:75" x14ac:dyDescent="0.2"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AL5518" s="7"/>
      <c r="AQ5518" s="7"/>
      <c r="AR5518" s="7"/>
      <c r="AS5518" s="7"/>
      <c r="AT5518" s="7"/>
      <c r="AU5518" s="7"/>
      <c r="AV5518" s="7"/>
      <c r="AX5518" s="7"/>
      <c r="AY5518" s="7"/>
      <c r="AZ5518" s="7"/>
      <c r="BA5518" s="7"/>
      <c r="BB5518" s="7"/>
      <c r="BC5518" s="7"/>
      <c r="BD5518" s="7"/>
      <c r="BG5518" s="7"/>
      <c r="BH5518" s="7"/>
      <c r="BI5518" s="7"/>
      <c r="BJ5518" s="7"/>
      <c r="BK5518" s="7"/>
      <c r="BL5518" s="7"/>
      <c r="BM5518" s="7"/>
      <c r="BP5518" s="7"/>
      <c r="BQ5518" s="7"/>
      <c r="BR5518" s="7"/>
      <c r="BS5518" s="7"/>
      <c r="BT5518" s="7"/>
      <c r="BU5518" s="7"/>
      <c r="BV5518" s="7"/>
      <c r="BW5518" s="7"/>
    </row>
    <row r="5519" spans="5:75" x14ac:dyDescent="0.2"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AL5519" s="7"/>
      <c r="AQ5519" s="7"/>
      <c r="AR5519" s="7"/>
      <c r="AS5519" s="7"/>
      <c r="AT5519" s="7"/>
      <c r="AU5519" s="7"/>
      <c r="AV5519" s="7"/>
      <c r="AX5519" s="7"/>
      <c r="AY5519" s="7"/>
      <c r="AZ5519" s="7"/>
      <c r="BA5519" s="7"/>
      <c r="BB5519" s="7"/>
      <c r="BC5519" s="7"/>
      <c r="BD5519" s="7"/>
      <c r="BG5519" s="7"/>
      <c r="BH5519" s="7"/>
      <c r="BI5519" s="7"/>
      <c r="BJ5519" s="7"/>
      <c r="BK5519" s="7"/>
      <c r="BL5519" s="7"/>
      <c r="BM5519" s="7"/>
      <c r="BP5519" s="7"/>
      <c r="BQ5519" s="7"/>
      <c r="BR5519" s="7"/>
      <c r="BS5519" s="7"/>
      <c r="BT5519" s="7"/>
      <c r="BU5519" s="7"/>
      <c r="BV5519" s="7"/>
      <c r="BW5519" s="7"/>
    </row>
    <row r="5520" spans="5:75" x14ac:dyDescent="0.2"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AL5520" s="7"/>
      <c r="AQ5520" s="7"/>
      <c r="AR5520" s="7"/>
      <c r="AS5520" s="7"/>
      <c r="AT5520" s="7"/>
      <c r="AU5520" s="7"/>
      <c r="AV5520" s="7"/>
      <c r="AX5520" s="7"/>
      <c r="AY5520" s="7"/>
      <c r="AZ5520" s="7"/>
      <c r="BA5520" s="7"/>
      <c r="BB5520" s="7"/>
      <c r="BC5520" s="7"/>
      <c r="BD5520" s="7"/>
      <c r="BG5520" s="7"/>
      <c r="BH5520" s="7"/>
      <c r="BI5520" s="7"/>
      <c r="BJ5520" s="7"/>
      <c r="BK5520" s="7"/>
      <c r="BL5520" s="7"/>
      <c r="BM5520" s="7"/>
      <c r="BP5520" s="7"/>
      <c r="BQ5520" s="7"/>
      <c r="BR5520" s="7"/>
      <c r="BS5520" s="7"/>
      <c r="BT5520" s="7"/>
      <c r="BU5520" s="7"/>
      <c r="BV5520" s="7"/>
      <c r="BW5520" s="7"/>
    </row>
    <row r="5521" spans="5:75" x14ac:dyDescent="0.2"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AL5521" s="7"/>
      <c r="AQ5521" s="7"/>
      <c r="AR5521" s="7"/>
      <c r="AS5521" s="7"/>
      <c r="AT5521" s="7"/>
      <c r="AU5521" s="7"/>
      <c r="AV5521" s="7"/>
      <c r="AX5521" s="7"/>
      <c r="AY5521" s="7"/>
      <c r="AZ5521" s="7"/>
      <c r="BA5521" s="7"/>
      <c r="BB5521" s="7"/>
      <c r="BC5521" s="7"/>
      <c r="BD5521" s="7"/>
      <c r="BG5521" s="7"/>
      <c r="BH5521" s="7"/>
      <c r="BI5521" s="7"/>
      <c r="BJ5521" s="7"/>
      <c r="BK5521" s="7"/>
      <c r="BL5521" s="7"/>
      <c r="BM5521" s="7"/>
      <c r="BP5521" s="7"/>
      <c r="BQ5521" s="7"/>
      <c r="BR5521" s="7"/>
      <c r="BS5521" s="7"/>
      <c r="BT5521" s="7"/>
      <c r="BU5521" s="7"/>
      <c r="BV5521" s="7"/>
      <c r="BW5521" s="7"/>
    </row>
    <row r="5522" spans="5:75" x14ac:dyDescent="0.2"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AL5522" s="7"/>
      <c r="AQ5522" s="7"/>
      <c r="AR5522" s="7"/>
      <c r="AS5522" s="7"/>
      <c r="AT5522" s="7"/>
      <c r="AU5522" s="7"/>
      <c r="AV5522" s="7"/>
      <c r="AX5522" s="7"/>
      <c r="AY5522" s="7"/>
      <c r="AZ5522" s="7"/>
      <c r="BA5522" s="7"/>
      <c r="BB5522" s="7"/>
      <c r="BC5522" s="7"/>
      <c r="BD5522" s="7"/>
      <c r="BG5522" s="7"/>
      <c r="BH5522" s="7"/>
      <c r="BI5522" s="7"/>
      <c r="BJ5522" s="7"/>
      <c r="BK5522" s="7"/>
      <c r="BL5522" s="7"/>
      <c r="BM5522" s="7"/>
      <c r="BP5522" s="7"/>
      <c r="BQ5522" s="7"/>
      <c r="BR5522" s="7"/>
      <c r="BS5522" s="7"/>
      <c r="BT5522" s="7"/>
      <c r="BU5522" s="7"/>
      <c r="BV5522" s="7"/>
      <c r="BW5522" s="7"/>
    </row>
    <row r="5523" spans="5:75" x14ac:dyDescent="0.2"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AL5523" s="7"/>
      <c r="AQ5523" s="7"/>
      <c r="AR5523" s="7"/>
      <c r="AS5523" s="7"/>
      <c r="AT5523" s="7"/>
      <c r="AU5523" s="7"/>
      <c r="AV5523" s="7"/>
      <c r="AX5523" s="7"/>
      <c r="AY5523" s="7"/>
      <c r="AZ5523" s="7"/>
      <c r="BA5523" s="7"/>
      <c r="BB5523" s="7"/>
      <c r="BC5523" s="7"/>
      <c r="BD5523" s="7"/>
      <c r="BG5523" s="7"/>
      <c r="BH5523" s="7"/>
      <c r="BI5523" s="7"/>
      <c r="BJ5523" s="7"/>
      <c r="BK5523" s="7"/>
      <c r="BL5523" s="7"/>
      <c r="BM5523" s="7"/>
      <c r="BP5523" s="7"/>
      <c r="BQ5523" s="7"/>
      <c r="BR5523" s="7"/>
      <c r="BS5523" s="7"/>
      <c r="BT5523" s="7"/>
      <c r="BU5523" s="7"/>
      <c r="BV5523" s="7"/>
      <c r="BW5523" s="7"/>
    </row>
    <row r="5524" spans="5:75" x14ac:dyDescent="0.2"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AL5524" s="7"/>
      <c r="AQ5524" s="7"/>
      <c r="AR5524" s="7"/>
      <c r="AS5524" s="7"/>
      <c r="AT5524" s="7"/>
      <c r="AU5524" s="7"/>
      <c r="AV5524" s="7"/>
      <c r="AX5524" s="7"/>
      <c r="AY5524" s="7"/>
      <c r="AZ5524" s="7"/>
      <c r="BA5524" s="7"/>
      <c r="BB5524" s="7"/>
      <c r="BC5524" s="7"/>
      <c r="BD5524" s="7"/>
      <c r="BG5524" s="7"/>
      <c r="BH5524" s="7"/>
      <c r="BI5524" s="7"/>
      <c r="BJ5524" s="7"/>
      <c r="BK5524" s="7"/>
      <c r="BL5524" s="7"/>
      <c r="BM5524" s="7"/>
      <c r="BP5524" s="7"/>
      <c r="BQ5524" s="7"/>
      <c r="BR5524" s="7"/>
      <c r="BS5524" s="7"/>
      <c r="BT5524" s="7"/>
      <c r="BU5524" s="7"/>
      <c r="BV5524" s="7"/>
      <c r="BW5524" s="7"/>
    </row>
    <row r="5525" spans="5:75" x14ac:dyDescent="0.2"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AL5525" s="7"/>
      <c r="AQ5525" s="7"/>
      <c r="AR5525" s="7"/>
      <c r="AS5525" s="7"/>
      <c r="AT5525" s="7"/>
      <c r="AU5525" s="7"/>
      <c r="AV5525" s="7"/>
      <c r="AX5525" s="7"/>
      <c r="AY5525" s="7"/>
      <c r="AZ5525" s="7"/>
      <c r="BA5525" s="7"/>
      <c r="BB5525" s="7"/>
      <c r="BC5525" s="7"/>
      <c r="BD5525" s="7"/>
      <c r="BG5525" s="7"/>
      <c r="BH5525" s="7"/>
      <c r="BI5525" s="7"/>
      <c r="BJ5525" s="7"/>
      <c r="BK5525" s="7"/>
      <c r="BL5525" s="7"/>
      <c r="BM5525" s="7"/>
      <c r="BP5525" s="7"/>
      <c r="BQ5525" s="7"/>
      <c r="BR5525" s="7"/>
      <c r="BS5525" s="7"/>
      <c r="BT5525" s="7"/>
      <c r="BU5525" s="7"/>
      <c r="BV5525" s="7"/>
      <c r="BW5525" s="7"/>
    </row>
    <row r="5526" spans="5:75" x14ac:dyDescent="0.2"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AL5526" s="7"/>
      <c r="AQ5526" s="7"/>
      <c r="AR5526" s="7"/>
      <c r="AS5526" s="7"/>
      <c r="AT5526" s="7"/>
      <c r="AU5526" s="7"/>
      <c r="AV5526" s="7"/>
      <c r="AX5526" s="7"/>
      <c r="AY5526" s="7"/>
      <c r="AZ5526" s="7"/>
      <c r="BA5526" s="7"/>
      <c r="BB5526" s="7"/>
      <c r="BC5526" s="7"/>
      <c r="BD5526" s="7"/>
      <c r="BG5526" s="7"/>
      <c r="BH5526" s="7"/>
      <c r="BI5526" s="7"/>
      <c r="BJ5526" s="7"/>
      <c r="BK5526" s="7"/>
      <c r="BL5526" s="7"/>
      <c r="BM5526" s="7"/>
      <c r="BP5526" s="7"/>
      <c r="BQ5526" s="7"/>
      <c r="BR5526" s="7"/>
      <c r="BS5526" s="7"/>
      <c r="BT5526" s="7"/>
      <c r="BU5526" s="7"/>
      <c r="BV5526" s="7"/>
      <c r="BW5526" s="7"/>
    </row>
    <row r="5527" spans="5:75" x14ac:dyDescent="0.2"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AL5527" s="7"/>
      <c r="AQ5527" s="7"/>
      <c r="AR5527" s="7"/>
      <c r="AS5527" s="7"/>
      <c r="AT5527" s="7"/>
      <c r="AU5527" s="7"/>
      <c r="AV5527" s="7"/>
      <c r="AX5527" s="7"/>
      <c r="AY5527" s="7"/>
      <c r="AZ5527" s="7"/>
      <c r="BA5527" s="7"/>
      <c r="BB5527" s="7"/>
      <c r="BC5527" s="7"/>
      <c r="BD5527" s="7"/>
      <c r="BG5527" s="7"/>
      <c r="BH5527" s="7"/>
      <c r="BI5527" s="7"/>
      <c r="BJ5527" s="7"/>
      <c r="BK5527" s="7"/>
      <c r="BL5527" s="7"/>
      <c r="BM5527" s="7"/>
      <c r="BP5527" s="7"/>
      <c r="BQ5527" s="7"/>
      <c r="BR5527" s="7"/>
      <c r="BS5527" s="7"/>
      <c r="BT5527" s="7"/>
      <c r="BU5527" s="7"/>
      <c r="BV5527" s="7"/>
      <c r="BW5527" s="7"/>
    </row>
    <row r="5528" spans="5:75" x14ac:dyDescent="0.2"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AL5528" s="7"/>
      <c r="AQ5528" s="7"/>
      <c r="AR5528" s="7"/>
      <c r="AS5528" s="7"/>
      <c r="AT5528" s="7"/>
      <c r="AU5528" s="7"/>
      <c r="AV5528" s="7"/>
      <c r="AX5528" s="7"/>
      <c r="AY5528" s="7"/>
      <c r="AZ5528" s="7"/>
      <c r="BA5528" s="7"/>
      <c r="BB5528" s="7"/>
      <c r="BC5528" s="7"/>
      <c r="BD5528" s="7"/>
      <c r="BG5528" s="7"/>
      <c r="BH5528" s="7"/>
      <c r="BI5528" s="7"/>
      <c r="BJ5528" s="7"/>
      <c r="BK5528" s="7"/>
      <c r="BL5528" s="7"/>
      <c r="BM5528" s="7"/>
      <c r="BP5528" s="7"/>
      <c r="BQ5528" s="7"/>
      <c r="BR5528" s="7"/>
      <c r="BS5528" s="7"/>
      <c r="BT5528" s="7"/>
      <c r="BU5528" s="7"/>
      <c r="BV5528" s="7"/>
      <c r="BW5528" s="7"/>
    </row>
    <row r="5529" spans="5:75" x14ac:dyDescent="0.2"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AL5529" s="7"/>
      <c r="AQ5529" s="7"/>
      <c r="AR5529" s="7"/>
      <c r="AS5529" s="7"/>
      <c r="AT5529" s="7"/>
      <c r="AU5529" s="7"/>
      <c r="AV5529" s="7"/>
      <c r="AX5529" s="7"/>
      <c r="AY5529" s="7"/>
      <c r="AZ5529" s="7"/>
      <c r="BA5529" s="7"/>
      <c r="BB5529" s="7"/>
      <c r="BC5529" s="7"/>
      <c r="BD5529" s="7"/>
      <c r="BG5529" s="7"/>
      <c r="BH5529" s="7"/>
      <c r="BI5529" s="7"/>
      <c r="BJ5529" s="7"/>
      <c r="BK5529" s="7"/>
      <c r="BL5529" s="7"/>
      <c r="BM5529" s="7"/>
      <c r="BP5529" s="7"/>
      <c r="BQ5529" s="7"/>
      <c r="BR5529" s="7"/>
      <c r="BS5529" s="7"/>
      <c r="BT5529" s="7"/>
      <c r="BU5529" s="7"/>
      <c r="BV5529" s="7"/>
      <c r="BW5529" s="7"/>
    </row>
    <row r="5530" spans="5:75" x14ac:dyDescent="0.2"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AL5530" s="7"/>
      <c r="AQ5530" s="7"/>
      <c r="AR5530" s="7"/>
      <c r="AS5530" s="7"/>
      <c r="AT5530" s="7"/>
      <c r="AU5530" s="7"/>
      <c r="AV5530" s="7"/>
      <c r="AX5530" s="7"/>
      <c r="AY5530" s="7"/>
      <c r="AZ5530" s="7"/>
      <c r="BA5530" s="7"/>
      <c r="BB5530" s="7"/>
      <c r="BC5530" s="7"/>
      <c r="BD5530" s="7"/>
      <c r="BG5530" s="7"/>
      <c r="BH5530" s="7"/>
      <c r="BI5530" s="7"/>
      <c r="BJ5530" s="7"/>
      <c r="BK5530" s="7"/>
      <c r="BL5530" s="7"/>
      <c r="BM5530" s="7"/>
      <c r="BP5530" s="7"/>
      <c r="BQ5530" s="7"/>
      <c r="BR5530" s="7"/>
      <c r="BS5530" s="7"/>
      <c r="BT5530" s="7"/>
      <c r="BU5530" s="7"/>
      <c r="BV5530" s="7"/>
      <c r="BW5530" s="7"/>
    </row>
    <row r="5531" spans="5:75" x14ac:dyDescent="0.2"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AL5531" s="7"/>
      <c r="AQ5531" s="7"/>
      <c r="AR5531" s="7"/>
      <c r="AS5531" s="7"/>
      <c r="AT5531" s="7"/>
      <c r="AU5531" s="7"/>
      <c r="AV5531" s="7"/>
      <c r="AX5531" s="7"/>
      <c r="AY5531" s="7"/>
      <c r="AZ5531" s="7"/>
      <c r="BA5531" s="7"/>
      <c r="BB5531" s="7"/>
      <c r="BC5531" s="7"/>
      <c r="BD5531" s="7"/>
      <c r="BG5531" s="7"/>
      <c r="BH5531" s="7"/>
      <c r="BI5531" s="7"/>
      <c r="BJ5531" s="7"/>
      <c r="BK5531" s="7"/>
      <c r="BL5531" s="7"/>
      <c r="BM5531" s="7"/>
      <c r="BP5531" s="7"/>
      <c r="BQ5531" s="7"/>
      <c r="BR5531" s="7"/>
      <c r="BS5531" s="7"/>
      <c r="BT5531" s="7"/>
      <c r="BU5531" s="7"/>
      <c r="BV5531" s="7"/>
      <c r="BW5531" s="7"/>
    </row>
    <row r="5532" spans="5:75" x14ac:dyDescent="0.2"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AL5532" s="7"/>
      <c r="AQ5532" s="7"/>
      <c r="AR5532" s="7"/>
      <c r="AS5532" s="7"/>
      <c r="AT5532" s="7"/>
      <c r="AU5532" s="7"/>
      <c r="AV5532" s="7"/>
      <c r="AX5532" s="7"/>
      <c r="AY5532" s="7"/>
      <c r="AZ5532" s="7"/>
      <c r="BA5532" s="7"/>
      <c r="BB5532" s="7"/>
      <c r="BC5532" s="7"/>
      <c r="BD5532" s="7"/>
      <c r="BG5532" s="7"/>
      <c r="BH5532" s="7"/>
      <c r="BI5532" s="7"/>
      <c r="BJ5532" s="7"/>
      <c r="BK5532" s="7"/>
      <c r="BL5532" s="7"/>
      <c r="BM5532" s="7"/>
      <c r="BP5532" s="7"/>
      <c r="BQ5532" s="7"/>
      <c r="BR5532" s="7"/>
      <c r="BS5532" s="7"/>
      <c r="BT5532" s="7"/>
      <c r="BU5532" s="7"/>
      <c r="BV5532" s="7"/>
      <c r="BW5532" s="7"/>
    </row>
    <row r="5533" spans="5:75" x14ac:dyDescent="0.2"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AL5533" s="7"/>
      <c r="AQ5533" s="7"/>
      <c r="AR5533" s="7"/>
      <c r="AS5533" s="7"/>
      <c r="AT5533" s="7"/>
      <c r="AU5533" s="7"/>
      <c r="AV5533" s="7"/>
      <c r="AX5533" s="7"/>
      <c r="AY5533" s="7"/>
      <c r="AZ5533" s="7"/>
      <c r="BA5533" s="7"/>
      <c r="BB5533" s="7"/>
      <c r="BC5533" s="7"/>
      <c r="BD5533" s="7"/>
      <c r="BG5533" s="7"/>
      <c r="BH5533" s="7"/>
      <c r="BI5533" s="7"/>
      <c r="BJ5533" s="7"/>
      <c r="BK5533" s="7"/>
      <c r="BL5533" s="7"/>
      <c r="BM5533" s="7"/>
      <c r="BP5533" s="7"/>
      <c r="BQ5533" s="7"/>
      <c r="BR5533" s="7"/>
      <c r="BS5533" s="7"/>
      <c r="BT5533" s="7"/>
      <c r="BU5533" s="7"/>
      <c r="BV5533" s="7"/>
      <c r="BW5533" s="7"/>
    </row>
    <row r="5534" spans="5:75" x14ac:dyDescent="0.2"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AL5534" s="7"/>
      <c r="AQ5534" s="7"/>
      <c r="AR5534" s="7"/>
      <c r="AS5534" s="7"/>
      <c r="AT5534" s="7"/>
      <c r="AU5534" s="7"/>
      <c r="AV5534" s="7"/>
      <c r="AX5534" s="7"/>
      <c r="AY5534" s="7"/>
      <c r="AZ5534" s="7"/>
      <c r="BA5534" s="7"/>
      <c r="BB5534" s="7"/>
      <c r="BC5534" s="7"/>
      <c r="BD5534" s="7"/>
      <c r="BG5534" s="7"/>
      <c r="BH5534" s="7"/>
      <c r="BI5534" s="7"/>
      <c r="BJ5534" s="7"/>
      <c r="BK5534" s="7"/>
      <c r="BL5534" s="7"/>
      <c r="BM5534" s="7"/>
      <c r="BP5534" s="7"/>
      <c r="BQ5534" s="7"/>
      <c r="BR5534" s="7"/>
      <c r="BS5534" s="7"/>
      <c r="BT5534" s="7"/>
      <c r="BU5534" s="7"/>
      <c r="BV5534" s="7"/>
      <c r="BW5534" s="7"/>
    </row>
    <row r="5535" spans="5:75" x14ac:dyDescent="0.2"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AL5535" s="7"/>
      <c r="AQ5535" s="7"/>
      <c r="AR5535" s="7"/>
      <c r="AS5535" s="7"/>
      <c r="AT5535" s="7"/>
      <c r="AU5535" s="7"/>
      <c r="AV5535" s="7"/>
      <c r="AX5535" s="7"/>
      <c r="AY5535" s="7"/>
      <c r="AZ5535" s="7"/>
      <c r="BA5535" s="7"/>
      <c r="BB5535" s="7"/>
      <c r="BC5535" s="7"/>
      <c r="BD5535" s="7"/>
      <c r="BG5535" s="7"/>
      <c r="BH5535" s="7"/>
      <c r="BI5535" s="7"/>
      <c r="BJ5535" s="7"/>
      <c r="BK5535" s="7"/>
      <c r="BL5535" s="7"/>
      <c r="BM5535" s="7"/>
      <c r="BP5535" s="7"/>
      <c r="BQ5535" s="7"/>
      <c r="BR5535" s="7"/>
      <c r="BS5535" s="7"/>
      <c r="BT5535" s="7"/>
      <c r="BU5535" s="7"/>
      <c r="BV5535" s="7"/>
      <c r="BW5535" s="7"/>
    </row>
    <row r="5536" spans="5:75" x14ac:dyDescent="0.2"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AL5536" s="7"/>
      <c r="AQ5536" s="7"/>
      <c r="AR5536" s="7"/>
      <c r="AS5536" s="7"/>
      <c r="AT5536" s="7"/>
      <c r="AU5536" s="7"/>
      <c r="AV5536" s="7"/>
      <c r="AX5536" s="7"/>
      <c r="AY5536" s="7"/>
      <c r="AZ5536" s="7"/>
      <c r="BA5536" s="7"/>
      <c r="BB5536" s="7"/>
      <c r="BC5536" s="7"/>
      <c r="BD5536" s="7"/>
      <c r="BG5536" s="7"/>
      <c r="BH5536" s="7"/>
      <c r="BI5536" s="7"/>
      <c r="BJ5536" s="7"/>
      <c r="BK5536" s="7"/>
      <c r="BL5536" s="7"/>
      <c r="BM5536" s="7"/>
      <c r="BP5536" s="7"/>
      <c r="BQ5536" s="7"/>
      <c r="BR5536" s="7"/>
      <c r="BS5536" s="7"/>
      <c r="BT5536" s="7"/>
      <c r="BU5536" s="7"/>
      <c r="BV5536" s="7"/>
      <c r="BW5536" s="7"/>
    </row>
    <row r="5537" spans="5:75" x14ac:dyDescent="0.2"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AL5537" s="7"/>
      <c r="AQ5537" s="7"/>
      <c r="AR5537" s="7"/>
      <c r="AS5537" s="7"/>
      <c r="AT5537" s="7"/>
      <c r="AU5537" s="7"/>
      <c r="AV5537" s="7"/>
      <c r="AX5537" s="7"/>
      <c r="AY5537" s="7"/>
      <c r="AZ5537" s="7"/>
      <c r="BA5537" s="7"/>
      <c r="BB5537" s="7"/>
      <c r="BC5537" s="7"/>
      <c r="BD5537" s="7"/>
      <c r="BG5537" s="7"/>
      <c r="BH5537" s="7"/>
      <c r="BI5537" s="7"/>
      <c r="BJ5537" s="7"/>
      <c r="BK5537" s="7"/>
      <c r="BL5537" s="7"/>
      <c r="BM5537" s="7"/>
      <c r="BP5537" s="7"/>
      <c r="BQ5537" s="7"/>
      <c r="BR5537" s="7"/>
      <c r="BS5537" s="7"/>
      <c r="BT5537" s="7"/>
      <c r="BU5537" s="7"/>
      <c r="BV5537" s="7"/>
      <c r="BW5537" s="7"/>
    </row>
    <row r="5538" spans="5:75" x14ac:dyDescent="0.2"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AL5538" s="7"/>
      <c r="AQ5538" s="7"/>
      <c r="AR5538" s="7"/>
      <c r="AS5538" s="7"/>
      <c r="AT5538" s="7"/>
      <c r="AU5538" s="7"/>
      <c r="AV5538" s="7"/>
      <c r="AX5538" s="7"/>
      <c r="AY5538" s="7"/>
      <c r="AZ5538" s="7"/>
      <c r="BA5538" s="7"/>
      <c r="BB5538" s="7"/>
      <c r="BC5538" s="7"/>
      <c r="BD5538" s="7"/>
      <c r="BG5538" s="7"/>
      <c r="BH5538" s="7"/>
      <c r="BI5538" s="7"/>
      <c r="BJ5538" s="7"/>
      <c r="BK5538" s="7"/>
      <c r="BL5538" s="7"/>
      <c r="BM5538" s="7"/>
      <c r="BP5538" s="7"/>
      <c r="BQ5538" s="7"/>
      <c r="BR5538" s="7"/>
      <c r="BS5538" s="7"/>
      <c r="BT5538" s="7"/>
      <c r="BU5538" s="7"/>
      <c r="BV5538" s="7"/>
      <c r="BW5538" s="7"/>
    </row>
    <row r="5539" spans="5:75" x14ac:dyDescent="0.2"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AL5539" s="7"/>
      <c r="AQ5539" s="7"/>
      <c r="AR5539" s="7"/>
      <c r="AS5539" s="7"/>
      <c r="AT5539" s="7"/>
      <c r="AU5539" s="7"/>
      <c r="AV5539" s="7"/>
      <c r="AX5539" s="7"/>
      <c r="AY5539" s="7"/>
      <c r="AZ5539" s="7"/>
      <c r="BA5539" s="7"/>
      <c r="BB5539" s="7"/>
      <c r="BC5539" s="7"/>
      <c r="BD5539" s="7"/>
      <c r="BG5539" s="7"/>
      <c r="BH5539" s="7"/>
      <c r="BI5539" s="7"/>
      <c r="BJ5539" s="7"/>
      <c r="BK5539" s="7"/>
      <c r="BL5539" s="7"/>
      <c r="BM5539" s="7"/>
      <c r="BP5539" s="7"/>
      <c r="BQ5539" s="7"/>
      <c r="BR5539" s="7"/>
      <c r="BS5539" s="7"/>
      <c r="BT5539" s="7"/>
      <c r="BU5539" s="7"/>
      <c r="BV5539" s="7"/>
      <c r="BW5539" s="7"/>
    </row>
    <row r="5540" spans="5:75" x14ac:dyDescent="0.2"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AL5540" s="7"/>
      <c r="AQ5540" s="7"/>
      <c r="AR5540" s="7"/>
      <c r="AS5540" s="7"/>
      <c r="AT5540" s="7"/>
      <c r="AU5540" s="7"/>
      <c r="AV5540" s="7"/>
      <c r="AX5540" s="7"/>
      <c r="AY5540" s="7"/>
      <c r="AZ5540" s="7"/>
      <c r="BA5540" s="7"/>
      <c r="BB5540" s="7"/>
      <c r="BC5540" s="7"/>
      <c r="BD5540" s="7"/>
      <c r="BG5540" s="7"/>
      <c r="BH5540" s="7"/>
      <c r="BI5540" s="7"/>
      <c r="BJ5540" s="7"/>
      <c r="BK5540" s="7"/>
      <c r="BL5540" s="7"/>
      <c r="BM5540" s="7"/>
      <c r="BP5540" s="7"/>
      <c r="BQ5540" s="7"/>
      <c r="BR5540" s="7"/>
      <c r="BS5540" s="7"/>
      <c r="BT5540" s="7"/>
      <c r="BU5540" s="7"/>
      <c r="BV5540" s="7"/>
      <c r="BW5540" s="7"/>
    </row>
    <row r="5541" spans="5:75" x14ac:dyDescent="0.2"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AL5541" s="7"/>
      <c r="AQ5541" s="7"/>
      <c r="AR5541" s="7"/>
      <c r="AS5541" s="7"/>
      <c r="AT5541" s="7"/>
      <c r="AU5541" s="7"/>
      <c r="AV5541" s="7"/>
      <c r="AX5541" s="7"/>
      <c r="AY5541" s="7"/>
      <c r="AZ5541" s="7"/>
      <c r="BA5541" s="7"/>
      <c r="BB5541" s="7"/>
      <c r="BC5541" s="7"/>
      <c r="BD5541" s="7"/>
      <c r="BG5541" s="7"/>
      <c r="BH5541" s="7"/>
      <c r="BI5541" s="7"/>
      <c r="BJ5541" s="7"/>
      <c r="BK5541" s="7"/>
      <c r="BL5541" s="7"/>
      <c r="BM5541" s="7"/>
      <c r="BP5541" s="7"/>
      <c r="BQ5541" s="7"/>
      <c r="BR5541" s="7"/>
      <c r="BS5541" s="7"/>
      <c r="BT5541" s="7"/>
      <c r="BU5541" s="7"/>
      <c r="BV5541" s="7"/>
      <c r="BW5541" s="7"/>
    </row>
    <row r="5542" spans="5:75" x14ac:dyDescent="0.2"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AL5542" s="7"/>
      <c r="AQ5542" s="7"/>
      <c r="AR5542" s="7"/>
      <c r="AS5542" s="7"/>
      <c r="AT5542" s="7"/>
      <c r="AU5542" s="7"/>
      <c r="AV5542" s="7"/>
      <c r="AX5542" s="7"/>
      <c r="AY5542" s="7"/>
      <c r="AZ5542" s="7"/>
      <c r="BA5542" s="7"/>
      <c r="BB5542" s="7"/>
      <c r="BC5542" s="7"/>
      <c r="BD5542" s="7"/>
      <c r="BG5542" s="7"/>
      <c r="BH5542" s="7"/>
      <c r="BI5542" s="7"/>
      <c r="BJ5542" s="7"/>
      <c r="BK5542" s="7"/>
      <c r="BL5542" s="7"/>
      <c r="BM5542" s="7"/>
      <c r="BP5542" s="7"/>
      <c r="BQ5542" s="7"/>
      <c r="BR5542" s="7"/>
      <c r="BS5542" s="7"/>
      <c r="BT5542" s="7"/>
      <c r="BU5542" s="7"/>
      <c r="BV5542" s="7"/>
      <c r="BW5542" s="7"/>
    </row>
    <row r="5543" spans="5:75" x14ac:dyDescent="0.2"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AL5543" s="7"/>
      <c r="AQ5543" s="7"/>
      <c r="AR5543" s="7"/>
      <c r="AS5543" s="7"/>
      <c r="AT5543" s="7"/>
      <c r="AU5543" s="7"/>
      <c r="AV5543" s="7"/>
      <c r="AX5543" s="7"/>
      <c r="AY5543" s="7"/>
      <c r="AZ5543" s="7"/>
      <c r="BA5543" s="7"/>
      <c r="BB5543" s="7"/>
      <c r="BC5543" s="7"/>
      <c r="BD5543" s="7"/>
      <c r="BG5543" s="7"/>
      <c r="BH5543" s="7"/>
      <c r="BI5543" s="7"/>
      <c r="BJ5543" s="7"/>
      <c r="BK5543" s="7"/>
      <c r="BL5543" s="7"/>
      <c r="BM5543" s="7"/>
      <c r="BP5543" s="7"/>
      <c r="BQ5543" s="7"/>
      <c r="BR5543" s="7"/>
      <c r="BS5543" s="7"/>
      <c r="BT5543" s="7"/>
      <c r="BU5543" s="7"/>
      <c r="BV5543" s="7"/>
      <c r="BW5543" s="7"/>
    </row>
    <row r="5544" spans="5:75" x14ac:dyDescent="0.2"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AL5544" s="7"/>
      <c r="AQ5544" s="7"/>
      <c r="AR5544" s="7"/>
      <c r="AS5544" s="7"/>
      <c r="AT5544" s="7"/>
      <c r="AU5544" s="7"/>
      <c r="AV5544" s="7"/>
      <c r="AX5544" s="7"/>
      <c r="AY5544" s="7"/>
      <c r="AZ5544" s="7"/>
      <c r="BA5544" s="7"/>
      <c r="BB5544" s="7"/>
      <c r="BC5544" s="7"/>
      <c r="BD5544" s="7"/>
      <c r="BG5544" s="7"/>
      <c r="BH5544" s="7"/>
      <c r="BI5544" s="7"/>
      <c r="BJ5544" s="7"/>
      <c r="BK5544" s="7"/>
      <c r="BL5544" s="7"/>
      <c r="BM5544" s="7"/>
      <c r="BP5544" s="7"/>
      <c r="BQ5544" s="7"/>
      <c r="BR5544" s="7"/>
      <c r="BS5544" s="7"/>
      <c r="BT5544" s="7"/>
      <c r="BU5544" s="7"/>
      <c r="BV5544" s="7"/>
      <c r="BW5544" s="7"/>
    </row>
    <row r="5545" spans="5:75" x14ac:dyDescent="0.2"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AL5545" s="7"/>
      <c r="AQ5545" s="7"/>
      <c r="AR5545" s="7"/>
      <c r="AS5545" s="7"/>
      <c r="AT5545" s="7"/>
      <c r="AU5545" s="7"/>
      <c r="AV5545" s="7"/>
      <c r="AX5545" s="7"/>
      <c r="AY5545" s="7"/>
      <c r="AZ5545" s="7"/>
      <c r="BA5545" s="7"/>
      <c r="BB5545" s="7"/>
      <c r="BC5545" s="7"/>
      <c r="BD5545" s="7"/>
      <c r="BG5545" s="7"/>
      <c r="BH5545" s="7"/>
      <c r="BI5545" s="7"/>
      <c r="BJ5545" s="7"/>
      <c r="BK5545" s="7"/>
      <c r="BL5545" s="7"/>
      <c r="BM5545" s="7"/>
      <c r="BP5545" s="7"/>
      <c r="BQ5545" s="7"/>
      <c r="BR5545" s="7"/>
      <c r="BS5545" s="7"/>
      <c r="BT5545" s="7"/>
      <c r="BU5545" s="7"/>
      <c r="BV5545" s="7"/>
      <c r="BW5545" s="7"/>
    </row>
    <row r="5546" spans="5:75" x14ac:dyDescent="0.2"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AL5546" s="7"/>
      <c r="AQ5546" s="7"/>
      <c r="AR5546" s="7"/>
      <c r="AS5546" s="7"/>
      <c r="AT5546" s="7"/>
      <c r="AU5546" s="7"/>
      <c r="AV5546" s="7"/>
      <c r="AX5546" s="7"/>
      <c r="AY5546" s="7"/>
      <c r="AZ5546" s="7"/>
      <c r="BA5546" s="7"/>
      <c r="BB5546" s="7"/>
      <c r="BC5546" s="7"/>
      <c r="BD5546" s="7"/>
      <c r="BG5546" s="7"/>
      <c r="BH5546" s="7"/>
      <c r="BI5546" s="7"/>
      <c r="BJ5546" s="7"/>
      <c r="BK5546" s="7"/>
      <c r="BL5546" s="7"/>
      <c r="BM5546" s="7"/>
      <c r="BP5546" s="7"/>
      <c r="BQ5546" s="7"/>
      <c r="BR5546" s="7"/>
      <c r="BS5546" s="7"/>
      <c r="BT5546" s="7"/>
      <c r="BU5546" s="7"/>
      <c r="BV5546" s="7"/>
      <c r="BW5546" s="7"/>
    </row>
    <row r="5547" spans="5:75" x14ac:dyDescent="0.2"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AL5547" s="7"/>
      <c r="AQ5547" s="7"/>
      <c r="AR5547" s="7"/>
      <c r="AS5547" s="7"/>
      <c r="AT5547" s="7"/>
      <c r="AU5547" s="7"/>
      <c r="AV5547" s="7"/>
      <c r="AX5547" s="7"/>
      <c r="AY5547" s="7"/>
      <c r="AZ5547" s="7"/>
      <c r="BA5547" s="7"/>
      <c r="BB5547" s="7"/>
      <c r="BC5547" s="7"/>
      <c r="BD5547" s="7"/>
      <c r="BG5547" s="7"/>
      <c r="BH5547" s="7"/>
      <c r="BI5547" s="7"/>
      <c r="BJ5547" s="7"/>
      <c r="BK5547" s="7"/>
      <c r="BL5547" s="7"/>
      <c r="BM5547" s="7"/>
      <c r="BP5547" s="7"/>
      <c r="BQ5547" s="7"/>
      <c r="BR5547" s="7"/>
      <c r="BS5547" s="7"/>
      <c r="BT5547" s="7"/>
      <c r="BU5547" s="7"/>
      <c r="BV5547" s="7"/>
      <c r="BW5547" s="7"/>
    </row>
    <row r="5548" spans="5:75" x14ac:dyDescent="0.2"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AL5548" s="7"/>
      <c r="AQ5548" s="7"/>
      <c r="AR5548" s="7"/>
      <c r="AS5548" s="7"/>
      <c r="AT5548" s="7"/>
      <c r="AU5548" s="7"/>
      <c r="AV5548" s="7"/>
      <c r="AX5548" s="7"/>
      <c r="AY5548" s="7"/>
      <c r="AZ5548" s="7"/>
      <c r="BA5548" s="7"/>
      <c r="BB5548" s="7"/>
      <c r="BC5548" s="7"/>
      <c r="BD5548" s="7"/>
      <c r="BG5548" s="7"/>
      <c r="BH5548" s="7"/>
      <c r="BI5548" s="7"/>
      <c r="BJ5548" s="7"/>
      <c r="BK5548" s="7"/>
      <c r="BL5548" s="7"/>
      <c r="BM5548" s="7"/>
      <c r="BP5548" s="7"/>
      <c r="BQ5548" s="7"/>
      <c r="BR5548" s="7"/>
      <c r="BS5548" s="7"/>
      <c r="BT5548" s="7"/>
      <c r="BU5548" s="7"/>
      <c r="BV5548" s="7"/>
      <c r="BW5548" s="7"/>
    </row>
    <row r="5549" spans="5:75" x14ac:dyDescent="0.2"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AL5549" s="7"/>
      <c r="AQ5549" s="7"/>
      <c r="AR5549" s="7"/>
      <c r="AS5549" s="7"/>
      <c r="AT5549" s="7"/>
      <c r="AU5549" s="7"/>
      <c r="AV5549" s="7"/>
      <c r="AX5549" s="7"/>
      <c r="AY5549" s="7"/>
      <c r="AZ5549" s="7"/>
      <c r="BA5549" s="7"/>
      <c r="BB5549" s="7"/>
      <c r="BC5549" s="7"/>
      <c r="BD5549" s="7"/>
      <c r="BG5549" s="7"/>
      <c r="BH5549" s="7"/>
      <c r="BI5549" s="7"/>
      <c r="BJ5549" s="7"/>
      <c r="BK5549" s="7"/>
      <c r="BL5549" s="7"/>
      <c r="BM5549" s="7"/>
      <c r="BP5549" s="7"/>
      <c r="BQ5549" s="7"/>
      <c r="BR5549" s="7"/>
      <c r="BS5549" s="7"/>
      <c r="BT5549" s="7"/>
      <c r="BU5549" s="7"/>
      <c r="BV5549" s="7"/>
      <c r="BW5549" s="7"/>
    </row>
    <row r="5550" spans="5:75" x14ac:dyDescent="0.2"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AL5550" s="7"/>
      <c r="AQ5550" s="7"/>
      <c r="AR5550" s="7"/>
      <c r="AS5550" s="7"/>
      <c r="AT5550" s="7"/>
      <c r="AU5550" s="7"/>
      <c r="AV5550" s="7"/>
      <c r="AX5550" s="7"/>
      <c r="AY5550" s="7"/>
      <c r="AZ5550" s="7"/>
      <c r="BA5550" s="7"/>
      <c r="BB5550" s="7"/>
      <c r="BC5550" s="7"/>
      <c r="BD5550" s="7"/>
      <c r="BG5550" s="7"/>
      <c r="BH5550" s="7"/>
      <c r="BI5550" s="7"/>
      <c r="BJ5550" s="7"/>
      <c r="BK5550" s="7"/>
      <c r="BL5550" s="7"/>
      <c r="BM5550" s="7"/>
      <c r="BP5550" s="7"/>
      <c r="BQ5550" s="7"/>
      <c r="BR5550" s="7"/>
      <c r="BS5550" s="7"/>
      <c r="BT5550" s="7"/>
      <c r="BU5550" s="7"/>
      <c r="BV5550" s="7"/>
      <c r="BW5550" s="7"/>
    </row>
    <row r="5551" spans="5:75" x14ac:dyDescent="0.2"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AL5551" s="7"/>
      <c r="AQ5551" s="7"/>
      <c r="AR5551" s="7"/>
      <c r="AS5551" s="7"/>
      <c r="AT5551" s="7"/>
      <c r="AU5551" s="7"/>
      <c r="AV5551" s="7"/>
      <c r="AX5551" s="7"/>
      <c r="AY5551" s="7"/>
      <c r="AZ5551" s="7"/>
      <c r="BA5551" s="7"/>
      <c r="BB5551" s="7"/>
      <c r="BC5551" s="7"/>
      <c r="BD5551" s="7"/>
      <c r="BG5551" s="7"/>
      <c r="BH5551" s="7"/>
      <c r="BI5551" s="7"/>
      <c r="BJ5551" s="7"/>
      <c r="BK5551" s="7"/>
      <c r="BL5551" s="7"/>
      <c r="BM5551" s="7"/>
      <c r="BP5551" s="7"/>
      <c r="BQ5551" s="7"/>
      <c r="BR5551" s="7"/>
      <c r="BS5551" s="7"/>
      <c r="BT5551" s="7"/>
      <c r="BU5551" s="7"/>
      <c r="BV5551" s="7"/>
      <c r="BW5551" s="7"/>
    </row>
    <row r="5552" spans="5:75" x14ac:dyDescent="0.2"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AL5552" s="7"/>
      <c r="AQ5552" s="7"/>
      <c r="AR5552" s="7"/>
      <c r="AS5552" s="7"/>
      <c r="AT5552" s="7"/>
      <c r="AU5552" s="7"/>
      <c r="AV5552" s="7"/>
      <c r="AX5552" s="7"/>
      <c r="AY5552" s="7"/>
      <c r="AZ5552" s="7"/>
      <c r="BA5552" s="7"/>
      <c r="BB5552" s="7"/>
      <c r="BC5552" s="7"/>
      <c r="BD5552" s="7"/>
      <c r="BG5552" s="7"/>
      <c r="BH5552" s="7"/>
      <c r="BI5552" s="7"/>
      <c r="BJ5552" s="7"/>
      <c r="BK5552" s="7"/>
      <c r="BL5552" s="7"/>
      <c r="BM5552" s="7"/>
      <c r="BP5552" s="7"/>
      <c r="BQ5552" s="7"/>
      <c r="BR5552" s="7"/>
      <c r="BS5552" s="7"/>
      <c r="BT5552" s="7"/>
      <c r="BU5552" s="7"/>
      <c r="BV5552" s="7"/>
      <c r="BW5552" s="7"/>
    </row>
    <row r="5553" spans="5:75" x14ac:dyDescent="0.2"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AL5553" s="7"/>
      <c r="AQ5553" s="7"/>
      <c r="AR5553" s="7"/>
      <c r="AS5553" s="7"/>
      <c r="AT5553" s="7"/>
      <c r="AU5553" s="7"/>
      <c r="AV5553" s="7"/>
      <c r="AX5553" s="7"/>
      <c r="AY5553" s="7"/>
      <c r="AZ5553" s="7"/>
      <c r="BA5553" s="7"/>
      <c r="BB5553" s="7"/>
      <c r="BC5553" s="7"/>
      <c r="BD5553" s="7"/>
      <c r="BG5553" s="7"/>
      <c r="BH5553" s="7"/>
      <c r="BI5553" s="7"/>
      <c r="BJ5553" s="7"/>
      <c r="BK5553" s="7"/>
      <c r="BL5553" s="7"/>
      <c r="BM5553" s="7"/>
      <c r="BP5553" s="7"/>
      <c r="BQ5553" s="7"/>
      <c r="BR5553" s="7"/>
      <c r="BS5553" s="7"/>
      <c r="BT5553" s="7"/>
      <c r="BU5553" s="7"/>
      <c r="BV5553" s="7"/>
      <c r="BW5553" s="7"/>
    </row>
    <row r="5554" spans="5:75" x14ac:dyDescent="0.2"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AL5554" s="7"/>
      <c r="AQ5554" s="7"/>
      <c r="AR5554" s="7"/>
      <c r="AS5554" s="7"/>
      <c r="AT5554" s="7"/>
      <c r="AU5554" s="7"/>
      <c r="AV5554" s="7"/>
      <c r="AX5554" s="7"/>
      <c r="AY5554" s="7"/>
      <c r="AZ5554" s="7"/>
      <c r="BA5554" s="7"/>
      <c r="BB5554" s="7"/>
      <c r="BC5554" s="7"/>
      <c r="BD5554" s="7"/>
      <c r="BG5554" s="7"/>
      <c r="BH5554" s="7"/>
      <c r="BI5554" s="7"/>
      <c r="BJ5554" s="7"/>
      <c r="BK5554" s="7"/>
      <c r="BL5554" s="7"/>
      <c r="BM5554" s="7"/>
      <c r="BP5554" s="7"/>
      <c r="BQ5554" s="7"/>
      <c r="BR5554" s="7"/>
      <c r="BS5554" s="7"/>
      <c r="BT5554" s="7"/>
      <c r="BU5554" s="7"/>
      <c r="BV5554" s="7"/>
      <c r="BW5554" s="7"/>
    </row>
    <row r="5555" spans="5:75" x14ac:dyDescent="0.2"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AL5555" s="7"/>
      <c r="AQ5555" s="7"/>
      <c r="AR5555" s="7"/>
      <c r="AS5555" s="7"/>
      <c r="AT5555" s="7"/>
      <c r="AU5555" s="7"/>
      <c r="AV5555" s="7"/>
      <c r="AX5555" s="7"/>
      <c r="AY5555" s="7"/>
      <c r="AZ5555" s="7"/>
      <c r="BA5555" s="7"/>
      <c r="BB5555" s="7"/>
      <c r="BC5555" s="7"/>
      <c r="BD5555" s="7"/>
      <c r="BG5555" s="7"/>
      <c r="BH5555" s="7"/>
      <c r="BI5555" s="7"/>
      <c r="BJ5555" s="7"/>
      <c r="BK5555" s="7"/>
      <c r="BL5555" s="7"/>
      <c r="BM5555" s="7"/>
      <c r="BP5555" s="7"/>
      <c r="BQ5555" s="7"/>
      <c r="BR5555" s="7"/>
      <c r="BS5555" s="7"/>
      <c r="BT5555" s="7"/>
      <c r="BU5555" s="7"/>
      <c r="BV5555" s="7"/>
      <c r="BW5555" s="7"/>
    </row>
    <row r="5556" spans="5:75" x14ac:dyDescent="0.2"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AL5556" s="7"/>
      <c r="AQ5556" s="7"/>
      <c r="AR5556" s="7"/>
      <c r="AS5556" s="7"/>
      <c r="AT5556" s="7"/>
      <c r="AU5556" s="7"/>
      <c r="AV5556" s="7"/>
      <c r="AX5556" s="7"/>
      <c r="AY5556" s="7"/>
      <c r="AZ5556" s="7"/>
      <c r="BA5556" s="7"/>
      <c r="BB5556" s="7"/>
      <c r="BC5556" s="7"/>
      <c r="BD5556" s="7"/>
      <c r="BG5556" s="7"/>
      <c r="BH5556" s="7"/>
      <c r="BI5556" s="7"/>
      <c r="BJ5556" s="7"/>
      <c r="BK5556" s="7"/>
      <c r="BL5556" s="7"/>
      <c r="BM5556" s="7"/>
      <c r="BP5556" s="7"/>
      <c r="BQ5556" s="7"/>
      <c r="BR5556" s="7"/>
      <c r="BS5556" s="7"/>
      <c r="BT5556" s="7"/>
      <c r="BU5556" s="7"/>
      <c r="BV5556" s="7"/>
      <c r="BW5556" s="7"/>
    </row>
    <row r="5557" spans="5:75" x14ac:dyDescent="0.2"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AL5557" s="7"/>
      <c r="AQ5557" s="7"/>
      <c r="AR5557" s="7"/>
      <c r="AS5557" s="7"/>
      <c r="AT5557" s="7"/>
      <c r="AU5557" s="7"/>
      <c r="AV5557" s="7"/>
      <c r="AX5557" s="7"/>
      <c r="AY5557" s="7"/>
      <c r="AZ5557" s="7"/>
      <c r="BA5557" s="7"/>
      <c r="BB5557" s="7"/>
      <c r="BC5557" s="7"/>
      <c r="BD5557" s="7"/>
      <c r="BG5557" s="7"/>
      <c r="BH5557" s="7"/>
      <c r="BI5557" s="7"/>
      <c r="BJ5557" s="7"/>
      <c r="BK5557" s="7"/>
      <c r="BL5557" s="7"/>
      <c r="BM5557" s="7"/>
      <c r="BP5557" s="7"/>
      <c r="BQ5557" s="7"/>
      <c r="BR5557" s="7"/>
      <c r="BS5557" s="7"/>
      <c r="BT5557" s="7"/>
      <c r="BU5557" s="7"/>
      <c r="BV5557" s="7"/>
      <c r="BW5557" s="7"/>
    </row>
    <row r="5558" spans="5:75" x14ac:dyDescent="0.2"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AL5558" s="7"/>
      <c r="AQ5558" s="7"/>
      <c r="AR5558" s="7"/>
      <c r="AS5558" s="7"/>
      <c r="AT5558" s="7"/>
      <c r="AU5558" s="7"/>
      <c r="AV5558" s="7"/>
      <c r="AX5558" s="7"/>
      <c r="AY5558" s="7"/>
      <c r="AZ5558" s="7"/>
      <c r="BA5558" s="7"/>
      <c r="BB5558" s="7"/>
      <c r="BC5558" s="7"/>
      <c r="BD5558" s="7"/>
      <c r="BG5558" s="7"/>
      <c r="BH5558" s="7"/>
      <c r="BI5558" s="7"/>
      <c r="BJ5558" s="7"/>
      <c r="BK5558" s="7"/>
      <c r="BL5558" s="7"/>
      <c r="BM5558" s="7"/>
      <c r="BP5558" s="7"/>
      <c r="BQ5558" s="7"/>
      <c r="BR5558" s="7"/>
      <c r="BS5558" s="7"/>
      <c r="BT5558" s="7"/>
      <c r="BU5558" s="7"/>
      <c r="BV5558" s="7"/>
      <c r="BW5558" s="7"/>
    </row>
    <row r="5559" spans="5:75" x14ac:dyDescent="0.2"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AL5559" s="7"/>
      <c r="AQ5559" s="7"/>
      <c r="AR5559" s="7"/>
      <c r="AS5559" s="7"/>
      <c r="AT5559" s="7"/>
      <c r="AU5559" s="7"/>
      <c r="AV5559" s="7"/>
      <c r="AX5559" s="7"/>
      <c r="AY5559" s="7"/>
      <c r="AZ5559" s="7"/>
      <c r="BA5559" s="7"/>
      <c r="BB5559" s="7"/>
      <c r="BC5559" s="7"/>
      <c r="BD5559" s="7"/>
      <c r="BG5559" s="7"/>
      <c r="BH5559" s="7"/>
      <c r="BI5559" s="7"/>
      <c r="BJ5559" s="7"/>
      <c r="BK5559" s="7"/>
      <c r="BL5559" s="7"/>
      <c r="BM5559" s="7"/>
      <c r="BP5559" s="7"/>
      <c r="BQ5559" s="7"/>
      <c r="BR5559" s="7"/>
      <c r="BS5559" s="7"/>
      <c r="BT5559" s="7"/>
      <c r="BU5559" s="7"/>
      <c r="BV5559" s="7"/>
      <c r="BW5559" s="7"/>
    </row>
    <row r="5560" spans="5:75" x14ac:dyDescent="0.2"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AL5560" s="7"/>
      <c r="AQ5560" s="7"/>
      <c r="AR5560" s="7"/>
      <c r="AS5560" s="7"/>
      <c r="AT5560" s="7"/>
      <c r="AU5560" s="7"/>
      <c r="AV5560" s="7"/>
      <c r="AX5560" s="7"/>
      <c r="AY5560" s="7"/>
      <c r="AZ5560" s="7"/>
      <c r="BA5560" s="7"/>
      <c r="BB5560" s="7"/>
      <c r="BC5560" s="7"/>
      <c r="BD5560" s="7"/>
      <c r="BG5560" s="7"/>
      <c r="BH5560" s="7"/>
      <c r="BI5560" s="7"/>
      <c r="BJ5560" s="7"/>
      <c r="BK5560" s="7"/>
      <c r="BL5560" s="7"/>
      <c r="BM5560" s="7"/>
      <c r="BP5560" s="7"/>
      <c r="BQ5560" s="7"/>
      <c r="BR5560" s="7"/>
      <c r="BS5560" s="7"/>
      <c r="BT5560" s="7"/>
      <c r="BU5560" s="7"/>
      <c r="BV5560" s="7"/>
      <c r="BW5560" s="7"/>
    </row>
    <row r="5561" spans="5:75" x14ac:dyDescent="0.2"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AL5561" s="7"/>
      <c r="AQ5561" s="7"/>
      <c r="AR5561" s="7"/>
      <c r="AS5561" s="7"/>
      <c r="AT5561" s="7"/>
      <c r="AU5561" s="7"/>
      <c r="AV5561" s="7"/>
      <c r="AX5561" s="7"/>
      <c r="AY5561" s="7"/>
      <c r="AZ5561" s="7"/>
      <c r="BA5561" s="7"/>
      <c r="BB5561" s="7"/>
      <c r="BC5561" s="7"/>
      <c r="BD5561" s="7"/>
      <c r="BG5561" s="7"/>
      <c r="BH5561" s="7"/>
      <c r="BI5561" s="7"/>
      <c r="BJ5561" s="7"/>
      <c r="BK5561" s="7"/>
      <c r="BL5561" s="7"/>
      <c r="BM5561" s="7"/>
      <c r="BP5561" s="7"/>
      <c r="BQ5561" s="7"/>
      <c r="BR5561" s="7"/>
      <c r="BS5561" s="7"/>
      <c r="BT5561" s="7"/>
      <c r="BU5561" s="7"/>
      <c r="BV5561" s="7"/>
      <c r="BW5561" s="7"/>
    </row>
    <row r="5562" spans="5:75" x14ac:dyDescent="0.2"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AL5562" s="7"/>
      <c r="AQ5562" s="7"/>
      <c r="AR5562" s="7"/>
      <c r="AS5562" s="7"/>
      <c r="AT5562" s="7"/>
      <c r="AU5562" s="7"/>
      <c r="AV5562" s="7"/>
      <c r="AX5562" s="7"/>
      <c r="AY5562" s="7"/>
      <c r="AZ5562" s="7"/>
      <c r="BA5562" s="7"/>
      <c r="BB5562" s="7"/>
      <c r="BC5562" s="7"/>
      <c r="BD5562" s="7"/>
      <c r="BG5562" s="7"/>
      <c r="BH5562" s="7"/>
      <c r="BI5562" s="7"/>
      <c r="BJ5562" s="7"/>
      <c r="BK5562" s="7"/>
      <c r="BL5562" s="7"/>
      <c r="BM5562" s="7"/>
      <c r="BP5562" s="7"/>
      <c r="BQ5562" s="7"/>
      <c r="BR5562" s="7"/>
      <c r="BS5562" s="7"/>
      <c r="BT5562" s="7"/>
      <c r="BU5562" s="7"/>
      <c r="BV5562" s="7"/>
      <c r="BW5562" s="7"/>
    </row>
    <row r="5563" spans="5:75" x14ac:dyDescent="0.2"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AL5563" s="7"/>
      <c r="AQ5563" s="7"/>
      <c r="AR5563" s="7"/>
      <c r="AS5563" s="7"/>
      <c r="AT5563" s="7"/>
      <c r="AU5563" s="7"/>
      <c r="AV5563" s="7"/>
      <c r="AX5563" s="7"/>
      <c r="AY5563" s="7"/>
      <c r="AZ5563" s="7"/>
      <c r="BA5563" s="7"/>
      <c r="BB5563" s="7"/>
      <c r="BC5563" s="7"/>
      <c r="BD5563" s="7"/>
      <c r="BG5563" s="7"/>
      <c r="BH5563" s="7"/>
      <c r="BI5563" s="7"/>
      <c r="BJ5563" s="7"/>
      <c r="BK5563" s="7"/>
      <c r="BL5563" s="7"/>
      <c r="BM5563" s="7"/>
      <c r="BP5563" s="7"/>
      <c r="BQ5563" s="7"/>
      <c r="BR5563" s="7"/>
      <c r="BS5563" s="7"/>
      <c r="BT5563" s="7"/>
      <c r="BU5563" s="7"/>
      <c r="BV5563" s="7"/>
      <c r="BW5563" s="7"/>
    </row>
    <row r="5564" spans="5:75" x14ac:dyDescent="0.2"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AL5564" s="7"/>
      <c r="AQ5564" s="7"/>
      <c r="AR5564" s="7"/>
      <c r="AS5564" s="7"/>
      <c r="AT5564" s="7"/>
      <c r="AU5564" s="7"/>
      <c r="AV5564" s="7"/>
      <c r="AX5564" s="7"/>
      <c r="AY5564" s="7"/>
      <c r="AZ5564" s="7"/>
      <c r="BA5564" s="7"/>
      <c r="BB5564" s="7"/>
      <c r="BC5564" s="7"/>
      <c r="BD5564" s="7"/>
      <c r="BG5564" s="7"/>
      <c r="BH5564" s="7"/>
      <c r="BI5564" s="7"/>
      <c r="BJ5564" s="7"/>
      <c r="BK5564" s="7"/>
      <c r="BL5564" s="7"/>
      <c r="BM5564" s="7"/>
      <c r="BP5564" s="7"/>
      <c r="BQ5564" s="7"/>
      <c r="BR5564" s="7"/>
      <c r="BS5564" s="7"/>
      <c r="BT5564" s="7"/>
      <c r="BU5564" s="7"/>
      <c r="BV5564" s="7"/>
      <c r="BW5564" s="7"/>
    </row>
    <row r="5565" spans="5:75" x14ac:dyDescent="0.2"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AL5565" s="7"/>
      <c r="AQ5565" s="7"/>
      <c r="AR5565" s="7"/>
      <c r="AS5565" s="7"/>
      <c r="AT5565" s="7"/>
      <c r="AU5565" s="7"/>
      <c r="AV5565" s="7"/>
      <c r="AX5565" s="7"/>
      <c r="AY5565" s="7"/>
      <c r="AZ5565" s="7"/>
      <c r="BA5565" s="7"/>
      <c r="BB5565" s="7"/>
      <c r="BC5565" s="7"/>
      <c r="BD5565" s="7"/>
      <c r="BG5565" s="7"/>
      <c r="BH5565" s="7"/>
      <c r="BI5565" s="7"/>
      <c r="BJ5565" s="7"/>
      <c r="BK5565" s="7"/>
      <c r="BL5565" s="7"/>
      <c r="BM5565" s="7"/>
      <c r="BP5565" s="7"/>
      <c r="BQ5565" s="7"/>
      <c r="BR5565" s="7"/>
      <c r="BS5565" s="7"/>
      <c r="BT5565" s="7"/>
      <c r="BU5565" s="7"/>
      <c r="BV5565" s="7"/>
      <c r="BW5565" s="7"/>
    </row>
    <row r="5566" spans="5:75" x14ac:dyDescent="0.2"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AL5566" s="7"/>
      <c r="AQ5566" s="7"/>
      <c r="AR5566" s="7"/>
      <c r="AS5566" s="7"/>
      <c r="AT5566" s="7"/>
      <c r="AU5566" s="7"/>
      <c r="AV5566" s="7"/>
      <c r="AX5566" s="7"/>
      <c r="AY5566" s="7"/>
      <c r="AZ5566" s="7"/>
      <c r="BA5566" s="7"/>
      <c r="BB5566" s="7"/>
      <c r="BC5566" s="7"/>
      <c r="BD5566" s="7"/>
      <c r="BG5566" s="7"/>
      <c r="BH5566" s="7"/>
      <c r="BI5566" s="7"/>
      <c r="BJ5566" s="7"/>
      <c r="BK5566" s="7"/>
      <c r="BL5566" s="7"/>
      <c r="BM5566" s="7"/>
      <c r="BP5566" s="7"/>
      <c r="BQ5566" s="7"/>
      <c r="BR5566" s="7"/>
      <c r="BS5566" s="7"/>
      <c r="BT5566" s="7"/>
      <c r="BU5566" s="7"/>
      <c r="BV5566" s="7"/>
      <c r="BW5566" s="7"/>
    </row>
    <row r="5567" spans="5:75" x14ac:dyDescent="0.2"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AL5567" s="7"/>
      <c r="AQ5567" s="7"/>
      <c r="AR5567" s="7"/>
      <c r="AS5567" s="7"/>
      <c r="AT5567" s="7"/>
      <c r="AU5567" s="7"/>
      <c r="AV5567" s="7"/>
      <c r="AX5567" s="7"/>
      <c r="AY5567" s="7"/>
      <c r="AZ5567" s="7"/>
      <c r="BA5567" s="7"/>
      <c r="BB5567" s="7"/>
      <c r="BC5567" s="7"/>
      <c r="BD5567" s="7"/>
      <c r="BG5567" s="7"/>
      <c r="BH5567" s="7"/>
      <c r="BI5567" s="7"/>
      <c r="BJ5567" s="7"/>
      <c r="BK5567" s="7"/>
      <c r="BL5567" s="7"/>
      <c r="BM5567" s="7"/>
      <c r="BP5567" s="7"/>
      <c r="BQ5567" s="7"/>
      <c r="BR5567" s="7"/>
      <c r="BS5567" s="7"/>
      <c r="BT5567" s="7"/>
      <c r="BU5567" s="7"/>
      <c r="BV5567" s="7"/>
      <c r="BW5567" s="7"/>
    </row>
    <row r="5568" spans="5:75" x14ac:dyDescent="0.2"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AL5568" s="7"/>
      <c r="AQ5568" s="7"/>
      <c r="AR5568" s="7"/>
      <c r="AS5568" s="7"/>
      <c r="AT5568" s="7"/>
      <c r="AU5568" s="7"/>
      <c r="AV5568" s="7"/>
      <c r="AX5568" s="7"/>
      <c r="AY5568" s="7"/>
      <c r="AZ5568" s="7"/>
      <c r="BA5568" s="7"/>
      <c r="BB5568" s="7"/>
      <c r="BC5568" s="7"/>
      <c r="BD5568" s="7"/>
      <c r="BG5568" s="7"/>
      <c r="BH5568" s="7"/>
      <c r="BI5568" s="7"/>
      <c r="BJ5568" s="7"/>
      <c r="BK5568" s="7"/>
      <c r="BL5568" s="7"/>
      <c r="BM5568" s="7"/>
      <c r="BP5568" s="7"/>
      <c r="BQ5568" s="7"/>
      <c r="BR5568" s="7"/>
      <c r="BS5568" s="7"/>
      <c r="BT5568" s="7"/>
      <c r="BU5568" s="7"/>
      <c r="BV5568" s="7"/>
      <c r="BW5568" s="7"/>
    </row>
    <row r="5569" spans="5:75" x14ac:dyDescent="0.2"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AL5569" s="7"/>
      <c r="AQ5569" s="7"/>
      <c r="AR5569" s="7"/>
      <c r="AS5569" s="7"/>
      <c r="AT5569" s="7"/>
      <c r="AU5569" s="7"/>
      <c r="AV5569" s="7"/>
      <c r="AX5569" s="7"/>
      <c r="AY5569" s="7"/>
      <c r="AZ5569" s="7"/>
      <c r="BA5569" s="7"/>
      <c r="BB5569" s="7"/>
      <c r="BC5569" s="7"/>
      <c r="BD5569" s="7"/>
      <c r="BG5569" s="7"/>
      <c r="BH5569" s="7"/>
      <c r="BI5569" s="7"/>
      <c r="BJ5569" s="7"/>
      <c r="BK5569" s="7"/>
      <c r="BL5569" s="7"/>
      <c r="BM5569" s="7"/>
      <c r="BP5569" s="7"/>
      <c r="BQ5569" s="7"/>
      <c r="BR5569" s="7"/>
      <c r="BS5569" s="7"/>
      <c r="BT5569" s="7"/>
      <c r="BU5569" s="7"/>
      <c r="BV5569" s="7"/>
      <c r="BW5569" s="7"/>
    </row>
    <row r="5570" spans="5:75" x14ac:dyDescent="0.2"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AL5570" s="7"/>
      <c r="AQ5570" s="7"/>
      <c r="AR5570" s="7"/>
      <c r="AS5570" s="7"/>
      <c r="AT5570" s="7"/>
      <c r="AU5570" s="7"/>
      <c r="AV5570" s="7"/>
      <c r="AX5570" s="7"/>
      <c r="AY5570" s="7"/>
      <c r="AZ5570" s="7"/>
      <c r="BA5570" s="7"/>
      <c r="BB5570" s="7"/>
      <c r="BC5570" s="7"/>
      <c r="BD5570" s="7"/>
      <c r="BG5570" s="7"/>
      <c r="BH5570" s="7"/>
      <c r="BI5570" s="7"/>
      <c r="BJ5570" s="7"/>
      <c r="BK5570" s="7"/>
      <c r="BL5570" s="7"/>
      <c r="BM5570" s="7"/>
      <c r="BP5570" s="7"/>
      <c r="BQ5570" s="7"/>
      <c r="BR5570" s="7"/>
      <c r="BS5570" s="7"/>
      <c r="BT5570" s="7"/>
      <c r="BU5570" s="7"/>
      <c r="BV5570" s="7"/>
      <c r="BW5570" s="7"/>
    </row>
    <row r="5571" spans="5:75" x14ac:dyDescent="0.2"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AL5571" s="7"/>
      <c r="AQ5571" s="7"/>
      <c r="AR5571" s="7"/>
      <c r="AS5571" s="7"/>
      <c r="AT5571" s="7"/>
      <c r="AU5571" s="7"/>
      <c r="AV5571" s="7"/>
      <c r="AX5571" s="7"/>
      <c r="AY5571" s="7"/>
      <c r="AZ5571" s="7"/>
      <c r="BA5571" s="7"/>
      <c r="BB5571" s="7"/>
      <c r="BC5571" s="7"/>
      <c r="BD5571" s="7"/>
      <c r="BG5571" s="7"/>
      <c r="BH5571" s="7"/>
      <c r="BI5571" s="7"/>
      <c r="BJ5571" s="7"/>
      <c r="BK5571" s="7"/>
      <c r="BL5571" s="7"/>
      <c r="BM5571" s="7"/>
      <c r="BP5571" s="7"/>
      <c r="BQ5571" s="7"/>
      <c r="BR5571" s="7"/>
      <c r="BS5571" s="7"/>
      <c r="BT5571" s="7"/>
      <c r="BU5571" s="7"/>
      <c r="BV5571" s="7"/>
      <c r="BW5571" s="7"/>
    </row>
    <row r="5572" spans="5:75" x14ac:dyDescent="0.2"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AL5572" s="7"/>
      <c r="AQ5572" s="7"/>
      <c r="AR5572" s="7"/>
      <c r="AS5572" s="7"/>
      <c r="AT5572" s="7"/>
      <c r="AU5572" s="7"/>
      <c r="AV5572" s="7"/>
      <c r="AX5572" s="7"/>
      <c r="AY5572" s="7"/>
      <c r="AZ5572" s="7"/>
      <c r="BA5572" s="7"/>
      <c r="BB5572" s="7"/>
      <c r="BC5572" s="7"/>
      <c r="BD5572" s="7"/>
      <c r="BG5572" s="7"/>
      <c r="BH5572" s="7"/>
      <c r="BI5572" s="7"/>
      <c r="BJ5572" s="7"/>
      <c r="BK5572" s="7"/>
      <c r="BL5572" s="7"/>
      <c r="BM5572" s="7"/>
      <c r="BP5572" s="7"/>
      <c r="BQ5572" s="7"/>
      <c r="BR5572" s="7"/>
      <c r="BS5572" s="7"/>
      <c r="BT5572" s="7"/>
      <c r="BU5572" s="7"/>
      <c r="BV5572" s="7"/>
      <c r="BW5572" s="7"/>
    </row>
    <row r="5573" spans="5:75" x14ac:dyDescent="0.2"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AL5573" s="7"/>
      <c r="AQ5573" s="7"/>
      <c r="AR5573" s="7"/>
      <c r="AS5573" s="7"/>
      <c r="AT5573" s="7"/>
      <c r="AU5573" s="7"/>
      <c r="AV5573" s="7"/>
      <c r="AX5573" s="7"/>
      <c r="AY5573" s="7"/>
      <c r="AZ5573" s="7"/>
      <c r="BA5573" s="7"/>
      <c r="BB5573" s="7"/>
      <c r="BC5573" s="7"/>
      <c r="BD5573" s="7"/>
      <c r="BG5573" s="7"/>
      <c r="BH5573" s="7"/>
      <c r="BI5573" s="7"/>
      <c r="BJ5573" s="7"/>
      <c r="BK5573" s="7"/>
      <c r="BL5573" s="7"/>
      <c r="BM5573" s="7"/>
      <c r="BP5573" s="7"/>
      <c r="BQ5573" s="7"/>
      <c r="BR5573" s="7"/>
      <c r="BS5573" s="7"/>
      <c r="BT5573" s="7"/>
      <c r="BU5573" s="7"/>
      <c r="BV5573" s="7"/>
      <c r="BW5573" s="7"/>
    </row>
    <row r="5574" spans="5:75" x14ac:dyDescent="0.2"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AL5574" s="7"/>
      <c r="AQ5574" s="7"/>
      <c r="AR5574" s="7"/>
      <c r="AS5574" s="7"/>
      <c r="AT5574" s="7"/>
      <c r="AU5574" s="7"/>
      <c r="AV5574" s="7"/>
      <c r="AX5574" s="7"/>
      <c r="AY5574" s="7"/>
      <c r="AZ5574" s="7"/>
      <c r="BA5574" s="7"/>
      <c r="BB5574" s="7"/>
      <c r="BC5574" s="7"/>
      <c r="BD5574" s="7"/>
      <c r="BG5574" s="7"/>
      <c r="BH5574" s="7"/>
      <c r="BI5574" s="7"/>
      <c r="BJ5574" s="7"/>
      <c r="BK5574" s="7"/>
      <c r="BL5574" s="7"/>
      <c r="BM5574" s="7"/>
      <c r="BP5574" s="7"/>
      <c r="BQ5574" s="7"/>
      <c r="BR5574" s="7"/>
      <c r="BS5574" s="7"/>
      <c r="BT5574" s="7"/>
      <c r="BU5574" s="7"/>
      <c r="BV5574" s="7"/>
      <c r="BW5574" s="7"/>
    </row>
    <row r="5575" spans="5:75" x14ac:dyDescent="0.2"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AL5575" s="7"/>
      <c r="AQ5575" s="7"/>
      <c r="AR5575" s="7"/>
      <c r="AS5575" s="7"/>
      <c r="AT5575" s="7"/>
      <c r="AU5575" s="7"/>
      <c r="AV5575" s="7"/>
      <c r="AX5575" s="7"/>
      <c r="AY5575" s="7"/>
      <c r="AZ5575" s="7"/>
      <c r="BA5575" s="7"/>
      <c r="BB5575" s="7"/>
      <c r="BC5575" s="7"/>
      <c r="BD5575" s="7"/>
      <c r="BG5575" s="7"/>
      <c r="BH5575" s="7"/>
      <c r="BI5575" s="7"/>
      <c r="BJ5575" s="7"/>
      <c r="BK5575" s="7"/>
      <c r="BL5575" s="7"/>
      <c r="BM5575" s="7"/>
      <c r="BP5575" s="7"/>
      <c r="BQ5575" s="7"/>
      <c r="BR5575" s="7"/>
      <c r="BS5575" s="7"/>
      <c r="BT5575" s="7"/>
      <c r="BU5575" s="7"/>
      <c r="BV5575" s="7"/>
      <c r="BW5575" s="7"/>
    </row>
    <row r="5576" spans="5:75" x14ac:dyDescent="0.2"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AL5576" s="7"/>
      <c r="AQ5576" s="7"/>
      <c r="AR5576" s="7"/>
      <c r="AS5576" s="7"/>
      <c r="AT5576" s="7"/>
      <c r="AU5576" s="7"/>
      <c r="AV5576" s="7"/>
      <c r="AX5576" s="7"/>
      <c r="AY5576" s="7"/>
      <c r="AZ5576" s="7"/>
      <c r="BA5576" s="7"/>
      <c r="BB5576" s="7"/>
      <c r="BC5576" s="7"/>
      <c r="BD5576" s="7"/>
      <c r="BG5576" s="7"/>
      <c r="BH5576" s="7"/>
      <c r="BI5576" s="7"/>
      <c r="BJ5576" s="7"/>
      <c r="BK5576" s="7"/>
      <c r="BL5576" s="7"/>
      <c r="BM5576" s="7"/>
      <c r="BP5576" s="7"/>
      <c r="BQ5576" s="7"/>
      <c r="BR5576" s="7"/>
      <c r="BS5576" s="7"/>
      <c r="BT5576" s="7"/>
      <c r="BU5576" s="7"/>
      <c r="BV5576" s="7"/>
      <c r="BW5576" s="7"/>
    </row>
    <row r="5577" spans="5:75" x14ac:dyDescent="0.2"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AL5577" s="7"/>
      <c r="AQ5577" s="7"/>
      <c r="AR5577" s="7"/>
      <c r="AS5577" s="7"/>
      <c r="AT5577" s="7"/>
      <c r="AU5577" s="7"/>
      <c r="AV5577" s="7"/>
      <c r="AX5577" s="7"/>
      <c r="AY5577" s="7"/>
      <c r="AZ5577" s="7"/>
      <c r="BA5577" s="7"/>
      <c r="BB5577" s="7"/>
      <c r="BC5577" s="7"/>
      <c r="BD5577" s="7"/>
      <c r="BG5577" s="7"/>
      <c r="BH5577" s="7"/>
      <c r="BI5577" s="7"/>
      <c r="BJ5577" s="7"/>
      <c r="BK5577" s="7"/>
      <c r="BL5577" s="7"/>
      <c r="BM5577" s="7"/>
      <c r="BP5577" s="7"/>
      <c r="BQ5577" s="7"/>
      <c r="BR5577" s="7"/>
      <c r="BS5577" s="7"/>
      <c r="BT5577" s="7"/>
      <c r="BU5577" s="7"/>
      <c r="BV5577" s="7"/>
      <c r="BW5577" s="7"/>
    </row>
    <row r="5578" spans="5:75" x14ac:dyDescent="0.2"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AL5578" s="7"/>
      <c r="AQ5578" s="7"/>
      <c r="AR5578" s="7"/>
      <c r="AS5578" s="7"/>
      <c r="AT5578" s="7"/>
      <c r="AU5578" s="7"/>
      <c r="AV5578" s="7"/>
      <c r="AX5578" s="7"/>
      <c r="AY5578" s="7"/>
      <c r="AZ5578" s="7"/>
      <c r="BA5578" s="7"/>
      <c r="BB5578" s="7"/>
      <c r="BC5578" s="7"/>
      <c r="BD5578" s="7"/>
      <c r="BG5578" s="7"/>
      <c r="BH5578" s="7"/>
      <c r="BI5578" s="7"/>
      <c r="BJ5578" s="7"/>
      <c r="BK5578" s="7"/>
      <c r="BL5578" s="7"/>
      <c r="BM5578" s="7"/>
      <c r="BP5578" s="7"/>
      <c r="BQ5578" s="7"/>
      <c r="BR5578" s="7"/>
      <c r="BS5578" s="7"/>
      <c r="BT5578" s="7"/>
      <c r="BU5578" s="7"/>
      <c r="BV5578" s="7"/>
      <c r="BW5578" s="7"/>
    </row>
    <row r="5579" spans="5:75" x14ac:dyDescent="0.2"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AL5579" s="7"/>
      <c r="AQ5579" s="7"/>
      <c r="AR5579" s="7"/>
      <c r="AS5579" s="7"/>
      <c r="AT5579" s="7"/>
      <c r="AU5579" s="7"/>
      <c r="AV5579" s="7"/>
      <c r="AX5579" s="7"/>
      <c r="AY5579" s="7"/>
      <c r="AZ5579" s="7"/>
      <c r="BA5579" s="7"/>
      <c r="BB5579" s="7"/>
      <c r="BC5579" s="7"/>
      <c r="BD5579" s="7"/>
      <c r="BG5579" s="7"/>
      <c r="BH5579" s="7"/>
      <c r="BI5579" s="7"/>
      <c r="BJ5579" s="7"/>
      <c r="BK5579" s="7"/>
      <c r="BL5579" s="7"/>
      <c r="BM5579" s="7"/>
      <c r="BP5579" s="7"/>
      <c r="BQ5579" s="7"/>
      <c r="BR5579" s="7"/>
      <c r="BS5579" s="7"/>
      <c r="BT5579" s="7"/>
      <c r="BU5579" s="7"/>
      <c r="BV5579" s="7"/>
      <c r="BW5579" s="7"/>
    </row>
    <row r="5580" spans="5:75" x14ac:dyDescent="0.2"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AL5580" s="7"/>
      <c r="AQ5580" s="7"/>
      <c r="AR5580" s="7"/>
      <c r="AS5580" s="7"/>
      <c r="AT5580" s="7"/>
      <c r="AU5580" s="7"/>
      <c r="AV5580" s="7"/>
      <c r="AX5580" s="7"/>
      <c r="AY5580" s="7"/>
      <c r="AZ5580" s="7"/>
      <c r="BA5580" s="7"/>
      <c r="BB5580" s="7"/>
      <c r="BC5580" s="7"/>
      <c r="BD5580" s="7"/>
      <c r="BG5580" s="7"/>
      <c r="BH5580" s="7"/>
      <c r="BI5580" s="7"/>
      <c r="BJ5580" s="7"/>
      <c r="BK5580" s="7"/>
      <c r="BL5580" s="7"/>
      <c r="BM5580" s="7"/>
      <c r="BP5580" s="7"/>
      <c r="BQ5580" s="7"/>
      <c r="BR5580" s="7"/>
      <c r="BS5580" s="7"/>
      <c r="BT5580" s="7"/>
      <c r="BU5580" s="7"/>
      <c r="BV5580" s="7"/>
      <c r="BW5580" s="7"/>
    </row>
    <row r="5581" spans="5:75" x14ac:dyDescent="0.2"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AL5581" s="7"/>
      <c r="AQ5581" s="7"/>
      <c r="AR5581" s="7"/>
      <c r="AS5581" s="7"/>
      <c r="AT5581" s="7"/>
      <c r="AU5581" s="7"/>
      <c r="AV5581" s="7"/>
      <c r="AX5581" s="7"/>
      <c r="AY5581" s="7"/>
      <c r="AZ5581" s="7"/>
      <c r="BA5581" s="7"/>
      <c r="BB5581" s="7"/>
      <c r="BC5581" s="7"/>
      <c r="BD5581" s="7"/>
      <c r="BG5581" s="7"/>
      <c r="BH5581" s="7"/>
      <c r="BI5581" s="7"/>
      <c r="BJ5581" s="7"/>
      <c r="BK5581" s="7"/>
      <c r="BL5581" s="7"/>
      <c r="BM5581" s="7"/>
      <c r="BP5581" s="7"/>
      <c r="BQ5581" s="7"/>
      <c r="BR5581" s="7"/>
      <c r="BS5581" s="7"/>
      <c r="BT5581" s="7"/>
      <c r="BU5581" s="7"/>
      <c r="BV5581" s="7"/>
      <c r="BW5581" s="7"/>
    </row>
    <row r="5582" spans="5:75" x14ac:dyDescent="0.2"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AL5582" s="7"/>
      <c r="AQ5582" s="7"/>
      <c r="AR5582" s="7"/>
      <c r="AS5582" s="7"/>
      <c r="AT5582" s="7"/>
      <c r="AU5582" s="7"/>
      <c r="AV5582" s="7"/>
      <c r="AX5582" s="7"/>
      <c r="AY5582" s="7"/>
      <c r="AZ5582" s="7"/>
      <c r="BA5582" s="7"/>
      <c r="BB5582" s="7"/>
      <c r="BC5582" s="7"/>
      <c r="BD5582" s="7"/>
      <c r="BG5582" s="7"/>
      <c r="BH5582" s="7"/>
      <c r="BI5582" s="7"/>
      <c r="BJ5582" s="7"/>
      <c r="BK5582" s="7"/>
      <c r="BL5582" s="7"/>
      <c r="BM5582" s="7"/>
      <c r="BP5582" s="7"/>
      <c r="BQ5582" s="7"/>
      <c r="BR5582" s="7"/>
      <c r="BS5582" s="7"/>
      <c r="BT5582" s="7"/>
      <c r="BU5582" s="7"/>
      <c r="BV5582" s="7"/>
      <c r="BW5582" s="7"/>
    </row>
    <row r="5583" spans="5:75" x14ac:dyDescent="0.2"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AL5583" s="7"/>
      <c r="AQ5583" s="7"/>
      <c r="AR5583" s="7"/>
      <c r="AS5583" s="7"/>
      <c r="AT5583" s="7"/>
      <c r="AU5583" s="7"/>
      <c r="AV5583" s="7"/>
      <c r="AX5583" s="7"/>
      <c r="AY5583" s="7"/>
      <c r="AZ5583" s="7"/>
      <c r="BA5583" s="7"/>
      <c r="BB5583" s="7"/>
      <c r="BC5583" s="7"/>
      <c r="BD5583" s="7"/>
      <c r="BG5583" s="7"/>
      <c r="BH5583" s="7"/>
      <c r="BI5583" s="7"/>
      <c r="BJ5583" s="7"/>
      <c r="BK5583" s="7"/>
      <c r="BL5583" s="7"/>
      <c r="BM5583" s="7"/>
      <c r="BP5583" s="7"/>
      <c r="BQ5583" s="7"/>
      <c r="BR5583" s="7"/>
      <c r="BS5583" s="7"/>
      <c r="BT5583" s="7"/>
      <c r="BU5583" s="7"/>
      <c r="BV5583" s="7"/>
      <c r="BW5583" s="7"/>
    </row>
    <row r="5584" spans="5:75" x14ac:dyDescent="0.2"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AQ5584" s="7"/>
      <c r="AR5584" s="7"/>
      <c r="AS5584" s="7"/>
      <c r="AT5584" s="7"/>
      <c r="AU5584" s="7"/>
      <c r="AV5584" s="7"/>
      <c r="AX5584" s="7"/>
      <c r="AY5584" s="7"/>
      <c r="AZ5584" s="7"/>
      <c r="BA5584" s="7"/>
      <c r="BB5584" s="7"/>
      <c r="BC5584" s="7"/>
      <c r="BD5584" s="7"/>
      <c r="BG5584" s="7"/>
      <c r="BH5584" s="7"/>
      <c r="BI5584" s="7"/>
      <c r="BJ5584" s="7"/>
      <c r="BK5584" s="7"/>
      <c r="BL5584" s="7"/>
      <c r="BM5584" s="7"/>
      <c r="BP5584" s="7"/>
      <c r="BQ5584" s="7"/>
      <c r="BR5584" s="7"/>
      <c r="BS5584" s="7"/>
      <c r="BT5584" s="7"/>
      <c r="BU5584" s="7"/>
      <c r="BV5584" s="7"/>
      <c r="BW5584" s="7"/>
    </row>
    <row r="5585" spans="5:75" x14ac:dyDescent="0.2"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AQ5585" s="7"/>
      <c r="AR5585" s="7"/>
      <c r="AS5585" s="7"/>
      <c r="AT5585" s="7"/>
      <c r="AU5585" s="7"/>
      <c r="AV5585" s="7"/>
      <c r="AX5585" s="7"/>
      <c r="AY5585" s="7"/>
      <c r="AZ5585" s="7"/>
      <c r="BA5585" s="7"/>
      <c r="BB5585" s="7"/>
      <c r="BC5585" s="7"/>
      <c r="BD5585" s="7"/>
      <c r="BG5585" s="7"/>
      <c r="BH5585" s="7"/>
      <c r="BI5585" s="7"/>
      <c r="BJ5585" s="7"/>
      <c r="BK5585" s="7"/>
      <c r="BL5585" s="7"/>
      <c r="BM5585" s="7"/>
      <c r="BP5585" s="7"/>
      <c r="BQ5585" s="7"/>
      <c r="BR5585" s="7"/>
      <c r="BS5585" s="7"/>
      <c r="BT5585" s="7"/>
      <c r="BU5585" s="7"/>
      <c r="BV5585" s="7"/>
      <c r="BW5585" s="7"/>
    </row>
    <row r="5586" spans="5:75" x14ac:dyDescent="0.2"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AQ5586" s="7"/>
      <c r="AR5586" s="7"/>
      <c r="AS5586" s="7"/>
      <c r="AT5586" s="7"/>
      <c r="AU5586" s="7"/>
      <c r="AV5586" s="7"/>
      <c r="AX5586" s="7"/>
      <c r="AY5586" s="7"/>
      <c r="AZ5586" s="7"/>
      <c r="BA5586" s="7"/>
      <c r="BB5586" s="7"/>
      <c r="BC5586" s="7"/>
      <c r="BD5586" s="7"/>
      <c r="BG5586" s="7"/>
      <c r="BH5586" s="7"/>
      <c r="BI5586" s="7"/>
      <c r="BJ5586" s="7"/>
      <c r="BK5586" s="7"/>
      <c r="BL5586" s="7"/>
      <c r="BM5586" s="7"/>
      <c r="BP5586" s="7"/>
      <c r="BQ5586" s="7"/>
      <c r="BR5586" s="7"/>
      <c r="BS5586" s="7"/>
      <c r="BT5586" s="7"/>
      <c r="BU5586" s="7"/>
      <c r="BV5586" s="7"/>
      <c r="BW5586" s="7"/>
    </row>
    <row r="5587" spans="5:75" x14ac:dyDescent="0.2"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AQ5587" s="7"/>
      <c r="AR5587" s="7"/>
      <c r="AS5587" s="7"/>
      <c r="AT5587" s="7"/>
      <c r="AU5587" s="7"/>
      <c r="AV5587" s="7"/>
      <c r="AX5587" s="7"/>
      <c r="AY5587" s="7"/>
      <c r="AZ5587" s="7"/>
      <c r="BA5587" s="7"/>
      <c r="BB5587" s="7"/>
      <c r="BC5587" s="7"/>
      <c r="BD5587" s="7"/>
      <c r="BG5587" s="7"/>
      <c r="BH5587" s="7"/>
      <c r="BI5587" s="7"/>
      <c r="BJ5587" s="7"/>
      <c r="BK5587" s="7"/>
      <c r="BL5587" s="7"/>
      <c r="BM5587" s="7"/>
      <c r="BP5587" s="7"/>
      <c r="BQ5587" s="7"/>
      <c r="BR5587" s="7"/>
      <c r="BS5587" s="7"/>
      <c r="BT5587" s="7"/>
      <c r="BU5587" s="7"/>
      <c r="BV5587" s="7"/>
      <c r="BW5587" s="7"/>
    </row>
    <row r="5588" spans="5:75" x14ac:dyDescent="0.2"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AQ5588" s="7"/>
      <c r="AR5588" s="7"/>
      <c r="AS5588" s="7"/>
      <c r="AT5588" s="7"/>
      <c r="AU5588" s="7"/>
      <c r="AV5588" s="7"/>
      <c r="AX5588" s="7"/>
      <c r="AY5588" s="7"/>
      <c r="AZ5588" s="7"/>
      <c r="BA5588" s="7"/>
      <c r="BB5588" s="7"/>
      <c r="BC5588" s="7"/>
      <c r="BD5588" s="7"/>
      <c r="BG5588" s="7"/>
      <c r="BH5588" s="7"/>
      <c r="BI5588" s="7"/>
      <c r="BJ5588" s="7"/>
      <c r="BK5588" s="7"/>
      <c r="BL5588" s="7"/>
      <c r="BM5588" s="7"/>
      <c r="BP5588" s="7"/>
      <c r="BQ5588" s="7"/>
      <c r="BR5588" s="7"/>
      <c r="BS5588" s="7"/>
      <c r="BT5588" s="7"/>
      <c r="BU5588" s="7"/>
      <c r="BV5588" s="7"/>
      <c r="BW5588" s="7"/>
    </row>
    <row r="5589" spans="5:75" x14ac:dyDescent="0.2"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AQ5589" s="7"/>
      <c r="AR5589" s="7"/>
      <c r="AS5589" s="7"/>
      <c r="AT5589" s="7"/>
      <c r="AU5589" s="7"/>
      <c r="AV5589" s="7"/>
      <c r="AX5589" s="7"/>
      <c r="AY5589" s="7"/>
      <c r="AZ5589" s="7"/>
      <c r="BA5589" s="7"/>
      <c r="BB5589" s="7"/>
      <c r="BC5589" s="7"/>
      <c r="BD5589" s="7"/>
      <c r="BG5589" s="7"/>
      <c r="BH5589" s="7"/>
      <c r="BI5589" s="7"/>
      <c r="BJ5589" s="7"/>
      <c r="BK5589" s="7"/>
      <c r="BL5589" s="7"/>
      <c r="BM5589" s="7"/>
      <c r="BP5589" s="7"/>
      <c r="BQ5589" s="7"/>
      <c r="BR5589" s="7"/>
      <c r="BS5589" s="7"/>
      <c r="BT5589" s="7"/>
      <c r="BU5589" s="7"/>
      <c r="BV5589" s="7"/>
      <c r="BW5589" s="7"/>
    </row>
    <row r="5590" spans="5:75" x14ac:dyDescent="0.2"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AQ5590" s="7"/>
      <c r="AR5590" s="7"/>
      <c r="AS5590" s="7"/>
      <c r="AT5590" s="7"/>
      <c r="AU5590" s="7"/>
      <c r="AV5590" s="7"/>
      <c r="AX5590" s="7"/>
      <c r="AY5590" s="7"/>
      <c r="AZ5590" s="7"/>
      <c r="BA5590" s="7"/>
      <c r="BB5590" s="7"/>
      <c r="BC5590" s="7"/>
      <c r="BD5590" s="7"/>
      <c r="BG5590" s="7"/>
      <c r="BH5590" s="7"/>
      <c r="BI5590" s="7"/>
      <c r="BJ5590" s="7"/>
      <c r="BK5590" s="7"/>
      <c r="BL5590" s="7"/>
      <c r="BM5590" s="7"/>
      <c r="BP5590" s="7"/>
      <c r="BQ5590" s="7"/>
      <c r="BR5590" s="7"/>
      <c r="BS5590" s="7"/>
      <c r="BT5590" s="7"/>
      <c r="BU5590" s="7"/>
      <c r="BV5590" s="7"/>
      <c r="BW5590" s="7"/>
    </row>
    <row r="5591" spans="5:75" x14ac:dyDescent="0.2"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AQ5591" s="7"/>
      <c r="AR5591" s="7"/>
      <c r="AS5591" s="7"/>
      <c r="AT5591" s="7"/>
      <c r="AU5591" s="7"/>
      <c r="AV5591" s="7"/>
      <c r="AX5591" s="7"/>
      <c r="AY5591" s="7"/>
      <c r="AZ5591" s="7"/>
      <c r="BA5591" s="7"/>
      <c r="BB5591" s="7"/>
      <c r="BC5591" s="7"/>
      <c r="BD5591" s="7"/>
      <c r="BG5591" s="7"/>
      <c r="BH5591" s="7"/>
      <c r="BI5591" s="7"/>
      <c r="BJ5591" s="7"/>
      <c r="BK5591" s="7"/>
      <c r="BL5591" s="7"/>
      <c r="BM5591" s="7"/>
      <c r="BP5591" s="7"/>
      <c r="BQ5591" s="7"/>
      <c r="BR5591" s="7"/>
      <c r="BS5591" s="7"/>
      <c r="BT5591" s="7"/>
      <c r="BU5591" s="7"/>
      <c r="BV5591" s="7"/>
      <c r="BW5591" s="7"/>
    </row>
    <row r="5592" spans="5:75" x14ac:dyDescent="0.2"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AQ5592" s="7"/>
      <c r="AR5592" s="7"/>
      <c r="AS5592" s="7"/>
      <c r="AT5592" s="7"/>
      <c r="AU5592" s="7"/>
      <c r="AV5592" s="7"/>
      <c r="AX5592" s="7"/>
      <c r="AY5592" s="7"/>
      <c r="AZ5592" s="7"/>
      <c r="BA5592" s="7"/>
      <c r="BB5592" s="7"/>
      <c r="BC5592" s="7"/>
      <c r="BD5592" s="7"/>
      <c r="BG5592" s="7"/>
      <c r="BH5592" s="7"/>
      <c r="BI5592" s="7"/>
      <c r="BJ5592" s="7"/>
      <c r="BK5592" s="7"/>
      <c r="BL5592" s="7"/>
      <c r="BM5592" s="7"/>
      <c r="BP5592" s="7"/>
      <c r="BQ5592" s="7"/>
      <c r="BR5592" s="7"/>
      <c r="BS5592" s="7"/>
      <c r="BT5592" s="7"/>
      <c r="BU5592" s="7"/>
      <c r="BV5592" s="7"/>
      <c r="BW5592" s="7"/>
    </row>
    <row r="5593" spans="5:75" x14ac:dyDescent="0.2"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AQ5593" s="7"/>
      <c r="AR5593" s="7"/>
      <c r="AS5593" s="7"/>
      <c r="AT5593" s="7"/>
      <c r="AU5593" s="7"/>
      <c r="AV5593" s="7"/>
      <c r="AX5593" s="7"/>
      <c r="AY5593" s="7"/>
      <c r="AZ5593" s="7"/>
      <c r="BA5593" s="7"/>
      <c r="BB5593" s="7"/>
      <c r="BC5593" s="7"/>
      <c r="BD5593" s="7"/>
      <c r="BG5593" s="7"/>
      <c r="BH5593" s="7"/>
      <c r="BI5593" s="7"/>
      <c r="BJ5593" s="7"/>
      <c r="BK5593" s="7"/>
      <c r="BL5593" s="7"/>
      <c r="BM5593" s="7"/>
      <c r="BP5593" s="7"/>
      <c r="BQ5593" s="7"/>
      <c r="BR5593" s="7"/>
      <c r="BS5593" s="7"/>
      <c r="BT5593" s="7"/>
      <c r="BU5593" s="7"/>
      <c r="BV5593" s="7"/>
      <c r="BW5593" s="7"/>
    </row>
    <row r="5594" spans="5:75" x14ac:dyDescent="0.2"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AQ5594" s="7"/>
      <c r="AR5594" s="7"/>
      <c r="AS5594" s="7"/>
      <c r="AT5594" s="7"/>
      <c r="AU5594" s="7"/>
      <c r="AV5594" s="7"/>
      <c r="AX5594" s="7"/>
      <c r="AY5594" s="7"/>
      <c r="AZ5594" s="7"/>
      <c r="BA5594" s="7"/>
      <c r="BB5594" s="7"/>
      <c r="BC5594" s="7"/>
      <c r="BD5594" s="7"/>
      <c r="BG5594" s="7"/>
      <c r="BH5594" s="7"/>
      <c r="BI5594" s="7"/>
      <c r="BJ5594" s="7"/>
      <c r="BK5594" s="7"/>
      <c r="BL5594" s="7"/>
      <c r="BM5594" s="7"/>
      <c r="BP5594" s="7"/>
      <c r="BQ5594" s="7"/>
      <c r="BR5594" s="7"/>
      <c r="BS5594" s="7"/>
      <c r="BT5594" s="7"/>
      <c r="BU5594" s="7"/>
      <c r="BV5594" s="7"/>
      <c r="BW5594" s="7"/>
    </row>
    <row r="5595" spans="5:75" x14ac:dyDescent="0.2"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AQ5595" s="7"/>
      <c r="AR5595" s="7"/>
      <c r="AS5595" s="7"/>
      <c r="AT5595" s="7"/>
      <c r="AU5595" s="7"/>
      <c r="AV5595" s="7"/>
      <c r="AX5595" s="7"/>
      <c r="AY5595" s="7"/>
      <c r="AZ5595" s="7"/>
      <c r="BA5595" s="7"/>
      <c r="BB5595" s="7"/>
      <c r="BC5595" s="7"/>
      <c r="BD5595" s="7"/>
      <c r="BG5595" s="7"/>
      <c r="BH5595" s="7"/>
      <c r="BI5595" s="7"/>
      <c r="BJ5595" s="7"/>
      <c r="BK5595" s="7"/>
      <c r="BL5595" s="7"/>
      <c r="BM5595" s="7"/>
      <c r="BP5595" s="7"/>
      <c r="BQ5595" s="7"/>
      <c r="BR5595" s="7"/>
      <c r="BS5595" s="7"/>
      <c r="BT5595" s="7"/>
      <c r="BU5595" s="7"/>
      <c r="BV5595" s="7"/>
      <c r="BW5595" s="7"/>
    </row>
    <row r="5596" spans="5:75" x14ac:dyDescent="0.2"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AQ5596" s="7"/>
      <c r="AR5596" s="7"/>
      <c r="AS5596" s="7"/>
      <c r="AT5596" s="7"/>
      <c r="AU5596" s="7"/>
      <c r="AV5596" s="7"/>
      <c r="AX5596" s="7"/>
      <c r="AY5596" s="7"/>
      <c r="AZ5596" s="7"/>
      <c r="BA5596" s="7"/>
      <c r="BB5596" s="7"/>
      <c r="BC5596" s="7"/>
      <c r="BD5596" s="7"/>
      <c r="BG5596" s="7"/>
      <c r="BH5596" s="7"/>
      <c r="BI5596" s="7"/>
      <c r="BJ5596" s="7"/>
      <c r="BK5596" s="7"/>
      <c r="BL5596" s="7"/>
      <c r="BM5596" s="7"/>
      <c r="BP5596" s="7"/>
      <c r="BQ5596" s="7"/>
      <c r="BR5596" s="7"/>
      <c r="BS5596" s="7"/>
      <c r="BT5596" s="7"/>
      <c r="BU5596" s="7"/>
      <c r="BV5596" s="7"/>
      <c r="BW5596" s="7"/>
    </row>
    <row r="5597" spans="5:75" x14ac:dyDescent="0.2"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AQ5597" s="7"/>
      <c r="AR5597" s="7"/>
      <c r="AS5597" s="7"/>
      <c r="AT5597" s="7"/>
      <c r="AU5597" s="7"/>
      <c r="AV5597" s="7"/>
      <c r="AX5597" s="7"/>
      <c r="AY5597" s="7"/>
      <c r="AZ5597" s="7"/>
      <c r="BA5597" s="7"/>
      <c r="BB5597" s="7"/>
      <c r="BC5597" s="7"/>
      <c r="BD5597" s="7"/>
      <c r="BG5597" s="7"/>
      <c r="BH5597" s="7"/>
      <c r="BI5597" s="7"/>
      <c r="BJ5597" s="7"/>
      <c r="BK5597" s="7"/>
      <c r="BL5597" s="7"/>
      <c r="BM5597" s="7"/>
      <c r="BP5597" s="7"/>
      <c r="BQ5597" s="7"/>
      <c r="BR5597" s="7"/>
      <c r="BS5597" s="7"/>
      <c r="BT5597" s="7"/>
      <c r="BU5597" s="7"/>
      <c r="BV5597" s="7"/>
      <c r="BW5597" s="7"/>
    </row>
    <row r="5598" spans="5:75" x14ac:dyDescent="0.2"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AQ5598" s="7"/>
      <c r="AR5598" s="7"/>
      <c r="AS5598" s="7"/>
      <c r="AT5598" s="7"/>
      <c r="AU5598" s="7"/>
      <c r="AV5598" s="7"/>
      <c r="AX5598" s="7"/>
      <c r="AY5598" s="7"/>
      <c r="AZ5598" s="7"/>
      <c r="BA5598" s="7"/>
      <c r="BB5598" s="7"/>
      <c r="BC5598" s="7"/>
      <c r="BD5598" s="7"/>
      <c r="BG5598" s="7"/>
      <c r="BH5598" s="7"/>
      <c r="BI5598" s="7"/>
      <c r="BJ5598" s="7"/>
      <c r="BK5598" s="7"/>
      <c r="BL5598" s="7"/>
      <c r="BM5598" s="7"/>
      <c r="BP5598" s="7"/>
      <c r="BQ5598" s="7"/>
      <c r="BR5598" s="7"/>
      <c r="BS5598" s="7"/>
      <c r="BT5598" s="7"/>
      <c r="BU5598" s="7"/>
      <c r="BV5598" s="7"/>
      <c r="BW5598" s="7"/>
    </row>
    <row r="5599" spans="5:75" x14ac:dyDescent="0.2"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AQ5599" s="7"/>
      <c r="AR5599" s="7"/>
      <c r="AS5599" s="7"/>
      <c r="AT5599" s="7"/>
      <c r="AU5599" s="7"/>
      <c r="AV5599" s="7"/>
      <c r="AX5599" s="7"/>
      <c r="AY5599" s="7"/>
      <c r="AZ5599" s="7"/>
      <c r="BA5599" s="7"/>
      <c r="BB5599" s="7"/>
      <c r="BC5599" s="7"/>
      <c r="BD5599" s="7"/>
      <c r="BG5599" s="7"/>
      <c r="BH5599" s="7"/>
      <c r="BI5599" s="7"/>
      <c r="BJ5599" s="7"/>
      <c r="BK5599" s="7"/>
      <c r="BL5599" s="7"/>
      <c r="BM5599" s="7"/>
      <c r="BP5599" s="7"/>
      <c r="BQ5599" s="7"/>
      <c r="BR5599" s="7"/>
      <c r="BS5599" s="7"/>
      <c r="BT5599" s="7"/>
      <c r="BU5599" s="7"/>
      <c r="BV5599" s="7"/>
      <c r="BW5599" s="7"/>
    </row>
    <row r="5600" spans="5:75" x14ac:dyDescent="0.2"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AQ5600" s="7"/>
      <c r="AR5600" s="7"/>
      <c r="AS5600" s="7"/>
      <c r="AT5600" s="7"/>
      <c r="AU5600" s="7"/>
      <c r="AV5600" s="7"/>
      <c r="AX5600" s="7"/>
      <c r="AY5600" s="7"/>
      <c r="AZ5600" s="7"/>
      <c r="BA5600" s="7"/>
      <c r="BB5600" s="7"/>
      <c r="BC5600" s="7"/>
      <c r="BD5600" s="7"/>
      <c r="BG5600" s="7"/>
      <c r="BH5600" s="7"/>
      <c r="BI5600" s="7"/>
      <c r="BJ5600" s="7"/>
      <c r="BK5600" s="7"/>
      <c r="BL5600" s="7"/>
      <c r="BM5600" s="7"/>
      <c r="BP5600" s="7"/>
      <c r="BQ5600" s="7"/>
      <c r="BR5600" s="7"/>
      <c r="BS5600" s="7"/>
      <c r="BT5600" s="7"/>
      <c r="BU5600" s="7"/>
      <c r="BV5600" s="7"/>
      <c r="BW5600" s="7"/>
    </row>
    <row r="5601" spans="5:75" x14ac:dyDescent="0.2"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AQ5601" s="7"/>
      <c r="AR5601" s="7"/>
      <c r="AS5601" s="7"/>
      <c r="AT5601" s="7"/>
      <c r="AU5601" s="7"/>
      <c r="AV5601" s="7"/>
      <c r="AX5601" s="7"/>
      <c r="AY5601" s="7"/>
      <c r="AZ5601" s="7"/>
      <c r="BA5601" s="7"/>
      <c r="BB5601" s="7"/>
      <c r="BC5601" s="7"/>
      <c r="BD5601" s="7"/>
      <c r="BG5601" s="7"/>
      <c r="BH5601" s="7"/>
      <c r="BI5601" s="7"/>
      <c r="BJ5601" s="7"/>
      <c r="BK5601" s="7"/>
      <c r="BL5601" s="7"/>
      <c r="BM5601" s="7"/>
      <c r="BP5601" s="7"/>
      <c r="BQ5601" s="7"/>
      <c r="BR5601" s="7"/>
      <c r="BS5601" s="7"/>
      <c r="BT5601" s="7"/>
      <c r="BU5601" s="7"/>
      <c r="BV5601" s="7"/>
      <c r="BW5601" s="7"/>
    </row>
    <row r="5602" spans="5:75" x14ac:dyDescent="0.2"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AQ5602" s="7"/>
      <c r="AR5602" s="7"/>
      <c r="AS5602" s="7"/>
      <c r="AT5602" s="7"/>
      <c r="AU5602" s="7"/>
      <c r="AV5602" s="7"/>
      <c r="AX5602" s="7"/>
      <c r="AY5602" s="7"/>
      <c r="AZ5602" s="7"/>
      <c r="BA5602" s="7"/>
      <c r="BB5602" s="7"/>
      <c r="BC5602" s="7"/>
      <c r="BD5602" s="7"/>
      <c r="BG5602" s="7"/>
      <c r="BH5602" s="7"/>
      <c r="BI5602" s="7"/>
      <c r="BJ5602" s="7"/>
      <c r="BK5602" s="7"/>
      <c r="BL5602" s="7"/>
      <c r="BM5602" s="7"/>
      <c r="BP5602" s="7"/>
      <c r="BQ5602" s="7"/>
      <c r="BR5602" s="7"/>
      <c r="BS5602" s="7"/>
      <c r="BT5602" s="7"/>
      <c r="BU5602" s="7"/>
      <c r="BV5602" s="7"/>
      <c r="BW5602" s="7"/>
    </row>
    <row r="5603" spans="5:75" x14ac:dyDescent="0.2"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AQ5603" s="7"/>
      <c r="AR5603" s="7"/>
      <c r="AS5603" s="7"/>
      <c r="AT5603" s="7"/>
      <c r="AU5603" s="7"/>
      <c r="AV5603" s="7"/>
      <c r="AX5603" s="7"/>
      <c r="AY5603" s="7"/>
      <c r="AZ5603" s="7"/>
      <c r="BA5603" s="7"/>
      <c r="BB5603" s="7"/>
      <c r="BC5603" s="7"/>
      <c r="BD5603" s="7"/>
      <c r="BG5603" s="7"/>
      <c r="BH5603" s="7"/>
      <c r="BI5603" s="7"/>
      <c r="BJ5603" s="7"/>
      <c r="BK5603" s="7"/>
      <c r="BL5603" s="7"/>
      <c r="BM5603" s="7"/>
      <c r="BP5603" s="7"/>
      <c r="BQ5603" s="7"/>
      <c r="BR5603" s="7"/>
      <c r="BS5603" s="7"/>
      <c r="BT5603" s="7"/>
      <c r="BU5603" s="7"/>
      <c r="BV5603" s="7"/>
      <c r="BW5603" s="7"/>
    </row>
    <row r="5604" spans="5:75" x14ac:dyDescent="0.2"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AQ5604" s="7"/>
      <c r="AR5604" s="7"/>
      <c r="AS5604" s="7"/>
      <c r="AT5604" s="7"/>
      <c r="AU5604" s="7"/>
      <c r="AV5604" s="7"/>
      <c r="AX5604" s="7"/>
      <c r="AY5604" s="7"/>
      <c r="AZ5604" s="7"/>
      <c r="BA5604" s="7"/>
      <c r="BB5604" s="7"/>
      <c r="BC5604" s="7"/>
      <c r="BD5604" s="7"/>
      <c r="BG5604" s="7"/>
      <c r="BH5604" s="7"/>
      <c r="BI5604" s="7"/>
      <c r="BJ5604" s="7"/>
      <c r="BK5604" s="7"/>
      <c r="BL5604" s="7"/>
      <c r="BM5604" s="7"/>
      <c r="BP5604" s="7"/>
      <c r="BQ5604" s="7"/>
      <c r="BR5604" s="7"/>
      <c r="BS5604" s="7"/>
      <c r="BT5604" s="7"/>
      <c r="BU5604" s="7"/>
      <c r="BV5604" s="7"/>
      <c r="BW5604" s="7"/>
    </row>
    <row r="5605" spans="5:75" x14ac:dyDescent="0.2"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AQ5605" s="7"/>
      <c r="AR5605" s="7"/>
      <c r="AS5605" s="7"/>
      <c r="AT5605" s="7"/>
      <c r="AU5605" s="7"/>
      <c r="AV5605" s="7"/>
      <c r="AX5605" s="7"/>
      <c r="AY5605" s="7"/>
      <c r="AZ5605" s="7"/>
      <c r="BA5605" s="7"/>
      <c r="BB5605" s="7"/>
      <c r="BC5605" s="7"/>
      <c r="BD5605" s="7"/>
      <c r="BG5605" s="7"/>
      <c r="BH5605" s="7"/>
      <c r="BI5605" s="7"/>
      <c r="BJ5605" s="7"/>
      <c r="BK5605" s="7"/>
      <c r="BL5605" s="7"/>
      <c r="BM5605" s="7"/>
      <c r="BP5605" s="7"/>
      <c r="BQ5605" s="7"/>
      <c r="BR5605" s="7"/>
      <c r="BS5605" s="7"/>
      <c r="BT5605" s="7"/>
      <c r="BU5605" s="7"/>
      <c r="BV5605" s="7"/>
      <c r="BW5605" s="7"/>
    </row>
    <row r="5606" spans="5:75" x14ac:dyDescent="0.2"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AQ5606" s="7"/>
      <c r="AR5606" s="7"/>
      <c r="AS5606" s="7"/>
      <c r="AT5606" s="7"/>
      <c r="AU5606" s="7"/>
      <c r="AV5606" s="7"/>
      <c r="AX5606" s="7"/>
      <c r="AY5606" s="7"/>
      <c r="AZ5606" s="7"/>
      <c r="BA5606" s="7"/>
      <c r="BB5606" s="7"/>
      <c r="BC5606" s="7"/>
      <c r="BD5606" s="7"/>
      <c r="BG5606" s="7"/>
      <c r="BH5606" s="7"/>
      <c r="BI5606" s="7"/>
      <c r="BJ5606" s="7"/>
      <c r="BK5606" s="7"/>
      <c r="BL5606" s="7"/>
      <c r="BM5606" s="7"/>
      <c r="BP5606" s="7"/>
      <c r="BQ5606" s="7"/>
      <c r="BR5606" s="7"/>
      <c r="BS5606" s="7"/>
      <c r="BT5606" s="7"/>
      <c r="BU5606" s="7"/>
      <c r="BV5606" s="7"/>
      <c r="BW5606" s="7"/>
    </row>
    <row r="5607" spans="5:75" x14ac:dyDescent="0.2"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AQ5607" s="7"/>
      <c r="AR5607" s="7"/>
      <c r="AS5607" s="7"/>
      <c r="AT5607" s="7"/>
      <c r="AU5607" s="7"/>
      <c r="AV5607" s="7"/>
      <c r="AX5607" s="7"/>
      <c r="AY5607" s="7"/>
      <c r="AZ5607" s="7"/>
      <c r="BA5607" s="7"/>
      <c r="BB5607" s="7"/>
      <c r="BC5607" s="7"/>
      <c r="BD5607" s="7"/>
      <c r="BG5607" s="7"/>
      <c r="BH5607" s="7"/>
      <c r="BI5607" s="7"/>
      <c r="BJ5607" s="7"/>
      <c r="BK5607" s="7"/>
      <c r="BL5607" s="7"/>
      <c r="BM5607" s="7"/>
      <c r="BP5607" s="7"/>
      <c r="BQ5607" s="7"/>
      <c r="BR5607" s="7"/>
      <c r="BS5607" s="7"/>
      <c r="BT5607" s="7"/>
      <c r="BU5607" s="7"/>
      <c r="BV5607" s="7"/>
      <c r="BW5607" s="7"/>
    </row>
    <row r="5608" spans="5:75" x14ac:dyDescent="0.2"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AQ5608" s="7"/>
      <c r="AR5608" s="7"/>
      <c r="AS5608" s="7"/>
      <c r="AT5608" s="7"/>
      <c r="AU5608" s="7"/>
      <c r="AV5608" s="7"/>
      <c r="AX5608" s="7"/>
      <c r="AY5608" s="7"/>
      <c r="AZ5608" s="7"/>
      <c r="BA5608" s="7"/>
      <c r="BB5608" s="7"/>
      <c r="BC5608" s="7"/>
      <c r="BD5608" s="7"/>
      <c r="BG5608" s="7"/>
      <c r="BH5608" s="7"/>
      <c r="BI5608" s="7"/>
      <c r="BJ5608" s="7"/>
      <c r="BK5608" s="7"/>
      <c r="BL5608" s="7"/>
      <c r="BM5608" s="7"/>
      <c r="BP5608" s="7"/>
      <c r="BQ5608" s="7"/>
      <c r="BR5608" s="7"/>
      <c r="BS5608" s="7"/>
      <c r="BT5608" s="7"/>
      <c r="BU5608" s="7"/>
      <c r="BV5608" s="7"/>
      <c r="BW5608" s="7"/>
    </row>
    <row r="5609" spans="5:75" x14ac:dyDescent="0.2"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AQ5609" s="7"/>
      <c r="AR5609" s="7"/>
      <c r="AS5609" s="7"/>
      <c r="AT5609" s="7"/>
      <c r="AU5609" s="7"/>
      <c r="AV5609" s="7"/>
      <c r="AX5609" s="7"/>
      <c r="AY5609" s="7"/>
      <c r="AZ5609" s="7"/>
      <c r="BA5609" s="7"/>
      <c r="BB5609" s="7"/>
      <c r="BC5609" s="7"/>
      <c r="BD5609" s="7"/>
      <c r="BG5609" s="7"/>
      <c r="BH5609" s="7"/>
      <c r="BI5609" s="7"/>
      <c r="BJ5609" s="7"/>
      <c r="BK5609" s="7"/>
      <c r="BL5609" s="7"/>
      <c r="BM5609" s="7"/>
      <c r="BP5609" s="7"/>
      <c r="BQ5609" s="7"/>
      <c r="BR5609" s="7"/>
      <c r="BS5609" s="7"/>
      <c r="BT5609" s="7"/>
      <c r="BU5609" s="7"/>
      <c r="BV5609" s="7"/>
      <c r="BW5609" s="7"/>
    </row>
    <row r="5610" spans="5:75" x14ac:dyDescent="0.2"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AQ5610" s="7"/>
      <c r="AR5610" s="7"/>
      <c r="AS5610" s="7"/>
      <c r="AT5610" s="7"/>
      <c r="AU5610" s="7"/>
      <c r="AV5610" s="7"/>
      <c r="AX5610" s="7"/>
      <c r="AY5610" s="7"/>
      <c r="AZ5610" s="7"/>
      <c r="BA5610" s="7"/>
      <c r="BB5610" s="7"/>
      <c r="BC5610" s="7"/>
      <c r="BD5610" s="7"/>
      <c r="BG5610" s="7"/>
      <c r="BH5610" s="7"/>
      <c r="BI5610" s="7"/>
      <c r="BJ5610" s="7"/>
      <c r="BK5610" s="7"/>
      <c r="BL5610" s="7"/>
      <c r="BM5610" s="7"/>
      <c r="BP5610" s="7"/>
      <c r="BQ5610" s="7"/>
      <c r="BR5610" s="7"/>
      <c r="BS5610" s="7"/>
      <c r="BT5610" s="7"/>
      <c r="BU5610" s="7"/>
      <c r="BV5610" s="7"/>
      <c r="BW5610" s="7"/>
    </row>
    <row r="5611" spans="5:75" x14ac:dyDescent="0.2"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AQ5611" s="7"/>
      <c r="AR5611" s="7"/>
      <c r="AS5611" s="7"/>
      <c r="AT5611" s="7"/>
      <c r="AU5611" s="7"/>
      <c r="AV5611" s="7"/>
      <c r="AX5611" s="7"/>
      <c r="AY5611" s="7"/>
      <c r="AZ5611" s="7"/>
      <c r="BA5611" s="7"/>
      <c r="BB5611" s="7"/>
      <c r="BC5611" s="7"/>
      <c r="BD5611" s="7"/>
      <c r="BG5611" s="7"/>
      <c r="BH5611" s="7"/>
      <c r="BI5611" s="7"/>
      <c r="BJ5611" s="7"/>
      <c r="BK5611" s="7"/>
      <c r="BL5611" s="7"/>
      <c r="BM5611" s="7"/>
      <c r="BP5611" s="7"/>
      <c r="BQ5611" s="7"/>
      <c r="BR5611" s="7"/>
      <c r="BS5611" s="7"/>
      <c r="BT5611" s="7"/>
      <c r="BU5611" s="7"/>
      <c r="BV5611" s="7"/>
      <c r="BW5611" s="7"/>
    </row>
    <row r="5612" spans="5:75" x14ac:dyDescent="0.2"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AQ5612" s="7"/>
      <c r="AR5612" s="7"/>
      <c r="AS5612" s="7"/>
      <c r="AT5612" s="7"/>
      <c r="AU5612" s="7"/>
      <c r="AV5612" s="7"/>
      <c r="AX5612" s="7"/>
      <c r="AY5612" s="7"/>
      <c r="AZ5612" s="7"/>
      <c r="BA5612" s="7"/>
      <c r="BB5612" s="7"/>
      <c r="BC5612" s="7"/>
      <c r="BD5612" s="7"/>
      <c r="BG5612" s="7"/>
      <c r="BH5612" s="7"/>
      <c r="BI5612" s="7"/>
      <c r="BJ5612" s="7"/>
      <c r="BK5612" s="7"/>
      <c r="BL5612" s="7"/>
      <c r="BM5612" s="7"/>
      <c r="BP5612" s="7"/>
      <c r="BQ5612" s="7"/>
      <c r="BR5612" s="7"/>
      <c r="BS5612" s="7"/>
      <c r="BT5612" s="7"/>
      <c r="BU5612" s="7"/>
      <c r="BV5612" s="7"/>
      <c r="BW5612" s="7"/>
    </row>
    <row r="5613" spans="5:75" x14ac:dyDescent="0.2"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AQ5613" s="7"/>
      <c r="AR5613" s="7"/>
      <c r="AS5613" s="7"/>
      <c r="AT5613" s="7"/>
      <c r="AU5613" s="7"/>
      <c r="AV5613" s="7"/>
      <c r="AX5613" s="7"/>
      <c r="AY5613" s="7"/>
      <c r="AZ5613" s="7"/>
      <c r="BA5613" s="7"/>
      <c r="BB5613" s="7"/>
      <c r="BC5613" s="7"/>
      <c r="BD5613" s="7"/>
      <c r="BG5613" s="7"/>
      <c r="BH5613" s="7"/>
      <c r="BI5613" s="7"/>
      <c r="BJ5613" s="7"/>
      <c r="BK5613" s="7"/>
      <c r="BL5613" s="7"/>
      <c r="BM5613" s="7"/>
      <c r="BP5613" s="7"/>
      <c r="BQ5613" s="7"/>
      <c r="BR5613" s="7"/>
      <c r="BS5613" s="7"/>
      <c r="BT5613" s="7"/>
      <c r="BU5613" s="7"/>
      <c r="BV5613" s="7"/>
      <c r="BW5613" s="7"/>
    </row>
    <row r="5614" spans="5:75" x14ac:dyDescent="0.2"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AQ5614" s="7"/>
      <c r="AR5614" s="7"/>
      <c r="AS5614" s="7"/>
      <c r="AT5614" s="7"/>
      <c r="AU5614" s="7"/>
      <c r="AV5614" s="7"/>
      <c r="AX5614" s="7"/>
      <c r="AY5614" s="7"/>
      <c r="AZ5614" s="7"/>
      <c r="BA5614" s="7"/>
      <c r="BB5614" s="7"/>
      <c r="BC5614" s="7"/>
      <c r="BD5614" s="7"/>
      <c r="BG5614" s="7"/>
      <c r="BH5614" s="7"/>
      <c r="BI5614" s="7"/>
      <c r="BJ5614" s="7"/>
      <c r="BK5614" s="7"/>
      <c r="BL5614" s="7"/>
      <c r="BM5614" s="7"/>
      <c r="BP5614" s="7"/>
      <c r="BQ5614" s="7"/>
      <c r="BR5614" s="7"/>
      <c r="BS5614" s="7"/>
      <c r="BT5614" s="7"/>
      <c r="BU5614" s="7"/>
      <c r="BV5614" s="7"/>
      <c r="BW5614" s="7"/>
    </row>
    <row r="5615" spans="5:75" x14ac:dyDescent="0.2"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AQ5615" s="7"/>
      <c r="AR5615" s="7"/>
      <c r="AS5615" s="7"/>
      <c r="AT5615" s="7"/>
      <c r="AU5615" s="7"/>
      <c r="AV5615" s="7"/>
      <c r="AX5615" s="7"/>
      <c r="AY5615" s="7"/>
      <c r="AZ5615" s="7"/>
      <c r="BA5615" s="7"/>
      <c r="BB5615" s="7"/>
      <c r="BC5615" s="7"/>
      <c r="BD5615" s="7"/>
      <c r="BG5615" s="7"/>
      <c r="BH5615" s="7"/>
      <c r="BI5615" s="7"/>
      <c r="BJ5615" s="7"/>
      <c r="BK5615" s="7"/>
      <c r="BL5615" s="7"/>
      <c r="BM5615" s="7"/>
      <c r="BP5615" s="7"/>
      <c r="BQ5615" s="7"/>
      <c r="BR5615" s="7"/>
      <c r="BS5615" s="7"/>
      <c r="BT5615" s="7"/>
      <c r="BU5615" s="7"/>
      <c r="BV5615" s="7"/>
      <c r="BW5615" s="7"/>
    </row>
    <row r="5616" spans="5:75" x14ac:dyDescent="0.2"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AQ5616" s="7"/>
      <c r="AR5616" s="7"/>
      <c r="AS5616" s="7"/>
      <c r="AT5616" s="7"/>
      <c r="AU5616" s="7"/>
      <c r="AV5616" s="7"/>
      <c r="AX5616" s="7"/>
      <c r="AY5616" s="7"/>
      <c r="AZ5616" s="7"/>
      <c r="BA5616" s="7"/>
      <c r="BB5616" s="7"/>
      <c r="BC5616" s="7"/>
      <c r="BD5616" s="7"/>
      <c r="BG5616" s="7"/>
      <c r="BH5616" s="7"/>
      <c r="BI5616" s="7"/>
      <c r="BJ5616" s="7"/>
      <c r="BK5616" s="7"/>
      <c r="BL5616" s="7"/>
      <c r="BM5616" s="7"/>
      <c r="BP5616" s="7"/>
      <c r="BQ5616" s="7"/>
      <c r="BR5616" s="7"/>
      <c r="BS5616" s="7"/>
      <c r="BT5616" s="7"/>
      <c r="BU5616" s="7"/>
      <c r="BV5616" s="7"/>
      <c r="BW5616" s="7"/>
    </row>
    <row r="5617" spans="5:75" x14ac:dyDescent="0.2"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AQ5617" s="7"/>
      <c r="AR5617" s="7"/>
      <c r="AS5617" s="7"/>
      <c r="AT5617" s="7"/>
      <c r="AU5617" s="7"/>
      <c r="AV5617" s="7"/>
      <c r="AX5617" s="7"/>
      <c r="AY5617" s="7"/>
      <c r="AZ5617" s="7"/>
      <c r="BA5617" s="7"/>
      <c r="BB5617" s="7"/>
      <c r="BC5617" s="7"/>
      <c r="BD5617" s="7"/>
      <c r="BG5617" s="7"/>
      <c r="BH5617" s="7"/>
      <c r="BI5617" s="7"/>
      <c r="BJ5617" s="7"/>
      <c r="BK5617" s="7"/>
      <c r="BL5617" s="7"/>
      <c r="BM5617" s="7"/>
      <c r="BP5617" s="7"/>
      <c r="BQ5617" s="7"/>
      <c r="BR5617" s="7"/>
      <c r="BS5617" s="7"/>
      <c r="BT5617" s="7"/>
      <c r="BU5617" s="7"/>
      <c r="BV5617" s="7"/>
      <c r="BW5617" s="7"/>
    </row>
    <row r="5618" spans="5:75" x14ac:dyDescent="0.2"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AQ5618" s="7"/>
      <c r="AR5618" s="7"/>
      <c r="AS5618" s="7"/>
      <c r="AT5618" s="7"/>
      <c r="AU5618" s="7"/>
      <c r="AV5618" s="7"/>
      <c r="AX5618" s="7"/>
      <c r="AY5618" s="7"/>
      <c r="AZ5618" s="7"/>
      <c r="BA5618" s="7"/>
      <c r="BB5618" s="7"/>
      <c r="BC5618" s="7"/>
      <c r="BD5618" s="7"/>
      <c r="BG5618" s="7"/>
      <c r="BH5618" s="7"/>
      <c r="BI5618" s="7"/>
      <c r="BJ5618" s="7"/>
      <c r="BK5618" s="7"/>
      <c r="BL5618" s="7"/>
      <c r="BM5618" s="7"/>
      <c r="BP5618" s="7"/>
      <c r="BQ5618" s="7"/>
      <c r="BR5618" s="7"/>
      <c r="BS5618" s="7"/>
      <c r="BT5618" s="7"/>
      <c r="BU5618" s="7"/>
      <c r="BV5618" s="7"/>
      <c r="BW5618" s="7"/>
    </row>
    <row r="5619" spans="5:75" x14ac:dyDescent="0.2"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AQ5619" s="7"/>
      <c r="AR5619" s="7"/>
      <c r="AS5619" s="7"/>
      <c r="AT5619" s="7"/>
      <c r="AU5619" s="7"/>
      <c r="AV5619" s="7"/>
      <c r="AX5619" s="7"/>
      <c r="AY5619" s="7"/>
      <c r="AZ5619" s="7"/>
      <c r="BA5619" s="7"/>
      <c r="BB5619" s="7"/>
      <c r="BC5619" s="7"/>
      <c r="BD5619" s="7"/>
      <c r="BG5619" s="7"/>
      <c r="BH5619" s="7"/>
      <c r="BI5619" s="7"/>
      <c r="BJ5619" s="7"/>
      <c r="BK5619" s="7"/>
      <c r="BL5619" s="7"/>
      <c r="BM5619" s="7"/>
      <c r="BP5619" s="7"/>
      <c r="BQ5619" s="7"/>
      <c r="BR5619" s="7"/>
      <c r="BS5619" s="7"/>
      <c r="BT5619" s="7"/>
      <c r="BU5619" s="7"/>
      <c r="BV5619" s="7"/>
      <c r="BW5619" s="7"/>
    </row>
    <row r="5620" spans="5:75" x14ac:dyDescent="0.2"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AQ5620" s="7"/>
      <c r="AR5620" s="7"/>
      <c r="AS5620" s="7"/>
      <c r="AT5620" s="7"/>
      <c r="AU5620" s="7"/>
      <c r="AV5620" s="7"/>
      <c r="AX5620" s="7"/>
      <c r="AY5620" s="7"/>
      <c r="AZ5620" s="7"/>
      <c r="BA5620" s="7"/>
      <c r="BB5620" s="7"/>
      <c r="BC5620" s="7"/>
      <c r="BD5620" s="7"/>
      <c r="BG5620" s="7"/>
      <c r="BH5620" s="7"/>
      <c r="BI5620" s="7"/>
      <c r="BJ5620" s="7"/>
      <c r="BK5620" s="7"/>
      <c r="BL5620" s="7"/>
      <c r="BM5620" s="7"/>
      <c r="BP5620" s="7"/>
      <c r="BQ5620" s="7"/>
      <c r="BR5620" s="7"/>
      <c r="BS5620" s="7"/>
      <c r="BT5620" s="7"/>
      <c r="BU5620" s="7"/>
      <c r="BV5620" s="7"/>
      <c r="BW5620" s="7"/>
    </row>
    <row r="5621" spans="5:75" x14ac:dyDescent="0.2"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AQ5621" s="7"/>
      <c r="AR5621" s="7"/>
      <c r="AS5621" s="7"/>
      <c r="AT5621" s="7"/>
      <c r="AU5621" s="7"/>
      <c r="AV5621" s="7"/>
      <c r="AX5621" s="7"/>
      <c r="AY5621" s="7"/>
      <c r="AZ5621" s="7"/>
      <c r="BA5621" s="7"/>
      <c r="BB5621" s="7"/>
      <c r="BC5621" s="7"/>
      <c r="BD5621" s="7"/>
      <c r="BG5621" s="7"/>
      <c r="BH5621" s="7"/>
      <c r="BI5621" s="7"/>
      <c r="BJ5621" s="7"/>
      <c r="BK5621" s="7"/>
      <c r="BL5621" s="7"/>
      <c r="BM5621" s="7"/>
      <c r="BP5621" s="7"/>
      <c r="BQ5621" s="7"/>
      <c r="BR5621" s="7"/>
      <c r="BS5621" s="7"/>
      <c r="BT5621" s="7"/>
      <c r="BU5621" s="7"/>
      <c r="BV5621" s="7"/>
      <c r="BW5621" s="7"/>
    </row>
    <row r="5622" spans="5:75" x14ac:dyDescent="0.2"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AQ5622" s="7"/>
      <c r="AR5622" s="7"/>
      <c r="AS5622" s="7"/>
      <c r="AT5622" s="7"/>
      <c r="AU5622" s="7"/>
      <c r="AV5622" s="7"/>
      <c r="AX5622" s="7"/>
      <c r="AY5622" s="7"/>
      <c r="AZ5622" s="7"/>
      <c r="BA5622" s="7"/>
      <c r="BB5622" s="7"/>
      <c r="BC5622" s="7"/>
      <c r="BD5622" s="7"/>
      <c r="BG5622" s="7"/>
      <c r="BH5622" s="7"/>
      <c r="BI5622" s="7"/>
      <c r="BJ5622" s="7"/>
      <c r="BK5622" s="7"/>
      <c r="BL5622" s="7"/>
      <c r="BM5622" s="7"/>
      <c r="BP5622" s="7"/>
      <c r="BQ5622" s="7"/>
      <c r="BR5622" s="7"/>
      <c r="BS5622" s="7"/>
      <c r="BT5622" s="7"/>
      <c r="BU5622" s="7"/>
      <c r="BV5622" s="7"/>
      <c r="BW5622" s="7"/>
    </row>
    <row r="5623" spans="5:75" x14ac:dyDescent="0.2"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AQ5623" s="7"/>
      <c r="AR5623" s="7"/>
      <c r="AS5623" s="7"/>
      <c r="AT5623" s="7"/>
      <c r="AU5623" s="7"/>
      <c r="AV5623" s="7"/>
      <c r="AX5623" s="7"/>
      <c r="AY5623" s="7"/>
      <c r="AZ5623" s="7"/>
      <c r="BA5623" s="7"/>
      <c r="BB5623" s="7"/>
      <c r="BC5623" s="7"/>
      <c r="BD5623" s="7"/>
      <c r="BG5623" s="7"/>
      <c r="BH5623" s="7"/>
      <c r="BI5623" s="7"/>
      <c r="BJ5623" s="7"/>
      <c r="BK5623" s="7"/>
      <c r="BL5623" s="7"/>
      <c r="BM5623" s="7"/>
      <c r="BP5623" s="7"/>
      <c r="BQ5623" s="7"/>
      <c r="BR5623" s="7"/>
      <c r="BS5623" s="7"/>
      <c r="BT5623" s="7"/>
      <c r="BU5623" s="7"/>
      <c r="BV5623" s="7"/>
      <c r="BW5623" s="7"/>
    </row>
    <row r="5624" spans="5:75" x14ac:dyDescent="0.2"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AQ5624" s="7"/>
      <c r="AR5624" s="7"/>
      <c r="AS5624" s="7"/>
      <c r="AT5624" s="7"/>
      <c r="AU5624" s="7"/>
      <c r="AV5624" s="7"/>
      <c r="AX5624" s="7"/>
      <c r="AY5624" s="7"/>
      <c r="AZ5624" s="7"/>
      <c r="BA5624" s="7"/>
      <c r="BB5624" s="7"/>
      <c r="BC5624" s="7"/>
      <c r="BD5624" s="7"/>
      <c r="BG5624" s="7"/>
      <c r="BH5624" s="7"/>
      <c r="BI5624" s="7"/>
      <c r="BJ5624" s="7"/>
      <c r="BK5624" s="7"/>
      <c r="BL5624" s="7"/>
      <c r="BM5624" s="7"/>
      <c r="BP5624" s="7"/>
      <c r="BQ5624" s="7"/>
      <c r="BR5624" s="7"/>
      <c r="BS5624" s="7"/>
      <c r="BT5624" s="7"/>
      <c r="BU5624" s="7"/>
      <c r="BV5624" s="7"/>
      <c r="BW5624" s="7"/>
    </row>
    <row r="5625" spans="5:75" x14ac:dyDescent="0.2"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AQ5625" s="7"/>
      <c r="AR5625" s="7"/>
      <c r="AS5625" s="7"/>
      <c r="AT5625" s="7"/>
      <c r="AU5625" s="7"/>
      <c r="AV5625" s="7"/>
      <c r="AX5625" s="7"/>
      <c r="AY5625" s="7"/>
      <c r="AZ5625" s="7"/>
      <c r="BA5625" s="7"/>
      <c r="BB5625" s="7"/>
      <c r="BC5625" s="7"/>
      <c r="BD5625" s="7"/>
      <c r="BG5625" s="7"/>
      <c r="BH5625" s="7"/>
      <c r="BI5625" s="7"/>
      <c r="BJ5625" s="7"/>
      <c r="BK5625" s="7"/>
      <c r="BL5625" s="7"/>
      <c r="BM5625" s="7"/>
      <c r="BP5625" s="7"/>
      <c r="BQ5625" s="7"/>
      <c r="BR5625" s="7"/>
      <c r="BS5625" s="7"/>
      <c r="BT5625" s="7"/>
      <c r="BU5625" s="7"/>
      <c r="BV5625" s="7"/>
      <c r="BW5625" s="7"/>
    </row>
    <row r="5626" spans="5:75" x14ac:dyDescent="0.2"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AQ5626" s="7"/>
      <c r="AR5626" s="7"/>
      <c r="AS5626" s="7"/>
      <c r="AT5626" s="7"/>
      <c r="AU5626" s="7"/>
      <c r="AV5626" s="7"/>
      <c r="AX5626" s="7"/>
      <c r="AY5626" s="7"/>
      <c r="AZ5626" s="7"/>
      <c r="BA5626" s="7"/>
      <c r="BB5626" s="7"/>
      <c r="BC5626" s="7"/>
      <c r="BD5626" s="7"/>
      <c r="BG5626" s="7"/>
      <c r="BH5626" s="7"/>
      <c r="BI5626" s="7"/>
      <c r="BJ5626" s="7"/>
      <c r="BK5626" s="7"/>
      <c r="BL5626" s="7"/>
      <c r="BM5626" s="7"/>
      <c r="BP5626" s="7"/>
      <c r="BQ5626" s="7"/>
      <c r="BR5626" s="7"/>
      <c r="BS5626" s="7"/>
      <c r="BT5626" s="7"/>
      <c r="BU5626" s="7"/>
      <c r="BV5626" s="7"/>
      <c r="BW5626" s="7"/>
    </row>
    <row r="5627" spans="5:75" x14ac:dyDescent="0.2"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AQ5627" s="7"/>
      <c r="AR5627" s="7"/>
      <c r="AS5627" s="7"/>
      <c r="AT5627" s="7"/>
      <c r="AU5627" s="7"/>
      <c r="AV5627" s="7"/>
      <c r="AX5627" s="7"/>
      <c r="AY5627" s="7"/>
      <c r="AZ5627" s="7"/>
      <c r="BA5627" s="7"/>
      <c r="BB5627" s="7"/>
      <c r="BC5627" s="7"/>
      <c r="BD5627" s="7"/>
      <c r="BG5627" s="7"/>
      <c r="BH5627" s="7"/>
      <c r="BI5627" s="7"/>
      <c r="BJ5627" s="7"/>
      <c r="BK5627" s="7"/>
      <c r="BL5627" s="7"/>
      <c r="BM5627" s="7"/>
      <c r="BP5627" s="7"/>
      <c r="BQ5627" s="7"/>
      <c r="BR5627" s="7"/>
      <c r="BS5627" s="7"/>
      <c r="BT5627" s="7"/>
      <c r="BU5627" s="7"/>
      <c r="BV5627" s="7"/>
      <c r="BW5627" s="7"/>
    </row>
    <row r="5628" spans="5:75" x14ac:dyDescent="0.2"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AQ5628" s="7"/>
      <c r="AR5628" s="7"/>
      <c r="AS5628" s="7"/>
      <c r="AT5628" s="7"/>
      <c r="AU5628" s="7"/>
      <c r="AV5628" s="7"/>
      <c r="AX5628" s="7"/>
      <c r="AY5628" s="7"/>
      <c r="AZ5628" s="7"/>
      <c r="BA5628" s="7"/>
      <c r="BB5628" s="7"/>
      <c r="BC5628" s="7"/>
      <c r="BD5628" s="7"/>
      <c r="BG5628" s="7"/>
      <c r="BH5628" s="7"/>
      <c r="BI5628" s="7"/>
      <c r="BJ5628" s="7"/>
      <c r="BK5628" s="7"/>
      <c r="BL5628" s="7"/>
      <c r="BM5628" s="7"/>
      <c r="BP5628" s="7"/>
      <c r="BQ5628" s="7"/>
      <c r="BR5628" s="7"/>
      <c r="BS5628" s="7"/>
      <c r="BT5628" s="7"/>
      <c r="BU5628" s="7"/>
      <c r="BV5628" s="7"/>
      <c r="BW5628" s="7"/>
    </row>
    <row r="5629" spans="5:75" x14ac:dyDescent="0.2"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AQ5629" s="7"/>
      <c r="AR5629" s="7"/>
      <c r="AS5629" s="7"/>
      <c r="AT5629" s="7"/>
      <c r="AU5629" s="7"/>
      <c r="AV5629" s="7"/>
      <c r="AX5629" s="7"/>
      <c r="AY5629" s="7"/>
      <c r="AZ5629" s="7"/>
      <c r="BA5629" s="7"/>
      <c r="BB5629" s="7"/>
      <c r="BC5629" s="7"/>
      <c r="BD5629" s="7"/>
      <c r="BG5629" s="7"/>
      <c r="BH5629" s="7"/>
      <c r="BI5629" s="7"/>
      <c r="BJ5629" s="7"/>
      <c r="BK5629" s="7"/>
      <c r="BL5629" s="7"/>
      <c r="BM5629" s="7"/>
      <c r="BP5629" s="7"/>
      <c r="BQ5629" s="7"/>
      <c r="BR5629" s="7"/>
      <c r="BS5629" s="7"/>
      <c r="BT5629" s="7"/>
      <c r="BU5629" s="7"/>
      <c r="BV5629" s="7"/>
      <c r="BW5629" s="7"/>
    </row>
    <row r="5630" spans="5:75" x14ac:dyDescent="0.2"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AQ5630" s="7"/>
      <c r="AR5630" s="7"/>
      <c r="AS5630" s="7"/>
      <c r="AT5630" s="7"/>
      <c r="AU5630" s="7"/>
      <c r="AV5630" s="7"/>
      <c r="AX5630" s="7"/>
      <c r="AY5630" s="7"/>
      <c r="AZ5630" s="7"/>
      <c r="BA5630" s="7"/>
      <c r="BB5630" s="7"/>
      <c r="BC5630" s="7"/>
      <c r="BD5630" s="7"/>
      <c r="BG5630" s="7"/>
      <c r="BH5630" s="7"/>
      <c r="BI5630" s="7"/>
      <c r="BJ5630" s="7"/>
      <c r="BK5630" s="7"/>
      <c r="BL5630" s="7"/>
      <c r="BM5630" s="7"/>
      <c r="BP5630" s="7"/>
      <c r="BQ5630" s="7"/>
      <c r="BR5630" s="7"/>
      <c r="BS5630" s="7"/>
      <c r="BT5630" s="7"/>
      <c r="BU5630" s="7"/>
      <c r="BV5630" s="7"/>
      <c r="BW5630" s="7"/>
    </row>
    <row r="5631" spans="5:75" x14ac:dyDescent="0.2"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AQ5631" s="7"/>
      <c r="AR5631" s="7"/>
      <c r="AS5631" s="7"/>
      <c r="AT5631" s="7"/>
      <c r="AU5631" s="7"/>
      <c r="AV5631" s="7"/>
      <c r="AX5631" s="7"/>
      <c r="AY5631" s="7"/>
      <c r="AZ5631" s="7"/>
      <c r="BA5631" s="7"/>
      <c r="BB5631" s="7"/>
      <c r="BC5631" s="7"/>
      <c r="BD5631" s="7"/>
      <c r="BG5631" s="7"/>
      <c r="BH5631" s="7"/>
      <c r="BI5631" s="7"/>
      <c r="BJ5631" s="7"/>
      <c r="BK5631" s="7"/>
      <c r="BL5631" s="7"/>
      <c r="BM5631" s="7"/>
      <c r="BP5631" s="7"/>
      <c r="BQ5631" s="7"/>
      <c r="BR5631" s="7"/>
      <c r="BS5631" s="7"/>
      <c r="BT5631" s="7"/>
      <c r="BU5631" s="7"/>
      <c r="BV5631" s="7"/>
      <c r="BW5631" s="7"/>
    </row>
    <row r="5632" spans="5:75" x14ac:dyDescent="0.2"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AQ5632" s="7"/>
      <c r="AR5632" s="7"/>
      <c r="AS5632" s="7"/>
      <c r="AT5632" s="7"/>
      <c r="AU5632" s="7"/>
      <c r="AV5632" s="7"/>
      <c r="AX5632" s="7"/>
      <c r="AY5632" s="7"/>
      <c r="AZ5632" s="7"/>
      <c r="BA5632" s="7"/>
      <c r="BB5632" s="7"/>
      <c r="BC5632" s="7"/>
      <c r="BD5632" s="7"/>
      <c r="BG5632" s="7"/>
      <c r="BH5632" s="7"/>
      <c r="BI5632" s="7"/>
      <c r="BJ5632" s="7"/>
      <c r="BK5632" s="7"/>
      <c r="BL5632" s="7"/>
      <c r="BM5632" s="7"/>
      <c r="BP5632" s="7"/>
      <c r="BQ5632" s="7"/>
      <c r="BR5632" s="7"/>
      <c r="BS5632" s="7"/>
      <c r="BT5632" s="7"/>
      <c r="BU5632" s="7"/>
      <c r="BV5632" s="7"/>
      <c r="BW5632" s="7"/>
    </row>
    <row r="5633" spans="5:75" x14ac:dyDescent="0.2"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AQ5633" s="7"/>
      <c r="AR5633" s="7"/>
      <c r="AS5633" s="7"/>
      <c r="AT5633" s="7"/>
      <c r="AU5633" s="7"/>
      <c r="AV5633" s="7"/>
      <c r="AX5633" s="7"/>
      <c r="AY5633" s="7"/>
      <c r="AZ5633" s="7"/>
      <c r="BA5633" s="7"/>
      <c r="BB5633" s="7"/>
      <c r="BC5633" s="7"/>
      <c r="BD5633" s="7"/>
      <c r="BG5633" s="7"/>
      <c r="BH5633" s="7"/>
      <c r="BI5633" s="7"/>
      <c r="BJ5633" s="7"/>
      <c r="BK5633" s="7"/>
      <c r="BL5633" s="7"/>
      <c r="BM5633" s="7"/>
      <c r="BP5633" s="7"/>
      <c r="BQ5633" s="7"/>
      <c r="BR5633" s="7"/>
      <c r="BS5633" s="7"/>
      <c r="BT5633" s="7"/>
      <c r="BU5633" s="7"/>
      <c r="BV5633" s="7"/>
      <c r="BW5633" s="7"/>
    </row>
    <row r="5634" spans="5:75" x14ac:dyDescent="0.2"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AQ5634" s="7"/>
      <c r="AR5634" s="7"/>
      <c r="AS5634" s="7"/>
      <c r="AT5634" s="7"/>
      <c r="AU5634" s="7"/>
      <c r="AV5634" s="7"/>
      <c r="AX5634" s="7"/>
      <c r="AY5634" s="7"/>
      <c r="AZ5634" s="7"/>
      <c r="BA5634" s="7"/>
      <c r="BB5634" s="7"/>
      <c r="BC5634" s="7"/>
      <c r="BD5634" s="7"/>
      <c r="BG5634" s="7"/>
      <c r="BH5634" s="7"/>
      <c r="BI5634" s="7"/>
      <c r="BJ5634" s="7"/>
      <c r="BK5634" s="7"/>
      <c r="BL5634" s="7"/>
      <c r="BM5634" s="7"/>
      <c r="BP5634" s="7"/>
      <c r="BQ5634" s="7"/>
      <c r="BR5634" s="7"/>
      <c r="BS5634" s="7"/>
      <c r="BT5634" s="7"/>
      <c r="BU5634" s="7"/>
      <c r="BV5634" s="7"/>
      <c r="BW5634" s="7"/>
    </row>
    <row r="5635" spans="5:75" x14ac:dyDescent="0.2"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AQ5635" s="7"/>
      <c r="AR5635" s="7"/>
      <c r="AS5635" s="7"/>
      <c r="AT5635" s="7"/>
      <c r="AU5635" s="7"/>
      <c r="AV5635" s="7"/>
      <c r="AX5635" s="7"/>
      <c r="AY5635" s="7"/>
      <c r="AZ5635" s="7"/>
      <c r="BA5635" s="7"/>
      <c r="BB5635" s="7"/>
      <c r="BC5635" s="7"/>
      <c r="BD5635" s="7"/>
      <c r="BG5635" s="7"/>
      <c r="BH5635" s="7"/>
      <c r="BI5635" s="7"/>
      <c r="BJ5635" s="7"/>
      <c r="BK5635" s="7"/>
      <c r="BL5635" s="7"/>
      <c r="BM5635" s="7"/>
      <c r="BP5635" s="7"/>
      <c r="BQ5635" s="7"/>
      <c r="BR5635" s="7"/>
      <c r="BS5635" s="7"/>
      <c r="BT5635" s="7"/>
      <c r="BU5635" s="7"/>
      <c r="BV5635" s="7"/>
      <c r="BW5635" s="7"/>
    </row>
    <row r="5636" spans="5:75" x14ac:dyDescent="0.2"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AQ5636" s="7"/>
      <c r="AR5636" s="7"/>
      <c r="AS5636" s="7"/>
      <c r="AT5636" s="7"/>
      <c r="AU5636" s="7"/>
      <c r="AV5636" s="7"/>
      <c r="AX5636" s="7"/>
      <c r="AY5636" s="7"/>
      <c r="AZ5636" s="7"/>
      <c r="BA5636" s="7"/>
      <c r="BB5636" s="7"/>
      <c r="BC5636" s="7"/>
      <c r="BD5636" s="7"/>
      <c r="BG5636" s="7"/>
      <c r="BH5636" s="7"/>
      <c r="BI5636" s="7"/>
      <c r="BJ5636" s="7"/>
      <c r="BK5636" s="7"/>
      <c r="BL5636" s="7"/>
      <c r="BM5636" s="7"/>
      <c r="BP5636" s="7"/>
      <c r="BQ5636" s="7"/>
      <c r="BR5636" s="7"/>
      <c r="BS5636" s="7"/>
      <c r="BT5636" s="7"/>
      <c r="BU5636" s="7"/>
      <c r="BV5636" s="7"/>
      <c r="BW5636" s="7"/>
    </row>
    <row r="5637" spans="5:75" x14ac:dyDescent="0.2"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AQ5637" s="7"/>
      <c r="AR5637" s="7"/>
      <c r="AS5637" s="7"/>
      <c r="AT5637" s="7"/>
      <c r="AU5637" s="7"/>
      <c r="AV5637" s="7"/>
      <c r="AX5637" s="7"/>
      <c r="AY5637" s="7"/>
      <c r="AZ5637" s="7"/>
      <c r="BA5637" s="7"/>
      <c r="BB5637" s="7"/>
      <c r="BC5637" s="7"/>
      <c r="BD5637" s="7"/>
      <c r="BG5637" s="7"/>
      <c r="BH5637" s="7"/>
      <c r="BI5637" s="7"/>
      <c r="BJ5637" s="7"/>
      <c r="BK5637" s="7"/>
      <c r="BL5637" s="7"/>
      <c r="BM5637" s="7"/>
      <c r="BP5637" s="7"/>
      <c r="BQ5637" s="7"/>
      <c r="BR5637" s="7"/>
      <c r="BS5637" s="7"/>
      <c r="BT5637" s="7"/>
      <c r="BU5637" s="7"/>
      <c r="BV5637" s="7"/>
      <c r="BW5637" s="7"/>
    </row>
    <row r="5638" spans="5:75" x14ac:dyDescent="0.2"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AQ5638" s="7"/>
      <c r="AR5638" s="7"/>
      <c r="AS5638" s="7"/>
      <c r="AT5638" s="7"/>
      <c r="AU5638" s="7"/>
      <c r="AV5638" s="7"/>
      <c r="AX5638" s="7"/>
      <c r="AY5638" s="7"/>
      <c r="AZ5638" s="7"/>
      <c r="BA5638" s="7"/>
      <c r="BB5638" s="7"/>
      <c r="BC5638" s="7"/>
      <c r="BD5638" s="7"/>
      <c r="BG5638" s="7"/>
      <c r="BH5638" s="7"/>
      <c r="BI5638" s="7"/>
      <c r="BJ5638" s="7"/>
      <c r="BK5638" s="7"/>
      <c r="BL5638" s="7"/>
      <c r="BM5638" s="7"/>
      <c r="BP5638" s="7"/>
      <c r="BQ5638" s="7"/>
      <c r="BR5638" s="7"/>
      <c r="BS5638" s="7"/>
      <c r="BT5638" s="7"/>
      <c r="BU5638" s="7"/>
      <c r="BV5638" s="7"/>
      <c r="BW5638" s="7"/>
    </row>
    <row r="5639" spans="5:75" x14ac:dyDescent="0.2"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AQ5639" s="7"/>
      <c r="AR5639" s="7"/>
      <c r="AS5639" s="7"/>
      <c r="AT5639" s="7"/>
      <c r="AU5639" s="7"/>
      <c r="AV5639" s="7"/>
      <c r="AX5639" s="7"/>
      <c r="AY5639" s="7"/>
      <c r="AZ5639" s="7"/>
      <c r="BA5639" s="7"/>
      <c r="BB5639" s="7"/>
      <c r="BC5639" s="7"/>
      <c r="BD5639" s="7"/>
      <c r="BG5639" s="7"/>
      <c r="BH5639" s="7"/>
      <c r="BI5639" s="7"/>
      <c r="BJ5639" s="7"/>
      <c r="BK5639" s="7"/>
      <c r="BL5639" s="7"/>
      <c r="BM5639" s="7"/>
      <c r="BP5639" s="7"/>
      <c r="BQ5639" s="7"/>
      <c r="BR5639" s="7"/>
      <c r="BS5639" s="7"/>
      <c r="BT5639" s="7"/>
      <c r="BU5639" s="7"/>
      <c r="BV5639" s="7"/>
      <c r="BW5639" s="7"/>
    </row>
    <row r="5640" spans="5:75" x14ac:dyDescent="0.2"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AQ5640" s="7"/>
      <c r="AR5640" s="7"/>
      <c r="AS5640" s="7"/>
      <c r="AT5640" s="7"/>
      <c r="AU5640" s="7"/>
      <c r="AV5640" s="7"/>
      <c r="AX5640" s="7"/>
      <c r="AY5640" s="7"/>
      <c r="AZ5640" s="7"/>
      <c r="BA5640" s="7"/>
      <c r="BB5640" s="7"/>
      <c r="BC5640" s="7"/>
      <c r="BD5640" s="7"/>
      <c r="BG5640" s="7"/>
      <c r="BH5640" s="7"/>
      <c r="BI5640" s="7"/>
      <c r="BJ5640" s="7"/>
      <c r="BK5640" s="7"/>
      <c r="BL5640" s="7"/>
      <c r="BM5640" s="7"/>
      <c r="BP5640" s="7"/>
      <c r="BQ5640" s="7"/>
      <c r="BR5640" s="7"/>
      <c r="BS5640" s="7"/>
      <c r="BT5640" s="7"/>
      <c r="BU5640" s="7"/>
      <c r="BV5640" s="7"/>
      <c r="BW5640" s="7"/>
    </row>
    <row r="5641" spans="5:75" x14ac:dyDescent="0.2"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AQ5641" s="7"/>
      <c r="AR5641" s="7"/>
      <c r="AS5641" s="7"/>
      <c r="AT5641" s="7"/>
      <c r="AU5641" s="7"/>
      <c r="AV5641" s="7"/>
      <c r="AX5641" s="7"/>
      <c r="AY5641" s="7"/>
      <c r="AZ5641" s="7"/>
      <c r="BA5641" s="7"/>
      <c r="BB5641" s="7"/>
      <c r="BC5641" s="7"/>
      <c r="BD5641" s="7"/>
      <c r="BG5641" s="7"/>
      <c r="BH5641" s="7"/>
      <c r="BI5641" s="7"/>
      <c r="BJ5641" s="7"/>
      <c r="BK5641" s="7"/>
      <c r="BL5641" s="7"/>
      <c r="BM5641" s="7"/>
      <c r="BP5641" s="7"/>
      <c r="BQ5641" s="7"/>
      <c r="BR5641" s="7"/>
      <c r="BS5641" s="7"/>
      <c r="BT5641" s="7"/>
      <c r="BU5641" s="7"/>
      <c r="BV5641" s="7"/>
      <c r="BW5641" s="7"/>
    </row>
    <row r="5642" spans="5:75" x14ac:dyDescent="0.2"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AQ5642" s="7"/>
      <c r="AR5642" s="7"/>
      <c r="AS5642" s="7"/>
      <c r="AT5642" s="7"/>
      <c r="AU5642" s="7"/>
      <c r="AV5642" s="7"/>
      <c r="AX5642" s="7"/>
      <c r="AY5642" s="7"/>
      <c r="AZ5642" s="7"/>
      <c r="BA5642" s="7"/>
      <c r="BB5642" s="7"/>
      <c r="BC5642" s="7"/>
      <c r="BD5642" s="7"/>
      <c r="BG5642" s="7"/>
      <c r="BH5642" s="7"/>
      <c r="BI5642" s="7"/>
      <c r="BJ5642" s="7"/>
      <c r="BK5642" s="7"/>
      <c r="BL5642" s="7"/>
      <c r="BM5642" s="7"/>
      <c r="BP5642" s="7"/>
      <c r="BQ5642" s="7"/>
      <c r="BR5642" s="7"/>
      <c r="BS5642" s="7"/>
      <c r="BT5642" s="7"/>
      <c r="BU5642" s="7"/>
      <c r="BV5642" s="7"/>
      <c r="BW5642" s="7"/>
    </row>
    <row r="5643" spans="5:75" x14ac:dyDescent="0.2"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AQ5643" s="7"/>
      <c r="AR5643" s="7"/>
      <c r="AS5643" s="7"/>
      <c r="AT5643" s="7"/>
      <c r="AU5643" s="7"/>
      <c r="AV5643" s="7"/>
      <c r="AX5643" s="7"/>
      <c r="AY5643" s="7"/>
      <c r="AZ5643" s="7"/>
      <c r="BA5643" s="7"/>
      <c r="BB5643" s="7"/>
      <c r="BC5643" s="7"/>
      <c r="BD5643" s="7"/>
      <c r="BG5643" s="7"/>
      <c r="BH5643" s="7"/>
      <c r="BI5643" s="7"/>
      <c r="BJ5643" s="7"/>
      <c r="BK5643" s="7"/>
      <c r="BL5643" s="7"/>
      <c r="BM5643" s="7"/>
      <c r="BP5643" s="7"/>
      <c r="BQ5643" s="7"/>
      <c r="BR5643" s="7"/>
      <c r="BS5643" s="7"/>
      <c r="BT5643" s="7"/>
      <c r="BU5643" s="7"/>
      <c r="BV5643" s="7"/>
      <c r="BW5643" s="7"/>
    </row>
    <row r="5644" spans="5:75" x14ac:dyDescent="0.2"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AQ5644" s="7"/>
      <c r="AR5644" s="7"/>
      <c r="AS5644" s="7"/>
      <c r="AT5644" s="7"/>
      <c r="AU5644" s="7"/>
      <c r="AV5644" s="7"/>
      <c r="AX5644" s="7"/>
      <c r="AY5644" s="7"/>
      <c r="AZ5644" s="7"/>
      <c r="BA5644" s="7"/>
      <c r="BB5644" s="7"/>
      <c r="BC5644" s="7"/>
      <c r="BD5644" s="7"/>
      <c r="BG5644" s="7"/>
      <c r="BH5644" s="7"/>
      <c r="BI5644" s="7"/>
      <c r="BJ5644" s="7"/>
      <c r="BK5644" s="7"/>
      <c r="BL5644" s="7"/>
      <c r="BM5644" s="7"/>
      <c r="BP5644" s="7"/>
      <c r="BQ5644" s="7"/>
      <c r="BR5644" s="7"/>
      <c r="BS5644" s="7"/>
      <c r="BT5644" s="7"/>
      <c r="BU5644" s="7"/>
      <c r="BV5644" s="7"/>
      <c r="BW5644" s="7"/>
    </row>
    <row r="5645" spans="5:75" x14ac:dyDescent="0.2"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AQ5645" s="7"/>
      <c r="AR5645" s="7"/>
      <c r="AS5645" s="7"/>
      <c r="AT5645" s="7"/>
      <c r="AU5645" s="7"/>
      <c r="AV5645" s="7"/>
      <c r="AX5645" s="7"/>
      <c r="AY5645" s="7"/>
      <c r="AZ5645" s="7"/>
      <c r="BA5645" s="7"/>
      <c r="BB5645" s="7"/>
      <c r="BC5645" s="7"/>
      <c r="BD5645" s="7"/>
      <c r="BG5645" s="7"/>
      <c r="BH5645" s="7"/>
      <c r="BI5645" s="7"/>
      <c r="BJ5645" s="7"/>
      <c r="BK5645" s="7"/>
      <c r="BL5645" s="7"/>
      <c r="BM5645" s="7"/>
      <c r="BP5645" s="7"/>
      <c r="BQ5645" s="7"/>
      <c r="BR5645" s="7"/>
      <c r="BS5645" s="7"/>
      <c r="BT5645" s="7"/>
      <c r="BU5645" s="7"/>
      <c r="BV5645" s="7"/>
      <c r="BW5645" s="7"/>
    </row>
    <row r="5646" spans="5:75" x14ac:dyDescent="0.2"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AQ5646" s="7"/>
      <c r="AR5646" s="7"/>
      <c r="AS5646" s="7"/>
      <c r="AT5646" s="7"/>
      <c r="AU5646" s="7"/>
      <c r="AV5646" s="7"/>
      <c r="AX5646" s="7"/>
      <c r="AY5646" s="7"/>
      <c r="AZ5646" s="7"/>
      <c r="BA5646" s="7"/>
      <c r="BB5646" s="7"/>
      <c r="BC5646" s="7"/>
      <c r="BD5646" s="7"/>
      <c r="BG5646" s="7"/>
      <c r="BH5646" s="7"/>
      <c r="BI5646" s="7"/>
      <c r="BJ5646" s="7"/>
      <c r="BK5646" s="7"/>
      <c r="BL5646" s="7"/>
      <c r="BM5646" s="7"/>
      <c r="BP5646" s="7"/>
      <c r="BQ5646" s="7"/>
      <c r="BR5646" s="7"/>
      <c r="BS5646" s="7"/>
      <c r="BT5646" s="7"/>
      <c r="BU5646" s="7"/>
      <c r="BV5646" s="7"/>
      <c r="BW5646" s="7"/>
    </row>
    <row r="5647" spans="5:75" x14ac:dyDescent="0.2"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AQ5647" s="7"/>
      <c r="AR5647" s="7"/>
      <c r="AS5647" s="7"/>
      <c r="AT5647" s="7"/>
      <c r="AU5647" s="7"/>
      <c r="AV5647" s="7"/>
      <c r="AX5647" s="7"/>
      <c r="AY5647" s="7"/>
      <c r="AZ5647" s="7"/>
      <c r="BA5647" s="7"/>
      <c r="BB5647" s="7"/>
      <c r="BC5647" s="7"/>
      <c r="BD5647" s="7"/>
      <c r="BG5647" s="7"/>
      <c r="BH5647" s="7"/>
      <c r="BI5647" s="7"/>
      <c r="BJ5647" s="7"/>
      <c r="BK5647" s="7"/>
      <c r="BL5647" s="7"/>
      <c r="BM5647" s="7"/>
      <c r="BP5647" s="7"/>
      <c r="BQ5647" s="7"/>
      <c r="BR5647" s="7"/>
      <c r="BS5647" s="7"/>
      <c r="BT5647" s="7"/>
      <c r="BU5647" s="7"/>
      <c r="BV5647" s="7"/>
      <c r="BW5647" s="7"/>
    </row>
    <row r="5648" spans="5:75" x14ac:dyDescent="0.2"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AQ5648" s="7"/>
      <c r="AR5648" s="7"/>
      <c r="AS5648" s="7"/>
      <c r="AT5648" s="7"/>
      <c r="AU5648" s="7"/>
      <c r="AV5648" s="7"/>
      <c r="AX5648" s="7"/>
      <c r="AY5648" s="7"/>
      <c r="AZ5648" s="7"/>
      <c r="BA5648" s="7"/>
      <c r="BB5648" s="7"/>
      <c r="BC5648" s="7"/>
      <c r="BD5648" s="7"/>
      <c r="BG5648" s="7"/>
      <c r="BH5648" s="7"/>
      <c r="BI5648" s="7"/>
      <c r="BJ5648" s="7"/>
      <c r="BK5648" s="7"/>
      <c r="BL5648" s="7"/>
      <c r="BM5648" s="7"/>
      <c r="BP5648" s="7"/>
      <c r="BQ5648" s="7"/>
      <c r="BR5648" s="7"/>
      <c r="BS5648" s="7"/>
      <c r="BT5648" s="7"/>
      <c r="BU5648" s="7"/>
      <c r="BV5648" s="7"/>
      <c r="BW5648" s="7"/>
    </row>
    <row r="5649" spans="5:75" x14ac:dyDescent="0.2"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AQ5649" s="7"/>
      <c r="AR5649" s="7"/>
      <c r="AS5649" s="7"/>
      <c r="AT5649" s="7"/>
      <c r="AU5649" s="7"/>
      <c r="AV5649" s="7"/>
      <c r="AX5649" s="7"/>
      <c r="AY5649" s="7"/>
      <c r="AZ5649" s="7"/>
      <c r="BA5649" s="7"/>
      <c r="BB5649" s="7"/>
      <c r="BC5649" s="7"/>
      <c r="BD5649" s="7"/>
      <c r="BG5649" s="7"/>
      <c r="BH5649" s="7"/>
      <c r="BI5649" s="7"/>
      <c r="BJ5649" s="7"/>
      <c r="BK5649" s="7"/>
      <c r="BL5649" s="7"/>
      <c r="BM5649" s="7"/>
      <c r="BP5649" s="7"/>
      <c r="BQ5649" s="7"/>
      <c r="BR5649" s="7"/>
      <c r="BS5649" s="7"/>
      <c r="BT5649" s="7"/>
      <c r="BU5649" s="7"/>
      <c r="BV5649" s="7"/>
      <c r="BW5649" s="7"/>
    </row>
    <row r="5650" spans="5:75" x14ac:dyDescent="0.2"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AQ5650" s="7"/>
      <c r="AR5650" s="7"/>
      <c r="AS5650" s="7"/>
      <c r="AT5650" s="7"/>
      <c r="AU5650" s="7"/>
      <c r="AV5650" s="7"/>
      <c r="AX5650" s="7"/>
      <c r="AY5650" s="7"/>
      <c r="AZ5650" s="7"/>
      <c r="BA5650" s="7"/>
      <c r="BB5650" s="7"/>
      <c r="BC5650" s="7"/>
      <c r="BD5650" s="7"/>
      <c r="BG5650" s="7"/>
      <c r="BH5650" s="7"/>
      <c r="BI5650" s="7"/>
      <c r="BJ5650" s="7"/>
      <c r="BK5650" s="7"/>
      <c r="BL5650" s="7"/>
      <c r="BM5650" s="7"/>
      <c r="BP5650" s="7"/>
      <c r="BQ5650" s="7"/>
      <c r="BR5650" s="7"/>
      <c r="BS5650" s="7"/>
      <c r="BT5650" s="7"/>
      <c r="BU5650" s="7"/>
      <c r="BV5650" s="7"/>
      <c r="BW5650" s="7"/>
    </row>
    <row r="5651" spans="5:75" x14ac:dyDescent="0.2"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AQ5651" s="7"/>
      <c r="AR5651" s="7"/>
      <c r="AS5651" s="7"/>
      <c r="AT5651" s="7"/>
      <c r="AU5651" s="7"/>
      <c r="AV5651" s="7"/>
      <c r="AX5651" s="7"/>
      <c r="AY5651" s="7"/>
      <c r="AZ5651" s="7"/>
      <c r="BA5651" s="7"/>
      <c r="BB5651" s="7"/>
      <c r="BC5651" s="7"/>
      <c r="BD5651" s="7"/>
      <c r="BG5651" s="7"/>
      <c r="BH5651" s="7"/>
      <c r="BI5651" s="7"/>
      <c r="BJ5651" s="7"/>
      <c r="BK5651" s="7"/>
      <c r="BL5651" s="7"/>
      <c r="BM5651" s="7"/>
      <c r="BP5651" s="7"/>
      <c r="BQ5651" s="7"/>
      <c r="BR5651" s="7"/>
      <c r="BS5651" s="7"/>
      <c r="BT5651" s="7"/>
      <c r="BU5651" s="7"/>
      <c r="BV5651" s="7"/>
      <c r="BW5651" s="7"/>
    </row>
    <row r="5652" spans="5:75" x14ac:dyDescent="0.2"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AQ5652" s="7"/>
      <c r="AR5652" s="7"/>
      <c r="AS5652" s="7"/>
      <c r="AT5652" s="7"/>
      <c r="AU5652" s="7"/>
      <c r="AV5652" s="7"/>
      <c r="AX5652" s="7"/>
      <c r="AY5652" s="7"/>
      <c r="AZ5652" s="7"/>
      <c r="BA5652" s="7"/>
      <c r="BB5652" s="7"/>
      <c r="BC5652" s="7"/>
      <c r="BD5652" s="7"/>
      <c r="BG5652" s="7"/>
      <c r="BH5652" s="7"/>
      <c r="BI5652" s="7"/>
      <c r="BJ5652" s="7"/>
      <c r="BK5652" s="7"/>
      <c r="BL5652" s="7"/>
      <c r="BM5652" s="7"/>
      <c r="BP5652" s="7"/>
      <c r="BQ5652" s="7"/>
      <c r="BR5652" s="7"/>
      <c r="BS5652" s="7"/>
      <c r="BT5652" s="7"/>
      <c r="BU5652" s="7"/>
      <c r="BV5652" s="7"/>
      <c r="BW5652" s="7"/>
    </row>
    <row r="5653" spans="5:75" x14ac:dyDescent="0.2"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AQ5653" s="7"/>
      <c r="AR5653" s="7"/>
      <c r="AS5653" s="7"/>
      <c r="AT5653" s="7"/>
      <c r="AU5653" s="7"/>
      <c r="AV5653" s="7"/>
      <c r="AX5653" s="7"/>
      <c r="AY5653" s="7"/>
      <c r="AZ5653" s="7"/>
      <c r="BA5653" s="7"/>
      <c r="BB5653" s="7"/>
      <c r="BC5653" s="7"/>
      <c r="BD5653" s="7"/>
      <c r="BG5653" s="7"/>
      <c r="BH5653" s="7"/>
      <c r="BI5653" s="7"/>
      <c r="BJ5653" s="7"/>
      <c r="BK5653" s="7"/>
      <c r="BL5653" s="7"/>
      <c r="BM5653" s="7"/>
      <c r="BP5653" s="7"/>
      <c r="BQ5653" s="7"/>
      <c r="BR5653" s="7"/>
      <c r="BS5653" s="7"/>
      <c r="BT5653" s="7"/>
      <c r="BU5653" s="7"/>
      <c r="BV5653" s="7"/>
      <c r="BW5653" s="7"/>
    </row>
    <row r="5654" spans="5:75" x14ac:dyDescent="0.2"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AQ5654" s="7"/>
      <c r="AR5654" s="7"/>
      <c r="AS5654" s="7"/>
      <c r="AT5654" s="7"/>
      <c r="AU5654" s="7"/>
      <c r="AV5654" s="7"/>
      <c r="AX5654" s="7"/>
      <c r="AY5654" s="7"/>
      <c r="AZ5654" s="7"/>
      <c r="BA5654" s="7"/>
      <c r="BB5654" s="7"/>
      <c r="BC5654" s="7"/>
      <c r="BD5654" s="7"/>
      <c r="BG5654" s="7"/>
      <c r="BH5654" s="7"/>
      <c r="BI5654" s="7"/>
      <c r="BJ5654" s="7"/>
      <c r="BK5654" s="7"/>
      <c r="BL5654" s="7"/>
      <c r="BM5654" s="7"/>
      <c r="BP5654" s="7"/>
      <c r="BQ5654" s="7"/>
      <c r="BR5654" s="7"/>
      <c r="BS5654" s="7"/>
      <c r="BT5654" s="7"/>
      <c r="BU5654" s="7"/>
      <c r="BV5654" s="7"/>
      <c r="BW5654" s="7"/>
    </row>
    <row r="5655" spans="5:75" x14ac:dyDescent="0.2"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AQ5655" s="7"/>
      <c r="AR5655" s="7"/>
      <c r="AS5655" s="7"/>
      <c r="AT5655" s="7"/>
      <c r="AU5655" s="7"/>
      <c r="AV5655" s="7"/>
      <c r="AX5655" s="7"/>
      <c r="AY5655" s="7"/>
      <c r="AZ5655" s="7"/>
      <c r="BA5655" s="7"/>
      <c r="BB5655" s="7"/>
      <c r="BC5655" s="7"/>
      <c r="BD5655" s="7"/>
      <c r="BG5655" s="7"/>
      <c r="BH5655" s="7"/>
      <c r="BI5655" s="7"/>
      <c r="BJ5655" s="7"/>
      <c r="BK5655" s="7"/>
      <c r="BL5655" s="7"/>
      <c r="BM5655" s="7"/>
      <c r="BP5655" s="7"/>
      <c r="BQ5655" s="7"/>
      <c r="BR5655" s="7"/>
      <c r="BS5655" s="7"/>
      <c r="BT5655" s="7"/>
      <c r="BU5655" s="7"/>
      <c r="BV5655" s="7"/>
      <c r="BW5655" s="7"/>
    </row>
    <row r="5656" spans="5:75" x14ac:dyDescent="0.2"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AQ5656" s="7"/>
      <c r="AR5656" s="7"/>
      <c r="AS5656" s="7"/>
      <c r="AT5656" s="7"/>
      <c r="AU5656" s="7"/>
      <c r="AV5656" s="7"/>
      <c r="AX5656" s="7"/>
      <c r="AY5656" s="7"/>
      <c r="AZ5656" s="7"/>
      <c r="BA5656" s="7"/>
      <c r="BB5656" s="7"/>
      <c r="BC5656" s="7"/>
      <c r="BD5656" s="7"/>
      <c r="BG5656" s="7"/>
      <c r="BH5656" s="7"/>
      <c r="BI5656" s="7"/>
      <c r="BJ5656" s="7"/>
      <c r="BK5656" s="7"/>
      <c r="BL5656" s="7"/>
      <c r="BM5656" s="7"/>
      <c r="BP5656" s="7"/>
      <c r="BQ5656" s="7"/>
      <c r="BR5656" s="7"/>
      <c r="BS5656" s="7"/>
      <c r="BT5656" s="7"/>
      <c r="BU5656" s="7"/>
      <c r="BV5656" s="7"/>
      <c r="BW5656" s="7"/>
    </row>
    <row r="5657" spans="5:75" x14ac:dyDescent="0.2"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AQ5657" s="7"/>
      <c r="AR5657" s="7"/>
      <c r="AS5657" s="7"/>
      <c r="AT5657" s="7"/>
      <c r="AU5657" s="7"/>
      <c r="AV5657" s="7"/>
      <c r="AX5657" s="7"/>
      <c r="AY5657" s="7"/>
      <c r="AZ5657" s="7"/>
      <c r="BA5657" s="7"/>
      <c r="BB5657" s="7"/>
      <c r="BC5657" s="7"/>
      <c r="BD5657" s="7"/>
      <c r="BG5657" s="7"/>
      <c r="BH5657" s="7"/>
      <c r="BI5657" s="7"/>
      <c r="BJ5657" s="7"/>
      <c r="BK5657" s="7"/>
      <c r="BL5657" s="7"/>
      <c r="BM5657" s="7"/>
      <c r="BP5657" s="7"/>
      <c r="BQ5657" s="7"/>
      <c r="BR5657" s="7"/>
      <c r="BS5657" s="7"/>
      <c r="BT5657" s="7"/>
      <c r="BU5657" s="7"/>
      <c r="BV5657" s="7"/>
      <c r="BW5657" s="7"/>
    </row>
    <row r="5658" spans="5:75" x14ac:dyDescent="0.2"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AQ5658" s="7"/>
      <c r="AR5658" s="7"/>
      <c r="AS5658" s="7"/>
      <c r="AT5658" s="7"/>
      <c r="AU5658" s="7"/>
      <c r="AV5658" s="7"/>
      <c r="AX5658" s="7"/>
      <c r="AY5658" s="7"/>
      <c r="AZ5658" s="7"/>
      <c r="BA5658" s="7"/>
      <c r="BB5658" s="7"/>
      <c r="BC5658" s="7"/>
      <c r="BD5658" s="7"/>
      <c r="BG5658" s="7"/>
      <c r="BH5658" s="7"/>
      <c r="BI5658" s="7"/>
      <c r="BJ5658" s="7"/>
      <c r="BK5658" s="7"/>
      <c r="BL5658" s="7"/>
      <c r="BM5658" s="7"/>
      <c r="BP5658" s="7"/>
      <c r="BQ5658" s="7"/>
      <c r="BR5658" s="7"/>
      <c r="BS5658" s="7"/>
      <c r="BT5658" s="7"/>
      <c r="BU5658" s="7"/>
      <c r="BV5658" s="7"/>
      <c r="BW5658" s="7"/>
    </row>
    <row r="5659" spans="5:75" x14ac:dyDescent="0.2"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AQ5659" s="7"/>
      <c r="AR5659" s="7"/>
      <c r="AS5659" s="7"/>
      <c r="AT5659" s="7"/>
      <c r="AU5659" s="7"/>
      <c r="AV5659" s="7"/>
      <c r="AX5659" s="7"/>
      <c r="AY5659" s="7"/>
      <c r="AZ5659" s="7"/>
      <c r="BA5659" s="7"/>
      <c r="BB5659" s="7"/>
      <c r="BC5659" s="7"/>
      <c r="BD5659" s="7"/>
      <c r="BG5659" s="7"/>
      <c r="BH5659" s="7"/>
      <c r="BI5659" s="7"/>
      <c r="BJ5659" s="7"/>
      <c r="BK5659" s="7"/>
      <c r="BL5659" s="7"/>
      <c r="BM5659" s="7"/>
      <c r="BP5659" s="7"/>
      <c r="BQ5659" s="7"/>
      <c r="BR5659" s="7"/>
      <c r="BS5659" s="7"/>
      <c r="BT5659" s="7"/>
      <c r="BU5659" s="7"/>
      <c r="BV5659" s="7"/>
      <c r="BW5659" s="7"/>
    </row>
    <row r="5660" spans="5:75" x14ac:dyDescent="0.2"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AQ5660" s="7"/>
      <c r="AR5660" s="7"/>
      <c r="AS5660" s="7"/>
      <c r="AT5660" s="7"/>
      <c r="AU5660" s="7"/>
      <c r="AV5660" s="7"/>
      <c r="AX5660" s="7"/>
      <c r="AY5660" s="7"/>
      <c r="AZ5660" s="7"/>
      <c r="BA5660" s="7"/>
      <c r="BB5660" s="7"/>
      <c r="BC5660" s="7"/>
      <c r="BD5660" s="7"/>
      <c r="BG5660" s="7"/>
      <c r="BH5660" s="7"/>
      <c r="BI5660" s="7"/>
      <c r="BJ5660" s="7"/>
      <c r="BK5660" s="7"/>
      <c r="BL5660" s="7"/>
      <c r="BM5660" s="7"/>
      <c r="BP5660" s="7"/>
      <c r="BQ5660" s="7"/>
      <c r="BR5660" s="7"/>
      <c r="BS5660" s="7"/>
      <c r="BT5660" s="7"/>
      <c r="BU5660" s="7"/>
      <c r="BV5660" s="7"/>
      <c r="BW5660" s="7"/>
    </row>
    <row r="5661" spans="5:75" x14ac:dyDescent="0.2"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AQ5661" s="7"/>
      <c r="AR5661" s="7"/>
      <c r="AS5661" s="7"/>
      <c r="AT5661" s="7"/>
      <c r="AU5661" s="7"/>
      <c r="AV5661" s="7"/>
      <c r="AX5661" s="7"/>
      <c r="AY5661" s="7"/>
      <c r="AZ5661" s="7"/>
      <c r="BA5661" s="7"/>
      <c r="BB5661" s="7"/>
      <c r="BC5661" s="7"/>
      <c r="BD5661" s="7"/>
      <c r="BG5661" s="7"/>
      <c r="BH5661" s="7"/>
      <c r="BI5661" s="7"/>
      <c r="BJ5661" s="7"/>
      <c r="BK5661" s="7"/>
      <c r="BL5661" s="7"/>
      <c r="BM5661" s="7"/>
      <c r="BP5661" s="7"/>
      <c r="BQ5661" s="7"/>
      <c r="BR5661" s="7"/>
      <c r="BS5661" s="7"/>
      <c r="BT5661" s="7"/>
      <c r="BU5661" s="7"/>
      <c r="BV5661" s="7"/>
      <c r="BW5661" s="7"/>
    </row>
    <row r="5662" spans="5:75" x14ac:dyDescent="0.2"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AQ5662" s="7"/>
      <c r="AR5662" s="7"/>
      <c r="AS5662" s="7"/>
      <c r="AT5662" s="7"/>
      <c r="AU5662" s="7"/>
      <c r="AV5662" s="7"/>
      <c r="AX5662" s="7"/>
      <c r="AY5662" s="7"/>
      <c r="AZ5662" s="7"/>
      <c r="BA5662" s="7"/>
      <c r="BB5662" s="7"/>
      <c r="BC5662" s="7"/>
      <c r="BD5662" s="7"/>
      <c r="BG5662" s="7"/>
      <c r="BH5662" s="7"/>
      <c r="BI5662" s="7"/>
      <c r="BJ5662" s="7"/>
      <c r="BK5662" s="7"/>
      <c r="BL5662" s="7"/>
      <c r="BM5662" s="7"/>
      <c r="BP5662" s="7"/>
      <c r="BQ5662" s="7"/>
      <c r="BR5662" s="7"/>
      <c r="BS5662" s="7"/>
      <c r="BT5662" s="7"/>
      <c r="BU5662" s="7"/>
      <c r="BV5662" s="7"/>
      <c r="BW5662" s="7"/>
    </row>
    <row r="5663" spans="5:75" x14ac:dyDescent="0.2"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AQ5663" s="7"/>
      <c r="AR5663" s="7"/>
      <c r="AS5663" s="7"/>
      <c r="AT5663" s="7"/>
      <c r="AU5663" s="7"/>
      <c r="AV5663" s="7"/>
      <c r="AX5663" s="7"/>
      <c r="AY5663" s="7"/>
      <c r="AZ5663" s="7"/>
      <c r="BA5663" s="7"/>
      <c r="BB5663" s="7"/>
      <c r="BC5663" s="7"/>
      <c r="BD5663" s="7"/>
      <c r="BG5663" s="7"/>
      <c r="BH5663" s="7"/>
      <c r="BI5663" s="7"/>
      <c r="BJ5663" s="7"/>
      <c r="BK5663" s="7"/>
      <c r="BL5663" s="7"/>
      <c r="BM5663" s="7"/>
      <c r="BP5663" s="7"/>
      <c r="BQ5663" s="7"/>
      <c r="BR5663" s="7"/>
      <c r="BS5663" s="7"/>
      <c r="BT5663" s="7"/>
      <c r="BU5663" s="7"/>
      <c r="BV5663" s="7"/>
      <c r="BW5663" s="7"/>
    </row>
    <row r="5664" spans="5:75" x14ac:dyDescent="0.2"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AQ5664" s="7"/>
      <c r="AR5664" s="7"/>
      <c r="AS5664" s="7"/>
      <c r="AT5664" s="7"/>
      <c r="AU5664" s="7"/>
      <c r="AV5664" s="7"/>
      <c r="AX5664" s="7"/>
      <c r="AY5664" s="7"/>
      <c r="AZ5664" s="7"/>
      <c r="BA5664" s="7"/>
      <c r="BB5664" s="7"/>
      <c r="BC5664" s="7"/>
      <c r="BD5664" s="7"/>
      <c r="BG5664" s="7"/>
      <c r="BH5664" s="7"/>
      <c r="BI5664" s="7"/>
      <c r="BJ5664" s="7"/>
      <c r="BK5664" s="7"/>
      <c r="BL5664" s="7"/>
      <c r="BM5664" s="7"/>
      <c r="BP5664" s="7"/>
      <c r="BQ5664" s="7"/>
      <c r="BR5664" s="7"/>
      <c r="BS5664" s="7"/>
      <c r="BT5664" s="7"/>
      <c r="BU5664" s="7"/>
      <c r="BV5664" s="7"/>
      <c r="BW5664" s="7"/>
    </row>
    <row r="5665" spans="5:75" x14ac:dyDescent="0.2"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AQ5665" s="7"/>
      <c r="AR5665" s="7"/>
      <c r="AS5665" s="7"/>
      <c r="AT5665" s="7"/>
      <c r="AU5665" s="7"/>
      <c r="AV5665" s="7"/>
      <c r="AX5665" s="7"/>
      <c r="AY5665" s="7"/>
      <c r="AZ5665" s="7"/>
      <c r="BA5665" s="7"/>
      <c r="BB5665" s="7"/>
      <c r="BC5665" s="7"/>
      <c r="BD5665" s="7"/>
      <c r="BG5665" s="7"/>
      <c r="BH5665" s="7"/>
      <c r="BI5665" s="7"/>
      <c r="BJ5665" s="7"/>
      <c r="BK5665" s="7"/>
      <c r="BL5665" s="7"/>
      <c r="BM5665" s="7"/>
      <c r="BP5665" s="7"/>
      <c r="BQ5665" s="7"/>
      <c r="BR5665" s="7"/>
      <c r="BS5665" s="7"/>
      <c r="BT5665" s="7"/>
      <c r="BU5665" s="7"/>
      <c r="BV5665" s="7"/>
      <c r="BW5665" s="7"/>
    </row>
    <row r="5666" spans="5:75" x14ac:dyDescent="0.2"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AQ5666" s="7"/>
      <c r="AR5666" s="7"/>
      <c r="AS5666" s="7"/>
      <c r="AT5666" s="7"/>
      <c r="AU5666" s="7"/>
      <c r="AV5666" s="7"/>
      <c r="AX5666" s="7"/>
      <c r="AY5666" s="7"/>
      <c r="AZ5666" s="7"/>
      <c r="BA5666" s="7"/>
      <c r="BB5666" s="7"/>
      <c r="BC5666" s="7"/>
      <c r="BD5666" s="7"/>
      <c r="BG5666" s="7"/>
      <c r="BH5666" s="7"/>
      <c r="BI5666" s="7"/>
      <c r="BJ5666" s="7"/>
      <c r="BK5666" s="7"/>
      <c r="BL5666" s="7"/>
      <c r="BM5666" s="7"/>
      <c r="BP5666" s="7"/>
      <c r="BQ5666" s="7"/>
      <c r="BR5666" s="7"/>
      <c r="BS5666" s="7"/>
      <c r="BT5666" s="7"/>
      <c r="BU5666" s="7"/>
      <c r="BV5666" s="7"/>
      <c r="BW5666" s="7"/>
    </row>
    <row r="5667" spans="5:75" x14ac:dyDescent="0.2"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AQ5667" s="7"/>
      <c r="AR5667" s="7"/>
      <c r="AS5667" s="7"/>
      <c r="AT5667" s="7"/>
      <c r="AU5667" s="7"/>
      <c r="AV5667" s="7"/>
      <c r="AX5667" s="7"/>
      <c r="AY5667" s="7"/>
      <c r="AZ5667" s="7"/>
      <c r="BA5667" s="7"/>
      <c r="BB5667" s="7"/>
      <c r="BC5667" s="7"/>
      <c r="BD5667" s="7"/>
      <c r="BG5667" s="7"/>
      <c r="BH5667" s="7"/>
      <c r="BI5667" s="7"/>
      <c r="BJ5667" s="7"/>
      <c r="BK5667" s="7"/>
      <c r="BL5667" s="7"/>
      <c r="BM5667" s="7"/>
      <c r="BP5667" s="7"/>
      <c r="BQ5667" s="7"/>
      <c r="BR5667" s="7"/>
      <c r="BS5667" s="7"/>
      <c r="BT5667" s="7"/>
      <c r="BU5667" s="7"/>
      <c r="BV5667" s="7"/>
      <c r="BW5667" s="7"/>
    </row>
    <row r="5668" spans="5:75" x14ac:dyDescent="0.2"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AQ5668" s="7"/>
      <c r="AR5668" s="7"/>
      <c r="AS5668" s="7"/>
      <c r="AT5668" s="7"/>
      <c r="AU5668" s="7"/>
      <c r="AV5668" s="7"/>
      <c r="AX5668" s="7"/>
      <c r="AY5668" s="7"/>
      <c r="AZ5668" s="7"/>
      <c r="BA5668" s="7"/>
      <c r="BB5668" s="7"/>
      <c r="BC5668" s="7"/>
      <c r="BD5668" s="7"/>
      <c r="BG5668" s="7"/>
      <c r="BH5668" s="7"/>
      <c r="BI5668" s="7"/>
      <c r="BJ5668" s="7"/>
      <c r="BK5668" s="7"/>
      <c r="BL5668" s="7"/>
      <c r="BM5668" s="7"/>
      <c r="BP5668" s="7"/>
      <c r="BQ5668" s="7"/>
      <c r="BR5668" s="7"/>
      <c r="BS5668" s="7"/>
      <c r="BT5668" s="7"/>
      <c r="BU5668" s="7"/>
      <c r="BV5668" s="7"/>
      <c r="BW5668" s="7"/>
    </row>
    <row r="5669" spans="5:75" x14ac:dyDescent="0.2"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AQ5669" s="7"/>
      <c r="AR5669" s="7"/>
      <c r="AS5669" s="7"/>
      <c r="AT5669" s="7"/>
      <c r="AU5669" s="7"/>
      <c r="AV5669" s="7"/>
      <c r="AX5669" s="7"/>
      <c r="AY5669" s="7"/>
      <c r="AZ5669" s="7"/>
      <c r="BA5669" s="7"/>
      <c r="BB5669" s="7"/>
      <c r="BC5669" s="7"/>
      <c r="BD5669" s="7"/>
      <c r="BG5669" s="7"/>
      <c r="BH5669" s="7"/>
      <c r="BI5669" s="7"/>
      <c r="BJ5669" s="7"/>
      <c r="BK5669" s="7"/>
      <c r="BL5669" s="7"/>
      <c r="BM5669" s="7"/>
      <c r="BP5669" s="7"/>
      <c r="BQ5669" s="7"/>
      <c r="BR5669" s="7"/>
      <c r="BS5669" s="7"/>
      <c r="BT5669" s="7"/>
      <c r="BU5669" s="7"/>
      <c r="BV5669" s="7"/>
      <c r="BW5669" s="7"/>
    </row>
    <row r="5670" spans="5:75" x14ac:dyDescent="0.2"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AQ5670" s="7"/>
      <c r="AR5670" s="7"/>
      <c r="AS5670" s="7"/>
      <c r="AT5670" s="7"/>
      <c r="AU5670" s="7"/>
      <c r="AV5670" s="7"/>
      <c r="AX5670" s="7"/>
      <c r="AY5670" s="7"/>
      <c r="AZ5670" s="7"/>
      <c r="BA5670" s="7"/>
      <c r="BB5670" s="7"/>
      <c r="BC5670" s="7"/>
      <c r="BD5670" s="7"/>
      <c r="BG5670" s="7"/>
      <c r="BH5670" s="7"/>
      <c r="BI5670" s="7"/>
      <c r="BJ5670" s="7"/>
      <c r="BK5670" s="7"/>
      <c r="BL5670" s="7"/>
      <c r="BM5670" s="7"/>
      <c r="BP5670" s="7"/>
      <c r="BQ5670" s="7"/>
      <c r="BR5670" s="7"/>
      <c r="BS5670" s="7"/>
      <c r="BT5670" s="7"/>
      <c r="BU5670" s="7"/>
      <c r="BV5670" s="7"/>
      <c r="BW5670" s="7"/>
    </row>
    <row r="5671" spans="5:75" x14ac:dyDescent="0.2"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AQ5671" s="7"/>
      <c r="AR5671" s="7"/>
      <c r="AS5671" s="7"/>
      <c r="AT5671" s="7"/>
      <c r="AU5671" s="7"/>
      <c r="AV5671" s="7"/>
      <c r="AX5671" s="7"/>
      <c r="AY5671" s="7"/>
      <c r="AZ5671" s="7"/>
      <c r="BA5671" s="7"/>
      <c r="BB5671" s="7"/>
      <c r="BC5671" s="7"/>
      <c r="BD5671" s="7"/>
      <c r="BG5671" s="7"/>
      <c r="BH5671" s="7"/>
      <c r="BI5671" s="7"/>
      <c r="BJ5671" s="7"/>
      <c r="BK5671" s="7"/>
      <c r="BL5671" s="7"/>
      <c r="BM5671" s="7"/>
      <c r="BP5671" s="7"/>
      <c r="BQ5671" s="7"/>
      <c r="BR5671" s="7"/>
      <c r="BS5671" s="7"/>
      <c r="BT5671" s="7"/>
      <c r="BU5671" s="7"/>
      <c r="BV5671" s="7"/>
      <c r="BW5671" s="7"/>
    </row>
    <row r="5672" spans="5:75" x14ac:dyDescent="0.2"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AQ5672" s="7"/>
      <c r="AR5672" s="7"/>
      <c r="AS5672" s="7"/>
      <c r="AT5672" s="7"/>
      <c r="AU5672" s="7"/>
      <c r="AV5672" s="7"/>
      <c r="AX5672" s="7"/>
      <c r="AY5672" s="7"/>
      <c r="AZ5672" s="7"/>
      <c r="BA5672" s="7"/>
      <c r="BB5672" s="7"/>
      <c r="BC5672" s="7"/>
      <c r="BD5672" s="7"/>
      <c r="BG5672" s="7"/>
      <c r="BH5672" s="7"/>
      <c r="BI5672" s="7"/>
      <c r="BJ5672" s="7"/>
      <c r="BK5672" s="7"/>
      <c r="BL5672" s="7"/>
      <c r="BM5672" s="7"/>
      <c r="BP5672" s="7"/>
      <c r="BQ5672" s="7"/>
      <c r="BR5672" s="7"/>
      <c r="BS5672" s="7"/>
      <c r="BT5672" s="7"/>
      <c r="BU5672" s="7"/>
      <c r="BV5672" s="7"/>
      <c r="BW5672" s="7"/>
    </row>
    <row r="5673" spans="5:75" x14ac:dyDescent="0.2"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AQ5673" s="7"/>
      <c r="AR5673" s="7"/>
      <c r="AS5673" s="7"/>
      <c r="AT5673" s="7"/>
      <c r="AU5673" s="7"/>
      <c r="AV5673" s="7"/>
      <c r="AX5673" s="7"/>
      <c r="AY5673" s="7"/>
      <c r="AZ5673" s="7"/>
      <c r="BA5673" s="7"/>
      <c r="BB5673" s="7"/>
      <c r="BC5673" s="7"/>
      <c r="BD5673" s="7"/>
      <c r="BG5673" s="7"/>
      <c r="BH5673" s="7"/>
      <c r="BI5673" s="7"/>
      <c r="BJ5673" s="7"/>
      <c r="BK5673" s="7"/>
      <c r="BL5673" s="7"/>
      <c r="BM5673" s="7"/>
      <c r="BP5673" s="7"/>
      <c r="BQ5673" s="7"/>
      <c r="BR5673" s="7"/>
      <c r="BS5673" s="7"/>
      <c r="BT5673" s="7"/>
      <c r="BU5673" s="7"/>
      <c r="BV5673" s="7"/>
      <c r="BW5673" s="7"/>
    </row>
    <row r="5674" spans="5:75" x14ac:dyDescent="0.2"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AQ5674" s="7"/>
      <c r="AR5674" s="7"/>
      <c r="AS5674" s="7"/>
      <c r="AT5674" s="7"/>
      <c r="AU5674" s="7"/>
      <c r="AV5674" s="7"/>
      <c r="AX5674" s="7"/>
      <c r="AY5674" s="7"/>
      <c r="AZ5674" s="7"/>
      <c r="BA5674" s="7"/>
      <c r="BB5674" s="7"/>
      <c r="BC5674" s="7"/>
      <c r="BD5674" s="7"/>
      <c r="BG5674" s="7"/>
      <c r="BH5674" s="7"/>
      <c r="BI5674" s="7"/>
      <c r="BJ5674" s="7"/>
      <c r="BK5674" s="7"/>
      <c r="BL5674" s="7"/>
      <c r="BM5674" s="7"/>
      <c r="BP5674" s="7"/>
      <c r="BQ5674" s="7"/>
      <c r="BR5674" s="7"/>
      <c r="BS5674" s="7"/>
      <c r="BT5674" s="7"/>
      <c r="BU5674" s="7"/>
      <c r="BV5674" s="7"/>
      <c r="BW5674" s="7"/>
    </row>
    <row r="5675" spans="5:75" x14ac:dyDescent="0.2"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AQ5675" s="7"/>
      <c r="AR5675" s="7"/>
      <c r="AS5675" s="7"/>
      <c r="AT5675" s="7"/>
      <c r="AU5675" s="7"/>
      <c r="AV5675" s="7"/>
      <c r="AX5675" s="7"/>
      <c r="AY5675" s="7"/>
      <c r="AZ5675" s="7"/>
      <c r="BA5675" s="7"/>
      <c r="BB5675" s="7"/>
      <c r="BC5675" s="7"/>
      <c r="BD5675" s="7"/>
      <c r="BG5675" s="7"/>
      <c r="BH5675" s="7"/>
      <c r="BI5675" s="7"/>
      <c r="BJ5675" s="7"/>
      <c r="BK5675" s="7"/>
      <c r="BL5675" s="7"/>
      <c r="BM5675" s="7"/>
      <c r="BP5675" s="7"/>
      <c r="BQ5675" s="7"/>
      <c r="BR5675" s="7"/>
      <c r="BS5675" s="7"/>
      <c r="BT5675" s="7"/>
      <c r="BU5675" s="7"/>
      <c r="BV5675" s="7"/>
      <c r="BW5675" s="7"/>
    </row>
    <row r="5676" spans="5:75" x14ac:dyDescent="0.2"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AQ5676" s="7"/>
      <c r="AR5676" s="7"/>
      <c r="AS5676" s="7"/>
      <c r="AT5676" s="7"/>
      <c r="AU5676" s="7"/>
      <c r="AV5676" s="7"/>
      <c r="AX5676" s="7"/>
      <c r="AY5676" s="7"/>
      <c r="AZ5676" s="7"/>
      <c r="BA5676" s="7"/>
      <c r="BB5676" s="7"/>
      <c r="BC5676" s="7"/>
      <c r="BD5676" s="7"/>
      <c r="BG5676" s="7"/>
      <c r="BH5676" s="7"/>
      <c r="BI5676" s="7"/>
      <c r="BJ5676" s="7"/>
      <c r="BK5676" s="7"/>
      <c r="BL5676" s="7"/>
      <c r="BM5676" s="7"/>
      <c r="BP5676" s="7"/>
      <c r="BQ5676" s="7"/>
      <c r="BR5676" s="7"/>
      <c r="BS5676" s="7"/>
      <c r="BT5676" s="7"/>
      <c r="BU5676" s="7"/>
      <c r="BV5676" s="7"/>
      <c r="BW5676" s="7"/>
    </row>
    <row r="5677" spans="5:75" x14ac:dyDescent="0.2"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AQ5677" s="7"/>
      <c r="AR5677" s="7"/>
      <c r="AS5677" s="7"/>
      <c r="AT5677" s="7"/>
      <c r="AU5677" s="7"/>
      <c r="AV5677" s="7"/>
      <c r="AX5677" s="7"/>
      <c r="AY5677" s="7"/>
      <c r="AZ5677" s="7"/>
      <c r="BA5677" s="7"/>
      <c r="BB5677" s="7"/>
      <c r="BC5677" s="7"/>
      <c r="BD5677" s="7"/>
      <c r="BG5677" s="7"/>
      <c r="BH5677" s="7"/>
      <c r="BI5677" s="7"/>
      <c r="BJ5677" s="7"/>
      <c r="BK5677" s="7"/>
      <c r="BL5677" s="7"/>
      <c r="BM5677" s="7"/>
      <c r="BP5677" s="7"/>
      <c r="BQ5677" s="7"/>
      <c r="BR5677" s="7"/>
      <c r="BS5677" s="7"/>
      <c r="BT5677" s="7"/>
      <c r="BU5677" s="7"/>
      <c r="BV5677" s="7"/>
      <c r="BW5677" s="7"/>
    </row>
    <row r="5678" spans="5:75" x14ac:dyDescent="0.2"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AQ5678" s="7"/>
      <c r="AR5678" s="7"/>
      <c r="AS5678" s="7"/>
      <c r="AT5678" s="7"/>
      <c r="AU5678" s="7"/>
      <c r="AV5678" s="7"/>
      <c r="AX5678" s="7"/>
      <c r="AY5678" s="7"/>
      <c r="AZ5678" s="7"/>
      <c r="BA5678" s="7"/>
      <c r="BB5678" s="7"/>
      <c r="BC5678" s="7"/>
      <c r="BD5678" s="7"/>
      <c r="BG5678" s="7"/>
      <c r="BH5678" s="7"/>
      <c r="BI5678" s="7"/>
      <c r="BJ5678" s="7"/>
      <c r="BK5678" s="7"/>
      <c r="BL5678" s="7"/>
      <c r="BM5678" s="7"/>
      <c r="BP5678" s="7"/>
      <c r="BQ5678" s="7"/>
      <c r="BR5678" s="7"/>
      <c r="BS5678" s="7"/>
      <c r="BT5678" s="7"/>
      <c r="BU5678" s="7"/>
      <c r="BV5678" s="7"/>
      <c r="BW5678" s="7"/>
    </row>
    <row r="5679" spans="5:75" x14ac:dyDescent="0.2"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AQ5679" s="7"/>
      <c r="AR5679" s="7"/>
      <c r="AS5679" s="7"/>
      <c r="AT5679" s="7"/>
      <c r="AU5679" s="7"/>
      <c r="AV5679" s="7"/>
      <c r="AX5679" s="7"/>
      <c r="AY5679" s="7"/>
      <c r="AZ5679" s="7"/>
      <c r="BA5679" s="7"/>
      <c r="BB5679" s="7"/>
      <c r="BC5679" s="7"/>
      <c r="BD5679" s="7"/>
      <c r="BG5679" s="7"/>
      <c r="BH5679" s="7"/>
      <c r="BI5679" s="7"/>
      <c r="BJ5679" s="7"/>
      <c r="BK5679" s="7"/>
      <c r="BL5679" s="7"/>
      <c r="BM5679" s="7"/>
      <c r="BP5679" s="7"/>
      <c r="BQ5679" s="7"/>
      <c r="BR5679" s="7"/>
      <c r="BS5679" s="7"/>
      <c r="BT5679" s="7"/>
      <c r="BU5679" s="7"/>
      <c r="BV5679" s="7"/>
      <c r="BW5679" s="7"/>
    </row>
    <row r="5680" spans="5:75" x14ac:dyDescent="0.2"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AQ5680" s="7"/>
      <c r="AR5680" s="7"/>
      <c r="AS5680" s="7"/>
      <c r="AT5680" s="7"/>
      <c r="AU5680" s="7"/>
      <c r="AV5680" s="7"/>
      <c r="AX5680" s="7"/>
      <c r="AY5680" s="7"/>
      <c r="AZ5680" s="7"/>
      <c r="BA5680" s="7"/>
      <c r="BB5680" s="7"/>
      <c r="BC5680" s="7"/>
      <c r="BD5680" s="7"/>
      <c r="BG5680" s="7"/>
      <c r="BH5680" s="7"/>
      <c r="BI5680" s="7"/>
      <c r="BJ5680" s="7"/>
      <c r="BK5680" s="7"/>
      <c r="BL5680" s="7"/>
      <c r="BM5680" s="7"/>
      <c r="BP5680" s="7"/>
      <c r="BQ5680" s="7"/>
      <c r="BR5680" s="7"/>
      <c r="BS5680" s="7"/>
      <c r="BT5680" s="7"/>
      <c r="BU5680" s="7"/>
      <c r="BV5680" s="7"/>
      <c r="BW5680" s="7"/>
    </row>
    <row r="5681" spans="5:75" x14ac:dyDescent="0.2"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AQ5681" s="7"/>
      <c r="AR5681" s="7"/>
      <c r="AS5681" s="7"/>
      <c r="AT5681" s="7"/>
      <c r="AU5681" s="7"/>
      <c r="AV5681" s="7"/>
      <c r="AX5681" s="7"/>
      <c r="AY5681" s="7"/>
      <c r="AZ5681" s="7"/>
      <c r="BA5681" s="7"/>
      <c r="BB5681" s="7"/>
      <c r="BC5681" s="7"/>
      <c r="BD5681" s="7"/>
      <c r="BG5681" s="7"/>
      <c r="BH5681" s="7"/>
      <c r="BI5681" s="7"/>
      <c r="BJ5681" s="7"/>
      <c r="BK5681" s="7"/>
      <c r="BL5681" s="7"/>
      <c r="BM5681" s="7"/>
      <c r="BP5681" s="7"/>
      <c r="BQ5681" s="7"/>
      <c r="BR5681" s="7"/>
      <c r="BS5681" s="7"/>
      <c r="BT5681" s="7"/>
      <c r="BU5681" s="7"/>
      <c r="BV5681" s="7"/>
      <c r="BW5681" s="7"/>
    </row>
    <row r="5682" spans="5:75" x14ac:dyDescent="0.2"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AQ5682" s="7"/>
      <c r="AR5682" s="7"/>
      <c r="AS5682" s="7"/>
      <c r="AT5682" s="7"/>
      <c r="AU5682" s="7"/>
      <c r="AV5682" s="7"/>
      <c r="AX5682" s="7"/>
      <c r="AY5682" s="7"/>
      <c r="AZ5682" s="7"/>
      <c r="BA5682" s="7"/>
      <c r="BB5682" s="7"/>
      <c r="BC5682" s="7"/>
      <c r="BD5682" s="7"/>
      <c r="BG5682" s="7"/>
      <c r="BH5682" s="7"/>
      <c r="BI5682" s="7"/>
      <c r="BJ5682" s="7"/>
      <c r="BK5682" s="7"/>
      <c r="BL5682" s="7"/>
      <c r="BM5682" s="7"/>
      <c r="BP5682" s="7"/>
      <c r="BQ5682" s="7"/>
      <c r="BR5682" s="7"/>
      <c r="BS5682" s="7"/>
      <c r="BT5682" s="7"/>
      <c r="BU5682" s="7"/>
      <c r="BV5682" s="7"/>
      <c r="BW5682" s="7"/>
    </row>
    <row r="5683" spans="5:75" x14ac:dyDescent="0.2"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AQ5683" s="7"/>
      <c r="AR5683" s="7"/>
      <c r="AS5683" s="7"/>
      <c r="AT5683" s="7"/>
      <c r="AU5683" s="7"/>
      <c r="AV5683" s="7"/>
      <c r="AX5683" s="7"/>
      <c r="AY5683" s="7"/>
      <c r="AZ5683" s="7"/>
      <c r="BA5683" s="7"/>
      <c r="BB5683" s="7"/>
      <c r="BC5683" s="7"/>
      <c r="BD5683" s="7"/>
      <c r="BG5683" s="7"/>
      <c r="BH5683" s="7"/>
      <c r="BI5683" s="7"/>
      <c r="BJ5683" s="7"/>
      <c r="BK5683" s="7"/>
      <c r="BL5683" s="7"/>
      <c r="BM5683" s="7"/>
      <c r="BP5683" s="7"/>
      <c r="BQ5683" s="7"/>
      <c r="BR5683" s="7"/>
      <c r="BS5683" s="7"/>
      <c r="BT5683" s="7"/>
      <c r="BU5683" s="7"/>
      <c r="BV5683" s="7"/>
      <c r="BW5683" s="7"/>
    </row>
    <row r="5684" spans="5:75" x14ac:dyDescent="0.2"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AQ5684" s="7"/>
      <c r="AR5684" s="7"/>
      <c r="AS5684" s="7"/>
      <c r="AT5684" s="7"/>
      <c r="AU5684" s="7"/>
      <c r="AV5684" s="7"/>
      <c r="AX5684" s="7"/>
      <c r="AY5684" s="7"/>
      <c r="AZ5684" s="7"/>
      <c r="BA5684" s="7"/>
      <c r="BB5684" s="7"/>
      <c r="BC5684" s="7"/>
      <c r="BD5684" s="7"/>
      <c r="BG5684" s="7"/>
      <c r="BH5684" s="7"/>
      <c r="BI5684" s="7"/>
      <c r="BJ5684" s="7"/>
      <c r="BK5684" s="7"/>
      <c r="BL5684" s="7"/>
      <c r="BM5684" s="7"/>
      <c r="BP5684" s="7"/>
      <c r="BQ5684" s="7"/>
      <c r="BR5684" s="7"/>
      <c r="BS5684" s="7"/>
      <c r="BT5684" s="7"/>
      <c r="BU5684" s="7"/>
      <c r="BV5684" s="7"/>
      <c r="BW5684" s="7"/>
    </row>
    <row r="5685" spans="5:75" x14ac:dyDescent="0.2"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AQ5685" s="7"/>
      <c r="AR5685" s="7"/>
      <c r="AS5685" s="7"/>
      <c r="AT5685" s="7"/>
      <c r="AU5685" s="7"/>
      <c r="AV5685" s="7"/>
      <c r="AX5685" s="7"/>
      <c r="AY5685" s="7"/>
      <c r="AZ5685" s="7"/>
      <c r="BA5685" s="7"/>
      <c r="BB5685" s="7"/>
      <c r="BC5685" s="7"/>
      <c r="BD5685" s="7"/>
      <c r="BG5685" s="7"/>
      <c r="BH5685" s="7"/>
      <c r="BI5685" s="7"/>
      <c r="BJ5685" s="7"/>
      <c r="BK5685" s="7"/>
      <c r="BL5685" s="7"/>
      <c r="BM5685" s="7"/>
      <c r="BP5685" s="7"/>
      <c r="BQ5685" s="7"/>
      <c r="BR5685" s="7"/>
      <c r="BS5685" s="7"/>
      <c r="BT5685" s="7"/>
      <c r="BU5685" s="7"/>
      <c r="BV5685" s="7"/>
      <c r="BW5685" s="7"/>
    </row>
    <row r="5686" spans="5:75" x14ac:dyDescent="0.2"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AQ5686" s="7"/>
      <c r="AR5686" s="7"/>
      <c r="AS5686" s="7"/>
      <c r="AT5686" s="7"/>
      <c r="AU5686" s="7"/>
      <c r="AV5686" s="7"/>
      <c r="AX5686" s="7"/>
      <c r="AY5686" s="7"/>
      <c r="AZ5686" s="7"/>
      <c r="BA5686" s="7"/>
      <c r="BB5686" s="7"/>
      <c r="BC5686" s="7"/>
      <c r="BD5686" s="7"/>
      <c r="BG5686" s="7"/>
      <c r="BH5686" s="7"/>
      <c r="BI5686" s="7"/>
      <c r="BJ5686" s="7"/>
      <c r="BK5686" s="7"/>
      <c r="BL5686" s="7"/>
      <c r="BM5686" s="7"/>
      <c r="BP5686" s="7"/>
      <c r="BQ5686" s="7"/>
      <c r="BR5686" s="7"/>
      <c r="BS5686" s="7"/>
      <c r="BT5686" s="7"/>
      <c r="BU5686" s="7"/>
      <c r="BV5686" s="7"/>
      <c r="BW5686" s="7"/>
    </row>
    <row r="5687" spans="5:75" x14ac:dyDescent="0.2"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AQ5687" s="7"/>
      <c r="AR5687" s="7"/>
      <c r="AS5687" s="7"/>
      <c r="AT5687" s="7"/>
      <c r="AU5687" s="7"/>
      <c r="AV5687" s="7"/>
      <c r="AX5687" s="7"/>
      <c r="AY5687" s="7"/>
      <c r="AZ5687" s="7"/>
      <c r="BA5687" s="7"/>
      <c r="BB5687" s="7"/>
      <c r="BC5687" s="7"/>
      <c r="BD5687" s="7"/>
      <c r="BG5687" s="7"/>
      <c r="BH5687" s="7"/>
      <c r="BI5687" s="7"/>
      <c r="BJ5687" s="7"/>
      <c r="BK5687" s="7"/>
      <c r="BL5687" s="7"/>
      <c r="BM5687" s="7"/>
      <c r="BP5687" s="7"/>
      <c r="BQ5687" s="7"/>
      <c r="BR5687" s="7"/>
      <c r="BS5687" s="7"/>
      <c r="BT5687" s="7"/>
      <c r="BU5687" s="7"/>
      <c r="BV5687" s="7"/>
      <c r="BW5687" s="7"/>
    </row>
    <row r="5688" spans="5:75" x14ac:dyDescent="0.2"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AQ5688" s="7"/>
      <c r="AR5688" s="7"/>
      <c r="AS5688" s="7"/>
      <c r="AT5688" s="7"/>
      <c r="AU5688" s="7"/>
      <c r="AV5688" s="7"/>
      <c r="AX5688" s="7"/>
      <c r="AY5688" s="7"/>
      <c r="AZ5688" s="7"/>
      <c r="BA5688" s="7"/>
      <c r="BB5688" s="7"/>
      <c r="BC5688" s="7"/>
      <c r="BD5688" s="7"/>
      <c r="BG5688" s="7"/>
      <c r="BH5688" s="7"/>
      <c r="BI5688" s="7"/>
      <c r="BJ5688" s="7"/>
      <c r="BK5688" s="7"/>
      <c r="BL5688" s="7"/>
      <c r="BM5688" s="7"/>
      <c r="BP5688" s="7"/>
      <c r="BQ5688" s="7"/>
      <c r="BR5688" s="7"/>
      <c r="BS5688" s="7"/>
      <c r="BT5688" s="7"/>
      <c r="BU5688" s="7"/>
      <c r="BV5688" s="7"/>
      <c r="BW5688" s="7"/>
    </row>
    <row r="5689" spans="5:75" x14ac:dyDescent="0.2"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AQ5689" s="7"/>
      <c r="AR5689" s="7"/>
      <c r="AS5689" s="7"/>
      <c r="AT5689" s="7"/>
      <c r="AU5689" s="7"/>
      <c r="AV5689" s="7"/>
      <c r="AX5689" s="7"/>
      <c r="AY5689" s="7"/>
      <c r="AZ5689" s="7"/>
      <c r="BA5689" s="7"/>
      <c r="BB5689" s="7"/>
      <c r="BC5689" s="7"/>
      <c r="BD5689" s="7"/>
      <c r="BG5689" s="7"/>
      <c r="BH5689" s="7"/>
      <c r="BI5689" s="7"/>
      <c r="BJ5689" s="7"/>
      <c r="BK5689" s="7"/>
      <c r="BL5689" s="7"/>
      <c r="BM5689" s="7"/>
      <c r="BP5689" s="7"/>
      <c r="BQ5689" s="7"/>
      <c r="BR5689" s="7"/>
      <c r="BS5689" s="7"/>
      <c r="BT5689" s="7"/>
      <c r="BU5689" s="7"/>
      <c r="BV5689" s="7"/>
      <c r="BW5689" s="7"/>
    </row>
    <row r="5690" spans="5:75" x14ac:dyDescent="0.2"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AQ5690" s="7"/>
      <c r="AR5690" s="7"/>
      <c r="AS5690" s="7"/>
      <c r="AT5690" s="7"/>
      <c r="AU5690" s="7"/>
      <c r="AV5690" s="7"/>
      <c r="AX5690" s="7"/>
      <c r="AY5690" s="7"/>
      <c r="AZ5690" s="7"/>
      <c r="BA5690" s="7"/>
      <c r="BB5690" s="7"/>
      <c r="BC5690" s="7"/>
      <c r="BD5690" s="7"/>
      <c r="BG5690" s="7"/>
      <c r="BH5690" s="7"/>
      <c r="BI5690" s="7"/>
      <c r="BJ5690" s="7"/>
      <c r="BK5690" s="7"/>
      <c r="BL5690" s="7"/>
      <c r="BM5690" s="7"/>
      <c r="BP5690" s="7"/>
      <c r="BQ5690" s="7"/>
      <c r="BR5690" s="7"/>
      <c r="BS5690" s="7"/>
      <c r="BT5690" s="7"/>
      <c r="BU5690" s="7"/>
      <c r="BV5690" s="7"/>
      <c r="BW5690" s="7"/>
    </row>
    <row r="5691" spans="5:75" x14ac:dyDescent="0.2"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AQ5691" s="7"/>
      <c r="AR5691" s="7"/>
      <c r="AS5691" s="7"/>
      <c r="AT5691" s="7"/>
      <c r="AU5691" s="7"/>
      <c r="AV5691" s="7"/>
      <c r="AX5691" s="7"/>
      <c r="AY5691" s="7"/>
      <c r="AZ5691" s="7"/>
      <c r="BA5691" s="7"/>
      <c r="BB5691" s="7"/>
      <c r="BC5691" s="7"/>
      <c r="BD5691" s="7"/>
      <c r="BG5691" s="7"/>
      <c r="BH5691" s="7"/>
      <c r="BI5691" s="7"/>
      <c r="BJ5691" s="7"/>
      <c r="BK5691" s="7"/>
      <c r="BL5691" s="7"/>
      <c r="BM5691" s="7"/>
      <c r="BP5691" s="7"/>
      <c r="BQ5691" s="7"/>
      <c r="BR5691" s="7"/>
      <c r="BS5691" s="7"/>
      <c r="BT5691" s="7"/>
      <c r="BU5691" s="7"/>
      <c r="BV5691" s="7"/>
      <c r="BW5691" s="7"/>
    </row>
    <row r="5692" spans="5:75" x14ac:dyDescent="0.2"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AQ5692" s="7"/>
      <c r="AR5692" s="7"/>
      <c r="AS5692" s="7"/>
      <c r="AT5692" s="7"/>
      <c r="AU5692" s="7"/>
      <c r="AV5692" s="7"/>
      <c r="AX5692" s="7"/>
      <c r="AY5692" s="7"/>
      <c r="AZ5692" s="7"/>
      <c r="BA5692" s="7"/>
      <c r="BB5692" s="7"/>
      <c r="BC5692" s="7"/>
      <c r="BD5692" s="7"/>
      <c r="BG5692" s="7"/>
      <c r="BH5692" s="7"/>
      <c r="BI5692" s="7"/>
      <c r="BJ5692" s="7"/>
      <c r="BK5692" s="7"/>
      <c r="BL5692" s="7"/>
      <c r="BM5692" s="7"/>
      <c r="BP5692" s="7"/>
      <c r="BQ5692" s="7"/>
      <c r="BR5692" s="7"/>
      <c r="BS5692" s="7"/>
      <c r="BT5692" s="7"/>
      <c r="BU5692" s="7"/>
      <c r="BV5692" s="7"/>
      <c r="BW5692" s="7"/>
    </row>
    <row r="5693" spans="5:75" x14ac:dyDescent="0.2"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AQ5693" s="7"/>
      <c r="AR5693" s="7"/>
      <c r="AS5693" s="7"/>
      <c r="AT5693" s="7"/>
      <c r="AU5693" s="7"/>
      <c r="AV5693" s="7"/>
      <c r="AX5693" s="7"/>
      <c r="AY5693" s="7"/>
      <c r="AZ5693" s="7"/>
      <c r="BA5693" s="7"/>
      <c r="BB5693" s="7"/>
      <c r="BC5693" s="7"/>
      <c r="BD5693" s="7"/>
      <c r="BG5693" s="7"/>
      <c r="BH5693" s="7"/>
      <c r="BI5693" s="7"/>
      <c r="BJ5693" s="7"/>
      <c r="BK5693" s="7"/>
      <c r="BL5693" s="7"/>
      <c r="BM5693" s="7"/>
      <c r="BP5693" s="7"/>
      <c r="BQ5693" s="7"/>
      <c r="BR5693" s="7"/>
      <c r="BS5693" s="7"/>
      <c r="BT5693" s="7"/>
      <c r="BU5693" s="7"/>
      <c r="BV5693" s="7"/>
      <c r="BW5693" s="7"/>
    </row>
    <row r="5694" spans="5:75" x14ac:dyDescent="0.2"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AQ5694" s="7"/>
      <c r="AR5694" s="7"/>
      <c r="AS5694" s="7"/>
      <c r="AT5694" s="7"/>
      <c r="AU5694" s="7"/>
      <c r="AV5694" s="7"/>
      <c r="AX5694" s="7"/>
      <c r="AY5694" s="7"/>
      <c r="AZ5694" s="7"/>
      <c r="BA5694" s="7"/>
      <c r="BB5694" s="7"/>
      <c r="BC5694" s="7"/>
      <c r="BD5694" s="7"/>
      <c r="BG5694" s="7"/>
      <c r="BH5694" s="7"/>
      <c r="BI5694" s="7"/>
      <c r="BJ5694" s="7"/>
      <c r="BK5694" s="7"/>
      <c r="BL5694" s="7"/>
      <c r="BM5694" s="7"/>
      <c r="BP5694" s="7"/>
      <c r="BQ5694" s="7"/>
      <c r="BR5694" s="7"/>
      <c r="BS5694" s="7"/>
      <c r="BT5694" s="7"/>
      <c r="BU5694" s="7"/>
      <c r="BV5694" s="7"/>
      <c r="BW5694" s="7"/>
    </row>
    <row r="5695" spans="5:75" x14ac:dyDescent="0.2"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AQ5695" s="7"/>
      <c r="AR5695" s="7"/>
      <c r="AS5695" s="7"/>
      <c r="AT5695" s="7"/>
      <c r="AU5695" s="7"/>
      <c r="AV5695" s="7"/>
      <c r="AX5695" s="7"/>
      <c r="AY5695" s="7"/>
      <c r="AZ5695" s="7"/>
      <c r="BA5695" s="7"/>
      <c r="BB5695" s="7"/>
      <c r="BC5695" s="7"/>
      <c r="BD5695" s="7"/>
      <c r="BG5695" s="7"/>
      <c r="BH5695" s="7"/>
      <c r="BI5695" s="7"/>
      <c r="BJ5695" s="7"/>
      <c r="BK5695" s="7"/>
      <c r="BL5695" s="7"/>
      <c r="BM5695" s="7"/>
      <c r="BP5695" s="7"/>
      <c r="BQ5695" s="7"/>
      <c r="BR5695" s="7"/>
      <c r="BS5695" s="7"/>
      <c r="BT5695" s="7"/>
      <c r="BU5695" s="7"/>
      <c r="BV5695" s="7"/>
      <c r="BW5695" s="7"/>
    </row>
    <row r="5696" spans="5:75" x14ac:dyDescent="0.2"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AQ5696" s="7"/>
      <c r="AR5696" s="7"/>
      <c r="AS5696" s="7"/>
      <c r="AT5696" s="7"/>
      <c r="AU5696" s="7"/>
      <c r="AV5696" s="7"/>
      <c r="AX5696" s="7"/>
      <c r="AY5696" s="7"/>
      <c r="AZ5696" s="7"/>
      <c r="BA5696" s="7"/>
      <c r="BB5696" s="7"/>
      <c r="BC5696" s="7"/>
      <c r="BD5696" s="7"/>
      <c r="BG5696" s="7"/>
      <c r="BH5696" s="7"/>
      <c r="BI5696" s="7"/>
      <c r="BJ5696" s="7"/>
      <c r="BK5696" s="7"/>
      <c r="BL5696" s="7"/>
      <c r="BM5696" s="7"/>
      <c r="BP5696" s="7"/>
      <c r="BQ5696" s="7"/>
      <c r="BR5696" s="7"/>
      <c r="BS5696" s="7"/>
      <c r="BT5696" s="7"/>
      <c r="BU5696" s="7"/>
      <c r="BV5696" s="7"/>
      <c r="BW5696" s="7"/>
    </row>
    <row r="5697" spans="5:75" x14ac:dyDescent="0.2"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AQ5697" s="7"/>
      <c r="AR5697" s="7"/>
      <c r="AS5697" s="7"/>
      <c r="AT5697" s="7"/>
      <c r="AU5697" s="7"/>
      <c r="AV5697" s="7"/>
      <c r="AX5697" s="7"/>
      <c r="AY5697" s="7"/>
      <c r="AZ5697" s="7"/>
      <c r="BA5697" s="7"/>
      <c r="BB5697" s="7"/>
      <c r="BC5697" s="7"/>
      <c r="BD5697" s="7"/>
      <c r="BG5697" s="7"/>
      <c r="BH5697" s="7"/>
      <c r="BI5697" s="7"/>
      <c r="BJ5697" s="7"/>
      <c r="BK5697" s="7"/>
      <c r="BL5697" s="7"/>
      <c r="BM5697" s="7"/>
      <c r="BP5697" s="7"/>
      <c r="BQ5697" s="7"/>
      <c r="BR5697" s="7"/>
      <c r="BS5697" s="7"/>
      <c r="BT5697" s="7"/>
      <c r="BU5697" s="7"/>
      <c r="BV5697" s="7"/>
      <c r="BW5697" s="7"/>
    </row>
    <row r="5698" spans="5:75" x14ac:dyDescent="0.2"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AQ5698" s="7"/>
      <c r="AR5698" s="7"/>
      <c r="AS5698" s="7"/>
      <c r="AT5698" s="7"/>
      <c r="AU5698" s="7"/>
      <c r="AV5698" s="7"/>
      <c r="AX5698" s="7"/>
      <c r="AY5698" s="7"/>
      <c r="AZ5698" s="7"/>
      <c r="BA5698" s="7"/>
      <c r="BB5698" s="7"/>
      <c r="BC5698" s="7"/>
      <c r="BD5698" s="7"/>
      <c r="BG5698" s="7"/>
      <c r="BH5698" s="7"/>
      <c r="BI5698" s="7"/>
      <c r="BJ5698" s="7"/>
      <c r="BK5698" s="7"/>
      <c r="BL5698" s="7"/>
      <c r="BM5698" s="7"/>
      <c r="BP5698" s="7"/>
      <c r="BQ5698" s="7"/>
      <c r="BR5698" s="7"/>
      <c r="BS5698" s="7"/>
      <c r="BT5698" s="7"/>
      <c r="BU5698" s="7"/>
      <c r="BV5698" s="7"/>
      <c r="BW5698" s="7"/>
    </row>
    <row r="5699" spans="5:75" x14ac:dyDescent="0.2"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AQ5699" s="7"/>
      <c r="AR5699" s="7"/>
      <c r="AS5699" s="7"/>
      <c r="AT5699" s="7"/>
      <c r="AU5699" s="7"/>
      <c r="AV5699" s="7"/>
      <c r="AX5699" s="7"/>
      <c r="AY5699" s="7"/>
      <c r="AZ5699" s="7"/>
      <c r="BA5699" s="7"/>
      <c r="BB5699" s="7"/>
      <c r="BC5699" s="7"/>
      <c r="BD5699" s="7"/>
      <c r="BG5699" s="7"/>
      <c r="BH5699" s="7"/>
      <c r="BI5699" s="7"/>
      <c r="BJ5699" s="7"/>
      <c r="BK5699" s="7"/>
      <c r="BL5699" s="7"/>
      <c r="BM5699" s="7"/>
      <c r="BP5699" s="7"/>
      <c r="BQ5699" s="7"/>
      <c r="BR5699" s="7"/>
      <c r="BS5699" s="7"/>
      <c r="BT5699" s="7"/>
      <c r="BU5699" s="7"/>
      <c r="BV5699" s="7"/>
      <c r="BW5699" s="7"/>
    </row>
    <row r="5700" spans="5:75" x14ac:dyDescent="0.2"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AQ5700" s="7"/>
      <c r="AR5700" s="7"/>
      <c r="AS5700" s="7"/>
      <c r="AT5700" s="7"/>
      <c r="AU5700" s="7"/>
      <c r="AV5700" s="7"/>
      <c r="AX5700" s="7"/>
      <c r="AY5700" s="7"/>
      <c r="AZ5700" s="7"/>
      <c r="BA5700" s="7"/>
      <c r="BB5700" s="7"/>
      <c r="BC5700" s="7"/>
      <c r="BD5700" s="7"/>
      <c r="BG5700" s="7"/>
      <c r="BH5700" s="7"/>
      <c r="BI5700" s="7"/>
      <c r="BJ5700" s="7"/>
      <c r="BK5700" s="7"/>
      <c r="BL5700" s="7"/>
      <c r="BM5700" s="7"/>
      <c r="BP5700" s="7"/>
      <c r="BQ5700" s="7"/>
      <c r="BR5700" s="7"/>
      <c r="BS5700" s="7"/>
      <c r="BT5700" s="7"/>
      <c r="BU5700" s="7"/>
      <c r="BV5700" s="7"/>
      <c r="BW5700" s="7"/>
    </row>
    <row r="5701" spans="5:75" x14ac:dyDescent="0.2"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AQ5701" s="7"/>
      <c r="AR5701" s="7"/>
      <c r="AS5701" s="7"/>
      <c r="AT5701" s="7"/>
      <c r="AU5701" s="7"/>
      <c r="AV5701" s="7"/>
      <c r="AX5701" s="7"/>
      <c r="AY5701" s="7"/>
      <c r="AZ5701" s="7"/>
      <c r="BA5701" s="7"/>
      <c r="BB5701" s="7"/>
      <c r="BC5701" s="7"/>
      <c r="BD5701" s="7"/>
      <c r="BG5701" s="7"/>
      <c r="BH5701" s="7"/>
      <c r="BI5701" s="7"/>
      <c r="BJ5701" s="7"/>
      <c r="BK5701" s="7"/>
      <c r="BL5701" s="7"/>
      <c r="BM5701" s="7"/>
      <c r="BP5701" s="7"/>
      <c r="BQ5701" s="7"/>
      <c r="BR5701" s="7"/>
      <c r="BS5701" s="7"/>
      <c r="BT5701" s="7"/>
      <c r="BU5701" s="7"/>
      <c r="BV5701" s="7"/>
      <c r="BW5701" s="7"/>
    </row>
    <row r="5702" spans="5:75" x14ac:dyDescent="0.2"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AQ5702" s="7"/>
      <c r="AR5702" s="7"/>
      <c r="AS5702" s="7"/>
      <c r="AT5702" s="7"/>
      <c r="AU5702" s="7"/>
      <c r="AV5702" s="7"/>
      <c r="AX5702" s="7"/>
      <c r="AY5702" s="7"/>
      <c r="AZ5702" s="7"/>
      <c r="BA5702" s="7"/>
      <c r="BB5702" s="7"/>
      <c r="BC5702" s="7"/>
      <c r="BD5702" s="7"/>
      <c r="BG5702" s="7"/>
      <c r="BH5702" s="7"/>
      <c r="BI5702" s="7"/>
      <c r="BJ5702" s="7"/>
      <c r="BK5702" s="7"/>
      <c r="BL5702" s="7"/>
      <c r="BM5702" s="7"/>
      <c r="BP5702" s="7"/>
      <c r="BQ5702" s="7"/>
      <c r="BR5702" s="7"/>
      <c r="BS5702" s="7"/>
      <c r="BT5702" s="7"/>
      <c r="BU5702" s="7"/>
      <c r="BV5702" s="7"/>
      <c r="BW5702" s="7"/>
    </row>
    <row r="5703" spans="5:75" x14ac:dyDescent="0.2"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AQ5703" s="7"/>
      <c r="AR5703" s="7"/>
      <c r="AS5703" s="7"/>
      <c r="AT5703" s="7"/>
      <c r="AU5703" s="7"/>
      <c r="AV5703" s="7"/>
      <c r="AX5703" s="7"/>
      <c r="AY5703" s="7"/>
      <c r="AZ5703" s="7"/>
      <c r="BA5703" s="7"/>
      <c r="BB5703" s="7"/>
      <c r="BC5703" s="7"/>
      <c r="BD5703" s="7"/>
      <c r="BG5703" s="7"/>
      <c r="BH5703" s="7"/>
      <c r="BI5703" s="7"/>
      <c r="BJ5703" s="7"/>
      <c r="BK5703" s="7"/>
      <c r="BL5703" s="7"/>
      <c r="BM5703" s="7"/>
      <c r="BP5703" s="7"/>
      <c r="BQ5703" s="7"/>
      <c r="BR5703" s="7"/>
      <c r="BS5703" s="7"/>
      <c r="BT5703" s="7"/>
      <c r="BU5703" s="7"/>
      <c r="BV5703" s="7"/>
      <c r="BW5703" s="7"/>
    </row>
    <row r="5704" spans="5:75" x14ac:dyDescent="0.2"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AQ5704" s="7"/>
      <c r="AR5704" s="7"/>
      <c r="AS5704" s="7"/>
      <c r="AT5704" s="7"/>
      <c r="AU5704" s="7"/>
      <c r="AV5704" s="7"/>
      <c r="AX5704" s="7"/>
      <c r="AY5704" s="7"/>
      <c r="AZ5704" s="7"/>
      <c r="BA5704" s="7"/>
      <c r="BB5704" s="7"/>
      <c r="BC5704" s="7"/>
      <c r="BD5704" s="7"/>
      <c r="BG5704" s="7"/>
      <c r="BH5704" s="7"/>
      <c r="BI5704" s="7"/>
      <c r="BJ5704" s="7"/>
      <c r="BK5704" s="7"/>
      <c r="BL5704" s="7"/>
      <c r="BM5704" s="7"/>
      <c r="BP5704" s="7"/>
      <c r="BQ5704" s="7"/>
      <c r="BR5704" s="7"/>
      <c r="BS5704" s="7"/>
      <c r="BT5704" s="7"/>
      <c r="BU5704" s="7"/>
      <c r="BV5704" s="7"/>
      <c r="BW5704" s="7"/>
    </row>
    <row r="5705" spans="5:75" x14ac:dyDescent="0.2"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AQ5705" s="7"/>
      <c r="AR5705" s="7"/>
      <c r="AS5705" s="7"/>
      <c r="AT5705" s="7"/>
      <c r="AU5705" s="7"/>
      <c r="AV5705" s="7"/>
      <c r="AX5705" s="7"/>
      <c r="AY5705" s="7"/>
      <c r="AZ5705" s="7"/>
      <c r="BA5705" s="7"/>
      <c r="BB5705" s="7"/>
      <c r="BC5705" s="7"/>
      <c r="BD5705" s="7"/>
      <c r="BG5705" s="7"/>
      <c r="BH5705" s="7"/>
      <c r="BI5705" s="7"/>
      <c r="BJ5705" s="7"/>
      <c r="BK5705" s="7"/>
      <c r="BL5705" s="7"/>
      <c r="BM5705" s="7"/>
      <c r="BP5705" s="7"/>
      <c r="BQ5705" s="7"/>
      <c r="BR5705" s="7"/>
      <c r="BS5705" s="7"/>
      <c r="BT5705" s="7"/>
      <c r="BU5705" s="7"/>
      <c r="BV5705" s="7"/>
      <c r="BW5705" s="7"/>
    </row>
    <row r="5706" spans="5:75" x14ac:dyDescent="0.2"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AQ5706" s="7"/>
      <c r="AR5706" s="7"/>
      <c r="AS5706" s="7"/>
      <c r="AT5706" s="7"/>
      <c r="AU5706" s="7"/>
      <c r="AV5706" s="7"/>
      <c r="AX5706" s="7"/>
      <c r="AY5706" s="7"/>
      <c r="AZ5706" s="7"/>
      <c r="BA5706" s="7"/>
      <c r="BB5706" s="7"/>
      <c r="BC5706" s="7"/>
      <c r="BD5706" s="7"/>
      <c r="BG5706" s="7"/>
      <c r="BH5706" s="7"/>
      <c r="BI5706" s="7"/>
      <c r="BJ5706" s="7"/>
      <c r="BK5706" s="7"/>
      <c r="BL5706" s="7"/>
      <c r="BM5706" s="7"/>
      <c r="BP5706" s="7"/>
      <c r="BQ5706" s="7"/>
      <c r="BR5706" s="7"/>
      <c r="BS5706" s="7"/>
      <c r="BT5706" s="7"/>
      <c r="BU5706" s="7"/>
      <c r="BV5706" s="7"/>
      <c r="BW5706" s="7"/>
    </row>
    <row r="5707" spans="5:75" x14ac:dyDescent="0.2"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AQ5707" s="7"/>
      <c r="AR5707" s="7"/>
      <c r="AS5707" s="7"/>
      <c r="AT5707" s="7"/>
      <c r="AU5707" s="7"/>
      <c r="AV5707" s="7"/>
      <c r="AX5707" s="7"/>
      <c r="AY5707" s="7"/>
      <c r="AZ5707" s="7"/>
      <c r="BA5707" s="7"/>
      <c r="BB5707" s="7"/>
      <c r="BC5707" s="7"/>
      <c r="BD5707" s="7"/>
      <c r="BG5707" s="7"/>
      <c r="BH5707" s="7"/>
      <c r="BI5707" s="7"/>
      <c r="BJ5707" s="7"/>
      <c r="BK5707" s="7"/>
      <c r="BL5707" s="7"/>
      <c r="BM5707" s="7"/>
      <c r="BP5707" s="7"/>
      <c r="BQ5707" s="7"/>
      <c r="BR5707" s="7"/>
      <c r="BS5707" s="7"/>
      <c r="BT5707" s="7"/>
      <c r="BU5707" s="7"/>
      <c r="BV5707" s="7"/>
      <c r="BW5707" s="7"/>
    </row>
    <row r="5708" spans="5:75" x14ac:dyDescent="0.2"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AQ5708" s="7"/>
      <c r="AR5708" s="7"/>
      <c r="AS5708" s="7"/>
      <c r="AT5708" s="7"/>
      <c r="AU5708" s="7"/>
      <c r="AV5708" s="7"/>
      <c r="AX5708" s="7"/>
      <c r="AY5708" s="7"/>
      <c r="AZ5708" s="7"/>
      <c r="BA5708" s="7"/>
      <c r="BB5708" s="7"/>
      <c r="BC5708" s="7"/>
      <c r="BD5708" s="7"/>
      <c r="BG5708" s="7"/>
      <c r="BH5708" s="7"/>
      <c r="BI5708" s="7"/>
      <c r="BJ5708" s="7"/>
      <c r="BK5708" s="7"/>
      <c r="BL5708" s="7"/>
      <c r="BM5708" s="7"/>
      <c r="BP5708" s="7"/>
      <c r="BQ5708" s="7"/>
      <c r="BR5708" s="7"/>
      <c r="BS5708" s="7"/>
      <c r="BT5708" s="7"/>
      <c r="BU5708" s="7"/>
      <c r="BV5708" s="7"/>
      <c r="BW5708" s="7"/>
    </row>
    <row r="5709" spans="5:75" x14ac:dyDescent="0.2"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AQ5709" s="7"/>
      <c r="AR5709" s="7"/>
      <c r="AS5709" s="7"/>
      <c r="AT5709" s="7"/>
      <c r="AU5709" s="7"/>
      <c r="AV5709" s="7"/>
      <c r="AX5709" s="7"/>
      <c r="AY5709" s="7"/>
      <c r="AZ5709" s="7"/>
      <c r="BA5709" s="7"/>
      <c r="BB5709" s="7"/>
      <c r="BC5709" s="7"/>
      <c r="BD5709" s="7"/>
      <c r="BG5709" s="7"/>
      <c r="BH5709" s="7"/>
      <c r="BI5709" s="7"/>
      <c r="BJ5709" s="7"/>
      <c r="BK5709" s="7"/>
      <c r="BL5709" s="7"/>
      <c r="BM5709" s="7"/>
      <c r="BP5709" s="7"/>
      <c r="BQ5709" s="7"/>
      <c r="BR5709" s="7"/>
      <c r="BS5709" s="7"/>
      <c r="BT5709" s="7"/>
      <c r="BU5709" s="7"/>
      <c r="BV5709" s="7"/>
      <c r="BW5709" s="7"/>
    </row>
    <row r="5710" spans="5:75" x14ac:dyDescent="0.2"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AQ5710" s="7"/>
      <c r="AR5710" s="7"/>
      <c r="AS5710" s="7"/>
      <c r="AT5710" s="7"/>
      <c r="AU5710" s="7"/>
      <c r="AV5710" s="7"/>
      <c r="AX5710" s="7"/>
      <c r="AY5710" s="7"/>
      <c r="AZ5710" s="7"/>
      <c r="BA5710" s="7"/>
      <c r="BB5710" s="7"/>
      <c r="BC5710" s="7"/>
      <c r="BD5710" s="7"/>
      <c r="BG5710" s="7"/>
      <c r="BH5710" s="7"/>
      <c r="BI5710" s="7"/>
      <c r="BJ5710" s="7"/>
      <c r="BK5710" s="7"/>
      <c r="BL5710" s="7"/>
      <c r="BM5710" s="7"/>
      <c r="BP5710" s="7"/>
      <c r="BQ5710" s="7"/>
      <c r="BR5710" s="7"/>
      <c r="BS5710" s="7"/>
      <c r="BT5710" s="7"/>
      <c r="BU5710" s="7"/>
      <c r="BV5710" s="7"/>
      <c r="BW5710" s="7"/>
    </row>
    <row r="5711" spans="5:75" x14ac:dyDescent="0.2"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AQ5711" s="7"/>
      <c r="AR5711" s="7"/>
      <c r="AS5711" s="7"/>
      <c r="AT5711" s="7"/>
      <c r="AU5711" s="7"/>
      <c r="AV5711" s="7"/>
      <c r="AX5711" s="7"/>
      <c r="AY5711" s="7"/>
      <c r="AZ5711" s="7"/>
      <c r="BA5711" s="7"/>
      <c r="BB5711" s="7"/>
      <c r="BC5711" s="7"/>
      <c r="BD5711" s="7"/>
      <c r="BG5711" s="7"/>
      <c r="BH5711" s="7"/>
      <c r="BI5711" s="7"/>
      <c r="BJ5711" s="7"/>
      <c r="BK5711" s="7"/>
      <c r="BL5711" s="7"/>
      <c r="BM5711" s="7"/>
      <c r="BP5711" s="7"/>
      <c r="BQ5711" s="7"/>
      <c r="BR5711" s="7"/>
      <c r="BS5711" s="7"/>
      <c r="BT5711" s="7"/>
      <c r="BU5711" s="7"/>
      <c r="BV5711" s="7"/>
      <c r="BW5711" s="7"/>
    </row>
    <row r="5712" spans="5:75" x14ac:dyDescent="0.2"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AQ5712" s="7"/>
      <c r="AR5712" s="7"/>
      <c r="AS5712" s="7"/>
      <c r="AT5712" s="7"/>
      <c r="AU5712" s="7"/>
      <c r="AV5712" s="7"/>
      <c r="AX5712" s="7"/>
      <c r="AY5712" s="7"/>
      <c r="AZ5712" s="7"/>
      <c r="BA5712" s="7"/>
      <c r="BB5712" s="7"/>
      <c r="BC5712" s="7"/>
      <c r="BD5712" s="7"/>
      <c r="BG5712" s="7"/>
      <c r="BH5712" s="7"/>
      <c r="BI5712" s="7"/>
      <c r="BJ5712" s="7"/>
      <c r="BK5712" s="7"/>
      <c r="BL5712" s="7"/>
      <c r="BM5712" s="7"/>
      <c r="BP5712" s="7"/>
      <c r="BQ5712" s="7"/>
      <c r="BR5712" s="7"/>
      <c r="BS5712" s="7"/>
      <c r="BT5712" s="7"/>
      <c r="BU5712" s="7"/>
      <c r="BV5712" s="7"/>
      <c r="BW5712" s="7"/>
    </row>
    <row r="5713" spans="5:75" x14ac:dyDescent="0.2"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AQ5713" s="7"/>
      <c r="AR5713" s="7"/>
      <c r="AS5713" s="7"/>
      <c r="AT5713" s="7"/>
      <c r="AU5713" s="7"/>
      <c r="AV5713" s="7"/>
      <c r="AX5713" s="7"/>
      <c r="AY5713" s="7"/>
      <c r="AZ5713" s="7"/>
      <c r="BA5713" s="7"/>
      <c r="BB5713" s="7"/>
      <c r="BC5713" s="7"/>
      <c r="BD5713" s="7"/>
      <c r="BG5713" s="7"/>
      <c r="BH5713" s="7"/>
      <c r="BI5713" s="7"/>
      <c r="BJ5713" s="7"/>
      <c r="BK5713" s="7"/>
      <c r="BL5713" s="7"/>
      <c r="BM5713" s="7"/>
      <c r="BP5713" s="7"/>
      <c r="BQ5713" s="7"/>
      <c r="BR5713" s="7"/>
      <c r="BS5713" s="7"/>
      <c r="BT5713" s="7"/>
      <c r="BU5713" s="7"/>
      <c r="BV5713" s="7"/>
      <c r="BW5713" s="7"/>
    </row>
    <row r="5714" spans="5:75" x14ac:dyDescent="0.2"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AQ5714" s="7"/>
      <c r="AR5714" s="7"/>
      <c r="AS5714" s="7"/>
      <c r="AT5714" s="7"/>
      <c r="AU5714" s="7"/>
      <c r="AV5714" s="7"/>
      <c r="AX5714" s="7"/>
      <c r="AY5714" s="7"/>
      <c r="AZ5714" s="7"/>
      <c r="BA5714" s="7"/>
      <c r="BB5714" s="7"/>
      <c r="BC5714" s="7"/>
      <c r="BD5714" s="7"/>
      <c r="BG5714" s="7"/>
      <c r="BH5714" s="7"/>
      <c r="BI5714" s="7"/>
      <c r="BJ5714" s="7"/>
      <c r="BK5714" s="7"/>
      <c r="BL5714" s="7"/>
      <c r="BM5714" s="7"/>
      <c r="BP5714" s="7"/>
      <c r="BQ5714" s="7"/>
      <c r="BR5714" s="7"/>
      <c r="BS5714" s="7"/>
      <c r="BT5714" s="7"/>
      <c r="BU5714" s="7"/>
      <c r="BV5714" s="7"/>
      <c r="BW5714" s="7"/>
    </row>
    <row r="5715" spans="5:75" x14ac:dyDescent="0.2"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AQ5715" s="7"/>
      <c r="AR5715" s="7"/>
      <c r="AS5715" s="7"/>
      <c r="AT5715" s="7"/>
      <c r="AU5715" s="7"/>
      <c r="AV5715" s="7"/>
      <c r="AX5715" s="7"/>
      <c r="AY5715" s="7"/>
      <c r="AZ5715" s="7"/>
      <c r="BA5715" s="7"/>
      <c r="BB5715" s="7"/>
      <c r="BC5715" s="7"/>
      <c r="BD5715" s="7"/>
      <c r="BG5715" s="7"/>
      <c r="BH5715" s="7"/>
      <c r="BI5715" s="7"/>
      <c r="BJ5715" s="7"/>
      <c r="BK5715" s="7"/>
      <c r="BL5715" s="7"/>
      <c r="BM5715" s="7"/>
      <c r="BP5715" s="7"/>
      <c r="BQ5715" s="7"/>
      <c r="BR5715" s="7"/>
      <c r="BS5715" s="7"/>
      <c r="BT5715" s="7"/>
      <c r="BU5715" s="7"/>
      <c r="BV5715" s="7"/>
      <c r="BW5715" s="7"/>
    </row>
    <row r="5716" spans="5:75" x14ac:dyDescent="0.2"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AQ5716" s="7"/>
      <c r="AR5716" s="7"/>
      <c r="AS5716" s="7"/>
      <c r="AT5716" s="7"/>
      <c r="AU5716" s="7"/>
      <c r="AV5716" s="7"/>
      <c r="AX5716" s="7"/>
      <c r="AY5716" s="7"/>
      <c r="AZ5716" s="7"/>
      <c r="BA5716" s="7"/>
      <c r="BB5716" s="7"/>
      <c r="BC5716" s="7"/>
      <c r="BD5716" s="7"/>
      <c r="BG5716" s="7"/>
      <c r="BH5716" s="7"/>
      <c r="BI5716" s="7"/>
      <c r="BJ5716" s="7"/>
      <c r="BK5716" s="7"/>
      <c r="BL5716" s="7"/>
      <c r="BM5716" s="7"/>
      <c r="BP5716" s="7"/>
      <c r="BQ5716" s="7"/>
      <c r="BR5716" s="7"/>
      <c r="BS5716" s="7"/>
      <c r="BT5716" s="7"/>
      <c r="BU5716" s="7"/>
      <c r="BV5716" s="7"/>
      <c r="BW5716" s="7"/>
    </row>
    <row r="5717" spans="5:75" x14ac:dyDescent="0.2"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AQ5717" s="7"/>
      <c r="AR5717" s="7"/>
      <c r="AS5717" s="7"/>
      <c r="AT5717" s="7"/>
      <c r="AU5717" s="7"/>
      <c r="AV5717" s="7"/>
      <c r="AX5717" s="7"/>
      <c r="AY5717" s="7"/>
      <c r="AZ5717" s="7"/>
      <c r="BA5717" s="7"/>
      <c r="BB5717" s="7"/>
      <c r="BC5717" s="7"/>
      <c r="BD5717" s="7"/>
      <c r="BG5717" s="7"/>
      <c r="BH5717" s="7"/>
      <c r="BI5717" s="7"/>
      <c r="BJ5717" s="7"/>
      <c r="BK5717" s="7"/>
      <c r="BL5717" s="7"/>
      <c r="BM5717" s="7"/>
      <c r="BP5717" s="7"/>
      <c r="BQ5717" s="7"/>
      <c r="BR5717" s="7"/>
      <c r="BS5717" s="7"/>
      <c r="BT5717" s="7"/>
      <c r="BU5717" s="7"/>
      <c r="BV5717" s="7"/>
      <c r="BW5717" s="7"/>
    </row>
    <row r="5718" spans="5:75" x14ac:dyDescent="0.2"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AQ5718" s="7"/>
      <c r="AR5718" s="7"/>
      <c r="AS5718" s="7"/>
      <c r="AT5718" s="7"/>
      <c r="AU5718" s="7"/>
      <c r="AV5718" s="7"/>
      <c r="AX5718" s="7"/>
      <c r="AY5718" s="7"/>
      <c r="AZ5718" s="7"/>
      <c r="BA5718" s="7"/>
      <c r="BB5718" s="7"/>
      <c r="BC5718" s="7"/>
      <c r="BD5718" s="7"/>
      <c r="BG5718" s="7"/>
      <c r="BH5718" s="7"/>
      <c r="BI5718" s="7"/>
      <c r="BJ5718" s="7"/>
      <c r="BK5718" s="7"/>
      <c r="BL5718" s="7"/>
      <c r="BM5718" s="7"/>
      <c r="BP5718" s="7"/>
      <c r="BQ5718" s="7"/>
      <c r="BR5718" s="7"/>
      <c r="BS5718" s="7"/>
      <c r="BT5718" s="7"/>
      <c r="BU5718" s="7"/>
      <c r="BV5718" s="7"/>
      <c r="BW5718" s="7"/>
    </row>
    <row r="5719" spans="5:75" x14ac:dyDescent="0.2"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AQ5719" s="7"/>
      <c r="AR5719" s="7"/>
      <c r="AS5719" s="7"/>
      <c r="AT5719" s="7"/>
      <c r="AU5719" s="7"/>
      <c r="AV5719" s="7"/>
      <c r="AX5719" s="7"/>
      <c r="AY5719" s="7"/>
      <c r="AZ5719" s="7"/>
      <c r="BA5719" s="7"/>
      <c r="BB5719" s="7"/>
      <c r="BC5719" s="7"/>
      <c r="BD5719" s="7"/>
      <c r="BG5719" s="7"/>
      <c r="BH5719" s="7"/>
      <c r="BI5719" s="7"/>
      <c r="BJ5719" s="7"/>
      <c r="BK5719" s="7"/>
      <c r="BL5719" s="7"/>
      <c r="BM5719" s="7"/>
      <c r="BP5719" s="7"/>
      <c r="BQ5719" s="7"/>
      <c r="BR5719" s="7"/>
      <c r="BS5719" s="7"/>
      <c r="BT5719" s="7"/>
      <c r="BU5719" s="7"/>
      <c r="BV5719" s="7"/>
      <c r="BW5719" s="7"/>
    </row>
    <row r="5720" spans="5:75" x14ac:dyDescent="0.2"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AQ5720" s="7"/>
      <c r="AR5720" s="7"/>
      <c r="AS5720" s="7"/>
      <c r="AT5720" s="7"/>
      <c r="AU5720" s="7"/>
      <c r="AV5720" s="7"/>
      <c r="AX5720" s="7"/>
      <c r="AY5720" s="7"/>
      <c r="AZ5720" s="7"/>
      <c r="BA5720" s="7"/>
      <c r="BB5720" s="7"/>
      <c r="BC5720" s="7"/>
      <c r="BD5720" s="7"/>
      <c r="BG5720" s="7"/>
      <c r="BH5720" s="7"/>
      <c r="BI5720" s="7"/>
      <c r="BJ5720" s="7"/>
      <c r="BK5720" s="7"/>
      <c r="BL5720" s="7"/>
      <c r="BM5720" s="7"/>
      <c r="BP5720" s="7"/>
      <c r="BQ5720" s="7"/>
      <c r="BR5720" s="7"/>
      <c r="BS5720" s="7"/>
      <c r="BT5720" s="7"/>
      <c r="BU5720" s="7"/>
      <c r="BV5720" s="7"/>
      <c r="BW5720" s="7"/>
    </row>
    <row r="5721" spans="5:75" x14ac:dyDescent="0.2"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AQ5721" s="7"/>
      <c r="AR5721" s="7"/>
      <c r="AS5721" s="7"/>
      <c r="AT5721" s="7"/>
      <c r="AU5721" s="7"/>
      <c r="AV5721" s="7"/>
      <c r="AX5721" s="7"/>
      <c r="AY5721" s="7"/>
      <c r="AZ5721" s="7"/>
      <c r="BA5721" s="7"/>
      <c r="BB5721" s="7"/>
      <c r="BC5721" s="7"/>
      <c r="BD5721" s="7"/>
      <c r="BG5721" s="7"/>
      <c r="BH5721" s="7"/>
      <c r="BI5721" s="7"/>
      <c r="BJ5721" s="7"/>
      <c r="BK5721" s="7"/>
      <c r="BL5721" s="7"/>
      <c r="BM5721" s="7"/>
      <c r="BP5721" s="7"/>
      <c r="BQ5721" s="7"/>
      <c r="BR5721" s="7"/>
      <c r="BS5721" s="7"/>
      <c r="BT5721" s="7"/>
      <c r="BU5721" s="7"/>
      <c r="BV5721" s="7"/>
      <c r="BW5721" s="7"/>
    </row>
    <row r="5722" spans="5:75" x14ac:dyDescent="0.2"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AQ5722" s="7"/>
      <c r="AR5722" s="7"/>
      <c r="AS5722" s="7"/>
      <c r="AT5722" s="7"/>
      <c r="AU5722" s="7"/>
      <c r="AV5722" s="7"/>
      <c r="AX5722" s="7"/>
      <c r="AY5722" s="7"/>
      <c r="AZ5722" s="7"/>
      <c r="BA5722" s="7"/>
      <c r="BB5722" s="7"/>
      <c r="BC5722" s="7"/>
      <c r="BD5722" s="7"/>
      <c r="BG5722" s="7"/>
      <c r="BH5722" s="7"/>
      <c r="BI5722" s="7"/>
      <c r="BJ5722" s="7"/>
      <c r="BK5722" s="7"/>
      <c r="BL5722" s="7"/>
      <c r="BM5722" s="7"/>
      <c r="BP5722" s="7"/>
      <c r="BQ5722" s="7"/>
      <c r="BR5722" s="7"/>
      <c r="BS5722" s="7"/>
      <c r="BT5722" s="7"/>
      <c r="BU5722" s="7"/>
      <c r="BV5722" s="7"/>
      <c r="BW5722" s="7"/>
    </row>
    <row r="5723" spans="5:75" x14ac:dyDescent="0.2"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AQ5723" s="7"/>
      <c r="AR5723" s="7"/>
      <c r="AS5723" s="7"/>
      <c r="AT5723" s="7"/>
      <c r="AU5723" s="7"/>
      <c r="AV5723" s="7"/>
      <c r="AX5723" s="7"/>
      <c r="AY5723" s="7"/>
      <c r="AZ5723" s="7"/>
      <c r="BA5723" s="7"/>
      <c r="BB5723" s="7"/>
      <c r="BC5723" s="7"/>
      <c r="BD5723" s="7"/>
      <c r="BG5723" s="7"/>
      <c r="BH5723" s="7"/>
      <c r="BI5723" s="7"/>
      <c r="BJ5723" s="7"/>
      <c r="BK5723" s="7"/>
      <c r="BL5723" s="7"/>
      <c r="BM5723" s="7"/>
      <c r="BP5723" s="7"/>
      <c r="BQ5723" s="7"/>
      <c r="BR5723" s="7"/>
      <c r="BS5723" s="7"/>
      <c r="BT5723" s="7"/>
      <c r="BU5723" s="7"/>
      <c r="BV5723" s="7"/>
      <c r="BW5723" s="7"/>
    </row>
    <row r="5724" spans="5:75" x14ac:dyDescent="0.2"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AQ5724" s="7"/>
      <c r="AR5724" s="7"/>
      <c r="AS5724" s="7"/>
      <c r="AT5724" s="7"/>
      <c r="AU5724" s="7"/>
      <c r="AV5724" s="7"/>
      <c r="AX5724" s="7"/>
      <c r="AY5724" s="7"/>
      <c r="AZ5724" s="7"/>
      <c r="BA5724" s="7"/>
      <c r="BB5724" s="7"/>
      <c r="BC5724" s="7"/>
      <c r="BD5724" s="7"/>
      <c r="BG5724" s="7"/>
      <c r="BH5724" s="7"/>
      <c r="BI5724" s="7"/>
      <c r="BJ5724" s="7"/>
      <c r="BK5724" s="7"/>
      <c r="BL5724" s="7"/>
      <c r="BM5724" s="7"/>
      <c r="BP5724" s="7"/>
      <c r="BQ5724" s="7"/>
      <c r="BR5724" s="7"/>
      <c r="BS5724" s="7"/>
      <c r="BT5724" s="7"/>
      <c r="BU5724" s="7"/>
      <c r="BV5724" s="7"/>
      <c r="BW5724" s="7"/>
    </row>
    <row r="5725" spans="5:75" x14ac:dyDescent="0.2"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AQ5725" s="7"/>
      <c r="AR5725" s="7"/>
      <c r="AS5725" s="7"/>
      <c r="AT5725" s="7"/>
      <c r="AU5725" s="7"/>
      <c r="AV5725" s="7"/>
      <c r="AX5725" s="7"/>
      <c r="AY5725" s="7"/>
      <c r="AZ5725" s="7"/>
      <c r="BA5725" s="7"/>
      <c r="BB5725" s="7"/>
      <c r="BC5725" s="7"/>
      <c r="BD5725" s="7"/>
      <c r="BG5725" s="7"/>
      <c r="BH5725" s="7"/>
      <c r="BI5725" s="7"/>
      <c r="BJ5725" s="7"/>
      <c r="BK5725" s="7"/>
      <c r="BL5725" s="7"/>
      <c r="BM5725" s="7"/>
      <c r="BP5725" s="7"/>
      <c r="BQ5725" s="7"/>
      <c r="BR5725" s="7"/>
      <c r="BS5725" s="7"/>
      <c r="BT5725" s="7"/>
      <c r="BU5725" s="7"/>
      <c r="BV5725" s="7"/>
      <c r="BW5725" s="7"/>
    </row>
    <row r="5726" spans="5:75" x14ac:dyDescent="0.2"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AQ5726" s="7"/>
      <c r="AR5726" s="7"/>
      <c r="AS5726" s="7"/>
      <c r="AT5726" s="7"/>
      <c r="AU5726" s="7"/>
      <c r="AV5726" s="7"/>
      <c r="AX5726" s="7"/>
      <c r="AY5726" s="7"/>
      <c r="AZ5726" s="7"/>
      <c r="BA5726" s="7"/>
      <c r="BB5726" s="7"/>
      <c r="BC5726" s="7"/>
      <c r="BD5726" s="7"/>
      <c r="BG5726" s="7"/>
      <c r="BH5726" s="7"/>
      <c r="BI5726" s="7"/>
      <c r="BJ5726" s="7"/>
      <c r="BK5726" s="7"/>
      <c r="BL5726" s="7"/>
      <c r="BM5726" s="7"/>
      <c r="BP5726" s="7"/>
      <c r="BQ5726" s="7"/>
      <c r="BR5726" s="7"/>
      <c r="BS5726" s="7"/>
      <c r="BT5726" s="7"/>
      <c r="BU5726" s="7"/>
      <c r="BV5726" s="7"/>
      <c r="BW5726" s="7"/>
    </row>
    <row r="5727" spans="5:75" x14ac:dyDescent="0.2"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AQ5727" s="7"/>
      <c r="AR5727" s="7"/>
      <c r="AS5727" s="7"/>
      <c r="AT5727" s="7"/>
      <c r="AU5727" s="7"/>
      <c r="AV5727" s="7"/>
      <c r="AX5727" s="7"/>
      <c r="AY5727" s="7"/>
      <c r="AZ5727" s="7"/>
      <c r="BA5727" s="7"/>
      <c r="BB5727" s="7"/>
      <c r="BC5727" s="7"/>
      <c r="BD5727" s="7"/>
      <c r="BG5727" s="7"/>
      <c r="BH5727" s="7"/>
      <c r="BI5727" s="7"/>
      <c r="BJ5727" s="7"/>
      <c r="BK5727" s="7"/>
      <c r="BL5727" s="7"/>
      <c r="BM5727" s="7"/>
      <c r="BP5727" s="7"/>
      <c r="BQ5727" s="7"/>
      <c r="BR5727" s="7"/>
      <c r="BS5727" s="7"/>
      <c r="BT5727" s="7"/>
      <c r="BU5727" s="7"/>
      <c r="BV5727" s="7"/>
      <c r="BW5727" s="7"/>
    </row>
    <row r="5728" spans="5:75" x14ac:dyDescent="0.2"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AQ5728" s="7"/>
      <c r="AR5728" s="7"/>
      <c r="AS5728" s="7"/>
      <c r="AT5728" s="7"/>
      <c r="AU5728" s="7"/>
      <c r="AV5728" s="7"/>
      <c r="AX5728" s="7"/>
      <c r="AY5728" s="7"/>
      <c r="AZ5728" s="7"/>
      <c r="BA5728" s="7"/>
      <c r="BB5728" s="7"/>
      <c r="BC5728" s="7"/>
      <c r="BD5728" s="7"/>
      <c r="BG5728" s="7"/>
      <c r="BH5728" s="7"/>
      <c r="BI5728" s="7"/>
      <c r="BJ5728" s="7"/>
      <c r="BK5728" s="7"/>
      <c r="BL5728" s="7"/>
      <c r="BM5728" s="7"/>
      <c r="BP5728" s="7"/>
      <c r="BQ5728" s="7"/>
      <c r="BR5728" s="7"/>
      <c r="BS5728" s="7"/>
      <c r="BT5728" s="7"/>
      <c r="BU5728" s="7"/>
      <c r="BV5728" s="7"/>
      <c r="BW5728" s="7"/>
    </row>
    <row r="5729" spans="5:75" x14ac:dyDescent="0.2"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AQ5729" s="7"/>
      <c r="AR5729" s="7"/>
      <c r="AS5729" s="7"/>
      <c r="AT5729" s="7"/>
      <c r="AU5729" s="7"/>
      <c r="AV5729" s="7"/>
      <c r="AX5729" s="7"/>
      <c r="AY5729" s="7"/>
      <c r="AZ5729" s="7"/>
      <c r="BA5729" s="7"/>
      <c r="BB5729" s="7"/>
      <c r="BC5729" s="7"/>
      <c r="BD5729" s="7"/>
      <c r="BG5729" s="7"/>
      <c r="BH5729" s="7"/>
      <c r="BI5729" s="7"/>
      <c r="BJ5729" s="7"/>
      <c r="BK5729" s="7"/>
      <c r="BL5729" s="7"/>
      <c r="BM5729" s="7"/>
      <c r="BP5729" s="7"/>
      <c r="BQ5729" s="7"/>
      <c r="BR5729" s="7"/>
      <c r="BS5729" s="7"/>
      <c r="BT5729" s="7"/>
      <c r="BU5729" s="7"/>
      <c r="BV5729" s="7"/>
      <c r="BW5729" s="7"/>
    </row>
    <row r="5730" spans="5:75" x14ac:dyDescent="0.2"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AQ5730" s="7"/>
      <c r="AR5730" s="7"/>
      <c r="AS5730" s="7"/>
      <c r="AT5730" s="7"/>
      <c r="AU5730" s="7"/>
      <c r="AV5730" s="7"/>
      <c r="AX5730" s="7"/>
      <c r="AY5730" s="7"/>
      <c r="AZ5730" s="7"/>
      <c r="BA5730" s="7"/>
      <c r="BB5730" s="7"/>
      <c r="BC5730" s="7"/>
      <c r="BD5730" s="7"/>
      <c r="BG5730" s="7"/>
      <c r="BH5730" s="7"/>
      <c r="BI5730" s="7"/>
      <c r="BJ5730" s="7"/>
      <c r="BK5730" s="7"/>
      <c r="BL5730" s="7"/>
      <c r="BM5730" s="7"/>
      <c r="BP5730" s="7"/>
      <c r="BQ5730" s="7"/>
      <c r="BR5730" s="7"/>
      <c r="BS5730" s="7"/>
      <c r="BT5730" s="7"/>
      <c r="BU5730" s="7"/>
      <c r="BV5730" s="7"/>
      <c r="BW5730" s="7"/>
    </row>
    <row r="5731" spans="5:75" x14ac:dyDescent="0.2"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AQ5731" s="7"/>
      <c r="AR5731" s="7"/>
      <c r="AS5731" s="7"/>
      <c r="AT5731" s="7"/>
      <c r="AU5731" s="7"/>
      <c r="AV5731" s="7"/>
      <c r="AX5731" s="7"/>
      <c r="AY5731" s="7"/>
      <c r="AZ5731" s="7"/>
      <c r="BA5731" s="7"/>
      <c r="BB5731" s="7"/>
      <c r="BC5731" s="7"/>
      <c r="BD5731" s="7"/>
      <c r="BG5731" s="7"/>
      <c r="BH5731" s="7"/>
      <c r="BI5731" s="7"/>
      <c r="BJ5731" s="7"/>
      <c r="BK5731" s="7"/>
      <c r="BL5731" s="7"/>
      <c r="BM5731" s="7"/>
      <c r="BP5731" s="7"/>
      <c r="BQ5731" s="7"/>
      <c r="BR5731" s="7"/>
      <c r="BS5731" s="7"/>
      <c r="BT5731" s="7"/>
      <c r="BU5731" s="7"/>
      <c r="BV5731" s="7"/>
      <c r="BW5731" s="7"/>
    </row>
    <row r="5732" spans="5:75" x14ac:dyDescent="0.2"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AQ5732" s="7"/>
      <c r="AR5732" s="7"/>
      <c r="AS5732" s="7"/>
      <c r="AT5732" s="7"/>
      <c r="AU5732" s="7"/>
      <c r="AV5732" s="7"/>
      <c r="AX5732" s="7"/>
      <c r="AY5732" s="7"/>
      <c r="AZ5732" s="7"/>
      <c r="BA5732" s="7"/>
      <c r="BB5732" s="7"/>
      <c r="BC5732" s="7"/>
      <c r="BD5732" s="7"/>
      <c r="BG5732" s="7"/>
      <c r="BH5732" s="7"/>
      <c r="BI5732" s="7"/>
      <c r="BJ5732" s="7"/>
      <c r="BK5732" s="7"/>
      <c r="BL5732" s="7"/>
      <c r="BM5732" s="7"/>
      <c r="BP5732" s="7"/>
      <c r="BQ5732" s="7"/>
      <c r="BR5732" s="7"/>
      <c r="BS5732" s="7"/>
      <c r="BT5732" s="7"/>
      <c r="BU5732" s="7"/>
      <c r="BV5732" s="7"/>
      <c r="BW5732" s="7"/>
    </row>
    <row r="5733" spans="5:75" x14ac:dyDescent="0.2"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AQ5733" s="7"/>
      <c r="AR5733" s="7"/>
      <c r="AS5733" s="7"/>
      <c r="AT5733" s="7"/>
      <c r="AU5733" s="7"/>
      <c r="AV5733" s="7"/>
      <c r="AX5733" s="7"/>
      <c r="AY5733" s="7"/>
      <c r="AZ5733" s="7"/>
      <c r="BA5733" s="7"/>
      <c r="BB5733" s="7"/>
      <c r="BC5733" s="7"/>
      <c r="BD5733" s="7"/>
      <c r="BG5733" s="7"/>
      <c r="BH5733" s="7"/>
      <c r="BI5733" s="7"/>
      <c r="BJ5733" s="7"/>
      <c r="BK5733" s="7"/>
      <c r="BL5733" s="7"/>
      <c r="BM5733" s="7"/>
      <c r="BP5733" s="7"/>
      <c r="BQ5733" s="7"/>
      <c r="BR5733" s="7"/>
      <c r="BS5733" s="7"/>
      <c r="BT5733" s="7"/>
      <c r="BU5733" s="7"/>
      <c r="BV5733" s="7"/>
      <c r="BW5733" s="7"/>
    </row>
    <row r="5734" spans="5:75" x14ac:dyDescent="0.2"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AQ5734" s="7"/>
      <c r="AR5734" s="7"/>
      <c r="AS5734" s="7"/>
      <c r="AT5734" s="7"/>
      <c r="AU5734" s="7"/>
      <c r="AV5734" s="7"/>
      <c r="AX5734" s="7"/>
      <c r="AY5734" s="7"/>
      <c r="AZ5734" s="7"/>
      <c r="BA5734" s="7"/>
      <c r="BB5734" s="7"/>
      <c r="BC5734" s="7"/>
      <c r="BD5734" s="7"/>
      <c r="BG5734" s="7"/>
      <c r="BH5734" s="7"/>
      <c r="BI5734" s="7"/>
      <c r="BJ5734" s="7"/>
      <c r="BK5734" s="7"/>
      <c r="BL5734" s="7"/>
      <c r="BM5734" s="7"/>
      <c r="BP5734" s="7"/>
      <c r="BQ5734" s="7"/>
      <c r="BR5734" s="7"/>
      <c r="BS5734" s="7"/>
      <c r="BT5734" s="7"/>
      <c r="BU5734" s="7"/>
      <c r="BV5734" s="7"/>
      <c r="BW5734" s="7"/>
    </row>
    <row r="5735" spans="5:75" x14ac:dyDescent="0.2"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AQ5735" s="7"/>
      <c r="AR5735" s="7"/>
      <c r="AS5735" s="7"/>
      <c r="AT5735" s="7"/>
      <c r="AU5735" s="7"/>
      <c r="AV5735" s="7"/>
      <c r="AX5735" s="7"/>
      <c r="AY5735" s="7"/>
      <c r="AZ5735" s="7"/>
      <c r="BA5735" s="7"/>
      <c r="BB5735" s="7"/>
      <c r="BC5735" s="7"/>
      <c r="BD5735" s="7"/>
      <c r="BG5735" s="7"/>
      <c r="BH5735" s="7"/>
      <c r="BI5735" s="7"/>
      <c r="BJ5735" s="7"/>
      <c r="BK5735" s="7"/>
      <c r="BL5735" s="7"/>
      <c r="BM5735" s="7"/>
      <c r="BP5735" s="7"/>
      <c r="BQ5735" s="7"/>
      <c r="BR5735" s="7"/>
      <c r="BS5735" s="7"/>
      <c r="BT5735" s="7"/>
      <c r="BU5735" s="7"/>
      <c r="BV5735" s="7"/>
      <c r="BW5735" s="7"/>
    </row>
    <row r="5736" spans="5:75" x14ac:dyDescent="0.2"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AQ5736" s="7"/>
      <c r="AR5736" s="7"/>
      <c r="AS5736" s="7"/>
      <c r="AT5736" s="7"/>
      <c r="AU5736" s="7"/>
      <c r="AV5736" s="7"/>
      <c r="AX5736" s="7"/>
      <c r="AY5736" s="7"/>
      <c r="AZ5736" s="7"/>
      <c r="BA5736" s="7"/>
      <c r="BB5736" s="7"/>
      <c r="BC5736" s="7"/>
      <c r="BD5736" s="7"/>
      <c r="BG5736" s="7"/>
      <c r="BH5736" s="7"/>
      <c r="BI5736" s="7"/>
      <c r="BJ5736" s="7"/>
      <c r="BK5736" s="7"/>
      <c r="BL5736" s="7"/>
      <c r="BM5736" s="7"/>
      <c r="BP5736" s="7"/>
      <c r="BQ5736" s="7"/>
      <c r="BR5736" s="7"/>
      <c r="BS5736" s="7"/>
      <c r="BT5736" s="7"/>
      <c r="BU5736" s="7"/>
      <c r="BV5736" s="7"/>
      <c r="BW5736" s="7"/>
    </row>
    <row r="5737" spans="5:75" x14ac:dyDescent="0.2"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AQ5737" s="7"/>
      <c r="AR5737" s="7"/>
      <c r="AS5737" s="7"/>
      <c r="AT5737" s="7"/>
      <c r="AU5737" s="7"/>
      <c r="AV5737" s="7"/>
      <c r="AX5737" s="7"/>
      <c r="AY5737" s="7"/>
      <c r="AZ5737" s="7"/>
      <c r="BA5737" s="7"/>
      <c r="BB5737" s="7"/>
      <c r="BC5737" s="7"/>
      <c r="BD5737" s="7"/>
      <c r="BG5737" s="7"/>
      <c r="BH5737" s="7"/>
      <c r="BI5737" s="7"/>
      <c r="BJ5737" s="7"/>
      <c r="BK5737" s="7"/>
      <c r="BL5737" s="7"/>
      <c r="BM5737" s="7"/>
      <c r="BP5737" s="7"/>
      <c r="BQ5737" s="7"/>
      <c r="BR5737" s="7"/>
      <c r="BS5737" s="7"/>
      <c r="BT5737" s="7"/>
      <c r="BU5737" s="7"/>
      <c r="BV5737" s="7"/>
      <c r="BW5737" s="7"/>
    </row>
    <row r="5738" spans="5:75" x14ac:dyDescent="0.2"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AQ5738" s="7"/>
      <c r="AR5738" s="7"/>
      <c r="AS5738" s="7"/>
      <c r="AT5738" s="7"/>
      <c r="AU5738" s="7"/>
      <c r="AV5738" s="7"/>
      <c r="AX5738" s="7"/>
      <c r="AY5738" s="7"/>
      <c r="AZ5738" s="7"/>
      <c r="BA5738" s="7"/>
      <c r="BB5738" s="7"/>
      <c r="BC5738" s="7"/>
      <c r="BD5738" s="7"/>
      <c r="BG5738" s="7"/>
      <c r="BH5738" s="7"/>
      <c r="BI5738" s="7"/>
      <c r="BJ5738" s="7"/>
      <c r="BK5738" s="7"/>
      <c r="BL5738" s="7"/>
      <c r="BM5738" s="7"/>
      <c r="BP5738" s="7"/>
      <c r="BQ5738" s="7"/>
      <c r="BR5738" s="7"/>
      <c r="BS5738" s="7"/>
      <c r="BT5738" s="7"/>
      <c r="BU5738" s="7"/>
      <c r="BV5738" s="7"/>
      <c r="BW5738" s="7"/>
    </row>
    <row r="5739" spans="5:75" x14ac:dyDescent="0.2"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AQ5739" s="7"/>
      <c r="AR5739" s="7"/>
      <c r="AS5739" s="7"/>
      <c r="AT5739" s="7"/>
      <c r="AU5739" s="7"/>
      <c r="AV5739" s="7"/>
      <c r="AX5739" s="7"/>
      <c r="AY5739" s="7"/>
      <c r="AZ5739" s="7"/>
      <c r="BA5739" s="7"/>
      <c r="BB5739" s="7"/>
      <c r="BC5739" s="7"/>
      <c r="BD5739" s="7"/>
      <c r="BG5739" s="7"/>
      <c r="BH5739" s="7"/>
      <c r="BI5739" s="7"/>
      <c r="BJ5739" s="7"/>
      <c r="BK5739" s="7"/>
      <c r="BL5739" s="7"/>
      <c r="BM5739" s="7"/>
      <c r="BP5739" s="7"/>
      <c r="BQ5739" s="7"/>
      <c r="BR5739" s="7"/>
      <c r="BS5739" s="7"/>
      <c r="BT5739" s="7"/>
      <c r="BU5739" s="7"/>
      <c r="BV5739" s="7"/>
      <c r="BW5739" s="7"/>
    </row>
    <row r="5740" spans="5:75" x14ac:dyDescent="0.2"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AQ5740" s="7"/>
      <c r="AR5740" s="7"/>
      <c r="AS5740" s="7"/>
      <c r="AT5740" s="7"/>
      <c r="AU5740" s="7"/>
      <c r="AV5740" s="7"/>
      <c r="AX5740" s="7"/>
      <c r="AY5740" s="7"/>
      <c r="AZ5740" s="7"/>
      <c r="BA5740" s="7"/>
      <c r="BB5740" s="7"/>
      <c r="BC5740" s="7"/>
      <c r="BD5740" s="7"/>
      <c r="BG5740" s="7"/>
      <c r="BH5740" s="7"/>
      <c r="BI5740" s="7"/>
      <c r="BJ5740" s="7"/>
      <c r="BK5740" s="7"/>
      <c r="BL5740" s="7"/>
      <c r="BM5740" s="7"/>
      <c r="BP5740" s="7"/>
      <c r="BQ5740" s="7"/>
      <c r="BR5740" s="7"/>
      <c r="BS5740" s="7"/>
      <c r="BT5740" s="7"/>
      <c r="BU5740" s="7"/>
      <c r="BV5740" s="7"/>
      <c r="BW5740" s="7"/>
    </row>
    <row r="5741" spans="5:75" x14ac:dyDescent="0.2"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AQ5741" s="7"/>
      <c r="AR5741" s="7"/>
      <c r="AS5741" s="7"/>
      <c r="AT5741" s="7"/>
      <c r="AU5741" s="7"/>
      <c r="AV5741" s="7"/>
      <c r="AX5741" s="7"/>
      <c r="AY5741" s="7"/>
      <c r="AZ5741" s="7"/>
      <c r="BA5741" s="7"/>
      <c r="BB5741" s="7"/>
      <c r="BC5741" s="7"/>
      <c r="BD5741" s="7"/>
      <c r="BG5741" s="7"/>
      <c r="BH5741" s="7"/>
      <c r="BI5741" s="7"/>
      <c r="BJ5741" s="7"/>
      <c r="BK5741" s="7"/>
      <c r="BL5741" s="7"/>
      <c r="BM5741" s="7"/>
      <c r="BP5741" s="7"/>
      <c r="BQ5741" s="7"/>
      <c r="BR5741" s="7"/>
      <c r="BS5741" s="7"/>
      <c r="BT5741" s="7"/>
      <c r="BU5741" s="7"/>
      <c r="BV5741" s="7"/>
      <c r="BW5741" s="7"/>
    </row>
    <row r="5742" spans="5:75" x14ac:dyDescent="0.2"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AQ5742" s="7"/>
      <c r="AR5742" s="7"/>
      <c r="AS5742" s="7"/>
      <c r="AT5742" s="7"/>
      <c r="AU5742" s="7"/>
      <c r="AV5742" s="7"/>
      <c r="AX5742" s="7"/>
      <c r="AY5742" s="7"/>
      <c r="AZ5742" s="7"/>
      <c r="BA5742" s="7"/>
      <c r="BB5742" s="7"/>
      <c r="BC5742" s="7"/>
      <c r="BD5742" s="7"/>
      <c r="BG5742" s="7"/>
      <c r="BH5742" s="7"/>
      <c r="BI5742" s="7"/>
      <c r="BJ5742" s="7"/>
      <c r="BK5742" s="7"/>
      <c r="BL5742" s="7"/>
      <c r="BM5742" s="7"/>
      <c r="BP5742" s="7"/>
      <c r="BQ5742" s="7"/>
      <c r="BR5742" s="7"/>
      <c r="BS5742" s="7"/>
      <c r="BT5742" s="7"/>
      <c r="BU5742" s="7"/>
      <c r="BV5742" s="7"/>
      <c r="BW5742" s="7"/>
    </row>
    <row r="5743" spans="5:75" x14ac:dyDescent="0.2"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AQ5743" s="7"/>
      <c r="AR5743" s="7"/>
      <c r="AS5743" s="7"/>
      <c r="AT5743" s="7"/>
      <c r="AU5743" s="7"/>
      <c r="AV5743" s="7"/>
      <c r="AX5743" s="7"/>
      <c r="AY5743" s="7"/>
      <c r="AZ5743" s="7"/>
      <c r="BA5743" s="7"/>
      <c r="BB5743" s="7"/>
      <c r="BC5743" s="7"/>
      <c r="BD5743" s="7"/>
      <c r="BG5743" s="7"/>
      <c r="BH5743" s="7"/>
      <c r="BI5743" s="7"/>
      <c r="BJ5743" s="7"/>
      <c r="BK5743" s="7"/>
      <c r="BL5743" s="7"/>
      <c r="BM5743" s="7"/>
      <c r="BP5743" s="7"/>
      <c r="BQ5743" s="7"/>
      <c r="BR5743" s="7"/>
      <c r="BS5743" s="7"/>
      <c r="BT5743" s="7"/>
      <c r="BU5743" s="7"/>
      <c r="BV5743" s="7"/>
      <c r="BW5743" s="7"/>
    </row>
    <row r="5744" spans="5:75" x14ac:dyDescent="0.2"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AQ5744" s="7"/>
      <c r="AR5744" s="7"/>
      <c r="AS5744" s="7"/>
      <c r="AT5744" s="7"/>
      <c r="AU5744" s="7"/>
      <c r="AV5744" s="7"/>
      <c r="AX5744" s="7"/>
      <c r="AY5744" s="7"/>
      <c r="AZ5744" s="7"/>
      <c r="BA5744" s="7"/>
      <c r="BB5744" s="7"/>
      <c r="BC5744" s="7"/>
      <c r="BD5744" s="7"/>
      <c r="BG5744" s="7"/>
      <c r="BH5744" s="7"/>
      <c r="BI5744" s="7"/>
      <c r="BJ5744" s="7"/>
      <c r="BK5744" s="7"/>
      <c r="BL5744" s="7"/>
      <c r="BM5744" s="7"/>
      <c r="BP5744" s="7"/>
      <c r="BQ5744" s="7"/>
      <c r="BR5744" s="7"/>
      <c r="BS5744" s="7"/>
      <c r="BT5744" s="7"/>
      <c r="BU5744" s="7"/>
      <c r="BV5744" s="7"/>
      <c r="BW5744" s="7"/>
    </row>
    <row r="5745" spans="5:75" x14ac:dyDescent="0.2"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AQ5745" s="7"/>
      <c r="AR5745" s="7"/>
      <c r="AS5745" s="7"/>
      <c r="AT5745" s="7"/>
      <c r="AU5745" s="7"/>
      <c r="AV5745" s="7"/>
      <c r="AX5745" s="7"/>
      <c r="AY5745" s="7"/>
      <c r="AZ5745" s="7"/>
      <c r="BA5745" s="7"/>
      <c r="BB5745" s="7"/>
      <c r="BC5745" s="7"/>
      <c r="BD5745" s="7"/>
      <c r="BG5745" s="7"/>
      <c r="BH5745" s="7"/>
      <c r="BI5745" s="7"/>
      <c r="BJ5745" s="7"/>
      <c r="BK5745" s="7"/>
      <c r="BL5745" s="7"/>
      <c r="BM5745" s="7"/>
      <c r="BP5745" s="7"/>
      <c r="BQ5745" s="7"/>
      <c r="BR5745" s="7"/>
      <c r="BS5745" s="7"/>
      <c r="BT5745" s="7"/>
      <c r="BU5745" s="7"/>
      <c r="BV5745" s="7"/>
      <c r="BW5745" s="7"/>
    </row>
    <row r="5746" spans="5:75" x14ac:dyDescent="0.2"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AQ5746" s="7"/>
      <c r="AR5746" s="7"/>
      <c r="AS5746" s="7"/>
      <c r="AT5746" s="7"/>
      <c r="AU5746" s="7"/>
      <c r="AV5746" s="7"/>
      <c r="AX5746" s="7"/>
      <c r="AY5746" s="7"/>
      <c r="AZ5746" s="7"/>
      <c r="BA5746" s="7"/>
      <c r="BB5746" s="7"/>
      <c r="BC5746" s="7"/>
      <c r="BD5746" s="7"/>
      <c r="BG5746" s="7"/>
      <c r="BH5746" s="7"/>
      <c r="BI5746" s="7"/>
      <c r="BJ5746" s="7"/>
      <c r="BK5746" s="7"/>
      <c r="BL5746" s="7"/>
      <c r="BM5746" s="7"/>
      <c r="BP5746" s="7"/>
      <c r="BQ5746" s="7"/>
      <c r="BR5746" s="7"/>
      <c r="BS5746" s="7"/>
      <c r="BT5746" s="7"/>
      <c r="BU5746" s="7"/>
      <c r="BV5746" s="7"/>
      <c r="BW5746" s="7"/>
    </row>
    <row r="5747" spans="5:75" x14ac:dyDescent="0.2"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AQ5747" s="7"/>
      <c r="AR5747" s="7"/>
      <c r="AS5747" s="7"/>
      <c r="AT5747" s="7"/>
      <c r="AU5747" s="7"/>
      <c r="AV5747" s="7"/>
      <c r="AX5747" s="7"/>
      <c r="AY5747" s="7"/>
      <c r="AZ5747" s="7"/>
      <c r="BA5747" s="7"/>
      <c r="BB5747" s="7"/>
      <c r="BC5747" s="7"/>
      <c r="BD5747" s="7"/>
      <c r="BG5747" s="7"/>
      <c r="BH5747" s="7"/>
      <c r="BI5747" s="7"/>
      <c r="BJ5747" s="7"/>
      <c r="BK5747" s="7"/>
      <c r="BL5747" s="7"/>
      <c r="BM5747" s="7"/>
      <c r="BP5747" s="7"/>
      <c r="BQ5747" s="7"/>
      <c r="BR5747" s="7"/>
      <c r="BS5747" s="7"/>
      <c r="BT5747" s="7"/>
      <c r="BU5747" s="7"/>
      <c r="BV5747" s="7"/>
      <c r="BW5747" s="7"/>
    </row>
    <row r="5748" spans="5:75" x14ac:dyDescent="0.2"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AQ5748" s="7"/>
      <c r="AR5748" s="7"/>
      <c r="AS5748" s="7"/>
      <c r="AT5748" s="7"/>
      <c r="AU5748" s="7"/>
      <c r="AV5748" s="7"/>
      <c r="AX5748" s="7"/>
      <c r="AY5748" s="7"/>
      <c r="AZ5748" s="7"/>
      <c r="BA5748" s="7"/>
      <c r="BB5748" s="7"/>
      <c r="BC5748" s="7"/>
      <c r="BD5748" s="7"/>
      <c r="BG5748" s="7"/>
      <c r="BH5748" s="7"/>
      <c r="BI5748" s="7"/>
      <c r="BJ5748" s="7"/>
      <c r="BK5748" s="7"/>
      <c r="BL5748" s="7"/>
      <c r="BM5748" s="7"/>
      <c r="BP5748" s="7"/>
      <c r="BQ5748" s="7"/>
      <c r="BR5748" s="7"/>
      <c r="BS5748" s="7"/>
      <c r="BT5748" s="7"/>
      <c r="BU5748" s="7"/>
      <c r="BV5748" s="7"/>
      <c r="BW5748" s="7"/>
    </row>
    <row r="5749" spans="5:75" x14ac:dyDescent="0.2"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AQ5749" s="7"/>
      <c r="AR5749" s="7"/>
      <c r="AS5749" s="7"/>
      <c r="AT5749" s="7"/>
      <c r="AU5749" s="7"/>
      <c r="AV5749" s="7"/>
      <c r="AX5749" s="7"/>
      <c r="AY5749" s="7"/>
      <c r="AZ5749" s="7"/>
      <c r="BA5749" s="7"/>
      <c r="BB5749" s="7"/>
      <c r="BC5749" s="7"/>
      <c r="BD5749" s="7"/>
      <c r="BG5749" s="7"/>
      <c r="BH5749" s="7"/>
      <c r="BI5749" s="7"/>
      <c r="BJ5749" s="7"/>
      <c r="BK5749" s="7"/>
      <c r="BL5749" s="7"/>
      <c r="BM5749" s="7"/>
      <c r="BP5749" s="7"/>
      <c r="BQ5749" s="7"/>
      <c r="BR5749" s="7"/>
      <c r="BS5749" s="7"/>
      <c r="BT5749" s="7"/>
      <c r="BU5749" s="7"/>
      <c r="BV5749" s="7"/>
      <c r="BW5749" s="7"/>
    </row>
    <row r="5750" spans="5:75" x14ac:dyDescent="0.2"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AQ5750" s="7"/>
      <c r="AR5750" s="7"/>
      <c r="AS5750" s="7"/>
      <c r="AT5750" s="7"/>
      <c r="AU5750" s="7"/>
      <c r="AV5750" s="7"/>
      <c r="AX5750" s="7"/>
      <c r="AY5750" s="7"/>
      <c r="AZ5750" s="7"/>
      <c r="BA5750" s="7"/>
      <c r="BB5750" s="7"/>
      <c r="BC5750" s="7"/>
      <c r="BD5750" s="7"/>
      <c r="BG5750" s="7"/>
      <c r="BH5750" s="7"/>
      <c r="BI5750" s="7"/>
      <c r="BJ5750" s="7"/>
      <c r="BK5750" s="7"/>
      <c r="BL5750" s="7"/>
      <c r="BM5750" s="7"/>
      <c r="BP5750" s="7"/>
      <c r="BQ5750" s="7"/>
      <c r="BR5750" s="7"/>
      <c r="BS5750" s="7"/>
      <c r="BT5750" s="7"/>
      <c r="BU5750" s="7"/>
      <c r="BV5750" s="7"/>
      <c r="BW5750" s="7"/>
    </row>
    <row r="5751" spans="5:75" x14ac:dyDescent="0.2"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AQ5751" s="7"/>
      <c r="AR5751" s="7"/>
      <c r="AS5751" s="7"/>
      <c r="AT5751" s="7"/>
      <c r="AU5751" s="7"/>
      <c r="AV5751" s="7"/>
      <c r="AX5751" s="7"/>
      <c r="AY5751" s="7"/>
      <c r="AZ5751" s="7"/>
      <c r="BA5751" s="7"/>
      <c r="BB5751" s="7"/>
      <c r="BC5751" s="7"/>
      <c r="BD5751" s="7"/>
      <c r="BG5751" s="7"/>
      <c r="BH5751" s="7"/>
      <c r="BI5751" s="7"/>
      <c r="BJ5751" s="7"/>
      <c r="BK5751" s="7"/>
      <c r="BL5751" s="7"/>
      <c r="BM5751" s="7"/>
      <c r="BP5751" s="7"/>
      <c r="BQ5751" s="7"/>
      <c r="BR5751" s="7"/>
      <c r="BS5751" s="7"/>
      <c r="BT5751" s="7"/>
      <c r="BU5751" s="7"/>
      <c r="BV5751" s="7"/>
      <c r="BW5751" s="7"/>
    </row>
    <row r="5752" spans="5:75" x14ac:dyDescent="0.2"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AQ5752" s="7"/>
      <c r="AR5752" s="7"/>
      <c r="AS5752" s="7"/>
      <c r="AT5752" s="7"/>
      <c r="AU5752" s="7"/>
      <c r="AV5752" s="7"/>
      <c r="AX5752" s="7"/>
      <c r="AY5752" s="7"/>
      <c r="AZ5752" s="7"/>
      <c r="BA5752" s="7"/>
      <c r="BB5752" s="7"/>
      <c r="BC5752" s="7"/>
      <c r="BD5752" s="7"/>
      <c r="BG5752" s="7"/>
      <c r="BH5752" s="7"/>
      <c r="BI5752" s="7"/>
      <c r="BJ5752" s="7"/>
      <c r="BK5752" s="7"/>
      <c r="BL5752" s="7"/>
      <c r="BM5752" s="7"/>
      <c r="BP5752" s="7"/>
      <c r="BQ5752" s="7"/>
      <c r="BR5752" s="7"/>
      <c r="BS5752" s="7"/>
      <c r="BT5752" s="7"/>
      <c r="BU5752" s="7"/>
      <c r="BV5752" s="7"/>
      <c r="BW5752" s="7"/>
    </row>
    <row r="5753" spans="5:75" x14ac:dyDescent="0.2"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AQ5753" s="7"/>
      <c r="AR5753" s="7"/>
      <c r="AS5753" s="7"/>
      <c r="AT5753" s="7"/>
      <c r="AU5753" s="7"/>
      <c r="AV5753" s="7"/>
      <c r="AX5753" s="7"/>
      <c r="AY5753" s="7"/>
      <c r="AZ5753" s="7"/>
      <c r="BA5753" s="7"/>
      <c r="BB5753" s="7"/>
      <c r="BC5753" s="7"/>
      <c r="BD5753" s="7"/>
      <c r="BG5753" s="7"/>
      <c r="BH5753" s="7"/>
      <c r="BI5753" s="7"/>
      <c r="BJ5753" s="7"/>
      <c r="BK5753" s="7"/>
      <c r="BL5753" s="7"/>
      <c r="BM5753" s="7"/>
      <c r="BP5753" s="7"/>
      <c r="BQ5753" s="7"/>
      <c r="BR5753" s="7"/>
      <c r="BS5753" s="7"/>
      <c r="BT5753" s="7"/>
      <c r="BU5753" s="7"/>
      <c r="BV5753" s="7"/>
      <c r="BW5753" s="7"/>
    </row>
    <row r="5754" spans="5:75" x14ac:dyDescent="0.2"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AQ5754" s="7"/>
      <c r="AR5754" s="7"/>
      <c r="AS5754" s="7"/>
      <c r="AT5754" s="7"/>
      <c r="AU5754" s="7"/>
      <c r="AV5754" s="7"/>
      <c r="AX5754" s="7"/>
      <c r="AY5754" s="7"/>
      <c r="AZ5754" s="7"/>
      <c r="BA5754" s="7"/>
      <c r="BB5754" s="7"/>
      <c r="BC5754" s="7"/>
      <c r="BD5754" s="7"/>
      <c r="BG5754" s="7"/>
      <c r="BH5754" s="7"/>
      <c r="BI5754" s="7"/>
      <c r="BJ5754" s="7"/>
      <c r="BK5754" s="7"/>
      <c r="BL5754" s="7"/>
      <c r="BM5754" s="7"/>
      <c r="BP5754" s="7"/>
      <c r="BQ5754" s="7"/>
      <c r="BR5754" s="7"/>
      <c r="BS5754" s="7"/>
      <c r="BT5754" s="7"/>
      <c r="BU5754" s="7"/>
      <c r="BV5754" s="7"/>
      <c r="BW5754" s="7"/>
    </row>
    <row r="5755" spans="5:75" x14ac:dyDescent="0.2"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AQ5755" s="7"/>
      <c r="AR5755" s="7"/>
      <c r="AS5755" s="7"/>
      <c r="AT5755" s="7"/>
      <c r="AU5755" s="7"/>
      <c r="AV5755" s="7"/>
      <c r="AX5755" s="7"/>
      <c r="AY5755" s="7"/>
      <c r="AZ5755" s="7"/>
      <c r="BA5755" s="7"/>
      <c r="BB5755" s="7"/>
      <c r="BC5755" s="7"/>
      <c r="BD5755" s="7"/>
      <c r="BG5755" s="7"/>
      <c r="BH5755" s="7"/>
      <c r="BI5755" s="7"/>
      <c r="BJ5755" s="7"/>
      <c r="BK5755" s="7"/>
      <c r="BL5755" s="7"/>
      <c r="BM5755" s="7"/>
      <c r="BP5755" s="7"/>
      <c r="BQ5755" s="7"/>
      <c r="BR5755" s="7"/>
      <c r="BS5755" s="7"/>
      <c r="BT5755" s="7"/>
      <c r="BU5755" s="7"/>
      <c r="BV5755" s="7"/>
      <c r="BW5755" s="7"/>
    </row>
    <row r="5756" spans="5:75" x14ac:dyDescent="0.2"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AQ5756" s="7"/>
      <c r="AR5756" s="7"/>
      <c r="AS5756" s="7"/>
      <c r="AT5756" s="7"/>
      <c r="AU5756" s="7"/>
      <c r="AV5756" s="7"/>
      <c r="AX5756" s="7"/>
      <c r="AY5756" s="7"/>
      <c r="AZ5756" s="7"/>
      <c r="BA5756" s="7"/>
      <c r="BB5756" s="7"/>
      <c r="BC5756" s="7"/>
      <c r="BD5756" s="7"/>
      <c r="BG5756" s="7"/>
      <c r="BH5756" s="7"/>
      <c r="BI5756" s="7"/>
      <c r="BJ5756" s="7"/>
      <c r="BK5756" s="7"/>
      <c r="BL5756" s="7"/>
      <c r="BM5756" s="7"/>
      <c r="BP5756" s="7"/>
      <c r="BQ5756" s="7"/>
      <c r="BR5756" s="7"/>
      <c r="BS5756" s="7"/>
      <c r="BT5756" s="7"/>
      <c r="BU5756" s="7"/>
      <c r="BV5756" s="7"/>
      <c r="BW5756" s="7"/>
    </row>
    <row r="5757" spans="5:75" x14ac:dyDescent="0.2"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AQ5757" s="7"/>
      <c r="AR5757" s="7"/>
      <c r="AS5757" s="7"/>
      <c r="AT5757" s="7"/>
      <c r="AU5757" s="7"/>
      <c r="AV5757" s="7"/>
      <c r="AX5757" s="7"/>
      <c r="AY5757" s="7"/>
      <c r="AZ5757" s="7"/>
      <c r="BA5757" s="7"/>
      <c r="BB5757" s="7"/>
      <c r="BC5757" s="7"/>
      <c r="BD5757" s="7"/>
      <c r="BG5757" s="7"/>
      <c r="BH5757" s="7"/>
      <c r="BI5757" s="7"/>
      <c r="BJ5757" s="7"/>
      <c r="BK5757" s="7"/>
      <c r="BL5757" s="7"/>
      <c r="BM5757" s="7"/>
      <c r="BP5757" s="7"/>
      <c r="BQ5757" s="7"/>
      <c r="BR5757" s="7"/>
      <c r="BS5757" s="7"/>
      <c r="BT5757" s="7"/>
      <c r="BU5757" s="7"/>
      <c r="BV5757" s="7"/>
      <c r="BW5757" s="7"/>
    </row>
    <row r="5758" spans="5:75" x14ac:dyDescent="0.2"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AQ5758" s="7"/>
      <c r="AR5758" s="7"/>
      <c r="AS5758" s="7"/>
      <c r="AT5758" s="7"/>
      <c r="AU5758" s="7"/>
      <c r="AV5758" s="7"/>
      <c r="AX5758" s="7"/>
      <c r="AY5758" s="7"/>
      <c r="AZ5758" s="7"/>
      <c r="BA5758" s="7"/>
      <c r="BB5758" s="7"/>
      <c r="BC5758" s="7"/>
      <c r="BD5758" s="7"/>
      <c r="BG5758" s="7"/>
      <c r="BH5758" s="7"/>
      <c r="BI5758" s="7"/>
      <c r="BJ5758" s="7"/>
      <c r="BK5758" s="7"/>
      <c r="BL5758" s="7"/>
      <c r="BM5758" s="7"/>
      <c r="BP5758" s="7"/>
      <c r="BQ5758" s="7"/>
      <c r="BR5758" s="7"/>
      <c r="BS5758" s="7"/>
      <c r="BT5758" s="7"/>
      <c r="BU5758" s="7"/>
      <c r="BV5758" s="7"/>
      <c r="BW5758" s="7"/>
    </row>
    <row r="5759" spans="5:75" x14ac:dyDescent="0.2"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AQ5759" s="7"/>
      <c r="AR5759" s="7"/>
      <c r="AS5759" s="7"/>
      <c r="AT5759" s="7"/>
      <c r="AU5759" s="7"/>
      <c r="AV5759" s="7"/>
      <c r="AX5759" s="7"/>
      <c r="AY5759" s="7"/>
      <c r="AZ5759" s="7"/>
      <c r="BA5759" s="7"/>
      <c r="BB5759" s="7"/>
      <c r="BC5759" s="7"/>
      <c r="BD5759" s="7"/>
      <c r="BG5759" s="7"/>
      <c r="BH5759" s="7"/>
      <c r="BI5759" s="7"/>
      <c r="BJ5759" s="7"/>
      <c r="BK5759" s="7"/>
      <c r="BL5759" s="7"/>
      <c r="BM5759" s="7"/>
      <c r="BP5759" s="7"/>
      <c r="BQ5759" s="7"/>
      <c r="BR5759" s="7"/>
      <c r="BS5759" s="7"/>
      <c r="BT5759" s="7"/>
      <c r="BU5759" s="7"/>
      <c r="BV5759" s="7"/>
      <c r="BW5759" s="7"/>
    </row>
    <row r="5760" spans="5:75" x14ac:dyDescent="0.2"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AQ5760" s="7"/>
      <c r="AR5760" s="7"/>
      <c r="AS5760" s="7"/>
      <c r="AT5760" s="7"/>
      <c r="AU5760" s="7"/>
      <c r="AV5760" s="7"/>
      <c r="AX5760" s="7"/>
      <c r="AY5760" s="7"/>
      <c r="AZ5760" s="7"/>
      <c r="BA5760" s="7"/>
      <c r="BB5760" s="7"/>
      <c r="BC5760" s="7"/>
      <c r="BD5760" s="7"/>
      <c r="BG5760" s="7"/>
      <c r="BH5760" s="7"/>
      <c r="BI5760" s="7"/>
      <c r="BJ5760" s="7"/>
      <c r="BK5760" s="7"/>
      <c r="BL5760" s="7"/>
      <c r="BM5760" s="7"/>
      <c r="BP5760" s="7"/>
      <c r="BQ5760" s="7"/>
      <c r="BR5760" s="7"/>
      <c r="BS5760" s="7"/>
      <c r="BT5760" s="7"/>
      <c r="BU5760" s="7"/>
      <c r="BV5760" s="7"/>
      <c r="BW5760" s="7"/>
    </row>
    <row r="5761" spans="5:75" x14ac:dyDescent="0.2"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AQ5761" s="7"/>
      <c r="AR5761" s="7"/>
      <c r="AS5761" s="7"/>
      <c r="AT5761" s="7"/>
      <c r="AU5761" s="7"/>
      <c r="AV5761" s="7"/>
      <c r="AX5761" s="7"/>
      <c r="AY5761" s="7"/>
      <c r="AZ5761" s="7"/>
      <c r="BA5761" s="7"/>
      <c r="BB5761" s="7"/>
      <c r="BC5761" s="7"/>
      <c r="BD5761" s="7"/>
      <c r="BG5761" s="7"/>
      <c r="BH5761" s="7"/>
      <c r="BI5761" s="7"/>
      <c r="BJ5761" s="7"/>
      <c r="BK5761" s="7"/>
      <c r="BL5761" s="7"/>
      <c r="BM5761" s="7"/>
      <c r="BP5761" s="7"/>
      <c r="BQ5761" s="7"/>
      <c r="BR5761" s="7"/>
      <c r="BS5761" s="7"/>
      <c r="BT5761" s="7"/>
      <c r="BU5761" s="7"/>
      <c r="BV5761" s="7"/>
      <c r="BW5761" s="7"/>
    </row>
    <row r="5762" spans="5:75" x14ac:dyDescent="0.2"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AQ5762" s="7"/>
      <c r="AR5762" s="7"/>
      <c r="AS5762" s="7"/>
      <c r="AT5762" s="7"/>
      <c r="AU5762" s="7"/>
      <c r="AV5762" s="7"/>
      <c r="AX5762" s="7"/>
      <c r="AY5762" s="7"/>
      <c r="AZ5762" s="7"/>
      <c r="BA5762" s="7"/>
      <c r="BB5762" s="7"/>
      <c r="BC5762" s="7"/>
      <c r="BD5762" s="7"/>
      <c r="BG5762" s="7"/>
      <c r="BH5762" s="7"/>
      <c r="BI5762" s="7"/>
      <c r="BJ5762" s="7"/>
      <c r="BK5762" s="7"/>
      <c r="BL5762" s="7"/>
      <c r="BM5762" s="7"/>
      <c r="BP5762" s="7"/>
      <c r="BQ5762" s="7"/>
      <c r="BR5762" s="7"/>
      <c r="BS5762" s="7"/>
      <c r="BT5762" s="7"/>
      <c r="BU5762" s="7"/>
      <c r="BV5762" s="7"/>
      <c r="BW5762" s="7"/>
    </row>
    <row r="5763" spans="5:75" x14ac:dyDescent="0.2"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AQ5763" s="7"/>
      <c r="AR5763" s="7"/>
      <c r="AS5763" s="7"/>
      <c r="AT5763" s="7"/>
      <c r="AU5763" s="7"/>
      <c r="AV5763" s="7"/>
      <c r="AX5763" s="7"/>
      <c r="AY5763" s="7"/>
      <c r="AZ5763" s="7"/>
      <c r="BA5763" s="7"/>
      <c r="BB5763" s="7"/>
      <c r="BC5763" s="7"/>
      <c r="BD5763" s="7"/>
      <c r="BG5763" s="7"/>
      <c r="BH5763" s="7"/>
      <c r="BI5763" s="7"/>
      <c r="BJ5763" s="7"/>
      <c r="BK5763" s="7"/>
      <c r="BL5763" s="7"/>
      <c r="BM5763" s="7"/>
      <c r="BP5763" s="7"/>
      <c r="BQ5763" s="7"/>
      <c r="BR5763" s="7"/>
      <c r="BS5763" s="7"/>
      <c r="BT5763" s="7"/>
      <c r="BU5763" s="7"/>
      <c r="BV5763" s="7"/>
      <c r="BW5763" s="7"/>
    </row>
    <row r="5764" spans="5:75" x14ac:dyDescent="0.2"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AQ5764" s="7"/>
      <c r="AR5764" s="7"/>
      <c r="AS5764" s="7"/>
      <c r="AT5764" s="7"/>
      <c r="AU5764" s="7"/>
      <c r="AV5764" s="7"/>
      <c r="AX5764" s="7"/>
      <c r="AY5764" s="7"/>
      <c r="AZ5764" s="7"/>
      <c r="BA5764" s="7"/>
      <c r="BB5764" s="7"/>
      <c r="BC5764" s="7"/>
      <c r="BD5764" s="7"/>
      <c r="BG5764" s="7"/>
      <c r="BH5764" s="7"/>
      <c r="BI5764" s="7"/>
      <c r="BJ5764" s="7"/>
      <c r="BK5764" s="7"/>
      <c r="BL5764" s="7"/>
      <c r="BM5764" s="7"/>
      <c r="BP5764" s="7"/>
      <c r="BQ5764" s="7"/>
      <c r="BR5764" s="7"/>
      <c r="BS5764" s="7"/>
      <c r="BT5764" s="7"/>
      <c r="BU5764" s="7"/>
      <c r="BV5764" s="7"/>
      <c r="BW5764" s="7"/>
    </row>
    <row r="5765" spans="5:75" x14ac:dyDescent="0.2"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AQ5765" s="7"/>
      <c r="AR5765" s="7"/>
      <c r="AS5765" s="7"/>
      <c r="AT5765" s="7"/>
      <c r="AU5765" s="7"/>
      <c r="AV5765" s="7"/>
      <c r="AX5765" s="7"/>
      <c r="AY5765" s="7"/>
      <c r="AZ5765" s="7"/>
      <c r="BA5765" s="7"/>
      <c r="BB5765" s="7"/>
      <c r="BC5765" s="7"/>
      <c r="BD5765" s="7"/>
      <c r="BG5765" s="7"/>
      <c r="BH5765" s="7"/>
      <c r="BI5765" s="7"/>
      <c r="BJ5765" s="7"/>
      <c r="BK5765" s="7"/>
      <c r="BL5765" s="7"/>
      <c r="BM5765" s="7"/>
      <c r="BP5765" s="7"/>
      <c r="BQ5765" s="7"/>
      <c r="BR5765" s="7"/>
      <c r="BS5765" s="7"/>
      <c r="BT5765" s="7"/>
      <c r="BU5765" s="7"/>
      <c r="BV5765" s="7"/>
      <c r="BW5765" s="7"/>
    </row>
    <row r="5766" spans="5:75" x14ac:dyDescent="0.2"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AQ5766" s="7"/>
      <c r="AR5766" s="7"/>
      <c r="AS5766" s="7"/>
      <c r="AT5766" s="7"/>
      <c r="AU5766" s="7"/>
      <c r="AV5766" s="7"/>
      <c r="AX5766" s="7"/>
      <c r="AY5766" s="7"/>
      <c r="AZ5766" s="7"/>
      <c r="BA5766" s="7"/>
      <c r="BB5766" s="7"/>
      <c r="BC5766" s="7"/>
      <c r="BD5766" s="7"/>
      <c r="BG5766" s="7"/>
      <c r="BH5766" s="7"/>
      <c r="BI5766" s="7"/>
      <c r="BJ5766" s="7"/>
      <c r="BK5766" s="7"/>
      <c r="BL5766" s="7"/>
      <c r="BM5766" s="7"/>
      <c r="BP5766" s="7"/>
      <c r="BQ5766" s="7"/>
      <c r="BR5766" s="7"/>
      <c r="BS5766" s="7"/>
      <c r="BT5766" s="7"/>
      <c r="BU5766" s="7"/>
      <c r="BV5766" s="7"/>
      <c r="BW5766" s="7"/>
    </row>
    <row r="5767" spans="5:75" x14ac:dyDescent="0.2"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AQ5767" s="7"/>
      <c r="AR5767" s="7"/>
      <c r="AS5767" s="7"/>
      <c r="AT5767" s="7"/>
      <c r="AU5767" s="7"/>
      <c r="AV5767" s="7"/>
      <c r="AX5767" s="7"/>
      <c r="AY5767" s="7"/>
      <c r="AZ5767" s="7"/>
      <c r="BA5767" s="7"/>
      <c r="BB5767" s="7"/>
      <c r="BC5767" s="7"/>
      <c r="BD5767" s="7"/>
      <c r="BG5767" s="7"/>
      <c r="BH5767" s="7"/>
      <c r="BI5767" s="7"/>
      <c r="BJ5767" s="7"/>
      <c r="BK5767" s="7"/>
      <c r="BL5767" s="7"/>
      <c r="BM5767" s="7"/>
      <c r="BP5767" s="7"/>
      <c r="BQ5767" s="7"/>
      <c r="BR5767" s="7"/>
      <c r="BS5767" s="7"/>
      <c r="BT5767" s="7"/>
      <c r="BU5767" s="7"/>
      <c r="BV5767" s="7"/>
      <c r="BW5767" s="7"/>
    </row>
    <row r="5768" spans="5:75" x14ac:dyDescent="0.2"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AQ5768" s="7"/>
      <c r="AR5768" s="7"/>
      <c r="AS5768" s="7"/>
      <c r="AT5768" s="7"/>
      <c r="AU5768" s="7"/>
      <c r="AV5768" s="7"/>
      <c r="AX5768" s="7"/>
      <c r="AY5768" s="7"/>
      <c r="AZ5768" s="7"/>
      <c r="BA5768" s="7"/>
      <c r="BB5768" s="7"/>
      <c r="BC5768" s="7"/>
      <c r="BD5768" s="7"/>
      <c r="BG5768" s="7"/>
      <c r="BH5768" s="7"/>
      <c r="BI5768" s="7"/>
      <c r="BJ5768" s="7"/>
      <c r="BK5768" s="7"/>
      <c r="BL5768" s="7"/>
      <c r="BM5768" s="7"/>
      <c r="BP5768" s="7"/>
      <c r="BQ5768" s="7"/>
      <c r="BR5768" s="7"/>
      <c r="BS5768" s="7"/>
      <c r="BT5768" s="7"/>
      <c r="BU5768" s="7"/>
      <c r="BV5768" s="7"/>
      <c r="BW5768" s="7"/>
    </row>
    <row r="5769" spans="5:75" x14ac:dyDescent="0.2"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AQ5769" s="7"/>
      <c r="AR5769" s="7"/>
      <c r="AS5769" s="7"/>
      <c r="AT5769" s="7"/>
      <c r="AU5769" s="7"/>
      <c r="AV5769" s="7"/>
      <c r="AX5769" s="7"/>
      <c r="AY5769" s="7"/>
      <c r="AZ5769" s="7"/>
      <c r="BA5769" s="7"/>
      <c r="BB5769" s="7"/>
      <c r="BC5769" s="7"/>
      <c r="BD5769" s="7"/>
      <c r="BG5769" s="7"/>
      <c r="BH5769" s="7"/>
      <c r="BI5769" s="7"/>
      <c r="BJ5769" s="7"/>
      <c r="BK5769" s="7"/>
      <c r="BL5769" s="7"/>
      <c r="BM5769" s="7"/>
      <c r="BP5769" s="7"/>
      <c r="BQ5769" s="7"/>
      <c r="BR5769" s="7"/>
      <c r="BS5769" s="7"/>
      <c r="BT5769" s="7"/>
      <c r="BU5769" s="7"/>
      <c r="BV5769" s="7"/>
      <c r="BW5769" s="7"/>
    </row>
    <row r="5770" spans="5:75" x14ac:dyDescent="0.2"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AQ5770" s="7"/>
      <c r="AR5770" s="7"/>
      <c r="AS5770" s="7"/>
      <c r="AT5770" s="7"/>
      <c r="AU5770" s="7"/>
      <c r="AV5770" s="7"/>
      <c r="AX5770" s="7"/>
      <c r="AY5770" s="7"/>
      <c r="AZ5770" s="7"/>
      <c r="BA5770" s="7"/>
      <c r="BB5770" s="7"/>
      <c r="BC5770" s="7"/>
      <c r="BD5770" s="7"/>
      <c r="BG5770" s="7"/>
      <c r="BH5770" s="7"/>
      <c r="BI5770" s="7"/>
      <c r="BJ5770" s="7"/>
      <c r="BK5770" s="7"/>
      <c r="BL5770" s="7"/>
      <c r="BM5770" s="7"/>
      <c r="BP5770" s="7"/>
      <c r="BQ5770" s="7"/>
      <c r="BR5770" s="7"/>
      <c r="BS5770" s="7"/>
      <c r="BT5770" s="7"/>
      <c r="BU5770" s="7"/>
      <c r="BV5770" s="7"/>
      <c r="BW5770" s="7"/>
    </row>
    <row r="5771" spans="5:75" x14ac:dyDescent="0.2"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AQ5771" s="7"/>
      <c r="AR5771" s="7"/>
      <c r="AS5771" s="7"/>
      <c r="AT5771" s="7"/>
      <c r="AU5771" s="7"/>
      <c r="AV5771" s="7"/>
      <c r="AX5771" s="7"/>
      <c r="AY5771" s="7"/>
      <c r="AZ5771" s="7"/>
      <c r="BA5771" s="7"/>
      <c r="BB5771" s="7"/>
      <c r="BC5771" s="7"/>
      <c r="BD5771" s="7"/>
      <c r="BG5771" s="7"/>
      <c r="BH5771" s="7"/>
      <c r="BI5771" s="7"/>
      <c r="BJ5771" s="7"/>
      <c r="BK5771" s="7"/>
      <c r="BL5771" s="7"/>
      <c r="BM5771" s="7"/>
      <c r="BP5771" s="7"/>
      <c r="BQ5771" s="7"/>
      <c r="BR5771" s="7"/>
      <c r="BS5771" s="7"/>
      <c r="BT5771" s="7"/>
      <c r="BU5771" s="7"/>
      <c r="BV5771" s="7"/>
      <c r="BW5771" s="7"/>
    </row>
    <row r="5772" spans="5:75" x14ac:dyDescent="0.2"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AQ5772" s="7"/>
      <c r="AR5772" s="7"/>
      <c r="AS5772" s="7"/>
      <c r="AT5772" s="7"/>
      <c r="AU5772" s="7"/>
      <c r="AV5772" s="7"/>
      <c r="AX5772" s="7"/>
      <c r="AY5772" s="7"/>
      <c r="AZ5772" s="7"/>
      <c r="BA5772" s="7"/>
      <c r="BB5772" s="7"/>
      <c r="BC5772" s="7"/>
      <c r="BD5772" s="7"/>
      <c r="BG5772" s="7"/>
      <c r="BH5772" s="7"/>
      <c r="BI5772" s="7"/>
      <c r="BJ5772" s="7"/>
      <c r="BK5772" s="7"/>
      <c r="BL5772" s="7"/>
      <c r="BM5772" s="7"/>
      <c r="BP5772" s="7"/>
      <c r="BQ5772" s="7"/>
      <c r="BR5772" s="7"/>
      <c r="BS5772" s="7"/>
      <c r="BT5772" s="7"/>
      <c r="BU5772" s="7"/>
      <c r="BV5772" s="7"/>
      <c r="BW5772" s="7"/>
    </row>
    <row r="5773" spans="5:75" x14ac:dyDescent="0.2"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AQ5773" s="7"/>
      <c r="AR5773" s="7"/>
      <c r="AS5773" s="7"/>
      <c r="AT5773" s="7"/>
      <c r="AU5773" s="7"/>
      <c r="AV5773" s="7"/>
      <c r="AX5773" s="7"/>
      <c r="AY5773" s="7"/>
      <c r="AZ5773" s="7"/>
      <c r="BA5773" s="7"/>
      <c r="BB5773" s="7"/>
      <c r="BC5773" s="7"/>
      <c r="BD5773" s="7"/>
      <c r="BG5773" s="7"/>
      <c r="BH5773" s="7"/>
      <c r="BI5773" s="7"/>
      <c r="BJ5773" s="7"/>
      <c r="BK5773" s="7"/>
      <c r="BL5773" s="7"/>
      <c r="BM5773" s="7"/>
      <c r="BP5773" s="7"/>
      <c r="BQ5773" s="7"/>
      <c r="BR5773" s="7"/>
      <c r="BS5773" s="7"/>
      <c r="BT5773" s="7"/>
      <c r="BU5773" s="7"/>
      <c r="BV5773" s="7"/>
      <c r="BW5773" s="7"/>
    </row>
    <row r="5774" spans="5:75" x14ac:dyDescent="0.2"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AQ5774" s="7"/>
      <c r="AR5774" s="7"/>
      <c r="AS5774" s="7"/>
      <c r="AT5774" s="7"/>
      <c r="AU5774" s="7"/>
      <c r="AV5774" s="7"/>
      <c r="AX5774" s="7"/>
      <c r="AY5774" s="7"/>
      <c r="AZ5774" s="7"/>
      <c r="BA5774" s="7"/>
      <c r="BB5774" s="7"/>
      <c r="BC5774" s="7"/>
      <c r="BD5774" s="7"/>
      <c r="BG5774" s="7"/>
      <c r="BH5774" s="7"/>
      <c r="BI5774" s="7"/>
      <c r="BJ5774" s="7"/>
      <c r="BK5774" s="7"/>
      <c r="BL5774" s="7"/>
      <c r="BM5774" s="7"/>
      <c r="BP5774" s="7"/>
      <c r="BQ5774" s="7"/>
      <c r="BR5774" s="7"/>
      <c r="BS5774" s="7"/>
      <c r="BT5774" s="7"/>
      <c r="BU5774" s="7"/>
      <c r="BV5774" s="7"/>
      <c r="BW5774" s="7"/>
    </row>
    <row r="5775" spans="5:75" x14ac:dyDescent="0.2"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AQ5775" s="7"/>
      <c r="AR5775" s="7"/>
      <c r="AS5775" s="7"/>
      <c r="AT5775" s="7"/>
      <c r="AU5775" s="7"/>
      <c r="AV5775" s="7"/>
      <c r="AX5775" s="7"/>
      <c r="AY5775" s="7"/>
      <c r="AZ5775" s="7"/>
      <c r="BA5775" s="7"/>
      <c r="BB5775" s="7"/>
      <c r="BC5775" s="7"/>
      <c r="BD5775" s="7"/>
      <c r="BG5775" s="7"/>
      <c r="BH5775" s="7"/>
      <c r="BI5775" s="7"/>
      <c r="BJ5775" s="7"/>
      <c r="BK5775" s="7"/>
      <c r="BL5775" s="7"/>
      <c r="BM5775" s="7"/>
      <c r="BP5775" s="7"/>
      <c r="BQ5775" s="7"/>
      <c r="BR5775" s="7"/>
      <c r="BS5775" s="7"/>
      <c r="BT5775" s="7"/>
      <c r="BU5775" s="7"/>
      <c r="BV5775" s="7"/>
      <c r="BW5775" s="7"/>
    </row>
    <row r="5776" spans="5:75" x14ac:dyDescent="0.2"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AQ5776" s="7"/>
      <c r="AR5776" s="7"/>
      <c r="AS5776" s="7"/>
      <c r="AT5776" s="7"/>
      <c r="AU5776" s="7"/>
      <c r="AV5776" s="7"/>
      <c r="AX5776" s="7"/>
      <c r="AY5776" s="7"/>
      <c r="AZ5776" s="7"/>
      <c r="BA5776" s="7"/>
      <c r="BB5776" s="7"/>
      <c r="BC5776" s="7"/>
      <c r="BD5776" s="7"/>
      <c r="BG5776" s="7"/>
      <c r="BH5776" s="7"/>
      <c r="BI5776" s="7"/>
      <c r="BJ5776" s="7"/>
      <c r="BK5776" s="7"/>
      <c r="BL5776" s="7"/>
      <c r="BM5776" s="7"/>
      <c r="BP5776" s="7"/>
      <c r="BQ5776" s="7"/>
      <c r="BR5776" s="7"/>
      <c r="BS5776" s="7"/>
      <c r="BT5776" s="7"/>
      <c r="BU5776" s="7"/>
      <c r="BV5776" s="7"/>
      <c r="BW5776" s="7"/>
    </row>
    <row r="5777" spans="5:75" x14ac:dyDescent="0.2"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AQ5777" s="7"/>
      <c r="AR5777" s="7"/>
      <c r="AS5777" s="7"/>
      <c r="AT5777" s="7"/>
      <c r="AU5777" s="7"/>
      <c r="AV5777" s="7"/>
      <c r="AX5777" s="7"/>
      <c r="AY5777" s="7"/>
      <c r="AZ5777" s="7"/>
      <c r="BA5777" s="7"/>
      <c r="BB5777" s="7"/>
      <c r="BC5777" s="7"/>
      <c r="BD5777" s="7"/>
      <c r="BG5777" s="7"/>
      <c r="BH5777" s="7"/>
      <c r="BI5777" s="7"/>
      <c r="BJ5777" s="7"/>
      <c r="BK5777" s="7"/>
      <c r="BL5777" s="7"/>
      <c r="BM5777" s="7"/>
      <c r="BP5777" s="7"/>
      <c r="BQ5777" s="7"/>
      <c r="BR5777" s="7"/>
      <c r="BS5777" s="7"/>
      <c r="BT5777" s="7"/>
      <c r="BU5777" s="7"/>
      <c r="BV5777" s="7"/>
      <c r="BW5777" s="7"/>
    </row>
    <row r="5778" spans="5:75" x14ac:dyDescent="0.2"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AQ5778" s="7"/>
      <c r="AR5778" s="7"/>
      <c r="AS5778" s="7"/>
      <c r="AT5778" s="7"/>
      <c r="AU5778" s="7"/>
      <c r="AV5778" s="7"/>
      <c r="AX5778" s="7"/>
      <c r="AY5778" s="7"/>
      <c r="AZ5778" s="7"/>
      <c r="BA5778" s="7"/>
      <c r="BB5778" s="7"/>
      <c r="BC5778" s="7"/>
      <c r="BD5778" s="7"/>
      <c r="BG5778" s="7"/>
      <c r="BH5778" s="7"/>
      <c r="BI5778" s="7"/>
      <c r="BJ5778" s="7"/>
      <c r="BK5778" s="7"/>
      <c r="BL5778" s="7"/>
      <c r="BM5778" s="7"/>
      <c r="BP5778" s="7"/>
      <c r="BQ5778" s="7"/>
      <c r="BR5778" s="7"/>
      <c r="BS5778" s="7"/>
      <c r="BT5778" s="7"/>
      <c r="BU5778" s="7"/>
      <c r="BV5778" s="7"/>
      <c r="BW5778" s="7"/>
    </row>
    <row r="5779" spans="5:75" x14ac:dyDescent="0.2"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AQ5779" s="7"/>
      <c r="AR5779" s="7"/>
      <c r="AS5779" s="7"/>
      <c r="AT5779" s="7"/>
      <c r="AU5779" s="7"/>
      <c r="AV5779" s="7"/>
      <c r="AX5779" s="7"/>
      <c r="AY5779" s="7"/>
      <c r="AZ5779" s="7"/>
      <c r="BA5779" s="7"/>
      <c r="BB5779" s="7"/>
      <c r="BC5779" s="7"/>
      <c r="BD5779" s="7"/>
      <c r="BG5779" s="7"/>
      <c r="BH5779" s="7"/>
      <c r="BI5779" s="7"/>
      <c r="BJ5779" s="7"/>
      <c r="BK5779" s="7"/>
      <c r="BL5779" s="7"/>
      <c r="BM5779" s="7"/>
      <c r="BP5779" s="7"/>
      <c r="BQ5779" s="7"/>
      <c r="BR5779" s="7"/>
      <c r="BS5779" s="7"/>
      <c r="BT5779" s="7"/>
      <c r="BU5779" s="7"/>
      <c r="BV5779" s="7"/>
      <c r="BW5779" s="7"/>
    </row>
    <row r="5780" spans="5:75" x14ac:dyDescent="0.2"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AQ5780" s="7"/>
      <c r="AR5780" s="7"/>
      <c r="AS5780" s="7"/>
      <c r="AT5780" s="7"/>
      <c r="AU5780" s="7"/>
      <c r="AV5780" s="7"/>
      <c r="AX5780" s="7"/>
      <c r="AY5780" s="7"/>
      <c r="AZ5780" s="7"/>
      <c r="BA5780" s="7"/>
      <c r="BB5780" s="7"/>
      <c r="BC5780" s="7"/>
      <c r="BD5780" s="7"/>
      <c r="BG5780" s="7"/>
      <c r="BH5780" s="7"/>
      <c r="BI5780" s="7"/>
      <c r="BJ5780" s="7"/>
      <c r="BK5780" s="7"/>
      <c r="BL5780" s="7"/>
      <c r="BM5780" s="7"/>
      <c r="BP5780" s="7"/>
      <c r="BQ5780" s="7"/>
      <c r="BR5780" s="7"/>
      <c r="BS5780" s="7"/>
      <c r="BT5780" s="7"/>
      <c r="BU5780" s="7"/>
      <c r="BV5780" s="7"/>
      <c r="BW5780" s="7"/>
    </row>
    <row r="5781" spans="5:75" x14ac:dyDescent="0.2"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AQ5781" s="7"/>
      <c r="AR5781" s="7"/>
      <c r="AS5781" s="7"/>
      <c r="AT5781" s="7"/>
      <c r="AU5781" s="7"/>
      <c r="AV5781" s="7"/>
      <c r="AX5781" s="7"/>
      <c r="AY5781" s="7"/>
      <c r="AZ5781" s="7"/>
      <c r="BA5781" s="7"/>
      <c r="BB5781" s="7"/>
      <c r="BC5781" s="7"/>
      <c r="BD5781" s="7"/>
      <c r="BG5781" s="7"/>
      <c r="BH5781" s="7"/>
      <c r="BI5781" s="7"/>
      <c r="BJ5781" s="7"/>
      <c r="BK5781" s="7"/>
      <c r="BL5781" s="7"/>
      <c r="BM5781" s="7"/>
      <c r="BP5781" s="7"/>
      <c r="BQ5781" s="7"/>
      <c r="BR5781" s="7"/>
      <c r="BS5781" s="7"/>
      <c r="BT5781" s="7"/>
      <c r="BU5781" s="7"/>
      <c r="BV5781" s="7"/>
      <c r="BW5781" s="7"/>
    </row>
    <row r="5782" spans="5:75" x14ac:dyDescent="0.2"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AQ5782" s="7"/>
      <c r="AR5782" s="7"/>
      <c r="AS5782" s="7"/>
      <c r="AT5782" s="7"/>
      <c r="AU5782" s="7"/>
      <c r="AV5782" s="7"/>
      <c r="AX5782" s="7"/>
      <c r="AY5782" s="7"/>
      <c r="AZ5782" s="7"/>
      <c r="BA5782" s="7"/>
      <c r="BB5782" s="7"/>
      <c r="BC5782" s="7"/>
      <c r="BD5782" s="7"/>
      <c r="BG5782" s="7"/>
      <c r="BH5782" s="7"/>
      <c r="BI5782" s="7"/>
      <c r="BJ5782" s="7"/>
      <c r="BK5782" s="7"/>
      <c r="BL5782" s="7"/>
      <c r="BM5782" s="7"/>
      <c r="BP5782" s="7"/>
      <c r="BQ5782" s="7"/>
      <c r="BR5782" s="7"/>
      <c r="BS5782" s="7"/>
      <c r="BT5782" s="7"/>
      <c r="BU5782" s="7"/>
      <c r="BV5782" s="7"/>
      <c r="BW5782" s="7"/>
    </row>
    <row r="5783" spans="5:75" x14ac:dyDescent="0.2"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AQ5783" s="7"/>
      <c r="AR5783" s="7"/>
      <c r="AS5783" s="7"/>
      <c r="AT5783" s="7"/>
      <c r="AU5783" s="7"/>
      <c r="AV5783" s="7"/>
      <c r="AX5783" s="7"/>
      <c r="AY5783" s="7"/>
      <c r="AZ5783" s="7"/>
      <c r="BA5783" s="7"/>
      <c r="BB5783" s="7"/>
      <c r="BC5783" s="7"/>
      <c r="BD5783" s="7"/>
      <c r="BG5783" s="7"/>
      <c r="BH5783" s="7"/>
      <c r="BI5783" s="7"/>
      <c r="BJ5783" s="7"/>
      <c r="BK5783" s="7"/>
      <c r="BL5783" s="7"/>
      <c r="BM5783" s="7"/>
      <c r="BP5783" s="7"/>
      <c r="BQ5783" s="7"/>
      <c r="BR5783" s="7"/>
      <c r="BS5783" s="7"/>
      <c r="BT5783" s="7"/>
      <c r="BU5783" s="7"/>
      <c r="BV5783" s="7"/>
      <c r="BW5783" s="7"/>
    </row>
    <row r="5784" spans="5:75" x14ac:dyDescent="0.2"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AQ5784" s="7"/>
      <c r="AR5784" s="7"/>
      <c r="AS5784" s="7"/>
      <c r="AT5784" s="7"/>
      <c r="AU5784" s="7"/>
      <c r="AV5784" s="7"/>
      <c r="AX5784" s="7"/>
      <c r="AY5784" s="7"/>
      <c r="AZ5784" s="7"/>
      <c r="BA5784" s="7"/>
      <c r="BB5784" s="7"/>
      <c r="BC5784" s="7"/>
      <c r="BD5784" s="7"/>
      <c r="BG5784" s="7"/>
      <c r="BH5784" s="7"/>
      <c r="BI5784" s="7"/>
      <c r="BJ5784" s="7"/>
      <c r="BK5784" s="7"/>
      <c r="BL5784" s="7"/>
      <c r="BM5784" s="7"/>
      <c r="BP5784" s="7"/>
      <c r="BQ5784" s="7"/>
      <c r="BR5784" s="7"/>
      <c r="BS5784" s="7"/>
      <c r="BT5784" s="7"/>
      <c r="BU5784" s="7"/>
      <c r="BV5784" s="7"/>
      <c r="BW5784" s="7"/>
    </row>
    <row r="5785" spans="5:75" x14ac:dyDescent="0.2"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AQ5785" s="7"/>
      <c r="AR5785" s="7"/>
      <c r="AS5785" s="7"/>
      <c r="AT5785" s="7"/>
      <c r="AU5785" s="7"/>
      <c r="AV5785" s="7"/>
      <c r="AX5785" s="7"/>
      <c r="AY5785" s="7"/>
      <c r="AZ5785" s="7"/>
      <c r="BA5785" s="7"/>
      <c r="BB5785" s="7"/>
      <c r="BC5785" s="7"/>
      <c r="BD5785" s="7"/>
      <c r="BG5785" s="7"/>
      <c r="BH5785" s="7"/>
      <c r="BI5785" s="7"/>
      <c r="BJ5785" s="7"/>
      <c r="BK5785" s="7"/>
      <c r="BL5785" s="7"/>
      <c r="BM5785" s="7"/>
      <c r="BP5785" s="7"/>
      <c r="BQ5785" s="7"/>
      <c r="BR5785" s="7"/>
      <c r="BS5785" s="7"/>
      <c r="BT5785" s="7"/>
      <c r="BU5785" s="7"/>
      <c r="BV5785" s="7"/>
      <c r="BW5785" s="7"/>
    </row>
    <row r="5786" spans="5:75" x14ac:dyDescent="0.2"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AQ5786" s="7"/>
      <c r="AR5786" s="7"/>
      <c r="AS5786" s="7"/>
      <c r="AT5786" s="7"/>
      <c r="AU5786" s="7"/>
      <c r="AV5786" s="7"/>
      <c r="AX5786" s="7"/>
      <c r="AY5786" s="7"/>
      <c r="AZ5786" s="7"/>
      <c r="BA5786" s="7"/>
      <c r="BB5786" s="7"/>
      <c r="BC5786" s="7"/>
      <c r="BD5786" s="7"/>
      <c r="BG5786" s="7"/>
      <c r="BH5786" s="7"/>
      <c r="BI5786" s="7"/>
      <c r="BJ5786" s="7"/>
      <c r="BK5786" s="7"/>
      <c r="BL5786" s="7"/>
      <c r="BM5786" s="7"/>
      <c r="BP5786" s="7"/>
      <c r="BQ5786" s="7"/>
      <c r="BR5786" s="7"/>
      <c r="BS5786" s="7"/>
      <c r="BT5786" s="7"/>
      <c r="BU5786" s="7"/>
      <c r="BV5786" s="7"/>
      <c r="BW5786" s="7"/>
    </row>
    <row r="5787" spans="5:75" x14ac:dyDescent="0.2"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AQ5787" s="7"/>
      <c r="AR5787" s="7"/>
      <c r="AS5787" s="7"/>
      <c r="AT5787" s="7"/>
      <c r="AU5787" s="7"/>
      <c r="AV5787" s="7"/>
      <c r="AX5787" s="7"/>
      <c r="AY5787" s="7"/>
      <c r="AZ5787" s="7"/>
      <c r="BA5787" s="7"/>
      <c r="BB5787" s="7"/>
      <c r="BC5787" s="7"/>
      <c r="BD5787" s="7"/>
      <c r="BG5787" s="7"/>
      <c r="BH5787" s="7"/>
      <c r="BI5787" s="7"/>
      <c r="BJ5787" s="7"/>
      <c r="BK5787" s="7"/>
      <c r="BL5787" s="7"/>
      <c r="BM5787" s="7"/>
      <c r="BP5787" s="7"/>
      <c r="BQ5787" s="7"/>
      <c r="BR5787" s="7"/>
      <c r="BS5787" s="7"/>
      <c r="BT5787" s="7"/>
      <c r="BU5787" s="7"/>
      <c r="BV5787" s="7"/>
      <c r="BW5787" s="7"/>
    </row>
    <row r="5788" spans="5:75" x14ac:dyDescent="0.2"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AQ5788" s="7"/>
      <c r="AR5788" s="7"/>
      <c r="AS5788" s="7"/>
      <c r="AT5788" s="7"/>
      <c r="AU5788" s="7"/>
      <c r="AV5788" s="7"/>
      <c r="AX5788" s="7"/>
      <c r="AY5788" s="7"/>
      <c r="AZ5788" s="7"/>
      <c r="BA5788" s="7"/>
      <c r="BB5788" s="7"/>
      <c r="BC5788" s="7"/>
      <c r="BD5788" s="7"/>
      <c r="BG5788" s="7"/>
      <c r="BH5788" s="7"/>
      <c r="BI5788" s="7"/>
      <c r="BJ5788" s="7"/>
      <c r="BK5788" s="7"/>
      <c r="BL5788" s="7"/>
      <c r="BM5788" s="7"/>
      <c r="BP5788" s="7"/>
      <c r="BQ5788" s="7"/>
      <c r="BR5788" s="7"/>
      <c r="BS5788" s="7"/>
      <c r="BT5788" s="7"/>
      <c r="BU5788" s="7"/>
      <c r="BV5788" s="7"/>
      <c r="BW5788" s="7"/>
    </row>
    <row r="5789" spans="5:75" x14ac:dyDescent="0.2"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AQ5789" s="7"/>
      <c r="AR5789" s="7"/>
      <c r="AS5789" s="7"/>
      <c r="AT5789" s="7"/>
      <c r="AU5789" s="7"/>
      <c r="AV5789" s="7"/>
      <c r="AX5789" s="7"/>
      <c r="AY5789" s="7"/>
      <c r="AZ5789" s="7"/>
      <c r="BA5789" s="7"/>
      <c r="BB5789" s="7"/>
      <c r="BC5789" s="7"/>
      <c r="BD5789" s="7"/>
      <c r="BG5789" s="7"/>
      <c r="BH5789" s="7"/>
      <c r="BI5789" s="7"/>
      <c r="BJ5789" s="7"/>
      <c r="BK5789" s="7"/>
      <c r="BL5789" s="7"/>
      <c r="BM5789" s="7"/>
      <c r="BP5789" s="7"/>
      <c r="BQ5789" s="7"/>
      <c r="BR5789" s="7"/>
      <c r="BS5789" s="7"/>
      <c r="BT5789" s="7"/>
      <c r="BU5789" s="7"/>
      <c r="BV5789" s="7"/>
      <c r="BW5789" s="7"/>
    </row>
    <row r="5790" spans="5:75" x14ac:dyDescent="0.2"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AQ5790" s="7"/>
      <c r="AR5790" s="7"/>
      <c r="AS5790" s="7"/>
      <c r="AT5790" s="7"/>
      <c r="AU5790" s="7"/>
      <c r="AV5790" s="7"/>
      <c r="AX5790" s="7"/>
      <c r="AY5790" s="7"/>
      <c r="AZ5790" s="7"/>
      <c r="BA5790" s="7"/>
      <c r="BB5790" s="7"/>
      <c r="BC5790" s="7"/>
      <c r="BD5790" s="7"/>
      <c r="BG5790" s="7"/>
      <c r="BH5790" s="7"/>
      <c r="BI5790" s="7"/>
      <c r="BJ5790" s="7"/>
      <c r="BK5790" s="7"/>
      <c r="BL5790" s="7"/>
      <c r="BM5790" s="7"/>
      <c r="BP5790" s="7"/>
      <c r="BQ5790" s="7"/>
      <c r="BR5790" s="7"/>
      <c r="BS5790" s="7"/>
      <c r="BT5790" s="7"/>
      <c r="BU5790" s="7"/>
      <c r="BV5790" s="7"/>
      <c r="BW5790" s="7"/>
    </row>
    <row r="5791" spans="5:75" x14ac:dyDescent="0.2"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AQ5791" s="7"/>
      <c r="AR5791" s="7"/>
      <c r="AS5791" s="7"/>
      <c r="AT5791" s="7"/>
      <c r="AU5791" s="7"/>
      <c r="AV5791" s="7"/>
      <c r="AX5791" s="7"/>
      <c r="AY5791" s="7"/>
      <c r="AZ5791" s="7"/>
      <c r="BA5791" s="7"/>
      <c r="BB5791" s="7"/>
      <c r="BC5791" s="7"/>
      <c r="BD5791" s="7"/>
      <c r="BG5791" s="7"/>
      <c r="BH5791" s="7"/>
      <c r="BI5791" s="7"/>
      <c r="BJ5791" s="7"/>
      <c r="BK5791" s="7"/>
      <c r="BL5791" s="7"/>
      <c r="BM5791" s="7"/>
      <c r="BP5791" s="7"/>
      <c r="BQ5791" s="7"/>
      <c r="BR5791" s="7"/>
      <c r="BS5791" s="7"/>
      <c r="BT5791" s="7"/>
      <c r="BU5791" s="7"/>
      <c r="BV5791" s="7"/>
      <c r="BW5791" s="7"/>
    </row>
    <row r="5792" spans="5:75" x14ac:dyDescent="0.2"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AQ5792" s="7"/>
      <c r="AR5792" s="7"/>
      <c r="AS5792" s="7"/>
      <c r="AT5792" s="7"/>
      <c r="AU5792" s="7"/>
      <c r="AV5792" s="7"/>
      <c r="AX5792" s="7"/>
      <c r="AY5792" s="7"/>
      <c r="AZ5792" s="7"/>
      <c r="BA5792" s="7"/>
      <c r="BB5792" s="7"/>
      <c r="BC5792" s="7"/>
      <c r="BD5792" s="7"/>
      <c r="BG5792" s="7"/>
      <c r="BH5792" s="7"/>
      <c r="BI5792" s="7"/>
      <c r="BJ5792" s="7"/>
      <c r="BK5792" s="7"/>
      <c r="BL5792" s="7"/>
      <c r="BM5792" s="7"/>
      <c r="BP5792" s="7"/>
      <c r="BQ5792" s="7"/>
      <c r="BR5792" s="7"/>
      <c r="BS5792" s="7"/>
      <c r="BT5792" s="7"/>
      <c r="BU5792" s="7"/>
      <c r="BV5792" s="7"/>
      <c r="BW5792" s="7"/>
    </row>
    <row r="5793" spans="5:75" x14ac:dyDescent="0.2"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AQ5793" s="7"/>
      <c r="AR5793" s="7"/>
      <c r="AS5793" s="7"/>
      <c r="AT5793" s="7"/>
      <c r="AU5793" s="7"/>
      <c r="AV5793" s="7"/>
      <c r="AX5793" s="7"/>
      <c r="AY5793" s="7"/>
      <c r="AZ5793" s="7"/>
      <c r="BA5793" s="7"/>
      <c r="BB5793" s="7"/>
      <c r="BC5793" s="7"/>
      <c r="BD5793" s="7"/>
      <c r="BG5793" s="7"/>
      <c r="BH5793" s="7"/>
      <c r="BI5793" s="7"/>
      <c r="BJ5793" s="7"/>
      <c r="BK5793" s="7"/>
      <c r="BL5793" s="7"/>
      <c r="BM5793" s="7"/>
      <c r="BP5793" s="7"/>
      <c r="BQ5793" s="7"/>
      <c r="BR5793" s="7"/>
      <c r="BS5793" s="7"/>
      <c r="BT5793" s="7"/>
      <c r="BU5793" s="7"/>
      <c r="BV5793" s="7"/>
      <c r="BW5793" s="7"/>
    </row>
    <row r="5794" spans="5:75" x14ac:dyDescent="0.2"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AQ5794" s="7"/>
      <c r="AR5794" s="7"/>
      <c r="AS5794" s="7"/>
      <c r="AT5794" s="7"/>
      <c r="AU5794" s="7"/>
      <c r="AV5794" s="7"/>
      <c r="AX5794" s="7"/>
      <c r="AY5794" s="7"/>
      <c r="AZ5794" s="7"/>
      <c r="BA5794" s="7"/>
      <c r="BB5794" s="7"/>
      <c r="BC5794" s="7"/>
      <c r="BD5794" s="7"/>
      <c r="BG5794" s="7"/>
      <c r="BH5794" s="7"/>
      <c r="BI5794" s="7"/>
      <c r="BJ5794" s="7"/>
      <c r="BK5794" s="7"/>
      <c r="BL5794" s="7"/>
      <c r="BM5794" s="7"/>
      <c r="BP5794" s="7"/>
      <c r="BQ5794" s="7"/>
      <c r="BR5794" s="7"/>
      <c r="BS5794" s="7"/>
      <c r="BT5794" s="7"/>
      <c r="BU5794" s="7"/>
      <c r="BV5794" s="7"/>
      <c r="BW5794" s="7"/>
    </row>
    <row r="5795" spans="5:75" x14ac:dyDescent="0.2"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AQ5795" s="7"/>
      <c r="AR5795" s="7"/>
      <c r="AS5795" s="7"/>
      <c r="AT5795" s="7"/>
      <c r="AU5795" s="7"/>
      <c r="AV5795" s="7"/>
      <c r="AX5795" s="7"/>
      <c r="AY5795" s="7"/>
      <c r="AZ5795" s="7"/>
      <c r="BA5795" s="7"/>
      <c r="BB5795" s="7"/>
      <c r="BC5795" s="7"/>
      <c r="BD5795" s="7"/>
      <c r="BG5795" s="7"/>
      <c r="BH5795" s="7"/>
      <c r="BI5795" s="7"/>
      <c r="BJ5795" s="7"/>
      <c r="BK5795" s="7"/>
      <c r="BL5795" s="7"/>
      <c r="BM5795" s="7"/>
      <c r="BP5795" s="7"/>
      <c r="BQ5795" s="7"/>
      <c r="BR5795" s="7"/>
      <c r="BS5795" s="7"/>
      <c r="BT5795" s="7"/>
      <c r="BU5795" s="7"/>
      <c r="BV5795" s="7"/>
      <c r="BW5795" s="7"/>
    </row>
    <row r="5796" spans="5:75" x14ac:dyDescent="0.2"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AQ5796" s="7"/>
      <c r="AR5796" s="7"/>
      <c r="AS5796" s="7"/>
      <c r="AT5796" s="7"/>
      <c r="AU5796" s="7"/>
      <c r="AV5796" s="7"/>
      <c r="AX5796" s="7"/>
      <c r="AY5796" s="7"/>
      <c r="AZ5796" s="7"/>
      <c r="BA5796" s="7"/>
      <c r="BB5796" s="7"/>
      <c r="BC5796" s="7"/>
      <c r="BD5796" s="7"/>
      <c r="BG5796" s="7"/>
      <c r="BH5796" s="7"/>
      <c r="BI5796" s="7"/>
      <c r="BJ5796" s="7"/>
      <c r="BK5796" s="7"/>
      <c r="BL5796" s="7"/>
      <c r="BM5796" s="7"/>
      <c r="BP5796" s="7"/>
      <c r="BQ5796" s="7"/>
      <c r="BR5796" s="7"/>
      <c r="BS5796" s="7"/>
      <c r="BT5796" s="7"/>
      <c r="BU5796" s="7"/>
      <c r="BV5796" s="7"/>
      <c r="BW5796" s="7"/>
    </row>
    <row r="5797" spans="5:75" x14ac:dyDescent="0.2"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AQ5797" s="7"/>
      <c r="AR5797" s="7"/>
      <c r="AS5797" s="7"/>
      <c r="AT5797" s="7"/>
      <c r="AU5797" s="7"/>
      <c r="AV5797" s="7"/>
      <c r="AX5797" s="7"/>
      <c r="AY5797" s="7"/>
      <c r="AZ5797" s="7"/>
      <c r="BA5797" s="7"/>
      <c r="BB5797" s="7"/>
      <c r="BC5797" s="7"/>
      <c r="BD5797" s="7"/>
      <c r="BG5797" s="7"/>
      <c r="BH5797" s="7"/>
      <c r="BI5797" s="7"/>
      <c r="BJ5797" s="7"/>
      <c r="BK5797" s="7"/>
      <c r="BL5797" s="7"/>
      <c r="BM5797" s="7"/>
      <c r="BP5797" s="7"/>
      <c r="BQ5797" s="7"/>
      <c r="BR5797" s="7"/>
      <c r="BS5797" s="7"/>
      <c r="BT5797" s="7"/>
      <c r="BU5797" s="7"/>
      <c r="BV5797" s="7"/>
      <c r="BW5797" s="7"/>
    </row>
    <row r="5798" spans="5:75" x14ac:dyDescent="0.2"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AQ5798" s="7"/>
      <c r="AR5798" s="7"/>
      <c r="AS5798" s="7"/>
      <c r="AT5798" s="7"/>
      <c r="AU5798" s="7"/>
      <c r="AV5798" s="7"/>
      <c r="AX5798" s="7"/>
      <c r="AY5798" s="7"/>
      <c r="AZ5798" s="7"/>
      <c r="BA5798" s="7"/>
      <c r="BB5798" s="7"/>
      <c r="BC5798" s="7"/>
      <c r="BD5798" s="7"/>
      <c r="BG5798" s="7"/>
      <c r="BH5798" s="7"/>
      <c r="BI5798" s="7"/>
      <c r="BJ5798" s="7"/>
      <c r="BK5798" s="7"/>
      <c r="BL5798" s="7"/>
      <c r="BM5798" s="7"/>
      <c r="BP5798" s="7"/>
      <c r="BQ5798" s="7"/>
      <c r="BR5798" s="7"/>
      <c r="BS5798" s="7"/>
      <c r="BT5798" s="7"/>
      <c r="BU5798" s="7"/>
      <c r="BV5798" s="7"/>
      <c r="BW5798" s="7"/>
    </row>
    <row r="5799" spans="5:75" x14ac:dyDescent="0.2"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AQ5799" s="7"/>
      <c r="AR5799" s="7"/>
      <c r="AS5799" s="7"/>
      <c r="AT5799" s="7"/>
      <c r="AU5799" s="7"/>
      <c r="AV5799" s="7"/>
      <c r="AX5799" s="7"/>
      <c r="AY5799" s="7"/>
      <c r="AZ5799" s="7"/>
      <c r="BA5799" s="7"/>
      <c r="BB5799" s="7"/>
      <c r="BC5799" s="7"/>
      <c r="BD5799" s="7"/>
      <c r="BG5799" s="7"/>
      <c r="BH5799" s="7"/>
      <c r="BI5799" s="7"/>
      <c r="BJ5799" s="7"/>
      <c r="BK5799" s="7"/>
      <c r="BL5799" s="7"/>
      <c r="BM5799" s="7"/>
      <c r="BP5799" s="7"/>
      <c r="BQ5799" s="7"/>
      <c r="BR5799" s="7"/>
      <c r="BS5799" s="7"/>
      <c r="BT5799" s="7"/>
      <c r="BU5799" s="7"/>
      <c r="BV5799" s="7"/>
      <c r="BW5799" s="7"/>
    </row>
    <row r="5800" spans="5:75" x14ac:dyDescent="0.2"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AQ5800" s="7"/>
      <c r="AR5800" s="7"/>
      <c r="AS5800" s="7"/>
      <c r="AT5800" s="7"/>
      <c r="AU5800" s="7"/>
      <c r="AV5800" s="7"/>
      <c r="AX5800" s="7"/>
      <c r="AY5800" s="7"/>
      <c r="AZ5800" s="7"/>
      <c r="BA5800" s="7"/>
      <c r="BB5800" s="7"/>
      <c r="BC5800" s="7"/>
      <c r="BD5800" s="7"/>
      <c r="BG5800" s="7"/>
      <c r="BH5800" s="7"/>
      <c r="BI5800" s="7"/>
      <c r="BJ5800" s="7"/>
      <c r="BK5800" s="7"/>
      <c r="BL5800" s="7"/>
      <c r="BM5800" s="7"/>
      <c r="BP5800" s="7"/>
      <c r="BQ5800" s="7"/>
      <c r="BR5800" s="7"/>
      <c r="BS5800" s="7"/>
      <c r="BT5800" s="7"/>
      <c r="BU5800" s="7"/>
      <c r="BV5800" s="7"/>
      <c r="BW5800" s="7"/>
    </row>
    <row r="5801" spans="5:75" x14ac:dyDescent="0.2"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AQ5801" s="7"/>
      <c r="AR5801" s="7"/>
      <c r="AS5801" s="7"/>
      <c r="AT5801" s="7"/>
      <c r="AU5801" s="7"/>
      <c r="AV5801" s="7"/>
      <c r="AX5801" s="7"/>
      <c r="AY5801" s="7"/>
      <c r="AZ5801" s="7"/>
      <c r="BA5801" s="7"/>
      <c r="BB5801" s="7"/>
      <c r="BC5801" s="7"/>
      <c r="BD5801" s="7"/>
      <c r="BG5801" s="7"/>
      <c r="BH5801" s="7"/>
      <c r="BI5801" s="7"/>
      <c r="BJ5801" s="7"/>
      <c r="BK5801" s="7"/>
      <c r="BL5801" s="7"/>
      <c r="BM5801" s="7"/>
      <c r="BP5801" s="7"/>
      <c r="BQ5801" s="7"/>
      <c r="BR5801" s="7"/>
      <c r="BS5801" s="7"/>
      <c r="BT5801" s="7"/>
      <c r="BU5801" s="7"/>
      <c r="BV5801" s="7"/>
      <c r="BW5801" s="7"/>
    </row>
    <row r="5802" spans="5:75" x14ac:dyDescent="0.2"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AQ5802" s="7"/>
      <c r="AR5802" s="7"/>
      <c r="AS5802" s="7"/>
      <c r="AT5802" s="7"/>
      <c r="AU5802" s="7"/>
      <c r="AV5802" s="7"/>
      <c r="AX5802" s="7"/>
      <c r="AY5802" s="7"/>
      <c r="AZ5802" s="7"/>
      <c r="BA5802" s="7"/>
      <c r="BB5802" s="7"/>
      <c r="BC5802" s="7"/>
      <c r="BD5802" s="7"/>
      <c r="BG5802" s="7"/>
      <c r="BH5802" s="7"/>
      <c r="BI5802" s="7"/>
      <c r="BJ5802" s="7"/>
      <c r="BK5802" s="7"/>
      <c r="BL5802" s="7"/>
      <c r="BM5802" s="7"/>
      <c r="BP5802" s="7"/>
      <c r="BQ5802" s="7"/>
      <c r="BR5802" s="7"/>
      <c r="BS5802" s="7"/>
      <c r="BT5802" s="7"/>
      <c r="BU5802" s="7"/>
      <c r="BV5802" s="7"/>
      <c r="BW5802" s="7"/>
    </row>
    <row r="5803" spans="5:75" x14ac:dyDescent="0.2"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AQ5803" s="7"/>
      <c r="AR5803" s="7"/>
      <c r="AS5803" s="7"/>
      <c r="AT5803" s="7"/>
      <c r="AU5803" s="7"/>
      <c r="AV5803" s="7"/>
      <c r="AX5803" s="7"/>
      <c r="AY5803" s="7"/>
      <c r="AZ5803" s="7"/>
      <c r="BA5803" s="7"/>
      <c r="BB5803" s="7"/>
      <c r="BC5803" s="7"/>
      <c r="BD5803" s="7"/>
      <c r="BG5803" s="7"/>
      <c r="BH5803" s="7"/>
      <c r="BI5803" s="7"/>
      <c r="BJ5803" s="7"/>
      <c r="BK5803" s="7"/>
      <c r="BL5803" s="7"/>
      <c r="BM5803" s="7"/>
      <c r="BP5803" s="7"/>
      <c r="BQ5803" s="7"/>
      <c r="BR5803" s="7"/>
      <c r="BS5803" s="7"/>
      <c r="BT5803" s="7"/>
      <c r="BU5803" s="7"/>
      <c r="BV5803" s="7"/>
      <c r="BW5803" s="7"/>
    </row>
    <row r="5804" spans="5:75" x14ac:dyDescent="0.2"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AQ5804" s="7"/>
      <c r="AR5804" s="7"/>
      <c r="AS5804" s="7"/>
      <c r="AT5804" s="7"/>
      <c r="AU5804" s="7"/>
      <c r="AV5804" s="7"/>
      <c r="AX5804" s="7"/>
      <c r="AY5804" s="7"/>
      <c r="AZ5804" s="7"/>
      <c r="BA5804" s="7"/>
      <c r="BB5804" s="7"/>
      <c r="BC5804" s="7"/>
      <c r="BD5804" s="7"/>
      <c r="BG5804" s="7"/>
      <c r="BH5804" s="7"/>
      <c r="BI5804" s="7"/>
      <c r="BJ5804" s="7"/>
      <c r="BK5804" s="7"/>
      <c r="BL5804" s="7"/>
      <c r="BM5804" s="7"/>
      <c r="BP5804" s="7"/>
      <c r="BQ5804" s="7"/>
      <c r="BR5804" s="7"/>
      <c r="BS5804" s="7"/>
      <c r="BT5804" s="7"/>
      <c r="BU5804" s="7"/>
      <c r="BV5804" s="7"/>
      <c r="BW5804" s="7"/>
    </row>
    <row r="5805" spans="5:75" x14ac:dyDescent="0.2"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AQ5805" s="7"/>
      <c r="AR5805" s="7"/>
      <c r="AS5805" s="7"/>
      <c r="AT5805" s="7"/>
      <c r="AU5805" s="7"/>
      <c r="AV5805" s="7"/>
      <c r="AX5805" s="7"/>
      <c r="AY5805" s="7"/>
      <c r="AZ5805" s="7"/>
      <c r="BA5805" s="7"/>
      <c r="BB5805" s="7"/>
      <c r="BC5805" s="7"/>
      <c r="BD5805" s="7"/>
      <c r="BG5805" s="7"/>
      <c r="BH5805" s="7"/>
      <c r="BI5805" s="7"/>
      <c r="BJ5805" s="7"/>
      <c r="BK5805" s="7"/>
      <c r="BL5805" s="7"/>
      <c r="BM5805" s="7"/>
      <c r="BP5805" s="7"/>
      <c r="BQ5805" s="7"/>
      <c r="BR5805" s="7"/>
      <c r="BS5805" s="7"/>
      <c r="BT5805" s="7"/>
      <c r="BU5805" s="7"/>
      <c r="BV5805" s="7"/>
      <c r="BW5805" s="7"/>
    </row>
    <row r="5806" spans="5:75" x14ac:dyDescent="0.2"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AQ5806" s="7"/>
      <c r="AR5806" s="7"/>
      <c r="AS5806" s="7"/>
      <c r="AT5806" s="7"/>
      <c r="AU5806" s="7"/>
      <c r="AV5806" s="7"/>
      <c r="AX5806" s="7"/>
      <c r="AY5806" s="7"/>
      <c r="AZ5806" s="7"/>
      <c r="BA5806" s="7"/>
      <c r="BB5806" s="7"/>
      <c r="BC5806" s="7"/>
      <c r="BD5806" s="7"/>
      <c r="BG5806" s="7"/>
      <c r="BH5806" s="7"/>
      <c r="BI5806" s="7"/>
      <c r="BJ5806" s="7"/>
      <c r="BK5806" s="7"/>
      <c r="BL5806" s="7"/>
      <c r="BM5806" s="7"/>
      <c r="BP5806" s="7"/>
      <c r="BQ5806" s="7"/>
      <c r="BR5806" s="7"/>
      <c r="BS5806" s="7"/>
      <c r="BT5806" s="7"/>
      <c r="BU5806" s="7"/>
      <c r="BV5806" s="7"/>
      <c r="BW5806" s="7"/>
    </row>
    <row r="5807" spans="5:75" x14ac:dyDescent="0.2"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AQ5807" s="7"/>
      <c r="AR5807" s="7"/>
      <c r="AS5807" s="7"/>
      <c r="AT5807" s="7"/>
      <c r="AU5807" s="7"/>
      <c r="AV5807" s="7"/>
      <c r="AX5807" s="7"/>
      <c r="AY5807" s="7"/>
      <c r="AZ5807" s="7"/>
      <c r="BA5807" s="7"/>
      <c r="BB5807" s="7"/>
      <c r="BC5807" s="7"/>
      <c r="BD5807" s="7"/>
      <c r="BG5807" s="7"/>
      <c r="BH5807" s="7"/>
      <c r="BI5807" s="7"/>
      <c r="BJ5807" s="7"/>
      <c r="BK5807" s="7"/>
      <c r="BL5807" s="7"/>
      <c r="BM5807" s="7"/>
      <c r="BP5807" s="7"/>
      <c r="BQ5807" s="7"/>
      <c r="BR5807" s="7"/>
      <c r="BS5807" s="7"/>
      <c r="BT5807" s="7"/>
      <c r="BU5807" s="7"/>
      <c r="BV5807" s="7"/>
      <c r="BW5807" s="7"/>
    </row>
    <row r="5808" spans="5:75" x14ac:dyDescent="0.2"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AQ5808" s="7"/>
      <c r="AR5808" s="7"/>
      <c r="AS5808" s="7"/>
      <c r="AT5808" s="7"/>
      <c r="AU5808" s="7"/>
      <c r="AV5808" s="7"/>
      <c r="AX5808" s="7"/>
      <c r="AY5808" s="7"/>
      <c r="AZ5808" s="7"/>
      <c r="BA5808" s="7"/>
      <c r="BB5808" s="7"/>
      <c r="BC5808" s="7"/>
      <c r="BD5808" s="7"/>
      <c r="BG5808" s="7"/>
      <c r="BH5808" s="7"/>
      <c r="BI5808" s="7"/>
      <c r="BJ5808" s="7"/>
      <c r="BK5808" s="7"/>
      <c r="BL5808" s="7"/>
      <c r="BM5808" s="7"/>
      <c r="BP5808" s="7"/>
      <c r="BQ5808" s="7"/>
      <c r="BR5808" s="7"/>
      <c r="BS5808" s="7"/>
      <c r="BT5808" s="7"/>
      <c r="BU5808" s="7"/>
      <c r="BV5808" s="7"/>
      <c r="BW5808" s="7"/>
    </row>
    <row r="5809" spans="5:75" x14ac:dyDescent="0.2"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AQ5809" s="7"/>
      <c r="AR5809" s="7"/>
      <c r="AS5809" s="7"/>
      <c r="AT5809" s="7"/>
      <c r="AU5809" s="7"/>
      <c r="AV5809" s="7"/>
      <c r="AX5809" s="7"/>
      <c r="AY5809" s="7"/>
      <c r="AZ5809" s="7"/>
      <c r="BA5809" s="7"/>
      <c r="BB5809" s="7"/>
      <c r="BC5809" s="7"/>
      <c r="BD5809" s="7"/>
      <c r="BG5809" s="7"/>
      <c r="BH5809" s="7"/>
      <c r="BI5809" s="7"/>
      <c r="BJ5809" s="7"/>
      <c r="BK5809" s="7"/>
      <c r="BL5809" s="7"/>
      <c r="BM5809" s="7"/>
      <c r="BP5809" s="7"/>
      <c r="BQ5809" s="7"/>
      <c r="BR5809" s="7"/>
      <c r="BS5809" s="7"/>
      <c r="BT5809" s="7"/>
      <c r="BU5809" s="7"/>
      <c r="BV5809" s="7"/>
      <c r="BW5809" s="7"/>
    </row>
    <row r="5810" spans="5:75" x14ac:dyDescent="0.2"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AQ5810" s="7"/>
      <c r="AR5810" s="7"/>
      <c r="AS5810" s="7"/>
      <c r="AT5810" s="7"/>
      <c r="AU5810" s="7"/>
      <c r="AV5810" s="7"/>
      <c r="AX5810" s="7"/>
      <c r="AY5810" s="7"/>
      <c r="AZ5810" s="7"/>
      <c r="BA5810" s="7"/>
      <c r="BB5810" s="7"/>
      <c r="BC5810" s="7"/>
      <c r="BD5810" s="7"/>
      <c r="BG5810" s="7"/>
      <c r="BH5810" s="7"/>
      <c r="BI5810" s="7"/>
      <c r="BJ5810" s="7"/>
      <c r="BK5810" s="7"/>
      <c r="BL5810" s="7"/>
      <c r="BM5810" s="7"/>
      <c r="BP5810" s="7"/>
      <c r="BQ5810" s="7"/>
      <c r="BR5810" s="7"/>
      <c r="BS5810" s="7"/>
      <c r="BT5810" s="7"/>
      <c r="BU5810" s="7"/>
      <c r="BV5810" s="7"/>
      <c r="BW5810" s="7"/>
    </row>
    <row r="5811" spans="5:75" x14ac:dyDescent="0.2"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AQ5811" s="7"/>
      <c r="AR5811" s="7"/>
      <c r="AS5811" s="7"/>
      <c r="AT5811" s="7"/>
      <c r="AU5811" s="7"/>
      <c r="AV5811" s="7"/>
      <c r="AX5811" s="7"/>
      <c r="AY5811" s="7"/>
      <c r="AZ5811" s="7"/>
      <c r="BA5811" s="7"/>
      <c r="BB5811" s="7"/>
      <c r="BC5811" s="7"/>
      <c r="BD5811" s="7"/>
      <c r="BG5811" s="7"/>
      <c r="BH5811" s="7"/>
      <c r="BI5811" s="7"/>
      <c r="BJ5811" s="7"/>
      <c r="BK5811" s="7"/>
      <c r="BL5811" s="7"/>
      <c r="BM5811" s="7"/>
      <c r="BP5811" s="7"/>
      <c r="BQ5811" s="7"/>
      <c r="BR5811" s="7"/>
      <c r="BS5811" s="7"/>
      <c r="BT5811" s="7"/>
      <c r="BU5811" s="7"/>
      <c r="BV5811" s="7"/>
      <c r="BW5811" s="7"/>
    </row>
    <row r="5812" spans="5:75" x14ac:dyDescent="0.2"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AQ5812" s="7"/>
      <c r="AR5812" s="7"/>
      <c r="AS5812" s="7"/>
      <c r="AT5812" s="7"/>
      <c r="AU5812" s="7"/>
      <c r="AV5812" s="7"/>
      <c r="AX5812" s="7"/>
      <c r="AY5812" s="7"/>
      <c r="AZ5812" s="7"/>
      <c r="BA5812" s="7"/>
      <c r="BB5812" s="7"/>
      <c r="BC5812" s="7"/>
      <c r="BD5812" s="7"/>
      <c r="BG5812" s="7"/>
      <c r="BH5812" s="7"/>
      <c r="BI5812" s="7"/>
      <c r="BJ5812" s="7"/>
      <c r="BK5812" s="7"/>
      <c r="BL5812" s="7"/>
      <c r="BM5812" s="7"/>
      <c r="BP5812" s="7"/>
      <c r="BQ5812" s="7"/>
      <c r="BR5812" s="7"/>
      <c r="BS5812" s="7"/>
      <c r="BT5812" s="7"/>
      <c r="BU5812" s="7"/>
      <c r="BV5812" s="7"/>
      <c r="BW5812" s="7"/>
    </row>
    <row r="5813" spans="5:75" x14ac:dyDescent="0.2"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AQ5813" s="7"/>
      <c r="AR5813" s="7"/>
      <c r="AS5813" s="7"/>
      <c r="AT5813" s="7"/>
      <c r="AU5813" s="7"/>
      <c r="AV5813" s="7"/>
      <c r="AX5813" s="7"/>
      <c r="AY5813" s="7"/>
      <c r="AZ5813" s="7"/>
      <c r="BA5813" s="7"/>
      <c r="BB5813" s="7"/>
      <c r="BC5813" s="7"/>
      <c r="BD5813" s="7"/>
      <c r="BG5813" s="7"/>
      <c r="BH5813" s="7"/>
      <c r="BI5813" s="7"/>
      <c r="BJ5813" s="7"/>
      <c r="BK5813" s="7"/>
      <c r="BL5813" s="7"/>
      <c r="BM5813" s="7"/>
      <c r="BP5813" s="7"/>
      <c r="BQ5813" s="7"/>
      <c r="BR5813" s="7"/>
      <c r="BS5813" s="7"/>
      <c r="BT5813" s="7"/>
      <c r="BU5813" s="7"/>
      <c r="BV5813" s="7"/>
      <c r="BW5813" s="7"/>
    </row>
    <row r="5814" spans="5:75" x14ac:dyDescent="0.2"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AQ5814" s="7"/>
      <c r="AR5814" s="7"/>
      <c r="AS5814" s="7"/>
      <c r="AT5814" s="7"/>
      <c r="AU5814" s="7"/>
      <c r="AV5814" s="7"/>
      <c r="AX5814" s="7"/>
      <c r="AY5814" s="7"/>
      <c r="AZ5814" s="7"/>
      <c r="BA5814" s="7"/>
      <c r="BB5814" s="7"/>
      <c r="BC5814" s="7"/>
      <c r="BD5814" s="7"/>
      <c r="BG5814" s="7"/>
      <c r="BH5814" s="7"/>
      <c r="BI5814" s="7"/>
      <c r="BJ5814" s="7"/>
      <c r="BK5814" s="7"/>
      <c r="BL5814" s="7"/>
      <c r="BM5814" s="7"/>
      <c r="BP5814" s="7"/>
      <c r="BQ5814" s="7"/>
      <c r="BR5814" s="7"/>
      <c r="BS5814" s="7"/>
      <c r="BT5814" s="7"/>
      <c r="BU5814" s="7"/>
      <c r="BV5814" s="7"/>
      <c r="BW5814" s="7"/>
    </row>
    <row r="5815" spans="5:75" x14ac:dyDescent="0.2"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AQ5815" s="7"/>
      <c r="AR5815" s="7"/>
      <c r="AS5815" s="7"/>
      <c r="AT5815" s="7"/>
      <c r="AU5815" s="7"/>
      <c r="AV5815" s="7"/>
      <c r="AX5815" s="7"/>
      <c r="AY5815" s="7"/>
      <c r="AZ5815" s="7"/>
      <c r="BA5815" s="7"/>
      <c r="BB5815" s="7"/>
      <c r="BC5815" s="7"/>
      <c r="BD5815" s="7"/>
      <c r="BG5815" s="7"/>
      <c r="BH5815" s="7"/>
      <c r="BI5815" s="7"/>
      <c r="BJ5815" s="7"/>
      <c r="BK5815" s="7"/>
      <c r="BL5815" s="7"/>
      <c r="BM5815" s="7"/>
      <c r="BP5815" s="7"/>
      <c r="BQ5815" s="7"/>
      <c r="BR5815" s="7"/>
      <c r="BS5815" s="7"/>
      <c r="BT5815" s="7"/>
      <c r="BU5815" s="7"/>
      <c r="BV5815" s="7"/>
      <c r="BW5815" s="7"/>
    </row>
    <row r="5816" spans="5:75" x14ac:dyDescent="0.2"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AQ5816" s="7"/>
      <c r="AR5816" s="7"/>
      <c r="AS5816" s="7"/>
      <c r="AT5816" s="7"/>
      <c r="AU5816" s="7"/>
      <c r="AV5816" s="7"/>
      <c r="AX5816" s="7"/>
      <c r="AY5816" s="7"/>
      <c r="AZ5816" s="7"/>
      <c r="BA5816" s="7"/>
      <c r="BB5816" s="7"/>
      <c r="BC5816" s="7"/>
      <c r="BD5816" s="7"/>
      <c r="BG5816" s="7"/>
      <c r="BH5816" s="7"/>
      <c r="BI5816" s="7"/>
      <c r="BJ5816" s="7"/>
      <c r="BK5816" s="7"/>
      <c r="BL5816" s="7"/>
      <c r="BM5816" s="7"/>
      <c r="BP5816" s="7"/>
      <c r="BQ5816" s="7"/>
      <c r="BR5816" s="7"/>
      <c r="BS5816" s="7"/>
      <c r="BT5816" s="7"/>
      <c r="BU5816" s="7"/>
      <c r="BV5816" s="7"/>
      <c r="BW5816" s="7"/>
    </row>
    <row r="5817" spans="5:75" x14ac:dyDescent="0.2"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AQ5817" s="7"/>
      <c r="AR5817" s="7"/>
      <c r="AS5817" s="7"/>
      <c r="AT5817" s="7"/>
      <c r="AU5817" s="7"/>
      <c r="AV5817" s="7"/>
      <c r="AX5817" s="7"/>
      <c r="AY5817" s="7"/>
      <c r="AZ5817" s="7"/>
      <c r="BA5817" s="7"/>
      <c r="BB5817" s="7"/>
      <c r="BC5817" s="7"/>
      <c r="BD5817" s="7"/>
      <c r="BG5817" s="7"/>
      <c r="BH5817" s="7"/>
      <c r="BI5817" s="7"/>
      <c r="BJ5817" s="7"/>
      <c r="BK5817" s="7"/>
      <c r="BL5817" s="7"/>
      <c r="BM5817" s="7"/>
      <c r="BP5817" s="7"/>
      <c r="BQ5817" s="7"/>
      <c r="BR5817" s="7"/>
      <c r="BS5817" s="7"/>
      <c r="BT5817" s="7"/>
      <c r="BU5817" s="7"/>
      <c r="BV5817" s="7"/>
      <c r="BW5817" s="7"/>
    </row>
    <row r="5818" spans="5:75" x14ac:dyDescent="0.2"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AQ5818" s="7"/>
      <c r="AR5818" s="7"/>
      <c r="AS5818" s="7"/>
      <c r="AT5818" s="7"/>
      <c r="AU5818" s="7"/>
      <c r="AV5818" s="7"/>
      <c r="AX5818" s="7"/>
      <c r="AY5818" s="7"/>
      <c r="AZ5818" s="7"/>
      <c r="BA5818" s="7"/>
      <c r="BB5818" s="7"/>
      <c r="BC5818" s="7"/>
      <c r="BD5818" s="7"/>
      <c r="BG5818" s="7"/>
      <c r="BH5818" s="7"/>
      <c r="BI5818" s="7"/>
      <c r="BJ5818" s="7"/>
      <c r="BK5818" s="7"/>
      <c r="BL5818" s="7"/>
      <c r="BM5818" s="7"/>
      <c r="BP5818" s="7"/>
      <c r="BQ5818" s="7"/>
      <c r="BR5818" s="7"/>
      <c r="BS5818" s="7"/>
      <c r="BT5818" s="7"/>
      <c r="BU5818" s="7"/>
      <c r="BV5818" s="7"/>
      <c r="BW5818" s="7"/>
    </row>
    <row r="5819" spans="5:75" x14ac:dyDescent="0.2"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AQ5819" s="7"/>
      <c r="AR5819" s="7"/>
      <c r="AS5819" s="7"/>
      <c r="AT5819" s="7"/>
      <c r="AU5819" s="7"/>
      <c r="AV5819" s="7"/>
      <c r="AX5819" s="7"/>
      <c r="AY5819" s="7"/>
      <c r="AZ5819" s="7"/>
      <c r="BA5819" s="7"/>
      <c r="BB5819" s="7"/>
      <c r="BC5819" s="7"/>
      <c r="BD5819" s="7"/>
      <c r="BG5819" s="7"/>
      <c r="BH5819" s="7"/>
      <c r="BI5819" s="7"/>
      <c r="BJ5819" s="7"/>
      <c r="BK5819" s="7"/>
      <c r="BL5819" s="7"/>
      <c r="BM5819" s="7"/>
      <c r="BP5819" s="7"/>
      <c r="BQ5819" s="7"/>
      <c r="BR5819" s="7"/>
      <c r="BS5819" s="7"/>
      <c r="BT5819" s="7"/>
      <c r="BU5819" s="7"/>
      <c r="BV5819" s="7"/>
      <c r="BW5819" s="7"/>
    </row>
    <row r="5820" spans="5:75" x14ac:dyDescent="0.2"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AQ5820" s="7"/>
      <c r="AR5820" s="7"/>
      <c r="AS5820" s="7"/>
      <c r="AT5820" s="7"/>
      <c r="AU5820" s="7"/>
      <c r="AV5820" s="7"/>
      <c r="AX5820" s="7"/>
      <c r="AY5820" s="7"/>
      <c r="AZ5820" s="7"/>
      <c r="BA5820" s="7"/>
      <c r="BB5820" s="7"/>
      <c r="BC5820" s="7"/>
      <c r="BD5820" s="7"/>
      <c r="BG5820" s="7"/>
      <c r="BH5820" s="7"/>
      <c r="BI5820" s="7"/>
      <c r="BJ5820" s="7"/>
      <c r="BK5820" s="7"/>
      <c r="BL5820" s="7"/>
      <c r="BM5820" s="7"/>
      <c r="BP5820" s="7"/>
      <c r="BQ5820" s="7"/>
      <c r="BR5820" s="7"/>
      <c r="BS5820" s="7"/>
      <c r="BT5820" s="7"/>
      <c r="BU5820" s="7"/>
      <c r="BV5820" s="7"/>
      <c r="BW5820" s="7"/>
    </row>
    <row r="5821" spans="5:75" x14ac:dyDescent="0.2"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AQ5821" s="7"/>
      <c r="AR5821" s="7"/>
      <c r="AS5821" s="7"/>
      <c r="AT5821" s="7"/>
      <c r="AU5821" s="7"/>
      <c r="AV5821" s="7"/>
      <c r="AX5821" s="7"/>
      <c r="AY5821" s="7"/>
      <c r="AZ5821" s="7"/>
      <c r="BA5821" s="7"/>
      <c r="BB5821" s="7"/>
      <c r="BC5821" s="7"/>
      <c r="BD5821" s="7"/>
      <c r="BG5821" s="7"/>
      <c r="BH5821" s="7"/>
      <c r="BI5821" s="7"/>
      <c r="BJ5821" s="7"/>
      <c r="BK5821" s="7"/>
      <c r="BL5821" s="7"/>
      <c r="BM5821" s="7"/>
      <c r="BP5821" s="7"/>
      <c r="BQ5821" s="7"/>
      <c r="BR5821" s="7"/>
      <c r="BS5821" s="7"/>
      <c r="BT5821" s="7"/>
      <c r="BU5821" s="7"/>
      <c r="BV5821" s="7"/>
      <c r="BW5821" s="7"/>
    </row>
    <row r="5822" spans="5:75" x14ac:dyDescent="0.2"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AQ5822" s="7"/>
      <c r="AR5822" s="7"/>
      <c r="AS5822" s="7"/>
      <c r="AT5822" s="7"/>
      <c r="AU5822" s="7"/>
      <c r="AV5822" s="7"/>
      <c r="AX5822" s="7"/>
      <c r="AY5822" s="7"/>
      <c r="AZ5822" s="7"/>
      <c r="BA5822" s="7"/>
      <c r="BB5822" s="7"/>
      <c r="BC5822" s="7"/>
      <c r="BD5822" s="7"/>
      <c r="BG5822" s="7"/>
      <c r="BH5822" s="7"/>
      <c r="BI5822" s="7"/>
      <c r="BJ5822" s="7"/>
      <c r="BK5822" s="7"/>
      <c r="BL5822" s="7"/>
      <c r="BM5822" s="7"/>
      <c r="BP5822" s="7"/>
      <c r="BQ5822" s="7"/>
      <c r="BR5822" s="7"/>
      <c r="BS5822" s="7"/>
      <c r="BT5822" s="7"/>
      <c r="BU5822" s="7"/>
      <c r="BV5822" s="7"/>
      <c r="BW5822" s="7"/>
    </row>
    <row r="5823" spans="5:75" x14ac:dyDescent="0.2"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AQ5823" s="7"/>
      <c r="AR5823" s="7"/>
      <c r="AS5823" s="7"/>
      <c r="AT5823" s="7"/>
      <c r="AU5823" s="7"/>
      <c r="AV5823" s="7"/>
      <c r="AX5823" s="7"/>
      <c r="AY5823" s="7"/>
      <c r="AZ5823" s="7"/>
      <c r="BA5823" s="7"/>
      <c r="BB5823" s="7"/>
      <c r="BC5823" s="7"/>
      <c r="BD5823" s="7"/>
      <c r="BG5823" s="7"/>
      <c r="BH5823" s="7"/>
      <c r="BI5823" s="7"/>
      <c r="BJ5823" s="7"/>
      <c r="BK5823" s="7"/>
      <c r="BL5823" s="7"/>
      <c r="BM5823" s="7"/>
      <c r="BP5823" s="7"/>
      <c r="BQ5823" s="7"/>
      <c r="BR5823" s="7"/>
      <c r="BS5823" s="7"/>
      <c r="BT5823" s="7"/>
      <c r="BU5823" s="7"/>
      <c r="BV5823" s="7"/>
      <c r="BW5823" s="7"/>
    </row>
    <row r="5824" spans="5:75" x14ac:dyDescent="0.2"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AQ5824" s="7"/>
      <c r="AR5824" s="7"/>
      <c r="AS5824" s="7"/>
      <c r="AT5824" s="7"/>
      <c r="AU5824" s="7"/>
      <c r="AV5824" s="7"/>
      <c r="AX5824" s="7"/>
      <c r="AY5824" s="7"/>
      <c r="AZ5824" s="7"/>
      <c r="BA5824" s="7"/>
      <c r="BB5824" s="7"/>
      <c r="BC5824" s="7"/>
      <c r="BD5824" s="7"/>
      <c r="BG5824" s="7"/>
      <c r="BH5824" s="7"/>
      <c r="BI5824" s="7"/>
      <c r="BJ5824" s="7"/>
      <c r="BK5824" s="7"/>
      <c r="BL5824" s="7"/>
      <c r="BM5824" s="7"/>
      <c r="BP5824" s="7"/>
      <c r="BQ5824" s="7"/>
      <c r="BR5824" s="7"/>
      <c r="BS5824" s="7"/>
      <c r="BT5824" s="7"/>
      <c r="BU5824" s="7"/>
      <c r="BV5824" s="7"/>
      <c r="BW5824" s="7"/>
    </row>
    <row r="5825" spans="5:75" x14ac:dyDescent="0.2"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AQ5825" s="7"/>
      <c r="AR5825" s="7"/>
      <c r="AS5825" s="7"/>
      <c r="AT5825" s="7"/>
      <c r="AU5825" s="7"/>
      <c r="AV5825" s="7"/>
      <c r="AX5825" s="7"/>
      <c r="AY5825" s="7"/>
      <c r="AZ5825" s="7"/>
      <c r="BA5825" s="7"/>
      <c r="BB5825" s="7"/>
      <c r="BC5825" s="7"/>
      <c r="BD5825" s="7"/>
      <c r="BG5825" s="7"/>
      <c r="BH5825" s="7"/>
      <c r="BI5825" s="7"/>
      <c r="BJ5825" s="7"/>
      <c r="BK5825" s="7"/>
      <c r="BL5825" s="7"/>
      <c r="BM5825" s="7"/>
      <c r="BP5825" s="7"/>
      <c r="BQ5825" s="7"/>
      <c r="BR5825" s="7"/>
      <c r="BS5825" s="7"/>
      <c r="BT5825" s="7"/>
      <c r="BU5825" s="7"/>
      <c r="BV5825" s="7"/>
      <c r="BW5825" s="7"/>
    </row>
    <row r="5826" spans="5:75" x14ac:dyDescent="0.2"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AQ5826" s="7"/>
      <c r="AR5826" s="7"/>
      <c r="AS5826" s="7"/>
      <c r="AT5826" s="7"/>
      <c r="AU5826" s="7"/>
      <c r="AV5826" s="7"/>
      <c r="AX5826" s="7"/>
      <c r="AY5826" s="7"/>
      <c r="AZ5826" s="7"/>
      <c r="BA5826" s="7"/>
      <c r="BB5826" s="7"/>
      <c r="BC5826" s="7"/>
      <c r="BD5826" s="7"/>
      <c r="BG5826" s="7"/>
      <c r="BH5826" s="7"/>
      <c r="BI5826" s="7"/>
      <c r="BJ5826" s="7"/>
      <c r="BK5826" s="7"/>
      <c r="BL5826" s="7"/>
      <c r="BM5826" s="7"/>
      <c r="BP5826" s="7"/>
      <c r="BQ5826" s="7"/>
      <c r="BR5826" s="7"/>
      <c r="BS5826" s="7"/>
      <c r="BT5826" s="7"/>
      <c r="BU5826" s="7"/>
      <c r="BV5826" s="7"/>
      <c r="BW5826" s="7"/>
    </row>
    <row r="5827" spans="5:75" x14ac:dyDescent="0.2"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AQ5827" s="7"/>
      <c r="AR5827" s="7"/>
      <c r="AS5827" s="7"/>
      <c r="AT5827" s="7"/>
      <c r="AU5827" s="7"/>
      <c r="AV5827" s="7"/>
      <c r="AX5827" s="7"/>
      <c r="AY5827" s="7"/>
      <c r="AZ5827" s="7"/>
      <c r="BA5827" s="7"/>
      <c r="BB5827" s="7"/>
      <c r="BC5827" s="7"/>
      <c r="BD5827" s="7"/>
      <c r="BG5827" s="7"/>
      <c r="BH5827" s="7"/>
      <c r="BI5827" s="7"/>
      <c r="BJ5827" s="7"/>
      <c r="BK5827" s="7"/>
      <c r="BL5827" s="7"/>
      <c r="BM5827" s="7"/>
      <c r="BP5827" s="7"/>
      <c r="BQ5827" s="7"/>
      <c r="BR5827" s="7"/>
      <c r="BS5827" s="7"/>
      <c r="BT5827" s="7"/>
      <c r="BU5827" s="7"/>
      <c r="BV5827" s="7"/>
      <c r="BW5827" s="7"/>
    </row>
    <row r="5828" spans="5:75" x14ac:dyDescent="0.2"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AQ5828" s="7"/>
      <c r="AR5828" s="7"/>
      <c r="AS5828" s="7"/>
      <c r="AT5828" s="7"/>
      <c r="AU5828" s="7"/>
      <c r="AV5828" s="7"/>
      <c r="AX5828" s="7"/>
      <c r="AY5828" s="7"/>
      <c r="AZ5828" s="7"/>
      <c r="BA5828" s="7"/>
      <c r="BB5828" s="7"/>
      <c r="BC5828" s="7"/>
      <c r="BD5828" s="7"/>
      <c r="BG5828" s="7"/>
      <c r="BH5828" s="7"/>
      <c r="BI5828" s="7"/>
      <c r="BJ5828" s="7"/>
      <c r="BK5828" s="7"/>
      <c r="BL5828" s="7"/>
      <c r="BM5828" s="7"/>
      <c r="BP5828" s="7"/>
      <c r="BQ5828" s="7"/>
      <c r="BR5828" s="7"/>
      <c r="BS5828" s="7"/>
      <c r="BT5828" s="7"/>
      <c r="BU5828" s="7"/>
      <c r="BV5828" s="7"/>
      <c r="BW5828" s="7"/>
    </row>
    <row r="5829" spans="5:75" x14ac:dyDescent="0.2"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AQ5829" s="7"/>
      <c r="AR5829" s="7"/>
      <c r="AS5829" s="7"/>
      <c r="AT5829" s="7"/>
      <c r="AU5829" s="7"/>
      <c r="AV5829" s="7"/>
      <c r="AX5829" s="7"/>
      <c r="AY5829" s="7"/>
      <c r="AZ5829" s="7"/>
      <c r="BA5829" s="7"/>
      <c r="BB5829" s="7"/>
      <c r="BC5829" s="7"/>
      <c r="BD5829" s="7"/>
      <c r="BG5829" s="7"/>
      <c r="BH5829" s="7"/>
      <c r="BI5829" s="7"/>
      <c r="BJ5829" s="7"/>
      <c r="BK5829" s="7"/>
      <c r="BL5829" s="7"/>
      <c r="BM5829" s="7"/>
      <c r="BP5829" s="7"/>
      <c r="BQ5829" s="7"/>
      <c r="BR5829" s="7"/>
      <c r="BS5829" s="7"/>
      <c r="BT5829" s="7"/>
      <c r="BU5829" s="7"/>
      <c r="BV5829" s="7"/>
      <c r="BW5829" s="7"/>
    </row>
    <row r="5830" spans="5:75" x14ac:dyDescent="0.2"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AQ5830" s="7"/>
      <c r="AR5830" s="7"/>
      <c r="AS5830" s="7"/>
      <c r="AT5830" s="7"/>
      <c r="AU5830" s="7"/>
      <c r="AV5830" s="7"/>
      <c r="AX5830" s="7"/>
      <c r="AY5830" s="7"/>
      <c r="AZ5830" s="7"/>
      <c r="BA5830" s="7"/>
      <c r="BB5830" s="7"/>
      <c r="BC5830" s="7"/>
      <c r="BD5830" s="7"/>
      <c r="BG5830" s="7"/>
      <c r="BH5830" s="7"/>
      <c r="BI5830" s="7"/>
      <c r="BJ5830" s="7"/>
      <c r="BK5830" s="7"/>
      <c r="BL5830" s="7"/>
      <c r="BM5830" s="7"/>
      <c r="BP5830" s="7"/>
      <c r="BQ5830" s="7"/>
      <c r="BR5830" s="7"/>
      <c r="BS5830" s="7"/>
      <c r="BT5830" s="7"/>
      <c r="BU5830" s="7"/>
      <c r="BV5830" s="7"/>
      <c r="BW5830" s="7"/>
    </row>
    <row r="5831" spans="5:75" x14ac:dyDescent="0.2"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AQ5831" s="7"/>
      <c r="AR5831" s="7"/>
      <c r="AS5831" s="7"/>
      <c r="AT5831" s="7"/>
      <c r="AU5831" s="7"/>
      <c r="AV5831" s="7"/>
      <c r="AX5831" s="7"/>
      <c r="AY5831" s="7"/>
      <c r="AZ5831" s="7"/>
      <c r="BA5831" s="7"/>
      <c r="BB5831" s="7"/>
      <c r="BC5831" s="7"/>
      <c r="BD5831" s="7"/>
      <c r="BG5831" s="7"/>
      <c r="BH5831" s="7"/>
      <c r="BI5831" s="7"/>
      <c r="BJ5831" s="7"/>
      <c r="BK5831" s="7"/>
      <c r="BL5831" s="7"/>
      <c r="BM5831" s="7"/>
      <c r="BP5831" s="7"/>
      <c r="BQ5831" s="7"/>
      <c r="BR5831" s="7"/>
      <c r="BS5831" s="7"/>
      <c r="BT5831" s="7"/>
      <c r="BU5831" s="7"/>
      <c r="BV5831" s="7"/>
      <c r="BW5831" s="7"/>
    </row>
    <row r="5832" spans="5:75" x14ac:dyDescent="0.2"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AQ5832" s="7"/>
      <c r="AR5832" s="7"/>
      <c r="AS5832" s="7"/>
      <c r="AT5832" s="7"/>
      <c r="AU5832" s="7"/>
      <c r="AV5832" s="7"/>
      <c r="AX5832" s="7"/>
      <c r="AY5832" s="7"/>
      <c r="AZ5832" s="7"/>
      <c r="BA5832" s="7"/>
      <c r="BB5832" s="7"/>
      <c r="BC5832" s="7"/>
      <c r="BD5832" s="7"/>
      <c r="BG5832" s="7"/>
      <c r="BH5832" s="7"/>
      <c r="BI5832" s="7"/>
      <c r="BJ5832" s="7"/>
      <c r="BK5832" s="7"/>
      <c r="BL5832" s="7"/>
      <c r="BM5832" s="7"/>
      <c r="BP5832" s="7"/>
      <c r="BQ5832" s="7"/>
      <c r="BR5832" s="7"/>
      <c r="BS5832" s="7"/>
      <c r="BT5832" s="7"/>
      <c r="BU5832" s="7"/>
      <c r="BV5832" s="7"/>
      <c r="BW5832" s="7"/>
    </row>
    <row r="5833" spans="5:75" x14ac:dyDescent="0.2"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AQ5833" s="7"/>
      <c r="AR5833" s="7"/>
      <c r="AS5833" s="7"/>
      <c r="AT5833" s="7"/>
      <c r="AU5833" s="7"/>
      <c r="AV5833" s="7"/>
      <c r="AX5833" s="7"/>
      <c r="AY5833" s="7"/>
      <c r="AZ5833" s="7"/>
      <c r="BA5833" s="7"/>
      <c r="BB5833" s="7"/>
      <c r="BC5833" s="7"/>
      <c r="BD5833" s="7"/>
      <c r="BG5833" s="7"/>
      <c r="BH5833" s="7"/>
      <c r="BI5833" s="7"/>
      <c r="BJ5833" s="7"/>
      <c r="BK5833" s="7"/>
      <c r="BL5833" s="7"/>
      <c r="BM5833" s="7"/>
      <c r="BP5833" s="7"/>
      <c r="BQ5833" s="7"/>
      <c r="BR5833" s="7"/>
      <c r="BS5833" s="7"/>
      <c r="BT5833" s="7"/>
      <c r="BU5833" s="7"/>
      <c r="BV5833" s="7"/>
      <c r="BW5833" s="7"/>
    </row>
    <row r="5834" spans="5:75" x14ac:dyDescent="0.2"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AQ5834" s="7"/>
      <c r="AR5834" s="7"/>
      <c r="AS5834" s="7"/>
      <c r="AT5834" s="7"/>
      <c r="AU5834" s="7"/>
      <c r="AV5834" s="7"/>
      <c r="AX5834" s="7"/>
      <c r="AY5834" s="7"/>
      <c r="AZ5834" s="7"/>
      <c r="BA5834" s="7"/>
      <c r="BB5834" s="7"/>
      <c r="BC5834" s="7"/>
      <c r="BD5834" s="7"/>
      <c r="BG5834" s="7"/>
      <c r="BH5834" s="7"/>
      <c r="BI5834" s="7"/>
      <c r="BJ5834" s="7"/>
      <c r="BK5834" s="7"/>
      <c r="BL5834" s="7"/>
      <c r="BM5834" s="7"/>
      <c r="BP5834" s="7"/>
      <c r="BQ5834" s="7"/>
      <c r="BR5834" s="7"/>
      <c r="BS5834" s="7"/>
      <c r="BT5834" s="7"/>
      <c r="BU5834" s="7"/>
      <c r="BV5834" s="7"/>
      <c r="BW5834" s="7"/>
    </row>
    <row r="5835" spans="5:75" x14ac:dyDescent="0.2"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AQ5835" s="7"/>
      <c r="AR5835" s="7"/>
      <c r="AS5835" s="7"/>
      <c r="AT5835" s="7"/>
      <c r="AU5835" s="7"/>
      <c r="AV5835" s="7"/>
      <c r="AX5835" s="7"/>
      <c r="AY5835" s="7"/>
      <c r="AZ5835" s="7"/>
      <c r="BA5835" s="7"/>
      <c r="BB5835" s="7"/>
      <c r="BC5835" s="7"/>
      <c r="BD5835" s="7"/>
      <c r="BG5835" s="7"/>
      <c r="BH5835" s="7"/>
      <c r="BI5835" s="7"/>
      <c r="BJ5835" s="7"/>
      <c r="BK5835" s="7"/>
      <c r="BL5835" s="7"/>
      <c r="BM5835" s="7"/>
      <c r="BP5835" s="7"/>
      <c r="BQ5835" s="7"/>
      <c r="BR5835" s="7"/>
      <c r="BS5835" s="7"/>
      <c r="BT5835" s="7"/>
      <c r="BU5835" s="7"/>
      <c r="BV5835" s="7"/>
      <c r="BW5835" s="7"/>
    </row>
    <row r="5836" spans="5:75" x14ac:dyDescent="0.2"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AQ5836" s="7"/>
      <c r="AR5836" s="7"/>
      <c r="AS5836" s="7"/>
      <c r="AT5836" s="7"/>
      <c r="AU5836" s="7"/>
      <c r="AV5836" s="7"/>
      <c r="AX5836" s="7"/>
      <c r="AY5836" s="7"/>
      <c r="AZ5836" s="7"/>
      <c r="BA5836" s="7"/>
      <c r="BB5836" s="7"/>
      <c r="BC5836" s="7"/>
      <c r="BD5836" s="7"/>
      <c r="BG5836" s="7"/>
      <c r="BH5836" s="7"/>
      <c r="BI5836" s="7"/>
      <c r="BJ5836" s="7"/>
      <c r="BK5836" s="7"/>
      <c r="BL5836" s="7"/>
      <c r="BM5836" s="7"/>
      <c r="BP5836" s="7"/>
      <c r="BQ5836" s="7"/>
      <c r="BR5836" s="7"/>
      <c r="BS5836" s="7"/>
      <c r="BT5836" s="7"/>
      <c r="BU5836" s="7"/>
      <c r="BV5836" s="7"/>
      <c r="BW5836" s="7"/>
    </row>
    <row r="5837" spans="5:75" x14ac:dyDescent="0.2"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AQ5837" s="7"/>
      <c r="AR5837" s="7"/>
      <c r="AS5837" s="7"/>
      <c r="AT5837" s="7"/>
      <c r="AU5837" s="7"/>
      <c r="AV5837" s="7"/>
      <c r="AX5837" s="7"/>
      <c r="AY5837" s="7"/>
      <c r="AZ5837" s="7"/>
      <c r="BA5837" s="7"/>
      <c r="BB5837" s="7"/>
      <c r="BC5837" s="7"/>
      <c r="BD5837" s="7"/>
      <c r="BG5837" s="7"/>
      <c r="BH5837" s="7"/>
      <c r="BI5837" s="7"/>
      <c r="BJ5837" s="7"/>
      <c r="BK5837" s="7"/>
      <c r="BL5837" s="7"/>
      <c r="BM5837" s="7"/>
      <c r="BP5837" s="7"/>
      <c r="BQ5837" s="7"/>
      <c r="BR5837" s="7"/>
      <c r="BS5837" s="7"/>
      <c r="BT5837" s="7"/>
      <c r="BU5837" s="7"/>
      <c r="BV5837" s="7"/>
      <c r="BW5837" s="7"/>
    </row>
    <row r="5838" spans="5:75" x14ac:dyDescent="0.2"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AQ5838" s="7"/>
      <c r="AR5838" s="7"/>
      <c r="AS5838" s="7"/>
      <c r="AT5838" s="7"/>
      <c r="AU5838" s="7"/>
      <c r="AV5838" s="7"/>
      <c r="AX5838" s="7"/>
      <c r="AY5838" s="7"/>
      <c r="AZ5838" s="7"/>
      <c r="BA5838" s="7"/>
      <c r="BB5838" s="7"/>
      <c r="BC5838" s="7"/>
      <c r="BD5838" s="7"/>
      <c r="BG5838" s="7"/>
      <c r="BH5838" s="7"/>
      <c r="BI5838" s="7"/>
      <c r="BJ5838" s="7"/>
      <c r="BK5838" s="7"/>
      <c r="BL5838" s="7"/>
      <c r="BM5838" s="7"/>
      <c r="BP5838" s="7"/>
      <c r="BQ5838" s="7"/>
      <c r="BR5838" s="7"/>
      <c r="BS5838" s="7"/>
      <c r="BT5838" s="7"/>
      <c r="BU5838" s="7"/>
      <c r="BV5838" s="7"/>
      <c r="BW5838" s="7"/>
    </row>
    <row r="5839" spans="5:75" x14ac:dyDescent="0.2"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AQ5839" s="7"/>
      <c r="AR5839" s="7"/>
      <c r="AS5839" s="7"/>
      <c r="AT5839" s="7"/>
      <c r="AU5839" s="7"/>
      <c r="AV5839" s="7"/>
      <c r="AX5839" s="7"/>
      <c r="AY5839" s="7"/>
      <c r="AZ5839" s="7"/>
      <c r="BA5839" s="7"/>
      <c r="BB5839" s="7"/>
      <c r="BC5839" s="7"/>
      <c r="BD5839" s="7"/>
      <c r="BG5839" s="7"/>
      <c r="BH5839" s="7"/>
      <c r="BI5839" s="7"/>
      <c r="BJ5839" s="7"/>
      <c r="BK5839" s="7"/>
      <c r="BL5839" s="7"/>
      <c r="BM5839" s="7"/>
      <c r="BP5839" s="7"/>
      <c r="BQ5839" s="7"/>
      <c r="BR5839" s="7"/>
      <c r="BS5839" s="7"/>
      <c r="BT5839" s="7"/>
      <c r="BU5839" s="7"/>
      <c r="BV5839" s="7"/>
      <c r="BW5839" s="7"/>
    </row>
    <row r="5840" spans="5:75" x14ac:dyDescent="0.2"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AQ5840" s="7"/>
      <c r="AR5840" s="7"/>
      <c r="AS5840" s="7"/>
      <c r="AT5840" s="7"/>
      <c r="AU5840" s="7"/>
      <c r="AV5840" s="7"/>
      <c r="AX5840" s="7"/>
      <c r="AY5840" s="7"/>
      <c r="AZ5840" s="7"/>
      <c r="BA5840" s="7"/>
      <c r="BB5840" s="7"/>
      <c r="BC5840" s="7"/>
      <c r="BD5840" s="7"/>
      <c r="BG5840" s="7"/>
      <c r="BH5840" s="7"/>
      <c r="BI5840" s="7"/>
      <c r="BJ5840" s="7"/>
      <c r="BK5840" s="7"/>
      <c r="BL5840" s="7"/>
      <c r="BM5840" s="7"/>
      <c r="BP5840" s="7"/>
      <c r="BQ5840" s="7"/>
      <c r="BR5840" s="7"/>
      <c r="BS5840" s="7"/>
      <c r="BT5840" s="7"/>
      <c r="BU5840" s="7"/>
      <c r="BV5840" s="7"/>
      <c r="BW5840" s="7"/>
    </row>
    <row r="5841" spans="5:75" x14ac:dyDescent="0.2"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AQ5841" s="7"/>
      <c r="AR5841" s="7"/>
      <c r="AS5841" s="7"/>
      <c r="AT5841" s="7"/>
      <c r="AU5841" s="7"/>
      <c r="AV5841" s="7"/>
      <c r="AX5841" s="7"/>
      <c r="AY5841" s="7"/>
      <c r="AZ5841" s="7"/>
      <c r="BA5841" s="7"/>
      <c r="BB5841" s="7"/>
      <c r="BC5841" s="7"/>
      <c r="BD5841" s="7"/>
      <c r="BG5841" s="7"/>
      <c r="BH5841" s="7"/>
      <c r="BI5841" s="7"/>
      <c r="BJ5841" s="7"/>
      <c r="BK5841" s="7"/>
      <c r="BL5841" s="7"/>
      <c r="BM5841" s="7"/>
      <c r="BP5841" s="7"/>
      <c r="BQ5841" s="7"/>
      <c r="BR5841" s="7"/>
      <c r="BS5841" s="7"/>
      <c r="BT5841" s="7"/>
      <c r="BU5841" s="7"/>
      <c r="BV5841" s="7"/>
      <c r="BW5841" s="7"/>
    </row>
    <row r="5842" spans="5:75" x14ac:dyDescent="0.2"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AQ5842" s="7"/>
      <c r="AR5842" s="7"/>
      <c r="AS5842" s="7"/>
      <c r="AT5842" s="7"/>
      <c r="AU5842" s="7"/>
      <c r="AV5842" s="7"/>
      <c r="AX5842" s="7"/>
      <c r="AY5842" s="7"/>
      <c r="AZ5842" s="7"/>
      <c r="BA5842" s="7"/>
      <c r="BB5842" s="7"/>
      <c r="BC5842" s="7"/>
      <c r="BD5842" s="7"/>
      <c r="BG5842" s="7"/>
      <c r="BH5842" s="7"/>
      <c r="BI5842" s="7"/>
      <c r="BJ5842" s="7"/>
      <c r="BK5842" s="7"/>
      <c r="BL5842" s="7"/>
      <c r="BM5842" s="7"/>
      <c r="BP5842" s="7"/>
      <c r="BQ5842" s="7"/>
      <c r="BR5842" s="7"/>
      <c r="BS5842" s="7"/>
      <c r="BT5842" s="7"/>
      <c r="BU5842" s="7"/>
      <c r="BV5842" s="7"/>
      <c r="BW5842" s="7"/>
    </row>
    <row r="5843" spans="5:75" x14ac:dyDescent="0.2"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AQ5843" s="7"/>
      <c r="AR5843" s="7"/>
      <c r="AS5843" s="7"/>
      <c r="AT5843" s="7"/>
      <c r="AU5843" s="7"/>
      <c r="AV5843" s="7"/>
      <c r="AX5843" s="7"/>
      <c r="AY5843" s="7"/>
      <c r="AZ5843" s="7"/>
      <c r="BA5843" s="7"/>
      <c r="BB5843" s="7"/>
      <c r="BC5843" s="7"/>
      <c r="BD5843" s="7"/>
      <c r="BG5843" s="7"/>
      <c r="BH5843" s="7"/>
      <c r="BI5843" s="7"/>
      <c r="BJ5843" s="7"/>
      <c r="BK5843" s="7"/>
      <c r="BL5843" s="7"/>
      <c r="BM5843" s="7"/>
      <c r="BP5843" s="7"/>
      <c r="BQ5843" s="7"/>
      <c r="BR5843" s="7"/>
      <c r="BS5843" s="7"/>
      <c r="BT5843" s="7"/>
      <c r="BU5843" s="7"/>
      <c r="BV5843" s="7"/>
      <c r="BW5843" s="7"/>
    </row>
    <row r="5844" spans="5:75" x14ac:dyDescent="0.2"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AQ5844" s="7"/>
      <c r="AR5844" s="7"/>
      <c r="AS5844" s="7"/>
      <c r="AT5844" s="7"/>
      <c r="AU5844" s="7"/>
      <c r="AV5844" s="7"/>
      <c r="AX5844" s="7"/>
      <c r="AY5844" s="7"/>
      <c r="AZ5844" s="7"/>
      <c r="BA5844" s="7"/>
      <c r="BB5844" s="7"/>
      <c r="BC5844" s="7"/>
      <c r="BD5844" s="7"/>
      <c r="BG5844" s="7"/>
      <c r="BH5844" s="7"/>
      <c r="BI5844" s="7"/>
      <c r="BJ5844" s="7"/>
      <c r="BK5844" s="7"/>
      <c r="BL5844" s="7"/>
      <c r="BM5844" s="7"/>
      <c r="BP5844" s="7"/>
      <c r="BQ5844" s="7"/>
      <c r="BR5844" s="7"/>
      <c r="BS5844" s="7"/>
      <c r="BT5844" s="7"/>
      <c r="BU5844" s="7"/>
      <c r="BV5844" s="7"/>
      <c r="BW5844" s="7"/>
    </row>
    <row r="5845" spans="5:75" x14ac:dyDescent="0.2"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AQ5845" s="7"/>
      <c r="AR5845" s="7"/>
      <c r="AS5845" s="7"/>
      <c r="AT5845" s="7"/>
      <c r="AU5845" s="7"/>
      <c r="AV5845" s="7"/>
      <c r="AX5845" s="7"/>
      <c r="AY5845" s="7"/>
      <c r="AZ5845" s="7"/>
      <c r="BA5845" s="7"/>
      <c r="BB5845" s="7"/>
      <c r="BC5845" s="7"/>
      <c r="BD5845" s="7"/>
      <c r="BG5845" s="7"/>
      <c r="BH5845" s="7"/>
      <c r="BI5845" s="7"/>
      <c r="BJ5845" s="7"/>
      <c r="BK5845" s="7"/>
      <c r="BL5845" s="7"/>
      <c r="BM5845" s="7"/>
      <c r="BP5845" s="7"/>
      <c r="BQ5845" s="7"/>
      <c r="BR5845" s="7"/>
      <c r="BS5845" s="7"/>
      <c r="BT5845" s="7"/>
      <c r="BU5845" s="7"/>
      <c r="BV5845" s="7"/>
      <c r="BW5845" s="7"/>
    </row>
    <row r="5846" spans="5:75" x14ac:dyDescent="0.2"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AQ5846" s="7"/>
      <c r="AR5846" s="7"/>
      <c r="AS5846" s="7"/>
      <c r="AT5846" s="7"/>
      <c r="AU5846" s="7"/>
      <c r="AV5846" s="7"/>
      <c r="AX5846" s="7"/>
      <c r="AY5846" s="7"/>
      <c r="AZ5846" s="7"/>
      <c r="BA5846" s="7"/>
      <c r="BB5846" s="7"/>
      <c r="BC5846" s="7"/>
      <c r="BD5846" s="7"/>
      <c r="BG5846" s="7"/>
      <c r="BH5846" s="7"/>
      <c r="BI5846" s="7"/>
      <c r="BJ5846" s="7"/>
      <c r="BK5846" s="7"/>
      <c r="BL5846" s="7"/>
      <c r="BM5846" s="7"/>
      <c r="BP5846" s="7"/>
      <c r="BQ5846" s="7"/>
      <c r="BR5846" s="7"/>
      <c r="BS5846" s="7"/>
      <c r="BT5846" s="7"/>
      <c r="BU5846" s="7"/>
      <c r="BV5846" s="7"/>
      <c r="BW5846" s="7"/>
    </row>
    <row r="5847" spans="5:75" x14ac:dyDescent="0.2"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AQ5847" s="7"/>
      <c r="AR5847" s="7"/>
      <c r="AS5847" s="7"/>
      <c r="AT5847" s="7"/>
      <c r="AU5847" s="7"/>
      <c r="AV5847" s="7"/>
      <c r="AX5847" s="7"/>
      <c r="AY5847" s="7"/>
      <c r="AZ5847" s="7"/>
      <c r="BA5847" s="7"/>
      <c r="BB5847" s="7"/>
      <c r="BC5847" s="7"/>
      <c r="BD5847" s="7"/>
      <c r="BG5847" s="7"/>
      <c r="BH5847" s="7"/>
      <c r="BI5847" s="7"/>
      <c r="BJ5847" s="7"/>
      <c r="BK5847" s="7"/>
      <c r="BL5847" s="7"/>
      <c r="BM5847" s="7"/>
      <c r="BP5847" s="7"/>
      <c r="BQ5847" s="7"/>
      <c r="BR5847" s="7"/>
      <c r="BS5847" s="7"/>
      <c r="BT5847" s="7"/>
      <c r="BU5847" s="7"/>
      <c r="BV5847" s="7"/>
      <c r="BW5847" s="7"/>
    </row>
    <row r="5848" spans="5:75" x14ac:dyDescent="0.2"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AQ5848" s="7"/>
      <c r="AR5848" s="7"/>
      <c r="AS5848" s="7"/>
      <c r="AT5848" s="7"/>
      <c r="AU5848" s="7"/>
      <c r="AV5848" s="7"/>
      <c r="AX5848" s="7"/>
      <c r="AY5848" s="7"/>
      <c r="AZ5848" s="7"/>
      <c r="BA5848" s="7"/>
      <c r="BB5848" s="7"/>
      <c r="BC5848" s="7"/>
      <c r="BD5848" s="7"/>
      <c r="BG5848" s="7"/>
      <c r="BH5848" s="7"/>
      <c r="BI5848" s="7"/>
      <c r="BJ5848" s="7"/>
      <c r="BK5848" s="7"/>
      <c r="BL5848" s="7"/>
      <c r="BM5848" s="7"/>
      <c r="BP5848" s="7"/>
      <c r="BQ5848" s="7"/>
      <c r="BR5848" s="7"/>
      <c r="BS5848" s="7"/>
      <c r="BT5848" s="7"/>
      <c r="BU5848" s="7"/>
      <c r="BV5848" s="7"/>
      <c r="BW5848" s="7"/>
    </row>
    <row r="5849" spans="5:75" x14ac:dyDescent="0.2"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AQ5849" s="7"/>
      <c r="AR5849" s="7"/>
      <c r="AS5849" s="7"/>
      <c r="AT5849" s="7"/>
      <c r="AU5849" s="7"/>
      <c r="AV5849" s="7"/>
      <c r="AX5849" s="7"/>
      <c r="AY5849" s="7"/>
      <c r="AZ5849" s="7"/>
      <c r="BA5849" s="7"/>
      <c r="BB5849" s="7"/>
      <c r="BC5849" s="7"/>
      <c r="BD5849" s="7"/>
      <c r="BG5849" s="7"/>
      <c r="BH5849" s="7"/>
      <c r="BI5849" s="7"/>
      <c r="BJ5849" s="7"/>
      <c r="BK5849" s="7"/>
      <c r="BL5849" s="7"/>
      <c r="BM5849" s="7"/>
      <c r="BP5849" s="7"/>
      <c r="BQ5849" s="7"/>
      <c r="BR5849" s="7"/>
      <c r="BS5849" s="7"/>
      <c r="BT5849" s="7"/>
      <c r="BU5849" s="7"/>
      <c r="BV5849" s="7"/>
      <c r="BW5849" s="7"/>
    </row>
    <row r="5850" spans="5:75" x14ac:dyDescent="0.2"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AQ5850" s="7"/>
      <c r="AR5850" s="7"/>
      <c r="AS5850" s="7"/>
      <c r="AT5850" s="7"/>
      <c r="AU5850" s="7"/>
      <c r="AV5850" s="7"/>
      <c r="AX5850" s="7"/>
      <c r="AY5850" s="7"/>
      <c r="AZ5850" s="7"/>
      <c r="BA5850" s="7"/>
      <c r="BB5850" s="7"/>
      <c r="BC5850" s="7"/>
      <c r="BD5850" s="7"/>
      <c r="BG5850" s="7"/>
      <c r="BH5850" s="7"/>
      <c r="BI5850" s="7"/>
      <c r="BJ5850" s="7"/>
      <c r="BK5850" s="7"/>
      <c r="BL5850" s="7"/>
      <c r="BM5850" s="7"/>
      <c r="BP5850" s="7"/>
      <c r="BQ5850" s="7"/>
      <c r="BR5850" s="7"/>
      <c r="BS5850" s="7"/>
      <c r="BT5850" s="7"/>
      <c r="BU5850" s="7"/>
      <c r="BV5850" s="7"/>
      <c r="BW5850" s="7"/>
    </row>
    <row r="5851" spans="5:75" x14ac:dyDescent="0.2"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AQ5851" s="7"/>
      <c r="AR5851" s="7"/>
      <c r="AS5851" s="7"/>
      <c r="AT5851" s="7"/>
      <c r="AU5851" s="7"/>
      <c r="AV5851" s="7"/>
      <c r="AX5851" s="7"/>
      <c r="AY5851" s="7"/>
      <c r="AZ5851" s="7"/>
      <c r="BA5851" s="7"/>
      <c r="BB5851" s="7"/>
      <c r="BC5851" s="7"/>
      <c r="BD5851" s="7"/>
      <c r="BG5851" s="7"/>
      <c r="BH5851" s="7"/>
      <c r="BI5851" s="7"/>
      <c r="BJ5851" s="7"/>
      <c r="BK5851" s="7"/>
      <c r="BL5851" s="7"/>
      <c r="BM5851" s="7"/>
      <c r="BP5851" s="7"/>
      <c r="BQ5851" s="7"/>
      <c r="BR5851" s="7"/>
      <c r="BS5851" s="7"/>
      <c r="BT5851" s="7"/>
      <c r="BU5851" s="7"/>
      <c r="BV5851" s="7"/>
      <c r="BW5851" s="7"/>
    </row>
    <row r="5852" spans="5:75" x14ac:dyDescent="0.2"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AQ5852" s="7"/>
      <c r="AR5852" s="7"/>
      <c r="AS5852" s="7"/>
      <c r="AT5852" s="7"/>
      <c r="AU5852" s="7"/>
      <c r="AV5852" s="7"/>
      <c r="AX5852" s="7"/>
      <c r="AY5852" s="7"/>
      <c r="AZ5852" s="7"/>
      <c r="BA5852" s="7"/>
      <c r="BB5852" s="7"/>
      <c r="BC5852" s="7"/>
      <c r="BD5852" s="7"/>
      <c r="BG5852" s="7"/>
      <c r="BH5852" s="7"/>
      <c r="BI5852" s="7"/>
      <c r="BJ5852" s="7"/>
      <c r="BK5852" s="7"/>
      <c r="BL5852" s="7"/>
      <c r="BM5852" s="7"/>
      <c r="BP5852" s="7"/>
      <c r="BQ5852" s="7"/>
      <c r="BR5852" s="7"/>
      <c r="BS5852" s="7"/>
      <c r="BT5852" s="7"/>
      <c r="BU5852" s="7"/>
      <c r="BV5852" s="7"/>
      <c r="BW5852" s="7"/>
    </row>
    <row r="5853" spans="5:75" x14ac:dyDescent="0.2"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AQ5853" s="7"/>
      <c r="AR5853" s="7"/>
      <c r="AS5853" s="7"/>
      <c r="AT5853" s="7"/>
      <c r="AU5853" s="7"/>
      <c r="AV5853" s="7"/>
      <c r="AX5853" s="7"/>
      <c r="AY5853" s="7"/>
      <c r="AZ5853" s="7"/>
      <c r="BA5853" s="7"/>
      <c r="BB5853" s="7"/>
      <c r="BC5853" s="7"/>
      <c r="BD5853" s="7"/>
      <c r="BG5853" s="7"/>
      <c r="BH5853" s="7"/>
      <c r="BI5853" s="7"/>
      <c r="BJ5853" s="7"/>
      <c r="BK5853" s="7"/>
      <c r="BL5853" s="7"/>
      <c r="BM5853" s="7"/>
      <c r="BP5853" s="7"/>
      <c r="BQ5853" s="7"/>
      <c r="BR5853" s="7"/>
      <c r="BS5853" s="7"/>
      <c r="BT5853" s="7"/>
      <c r="BU5853" s="7"/>
      <c r="BV5853" s="7"/>
      <c r="BW5853" s="7"/>
    </row>
    <row r="5854" spans="5:75" x14ac:dyDescent="0.2"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AQ5854" s="7"/>
      <c r="AR5854" s="7"/>
      <c r="AS5854" s="7"/>
      <c r="AT5854" s="7"/>
      <c r="AU5854" s="7"/>
      <c r="AV5854" s="7"/>
      <c r="AX5854" s="7"/>
      <c r="AY5854" s="7"/>
      <c r="AZ5854" s="7"/>
      <c r="BA5854" s="7"/>
      <c r="BB5854" s="7"/>
      <c r="BC5854" s="7"/>
      <c r="BD5854" s="7"/>
      <c r="BG5854" s="7"/>
      <c r="BH5854" s="7"/>
      <c r="BI5854" s="7"/>
      <c r="BJ5854" s="7"/>
      <c r="BK5854" s="7"/>
      <c r="BL5854" s="7"/>
      <c r="BM5854" s="7"/>
      <c r="BP5854" s="7"/>
      <c r="BQ5854" s="7"/>
      <c r="BR5854" s="7"/>
      <c r="BS5854" s="7"/>
      <c r="BT5854" s="7"/>
      <c r="BU5854" s="7"/>
      <c r="BV5854" s="7"/>
      <c r="BW5854" s="7"/>
    </row>
    <row r="5855" spans="5:75" x14ac:dyDescent="0.2"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AQ5855" s="7"/>
      <c r="AR5855" s="7"/>
      <c r="AS5855" s="7"/>
      <c r="AT5855" s="7"/>
      <c r="AU5855" s="7"/>
      <c r="AV5855" s="7"/>
      <c r="AX5855" s="7"/>
      <c r="AY5855" s="7"/>
      <c r="AZ5855" s="7"/>
      <c r="BA5855" s="7"/>
      <c r="BB5855" s="7"/>
      <c r="BC5855" s="7"/>
      <c r="BD5855" s="7"/>
      <c r="BG5855" s="7"/>
      <c r="BH5855" s="7"/>
      <c r="BI5855" s="7"/>
      <c r="BJ5855" s="7"/>
      <c r="BK5855" s="7"/>
      <c r="BL5855" s="7"/>
      <c r="BM5855" s="7"/>
      <c r="BP5855" s="7"/>
      <c r="BQ5855" s="7"/>
      <c r="BR5855" s="7"/>
      <c r="BS5855" s="7"/>
      <c r="BT5855" s="7"/>
      <c r="BU5855" s="7"/>
      <c r="BV5855" s="7"/>
      <c r="BW5855" s="7"/>
    </row>
    <row r="5856" spans="5:75" x14ac:dyDescent="0.2"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AQ5856" s="7"/>
      <c r="AR5856" s="7"/>
      <c r="AS5856" s="7"/>
      <c r="AT5856" s="7"/>
      <c r="AU5856" s="7"/>
      <c r="AV5856" s="7"/>
      <c r="AX5856" s="7"/>
      <c r="AY5856" s="7"/>
      <c r="AZ5856" s="7"/>
      <c r="BA5856" s="7"/>
      <c r="BB5856" s="7"/>
      <c r="BC5856" s="7"/>
      <c r="BD5856" s="7"/>
      <c r="BG5856" s="7"/>
      <c r="BH5856" s="7"/>
      <c r="BI5856" s="7"/>
      <c r="BJ5856" s="7"/>
      <c r="BK5856" s="7"/>
      <c r="BL5856" s="7"/>
      <c r="BM5856" s="7"/>
      <c r="BP5856" s="7"/>
      <c r="BQ5856" s="7"/>
      <c r="BR5856" s="7"/>
      <c r="BS5856" s="7"/>
      <c r="BT5856" s="7"/>
      <c r="BU5856" s="7"/>
      <c r="BV5856" s="7"/>
      <c r="BW5856" s="7"/>
    </row>
    <row r="5857" spans="5:75" x14ac:dyDescent="0.2"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AQ5857" s="7"/>
      <c r="AR5857" s="7"/>
      <c r="AS5857" s="7"/>
      <c r="AT5857" s="7"/>
      <c r="AU5857" s="7"/>
      <c r="AV5857" s="7"/>
      <c r="AX5857" s="7"/>
      <c r="AY5857" s="7"/>
      <c r="AZ5857" s="7"/>
      <c r="BA5857" s="7"/>
      <c r="BB5857" s="7"/>
      <c r="BC5857" s="7"/>
      <c r="BD5857" s="7"/>
      <c r="BG5857" s="7"/>
      <c r="BH5857" s="7"/>
      <c r="BI5857" s="7"/>
      <c r="BJ5857" s="7"/>
      <c r="BK5857" s="7"/>
      <c r="BL5857" s="7"/>
      <c r="BM5857" s="7"/>
      <c r="BP5857" s="7"/>
      <c r="BQ5857" s="7"/>
      <c r="BR5857" s="7"/>
      <c r="BS5857" s="7"/>
      <c r="BT5857" s="7"/>
      <c r="BU5857" s="7"/>
      <c r="BV5857" s="7"/>
      <c r="BW5857" s="7"/>
    </row>
    <row r="5858" spans="5:75" x14ac:dyDescent="0.2"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AQ5858" s="7"/>
      <c r="AR5858" s="7"/>
      <c r="AS5858" s="7"/>
      <c r="AT5858" s="7"/>
      <c r="AU5858" s="7"/>
      <c r="AV5858" s="7"/>
      <c r="AX5858" s="7"/>
      <c r="AY5858" s="7"/>
      <c r="AZ5858" s="7"/>
      <c r="BA5858" s="7"/>
      <c r="BB5858" s="7"/>
      <c r="BC5858" s="7"/>
      <c r="BD5858" s="7"/>
      <c r="BG5858" s="7"/>
      <c r="BH5858" s="7"/>
      <c r="BI5858" s="7"/>
      <c r="BJ5858" s="7"/>
      <c r="BK5858" s="7"/>
      <c r="BL5858" s="7"/>
      <c r="BM5858" s="7"/>
      <c r="BP5858" s="7"/>
      <c r="BQ5858" s="7"/>
      <c r="BR5858" s="7"/>
      <c r="BS5858" s="7"/>
      <c r="BT5858" s="7"/>
      <c r="BU5858" s="7"/>
      <c r="BV5858" s="7"/>
      <c r="BW5858" s="7"/>
    </row>
    <row r="5859" spans="5:75" x14ac:dyDescent="0.2"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AQ5859" s="7"/>
      <c r="AR5859" s="7"/>
      <c r="AS5859" s="7"/>
      <c r="AT5859" s="7"/>
      <c r="AU5859" s="7"/>
      <c r="AV5859" s="7"/>
      <c r="AX5859" s="7"/>
      <c r="AY5859" s="7"/>
      <c r="AZ5859" s="7"/>
      <c r="BA5859" s="7"/>
      <c r="BB5859" s="7"/>
      <c r="BC5859" s="7"/>
      <c r="BD5859" s="7"/>
      <c r="BG5859" s="7"/>
      <c r="BH5859" s="7"/>
      <c r="BI5859" s="7"/>
      <c r="BJ5859" s="7"/>
      <c r="BK5859" s="7"/>
      <c r="BL5859" s="7"/>
      <c r="BM5859" s="7"/>
      <c r="BP5859" s="7"/>
      <c r="BQ5859" s="7"/>
      <c r="BR5859" s="7"/>
      <c r="BS5859" s="7"/>
      <c r="BT5859" s="7"/>
      <c r="BU5859" s="7"/>
      <c r="BV5859" s="7"/>
      <c r="BW5859" s="7"/>
    </row>
    <row r="5860" spans="5:75" x14ac:dyDescent="0.2"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AQ5860" s="7"/>
      <c r="AR5860" s="7"/>
      <c r="AS5860" s="7"/>
      <c r="AT5860" s="7"/>
      <c r="AU5860" s="7"/>
      <c r="AV5860" s="7"/>
      <c r="AX5860" s="7"/>
      <c r="AY5860" s="7"/>
      <c r="AZ5860" s="7"/>
      <c r="BA5860" s="7"/>
      <c r="BB5860" s="7"/>
      <c r="BC5860" s="7"/>
      <c r="BD5860" s="7"/>
      <c r="BG5860" s="7"/>
      <c r="BH5860" s="7"/>
      <c r="BI5860" s="7"/>
      <c r="BJ5860" s="7"/>
      <c r="BK5860" s="7"/>
      <c r="BL5860" s="7"/>
      <c r="BM5860" s="7"/>
      <c r="BP5860" s="7"/>
      <c r="BQ5860" s="7"/>
      <c r="BR5860" s="7"/>
      <c r="BS5860" s="7"/>
      <c r="BT5860" s="7"/>
      <c r="BU5860" s="7"/>
      <c r="BV5860" s="7"/>
      <c r="BW5860" s="7"/>
    </row>
    <row r="5861" spans="5:75" x14ac:dyDescent="0.2"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AQ5861" s="7"/>
      <c r="AR5861" s="7"/>
      <c r="AS5861" s="7"/>
      <c r="AT5861" s="7"/>
      <c r="AU5861" s="7"/>
      <c r="AV5861" s="7"/>
      <c r="AX5861" s="7"/>
      <c r="AY5861" s="7"/>
      <c r="AZ5861" s="7"/>
      <c r="BA5861" s="7"/>
      <c r="BB5861" s="7"/>
      <c r="BC5861" s="7"/>
      <c r="BD5861" s="7"/>
      <c r="BG5861" s="7"/>
      <c r="BH5861" s="7"/>
      <c r="BI5861" s="7"/>
      <c r="BJ5861" s="7"/>
      <c r="BK5861" s="7"/>
      <c r="BL5861" s="7"/>
      <c r="BM5861" s="7"/>
      <c r="BP5861" s="7"/>
      <c r="BQ5861" s="7"/>
      <c r="BR5861" s="7"/>
      <c r="BS5861" s="7"/>
      <c r="BT5861" s="7"/>
      <c r="BU5861" s="7"/>
      <c r="BV5861" s="7"/>
      <c r="BW5861" s="7"/>
    </row>
    <row r="5862" spans="5:75" x14ac:dyDescent="0.2"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AQ5862" s="7"/>
      <c r="AR5862" s="7"/>
      <c r="AS5862" s="7"/>
      <c r="AT5862" s="7"/>
      <c r="AU5862" s="7"/>
      <c r="AV5862" s="7"/>
      <c r="AX5862" s="7"/>
      <c r="AY5862" s="7"/>
      <c r="AZ5862" s="7"/>
      <c r="BA5862" s="7"/>
      <c r="BB5862" s="7"/>
      <c r="BC5862" s="7"/>
      <c r="BD5862" s="7"/>
      <c r="BG5862" s="7"/>
      <c r="BH5862" s="7"/>
      <c r="BI5862" s="7"/>
      <c r="BJ5862" s="7"/>
      <c r="BK5862" s="7"/>
      <c r="BL5862" s="7"/>
      <c r="BM5862" s="7"/>
      <c r="BP5862" s="7"/>
      <c r="BQ5862" s="7"/>
      <c r="BR5862" s="7"/>
      <c r="BS5862" s="7"/>
      <c r="BT5862" s="7"/>
      <c r="BU5862" s="7"/>
      <c r="BV5862" s="7"/>
      <c r="BW5862" s="7"/>
    </row>
    <row r="5863" spans="5:75" x14ac:dyDescent="0.2"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AQ5863" s="7"/>
      <c r="AR5863" s="7"/>
      <c r="AS5863" s="7"/>
      <c r="AT5863" s="7"/>
      <c r="AU5863" s="7"/>
      <c r="AV5863" s="7"/>
      <c r="AX5863" s="7"/>
      <c r="AY5863" s="7"/>
      <c r="AZ5863" s="7"/>
      <c r="BA5863" s="7"/>
      <c r="BB5863" s="7"/>
      <c r="BC5863" s="7"/>
      <c r="BD5863" s="7"/>
      <c r="BG5863" s="7"/>
      <c r="BH5863" s="7"/>
      <c r="BI5863" s="7"/>
      <c r="BJ5863" s="7"/>
      <c r="BK5863" s="7"/>
      <c r="BL5863" s="7"/>
      <c r="BM5863" s="7"/>
      <c r="BP5863" s="7"/>
      <c r="BQ5863" s="7"/>
      <c r="BR5863" s="7"/>
      <c r="BS5863" s="7"/>
      <c r="BT5863" s="7"/>
      <c r="BU5863" s="7"/>
      <c r="BV5863" s="7"/>
      <c r="BW5863" s="7"/>
    </row>
    <row r="5864" spans="5:75" x14ac:dyDescent="0.2"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AQ5864" s="7"/>
      <c r="AR5864" s="7"/>
      <c r="AS5864" s="7"/>
      <c r="AT5864" s="7"/>
      <c r="AU5864" s="7"/>
      <c r="AV5864" s="7"/>
      <c r="AX5864" s="7"/>
      <c r="AY5864" s="7"/>
      <c r="AZ5864" s="7"/>
      <c r="BA5864" s="7"/>
      <c r="BB5864" s="7"/>
      <c r="BC5864" s="7"/>
      <c r="BD5864" s="7"/>
      <c r="BG5864" s="7"/>
      <c r="BH5864" s="7"/>
      <c r="BI5864" s="7"/>
      <c r="BJ5864" s="7"/>
      <c r="BK5864" s="7"/>
      <c r="BL5864" s="7"/>
      <c r="BM5864" s="7"/>
      <c r="BP5864" s="7"/>
      <c r="BQ5864" s="7"/>
      <c r="BR5864" s="7"/>
      <c r="BS5864" s="7"/>
      <c r="BT5864" s="7"/>
      <c r="BU5864" s="7"/>
      <c r="BV5864" s="7"/>
      <c r="BW5864" s="7"/>
    </row>
    <row r="5865" spans="5:75" x14ac:dyDescent="0.2"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AQ5865" s="7"/>
      <c r="AR5865" s="7"/>
      <c r="AS5865" s="7"/>
      <c r="AT5865" s="7"/>
      <c r="AU5865" s="7"/>
      <c r="AV5865" s="7"/>
      <c r="AX5865" s="7"/>
      <c r="AY5865" s="7"/>
      <c r="AZ5865" s="7"/>
      <c r="BA5865" s="7"/>
      <c r="BB5865" s="7"/>
      <c r="BC5865" s="7"/>
      <c r="BD5865" s="7"/>
      <c r="BG5865" s="7"/>
      <c r="BH5865" s="7"/>
      <c r="BI5865" s="7"/>
      <c r="BJ5865" s="7"/>
      <c r="BK5865" s="7"/>
      <c r="BL5865" s="7"/>
      <c r="BM5865" s="7"/>
      <c r="BP5865" s="7"/>
      <c r="BQ5865" s="7"/>
      <c r="BR5865" s="7"/>
      <c r="BS5865" s="7"/>
      <c r="BT5865" s="7"/>
      <c r="BU5865" s="7"/>
      <c r="BV5865" s="7"/>
      <c r="BW5865" s="7"/>
    </row>
    <row r="5866" spans="5:75" x14ac:dyDescent="0.2"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AQ5866" s="7"/>
      <c r="AR5866" s="7"/>
      <c r="AS5866" s="7"/>
      <c r="AT5866" s="7"/>
      <c r="AU5866" s="7"/>
      <c r="AV5866" s="7"/>
      <c r="AX5866" s="7"/>
      <c r="AY5866" s="7"/>
      <c r="AZ5866" s="7"/>
      <c r="BA5866" s="7"/>
      <c r="BB5866" s="7"/>
      <c r="BC5866" s="7"/>
      <c r="BD5866" s="7"/>
      <c r="BG5866" s="7"/>
      <c r="BH5866" s="7"/>
      <c r="BI5866" s="7"/>
      <c r="BJ5866" s="7"/>
      <c r="BK5866" s="7"/>
      <c r="BL5866" s="7"/>
      <c r="BM5866" s="7"/>
      <c r="BP5866" s="7"/>
      <c r="BQ5866" s="7"/>
      <c r="BR5866" s="7"/>
      <c r="BS5866" s="7"/>
      <c r="BT5866" s="7"/>
      <c r="BU5866" s="7"/>
      <c r="BV5866" s="7"/>
      <c r="BW5866" s="7"/>
    </row>
    <row r="5867" spans="5:75" x14ac:dyDescent="0.2"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AQ5867" s="7"/>
      <c r="AR5867" s="7"/>
      <c r="AS5867" s="7"/>
      <c r="AT5867" s="7"/>
      <c r="AU5867" s="7"/>
      <c r="AV5867" s="7"/>
      <c r="AX5867" s="7"/>
      <c r="AY5867" s="7"/>
      <c r="AZ5867" s="7"/>
      <c r="BA5867" s="7"/>
      <c r="BB5867" s="7"/>
      <c r="BC5867" s="7"/>
      <c r="BD5867" s="7"/>
      <c r="BG5867" s="7"/>
      <c r="BH5867" s="7"/>
      <c r="BI5867" s="7"/>
      <c r="BJ5867" s="7"/>
      <c r="BK5867" s="7"/>
      <c r="BL5867" s="7"/>
      <c r="BM5867" s="7"/>
      <c r="BP5867" s="7"/>
      <c r="BQ5867" s="7"/>
      <c r="BR5867" s="7"/>
      <c r="BS5867" s="7"/>
      <c r="BT5867" s="7"/>
      <c r="BU5867" s="7"/>
      <c r="BV5867" s="7"/>
      <c r="BW5867" s="7"/>
    </row>
    <row r="5868" spans="5:75" x14ac:dyDescent="0.2"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AQ5868" s="7"/>
      <c r="AR5868" s="7"/>
      <c r="AS5868" s="7"/>
      <c r="AT5868" s="7"/>
      <c r="AU5868" s="7"/>
      <c r="AV5868" s="7"/>
      <c r="AX5868" s="7"/>
      <c r="AY5868" s="7"/>
      <c r="AZ5868" s="7"/>
      <c r="BA5868" s="7"/>
      <c r="BB5868" s="7"/>
      <c r="BC5868" s="7"/>
      <c r="BD5868" s="7"/>
      <c r="BG5868" s="7"/>
      <c r="BH5868" s="7"/>
      <c r="BI5868" s="7"/>
      <c r="BJ5868" s="7"/>
      <c r="BK5868" s="7"/>
      <c r="BL5868" s="7"/>
      <c r="BM5868" s="7"/>
      <c r="BP5868" s="7"/>
      <c r="BQ5868" s="7"/>
      <c r="BR5868" s="7"/>
      <c r="BS5868" s="7"/>
      <c r="BT5868" s="7"/>
      <c r="BU5868" s="7"/>
      <c r="BV5868" s="7"/>
      <c r="BW5868" s="7"/>
    </row>
    <row r="5869" spans="5:75" x14ac:dyDescent="0.2"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AQ5869" s="7"/>
      <c r="AR5869" s="7"/>
      <c r="AS5869" s="7"/>
      <c r="AT5869" s="7"/>
      <c r="AU5869" s="7"/>
      <c r="AV5869" s="7"/>
      <c r="AX5869" s="7"/>
      <c r="AY5869" s="7"/>
      <c r="AZ5869" s="7"/>
      <c r="BA5869" s="7"/>
      <c r="BB5869" s="7"/>
      <c r="BC5869" s="7"/>
      <c r="BD5869" s="7"/>
      <c r="BG5869" s="7"/>
      <c r="BH5869" s="7"/>
      <c r="BI5869" s="7"/>
      <c r="BJ5869" s="7"/>
      <c r="BK5869" s="7"/>
      <c r="BL5869" s="7"/>
      <c r="BM5869" s="7"/>
      <c r="BP5869" s="7"/>
      <c r="BQ5869" s="7"/>
      <c r="BR5869" s="7"/>
      <c r="BS5869" s="7"/>
      <c r="BT5869" s="7"/>
      <c r="BU5869" s="7"/>
      <c r="BV5869" s="7"/>
      <c r="BW5869" s="7"/>
    </row>
    <row r="5870" spans="5:75" x14ac:dyDescent="0.2"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AQ5870" s="7"/>
      <c r="AR5870" s="7"/>
      <c r="AS5870" s="7"/>
      <c r="AT5870" s="7"/>
      <c r="AU5870" s="7"/>
      <c r="AV5870" s="7"/>
      <c r="AX5870" s="7"/>
      <c r="AY5870" s="7"/>
      <c r="AZ5870" s="7"/>
      <c r="BA5870" s="7"/>
      <c r="BB5870" s="7"/>
      <c r="BC5870" s="7"/>
      <c r="BD5870" s="7"/>
      <c r="BG5870" s="7"/>
      <c r="BH5870" s="7"/>
      <c r="BI5870" s="7"/>
      <c r="BJ5870" s="7"/>
      <c r="BK5870" s="7"/>
      <c r="BL5870" s="7"/>
      <c r="BM5870" s="7"/>
      <c r="BP5870" s="7"/>
      <c r="BQ5870" s="7"/>
      <c r="BR5870" s="7"/>
      <c r="BS5870" s="7"/>
      <c r="BT5870" s="7"/>
      <c r="BU5870" s="7"/>
      <c r="BV5870" s="7"/>
      <c r="BW5870" s="7"/>
    </row>
    <row r="5871" spans="5:75" x14ac:dyDescent="0.2"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AQ5871" s="7"/>
      <c r="AR5871" s="7"/>
      <c r="AS5871" s="7"/>
      <c r="AT5871" s="7"/>
      <c r="AU5871" s="7"/>
      <c r="AV5871" s="7"/>
      <c r="AX5871" s="7"/>
      <c r="AY5871" s="7"/>
      <c r="AZ5871" s="7"/>
      <c r="BA5871" s="7"/>
      <c r="BB5871" s="7"/>
      <c r="BC5871" s="7"/>
      <c r="BD5871" s="7"/>
      <c r="BG5871" s="7"/>
      <c r="BH5871" s="7"/>
      <c r="BI5871" s="7"/>
      <c r="BJ5871" s="7"/>
      <c r="BK5871" s="7"/>
      <c r="BL5871" s="7"/>
      <c r="BM5871" s="7"/>
      <c r="BP5871" s="7"/>
      <c r="BQ5871" s="7"/>
      <c r="BR5871" s="7"/>
      <c r="BS5871" s="7"/>
      <c r="BT5871" s="7"/>
      <c r="BU5871" s="7"/>
      <c r="BV5871" s="7"/>
      <c r="BW5871" s="7"/>
    </row>
    <row r="5872" spans="5:75" x14ac:dyDescent="0.2"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AQ5872" s="7"/>
      <c r="AR5872" s="7"/>
      <c r="AS5872" s="7"/>
      <c r="AT5872" s="7"/>
      <c r="AU5872" s="7"/>
      <c r="AV5872" s="7"/>
      <c r="AX5872" s="7"/>
      <c r="AY5872" s="7"/>
      <c r="AZ5872" s="7"/>
      <c r="BA5872" s="7"/>
      <c r="BB5872" s="7"/>
      <c r="BC5872" s="7"/>
      <c r="BD5872" s="7"/>
      <c r="BG5872" s="7"/>
      <c r="BH5872" s="7"/>
      <c r="BI5872" s="7"/>
      <c r="BJ5872" s="7"/>
      <c r="BK5872" s="7"/>
      <c r="BL5872" s="7"/>
      <c r="BM5872" s="7"/>
      <c r="BP5872" s="7"/>
      <c r="BQ5872" s="7"/>
      <c r="BR5872" s="7"/>
      <c r="BS5872" s="7"/>
      <c r="BT5872" s="7"/>
      <c r="BU5872" s="7"/>
      <c r="BV5872" s="7"/>
      <c r="BW5872" s="7"/>
    </row>
    <row r="5873" spans="5:75" x14ac:dyDescent="0.2"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AQ5873" s="7"/>
      <c r="AR5873" s="7"/>
      <c r="AS5873" s="7"/>
      <c r="AT5873" s="7"/>
      <c r="AU5873" s="7"/>
      <c r="AV5873" s="7"/>
      <c r="AX5873" s="7"/>
      <c r="AY5873" s="7"/>
      <c r="AZ5873" s="7"/>
      <c r="BA5873" s="7"/>
      <c r="BB5873" s="7"/>
      <c r="BC5873" s="7"/>
      <c r="BD5873" s="7"/>
      <c r="BG5873" s="7"/>
      <c r="BH5873" s="7"/>
      <c r="BI5873" s="7"/>
      <c r="BJ5873" s="7"/>
      <c r="BK5873" s="7"/>
      <c r="BL5873" s="7"/>
      <c r="BM5873" s="7"/>
      <c r="BP5873" s="7"/>
      <c r="BQ5873" s="7"/>
      <c r="BR5873" s="7"/>
      <c r="BS5873" s="7"/>
      <c r="BT5873" s="7"/>
      <c r="BU5873" s="7"/>
      <c r="BV5873" s="7"/>
      <c r="BW5873" s="7"/>
    </row>
    <row r="5874" spans="5:75" x14ac:dyDescent="0.2"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AQ5874" s="7"/>
      <c r="AR5874" s="7"/>
      <c r="AS5874" s="7"/>
      <c r="AT5874" s="7"/>
      <c r="AU5874" s="7"/>
      <c r="AV5874" s="7"/>
      <c r="AX5874" s="7"/>
      <c r="AY5874" s="7"/>
      <c r="AZ5874" s="7"/>
      <c r="BA5874" s="7"/>
      <c r="BB5874" s="7"/>
      <c r="BC5874" s="7"/>
      <c r="BD5874" s="7"/>
      <c r="BG5874" s="7"/>
      <c r="BH5874" s="7"/>
      <c r="BI5874" s="7"/>
      <c r="BJ5874" s="7"/>
      <c r="BK5874" s="7"/>
      <c r="BL5874" s="7"/>
      <c r="BM5874" s="7"/>
      <c r="BP5874" s="7"/>
      <c r="BQ5874" s="7"/>
      <c r="BR5874" s="7"/>
      <c r="BS5874" s="7"/>
      <c r="BT5874" s="7"/>
      <c r="BU5874" s="7"/>
      <c r="BV5874" s="7"/>
      <c r="BW5874" s="7"/>
    </row>
    <row r="5875" spans="5:75" x14ac:dyDescent="0.2"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AQ5875" s="7"/>
      <c r="AR5875" s="7"/>
      <c r="AS5875" s="7"/>
      <c r="AT5875" s="7"/>
      <c r="AU5875" s="7"/>
      <c r="AV5875" s="7"/>
      <c r="AX5875" s="7"/>
      <c r="AY5875" s="7"/>
      <c r="AZ5875" s="7"/>
      <c r="BA5875" s="7"/>
      <c r="BB5875" s="7"/>
      <c r="BC5875" s="7"/>
      <c r="BD5875" s="7"/>
      <c r="BG5875" s="7"/>
      <c r="BH5875" s="7"/>
      <c r="BI5875" s="7"/>
      <c r="BJ5875" s="7"/>
      <c r="BK5875" s="7"/>
      <c r="BL5875" s="7"/>
      <c r="BM5875" s="7"/>
      <c r="BP5875" s="7"/>
      <c r="BQ5875" s="7"/>
      <c r="BR5875" s="7"/>
      <c r="BS5875" s="7"/>
      <c r="BT5875" s="7"/>
      <c r="BU5875" s="7"/>
      <c r="BV5875" s="7"/>
      <c r="BW5875" s="7"/>
    </row>
    <row r="5876" spans="5:75" x14ac:dyDescent="0.2"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AQ5876" s="7"/>
      <c r="AR5876" s="7"/>
      <c r="AS5876" s="7"/>
      <c r="AT5876" s="7"/>
      <c r="AU5876" s="7"/>
      <c r="AV5876" s="7"/>
      <c r="AX5876" s="7"/>
      <c r="AY5876" s="7"/>
      <c r="AZ5876" s="7"/>
      <c r="BA5876" s="7"/>
      <c r="BB5876" s="7"/>
      <c r="BC5876" s="7"/>
      <c r="BD5876" s="7"/>
      <c r="BG5876" s="7"/>
      <c r="BH5876" s="7"/>
      <c r="BI5876" s="7"/>
      <c r="BJ5876" s="7"/>
      <c r="BK5876" s="7"/>
      <c r="BL5876" s="7"/>
      <c r="BM5876" s="7"/>
      <c r="BP5876" s="7"/>
      <c r="BQ5876" s="7"/>
      <c r="BR5876" s="7"/>
      <c r="BS5876" s="7"/>
      <c r="BT5876" s="7"/>
      <c r="BU5876" s="7"/>
      <c r="BV5876" s="7"/>
      <c r="BW5876" s="7"/>
    </row>
    <row r="5877" spans="5:75" x14ac:dyDescent="0.2"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AQ5877" s="7"/>
      <c r="AR5877" s="7"/>
      <c r="AS5877" s="7"/>
      <c r="AT5877" s="7"/>
      <c r="AU5877" s="7"/>
      <c r="AV5877" s="7"/>
      <c r="AX5877" s="7"/>
      <c r="AY5877" s="7"/>
      <c r="AZ5877" s="7"/>
      <c r="BA5877" s="7"/>
      <c r="BB5877" s="7"/>
      <c r="BC5877" s="7"/>
      <c r="BD5877" s="7"/>
      <c r="BG5877" s="7"/>
      <c r="BH5877" s="7"/>
      <c r="BI5877" s="7"/>
      <c r="BJ5877" s="7"/>
      <c r="BK5877" s="7"/>
      <c r="BL5877" s="7"/>
      <c r="BM5877" s="7"/>
      <c r="BP5877" s="7"/>
      <c r="BQ5877" s="7"/>
      <c r="BR5877" s="7"/>
      <c r="BS5877" s="7"/>
      <c r="BT5877" s="7"/>
      <c r="BU5877" s="7"/>
      <c r="BV5877" s="7"/>
      <c r="BW5877" s="7"/>
    </row>
    <row r="5878" spans="5:75" x14ac:dyDescent="0.2"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AQ5878" s="7"/>
      <c r="AR5878" s="7"/>
      <c r="AS5878" s="7"/>
      <c r="AT5878" s="7"/>
      <c r="AU5878" s="7"/>
      <c r="AV5878" s="7"/>
      <c r="AX5878" s="7"/>
      <c r="AY5878" s="7"/>
      <c r="AZ5878" s="7"/>
      <c r="BA5878" s="7"/>
      <c r="BB5878" s="7"/>
      <c r="BC5878" s="7"/>
      <c r="BD5878" s="7"/>
      <c r="BG5878" s="7"/>
      <c r="BH5878" s="7"/>
      <c r="BI5878" s="7"/>
      <c r="BJ5878" s="7"/>
      <c r="BK5878" s="7"/>
      <c r="BL5878" s="7"/>
      <c r="BM5878" s="7"/>
      <c r="BP5878" s="7"/>
      <c r="BQ5878" s="7"/>
      <c r="BR5878" s="7"/>
      <c r="BS5878" s="7"/>
      <c r="BT5878" s="7"/>
      <c r="BU5878" s="7"/>
      <c r="BV5878" s="7"/>
      <c r="BW5878" s="7"/>
    </row>
    <row r="5879" spans="5:75" x14ac:dyDescent="0.2"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AQ5879" s="7"/>
      <c r="AR5879" s="7"/>
      <c r="AS5879" s="7"/>
      <c r="AT5879" s="7"/>
      <c r="AU5879" s="7"/>
      <c r="AV5879" s="7"/>
      <c r="AX5879" s="7"/>
      <c r="AY5879" s="7"/>
      <c r="AZ5879" s="7"/>
      <c r="BA5879" s="7"/>
      <c r="BB5879" s="7"/>
      <c r="BC5879" s="7"/>
      <c r="BD5879" s="7"/>
      <c r="BG5879" s="7"/>
      <c r="BH5879" s="7"/>
      <c r="BI5879" s="7"/>
      <c r="BJ5879" s="7"/>
      <c r="BK5879" s="7"/>
      <c r="BL5879" s="7"/>
      <c r="BM5879" s="7"/>
      <c r="BP5879" s="7"/>
      <c r="BQ5879" s="7"/>
      <c r="BR5879" s="7"/>
      <c r="BS5879" s="7"/>
      <c r="BT5879" s="7"/>
      <c r="BU5879" s="7"/>
      <c r="BV5879" s="7"/>
      <c r="BW5879" s="7"/>
    </row>
    <row r="5880" spans="5:75" x14ac:dyDescent="0.2"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AQ5880" s="7"/>
      <c r="AR5880" s="7"/>
      <c r="AS5880" s="7"/>
      <c r="AT5880" s="7"/>
      <c r="AU5880" s="7"/>
      <c r="AV5880" s="7"/>
      <c r="AX5880" s="7"/>
      <c r="AY5880" s="7"/>
      <c r="AZ5880" s="7"/>
      <c r="BA5880" s="7"/>
      <c r="BB5880" s="7"/>
      <c r="BC5880" s="7"/>
      <c r="BD5880" s="7"/>
      <c r="BG5880" s="7"/>
      <c r="BH5880" s="7"/>
      <c r="BI5880" s="7"/>
      <c r="BJ5880" s="7"/>
      <c r="BK5880" s="7"/>
      <c r="BL5880" s="7"/>
      <c r="BM5880" s="7"/>
      <c r="BP5880" s="7"/>
      <c r="BQ5880" s="7"/>
      <c r="BR5880" s="7"/>
      <c r="BS5880" s="7"/>
      <c r="BT5880" s="7"/>
      <c r="BU5880" s="7"/>
      <c r="BV5880" s="7"/>
      <c r="BW5880" s="7"/>
    </row>
    <row r="5881" spans="5:75" x14ac:dyDescent="0.2"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AQ5881" s="7"/>
      <c r="AR5881" s="7"/>
      <c r="AS5881" s="7"/>
      <c r="AT5881" s="7"/>
      <c r="AU5881" s="7"/>
      <c r="AV5881" s="7"/>
      <c r="AX5881" s="7"/>
      <c r="AY5881" s="7"/>
      <c r="AZ5881" s="7"/>
      <c r="BA5881" s="7"/>
      <c r="BB5881" s="7"/>
      <c r="BC5881" s="7"/>
      <c r="BD5881" s="7"/>
      <c r="BG5881" s="7"/>
      <c r="BH5881" s="7"/>
      <c r="BI5881" s="7"/>
      <c r="BJ5881" s="7"/>
      <c r="BK5881" s="7"/>
      <c r="BL5881" s="7"/>
      <c r="BM5881" s="7"/>
      <c r="BP5881" s="7"/>
      <c r="BQ5881" s="7"/>
      <c r="BR5881" s="7"/>
      <c r="BS5881" s="7"/>
      <c r="BT5881" s="7"/>
      <c r="BU5881" s="7"/>
      <c r="BV5881" s="7"/>
      <c r="BW5881" s="7"/>
    </row>
    <row r="5882" spans="5:75" x14ac:dyDescent="0.2"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AQ5882" s="7"/>
      <c r="AR5882" s="7"/>
      <c r="AS5882" s="7"/>
      <c r="AT5882" s="7"/>
      <c r="AU5882" s="7"/>
      <c r="AV5882" s="7"/>
      <c r="AX5882" s="7"/>
      <c r="AY5882" s="7"/>
      <c r="AZ5882" s="7"/>
      <c r="BA5882" s="7"/>
      <c r="BB5882" s="7"/>
      <c r="BC5882" s="7"/>
      <c r="BD5882" s="7"/>
      <c r="BG5882" s="7"/>
      <c r="BH5882" s="7"/>
      <c r="BI5882" s="7"/>
      <c r="BJ5882" s="7"/>
      <c r="BK5882" s="7"/>
      <c r="BL5882" s="7"/>
      <c r="BM5882" s="7"/>
      <c r="BP5882" s="7"/>
      <c r="BQ5882" s="7"/>
      <c r="BR5882" s="7"/>
      <c r="BS5882" s="7"/>
      <c r="BT5882" s="7"/>
      <c r="BU5882" s="7"/>
      <c r="BV5882" s="7"/>
      <c r="BW5882" s="7"/>
    </row>
    <row r="5883" spans="5:75" x14ac:dyDescent="0.2"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AQ5883" s="7"/>
      <c r="AR5883" s="7"/>
      <c r="AS5883" s="7"/>
      <c r="AT5883" s="7"/>
      <c r="AU5883" s="7"/>
      <c r="AV5883" s="7"/>
      <c r="AX5883" s="7"/>
      <c r="AY5883" s="7"/>
      <c r="AZ5883" s="7"/>
      <c r="BA5883" s="7"/>
      <c r="BB5883" s="7"/>
      <c r="BC5883" s="7"/>
      <c r="BD5883" s="7"/>
      <c r="BG5883" s="7"/>
      <c r="BH5883" s="7"/>
      <c r="BI5883" s="7"/>
      <c r="BJ5883" s="7"/>
      <c r="BK5883" s="7"/>
      <c r="BL5883" s="7"/>
      <c r="BM5883" s="7"/>
      <c r="BP5883" s="7"/>
      <c r="BQ5883" s="7"/>
      <c r="BR5883" s="7"/>
      <c r="BS5883" s="7"/>
      <c r="BT5883" s="7"/>
      <c r="BU5883" s="7"/>
      <c r="BV5883" s="7"/>
      <c r="BW5883" s="7"/>
    </row>
    <row r="5884" spans="5:75" x14ac:dyDescent="0.2"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AQ5884" s="7"/>
      <c r="AR5884" s="7"/>
      <c r="AS5884" s="7"/>
      <c r="AT5884" s="7"/>
      <c r="AU5884" s="7"/>
      <c r="AV5884" s="7"/>
      <c r="AX5884" s="7"/>
      <c r="AY5884" s="7"/>
      <c r="AZ5884" s="7"/>
      <c r="BA5884" s="7"/>
      <c r="BB5884" s="7"/>
      <c r="BC5884" s="7"/>
      <c r="BD5884" s="7"/>
      <c r="BG5884" s="7"/>
      <c r="BH5884" s="7"/>
      <c r="BI5884" s="7"/>
      <c r="BJ5884" s="7"/>
      <c r="BK5884" s="7"/>
      <c r="BL5884" s="7"/>
      <c r="BM5884" s="7"/>
      <c r="BP5884" s="7"/>
      <c r="BQ5884" s="7"/>
      <c r="BR5884" s="7"/>
      <c r="BS5884" s="7"/>
      <c r="BT5884" s="7"/>
      <c r="BU5884" s="7"/>
      <c r="BV5884" s="7"/>
      <c r="BW5884" s="7"/>
    </row>
    <row r="5885" spans="5:75" x14ac:dyDescent="0.2"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AQ5885" s="7"/>
      <c r="AR5885" s="7"/>
      <c r="AS5885" s="7"/>
      <c r="AT5885" s="7"/>
      <c r="AU5885" s="7"/>
      <c r="AV5885" s="7"/>
      <c r="AX5885" s="7"/>
      <c r="AY5885" s="7"/>
      <c r="AZ5885" s="7"/>
      <c r="BA5885" s="7"/>
      <c r="BB5885" s="7"/>
      <c r="BC5885" s="7"/>
      <c r="BD5885" s="7"/>
      <c r="BG5885" s="7"/>
      <c r="BH5885" s="7"/>
      <c r="BI5885" s="7"/>
      <c r="BJ5885" s="7"/>
      <c r="BK5885" s="7"/>
      <c r="BL5885" s="7"/>
      <c r="BM5885" s="7"/>
      <c r="BP5885" s="7"/>
      <c r="BQ5885" s="7"/>
      <c r="BR5885" s="7"/>
      <c r="BS5885" s="7"/>
      <c r="BT5885" s="7"/>
      <c r="BU5885" s="7"/>
      <c r="BV5885" s="7"/>
      <c r="BW5885" s="7"/>
    </row>
    <row r="5886" spans="5:75" x14ac:dyDescent="0.2"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AQ5886" s="7"/>
      <c r="AR5886" s="7"/>
      <c r="AS5886" s="7"/>
      <c r="AT5886" s="7"/>
      <c r="AU5886" s="7"/>
      <c r="AV5886" s="7"/>
      <c r="AX5886" s="7"/>
      <c r="AY5886" s="7"/>
      <c r="AZ5886" s="7"/>
      <c r="BA5886" s="7"/>
      <c r="BB5886" s="7"/>
      <c r="BC5886" s="7"/>
      <c r="BD5886" s="7"/>
      <c r="BG5886" s="7"/>
      <c r="BH5886" s="7"/>
      <c r="BI5886" s="7"/>
      <c r="BJ5886" s="7"/>
      <c r="BK5886" s="7"/>
      <c r="BL5886" s="7"/>
      <c r="BM5886" s="7"/>
      <c r="BP5886" s="7"/>
      <c r="BQ5886" s="7"/>
      <c r="BR5886" s="7"/>
      <c r="BS5886" s="7"/>
      <c r="BT5886" s="7"/>
      <c r="BU5886" s="7"/>
      <c r="BV5886" s="7"/>
      <c r="BW5886" s="7"/>
    </row>
    <row r="5887" spans="5:75" x14ac:dyDescent="0.2"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AQ5887" s="7"/>
      <c r="AR5887" s="7"/>
      <c r="AS5887" s="7"/>
      <c r="AT5887" s="7"/>
      <c r="AU5887" s="7"/>
      <c r="AV5887" s="7"/>
      <c r="AX5887" s="7"/>
      <c r="AY5887" s="7"/>
      <c r="AZ5887" s="7"/>
      <c r="BA5887" s="7"/>
      <c r="BB5887" s="7"/>
      <c r="BC5887" s="7"/>
      <c r="BD5887" s="7"/>
      <c r="BG5887" s="7"/>
      <c r="BH5887" s="7"/>
      <c r="BI5887" s="7"/>
      <c r="BJ5887" s="7"/>
      <c r="BK5887" s="7"/>
      <c r="BL5887" s="7"/>
      <c r="BM5887" s="7"/>
      <c r="BP5887" s="7"/>
      <c r="BQ5887" s="7"/>
      <c r="BR5887" s="7"/>
      <c r="BS5887" s="7"/>
      <c r="BT5887" s="7"/>
      <c r="BU5887" s="7"/>
      <c r="BV5887" s="7"/>
      <c r="BW5887" s="7"/>
    </row>
    <row r="5888" spans="5:75" x14ac:dyDescent="0.2"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AQ5888" s="7"/>
      <c r="AR5888" s="7"/>
      <c r="AS5888" s="7"/>
      <c r="AT5888" s="7"/>
      <c r="AU5888" s="7"/>
      <c r="AV5888" s="7"/>
      <c r="AX5888" s="7"/>
      <c r="AY5888" s="7"/>
      <c r="AZ5888" s="7"/>
      <c r="BA5888" s="7"/>
      <c r="BB5888" s="7"/>
      <c r="BC5888" s="7"/>
      <c r="BD5888" s="7"/>
      <c r="BG5888" s="7"/>
      <c r="BH5888" s="7"/>
      <c r="BI5888" s="7"/>
      <c r="BJ5888" s="7"/>
      <c r="BK5888" s="7"/>
      <c r="BL5888" s="7"/>
      <c r="BM5888" s="7"/>
      <c r="BP5888" s="7"/>
      <c r="BQ5888" s="7"/>
      <c r="BR5888" s="7"/>
      <c r="BS5888" s="7"/>
      <c r="BT5888" s="7"/>
      <c r="BU5888" s="7"/>
      <c r="BV5888" s="7"/>
      <c r="BW5888" s="7"/>
    </row>
    <row r="5889" spans="5:75" x14ac:dyDescent="0.2"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AQ5889" s="7"/>
      <c r="AR5889" s="7"/>
      <c r="AS5889" s="7"/>
      <c r="AT5889" s="7"/>
      <c r="AU5889" s="7"/>
      <c r="AV5889" s="7"/>
      <c r="AX5889" s="7"/>
      <c r="AY5889" s="7"/>
      <c r="AZ5889" s="7"/>
      <c r="BA5889" s="7"/>
      <c r="BB5889" s="7"/>
      <c r="BC5889" s="7"/>
      <c r="BD5889" s="7"/>
      <c r="BG5889" s="7"/>
      <c r="BH5889" s="7"/>
      <c r="BI5889" s="7"/>
      <c r="BJ5889" s="7"/>
      <c r="BK5889" s="7"/>
      <c r="BL5889" s="7"/>
      <c r="BM5889" s="7"/>
      <c r="BP5889" s="7"/>
      <c r="BQ5889" s="7"/>
      <c r="BR5889" s="7"/>
      <c r="BS5889" s="7"/>
      <c r="BT5889" s="7"/>
      <c r="BU5889" s="7"/>
      <c r="BV5889" s="7"/>
      <c r="BW5889" s="7"/>
    </row>
    <row r="5890" spans="5:75" x14ac:dyDescent="0.2"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AQ5890" s="7"/>
      <c r="AR5890" s="7"/>
      <c r="AS5890" s="7"/>
      <c r="AT5890" s="7"/>
      <c r="AU5890" s="7"/>
      <c r="AV5890" s="7"/>
      <c r="AX5890" s="7"/>
      <c r="AY5890" s="7"/>
      <c r="AZ5890" s="7"/>
      <c r="BA5890" s="7"/>
      <c r="BB5890" s="7"/>
      <c r="BC5890" s="7"/>
      <c r="BD5890" s="7"/>
      <c r="BG5890" s="7"/>
      <c r="BH5890" s="7"/>
      <c r="BI5890" s="7"/>
      <c r="BJ5890" s="7"/>
      <c r="BK5890" s="7"/>
      <c r="BL5890" s="7"/>
      <c r="BM5890" s="7"/>
      <c r="BP5890" s="7"/>
      <c r="BQ5890" s="7"/>
      <c r="BR5890" s="7"/>
      <c r="BS5890" s="7"/>
      <c r="BT5890" s="7"/>
      <c r="BU5890" s="7"/>
      <c r="BV5890" s="7"/>
      <c r="BW5890" s="7"/>
    </row>
    <row r="5891" spans="5:75" x14ac:dyDescent="0.2"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AQ5891" s="7"/>
      <c r="AR5891" s="7"/>
      <c r="AS5891" s="7"/>
      <c r="AT5891" s="7"/>
      <c r="AU5891" s="7"/>
      <c r="AV5891" s="7"/>
      <c r="AX5891" s="7"/>
      <c r="AY5891" s="7"/>
      <c r="AZ5891" s="7"/>
      <c r="BA5891" s="7"/>
      <c r="BB5891" s="7"/>
      <c r="BC5891" s="7"/>
      <c r="BD5891" s="7"/>
      <c r="BG5891" s="7"/>
      <c r="BH5891" s="7"/>
      <c r="BI5891" s="7"/>
      <c r="BJ5891" s="7"/>
      <c r="BK5891" s="7"/>
      <c r="BL5891" s="7"/>
      <c r="BM5891" s="7"/>
      <c r="BP5891" s="7"/>
      <c r="BQ5891" s="7"/>
      <c r="BR5891" s="7"/>
      <c r="BS5891" s="7"/>
      <c r="BT5891" s="7"/>
      <c r="BU5891" s="7"/>
      <c r="BV5891" s="7"/>
      <c r="BW5891" s="7"/>
    </row>
    <row r="5892" spans="5:75" x14ac:dyDescent="0.2"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AQ5892" s="7"/>
      <c r="AR5892" s="7"/>
      <c r="AS5892" s="7"/>
      <c r="AT5892" s="7"/>
      <c r="AU5892" s="7"/>
      <c r="AV5892" s="7"/>
      <c r="AX5892" s="7"/>
      <c r="AY5892" s="7"/>
      <c r="AZ5892" s="7"/>
      <c r="BA5892" s="7"/>
      <c r="BB5892" s="7"/>
      <c r="BC5892" s="7"/>
      <c r="BD5892" s="7"/>
      <c r="BG5892" s="7"/>
      <c r="BH5892" s="7"/>
      <c r="BI5892" s="7"/>
      <c r="BJ5892" s="7"/>
      <c r="BK5892" s="7"/>
      <c r="BL5892" s="7"/>
      <c r="BM5892" s="7"/>
      <c r="BP5892" s="7"/>
      <c r="BQ5892" s="7"/>
      <c r="BR5892" s="7"/>
      <c r="BS5892" s="7"/>
      <c r="BT5892" s="7"/>
      <c r="BU5892" s="7"/>
      <c r="BV5892" s="7"/>
      <c r="BW5892" s="7"/>
    </row>
    <row r="5893" spans="5:75" x14ac:dyDescent="0.2"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AQ5893" s="7"/>
      <c r="AR5893" s="7"/>
      <c r="AS5893" s="7"/>
      <c r="AT5893" s="7"/>
      <c r="AU5893" s="7"/>
      <c r="AV5893" s="7"/>
      <c r="AX5893" s="7"/>
      <c r="AY5893" s="7"/>
      <c r="AZ5893" s="7"/>
      <c r="BA5893" s="7"/>
      <c r="BB5893" s="7"/>
      <c r="BC5893" s="7"/>
      <c r="BD5893" s="7"/>
      <c r="BG5893" s="7"/>
      <c r="BH5893" s="7"/>
      <c r="BI5893" s="7"/>
      <c r="BJ5893" s="7"/>
      <c r="BK5893" s="7"/>
      <c r="BL5893" s="7"/>
      <c r="BM5893" s="7"/>
      <c r="BP5893" s="7"/>
      <c r="BQ5893" s="7"/>
      <c r="BR5893" s="7"/>
      <c r="BS5893" s="7"/>
      <c r="BT5893" s="7"/>
      <c r="BU5893" s="7"/>
      <c r="BV5893" s="7"/>
      <c r="BW5893" s="7"/>
    </row>
    <row r="5894" spans="5:75" x14ac:dyDescent="0.2"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AQ5894" s="7"/>
      <c r="AR5894" s="7"/>
      <c r="AS5894" s="7"/>
      <c r="AT5894" s="7"/>
      <c r="AU5894" s="7"/>
      <c r="AV5894" s="7"/>
      <c r="AX5894" s="7"/>
      <c r="AY5894" s="7"/>
      <c r="AZ5894" s="7"/>
      <c r="BA5894" s="7"/>
      <c r="BB5894" s="7"/>
      <c r="BC5894" s="7"/>
      <c r="BD5894" s="7"/>
      <c r="BG5894" s="7"/>
      <c r="BH5894" s="7"/>
      <c r="BI5894" s="7"/>
      <c r="BJ5894" s="7"/>
      <c r="BK5894" s="7"/>
      <c r="BL5894" s="7"/>
      <c r="BM5894" s="7"/>
      <c r="BP5894" s="7"/>
      <c r="BQ5894" s="7"/>
      <c r="BR5894" s="7"/>
      <c r="BS5894" s="7"/>
      <c r="BT5894" s="7"/>
      <c r="BU5894" s="7"/>
      <c r="BV5894" s="7"/>
      <c r="BW5894" s="7"/>
    </row>
    <row r="5895" spans="5:75" x14ac:dyDescent="0.2"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AQ5895" s="7"/>
      <c r="AR5895" s="7"/>
      <c r="AS5895" s="7"/>
      <c r="AT5895" s="7"/>
      <c r="AU5895" s="7"/>
      <c r="AV5895" s="7"/>
      <c r="AX5895" s="7"/>
      <c r="AY5895" s="7"/>
      <c r="AZ5895" s="7"/>
      <c r="BA5895" s="7"/>
      <c r="BB5895" s="7"/>
      <c r="BC5895" s="7"/>
      <c r="BD5895" s="7"/>
      <c r="BG5895" s="7"/>
      <c r="BH5895" s="7"/>
      <c r="BI5895" s="7"/>
      <c r="BJ5895" s="7"/>
      <c r="BK5895" s="7"/>
      <c r="BL5895" s="7"/>
      <c r="BM5895" s="7"/>
      <c r="BP5895" s="7"/>
      <c r="BQ5895" s="7"/>
      <c r="BR5895" s="7"/>
      <c r="BS5895" s="7"/>
      <c r="BT5895" s="7"/>
      <c r="BU5895" s="7"/>
      <c r="BV5895" s="7"/>
      <c r="BW5895" s="7"/>
    </row>
    <row r="5896" spans="5:75" x14ac:dyDescent="0.2"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AQ5896" s="7"/>
      <c r="AR5896" s="7"/>
      <c r="AS5896" s="7"/>
      <c r="AT5896" s="7"/>
      <c r="AU5896" s="7"/>
      <c r="AV5896" s="7"/>
      <c r="AX5896" s="7"/>
      <c r="AY5896" s="7"/>
      <c r="AZ5896" s="7"/>
      <c r="BA5896" s="7"/>
      <c r="BB5896" s="7"/>
      <c r="BC5896" s="7"/>
      <c r="BD5896" s="7"/>
      <c r="BG5896" s="7"/>
      <c r="BH5896" s="7"/>
      <c r="BI5896" s="7"/>
      <c r="BJ5896" s="7"/>
      <c r="BK5896" s="7"/>
      <c r="BL5896" s="7"/>
      <c r="BM5896" s="7"/>
      <c r="BP5896" s="7"/>
      <c r="BQ5896" s="7"/>
      <c r="BR5896" s="7"/>
      <c r="BS5896" s="7"/>
      <c r="BT5896" s="7"/>
      <c r="BU5896" s="7"/>
      <c r="BV5896" s="7"/>
      <c r="BW5896" s="7"/>
    </row>
    <row r="5897" spans="5:75" x14ac:dyDescent="0.2"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AQ5897" s="7"/>
      <c r="AR5897" s="7"/>
      <c r="AS5897" s="7"/>
      <c r="AT5897" s="7"/>
      <c r="AU5897" s="7"/>
      <c r="AV5897" s="7"/>
      <c r="AX5897" s="7"/>
      <c r="AY5897" s="7"/>
      <c r="AZ5897" s="7"/>
      <c r="BA5897" s="7"/>
      <c r="BB5897" s="7"/>
      <c r="BC5897" s="7"/>
      <c r="BD5897" s="7"/>
      <c r="BG5897" s="7"/>
      <c r="BH5897" s="7"/>
      <c r="BI5897" s="7"/>
      <c r="BJ5897" s="7"/>
      <c r="BK5897" s="7"/>
      <c r="BL5897" s="7"/>
      <c r="BM5897" s="7"/>
      <c r="BP5897" s="7"/>
      <c r="BQ5897" s="7"/>
      <c r="BR5897" s="7"/>
      <c r="BS5897" s="7"/>
      <c r="BT5897" s="7"/>
      <c r="BU5897" s="7"/>
      <c r="BV5897" s="7"/>
      <c r="BW5897" s="7"/>
    </row>
    <row r="5898" spans="5:75" x14ac:dyDescent="0.2"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AQ5898" s="7"/>
      <c r="AR5898" s="7"/>
      <c r="AS5898" s="7"/>
      <c r="AT5898" s="7"/>
      <c r="AU5898" s="7"/>
      <c r="AV5898" s="7"/>
      <c r="AX5898" s="7"/>
      <c r="AY5898" s="7"/>
      <c r="AZ5898" s="7"/>
      <c r="BA5898" s="7"/>
      <c r="BB5898" s="7"/>
      <c r="BC5898" s="7"/>
      <c r="BD5898" s="7"/>
      <c r="BG5898" s="7"/>
      <c r="BH5898" s="7"/>
      <c r="BI5898" s="7"/>
      <c r="BJ5898" s="7"/>
      <c r="BK5898" s="7"/>
      <c r="BL5898" s="7"/>
      <c r="BM5898" s="7"/>
      <c r="BP5898" s="7"/>
      <c r="BQ5898" s="7"/>
      <c r="BR5898" s="7"/>
      <c r="BS5898" s="7"/>
      <c r="BT5898" s="7"/>
      <c r="BU5898" s="7"/>
      <c r="BV5898" s="7"/>
      <c r="BW5898" s="7"/>
    </row>
    <row r="5899" spans="5:75" x14ac:dyDescent="0.2"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AQ5899" s="7"/>
      <c r="AR5899" s="7"/>
      <c r="AS5899" s="7"/>
      <c r="AT5899" s="7"/>
      <c r="AU5899" s="7"/>
      <c r="AV5899" s="7"/>
      <c r="AX5899" s="7"/>
      <c r="AY5899" s="7"/>
      <c r="AZ5899" s="7"/>
      <c r="BA5899" s="7"/>
      <c r="BB5899" s="7"/>
      <c r="BC5899" s="7"/>
      <c r="BD5899" s="7"/>
      <c r="BG5899" s="7"/>
      <c r="BH5899" s="7"/>
      <c r="BI5899" s="7"/>
      <c r="BJ5899" s="7"/>
      <c r="BK5899" s="7"/>
      <c r="BL5899" s="7"/>
      <c r="BM5899" s="7"/>
      <c r="BP5899" s="7"/>
      <c r="BQ5899" s="7"/>
      <c r="BR5899" s="7"/>
      <c r="BS5899" s="7"/>
      <c r="BT5899" s="7"/>
      <c r="BU5899" s="7"/>
      <c r="BV5899" s="7"/>
      <c r="BW5899" s="7"/>
    </row>
    <row r="5900" spans="5:75" x14ac:dyDescent="0.2"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AQ5900" s="7"/>
      <c r="AR5900" s="7"/>
      <c r="AS5900" s="7"/>
      <c r="AT5900" s="7"/>
      <c r="AU5900" s="7"/>
      <c r="AV5900" s="7"/>
      <c r="AX5900" s="7"/>
      <c r="AY5900" s="7"/>
      <c r="AZ5900" s="7"/>
      <c r="BA5900" s="7"/>
      <c r="BB5900" s="7"/>
      <c r="BC5900" s="7"/>
      <c r="BD5900" s="7"/>
      <c r="BG5900" s="7"/>
      <c r="BH5900" s="7"/>
      <c r="BI5900" s="7"/>
      <c r="BJ5900" s="7"/>
      <c r="BK5900" s="7"/>
      <c r="BL5900" s="7"/>
      <c r="BM5900" s="7"/>
      <c r="BP5900" s="7"/>
      <c r="BQ5900" s="7"/>
      <c r="BR5900" s="7"/>
      <c r="BS5900" s="7"/>
      <c r="BT5900" s="7"/>
      <c r="BU5900" s="7"/>
      <c r="BV5900" s="7"/>
      <c r="BW5900" s="7"/>
    </row>
    <row r="5901" spans="5:75" x14ac:dyDescent="0.2"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AQ5901" s="7"/>
      <c r="AR5901" s="7"/>
      <c r="AS5901" s="7"/>
      <c r="AT5901" s="7"/>
      <c r="AU5901" s="7"/>
      <c r="AV5901" s="7"/>
      <c r="AX5901" s="7"/>
      <c r="AY5901" s="7"/>
      <c r="AZ5901" s="7"/>
      <c r="BA5901" s="7"/>
      <c r="BB5901" s="7"/>
      <c r="BC5901" s="7"/>
      <c r="BD5901" s="7"/>
      <c r="BG5901" s="7"/>
      <c r="BH5901" s="7"/>
      <c r="BI5901" s="7"/>
      <c r="BJ5901" s="7"/>
      <c r="BK5901" s="7"/>
      <c r="BL5901" s="7"/>
      <c r="BM5901" s="7"/>
      <c r="BP5901" s="7"/>
      <c r="BQ5901" s="7"/>
      <c r="BR5901" s="7"/>
      <c r="BS5901" s="7"/>
      <c r="BT5901" s="7"/>
      <c r="BU5901" s="7"/>
      <c r="BV5901" s="7"/>
      <c r="BW5901" s="7"/>
    </row>
    <row r="5902" spans="5:75" x14ac:dyDescent="0.2"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AQ5902" s="7"/>
      <c r="AR5902" s="7"/>
      <c r="AS5902" s="7"/>
      <c r="AT5902" s="7"/>
      <c r="AU5902" s="7"/>
      <c r="AV5902" s="7"/>
      <c r="AX5902" s="7"/>
      <c r="AY5902" s="7"/>
      <c r="AZ5902" s="7"/>
      <c r="BA5902" s="7"/>
      <c r="BB5902" s="7"/>
      <c r="BC5902" s="7"/>
      <c r="BD5902" s="7"/>
      <c r="BG5902" s="7"/>
      <c r="BH5902" s="7"/>
      <c r="BI5902" s="7"/>
      <c r="BJ5902" s="7"/>
      <c r="BK5902" s="7"/>
      <c r="BL5902" s="7"/>
      <c r="BM5902" s="7"/>
      <c r="BP5902" s="7"/>
      <c r="BQ5902" s="7"/>
      <c r="BR5902" s="7"/>
      <c r="BS5902" s="7"/>
      <c r="BT5902" s="7"/>
      <c r="BU5902" s="7"/>
      <c r="BV5902" s="7"/>
      <c r="BW5902" s="7"/>
    </row>
    <row r="5903" spans="5:75" x14ac:dyDescent="0.2"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AQ5903" s="7"/>
      <c r="AR5903" s="7"/>
      <c r="AS5903" s="7"/>
      <c r="AT5903" s="7"/>
      <c r="AU5903" s="7"/>
      <c r="AV5903" s="7"/>
      <c r="AX5903" s="7"/>
      <c r="AY5903" s="7"/>
      <c r="AZ5903" s="7"/>
      <c r="BA5903" s="7"/>
      <c r="BB5903" s="7"/>
      <c r="BC5903" s="7"/>
      <c r="BD5903" s="7"/>
      <c r="BG5903" s="7"/>
      <c r="BH5903" s="7"/>
      <c r="BI5903" s="7"/>
      <c r="BJ5903" s="7"/>
      <c r="BK5903" s="7"/>
      <c r="BL5903" s="7"/>
      <c r="BM5903" s="7"/>
      <c r="BP5903" s="7"/>
      <c r="BQ5903" s="7"/>
      <c r="BR5903" s="7"/>
      <c r="BS5903" s="7"/>
      <c r="BT5903" s="7"/>
      <c r="BU5903" s="7"/>
      <c r="BV5903" s="7"/>
      <c r="BW5903" s="7"/>
    </row>
    <row r="5904" spans="5:75" x14ac:dyDescent="0.2"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AQ5904" s="7"/>
      <c r="AR5904" s="7"/>
      <c r="AS5904" s="7"/>
      <c r="AT5904" s="7"/>
      <c r="AU5904" s="7"/>
      <c r="AV5904" s="7"/>
      <c r="AX5904" s="7"/>
      <c r="AY5904" s="7"/>
      <c r="AZ5904" s="7"/>
      <c r="BA5904" s="7"/>
      <c r="BB5904" s="7"/>
      <c r="BC5904" s="7"/>
      <c r="BD5904" s="7"/>
      <c r="BG5904" s="7"/>
      <c r="BH5904" s="7"/>
      <c r="BI5904" s="7"/>
      <c r="BJ5904" s="7"/>
      <c r="BK5904" s="7"/>
      <c r="BL5904" s="7"/>
      <c r="BM5904" s="7"/>
      <c r="BP5904" s="7"/>
      <c r="BQ5904" s="7"/>
      <c r="BR5904" s="7"/>
      <c r="BS5904" s="7"/>
      <c r="BT5904" s="7"/>
      <c r="BU5904" s="7"/>
      <c r="BV5904" s="7"/>
      <c r="BW5904" s="7"/>
    </row>
    <row r="5905" spans="5:75" x14ac:dyDescent="0.2"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AQ5905" s="7"/>
      <c r="AR5905" s="7"/>
      <c r="AS5905" s="7"/>
      <c r="AT5905" s="7"/>
      <c r="AU5905" s="7"/>
      <c r="AV5905" s="7"/>
      <c r="AX5905" s="7"/>
      <c r="AY5905" s="7"/>
      <c r="AZ5905" s="7"/>
      <c r="BA5905" s="7"/>
      <c r="BB5905" s="7"/>
      <c r="BC5905" s="7"/>
      <c r="BD5905" s="7"/>
      <c r="BG5905" s="7"/>
      <c r="BH5905" s="7"/>
      <c r="BI5905" s="7"/>
      <c r="BJ5905" s="7"/>
      <c r="BK5905" s="7"/>
      <c r="BL5905" s="7"/>
      <c r="BM5905" s="7"/>
      <c r="BP5905" s="7"/>
      <c r="BQ5905" s="7"/>
      <c r="BR5905" s="7"/>
      <c r="BS5905" s="7"/>
      <c r="BT5905" s="7"/>
      <c r="BU5905" s="7"/>
      <c r="BV5905" s="7"/>
      <c r="BW5905" s="7"/>
    </row>
    <row r="5906" spans="5:75" x14ac:dyDescent="0.2"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AQ5906" s="7"/>
      <c r="AR5906" s="7"/>
      <c r="AS5906" s="7"/>
      <c r="AT5906" s="7"/>
      <c r="AU5906" s="7"/>
      <c r="AV5906" s="7"/>
      <c r="AX5906" s="7"/>
      <c r="AY5906" s="7"/>
      <c r="AZ5906" s="7"/>
      <c r="BA5906" s="7"/>
      <c r="BB5906" s="7"/>
      <c r="BC5906" s="7"/>
      <c r="BD5906" s="7"/>
      <c r="BG5906" s="7"/>
      <c r="BH5906" s="7"/>
      <c r="BI5906" s="7"/>
      <c r="BJ5906" s="7"/>
      <c r="BK5906" s="7"/>
      <c r="BL5906" s="7"/>
      <c r="BM5906" s="7"/>
      <c r="BP5906" s="7"/>
      <c r="BQ5906" s="7"/>
      <c r="BR5906" s="7"/>
      <c r="BS5906" s="7"/>
      <c r="BT5906" s="7"/>
      <c r="BU5906" s="7"/>
      <c r="BV5906" s="7"/>
      <c r="BW5906" s="7"/>
    </row>
    <row r="5907" spans="5:75" x14ac:dyDescent="0.2"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AQ5907" s="7"/>
      <c r="AR5907" s="7"/>
      <c r="AS5907" s="7"/>
      <c r="AT5907" s="7"/>
      <c r="AU5907" s="7"/>
      <c r="AV5907" s="7"/>
      <c r="AX5907" s="7"/>
      <c r="AY5907" s="7"/>
      <c r="AZ5907" s="7"/>
      <c r="BA5907" s="7"/>
      <c r="BB5907" s="7"/>
      <c r="BC5907" s="7"/>
      <c r="BD5907" s="7"/>
      <c r="BG5907" s="7"/>
      <c r="BH5907" s="7"/>
      <c r="BI5907" s="7"/>
      <c r="BJ5907" s="7"/>
      <c r="BK5907" s="7"/>
      <c r="BL5907" s="7"/>
      <c r="BM5907" s="7"/>
      <c r="BP5907" s="7"/>
      <c r="BQ5907" s="7"/>
      <c r="BR5907" s="7"/>
      <c r="BS5907" s="7"/>
      <c r="BT5907" s="7"/>
      <c r="BU5907" s="7"/>
      <c r="BV5907" s="7"/>
      <c r="BW5907" s="7"/>
    </row>
    <row r="5908" spans="5:75" x14ac:dyDescent="0.2"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AQ5908" s="7"/>
      <c r="AR5908" s="7"/>
      <c r="AS5908" s="7"/>
      <c r="AT5908" s="7"/>
      <c r="AU5908" s="7"/>
      <c r="AV5908" s="7"/>
      <c r="AX5908" s="7"/>
      <c r="AY5908" s="7"/>
      <c r="AZ5908" s="7"/>
      <c r="BA5908" s="7"/>
      <c r="BB5908" s="7"/>
      <c r="BC5908" s="7"/>
      <c r="BD5908" s="7"/>
      <c r="BG5908" s="7"/>
      <c r="BH5908" s="7"/>
      <c r="BI5908" s="7"/>
      <c r="BJ5908" s="7"/>
      <c r="BK5908" s="7"/>
      <c r="BL5908" s="7"/>
      <c r="BM5908" s="7"/>
      <c r="BP5908" s="7"/>
      <c r="BQ5908" s="7"/>
      <c r="BR5908" s="7"/>
      <c r="BS5908" s="7"/>
      <c r="BT5908" s="7"/>
      <c r="BU5908" s="7"/>
      <c r="BV5908" s="7"/>
      <c r="BW5908" s="7"/>
    </row>
    <row r="5909" spans="5:75" x14ac:dyDescent="0.2"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AQ5909" s="7"/>
      <c r="AR5909" s="7"/>
      <c r="AS5909" s="7"/>
      <c r="AT5909" s="7"/>
      <c r="AU5909" s="7"/>
      <c r="AV5909" s="7"/>
      <c r="AX5909" s="7"/>
      <c r="AY5909" s="7"/>
      <c r="AZ5909" s="7"/>
      <c r="BA5909" s="7"/>
      <c r="BB5909" s="7"/>
      <c r="BC5909" s="7"/>
      <c r="BD5909" s="7"/>
      <c r="BG5909" s="7"/>
      <c r="BH5909" s="7"/>
      <c r="BI5909" s="7"/>
      <c r="BJ5909" s="7"/>
      <c r="BK5909" s="7"/>
      <c r="BL5909" s="7"/>
      <c r="BM5909" s="7"/>
      <c r="BP5909" s="7"/>
      <c r="BQ5909" s="7"/>
      <c r="BR5909" s="7"/>
      <c r="BS5909" s="7"/>
      <c r="BT5909" s="7"/>
      <c r="BU5909" s="7"/>
      <c r="BV5909" s="7"/>
      <c r="BW5909" s="7"/>
    </row>
    <row r="5910" spans="5:75" x14ac:dyDescent="0.2"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AQ5910" s="7"/>
      <c r="AR5910" s="7"/>
      <c r="AS5910" s="7"/>
      <c r="AT5910" s="7"/>
      <c r="AU5910" s="7"/>
      <c r="AV5910" s="7"/>
      <c r="AX5910" s="7"/>
      <c r="AY5910" s="7"/>
      <c r="AZ5910" s="7"/>
      <c r="BA5910" s="7"/>
      <c r="BB5910" s="7"/>
      <c r="BC5910" s="7"/>
      <c r="BD5910" s="7"/>
      <c r="BG5910" s="7"/>
      <c r="BH5910" s="7"/>
      <c r="BI5910" s="7"/>
      <c r="BJ5910" s="7"/>
      <c r="BK5910" s="7"/>
      <c r="BL5910" s="7"/>
      <c r="BM5910" s="7"/>
      <c r="BP5910" s="7"/>
      <c r="BQ5910" s="7"/>
      <c r="BR5910" s="7"/>
      <c r="BS5910" s="7"/>
      <c r="BT5910" s="7"/>
      <c r="BU5910" s="7"/>
      <c r="BV5910" s="7"/>
      <c r="BW5910" s="7"/>
    </row>
    <row r="5911" spans="5:75" x14ac:dyDescent="0.2"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AQ5911" s="7"/>
      <c r="AR5911" s="7"/>
      <c r="AS5911" s="7"/>
      <c r="AT5911" s="7"/>
      <c r="AU5911" s="7"/>
      <c r="AV5911" s="7"/>
      <c r="AX5911" s="7"/>
      <c r="AY5911" s="7"/>
      <c r="AZ5911" s="7"/>
      <c r="BA5911" s="7"/>
      <c r="BB5911" s="7"/>
      <c r="BC5911" s="7"/>
      <c r="BD5911" s="7"/>
      <c r="BG5911" s="7"/>
      <c r="BH5911" s="7"/>
      <c r="BI5911" s="7"/>
      <c r="BJ5911" s="7"/>
      <c r="BK5911" s="7"/>
      <c r="BL5911" s="7"/>
      <c r="BM5911" s="7"/>
      <c r="BP5911" s="7"/>
      <c r="BQ5911" s="7"/>
      <c r="BR5911" s="7"/>
      <c r="BS5911" s="7"/>
      <c r="BT5911" s="7"/>
      <c r="BU5911" s="7"/>
      <c r="BV5911" s="7"/>
      <c r="BW5911" s="7"/>
    </row>
    <row r="5912" spans="5:75" x14ac:dyDescent="0.2"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AQ5912" s="7"/>
      <c r="AR5912" s="7"/>
      <c r="AS5912" s="7"/>
      <c r="AT5912" s="7"/>
      <c r="AU5912" s="7"/>
      <c r="AV5912" s="7"/>
      <c r="AX5912" s="7"/>
      <c r="AY5912" s="7"/>
      <c r="AZ5912" s="7"/>
      <c r="BA5912" s="7"/>
      <c r="BB5912" s="7"/>
      <c r="BC5912" s="7"/>
      <c r="BD5912" s="7"/>
      <c r="BG5912" s="7"/>
      <c r="BH5912" s="7"/>
      <c r="BI5912" s="7"/>
      <c r="BJ5912" s="7"/>
      <c r="BK5912" s="7"/>
      <c r="BL5912" s="7"/>
      <c r="BM5912" s="7"/>
      <c r="BP5912" s="7"/>
      <c r="BQ5912" s="7"/>
      <c r="BR5912" s="7"/>
      <c r="BS5912" s="7"/>
      <c r="BT5912" s="7"/>
      <c r="BU5912" s="7"/>
      <c r="BV5912" s="7"/>
      <c r="BW5912" s="7"/>
    </row>
    <row r="5913" spans="5:75" x14ac:dyDescent="0.2"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AQ5913" s="7"/>
      <c r="AR5913" s="7"/>
      <c r="AS5913" s="7"/>
      <c r="AT5913" s="7"/>
      <c r="AU5913" s="7"/>
      <c r="AV5913" s="7"/>
      <c r="AX5913" s="7"/>
      <c r="AY5913" s="7"/>
      <c r="AZ5913" s="7"/>
      <c r="BA5913" s="7"/>
      <c r="BB5913" s="7"/>
      <c r="BC5913" s="7"/>
      <c r="BD5913" s="7"/>
      <c r="BG5913" s="7"/>
      <c r="BH5913" s="7"/>
      <c r="BI5913" s="7"/>
      <c r="BJ5913" s="7"/>
      <c r="BK5913" s="7"/>
      <c r="BL5913" s="7"/>
      <c r="BM5913" s="7"/>
      <c r="BP5913" s="7"/>
      <c r="BQ5913" s="7"/>
      <c r="BR5913" s="7"/>
      <c r="BS5913" s="7"/>
      <c r="BT5913" s="7"/>
      <c r="BU5913" s="7"/>
      <c r="BV5913" s="7"/>
      <c r="BW5913" s="7"/>
    </row>
    <row r="5914" spans="5:75" x14ac:dyDescent="0.2"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AQ5914" s="7"/>
      <c r="AR5914" s="7"/>
      <c r="AS5914" s="7"/>
      <c r="AT5914" s="7"/>
      <c r="AU5914" s="7"/>
      <c r="AV5914" s="7"/>
      <c r="AX5914" s="7"/>
      <c r="AY5914" s="7"/>
      <c r="AZ5914" s="7"/>
      <c r="BA5914" s="7"/>
      <c r="BB5914" s="7"/>
      <c r="BC5914" s="7"/>
      <c r="BD5914" s="7"/>
      <c r="BG5914" s="7"/>
      <c r="BH5914" s="7"/>
      <c r="BI5914" s="7"/>
      <c r="BJ5914" s="7"/>
      <c r="BK5914" s="7"/>
      <c r="BL5914" s="7"/>
      <c r="BM5914" s="7"/>
      <c r="BP5914" s="7"/>
      <c r="BQ5914" s="7"/>
      <c r="BR5914" s="7"/>
      <c r="BS5914" s="7"/>
      <c r="BT5914" s="7"/>
      <c r="BU5914" s="7"/>
      <c r="BV5914" s="7"/>
      <c r="BW5914" s="7"/>
    </row>
    <row r="5915" spans="5:75" x14ac:dyDescent="0.2"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AQ5915" s="7"/>
      <c r="AR5915" s="7"/>
      <c r="AS5915" s="7"/>
      <c r="AT5915" s="7"/>
      <c r="AU5915" s="7"/>
      <c r="AV5915" s="7"/>
      <c r="AX5915" s="7"/>
      <c r="AY5915" s="7"/>
      <c r="AZ5915" s="7"/>
      <c r="BA5915" s="7"/>
      <c r="BB5915" s="7"/>
      <c r="BC5915" s="7"/>
      <c r="BD5915" s="7"/>
      <c r="BG5915" s="7"/>
      <c r="BH5915" s="7"/>
      <c r="BI5915" s="7"/>
      <c r="BJ5915" s="7"/>
      <c r="BK5915" s="7"/>
      <c r="BL5915" s="7"/>
      <c r="BM5915" s="7"/>
      <c r="BP5915" s="7"/>
      <c r="BQ5915" s="7"/>
      <c r="BR5915" s="7"/>
      <c r="BS5915" s="7"/>
      <c r="BT5915" s="7"/>
      <c r="BU5915" s="7"/>
      <c r="BV5915" s="7"/>
      <c r="BW5915" s="7"/>
    </row>
    <row r="5916" spans="5:75" x14ac:dyDescent="0.2"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AQ5916" s="7"/>
      <c r="AR5916" s="7"/>
      <c r="AS5916" s="7"/>
      <c r="AT5916" s="7"/>
      <c r="AU5916" s="7"/>
      <c r="AV5916" s="7"/>
      <c r="AX5916" s="7"/>
      <c r="AY5916" s="7"/>
      <c r="AZ5916" s="7"/>
      <c r="BA5916" s="7"/>
      <c r="BB5916" s="7"/>
      <c r="BC5916" s="7"/>
      <c r="BD5916" s="7"/>
      <c r="BG5916" s="7"/>
      <c r="BH5916" s="7"/>
      <c r="BI5916" s="7"/>
      <c r="BJ5916" s="7"/>
      <c r="BK5916" s="7"/>
      <c r="BL5916" s="7"/>
      <c r="BM5916" s="7"/>
      <c r="BP5916" s="7"/>
      <c r="BQ5916" s="7"/>
      <c r="BR5916" s="7"/>
      <c r="BS5916" s="7"/>
      <c r="BT5916" s="7"/>
      <c r="BU5916" s="7"/>
      <c r="BV5916" s="7"/>
      <c r="BW5916" s="7"/>
    </row>
    <row r="5917" spans="5:75" x14ac:dyDescent="0.2"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AQ5917" s="7"/>
      <c r="AR5917" s="7"/>
      <c r="AS5917" s="7"/>
      <c r="AT5917" s="7"/>
      <c r="AU5917" s="7"/>
      <c r="AV5917" s="7"/>
      <c r="AX5917" s="7"/>
      <c r="AY5917" s="7"/>
      <c r="AZ5917" s="7"/>
      <c r="BA5917" s="7"/>
      <c r="BB5917" s="7"/>
      <c r="BC5917" s="7"/>
      <c r="BD5917" s="7"/>
      <c r="BG5917" s="7"/>
      <c r="BH5917" s="7"/>
      <c r="BI5917" s="7"/>
      <c r="BJ5917" s="7"/>
      <c r="BK5917" s="7"/>
      <c r="BL5917" s="7"/>
      <c r="BM5917" s="7"/>
      <c r="BP5917" s="7"/>
      <c r="BQ5917" s="7"/>
      <c r="BR5917" s="7"/>
      <c r="BS5917" s="7"/>
      <c r="BT5917" s="7"/>
      <c r="BU5917" s="7"/>
      <c r="BV5917" s="7"/>
      <c r="BW5917" s="7"/>
    </row>
    <row r="5918" spans="5:75" x14ac:dyDescent="0.2"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AQ5918" s="7"/>
      <c r="AR5918" s="7"/>
      <c r="AS5918" s="7"/>
      <c r="AT5918" s="7"/>
      <c r="AU5918" s="7"/>
      <c r="AV5918" s="7"/>
      <c r="AX5918" s="7"/>
      <c r="AY5918" s="7"/>
      <c r="AZ5918" s="7"/>
      <c r="BA5918" s="7"/>
      <c r="BB5918" s="7"/>
      <c r="BC5918" s="7"/>
      <c r="BD5918" s="7"/>
      <c r="BG5918" s="7"/>
      <c r="BH5918" s="7"/>
      <c r="BI5918" s="7"/>
      <c r="BJ5918" s="7"/>
      <c r="BK5918" s="7"/>
      <c r="BL5918" s="7"/>
      <c r="BM5918" s="7"/>
      <c r="BP5918" s="7"/>
      <c r="BQ5918" s="7"/>
      <c r="BR5918" s="7"/>
      <c r="BS5918" s="7"/>
      <c r="BT5918" s="7"/>
      <c r="BU5918" s="7"/>
      <c r="BV5918" s="7"/>
      <c r="BW5918" s="7"/>
    </row>
    <row r="5919" spans="5:75" x14ac:dyDescent="0.2"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AQ5919" s="7"/>
      <c r="AR5919" s="7"/>
      <c r="AS5919" s="7"/>
      <c r="AT5919" s="7"/>
      <c r="AU5919" s="7"/>
      <c r="AV5919" s="7"/>
      <c r="AX5919" s="7"/>
      <c r="AY5919" s="7"/>
      <c r="AZ5919" s="7"/>
      <c r="BA5919" s="7"/>
      <c r="BB5919" s="7"/>
      <c r="BC5919" s="7"/>
      <c r="BD5919" s="7"/>
      <c r="BG5919" s="7"/>
      <c r="BH5919" s="7"/>
      <c r="BI5919" s="7"/>
      <c r="BJ5919" s="7"/>
      <c r="BK5919" s="7"/>
      <c r="BL5919" s="7"/>
      <c r="BM5919" s="7"/>
      <c r="BP5919" s="7"/>
      <c r="BQ5919" s="7"/>
      <c r="BR5919" s="7"/>
      <c r="BS5919" s="7"/>
      <c r="BT5919" s="7"/>
      <c r="BU5919" s="7"/>
      <c r="BV5919" s="7"/>
      <c r="BW5919" s="7"/>
    </row>
    <row r="5920" spans="5:75" x14ac:dyDescent="0.2"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AQ5920" s="7"/>
      <c r="AR5920" s="7"/>
      <c r="AS5920" s="7"/>
      <c r="AT5920" s="7"/>
      <c r="AU5920" s="7"/>
      <c r="AV5920" s="7"/>
      <c r="AX5920" s="7"/>
      <c r="AY5920" s="7"/>
      <c r="AZ5920" s="7"/>
      <c r="BA5920" s="7"/>
      <c r="BB5920" s="7"/>
      <c r="BC5920" s="7"/>
      <c r="BD5920" s="7"/>
      <c r="BG5920" s="7"/>
      <c r="BH5920" s="7"/>
      <c r="BI5920" s="7"/>
      <c r="BJ5920" s="7"/>
      <c r="BK5920" s="7"/>
      <c r="BL5920" s="7"/>
      <c r="BM5920" s="7"/>
      <c r="BP5920" s="7"/>
      <c r="BQ5920" s="7"/>
      <c r="BR5920" s="7"/>
      <c r="BS5920" s="7"/>
      <c r="BT5920" s="7"/>
      <c r="BU5920" s="7"/>
      <c r="BV5920" s="7"/>
      <c r="BW5920" s="7"/>
    </row>
    <row r="5921" spans="5:75" x14ac:dyDescent="0.2"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AQ5921" s="7"/>
      <c r="AR5921" s="7"/>
      <c r="AS5921" s="7"/>
      <c r="AT5921" s="7"/>
      <c r="AU5921" s="7"/>
      <c r="AV5921" s="7"/>
      <c r="AX5921" s="7"/>
      <c r="AY5921" s="7"/>
      <c r="AZ5921" s="7"/>
      <c r="BA5921" s="7"/>
      <c r="BB5921" s="7"/>
      <c r="BC5921" s="7"/>
      <c r="BD5921" s="7"/>
      <c r="BG5921" s="7"/>
      <c r="BH5921" s="7"/>
      <c r="BI5921" s="7"/>
      <c r="BJ5921" s="7"/>
      <c r="BK5921" s="7"/>
      <c r="BL5921" s="7"/>
      <c r="BM5921" s="7"/>
      <c r="BP5921" s="7"/>
      <c r="BQ5921" s="7"/>
      <c r="BR5921" s="7"/>
      <c r="BS5921" s="7"/>
      <c r="BT5921" s="7"/>
      <c r="BU5921" s="7"/>
      <c r="BV5921" s="7"/>
      <c r="BW5921" s="7"/>
    </row>
    <row r="5922" spans="5:75" x14ac:dyDescent="0.2"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AQ5922" s="7"/>
      <c r="AR5922" s="7"/>
      <c r="AS5922" s="7"/>
      <c r="AT5922" s="7"/>
      <c r="AU5922" s="7"/>
      <c r="AV5922" s="7"/>
      <c r="AX5922" s="7"/>
      <c r="AY5922" s="7"/>
      <c r="AZ5922" s="7"/>
      <c r="BA5922" s="7"/>
      <c r="BB5922" s="7"/>
      <c r="BC5922" s="7"/>
      <c r="BD5922" s="7"/>
      <c r="BG5922" s="7"/>
      <c r="BH5922" s="7"/>
      <c r="BI5922" s="7"/>
      <c r="BJ5922" s="7"/>
      <c r="BK5922" s="7"/>
      <c r="BL5922" s="7"/>
      <c r="BM5922" s="7"/>
      <c r="BP5922" s="7"/>
      <c r="BQ5922" s="7"/>
      <c r="BR5922" s="7"/>
      <c r="BS5922" s="7"/>
      <c r="BT5922" s="7"/>
      <c r="BU5922" s="7"/>
      <c r="BV5922" s="7"/>
      <c r="BW5922" s="7"/>
    </row>
    <row r="5923" spans="5:75" x14ac:dyDescent="0.2"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AQ5923" s="7"/>
      <c r="AR5923" s="7"/>
      <c r="AS5923" s="7"/>
      <c r="AT5923" s="7"/>
      <c r="AU5923" s="7"/>
      <c r="AV5923" s="7"/>
      <c r="AX5923" s="7"/>
      <c r="AY5923" s="7"/>
      <c r="AZ5923" s="7"/>
      <c r="BA5923" s="7"/>
      <c r="BB5923" s="7"/>
      <c r="BC5923" s="7"/>
      <c r="BD5923" s="7"/>
      <c r="BG5923" s="7"/>
      <c r="BH5923" s="7"/>
      <c r="BI5923" s="7"/>
      <c r="BJ5923" s="7"/>
      <c r="BK5923" s="7"/>
      <c r="BL5923" s="7"/>
      <c r="BM5923" s="7"/>
      <c r="BP5923" s="7"/>
      <c r="BQ5923" s="7"/>
      <c r="BR5923" s="7"/>
      <c r="BS5923" s="7"/>
      <c r="BT5923" s="7"/>
      <c r="BU5923" s="7"/>
      <c r="BV5923" s="7"/>
      <c r="BW5923" s="7"/>
    </row>
    <row r="5924" spans="5:75" x14ac:dyDescent="0.2"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AQ5924" s="7"/>
      <c r="AR5924" s="7"/>
      <c r="AS5924" s="7"/>
      <c r="AT5924" s="7"/>
      <c r="AU5924" s="7"/>
      <c r="AV5924" s="7"/>
      <c r="AX5924" s="7"/>
      <c r="AY5924" s="7"/>
      <c r="AZ5924" s="7"/>
      <c r="BA5924" s="7"/>
      <c r="BB5924" s="7"/>
      <c r="BC5924" s="7"/>
      <c r="BD5924" s="7"/>
      <c r="BG5924" s="7"/>
      <c r="BH5924" s="7"/>
      <c r="BI5924" s="7"/>
      <c r="BJ5924" s="7"/>
      <c r="BK5924" s="7"/>
      <c r="BL5924" s="7"/>
      <c r="BM5924" s="7"/>
      <c r="BP5924" s="7"/>
      <c r="BQ5924" s="7"/>
      <c r="BR5924" s="7"/>
      <c r="BS5924" s="7"/>
      <c r="BT5924" s="7"/>
      <c r="BU5924" s="7"/>
      <c r="BV5924" s="7"/>
      <c r="BW5924" s="7"/>
    </row>
    <row r="5925" spans="5:75" x14ac:dyDescent="0.2"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AQ5925" s="7"/>
      <c r="AR5925" s="7"/>
      <c r="AS5925" s="7"/>
      <c r="AT5925" s="7"/>
      <c r="AU5925" s="7"/>
      <c r="AV5925" s="7"/>
      <c r="AX5925" s="7"/>
      <c r="AY5925" s="7"/>
      <c r="AZ5925" s="7"/>
      <c r="BA5925" s="7"/>
      <c r="BB5925" s="7"/>
      <c r="BC5925" s="7"/>
      <c r="BD5925" s="7"/>
      <c r="BG5925" s="7"/>
      <c r="BH5925" s="7"/>
      <c r="BI5925" s="7"/>
      <c r="BJ5925" s="7"/>
      <c r="BK5925" s="7"/>
      <c r="BL5925" s="7"/>
      <c r="BM5925" s="7"/>
      <c r="BP5925" s="7"/>
      <c r="BQ5925" s="7"/>
      <c r="BR5925" s="7"/>
      <c r="BS5925" s="7"/>
      <c r="BT5925" s="7"/>
      <c r="BU5925" s="7"/>
      <c r="BV5925" s="7"/>
      <c r="BW5925" s="7"/>
    </row>
    <row r="5926" spans="5:75" x14ac:dyDescent="0.2"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AQ5926" s="7"/>
      <c r="AR5926" s="7"/>
      <c r="AS5926" s="7"/>
      <c r="AT5926" s="7"/>
      <c r="AU5926" s="7"/>
      <c r="AV5926" s="7"/>
      <c r="AX5926" s="7"/>
      <c r="AY5926" s="7"/>
      <c r="AZ5926" s="7"/>
      <c r="BA5926" s="7"/>
      <c r="BB5926" s="7"/>
      <c r="BC5926" s="7"/>
      <c r="BD5926" s="7"/>
      <c r="BG5926" s="7"/>
      <c r="BH5926" s="7"/>
      <c r="BI5926" s="7"/>
      <c r="BJ5926" s="7"/>
      <c r="BK5926" s="7"/>
      <c r="BL5926" s="7"/>
      <c r="BM5926" s="7"/>
      <c r="BP5926" s="7"/>
      <c r="BQ5926" s="7"/>
      <c r="BR5926" s="7"/>
      <c r="BS5926" s="7"/>
      <c r="BT5926" s="7"/>
      <c r="BU5926" s="7"/>
      <c r="BV5926" s="7"/>
      <c r="BW5926" s="7"/>
    </row>
    <row r="5927" spans="5:75" x14ac:dyDescent="0.2"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AQ5927" s="7"/>
      <c r="AR5927" s="7"/>
      <c r="AS5927" s="7"/>
      <c r="AT5927" s="7"/>
      <c r="AU5927" s="7"/>
      <c r="AV5927" s="7"/>
      <c r="AX5927" s="7"/>
      <c r="AY5927" s="7"/>
      <c r="AZ5927" s="7"/>
      <c r="BA5927" s="7"/>
      <c r="BB5927" s="7"/>
      <c r="BC5927" s="7"/>
      <c r="BD5927" s="7"/>
      <c r="BG5927" s="7"/>
      <c r="BH5927" s="7"/>
      <c r="BI5927" s="7"/>
      <c r="BJ5927" s="7"/>
      <c r="BK5927" s="7"/>
      <c r="BL5927" s="7"/>
      <c r="BM5927" s="7"/>
      <c r="BP5927" s="7"/>
      <c r="BQ5927" s="7"/>
      <c r="BR5927" s="7"/>
      <c r="BS5927" s="7"/>
      <c r="BT5927" s="7"/>
      <c r="BU5927" s="7"/>
      <c r="BV5927" s="7"/>
      <c r="BW5927" s="7"/>
    </row>
    <row r="5928" spans="5:75" x14ac:dyDescent="0.2"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AQ5928" s="7"/>
      <c r="AR5928" s="7"/>
      <c r="AS5928" s="7"/>
      <c r="AT5928" s="7"/>
      <c r="AU5928" s="7"/>
      <c r="AV5928" s="7"/>
      <c r="AX5928" s="7"/>
      <c r="AY5928" s="7"/>
      <c r="AZ5928" s="7"/>
      <c r="BA5928" s="7"/>
      <c r="BB5928" s="7"/>
      <c r="BC5928" s="7"/>
      <c r="BD5928" s="7"/>
      <c r="BG5928" s="7"/>
      <c r="BH5928" s="7"/>
      <c r="BI5928" s="7"/>
      <c r="BJ5928" s="7"/>
      <c r="BK5928" s="7"/>
      <c r="BL5928" s="7"/>
      <c r="BM5928" s="7"/>
      <c r="BP5928" s="7"/>
      <c r="BQ5928" s="7"/>
      <c r="BR5928" s="7"/>
      <c r="BS5928" s="7"/>
      <c r="BT5928" s="7"/>
      <c r="BU5928" s="7"/>
      <c r="BV5928" s="7"/>
      <c r="BW5928" s="7"/>
    </row>
    <row r="5929" spans="5:75" x14ac:dyDescent="0.2"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AQ5929" s="7"/>
      <c r="AR5929" s="7"/>
      <c r="AS5929" s="7"/>
      <c r="AT5929" s="7"/>
      <c r="AU5929" s="7"/>
      <c r="AV5929" s="7"/>
      <c r="AX5929" s="7"/>
      <c r="AY5929" s="7"/>
      <c r="AZ5929" s="7"/>
      <c r="BA5929" s="7"/>
      <c r="BB5929" s="7"/>
      <c r="BC5929" s="7"/>
      <c r="BD5929" s="7"/>
      <c r="BG5929" s="7"/>
      <c r="BH5929" s="7"/>
      <c r="BI5929" s="7"/>
      <c r="BJ5929" s="7"/>
      <c r="BK5929" s="7"/>
      <c r="BL5929" s="7"/>
      <c r="BM5929" s="7"/>
      <c r="BP5929" s="7"/>
      <c r="BQ5929" s="7"/>
      <c r="BR5929" s="7"/>
      <c r="BS5929" s="7"/>
      <c r="BT5929" s="7"/>
      <c r="BU5929" s="7"/>
      <c r="BV5929" s="7"/>
      <c r="BW5929" s="7"/>
    </row>
    <row r="5930" spans="5:75" x14ac:dyDescent="0.2"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AQ5930" s="7"/>
      <c r="AR5930" s="7"/>
      <c r="AS5930" s="7"/>
      <c r="AT5930" s="7"/>
      <c r="AU5930" s="7"/>
      <c r="AV5930" s="7"/>
      <c r="AX5930" s="7"/>
      <c r="AY5930" s="7"/>
      <c r="AZ5930" s="7"/>
      <c r="BA5930" s="7"/>
      <c r="BB5930" s="7"/>
      <c r="BC5930" s="7"/>
      <c r="BD5930" s="7"/>
      <c r="BG5930" s="7"/>
      <c r="BH5930" s="7"/>
      <c r="BI5930" s="7"/>
      <c r="BJ5930" s="7"/>
      <c r="BK5930" s="7"/>
      <c r="BL5930" s="7"/>
      <c r="BM5930" s="7"/>
      <c r="BP5930" s="7"/>
      <c r="BQ5930" s="7"/>
      <c r="BR5930" s="7"/>
      <c r="BS5930" s="7"/>
      <c r="BT5930" s="7"/>
      <c r="BU5930" s="7"/>
      <c r="BV5930" s="7"/>
      <c r="BW5930" s="7"/>
    </row>
    <row r="5931" spans="5:75" x14ac:dyDescent="0.2"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AQ5931" s="7"/>
      <c r="AR5931" s="7"/>
      <c r="AS5931" s="7"/>
      <c r="AT5931" s="7"/>
      <c r="AU5931" s="7"/>
      <c r="AV5931" s="7"/>
      <c r="AX5931" s="7"/>
      <c r="AY5931" s="7"/>
      <c r="AZ5931" s="7"/>
      <c r="BA5931" s="7"/>
      <c r="BB5931" s="7"/>
      <c r="BC5931" s="7"/>
      <c r="BD5931" s="7"/>
      <c r="BG5931" s="7"/>
      <c r="BH5931" s="7"/>
      <c r="BI5931" s="7"/>
      <c r="BJ5931" s="7"/>
      <c r="BK5931" s="7"/>
      <c r="BL5931" s="7"/>
      <c r="BM5931" s="7"/>
      <c r="BP5931" s="7"/>
      <c r="BQ5931" s="7"/>
      <c r="BR5931" s="7"/>
      <c r="BS5931" s="7"/>
      <c r="BT5931" s="7"/>
      <c r="BU5931" s="7"/>
      <c r="BV5931" s="7"/>
      <c r="BW5931" s="7"/>
    </row>
    <row r="5932" spans="5:75" x14ac:dyDescent="0.2"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AQ5932" s="7"/>
      <c r="AR5932" s="7"/>
      <c r="AS5932" s="7"/>
      <c r="AT5932" s="7"/>
      <c r="AU5932" s="7"/>
      <c r="AV5932" s="7"/>
      <c r="AX5932" s="7"/>
      <c r="AY5932" s="7"/>
      <c r="AZ5932" s="7"/>
      <c r="BA5932" s="7"/>
      <c r="BB5932" s="7"/>
      <c r="BC5932" s="7"/>
      <c r="BD5932" s="7"/>
      <c r="BG5932" s="7"/>
      <c r="BH5932" s="7"/>
      <c r="BI5932" s="7"/>
      <c r="BJ5932" s="7"/>
      <c r="BK5932" s="7"/>
      <c r="BL5932" s="7"/>
      <c r="BM5932" s="7"/>
      <c r="BP5932" s="7"/>
      <c r="BQ5932" s="7"/>
      <c r="BR5932" s="7"/>
      <c r="BS5932" s="7"/>
      <c r="BT5932" s="7"/>
      <c r="BU5932" s="7"/>
      <c r="BV5932" s="7"/>
      <c r="BW5932" s="7"/>
    </row>
    <row r="5933" spans="5:75" x14ac:dyDescent="0.2"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AQ5933" s="7"/>
      <c r="AR5933" s="7"/>
      <c r="AS5933" s="7"/>
      <c r="AT5933" s="7"/>
      <c r="AU5933" s="7"/>
      <c r="AV5933" s="7"/>
      <c r="AX5933" s="7"/>
      <c r="AY5933" s="7"/>
      <c r="AZ5933" s="7"/>
      <c r="BA5933" s="7"/>
      <c r="BB5933" s="7"/>
      <c r="BC5933" s="7"/>
      <c r="BD5933" s="7"/>
      <c r="BG5933" s="7"/>
      <c r="BH5933" s="7"/>
      <c r="BI5933" s="7"/>
      <c r="BJ5933" s="7"/>
      <c r="BK5933" s="7"/>
      <c r="BL5933" s="7"/>
      <c r="BM5933" s="7"/>
      <c r="BP5933" s="7"/>
      <c r="BQ5933" s="7"/>
      <c r="BR5933" s="7"/>
      <c r="BS5933" s="7"/>
      <c r="BT5933" s="7"/>
      <c r="BU5933" s="7"/>
      <c r="BV5933" s="7"/>
      <c r="BW5933" s="7"/>
    </row>
    <row r="5934" spans="5:75" x14ac:dyDescent="0.2"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AQ5934" s="7"/>
      <c r="AR5934" s="7"/>
      <c r="AS5934" s="7"/>
      <c r="AT5934" s="7"/>
      <c r="AU5934" s="7"/>
      <c r="AV5934" s="7"/>
      <c r="AX5934" s="7"/>
      <c r="AY5934" s="7"/>
      <c r="AZ5934" s="7"/>
      <c r="BA5934" s="7"/>
      <c r="BB5934" s="7"/>
      <c r="BC5934" s="7"/>
      <c r="BD5934" s="7"/>
      <c r="BG5934" s="7"/>
      <c r="BH5934" s="7"/>
      <c r="BI5934" s="7"/>
      <c r="BJ5934" s="7"/>
      <c r="BK5934" s="7"/>
      <c r="BL5934" s="7"/>
      <c r="BM5934" s="7"/>
      <c r="BP5934" s="7"/>
      <c r="BQ5934" s="7"/>
      <c r="BR5934" s="7"/>
      <c r="BS5934" s="7"/>
      <c r="BT5934" s="7"/>
      <c r="BU5934" s="7"/>
      <c r="BV5934" s="7"/>
      <c r="BW5934" s="7"/>
    </row>
    <row r="5935" spans="5:75" x14ac:dyDescent="0.2"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AQ5935" s="7"/>
      <c r="AR5935" s="7"/>
      <c r="AS5935" s="7"/>
      <c r="AT5935" s="7"/>
      <c r="AU5935" s="7"/>
      <c r="AV5935" s="7"/>
      <c r="AX5935" s="7"/>
      <c r="AY5935" s="7"/>
      <c r="AZ5935" s="7"/>
      <c r="BA5935" s="7"/>
      <c r="BB5935" s="7"/>
      <c r="BC5935" s="7"/>
      <c r="BD5935" s="7"/>
      <c r="BG5935" s="7"/>
      <c r="BH5935" s="7"/>
      <c r="BI5935" s="7"/>
      <c r="BJ5935" s="7"/>
      <c r="BK5935" s="7"/>
      <c r="BL5935" s="7"/>
      <c r="BM5935" s="7"/>
      <c r="BP5935" s="7"/>
      <c r="BQ5935" s="7"/>
      <c r="BR5935" s="7"/>
      <c r="BS5935" s="7"/>
      <c r="BT5935" s="7"/>
      <c r="BU5935" s="7"/>
      <c r="BV5935" s="7"/>
      <c r="BW5935" s="7"/>
    </row>
    <row r="5936" spans="5:75" x14ac:dyDescent="0.2"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AQ5936" s="7"/>
      <c r="AR5936" s="7"/>
      <c r="AS5936" s="7"/>
      <c r="AT5936" s="7"/>
      <c r="AU5936" s="7"/>
      <c r="AV5936" s="7"/>
      <c r="AX5936" s="7"/>
      <c r="AY5936" s="7"/>
      <c r="AZ5936" s="7"/>
      <c r="BA5936" s="7"/>
      <c r="BB5936" s="7"/>
      <c r="BC5936" s="7"/>
      <c r="BD5936" s="7"/>
      <c r="BG5936" s="7"/>
      <c r="BH5936" s="7"/>
      <c r="BI5936" s="7"/>
      <c r="BJ5936" s="7"/>
      <c r="BK5936" s="7"/>
      <c r="BL5936" s="7"/>
      <c r="BM5936" s="7"/>
      <c r="BP5936" s="7"/>
      <c r="BQ5936" s="7"/>
      <c r="BR5936" s="7"/>
      <c r="BS5936" s="7"/>
      <c r="BT5936" s="7"/>
      <c r="BU5936" s="7"/>
      <c r="BV5936" s="7"/>
      <c r="BW5936" s="7"/>
    </row>
    <row r="5937" spans="5:75" x14ac:dyDescent="0.2"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AQ5937" s="7"/>
      <c r="AR5937" s="7"/>
      <c r="AS5937" s="7"/>
      <c r="AT5937" s="7"/>
      <c r="AU5937" s="7"/>
      <c r="AV5937" s="7"/>
      <c r="AX5937" s="7"/>
      <c r="AY5937" s="7"/>
      <c r="AZ5937" s="7"/>
      <c r="BA5937" s="7"/>
      <c r="BB5937" s="7"/>
      <c r="BC5937" s="7"/>
      <c r="BD5937" s="7"/>
      <c r="BG5937" s="7"/>
      <c r="BH5937" s="7"/>
      <c r="BI5937" s="7"/>
      <c r="BJ5937" s="7"/>
      <c r="BK5937" s="7"/>
      <c r="BL5937" s="7"/>
      <c r="BM5937" s="7"/>
      <c r="BP5937" s="7"/>
      <c r="BQ5937" s="7"/>
      <c r="BR5937" s="7"/>
      <c r="BS5937" s="7"/>
      <c r="BT5937" s="7"/>
      <c r="BU5937" s="7"/>
      <c r="BV5937" s="7"/>
      <c r="BW5937" s="7"/>
    </row>
    <row r="5938" spans="5:75" x14ac:dyDescent="0.2"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AQ5938" s="7"/>
      <c r="AR5938" s="7"/>
      <c r="AS5938" s="7"/>
      <c r="AT5938" s="7"/>
      <c r="AU5938" s="7"/>
      <c r="AV5938" s="7"/>
      <c r="AX5938" s="7"/>
      <c r="AY5938" s="7"/>
      <c r="AZ5938" s="7"/>
      <c r="BA5938" s="7"/>
      <c r="BB5938" s="7"/>
      <c r="BC5938" s="7"/>
      <c r="BD5938" s="7"/>
      <c r="BG5938" s="7"/>
      <c r="BH5938" s="7"/>
      <c r="BI5938" s="7"/>
      <c r="BJ5938" s="7"/>
      <c r="BK5938" s="7"/>
      <c r="BL5938" s="7"/>
      <c r="BM5938" s="7"/>
      <c r="BP5938" s="7"/>
      <c r="BQ5938" s="7"/>
      <c r="BR5938" s="7"/>
      <c r="BS5938" s="7"/>
      <c r="BT5938" s="7"/>
      <c r="BU5938" s="7"/>
      <c r="BV5938" s="7"/>
      <c r="BW5938" s="7"/>
    </row>
    <row r="5939" spans="5:75" x14ac:dyDescent="0.2"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AQ5939" s="7"/>
      <c r="AR5939" s="7"/>
      <c r="AS5939" s="7"/>
      <c r="AT5939" s="7"/>
      <c r="AU5939" s="7"/>
      <c r="AV5939" s="7"/>
      <c r="AX5939" s="7"/>
      <c r="AY5939" s="7"/>
      <c r="AZ5939" s="7"/>
      <c r="BA5939" s="7"/>
      <c r="BB5939" s="7"/>
      <c r="BC5939" s="7"/>
      <c r="BD5939" s="7"/>
      <c r="BG5939" s="7"/>
      <c r="BH5939" s="7"/>
      <c r="BI5939" s="7"/>
      <c r="BJ5939" s="7"/>
      <c r="BK5939" s="7"/>
      <c r="BL5939" s="7"/>
      <c r="BM5939" s="7"/>
      <c r="BP5939" s="7"/>
      <c r="BQ5939" s="7"/>
      <c r="BR5939" s="7"/>
      <c r="BS5939" s="7"/>
      <c r="BT5939" s="7"/>
      <c r="BU5939" s="7"/>
      <c r="BV5939" s="7"/>
      <c r="BW5939" s="7"/>
    </row>
    <row r="5940" spans="5:75" x14ac:dyDescent="0.2"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AQ5940" s="7"/>
      <c r="AR5940" s="7"/>
      <c r="AS5940" s="7"/>
      <c r="AT5940" s="7"/>
      <c r="AU5940" s="7"/>
      <c r="AV5940" s="7"/>
      <c r="AX5940" s="7"/>
      <c r="AY5940" s="7"/>
      <c r="AZ5940" s="7"/>
      <c r="BA5940" s="7"/>
      <c r="BB5940" s="7"/>
      <c r="BC5940" s="7"/>
      <c r="BD5940" s="7"/>
      <c r="BG5940" s="7"/>
      <c r="BH5940" s="7"/>
      <c r="BI5940" s="7"/>
      <c r="BJ5940" s="7"/>
      <c r="BK5940" s="7"/>
      <c r="BL5940" s="7"/>
      <c r="BM5940" s="7"/>
      <c r="BP5940" s="7"/>
      <c r="BQ5940" s="7"/>
      <c r="BR5940" s="7"/>
      <c r="BS5940" s="7"/>
      <c r="BT5940" s="7"/>
      <c r="BU5940" s="7"/>
      <c r="BV5940" s="7"/>
      <c r="BW5940" s="7"/>
    </row>
    <row r="5941" spans="5:75" x14ac:dyDescent="0.2"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AQ5941" s="7"/>
      <c r="AR5941" s="7"/>
      <c r="AS5941" s="7"/>
      <c r="AT5941" s="7"/>
      <c r="AU5941" s="7"/>
      <c r="AV5941" s="7"/>
      <c r="AX5941" s="7"/>
      <c r="AY5941" s="7"/>
      <c r="AZ5941" s="7"/>
      <c r="BA5941" s="7"/>
      <c r="BB5941" s="7"/>
      <c r="BC5941" s="7"/>
      <c r="BD5941" s="7"/>
      <c r="BG5941" s="7"/>
      <c r="BH5941" s="7"/>
      <c r="BI5941" s="7"/>
      <c r="BJ5941" s="7"/>
      <c r="BK5941" s="7"/>
      <c r="BL5941" s="7"/>
      <c r="BM5941" s="7"/>
      <c r="BP5941" s="7"/>
      <c r="BQ5941" s="7"/>
      <c r="BR5941" s="7"/>
      <c r="BS5941" s="7"/>
      <c r="BT5941" s="7"/>
      <c r="BU5941" s="7"/>
      <c r="BV5941" s="7"/>
      <c r="BW5941" s="7"/>
    </row>
    <row r="5942" spans="5:75" x14ac:dyDescent="0.2"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AQ5942" s="7"/>
      <c r="AR5942" s="7"/>
      <c r="AS5942" s="7"/>
      <c r="AT5942" s="7"/>
      <c r="AU5942" s="7"/>
      <c r="AV5942" s="7"/>
      <c r="AX5942" s="7"/>
      <c r="AY5942" s="7"/>
      <c r="AZ5942" s="7"/>
      <c r="BA5942" s="7"/>
      <c r="BB5942" s="7"/>
      <c r="BC5942" s="7"/>
      <c r="BD5942" s="7"/>
      <c r="BG5942" s="7"/>
      <c r="BH5942" s="7"/>
      <c r="BI5942" s="7"/>
      <c r="BJ5942" s="7"/>
      <c r="BK5942" s="7"/>
      <c r="BL5942" s="7"/>
      <c r="BM5942" s="7"/>
      <c r="BP5942" s="7"/>
      <c r="BQ5942" s="7"/>
      <c r="BR5942" s="7"/>
      <c r="BS5942" s="7"/>
      <c r="BT5942" s="7"/>
      <c r="BU5942" s="7"/>
      <c r="BV5942" s="7"/>
      <c r="BW5942" s="7"/>
    </row>
    <row r="5943" spans="5:75" x14ac:dyDescent="0.2"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AQ5943" s="7"/>
      <c r="AR5943" s="7"/>
      <c r="AS5943" s="7"/>
      <c r="AT5943" s="7"/>
      <c r="AU5943" s="7"/>
      <c r="AV5943" s="7"/>
      <c r="AX5943" s="7"/>
      <c r="AY5943" s="7"/>
      <c r="AZ5943" s="7"/>
      <c r="BA5943" s="7"/>
      <c r="BB5943" s="7"/>
      <c r="BC5943" s="7"/>
      <c r="BD5943" s="7"/>
      <c r="BG5943" s="7"/>
      <c r="BH5943" s="7"/>
      <c r="BI5943" s="7"/>
      <c r="BJ5943" s="7"/>
      <c r="BK5943" s="7"/>
      <c r="BL5943" s="7"/>
      <c r="BM5943" s="7"/>
      <c r="BP5943" s="7"/>
      <c r="BQ5943" s="7"/>
      <c r="BR5943" s="7"/>
      <c r="BS5943" s="7"/>
      <c r="BT5943" s="7"/>
      <c r="BU5943" s="7"/>
      <c r="BV5943" s="7"/>
      <c r="BW5943" s="7"/>
    </row>
    <row r="5944" spans="5:75" x14ac:dyDescent="0.2"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AQ5944" s="7"/>
      <c r="AR5944" s="7"/>
      <c r="AS5944" s="7"/>
      <c r="AT5944" s="7"/>
      <c r="AU5944" s="7"/>
      <c r="AV5944" s="7"/>
      <c r="AX5944" s="7"/>
      <c r="AY5944" s="7"/>
      <c r="AZ5944" s="7"/>
      <c r="BA5944" s="7"/>
      <c r="BB5944" s="7"/>
      <c r="BC5944" s="7"/>
      <c r="BD5944" s="7"/>
      <c r="BG5944" s="7"/>
      <c r="BH5944" s="7"/>
      <c r="BI5944" s="7"/>
      <c r="BJ5944" s="7"/>
      <c r="BK5944" s="7"/>
      <c r="BL5944" s="7"/>
      <c r="BM5944" s="7"/>
      <c r="BP5944" s="7"/>
      <c r="BQ5944" s="7"/>
      <c r="BR5944" s="7"/>
      <c r="BS5944" s="7"/>
      <c r="BT5944" s="7"/>
      <c r="BU5944" s="7"/>
      <c r="BV5944" s="7"/>
      <c r="BW5944" s="7"/>
    </row>
    <row r="5945" spans="5:75" x14ac:dyDescent="0.2"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AQ5945" s="7"/>
      <c r="AR5945" s="7"/>
      <c r="AS5945" s="7"/>
      <c r="AT5945" s="7"/>
      <c r="AU5945" s="7"/>
      <c r="AV5945" s="7"/>
      <c r="AX5945" s="7"/>
      <c r="AY5945" s="7"/>
      <c r="AZ5945" s="7"/>
      <c r="BA5945" s="7"/>
      <c r="BB5945" s="7"/>
      <c r="BC5945" s="7"/>
      <c r="BD5945" s="7"/>
      <c r="BG5945" s="7"/>
      <c r="BH5945" s="7"/>
      <c r="BI5945" s="7"/>
      <c r="BJ5945" s="7"/>
      <c r="BK5945" s="7"/>
      <c r="BL5945" s="7"/>
      <c r="BM5945" s="7"/>
      <c r="BP5945" s="7"/>
      <c r="BQ5945" s="7"/>
      <c r="BR5945" s="7"/>
      <c r="BS5945" s="7"/>
      <c r="BT5945" s="7"/>
      <c r="BU5945" s="7"/>
      <c r="BV5945" s="7"/>
      <c r="BW5945" s="7"/>
    </row>
    <row r="5946" spans="5:75" x14ac:dyDescent="0.2"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AQ5946" s="7"/>
      <c r="AR5946" s="7"/>
      <c r="AS5946" s="7"/>
      <c r="AT5946" s="7"/>
      <c r="AU5946" s="7"/>
      <c r="AV5946" s="7"/>
      <c r="AX5946" s="7"/>
      <c r="AY5946" s="7"/>
      <c r="AZ5946" s="7"/>
      <c r="BA5946" s="7"/>
      <c r="BB5946" s="7"/>
      <c r="BC5946" s="7"/>
      <c r="BD5946" s="7"/>
      <c r="BG5946" s="7"/>
      <c r="BH5946" s="7"/>
      <c r="BI5946" s="7"/>
      <c r="BJ5946" s="7"/>
      <c r="BK5946" s="7"/>
      <c r="BL5946" s="7"/>
      <c r="BM5946" s="7"/>
      <c r="BP5946" s="7"/>
      <c r="BQ5946" s="7"/>
      <c r="BR5946" s="7"/>
      <c r="BS5946" s="7"/>
      <c r="BT5946" s="7"/>
      <c r="BU5946" s="7"/>
      <c r="BV5946" s="7"/>
      <c r="BW5946" s="7"/>
    </row>
    <row r="5947" spans="5:75" x14ac:dyDescent="0.2"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AQ5947" s="7"/>
      <c r="AR5947" s="7"/>
      <c r="AS5947" s="7"/>
      <c r="AT5947" s="7"/>
      <c r="AU5947" s="7"/>
      <c r="AV5947" s="7"/>
      <c r="AX5947" s="7"/>
      <c r="AY5947" s="7"/>
      <c r="AZ5947" s="7"/>
      <c r="BA5947" s="7"/>
      <c r="BB5947" s="7"/>
      <c r="BC5947" s="7"/>
      <c r="BD5947" s="7"/>
      <c r="BG5947" s="7"/>
      <c r="BH5947" s="7"/>
      <c r="BI5947" s="7"/>
      <c r="BJ5947" s="7"/>
      <c r="BK5947" s="7"/>
      <c r="BL5947" s="7"/>
      <c r="BM5947" s="7"/>
      <c r="BP5947" s="7"/>
      <c r="BQ5947" s="7"/>
      <c r="BR5947" s="7"/>
      <c r="BS5947" s="7"/>
      <c r="BT5947" s="7"/>
      <c r="BU5947" s="7"/>
      <c r="BV5947" s="7"/>
      <c r="BW5947" s="7"/>
    </row>
    <row r="5948" spans="5:75" x14ac:dyDescent="0.2"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AQ5948" s="7"/>
      <c r="AR5948" s="7"/>
      <c r="AS5948" s="7"/>
      <c r="AT5948" s="7"/>
      <c r="AU5948" s="7"/>
      <c r="AV5948" s="7"/>
      <c r="AX5948" s="7"/>
      <c r="AY5948" s="7"/>
      <c r="AZ5948" s="7"/>
      <c r="BA5948" s="7"/>
      <c r="BB5948" s="7"/>
      <c r="BC5948" s="7"/>
      <c r="BD5948" s="7"/>
      <c r="BG5948" s="7"/>
      <c r="BH5948" s="7"/>
      <c r="BI5948" s="7"/>
      <c r="BJ5948" s="7"/>
      <c r="BK5948" s="7"/>
      <c r="BL5948" s="7"/>
      <c r="BM5948" s="7"/>
      <c r="BP5948" s="7"/>
      <c r="BQ5948" s="7"/>
      <c r="BR5948" s="7"/>
      <c r="BS5948" s="7"/>
      <c r="BT5948" s="7"/>
      <c r="BU5948" s="7"/>
      <c r="BV5948" s="7"/>
      <c r="BW5948" s="7"/>
    </row>
    <row r="5949" spans="5:75" x14ac:dyDescent="0.2"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AQ5949" s="7"/>
      <c r="AR5949" s="7"/>
      <c r="AS5949" s="7"/>
      <c r="AT5949" s="7"/>
      <c r="AU5949" s="7"/>
      <c r="AV5949" s="7"/>
      <c r="AX5949" s="7"/>
      <c r="AY5949" s="7"/>
      <c r="AZ5949" s="7"/>
      <c r="BA5949" s="7"/>
      <c r="BB5949" s="7"/>
      <c r="BC5949" s="7"/>
      <c r="BD5949" s="7"/>
      <c r="BG5949" s="7"/>
      <c r="BH5949" s="7"/>
      <c r="BI5949" s="7"/>
      <c r="BJ5949" s="7"/>
      <c r="BK5949" s="7"/>
      <c r="BL5949" s="7"/>
      <c r="BM5949" s="7"/>
      <c r="BP5949" s="7"/>
      <c r="BQ5949" s="7"/>
      <c r="BR5949" s="7"/>
      <c r="BS5949" s="7"/>
      <c r="BT5949" s="7"/>
      <c r="BU5949" s="7"/>
      <c r="BV5949" s="7"/>
      <c r="BW5949" s="7"/>
    </row>
    <row r="5950" spans="5:75" x14ac:dyDescent="0.2"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AQ5950" s="7"/>
      <c r="AR5950" s="7"/>
      <c r="AS5950" s="7"/>
      <c r="AT5950" s="7"/>
      <c r="AU5950" s="7"/>
      <c r="AV5950" s="7"/>
      <c r="AX5950" s="7"/>
      <c r="AY5950" s="7"/>
      <c r="AZ5950" s="7"/>
      <c r="BA5950" s="7"/>
      <c r="BB5950" s="7"/>
      <c r="BC5950" s="7"/>
      <c r="BD5950" s="7"/>
      <c r="BG5950" s="7"/>
      <c r="BH5950" s="7"/>
      <c r="BI5950" s="7"/>
      <c r="BJ5950" s="7"/>
      <c r="BK5950" s="7"/>
      <c r="BL5950" s="7"/>
      <c r="BM5950" s="7"/>
      <c r="BP5950" s="7"/>
      <c r="BQ5950" s="7"/>
      <c r="BR5950" s="7"/>
      <c r="BS5950" s="7"/>
      <c r="BT5950" s="7"/>
      <c r="BU5950" s="7"/>
      <c r="BV5950" s="7"/>
      <c r="BW5950" s="7"/>
    </row>
    <row r="5951" spans="5:75" x14ac:dyDescent="0.2"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AQ5951" s="7"/>
      <c r="AR5951" s="7"/>
      <c r="AS5951" s="7"/>
      <c r="AT5951" s="7"/>
      <c r="AU5951" s="7"/>
      <c r="AV5951" s="7"/>
      <c r="AX5951" s="7"/>
      <c r="AY5951" s="7"/>
      <c r="AZ5951" s="7"/>
      <c r="BA5951" s="7"/>
      <c r="BB5951" s="7"/>
      <c r="BC5951" s="7"/>
      <c r="BD5951" s="7"/>
      <c r="BG5951" s="7"/>
      <c r="BH5951" s="7"/>
      <c r="BI5951" s="7"/>
      <c r="BJ5951" s="7"/>
      <c r="BK5951" s="7"/>
      <c r="BL5951" s="7"/>
      <c r="BM5951" s="7"/>
      <c r="BP5951" s="7"/>
      <c r="BQ5951" s="7"/>
      <c r="BR5951" s="7"/>
      <c r="BS5951" s="7"/>
      <c r="BT5951" s="7"/>
      <c r="BU5951" s="7"/>
      <c r="BV5951" s="7"/>
      <c r="BW5951" s="7"/>
    </row>
    <row r="5952" spans="5:75" x14ac:dyDescent="0.2"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AQ5952" s="7"/>
      <c r="AR5952" s="7"/>
      <c r="AS5952" s="7"/>
      <c r="AT5952" s="7"/>
      <c r="AU5952" s="7"/>
      <c r="AV5952" s="7"/>
      <c r="AX5952" s="7"/>
      <c r="AY5952" s="7"/>
      <c r="AZ5952" s="7"/>
      <c r="BA5952" s="7"/>
      <c r="BB5952" s="7"/>
      <c r="BC5952" s="7"/>
      <c r="BD5952" s="7"/>
      <c r="BG5952" s="7"/>
      <c r="BH5952" s="7"/>
      <c r="BI5952" s="7"/>
      <c r="BJ5952" s="7"/>
      <c r="BK5952" s="7"/>
      <c r="BL5952" s="7"/>
      <c r="BM5952" s="7"/>
      <c r="BP5952" s="7"/>
      <c r="BQ5952" s="7"/>
      <c r="BR5952" s="7"/>
      <c r="BS5952" s="7"/>
      <c r="BT5952" s="7"/>
      <c r="BU5952" s="7"/>
      <c r="BV5952" s="7"/>
      <c r="BW5952" s="7"/>
    </row>
    <row r="5953" spans="5:75" x14ac:dyDescent="0.2"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AQ5953" s="7"/>
      <c r="AR5953" s="7"/>
      <c r="AS5953" s="7"/>
      <c r="AT5953" s="7"/>
      <c r="AU5953" s="7"/>
      <c r="AV5953" s="7"/>
      <c r="AX5953" s="7"/>
      <c r="AY5953" s="7"/>
      <c r="AZ5953" s="7"/>
      <c r="BA5953" s="7"/>
      <c r="BB5953" s="7"/>
      <c r="BC5953" s="7"/>
      <c r="BD5953" s="7"/>
      <c r="BG5953" s="7"/>
      <c r="BH5953" s="7"/>
      <c r="BI5953" s="7"/>
      <c r="BJ5953" s="7"/>
      <c r="BK5953" s="7"/>
      <c r="BL5953" s="7"/>
      <c r="BM5953" s="7"/>
      <c r="BP5953" s="7"/>
      <c r="BQ5953" s="7"/>
      <c r="BR5953" s="7"/>
      <c r="BS5953" s="7"/>
      <c r="BT5953" s="7"/>
      <c r="BU5953" s="7"/>
      <c r="BV5953" s="7"/>
      <c r="BW5953" s="7"/>
    </row>
    <row r="5954" spans="5:75" x14ac:dyDescent="0.2"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AQ5954" s="7"/>
      <c r="AR5954" s="7"/>
      <c r="AS5954" s="7"/>
      <c r="AT5954" s="7"/>
      <c r="AU5954" s="7"/>
      <c r="AV5954" s="7"/>
      <c r="AX5954" s="7"/>
      <c r="AY5954" s="7"/>
      <c r="AZ5954" s="7"/>
      <c r="BA5954" s="7"/>
      <c r="BB5954" s="7"/>
      <c r="BC5954" s="7"/>
      <c r="BD5954" s="7"/>
      <c r="BG5954" s="7"/>
      <c r="BH5954" s="7"/>
      <c r="BI5954" s="7"/>
      <c r="BJ5954" s="7"/>
      <c r="BK5954" s="7"/>
      <c r="BL5954" s="7"/>
      <c r="BM5954" s="7"/>
      <c r="BP5954" s="7"/>
      <c r="BQ5954" s="7"/>
      <c r="BR5954" s="7"/>
      <c r="BS5954" s="7"/>
      <c r="BT5954" s="7"/>
      <c r="BU5954" s="7"/>
      <c r="BV5954" s="7"/>
      <c r="BW5954" s="7"/>
    </row>
    <row r="5955" spans="5:75" x14ac:dyDescent="0.2"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AQ5955" s="7"/>
      <c r="AR5955" s="7"/>
      <c r="AS5955" s="7"/>
      <c r="AT5955" s="7"/>
      <c r="AU5955" s="7"/>
      <c r="AV5955" s="7"/>
      <c r="AX5955" s="7"/>
      <c r="AY5955" s="7"/>
      <c r="AZ5955" s="7"/>
      <c r="BA5955" s="7"/>
      <c r="BB5955" s="7"/>
      <c r="BC5955" s="7"/>
      <c r="BD5955" s="7"/>
      <c r="BG5955" s="7"/>
      <c r="BH5955" s="7"/>
      <c r="BI5955" s="7"/>
      <c r="BJ5955" s="7"/>
      <c r="BK5955" s="7"/>
      <c r="BL5955" s="7"/>
      <c r="BM5955" s="7"/>
      <c r="BP5955" s="7"/>
      <c r="BQ5955" s="7"/>
      <c r="BR5955" s="7"/>
      <c r="BS5955" s="7"/>
      <c r="BT5955" s="7"/>
      <c r="BU5955" s="7"/>
      <c r="BV5955" s="7"/>
      <c r="BW5955" s="7"/>
    </row>
    <row r="5956" spans="5:75" x14ac:dyDescent="0.2"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AQ5956" s="7"/>
      <c r="AR5956" s="7"/>
      <c r="AS5956" s="7"/>
      <c r="AT5956" s="7"/>
      <c r="AU5956" s="7"/>
      <c r="AV5956" s="7"/>
      <c r="AX5956" s="7"/>
      <c r="AY5956" s="7"/>
      <c r="AZ5956" s="7"/>
      <c r="BA5956" s="7"/>
      <c r="BB5956" s="7"/>
      <c r="BC5956" s="7"/>
      <c r="BD5956" s="7"/>
      <c r="BG5956" s="7"/>
      <c r="BH5956" s="7"/>
      <c r="BI5956" s="7"/>
      <c r="BJ5956" s="7"/>
      <c r="BK5956" s="7"/>
      <c r="BL5956" s="7"/>
      <c r="BM5956" s="7"/>
      <c r="BP5956" s="7"/>
      <c r="BQ5956" s="7"/>
      <c r="BR5956" s="7"/>
      <c r="BS5956" s="7"/>
      <c r="BT5956" s="7"/>
      <c r="BU5956" s="7"/>
      <c r="BV5956" s="7"/>
      <c r="BW5956" s="7"/>
    </row>
    <row r="5957" spans="5:75" x14ac:dyDescent="0.2"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AQ5957" s="7"/>
      <c r="AR5957" s="7"/>
      <c r="AS5957" s="7"/>
      <c r="AT5957" s="7"/>
      <c r="AU5957" s="7"/>
      <c r="AV5957" s="7"/>
      <c r="AX5957" s="7"/>
      <c r="AY5957" s="7"/>
      <c r="AZ5957" s="7"/>
      <c r="BA5957" s="7"/>
      <c r="BB5957" s="7"/>
      <c r="BC5957" s="7"/>
      <c r="BD5957" s="7"/>
      <c r="BG5957" s="7"/>
      <c r="BH5957" s="7"/>
      <c r="BI5957" s="7"/>
      <c r="BJ5957" s="7"/>
      <c r="BK5957" s="7"/>
      <c r="BL5957" s="7"/>
      <c r="BM5957" s="7"/>
      <c r="BP5957" s="7"/>
      <c r="BQ5957" s="7"/>
      <c r="BR5957" s="7"/>
      <c r="BS5957" s="7"/>
      <c r="BT5957" s="7"/>
      <c r="BU5957" s="7"/>
      <c r="BV5957" s="7"/>
      <c r="BW5957" s="7"/>
    </row>
    <row r="5958" spans="5:75" x14ac:dyDescent="0.2"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AQ5958" s="7"/>
      <c r="AR5958" s="7"/>
      <c r="AS5958" s="7"/>
      <c r="AT5958" s="7"/>
      <c r="AU5958" s="7"/>
      <c r="AV5958" s="7"/>
      <c r="AX5958" s="7"/>
      <c r="AY5958" s="7"/>
      <c r="AZ5958" s="7"/>
      <c r="BA5958" s="7"/>
      <c r="BB5958" s="7"/>
      <c r="BC5958" s="7"/>
      <c r="BD5958" s="7"/>
      <c r="BG5958" s="7"/>
      <c r="BH5958" s="7"/>
      <c r="BI5958" s="7"/>
      <c r="BJ5958" s="7"/>
      <c r="BK5958" s="7"/>
      <c r="BL5958" s="7"/>
      <c r="BM5958" s="7"/>
      <c r="BP5958" s="7"/>
      <c r="BQ5958" s="7"/>
      <c r="BR5958" s="7"/>
      <c r="BS5958" s="7"/>
      <c r="BT5958" s="7"/>
      <c r="BU5958" s="7"/>
      <c r="BV5958" s="7"/>
      <c r="BW5958" s="7"/>
    </row>
    <row r="5959" spans="5:75" x14ac:dyDescent="0.2"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AQ5959" s="7"/>
      <c r="AR5959" s="7"/>
      <c r="AS5959" s="7"/>
      <c r="AT5959" s="7"/>
      <c r="AU5959" s="7"/>
      <c r="AV5959" s="7"/>
      <c r="AX5959" s="7"/>
      <c r="AY5959" s="7"/>
      <c r="AZ5959" s="7"/>
      <c r="BA5959" s="7"/>
      <c r="BB5959" s="7"/>
      <c r="BC5959" s="7"/>
      <c r="BD5959" s="7"/>
      <c r="BG5959" s="7"/>
      <c r="BH5959" s="7"/>
      <c r="BI5959" s="7"/>
      <c r="BJ5959" s="7"/>
      <c r="BK5959" s="7"/>
      <c r="BL5959" s="7"/>
      <c r="BM5959" s="7"/>
      <c r="BP5959" s="7"/>
      <c r="BQ5959" s="7"/>
      <c r="BR5959" s="7"/>
      <c r="BS5959" s="7"/>
      <c r="BT5959" s="7"/>
      <c r="BU5959" s="7"/>
      <c r="BV5959" s="7"/>
      <c r="BW5959" s="7"/>
    </row>
    <row r="5960" spans="5:75" x14ac:dyDescent="0.2"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AQ5960" s="7"/>
      <c r="AR5960" s="7"/>
      <c r="AS5960" s="7"/>
      <c r="AT5960" s="7"/>
      <c r="AU5960" s="7"/>
      <c r="AV5960" s="7"/>
      <c r="AX5960" s="7"/>
      <c r="AY5960" s="7"/>
      <c r="AZ5960" s="7"/>
      <c r="BA5960" s="7"/>
      <c r="BB5960" s="7"/>
      <c r="BC5960" s="7"/>
      <c r="BD5960" s="7"/>
      <c r="BG5960" s="7"/>
      <c r="BH5960" s="7"/>
      <c r="BI5960" s="7"/>
      <c r="BJ5960" s="7"/>
      <c r="BK5960" s="7"/>
      <c r="BL5960" s="7"/>
      <c r="BM5960" s="7"/>
      <c r="BP5960" s="7"/>
      <c r="BQ5960" s="7"/>
      <c r="BR5960" s="7"/>
      <c r="BS5960" s="7"/>
      <c r="BT5960" s="7"/>
      <c r="BU5960" s="7"/>
      <c r="BV5960" s="7"/>
      <c r="BW5960" s="7"/>
    </row>
    <row r="5961" spans="5:75" x14ac:dyDescent="0.2"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AQ5961" s="7"/>
      <c r="AR5961" s="7"/>
      <c r="AS5961" s="7"/>
      <c r="AT5961" s="7"/>
      <c r="AU5961" s="7"/>
      <c r="AV5961" s="7"/>
      <c r="AX5961" s="7"/>
      <c r="AY5961" s="7"/>
      <c r="AZ5961" s="7"/>
      <c r="BA5961" s="7"/>
      <c r="BB5961" s="7"/>
      <c r="BC5961" s="7"/>
      <c r="BD5961" s="7"/>
      <c r="BG5961" s="7"/>
      <c r="BH5961" s="7"/>
      <c r="BI5961" s="7"/>
      <c r="BJ5961" s="7"/>
      <c r="BK5961" s="7"/>
      <c r="BL5961" s="7"/>
      <c r="BM5961" s="7"/>
      <c r="BP5961" s="7"/>
      <c r="BQ5961" s="7"/>
      <c r="BR5961" s="7"/>
      <c r="BS5961" s="7"/>
      <c r="BT5961" s="7"/>
      <c r="BU5961" s="7"/>
      <c r="BV5961" s="7"/>
      <c r="BW5961" s="7"/>
    </row>
    <row r="5962" spans="5:75" x14ac:dyDescent="0.2"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AQ5962" s="7"/>
      <c r="AR5962" s="7"/>
      <c r="AS5962" s="7"/>
      <c r="AT5962" s="7"/>
      <c r="AU5962" s="7"/>
      <c r="AV5962" s="7"/>
      <c r="AX5962" s="7"/>
      <c r="AY5962" s="7"/>
      <c r="AZ5962" s="7"/>
      <c r="BA5962" s="7"/>
      <c r="BB5962" s="7"/>
      <c r="BC5962" s="7"/>
      <c r="BD5962" s="7"/>
      <c r="BG5962" s="7"/>
      <c r="BH5962" s="7"/>
      <c r="BI5962" s="7"/>
      <c r="BJ5962" s="7"/>
      <c r="BK5962" s="7"/>
      <c r="BL5962" s="7"/>
      <c r="BM5962" s="7"/>
      <c r="BP5962" s="7"/>
      <c r="BQ5962" s="7"/>
      <c r="BR5962" s="7"/>
      <c r="BS5962" s="7"/>
      <c r="BT5962" s="7"/>
      <c r="BU5962" s="7"/>
      <c r="BV5962" s="7"/>
      <c r="BW5962" s="7"/>
    </row>
    <row r="5963" spans="5:75" x14ac:dyDescent="0.2"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AQ5963" s="7"/>
      <c r="AR5963" s="7"/>
      <c r="AS5963" s="7"/>
      <c r="AT5963" s="7"/>
      <c r="AU5963" s="7"/>
      <c r="AV5963" s="7"/>
      <c r="AX5963" s="7"/>
      <c r="AY5963" s="7"/>
      <c r="AZ5963" s="7"/>
      <c r="BA5963" s="7"/>
      <c r="BB5963" s="7"/>
      <c r="BC5963" s="7"/>
      <c r="BD5963" s="7"/>
      <c r="BG5963" s="7"/>
      <c r="BH5963" s="7"/>
      <c r="BI5963" s="7"/>
      <c r="BJ5963" s="7"/>
      <c r="BK5963" s="7"/>
      <c r="BL5963" s="7"/>
      <c r="BM5963" s="7"/>
      <c r="BP5963" s="7"/>
      <c r="BQ5963" s="7"/>
      <c r="BR5963" s="7"/>
      <c r="BS5963" s="7"/>
      <c r="BT5963" s="7"/>
      <c r="BU5963" s="7"/>
      <c r="BV5963" s="7"/>
      <c r="BW5963" s="7"/>
    </row>
    <row r="5964" spans="5:75" x14ac:dyDescent="0.2"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AQ5964" s="7"/>
      <c r="AR5964" s="7"/>
      <c r="AS5964" s="7"/>
      <c r="AT5964" s="7"/>
      <c r="AU5964" s="7"/>
      <c r="AV5964" s="7"/>
      <c r="AX5964" s="7"/>
      <c r="AY5964" s="7"/>
      <c r="AZ5964" s="7"/>
      <c r="BA5964" s="7"/>
      <c r="BB5964" s="7"/>
      <c r="BC5964" s="7"/>
      <c r="BD5964" s="7"/>
      <c r="BG5964" s="7"/>
      <c r="BH5964" s="7"/>
      <c r="BI5964" s="7"/>
      <c r="BJ5964" s="7"/>
      <c r="BK5964" s="7"/>
      <c r="BL5964" s="7"/>
      <c r="BM5964" s="7"/>
      <c r="BP5964" s="7"/>
      <c r="BQ5964" s="7"/>
      <c r="BR5964" s="7"/>
      <c r="BS5964" s="7"/>
      <c r="BT5964" s="7"/>
      <c r="BU5964" s="7"/>
      <c r="BV5964" s="7"/>
      <c r="BW5964" s="7"/>
    </row>
    <row r="5965" spans="5:75" x14ac:dyDescent="0.2"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AQ5965" s="7"/>
      <c r="AR5965" s="7"/>
      <c r="AS5965" s="7"/>
      <c r="AT5965" s="7"/>
      <c r="AU5965" s="7"/>
      <c r="AV5965" s="7"/>
      <c r="AX5965" s="7"/>
      <c r="AY5965" s="7"/>
      <c r="AZ5965" s="7"/>
      <c r="BA5965" s="7"/>
      <c r="BB5965" s="7"/>
      <c r="BC5965" s="7"/>
      <c r="BD5965" s="7"/>
      <c r="BG5965" s="7"/>
      <c r="BH5965" s="7"/>
      <c r="BI5965" s="7"/>
      <c r="BJ5965" s="7"/>
      <c r="BK5965" s="7"/>
      <c r="BL5965" s="7"/>
      <c r="BM5965" s="7"/>
      <c r="BP5965" s="7"/>
      <c r="BQ5965" s="7"/>
      <c r="BR5965" s="7"/>
      <c r="BS5965" s="7"/>
      <c r="BT5965" s="7"/>
      <c r="BU5965" s="7"/>
      <c r="BV5965" s="7"/>
      <c r="BW5965" s="7"/>
    </row>
    <row r="5966" spans="5:75" x14ac:dyDescent="0.2"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AQ5966" s="7"/>
      <c r="AR5966" s="7"/>
      <c r="AS5966" s="7"/>
      <c r="AT5966" s="7"/>
      <c r="AU5966" s="7"/>
      <c r="AV5966" s="7"/>
      <c r="AX5966" s="7"/>
      <c r="AY5966" s="7"/>
      <c r="AZ5966" s="7"/>
      <c r="BA5966" s="7"/>
      <c r="BB5966" s="7"/>
      <c r="BC5966" s="7"/>
      <c r="BD5966" s="7"/>
      <c r="BG5966" s="7"/>
      <c r="BH5966" s="7"/>
      <c r="BI5966" s="7"/>
      <c r="BJ5966" s="7"/>
      <c r="BK5966" s="7"/>
      <c r="BL5966" s="7"/>
      <c r="BM5966" s="7"/>
      <c r="BP5966" s="7"/>
      <c r="BQ5966" s="7"/>
      <c r="BR5966" s="7"/>
      <c r="BS5966" s="7"/>
      <c r="BT5966" s="7"/>
      <c r="BU5966" s="7"/>
      <c r="BV5966" s="7"/>
      <c r="BW5966" s="7"/>
    </row>
    <row r="5967" spans="5:75" x14ac:dyDescent="0.2"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AQ5967" s="7"/>
      <c r="AR5967" s="7"/>
      <c r="AS5967" s="7"/>
      <c r="AT5967" s="7"/>
      <c r="AU5967" s="7"/>
      <c r="AV5967" s="7"/>
      <c r="AX5967" s="7"/>
      <c r="AY5967" s="7"/>
      <c r="AZ5967" s="7"/>
      <c r="BA5967" s="7"/>
      <c r="BB5967" s="7"/>
      <c r="BC5967" s="7"/>
      <c r="BD5967" s="7"/>
      <c r="BG5967" s="7"/>
      <c r="BH5967" s="7"/>
      <c r="BI5967" s="7"/>
      <c r="BJ5967" s="7"/>
      <c r="BK5967" s="7"/>
      <c r="BL5967" s="7"/>
      <c r="BM5967" s="7"/>
      <c r="BP5967" s="7"/>
      <c r="BQ5967" s="7"/>
      <c r="BR5967" s="7"/>
      <c r="BS5967" s="7"/>
      <c r="BT5967" s="7"/>
      <c r="BU5967" s="7"/>
      <c r="BV5967" s="7"/>
      <c r="BW5967" s="7"/>
    </row>
    <row r="5968" spans="5:75" x14ac:dyDescent="0.2"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AQ5968" s="7"/>
      <c r="AR5968" s="7"/>
      <c r="AS5968" s="7"/>
      <c r="AT5968" s="7"/>
      <c r="AU5968" s="7"/>
      <c r="AV5968" s="7"/>
      <c r="AX5968" s="7"/>
      <c r="AY5968" s="7"/>
      <c r="AZ5968" s="7"/>
      <c r="BA5968" s="7"/>
      <c r="BB5968" s="7"/>
      <c r="BC5968" s="7"/>
      <c r="BD5968" s="7"/>
      <c r="BG5968" s="7"/>
      <c r="BH5968" s="7"/>
      <c r="BI5968" s="7"/>
      <c r="BJ5968" s="7"/>
      <c r="BK5968" s="7"/>
      <c r="BL5968" s="7"/>
      <c r="BM5968" s="7"/>
      <c r="BP5968" s="7"/>
      <c r="BQ5968" s="7"/>
      <c r="BR5968" s="7"/>
      <c r="BS5968" s="7"/>
      <c r="BT5968" s="7"/>
      <c r="BU5968" s="7"/>
      <c r="BV5968" s="7"/>
      <c r="BW5968" s="7"/>
    </row>
    <row r="5969" spans="5:75" x14ac:dyDescent="0.2"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AQ5969" s="7"/>
      <c r="AR5969" s="7"/>
      <c r="AS5969" s="7"/>
      <c r="AT5969" s="7"/>
      <c r="AU5969" s="7"/>
      <c r="AV5969" s="7"/>
      <c r="AX5969" s="7"/>
      <c r="AY5969" s="7"/>
      <c r="AZ5969" s="7"/>
      <c r="BA5969" s="7"/>
      <c r="BB5969" s="7"/>
      <c r="BC5969" s="7"/>
      <c r="BD5969" s="7"/>
      <c r="BG5969" s="7"/>
      <c r="BH5969" s="7"/>
      <c r="BI5969" s="7"/>
      <c r="BJ5969" s="7"/>
      <c r="BK5969" s="7"/>
      <c r="BL5969" s="7"/>
      <c r="BM5969" s="7"/>
      <c r="BP5969" s="7"/>
      <c r="BQ5969" s="7"/>
      <c r="BR5969" s="7"/>
      <c r="BS5969" s="7"/>
      <c r="BT5969" s="7"/>
      <c r="BU5969" s="7"/>
      <c r="BV5969" s="7"/>
      <c r="BW5969" s="7"/>
    </row>
    <row r="5970" spans="5:75" x14ac:dyDescent="0.2"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AQ5970" s="7"/>
      <c r="AR5970" s="7"/>
      <c r="AS5970" s="7"/>
      <c r="AT5970" s="7"/>
      <c r="AU5970" s="7"/>
      <c r="AV5970" s="7"/>
      <c r="AX5970" s="7"/>
      <c r="AY5970" s="7"/>
      <c r="AZ5970" s="7"/>
      <c r="BA5970" s="7"/>
      <c r="BB5970" s="7"/>
      <c r="BC5970" s="7"/>
      <c r="BD5970" s="7"/>
      <c r="BG5970" s="7"/>
      <c r="BH5970" s="7"/>
      <c r="BI5970" s="7"/>
      <c r="BJ5970" s="7"/>
      <c r="BK5970" s="7"/>
      <c r="BL5970" s="7"/>
      <c r="BM5970" s="7"/>
      <c r="BP5970" s="7"/>
      <c r="BQ5970" s="7"/>
      <c r="BR5970" s="7"/>
      <c r="BS5970" s="7"/>
      <c r="BT5970" s="7"/>
      <c r="BU5970" s="7"/>
      <c r="BV5970" s="7"/>
      <c r="BW5970" s="7"/>
    </row>
    <row r="5971" spans="5:75" x14ac:dyDescent="0.2"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AQ5971" s="7"/>
      <c r="AR5971" s="7"/>
      <c r="AS5971" s="7"/>
      <c r="AT5971" s="7"/>
      <c r="AU5971" s="7"/>
      <c r="AV5971" s="7"/>
      <c r="AX5971" s="7"/>
      <c r="AY5971" s="7"/>
      <c r="AZ5971" s="7"/>
      <c r="BA5971" s="7"/>
      <c r="BB5971" s="7"/>
      <c r="BC5971" s="7"/>
      <c r="BD5971" s="7"/>
      <c r="BG5971" s="7"/>
      <c r="BH5971" s="7"/>
      <c r="BI5971" s="7"/>
      <c r="BJ5971" s="7"/>
      <c r="BK5971" s="7"/>
      <c r="BL5971" s="7"/>
      <c r="BM5971" s="7"/>
      <c r="BP5971" s="7"/>
      <c r="BQ5971" s="7"/>
      <c r="BR5971" s="7"/>
      <c r="BS5971" s="7"/>
      <c r="BT5971" s="7"/>
      <c r="BU5971" s="7"/>
      <c r="BV5971" s="7"/>
      <c r="BW5971" s="7"/>
    </row>
    <row r="5972" spans="5:75" x14ac:dyDescent="0.2"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AQ5972" s="7"/>
      <c r="AR5972" s="7"/>
      <c r="AS5972" s="7"/>
      <c r="AT5972" s="7"/>
      <c r="AU5972" s="7"/>
      <c r="AV5972" s="7"/>
      <c r="AX5972" s="7"/>
      <c r="AY5972" s="7"/>
      <c r="AZ5972" s="7"/>
      <c r="BA5972" s="7"/>
      <c r="BB5972" s="7"/>
      <c r="BC5972" s="7"/>
      <c r="BD5972" s="7"/>
      <c r="BG5972" s="7"/>
      <c r="BH5972" s="7"/>
      <c r="BI5972" s="7"/>
      <c r="BJ5972" s="7"/>
      <c r="BK5972" s="7"/>
      <c r="BL5972" s="7"/>
      <c r="BM5972" s="7"/>
      <c r="BP5972" s="7"/>
      <c r="BQ5972" s="7"/>
      <c r="BR5972" s="7"/>
      <c r="BS5972" s="7"/>
      <c r="BT5972" s="7"/>
      <c r="BU5972" s="7"/>
      <c r="BV5972" s="7"/>
      <c r="BW5972" s="7"/>
    </row>
    <row r="5973" spans="5:75" x14ac:dyDescent="0.2"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AQ5973" s="7"/>
      <c r="AR5973" s="7"/>
      <c r="AS5973" s="7"/>
      <c r="AT5973" s="7"/>
      <c r="AU5973" s="7"/>
      <c r="AV5973" s="7"/>
      <c r="AX5973" s="7"/>
      <c r="AY5973" s="7"/>
      <c r="AZ5973" s="7"/>
      <c r="BA5973" s="7"/>
      <c r="BB5973" s="7"/>
      <c r="BC5973" s="7"/>
      <c r="BD5973" s="7"/>
      <c r="BG5973" s="7"/>
      <c r="BH5973" s="7"/>
      <c r="BI5973" s="7"/>
      <c r="BJ5973" s="7"/>
      <c r="BK5973" s="7"/>
      <c r="BL5973" s="7"/>
      <c r="BM5973" s="7"/>
      <c r="BP5973" s="7"/>
      <c r="BQ5973" s="7"/>
      <c r="BR5973" s="7"/>
      <c r="BS5973" s="7"/>
      <c r="BT5973" s="7"/>
      <c r="BU5973" s="7"/>
      <c r="BV5973" s="7"/>
      <c r="BW5973" s="7"/>
    </row>
    <row r="5974" spans="5:75" x14ac:dyDescent="0.2"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AQ5974" s="7"/>
      <c r="AR5974" s="7"/>
      <c r="AS5974" s="7"/>
      <c r="AT5974" s="7"/>
      <c r="AU5974" s="7"/>
      <c r="AV5974" s="7"/>
      <c r="AX5974" s="7"/>
      <c r="AY5974" s="7"/>
      <c r="AZ5974" s="7"/>
      <c r="BA5974" s="7"/>
      <c r="BB5974" s="7"/>
      <c r="BC5974" s="7"/>
      <c r="BD5974" s="7"/>
      <c r="BG5974" s="7"/>
      <c r="BH5974" s="7"/>
      <c r="BI5974" s="7"/>
      <c r="BJ5974" s="7"/>
      <c r="BK5974" s="7"/>
      <c r="BL5974" s="7"/>
      <c r="BM5974" s="7"/>
      <c r="BP5974" s="7"/>
      <c r="BQ5974" s="7"/>
      <c r="BR5974" s="7"/>
      <c r="BS5974" s="7"/>
      <c r="BT5974" s="7"/>
      <c r="BU5974" s="7"/>
      <c r="BV5974" s="7"/>
      <c r="BW5974" s="7"/>
    </row>
    <row r="5975" spans="5:75" x14ac:dyDescent="0.2"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AQ5975" s="7"/>
      <c r="AR5975" s="7"/>
      <c r="AS5975" s="7"/>
      <c r="AT5975" s="7"/>
      <c r="AU5975" s="7"/>
      <c r="AV5975" s="7"/>
      <c r="AX5975" s="7"/>
      <c r="AY5975" s="7"/>
      <c r="AZ5975" s="7"/>
      <c r="BA5975" s="7"/>
      <c r="BB5975" s="7"/>
      <c r="BC5975" s="7"/>
      <c r="BD5975" s="7"/>
      <c r="BG5975" s="7"/>
      <c r="BH5975" s="7"/>
      <c r="BI5975" s="7"/>
      <c r="BJ5975" s="7"/>
      <c r="BK5975" s="7"/>
      <c r="BL5975" s="7"/>
      <c r="BM5975" s="7"/>
      <c r="BP5975" s="7"/>
      <c r="BQ5975" s="7"/>
      <c r="BR5975" s="7"/>
      <c r="BS5975" s="7"/>
      <c r="BT5975" s="7"/>
      <c r="BU5975" s="7"/>
      <c r="BV5975" s="7"/>
      <c r="BW5975" s="7"/>
    </row>
    <row r="5976" spans="5:75" x14ac:dyDescent="0.2"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AQ5976" s="7"/>
      <c r="AR5976" s="7"/>
      <c r="AS5976" s="7"/>
      <c r="AT5976" s="7"/>
      <c r="AU5976" s="7"/>
      <c r="AV5976" s="7"/>
      <c r="AX5976" s="7"/>
      <c r="AY5976" s="7"/>
      <c r="AZ5976" s="7"/>
      <c r="BA5976" s="7"/>
      <c r="BB5976" s="7"/>
      <c r="BC5976" s="7"/>
      <c r="BD5976" s="7"/>
      <c r="BG5976" s="7"/>
      <c r="BH5976" s="7"/>
      <c r="BI5976" s="7"/>
      <c r="BJ5976" s="7"/>
      <c r="BK5976" s="7"/>
      <c r="BL5976" s="7"/>
      <c r="BM5976" s="7"/>
      <c r="BP5976" s="7"/>
      <c r="BQ5976" s="7"/>
      <c r="BR5976" s="7"/>
      <c r="BS5976" s="7"/>
      <c r="BT5976" s="7"/>
      <c r="BU5976" s="7"/>
      <c r="BV5976" s="7"/>
      <c r="BW5976" s="7"/>
    </row>
    <row r="5977" spans="5:75" x14ac:dyDescent="0.2"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AQ5977" s="7"/>
      <c r="AR5977" s="7"/>
      <c r="AS5977" s="7"/>
      <c r="AT5977" s="7"/>
      <c r="AU5977" s="7"/>
      <c r="AV5977" s="7"/>
      <c r="AX5977" s="7"/>
      <c r="AY5977" s="7"/>
      <c r="AZ5977" s="7"/>
      <c r="BA5977" s="7"/>
      <c r="BB5977" s="7"/>
      <c r="BC5977" s="7"/>
      <c r="BD5977" s="7"/>
      <c r="BG5977" s="7"/>
      <c r="BH5977" s="7"/>
      <c r="BI5977" s="7"/>
      <c r="BJ5977" s="7"/>
      <c r="BK5977" s="7"/>
      <c r="BL5977" s="7"/>
      <c r="BM5977" s="7"/>
      <c r="BP5977" s="7"/>
      <c r="BQ5977" s="7"/>
      <c r="BR5977" s="7"/>
      <c r="BS5977" s="7"/>
      <c r="BT5977" s="7"/>
      <c r="BU5977" s="7"/>
      <c r="BV5977" s="7"/>
      <c r="BW5977" s="7"/>
    </row>
    <row r="5978" spans="5:75" x14ac:dyDescent="0.2"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AQ5978" s="7"/>
      <c r="AR5978" s="7"/>
      <c r="AS5978" s="7"/>
      <c r="AT5978" s="7"/>
      <c r="AU5978" s="7"/>
      <c r="AV5978" s="7"/>
      <c r="AX5978" s="7"/>
      <c r="AY5978" s="7"/>
      <c r="AZ5978" s="7"/>
      <c r="BA5978" s="7"/>
      <c r="BB5978" s="7"/>
      <c r="BC5978" s="7"/>
      <c r="BD5978" s="7"/>
      <c r="BG5978" s="7"/>
      <c r="BH5978" s="7"/>
      <c r="BI5978" s="7"/>
      <c r="BJ5978" s="7"/>
      <c r="BK5978" s="7"/>
      <c r="BL5978" s="7"/>
      <c r="BM5978" s="7"/>
      <c r="BP5978" s="7"/>
      <c r="BQ5978" s="7"/>
      <c r="BR5978" s="7"/>
      <c r="BS5978" s="7"/>
      <c r="BT5978" s="7"/>
      <c r="BU5978" s="7"/>
      <c r="BV5978" s="7"/>
      <c r="BW5978" s="7"/>
    </row>
    <row r="5979" spans="5:75" x14ac:dyDescent="0.2"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AQ5979" s="7"/>
      <c r="AR5979" s="7"/>
      <c r="AS5979" s="7"/>
      <c r="AT5979" s="7"/>
      <c r="AU5979" s="7"/>
      <c r="AV5979" s="7"/>
      <c r="AX5979" s="7"/>
      <c r="AY5979" s="7"/>
      <c r="AZ5979" s="7"/>
      <c r="BA5979" s="7"/>
      <c r="BB5979" s="7"/>
      <c r="BC5979" s="7"/>
      <c r="BD5979" s="7"/>
      <c r="BG5979" s="7"/>
      <c r="BH5979" s="7"/>
      <c r="BI5979" s="7"/>
      <c r="BJ5979" s="7"/>
      <c r="BK5979" s="7"/>
      <c r="BL5979" s="7"/>
      <c r="BM5979" s="7"/>
      <c r="BP5979" s="7"/>
      <c r="BQ5979" s="7"/>
      <c r="BR5979" s="7"/>
      <c r="BS5979" s="7"/>
      <c r="BT5979" s="7"/>
      <c r="BU5979" s="7"/>
      <c r="BV5979" s="7"/>
      <c r="BW5979" s="7"/>
    </row>
    <row r="5980" spans="5:75" x14ac:dyDescent="0.2"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AQ5980" s="7"/>
      <c r="AR5980" s="7"/>
      <c r="AS5980" s="7"/>
      <c r="AT5980" s="7"/>
      <c r="AU5980" s="7"/>
      <c r="AV5980" s="7"/>
      <c r="AX5980" s="7"/>
      <c r="AY5980" s="7"/>
      <c r="AZ5980" s="7"/>
      <c r="BA5980" s="7"/>
      <c r="BB5980" s="7"/>
      <c r="BC5980" s="7"/>
      <c r="BD5980" s="7"/>
      <c r="BG5980" s="7"/>
      <c r="BH5980" s="7"/>
      <c r="BI5980" s="7"/>
      <c r="BJ5980" s="7"/>
      <c r="BK5980" s="7"/>
      <c r="BL5980" s="7"/>
      <c r="BM5980" s="7"/>
      <c r="BP5980" s="7"/>
      <c r="BQ5980" s="7"/>
      <c r="BR5980" s="7"/>
      <c r="BS5980" s="7"/>
      <c r="BT5980" s="7"/>
      <c r="BU5980" s="7"/>
      <c r="BV5980" s="7"/>
      <c r="BW5980" s="7"/>
    </row>
    <row r="5981" spans="5:75" x14ac:dyDescent="0.2"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AQ5981" s="7"/>
      <c r="AR5981" s="7"/>
      <c r="AS5981" s="7"/>
      <c r="AT5981" s="7"/>
      <c r="AU5981" s="7"/>
      <c r="AV5981" s="7"/>
      <c r="AX5981" s="7"/>
      <c r="AY5981" s="7"/>
      <c r="AZ5981" s="7"/>
      <c r="BA5981" s="7"/>
      <c r="BB5981" s="7"/>
      <c r="BC5981" s="7"/>
      <c r="BD5981" s="7"/>
      <c r="BG5981" s="7"/>
      <c r="BH5981" s="7"/>
      <c r="BI5981" s="7"/>
      <c r="BJ5981" s="7"/>
      <c r="BK5981" s="7"/>
      <c r="BL5981" s="7"/>
      <c r="BM5981" s="7"/>
      <c r="BP5981" s="7"/>
      <c r="BQ5981" s="7"/>
      <c r="BR5981" s="7"/>
      <c r="BS5981" s="7"/>
      <c r="BT5981" s="7"/>
      <c r="BU5981" s="7"/>
      <c r="BV5981" s="7"/>
      <c r="BW5981" s="7"/>
    </row>
    <row r="5982" spans="5:75" x14ac:dyDescent="0.2"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AQ5982" s="7"/>
      <c r="AR5982" s="7"/>
      <c r="AS5982" s="7"/>
      <c r="AT5982" s="7"/>
      <c r="AU5982" s="7"/>
      <c r="AV5982" s="7"/>
      <c r="AX5982" s="7"/>
      <c r="AY5982" s="7"/>
      <c r="AZ5982" s="7"/>
      <c r="BA5982" s="7"/>
      <c r="BB5982" s="7"/>
      <c r="BC5982" s="7"/>
      <c r="BD5982" s="7"/>
      <c r="BG5982" s="7"/>
      <c r="BH5982" s="7"/>
      <c r="BI5982" s="7"/>
      <c r="BJ5982" s="7"/>
      <c r="BK5982" s="7"/>
      <c r="BL5982" s="7"/>
      <c r="BM5982" s="7"/>
      <c r="BP5982" s="7"/>
      <c r="BQ5982" s="7"/>
      <c r="BR5982" s="7"/>
      <c r="BS5982" s="7"/>
      <c r="BT5982" s="7"/>
      <c r="BU5982" s="7"/>
      <c r="BV5982" s="7"/>
      <c r="BW5982" s="7"/>
    </row>
    <row r="5983" spans="5:75" x14ac:dyDescent="0.2"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AQ5983" s="7"/>
      <c r="AR5983" s="7"/>
      <c r="AS5983" s="7"/>
      <c r="AT5983" s="7"/>
      <c r="AU5983" s="7"/>
      <c r="AV5983" s="7"/>
      <c r="AX5983" s="7"/>
      <c r="AY5983" s="7"/>
      <c r="AZ5983" s="7"/>
      <c r="BA5983" s="7"/>
      <c r="BB5983" s="7"/>
      <c r="BC5983" s="7"/>
      <c r="BD5983" s="7"/>
      <c r="BG5983" s="7"/>
      <c r="BH5983" s="7"/>
      <c r="BI5983" s="7"/>
      <c r="BJ5983" s="7"/>
      <c r="BK5983" s="7"/>
      <c r="BL5983" s="7"/>
      <c r="BM5983" s="7"/>
      <c r="BP5983" s="7"/>
      <c r="BQ5983" s="7"/>
      <c r="BR5983" s="7"/>
      <c r="BS5983" s="7"/>
      <c r="BT5983" s="7"/>
      <c r="BU5983" s="7"/>
      <c r="BV5983" s="7"/>
      <c r="BW5983" s="7"/>
    </row>
    <row r="5984" spans="5:75" x14ac:dyDescent="0.2"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AQ5984" s="7"/>
      <c r="AR5984" s="7"/>
      <c r="AS5984" s="7"/>
      <c r="AT5984" s="7"/>
      <c r="AU5984" s="7"/>
      <c r="AV5984" s="7"/>
      <c r="AX5984" s="7"/>
      <c r="AY5984" s="7"/>
      <c r="AZ5984" s="7"/>
      <c r="BA5984" s="7"/>
      <c r="BB5984" s="7"/>
      <c r="BC5984" s="7"/>
      <c r="BD5984" s="7"/>
      <c r="BG5984" s="7"/>
      <c r="BH5984" s="7"/>
      <c r="BI5984" s="7"/>
      <c r="BJ5984" s="7"/>
      <c r="BK5984" s="7"/>
      <c r="BL5984" s="7"/>
      <c r="BM5984" s="7"/>
      <c r="BP5984" s="7"/>
      <c r="BQ5984" s="7"/>
      <c r="BR5984" s="7"/>
      <c r="BS5984" s="7"/>
      <c r="BT5984" s="7"/>
      <c r="BU5984" s="7"/>
      <c r="BV5984" s="7"/>
      <c r="BW5984" s="7"/>
    </row>
    <row r="5985" spans="5:75" x14ac:dyDescent="0.2"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AQ5985" s="7"/>
      <c r="AR5985" s="7"/>
      <c r="AS5985" s="7"/>
      <c r="AT5985" s="7"/>
      <c r="AU5985" s="7"/>
      <c r="AV5985" s="7"/>
      <c r="AX5985" s="7"/>
      <c r="AY5985" s="7"/>
      <c r="AZ5985" s="7"/>
      <c r="BA5985" s="7"/>
      <c r="BB5985" s="7"/>
      <c r="BC5985" s="7"/>
      <c r="BD5985" s="7"/>
      <c r="BG5985" s="7"/>
      <c r="BH5985" s="7"/>
      <c r="BI5985" s="7"/>
      <c r="BJ5985" s="7"/>
      <c r="BK5985" s="7"/>
      <c r="BL5985" s="7"/>
      <c r="BM5985" s="7"/>
      <c r="BP5985" s="7"/>
      <c r="BQ5985" s="7"/>
      <c r="BR5985" s="7"/>
      <c r="BS5985" s="7"/>
      <c r="BT5985" s="7"/>
      <c r="BU5985" s="7"/>
      <c r="BV5985" s="7"/>
      <c r="BW5985" s="7"/>
    </row>
    <row r="5986" spans="5:75" x14ac:dyDescent="0.2"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AQ5986" s="7"/>
      <c r="AR5986" s="7"/>
      <c r="AS5986" s="7"/>
      <c r="AT5986" s="7"/>
      <c r="AU5986" s="7"/>
      <c r="AV5986" s="7"/>
      <c r="AX5986" s="7"/>
      <c r="AY5986" s="7"/>
      <c r="AZ5986" s="7"/>
      <c r="BA5986" s="7"/>
      <c r="BB5986" s="7"/>
      <c r="BC5986" s="7"/>
      <c r="BD5986" s="7"/>
      <c r="BG5986" s="7"/>
      <c r="BH5986" s="7"/>
      <c r="BI5986" s="7"/>
      <c r="BJ5986" s="7"/>
      <c r="BK5986" s="7"/>
      <c r="BL5986" s="7"/>
      <c r="BM5986" s="7"/>
      <c r="BP5986" s="7"/>
      <c r="BQ5986" s="7"/>
      <c r="BR5986" s="7"/>
      <c r="BS5986" s="7"/>
      <c r="BT5986" s="7"/>
      <c r="BU5986" s="7"/>
      <c r="BV5986" s="7"/>
      <c r="BW5986" s="7"/>
    </row>
    <row r="5987" spans="5:75" x14ac:dyDescent="0.2"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AQ5987" s="7"/>
      <c r="AR5987" s="7"/>
      <c r="AS5987" s="7"/>
      <c r="AT5987" s="7"/>
      <c r="AU5987" s="7"/>
      <c r="AV5987" s="7"/>
      <c r="AX5987" s="7"/>
      <c r="AY5987" s="7"/>
      <c r="AZ5987" s="7"/>
      <c r="BA5987" s="7"/>
      <c r="BB5987" s="7"/>
      <c r="BC5987" s="7"/>
      <c r="BD5987" s="7"/>
      <c r="BG5987" s="7"/>
      <c r="BH5987" s="7"/>
      <c r="BI5987" s="7"/>
      <c r="BJ5987" s="7"/>
      <c r="BK5987" s="7"/>
      <c r="BL5987" s="7"/>
      <c r="BM5987" s="7"/>
      <c r="BP5987" s="7"/>
      <c r="BQ5987" s="7"/>
      <c r="BR5987" s="7"/>
      <c r="BS5987" s="7"/>
      <c r="BT5987" s="7"/>
      <c r="BU5987" s="7"/>
      <c r="BV5987" s="7"/>
      <c r="BW5987" s="7"/>
    </row>
    <row r="5988" spans="5:75" x14ac:dyDescent="0.2"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AQ5988" s="7"/>
      <c r="AR5988" s="7"/>
      <c r="AS5988" s="7"/>
      <c r="AT5988" s="7"/>
      <c r="AU5988" s="7"/>
      <c r="AV5988" s="7"/>
      <c r="AX5988" s="7"/>
      <c r="AY5988" s="7"/>
      <c r="AZ5988" s="7"/>
      <c r="BA5988" s="7"/>
      <c r="BB5988" s="7"/>
      <c r="BC5988" s="7"/>
      <c r="BD5988" s="7"/>
      <c r="BG5988" s="7"/>
      <c r="BH5988" s="7"/>
      <c r="BI5988" s="7"/>
      <c r="BJ5988" s="7"/>
      <c r="BK5988" s="7"/>
      <c r="BL5988" s="7"/>
      <c r="BM5988" s="7"/>
      <c r="BP5988" s="7"/>
      <c r="BQ5988" s="7"/>
      <c r="BR5988" s="7"/>
      <c r="BS5988" s="7"/>
      <c r="BT5988" s="7"/>
      <c r="BU5988" s="7"/>
      <c r="BV5988" s="7"/>
      <c r="BW5988" s="7"/>
    </row>
    <row r="5989" spans="5:75" x14ac:dyDescent="0.2"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AQ5989" s="7"/>
      <c r="AR5989" s="7"/>
      <c r="AS5989" s="7"/>
      <c r="AT5989" s="7"/>
      <c r="AU5989" s="7"/>
      <c r="AV5989" s="7"/>
      <c r="AX5989" s="7"/>
      <c r="AY5989" s="7"/>
      <c r="AZ5989" s="7"/>
      <c r="BA5989" s="7"/>
      <c r="BB5989" s="7"/>
      <c r="BC5989" s="7"/>
      <c r="BD5989" s="7"/>
      <c r="BG5989" s="7"/>
      <c r="BH5989" s="7"/>
      <c r="BI5989" s="7"/>
      <c r="BJ5989" s="7"/>
      <c r="BK5989" s="7"/>
      <c r="BL5989" s="7"/>
      <c r="BM5989" s="7"/>
      <c r="BP5989" s="7"/>
      <c r="BQ5989" s="7"/>
      <c r="BR5989" s="7"/>
      <c r="BS5989" s="7"/>
      <c r="BT5989" s="7"/>
      <c r="BU5989" s="7"/>
      <c r="BV5989" s="7"/>
      <c r="BW5989" s="7"/>
    </row>
    <row r="5990" spans="5:75" x14ac:dyDescent="0.2"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AQ5990" s="7"/>
      <c r="AR5990" s="7"/>
      <c r="AS5990" s="7"/>
      <c r="AT5990" s="7"/>
      <c r="AU5990" s="7"/>
      <c r="AV5990" s="7"/>
      <c r="AX5990" s="7"/>
      <c r="AY5990" s="7"/>
      <c r="AZ5990" s="7"/>
      <c r="BA5990" s="7"/>
      <c r="BB5990" s="7"/>
      <c r="BC5990" s="7"/>
      <c r="BD5990" s="7"/>
      <c r="BG5990" s="7"/>
      <c r="BH5990" s="7"/>
      <c r="BI5990" s="7"/>
      <c r="BJ5990" s="7"/>
      <c r="BK5990" s="7"/>
      <c r="BL5990" s="7"/>
      <c r="BM5990" s="7"/>
      <c r="BP5990" s="7"/>
      <c r="BQ5990" s="7"/>
      <c r="BR5990" s="7"/>
      <c r="BS5990" s="7"/>
      <c r="BT5990" s="7"/>
      <c r="BU5990" s="7"/>
      <c r="BV5990" s="7"/>
      <c r="BW5990" s="7"/>
    </row>
    <row r="5991" spans="5:75" x14ac:dyDescent="0.2"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AQ5991" s="7"/>
      <c r="AR5991" s="7"/>
      <c r="AS5991" s="7"/>
      <c r="AT5991" s="7"/>
      <c r="AU5991" s="7"/>
      <c r="AV5991" s="7"/>
      <c r="AX5991" s="7"/>
      <c r="AY5991" s="7"/>
      <c r="AZ5991" s="7"/>
      <c r="BA5991" s="7"/>
      <c r="BB5991" s="7"/>
      <c r="BC5991" s="7"/>
      <c r="BD5991" s="7"/>
      <c r="BG5991" s="7"/>
      <c r="BH5991" s="7"/>
      <c r="BI5991" s="7"/>
      <c r="BJ5991" s="7"/>
      <c r="BK5991" s="7"/>
      <c r="BL5991" s="7"/>
      <c r="BM5991" s="7"/>
      <c r="BP5991" s="7"/>
      <c r="BQ5991" s="7"/>
      <c r="BR5991" s="7"/>
      <c r="BS5991" s="7"/>
      <c r="BT5991" s="7"/>
      <c r="BU5991" s="7"/>
      <c r="BV5991" s="7"/>
      <c r="BW5991" s="7"/>
    </row>
    <row r="5992" spans="5:75" x14ac:dyDescent="0.2"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AQ5992" s="7"/>
      <c r="AR5992" s="7"/>
      <c r="AS5992" s="7"/>
      <c r="AT5992" s="7"/>
      <c r="AU5992" s="7"/>
      <c r="AV5992" s="7"/>
      <c r="AX5992" s="7"/>
      <c r="AY5992" s="7"/>
      <c r="AZ5992" s="7"/>
      <c r="BA5992" s="7"/>
      <c r="BB5992" s="7"/>
      <c r="BC5992" s="7"/>
      <c r="BD5992" s="7"/>
      <c r="BG5992" s="7"/>
      <c r="BH5992" s="7"/>
      <c r="BI5992" s="7"/>
      <c r="BJ5992" s="7"/>
      <c r="BK5992" s="7"/>
      <c r="BL5992" s="7"/>
      <c r="BM5992" s="7"/>
      <c r="BP5992" s="7"/>
      <c r="BQ5992" s="7"/>
      <c r="BR5992" s="7"/>
      <c r="BS5992" s="7"/>
      <c r="BT5992" s="7"/>
      <c r="BU5992" s="7"/>
      <c r="BV5992" s="7"/>
      <c r="BW5992" s="7"/>
    </row>
    <row r="5993" spans="5:75" x14ac:dyDescent="0.2"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AQ5993" s="7"/>
      <c r="AR5993" s="7"/>
      <c r="AS5993" s="7"/>
      <c r="AT5993" s="7"/>
      <c r="AU5993" s="7"/>
      <c r="AV5993" s="7"/>
      <c r="AX5993" s="7"/>
      <c r="AY5993" s="7"/>
      <c r="AZ5993" s="7"/>
      <c r="BA5993" s="7"/>
      <c r="BB5993" s="7"/>
      <c r="BC5993" s="7"/>
      <c r="BD5993" s="7"/>
      <c r="BG5993" s="7"/>
      <c r="BH5993" s="7"/>
      <c r="BI5993" s="7"/>
      <c r="BJ5993" s="7"/>
      <c r="BK5993" s="7"/>
      <c r="BL5993" s="7"/>
      <c r="BM5993" s="7"/>
      <c r="BP5993" s="7"/>
      <c r="BQ5993" s="7"/>
      <c r="BR5993" s="7"/>
      <c r="BS5993" s="7"/>
      <c r="BT5993" s="7"/>
      <c r="BU5993" s="7"/>
      <c r="BV5993" s="7"/>
      <c r="BW5993" s="7"/>
    </row>
    <row r="5994" spans="5:75" x14ac:dyDescent="0.2"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AQ5994" s="7"/>
      <c r="AR5994" s="7"/>
      <c r="AS5994" s="7"/>
      <c r="AT5994" s="7"/>
      <c r="AU5994" s="7"/>
      <c r="AV5994" s="7"/>
      <c r="AX5994" s="7"/>
      <c r="AY5994" s="7"/>
      <c r="AZ5994" s="7"/>
      <c r="BA5994" s="7"/>
      <c r="BB5994" s="7"/>
      <c r="BC5994" s="7"/>
      <c r="BD5994" s="7"/>
      <c r="BG5994" s="7"/>
      <c r="BH5994" s="7"/>
      <c r="BI5994" s="7"/>
      <c r="BJ5994" s="7"/>
      <c r="BK5994" s="7"/>
      <c r="BL5994" s="7"/>
      <c r="BM5994" s="7"/>
      <c r="BP5994" s="7"/>
      <c r="BQ5994" s="7"/>
      <c r="BR5994" s="7"/>
      <c r="BS5994" s="7"/>
      <c r="BT5994" s="7"/>
      <c r="BU5994" s="7"/>
      <c r="BV5994" s="7"/>
      <c r="BW5994" s="7"/>
    </row>
    <row r="5995" spans="5:75" x14ac:dyDescent="0.2"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AQ5995" s="7"/>
      <c r="AR5995" s="7"/>
      <c r="AS5995" s="7"/>
      <c r="AT5995" s="7"/>
      <c r="AU5995" s="7"/>
      <c r="AV5995" s="7"/>
      <c r="AX5995" s="7"/>
      <c r="AY5995" s="7"/>
      <c r="AZ5995" s="7"/>
      <c r="BA5995" s="7"/>
      <c r="BB5995" s="7"/>
      <c r="BC5995" s="7"/>
      <c r="BD5995" s="7"/>
      <c r="BG5995" s="7"/>
      <c r="BH5995" s="7"/>
      <c r="BI5995" s="7"/>
      <c r="BJ5995" s="7"/>
      <c r="BK5995" s="7"/>
      <c r="BL5995" s="7"/>
      <c r="BM5995" s="7"/>
      <c r="BP5995" s="7"/>
      <c r="BQ5995" s="7"/>
      <c r="BR5995" s="7"/>
      <c r="BS5995" s="7"/>
      <c r="BT5995" s="7"/>
      <c r="BU5995" s="7"/>
      <c r="BV5995" s="7"/>
      <c r="BW5995" s="7"/>
    </row>
    <row r="5996" spans="5:75" x14ac:dyDescent="0.2"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AQ5996" s="7"/>
      <c r="AR5996" s="7"/>
      <c r="AS5996" s="7"/>
      <c r="AT5996" s="7"/>
      <c r="AU5996" s="7"/>
      <c r="AV5996" s="7"/>
      <c r="AX5996" s="7"/>
      <c r="AY5996" s="7"/>
      <c r="AZ5996" s="7"/>
      <c r="BA5996" s="7"/>
      <c r="BB5996" s="7"/>
      <c r="BC5996" s="7"/>
      <c r="BD5996" s="7"/>
      <c r="BG5996" s="7"/>
      <c r="BH5996" s="7"/>
      <c r="BI5996" s="7"/>
      <c r="BJ5996" s="7"/>
      <c r="BK5996" s="7"/>
      <c r="BL5996" s="7"/>
      <c r="BM5996" s="7"/>
      <c r="BP5996" s="7"/>
      <c r="BQ5996" s="7"/>
      <c r="BR5996" s="7"/>
      <c r="BS5996" s="7"/>
      <c r="BT5996" s="7"/>
      <c r="BU5996" s="7"/>
      <c r="BV5996" s="7"/>
      <c r="BW5996" s="7"/>
    </row>
    <row r="5997" spans="5:75" x14ac:dyDescent="0.2"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AQ5997" s="7"/>
      <c r="AR5997" s="7"/>
      <c r="AS5997" s="7"/>
      <c r="AT5997" s="7"/>
      <c r="AU5997" s="7"/>
      <c r="AV5997" s="7"/>
      <c r="AX5997" s="7"/>
      <c r="AY5997" s="7"/>
      <c r="AZ5997" s="7"/>
      <c r="BA5997" s="7"/>
      <c r="BB5997" s="7"/>
      <c r="BC5997" s="7"/>
      <c r="BD5997" s="7"/>
      <c r="BG5997" s="7"/>
      <c r="BH5997" s="7"/>
      <c r="BI5997" s="7"/>
      <c r="BJ5997" s="7"/>
      <c r="BK5997" s="7"/>
      <c r="BL5997" s="7"/>
      <c r="BM5997" s="7"/>
      <c r="BP5997" s="7"/>
      <c r="BQ5997" s="7"/>
      <c r="BR5997" s="7"/>
      <c r="BS5997" s="7"/>
      <c r="BT5997" s="7"/>
      <c r="BU5997" s="7"/>
      <c r="BV5997" s="7"/>
      <c r="BW5997" s="7"/>
    </row>
    <row r="5998" spans="5:75" x14ac:dyDescent="0.2"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AQ5998" s="7"/>
      <c r="AR5998" s="7"/>
      <c r="AS5998" s="7"/>
      <c r="AT5998" s="7"/>
      <c r="AU5998" s="7"/>
      <c r="AV5998" s="7"/>
      <c r="AX5998" s="7"/>
      <c r="AY5998" s="7"/>
      <c r="AZ5998" s="7"/>
      <c r="BA5998" s="7"/>
      <c r="BB5998" s="7"/>
      <c r="BC5998" s="7"/>
      <c r="BD5998" s="7"/>
      <c r="BG5998" s="7"/>
      <c r="BH5998" s="7"/>
      <c r="BI5998" s="7"/>
      <c r="BJ5998" s="7"/>
      <c r="BK5998" s="7"/>
      <c r="BL5998" s="7"/>
      <c r="BM5998" s="7"/>
      <c r="BP5998" s="7"/>
      <c r="BQ5998" s="7"/>
      <c r="BR5998" s="7"/>
      <c r="BS5998" s="7"/>
      <c r="BT5998" s="7"/>
      <c r="BU5998" s="7"/>
      <c r="BV5998" s="7"/>
      <c r="BW5998" s="7"/>
    </row>
    <row r="5999" spans="5:75" x14ac:dyDescent="0.2"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AQ5999" s="7"/>
      <c r="AR5999" s="7"/>
      <c r="AS5999" s="7"/>
      <c r="AT5999" s="7"/>
      <c r="AU5999" s="7"/>
      <c r="AV5999" s="7"/>
      <c r="AX5999" s="7"/>
      <c r="AY5999" s="7"/>
      <c r="AZ5999" s="7"/>
      <c r="BA5999" s="7"/>
      <c r="BB5999" s="7"/>
      <c r="BC5999" s="7"/>
      <c r="BD5999" s="7"/>
      <c r="BG5999" s="7"/>
      <c r="BH5999" s="7"/>
      <c r="BI5999" s="7"/>
      <c r="BJ5999" s="7"/>
      <c r="BK5999" s="7"/>
      <c r="BL5999" s="7"/>
      <c r="BM5999" s="7"/>
      <c r="BP5999" s="7"/>
      <c r="BQ5999" s="7"/>
      <c r="BR5999" s="7"/>
      <c r="BS5999" s="7"/>
      <c r="BT5999" s="7"/>
      <c r="BU5999" s="7"/>
      <c r="BV5999" s="7"/>
      <c r="BW5999" s="7"/>
    </row>
    <row r="6000" spans="5:75" x14ac:dyDescent="0.2"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AQ6000" s="7"/>
      <c r="AR6000" s="7"/>
      <c r="AS6000" s="7"/>
      <c r="AT6000" s="7"/>
      <c r="AU6000" s="7"/>
      <c r="AV6000" s="7"/>
      <c r="AX6000" s="7"/>
      <c r="AY6000" s="7"/>
      <c r="AZ6000" s="7"/>
      <c r="BA6000" s="7"/>
      <c r="BB6000" s="7"/>
      <c r="BC6000" s="7"/>
      <c r="BD6000" s="7"/>
      <c r="BG6000" s="7"/>
      <c r="BH6000" s="7"/>
      <c r="BI6000" s="7"/>
      <c r="BJ6000" s="7"/>
      <c r="BK6000" s="7"/>
      <c r="BL6000" s="7"/>
      <c r="BM6000" s="7"/>
      <c r="BP6000" s="7"/>
      <c r="BQ6000" s="7"/>
      <c r="BR6000" s="7"/>
      <c r="BS6000" s="7"/>
      <c r="BT6000" s="7"/>
      <c r="BU6000" s="7"/>
      <c r="BV6000" s="7"/>
      <c r="BW6000" s="7"/>
    </row>
    <row r="6001" spans="5:75" x14ac:dyDescent="0.2"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AQ6001" s="7"/>
      <c r="AR6001" s="7"/>
      <c r="AS6001" s="7"/>
      <c r="AT6001" s="7"/>
      <c r="AU6001" s="7"/>
      <c r="AV6001" s="7"/>
      <c r="AX6001" s="7"/>
      <c r="AY6001" s="7"/>
      <c r="AZ6001" s="7"/>
      <c r="BA6001" s="7"/>
      <c r="BB6001" s="7"/>
      <c r="BC6001" s="7"/>
      <c r="BD6001" s="7"/>
      <c r="BG6001" s="7"/>
      <c r="BH6001" s="7"/>
      <c r="BI6001" s="7"/>
      <c r="BJ6001" s="7"/>
      <c r="BK6001" s="7"/>
      <c r="BL6001" s="7"/>
      <c r="BM6001" s="7"/>
      <c r="BP6001" s="7"/>
      <c r="BQ6001" s="7"/>
      <c r="BR6001" s="7"/>
      <c r="BS6001" s="7"/>
      <c r="BT6001" s="7"/>
      <c r="BU6001" s="7"/>
      <c r="BV6001" s="7"/>
      <c r="BW6001" s="7"/>
    </row>
    <row r="6002" spans="5:75" x14ac:dyDescent="0.2"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AQ6002" s="7"/>
      <c r="AR6002" s="7"/>
      <c r="AS6002" s="7"/>
      <c r="AT6002" s="7"/>
      <c r="AU6002" s="7"/>
      <c r="AV6002" s="7"/>
      <c r="AX6002" s="7"/>
      <c r="AY6002" s="7"/>
      <c r="AZ6002" s="7"/>
      <c r="BA6002" s="7"/>
      <c r="BB6002" s="7"/>
      <c r="BC6002" s="7"/>
      <c r="BD6002" s="7"/>
      <c r="BG6002" s="7"/>
      <c r="BH6002" s="7"/>
      <c r="BI6002" s="7"/>
      <c r="BJ6002" s="7"/>
      <c r="BK6002" s="7"/>
      <c r="BL6002" s="7"/>
      <c r="BM6002" s="7"/>
      <c r="BP6002" s="7"/>
      <c r="BQ6002" s="7"/>
      <c r="BR6002" s="7"/>
      <c r="BS6002" s="7"/>
      <c r="BT6002" s="7"/>
      <c r="BU6002" s="7"/>
      <c r="BV6002" s="7"/>
      <c r="BW6002" s="7"/>
    </row>
    <row r="6003" spans="5:75" x14ac:dyDescent="0.2"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AQ6003" s="7"/>
      <c r="AR6003" s="7"/>
      <c r="AS6003" s="7"/>
      <c r="AT6003" s="7"/>
      <c r="AU6003" s="7"/>
      <c r="AV6003" s="7"/>
      <c r="AX6003" s="7"/>
      <c r="AY6003" s="7"/>
      <c r="AZ6003" s="7"/>
      <c r="BA6003" s="7"/>
      <c r="BB6003" s="7"/>
      <c r="BC6003" s="7"/>
      <c r="BD6003" s="7"/>
      <c r="BG6003" s="7"/>
      <c r="BH6003" s="7"/>
      <c r="BI6003" s="7"/>
      <c r="BJ6003" s="7"/>
      <c r="BK6003" s="7"/>
      <c r="BL6003" s="7"/>
      <c r="BM6003" s="7"/>
      <c r="BP6003" s="7"/>
      <c r="BQ6003" s="7"/>
      <c r="BR6003" s="7"/>
      <c r="BS6003" s="7"/>
      <c r="BT6003" s="7"/>
      <c r="BU6003" s="7"/>
      <c r="BV6003" s="7"/>
      <c r="BW6003" s="7"/>
    </row>
    <row r="6004" spans="5:75" x14ac:dyDescent="0.2"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AQ6004" s="7"/>
      <c r="AR6004" s="7"/>
      <c r="AS6004" s="7"/>
      <c r="AT6004" s="7"/>
      <c r="AU6004" s="7"/>
      <c r="AV6004" s="7"/>
      <c r="AX6004" s="7"/>
      <c r="AY6004" s="7"/>
      <c r="AZ6004" s="7"/>
      <c r="BA6004" s="7"/>
      <c r="BB6004" s="7"/>
      <c r="BC6004" s="7"/>
      <c r="BD6004" s="7"/>
      <c r="BG6004" s="7"/>
      <c r="BH6004" s="7"/>
      <c r="BI6004" s="7"/>
      <c r="BJ6004" s="7"/>
      <c r="BK6004" s="7"/>
      <c r="BL6004" s="7"/>
      <c r="BM6004" s="7"/>
      <c r="BP6004" s="7"/>
      <c r="BQ6004" s="7"/>
      <c r="BR6004" s="7"/>
      <c r="BS6004" s="7"/>
      <c r="BT6004" s="7"/>
      <c r="BU6004" s="7"/>
      <c r="BV6004" s="7"/>
      <c r="BW6004" s="7"/>
    </row>
    <row r="6005" spans="5:75" x14ac:dyDescent="0.2"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AQ6005" s="7"/>
      <c r="AR6005" s="7"/>
      <c r="AS6005" s="7"/>
      <c r="AT6005" s="7"/>
      <c r="AU6005" s="7"/>
      <c r="AV6005" s="7"/>
      <c r="AX6005" s="7"/>
      <c r="AY6005" s="7"/>
      <c r="AZ6005" s="7"/>
      <c r="BA6005" s="7"/>
      <c r="BB6005" s="7"/>
      <c r="BC6005" s="7"/>
      <c r="BD6005" s="7"/>
      <c r="BG6005" s="7"/>
      <c r="BH6005" s="7"/>
      <c r="BI6005" s="7"/>
      <c r="BJ6005" s="7"/>
      <c r="BK6005" s="7"/>
      <c r="BL6005" s="7"/>
      <c r="BM6005" s="7"/>
      <c r="BP6005" s="7"/>
      <c r="BQ6005" s="7"/>
      <c r="BR6005" s="7"/>
      <c r="BS6005" s="7"/>
      <c r="BT6005" s="7"/>
      <c r="BU6005" s="7"/>
      <c r="BV6005" s="7"/>
      <c r="BW6005" s="7"/>
    </row>
    <row r="6006" spans="5:75" x14ac:dyDescent="0.2"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AQ6006" s="7"/>
      <c r="AR6006" s="7"/>
      <c r="AS6006" s="7"/>
      <c r="AT6006" s="7"/>
      <c r="AU6006" s="7"/>
      <c r="AV6006" s="7"/>
      <c r="AX6006" s="7"/>
      <c r="AY6006" s="7"/>
      <c r="AZ6006" s="7"/>
      <c r="BA6006" s="7"/>
      <c r="BB6006" s="7"/>
      <c r="BC6006" s="7"/>
      <c r="BD6006" s="7"/>
      <c r="BG6006" s="7"/>
      <c r="BH6006" s="7"/>
      <c r="BI6006" s="7"/>
      <c r="BJ6006" s="7"/>
      <c r="BK6006" s="7"/>
      <c r="BL6006" s="7"/>
      <c r="BM6006" s="7"/>
      <c r="BP6006" s="7"/>
      <c r="BQ6006" s="7"/>
      <c r="BR6006" s="7"/>
      <c r="BS6006" s="7"/>
      <c r="BT6006" s="7"/>
      <c r="BU6006" s="7"/>
      <c r="BV6006" s="7"/>
      <c r="BW6006" s="7"/>
    </row>
    <row r="6007" spans="5:75" x14ac:dyDescent="0.2"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AQ6007" s="7"/>
      <c r="AR6007" s="7"/>
      <c r="AS6007" s="7"/>
      <c r="AT6007" s="7"/>
      <c r="AU6007" s="7"/>
      <c r="AV6007" s="7"/>
      <c r="AX6007" s="7"/>
      <c r="AY6007" s="7"/>
      <c r="AZ6007" s="7"/>
      <c r="BA6007" s="7"/>
      <c r="BB6007" s="7"/>
      <c r="BC6007" s="7"/>
      <c r="BD6007" s="7"/>
      <c r="BG6007" s="7"/>
      <c r="BH6007" s="7"/>
      <c r="BI6007" s="7"/>
      <c r="BJ6007" s="7"/>
      <c r="BK6007" s="7"/>
      <c r="BL6007" s="7"/>
      <c r="BM6007" s="7"/>
      <c r="BP6007" s="7"/>
      <c r="BQ6007" s="7"/>
      <c r="BR6007" s="7"/>
      <c r="BS6007" s="7"/>
      <c r="BT6007" s="7"/>
      <c r="BU6007" s="7"/>
      <c r="BV6007" s="7"/>
      <c r="BW6007" s="7"/>
    </row>
    <row r="6008" spans="5:75" x14ac:dyDescent="0.2"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AQ6008" s="7"/>
      <c r="AR6008" s="7"/>
      <c r="AS6008" s="7"/>
      <c r="AT6008" s="7"/>
      <c r="AU6008" s="7"/>
      <c r="AV6008" s="7"/>
      <c r="AX6008" s="7"/>
      <c r="AY6008" s="7"/>
      <c r="AZ6008" s="7"/>
      <c r="BA6008" s="7"/>
      <c r="BB6008" s="7"/>
      <c r="BC6008" s="7"/>
      <c r="BD6008" s="7"/>
      <c r="BG6008" s="7"/>
      <c r="BH6008" s="7"/>
      <c r="BI6008" s="7"/>
      <c r="BJ6008" s="7"/>
      <c r="BK6008" s="7"/>
      <c r="BL6008" s="7"/>
      <c r="BM6008" s="7"/>
      <c r="BP6008" s="7"/>
      <c r="BQ6008" s="7"/>
      <c r="BR6008" s="7"/>
      <c r="BS6008" s="7"/>
      <c r="BT6008" s="7"/>
      <c r="BU6008" s="7"/>
      <c r="BV6008" s="7"/>
      <c r="BW6008" s="7"/>
    </row>
    <row r="6009" spans="5:75" x14ac:dyDescent="0.2"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AQ6009" s="7"/>
      <c r="AR6009" s="7"/>
      <c r="AS6009" s="7"/>
      <c r="AT6009" s="7"/>
      <c r="AU6009" s="7"/>
      <c r="AV6009" s="7"/>
      <c r="AX6009" s="7"/>
      <c r="AY6009" s="7"/>
      <c r="AZ6009" s="7"/>
      <c r="BA6009" s="7"/>
      <c r="BB6009" s="7"/>
      <c r="BC6009" s="7"/>
      <c r="BD6009" s="7"/>
      <c r="BG6009" s="7"/>
      <c r="BH6009" s="7"/>
      <c r="BI6009" s="7"/>
      <c r="BJ6009" s="7"/>
      <c r="BK6009" s="7"/>
      <c r="BL6009" s="7"/>
      <c r="BM6009" s="7"/>
      <c r="BP6009" s="7"/>
      <c r="BQ6009" s="7"/>
      <c r="BR6009" s="7"/>
      <c r="BS6009" s="7"/>
      <c r="BT6009" s="7"/>
      <c r="BU6009" s="7"/>
      <c r="BV6009" s="7"/>
      <c r="BW6009" s="7"/>
    </row>
    <row r="6010" spans="5:75" x14ac:dyDescent="0.2"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AQ6010" s="7"/>
      <c r="AR6010" s="7"/>
      <c r="AS6010" s="7"/>
      <c r="AT6010" s="7"/>
      <c r="AU6010" s="7"/>
      <c r="AV6010" s="7"/>
      <c r="AX6010" s="7"/>
      <c r="AY6010" s="7"/>
      <c r="AZ6010" s="7"/>
      <c r="BA6010" s="7"/>
      <c r="BB6010" s="7"/>
      <c r="BC6010" s="7"/>
      <c r="BD6010" s="7"/>
      <c r="BG6010" s="7"/>
      <c r="BH6010" s="7"/>
      <c r="BI6010" s="7"/>
      <c r="BJ6010" s="7"/>
      <c r="BK6010" s="7"/>
      <c r="BL6010" s="7"/>
      <c r="BM6010" s="7"/>
      <c r="BP6010" s="7"/>
      <c r="BQ6010" s="7"/>
      <c r="BR6010" s="7"/>
      <c r="BS6010" s="7"/>
      <c r="BT6010" s="7"/>
      <c r="BU6010" s="7"/>
      <c r="BV6010" s="7"/>
      <c r="BW6010" s="7"/>
    </row>
    <row r="6011" spans="5:75" x14ac:dyDescent="0.2"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AQ6011" s="7"/>
      <c r="AR6011" s="7"/>
      <c r="AS6011" s="7"/>
      <c r="AT6011" s="7"/>
      <c r="AU6011" s="7"/>
      <c r="AV6011" s="7"/>
      <c r="AX6011" s="7"/>
      <c r="AY6011" s="7"/>
      <c r="AZ6011" s="7"/>
      <c r="BA6011" s="7"/>
      <c r="BB6011" s="7"/>
      <c r="BC6011" s="7"/>
      <c r="BD6011" s="7"/>
      <c r="BG6011" s="7"/>
      <c r="BH6011" s="7"/>
      <c r="BI6011" s="7"/>
      <c r="BJ6011" s="7"/>
      <c r="BK6011" s="7"/>
      <c r="BL6011" s="7"/>
      <c r="BM6011" s="7"/>
      <c r="BP6011" s="7"/>
      <c r="BQ6011" s="7"/>
      <c r="BR6011" s="7"/>
      <c r="BS6011" s="7"/>
      <c r="BT6011" s="7"/>
      <c r="BU6011" s="7"/>
      <c r="BV6011" s="7"/>
      <c r="BW6011" s="7"/>
    </row>
    <row r="6012" spans="5:75" x14ac:dyDescent="0.2"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AQ6012" s="7"/>
      <c r="AR6012" s="7"/>
      <c r="AS6012" s="7"/>
      <c r="AT6012" s="7"/>
      <c r="AU6012" s="7"/>
      <c r="AV6012" s="7"/>
      <c r="AX6012" s="7"/>
      <c r="AY6012" s="7"/>
      <c r="AZ6012" s="7"/>
      <c r="BA6012" s="7"/>
      <c r="BB6012" s="7"/>
      <c r="BC6012" s="7"/>
      <c r="BD6012" s="7"/>
      <c r="BG6012" s="7"/>
      <c r="BH6012" s="7"/>
      <c r="BI6012" s="7"/>
      <c r="BJ6012" s="7"/>
      <c r="BK6012" s="7"/>
      <c r="BL6012" s="7"/>
      <c r="BM6012" s="7"/>
      <c r="BP6012" s="7"/>
      <c r="BQ6012" s="7"/>
      <c r="BR6012" s="7"/>
      <c r="BS6012" s="7"/>
      <c r="BT6012" s="7"/>
      <c r="BU6012" s="7"/>
      <c r="BV6012" s="7"/>
      <c r="BW6012" s="7"/>
    </row>
    <row r="6013" spans="5:75" x14ac:dyDescent="0.2"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AQ6013" s="7"/>
      <c r="AR6013" s="7"/>
      <c r="AS6013" s="7"/>
      <c r="AT6013" s="7"/>
      <c r="AU6013" s="7"/>
      <c r="AV6013" s="7"/>
      <c r="AX6013" s="7"/>
      <c r="AY6013" s="7"/>
      <c r="AZ6013" s="7"/>
      <c r="BA6013" s="7"/>
      <c r="BB6013" s="7"/>
      <c r="BC6013" s="7"/>
      <c r="BD6013" s="7"/>
      <c r="BG6013" s="7"/>
      <c r="BH6013" s="7"/>
      <c r="BI6013" s="7"/>
      <c r="BJ6013" s="7"/>
      <c r="BK6013" s="7"/>
      <c r="BL6013" s="7"/>
      <c r="BM6013" s="7"/>
      <c r="BP6013" s="7"/>
      <c r="BQ6013" s="7"/>
      <c r="BR6013" s="7"/>
      <c r="BS6013" s="7"/>
      <c r="BT6013" s="7"/>
      <c r="BU6013" s="7"/>
      <c r="BV6013" s="7"/>
      <c r="BW6013" s="7"/>
    </row>
    <row r="6014" spans="5:75" x14ac:dyDescent="0.2"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AQ6014" s="7"/>
      <c r="AR6014" s="7"/>
      <c r="AS6014" s="7"/>
      <c r="AT6014" s="7"/>
      <c r="AU6014" s="7"/>
      <c r="AV6014" s="7"/>
      <c r="AX6014" s="7"/>
      <c r="AY6014" s="7"/>
      <c r="AZ6014" s="7"/>
      <c r="BA6014" s="7"/>
      <c r="BB6014" s="7"/>
      <c r="BC6014" s="7"/>
      <c r="BD6014" s="7"/>
      <c r="BG6014" s="7"/>
      <c r="BH6014" s="7"/>
      <c r="BI6014" s="7"/>
      <c r="BJ6014" s="7"/>
      <c r="BK6014" s="7"/>
      <c r="BL6014" s="7"/>
      <c r="BM6014" s="7"/>
      <c r="BP6014" s="7"/>
      <c r="BQ6014" s="7"/>
      <c r="BR6014" s="7"/>
      <c r="BS6014" s="7"/>
      <c r="BT6014" s="7"/>
      <c r="BU6014" s="7"/>
      <c r="BV6014" s="7"/>
      <c r="BW6014" s="7"/>
    </row>
    <row r="6015" spans="5:75" x14ac:dyDescent="0.2"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AQ6015" s="7"/>
      <c r="AR6015" s="7"/>
      <c r="AS6015" s="7"/>
      <c r="AT6015" s="7"/>
      <c r="AU6015" s="7"/>
      <c r="AV6015" s="7"/>
      <c r="AX6015" s="7"/>
      <c r="AY6015" s="7"/>
      <c r="AZ6015" s="7"/>
      <c r="BA6015" s="7"/>
      <c r="BB6015" s="7"/>
      <c r="BC6015" s="7"/>
      <c r="BD6015" s="7"/>
      <c r="BG6015" s="7"/>
      <c r="BH6015" s="7"/>
      <c r="BI6015" s="7"/>
      <c r="BJ6015" s="7"/>
      <c r="BK6015" s="7"/>
      <c r="BL6015" s="7"/>
      <c r="BM6015" s="7"/>
      <c r="BP6015" s="7"/>
      <c r="BQ6015" s="7"/>
      <c r="BR6015" s="7"/>
      <c r="BS6015" s="7"/>
      <c r="BT6015" s="7"/>
      <c r="BU6015" s="7"/>
      <c r="BV6015" s="7"/>
      <c r="BW6015" s="7"/>
    </row>
    <row r="6016" spans="5:75" x14ac:dyDescent="0.2"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AQ6016" s="7"/>
      <c r="AR6016" s="7"/>
      <c r="AS6016" s="7"/>
      <c r="AT6016" s="7"/>
      <c r="AU6016" s="7"/>
      <c r="AV6016" s="7"/>
      <c r="AX6016" s="7"/>
      <c r="AY6016" s="7"/>
      <c r="AZ6016" s="7"/>
      <c r="BA6016" s="7"/>
      <c r="BB6016" s="7"/>
      <c r="BC6016" s="7"/>
      <c r="BD6016" s="7"/>
      <c r="BG6016" s="7"/>
      <c r="BH6016" s="7"/>
      <c r="BI6016" s="7"/>
      <c r="BJ6016" s="7"/>
      <c r="BK6016" s="7"/>
      <c r="BL6016" s="7"/>
      <c r="BM6016" s="7"/>
      <c r="BP6016" s="7"/>
      <c r="BQ6016" s="7"/>
      <c r="BR6016" s="7"/>
      <c r="BS6016" s="7"/>
      <c r="BT6016" s="7"/>
      <c r="BU6016" s="7"/>
      <c r="BV6016" s="7"/>
      <c r="BW6016" s="7"/>
    </row>
    <row r="6017" spans="5:75" x14ac:dyDescent="0.2"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AQ6017" s="7"/>
      <c r="AR6017" s="7"/>
      <c r="AS6017" s="7"/>
      <c r="AT6017" s="7"/>
      <c r="AU6017" s="7"/>
      <c r="AV6017" s="7"/>
      <c r="AX6017" s="7"/>
      <c r="AY6017" s="7"/>
      <c r="AZ6017" s="7"/>
      <c r="BA6017" s="7"/>
      <c r="BB6017" s="7"/>
      <c r="BC6017" s="7"/>
      <c r="BD6017" s="7"/>
      <c r="BG6017" s="7"/>
      <c r="BH6017" s="7"/>
      <c r="BI6017" s="7"/>
      <c r="BJ6017" s="7"/>
      <c r="BK6017" s="7"/>
      <c r="BL6017" s="7"/>
      <c r="BM6017" s="7"/>
      <c r="BP6017" s="7"/>
      <c r="BQ6017" s="7"/>
      <c r="BR6017" s="7"/>
      <c r="BS6017" s="7"/>
      <c r="BT6017" s="7"/>
      <c r="BU6017" s="7"/>
      <c r="BV6017" s="7"/>
      <c r="BW6017" s="7"/>
    </row>
    <row r="6018" spans="5:75" x14ac:dyDescent="0.2"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AQ6018" s="7"/>
      <c r="AR6018" s="7"/>
      <c r="AS6018" s="7"/>
      <c r="AT6018" s="7"/>
      <c r="AU6018" s="7"/>
      <c r="AV6018" s="7"/>
      <c r="AX6018" s="7"/>
      <c r="AY6018" s="7"/>
      <c r="AZ6018" s="7"/>
      <c r="BA6018" s="7"/>
      <c r="BB6018" s="7"/>
      <c r="BC6018" s="7"/>
      <c r="BD6018" s="7"/>
      <c r="BG6018" s="7"/>
      <c r="BH6018" s="7"/>
      <c r="BI6018" s="7"/>
      <c r="BJ6018" s="7"/>
      <c r="BK6018" s="7"/>
      <c r="BL6018" s="7"/>
      <c r="BM6018" s="7"/>
      <c r="BP6018" s="7"/>
      <c r="BQ6018" s="7"/>
      <c r="BR6018" s="7"/>
      <c r="BS6018" s="7"/>
      <c r="BT6018" s="7"/>
      <c r="BU6018" s="7"/>
      <c r="BV6018" s="7"/>
      <c r="BW6018" s="7"/>
    </row>
    <row r="6019" spans="5:75" x14ac:dyDescent="0.2"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AQ6019" s="7"/>
      <c r="AR6019" s="7"/>
      <c r="AS6019" s="7"/>
      <c r="AT6019" s="7"/>
      <c r="AU6019" s="7"/>
      <c r="AV6019" s="7"/>
      <c r="AX6019" s="7"/>
      <c r="AY6019" s="7"/>
      <c r="AZ6019" s="7"/>
      <c r="BA6019" s="7"/>
      <c r="BB6019" s="7"/>
      <c r="BC6019" s="7"/>
      <c r="BD6019" s="7"/>
      <c r="BG6019" s="7"/>
      <c r="BH6019" s="7"/>
      <c r="BI6019" s="7"/>
      <c r="BJ6019" s="7"/>
      <c r="BK6019" s="7"/>
      <c r="BL6019" s="7"/>
      <c r="BM6019" s="7"/>
      <c r="BP6019" s="7"/>
      <c r="BQ6019" s="7"/>
      <c r="BR6019" s="7"/>
      <c r="BS6019" s="7"/>
      <c r="BT6019" s="7"/>
      <c r="BU6019" s="7"/>
      <c r="BV6019" s="7"/>
      <c r="BW6019" s="7"/>
    </row>
    <row r="6020" spans="5:75" x14ac:dyDescent="0.2"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AQ6020" s="7"/>
      <c r="AR6020" s="7"/>
      <c r="AS6020" s="7"/>
      <c r="AT6020" s="7"/>
      <c r="AU6020" s="7"/>
      <c r="AV6020" s="7"/>
      <c r="AX6020" s="7"/>
      <c r="AY6020" s="7"/>
      <c r="AZ6020" s="7"/>
      <c r="BA6020" s="7"/>
      <c r="BB6020" s="7"/>
      <c r="BC6020" s="7"/>
      <c r="BD6020" s="7"/>
      <c r="BG6020" s="7"/>
      <c r="BH6020" s="7"/>
      <c r="BI6020" s="7"/>
      <c r="BJ6020" s="7"/>
      <c r="BK6020" s="7"/>
      <c r="BL6020" s="7"/>
      <c r="BM6020" s="7"/>
      <c r="BP6020" s="7"/>
      <c r="BQ6020" s="7"/>
      <c r="BR6020" s="7"/>
      <c r="BS6020" s="7"/>
      <c r="BT6020" s="7"/>
      <c r="BU6020" s="7"/>
      <c r="BV6020" s="7"/>
      <c r="BW6020" s="7"/>
    </row>
    <row r="6021" spans="5:75" x14ac:dyDescent="0.2"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AQ6021" s="7"/>
      <c r="AR6021" s="7"/>
      <c r="AS6021" s="7"/>
      <c r="AT6021" s="7"/>
      <c r="AU6021" s="7"/>
      <c r="AV6021" s="7"/>
      <c r="AX6021" s="7"/>
      <c r="AY6021" s="7"/>
      <c r="AZ6021" s="7"/>
      <c r="BA6021" s="7"/>
      <c r="BB6021" s="7"/>
      <c r="BC6021" s="7"/>
      <c r="BD6021" s="7"/>
      <c r="BG6021" s="7"/>
      <c r="BH6021" s="7"/>
      <c r="BI6021" s="7"/>
      <c r="BJ6021" s="7"/>
      <c r="BK6021" s="7"/>
      <c r="BL6021" s="7"/>
      <c r="BM6021" s="7"/>
      <c r="BP6021" s="7"/>
      <c r="BQ6021" s="7"/>
      <c r="BR6021" s="7"/>
      <c r="BS6021" s="7"/>
      <c r="BT6021" s="7"/>
      <c r="BU6021" s="7"/>
      <c r="BV6021" s="7"/>
      <c r="BW6021" s="7"/>
    </row>
    <row r="6022" spans="5:75" x14ac:dyDescent="0.2"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AQ6022" s="7"/>
      <c r="AR6022" s="7"/>
      <c r="AS6022" s="7"/>
      <c r="AT6022" s="7"/>
      <c r="AU6022" s="7"/>
      <c r="AV6022" s="7"/>
      <c r="AX6022" s="7"/>
      <c r="AY6022" s="7"/>
      <c r="AZ6022" s="7"/>
      <c r="BA6022" s="7"/>
      <c r="BB6022" s="7"/>
      <c r="BC6022" s="7"/>
      <c r="BD6022" s="7"/>
      <c r="BG6022" s="7"/>
      <c r="BH6022" s="7"/>
      <c r="BI6022" s="7"/>
      <c r="BJ6022" s="7"/>
      <c r="BK6022" s="7"/>
      <c r="BL6022" s="7"/>
      <c r="BM6022" s="7"/>
      <c r="BP6022" s="7"/>
      <c r="BQ6022" s="7"/>
      <c r="BR6022" s="7"/>
      <c r="BS6022" s="7"/>
      <c r="BT6022" s="7"/>
      <c r="BU6022" s="7"/>
      <c r="BV6022" s="7"/>
      <c r="BW6022" s="7"/>
    </row>
    <row r="6023" spans="5:75" x14ac:dyDescent="0.2"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AQ6023" s="7"/>
      <c r="AR6023" s="7"/>
      <c r="AS6023" s="7"/>
      <c r="AT6023" s="7"/>
      <c r="AU6023" s="7"/>
      <c r="AV6023" s="7"/>
      <c r="AX6023" s="7"/>
      <c r="AY6023" s="7"/>
      <c r="AZ6023" s="7"/>
      <c r="BA6023" s="7"/>
      <c r="BB6023" s="7"/>
      <c r="BC6023" s="7"/>
      <c r="BD6023" s="7"/>
      <c r="BG6023" s="7"/>
      <c r="BH6023" s="7"/>
      <c r="BI6023" s="7"/>
      <c r="BJ6023" s="7"/>
      <c r="BK6023" s="7"/>
      <c r="BL6023" s="7"/>
      <c r="BM6023" s="7"/>
      <c r="BP6023" s="7"/>
      <c r="BQ6023" s="7"/>
      <c r="BR6023" s="7"/>
      <c r="BS6023" s="7"/>
      <c r="BT6023" s="7"/>
      <c r="BU6023" s="7"/>
      <c r="BV6023" s="7"/>
      <c r="BW6023" s="7"/>
    </row>
    <row r="6024" spans="5:75" x14ac:dyDescent="0.2"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AQ6024" s="7"/>
      <c r="AR6024" s="7"/>
      <c r="AS6024" s="7"/>
      <c r="AT6024" s="7"/>
      <c r="AU6024" s="7"/>
      <c r="AV6024" s="7"/>
      <c r="AX6024" s="7"/>
      <c r="AY6024" s="7"/>
      <c r="AZ6024" s="7"/>
      <c r="BA6024" s="7"/>
      <c r="BB6024" s="7"/>
      <c r="BC6024" s="7"/>
      <c r="BD6024" s="7"/>
      <c r="BG6024" s="7"/>
      <c r="BH6024" s="7"/>
      <c r="BI6024" s="7"/>
      <c r="BJ6024" s="7"/>
      <c r="BK6024" s="7"/>
      <c r="BL6024" s="7"/>
      <c r="BM6024" s="7"/>
      <c r="BP6024" s="7"/>
      <c r="BQ6024" s="7"/>
      <c r="BR6024" s="7"/>
      <c r="BS6024" s="7"/>
      <c r="BT6024" s="7"/>
      <c r="BU6024" s="7"/>
      <c r="BV6024" s="7"/>
      <c r="BW6024" s="7"/>
    </row>
    <row r="6025" spans="5:75" x14ac:dyDescent="0.2"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AQ6025" s="7"/>
      <c r="AR6025" s="7"/>
      <c r="AS6025" s="7"/>
      <c r="AT6025" s="7"/>
      <c r="AU6025" s="7"/>
      <c r="AV6025" s="7"/>
      <c r="AX6025" s="7"/>
      <c r="AY6025" s="7"/>
      <c r="AZ6025" s="7"/>
      <c r="BA6025" s="7"/>
      <c r="BB6025" s="7"/>
      <c r="BC6025" s="7"/>
      <c r="BD6025" s="7"/>
      <c r="BG6025" s="7"/>
      <c r="BH6025" s="7"/>
      <c r="BI6025" s="7"/>
      <c r="BJ6025" s="7"/>
      <c r="BK6025" s="7"/>
      <c r="BL6025" s="7"/>
      <c r="BM6025" s="7"/>
      <c r="BP6025" s="7"/>
      <c r="BQ6025" s="7"/>
      <c r="BR6025" s="7"/>
      <c r="BS6025" s="7"/>
      <c r="BT6025" s="7"/>
      <c r="BU6025" s="7"/>
      <c r="BV6025" s="7"/>
      <c r="BW6025" s="7"/>
    </row>
    <row r="6026" spans="5:75" x14ac:dyDescent="0.2"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AQ6026" s="7"/>
      <c r="AR6026" s="7"/>
      <c r="AS6026" s="7"/>
      <c r="AT6026" s="7"/>
      <c r="AU6026" s="7"/>
      <c r="AV6026" s="7"/>
      <c r="AX6026" s="7"/>
      <c r="AY6026" s="7"/>
      <c r="AZ6026" s="7"/>
      <c r="BA6026" s="7"/>
      <c r="BB6026" s="7"/>
      <c r="BC6026" s="7"/>
      <c r="BD6026" s="7"/>
      <c r="BG6026" s="7"/>
      <c r="BH6026" s="7"/>
      <c r="BI6026" s="7"/>
      <c r="BJ6026" s="7"/>
      <c r="BK6026" s="7"/>
      <c r="BL6026" s="7"/>
      <c r="BM6026" s="7"/>
      <c r="BP6026" s="7"/>
      <c r="BQ6026" s="7"/>
      <c r="BR6026" s="7"/>
      <c r="BS6026" s="7"/>
      <c r="BT6026" s="7"/>
      <c r="BU6026" s="7"/>
      <c r="BV6026" s="7"/>
      <c r="BW6026" s="7"/>
    </row>
    <row r="6027" spans="5:75" x14ac:dyDescent="0.2"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AQ6027" s="7"/>
      <c r="AR6027" s="7"/>
      <c r="AS6027" s="7"/>
      <c r="AT6027" s="7"/>
      <c r="AU6027" s="7"/>
      <c r="AV6027" s="7"/>
      <c r="AX6027" s="7"/>
      <c r="AY6027" s="7"/>
      <c r="AZ6027" s="7"/>
      <c r="BA6027" s="7"/>
      <c r="BB6027" s="7"/>
      <c r="BC6027" s="7"/>
      <c r="BD6027" s="7"/>
      <c r="BG6027" s="7"/>
      <c r="BH6027" s="7"/>
      <c r="BI6027" s="7"/>
      <c r="BJ6027" s="7"/>
      <c r="BK6027" s="7"/>
      <c r="BL6027" s="7"/>
      <c r="BM6027" s="7"/>
      <c r="BP6027" s="7"/>
      <c r="BQ6027" s="7"/>
      <c r="BR6027" s="7"/>
      <c r="BS6027" s="7"/>
      <c r="BT6027" s="7"/>
      <c r="BU6027" s="7"/>
      <c r="BV6027" s="7"/>
      <c r="BW6027" s="7"/>
    </row>
    <row r="6028" spans="5:75" x14ac:dyDescent="0.2"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AQ6028" s="7"/>
      <c r="AR6028" s="7"/>
      <c r="AS6028" s="7"/>
      <c r="AT6028" s="7"/>
      <c r="AU6028" s="7"/>
      <c r="AV6028" s="7"/>
      <c r="AX6028" s="7"/>
      <c r="AY6028" s="7"/>
      <c r="AZ6028" s="7"/>
      <c r="BA6028" s="7"/>
      <c r="BB6028" s="7"/>
      <c r="BC6028" s="7"/>
      <c r="BD6028" s="7"/>
      <c r="BG6028" s="7"/>
      <c r="BH6028" s="7"/>
      <c r="BI6028" s="7"/>
      <c r="BJ6028" s="7"/>
      <c r="BK6028" s="7"/>
      <c r="BL6028" s="7"/>
      <c r="BM6028" s="7"/>
      <c r="BP6028" s="7"/>
      <c r="BQ6028" s="7"/>
      <c r="BR6028" s="7"/>
      <c r="BS6028" s="7"/>
      <c r="BT6028" s="7"/>
      <c r="BU6028" s="7"/>
      <c r="BV6028" s="7"/>
      <c r="BW6028" s="7"/>
    </row>
    <row r="6029" spans="5:75" x14ac:dyDescent="0.2"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AQ6029" s="7"/>
      <c r="AR6029" s="7"/>
      <c r="AS6029" s="7"/>
      <c r="AT6029" s="7"/>
      <c r="AU6029" s="7"/>
      <c r="AV6029" s="7"/>
      <c r="AX6029" s="7"/>
      <c r="AY6029" s="7"/>
      <c r="AZ6029" s="7"/>
      <c r="BA6029" s="7"/>
      <c r="BB6029" s="7"/>
      <c r="BC6029" s="7"/>
      <c r="BD6029" s="7"/>
      <c r="BG6029" s="7"/>
      <c r="BH6029" s="7"/>
      <c r="BI6029" s="7"/>
      <c r="BJ6029" s="7"/>
      <c r="BK6029" s="7"/>
      <c r="BL6029" s="7"/>
      <c r="BM6029" s="7"/>
      <c r="BP6029" s="7"/>
      <c r="BQ6029" s="7"/>
      <c r="BR6029" s="7"/>
      <c r="BS6029" s="7"/>
      <c r="BT6029" s="7"/>
      <c r="BU6029" s="7"/>
      <c r="BV6029" s="7"/>
      <c r="BW6029" s="7"/>
    </row>
    <row r="6030" spans="5:75" x14ac:dyDescent="0.2"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AQ6030" s="7"/>
      <c r="AR6030" s="7"/>
      <c r="AS6030" s="7"/>
      <c r="AT6030" s="7"/>
      <c r="AU6030" s="7"/>
      <c r="AV6030" s="7"/>
      <c r="AX6030" s="7"/>
      <c r="AY6030" s="7"/>
      <c r="AZ6030" s="7"/>
      <c r="BA6030" s="7"/>
      <c r="BB6030" s="7"/>
      <c r="BC6030" s="7"/>
      <c r="BD6030" s="7"/>
      <c r="BG6030" s="7"/>
      <c r="BH6030" s="7"/>
      <c r="BI6030" s="7"/>
      <c r="BJ6030" s="7"/>
      <c r="BK6030" s="7"/>
      <c r="BL6030" s="7"/>
      <c r="BM6030" s="7"/>
      <c r="BP6030" s="7"/>
      <c r="BQ6030" s="7"/>
      <c r="BR6030" s="7"/>
      <c r="BS6030" s="7"/>
      <c r="BT6030" s="7"/>
      <c r="BU6030" s="7"/>
      <c r="BV6030" s="7"/>
      <c r="BW6030" s="7"/>
    </row>
    <row r="6031" spans="5:75" x14ac:dyDescent="0.2"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AQ6031" s="7"/>
      <c r="AR6031" s="7"/>
      <c r="AS6031" s="7"/>
      <c r="AT6031" s="7"/>
      <c r="AU6031" s="7"/>
      <c r="AV6031" s="7"/>
      <c r="AX6031" s="7"/>
      <c r="AY6031" s="7"/>
      <c r="AZ6031" s="7"/>
      <c r="BA6031" s="7"/>
      <c r="BB6031" s="7"/>
      <c r="BC6031" s="7"/>
      <c r="BD6031" s="7"/>
      <c r="BG6031" s="7"/>
      <c r="BH6031" s="7"/>
      <c r="BI6031" s="7"/>
      <c r="BJ6031" s="7"/>
      <c r="BK6031" s="7"/>
      <c r="BL6031" s="7"/>
      <c r="BM6031" s="7"/>
      <c r="BP6031" s="7"/>
      <c r="BQ6031" s="7"/>
      <c r="BR6031" s="7"/>
      <c r="BS6031" s="7"/>
      <c r="BT6031" s="7"/>
      <c r="BU6031" s="7"/>
      <c r="BV6031" s="7"/>
      <c r="BW6031" s="7"/>
    </row>
    <row r="6032" spans="5:75" x14ac:dyDescent="0.2"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AQ6032" s="7"/>
      <c r="AR6032" s="7"/>
      <c r="AS6032" s="7"/>
      <c r="AT6032" s="7"/>
      <c r="AU6032" s="7"/>
      <c r="AV6032" s="7"/>
      <c r="AX6032" s="7"/>
      <c r="AY6032" s="7"/>
      <c r="AZ6032" s="7"/>
      <c r="BA6032" s="7"/>
      <c r="BB6032" s="7"/>
      <c r="BC6032" s="7"/>
      <c r="BD6032" s="7"/>
      <c r="BG6032" s="7"/>
      <c r="BH6032" s="7"/>
      <c r="BI6032" s="7"/>
      <c r="BJ6032" s="7"/>
      <c r="BK6032" s="7"/>
      <c r="BL6032" s="7"/>
      <c r="BM6032" s="7"/>
      <c r="BP6032" s="7"/>
      <c r="BQ6032" s="7"/>
      <c r="BR6032" s="7"/>
      <c r="BS6032" s="7"/>
      <c r="BT6032" s="7"/>
      <c r="BU6032" s="7"/>
      <c r="BV6032" s="7"/>
      <c r="BW6032" s="7"/>
    </row>
    <row r="6033" spans="5:75" x14ac:dyDescent="0.2"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AQ6033" s="7"/>
      <c r="AR6033" s="7"/>
      <c r="AS6033" s="7"/>
      <c r="AT6033" s="7"/>
      <c r="AU6033" s="7"/>
      <c r="AV6033" s="7"/>
      <c r="AX6033" s="7"/>
      <c r="AY6033" s="7"/>
      <c r="AZ6033" s="7"/>
      <c r="BA6033" s="7"/>
      <c r="BB6033" s="7"/>
      <c r="BC6033" s="7"/>
      <c r="BD6033" s="7"/>
      <c r="BG6033" s="7"/>
      <c r="BH6033" s="7"/>
      <c r="BI6033" s="7"/>
      <c r="BJ6033" s="7"/>
      <c r="BK6033" s="7"/>
      <c r="BL6033" s="7"/>
      <c r="BM6033" s="7"/>
      <c r="BP6033" s="7"/>
      <c r="BQ6033" s="7"/>
      <c r="BR6033" s="7"/>
      <c r="BS6033" s="7"/>
      <c r="BT6033" s="7"/>
      <c r="BU6033" s="7"/>
      <c r="BV6033" s="7"/>
      <c r="BW6033" s="7"/>
    </row>
    <row r="6034" spans="5:75" x14ac:dyDescent="0.2"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AQ6034" s="7"/>
      <c r="AR6034" s="7"/>
      <c r="AS6034" s="7"/>
      <c r="AT6034" s="7"/>
      <c r="AU6034" s="7"/>
      <c r="AV6034" s="7"/>
      <c r="AX6034" s="7"/>
      <c r="AY6034" s="7"/>
      <c r="AZ6034" s="7"/>
      <c r="BA6034" s="7"/>
      <c r="BB6034" s="7"/>
      <c r="BC6034" s="7"/>
      <c r="BD6034" s="7"/>
      <c r="BG6034" s="7"/>
      <c r="BH6034" s="7"/>
      <c r="BI6034" s="7"/>
      <c r="BJ6034" s="7"/>
      <c r="BK6034" s="7"/>
      <c r="BL6034" s="7"/>
      <c r="BM6034" s="7"/>
      <c r="BP6034" s="7"/>
      <c r="BQ6034" s="7"/>
      <c r="BR6034" s="7"/>
      <c r="BS6034" s="7"/>
      <c r="BT6034" s="7"/>
      <c r="BU6034" s="7"/>
      <c r="BV6034" s="7"/>
      <c r="BW6034" s="7"/>
    </row>
    <row r="6035" spans="5:75" x14ac:dyDescent="0.2"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AQ6035" s="7"/>
      <c r="AR6035" s="7"/>
      <c r="AS6035" s="7"/>
      <c r="AT6035" s="7"/>
      <c r="AU6035" s="7"/>
      <c r="AV6035" s="7"/>
      <c r="AX6035" s="7"/>
      <c r="AY6035" s="7"/>
      <c r="AZ6035" s="7"/>
      <c r="BA6035" s="7"/>
      <c r="BB6035" s="7"/>
      <c r="BC6035" s="7"/>
      <c r="BD6035" s="7"/>
      <c r="BG6035" s="7"/>
      <c r="BH6035" s="7"/>
      <c r="BI6035" s="7"/>
      <c r="BJ6035" s="7"/>
      <c r="BK6035" s="7"/>
      <c r="BL6035" s="7"/>
      <c r="BM6035" s="7"/>
      <c r="BP6035" s="7"/>
      <c r="BQ6035" s="7"/>
      <c r="BR6035" s="7"/>
      <c r="BS6035" s="7"/>
      <c r="BT6035" s="7"/>
      <c r="BU6035" s="7"/>
      <c r="BV6035" s="7"/>
      <c r="BW6035" s="7"/>
    </row>
    <row r="6036" spans="5:75" x14ac:dyDescent="0.2"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AQ6036" s="7"/>
      <c r="AR6036" s="7"/>
      <c r="AS6036" s="7"/>
      <c r="AT6036" s="7"/>
      <c r="AU6036" s="7"/>
      <c r="AV6036" s="7"/>
      <c r="AX6036" s="7"/>
      <c r="AY6036" s="7"/>
      <c r="AZ6036" s="7"/>
      <c r="BA6036" s="7"/>
      <c r="BB6036" s="7"/>
      <c r="BC6036" s="7"/>
      <c r="BD6036" s="7"/>
      <c r="BG6036" s="7"/>
      <c r="BH6036" s="7"/>
      <c r="BI6036" s="7"/>
      <c r="BJ6036" s="7"/>
      <c r="BK6036" s="7"/>
      <c r="BL6036" s="7"/>
      <c r="BM6036" s="7"/>
      <c r="BP6036" s="7"/>
      <c r="BQ6036" s="7"/>
      <c r="BR6036" s="7"/>
      <c r="BS6036" s="7"/>
      <c r="BT6036" s="7"/>
      <c r="BU6036" s="7"/>
      <c r="BV6036" s="7"/>
      <c r="BW6036" s="7"/>
    </row>
    <row r="6037" spans="5:75" x14ac:dyDescent="0.2"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AQ6037" s="7"/>
      <c r="AR6037" s="7"/>
      <c r="AS6037" s="7"/>
      <c r="AT6037" s="7"/>
      <c r="AU6037" s="7"/>
      <c r="AV6037" s="7"/>
      <c r="AX6037" s="7"/>
      <c r="AY6037" s="7"/>
      <c r="AZ6037" s="7"/>
      <c r="BA6037" s="7"/>
      <c r="BB6037" s="7"/>
      <c r="BC6037" s="7"/>
      <c r="BD6037" s="7"/>
      <c r="BG6037" s="7"/>
      <c r="BH6037" s="7"/>
      <c r="BI6037" s="7"/>
      <c r="BJ6037" s="7"/>
      <c r="BK6037" s="7"/>
      <c r="BL6037" s="7"/>
      <c r="BM6037" s="7"/>
      <c r="BP6037" s="7"/>
      <c r="BQ6037" s="7"/>
      <c r="BR6037" s="7"/>
      <c r="BS6037" s="7"/>
      <c r="BT6037" s="7"/>
      <c r="BU6037" s="7"/>
      <c r="BV6037" s="7"/>
      <c r="BW6037" s="7"/>
    </row>
    <row r="6038" spans="5:75" x14ac:dyDescent="0.2"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AQ6038" s="7"/>
      <c r="AR6038" s="7"/>
      <c r="AS6038" s="7"/>
      <c r="AT6038" s="7"/>
      <c r="AU6038" s="7"/>
      <c r="AV6038" s="7"/>
      <c r="AX6038" s="7"/>
      <c r="AY6038" s="7"/>
      <c r="AZ6038" s="7"/>
      <c r="BA6038" s="7"/>
      <c r="BB6038" s="7"/>
      <c r="BC6038" s="7"/>
      <c r="BD6038" s="7"/>
      <c r="BG6038" s="7"/>
      <c r="BH6038" s="7"/>
      <c r="BI6038" s="7"/>
      <c r="BJ6038" s="7"/>
      <c r="BK6038" s="7"/>
      <c r="BL6038" s="7"/>
      <c r="BM6038" s="7"/>
      <c r="BP6038" s="7"/>
      <c r="BQ6038" s="7"/>
      <c r="BR6038" s="7"/>
      <c r="BS6038" s="7"/>
      <c r="BT6038" s="7"/>
      <c r="BU6038" s="7"/>
      <c r="BV6038" s="7"/>
      <c r="BW6038" s="7"/>
    </row>
    <row r="6039" spans="5:75" x14ac:dyDescent="0.2"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AQ6039" s="7"/>
      <c r="AR6039" s="7"/>
      <c r="AS6039" s="7"/>
      <c r="AT6039" s="7"/>
      <c r="AU6039" s="7"/>
      <c r="AV6039" s="7"/>
      <c r="AX6039" s="7"/>
      <c r="AY6039" s="7"/>
      <c r="AZ6039" s="7"/>
      <c r="BA6039" s="7"/>
      <c r="BB6039" s="7"/>
      <c r="BC6039" s="7"/>
      <c r="BD6039" s="7"/>
      <c r="BG6039" s="7"/>
      <c r="BH6039" s="7"/>
      <c r="BI6039" s="7"/>
      <c r="BJ6039" s="7"/>
      <c r="BK6039" s="7"/>
      <c r="BL6039" s="7"/>
      <c r="BM6039" s="7"/>
      <c r="BP6039" s="7"/>
      <c r="BQ6039" s="7"/>
      <c r="BR6039" s="7"/>
      <c r="BS6039" s="7"/>
      <c r="BT6039" s="7"/>
      <c r="BU6039" s="7"/>
      <c r="BV6039" s="7"/>
      <c r="BW6039" s="7"/>
    </row>
    <row r="6040" spans="5:75" x14ac:dyDescent="0.2"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AQ6040" s="7"/>
      <c r="AR6040" s="7"/>
      <c r="AS6040" s="7"/>
      <c r="AT6040" s="7"/>
      <c r="AU6040" s="7"/>
      <c r="AV6040" s="7"/>
      <c r="AX6040" s="7"/>
      <c r="AY6040" s="7"/>
      <c r="AZ6040" s="7"/>
      <c r="BA6040" s="7"/>
      <c r="BB6040" s="7"/>
      <c r="BC6040" s="7"/>
      <c r="BD6040" s="7"/>
      <c r="BG6040" s="7"/>
      <c r="BH6040" s="7"/>
      <c r="BI6040" s="7"/>
      <c r="BJ6040" s="7"/>
      <c r="BK6040" s="7"/>
      <c r="BL6040" s="7"/>
      <c r="BM6040" s="7"/>
      <c r="BP6040" s="7"/>
      <c r="BQ6040" s="7"/>
      <c r="BR6040" s="7"/>
      <c r="BS6040" s="7"/>
      <c r="BT6040" s="7"/>
      <c r="BU6040" s="7"/>
      <c r="BV6040" s="7"/>
      <c r="BW6040" s="7"/>
    </row>
    <row r="6041" spans="5:75" x14ac:dyDescent="0.2"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AQ6041" s="7"/>
      <c r="AR6041" s="7"/>
      <c r="AS6041" s="7"/>
      <c r="AT6041" s="7"/>
      <c r="AU6041" s="7"/>
      <c r="AV6041" s="7"/>
      <c r="AX6041" s="7"/>
      <c r="AY6041" s="7"/>
      <c r="AZ6041" s="7"/>
      <c r="BA6041" s="7"/>
      <c r="BB6041" s="7"/>
      <c r="BC6041" s="7"/>
      <c r="BD6041" s="7"/>
      <c r="BG6041" s="7"/>
      <c r="BH6041" s="7"/>
      <c r="BI6041" s="7"/>
      <c r="BJ6041" s="7"/>
      <c r="BK6041" s="7"/>
      <c r="BL6041" s="7"/>
      <c r="BM6041" s="7"/>
      <c r="BP6041" s="7"/>
      <c r="BQ6041" s="7"/>
      <c r="BR6041" s="7"/>
      <c r="BS6041" s="7"/>
      <c r="BT6041" s="7"/>
      <c r="BU6041" s="7"/>
      <c r="BV6041" s="7"/>
      <c r="BW6041" s="7"/>
    </row>
    <row r="6042" spans="5:75" x14ac:dyDescent="0.2"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AQ6042" s="7"/>
      <c r="AR6042" s="7"/>
      <c r="AS6042" s="7"/>
      <c r="AT6042" s="7"/>
      <c r="AU6042" s="7"/>
      <c r="AV6042" s="7"/>
      <c r="AX6042" s="7"/>
      <c r="AY6042" s="7"/>
      <c r="AZ6042" s="7"/>
      <c r="BA6042" s="7"/>
      <c r="BB6042" s="7"/>
      <c r="BC6042" s="7"/>
      <c r="BD6042" s="7"/>
      <c r="BG6042" s="7"/>
      <c r="BH6042" s="7"/>
      <c r="BI6042" s="7"/>
      <c r="BJ6042" s="7"/>
      <c r="BK6042" s="7"/>
      <c r="BL6042" s="7"/>
      <c r="BM6042" s="7"/>
      <c r="BP6042" s="7"/>
      <c r="BQ6042" s="7"/>
      <c r="BR6042" s="7"/>
      <c r="BS6042" s="7"/>
      <c r="BT6042" s="7"/>
      <c r="BU6042" s="7"/>
      <c r="BV6042" s="7"/>
      <c r="BW6042" s="7"/>
    </row>
    <row r="6043" spans="5:75" x14ac:dyDescent="0.2"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AQ6043" s="7"/>
      <c r="AR6043" s="7"/>
      <c r="AS6043" s="7"/>
      <c r="AT6043" s="7"/>
      <c r="AU6043" s="7"/>
      <c r="AV6043" s="7"/>
      <c r="AX6043" s="7"/>
      <c r="AY6043" s="7"/>
      <c r="AZ6043" s="7"/>
      <c r="BA6043" s="7"/>
      <c r="BB6043" s="7"/>
      <c r="BC6043" s="7"/>
      <c r="BD6043" s="7"/>
      <c r="BG6043" s="7"/>
      <c r="BH6043" s="7"/>
      <c r="BI6043" s="7"/>
      <c r="BJ6043" s="7"/>
      <c r="BK6043" s="7"/>
      <c r="BL6043" s="7"/>
      <c r="BM6043" s="7"/>
      <c r="BP6043" s="7"/>
      <c r="BQ6043" s="7"/>
      <c r="BR6043" s="7"/>
      <c r="BS6043" s="7"/>
      <c r="BT6043" s="7"/>
      <c r="BU6043" s="7"/>
      <c r="BV6043" s="7"/>
      <c r="BW6043" s="7"/>
    </row>
    <row r="6044" spans="5:75" x14ac:dyDescent="0.2"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AQ6044" s="7"/>
      <c r="AR6044" s="7"/>
      <c r="AS6044" s="7"/>
      <c r="AT6044" s="7"/>
      <c r="AU6044" s="7"/>
      <c r="AV6044" s="7"/>
      <c r="AX6044" s="7"/>
      <c r="AY6044" s="7"/>
      <c r="AZ6044" s="7"/>
      <c r="BA6044" s="7"/>
      <c r="BB6044" s="7"/>
      <c r="BC6044" s="7"/>
      <c r="BD6044" s="7"/>
      <c r="BG6044" s="7"/>
      <c r="BH6044" s="7"/>
      <c r="BI6044" s="7"/>
      <c r="BJ6044" s="7"/>
      <c r="BK6044" s="7"/>
      <c r="BL6044" s="7"/>
      <c r="BM6044" s="7"/>
      <c r="BP6044" s="7"/>
      <c r="BQ6044" s="7"/>
      <c r="BR6044" s="7"/>
      <c r="BS6044" s="7"/>
      <c r="BT6044" s="7"/>
      <c r="BU6044" s="7"/>
      <c r="BV6044" s="7"/>
      <c r="BW6044" s="7"/>
    </row>
    <row r="6045" spans="5:75" x14ac:dyDescent="0.2"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AQ6045" s="7"/>
      <c r="AR6045" s="7"/>
      <c r="AS6045" s="7"/>
      <c r="AT6045" s="7"/>
      <c r="AU6045" s="7"/>
      <c r="AV6045" s="7"/>
      <c r="AX6045" s="7"/>
      <c r="AY6045" s="7"/>
      <c r="AZ6045" s="7"/>
      <c r="BA6045" s="7"/>
      <c r="BB6045" s="7"/>
      <c r="BC6045" s="7"/>
      <c r="BD6045" s="7"/>
      <c r="BG6045" s="7"/>
      <c r="BH6045" s="7"/>
      <c r="BI6045" s="7"/>
      <c r="BJ6045" s="7"/>
      <c r="BK6045" s="7"/>
      <c r="BL6045" s="7"/>
      <c r="BM6045" s="7"/>
      <c r="BP6045" s="7"/>
      <c r="BQ6045" s="7"/>
      <c r="BR6045" s="7"/>
      <c r="BS6045" s="7"/>
      <c r="BT6045" s="7"/>
      <c r="BU6045" s="7"/>
      <c r="BV6045" s="7"/>
      <c r="BW6045" s="7"/>
    </row>
    <row r="6046" spans="5:75" x14ac:dyDescent="0.2"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AQ6046" s="7"/>
      <c r="AR6046" s="7"/>
      <c r="AS6046" s="7"/>
      <c r="AT6046" s="7"/>
      <c r="AU6046" s="7"/>
      <c r="AV6046" s="7"/>
      <c r="AX6046" s="7"/>
      <c r="AY6046" s="7"/>
      <c r="AZ6046" s="7"/>
      <c r="BA6046" s="7"/>
      <c r="BB6046" s="7"/>
      <c r="BC6046" s="7"/>
      <c r="BD6046" s="7"/>
      <c r="BG6046" s="7"/>
      <c r="BH6046" s="7"/>
      <c r="BI6046" s="7"/>
      <c r="BJ6046" s="7"/>
      <c r="BK6046" s="7"/>
      <c r="BL6046" s="7"/>
      <c r="BM6046" s="7"/>
      <c r="BP6046" s="7"/>
      <c r="BQ6046" s="7"/>
      <c r="BR6046" s="7"/>
      <c r="BS6046" s="7"/>
      <c r="BT6046" s="7"/>
      <c r="BU6046" s="7"/>
      <c r="BV6046" s="7"/>
      <c r="BW6046" s="7"/>
    </row>
    <row r="6047" spans="5:75" x14ac:dyDescent="0.2"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AQ6047" s="7"/>
      <c r="AR6047" s="7"/>
      <c r="AS6047" s="7"/>
      <c r="AT6047" s="7"/>
      <c r="AU6047" s="7"/>
      <c r="AV6047" s="7"/>
      <c r="AX6047" s="7"/>
      <c r="AY6047" s="7"/>
      <c r="AZ6047" s="7"/>
      <c r="BA6047" s="7"/>
      <c r="BB6047" s="7"/>
      <c r="BC6047" s="7"/>
      <c r="BD6047" s="7"/>
      <c r="BG6047" s="7"/>
      <c r="BH6047" s="7"/>
      <c r="BI6047" s="7"/>
      <c r="BJ6047" s="7"/>
      <c r="BK6047" s="7"/>
      <c r="BL6047" s="7"/>
      <c r="BM6047" s="7"/>
      <c r="BP6047" s="7"/>
      <c r="BQ6047" s="7"/>
      <c r="BR6047" s="7"/>
      <c r="BS6047" s="7"/>
      <c r="BT6047" s="7"/>
      <c r="BU6047" s="7"/>
      <c r="BV6047" s="7"/>
      <c r="BW6047" s="7"/>
    </row>
    <row r="6048" spans="5:75" x14ac:dyDescent="0.2"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AQ6048" s="7"/>
      <c r="AR6048" s="7"/>
      <c r="AS6048" s="7"/>
      <c r="AT6048" s="7"/>
      <c r="AU6048" s="7"/>
      <c r="AV6048" s="7"/>
      <c r="AX6048" s="7"/>
      <c r="AY6048" s="7"/>
      <c r="AZ6048" s="7"/>
      <c r="BA6048" s="7"/>
      <c r="BB6048" s="7"/>
      <c r="BC6048" s="7"/>
      <c r="BD6048" s="7"/>
      <c r="BG6048" s="7"/>
      <c r="BH6048" s="7"/>
      <c r="BI6048" s="7"/>
      <c r="BJ6048" s="7"/>
      <c r="BK6048" s="7"/>
      <c r="BL6048" s="7"/>
      <c r="BM6048" s="7"/>
      <c r="BP6048" s="7"/>
      <c r="BQ6048" s="7"/>
      <c r="BR6048" s="7"/>
      <c r="BS6048" s="7"/>
      <c r="BT6048" s="7"/>
      <c r="BU6048" s="7"/>
      <c r="BV6048" s="7"/>
      <c r="BW6048" s="7"/>
    </row>
    <row r="6049" spans="5:75" x14ac:dyDescent="0.2"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AQ6049" s="7"/>
      <c r="AR6049" s="7"/>
      <c r="AS6049" s="7"/>
      <c r="AT6049" s="7"/>
      <c r="AU6049" s="7"/>
      <c r="AV6049" s="7"/>
      <c r="AX6049" s="7"/>
      <c r="AY6049" s="7"/>
      <c r="AZ6049" s="7"/>
      <c r="BA6049" s="7"/>
      <c r="BB6049" s="7"/>
      <c r="BC6049" s="7"/>
      <c r="BD6049" s="7"/>
      <c r="BG6049" s="7"/>
      <c r="BH6049" s="7"/>
      <c r="BI6049" s="7"/>
      <c r="BJ6049" s="7"/>
      <c r="BK6049" s="7"/>
      <c r="BL6049" s="7"/>
      <c r="BM6049" s="7"/>
      <c r="BP6049" s="7"/>
      <c r="BQ6049" s="7"/>
      <c r="BR6049" s="7"/>
      <c r="BS6049" s="7"/>
      <c r="BT6049" s="7"/>
      <c r="BU6049" s="7"/>
      <c r="BV6049" s="7"/>
      <c r="BW6049" s="7"/>
    </row>
    <row r="6050" spans="5:75" x14ac:dyDescent="0.2"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AQ6050" s="7"/>
      <c r="AR6050" s="7"/>
      <c r="AS6050" s="7"/>
      <c r="AT6050" s="7"/>
      <c r="AU6050" s="7"/>
      <c r="AV6050" s="7"/>
      <c r="AX6050" s="7"/>
      <c r="AY6050" s="7"/>
      <c r="AZ6050" s="7"/>
      <c r="BA6050" s="7"/>
      <c r="BB6050" s="7"/>
      <c r="BC6050" s="7"/>
      <c r="BD6050" s="7"/>
      <c r="BG6050" s="7"/>
      <c r="BH6050" s="7"/>
      <c r="BI6050" s="7"/>
      <c r="BJ6050" s="7"/>
      <c r="BK6050" s="7"/>
      <c r="BL6050" s="7"/>
      <c r="BM6050" s="7"/>
      <c r="BP6050" s="7"/>
      <c r="BQ6050" s="7"/>
      <c r="BR6050" s="7"/>
      <c r="BS6050" s="7"/>
      <c r="BT6050" s="7"/>
      <c r="BU6050" s="7"/>
      <c r="BV6050" s="7"/>
      <c r="BW6050" s="7"/>
    </row>
    <row r="6051" spans="5:75" x14ac:dyDescent="0.2"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AQ6051" s="7"/>
      <c r="AR6051" s="7"/>
      <c r="AS6051" s="7"/>
      <c r="AT6051" s="7"/>
      <c r="AU6051" s="7"/>
      <c r="AV6051" s="7"/>
      <c r="AX6051" s="7"/>
      <c r="AY6051" s="7"/>
      <c r="AZ6051" s="7"/>
      <c r="BA6051" s="7"/>
      <c r="BB6051" s="7"/>
      <c r="BC6051" s="7"/>
      <c r="BD6051" s="7"/>
      <c r="BG6051" s="7"/>
      <c r="BH6051" s="7"/>
      <c r="BI6051" s="7"/>
      <c r="BJ6051" s="7"/>
      <c r="BK6051" s="7"/>
      <c r="BL6051" s="7"/>
      <c r="BM6051" s="7"/>
      <c r="BP6051" s="7"/>
      <c r="BQ6051" s="7"/>
      <c r="BR6051" s="7"/>
      <c r="BS6051" s="7"/>
      <c r="BT6051" s="7"/>
      <c r="BU6051" s="7"/>
      <c r="BV6051" s="7"/>
      <c r="BW6051" s="7"/>
    </row>
    <row r="6052" spans="5:75" x14ac:dyDescent="0.2"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AQ6052" s="7"/>
      <c r="AR6052" s="7"/>
      <c r="AS6052" s="7"/>
      <c r="AT6052" s="7"/>
      <c r="AU6052" s="7"/>
      <c r="AV6052" s="7"/>
      <c r="AX6052" s="7"/>
      <c r="AY6052" s="7"/>
      <c r="AZ6052" s="7"/>
      <c r="BA6052" s="7"/>
      <c r="BB6052" s="7"/>
      <c r="BC6052" s="7"/>
      <c r="BD6052" s="7"/>
      <c r="BG6052" s="7"/>
      <c r="BH6052" s="7"/>
      <c r="BI6052" s="7"/>
      <c r="BJ6052" s="7"/>
      <c r="BK6052" s="7"/>
      <c r="BL6052" s="7"/>
      <c r="BM6052" s="7"/>
      <c r="BP6052" s="7"/>
      <c r="BQ6052" s="7"/>
      <c r="BR6052" s="7"/>
      <c r="BS6052" s="7"/>
      <c r="BT6052" s="7"/>
      <c r="BU6052" s="7"/>
      <c r="BV6052" s="7"/>
      <c r="BW6052" s="7"/>
    </row>
    <row r="6053" spans="5:75" x14ac:dyDescent="0.2"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AQ6053" s="7"/>
      <c r="AR6053" s="7"/>
      <c r="AS6053" s="7"/>
      <c r="AT6053" s="7"/>
      <c r="AU6053" s="7"/>
      <c r="AV6053" s="7"/>
      <c r="AX6053" s="7"/>
      <c r="AY6053" s="7"/>
      <c r="AZ6053" s="7"/>
      <c r="BA6053" s="7"/>
      <c r="BB6053" s="7"/>
      <c r="BC6053" s="7"/>
      <c r="BD6053" s="7"/>
      <c r="BG6053" s="7"/>
      <c r="BH6053" s="7"/>
      <c r="BI6053" s="7"/>
      <c r="BJ6053" s="7"/>
      <c r="BK6053" s="7"/>
      <c r="BL6053" s="7"/>
      <c r="BM6053" s="7"/>
      <c r="BP6053" s="7"/>
      <c r="BQ6053" s="7"/>
      <c r="BR6053" s="7"/>
      <c r="BS6053" s="7"/>
      <c r="BT6053" s="7"/>
      <c r="BU6053" s="7"/>
      <c r="BV6053" s="7"/>
      <c r="BW6053" s="7"/>
    </row>
    <row r="6054" spans="5:75" x14ac:dyDescent="0.2"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AQ6054" s="7"/>
      <c r="AR6054" s="7"/>
      <c r="AS6054" s="7"/>
      <c r="AT6054" s="7"/>
      <c r="AU6054" s="7"/>
      <c r="AV6054" s="7"/>
      <c r="AX6054" s="7"/>
      <c r="AY6054" s="7"/>
      <c r="AZ6054" s="7"/>
      <c r="BA6054" s="7"/>
      <c r="BB6054" s="7"/>
      <c r="BC6054" s="7"/>
      <c r="BD6054" s="7"/>
      <c r="BG6054" s="7"/>
      <c r="BH6054" s="7"/>
      <c r="BI6054" s="7"/>
      <c r="BJ6054" s="7"/>
      <c r="BK6054" s="7"/>
      <c r="BL6054" s="7"/>
      <c r="BM6054" s="7"/>
      <c r="BP6054" s="7"/>
      <c r="BQ6054" s="7"/>
      <c r="BR6054" s="7"/>
      <c r="BS6054" s="7"/>
      <c r="BT6054" s="7"/>
      <c r="BU6054" s="7"/>
      <c r="BV6054" s="7"/>
      <c r="BW6054" s="7"/>
    </row>
    <row r="6055" spans="5:75" x14ac:dyDescent="0.2"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AQ6055" s="7"/>
      <c r="AR6055" s="7"/>
      <c r="AS6055" s="7"/>
      <c r="AT6055" s="7"/>
      <c r="AU6055" s="7"/>
      <c r="AV6055" s="7"/>
      <c r="AX6055" s="7"/>
      <c r="AY6055" s="7"/>
      <c r="AZ6055" s="7"/>
      <c r="BA6055" s="7"/>
      <c r="BB6055" s="7"/>
      <c r="BC6055" s="7"/>
      <c r="BD6055" s="7"/>
      <c r="BG6055" s="7"/>
      <c r="BH6055" s="7"/>
      <c r="BI6055" s="7"/>
      <c r="BJ6055" s="7"/>
      <c r="BK6055" s="7"/>
      <c r="BL6055" s="7"/>
      <c r="BM6055" s="7"/>
      <c r="BP6055" s="7"/>
      <c r="BQ6055" s="7"/>
      <c r="BR6055" s="7"/>
      <c r="BS6055" s="7"/>
      <c r="BT6055" s="7"/>
      <c r="BU6055" s="7"/>
      <c r="BV6055" s="7"/>
      <c r="BW6055" s="7"/>
    </row>
    <row r="6056" spans="5:75" x14ac:dyDescent="0.2"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AQ6056" s="7"/>
      <c r="AR6056" s="7"/>
      <c r="AS6056" s="7"/>
      <c r="AT6056" s="7"/>
      <c r="AU6056" s="7"/>
      <c r="AV6056" s="7"/>
      <c r="AX6056" s="7"/>
      <c r="AY6056" s="7"/>
      <c r="AZ6056" s="7"/>
      <c r="BA6056" s="7"/>
      <c r="BB6056" s="7"/>
      <c r="BC6056" s="7"/>
      <c r="BD6056" s="7"/>
      <c r="BG6056" s="7"/>
      <c r="BH6056" s="7"/>
      <c r="BI6056" s="7"/>
      <c r="BJ6056" s="7"/>
      <c r="BK6056" s="7"/>
      <c r="BL6056" s="7"/>
      <c r="BM6056" s="7"/>
      <c r="BP6056" s="7"/>
      <c r="BQ6056" s="7"/>
      <c r="BR6056" s="7"/>
      <c r="BS6056" s="7"/>
      <c r="BT6056" s="7"/>
      <c r="BU6056" s="7"/>
      <c r="BV6056" s="7"/>
      <c r="BW6056" s="7"/>
    </row>
    <row r="6057" spans="5:75" x14ac:dyDescent="0.2"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AQ6057" s="7"/>
      <c r="AR6057" s="7"/>
      <c r="AS6057" s="7"/>
      <c r="AT6057" s="7"/>
      <c r="AU6057" s="7"/>
      <c r="AV6057" s="7"/>
      <c r="AX6057" s="7"/>
      <c r="AY6057" s="7"/>
      <c r="AZ6057" s="7"/>
      <c r="BA6057" s="7"/>
      <c r="BB6057" s="7"/>
      <c r="BC6057" s="7"/>
      <c r="BD6057" s="7"/>
      <c r="BG6057" s="7"/>
      <c r="BH6057" s="7"/>
      <c r="BI6057" s="7"/>
      <c r="BJ6057" s="7"/>
      <c r="BK6057" s="7"/>
      <c r="BL6057" s="7"/>
      <c r="BM6057" s="7"/>
      <c r="BP6057" s="7"/>
      <c r="BQ6057" s="7"/>
      <c r="BR6057" s="7"/>
      <c r="BS6057" s="7"/>
      <c r="BT6057" s="7"/>
      <c r="BU6057" s="7"/>
      <c r="BV6057" s="7"/>
      <c r="BW6057" s="7"/>
    </row>
    <row r="6058" spans="5:75" x14ac:dyDescent="0.2"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AQ6058" s="7"/>
      <c r="AR6058" s="7"/>
      <c r="AS6058" s="7"/>
      <c r="AT6058" s="7"/>
      <c r="AU6058" s="7"/>
      <c r="AV6058" s="7"/>
      <c r="AX6058" s="7"/>
      <c r="AY6058" s="7"/>
      <c r="AZ6058" s="7"/>
      <c r="BA6058" s="7"/>
      <c r="BB6058" s="7"/>
      <c r="BC6058" s="7"/>
      <c r="BD6058" s="7"/>
      <c r="BG6058" s="7"/>
      <c r="BH6058" s="7"/>
      <c r="BI6058" s="7"/>
      <c r="BJ6058" s="7"/>
      <c r="BK6058" s="7"/>
      <c r="BL6058" s="7"/>
      <c r="BM6058" s="7"/>
      <c r="BP6058" s="7"/>
      <c r="BQ6058" s="7"/>
      <c r="BR6058" s="7"/>
      <c r="BS6058" s="7"/>
      <c r="BT6058" s="7"/>
      <c r="BU6058" s="7"/>
      <c r="BV6058" s="7"/>
      <c r="BW6058" s="7"/>
    </row>
    <row r="6059" spans="5:75" x14ac:dyDescent="0.2"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AQ6059" s="7"/>
      <c r="AR6059" s="7"/>
      <c r="AS6059" s="7"/>
      <c r="AT6059" s="7"/>
      <c r="AU6059" s="7"/>
      <c r="AV6059" s="7"/>
      <c r="AX6059" s="7"/>
      <c r="AY6059" s="7"/>
      <c r="AZ6059" s="7"/>
      <c r="BA6059" s="7"/>
      <c r="BB6059" s="7"/>
      <c r="BC6059" s="7"/>
      <c r="BD6059" s="7"/>
      <c r="BG6059" s="7"/>
      <c r="BH6059" s="7"/>
      <c r="BI6059" s="7"/>
      <c r="BJ6059" s="7"/>
      <c r="BK6059" s="7"/>
      <c r="BL6059" s="7"/>
      <c r="BM6059" s="7"/>
      <c r="BP6059" s="7"/>
      <c r="BQ6059" s="7"/>
      <c r="BR6059" s="7"/>
      <c r="BS6059" s="7"/>
      <c r="BT6059" s="7"/>
      <c r="BU6059" s="7"/>
      <c r="BV6059" s="7"/>
      <c r="BW6059" s="7"/>
    </row>
    <row r="6060" spans="5:75" x14ac:dyDescent="0.2"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AQ6060" s="7"/>
      <c r="AR6060" s="7"/>
      <c r="AS6060" s="7"/>
      <c r="AT6060" s="7"/>
      <c r="AU6060" s="7"/>
      <c r="AV6060" s="7"/>
      <c r="AX6060" s="7"/>
      <c r="AY6060" s="7"/>
      <c r="AZ6060" s="7"/>
      <c r="BA6060" s="7"/>
      <c r="BB6060" s="7"/>
      <c r="BC6060" s="7"/>
      <c r="BD6060" s="7"/>
      <c r="BG6060" s="7"/>
      <c r="BH6060" s="7"/>
      <c r="BI6060" s="7"/>
      <c r="BJ6060" s="7"/>
      <c r="BK6060" s="7"/>
      <c r="BL6060" s="7"/>
      <c r="BM6060" s="7"/>
      <c r="BP6060" s="7"/>
      <c r="BQ6060" s="7"/>
      <c r="BR6060" s="7"/>
      <c r="BS6060" s="7"/>
      <c r="BT6060" s="7"/>
      <c r="BU6060" s="7"/>
      <c r="BV6060" s="7"/>
      <c r="BW6060" s="7"/>
    </row>
    <row r="6061" spans="5:75" x14ac:dyDescent="0.2"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AQ6061" s="7"/>
      <c r="AR6061" s="7"/>
      <c r="AS6061" s="7"/>
      <c r="AT6061" s="7"/>
      <c r="AU6061" s="7"/>
      <c r="AV6061" s="7"/>
      <c r="AX6061" s="7"/>
      <c r="AY6061" s="7"/>
      <c r="AZ6061" s="7"/>
      <c r="BA6061" s="7"/>
      <c r="BB6061" s="7"/>
      <c r="BC6061" s="7"/>
      <c r="BD6061" s="7"/>
      <c r="BG6061" s="7"/>
      <c r="BH6061" s="7"/>
      <c r="BI6061" s="7"/>
      <c r="BJ6061" s="7"/>
      <c r="BK6061" s="7"/>
      <c r="BL6061" s="7"/>
      <c r="BM6061" s="7"/>
      <c r="BP6061" s="7"/>
      <c r="BQ6061" s="7"/>
      <c r="BR6061" s="7"/>
      <c r="BS6061" s="7"/>
      <c r="BT6061" s="7"/>
      <c r="BU6061" s="7"/>
      <c r="BV6061" s="7"/>
      <c r="BW6061" s="7"/>
    </row>
    <row r="6062" spans="5:75" x14ac:dyDescent="0.2"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AQ6062" s="7"/>
      <c r="AR6062" s="7"/>
      <c r="AS6062" s="7"/>
      <c r="AT6062" s="7"/>
      <c r="AU6062" s="7"/>
      <c r="AV6062" s="7"/>
      <c r="AX6062" s="7"/>
      <c r="AY6062" s="7"/>
      <c r="AZ6062" s="7"/>
      <c r="BA6062" s="7"/>
      <c r="BB6062" s="7"/>
      <c r="BC6062" s="7"/>
      <c r="BD6062" s="7"/>
      <c r="BG6062" s="7"/>
      <c r="BH6062" s="7"/>
      <c r="BI6062" s="7"/>
      <c r="BJ6062" s="7"/>
      <c r="BK6062" s="7"/>
      <c r="BL6062" s="7"/>
      <c r="BM6062" s="7"/>
      <c r="BP6062" s="7"/>
      <c r="BQ6062" s="7"/>
      <c r="BR6062" s="7"/>
      <c r="BS6062" s="7"/>
      <c r="BT6062" s="7"/>
      <c r="BU6062" s="7"/>
      <c r="BV6062" s="7"/>
      <c r="BW6062" s="7"/>
    </row>
    <row r="6063" spans="5:75" x14ac:dyDescent="0.2"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AQ6063" s="7"/>
      <c r="AR6063" s="7"/>
      <c r="AS6063" s="7"/>
      <c r="AT6063" s="7"/>
      <c r="AU6063" s="7"/>
      <c r="AV6063" s="7"/>
      <c r="AX6063" s="7"/>
      <c r="AY6063" s="7"/>
      <c r="AZ6063" s="7"/>
      <c r="BA6063" s="7"/>
      <c r="BB6063" s="7"/>
      <c r="BC6063" s="7"/>
      <c r="BD6063" s="7"/>
      <c r="BG6063" s="7"/>
      <c r="BH6063" s="7"/>
      <c r="BI6063" s="7"/>
      <c r="BJ6063" s="7"/>
      <c r="BK6063" s="7"/>
      <c r="BL6063" s="7"/>
      <c r="BM6063" s="7"/>
      <c r="BP6063" s="7"/>
      <c r="BQ6063" s="7"/>
      <c r="BR6063" s="7"/>
      <c r="BS6063" s="7"/>
      <c r="BT6063" s="7"/>
      <c r="BU6063" s="7"/>
      <c r="BV6063" s="7"/>
      <c r="BW6063" s="7"/>
    </row>
    <row r="6064" spans="5:75" x14ac:dyDescent="0.2"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AQ6064" s="7"/>
      <c r="AR6064" s="7"/>
      <c r="AS6064" s="7"/>
      <c r="AT6064" s="7"/>
      <c r="AU6064" s="7"/>
      <c r="AV6064" s="7"/>
      <c r="AX6064" s="7"/>
      <c r="AY6064" s="7"/>
      <c r="AZ6064" s="7"/>
      <c r="BA6064" s="7"/>
      <c r="BB6064" s="7"/>
      <c r="BC6064" s="7"/>
      <c r="BD6064" s="7"/>
      <c r="BG6064" s="7"/>
      <c r="BH6064" s="7"/>
      <c r="BI6064" s="7"/>
      <c r="BJ6064" s="7"/>
      <c r="BK6064" s="7"/>
      <c r="BL6064" s="7"/>
      <c r="BM6064" s="7"/>
      <c r="BP6064" s="7"/>
      <c r="BQ6064" s="7"/>
      <c r="BR6064" s="7"/>
      <c r="BS6064" s="7"/>
      <c r="BT6064" s="7"/>
      <c r="BU6064" s="7"/>
      <c r="BV6064" s="7"/>
      <c r="BW6064" s="7"/>
    </row>
    <row r="6065" spans="5:75" x14ac:dyDescent="0.2"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AQ6065" s="7"/>
      <c r="AR6065" s="7"/>
      <c r="AS6065" s="7"/>
      <c r="AT6065" s="7"/>
      <c r="AU6065" s="7"/>
      <c r="AV6065" s="7"/>
      <c r="AX6065" s="7"/>
      <c r="AY6065" s="7"/>
      <c r="AZ6065" s="7"/>
      <c r="BA6065" s="7"/>
      <c r="BB6065" s="7"/>
      <c r="BC6065" s="7"/>
      <c r="BD6065" s="7"/>
      <c r="BG6065" s="7"/>
      <c r="BH6065" s="7"/>
      <c r="BI6065" s="7"/>
      <c r="BJ6065" s="7"/>
      <c r="BK6065" s="7"/>
      <c r="BL6065" s="7"/>
      <c r="BM6065" s="7"/>
      <c r="BP6065" s="7"/>
      <c r="BQ6065" s="7"/>
      <c r="BR6065" s="7"/>
      <c r="BS6065" s="7"/>
      <c r="BT6065" s="7"/>
      <c r="BU6065" s="7"/>
      <c r="BV6065" s="7"/>
      <c r="BW6065" s="7"/>
    </row>
    <row r="6066" spans="5:75" x14ac:dyDescent="0.2"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AQ6066" s="7"/>
      <c r="AR6066" s="7"/>
      <c r="AS6066" s="7"/>
      <c r="AT6066" s="7"/>
      <c r="AU6066" s="7"/>
      <c r="AV6066" s="7"/>
      <c r="AX6066" s="7"/>
      <c r="AY6066" s="7"/>
      <c r="AZ6066" s="7"/>
      <c r="BA6066" s="7"/>
      <c r="BB6066" s="7"/>
      <c r="BC6066" s="7"/>
      <c r="BD6066" s="7"/>
      <c r="BG6066" s="7"/>
      <c r="BH6066" s="7"/>
      <c r="BI6066" s="7"/>
      <c r="BJ6066" s="7"/>
      <c r="BK6066" s="7"/>
      <c r="BL6066" s="7"/>
      <c r="BM6066" s="7"/>
      <c r="BP6066" s="7"/>
      <c r="BQ6066" s="7"/>
      <c r="BR6066" s="7"/>
      <c r="BS6066" s="7"/>
      <c r="BT6066" s="7"/>
      <c r="BU6066" s="7"/>
      <c r="BV6066" s="7"/>
      <c r="BW6066" s="7"/>
    </row>
    <row r="6067" spans="5:75" x14ac:dyDescent="0.2"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AQ6067" s="7"/>
      <c r="AR6067" s="7"/>
      <c r="AS6067" s="7"/>
      <c r="AT6067" s="7"/>
      <c r="AU6067" s="7"/>
      <c r="AV6067" s="7"/>
      <c r="AX6067" s="7"/>
      <c r="AY6067" s="7"/>
      <c r="AZ6067" s="7"/>
      <c r="BA6067" s="7"/>
      <c r="BB6067" s="7"/>
      <c r="BC6067" s="7"/>
      <c r="BD6067" s="7"/>
      <c r="BG6067" s="7"/>
      <c r="BH6067" s="7"/>
      <c r="BI6067" s="7"/>
      <c r="BJ6067" s="7"/>
      <c r="BK6067" s="7"/>
      <c r="BL6067" s="7"/>
      <c r="BM6067" s="7"/>
      <c r="BP6067" s="7"/>
      <c r="BQ6067" s="7"/>
      <c r="BR6067" s="7"/>
      <c r="BS6067" s="7"/>
      <c r="BT6067" s="7"/>
      <c r="BU6067" s="7"/>
      <c r="BV6067" s="7"/>
      <c r="BW6067" s="7"/>
    </row>
    <row r="6068" spans="5:75" x14ac:dyDescent="0.2"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AQ6068" s="7"/>
      <c r="AR6068" s="7"/>
      <c r="AS6068" s="7"/>
      <c r="AT6068" s="7"/>
      <c r="AU6068" s="7"/>
      <c r="AV6068" s="7"/>
      <c r="AX6068" s="7"/>
      <c r="AY6068" s="7"/>
      <c r="AZ6068" s="7"/>
      <c r="BA6068" s="7"/>
      <c r="BB6068" s="7"/>
      <c r="BC6068" s="7"/>
      <c r="BD6068" s="7"/>
      <c r="BG6068" s="7"/>
      <c r="BH6068" s="7"/>
      <c r="BI6068" s="7"/>
      <c r="BJ6068" s="7"/>
      <c r="BK6068" s="7"/>
      <c r="BL6068" s="7"/>
      <c r="BM6068" s="7"/>
      <c r="BP6068" s="7"/>
      <c r="BQ6068" s="7"/>
      <c r="BR6068" s="7"/>
      <c r="BS6068" s="7"/>
      <c r="BT6068" s="7"/>
      <c r="BU6068" s="7"/>
      <c r="BV6068" s="7"/>
      <c r="BW6068" s="7"/>
    </row>
    <row r="6069" spans="5:75" x14ac:dyDescent="0.2"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AQ6069" s="7"/>
      <c r="AR6069" s="7"/>
      <c r="AS6069" s="7"/>
      <c r="AT6069" s="7"/>
      <c r="AU6069" s="7"/>
      <c r="AV6069" s="7"/>
      <c r="AX6069" s="7"/>
      <c r="AY6069" s="7"/>
      <c r="AZ6069" s="7"/>
      <c r="BA6069" s="7"/>
      <c r="BB6069" s="7"/>
      <c r="BC6069" s="7"/>
      <c r="BD6069" s="7"/>
      <c r="BG6069" s="7"/>
      <c r="BH6069" s="7"/>
      <c r="BI6069" s="7"/>
      <c r="BJ6069" s="7"/>
      <c r="BK6069" s="7"/>
      <c r="BL6069" s="7"/>
      <c r="BM6069" s="7"/>
      <c r="BP6069" s="7"/>
      <c r="BQ6069" s="7"/>
      <c r="BR6069" s="7"/>
      <c r="BS6069" s="7"/>
      <c r="BT6069" s="7"/>
      <c r="BU6069" s="7"/>
      <c r="BV6069" s="7"/>
      <c r="BW6069" s="7"/>
    </row>
    <row r="6070" spans="5:75" x14ac:dyDescent="0.2"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AQ6070" s="7"/>
      <c r="AR6070" s="7"/>
      <c r="AS6070" s="7"/>
      <c r="AT6070" s="7"/>
      <c r="AU6070" s="7"/>
      <c r="AV6070" s="7"/>
      <c r="AX6070" s="7"/>
      <c r="AY6070" s="7"/>
      <c r="AZ6070" s="7"/>
      <c r="BA6070" s="7"/>
      <c r="BB6070" s="7"/>
      <c r="BC6070" s="7"/>
      <c r="BD6070" s="7"/>
      <c r="BG6070" s="7"/>
      <c r="BH6070" s="7"/>
      <c r="BI6070" s="7"/>
      <c r="BJ6070" s="7"/>
      <c r="BK6070" s="7"/>
      <c r="BL6070" s="7"/>
      <c r="BM6070" s="7"/>
      <c r="BP6070" s="7"/>
      <c r="BQ6070" s="7"/>
      <c r="BR6070" s="7"/>
      <c r="BS6070" s="7"/>
      <c r="BT6070" s="7"/>
      <c r="BU6070" s="7"/>
      <c r="BV6070" s="7"/>
      <c r="BW6070" s="7"/>
    </row>
    <row r="6071" spans="5:75" x14ac:dyDescent="0.2"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AQ6071" s="7"/>
      <c r="AR6071" s="7"/>
      <c r="AS6071" s="7"/>
      <c r="AT6071" s="7"/>
      <c r="AU6071" s="7"/>
      <c r="AV6071" s="7"/>
      <c r="AX6071" s="7"/>
      <c r="AY6071" s="7"/>
      <c r="AZ6071" s="7"/>
      <c r="BA6071" s="7"/>
      <c r="BB6071" s="7"/>
      <c r="BC6071" s="7"/>
      <c r="BD6071" s="7"/>
      <c r="BG6071" s="7"/>
      <c r="BH6071" s="7"/>
      <c r="BI6071" s="7"/>
      <c r="BJ6071" s="7"/>
      <c r="BK6071" s="7"/>
      <c r="BL6071" s="7"/>
      <c r="BM6071" s="7"/>
      <c r="BP6071" s="7"/>
      <c r="BQ6071" s="7"/>
      <c r="BR6071" s="7"/>
      <c r="BS6071" s="7"/>
      <c r="BT6071" s="7"/>
      <c r="BU6071" s="7"/>
      <c r="BV6071" s="7"/>
      <c r="BW6071" s="7"/>
    </row>
    <row r="6072" spans="5:75" x14ac:dyDescent="0.2"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AQ6072" s="7"/>
      <c r="AR6072" s="7"/>
      <c r="AS6072" s="7"/>
      <c r="AT6072" s="7"/>
      <c r="AU6072" s="7"/>
      <c r="AV6072" s="7"/>
      <c r="AX6072" s="7"/>
      <c r="AY6072" s="7"/>
      <c r="AZ6072" s="7"/>
      <c r="BA6072" s="7"/>
      <c r="BB6072" s="7"/>
      <c r="BC6072" s="7"/>
      <c r="BD6072" s="7"/>
      <c r="BG6072" s="7"/>
      <c r="BH6072" s="7"/>
      <c r="BI6072" s="7"/>
      <c r="BJ6072" s="7"/>
      <c r="BK6072" s="7"/>
      <c r="BL6072" s="7"/>
      <c r="BM6072" s="7"/>
      <c r="BP6072" s="7"/>
      <c r="BQ6072" s="7"/>
      <c r="BR6072" s="7"/>
      <c r="BS6072" s="7"/>
      <c r="BT6072" s="7"/>
      <c r="BU6072" s="7"/>
      <c r="BV6072" s="7"/>
      <c r="BW6072" s="7"/>
    </row>
    <row r="6073" spans="5:75" x14ac:dyDescent="0.2"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AQ6073" s="7"/>
      <c r="AR6073" s="7"/>
      <c r="AS6073" s="7"/>
      <c r="AT6073" s="7"/>
      <c r="AU6073" s="7"/>
      <c r="AV6073" s="7"/>
      <c r="AX6073" s="7"/>
      <c r="AY6073" s="7"/>
      <c r="AZ6073" s="7"/>
      <c r="BA6073" s="7"/>
      <c r="BB6073" s="7"/>
      <c r="BC6073" s="7"/>
      <c r="BD6073" s="7"/>
      <c r="BG6073" s="7"/>
      <c r="BH6073" s="7"/>
      <c r="BI6073" s="7"/>
      <c r="BJ6073" s="7"/>
      <c r="BK6073" s="7"/>
      <c r="BL6073" s="7"/>
      <c r="BM6073" s="7"/>
      <c r="BP6073" s="7"/>
      <c r="BQ6073" s="7"/>
      <c r="BR6073" s="7"/>
      <c r="BS6073" s="7"/>
      <c r="BT6073" s="7"/>
      <c r="BU6073" s="7"/>
      <c r="BV6073" s="7"/>
      <c r="BW6073" s="7"/>
    </row>
    <row r="6074" spans="5:75" x14ac:dyDescent="0.2"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AQ6074" s="7"/>
      <c r="AR6074" s="7"/>
      <c r="AS6074" s="7"/>
      <c r="AT6074" s="7"/>
      <c r="AU6074" s="7"/>
      <c r="AV6074" s="7"/>
      <c r="AX6074" s="7"/>
      <c r="AY6074" s="7"/>
      <c r="AZ6074" s="7"/>
      <c r="BA6074" s="7"/>
      <c r="BB6074" s="7"/>
      <c r="BC6074" s="7"/>
      <c r="BD6074" s="7"/>
      <c r="BG6074" s="7"/>
      <c r="BH6074" s="7"/>
      <c r="BI6074" s="7"/>
      <c r="BJ6074" s="7"/>
      <c r="BK6074" s="7"/>
      <c r="BL6074" s="7"/>
      <c r="BM6074" s="7"/>
      <c r="BP6074" s="7"/>
      <c r="BQ6074" s="7"/>
      <c r="BR6074" s="7"/>
      <c r="BS6074" s="7"/>
      <c r="BT6074" s="7"/>
      <c r="BU6074" s="7"/>
      <c r="BV6074" s="7"/>
      <c r="BW6074" s="7"/>
    </row>
    <row r="6075" spans="5:75" x14ac:dyDescent="0.2"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AQ6075" s="7"/>
      <c r="AR6075" s="7"/>
      <c r="AS6075" s="7"/>
      <c r="AT6075" s="7"/>
      <c r="AU6075" s="7"/>
      <c r="AV6075" s="7"/>
      <c r="AX6075" s="7"/>
      <c r="AY6075" s="7"/>
      <c r="AZ6075" s="7"/>
      <c r="BA6075" s="7"/>
      <c r="BB6075" s="7"/>
      <c r="BC6075" s="7"/>
      <c r="BD6075" s="7"/>
      <c r="BG6075" s="7"/>
      <c r="BH6075" s="7"/>
      <c r="BI6075" s="7"/>
      <c r="BJ6075" s="7"/>
      <c r="BK6075" s="7"/>
      <c r="BL6075" s="7"/>
      <c r="BM6075" s="7"/>
      <c r="BP6075" s="7"/>
      <c r="BQ6075" s="7"/>
      <c r="BR6075" s="7"/>
      <c r="BS6075" s="7"/>
      <c r="BT6075" s="7"/>
      <c r="BU6075" s="7"/>
      <c r="BV6075" s="7"/>
      <c r="BW6075" s="7"/>
    </row>
    <row r="6076" spans="5:75" x14ac:dyDescent="0.2"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AQ6076" s="7"/>
      <c r="AR6076" s="7"/>
      <c r="AS6076" s="7"/>
      <c r="AT6076" s="7"/>
      <c r="AU6076" s="7"/>
      <c r="AV6076" s="7"/>
      <c r="AX6076" s="7"/>
      <c r="AY6076" s="7"/>
      <c r="AZ6076" s="7"/>
      <c r="BA6076" s="7"/>
      <c r="BB6076" s="7"/>
      <c r="BC6076" s="7"/>
      <c r="BD6076" s="7"/>
      <c r="BG6076" s="7"/>
      <c r="BH6076" s="7"/>
      <c r="BI6076" s="7"/>
      <c r="BJ6076" s="7"/>
      <c r="BK6076" s="7"/>
      <c r="BL6076" s="7"/>
      <c r="BM6076" s="7"/>
      <c r="BP6076" s="7"/>
      <c r="BQ6076" s="7"/>
      <c r="BR6076" s="7"/>
      <c r="BS6076" s="7"/>
      <c r="BT6076" s="7"/>
      <c r="BU6076" s="7"/>
      <c r="BV6076" s="7"/>
      <c r="BW6076" s="7"/>
    </row>
    <row r="6077" spans="5:75" x14ac:dyDescent="0.2"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AQ6077" s="7"/>
      <c r="AR6077" s="7"/>
      <c r="AS6077" s="7"/>
      <c r="AT6077" s="7"/>
      <c r="AU6077" s="7"/>
      <c r="AV6077" s="7"/>
      <c r="AX6077" s="7"/>
      <c r="AY6077" s="7"/>
      <c r="AZ6077" s="7"/>
      <c r="BA6077" s="7"/>
      <c r="BB6077" s="7"/>
      <c r="BC6077" s="7"/>
      <c r="BD6077" s="7"/>
      <c r="BG6077" s="7"/>
      <c r="BH6077" s="7"/>
      <c r="BI6077" s="7"/>
      <c r="BJ6077" s="7"/>
      <c r="BK6077" s="7"/>
      <c r="BL6077" s="7"/>
      <c r="BM6077" s="7"/>
      <c r="BP6077" s="7"/>
      <c r="BQ6077" s="7"/>
      <c r="BR6077" s="7"/>
      <c r="BS6077" s="7"/>
      <c r="BT6077" s="7"/>
      <c r="BU6077" s="7"/>
      <c r="BV6077" s="7"/>
      <c r="BW6077" s="7"/>
    </row>
    <row r="6078" spans="5:75" x14ac:dyDescent="0.2"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AQ6078" s="7"/>
      <c r="AR6078" s="7"/>
      <c r="AS6078" s="7"/>
      <c r="AT6078" s="7"/>
      <c r="AU6078" s="7"/>
      <c r="AV6078" s="7"/>
      <c r="AX6078" s="7"/>
      <c r="AY6078" s="7"/>
      <c r="AZ6078" s="7"/>
      <c r="BA6078" s="7"/>
      <c r="BB6078" s="7"/>
      <c r="BC6078" s="7"/>
      <c r="BD6078" s="7"/>
      <c r="BG6078" s="7"/>
      <c r="BH6078" s="7"/>
      <c r="BI6078" s="7"/>
      <c r="BJ6078" s="7"/>
      <c r="BK6078" s="7"/>
      <c r="BL6078" s="7"/>
      <c r="BM6078" s="7"/>
      <c r="BP6078" s="7"/>
      <c r="BQ6078" s="7"/>
      <c r="BR6078" s="7"/>
      <c r="BS6078" s="7"/>
      <c r="BT6078" s="7"/>
      <c r="BU6078" s="7"/>
      <c r="BV6078" s="7"/>
      <c r="BW6078" s="7"/>
    </row>
    <row r="6079" spans="5:75" x14ac:dyDescent="0.2"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AQ6079" s="7"/>
      <c r="AR6079" s="7"/>
      <c r="AS6079" s="7"/>
      <c r="AT6079" s="7"/>
      <c r="AU6079" s="7"/>
      <c r="AV6079" s="7"/>
      <c r="AX6079" s="7"/>
      <c r="AY6079" s="7"/>
      <c r="AZ6079" s="7"/>
      <c r="BA6079" s="7"/>
      <c r="BB6079" s="7"/>
      <c r="BC6079" s="7"/>
      <c r="BD6079" s="7"/>
      <c r="BG6079" s="7"/>
      <c r="BH6079" s="7"/>
      <c r="BI6079" s="7"/>
      <c r="BJ6079" s="7"/>
      <c r="BK6079" s="7"/>
      <c r="BL6079" s="7"/>
      <c r="BM6079" s="7"/>
      <c r="BP6079" s="7"/>
      <c r="BQ6079" s="7"/>
      <c r="BR6079" s="7"/>
      <c r="BS6079" s="7"/>
      <c r="BT6079" s="7"/>
      <c r="BU6079" s="7"/>
      <c r="BV6079" s="7"/>
      <c r="BW6079" s="7"/>
    </row>
    <row r="6080" spans="5:75" x14ac:dyDescent="0.2"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AQ6080" s="7"/>
      <c r="AR6080" s="7"/>
      <c r="AS6080" s="7"/>
      <c r="AT6080" s="7"/>
      <c r="AU6080" s="7"/>
      <c r="AV6080" s="7"/>
      <c r="AX6080" s="7"/>
      <c r="AY6080" s="7"/>
      <c r="AZ6080" s="7"/>
      <c r="BA6080" s="7"/>
      <c r="BB6080" s="7"/>
      <c r="BC6080" s="7"/>
      <c r="BD6080" s="7"/>
      <c r="BG6080" s="7"/>
      <c r="BH6080" s="7"/>
      <c r="BI6080" s="7"/>
      <c r="BJ6080" s="7"/>
      <c r="BK6080" s="7"/>
      <c r="BL6080" s="7"/>
      <c r="BM6080" s="7"/>
      <c r="BP6080" s="7"/>
      <c r="BQ6080" s="7"/>
      <c r="BR6080" s="7"/>
      <c r="BS6080" s="7"/>
      <c r="BT6080" s="7"/>
      <c r="BU6080" s="7"/>
      <c r="BV6080" s="7"/>
      <c r="BW6080" s="7"/>
    </row>
    <row r="6081" spans="5:75" x14ac:dyDescent="0.2"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AQ6081" s="7"/>
      <c r="AR6081" s="7"/>
      <c r="AS6081" s="7"/>
      <c r="AT6081" s="7"/>
      <c r="AU6081" s="7"/>
      <c r="AV6081" s="7"/>
      <c r="AX6081" s="7"/>
      <c r="AY6081" s="7"/>
      <c r="AZ6081" s="7"/>
      <c r="BA6081" s="7"/>
      <c r="BB6081" s="7"/>
      <c r="BC6081" s="7"/>
      <c r="BD6081" s="7"/>
      <c r="BG6081" s="7"/>
      <c r="BH6081" s="7"/>
      <c r="BI6081" s="7"/>
      <c r="BJ6081" s="7"/>
      <c r="BK6081" s="7"/>
      <c r="BL6081" s="7"/>
      <c r="BM6081" s="7"/>
      <c r="BP6081" s="7"/>
      <c r="BQ6081" s="7"/>
      <c r="BR6081" s="7"/>
      <c r="BS6081" s="7"/>
      <c r="BT6081" s="7"/>
      <c r="BU6081" s="7"/>
      <c r="BV6081" s="7"/>
      <c r="BW6081" s="7"/>
    </row>
    <row r="6082" spans="5:75" x14ac:dyDescent="0.2"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AQ6082" s="7"/>
      <c r="AR6082" s="7"/>
      <c r="AS6082" s="7"/>
      <c r="AT6082" s="7"/>
      <c r="AU6082" s="7"/>
      <c r="AV6082" s="7"/>
      <c r="AX6082" s="7"/>
      <c r="AY6082" s="7"/>
      <c r="AZ6082" s="7"/>
      <c r="BA6082" s="7"/>
      <c r="BB6082" s="7"/>
      <c r="BC6082" s="7"/>
      <c r="BD6082" s="7"/>
      <c r="BG6082" s="7"/>
      <c r="BH6082" s="7"/>
      <c r="BI6082" s="7"/>
      <c r="BJ6082" s="7"/>
      <c r="BK6082" s="7"/>
      <c r="BL6082" s="7"/>
      <c r="BM6082" s="7"/>
      <c r="BP6082" s="7"/>
      <c r="BQ6082" s="7"/>
      <c r="BR6082" s="7"/>
      <c r="BS6082" s="7"/>
      <c r="BT6082" s="7"/>
      <c r="BU6082" s="7"/>
      <c r="BV6082" s="7"/>
      <c r="BW6082" s="7"/>
    </row>
    <row r="6083" spans="5:75" x14ac:dyDescent="0.2"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AQ6083" s="7"/>
      <c r="AR6083" s="7"/>
      <c r="AS6083" s="7"/>
      <c r="AT6083" s="7"/>
      <c r="AU6083" s="7"/>
      <c r="AV6083" s="7"/>
      <c r="AX6083" s="7"/>
      <c r="AY6083" s="7"/>
      <c r="AZ6083" s="7"/>
      <c r="BA6083" s="7"/>
      <c r="BB6083" s="7"/>
      <c r="BC6083" s="7"/>
      <c r="BD6083" s="7"/>
      <c r="BG6083" s="7"/>
      <c r="BH6083" s="7"/>
      <c r="BI6083" s="7"/>
      <c r="BJ6083" s="7"/>
      <c r="BK6083" s="7"/>
      <c r="BL6083" s="7"/>
      <c r="BM6083" s="7"/>
      <c r="BP6083" s="7"/>
      <c r="BQ6083" s="7"/>
      <c r="BR6083" s="7"/>
      <c r="BS6083" s="7"/>
      <c r="BT6083" s="7"/>
      <c r="BU6083" s="7"/>
      <c r="BV6083" s="7"/>
      <c r="BW6083" s="7"/>
    </row>
    <row r="6084" spans="5:75" x14ac:dyDescent="0.2"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AQ6084" s="7"/>
      <c r="AR6084" s="7"/>
      <c r="AS6084" s="7"/>
      <c r="AT6084" s="7"/>
      <c r="AU6084" s="7"/>
      <c r="AV6084" s="7"/>
      <c r="AX6084" s="7"/>
      <c r="AY6084" s="7"/>
      <c r="AZ6084" s="7"/>
      <c r="BA6084" s="7"/>
      <c r="BB6084" s="7"/>
      <c r="BC6084" s="7"/>
      <c r="BD6084" s="7"/>
      <c r="BG6084" s="7"/>
      <c r="BH6084" s="7"/>
      <c r="BI6084" s="7"/>
      <c r="BJ6084" s="7"/>
      <c r="BK6084" s="7"/>
      <c r="BL6084" s="7"/>
      <c r="BM6084" s="7"/>
      <c r="BP6084" s="7"/>
      <c r="BQ6084" s="7"/>
      <c r="BR6084" s="7"/>
      <c r="BS6084" s="7"/>
      <c r="BT6084" s="7"/>
      <c r="BU6084" s="7"/>
      <c r="BV6084" s="7"/>
      <c r="BW6084" s="7"/>
    </row>
    <row r="6085" spans="5:75" x14ac:dyDescent="0.2"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AQ6085" s="7"/>
      <c r="AR6085" s="7"/>
      <c r="AS6085" s="7"/>
      <c r="AT6085" s="7"/>
      <c r="AU6085" s="7"/>
      <c r="AV6085" s="7"/>
      <c r="AX6085" s="7"/>
      <c r="AY6085" s="7"/>
      <c r="AZ6085" s="7"/>
      <c r="BA6085" s="7"/>
      <c r="BB6085" s="7"/>
      <c r="BC6085" s="7"/>
      <c r="BD6085" s="7"/>
      <c r="BG6085" s="7"/>
      <c r="BH6085" s="7"/>
      <c r="BI6085" s="7"/>
      <c r="BJ6085" s="7"/>
      <c r="BK6085" s="7"/>
      <c r="BL6085" s="7"/>
      <c r="BM6085" s="7"/>
      <c r="BP6085" s="7"/>
      <c r="BQ6085" s="7"/>
      <c r="BR6085" s="7"/>
      <c r="BS6085" s="7"/>
      <c r="BT6085" s="7"/>
      <c r="BU6085" s="7"/>
      <c r="BV6085" s="7"/>
      <c r="BW6085" s="7"/>
    </row>
    <row r="6086" spans="5:75" x14ac:dyDescent="0.2"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AQ6086" s="7"/>
      <c r="AR6086" s="7"/>
      <c r="AS6086" s="7"/>
      <c r="AT6086" s="7"/>
      <c r="AU6086" s="7"/>
      <c r="AV6086" s="7"/>
      <c r="AX6086" s="7"/>
      <c r="AY6086" s="7"/>
      <c r="AZ6086" s="7"/>
      <c r="BA6086" s="7"/>
      <c r="BB6086" s="7"/>
      <c r="BC6086" s="7"/>
      <c r="BD6086" s="7"/>
      <c r="BG6086" s="7"/>
      <c r="BH6086" s="7"/>
      <c r="BI6086" s="7"/>
      <c r="BJ6086" s="7"/>
      <c r="BK6086" s="7"/>
      <c r="BL6086" s="7"/>
      <c r="BM6086" s="7"/>
      <c r="BP6086" s="7"/>
      <c r="BQ6086" s="7"/>
      <c r="BR6086" s="7"/>
      <c r="BS6086" s="7"/>
      <c r="BT6086" s="7"/>
      <c r="BU6086" s="7"/>
      <c r="BV6086" s="7"/>
      <c r="BW6086" s="7"/>
    </row>
    <row r="6087" spans="5:75" x14ac:dyDescent="0.2"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AQ6087" s="7"/>
      <c r="AR6087" s="7"/>
      <c r="AS6087" s="7"/>
      <c r="AT6087" s="7"/>
      <c r="AU6087" s="7"/>
      <c r="AV6087" s="7"/>
      <c r="AX6087" s="7"/>
      <c r="AY6087" s="7"/>
      <c r="AZ6087" s="7"/>
      <c r="BA6087" s="7"/>
      <c r="BB6087" s="7"/>
      <c r="BC6087" s="7"/>
      <c r="BD6087" s="7"/>
      <c r="BG6087" s="7"/>
      <c r="BH6087" s="7"/>
      <c r="BI6087" s="7"/>
      <c r="BJ6087" s="7"/>
      <c r="BK6087" s="7"/>
      <c r="BL6087" s="7"/>
      <c r="BM6087" s="7"/>
      <c r="BP6087" s="7"/>
      <c r="BQ6087" s="7"/>
      <c r="BR6087" s="7"/>
      <c r="BS6087" s="7"/>
      <c r="BT6087" s="7"/>
      <c r="BU6087" s="7"/>
      <c r="BV6087" s="7"/>
      <c r="BW6087" s="7"/>
    </row>
    <row r="6088" spans="5:75" x14ac:dyDescent="0.2"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AQ6088" s="7"/>
      <c r="AR6088" s="7"/>
      <c r="AS6088" s="7"/>
      <c r="AT6088" s="7"/>
      <c r="AU6088" s="7"/>
      <c r="AV6088" s="7"/>
      <c r="AX6088" s="7"/>
      <c r="AY6088" s="7"/>
      <c r="AZ6088" s="7"/>
      <c r="BA6088" s="7"/>
      <c r="BB6088" s="7"/>
      <c r="BC6088" s="7"/>
      <c r="BD6088" s="7"/>
      <c r="BG6088" s="7"/>
      <c r="BH6088" s="7"/>
      <c r="BI6088" s="7"/>
      <c r="BJ6088" s="7"/>
      <c r="BK6088" s="7"/>
      <c r="BL6088" s="7"/>
      <c r="BM6088" s="7"/>
      <c r="BP6088" s="7"/>
      <c r="BQ6088" s="7"/>
      <c r="BR6088" s="7"/>
      <c r="BS6088" s="7"/>
      <c r="BT6088" s="7"/>
      <c r="BU6088" s="7"/>
      <c r="BV6088" s="7"/>
      <c r="BW6088" s="7"/>
    </row>
    <row r="6089" spans="5:75" x14ac:dyDescent="0.2"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AQ6089" s="7"/>
      <c r="AR6089" s="7"/>
      <c r="AS6089" s="7"/>
      <c r="AT6089" s="7"/>
      <c r="AU6089" s="7"/>
      <c r="AV6089" s="7"/>
      <c r="AX6089" s="7"/>
      <c r="AY6089" s="7"/>
      <c r="AZ6089" s="7"/>
      <c r="BA6089" s="7"/>
      <c r="BB6089" s="7"/>
      <c r="BC6089" s="7"/>
      <c r="BD6089" s="7"/>
      <c r="BG6089" s="7"/>
      <c r="BH6089" s="7"/>
      <c r="BI6089" s="7"/>
      <c r="BJ6089" s="7"/>
      <c r="BK6089" s="7"/>
      <c r="BL6089" s="7"/>
      <c r="BM6089" s="7"/>
      <c r="BP6089" s="7"/>
      <c r="BQ6089" s="7"/>
      <c r="BR6089" s="7"/>
      <c r="BS6089" s="7"/>
      <c r="BT6089" s="7"/>
      <c r="BU6089" s="7"/>
      <c r="BV6089" s="7"/>
      <c r="BW6089" s="7"/>
    </row>
    <row r="6090" spans="5:75" x14ac:dyDescent="0.2"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AQ6090" s="7"/>
      <c r="AR6090" s="7"/>
      <c r="AS6090" s="7"/>
      <c r="AT6090" s="7"/>
      <c r="AU6090" s="7"/>
      <c r="AV6090" s="7"/>
      <c r="AX6090" s="7"/>
      <c r="AY6090" s="7"/>
      <c r="AZ6090" s="7"/>
      <c r="BA6090" s="7"/>
      <c r="BB6090" s="7"/>
      <c r="BC6090" s="7"/>
      <c r="BD6090" s="7"/>
      <c r="BG6090" s="7"/>
      <c r="BH6090" s="7"/>
      <c r="BI6090" s="7"/>
      <c r="BJ6090" s="7"/>
      <c r="BK6090" s="7"/>
      <c r="BL6090" s="7"/>
      <c r="BM6090" s="7"/>
      <c r="BP6090" s="7"/>
      <c r="BQ6090" s="7"/>
      <c r="BR6090" s="7"/>
      <c r="BS6090" s="7"/>
      <c r="BT6090" s="7"/>
      <c r="BU6090" s="7"/>
      <c r="BV6090" s="7"/>
      <c r="BW6090" s="7"/>
    </row>
    <row r="6091" spans="5:75" x14ac:dyDescent="0.2"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AQ6091" s="7"/>
      <c r="AR6091" s="7"/>
      <c r="AS6091" s="7"/>
      <c r="AT6091" s="7"/>
      <c r="AU6091" s="7"/>
      <c r="AV6091" s="7"/>
      <c r="AX6091" s="7"/>
      <c r="AY6091" s="7"/>
      <c r="AZ6091" s="7"/>
      <c r="BA6091" s="7"/>
      <c r="BB6091" s="7"/>
      <c r="BC6091" s="7"/>
      <c r="BD6091" s="7"/>
      <c r="BG6091" s="7"/>
      <c r="BH6091" s="7"/>
      <c r="BI6091" s="7"/>
      <c r="BJ6091" s="7"/>
      <c r="BK6091" s="7"/>
      <c r="BL6091" s="7"/>
      <c r="BM6091" s="7"/>
      <c r="BP6091" s="7"/>
      <c r="BQ6091" s="7"/>
      <c r="BR6091" s="7"/>
      <c r="BS6091" s="7"/>
      <c r="BT6091" s="7"/>
      <c r="BU6091" s="7"/>
      <c r="BV6091" s="7"/>
      <c r="BW6091" s="7"/>
    </row>
    <row r="6092" spans="5:75" x14ac:dyDescent="0.2"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AQ6092" s="7"/>
      <c r="AR6092" s="7"/>
      <c r="AS6092" s="7"/>
      <c r="AT6092" s="7"/>
      <c r="AU6092" s="7"/>
      <c r="AV6092" s="7"/>
      <c r="AX6092" s="7"/>
      <c r="AY6092" s="7"/>
      <c r="AZ6092" s="7"/>
      <c r="BA6092" s="7"/>
      <c r="BB6092" s="7"/>
      <c r="BC6092" s="7"/>
      <c r="BD6092" s="7"/>
      <c r="BG6092" s="7"/>
      <c r="BH6092" s="7"/>
      <c r="BI6092" s="7"/>
      <c r="BJ6092" s="7"/>
      <c r="BK6092" s="7"/>
      <c r="BL6092" s="7"/>
      <c r="BM6092" s="7"/>
      <c r="BP6092" s="7"/>
      <c r="BQ6092" s="7"/>
      <c r="BR6092" s="7"/>
      <c r="BS6092" s="7"/>
      <c r="BT6092" s="7"/>
      <c r="BU6092" s="7"/>
      <c r="BV6092" s="7"/>
      <c r="BW6092" s="7"/>
    </row>
    <row r="6093" spans="5:75" x14ac:dyDescent="0.2"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AQ6093" s="7"/>
      <c r="AR6093" s="7"/>
      <c r="AS6093" s="7"/>
      <c r="AT6093" s="7"/>
      <c r="AU6093" s="7"/>
      <c r="AV6093" s="7"/>
      <c r="AX6093" s="7"/>
      <c r="AY6093" s="7"/>
      <c r="AZ6093" s="7"/>
      <c r="BA6093" s="7"/>
      <c r="BB6093" s="7"/>
      <c r="BC6093" s="7"/>
      <c r="BD6093" s="7"/>
      <c r="BG6093" s="7"/>
      <c r="BH6093" s="7"/>
      <c r="BI6093" s="7"/>
      <c r="BJ6093" s="7"/>
      <c r="BK6093" s="7"/>
      <c r="BL6093" s="7"/>
      <c r="BM6093" s="7"/>
      <c r="BP6093" s="7"/>
      <c r="BQ6093" s="7"/>
      <c r="BR6093" s="7"/>
      <c r="BS6093" s="7"/>
      <c r="BT6093" s="7"/>
      <c r="BU6093" s="7"/>
      <c r="BV6093" s="7"/>
      <c r="BW6093" s="7"/>
    </row>
    <row r="6094" spans="5:75" x14ac:dyDescent="0.2"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AQ6094" s="7"/>
      <c r="AR6094" s="7"/>
      <c r="AS6094" s="7"/>
      <c r="AT6094" s="7"/>
      <c r="AU6094" s="7"/>
      <c r="AV6094" s="7"/>
      <c r="AX6094" s="7"/>
      <c r="AY6094" s="7"/>
      <c r="AZ6094" s="7"/>
      <c r="BA6094" s="7"/>
      <c r="BB6094" s="7"/>
      <c r="BC6094" s="7"/>
      <c r="BD6094" s="7"/>
      <c r="BG6094" s="7"/>
      <c r="BH6094" s="7"/>
      <c r="BI6094" s="7"/>
      <c r="BJ6094" s="7"/>
      <c r="BK6094" s="7"/>
      <c r="BL6094" s="7"/>
      <c r="BM6094" s="7"/>
      <c r="BP6094" s="7"/>
      <c r="BQ6094" s="7"/>
      <c r="BR6094" s="7"/>
      <c r="BS6094" s="7"/>
      <c r="BT6094" s="7"/>
      <c r="BU6094" s="7"/>
      <c r="BV6094" s="7"/>
      <c r="BW6094" s="7"/>
    </row>
    <row r="6095" spans="5:75" x14ac:dyDescent="0.2"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AQ6095" s="7"/>
      <c r="AR6095" s="7"/>
      <c r="AS6095" s="7"/>
      <c r="AT6095" s="7"/>
      <c r="AU6095" s="7"/>
      <c r="AV6095" s="7"/>
      <c r="AX6095" s="7"/>
      <c r="AY6095" s="7"/>
      <c r="AZ6095" s="7"/>
      <c r="BA6095" s="7"/>
      <c r="BB6095" s="7"/>
      <c r="BC6095" s="7"/>
      <c r="BD6095" s="7"/>
      <c r="BG6095" s="7"/>
      <c r="BH6095" s="7"/>
      <c r="BI6095" s="7"/>
      <c r="BJ6095" s="7"/>
      <c r="BK6095" s="7"/>
      <c r="BL6095" s="7"/>
      <c r="BM6095" s="7"/>
      <c r="BP6095" s="7"/>
      <c r="BQ6095" s="7"/>
      <c r="BR6095" s="7"/>
      <c r="BS6095" s="7"/>
      <c r="BT6095" s="7"/>
      <c r="BU6095" s="7"/>
      <c r="BV6095" s="7"/>
      <c r="BW6095" s="7"/>
    </row>
    <row r="6096" spans="5:75" x14ac:dyDescent="0.2"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AQ6096" s="7"/>
      <c r="AR6096" s="7"/>
      <c r="AS6096" s="7"/>
      <c r="AT6096" s="7"/>
      <c r="AU6096" s="7"/>
      <c r="AV6096" s="7"/>
      <c r="AX6096" s="7"/>
      <c r="AY6096" s="7"/>
      <c r="AZ6096" s="7"/>
      <c r="BA6096" s="7"/>
      <c r="BB6096" s="7"/>
      <c r="BC6096" s="7"/>
      <c r="BD6096" s="7"/>
      <c r="BG6096" s="7"/>
      <c r="BH6096" s="7"/>
      <c r="BI6096" s="7"/>
      <c r="BJ6096" s="7"/>
      <c r="BK6096" s="7"/>
      <c r="BL6096" s="7"/>
      <c r="BM6096" s="7"/>
      <c r="BP6096" s="7"/>
      <c r="BQ6096" s="7"/>
      <c r="BR6096" s="7"/>
      <c r="BS6096" s="7"/>
      <c r="BT6096" s="7"/>
      <c r="BU6096" s="7"/>
      <c r="BV6096" s="7"/>
      <c r="BW6096" s="7"/>
    </row>
    <row r="6097" spans="5:75" x14ac:dyDescent="0.2"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AQ6097" s="7"/>
      <c r="AR6097" s="7"/>
      <c r="AS6097" s="7"/>
      <c r="AT6097" s="7"/>
      <c r="AU6097" s="7"/>
      <c r="AV6097" s="7"/>
      <c r="AX6097" s="7"/>
      <c r="AY6097" s="7"/>
      <c r="AZ6097" s="7"/>
      <c r="BA6097" s="7"/>
      <c r="BB6097" s="7"/>
      <c r="BC6097" s="7"/>
      <c r="BD6097" s="7"/>
      <c r="BG6097" s="7"/>
      <c r="BH6097" s="7"/>
      <c r="BI6097" s="7"/>
      <c r="BJ6097" s="7"/>
      <c r="BK6097" s="7"/>
      <c r="BL6097" s="7"/>
      <c r="BM6097" s="7"/>
      <c r="BP6097" s="7"/>
      <c r="BQ6097" s="7"/>
      <c r="BR6097" s="7"/>
      <c r="BS6097" s="7"/>
      <c r="BT6097" s="7"/>
      <c r="BU6097" s="7"/>
      <c r="BV6097" s="7"/>
      <c r="BW6097" s="7"/>
    </row>
    <row r="6098" spans="5:75" x14ac:dyDescent="0.2"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AQ6098" s="7"/>
      <c r="AR6098" s="7"/>
      <c r="AS6098" s="7"/>
      <c r="AT6098" s="7"/>
      <c r="AU6098" s="7"/>
      <c r="AV6098" s="7"/>
      <c r="AX6098" s="7"/>
      <c r="AY6098" s="7"/>
      <c r="AZ6098" s="7"/>
      <c r="BA6098" s="7"/>
      <c r="BB6098" s="7"/>
      <c r="BC6098" s="7"/>
      <c r="BD6098" s="7"/>
      <c r="BG6098" s="7"/>
      <c r="BH6098" s="7"/>
      <c r="BI6098" s="7"/>
      <c r="BJ6098" s="7"/>
      <c r="BK6098" s="7"/>
      <c r="BL6098" s="7"/>
      <c r="BM6098" s="7"/>
      <c r="BP6098" s="7"/>
      <c r="BQ6098" s="7"/>
      <c r="BR6098" s="7"/>
      <c r="BS6098" s="7"/>
      <c r="BT6098" s="7"/>
      <c r="BU6098" s="7"/>
      <c r="BV6098" s="7"/>
      <c r="BW6098" s="7"/>
    </row>
    <row r="6099" spans="5:75" x14ac:dyDescent="0.2"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AQ6099" s="7"/>
      <c r="AR6099" s="7"/>
      <c r="AS6099" s="7"/>
      <c r="AT6099" s="7"/>
      <c r="AU6099" s="7"/>
      <c r="AV6099" s="7"/>
      <c r="AX6099" s="7"/>
      <c r="AY6099" s="7"/>
      <c r="AZ6099" s="7"/>
      <c r="BA6099" s="7"/>
      <c r="BB6099" s="7"/>
      <c r="BC6099" s="7"/>
      <c r="BD6099" s="7"/>
      <c r="BG6099" s="7"/>
      <c r="BH6099" s="7"/>
      <c r="BI6099" s="7"/>
      <c r="BJ6099" s="7"/>
      <c r="BK6099" s="7"/>
      <c r="BL6099" s="7"/>
      <c r="BM6099" s="7"/>
      <c r="BP6099" s="7"/>
      <c r="BQ6099" s="7"/>
      <c r="BR6099" s="7"/>
      <c r="BS6099" s="7"/>
      <c r="BT6099" s="7"/>
      <c r="BU6099" s="7"/>
      <c r="BV6099" s="7"/>
      <c r="BW6099" s="7"/>
    </row>
    <row r="6100" spans="5:75" x14ac:dyDescent="0.2"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AQ6100" s="7"/>
      <c r="AR6100" s="7"/>
      <c r="AS6100" s="7"/>
      <c r="AT6100" s="7"/>
      <c r="AU6100" s="7"/>
      <c r="AV6100" s="7"/>
      <c r="AX6100" s="7"/>
      <c r="AY6100" s="7"/>
      <c r="AZ6100" s="7"/>
      <c r="BA6100" s="7"/>
      <c r="BB6100" s="7"/>
      <c r="BC6100" s="7"/>
      <c r="BD6100" s="7"/>
      <c r="BG6100" s="7"/>
      <c r="BH6100" s="7"/>
      <c r="BI6100" s="7"/>
      <c r="BJ6100" s="7"/>
      <c r="BK6100" s="7"/>
      <c r="BL6100" s="7"/>
      <c r="BM6100" s="7"/>
      <c r="BP6100" s="7"/>
      <c r="BQ6100" s="7"/>
      <c r="BR6100" s="7"/>
      <c r="BS6100" s="7"/>
      <c r="BT6100" s="7"/>
      <c r="BU6100" s="7"/>
      <c r="BV6100" s="7"/>
      <c r="BW6100" s="7"/>
    </row>
    <row r="6101" spans="5:75" x14ac:dyDescent="0.2"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AQ6101" s="7"/>
      <c r="AR6101" s="7"/>
      <c r="AS6101" s="7"/>
      <c r="AT6101" s="7"/>
      <c r="AU6101" s="7"/>
      <c r="AV6101" s="7"/>
      <c r="AX6101" s="7"/>
      <c r="AY6101" s="7"/>
      <c r="AZ6101" s="7"/>
      <c r="BA6101" s="7"/>
      <c r="BB6101" s="7"/>
      <c r="BC6101" s="7"/>
      <c r="BD6101" s="7"/>
      <c r="BG6101" s="7"/>
      <c r="BH6101" s="7"/>
      <c r="BI6101" s="7"/>
      <c r="BJ6101" s="7"/>
      <c r="BK6101" s="7"/>
      <c r="BL6101" s="7"/>
      <c r="BM6101" s="7"/>
      <c r="BP6101" s="7"/>
      <c r="BQ6101" s="7"/>
      <c r="BR6101" s="7"/>
      <c r="BS6101" s="7"/>
      <c r="BT6101" s="7"/>
      <c r="BU6101" s="7"/>
      <c r="BV6101" s="7"/>
      <c r="BW6101" s="7"/>
    </row>
    <row r="6102" spans="5:75" x14ac:dyDescent="0.2"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AQ6102" s="7"/>
      <c r="AR6102" s="7"/>
      <c r="AS6102" s="7"/>
      <c r="AT6102" s="7"/>
      <c r="AU6102" s="7"/>
      <c r="AV6102" s="7"/>
      <c r="AX6102" s="7"/>
      <c r="AY6102" s="7"/>
      <c r="AZ6102" s="7"/>
      <c r="BA6102" s="7"/>
      <c r="BB6102" s="7"/>
      <c r="BC6102" s="7"/>
      <c r="BD6102" s="7"/>
      <c r="BG6102" s="7"/>
      <c r="BH6102" s="7"/>
      <c r="BI6102" s="7"/>
      <c r="BJ6102" s="7"/>
      <c r="BK6102" s="7"/>
      <c r="BL6102" s="7"/>
      <c r="BM6102" s="7"/>
      <c r="BP6102" s="7"/>
      <c r="BQ6102" s="7"/>
      <c r="BR6102" s="7"/>
      <c r="BS6102" s="7"/>
      <c r="BT6102" s="7"/>
      <c r="BU6102" s="7"/>
      <c r="BV6102" s="7"/>
      <c r="BW6102" s="7"/>
    </row>
    <row r="6103" spans="5:75" x14ac:dyDescent="0.2"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AQ6103" s="7"/>
      <c r="AR6103" s="7"/>
      <c r="AS6103" s="7"/>
      <c r="AT6103" s="7"/>
      <c r="AU6103" s="7"/>
      <c r="AV6103" s="7"/>
      <c r="AX6103" s="7"/>
      <c r="AY6103" s="7"/>
      <c r="AZ6103" s="7"/>
      <c r="BA6103" s="7"/>
      <c r="BB6103" s="7"/>
      <c r="BC6103" s="7"/>
      <c r="BD6103" s="7"/>
      <c r="BG6103" s="7"/>
      <c r="BH6103" s="7"/>
      <c r="BI6103" s="7"/>
      <c r="BJ6103" s="7"/>
      <c r="BK6103" s="7"/>
      <c r="BL6103" s="7"/>
      <c r="BM6103" s="7"/>
      <c r="BP6103" s="7"/>
      <c r="BQ6103" s="7"/>
      <c r="BR6103" s="7"/>
      <c r="BS6103" s="7"/>
      <c r="BT6103" s="7"/>
      <c r="BU6103" s="7"/>
      <c r="BV6103" s="7"/>
      <c r="BW6103" s="7"/>
    </row>
    <row r="6104" spans="5:75" x14ac:dyDescent="0.2"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AQ6104" s="7"/>
      <c r="AR6104" s="7"/>
      <c r="AS6104" s="7"/>
      <c r="AT6104" s="7"/>
      <c r="AU6104" s="7"/>
      <c r="AV6104" s="7"/>
      <c r="AX6104" s="7"/>
      <c r="AY6104" s="7"/>
      <c r="AZ6104" s="7"/>
      <c r="BA6104" s="7"/>
      <c r="BB6104" s="7"/>
      <c r="BC6104" s="7"/>
      <c r="BD6104" s="7"/>
      <c r="BG6104" s="7"/>
      <c r="BH6104" s="7"/>
      <c r="BI6104" s="7"/>
      <c r="BJ6104" s="7"/>
      <c r="BK6104" s="7"/>
      <c r="BL6104" s="7"/>
      <c r="BM6104" s="7"/>
      <c r="BP6104" s="7"/>
      <c r="BQ6104" s="7"/>
      <c r="BR6104" s="7"/>
      <c r="BS6104" s="7"/>
      <c r="BT6104" s="7"/>
      <c r="BU6104" s="7"/>
      <c r="BV6104" s="7"/>
      <c r="BW6104" s="7"/>
    </row>
    <row r="6105" spans="5:75" x14ac:dyDescent="0.2"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AQ6105" s="7"/>
      <c r="AR6105" s="7"/>
      <c r="AS6105" s="7"/>
      <c r="AT6105" s="7"/>
      <c r="AU6105" s="7"/>
      <c r="AV6105" s="7"/>
      <c r="AX6105" s="7"/>
      <c r="AY6105" s="7"/>
      <c r="AZ6105" s="7"/>
      <c r="BA6105" s="7"/>
      <c r="BB6105" s="7"/>
      <c r="BC6105" s="7"/>
      <c r="BD6105" s="7"/>
      <c r="BG6105" s="7"/>
      <c r="BH6105" s="7"/>
      <c r="BI6105" s="7"/>
      <c r="BJ6105" s="7"/>
      <c r="BK6105" s="7"/>
      <c r="BL6105" s="7"/>
      <c r="BM6105" s="7"/>
      <c r="BP6105" s="7"/>
      <c r="BQ6105" s="7"/>
      <c r="BR6105" s="7"/>
      <c r="BS6105" s="7"/>
      <c r="BT6105" s="7"/>
      <c r="BU6105" s="7"/>
      <c r="BV6105" s="7"/>
      <c r="BW6105" s="7"/>
    </row>
    <row r="6106" spans="5:75" x14ac:dyDescent="0.2"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AQ6106" s="7"/>
      <c r="AR6106" s="7"/>
      <c r="AS6106" s="7"/>
      <c r="AT6106" s="7"/>
      <c r="AU6106" s="7"/>
      <c r="AV6106" s="7"/>
      <c r="AX6106" s="7"/>
      <c r="AY6106" s="7"/>
      <c r="AZ6106" s="7"/>
      <c r="BA6106" s="7"/>
      <c r="BB6106" s="7"/>
      <c r="BC6106" s="7"/>
      <c r="BD6106" s="7"/>
      <c r="BG6106" s="7"/>
      <c r="BH6106" s="7"/>
      <c r="BI6106" s="7"/>
      <c r="BJ6106" s="7"/>
      <c r="BK6106" s="7"/>
      <c r="BL6106" s="7"/>
      <c r="BM6106" s="7"/>
      <c r="BP6106" s="7"/>
      <c r="BQ6106" s="7"/>
      <c r="BR6106" s="7"/>
      <c r="BS6106" s="7"/>
      <c r="BT6106" s="7"/>
      <c r="BU6106" s="7"/>
      <c r="BV6106" s="7"/>
      <c r="BW6106" s="7"/>
    </row>
    <row r="6107" spans="5:75" x14ac:dyDescent="0.2"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AQ6107" s="7"/>
      <c r="AR6107" s="7"/>
      <c r="AS6107" s="7"/>
      <c r="AT6107" s="7"/>
      <c r="AU6107" s="7"/>
      <c r="AV6107" s="7"/>
      <c r="AX6107" s="7"/>
      <c r="AY6107" s="7"/>
      <c r="AZ6107" s="7"/>
      <c r="BA6107" s="7"/>
      <c r="BB6107" s="7"/>
      <c r="BC6107" s="7"/>
      <c r="BD6107" s="7"/>
      <c r="BG6107" s="7"/>
      <c r="BH6107" s="7"/>
      <c r="BI6107" s="7"/>
      <c r="BJ6107" s="7"/>
      <c r="BK6107" s="7"/>
      <c r="BL6107" s="7"/>
      <c r="BM6107" s="7"/>
      <c r="BP6107" s="7"/>
      <c r="BQ6107" s="7"/>
      <c r="BR6107" s="7"/>
      <c r="BS6107" s="7"/>
      <c r="BT6107" s="7"/>
      <c r="BU6107" s="7"/>
      <c r="BV6107" s="7"/>
      <c r="BW6107" s="7"/>
    </row>
    <row r="6108" spans="5:75" x14ac:dyDescent="0.2"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AQ6108" s="7"/>
      <c r="AR6108" s="7"/>
      <c r="AS6108" s="7"/>
      <c r="AT6108" s="7"/>
      <c r="AU6108" s="7"/>
      <c r="AV6108" s="7"/>
      <c r="AX6108" s="7"/>
      <c r="AY6108" s="7"/>
      <c r="AZ6108" s="7"/>
      <c r="BA6108" s="7"/>
      <c r="BB6108" s="7"/>
      <c r="BC6108" s="7"/>
      <c r="BD6108" s="7"/>
      <c r="BG6108" s="7"/>
      <c r="BH6108" s="7"/>
      <c r="BI6108" s="7"/>
      <c r="BJ6108" s="7"/>
      <c r="BK6108" s="7"/>
      <c r="BL6108" s="7"/>
      <c r="BM6108" s="7"/>
      <c r="BP6108" s="7"/>
      <c r="BQ6108" s="7"/>
      <c r="BR6108" s="7"/>
      <c r="BS6108" s="7"/>
      <c r="BT6108" s="7"/>
      <c r="BU6108" s="7"/>
      <c r="BV6108" s="7"/>
      <c r="BW6108" s="7"/>
    </row>
    <row r="6109" spans="5:75" x14ac:dyDescent="0.2"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AQ6109" s="7"/>
      <c r="AR6109" s="7"/>
      <c r="AS6109" s="7"/>
      <c r="AT6109" s="7"/>
      <c r="AU6109" s="7"/>
      <c r="AV6109" s="7"/>
      <c r="AX6109" s="7"/>
      <c r="AY6109" s="7"/>
      <c r="AZ6109" s="7"/>
      <c r="BA6109" s="7"/>
      <c r="BB6109" s="7"/>
      <c r="BC6109" s="7"/>
      <c r="BD6109" s="7"/>
      <c r="BG6109" s="7"/>
      <c r="BH6109" s="7"/>
      <c r="BI6109" s="7"/>
      <c r="BJ6109" s="7"/>
      <c r="BK6109" s="7"/>
      <c r="BL6109" s="7"/>
      <c r="BM6109" s="7"/>
      <c r="BP6109" s="7"/>
      <c r="BQ6109" s="7"/>
      <c r="BR6109" s="7"/>
      <c r="BS6109" s="7"/>
      <c r="BT6109" s="7"/>
      <c r="BU6109" s="7"/>
      <c r="BV6109" s="7"/>
      <c r="BW6109" s="7"/>
    </row>
    <row r="6110" spans="5:75" x14ac:dyDescent="0.2"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AQ6110" s="7"/>
      <c r="AR6110" s="7"/>
      <c r="AS6110" s="7"/>
      <c r="AT6110" s="7"/>
      <c r="AU6110" s="7"/>
      <c r="AV6110" s="7"/>
      <c r="AX6110" s="7"/>
      <c r="AY6110" s="7"/>
      <c r="AZ6110" s="7"/>
      <c r="BA6110" s="7"/>
      <c r="BB6110" s="7"/>
      <c r="BC6110" s="7"/>
      <c r="BD6110" s="7"/>
      <c r="BG6110" s="7"/>
      <c r="BH6110" s="7"/>
      <c r="BI6110" s="7"/>
      <c r="BJ6110" s="7"/>
      <c r="BK6110" s="7"/>
      <c r="BL6110" s="7"/>
      <c r="BM6110" s="7"/>
      <c r="BP6110" s="7"/>
      <c r="BQ6110" s="7"/>
      <c r="BR6110" s="7"/>
      <c r="BS6110" s="7"/>
      <c r="BT6110" s="7"/>
      <c r="BU6110" s="7"/>
      <c r="BV6110" s="7"/>
      <c r="BW6110" s="7"/>
    </row>
    <row r="6111" spans="5:75" x14ac:dyDescent="0.2"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AQ6111" s="7"/>
      <c r="AR6111" s="7"/>
      <c r="AS6111" s="7"/>
      <c r="AT6111" s="7"/>
      <c r="AU6111" s="7"/>
      <c r="AV6111" s="7"/>
      <c r="AX6111" s="7"/>
      <c r="AY6111" s="7"/>
      <c r="AZ6111" s="7"/>
      <c r="BA6111" s="7"/>
      <c r="BB6111" s="7"/>
      <c r="BC6111" s="7"/>
      <c r="BD6111" s="7"/>
      <c r="BG6111" s="7"/>
      <c r="BH6111" s="7"/>
      <c r="BI6111" s="7"/>
      <c r="BJ6111" s="7"/>
      <c r="BK6111" s="7"/>
      <c r="BL6111" s="7"/>
      <c r="BM6111" s="7"/>
      <c r="BP6111" s="7"/>
      <c r="BQ6111" s="7"/>
      <c r="BR6111" s="7"/>
      <c r="BS6111" s="7"/>
      <c r="BT6111" s="7"/>
      <c r="BU6111" s="7"/>
      <c r="BV6111" s="7"/>
      <c r="BW6111" s="7"/>
    </row>
    <row r="6112" spans="5:75" x14ac:dyDescent="0.2"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AQ6112" s="7"/>
      <c r="AR6112" s="7"/>
      <c r="AS6112" s="7"/>
      <c r="AT6112" s="7"/>
      <c r="AU6112" s="7"/>
      <c r="AV6112" s="7"/>
      <c r="AX6112" s="7"/>
      <c r="AY6112" s="7"/>
      <c r="AZ6112" s="7"/>
      <c r="BA6112" s="7"/>
      <c r="BB6112" s="7"/>
      <c r="BC6112" s="7"/>
      <c r="BD6112" s="7"/>
      <c r="BG6112" s="7"/>
      <c r="BH6112" s="7"/>
      <c r="BI6112" s="7"/>
      <c r="BJ6112" s="7"/>
      <c r="BK6112" s="7"/>
      <c r="BL6112" s="7"/>
      <c r="BM6112" s="7"/>
      <c r="BP6112" s="7"/>
      <c r="BQ6112" s="7"/>
      <c r="BR6112" s="7"/>
      <c r="BS6112" s="7"/>
      <c r="BT6112" s="7"/>
      <c r="BU6112" s="7"/>
      <c r="BV6112" s="7"/>
      <c r="BW6112" s="7"/>
    </row>
    <row r="6113" spans="5:75" x14ac:dyDescent="0.2"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AQ6113" s="7"/>
      <c r="AR6113" s="7"/>
      <c r="AS6113" s="7"/>
      <c r="AT6113" s="7"/>
      <c r="AU6113" s="7"/>
      <c r="AV6113" s="7"/>
      <c r="AX6113" s="7"/>
      <c r="AY6113" s="7"/>
      <c r="AZ6113" s="7"/>
      <c r="BA6113" s="7"/>
      <c r="BB6113" s="7"/>
      <c r="BC6113" s="7"/>
      <c r="BD6113" s="7"/>
      <c r="BG6113" s="7"/>
      <c r="BH6113" s="7"/>
      <c r="BI6113" s="7"/>
      <c r="BJ6113" s="7"/>
      <c r="BK6113" s="7"/>
      <c r="BL6113" s="7"/>
      <c r="BM6113" s="7"/>
      <c r="BP6113" s="7"/>
      <c r="BQ6113" s="7"/>
      <c r="BR6113" s="7"/>
      <c r="BS6113" s="7"/>
      <c r="BT6113" s="7"/>
      <c r="BU6113" s="7"/>
      <c r="BV6113" s="7"/>
      <c r="BW6113" s="7"/>
    </row>
    <row r="6114" spans="5:75" x14ac:dyDescent="0.2"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AQ6114" s="7"/>
      <c r="AR6114" s="7"/>
      <c r="AS6114" s="7"/>
      <c r="AT6114" s="7"/>
      <c r="AU6114" s="7"/>
      <c r="AV6114" s="7"/>
      <c r="AX6114" s="7"/>
      <c r="AY6114" s="7"/>
      <c r="AZ6114" s="7"/>
      <c r="BA6114" s="7"/>
      <c r="BB6114" s="7"/>
      <c r="BC6114" s="7"/>
      <c r="BD6114" s="7"/>
      <c r="BG6114" s="7"/>
      <c r="BH6114" s="7"/>
      <c r="BI6114" s="7"/>
      <c r="BJ6114" s="7"/>
      <c r="BK6114" s="7"/>
      <c r="BL6114" s="7"/>
      <c r="BM6114" s="7"/>
      <c r="BP6114" s="7"/>
      <c r="BQ6114" s="7"/>
      <c r="BR6114" s="7"/>
      <c r="BS6114" s="7"/>
      <c r="BT6114" s="7"/>
      <c r="BU6114" s="7"/>
      <c r="BV6114" s="7"/>
      <c r="BW6114" s="7"/>
    </row>
    <row r="6115" spans="5:75" x14ac:dyDescent="0.2"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AQ6115" s="7"/>
      <c r="AR6115" s="7"/>
      <c r="AS6115" s="7"/>
      <c r="AT6115" s="7"/>
      <c r="AU6115" s="7"/>
      <c r="AV6115" s="7"/>
      <c r="AX6115" s="7"/>
      <c r="AY6115" s="7"/>
      <c r="AZ6115" s="7"/>
      <c r="BA6115" s="7"/>
      <c r="BB6115" s="7"/>
      <c r="BC6115" s="7"/>
      <c r="BD6115" s="7"/>
      <c r="BG6115" s="7"/>
      <c r="BH6115" s="7"/>
      <c r="BI6115" s="7"/>
      <c r="BJ6115" s="7"/>
      <c r="BK6115" s="7"/>
      <c r="BL6115" s="7"/>
      <c r="BM6115" s="7"/>
      <c r="BP6115" s="7"/>
      <c r="BQ6115" s="7"/>
      <c r="BR6115" s="7"/>
      <c r="BS6115" s="7"/>
      <c r="BT6115" s="7"/>
      <c r="BU6115" s="7"/>
      <c r="BV6115" s="7"/>
      <c r="BW6115" s="7"/>
    </row>
    <row r="6116" spans="5:75" x14ac:dyDescent="0.2"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AQ6116" s="7"/>
      <c r="AR6116" s="7"/>
      <c r="AS6116" s="7"/>
      <c r="AT6116" s="7"/>
      <c r="AU6116" s="7"/>
      <c r="AV6116" s="7"/>
      <c r="AX6116" s="7"/>
      <c r="AY6116" s="7"/>
      <c r="AZ6116" s="7"/>
      <c r="BA6116" s="7"/>
      <c r="BB6116" s="7"/>
      <c r="BC6116" s="7"/>
      <c r="BD6116" s="7"/>
      <c r="BG6116" s="7"/>
      <c r="BH6116" s="7"/>
      <c r="BI6116" s="7"/>
      <c r="BJ6116" s="7"/>
      <c r="BK6116" s="7"/>
      <c r="BL6116" s="7"/>
      <c r="BM6116" s="7"/>
      <c r="BP6116" s="7"/>
      <c r="BQ6116" s="7"/>
      <c r="BR6116" s="7"/>
      <c r="BS6116" s="7"/>
      <c r="BT6116" s="7"/>
      <c r="BU6116" s="7"/>
      <c r="BV6116" s="7"/>
      <c r="BW6116" s="7"/>
    </row>
    <row r="6117" spans="5:75" x14ac:dyDescent="0.2"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AQ6117" s="7"/>
      <c r="AR6117" s="7"/>
      <c r="AS6117" s="7"/>
      <c r="AT6117" s="7"/>
      <c r="AU6117" s="7"/>
      <c r="AV6117" s="7"/>
      <c r="AX6117" s="7"/>
      <c r="AY6117" s="7"/>
      <c r="AZ6117" s="7"/>
      <c r="BA6117" s="7"/>
      <c r="BB6117" s="7"/>
      <c r="BC6117" s="7"/>
      <c r="BD6117" s="7"/>
      <c r="BG6117" s="7"/>
      <c r="BH6117" s="7"/>
      <c r="BI6117" s="7"/>
      <c r="BJ6117" s="7"/>
      <c r="BK6117" s="7"/>
      <c r="BL6117" s="7"/>
      <c r="BM6117" s="7"/>
      <c r="BP6117" s="7"/>
      <c r="BQ6117" s="7"/>
      <c r="BR6117" s="7"/>
      <c r="BS6117" s="7"/>
      <c r="BT6117" s="7"/>
      <c r="BU6117" s="7"/>
      <c r="BV6117" s="7"/>
      <c r="BW6117" s="7"/>
    </row>
    <row r="6118" spans="5:75" x14ac:dyDescent="0.2"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AQ6118" s="7"/>
      <c r="AR6118" s="7"/>
      <c r="AS6118" s="7"/>
      <c r="AT6118" s="7"/>
      <c r="AU6118" s="7"/>
      <c r="AV6118" s="7"/>
      <c r="AX6118" s="7"/>
      <c r="AY6118" s="7"/>
      <c r="AZ6118" s="7"/>
      <c r="BA6118" s="7"/>
      <c r="BB6118" s="7"/>
      <c r="BC6118" s="7"/>
      <c r="BD6118" s="7"/>
      <c r="BG6118" s="7"/>
      <c r="BH6118" s="7"/>
      <c r="BI6118" s="7"/>
      <c r="BJ6118" s="7"/>
      <c r="BK6118" s="7"/>
      <c r="BL6118" s="7"/>
      <c r="BM6118" s="7"/>
      <c r="BP6118" s="7"/>
      <c r="BQ6118" s="7"/>
      <c r="BR6118" s="7"/>
      <c r="BS6118" s="7"/>
      <c r="BT6118" s="7"/>
      <c r="BU6118" s="7"/>
      <c r="BV6118" s="7"/>
      <c r="BW6118" s="7"/>
    </row>
    <row r="6119" spans="5:75" x14ac:dyDescent="0.2"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AQ6119" s="7"/>
      <c r="AR6119" s="7"/>
      <c r="AS6119" s="7"/>
      <c r="AT6119" s="7"/>
      <c r="AU6119" s="7"/>
      <c r="AV6119" s="7"/>
      <c r="AX6119" s="7"/>
      <c r="AY6119" s="7"/>
      <c r="AZ6119" s="7"/>
      <c r="BA6119" s="7"/>
      <c r="BB6119" s="7"/>
      <c r="BC6119" s="7"/>
      <c r="BD6119" s="7"/>
      <c r="BG6119" s="7"/>
      <c r="BH6119" s="7"/>
      <c r="BI6119" s="7"/>
      <c r="BJ6119" s="7"/>
      <c r="BK6119" s="7"/>
      <c r="BL6119" s="7"/>
      <c r="BM6119" s="7"/>
      <c r="BP6119" s="7"/>
      <c r="BQ6119" s="7"/>
      <c r="BR6119" s="7"/>
      <c r="BS6119" s="7"/>
      <c r="BT6119" s="7"/>
      <c r="BU6119" s="7"/>
      <c r="BV6119" s="7"/>
      <c r="BW6119" s="7"/>
    </row>
    <row r="6120" spans="5:75" x14ac:dyDescent="0.2"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AQ6120" s="7"/>
      <c r="AR6120" s="7"/>
      <c r="AS6120" s="7"/>
      <c r="AT6120" s="7"/>
      <c r="AU6120" s="7"/>
      <c r="AV6120" s="7"/>
      <c r="AX6120" s="7"/>
      <c r="AY6120" s="7"/>
      <c r="AZ6120" s="7"/>
      <c r="BA6120" s="7"/>
      <c r="BB6120" s="7"/>
      <c r="BC6120" s="7"/>
      <c r="BD6120" s="7"/>
      <c r="BG6120" s="7"/>
      <c r="BH6120" s="7"/>
      <c r="BI6120" s="7"/>
      <c r="BJ6120" s="7"/>
      <c r="BK6120" s="7"/>
      <c r="BL6120" s="7"/>
      <c r="BM6120" s="7"/>
      <c r="BP6120" s="7"/>
      <c r="BQ6120" s="7"/>
      <c r="BR6120" s="7"/>
      <c r="BS6120" s="7"/>
      <c r="BT6120" s="7"/>
      <c r="BU6120" s="7"/>
      <c r="BV6120" s="7"/>
      <c r="BW6120" s="7"/>
    </row>
    <row r="6121" spans="5:75" x14ac:dyDescent="0.2"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AQ6121" s="7"/>
      <c r="AR6121" s="7"/>
      <c r="AS6121" s="7"/>
      <c r="AT6121" s="7"/>
      <c r="AU6121" s="7"/>
      <c r="AV6121" s="7"/>
      <c r="AX6121" s="7"/>
      <c r="AY6121" s="7"/>
      <c r="AZ6121" s="7"/>
      <c r="BA6121" s="7"/>
      <c r="BB6121" s="7"/>
      <c r="BC6121" s="7"/>
      <c r="BD6121" s="7"/>
      <c r="BG6121" s="7"/>
      <c r="BH6121" s="7"/>
      <c r="BI6121" s="7"/>
      <c r="BJ6121" s="7"/>
      <c r="BK6121" s="7"/>
      <c r="BL6121" s="7"/>
      <c r="BM6121" s="7"/>
      <c r="BP6121" s="7"/>
      <c r="BQ6121" s="7"/>
      <c r="BR6121" s="7"/>
      <c r="BS6121" s="7"/>
      <c r="BT6121" s="7"/>
      <c r="BU6121" s="7"/>
      <c r="BV6121" s="7"/>
      <c r="BW6121" s="7"/>
    </row>
    <row r="6122" spans="5:75" x14ac:dyDescent="0.2"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AQ6122" s="7"/>
      <c r="AR6122" s="7"/>
      <c r="AS6122" s="7"/>
      <c r="AT6122" s="7"/>
      <c r="AU6122" s="7"/>
      <c r="AV6122" s="7"/>
      <c r="AX6122" s="7"/>
      <c r="AY6122" s="7"/>
      <c r="AZ6122" s="7"/>
      <c r="BA6122" s="7"/>
      <c r="BB6122" s="7"/>
      <c r="BC6122" s="7"/>
      <c r="BD6122" s="7"/>
      <c r="BG6122" s="7"/>
      <c r="BH6122" s="7"/>
      <c r="BI6122" s="7"/>
      <c r="BJ6122" s="7"/>
      <c r="BK6122" s="7"/>
      <c r="BL6122" s="7"/>
      <c r="BM6122" s="7"/>
      <c r="BP6122" s="7"/>
      <c r="BQ6122" s="7"/>
      <c r="BR6122" s="7"/>
      <c r="BS6122" s="7"/>
      <c r="BT6122" s="7"/>
      <c r="BU6122" s="7"/>
      <c r="BV6122" s="7"/>
      <c r="BW6122" s="7"/>
    </row>
    <row r="6123" spans="5:75" x14ac:dyDescent="0.2"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AQ6123" s="7"/>
      <c r="AR6123" s="7"/>
      <c r="AS6123" s="7"/>
      <c r="AT6123" s="7"/>
      <c r="AU6123" s="7"/>
      <c r="AV6123" s="7"/>
      <c r="AX6123" s="7"/>
      <c r="AY6123" s="7"/>
      <c r="AZ6123" s="7"/>
      <c r="BA6123" s="7"/>
      <c r="BB6123" s="7"/>
      <c r="BC6123" s="7"/>
      <c r="BD6123" s="7"/>
      <c r="BG6123" s="7"/>
      <c r="BH6123" s="7"/>
      <c r="BI6123" s="7"/>
      <c r="BJ6123" s="7"/>
      <c r="BK6123" s="7"/>
      <c r="BL6123" s="7"/>
      <c r="BM6123" s="7"/>
      <c r="BP6123" s="7"/>
      <c r="BQ6123" s="7"/>
      <c r="BR6123" s="7"/>
      <c r="BS6123" s="7"/>
      <c r="BT6123" s="7"/>
      <c r="BU6123" s="7"/>
      <c r="BV6123" s="7"/>
      <c r="BW6123" s="7"/>
    </row>
    <row r="6124" spans="5:75" x14ac:dyDescent="0.2"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AQ6124" s="7"/>
      <c r="AR6124" s="7"/>
      <c r="AS6124" s="7"/>
      <c r="AT6124" s="7"/>
      <c r="AU6124" s="7"/>
      <c r="AV6124" s="7"/>
      <c r="AX6124" s="7"/>
      <c r="AY6124" s="7"/>
      <c r="AZ6124" s="7"/>
      <c r="BA6124" s="7"/>
      <c r="BB6124" s="7"/>
      <c r="BC6124" s="7"/>
      <c r="BD6124" s="7"/>
      <c r="BG6124" s="7"/>
      <c r="BH6124" s="7"/>
      <c r="BI6124" s="7"/>
      <c r="BJ6124" s="7"/>
      <c r="BK6124" s="7"/>
      <c r="BL6124" s="7"/>
      <c r="BM6124" s="7"/>
      <c r="BP6124" s="7"/>
      <c r="BQ6124" s="7"/>
      <c r="BR6124" s="7"/>
      <c r="BS6124" s="7"/>
      <c r="BT6124" s="7"/>
      <c r="BU6124" s="7"/>
      <c r="BV6124" s="7"/>
      <c r="BW6124" s="7"/>
    </row>
    <row r="6125" spans="5:75" x14ac:dyDescent="0.2"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AQ6125" s="7"/>
      <c r="AR6125" s="7"/>
      <c r="AS6125" s="7"/>
      <c r="AT6125" s="7"/>
      <c r="AU6125" s="7"/>
      <c r="AV6125" s="7"/>
      <c r="AX6125" s="7"/>
      <c r="AY6125" s="7"/>
      <c r="AZ6125" s="7"/>
      <c r="BA6125" s="7"/>
      <c r="BB6125" s="7"/>
      <c r="BC6125" s="7"/>
      <c r="BD6125" s="7"/>
      <c r="BG6125" s="7"/>
      <c r="BH6125" s="7"/>
      <c r="BI6125" s="7"/>
      <c r="BJ6125" s="7"/>
      <c r="BK6125" s="7"/>
      <c r="BL6125" s="7"/>
      <c r="BM6125" s="7"/>
      <c r="BP6125" s="7"/>
      <c r="BQ6125" s="7"/>
      <c r="BR6125" s="7"/>
      <c r="BS6125" s="7"/>
      <c r="BT6125" s="7"/>
      <c r="BU6125" s="7"/>
      <c r="BV6125" s="7"/>
      <c r="BW6125" s="7"/>
    </row>
    <row r="6126" spans="5:75" x14ac:dyDescent="0.2"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AQ6126" s="7"/>
      <c r="AR6126" s="7"/>
      <c r="AS6126" s="7"/>
      <c r="AT6126" s="7"/>
      <c r="AU6126" s="7"/>
      <c r="AV6126" s="7"/>
      <c r="AX6126" s="7"/>
      <c r="AY6126" s="7"/>
      <c r="AZ6126" s="7"/>
      <c r="BA6126" s="7"/>
      <c r="BB6126" s="7"/>
      <c r="BC6126" s="7"/>
      <c r="BD6126" s="7"/>
      <c r="BG6126" s="7"/>
      <c r="BH6126" s="7"/>
      <c r="BI6126" s="7"/>
      <c r="BJ6126" s="7"/>
      <c r="BK6126" s="7"/>
      <c r="BL6126" s="7"/>
      <c r="BM6126" s="7"/>
      <c r="BP6126" s="7"/>
      <c r="BQ6126" s="7"/>
      <c r="BR6126" s="7"/>
      <c r="BS6126" s="7"/>
      <c r="BT6126" s="7"/>
      <c r="BU6126" s="7"/>
      <c r="BV6126" s="7"/>
      <c r="BW6126" s="7"/>
    </row>
    <row r="6127" spans="5:75" x14ac:dyDescent="0.2"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AQ6127" s="7"/>
      <c r="AR6127" s="7"/>
      <c r="AS6127" s="7"/>
      <c r="AT6127" s="7"/>
      <c r="AU6127" s="7"/>
      <c r="AV6127" s="7"/>
      <c r="AX6127" s="7"/>
      <c r="AY6127" s="7"/>
      <c r="AZ6127" s="7"/>
      <c r="BA6127" s="7"/>
      <c r="BB6127" s="7"/>
      <c r="BC6127" s="7"/>
      <c r="BD6127" s="7"/>
      <c r="BG6127" s="7"/>
      <c r="BH6127" s="7"/>
      <c r="BI6127" s="7"/>
      <c r="BJ6127" s="7"/>
      <c r="BK6127" s="7"/>
      <c r="BL6127" s="7"/>
      <c r="BM6127" s="7"/>
      <c r="BP6127" s="7"/>
      <c r="BQ6127" s="7"/>
      <c r="BR6127" s="7"/>
      <c r="BS6127" s="7"/>
      <c r="BT6127" s="7"/>
      <c r="BU6127" s="7"/>
      <c r="BV6127" s="7"/>
      <c r="BW6127" s="7"/>
    </row>
    <row r="6128" spans="5:75" x14ac:dyDescent="0.2"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AQ6128" s="7"/>
      <c r="AR6128" s="7"/>
      <c r="AS6128" s="7"/>
      <c r="AT6128" s="7"/>
      <c r="AU6128" s="7"/>
      <c r="AV6128" s="7"/>
      <c r="AX6128" s="7"/>
      <c r="AY6128" s="7"/>
      <c r="AZ6128" s="7"/>
      <c r="BA6128" s="7"/>
      <c r="BB6128" s="7"/>
      <c r="BC6128" s="7"/>
      <c r="BD6128" s="7"/>
      <c r="BG6128" s="7"/>
      <c r="BH6128" s="7"/>
      <c r="BI6128" s="7"/>
      <c r="BJ6128" s="7"/>
      <c r="BK6128" s="7"/>
      <c r="BL6128" s="7"/>
      <c r="BM6128" s="7"/>
      <c r="BP6128" s="7"/>
      <c r="BQ6128" s="7"/>
      <c r="BR6128" s="7"/>
      <c r="BS6128" s="7"/>
      <c r="BT6128" s="7"/>
      <c r="BU6128" s="7"/>
      <c r="BV6128" s="7"/>
      <c r="BW6128" s="7"/>
    </row>
    <row r="6129" spans="5:75" x14ac:dyDescent="0.2"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AQ6129" s="7"/>
      <c r="AR6129" s="7"/>
      <c r="AS6129" s="7"/>
      <c r="AT6129" s="7"/>
      <c r="AU6129" s="7"/>
      <c r="AV6129" s="7"/>
      <c r="AX6129" s="7"/>
      <c r="AY6129" s="7"/>
      <c r="AZ6129" s="7"/>
      <c r="BA6129" s="7"/>
      <c r="BB6129" s="7"/>
      <c r="BC6129" s="7"/>
      <c r="BD6129" s="7"/>
      <c r="BG6129" s="7"/>
      <c r="BH6129" s="7"/>
      <c r="BI6129" s="7"/>
      <c r="BJ6129" s="7"/>
      <c r="BK6129" s="7"/>
      <c r="BL6129" s="7"/>
      <c r="BM6129" s="7"/>
      <c r="BP6129" s="7"/>
      <c r="BQ6129" s="7"/>
      <c r="BR6129" s="7"/>
      <c r="BS6129" s="7"/>
      <c r="BT6129" s="7"/>
      <c r="BU6129" s="7"/>
      <c r="BV6129" s="7"/>
      <c r="BW6129" s="7"/>
    </row>
    <row r="6130" spans="5:75" x14ac:dyDescent="0.2"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AQ6130" s="7"/>
      <c r="AR6130" s="7"/>
      <c r="AS6130" s="7"/>
      <c r="AT6130" s="7"/>
      <c r="AU6130" s="7"/>
      <c r="AV6130" s="7"/>
      <c r="AX6130" s="7"/>
      <c r="AY6130" s="7"/>
      <c r="AZ6130" s="7"/>
      <c r="BA6130" s="7"/>
      <c r="BB6130" s="7"/>
      <c r="BC6130" s="7"/>
      <c r="BD6130" s="7"/>
      <c r="BG6130" s="7"/>
      <c r="BH6130" s="7"/>
      <c r="BI6130" s="7"/>
      <c r="BJ6130" s="7"/>
      <c r="BK6130" s="7"/>
      <c r="BL6130" s="7"/>
      <c r="BM6130" s="7"/>
      <c r="BP6130" s="7"/>
      <c r="BQ6130" s="7"/>
      <c r="BR6130" s="7"/>
      <c r="BS6130" s="7"/>
      <c r="BT6130" s="7"/>
      <c r="BU6130" s="7"/>
      <c r="BV6130" s="7"/>
      <c r="BW6130" s="7"/>
    </row>
    <row r="6131" spans="5:75" x14ac:dyDescent="0.2"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AQ6131" s="7"/>
      <c r="AR6131" s="7"/>
      <c r="AS6131" s="7"/>
      <c r="AT6131" s="7"/>
      <c r="AU6131" s="7"/>
      <c r="AV6131" s="7"/>
      <c r="AX6131" s="7"/>
      <c r="AY6131" s="7"/>
      <c r="AZ6131" s="7"/>
      <c r="BA6131" s="7"/>
      <c r="BB6131" s="7"/>
      <c r="BC6131" s="7"/>
      <c r="BD6131" s="7"/>
      <c r="BG6131" s="7"/>
      <c r="BH6131" s="7"/>
      <c r="BI6131" s="7"/>
      <c r="BJ6131" s="7"/>
      <c r="BK6131" s="7"/>
      <c r="BL6131" s="7"/>
      <c r="BM6131" s="7"/>
      <c r="BP6131" s="7"/>
      <c r="BQ6131" s="7"/>
      <c r="BR6131" s="7"/>
      <c r="BS6131" s="7"/>
      <c r="BT6131" s="7"/>
      <c r="BU6131" s="7"/>
      <c r="BV6131" s="7"/>
      <c r="BW6131" s="7"/>
    </row>
    <row r="6132" spans="5:75" x14ac:dyDescent="0.2"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AQ6132" s="7"/>
      <c r="AR6132" s="7"/>
      <c r="AS6132" s="7"/>
      <c r="AT6132" s="7"/>
      <c r="AU6132" s="7"/>
      <c r="AV6132" s="7"/>
      <c r="AX6132" s="7"/>
      <c r="AY6132" s="7"/>
      <c r="AZ6132" s="7"/>
      <c r="BA6132" s="7"/>
      <c r="BB6132" s="7"/>
      <c r="BC6132" s="7"/>
      <c r="BD6132" s="7"/>
      <c r="BG6132" s="7"/>
      <c r="BH6132" s="7"/>
      <c r="BI6132" s="7"/>
      <c r="BJ6132" s="7"/>
      <c r="BK6132" s="7"/>
      <c r="BL6132" s="7"/>
      <c r="BM6132" s="7"/>
      <c r="BP6132" s="7"/>
      <c r="BQ6132" s="7"/>
      <c r="BR6132" s="7"/>
      <c r="BS6132" s="7"/>
      <c r="BT6132" s="7"/>
      <c r="BU6132" s="7"/>
      <c r="BV6132" s="7"/>
      <c r="BW6132" s="7"/>
    </row>
    <row r="6133" spans="5:75" x14ac:dyDescent="0.2"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AQ6133" s="7"/>
      <c r="AR6133" s="7"/>
      <c r="AS6133" s="7"/>
      <c r="AT6133" s="7"/>
      <c r="AU6133" s="7"/>
      <c r="AV6133" s="7"/>
      <c r="AX6133" s="7"/>
      <c r="AY6133" s="7"/>
      <c r="AZ6133" s="7"/>
      <c r="BA6133" s="7"/>
      <c r="BB6133" s="7"/>
      <c r="BC6133" s="7"/>
      <c r="BD6133" s="7"/>
      <c r="BG6133" s="7"/>
      <c r="BH6133" s="7"/>
      <c r="BI6133" s="7"/>
      <c r="BJ6133" s="7"/>
      <c r="BK6133" s="7"/>
      <c r="BL6133" s="7"/>
      <c r="BM6133" s="7"/>
      <c r="BP6133" s="7"/>
      <c r="BQ6133" s="7"/>
      <c r="BR6133" s="7"/>
      <c r="BS6133" s="7"/>
      <c r="BT6133" s="7"/>
      <c r="BU6133" s="7"/>
      <c r="BV6133" s="7"/>
      <c r="BW6133" s="7"/>
    </row>
    <row r="6134" spans="5:75" x14ac:dyDescent="0.2"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AQ6134" s="7"/>
      <c r="AR6134" s="7"/>
      <c r="AS6134" s="7"/>
      <c r="AT6134" s="7"/>
      <c r="AU6134" s="7"/>
      <c r="AV6134" s="7"/>
      <c r="AX6134" s="7"/>
      <c r="AY6134" s="7"/>
      <c r="AZ6134" s="7"/>
      <c r="BA6134" s="7"/>
      <c r="BB6134" s="7"/>
      <c r="BC6134" s="7"/>
      <c r="BD6134" s="7"/>
      <c r="BG6134" s="7"/>
      <c r="BH6134" s="7"/>
      <c r="BI6134" s="7"/>
      <c r="BJ6134" s="7"/>
      <c r="BK6134" s="7"/>
      <c r="BL6134" s="7"/>
      <c r="BM6134" s="7"/>
      <c r="BP6134" s="7"/>
      <c r="BQ6134" s="7"/>
      <c r="BR6134" s="7"/>
      <c r="BS6134" s="7"/>
      <c r="BT6134" s="7"/>
      <c r="BU6134" s="7"/>
      <c r="BV6134" s="7"/>
      <c r="BW6134" s="7"/>
    </row>
    <row r="6135" spans="5:75" x14ac:dyDescent="0.2"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AQ6135" s="7"/>
      <c r="AR6135" s="7"/>
      <c r="AS6135" s="7"/>
      <c r="AT6135" s="7"/>
      <c r="AU6135" s="7"/>
      <c r="AV6135" s="7"/>
      <c r="AX6135" s="7"/>
      <c r="AY6135" s="7"/>
      <c r="AZ6135" s="7"/>
      <c r="BA6135" s="7"/>
      <c r="BB6135" s="7"/>
      <c r="BC6135" s="7"/>
      <c r="BD6135" s="7"/>
      <c r="BG6135" s="7"/>
      <c r="BH6135" s="7"/>
      <c r="BI6135" s="7"/>
      <c r="BJ6135" s="7"/>
      <c r="BK6135" s="7"/>
      <c r="BL6135" s="7"/>
      <c r="BM6135" s="7"/>
      <c r="BP6135" s="7"/>
      <c r="BQ6135" s="7"/>
      <c r="BR6135" s="7"/>
      <c r="BS6135" s="7"/>
      <c r="BT6135" s="7"/>
      <c r="BU6135" s="7"/>
      <c r="BV6135" s="7"/>
      <c r="BW6135" s="7"/>
    </row>
    <row r="6136" spans="5:75" x14ac:dyDescent="0.2"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AQ6136" s="7"/>
      <c r="AR6136" s="7"/>
      <c r="AS6136" s="7"/>
      <c r="AT6136" s="7"/>
      <c r="AU6136" s="7"/>
      <c r="AV6136" s="7"/>
      <c r="AX6136" s="7"/>
      <c r="AY6136" s="7"/>
      <c r="AZ6136" s="7"/>
      <c r="BA6136" s="7"/>
      <c r="BB6136" s="7"/>
      <c r="BC6136" s="7"/>
      <c r="BD6136" s="7"/>
      <c r="BG6136" s="7"/>
      <c r="BH6136" s="7"/>
      <c r="BI6136" s="7"/>
      <c r="BJ6136" s="7"/>
      <c r="BK6136" s="7"/>
      <c r="BL6136" s="7"/>
      <c r="BM6136" s="7"/>
      <c r="BP6136" s="7"/>
      <c r="BQ6136" s="7"/>
      <c r="BR6136" s="7"/>
      <c r="BS6136" s="7"/>
      <c r="BT6136" s="7"/>
      <c r="BU6136" s="7"/>
      <c r="BV6136" s="7"/>
      <c r="BW6136" s="7"/>
    </row>
    <row r="6137" spans="5:75" x14ac:dyDescent="0.2"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AQ6137" s="7"/>
      <c r="AR6137" s="7"/>
      <c r="AS6137" s="7"/>
      <c r="AT6137" s="7"/>
      <c r="AU6137" s="7"/>
      <c r="AV6137" s="7"/>
      <c r="AX6137" s="7"/>
      <c r="AY6137" s="7"/>
      <c r="AZ6137" s="7"/>
      <c r="BA6137" s="7"/>
      <c r="BB6137" s="7"/>
      <c r="BC6137" s="7"/>
      <c r="BD6137" s="7"/>
      <c r="BG6137" s="7"/>
      <c r="BH6137" s="7"/>
      <c r="BI6137" s="7"/>
      <c r="BJ6137" s="7"/>
      <c r="BK6137" s="7"/>
      <c r="BL6137" s="7"/>
      <c r="BM6137" s="7"/>
      <c r="BP6137" s="7"/>
      <c r="BQ6137" s="7"/>
      <c r="BR6137" s="7"/>
      <c r="BS6137" s="7"/>
      <c r="BT6137" s="7"/>
      <c r="BU6137" s="7"/>
      <c r="BV6137" s="7"/>
      <c r="BW6137" s="7"/>
    </row>
    <row r="6138" spans="5:75" x14ac:dyDescent="0.2"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AQ6138" s="7"/>
      <c r="AR6138" s="7"/>
      <c r="AS6138" s="7"/>
      <c r="AT6138" s="7"/>
      <c r="AU6138" s="7"/>
      <c r="AV6138" s="7"/>
      <c r="AX6138" s="7"/>
      <c r="AY6138" s="7"/>
      <c r="AZ6138" s="7"/>
      <c r="BA6138" s="7"/>
      <c r="BB6138" s="7"/>
      <c r="BC6138" s="7"/>
      <c r="BD6138" s="7"/>
      <c r="BG6138" s="7"/>
      <c r="BH6138" s="7"/>
      <c r="BI6138" s="7"/>
      <c r="BJ6138" s="7"/>
      <c r="BK6138" s="7"/>
      <c r="BL6138" s="7"/>
      <c r="BM6138" s="7"/>
      <c r="BP6138" s="7"/>
      <c r="BQ6138" s="7"/>
      <c r="BR6138" s="7"/>
      <c r="BS6138" s="7"/>
      <c r="BT6138" s="7"/>
      <c r="BU6138" s="7"/>
      <c r="BV6138" s="7"/>
      <c r="BW6138" s="7"/>
    </row>
    <row r="6139" spans="5:75" x14ac:dyDescent="0.2"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AQ6139" s="7"/>
      <c r="AR6139" s="7"/>
      <c r="AS6139" s="7"/>
      <c r="AT6139" s="7"/>
      <c r="AU6139" s="7"/>
      <c r="AV6139" s="7"/>
      <c r="AX6139" s="7"/>
      <c r="AY6139" s="7"/>
      <c r="AZ6139" s="7"/>
      <c r="BA6139" s="7"/>
      <c r="BB6139" s="7"/>
      <c r="BC6139" s="7"/>
      <c r="BD6139" s="7"/>
      <c r="BG6139" s="7"/>
      <c r="BH6139" s="7"/>
      <c r="BI6139" s="7"/>
      <c r="BJ6139" s="7"/>
      <c r="BK6139" s="7"/>
      <c r="BL6139" s="7"/>
      <c r="BM6139" s="7"/>
      <c r="BP6139" s="7"/>
      <c r="BQ6139" s="7"/>
      <c r="BR6139" s="7"/>
      <c r="BS6139" s="7"/>
      <c r="BT6139" s="7"/>
      <c r="BU6139" s="7"/>
      <c r="BV6139" s="7"/>
      <c r="BW6139" s="7"/>
    </row>
    <row r="6140" spans="5:75" x14ac:dyDescent="0.2"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AQ6140" s="7"/>
      <c r="AR6140" s="7"/>
      <c r="AS6140" s="7"/>
      <c r="AT6140" s="7"/>
      <c r="AU6140" s="7"/>
      <c r="AV6140" s="7"/>
      <c r="AX6140" s="7"/>
      <c r="AY6140" s="7"/>
      <c r="AZ6140" s="7"/>
      <c r="BA6140" s="7"/>
      <c r="BB6140" s="7"/>
      <c r="BC6140" s="7"/>
      <c r="BD6140" s="7"/>
      <c r="BG6140" s="7"/>
      <c r="BH6140" s="7"/>
      <c r="BI6140" s="7"/>
      <c r="BJ6140" s="7"/>
      <c r="BK6140" s="7"/>
      <c r="BL6140" s="7"/>
      <c r="BM6140" s="7"/>
      <c r="BP6140" s="7"/>
      <c r="BQ6140" s="7"/>
      <c r="BR6140" s="7"/>
      <c r="BS6140" s="7"/>
      <c r="BT6140" s="7"/>
      <c r="BU6140" s="7"/>
      <c r="BV6140" s="7"/>
      <c r="BW6140" s="7"/>
    </row>
    <row r="6141" spans="5:75" x14ac:dyDescent="0.2"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AQ6141" s="7"/>
      <c r="AR6141" s="7"/>
      <c r="AS6141" s="7"/>
      <c r="AT6141" s="7"/>
      <c r="AU6141" s="7"/>
      <c r="AV6141" s="7"/>
      <c r="AX6141" s="7"/>
      <c r="AY6141" s="7"/>
      <c r="AZ6141" s="7"/>
      <c r="BA6141" s="7"/>
      <c r="BB6141" s="7"/>
      <c r="BC6141" s="7"/>
      <c r="BD6141" s="7"/>
      <c r="BG6141" s="7"/>
      <c r="BH6141" s="7"/>
      <c r="BI6141" s="7"/>
      <c r="BJ6141" s="7"/>
      <c r="BK6141" s="7"/>
      <c r="BL6141" s="7"/>
      <c r="BM6141" s="7"/>
      <c r="BP6141" s="7"/>
      <c r="BQ6141" s="7"/>
      <c r="BR6141" s="7"/>
      <c r="BS6141" s="7"/>
      <c r="BT6141" s="7"/>
      <c r="BU6141" s="7"/>
      <c r="BV6141" s="7"/>
      <c r="BW6141" s="7"/>
    </row>
    <row r="6142" spans="5:75" x14ac:dyDescent="0.2"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AQ6142" s="7"/>
      <c r="AR6142" s="7"/>
      <c r="AS6142" s="7"/>
      <c r="AT6142" s="7"/>
      <c r="AU6142" s="7"/>
      <c r="AV6142" s="7"/>
      <c r="AX6142" s="7"/>
      <c r="AY6142" s="7"/>
      <c r="AZ6142" s="7"/>
      <c r="BA6142" s="7"/>
      <c r="BB6142" s="7"/>
      <c r="BC6142" s="7"/>
      <c r="BD6142" s="7"/>
      <c r="BG6142" s="7"/>
      <c r="BH6142" s="7"/>
      <c r="BI6142" s="7"/>
      <c r="BJ6142" s="7"/>
      <c r="BK6142" s="7"/>
      <c r="BL6142" s="7"/>
      <c r="BM6142" s="7"/>
      <c r="BP6142" s="7"/>
      <c r="BQ6142" s="7"/>
      <c r="BR6142" s="7"/>
      <c r="BS6142" s="7"/>
      <c r="BT6142" s="7"/>
      <c r="BU6142" s="7"/>
      <c r="BV6142" s="7"/>
      <c r="BW6142" s="7"/>
    </row>
    <row r="6143" spans="5:75" x14ac:dyDescent="0.2"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AQ6143" s="7"/>
      <c r="AR6143" s="7"/>
      <c r="AS6143" s="7"/>
      <c r="AT6143" s="7"/>
      <c r="AU6143" s="7"/>
      <c r="AV6143" s="7"/>
      <c r="AX6143" s="7"/>
      <c r="AY6143" s="7"/>
      <c r="AZ6143" s="7"/>
      <c r="BA6143" s="7"/>
      <c r="BB6143" s="7"/>
      <c r="BC6143" s="7"/>
      <c r="BD6143" s="7"/>
      <c r="BG6143" s="7"/>
      <c r="BH6143" s="7"/>
      <c r="BI6143" s="7"/>
      <c r="BJ6143" s="7"/>
      <c r="BK6143" s="7"/>
      <c r="BL6143" s="7"/>
      <c r="BM6143" s="7"/>
      <c r="BP6143" s="7"/>
      <c r="BQ6143" s="7"/>
      <c r="BR6143" s="7"/>
      <c r="BS6143" s="7"/>
      <c r="BT6143" s="7"/>
      <c r="BU6143" s="7"/>
      <c r="BV6143" s="7"/>
      <c r="BW6143" s="7"/>
    </row>
    <row r="6144" spans="5:75" x14ac:dyDescent="0.2"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AQ6144" s="7"/>
      <c r="AR6144" s="7"/>
      <c r="AS6144" s="7"/>
      <c r="AT6144" s="7"/>
      <c r="AU6144" s="7"/>
      <c r="AV6144" s="7"/>
      <c r="AX6144" s="7"/>
      <c r="AY6144" s="7"/>
      <c r="AZ6144" s="7"/>
      <c r="BA6144" s="7"/>
      <c r="BB6144" s="7"/>
      <c r="BC6144" s="7"/>
      <c r="BD6144" s="7"/>
      <c r="BG6144" s="7"/>
      <c r="BH6144" s="7"/>
      <c r="BI6144" s="7"/>
      <c r="BJ6144" s="7"/>
      <c r="BK6144" s="7"/>
      <c r="BL6144" s="7"/>
      <c r="BM6144" s="7"/>
      <c r="BP6144" s="7"/>
      <c r="BQ6144" s="7"/>
      <c r="BR6144" s="7"/>
      <c r="BS6144" s="7"/>
      <c r="BT6144" s="7"/>
      <c r="BU6144" s="7"/>
      <c r="BV6144" s="7"/>
      <c r="BW6144" s="7"/>
    </row>
    <row r="6145" spans="5:75" x14ac:dyDescent="0.2"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AQ6145" s="7"/>
      <c r="AR6145" s="7"/>
      <c r="AS6145" s="7"/>
      <c r="AT6145" s="7"/>
      <c r="AU6145" s="7"/>
      <c r="AV6145" s="7"/>
      <c r="AX6145" s="7"/>
      <c r="AY6145" s="7"/>
      <c r="AZ6145" s="7"/>
      <c r="BA6145" s="7"/>
      <c r="BB6145" s="7"/>
      <c r="BC6145" s="7"/>
      <c r="BD6145" s="7"/>
      <c r="BG6145" s="7"/>
      <c r="BH6145" s="7"/>
      <c r="BI6145" s="7"/>
      <c r="BJ6145" s="7"/>
      <c r="BK6145" s="7"/>
      <c r="BL6145" s="7"/>
      <c r="BM6145" s="7"/>
      <c r="BP6145" s="7"/>
      <c r="BQ6145" s="7"/>
      <c r="BR6145" s="7"/>
      <c r="BS6145" s="7"/>
      <c r="BT6145" s="7"/>
      <c r="BU6145" s="7"/>
      <c r="BV6145" s="7"/>
      <c r="BW6145" s="7"/>
    </row>
    <row r="6146" spans="5:75" x14ac:dyDescent="0.2"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AQ6146" s="7"/>
      <c r="AR6146" s="7"/>
      <c r="AS6146" s="7"/>
      <c r="AT6146" s="7"/>
      <c r="AU6146" s="7"/>
      <c r="AV6146" s="7"/>
      <c r="AX6146" s="7"/>
      <c r="AY6146" s="7"/>
      <c r="AZ6146" s="7"/>
      <c r="BA6146" s="7"/>
      <c r="BB6146" s="7"/>
      <c r="BC6146" s="7"/>
      <c r="BD6146" s="7"/>
      <c r="BG6146" s="7"/>
      <c r="BH6146" s="7"/>
      <c r="BI6146" s="7"/>
      <c r="BJ6146" s="7"/>
      <c r="BK6146" s="7"/>
      <c r="BL6146" s="7"/>
      <c r="BM6146" s="7"/>
      <c r="BP6146" s="7"/>
      <c r="BQ6146" s="7"/>
      <c r="BR6146" s="7"/>
      <c r="BS6146" s="7"/>
      <c r="BT6146" s="7"/>
      <c r="BU6146" s="7"/>
      <c r="BV6146" s="7"/>
      <c r="BW6146" s="7"/>
    </row>
    <row r="6147" spans="5:75" x14ac:dyDescent="0.2"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AQ6147" s="7"/>
      <c r="AR6147" s="7"/>
      <c r="AS6147" s="7"/>
      <c r="AT6147" s="7"/>
      <c r="AU6147" s="7"/>
      <c r="AV6147" s="7"/>
      <c r="AX6147" s="7"/>
      <c r="AY6147" s="7"/>
      <c r="AZ6147" s="7"/>
      <c r="BA6147" s="7"/>
      <c r="BB6147" s="7"/>
      <c r="BC6147" s="7"/>
      <c r="BD6147" s="7"/>
      <c r="BG6147" s="7"/>
      <c r="BH6147" s="7"/>
      <c r="BI6147" s="7"/>
      <c r="BJ6147" s="7"/>
      <c r="BK6147" s="7"/>
      <c r="BL6147" s="7"/>
      <c r="BM6147" s="7"/>
      <c r="BP6147" s="7"/>
      <c r="BQ6147" s="7"/>
      <c r="BR6147" s="7"/>
      <c r="BS6147" s="7"/>
      <c r="BT6147" s="7"/>
      <c r="BU6147" s="7"/>
      <c r="BV6147" s="7"/>
      <c r="BW6147" s="7"/>
    </row>
    <row r="6148" spans="5:75" x14ac:dyDescent="0.2"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AQ6148" s="7"/>
      <c r="AR6148" s="7"/>
      <c r="AS6148" s="7"/>
      <c r="AT6148" s="7"/>
      <c r="AU6148" s="7"/>
      <c r="AV6148" s="7"/>
      <c r="AX6148" s="7"/>
      <c r="AY6148" s="7"/>
      <c r="AZ6148" s="7"/>
      <c r="BA6148" s="7"/>
      <c r="BB6148" s="7"/>
      <c r="BC6148" s="7"/>
      <c r="BD6148" s="7"/>
      <c r="BG6148" s="7"/>
      <c r="BH6148" s="7"/>
      <c r="BI6148" s="7"/>
      <c r="BJ6148" s="7"/>
      <c r="BK6148" s="7"/>
      <c r="BL6148" s="7"/>
      <c r="BM6148" s="7"/>
      <c r="BP6148" s="7"/>
      <c r="BQ6148" s="7"/>
      <c r="BR6148" s="7"/>
      <c r="BS6148" s="7"/>
      <c r="BT6148" s="7"/>
      <c r="BU6148" s="7"/>
      <c r="BV6148" s="7"/>
      <c r="BW6148" s="7"/>
    </row>
    <row r="6149" spans="5:75" x14ac:dyDescent="0.2"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AQ6149" s="7"/>
      <c r="AR6149" s="7"/>
      <c r="AS6149" s="7"/>
      <c r="AT6149" s="7"/>
      <c r="AU6149" s="7"/>
      <c r="AV6149" s="7"/>
      <c r="AX6149" s="7"/>
      <c r="AY6149" s="7"/>
      <c r="AZ6149" s="7"/>
      <c r="BA6149" s="7"/>
      <c r="BB6149" s="7"/>
      <c r="BC6149" s="7"/>
      <c r="BD6149" s="7"/>
      <c r="BG6149" s="7"/>
      <c r="BH6149" s="7"/>
      <c r="BI6149" s="7"/>
      <c r="BJ6149" s="7"/>
      <c r="BK6149" s="7"/>
      <c r="BL6149" s="7"/>
      <c r="BM6149" s="7"/>
      <c r="BP6149" s="7"/>
      <c r="BQ6149" s="7"/>
      <c r="BR6149" s="7"/>
      <c r="BS6149" s="7"/>
      <c r="BT6149" s="7"/>
      <c r="BU6149" s="7"/>
      <c r="BV6149" s="7"/>
      <c r="BW6149" s="7"/>
    </row>
    <row r="6150" spans="5:75" x14ac:dyDescent="0.2"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AQ6150" s="7"/>
      <c r="AR6150" s="7"/>
      <c r="AS6150" s="7"/>
      <c r="AT6150" s="7"/>
      <c r="AU6150" s="7"/>
      <c r="AV6150" s="7"/>
      <c r="AX6150" s="7"/>
      <c r="AY6150" s="7"/>
      <c r="AZ6150" s="7"/>
      <c r="BA6150" s="7"/>
      <c r="BB6150" s="7"/>
      <c r="BC6150" s="7"/>
      <c r="BD6150" s="7"/>
      <c r="BG6150" s="7"/>
      <c r="BH6150" s="7"/>
      <c r="BI6150" s="7"/>
      <c r="BJ6150" s="7"/>
      <c r="BK6150" s="7"/>
      <c r="BL6150" s="7"/>
      <c r="BM6150" s="7"/>
      <c r="BP6150" s="7"/>
      <c r="BQ6150" s="7"/>
      <c r="BR6150" s="7"/>
      <c r="BS6150" s="7"/>
      <c r="BT6150" s="7"/>
      <c r="BU6150" s="7"/>
      <c r="BV6150" s="7"/>
      <c r="BW6150" s="7"/>
    </row>
    <row r="6151" spans="5:75" x14ac:dyDescent="0.2"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AQ6151" s="7"/>
      <c r="AR6151" s="7"/>
      <c r="AS6151" s="7"/>
      <c r="AT6151" s="7"/>
      <c r="AU6151" s="7"/>
      <c r="AV6151" s="7"/>
      <c r="AX6151" s="7"/>
      <c r="AY6151" s="7"/>
      <c r="AZ6151" s="7"/>
      <c r="BA6151" s="7"/>
      <c r="BB6151" s="7"/>
      <c r="BC6151" s="7"/>
      <c r="BD6151" s="7"/>
      <c r="BG6151" s="7"/>
      <c r="BH6151" s="7"/>
      <c r="BI6151" s="7"/>
      <c r="BJ6151" s="7"/>
      <c r="BK6151" s="7"/>
      <c r="BL6151" s="7"/>
      <c r="BM6151" s="7"/>
      <c r="BP6151" s="7"/>
      <c r="BQ6151" s="7"/>
      <c r="BR6151" s="7"/>
      <c r="BS6151" s="7"/>
      <c r="BT6151" s="7"/>
      <c r="BU6151" s="7"/>
      <c r="BV6151" s="7"/>
      <c r="BW6151" s="7"/>
    </row>
    <row r="6152" spans="5:75" x14ac:dyDescent="0.2"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AQ6152" s="7"/>
      <c r="AR6152" s="7"/>
      <c r="AS6152" s="7"/>
      <c r="AT6152" s="7"/>
      <c r="AU6152" s="7"/>
      <c r="AV6152" s="7"/>
      <c r="AX6152" s="7"/>
      <c r="AY6152" s="7"/>
      <c r="AZ6152" s="7"/>
      <c r="BA6152" s="7"/>
      <c r="BB6152" s="7"/>
      <c r="BC6152" s="7"/>
      <c r="BD6152" s="7"/>
      <c r="BG6152" s="7"/>
      <c r="BH6152" s="7"/>
      <c r="BI6152" s="7"/>
      <c r="BJ6152" s="7"/>
      <c r="BK6152" s="7"/>
      <c r="BL6152" s="7"/>
      <c r="BM6152" s="7"/>
      <c r="BP6152" s="7"/>
      <c r="BQ6152" s="7"/>
      <c r="BR6152" s="7"/>
      <c r="BS6152" s="7"/>
      <c r="BT6152" s="7"/>
      <c r="BU6152" s="7"/>
      <c r="BV6152" s="7"/>
      <c r="BW6152" s="7"/>
    </row>
    <row r="6153" spans="5:75" x14ac:dyDescent="0.2"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AQ6153" s="7"/>
      <c r="AR6153" s="7"/>
      <c r="AS6153" s="7"/>
      <c r="AT6153" s="7"/>
      <c r="AU6153" s="7"/>
      <c r="AV6153" s="7"/>
      <c r="AX6153" s="7"/>
      <c r="AY6153" s="7"/>
      <c r="AZ6153" s="7"/>
      <c r="BA6153" s="7"/>
      <c r="BB6153" s="7"/>
      <c r="BC6153" s="7"/>
      <c r="BD6153" s="7"/>
      <c r="BG6153" s="7"/>
      <c r="BH6153" s="7"/>
      <c r="BI6153" s="7"/>
      <c r="BJ6153" s="7"/>
      <c r="BK6153" s="7"/>
      <c r="BL6153" s="7"/>
      <c r="BM6153" s="7"/>
      <c r="BP6153" s="7"/>
      <c r="BQ6153" s="7"/>
      <c r="BR6153" s="7"/>
      <c r="BS6153" s="7"/>
      <c r="BT6153" s="7"/>
      <c r="BU6153" s="7"/>
      <c r="BV6153" s="7"/>
      <c r="BW6153" s="7"/>
    </row>
    <row r="6154" spans="5:75" x14ac:dyDescent="0.2"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AQ6154" s="7"/>
      <c r="AR6154" s="7"/>
      <c r="AS6154" s="7"/>
      <c r="AT6154" s="7"/>
      <c r="AU6154" s="7"/>
      <c r="AV6154" s="7"/>
      <c r="AX6154" s="7"/>
      <c r="AY6154" s="7"/>
      <c r="AZ6154" s="7"/>
      <c r="BA6154" s="7"/>
      <c r="BB6154" s="7"/>
      <c r="BC6154" s="7"/>
      <c r="BD6154" s="7"/>
      <c r="BG6154" s="7"/>
      <c r="BH6154" s="7"/>
      <c r="BI6154" s="7"/>
      <c r="BJ6154" s="7"/>
      <c r="BK6154" s="7"/>
      <c r="BL6154" s="7"/>
      <c r="BM6154" s="7"/>
      <c r="BP6154" s="7"/>
      <c r="BQ6154" s="7"/>
      <c r="BR6154" s="7"/>
      <c r="BS6154" s="7"/>
      <c r="BT6154" s="7"/>
      <c r="BU6154" s="7"/>
      <c r="BV6154" s="7"/>
      <c r="BW6154" s="7"/>
    </row>
    <row r="6155" spans="5:75" x14ac:dyDescent="0.2"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AQ6155" s="7"/>
      <c r="AR6155" s="7"/>
      <c r="AS6155" s="7"/>
      <c r="AT6155" s="7"/>
      <c r="AU6155" s="7"/>
      <c r="AV6155" s="7"/>
      <c r="AX6155" s="7"/>
      <c r="AY6155" s="7"/>
      <c r="AZ6155" s="7"/>
      <c r="BA6155" s="7"/>
      <c r="BB6155" s="7"/>
      <c r="BC6155" s="7"/>
      <c r="BD6155" s="7"/>
      <c r="BG6155" s="7"/>
      <c r="BH6155" s="7"/>
      <c r="BI6155" s="7"/>
      <c r="BJ6155" s="7"/>
      <c r="BK6155" s="7"/>
      <c r="BL6155" s="7"/>
      <c r="BM6155" s="7"/>
      <c r="BP6155" s="7"/>
      <c r="BQ6155" s="7"/>
      <c r="BR6155" s="7"/>
      <c r="BS6155" s="7"/>
      <c r="BT6155" s="7"/>
      <c r="BU6155" s="7"/>
      <c r="BV6155" s="7"/>
      <c r="BW6155" s="7"/>
    </row>
    <row r="6156" spans="5:75" x14ac:dyDescent="0.2"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AQ6156" s="7"/>
      <c r="AR6156" s="7"/>
      <c r="AS6156" s="7"/>
      <c r="AT6156" s="7"/>
      <c r="AU6156" s="7"/>
      <c r="AV6156" s="7"/>
      <c r="AX6156" s="7"/>
      <c r="AY6156" s="7"/>
      <c r="AZ6156" s="7"/>
      <c r="BA6156" s="7"/>
      <c r="BB6156" s="7"/>
      <c r="BC6156" s="7"/>
      <c r="BD6156" s="7"/>
      <c r="BG6156" s="7"/>
      <c r="BH6156" s="7"/>
      <c r="BI6156" s="7"/>
      <c r="BJ6156" s="7"/>
      <c r="BK6156" s="7"/>
      <c r="BL6156" s="7"/>
      <c r="BM6156" s="7"/>
      <c r="BP6156" s="7"/>
      <c r="BQ6156" s="7"/>
      <c r="BR6156" s="7"/>
      <c r="BS6156" s="7"/>
      <c r="BT6156" s="7"/>
      <c r="BU6156" s="7"/>
      <c r="BV6156" s="7"/>
      <c r="BW6156" s="7"/>
    </row>
    <row r="6157" spans="5:75" x14ac:dyDescent="0.2"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AQ6157" s="7"/>
      <c r="AR6157" s="7"/>
      <c r="AS6157" s="7"/>
      <c r="AT6157" s="7"/>
      <c r="AU6157" s="7"/>
      <c r="AV6157" s="7"/>
      <c r="AX6157" s="7"/>
      <c r="AY6157" s="7"/>
      <c r="AZ6157" s="7"/>
      <c r="BA6157" s="7"/>
      <c r="BB6157" s="7"/>
      <c r="BC6157" s="7"/>
      <c r="BD6157" s="7"/>
      <c r="BG6157" s="7"/>
      <c r="BH6157" s="7"/>
      <c r="BI6157" s="7"/>
      <c r="BJ6157" s="7"/>
      <c r="BK6157" s="7"/>
      <c r="BL6157" s="7"/>
      <c r="BM6157" s="7"/>
      <c r="BP6157" s="7"/>
      <c r="BQ6157" s="7"/>
      <c r="BR6157" s="7"/>
      <c r="BS6157" s="7"/>
      <c r="BT6157" s="7"/>
      <c r="BU6157" s="7"/>
      <c r="BV6157" s="7"/>
      <c r="BW6157" s="7"/>
    </row>
    <row r="6158" spans="5:75" x14ac:dyDescent="0.2"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AQ6158" s="7"/>
      <c r="AR6158" s="7"/>
      <c r="AS6158" s="7"/>
      <c r="AT6158" s="7"/>
      <c r="AU6158" s="7"/>
      <c r="AV6158" s="7"/>
      <c r="AX6158" s="7"/>
      <c r="AY6158" s="7"/>
      <c r="AZ6158" s="7"/>
      <c r="BA6158" s="7"/>
      <c r="BB6158" s="7"/>
      <c r="BC6158" s="7"/>
      <c r="BD6158" s="7"/>
      <c r="BG6158" s="7"/>
      <c r="BH6158" s="7"/>
      <c r="BI6158" s="7"/>
      <c r="BJ6158" s="7"/>
      <c r="BK6158" s="7"/>
      <c r="BL6158" s="7"/>
      <c r="BM6158" s="7"/>
      <c r="BP6158" s="7"/>
      <c r="BQ6158" s="7"/>
      <c r="BR6158" s="7"/>
      <c r="BS6158" s="7"/>
      <c r="BT6158" s="7"/>
      <c r="BU6158" s="7"/>
      <c r="BV6158" s="7"/>
      <c r="BW6158" s="7"/>
    </row>
    <row r="6159" spans="5:75" x14ac:dyDescent="0.2"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AQ6159" s="7"/>
      <c r="AR6159" s="7"/>
      <c r="AS6159" s="7"/>
      <c r="AT6159" s="7"/>
      <c r="AU6159" s="7"/>
      <c r="AV6159" s="7"/>
      <c r="AX6159" s="7"/>
      <c r="AY6159" s="7"/>
      <c r="AZ6159" s="7"/>
      <c r="BA6159" s="7"/>
      <c r="BB6159" s="7"/>
      <c r="BC6159" s="7"/>
      <c r="BD6159" s="7"/>
      <c r="BG6159" s="7"/>
      <c r="BH6159" s="7"/>
      <c r="BI6159" s="7"/>
      <c r="BJ6159" s="7"/>
      <c r="BK6159" s="7"/>
      <c r="BL6159" s="7"/>
      <c r="BM6159" s="7"/>
      <c r="BP6159" s="7"/>
      <c r="BQ6159" s="7"/>
      <c r="BR6159" s="7"/>
      <c r="BS6159" s="7"/>
      <c r="BT6159" s="7"/>
      <c r="BU6159" s="7"/>
      <c r="BV6159" s="7"/>
      <c r="BW6159" s="7"/>
    </row>
    <row r="6160" spans="5:75" x14ac:dyDescent="0.2"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AQ6160" s="7"/>
      <c r="AR6160" s="7"/>
      <c r="AS6160" s="7"/>
      <c r="AT6160" s="7"/>
      <c r="AU6160" s="7"/>
      <c r="AV6160" s="7"/>
      <c r="AX6160" s="7"/>
      <c r="AY6160" s="7"/>
      <c r="AZ6160" s="7"/>
      <c r="BA6160" s="7"/>
      <c r="BB6160" s="7"/>
      <c r="BC6160" s="7"/>
      <c r="BD6160" s="7"/>
      <c r="BG6160" s="7"/>
      <c r="BH6160" s="7"/>
      <c r="BI6160" s="7"/>
      <c r="BJ6160" s="7"/>
      <c r="BK6160" s="7"/>
      <c r="BL6160" s="7"/>
      <c r="BM6160" s="7"/>
      <c r="BP6160" s="7"/>
      <c r="BQ6160" s="7"/>
      <c r="BR6160" s="7"/>
      <c r="BS6160" s="7"/>
      <c r="BT6160" s="7"/>
      <c r="BU6160" s="7"/>
      <c r="BV6160" s="7"/>
      <c r="BW6160" s="7"/>
    </row>
    <row r="6161" spans="5:75" x14ac:dyDescent="0.2"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AQ6161" s="7"/>
      <c r="AR6161" s="7"/>
      <c r="AS6161" s="7"/>
      <c r="AT6161" s="7"/>
      <c r="AU6161" s="7"/>
      <c r="AV6161" s="7"/>
      <c r="AX6161" s="7"/>
      <c r="AY6161" s="7"/>
      <c r="AZ6161" s="7"/>
      <c r="BA6161" s="7"/>
      <c r="BB6161" s="7"/>
      <c r="BC6161" s="7"/>
      <c r="BD6161" s="7"/>
      <c r="BG6161" s="7"/>
      <c r="BH6161" s="7"/>
      <c r="BI6161" s="7"/>
      <c r="BJ6161" s="7"/>
      <c r="BK6161" s="7"/>
      <c r="BL6161" s="7"/>
      <c r="BM6161" s="7"/>
      <c r="BP6161" s="7"/>
      <c r="BQ6161" s="7"/>
      <c r="BR6161" s="7"/>
      <c r="BS6161" s="7"/>
      <c r="BT6161" s="7"/>
      <c r="BU6161" s="7"/>
      <c r="BV6161" s="7"/>
      <c r="BW6161" s="7"/>
    </row>
    <row r="6162" spans="5:75" x14ac:dyDescent="0.2"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AQ6162" s="7"/>
      <c r="AR6162" s="7"/>
      <c r="AS6162" s="7"/>
      <c r="AT6162" s="7"/>
      <c r="AU6162" s="7"/>
      <c r="AV6162" s="7"/>
      <c r="AX6162" s="7"/>
      <c r="AY6162" s="7"/>
      <c r="AZ6162" s="7"/>
      <c r="BA6162" s="7"/>
      <c r="BB6162" s="7"/>
      <c r="BC6162" s="7"/>
      <c r="BD6162" s="7"/>
      <c r="BG6162" s="7"/>
      <c r="BH6162" s="7"/>
      <c r="BI6162" s="7"/>
      <c r="BJ6162" s="7"/>
      <c r="BK6162" s="7"/>
      <c r="BL6162" s="7"/>
      <c r="BM6162" s="7"/>
      <c r="BP6162" s="7"/>
      <c r="BQ6162" s="7"/>
      <c r="BR6162" s="7"/>
      <c r="BS6162" s="7"/>
      <c r="BT6162" s="7"/>
      <c r="BU6162" s="7"/>
      <c r="BV6162" s="7"/>
      <c r="BW6162" s="7"/>
    </row>
    <row r="6163" spans="5:75" x14ac:dyDescent="0.2"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AQ6163" s="7"/>
      <c r="AR6163" s="7"/>
      <c r="AS6163" s="7"/>
      <c r="AT6163" s="7"/>
      <c r="AU6163" s="7"/>
      <c r="AV6163" s="7"/>
      <c r="AX6163" s="7"/>
      <c r="AY6163" s="7"/>
      <c r="AZ6163" s="7"/>
      <c r="BA6163" s="7"/>
      <c r="BB6163" s="7"/>
      <c r="BC6163" s="7"/>
      <c r="BD6163" s="7"/>
      <c r="BG6163" s="7"/>
      <c r="BH6163" s="7"/>
      <c r="BI6163" s="7"/>
      <c r="BJ6163" s="7"/>
      <c r="BK6163" s="7"/>
      <c r="BL6163" s="7"/>
      <c r="BM6163" s="7"/>
      <c r="BP6163" s="7"/>
      <c r="BQ6163" s="7"/>
      <c r="BR6163" s="7"/>
      <c r="BS6163" s="7"/>
      <c r="BT6163" s="7"/>
      <c r="BU6163" s="7"/>
      <c r="BV6163" s="7"/>
      <c r="BW6163" s="7"/>
    </row>
    <row r="6164" spans="5:75" x14ac:dyDescent="0.2"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AQ6164" s="7"/>
      <c r="AR6164" s="7"/>
      <c r="AS6164" s="7"/>
      <c r="AT6164" s="7"/>
      <c r="AU6164" s="7"/>
      <c r="AV6164" s="7"/>
      <c r="AX6164" s="7"/>
      <c r="AY6164" s="7"/>
      <c r="AZ6164" s="7"/>
      <c r="BA6164" s="7"/>
      <c r="BB6164" s="7"/>
      <c r="BC6164" s="7"/>
      <c r="BD6164" s="7"/>
      <c r="BG6164" s="7"/>
      <c r="BH6164" s="7"/>
      <c r="BI6164" s="7"/>
      <c r="BJ6164" s="7"/>
      <c r="BK6164" s="7"/>
      <c r="BL6164" s="7"/>
      <c r="BM6164" s="7"/>
      <c r="BP6164" s="7"/>
      <c r="BQ6164" s="7"/>
      <c r="BR6164" s="7"/>
      <c r="BS6164" s="7"/>
      <c r="BT6164" s="7"/>
      <c r="BU6164" s="7"/>
      <c r="BV6164" s="7"/>
      <c r="BW6164" s="7"/>
    </row>
    <row r="6165" spans="5:75" x14ac:dyDescent="0.2"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AQ6165" s="7"/>
      <c r="AR6165" s="7"/>
      <c r="AS6165" s="7"/>
      <c r="AT6165" s="7"/>
      <c r="AU6165" s="7"/>
      <c r="AV6165" s="7"/>
      <c r="AX6165" s="7"/>
      <c r="AY6165" s="7"/>
      <c r="AZ6165" s="7"/>
      <c r="BA6165" s="7"/>
      <c r="BB6165" s="7"/>
      <c r="BC6165" s="7"/>
      <c r="BD6165" s="7"/>
      <c r="BG6165" s="7"/>
      <c r="BH6165" s="7"/>
      <c r="BI6165" s="7"/>
      <c r="BJ6165" s="7"/>
      <c r="BK6165" s="7"/>
      <c r="BL6165" s="7"/>
      <c r="BM6165" s="7"/>
      <c r="BP6165" s="7"/>
      <c r="BQ6165" s="7"/>
      <c r="BR6165" s="7"/>
      <c r="BS6165" s="7"/>
      <c r="BT6165" s="7"/>
      <c r="BU6165" s="7"/>
      <c r="BV6165" s="7"/>
      <c r="BW6165" s="7"/>
    </row>
    <row r="6166" spans="5:75" x14ac:dyDescent="0.2"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AQ6166" s="7"/>
      <c r="AR6166" s="7"/>
      <c r="AS6166" s="7"/>
      <c r="AT6166" s="7"/>
      <c r="AU6166" s="7"/>
      <c r="AV6166" s="7"/>
      <c r="AX6166" s="7"/>
      <c r="AY6166" s="7"/>
      <c r="AZ6166" s="7"/>
      <c r="BA6166" s="7"/>
      <c r="BB6166" s="7"/>
      <c r="BC6166" s="7"/>
      <c r="BD6166" s="7"/>
      <c r="BG6166" s="7"/>
      <c r="BH6166" s="7"/>
      <c r="BI6166" s="7"/>
      <c r="BJ6166" s="7"/>
      <c r="BK6166" s="7"/>
      <c r="BL6166" s="7"/>
      <c r="BM6166" s="7"/>
      <c r="BP6166" s="7"/>
      <c r="BQ6166" s="7"/>
      <c r="BR6166" s="7"/>
      <c r="BS6166" s="7"/>
      <c r="BT6166" s="7"/>
      <c r="BU6166" s="7"/>
      <c r="BV6166" s="7"/>
      <c r="BW6166" s="7"/>
    </row>
    <row r="6167" spans="5:75" x14ac:dyDescent="0.2"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AQ6167" s="7"/>
      <c r="AR6167" s="7"/>
      <c r="AS6167" s="7"/>
      <c r="AT6167" s="7"/>
      <c r="AU6167" s="7"/>
      <c r="AV6167" s="7"/>
      <c r="AX6167" s="7"/>
      <c r="AY6167" s="7"/>
      <c r="AZ6167" s="7"/>
      <c r="BA6167" s="7"/>
      <c r="BB6167" s="7"/>
      <c r="BC6167" s="7"/>
      <c r="BD6167" s="7"/>
      <c r="BG6167" s="7"/>
      <c r="BH6167" s="7"/>
      <c r="BI6167" s="7"/>
      <c r="BJ6167" s="7"/>
      <c r="BK6167" s="7"/>
      <c r="BL6167" s="7"/>
      <c r="BM6167" s="7"/>
      <c r="BP6167" s="7"/>
      <c r="BQ6167" s="7"/>
      <c r="BR6167" s="7"/>
      <c r="BS6167" s="7"/>
      <c r="BT6167" s="7"/>
      <c r="BU6167" s="7"/>
      <c r="BV6167" s="7"/>
      <c r="BW6167" s="7"/>
    </row>
    <row r="6168" spans="5:75" x14ac:dyDescent="0.2"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AQ6168" s="7"/>
      <c r="AR6168" s="7"/>
      <c r="AS6168" s="7"/>
      <c r="AT6168" s="7"/>
      <c r="AU6168" s="7"/>
      <c r="AV6168" s="7"/>
      <c r="AX6168" s="7"/>
      <c r="AY6168" s="7"/>
      <c r="AZ6168" s="7"/>
      <c r="BA6168" s="7"/>
      <c r="BB6168" s="7"/>
      <c r="BC6168" s="7"/>
      <c r="BD6168" s="7"/>
      <c r="BG6168" s="7"/>
      <c r="BH6168" s="7"/>
      <c r="BI6168" s="7"/>
      <c r="BJ6168" s="7"/>
      <c r="BK6168" s="7"/>
      <c r="BL6168" s="7"/>
      <c r="BM6168" s="7"/>
      <c r="BP6168" s="7"/>
      <c r="BQ6168" s="7"/>
      <c r="BR6168" s="7"/>
      <c r="BS6168" s="7"/>
      <c r="BT6168" s="7"/>
      <c r="BU6168" s="7"/>
      <c r="BV6168" s="7"/>
      <c r="BW6168" s="7"/>
    </row>
    <row r="6169" spans="5:75" x14ac:dyDescent="0.2"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AQ6169" s="7"/>
      <c r="AR6169" s="7"/>
      <c r="AS6169" s="7"/>
      <c r="AT6169" s="7"/>
      <c r="AU6169" s="7"/>
      <c r="AV6169" s="7"/>
      <c r="AX6169" s="7"/>
      <c r="AY6169" s="7"/>
      <c r="AZ6169" s="7"/>
      <c r="BA6169" s="7"/>
      <c r="BB6169" s="7"/>
      <c r="BC6169" s="7"/>
      <c r="BD6169" s="7"/>
      <c r="BG6169" s="7"/>
      <c r="BH6169" s="7"/>
      <c r="BI6169" s="7"/>
      <c r="BJ6169" s="7"/>
      <c r="BK6169" s="7"/>
      <c r="BL6169" s="7"/>
      <c r="BM6169" s="7"/>
      <c r="BP6169" s="7"/>
      <c r="BQ6169" s="7"/>
      <c r="BR6169" s="7"/>
      <c r="BS6169" s="7"/>
      <c r="BT6169" s="7"/>
      <c r="BU6169" s="7"/>
      <c r="BV6169" s="7"/>
      <c r="BW6169" s="7"/>
    </row>
    <row r="6170" spans="5:75" x14ac:dyDescent="0.2"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AQ6170" s="7"/>
      <c r="AR6170" s="7"/>
      <c r="AS6170" s="7"/>
      <c r="AT6170" s="7"/>
      <c r="AU6170" s="7"/>
      <c r="AV6170" s="7"/>
      <c r="AX6170" s="7"/>
      <c r="AY6170" s="7"/>
      <c r="AZ6170" s="7"/>
      <c r="BA6170" s="7"/>
      <c r="BB6170" s="7"/>
      <c r="BC6170" s="7"/>
      <c r="BD6170" s="7"/>
      <c r="BG6170" s="7"/>
      <c r="BH6170" s="7"/>
      <c r="BI6170" s="7"/>
      <c r="BJ6170" s="7"/>
      <c r="BK6170" s="7"/>
      <c r="BL6170" s="7"/>
      <c r="BM6170" s="7"/>
      <c r="BP6170" s="7"/>
      <c r="BQ6170" s="7"/>
      <c r="BR6170" s="7"/>
      <c r="BS6170" s="7"/>
      <c r="BT6170" s="7"/>
      <c r="BU6170" s="7"/>
      <c r="BV6170" s="7"/>
      <c r="BW6170" s="7"/>
    </row>
    <row r="6171" spans="5:75" x14ac:dyDescent="0.2"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AQ6171" s="7"/>
      <c r="AR6171" s="7"/>
      <c r="AS6171" s="7"/>
      <c r="AT6171" s="7"/>
      <c r="AU6171" s="7"/>
      <c r="AV6171" s="7"/>
      <c r="AX6171" s="7"/>
      <c r="AY6171" s="7"/>
      <c r="AZ6171" s="7"/>
      <c r="BA6171" s="7"/>
      <c r="BB6171" s="7"/>
      <c r="BC6171" s="7"/>
      <c r="BD6171" s="7"/>
      <c r="BG6171" s="7"/>
      <c r="BH6171" s="7"/>
      <c r="BI6171" s="7"/>
      <c r="BJ6171" s="7"/>
      <c r="BK6171" s="7"/>
      <c r="BL6171" s="7"/>
      <c r="BM6171" s="7"/>
      <c r="BP6171" s="7"/>
      <c r="BQ6171" s="7"/>
      <c r="BR6171" s="7"/>
      <c r="BS6171" s="7"/>
      <c r="BT6171" s="7"/>
      <c r="BU6171" s="7"/>
      <c r="BV6171" s="7"/>
      <c r="BW6171" s="7"/>
    </row>
    <row r="6172" spans="5:75" x14ac:dyDescent="0.2"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AQ6172" s="7"/>
      <c r="AR6172" s="7"/>
      <c r="AS6172" s="7"/>
      <c r="AT6172" s="7"/>
      <c r="AU6172" s="7"/>
      <c r="AV6172" s="7"/>
      <c r="AX6172" s="7"/>
      <c r="AY6172" s="7"/>
      <c r="AZ6172" s="7"/>
      <c r="BA6172" s="7"/>
      <c r="BB6172" s="7"/>
      <c r="BC6172" s="7"/>
      <c r="BD6172" s="7"/>
      <c r="BG6172" s="7"/>
      <c r="BH6172" s="7"/>
      <c r="BI6172" s="7"/>
      <c r="BJ6172" s="7"/>
      <c r="BK6172" s="7"/>
      <c r="BL6172" s="7"/>
      <c r="BM6172" s="7"/>
      <c r="BP6172" s="7"/>
      <c r="BQ6172" s="7"/>
      <c r="BR6172" s="7"/>
      <c r="BS6172" s="7"/>
      <c r="BT6172" s="7"/>
      <c r="BU6172" s="7"/>
      <c r="BV6172" s="7"/>
      <c r="BW6172" s="7"/>
    </row>
    <row r="6173" spans="5:75" x14ac:dyDescent="0.2"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AQ6173" s="7"/>
      <c r="AR6173" s="7"/>
      <c r="AS6173" s="7"/>
      <c r="AT6173" s="7"/>
      <c r="AU6173" s="7"/>
      <c r="AV6173" s="7"/>
      <c r="AX6173" s="7"/>
      <c r="AY6173" s="7"/>
      <c r="AZ6173" s="7"/>
      <c r="BA6173" s="7"/>
      <c r="BB6173" s="7"/>
      <c r="BC6173" s="7"/>
      <c r="BD6173" s="7"/>
      <c r="BG6173" s="7"/>
      <c r="BH6173" s="7"/>
      <c r="BI6173" s="7"/>
      <c r="BJ6173" s="7"/>
      <c r="BK6173" s="7"/>
      <c r="BL6173" s="7"/>
      <c r="BM6173" s="7"/>
      <c r="BP6173" s="7"/>
      <c r="BQ6173" s="7"/>
      <c r="BR6173" s="7"/>
      <c r="BS6173" s="7"/>
      <c r="BT6173" s="7"/>
      <c r="BU6173" s="7"/>
      <c r="BV6173" s="7"/>
      <c r="BW6173" s="7"/>
    </row>
    <row r="6174" spans="5:75" x14ac:dyDescent="0.2"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AQ6174" s="7"/>
      <c r="AR6174" s="7"/>
      <c r="AS6174" s="7"/>
      <c r="AT6174" s="7"/>
      <c r="AU6174" s="7"/>
      <c r="AV6174" s="7"/>
      <c r="AX6174" s="7"/>
      <c r="AY6174" s="7"/>
      <c r="AZ6174" s="7"/>
      <c r="BA6174" s="7"/>
      <c r="BB6174" s="7"/>
      <c r="BC6174" s="7"/>
      <c r="BD6174" s="7"/>
      <c r="BG6174" s="7"/>
      <c r="BH6174" s="7"/>
      <c r="BI6174" s="7"/>
      <c r="BJ6174" s="7"/>
      <c r="BK6174" s="7"/>
      <c r="BL6174" s="7"/>
      <c r="BM6174" s="7"/>
      <c r="BP6174" s="7"/>
      <c r="BQ6174" s="7"/>
      <c r="BR6174" s="7"/>
      <c r="BS6174" s="7"/>
      <c r="BT6174" s="7"/>
      <c r="BU6174" s="7"/>
      <c r="BV6174" s="7"/>
      <c r="BW6174" s="7"/>
    </row>
    <row r="6175" spans="5:75" x14ac:dyDescent="0.2"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AQ6175" s="7"/>
      <c r="AR6175" s="7"/>
      <c r="AS6175" s="7"/>
      <c r="AT6175" s="7"/>
      <c r="AU6175" s="7"/>
      <c r="AV6175" s="7"/>
      <c r="AX6175" s="7"/>
      <c r="AY6175" s="7"/>
      <c r="AZ6175" s="7"/>
      <c r="BA6175" s="7"/>
      <c r="BB6175" s="7"/>
      <c r="BC6175" s="7"/>
      <c r="BD6175" s="7"/>
      <c r="BG6175" s="7"/>
      <c r="BH6175" s="7"/>
      <c r="BI6175" s="7"/>
      <c r="BJ6175" s="7"/>
      <c r="BK6175" s="7"/>
      <c r="BL6175" s="7"/>
      <c r="BM6175" s="7"/>
      <c r="BP6175" s="7"/>
      <c r="BQ6175" s="7"/>
      <c r="BR6175" s="7"/>
      <c r="BS6175" s="7"/>
      <c r="BT6175" s="7"/>
      <c r="BU6175" s="7"/>
      <c r="BV6175" s="7"/>
      <c r="BW6175" s="7"/>
    </row>
    <row r="6176" spans="5:75" x14ac:dyDescent="0.2"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AQ6176" s="7"/>
      <c r="AR6176" s="7"/>
      <c r="AS6176" s="7"/>
      <c r="AT6176" s="7"/>
      <c r="AU6176" s="7"/>
      <c r="AV6176" s="7"/>
      <c r="AX6176" s="7"/>
      <c r="AY6176" s="7"/>
      <c r="AZ6176" s="7"/>
      <c r="BA6176" s="7"/>
      <c r="BB6176" s="7"/>
      <c r="BC6176" s="7"/>
      <c r="BD6176" s="7"/>
      <c r="BG6176" s="7"/>
      <c r="BH6176" s="7"/>
      <c r="BI6176" s="7"/>
      <c r="BJ6176" s="7"/>
      <c r="BK6176" s="7"/>
      <c r="BL6176" s="7"/>
      <c r="BM6176" s="7"/>
      <c r="BP6176" s="7"/>
      <c r="BQ6176" s="7"/>
      <c r="BR6176" s="7"/>
      <c r="BS6176" s="7"/>
      <c r="BT6176" s="7"/>
      <c r="BU6176" s="7"/>
      <c r="BV6176" s="7"/>
      <c r="BW6176" s="7"/>
    </row>
    <row r="6177" spans="5:75" x14ac:dyDescent="0.2"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AQ6177" s="7"/>
      <c r="AR6177" s="7"/>
      <c r="AS6177" s="7"/>
      <c r="AT6177" s="7"/>
      <c r="AU6177" s="7"/>
      <c r="AV6177" s="7"/>
      <c r="AX6177" s="7"/>
      <c r="AY6177" s="7"/>
      <c r="AZ6177" s="7"/>
      <c r="BA6177" s="7"/>
      <c r="BB6177" s="7"/>
      <c r="BC6177" s="7"/>
      <c r="BD6177" s="7"/>
      <c r="BG6177" s="7"/>
      <c r="BH6177" s="7"/>
      <c r="BI6177" s="7"/>
      <c r="BJ6177" s="7"/>
      <c r="BK6177" s="7"/>
      <c r="BL6177" s="7"/>
      <c r="BM6177" s="7"/>
      <c r="BP6177" s="7"/>
      <c r="BQ6177" s="7"/>
      <c r="BR6177" s="7"/>
      <c r="BS6177" s="7"/>
      <c r="BT6177" s="7"/>
      <c r="BU6177" s="7"/>
      <c r="BV6177" s="7"/>
      <c r="BW6177" s="7"/>
    </row>
    <row r="6178" spans="5:75" x14ac:dyDescent="0.2"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AQ6178" s="7"/>
      <c r="AR6178" s="7"/>
      <c r="AS6178" s="7"/>
      <c r="AT6178" s="7"/>
      <c r="AU6178" s="7"/>
      <c r="AV6178" s="7"/>
      <c r="AX6178" s="7"/>
      <c r="AY6178" s="7"/>
      <c r="AZ6178" s="7"/>
      <c r="BA6178" s="7"/>
      <c r="BB6178" s="7"/>
      <c r="BC6178" s="7"/>
      <c r="BD6178" s="7"/>
      <c r="BG6178" s="7"/>
      <c r="BH6178" s="7"/>
      <c r="BI6178" s="7"/>
      <c r="BJ6178" s="7"/>
      <c r="BK6178" s="7"/>
      <c r="BL6178" s="7"/>
      <c r="BM6178" s="7"/>
      <c r="BP6178" s="7"/>
      <c r="BQ6178" s="7"/>
      <c r="BR6178" s="7"/>
      <c r="BS6178" s="7"/>
      <c r="BT6178" s="7"/>
      <c r="BU6178" s="7"/>
      <c r="BV6178" s="7"/>
      <c r="BW6178" s="7"/>
    </row>
    <row r="6179" spans="5:75" x14ac:dyDescent="0.2"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AQ6179" s="7"/>
      <c r="AR6179" s="7"/>
      <c r="AS6179" s="7"/>
      <c r="AT6179" s="7"/>
      <c r="AU6179" s="7"/>
      <c r="AV6179" s="7"/>
      <c r="AX6179" s="7"/>
      <c r="AY6179" s="7"/>
      <c r="AZ6179" s="7"/>
      <c r="BA6179" s="7"/>
      <c r="BB6179" s="7"/>
      <c r="BC6179" s="7"/>
      <c r="BD6179" s="7"/>
      <c r="BG6179" s="7"/>
      <c r="BH6179" s="7"/>
      <c r="BI6179" s="7"/>
      <c r="BJ6179" s="7"/>
      <c r="BK6179" s="7"/>
      <c r="BL6179" s="7"/>
      <c r="BM6179" s="7"/>
      <c r="BP6179" s="7"/>
      <c r="BQ6179" s="7"/>
      <c r="BR6179" s="7"/>
      <c r="BS6179" s="7"/>
      <c r="BT6179" s="7"/>
      <c r="BU6179" s="7"/>
      <c r="BV6179" s="7"/>
      <c r="BW6179" s="7"/>
    </row>
    <row r="6180" spans="5:75" x14ac:dyDescent="0.2"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AQ6180" s="7"/>
      <c r="AR6180" s="7"/>
      <c r="AS6180" s="7"/>
      <c r="AT6180" s="7"/>
      <c r="AU6180" s="7"/>
      <c r="AV6180" s="7"/>
      <c r="AX6180" s="7"/>
      <c r="AY6180" s="7"/>
      <c r="AZ6180" s="7"/>
      <c r="BA6180" s="7"/>
      <c r="BB6180" s="7"/>
      <c r="BC6180" s="7"/>
      <c r="BD6180" s="7"/>
      <c r="BG6180" s="7"/>
      <c r="BH6180" s="7"/>
      <c r="BI6180" s="7"/>
      <c r="BJ6180" s="7"/>
      <c r="BK6180" s="7"/>
      <c r="BL6180" s="7"/>
      <c r="BM6180" s="7"/>
      <c r="BP6180" s="7"/>
      <c r="BQ6180" s="7"/>
      <c r="BR6180" s="7"/>
      <c r="BS6180" s="7"/>
      <c r="BT6180" s="7"/>
      <c r="BU6180" s="7"/>
      <c r="BV6180" s="7"/>
      <c r="BW6180" s="7"/>
    </row>
    <row r="6181" spans="5:75" x14ac:dyDescent="0.2"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AQ6181" s="7"/>
      <c r="AR6181" s="7"/>
      <c r="AS6181" s="7"/>
      <c r="AT6181" s="7"/>
      <c r="AU6181" s="7"/>
      <c r="AV6181" s="7"/>
      <c r="AX6181" s="7"/>
      <c r="AY6181" s="7"/>
      <c r="AZ6181" s="7"/>
      <c r="BA6181" s="7"/>
      <c r="BB6181" s="7"/>
      <c r="BC6181" s="7"/>
      <c r="BD6181" s="7"/>
      <c r="BG6181" s="7"/>
      <c r="BH6181" s="7"/>
      <c r="BI6181" s="7"/>
      <c r="BJ6181" s="7"/>
      <c r="BK6181" s="7"/>
      <c r="BL6181" s="7"/>
      <c r="BM6181" s="7"/>
      <c r="BP6181" s="7"/>
      <c r="BQ6181" s="7"/>
      <c r="BR6181" s="7"/>
      <c r="BS6181" s="7"/>
      <c r="BT6181" s="7"/>
      <c r="BU6181" s="7"/>
      <c r="BV6181" s="7"/>
      <c r="BW6181" s="7"/>
    </row>
    <row r="6182" spans="5:75" x14ac:dyDescent="0.2"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AQ6182" s="7"/>
      <c r="AR6182" s="7"/>
      <c r="AS6182" s="7"/>
      <c r="AT6182" s="7"/>
      <c r="AU6182" s="7"/>
      <c r="AV6182" s="7"/>
      <c r="AX6182" s="7"/>
      <c r="AY6182" s="7"/>
      <c r="AZ6182" s="7"/>
      <c r="BA6182" s="7"/>
      <c r="BB6182" s="7"/>
      <c r="BC6182" s="7"/>
      <c r="BD6182" s="7"/>
      <c r="BG6182" s="7"/>
      <c r="BH6182" s="7"/>
      <c r="BI6182" s="7"/>
      <c r="BJ6182" s="7"/>
      <c r="BK6182" s="7"/>
      <c r="BL6182" s="7"/>
      <c r="BM6182" s="7"/>
      <c r="BP6182" s="7"/>
      <c r="BQ6182" s="7"/>
      <c r="BR6182" s="7"/>
      <c r="BS6182" s="7"/>
      <c r="BT6182" s="7"/>
      <c r="BU6182" s="7"/>
      <c r="BV6182" s="7"/>
      <c r="BW6182" s="7"/>
    </row>
    <row r="6183" spans="5:75" x14ac:dyDescent="0.2"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AQ6183" s="7"/>
      <c r="AR6183" s="7"/>
      <c r="AS6183" s="7"/>
      <c r="AT6183" s="7"/>
      <c r="AU6183" s="7"/>
      <c r="AV6183" s="7"/>
      <c r="AX6183" s="7"/>
      <c r="AY6183" s="7"/>
      <c r="AZ6183" s="7"/>
      <c r="BA6183" s="7"/>
      <c r="BB6183" s="7"/>
      <c r="BC6183" s="7"/>
      <c r="BD6183" s="7"/>
      <c r="BG6183" s="7"/>
      <c r="BH6183" s="7"/>
      <c r="BI6183" s="7"/>
      <c r="BJ6183" s="7"/>
      <c r="BK6183" s="7"/>
      <c r="BL6183" s="7"/>
      <c r="BM6183" s="7"/>
      <c r="BP6183" s="7"/>
      <c r="BQ6183" s="7"/>
      <c r="BR6183" s="7"/>
      <c r="BS6183" s="7"/>
      <c r="BT6183" s="7"/>
      <c r="BU6183" s="7"/>
      <c r="BV6183" s="7"/>
      <c r="BW6183" s="7"/>
    </row>
    <row r="6184" spans="5:75" x14ac:dyDescent="0.2"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AQ6184" s="7"/>
      <c r="AR6184" s="7"/>
      <c r="AS6184" s="7"/>
      <c r="AT6184" s="7"/>
      <c r="AU6184" s="7"/>
      <c r="AV6184" s="7"/>
      <c r="AX6184" s="7"/>
      <c r="AY6184" s="7"/>
      <c r="AZ6184" s="7"/>
      <c r="BA6184" s="7"/>
      <c r="BB6184" s="7"/>
      <c r="BC6184" s="7"/>
      <c r="BD6184" s="7"/>
      <c r="BG6184" s="7"/>
      <c r="BH6184" s="7"/>
      <c r="BI6184" s="7"/>
      <c r="BJ6184" s="7"/>
      <c r="BK6184" s="7"/>
      <c r="BL6184" s="7"/>
      <c r="BM6184" s="7"/>
      <c r="BP6184" s="7"/>
      <c r="BQ6184" s="7"/>
      <c r="BR6184" s="7"/>
      <c r="BS6184" s="7"/>
      <c r="BT6184" s="7"/>
      <c r="BU6184" s="7"/>
      <c r="BV6184" s="7"/>
      <c r="BW6184" s="7"/>
    </row>
    <row r="6185" spans="5:75" x14ac:dyDescent="0.2"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AQ6185" s="7"/>
      <c r="AR6185" s="7"/>
      <c r="AS6185" s="7"/>
      <c r="AT6185" s="7"/>
      <c r="AU6185" s="7"/>
      <c r="AV6185" s="7"/>
      <c r="AX6185" s="7"/>
      <c r="AY6185" s="7"/>
      <c r="AZ6185" s="7"/>
      <c r="BA6185" s="7"/>
      <c r="BB6185" s="7"/>
      <c r="BC6185" s="7"/>
      <c r="BD6185" s="7"/>
      <c r="BG6185" s="7"/>
      <c r="BH6185" s="7"/>
      <c r="BI6185" s="7"/>
      <c r="BJ6185" s="7"/>
      <c r="BK6185" s="7"/>
      <c r="BL6185" s="7"/>
      <c r="BM6185" s="7"/>
      <c r="BP6185" s="7"/>
      <c r="BQ6185" s="7"/>
      <c r="BR6185" s="7"/>
      <c r="BS6185" s="7"/>
      <c r="BT6185" s="7"/>
      <c r="BU6185" s="7"/>
      <c r="BV6185" s="7"/>
      <c r="BW6185" s="7"/>
    </row>
    <row r="6186" spans="5:75" x14ac:dyDescent="0.2"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AQ6186" s="7"/>
      <c r="AR6186" s="7"/>
      <c r="AS6186" s="7"/>
      <c r="AT6186" s="7"/>
      <c r="AU6186" s="7"/>
      <c r="AV6186" s="7"/>
      <c r="AX6186" s="7"/>
      <c r="AY6186" s="7"/>
      <c r="AZ6186" s="7"/>
      <c r="BA6186" s="7"/>
      <c r="BB6186" s="7"/>
      <c r="BC6186" s="7"/>
      <c r="BD6186" s="7"/>
      <c r="BG6186" s="7"/>
      <c r="BH6186" s="7"/>
      <c r="BI6186" s="7"/>
      <c r="BJ6186" s="7"/>
      <c r="BK6186" s="7"/>
      <c r="BL6186" s="7"/>
      <c r="BM6186" s="7"/>
      <c r="BP6186" s="7"/>
      <c r="BQ6186" s="7"/>
      <c r="BR6186" s="7"/>
      <c r="BS6186" s="7"/>
      <c r="BT6186" s="7"/>
      <c r="BU6186" s="7"/>
      <c r="BV6186" s="7"/>
      <c r="BW6186" s="7"/>
    </row>
    <row r="6187" spans="5:75" x14ac:dyDescent="0.2"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AQ6187" s="7"/>
      <c r="AR6187" s="7"/>
      <c r="AS6187" s="7"/>
      <c r="AT6187" s="7"/>
      <c r="AU6187" s="7"/>
      <c r="AV6187" s="7"/>
      <c r="AX6187" s="7"/>
      <c r="AY6187" s="7"/>
      <c r="AZ6187" s="7"/>
      <c r="BA6187" s="7"/>
      <c r="BB6187" s="7"/>
      <c r="BC6187" s="7"/>
      <c r="BD6187" s="7"/>
      <c r="BG6187" s="7"/>
      <c r="BH6187" s="7"/>
      <c r="BI6187" s="7"/>
      <c r="BJ6187" s="7"/>
      <c r="BK6187" s="7"/>
      <c r="BL6187" s="7"/>
      <c r="BM6187" s="7"/>
      <c r="BP6187" s="7"/>
      <c r="BQ6187" s="7"/>
      <c r="BR6187" s="7"/>
      <c r="BS6187" s="7"/>
      <c r="BT6187" s="7"/>
      <c r="BU6187" s="7"/>
      <c r="BV6187" s="7"/>
      <c r="BW6187" s="7"/>
    </row>
    <row r="6188" spans="5:75" x14ac:dyDescent="0.2"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AQ6188" s="7"/>
      <c r="AR6188" s="7"/>
      <c r="AS6188" s="7"/>
      <c r="AT6188" s="7"/>
      <c r="AU6188" s="7"/>
      <c r="AV6188" s="7"/>
      <c r="AX6188" s="7"/>
      <c r="AY6188" s="7"/>
      <c r="AZ6188" s="7"/>
      <c r="BA6188" s="7"/>
      <c r="BB6188" s="7"/>
      <c r="BC6188" s="7"/>
      <c r="BD6188" s="7"/>
      <c r="BG6188" s="7"/>
      <c r="BH6188" s="7"/>
      <c r="BI6188" s="7"/>
      <c r="BJ6188" s="7"/>
      <c r="BK6188" s="7"/>
      <c r="BL6188" s="7"/>
      <c r="BM6188" s="7"/>
      <c r="BP6188" s="7"/>
      <c r="BQ6188" s="7"/>
      <c r="BR6188" s="7"/>
      <c r="BS6188" s="7"/>
      <c r="BT6188" s="7"/>
      <c r="BU6188" s="7"/>
      <c r="BV6188" s="7"/>
      <c r="BW6188" s="7"/>
    </row>
    <row r="6189" spans="5:75" x14ac:dyDescent="0.2"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AQ6189" s="7"/>
      <c r="AR6189" s="7"/>
      <c r="AS6189" s="7"/>
      <c r="AT6189" s="7"/>
      <c r="AU6189" s="7"/>
      <c r="AV6189" s="7"/>
      <c r="AX6189" s="7"/>
      <c r="AY6189" s="7"/>
      <c r="AZ6189" s="7"/>
      <c r="BA6189" s="7"/>
      <c r="BB6189" s="7"/>
      <c r="BC6189" s="7"/>
      <c r="BD6189" s="7"/>
      <c r="BG6189" s="7"/>
      <c r="BH6189" s="7"/>
      <c r="BI6189" s="7"/>
      <c r="BJ6189" s="7"/>
      <c r="BK6189" s="7"/>
      <c r="BL6189" s="7"/>
      <c r="BM6189" s="7"/>
      <c r="BP6189" s="7"/>
      <c r="BQ6189" s="7"/>
      <c r="BR6189" s="7"/>
      <c r="BS6189" s="7"/>
      <c r="BT6189" s="7"/>
      <c r="BU6189" s="7"/>
      <c r="BV6189" s="7"/>
      <c r="BW6189" s="7"/>
    </row>
    <row r="6190" spans="5:75" x14ac:dyDescent="0.2"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AQ6190" s="7"/>
      <c r="AR6190" s="7"/>
      <c r="AS6190" s="7"/>
      <c r="AT6190" s="7"/>
      <c r="AU6190" s="7"/>
      <c r="AV6190" s="7"/>
      <c r="AX6190" s="7"/>
      <c r="AY6190" s="7"/>
      <c r="AZ6190" s="7"/>
      <c r="BA6190" s="7"/>
      <c r="BB6190" s="7"/>
      <c r="BC6190" s="7"/>
      <c r="BD6190" s="7"/>
      <c r="BG6190" s="7"/>
      <c r="BH6190" s="7"/>
      <c r="BI6190" s="7"/>
      <c r="BJ6190" s="7"/>
      <c r="BK6190" s="7"/>
      <c r="BL6190" s="7"/>
      <c r="BM6190" s="7"/>
      <c r="BP6190" s="7"/>
      <c r="BQ6190" s="7"/>
      <c r="BR6190" s="7"/>
      <c r="BS6190" s="7"/>
      <c r="BT6190" s="7"/>
      <c r="BU6190" s="7"/>
      <c r="BV6190" s="7"/>
      <c r="BW6190" s="7"/>
    </row>
    <row r="6191" spans="5:75" x14ac:dyDescent="0.2"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AQ6191" s="7"/>
      <c r="AR6191" s="7"/>
      <c r="AS6191" s="7"/>
      <c r="AT6191" s="7"/>
      <c r="AU6191" s="7"/>
      <c r="AV6191" s="7"/>
      <c r="AX6191" s="7"/>
      <c r="AY6191" s="7"/>
      <c r="AZ6191" s="7"/>
      <c r="BA6191" s="7"/>
      <c r="BB6191" s="7"/>
      <c r="BC6191" s="7"/>
      <c r="BD6191" s="7"/>
      <c r="BG6191" s="7"/>
      <c r="BH6191" s="7"/>
      <c r="BI6191" s="7"/>
      <c r="BJ6191" s="7"/>
      <c r="BK6191" s="7"/>
      <c r="BL6191" s="7"/>
      <c r="BM6191" s="7"/>
      <c r="BP6191" s="7"/>
      <c r="BQ6191" s="7"/>
      <c r="BR6191" s="7"/>
      <c r="BS6191" s="7"/>
      <c r="BT6191" s="7"/>
      <c r="BU6191" s="7"/>
      <c r="BV6191" s="7"/>
      <c r="BW6191" s="7"/>
    </row>
    <row r="6192" spans="5:75" x14ac:dyDescent="0.2"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AQ6192" s="7"/>
      <c r="AR6192" s="7"/>
      <c r="AS6192" s="7"/>
      <c r="AT6192" s="7"/>
      <c r="AU6192" s="7"/>
      <c r="AV6192" s="7"/>
      <c r="AX6192" s="7"/>
      <c r="AY6192" s="7"/>
      <c r="AZ6192" s="7"/>
      <c r="BA6192" s="7"/>
      <c r="BB6192" s="7"/>
      <c r="BC6192" s="7"/>
      <c r="BD6192" s="7"/>
      <c r="BG6192" s="7"/>
      <c r="BH6192" s="7"/>
      <c r="BI6192" s="7"/>
      <c r="BJ6192" s="7"/>
      <c r="BK6192" s="7"/>
      <c r="BL6192" s="7"/>
      <c r="BM6192" s="7"/>
      <c r="BP6192" s="7"/>
      <c r="BQ6192" s="7"/>
      <c r="BR6192" s="7"/>
      <c r="BS6192" s="7"/>
      <c r="BT6192" s="7"/>
      <c r="BU6192" s="7"/>
      <c r="BV6192" s="7"/>
      <c r="BW6192" s="7"/>
    </row>
    <row r="6193" spans="43:75" x14ac:dyDescent="0.2">
      <c r="AQ6193" s="7"/>
      <c r="AR6193" s="7"/>
      <c r="AS6193" s="7"/>
      <c r="AT6193" s="7"/>
      <c r="AU6193" s="7"/>
      <c r="AV6193" s="7"/>
      <c r="AX6193" s="7"/>
      <c r="AY6193" s="7"/>
      <c r="AZ6193" s="7"/>
      <c r="BA6193" s="7"/>
      <c r="BB6193" s="7"/>
      <c r="BC6193" s="7"/>
      <c r="BD6193" s="7"/>
      <c r="BG6193" s="7"/>
      <c r="BH6193" s="7"/>
      <c r="BI6193" s="7"/>
      <c r="BJ6193" s="7"/>
      <c r="BK6193" s="7"/>
      <c r="BL6193" s="7"/>
      <c r="BM6193" s="7"/>
      <c r="BP6193" s="7"/>
      <c r="BQ6193" s="7"/>
      <c r="BR6193" s="7"/>
      <c r="BS6193" s="7"/>
      <c r="BT6193" s="7"/>
      <c r="BU6193" s="7"/>
      <c r="BV6193" s="7"/>
      <c r="BW6193" s="7"/>
    </row>
    <row r="6194" spans="43:75" x14ac:dyDescent="0.2">
      <c r="AQ6194" s="7"/>
      <c r="AR6194" s="7"/>
      <c r="AS6194" s="7"/>
      <c r="AT6194" s="7"/>
      <c r="AU6194" s="7"/>
      <c r="AV6194" s="7"/>
      <c r="AX6194" s="7"/>
      <c r="AY6194" s="7"/>
      <c r="AZ6194" s="7"/>
      <c r="BA6194" s="7"/>
      <c r="BB6194" s="7"/>
      <c r="BC6194" s="7"/>
      <c r="BD6194" s="7"/>
      <c r="BG6194" s="7"/>
      <c r="BH6194" s="7"/>
      <c r="BI6194" s="7"/>
      <c r="BJ6194" s="7"/>
      <c r="BK6194" s="7"/>
      <c r="BL6194" s="7"/>
      <c r="BM6194" s="7"/>
      <c r="BP6194" s="7"/>
      <c r="BQ6194" s="7"/>
      <c r="BR6194" s="7"/>
      <c r="BS6194" s="7"/>
      <c r="BT6194" s="7"/>
      <c r="BU6194" s="7"/>
      <c r="BV6194" s="7"/>
      <c r="BW6194" s="7"/>
    </row>
    <row r="6195" spans="43:75" x14ac:dyDescent="0.2">
      <c r="AQ6195" s="7"/>
      <c r="AR6195" s="7"/>
      <c r="AS6195" s="7"/>
      <c r="AT6195" s="7"/>
      <c r="AU6195" s="7"/>
      <c r="AV6195" s="7"/>
      <c r="AX6195" s="7"/>
      <c r="AY6195" s="7"/>
      <c r="AZ6195" s="7"/>
      <c r="BA6195" s="7"/>
      <c r="BB6195" s="7"/>
      <c r="BC6195" s="7"/>
      <c r="BD6195" s="7"/>
      <c r="BG6195" s="7"/>
      <c r="BH6195" s="7"/>
      <c r="BI6195" s="7"/>
      <c r="BJ6195" s="7"/>
      <c r="BK6195" s="7"/>
      <c r="BL6195" s="7"/>
      <c r="BM6195" s="7"/>
      <c r="BP6195" s="7"/>
      <c r="BQ6195" s="7"/>
      <c r="BR6195" s="7"/>
      <c r="BS6195" s="7"/>
      <c r="BT6195" s="7"/>
      <c r="BU6195" s="7"/>
      <c r="BV6195" s="7"/>
      <c r="BW6195" s="7"/>
    </row>
    <row r="6196" spans="43:75" x14ac:dyDescent="0.2">
      <c r="AQ6196" s="7"/>
      <c r="AR6196" s="7"/>
      <c r="AS6196" s="7"/>
      <c r="AT6196" s="7"/>
      <c r="AU6196" s="7"/>
      <c r="AV6196" s="7"/>
      <c r="AX6196" s="7"/>
      <c r="AY6196" s="7"/>
      <c r="AZ6196" s="7"/>
      <c r="BA6196" s="7"/>
      <c r="BB6196" s="7"/>
      <c r="BC6196" s="7"/>
      <c r="BD6196" s="7"/>
      <c r="BG6196" s="7"/>
      <c r="BH6196" s="7"/>
      <c r="BI6196" s="7"/>
      <c r="BJ6196" s="7"/>
      <c r="BK6196" s="7"/>
      <c r="BL6196" s="7"/>
      <c r="BM6196" s="7"/>
      <c r="BP6196" s="7"/>
      <c r="BQ6196" s="7"/>
      <c r="BR6196" s="7"/>
      <c r="BS6196" s="7"/>
      <c r="BT6196" s="7"/>
      <c r="BU6196" s="7"/>
      <c r="BV6196" s="7"/>
      <c r="BW6196" s="7"/>
    </row>
    <row r="6197" spans="43:75" x14ac:dyDescent="0.2">
      <c r="AQ6197" s="7"/>
      <c r="AR6197" s="7"/>
      <c r="AS6197" s="7"/>
      <c r="AT6197" s="7"/>
      <c r="AU6197" s="7"/>
      <c r="AV6197" s="7"/>
      <c r="AX6197" s="7"/>
      <c r="AY6197" s="7"/>
      <c r="AZ6197" s="7"/>
      <c r="BA6197" s="7"/>
      <c r="BB6197" s="7"/>
      <c r="BC6197" s="7"/>
      <c r="BD6197" s="7"/>
      <c r="BG6197" s="7"/>
      <c r="BH6197" s="7"/>
      <c r="BI6197" s="7"/>
      <c r="BJ6197" s="7"/>
      <c r="BK6197" s="7"/>
      <c r="BL6197" s="7"/>
      <c r="BM6197" s="7"/>
      <c r="BP6197" s="7"/>
      <c r="BQ6197" s="7"/>
      <c r="BR6197" s="7"/>
      <c r="BS6197" s="7"/>
      <c r="BT6197" s="7"/>
      <c r="BU6197" s="7"/>
      <c r="BV6197" s="7"/>
      <c r="BW6197" s="7"/>
    </row>
    <row r="6198" spans="43:75" x14ac:dyDescent="0.2">
      <c r="AQ6198" s="7"/>
      <c r="AR6198" s="7"/>
      <c r="AS6198" s="7"/>
      <c r="AT6198" s="7"/>
      <c r="AU6198" s="7"/>
      <c r="AV6198" s="7"/>
      <c r="AX6198" s="7"/>
      <c r="AY6198" s="7"/>
      <c r="AZ6198" s="7"/>
      <c r="BA6198" s="7"/>
      <c r="BB6198" s="7"/>
      <c r="BC6198" s="7"/>
      <c r="BD6198" s="7"/>
      <c r="BG6198" s="7"/>
      <c r="BH6198" s="7"/>
      <c r="BI6198" s="7"/>
      <c r="BJ6198" s="7"/>
      <c r="BK6198" s="7"/>
      <c r="BL6198" s="7"/>
      <c r="BM6198" s="7"/>
      <c r="BP6198" s="7"/>
      <c r="BQ6198" s="7"/>
      <c r="BR6198" s="7"/>
      <c r="BS6198" s="7"/>
      <c r="BT6198" s="7"/>
      <c r="BU6198" s="7"/>
      <c r="BV6198" s="7"/>
      <c r="BW6198" s="7"/>
    </row>
    <row r="6199" spans="43:75" x14ac:dyDescent="0.2">
      <c r="AQ6199" s="7"/>
      <c r="AR6199" s="7"/>
      <c r="AS6199" s="7"/>
      <c r="AT6199" s="7"/>
      <c r="AU6199" s="7"/>
      <c r="AV6199" s="7"/>
      <c r="AX6199" s="7"/>
      <c r="AY6199" s="7"/>
      <c r="AZ6199" s="7"/>
      <c r="BA6199" s="7"/>
      <c r="BB6199" s="7"/>
      <c r="BC6199" s="7"/>
      <c r="BD6199" s="7"/>
      <c r="BG6199" s="7"/>
      <c r="BH6199" s="7"/>
      <c r="BI6199" s="7"/>
      <c r="BJ6199" s="7"/>
      <c r="BK6199" s="7"/>
      <c r="BL6199" s="7"/>
      <c r="BM6199" s="7"/>
      <c r="BP6199" s="7"/>
      <c r="BQ6199" s="7"/>
      <c r="BR6199" s="7"/>
      <c r="BS6199" s="7"/>
      <c r="BT6199" s="7"/>
      <c r="BU6199" s="7"/>
      <c r="BV6199" s="7"/>
      <c r="BW6199" s="7"/>
    </row>
    <row r="6200" spans="43:75" x14ac:dyDescent="0.2">
      <c r="AQ6200" s="7"/>
      <c r="AR6200" s="7"/>
      <c r="AS6200" s="7"/>
      <c r="AT6200" s="7"/>
      <c r="AU6200" s="7"/>
      <c r="AV6200" s="7"/>
      <c r="AX6200" s="7"/>
      <c r="AY6200" s="7"/>
      <c r="AZ6200" s="7"/>
      <c r="BA6200" s="7"/>
      <c r="BB6200" s="7"/>
      <c r="BC6200" s="7"/>
      <c r="BD6200" s="7"/>
      <c r="BG6200" s="7"/>
      <c r="BH6200" s="7"/>
      <c r="BI6200" s="7"/>
      <c r="BJ6200" s="7"/>
      <c r="BK6200" s="7"/>
      <c r="BL6200" s="7"/>
      <c r="BM6200" s="7"/>
      <c r="BP6200" s="7"/>
      <c r="BQ6200" s="7"/>
      <c r="BR6200" s="7"/>
      <c r="BS6200" s="7"/>
      <c r="BT6200" s="7"/>
      <c r="BU6200" s="7"/>
      <c r="BV6200" s="7"/>
      <c r="BW6200" s="7"/>
    </row>
    <row r="6201" spans="43:75" x14ac:dyDescent="0.2">
      <c r="AQ6201" s="7"/>
      <c r="AR6201" s="7"/>
      <c r="AS6201" s="7"/>
      <c r="AT6201" s="7"/>
      <c r="AU6201" s="7"/>
      <c r="AV6201" s="7"/>
      <c r="AX6201" s="7"/>
      <c r="AY6201" s="7"/>
      <c r="AZ6201" s="7"/>
      <c r="BA6201" s="7"/>
      <c r="BB6201" s="7"/>
      <c r="BC6201" s="7"/>
      <c r="BD6201" s="7"/>
      <c r="BG6201" s="7"/>
      <c r="BH6201" s="7"/>
      <c r="BI6201" s="7"/>
      <c r="BJ6201" s="7"/>
      <c r="BK6201" s="7"/>
      <c r="BL6201" s="7"/>
      <c r="BM6201" s="7"/>
      <c r="BP6201" s="7"/>
      <c r="BQ6201" s="7"/>
      <c r="BR6201" s="7"/>
      <c r="BS6201" s="7"/>
      <c r="BT6201" s="7"/>
      <c r="BU6201" s="7"/>
      <c r="BV6201" s="7"/>
      <c r="BW6201" s="7"/>
    </row>
    <row r="6202" spans="43:75" x14ac:dyDescent="0.2">
      <c r="AQ6202" s="7"/>
      <c r="AR6202" s="7"/>
      <c r="AS6202" s="7"/>
      <c r="AT6202" s="7"/>
      <c r="AU6202" s="7"/>
      <c r="AV6202" s="7"/>
      <c r="AX6202" s="7"/>
      <c r="AY6202" s="7"/>
      <c r="AZ6202" s="7"/>
      <c r="BA6202" s="7"/>
      <c r="BB6202" s="7"/>
      <c r="BC6202" s="7"/>
      <c r="BD6202" s="7"/>
      <c r="BG6202" s="7"/>
      <c r="BH6202" s="7"/>
      <c r="BI6202" s="7"/>
      <c r="BJ6202" s="7"/>
      <c r="BK6202" s="7"/>
      <c r="BL6202" s="7"/>
      <c r="BM6202" s="7"/>
      <c r="BP6202" s="7"/>
      <c r="BQ6202" s="7"/>
      <c r="BR6202" s="7"/>
      <c r="BS6202" s="7"/>
      <c r="BT6202" s="7"/>
      <c r="BU6202" s="7"/>
      <c r="BV6202" s="7"/>
      <c r="BW6202" s="7"/>
    </row>
    <row r="6203" spans="43:75" x14ac:dyDescent="0.2">
      <c r="AQ6203" s="7"/>
      <c r="AR6203" s="7"/>
      <c r="AS6203" s="7"/>
      <c r="AT6203" s="7"/>
      <c r="AU6203" s="7"/>
      <c r="AV6203" s="7"/>
      <c r="AX6203" s="7"/>
      <c r="AY6203" s="7"/>
      <c r="AZ6203" s="7"/>
      <c r="BA6203" s="7"/>
      <c r="BB6203" s="7"/>
      <c r="BC6203" s="7"/>
      <c r="BD6203" s="7"/>
      <c r="BG6203" s="7"/>
      <c r="BH6203" s="7"/>
      <c r="BI6203" s="7"/>
      <c r="BJ6203" s="7"/>
      <c r="BK6203" s="7"/>
      <c r="BL6203" s="7"/>
      <c r="BM6203" s="7"/>
      <c r="BP6203" s="7"/>
      <c r="BQ6203" s="7"/>
      <c r="BR6203" s="7"/>
      <c r="BS6203" s="7"/>
      <c r="BT6203" s="7"/>
      <c r="BU6203" s="7"/>
      <c r="BV6203" s="7"/>
      <c r="BW6203" s="7"/>
    </row>
    <row r="6204" spans="43:75" x14ac:dyDescent="0.2">
      <c r="AQ6204" s="7"/>
      <c r="AR6204" s="7"/>
      <c r="AS6204" s="7"/>
      <c r="AT6204" s="7"/>
      <c r="AU6204" s="7"/>
      <c r="AV6204" s="7"/>
      <c r="AX6204" s="7"/>
      <c r="AY6204" s="7"/>
      <c r="AZ6204" s="7"/>
      <c r="BA6204" s="7"/>
      <c r="BB6204" s="7"/>
      <c r="BC6204" s="7"/>
      <c r="BD6204" s="7"/>
      <c r="BG6204" s="7"/>
      <c r="BH6204" s="7"/>
      <c r="BI6204" s="7"/>
      <c r="BJ6204" s="7"/>
      <c r="BK6204" s="7"/>
      <c r="BL6204" s="7"/>
      <c r="BM6204" s="7"/>
      <c r="BP6204" s="7"/>
      <c r="BQ6204" s="7"/>
      <c r="BR6204" s="7"/>
      <c r="BS6204" s="7"/>
      <c r="BT6204" s="7"/>
      <c r="BU6204" s="7"/>
      <c r="BV6204" s="7"/>
      <c r="BW6204" s="7"/>
    </row>
    <row r="6205" spans="43:75" x14ac:dyDescent="0.2">
      <c r="AQ6205" s="7"/>
      <c r="AR6205" s="7"/>
      <c r="AS6205" s="7"/>
      <c r="AT6205" s="7"/>
      <c r="AU6205" s="7"/>
      <c r="AV6205" s="7"/>
      <c r="AX6205" s="7"/>
      <c r="AY6205" s="7"/>
      <c r="AZ6205" s="7"/>
      <c r="BA6205" s="7"/>
      <c r="BB6205" s="7"/>
      <c r="BC6205" s="7"/>
      <c r="BD6205" s="7"/>
      <c r="BG6205" s="7"/>
      <c r="BH6205" s="7"/>
      <c r="BI6205" s="7"/>
      <c r="BJ6205" s="7"/>
      <c r="BK6205" s="7"/>
      <c r="BL6205" s="7"/>
      <c r="BM6205" s="7"/>
      <c r="BP6205" s="7"/>
      <c r="BQ6205" s="7"/>
      <c r="BR6205" s="7"/>
      <c r="BS6205" s="7"/>
      <c r="BT6205" s="7"/>
      <c r="BU6205" s="7"/>
      <c r="BV6205" s="7"/>
      <c r="BW6205" s="7"/>
    </row>
    <row r="6206" spans="43:75" x14ac:dyDescent="0.2">
      <c r="AQ6206" s="7"/>
      <c r="AR6206" s="7"/>
      <c r="AS6206" s="7"/>
      <c r="AT6206" s="7"/>
      <c r="AU6206" s="7"/>
      <c r="AV6206" s="7"/>
      <c r="AX6206" s="7"/>
      <c r="AY6206" s="7"/>
      <c r="AZ6206" s="7"/>
      <c r="BA6206" s="7"/>
      <c r="BB6206" s="7"/>
      <c r="BC6206" s="7"/>
      <c r="BD6206" s="7"/>
      <c r="BG6206" s="7"/>
      <c r="BH6206" s="7"/>
      <c r="BI6206" s="7"/>
      <c r="BJ6206" s="7"/>
      <c r="BK6206" s="7"/>
      <c r="BL6206" s="7"/>
      <c r="BM6206" s="7"/>
      <c r="BP6206" s="7"/>
      <c r="BQ6206" s="7"/>
      <c r="BR6206" s="7"/>
      <c r="BS6206" s="7"/>
      <c r="BT6206" s="7"/>
      <c r="BU6206" s="7"/>
      <c r="BV6206" s="7"/>
      <c r="BW6206" s="7"/>
    </row>
    <row r="6207" spans="43:75" x14ac:dyDescent="0.2">
      <c r="AQ6207" s="7"/>
      <c r="AR6207" s="7"/>
      <c r="AS6207" s="7"/>
      <c r="AT6207" s="7"/>
      <c r="AU6207" s="7"/>
      <c r="AV6207" s="7"/>
      <c r="AX6207" s="7"/>
      <c r="AY6207" s="7"/>
      <c r="AZ6207" s="7"/>
      <c r="BA6207" s="7"/>
      <c r="BB6207" s="7"/>
      <c r="BC6207" s="7"/>
      <c r="BD6207" s="7"/>
      <c r="BG6207" s="7"/>
      <c r="BH6207" s="7"/>
      <c r="BI6207" s="7"/>
      <c r="BJ6207" s="7"/>
      <c r="BK6207" s="7"/>
      <c r="BL6207" s="7"/>
      <c r="BM6207" s="7"/>
      <c r="BP6207" s="7"/>
      <c r="BQ6207" s="7"/>
      <c r="BR6207" s="7"/>
      <c r="BS6207" s="7"/>
      <c r="BT6207" s="7"/>
      <c r="BU6207" s="7"/>
      <c r="BV6207" s="7"/>
      <c r="BW6207" s="7"/>
    </row>
    <row r="6208" spans="43:75" x14ac:dyDescent="0.2">
      <c r="AQ6208" s="7"/>
      <c r="AR6208" s="7"/>
      <c r="AS6208" s="7"/>
      <c r="AT6208" s="7"/>
      <c r="AU6208" s="7"/>
      <c r="AV6208" s="7"/>
      <c r="AX6208" s="7"/>
      <c r="AY6208" s="7"/>
      <c r="AZ6208" s="7"/>
      <c r="BA6208" s="7"/>
      <c r="BB6208" s="7"/>
      <c r="BC6208" s="7"/>
      <c r="BD6208" s="7"/>
      <c r="BG6208" s="7"/>
      <c r="BH6208" s="7"/>
      <c r="BI6208" s="7"/>
      <c r="BJ6208" s="7"/>
      <c r="BK6208" s="7"/>
      <c r="BL6208" s="7"/>
      <c r="BM6208" s="7"/>
      <c r="BP6208" s="7"/>
      <c r="BQ6208" s="7"/>
      <c r="BR6208" s="7"/>
      <c r="BS6208" s="7"/>
      <c r="BT6208" s="7"/>
      <c r="BU6208" s="7"/>
      <c r="BV6208" s="7"/>
      <c r="BW6208" s="7"/>
    </row>
    <row r="6209" spans="43:75" x14ac:dyDescent="0.2">
      <c r="AQ6209" s="7"/>
      <c r="AR6209" s="7"/>
      <c r="AS6209" s="7"/>
      <c r="AT6209" s="7"/>
      <c r="AU6209" s="7"/>
      <c r="AV6209" s="7"/>
      <c r="AX6209" s="7"/>
      <c r="AY6209" s="7"/>
      <c r="AZ6209" s="7"/>
      <c r="BA6209" s="7"/>
      <c r="BB6209" s="7"/>
      <c r="BC6209" s="7"/>
      <c r="BD6209" s="7"/>
      <c r="BG6209" s="7"/>
      <c r="BH6209" s="7"/>
      <c r="BI6209" s="7"/>
      <c r="BJ6209" s="7"/>
      <c r="BK6209" s="7"/>
      <c r="BL6209" s="7"/>
      <c r="BM6209" s="7"/>
      <c r="BP6209" s="7"/>
      <c r="BQ6209" s="7"/>
      <c r="BR6209" s="7"/>
      <c r="BS6209" s="7"/>
      <c r="BT6209" s="7"/>
      <c r="BU6209" s="7"/>
      <c r="BV6209" s="7"/>
      <c r="BW6209" s="7"/>
    </row>
    <row r="6210" spans="43:75" x14ac:dyDescent="0.2">
      <c r="AQ6210" s="7"/>
      <c r="AR6210" s="7"/>
      <c r="AS6210" s="7"/>
      <c r="AT6210" s="7"/>
      <c r="AU6210" s="7"/>
      <c r="AV6210" s="7"/>
      <c r="AX6210" s="7"/>
      <c r="AY6210" s="7"/>
      <c r="AZ6210" s="7"/>
      <c r="BA6210" s="7"/>
      <c r="BB6210" s="7"/>
      <c r="BC6210" s="7"/>
      <c r="BD6210" s="7"/>
      <c r="BG6210" s="7"/>
      <c r="BH6210" s="7"/>
      <c r="BI6210" s="7"/>
      <c r="BJ6210" s="7"/>
      <c r="BK6210" s="7"/>
      <c r="BL6210" s="7"/>
      <c r="BM6210" s="7"/>
      <c r="BP6210" s="7"/>
      <c r="BQ6210" s="7"/>
      <c r="BR6210" s="7"/>
      <c r="BS6210" s="7"/>
      <c r="BT6210" s="7"/>
      <c r="BU6210" s="7"/>
      <c r="BV6210" s="7"/>
      <c r="BW6210" s="7"/>
    </row>
    <row r="6211" spans="43:75" x14ac:dyDescent="0.2">
      <c r="AQ6211" s="7"/>
      <c r="AR6211" s="7"/>
      <c r="AS6211" s="7"/>
      <c r="AT6211" s="7"/>
      <c r="AU6211" s="7"/>
      <c r="AV6211" s="7"/>
      <c r="AX6211" s="7"/>
      <c r="AY6211" s="7"/>
      <c r="AZ6211" s="7"/>
      <c r="BA6211" s="7"/>
      <c r="BB6211" s="7"/>
      <c r="BC6211" s="7"/>
      <c r="BD6211" s="7"/>
      <c r="BG6211" s="7"/>
      <c r="BH6211" s="7"/>
      <c r="BI6211" s="7"/>
      <c r="BJ6211" s="7"/>
      <c r="BK6211" s="7"/>
      <c r="BL6211" s="7"/>
      <c r="BM6211" s="7"/>
      <c r="BP6211" s="7"/>
      <c r="BQ6211" s="7"/>
      <c r="BR6211" s="7"/>
      <c r="BS6211" s="7"/>
      <c r="BT6211" s="7"/>
      <c r="BU6211" s="7"/>
      <c r="BV6211" s="7"/>
      <c r="BW6211" s="7"/>
    </row>
    <row r="6212" spans="43:75" x14ac:dyDescent="0.2">
      <c r="AQ6212" s="7"/>
      <c r="AR6212" s="7"/>
      <c r="AS6212" s="7"/>
      <c r="AT6212" s="7"/>
      <c r="AU6212" s="7"/>
      <c r="AV6212" s="7"/>
      <c r="AX6212" s="7"/>
      <c r="AY6212" s="7"/>
      <c r="AZ6212" s="7"/>
      <c r="BA6212" s="7"/>
      <c r="BB6212" s="7"/>
      <c r="BC6212" s="7"/>
      <c r="BD6212" s="7"/>
      <c r="BG6212" s="7"/>
      <c r="BH6212" s="7"/>
      <c r="BI6212" s="7"/>
      <c r="BJ6212" s="7"/>
      <c r="BK6212" s="7"/>
      <c r="BL6212" s="7"/>
      <c r="BM6212" s="7"/>
      <c r="BP6212" s="7"/>
      <c r="BQ6212" s="7"/>
      <c r="BR6212" s="7"/>
      <c r="BS6212" s="7"/>
      <c r="BT6212" s="7"/>
      <c r="BU6212" s="7"/>
      <c r="BV6212" s="7"/>
      <c r="BW6212" s="7"/>
    </row>
    <row r="6213" spans="43:75" x14ac:dyDescent="0.2">
      <c r="AQ6213" s="7"/>
      <c r="AR6213" s="7"/>
      <c r="AS6213" s="7"/>
      <c r="AT6213" s="7"/>
      <c r="AU6213" s="7"/>
      <c r="AV6213" s="7"/>
      <c r="AX6213" s="7"/>
      <c r="AY6213" s="7"/>
      <c r="AZ6213" s="7"/>
      <c r="BA6213" s="7"/>
      <c r="BB6213" s="7"/>
      <c r="BC6213" s="7"/>
      <c r="BD6213" s="7"/>
      <c r="BG6213" s="7"/>
      <c r="BH6213" s="7"/>
      <c r="BI6213" s="7"/>
      <c r="BJ6213" s="7"/>
      <c r="BK6213" s="7"/>
      <c r="BL6213" s="7"/>
      <c r="BM6213" s="7"/>
      <c r="BP6213" s="7"/>
      <c r="BQ6213" s="7"/>
      <c r="BR6213" s="7"/>
      <c r="BS6213" s="7"/>
      <c r="BT6213" s="7"/>
      <c r="BU6213" s="7"/>
      <c r="BV6213" s="7"/>
      <c r="BW6213" s="7"/>
    </row>
    <row r="6214" spans="43:75" x14ac:dyDescent="0.2">
      <c r="AQ6214" s="7"/>
      <c r="AR6214" s="7"/>
      <c r="AS6214" s="7"/>
      <c r="AT6214" s="7"/>
      <c r="AU6214" s="7"/>
      <c r="AV6214" s="7"/>
      <c r="AX6214" s="7"/>
      <c r="AY6214" s="7"/>
      <c r="AZ6214" s="7"/>
      <c r="BA6214" s="7"/>
      <c r="BB6214" s="7"/>
      <c r="BC6214" s="7"/>
      <c r="BD6214" s="7"/>
      <c r="BG6214" s="7"/>
      <c r="BH6214" s="7"/>
      <c r="BI6214" s="7"/>
      <c r="BJ6214" s="7"/>
      <c r="BK6214" s="7"/>
      <c r="BL6214" s="7"/>
      <c r="BM6214" s="7"/>
      <c r="BP6214" s="7"/>
      <c r="BQ6214" s="7"/>
      <c r="BR6214" s="7"/>
      <c r="BS6214" s="7"/>
      <c r="BT6214" s="7"/>
      <c r="BU6214" s="7"/>
      <c r="BV6214" s="7"/>
      <c r="BW6214" s="7"/>
    </row>
    <row r="6215" spans="43:75" x14ac:dyDescent="0.2">
      <c r="AQ6215" s="7"/>
      <c r="AR6215" s="7"/>
      <c r="AS6215" s="7"/>
      <c r="AT6215" s="7"/>
      <c r="AU6215" s="7"/>
      <c r="AV6215" s="7"/>
      <c r="AX6215" s="7"/>
      <c r="AY6215" s="7"/>
      <c r="AZ6215" s="7"/>
      <c r="BA6215" s="7"/>
      <c r="BB6215" s="7"/>
      <c r="BC6215" s="7"/>
      <c r="BD6215" s="7"/>
      <c r="BG6215" s="7"/>
      <c r="BH6215" s="7"/>
      <c r="BI6215" s="7"/>
      <c r="BJ6215" s="7"/>
      <c r="BK6215" s="7"/>
      <c r="BL6215" s="7"/>
      <c r="BM6215" s="7"/>
      <c r="BP6215" s="7"/>
      <c r="BQ6215" s="7"/>
      <c r="BR6215" s="7"/>
      <c r="BS6215" s="7"/>
      <c r="BT6215" s="7"/>
      <c r="BU6215" s="7"/>
      <c r="BV6215" s="7"/>
      <c r="BW6215" s="7"/>
    </row>
    <row r="6216" spans="43:75" x14ac:dyDescent="0.2">
      <c r="AQ6216" s="7"/>
      <c r="AR6216" s="7"/>
      <c r="AS6216" s="7"/>
      <c r="AT6216" s="7"/>
      <c r="AU6216" s="7"/>
      <c r="AV6216" s="7"/>
      <c r="AX6216" s="7"/>
      <c r="AY6216" s="7"/>
      <c r="AZ6216" s="7"/>
      <c r="BA6216" s="7"/>
      <c r="BB6216" s="7"/>
      <c r="BC6216" s="7"/>
      <c r="BD6216" s="7"/>
      <c r="BG6216" s="7"/>
      <c r="BH6216" s="7"/>
      <c r="BI6216" s="7"/>
      <c r="BJ6216" s="7"/>
      <c r="BK6216" s="7"/>
      <c r="BL6216" s="7"/>
      <c r="BM6216" s="7"/>
      <c r="BP6216" s="7"/>
      <c r="BQ6216" s="7"/>
      <c r="BR6216" s="7"/>
      <c r="BS6216" s="7"/>
      <c r="BT6216" s="7"/>
      <c r="BU6216" s="7"/>
      <c r="BV6216" s="7"/>
      <c r="BW6216" s="7"/>
    </row>
    <row r="6217" spans="43:75" x14ac:dyDescent="0.2">
      <c r="AQ6217" s="7"/>
      <c r="AR6217" s="7"/>
      <c r="AS6217" s="7"/>
      <c r="AT6217" s="7"/>
      <c r="AU6217" s="7"/>
      <c r="AV6217" s="7"/>
      <c r="AX6217" s="7"/>
      <c r="AY6217" s="7"/>
      <c r="AZ6217" s="7"/>
      <c r="BA6217" s="7"/>
      <c r="BB6217" s="7"/>
      <c r="BC6217" s="7"/>
      <c r="BD6217" s="7"/>
      <c r="BG6217" s="7"/>
      <c r="BH6217" s="7"/>
      <c r="BI6217" s="7"/>
      <c r="BJ6217" s="7"/>
      <c r="BK6217" s="7"/>
      <c r="BL6217" s="7"/>
      <c r="BM6217" s="7"/>
      <c r="BP6217" s="7"/>
      <c r="BQ6217" s="7"/>
      <c r="BR6217" s="7"/>
      <c r="BS6217" s="7"/>
      <c r="BT6217" s="7"/>
      <c r="BU6217" s="7"/>
      <c r="BV6217" s="7"/>
      <c r="BW6217" s="7"/>
    </row>
    <row r="6218" spans="43:75" x14ac:dyDescent="0.2">
      <c r="AQ6218" s="7"/>
      <c r="AR6218" s="7"/>
      <c r="AS6218" s="7"/>
      <c r="AT6218" s="7"/>
      <c r="AU6218" s="7"/>
      <c r="AV6218" s="7"/>
      <c r="AX6218" s="7"/>
      <c r="AY6218" s="7"/>
      <c r="AZ6218" s="7"/>
      <c r="BA6218" s="7"/>
      <c r="BB6218" s="7"/>
      <c r="BC6218" s="7"/>
      <c r="BD6218" s="7"/>
      <c r="BG6218" s="7"/>
      <c r="BH6218" s="7"/>
      <c r="BI6218" s="7"/>
      <c r="BJ6218" s="7"/>
      <c r="BK6218" s="7"/>
      <c r="BL6218" s="7"/>
      <c r="BM6218" s="7"/>
      <c r="BP6218" s="7"/>
      <c r="BQ6218" s="7"/>
      <c r="BR6218" s="7"/>
      <c r="BS6218" s="7"/>
      <c r="BT6218" s="7"/>
      <c r="BU6218" s="7"/>
      <c r="BV6218" s="7"/>
      <c r="BW6218" s="7"/>
    </row>
    <row r="6219" spans="43:75" x14ac:dyDescent="0.2">
      <c r="AQ6219" s="7"/>
      <c r="AR6219" s="7"/>
      <c r="AS6219" s="7"/>
      <c r="AT6219" s="7"/>
      <c r="AU6219" s="7"/>
      <c r="AV6219" s="7"/>
      <c r="AX6219" s="7"/>
      <c r="AY6219" s="7"/>
      <c r="AZ6219" s="7"/>
      <c r="BA6219" s="7"/>
      <c r="BB6219" s="7"/>
      <c r="BC6219" s="7"/>
      <c r="BD6219" s="7"/>
      <c r="BG6219" s="7"/>
      <c r="BH6219" s="7"/>
      <c r="BI6219" s="7"/>
      <c r="BJ6219" s="7"/>
      <c r="BK6219" s="7"/>
      <c r="BL6219" s="7"/>
      <c r="BM6219" s="7"/>
      <c r="BP6219" s="7"/>
      <c r="BQ6219" s="7"/>
      <c r="BR6219" s="7"/>
      <c r="BS6219" s="7"/>
      <c r="BT6219" s="7"/>
      <c r="BU6219" s="7"/>
      <c r="BV6219" s="7"/>
      <c r="BW6219" s="7"/>
    </row>
    <row r="6220" spans="43:75" x14ac:dyDescent="0.2">
      <c r="AQ6220" s="7"/>
      <c r="AR6220" s="7"/>
      <c r="AS6220" s="7"/>
      <c r="AT6220" s="7"/>
      <c r="AU6220" s="7"/>
      <c r="AV6220" s="7"/>
      <c r="AX6220" s="7"/>
      <c r="AY6220" s="7"/>
      <c r="AZ6220" s="7"/>
      <c r="BA6220" s="7"/>
      <c r="BB6220" s="7"/>
      <c r="BC6220" s="7"/>
      <c r="BD6220" s="7"/>
      <c r="BG6220" s="7"/>
      <c r="BH6220" s="7"/>
      <c r="BI6220" s="7"/>
      <c r="BJ6220" s="7"/>
      <c r="BK6220" s="7"/>
      <c r="BL6220" s="7"/>
      <c r="BM6220" s="7"/>
      <c r="BP6220" s="7"/>
      <c r="BQ6220" s="7"/>
      <c r="BR6220" s="7"/>
      <c r="BS6220" s="7"/>
      <c r="BT6220" s="7"/>
      <c r="BU6220" s="7"/>
      <c r="BV6220" s="7"/>
      <c r="BW6220" s="7"/>
    </row>
    <row r="6221" spans="43:75" x14ac:dyDescent="0.2">
      <c r="AQ6221" s="7"/>
      <c r="AR6221" s="7"/>
      <c r="AS6221" s="7"/>
      <c r="AT6221" s="7"/>
      <c r="AU6221" s="7"/>
      <c r="AV6221" s="7"/>
      <c r="AX6221" s="7"/>
      <c r="AY6221" s="7"/>
      <c r="AZ6221" s="7"/>
      <c r="BA6221" s="7"/>
      <c r="BB6221" s="7"/>
      <c r="BC6221" s="7"/>
      <c r="BD6221" s="7"/>
      <c r="BG6221" s="7"/>
      <c r="BH6221" s="7"/>
      <c r="BI6221" s="7"/>
      <c r="BJ6221" s="7"/>
      <c r="BK6221" s="7"/>
      <c r="BL6221" s="7"/>
      <c r="BM6221" s="7"/>
      <c r="BP6221" s="7"/>
      <c r="BQ6221" s="7"/>
      <c r="BR6221" s="7"/>
      <c r="BS6221" s="7"/>
      <c r="BT6221" s="7"/>
      <c r="BU6221" s="7"/>
      <c r="BV6221" s="7"/>
      <c r="BW6221" s="7"/>
    </row>
    <row r="6222" spans="43:75" x14ac:dyDescent="0.2">
      <c r="AQ6222" s="7"/>
      <c r="AR6222" s="7"/>
      <c r="AS6222" s="7"/>
      <c r="AT6222" s="7"/>
      <c r="AU6222" s="7"/>
      <c r="AV6222" s="7"/>
      <c r="AX6222" s="7"/>
      <c r="AY6222" s="7"/>
      <c r="AZ6222" s="7"/>
      <c r="BA6222" s="7"/>
      <c r="BB6222" s="7"/>
      <c r="BC6222" s="7"/>
      <c r="BD6222" s="7"/>
      <c r="BG6222" s="7"/>
      <c r="BH6222" s="7"/>
      <c r="BI6222" s="7"/>
      <c r="BJ6222" s="7"/>
      <c r="BK6222" s="7"/>
      <c r="BL6222" s="7"/>
      <c r="BM6222" s="7"/>
      <c r="BP6222" s="7"/>
      <c r="BQ6222" s="7"/>
      <c r="BR6222" s="7"/>
      <c r="BS6222" s="7"/>
      <c r="BT6222" s="7"/>
      <c r="BU6222" s="7"/>
      <c r="BV6222" s="7"/>
      <c r="BW6222" s="7"/>
    </row>
    <row r="6223" spans="43:75" x14ac:dyDescent="0.2">
      <c r="AQ6223" s="7"/>
      <c r="AR6223" s="7"/>
      <c r="AS6223" s="7"/>
      <c r="AT6223" s="7"/>
      <c r="AU6223" s="7"/>
      <c r="AV6223" s="7"/>
      <c r="AX6223" s="7"/>
      <c r="AY6223" s="7"/>
      <c r="AZ6223" s="7"/>
      <c r="BA6223" s="7"/>
      <c r="BB6223" s="7"/>
      <c r="BC6223" s="7"/>
      <c r="BD6223" s="7"/>
      <c r="BG6223" s="7"/>
      <c r="BH6223" s="7"/>
      <c r="BI6223" s="7"/>
      <c r="BJ6223" s="7"/>
      <c r="BK6223" s="7"/>
      <c r="BL6223" s="7"/>
      <c r="BM6223" s="7"/>
      <c r="BP6223" s="7"/>
      <c r="BQ6223" s="7"/>
      <c r="BR6223" s="7"/>
      <c r="BS6223" s="7"/>
      <c r="BT6223" s="7"/>
      <c r="BU6223" s="7"/>
      <c r="BV6223" s="7"/>
      <c r="BW6223" s="7"/>
    </row>
    <row r="6224" spans="43:75" x14ac:dyDescent="0.2">
      <c r="AQ6224" s="7"/>
      <c r="AR6224" s="7"/>
      <c r="AS6224" s="7"/>
      <c r="AT6224" s="7"/>
      <c r="AU6224" s="7"/>
      <c r="AV6224" s="7"/>
      <c r="AX6224" s="7"/>
      <c r="AY6224" s="7"/>
      <c r="AZ6224" s="7"/>
      <c r="BA6224" s="7"/>
      <c r="BB6224" s="7"/>
      <c r="BC6224" s="7"/>
      <c r="BD6224" s="7"/>
      <c r="BG6224" s="7"/>
      <c r="BH6224" s="7"/>
      <c r="BI6224" s="7"/>
      <c r="BJ6224" s="7"/>
      <c r="BK6224" s="7"/>
      <c r="BL6224" s="7"/>
      <c r="BM6224" s="7"/>
      <c r="BP6224" s="7"/>
      <c r="BQ6224" s="7"/>
      <c r="BR6224" s="7"/>
      <c r="BS6224" s="7"/>
      <c r="BT6224" s="7"/>
      <c r="BU6224" s="7"/>
      <c r="BV6224" s="7"/>
      <c r="BW6224" s="7"/>
    </row>
    <row r="6225" spans="43:75" x14ac:dyDescent="0.2">
      <c r="AQ6225" s="7"/>
      <c r="AR6225" s="7"/>
      <c r="AS6225" s="7"/>
      <c r="AT6225" s="7"/>
      <c r="AU6225" s="7"/>
      <c r="AV6225" s="7"/>
      <c r="AX6225" s="7"/>
      <c r="AY6225" s="7"/>
      <c r="AZ6225" s="7"/>
      <c r="BA6225" s="7"/>
      <c r="BB6225" s="7"/>
      <c r="BC6225" s="7"/>
      <c r="BD6225" s="7"/>
      <c r="BG6225" s="7"/>
      <c r="BH6225" s="7"/>
      <c r="BI6225" s="7"/>
      <c r="BJ6225" s="7"/>
      <c r="BK6225" s="7"/>
      <c r="BL6225" s="7"/>
      <c r="BM6225" s="7"/>
      <c r="BP6225" s="7"/>
      <c r="BQ6225" s="7"/>
      <c r="BR6225" s="7"/>
      <c r="BS6225" s="7"/>
      <c r="BT6225" s="7"/>
      <c r="BU6225" s="7"/>
      <c r="BV6225" s="7"/>
      <c r="BW6225" s="7"/>
    </row>
    <row r="6226" spans="43:75" x14ac:dyDescent="0.2">
      <c r="AQ6226" s="7"/>
      <c r="AR6226" s="7"/>
      <c r="AS6226" s="7"/>
      <c r="AT6226" s="7"/>
      <c r="AU6226" s="7"/>
      <c r="AV6226" s="7"/>
      <c r="AX6226" s="7"/>
      <c r="AY6226" s="7"/>
      <c r="AZ6226" s="7"/>
      <c r="BA6226" s="7"/>
      <c r="BB6226" s="7"/>
      <c r="BC6226" s="7"/>
      <c r="BD6226" s="7"/>
      <c r="BG6226" s="7"/>
      <c r="BH6226" s="7"/>
      <c r="BI6226" s="7"/>
      <c r="BJ6226" s="7"/>
      <c r="BK6226" s="7"/>
      <c r="BL6226" s="7"/>
      <c r="BM6226" s="7"/>
      <c r="BP6226" s="7"/>
      <c r="BQ6226" s="7"/>
      <c r="BR6226" s="7"/>
      <c r="BS6226" s="7"/>
      <c r="BT6226" s="7"/>
      <c r="BU6226" s="7"/>
      <c r="BV6226" s="7"/>
      <c r="BW6226" s="7"/>
    </row>
    <row r="6227" spans="43:75" x14ac:dyDescent="0.2">
      <c r="AQ6227" s="7"/>
      <c r="AR6227" s="7"/>
      <c r="AS6227" s="7"/>
      <c r="AT6227" s="7"/>
      <c r="AU6227" s="7"/>
      <c r="AV6227" s="7"/>
      <c r="AX6227" s="7"/>
      <c r="AY6227" s="7"/>
      <c r="AZ6227" s="7"/>
      <c r="BA6227" s="7"/>
      <c r="BB6227" s="7"/>
      <c r="BC6227" s="7"/>
      <c r="BD6227" s="7"/>
      <c r="BG6227" s="7"/>
      <c r="BH6227" s="7"/>
      <c r="BI6227" s="7"/>
      <c r="BJ6227" s="7"/>
      <c r="BK6227" s="7"/>
      <c r="BL6227" s="7"/>
      <c r="BM6227" s="7"/>
      <c r="BP6227" s="7"/>
      <c r="BQ6227" s="7"/>
      <c r="BR6227" s="7"/>
      <c r="BS6227" s="7"/>
      <c r="BT6227" s="7"/>
      <c r="BU6227" s="7"/>
      <c r="BV6227" s="7"/>
      <c r="BW6227" s="7"/>
    </row>
    <row r="6228" spans="43:75" x14ac:dyDescent="0.2">
      <c r="AQ6228" s="7"/>
      <c r="AR6228" s="7"/>
      <c r="AS6228" s="7"/>
      <c r="AT6228" s="7"/>
      <c r="AU6228" s="7"/>
      <c r="AV6228" s="7"/>
      <c r="AX6228" s="7"/>
      <c r="AY6228" s="7"/>
      <c r="AZ6228" s="7"/>
      <c r="BA6228" s="7"/>
      <c r="BB6228" s="7"/>
      <c r="BC6228" s="7"/>
      <c r="BD6228" s="7"/>
      <c r="BG6228" s="7"/>
      <c r="BH6228" s="7"/>
      <c r="BI6228" s="7"/>
      <c r="BJ6228" s="7"/>
      <c r="BK6228" s="7"/>
      <c r="BL6228" s="7"/>
      <c r="BM6228" s="7"/>
      <c r="BP6228" s="7"/>
      <c r="BQ6228" s="7"/>
      <c r="BR6228" s="7"/>
      <c r="BS6228" s="7"/>
      <c r="BT6228" s="7"/>
      <c r="BU6228" s="7"/>
      <c r="BV6228" s="7"/>
      <c r="BW6228" s="7"/>
    </row>
    <row r="6229" spans="43:75" x14ac:dyDescent="0.2">
      <c r="AQ6229" s="7"/>
      <c r="AR6229" s="7"/>
      <c r="AS6229" s="7"/>
      <c r="AT6229" s="7"/>
      <c r="AU6229" s="7"/>
      <c r="AV6229" s="7"/>
      <c r="AX6229" s="7"/>
      <c r="AY6229" s="7"/>
      <c r="AZ6229" s="7"/>
      <c r="BA6229" s="7"/>
      <c r="BB6229" s="7"/>
      <c r="BC6229" s="7"/>
      <c r="BD6229" s="7"/>
      <c r="BG6229" s="7"/>
      <c r="BH6229" s="7"/>
      <c r="BI6229" s="7"/>
      <c r="BJ6229" s="7"/>
      <c r="BK6229" s="7"/>
      <c r="BL6229" s="7"/>
      <c r="BM6229" s="7"/>
      <c r="BP6229" s="7"/>
      <c r="BQ6229" s="7"/>
      <c r="BR6229" s="7"/>
      <c r="BS6229" s="7"/>
      <c r="BT6229" s="7"/>
      <c r="BU6229" s="7"/>
      <c r="BV6229" s="7"/>
      <c r="BW6229" s="7"/>
    </row>
    <row r="6230" spans="43:75" x14ac:dyDescent="0.2">
      <c r="AQ6230" s="7"/>
      <c r="AR6230" s="7"/>
      <c r="AS6230" s="7"/>
      <c r="AT6230" s="7"/>
      <c r="AU6230" s="7"/>
      <c r="AV6230" s="7"/>
      <c r="AX6230" s="7"/>
      <c r="AY6230" s="7"/>
      <c r="AZ6230" s="7"/>
      <c r="BA6230" s="7"/>
      <c r="BB6230" s="7"/>
      <c r="BC6230" s="7"/>
      <c r="BD6230" s="7"/>
      <c r="BG6230" s="7"/>
      <c r="BH6230" s="7"/>
      <c r="BI6230" s="7"/>
      <c r="BJ6230" s="7"/>
      <c r="BK6230" s="7"/>
      <c r="BL6230" s="7"/>
      <c r="BM6230" s="7"/>
      <c r="BP6230" s="7"/>
      <c r="BQ6230" s="7"/>
      <c r="BR6230" s="7"/>
      <c r="BS6230" s="7"/>
      <c r="BT6230" s="7"/>
      <c r="BU6230" s="7"/>
      <c r="BV6230" s="7"/>
      <c r="BW6230" s="7"/>
    </row>
    <row r="6231" spans="43:75" x14ac:dyDescent="0.2">
      <c r="AQ6231" s="7"/>
      <c r="AR6231" s="7"/>
      <c r="AS6231" s="7"/>
      <c r="AT6231" s="7"/>
      <c r="AU6231" s="7"/>
      <c r="AV6231" s="7"/>
      <c r="AX6231" s="7"/>
      <c r="AY6231" s="7"/>
      <c r="AZ6231" s="7"/>
      <c r="BA6231" s="7"/>
      <c r="BB6231" s="7"/>
      <c r="BC6231" s="7"/>
      <c r="BD6231" s="7"/>
      <c r="BG6231" s="7"/>
      <c r="BH6231" s="7"/>
      <c r="BI6231" s="7"/>
      <c r="BJ6231" s="7"/>
      <c r="BK6231" s="7"/>
      <c r="BL6231" s="7"/>
      <c r="BM6231" s="7"/>
      <c r="BP6231" s="7"/>
      <c r="BQ6231" s="7"/>
      <c r="BR6231" s="7"/>
      <c r="BS6231" s="7"/>
      <c r="BT6231" s="7"/>
      <c r="BU6231" s="7"/>
      <c r="BV6231" s="7"/>
      <c r="BW6231" s="7"/>
    </row>
    <row r="6232" spans="43:75" x14ac:dyDescent="0.2">
      <c r="AQ6232" s="7"/>
      <c r="AR6232" s="7"/>
      <c r="AS6232" s="7"/>
      <c r="AT6232" s="7"/>
      <c r="AU6232" s="7"/>
      <c r="AV6232" s="7"/>
      <c r="AX6232" s="7"/>
      <c r="AY6232" s="7"/>
      <c r="AZ6232" s="7"/>
      <c r="BA6232" s="7"/>
      <c r="BB6232" s="7"/>
      <c r="BC6232" s="7"/>
      <c r="BD6232" s="7"/>
      <c r="BG6232" s="7"/>
      <c r="BH6232" s="7"/>
      <c r="BI6232" s="7"/>
      <c r="BJ6232" s="7"/>
      <c r="BK6232" s="7"/>
      <c r="BL6232" s="7"/>
      <c r="BM6232" s="7"/>
      <c r="BP6232" s="7"/>
      <c r="BQ6232" s="7"/>
      <c r="BR6232" s="7"/>
      <c r="BS6232" s="7"/>
      <c r="BT6232" s="7"/>
      <c r="BU6232" s="7"/>
      <c r="BV6232" s="7"/>
      <c r="BW6232" s="7"/>
    </row>
    <row r="6233" spans="43:75" x14ac:dyDescent="0.2">
      <c r="AQ6233" s="7"/>
      <c r="AR6233" s="7"/>
      <c r="AS6233" s="7"/>
      <c r="AT6233" s="7"/>
      <c r="AU6233" s="7"/>
      <c r="AV6233" s="7"/>
      <c r="AX6233" s="7"/>
      <c r="AY6233" s="7"/>
      <c r="AZ6233" s="7"/>
      <c r="BA6233" s="7"/>
      <c r="BB6233" s="7"/>
      <c r="BC6233" s="7"/>
      <c r="BD6233" s="7"/>
      <c r="BG6233" s="7"/>
      <c r="BH6233" s="7"/>
      <c r="BI6233" s="7"/>
      <c r="BJ6233" s="7"/>
      <c r="BK6233" s="7"/>
      <c r="BL6233" s="7"/>
      <c r="BM6233" s="7"/>
      <c r="BP6233" s="7"/>
      <c r="BQ6233" s="7"/>
      <c r="BR6233" s="7"/>
      <c r="BS6233" s="7"/>
      <c r="BT6233" s="7"/>
      <c r="BU6233" s="7"/>
      <c r="BV6233" s="7"/>
      <c r="BW6233" s="7"/>
    </row>
    <row r="6234" spans="43:75" x14ac:dyDescent="0.2">
      <c r="AQ6234" s="7"/>
      <c r="AR6234" s="7"/>
      <c r="AS6234" s="7"/>
      <c r="AT6234" s="7"/>
      <c r="AU6234" s="7"/>
      <c r="AV6234" s="7"/>
      <c r="AX6234" s="7"/>
      <c r="AY6234" s="7"/>
      <c r="AZ6234" s="7"/>
      <c r="BA6234" s="7"/>
      <c r="BB6234" s="7"/>
      <c r="BC6234" s="7"/>
      <c r="BD6234" s="7"/>
      <c r="BG6234" s="7"/>
      <c r="BH6234" s="7"/>
      <c r="BI6234" s="7"/>
      <c r="BJ6234" s="7"/>
      <c r="BK6234" s="7"/>
      <c r="BL6234" s="7"/>
      <c r="BM6234" s="7"/>
      <c r="BP6234" s="7"/>
      <c r="BQ6234" s="7"/>
      <c r="BR6234" s="7"/>
      <c r="BS6234" s="7"/>
      <c r="BT6234" s="7"/>
      <c r="BU6234" s="7"/>
      <c r="BV6234" s="7"/>
      <c r="BW6234" s="7"/>
    </row>
    <row r="6235" spans="43:75" x14ac:dyDescent="0.2">
      <c r="AQ6235" s="7"/>
      <c r="AR6235" s="7"/>
      <c r="AS6235" s="7"/>
      <c r="AT6235" s="7"/>
      <c r="AU6235" s="7"/>
      <c r="AV6235" s="7"/>
      <c r="AX6235" s="7"/>
      <c r="AY6235" s="7"/>
      <c r="AZ6235" s="7"/>
      <c r="BA6235" s="7"/>
      <c r="BB6235" s="7"/>
      <c r="BC6235" s="7"/>
      <c r="BD6235" s="7"/>
      <c r="BG6235" s="7"/>
      <c r="BH6235" s="7"/>
      <c r="BI6235" s="7"/>
      <c r="BJ6235" s="7"/>
      <c r="BK6235" s="7"/>
      <c r="BL6235" s="7"/>
      <c r="BM6235" s="7"/>
      <c r="BP6235" s="7"/>
      <c r="BQ6235" s="7"/>
      <c r="BR6235" s="7"/>
      <c r="BS6235" s="7"/>
      <c r="BT6235" s="7"/>
      <c r="BU6235" s="7"/>
      <c r="BV6235" s="7"/>
      <c r="BW6235" s="7"/>
    </row>
    <row r="6236" spans="43:75" x14ac:dyDescent="0.2">
      <c r="AQ6236" s="7"/>
      <c r="AR6236" s="7"/>
      <c r="AS6236" s="7"/>
      <c r="AT6236" s="7"/>
      <c r="AU6236" s="7"/>
      <c r="AV6236" s="7"/>
      <c r="AX6236" s="7"/>
      <c r="AY6236" s="7"/>
      <c r="AZ6236" s="7"/>
      <c r="BA6236" s="7"/>
      <c r="BB6236" s="7"/>
      <c r="BC6236" s="7"/>
      <c r="BD6236" s="7"/>
      <c r="BG6236" s="7"/>
      <c r="BH6236" s="7"/>
      <c r="BI6236" s="7"/>
      <c r="BJ6236" s="7"/>
      <c r="BK6236" s="7"/>
      <c r="BL6236" s="7"/>
      <c r="BM6236" s="7"/>
      <c r="BP6236" s="7"/>
      <c r="BQ6236" s="7"/>
      <c r="BR6236" s="7"/>
      <c r="BS6236" s="7"/>
      <c r="BT6236" s="7"/>
      <c r="BU6236" s="7"/>
      <c r="BV6236" s="7"/>
      <c r="BW6236" s="7"/>
    </row>
    <row r="6237" spans="43:75" x14ac:dyDescent="0.2">
      <c r="AQ6237" s="7"/>
      <c r="AR6237" s="7"/>
      <c r="AS6237" s="7"/>
      <c r="AT6237" s="7"/>
      <c r="AU6237" s="7"/>
      <c r="AV6237" s="7"/>
      <c r="AX6237" s="7"/>
      <c r="AY6237" s="7"/>
      <c r="AZ6237" s="7"/>
      <c r="BA6237" s="7"/>
      <c r="BB6237" s="7"/>
      <c r="BC6237" s="7"/>
      <c r="BD6237" s="7"/>
      <c r="BG6237" s="7"/>
      <c r="BH6237" s="7"/>
      <c r="BI6237" s="7"/>
      <c r="BJ6237" s="7"/>
      <c r="BK6237" s="7"/>
      <c r="BL6237" s="7"/>
      <c r="BM6237" s="7"/>
      <c r="BP6237" s="7"/>
      <c r="BQ6237" s="7"/>
      <c r="BR6237" s="7"/>
      <c r="BS6237" s="7"/>
      <c r="BT6237" s="7"/>
      <c r="BU6237" s="7"/>
      <c r="BV6237" s="7"/>
      <c r="BW6237" s="7"/>
    </row>
    <row r="6238" spans="43:75" x14ac:dyDescent="0.2">
      <c r="AQ6238" s="7"/>
      <c r="AR6238" s="7"/>
      <c r="AS6238" s="7"/>
      <c r="AT6238" s="7"/>
      <c r="AU6238" s="7"/>
      <c r="AV6238" s="7"/>
      <c r="AX6238" s="7"/>
      <c r="AY6238" s="7"/>
      <c r="AZ6238" s="7"/>
      <c r="BA6238" s="7"/>
      <c r="BB6238" s="7"/>
      <c r="BC6238" s="7"/>
      <c r="BD6238" s="7"/>
      <c r="BG6238" s="7"/>
      <c r="BH6238" s="7"/>
      <c r="BI6238" s="7"/>
      <c r="BJ6238" s="7"/>
      <c r="BK6238" s="7"/>
      <c r="BL6238" s="7"/>
      <c r="BM6238" s="7"/>
      <c r="BP6238" s="7"/>
      <c r="BQ6238" s="7"/>
      <c r="BR6238" s="7"/>
      <c r="BS6238" s="7"/>
      <c r="BT6238" s="7"/>
      <c r="BU6238" s="7"/>
      <c r="BV6238" s="7"/>
      <c r="BW6238" s="7"/>
    </row>
    <row r="6239" spans="43:75" x14ac:dyDescent="0.2">
      <c r="AQ6239" s="7"/>
      <c r="AR6239" s="7"/>
      <c r="AS6239" s="7"/>
      <c r="AT6239" s="7"/>
      <c r="AU6239" s="7"/>
      <c r="AV6239" s="7"/>
      <c r="AX6239" s="7"/>
      <c r="AY6239" s="7"/>
      <c r="AZ6239" s="7"/>
      <c r="BA6239" s="7"/>
      <c r="BB6239" s="7"/>
      <c r="BC6239" s="7"/>
      <c r="BD6239" s="7"/>
      <c r="BG6239" s="7"/>
      <c r="BH6239" s="7"/>
      <c r="BI6239" s="7"/>
      <c r="BJ6239" s="7"/>
      <c r="BK6239" s="7"/>
      <c r="BL6239" s="7"/>
      <c r="BM6239" s="7"/>
      <c r="BP6239" s="7"/>
      <c r="BQ6239" s="7"/>
      <c r="BR6239" s="7"/>
      <c r="BS6239" s="7"/>
      <c r="BT6239" s="7"/>
      <c r="BU6239" s="7"/>
      <c r="BV6239" s="7"/>
      <c r="BW6239" s="7"/>
    </row>
    <row r="6240" spans="43:75" x14ac:dyDescent="0.2">
      <c r="AQ6240" s="7"/>
      <c r="AR6240" s="7"/>
      <c r="AS6240" s="7"/>
      <c r="AT6240" s="7"/>
      <c r="AU6240" s="7"/>
      <c r="AV6240" s="7"/>
      <c r="AX6240" s="7"/>
      <c r="AY6240" s="7"/>
      <c r="AZ6240" s="7"/>
      <c r="BA6240" s="7"/>
      <c r="BB6240" s="7"/>
      <c r="BC6240" s="7"/>
      <c r="BD6240" s="7"/>
      <c r="BG6240" s="7"/>
      <c r="BH6240" s="7"/>
      <c r="BI6240" s="7"/>
      <c r="BJ6240" s="7"/>
      <c r="BK6240" s="7"/>
      <c r="BL6240" s="7"/>
      <c r="BM6240" s="7"/>
      <c r="BP6240" s="7"/>
      <c r="BQ6240" s="7"/>
      <c r="BR6240" s="7"/>
      <c r="BS6240" s="7"/>
      <c r="BT6240" s="7"/>
      <c r="BU6240" s="7"/>
      <c r="BV6240" s="7"/>
      <c r="BW6240" s="7"/>
    </row>
    <row r="6241" spans="43:75" x14ac:dyDescent="0.2">
      <c r="AQ6241" s="7"/>
      <c r="AR6241" s="7"/>
      <c r="AS6241" s="7"/>
      <c r="AT6241" s="7"/>
      <c r="AU6241" s="7"/>
      <c r="AV6241" s="7"/>
      <c r="AX6241" s="7"/>
      <c r="AY6241" s="7"/>
      <c r="AZ6241" s="7"/>
      <c r="BA6241" s="7"/>
      <c r="BB6241" s="7"/>
      <c r="BC6241" s="7"/>
      <c r="BD6241" s="7"/>
      <c r="BG6241" s="7"/>
      <c r="BH6241" s="7"/>
      <c r="BI6241" s="7"/>
      <c r="BJ6241" s="7"/>
      <c r="BK6241" s="7"/>
      <c r="BL6241" s="7"/>
      <c r="BM6241" s="7"/>
      <c r="BP6241" s="7"/>
      <c r="BQ6241" s="7"/>
      <c r="BR6241" s="7"/>
      <c r="BS6241" s="7"/>
      <c r="BT6241" s="7"/>
      <c r="BU6241" s="7"/>
      <c r="BV6241" s="7"/>
      <c r="BW6241" s="7"/>
    </row>
    <row r="6242" spans="43:75" x14ac:dyDescent="0.2">
      <c r="AQ6242" s="7"/>
      <c r="AR6242" s="7"/>
      <c r="AS6242" s="7"/>
      <c r="AT6242" s="7"/>
      <c r="AU6242" s="7"/>
      <c r="AV6242" s="7"/>
      <c r="AX6242" s="7"/>
      <c r="AY6242" s="7"/>
      <c r="AZ6242" s="7"/>
      <c r="BA6242" s="7"/>
      <c r="BB6242" s="7"/>
      <c r="BC6242" s="7"/>
      <c r="BD6242" s="7"/>
      <c r="BG6242" s="7"/>
      <c r="BH6242" s="7"/>
      <c r="BI6242" s="7"/>
      <c r="BJ6242" s="7"/>
      <c r="BK6242" s="7"/>
      <c r="BL6242" s="7"/>
      <c r="BM6242" s="7"/>
      <c r="BP6242" s="7"/>
      <c r="BQ6242" s="7"/>
      <c r="BR6242" s="7"/>
      <c r="BS6242" s="7"/>
      <c r="BT6242" s="7"/>
      <c r="BU6242" s="7"/>
      <c r="BV6242" s="7"/>
      <c r="BW6242" s="7"/>
    </row>
    <row r="6243" spans="43:75" x14ac:dyDescent="0.2">
      <c r="AQ6243" s="7"/>
      <c r="AR6243" s="7"/>
      <c r="AS6243" s="7"/>
      <c r="AT6243" s="7"/>
      <c r="AU6243" s="7"/>
      <c r="AV6243" s="7"/>
      <c r="AX6243" s="7"/>
      <c r="AY6243" s="7"/>
      <c r="AZ6243" s="7"/>
      <c r="BA6243" s="7"/>
      <c r="BB6243" s="7"/>
      <c r="BC6243" s="7"/>
      <c r="BD6243" s="7"/>
      <c r="BG6243" s="7"/>
      <c r="BH6243" s="7"/>
      <c r="BI6243" s="7"/>
      <c r="BJ6243" s="7"/>
      <c r="BK6243" s="7"/>
      <c r="BL6243" s="7"/>
      <c r="BM6243" s="7"/>
      <c r="BP6243" s="7"/>
      <c r="BQ6243" s="7"/>
      <c r="BR6243" s="7"/>
      <c r="BS6243" s="7"/>
      <c r="BT6243" s="7"/>
      <c r="BU6243" s="7"/>
      <c r="BV6243" s="7"/>
      <c r="BW6243" s="7"/>
    </row>
    <row r="6244" spans="43:75" x14ac:dyDescent="0.2">
      <c r="AQ6244" s="7"/>
      <c r="AR6244" s="7"/>
      <c r="AS6244" s="7"/>
      <c r="AT6244" s="7"/>
      <c r="AU6244" s="7"/>
      <c r="AV6244" s="7"/>
      <c r="AX6244" s="7"/>
      <c r="AY6244" s="7"/>
      <c r="AZ6244" s="7"/>
      <c r="BA6244" s="7"/>
      <c r="BB6244" s="7"/>
      <c r="BC6244" s="7"/>
      <c r="BD6244" s="7"/>
      <c r="BG6244" s="7"/>
      <c r="BH6244" s="7"/>
      <c r="BI6244" s="7"/>
      <c r="BJ6244" s="7"/>
      <c r="BK6244" s="7"/>
      <c r="BL6244" s="7"/>
      <c r="BM6244" s="7"/>
      <c r="BP6244" s="7"/>
      <c r="BQ6244" s="7"/>
      <c r="BR6244" s="7"/>
      <c r="BS6244" s="7"/>
      <c r="BT6244" s="7"/>
      <c r="BU6244" s="7"/>
      <c r="BV6244" s="7"/>
      <c r="BW6244" s="7"/>
    </row>
    <row r="6245" spans="43:75" x14ac:dyDescent="0.2">
      <c r="AQ6245" s="7"/>
      <c r="AR6245" s="7"/>
      <c r="AS6245" s="7"/>
      <c r="AT6245" s="7"/>
      <c r="AU6245" s="7"/>
      <c r="AV6245" s="7"/>
      <c r="AX6245" s="7"/>
      <c r="AY6245" s="7"/>
      <c r="AZ6245" s="7"/>
      <c r="BA6245" s="7"/>
      <c r="BB6245" s="7"/>
      <c r="BC6245" s="7"/>
      <c r="BD6245" s="7"/>
      <c r="BG6245" s="7"/>
      <c r="BH6245" s="7"/>
      <c r="BI6245" s="7"/>
      <c r="BJ6245" s="7"/>
      <c r="BK6245" s="7"/>
      <c r="BL6245" s="7"/>
      <c r="BM6245" s="7"/>
      <c r="BP6245" s="7"/>
      <c r="BQ6245" s="7"/>
      <c r="BR6245" s="7"/>
      <c r="BS6245" s="7"/>
      <c r="BT6245" s="7"/>
      <c r="BU6245" s="7"/>
      <c r="BV6245" s="7"/>
      <c r="BW6245" s="7"/>
    </row>
    <row r="6246" spans="43:75" x14ac:dyDescent="0.2">
      <c r="AQ6246" s="7"/>
      <c r="AR6246" s="7"/>
      <c r="AS6246" s="7"/>
      <c r="AT6246" s="7"/>
      <c r="AU6246" s="7"/>
      <c r="AV6246" s="7"/>
      <c r="AX6246" s="7"/>
      <c r="AY6246" s="7"/>
      <c r="AZ6246" s="7"/>
      <c r="BA6246" s="7"/>
      <c r="BB6246" s="7"/>
      <c r="BC6246" s="7"/>
      <c r="BD6246" s="7"/>
      <c r="BG6246" s="7"/>
      <c r="BH6246" s="7"/>
      <c r="BI6246" s="7"/>
      <c r="BJ6246" s="7"/>
      <c r="BK6246" s="7"/>
      <c r="BL6246" s="7"/>
      <c r="BM6246" s="7"/>
      <c r="BP6246" s="7"/>
      <c r="BQ6246" s="7"/>
      <c r="BR6246" s="7"/>
      <c r="BS6246" s="7"/>
      <c r="BT6246" s="7"/>
      <c r="BU6246" s="7"/>
      <c r="BV6246" s="7"/>
      <c r="BW6246" s="7"/>
    </row>
    <row r="6247" spans="43:75" x14ac:dyDescent="0.2">
      <c r="AQ6247" s="7"/>
      <c r="AR6247" s="7"/>
      <c r="AS6247" s="7"/>
      <c r="AT6247" s="7"/>
      <c r="AU6247" s="7"/>
      <c r="AV6247" s="7"/>
      <c r="AX6247" s="7"/>
      <c r="AY6247" s="7"/>
      <c r="AZ6247" s="7"/>
      <c r="BA6247" s="7"/>
      <c r="BB6247" s="7"/>
      <c r="BC6247" s="7"/>
      <c r="BD6247" s="7"/>
      <c r="BG6247" s="7"/>
      <c r="BH6247" s="7"/>
      <c r="BI6247" s="7"/>
      <c r="BJ6247" s="7"/>
      <c r="BK6247" s="7"/>
      <c r="BL6247" s="7"/>
      <c r="BM6247" s="7"/>
      <c r="BP6247" s="7"/>
      <c r="BQ6247" s="7"/>
      <c r="BR6247" s="7"/>
      <c r="BS6247" s="7"/>
      <c r="BT6247" s="7"/>
      <c r="BU6247" s="7"/>
      <c r="BV6247" s="7"/>
      <c r="BW6247" s="7"/>
    </row>
    <row r="6248" spans="43:75" x14ac:dyDescent="0.2">
      <c r="AQ6248" s="7"/>
      <c r="AR6248" s="7"/>
      <c r="AS6248" s="7"/>
      <c r="AT6248" s="7"/>
      <c r="AU6248" s="7"/>
      <c r="AV6248" s="7"/>
      <c r="AX6248" s="7"/>
      <c r="AY6248" s="7"/>
      <c r="AZ6248" s="7"/>
      <c r="BA6248" s="7"/>
      <c r="BB6248" s="7"/>
      <c r="BC6248" s="7"/>
      <c r="BD6248" s="7"/>
      <c r="BG6248" s="7"/>
      <c r="BH6248" s="7"/>
      <c r="BI6248" s="7"/>
      <c r="BJ6248" s="7"/>
      <c r="BK6248" s="7"/>
      <c r="BL6248" s="7"/>
      <c r="BM6248" s="7"/>
      <c r="BP6248" s="7"/>
      <c r="BQ6248" s="7"/>
      <c r="BR6248" s="7"/>
      <c r="BS6248" s="7"/>
      <c r="BT6248" s="7"/>
      <c r="BU6248" s="7"/>
      <c r="BV6248" s="7"/>
      <c r="BW6248" s="7"/>
    </row>
    <row r="6249" spans="43:75" x14ac:dyDescent="0.2">
      <c r="AQ6249" s="7"/>
      <c r="AR6249" s="7"/>
      <c r="AS6249" s="7"/>
      <c r="AT6249" s="7"/>
      <c r="AU6249" s="7"/>
      <c r="AV6249" s="7"/>
      <c r="AX6249" s="7"/>
      <c r="AY6249" s="7"/>
      <c r="AZ6249" s="7"/>
      <c r="BA6249" s="7"/>
      <c r="BB6249" s="7"/>
      <c r="BC6249" s="7"/>
      <c r="BD6249" s="7"/>
      <c r="BG6249" s="7"/>
      <c r="BH6249" s="7"/>
      <c r="BI6249" s="7"/>
      <c r="BJ6249" s="7"/>
      <c r="BK6249" s="7"/>
      <c r="BL6249" s="7"/>
      <c r="BM6249" s="7"/>
      <c r="BP6249" s="7"/>
      <c r="BQ6249" s="7"/>
      <c r="BR6249" s="7"/>
      <c r="BS6249" s="7"/>
      <c r="BT6249" s="7"/>
      <c r="BU6249" s="7"/>
      <c r="BV6249" s="7"/>
      <c r="BW6249" s="7"/>
    </row>
    <row r="6250" spans="43:75" x14ac:dyDescent="0.2">
      <c r="AQ6250" s="7"/>
      <c r="AR6250" s="7"/>
      <c r="AS6250" s="7"/>
      <c r="AT6250" s="7"/>
      <c r="AU6250" s="7"/>
      <c r="AV6250" s="7"/>
      <c r="AX6250" s="7"/>
      <c r="AY6250" s="7"/>
      <c r="AZ6250" s="7"/>
      <c r="BA6250" s="7"/>
      <c r="BB6250" s="7"/>
      <c r="BC6250" s="7"/>
      <c r="BD6250" s="7"/>
      <c r="BG6250" s="7"/>
      <c r="BH6250" s="7"/>
      <c r="BI6250" s="7"/>
      <c r="BJ6250" s="7"/>
      <c r="BK6250" s="7"/>
      <c r="BL6250" s="7"/>
      <c r="BM6250" s="7"/>
      <c r="BP6250" s="7"/>
      <c r="BQ6250" s="7"/>
      <c r="BR6250" s="7"/>
      <c r="BS6250" s="7"/>
      <c r="BT6250" s="7"/>
      <c r="BU6250" s="7"/>
      <c r="BV6250" s="7"/>
      <c r="BW6250" s="7"/>
    </row>
    <row r="6251" spans="43:75" x14ac:dyDescent="0.2">
      <c r="AQ6251" s="7"/>
      <c r="AR6251" s="7"/>
      <c r="AS6251" s="7"/>
      <c r="AT6251" s="7"/>
      <c r="AU6251" s="7"/>
      <c r="AV6251" s="7"/>
      <c r="AX6251" s="7"/>
      <c r="AY6251" s="7"/>
      <c r="AZ6251" s="7"/>
      <c r="BA6251" s="7"/>
      <c r="BB6251" s="7"/>
      <c r="BC6251" s="7"/>
      <c r="BD6251" s="7"/>
      <c r="BG6251" s="7"/>
      <c r="BH6251" s="7"/>
      <c r="BI6251" s="7"/>
      <c r="BJ6251" s="7"/>
      <c r="BK6251" s="7"/>
      <c r="BL6251" s="7"/>
      <c r="BM6251" s="7"/>
      <c r="BP6251" s="7"/>
      <c r="BQ6251" s="7"/>
      <c r="BR6251" s="7"/>
      <c r="BS6251" s="7"/>
      <c r="BT6251" s="7"/>
      <c r="BU6251" s="7"/>
      <c r="BV6251" s="7"/>
      <c r="BW6251" s="7"/>
    </row>
    <row r="6252" spans="43:75" x14ac:dyDescent="0.2">
      <c r="AQ6252" s="7"/>
      <c r="AR6252" s="7"/>
      <c r="AS6252" s="7"/>
      <c r="AT6252" s="7"/>
      <c r="AU6252" s="7"/>
      <c r="AV6252" s="7"/>
      <c r="AX6252" s="7"/>
      <c r="AY6252" s="7"/>
      <c r="AZ6252" s="7"/>
      <c r="BA6252" s="7"/>
      <c r="BB6252" s="7"/>
      <c r="BC6252" s="7"/>
      <c r="BD6252" s="7"/>
      <c r="BG6252" s="7"/>
      <c r="BH6252" s="7"/>
      <c r="BI6252" s="7"/>
      <c r="BJ6252" s="7"/>
      <c r="BK6252" s="7"/>
      <c r="BL6252" s="7"/>
      <c r="BM6252" s="7"/>
      <c r="BP6252" s="7"/>
      <c r="BQ6252" s="7"/>
      <c r="BR6252" s="7"/>
      <c r="BS6252" s="7"/>
      <c r="BT6252" s="7"/>
      <c r="BU6252" s="7"/>
      <c r="BV6252" s="7"/>
      <c r="BW6252" s="7"/>
    </row>
    <row r="6253" spans="43:75" x14ac:dyDescent="0.2">
      <c r="AQ6253" s="7"/>
      <c r="AR6253" s="7"/>
      <c r="AS6253" s="7"/>
      <c r="AT6253" s="7"/>
      <c r="AU6253" s="7"/>
      <c r="AV6253" s="7"/>
      <c r="AX6253" s="7"/>
      <c r="AY6253" s="7"/>
      <c r="AZ6253" s="7"/>
      <c r="BA6253" s="7"/>
      <c r="BB6253" s="7"/>
      <c r="BC6253" s="7"/>
      <c r="BD6253" s="7"/>
      <c r="BG6253" s="7"/>
      <c r="BH6253" s="7"/>
      <c r="BI6253" s="7"/>
      <c r="BJ6253" s="7"/>
      <c r="BK6253" s="7"/>
      <c r="BL6253" s="7"/>
      <c r="BM6253" s="7"/>
      <c r="BP6253" s="7"/>
      <c r="BQ6253" s="7"/>
      <c r="BR6253" s="7"/>
      <c r="BS6253" s="7"/>
      <c r="BT6253" s="7"/>
      <c r="BU6253" s="7"/>
      <c r="BV6253" s="7"/>
      <c r="BW6253" s="7"/>
    </row>
    <row r="6254" spans="43:75" x14ac:dyDescent="0.2">
      <c r="AQ6254" s="7"/>
      <c r="AR6254" s="7"/>
      <c r="AS6254" s="7"/>
      <c r="AT6254" s="7"/>
      <c r="AU6254" s="7"/>
      <c r="AV6254" s="7"/>
      <c r="AX6254" s="7"/>
      <c r="AY6254" s="7"/>
      <c r="AZ6254" s="7"/>
      <c r="BA6254" s="7"/>
      <c r="BB6254" s="7"/>
      <c r="BC6254" s="7"/>
      <c r="BD6254" s="7"/>
      <c r="BG6254" s="7"/>
      <c r="BH6254" s="7"/>
      <c r="BI6254" s="7"/>
      <c r="BJ6254" s="7"/>
      <c r="BK6254" s="7"/>
      <c r="BL6254" s="7"/>
      <c r="BM6254" s="7"/>
      <c r="BP6254" s="7"/>
      <c r="BQ6254" s="7"/>
      <c r="BR6254" s="7"/>
      <c r="BS6254" s="7"/>
      <c r="BT6254" s="7"/>
      <c r="BU6254" s="7"/>
      <c r="BV6254" s="7"/>
      <c r="BW6254" s="7"/>
    </row>
    <row r="6255" spans="43:75" x14ac:dyDescent="0.2">
      <c r="AQ6255" s="7"/>
      <c r="AR6255" s="7"/>
      <c r="AS6255" s="7"/>
      <c r="AT6255" s="7"/>
      <c r="AU6255" s="7"/>
      <c r="AV6255" s="7"/>
      <c r="AX6255" s="7"/>
      <c r="AY6255" s="7"/>
      <c r="AZ6255" s="7"/>
      <c r="BA6255" s="7"/>
      <c r="BB6255" s="7"/>
      <c r="BC6255" s="7"/>
      <c r="BD6255" s="7"/>
      <c r="BG6255" s="7"/>
      <c r="BH6255" s="7"/>
      <c r="BI6255" s="7"/>
      <c r="BJ6255" s="7"/>
      <c r="BK6255" s="7"/>
      <c r="BL6255" s="7"/>
      <c r="BM6255" s="7"/>
      <c r="BP6255" s="7"/>
      <c r="BQ6255" s="7"/>
      <c r="BR6255" s="7"/>
      <c r="BS6255" s="7"/>
      <c r="BT6255" s="7"/>
      <c r="BU6255" s="7"/>
      <c r="BV6255" s="7"/>
      <c r="BW6255" s="7"/>
    </row>
    <row r="6256" spans="43:75" x14ac:dyDescent="0.2">
      <c r="AQ6256" s="7"/>
      <c r="AR6256" s="7"/>
      <c r="AS6256" s="7"/>
      <c r="AT6256" s="7"/>
      <c r="AU6256" s="7"/>
      <c r="AV6256" s="7"/>
      <c r="AX6256" s="7"/>
      <c r="AY6256" s="7"/>
      <c r="AZ6256" s="7"/>
      <c r="BA6256" s="7"/>
      <c r="BB6256" s="7"/>
      <c r="BC6256" s="7"/>
      <c r="BD6256" s="7"/>
      <c r="BG6256" s="7"/>
      <c r="BH6256" s="7"/>
      <c r="BI6256" s="7"/>
      <c r="BJ6256" s="7"/>
      <c r="BK6256" s="7"/>
      <c r="BL6256" s="7"/>
      <c r="BM6256" s="7"/>
      <c r="BP6256" s="7"/>
      <c r="BQ6256" s="7"/>
      <c r="BR6256" s="7"/>
      <c r="BS6256" s="7"/>
      <c r="BT6256" s="7"/>
      <c r="BU6256" s="7"/>
      <c r="BV6256" s="7"/>
      <c r="BW6256" s="7"/>
    </row>
    <row r="6257" spans="43:75" x14ac:dyDescent="0.2">
      <c r="AQ6257" s="7"/>
      <c r="AR6257" s="7"/>
      <c r="AS6257" s="7"/>
      <c r="AT6257" s="7"/>
      <c r="AU6257" s="7"/>
      <c r="AV6257" s="7"/>
      <c r="AX6257" s="7"/>
      <c r="AY6257" s="7"/>
      <c r="AZ6257" s="7"/>
      <c r="BA6257" s="7"/>
      <c r="BB6257" s="7"/>
      <c r="BC6257" s="7"/>
      <c r="BD6257" s="7"/>
      <c r="BG6257" s="7"/>
      <c r="BH6257" s="7"/>
      <c r="BI6257" s="7"/>
      <c r="BJ6257" s="7"/>
      <c r="BK6257" s="7"/>
      <c r="BL6257" s="7"/>
      <c r="BM6257" s="7"/>
      <c r="BP6257" s="7"/>
      <c r="BQ6257" s="7"/>
      <c r="BR6257" s="7"/>
      <c r="BS6257" s="7"/>
      <c r="BT6257" s="7"/>
      <c r="BU6257" s="7"/>
      <c r="BV6257" s="7"/>
      <c r="BW6257" s="7"/>
    </row>
    <row r="6258" spans="43:75" x14ac:dyDescent="0.2">
      <c r="AQ6258" s="7"/>
      <c r="AR6258" s="7"/>
      <c r="AS6258" s="7"/>
      <c r="AT6258" s="7"/>
      <c r="AU6258" s="7"/>
      <c r="AV6258" s="7"/>
      <c r="AX6258" s="7"/>
      <c r="AY6258" s="7"/>
      <c r="AZ6258" s="7"/>
      <c r="BA6258" s="7"/>
      <c r="BB6258" s="7"/>
      <c r="BC6258" s="7"/>
      <c r="BD6258" s="7"/>
      <c r="BG6258" s="7"/>
      <c r="BH6258" s="7"/>
      <c r="BI6258" s="7"/>
      <c r="BJ6258" s="7"/>
      <c r="BK6258" s="7"/>
      <c r="BL6258" s="7"/>
      <c r="BM6258" s="7"/>
      <c r="BP6258" s="7"/>
      <c r="BQ6258" s="7"/>
      <c r="BR6258" s="7"/>
      <c r="BS6258" s="7"/>
      <c r="BT6258" s="7"/>
      <c r="BU6258" s="7"/>
      <c r="BV6258" s="7"/>
      <c r="BW6258" s="7"/>
    </row>
    <row r="6259" spans="43:75" x14ac:dyDescent="0.2">
      <c r="AQ6259" s="7"/>
      <c r="AR6259" s="7"/>
      <c r="AS6259" s="7"/>
      <c r="AT6259" s="7"/>
      <c r="AU6259" s="7"/>
      <c r="AV6259" s="7"/>
      <c r="AX6259" s="7"/>
      <c r="AY6259" s="7"/>
      <c r="AZ6259" s="7"/>
      <c r="BA6259" s="7"/>
      <c r="BB6259" s="7"/>
      <c r="BC6259" s="7"/>
      <c r="BD6259" s="7"/>
      <c r="BG6259" s="7"/>
      <c r="BH6259" s="7"/>
      <c r="BI6259" s="7"/>
      <c r="BJ6259" s="7"/>
      <c r="BK6259" s="7"/>
      <c r="BL6259" s="7"/>
      <c r="BM6259" s="7"/>
      <c r="BP6259" s="7"/>
      <c r="BQ6259" s="7"/>
      <c r="BR6259" s="7"/>
      <c r="BS6259" s="7"/>
      <c r="BT6259" s="7"/>
      <c r="BU6259" s="7"/>
      <c r="BV6259" s="7"/>
      <c r="BW6259" s="7"/>
    </row>
    <row r="6260" spans="43:75" x14ac:dyDescent="0.2">
      <c r="AQ6260" s="7"/>
      <c r="AR6260" s="7"/>
      <c r="AS6260" s="7"/>
      <c r="AT6260" s="7"/>
      <c r="AU6260" s="7"/>
      <c r="AV6260" s="7"/>
      <c r="AX6260" s="7"/>
      <c r="AY6260" s="7"/>
      <c r="AZ6260" s="7"/>
      <c r="BA6260" s="7"/>
      <c r="BB6260" s="7"/>
      <c r="BC6260" s="7"/>
      <c r="BD6260" s="7"/>
      <c r="BG6260" s="7"/>
      <c r="BH6260" s="7"/>
      <c r="BI6260" s="7"/>
      <c r="BJ6260" s="7"/>
      <c r="BK6260" s="7"/>
      <c r="BL6260" s="7"/>
      <c r="BM6260" s="7"/>
      <c r="BP6260" s="7"/>
      <c r="BQ6260" s="7"/>
      <c r="BR6260" s="7"/>
      <c r="BS6260" s="7"/>
      <c r="BT6260" s="7"/>
      <c r="BU6260" s="7"/>
      <c r="BV6260" s="7"/>
      <c r="BW6260" s="7"/>
    </row>
    <row r="6261" spans="43:75" x14ac:dyDescent="0.2">
      <c r="AQ6261" s="7"/>
      <c r="AR6261" s="7"/>
      <c r="AS6261" s="7"/>
      <c r="AT6261" s="7"/>
      <c r="AU6261" s="7"/>
      <c r="AV6261" s="7"/>
      <c r="AX6261" s="7"/>
      <c r="AY6261" s="7"/>
      <c r="AZ6261" s="7"/>
      <c r="BA6261" s="7"/>
      <c r="BB6261" s="7"/>
      <c r="BC6261" s="7"/>
      <c r="BD6261" s="7"/>
      <c r="BG6261" s="7"/>
      <c r="BH6261" s="7"/>
      <c r="BI6261" s="7"/>
      <c r="BJ6261" s="7"/>
      <c r="BK6261" s="7"/>
      <c r="BL6261" s="7"/>
      <c r="BM6261" s="7"/>
      <c r="BP6261" s="7"/>
      <c r="BQ6261" s="7"/>
      <c r="BR6261" s="7"/>
      <c r="BS6261" s="7"/>
      <c r="BT6261" s="7"/>
      <c r="BU6261" s="7"/>
      <c r="BV6261" s="7"/>
      <c r="BW6261" s="7"/>
    </row>
    <row r="6262" spans="43:75" x14ac:dyDescent="0.2">
      <c r="AQ6262" s="7"/>
      <c r="AR6262" s="7"/>
      <c r="AS6262" s="7"/>
      <c r="AT6262" s="7"/>
      <c r="AU6262" s="7"/>
      <c r="AV6262" s="7"/>
      <c r="AX6262" s="7"/>
      <c r="AY6262" s="7"/>
      <c r="AZ6262" s="7"/>
      <c r="BA6262" s="7"/>
      <c r="BB6262" s="7"/>
      <c r="BC6262" s="7"/>
      <c r="BD6262" s="7"/>
      <c r="BG6262" s="7"/>
      <c r="BH6262" s="7"/>
      <c r="BI6262" s="7"/>
      <c r="BJ6262" s="7"/>
      <c r="BK6262" s="7"/>
      <c r="BL6262" s="7"/>
      <c r="BM6262" s="7"/>
      <c r="BP6262" s="7"/>
      <c r="BQ6262" s="7"/>
      <c r="BR6262" s="7"/>
      <c r="BS6262" s="7"/>
      <c r="BT6262" s="7"/>
      <c r="BU6262" s="7"/>
      <c r="BV6262" s="7"/>
      <c r="BW6262" s="7"/>
    </row>
    <row r="6263" spans="43:75" x14ac:dyDescent="0.2">
      <c r="AQ6263" s="7"/>
      <c r="AR6263" s="7"/>
      <c r="AS6263" s="7"/>
      <c r="AT6263" s="7"/>
      <c r="AU6263" s="7"/>
      <c r="AV6263" s="7"/>
      <c r="AX6263" s="7"/>
      <c r="AY6263" s="7"/>
      <c r="AZ6263" s="7"/>
      <c r="BA6263" s="7"/>
      <c r="BB6263" s="7"/>
      <c r="BC6263" s="7"/>
      <c r="BD6263" s="7"/>
      <c r="BG6263" s="7"/>
      <c r="BH6263" s="7"/>
      <c r="BI6263" s="7"/>
      <c r="BJ6263" s="7"/>
      <c r="BK6263" s="7"/>
      <c r="BL6263" s="7"/>
      <c r="BM6263" s="7"/>
      <c r="BP6263" s="7"/>
      <c r="BQ6263" s="7"/>
      <c r="BR6263" s="7"/>
      <c r="BS6263" s="7"/>
      <c r="BT6263" s="7"/>
      <c r="BU6263" s="7"/>
      <c r="BV6263" s="7"/>
      <c r="BW6263" s="7"/>
    </row>
    <row r="6264" spans="43:75" x14ac:dyDescent="0.2">
      <c r="AQ6264" s="7"/>
      <c r="AR6264" s="7"/>
      <c r="AS6264" s="7"/>
      <c r="AT6264" s="7"/>
      <c r="AU6264" s="7"/>
      <c r="AV6264" s="7"/>
      <c r="AX6264" s="7"/>
      <c r="AY6264" s="7"/>
      <c r="AZ6264" s="7"/>
      <c r="BA6264" s="7"/>
      <c r="BB6264" s="7"/>
      <c r="BC6264" s="7"/>
      <c r="BD6264" s="7"/>
      <c r="BG6264" s="7"/>
      <c r="BH6264" s="7"/>
      <c r="BI6264" s="7"/>
      <c r="BJ6264" s="7"/>
      <c r="BK6264" s="7"/>
      <c r="BL6264" s="7"/>
      <c r="BM6264" s="7"/>
      <c r="BP6264" s="7"/>
      <c r="BQ6264" s="7"/>
      <c r="BR6264" s="7"/>
      <c r="BS6264" s="7"/>
      <c r="BT6264" s="7"/>
      <c r="BU6264" s="7"/>
      <c r="BV6264" s="7"/>
      <c r="BW6264" s="7"/>
    </row>
    <row r="6265" spans="43:75" x14ac:dyDescent="0.2">
      <c r="AQ6265" s="7"/>
      <c r="AR6265" s="7"/>
      <c r="AS6265" s="7"/>
      <c r="AT6265" s="7"/>
      <c r="AU6265" s="7"/>
      <c r="AV6265" s="7"/>
      <c r="AX6265" s="7"/>
      <c r="AY6265" s="7"/>
      <c r="AZ6265" s="7"/>
      <c r="BA6265" s="7"/>
      <c r="BB6265" s="7"/>
      <c r="BC6265" s="7"/>
      <c r="BD6265" s="7"/>
      <c r="BG6265" s="7"/>
      <c r="BH6265" s="7"/>
      <c r="BI6265" s="7"/>
      <c r="BJ6265" s="7"/>
      <c r="BK6265" s="7"/>
      <c r="BL6265" s="7"/>
      <c r="BM6265" s="7"/>
      <c r="BP6265" s="7"/>
      <c r="BQ6265" s="7"/>
      <c r="BR6265" s="7"/>
      <c r="BS6265" s="7"/>
      <c r="BT6265" s="7"/>
      <c r="BU6265" s="7"/>
      <c r="BV6265" s="7"/>
      <c r="BW6265" s="7"/>
    </row>
    <row r="6266" spans="43:75" x14ac:dyDescent="0.2">
      <c r="AQ6266" s="7"/>
      <c r="AR6266" s="7"/>
      <c r="AS6266" s="7"/>
      <c r="AT6266" s="7"/>
      <c r="AU6266" s="7"/>
      <c r="AV6266" s="7"/>
      <c r="AX6266" s="7"/>
      <c r="AY6266" s="7"/>
      <c r="AZ6266" s="7"/>
      <c r="BA6266" s="7"/>
      <c r="BB6266" s="7"/>
      <c r="BC6266" s="7"/>
      <c r="BD6266" s="7"/>
      <c r="BG6266" s="7"/>
      <c r="BH6266" s="7"/>
      <c r="BI6266" s="7"/>
      <c r="BJ6266" s="7"/>
      <c r="BK6266" s="7"/>
      <c r="BL6266" s="7"/>
      <c r="BM6266" s="7"/>
      <c r="BP6266" s="7"/>
      <c r="BQ6266" s="7"/>
      <c r="BR6266" s="7"/>
      <c r="BS6266" s="7"/>
      <c r="BT6266" s="7"/>
      <c r="BU6266" s="7"/>
      <c r="BV6266" s="7"/>
      <c r="BW6266" s="7"/>
    </row>
    <row r="6267" spans="43:75" x14ac:dyDescent="0.2">
      <c r="AQ6267" s="7"/>
      <c r="AR6267" s="7"/>
      <c r="AS6267" s="7"/>
      <c r="AT6267" s="7"/>
      <c r="AU6267" s="7"/>
      <c r="AV6267" s="7"/>
      <c r="AX6267" s="7"/>
      <c r="AY6267" s="7"/>
      <c r="AZ6267" s="7"/>
      <c r="BA6267" s="7"/>
      <c r="BB6267" s="7"/>
      <c r="BC6267" s="7"/>
      <c r="BD6267" s="7"/>
      <c r="BG6267" s="7"/>
      <c r="BH6267" s="7"/>
      <c r="BI6267" s="7"/>
      <c r="BJ6267" s="7"/>
      <c r="BK6267" s="7"/>
      <c r="BL6267" s="7"/>
      <c r="BM6267" s="7"/>
      <c r="BP6267" s="7"/>
      <c r="BQ6267" s="7"/>
      <c r="BR6267" s="7"/>
      <c r="BS6267" s="7"/>
      <c r="BT6267" s="7"/>
      <c r="BU6267" s="7"/>
      <c r="BV6267" s="7"/>
      <c r="BW6267" s="7"/>
    </row>
    <row r="6268" spans="43:75" x14ac:dyDescent="0.2">
      <c r="AQ6268" s="7"/>
      <c r="AR6268" s="7"/>
      <c r="AS6268" s="7"/>
      <c r="AT6268" s="7"/>
      <c r="AU6268" s="7"/>
      <c r="AV6268" s="7"/>
      <c r="AX6268" s="7"/>
      <c r="AY6268" s="7"/>
      <c r="AZ6268" s="7"/>
      <c r="BA6268" s="7"/>
      <c r="BB6268" s="7"/>
      <c r="BC6268" s="7"/>
      <c r="BD6268" s="7"/>
      <c r="BG6268" s="7"/>
      <c r="BH6268" s="7"/>
      <c r="BI6268" s="7"/>
      <c r="BJ6268" s="7"/>
      <c r="BK6268" s="7"/>
      <c r="BL6268" s="7"/>
      <c r="BM6268" s="7"/>
      <c r="BP6268" s="7"/>
      <c r="BQ6268" s="7"/>
      <c r="BR6268" s="7"/>
      <c r="BS6268" s="7"/>
      <c r="BT6268" s="7"/>
      <c r="BU6268" s="7"/>
      <c r="BV6268" s="7"/>
      <c r="BW6268" s="7"/>
    </row>
    <row r="6269" spans="43:75" x14ac:dyDescent="0.2">
      <c r="AQ6269" s="7"/>
      <c r="AR6269" s="7"/>
      <c r="AS6269" s="7"/>
      <c r="AT6269" s="7"/>
      <c r="AU6269" s="7"/>
      <c r="AV6269" s="7"/>
      <c r="AX6269" s="7"/>
      <c r="AY6269" s="7"/>
      <c r="AZ6269" s="7"/>
      <c r="BA6269" s="7"/>
      <c r="BB6269" s="7"/>
      <c r="BC6269" s="7"/>
      <c r="BD6269" s="7"/>
      <c r="BG6269" s="7"/>
      <c r="BH6269" s="7"/>
      <c r="BI6269" s="7"/>
      <c r="BJ6269" s="7"/>
      <c r="BK6269" s="7"/>
      <c r="BL6269" s="7"/>
      <c r="BM6269" s="7"/>
      <c r="BP6269" s="7"/>
      <c r="BQ6269" s="7"/>
      <c r="BR6269" s="7"/>
      <c r="BS6269" s="7"/>
      <c r="BT6269" s="7"/>
      <c r="BU6269" s="7"/>
      <c r="BV6269" s="7"/>
      <c r="BW6269" s="7"/>
    </row>
    <row r="6270" spans="43:75" x14ac:dyDescent="0.2">
      <c r="AQ6270" s="7"/>
      <c r="AR6270" s="7"/>
      <c r="AS6270" s="7"/>
      <c r="AT6270" s="7"/>
      <c r="AU6270" s="7"/>
      <c r="AV6270" s="7"/>
      <c r="AX6270" s="7"/>
      <c r="AY6270" s="7"/>
      <c r="AZ6270" s="7"/>
      <c r="BA6270" s="7"/>
      <c r="BB6270" s="7"/>
      <c r="BC6270" s="7"/>
      <c r="BD6270" s="7"/>
      <c r="BG6270" s="7"/>
      <c r="BH6270" s="7"/>
      <c r="BI6270" s="7"/>
      <c r="BJ6270" s="7"/>
      <c r="BK6270" s="7"/>
      <c r="BL6270" s="7"/>
      <c r="BM6270" s="7"/>
      <c r="BP6270" s="7"/>
      <c r="BQ6270" s="7"/>
      <c r="BR6270" s="7"/>
      <c r="BS6270" s="7"/>
      <c r="BT6270" s="7"/>
      <c r="BU6270" s="7"/>
      <c r="BV6270" s="7"/>
      <c r="BW6270" s="7"/>
    </row>
    <row r="6271" spans="43:75" x14ac:dyDescent="0.2">
      <c r="AQ6271" s="7"/>
      <c r="AR6271" s="7"/>
      <c r="AS6271" s="7"/>
      <c r="AT6271" s="7"/>
      <c r="AU6271" s="7"/>
      <c r="AV6271" s="7"/>
      <c r="AX6271" s="7"/>
      <c r="AY6271" s="7"/>
      <c r="AZ6271" s="7"/>
      <c r="BA6271" s="7"/>
      <c r="BB6271" s="7"/>
      <c r="BC6271" s="7"/>
      <c r="BD6271" s="7"/>
      <c r="BG6271" s="7"/>
      <c r="BH6271" s="7"/>
      <c r="BI6271" s="7"/>
      <c r="BJ6271" s="7"/>
      <c r="BK6271" s="7"/>
      <c r="BL6271" s="7"/>
      <c r="BM6271" s="7"/>
      <c r="BP6271" s="7"/>
      <c r="BQ6271" s="7"/>
      <c r="BR6271" s="7"/>
      <c r="BS6271" s="7"/>
      <c r="BT6271" s="7"/>
      <c r="BU6271" s="7"/>
      <c r="BV6271" s="7"/>
      <c r="BW6271" s="7"/>
    </row>
    <row r="6272" spans="43:75" x14ac:dyDescent="0.2">
      <c r="AQ6272" s="7"/>
      <c r="AR6272" s="7"/>
      <c r="AS6272" s="7"/>
      <c r="AT6272" s="7"/>
      <c r="AU6272" s="7"/>
      <c r="AV6272" s="7"/>
      <c r="AX6272" s="7"/>
      <c r="AY6272" s="7"/>
      <c r="AZ6272" s="7"/>
      <c r="BA6272" s="7"/>
      <c r="BB6272" s="7"/>
      <c r="BC6272" s="7"/>
      <c r="BD6272" s="7"/>
      <c r="BG6272" s="7"/>
      <c r="BH6272" s="7"/>
      <c r="BI6272" s="7"/>
      <c r="BJ6272" s="7"/>
      <c r="BK6272" s="7"/>
      <c r="BL6272" s="7"/>
      <c r="BM6272" s="7"/>
      <c r="BP6272" s="7"/>
      <c r="BQ6272" s="7"/>
      <c r="BR6272" s="7"/>
      <c r="BS6272" s="7"/>
      <c r="BT6272" s="7"/>
      <c r="BU6272" s="7"/>
      <c r="BV6272" s="7"/>
      <c r="BW6272" s="7"/>
    </row>
    <row r="6273" spans="43:75" x14ac:dyDescent="0.2">
      <c r="AQ6273" s="7"/>
      <c r="AR6273" s="7"/>
      <c r="AS6273" s="7"/>
      <c r="AT6273" s="7"/>
      <c r="AU6273" s="7"/>
      <c r="AV6273" s="7"/>
      <c r="AX6273" s="7"/>
      <c r="AY6273" s="7"/>
      <c r="AZ6273" s="7"/>
      <c r="BA6273" s="7"/>
      <c r="BB6273" s="7"/>
      <c r="BC6273" s="7"/>
      <c r="BD6273" s="7"/>
      <c r="BG6273" s="7"/>
      <c r="BH6273" s="7"/>
      <c r="BI6273" s="7"/>
      <c r="BJ6273" s="7"/>
      <c r="BK6273" s="7"/>
      <c r="BL6273" s="7"/>
      <c r="BM6273" s="7"/>
      <c r="BP6273" s="7"/>
      <c r="BQ6273" s="7"/>
      <c r="BR6273" s="7"/>
      <c r="BS6273" s="7"/>
      <c r="BT6273" s="7"/>
      <c r="BU6273" s="7"/>
      <c r="BV6273" s="7"/>
      <c r="BW6273" s="7"/>
    </row>
    <row r="6274" spans="43:75" x14ac:dyDescent="0.2">
      <c r="AQ6274" s="7"/>
      <c r="AR6274" s="7"/>
      <c r="AS6274" s="7"/>
      <c r="AT6274" s="7"/>
      <c r="AU6274" s="7"/>
      <c r="AV6274" s="7"/>
      <c r="AX6274" s="7"/>
      <c r="AY6274" s="7"/>
      <c r="AZ6274" s="7"/>
      <c r="BA6274" s="7"/>
      <c r="BB6274" s="7"/>
      <c r="BC6274" s="7"/>
      <c r="BD6274" s="7"/>
      <c r="BG6274" s="7"/>
      <c r="BH6274" s="7"/>
      <c r="BI6274" s="7"/>
      <c r="BJ6274" s="7"/>
      <c r="BK6274" s="7"/>
      <c r="BL6274" s="7"/>
      <c r="BM6274" s="7"/>
      <c r="BP6274" s="7"/>
      <c r="BQ6274" s="7"/>
      <c r="BR6274" s="7"/>
      <c r="BS6274" s="7"/>
      <c r="BT6274" s="7"/>
      <c r="BU6274" s="7"/>
      <c r="BV6274" s="7"/>
      <c r="BW6274" s="7"/>
    </row>
    <row r="6275" spans="43:75" x14ac:dyDescent="0.2">
      <c r="AQ6275" s="7"/>
      <c r="AR6275" s="7"/>
      <c r="AS6275" s="7"/>
      <c r="AT6275" s="7"/>
      <c r="AU6275" s="7"/>
      <c r="AV6275" s="7"/>
      <c r="AX6275" s="7"/>
      <c r="AY6275" s="7"/>
      <c r="AZ6275" s="7"/>
      <c r="BA6275" s="7"/>
      <c r="BB6275" s="7"/>
      <c r="BC6275" s="7"/>
      <c r="BD6275" s="7"/>
      <c r="BG6275" s="7"/>
      <c r="BH6275" s="7"/>
      <c r="BI6275" s="7"/>
      <c r="BJ6275" s="7"/>
      <c r="BK6275" s="7"/>
      <c r="BL6275" s="7"/>
      <c r="BM6275" s="7"/>
      <c r="BP6275" s="7"/>
      <c r="BQ6275" s="7"/>
      <c r="BR6275" s="7"/>
      <c r="BS6275" s="7"/>
      <c r="BT6275" s="7"/>
      <c r="BU6275" s="7"/>
      <c r="BV6275" s="7"/>
      <c r="BW6275" s="7"/>
    </row>
    <row r="6276" spans="43:75" x14ac:dyDescent="0.2">
      <c r="AQ6276" s="7"/>
      <c r="AR6276" s="7"/>
      <c r="AS6276" s="7"/>
      <c r="AT6276" s="7"/>
      <c r="AU6276" s="7"/>
      <c r="AV6276" s="7"/>
      <c r="AX6276" s="7"/>
      <c r="AY6276" s="7"/>
      <c r="AZ6276" s="7"/>
      <c r="BA6276" s="7"/>
      <c r="BB6276" s="7"/>
      <c r="BC6276" s="7"/>
      <c r="BD6276" s="7"/>
      <c r="BG6276" s="7"/>
      <c r="BH6276" s="7"/>
      <c r="BI6276" s="7"/>
      <c r="BJ6276" s="7"/>
      <c r="BK6276" s="7"/>
      <c r="BL6276" s="7"/>
      <c r="BM6276" s="7"/>
      <c r="BP6276" s="7"/>
      <c r="BQ6276" s="7"/>
      <c r="BR6276" s="7"/>
      <c r="BS6276" s="7"/>
      <c r="BT6276" s="7"/>
      <c r="BU6276" s="7"/>
      <c r="BV6276" s="7"/>
      <c r="BW6276" s="7"/>
    </row>
    <row r="6277" spans="43:75" x14ac:dyDescent="0.2">
      <c r="AQ6277" s="7"/>
      <c r="AR6277" s="7"/>
      <c r="AS6277" s="7"/>
      <c r="AT6277" s="7"/>
      <c r="AU6277" s="7"/>
      <c r="AV6277" s="7"/>
      <c r="AX6277" s="7"/>
      <c r="AY6277" s="7"/>
      <c r="AZ6277" s="7"/>
      <c r="BA6277" s="7"/>
      <c r="BB6277" s="7"/>
      <c r="BC6277" s="7"/>
      <c r="BD6277" s="7"/>
      <c r="BG6277" s="7"/>
      <c r="BH6277" s="7"/>
      <c r="BI6277" s="7"/>
      <c r="BJ6277" s="7"/>
      <c r="BK6277" s="7"/>
      <c r="BL6277" s="7"/>
      <c r="BM6277" s="7"/>
      <c r="BP6277" s="7"/>
      <c r="BQ6277" s="7"/>
      <c r="BR6277" s="7"/>
      <c r="BS6277" s="7"/>
      <c r="BT6277" s="7"/>
      <c r="BU6277" s="7"/>
      <c r="BV6277" s="7"/>
      <c r="BW6277" s="7"/>
    </row>
    <row r="6278" spans="43:75" x14ac:dyDescent="0.2">
      <c r="AQ6278" s="7"/>
      <c r="AR6278" s="7"/>
      <c r="AS6278" s="7"/>
      <c r="AT6278" s="7"/>
      <c r="AU6278" s="7"/>
      <c r="AV6278" s="7"/>
      <c r="AX6278" s="7"/>
      <c r="AY6278" s="7"/>
      <c r="AZ6278" s="7"/>
      <c r="BA6278" s="7"/>
      <c r="BB6278" s="7"/>
      <c r="BC6278" s="7"/>
      <c r="BD6278" s="7"/>
      <c r="BG6278" s="7"/>
      <c r="BH6278" s="7"/>
      <c r="BI6278" s="7"/>
      <c r="BJ6278" s="7"/>
      <c r="BK6278" s="7"/>
      <c r="BL6278" s="7"/>
      <c r="BM6278" s="7"/>
      <c r="BP6278" s="7"/>
      <c r="BQ6278" s="7"/>
      <c r="BR6278" s="7"/>
      <c r="BS6278" s="7"/>
      <c r="BT6278" s="7"/>
      <c r="BU6278" s="7"/>
      <c r="BV6278" s="7"/>
      <c r="BW6278" s="7"/>
    </row>
    <row r="6279" spans="43:75" x14ac:dyDescent="0.2">
      <c r="AQ6279" s="7"/>
      <c r="AR6279" s="7"/>
      <c r="AS6279" s="7"/>
      <c r="AT6279" s="7"/>
      <c r="AU6279" s="7"/>
      <c r="AV6279" s="7"/>
      <c r="AX6279" s="7"/>
      <c r="AY6279" s="7"/>
      <c r="AZ6279" s="7"/>
      <c r="BA6279" s="7"/>
      <c r="BB6279" s="7"/>
      <c r="BC6279" s="7"/>
      <c r="BD6279" s="7"/>
      <c r="BG6279" s="7"/>
      <c r="BH6279" s="7"/>
      <c r="BI6279" s="7"/>
      <c r="BJ6279" s="7"/>
      <c r="BK6279" s="7"/>
      <c r="BL6279" s="7"/>
      <c r="BM6279" s="7"/>
      <c r="BP6279" s="7"/>
      <c r="BQ6279" s="7"/>
      <c r="BR6279" s="7"/>
      <c r="BS6279" s="7"/>
      <c r="BT6279" s="7"/>
      <c r="BU6279" s="7"/>
      <c r="BV6279" s="7"/>
      <c r="BW6279" s="7"/>
    </row>
    <row r="6280" spans="43:75" x14ac:dyDescent="0.2">
      <c r="AQ6280" s="7"/>
      <c r="AR6280" s="7"/>
      <c r="AS6280" s="7"/>
      <c r="AT6280" s="7"/>
      <c r="AU6280" s="7"/>
      <c r="AV6280" s="7"/>
      <c r="AX6280" s="7"/>
      <c r="AY6280" s="7"/>
      <c r="AZ6280" s="7"/>
      <c r="BA6280" s="7"/>
      <c r="BB6280" s="7"/>
      <c r="BC6280" s="7"/>
      <c r="BD6280" s="7"/>
      <c r="BG6280" s="7"/>
      <c r="BH6280" s="7"/>
      <c r="BI6280" s="7"/>
      <c r="BJ6280" s="7"/>
      <c r="BK6280" s="7"/>
      <c r="BL6280" s="7"/>
      <c r="BM6280" s="7"/>
      <c r="BP6280" s="7"/>
      <c r="BQ6280" s="7"/>
      <c r="BR6280" s="7"/>
      <c r="BS6280" s="7"/>
      <c r="BT6280" s="7"/>
      <c r="BU6280" s="7"/>
      <c r="BV6280" s="7"/>
      <c r="BW6280" s="7"/>
    </row>
    <row r="6281" spans="43:75" x14ac:dyDescent="0.2">
      <c r="AQ6281" s="7"/>
      <c r="AR6281" s="7"/>
      <c r="AS6281" s="7"/>
      <c r="AT6281" s="7"/>
      <c r="AU6281" s="7"/>
      <c r="AV6281" s="7"/>
      <c r="AX6281" s="7"/>
      <c r="AY6281" s="7"/>
      <c r="AZ6281" s="7"/>
      <c r="BA6281" s="7"/>
      <c r="BB6281" s="7"/>
      <c r="BC6281" s="7"/>
      <c r="BD6281" s="7"/>
      <c r="BG6281" s="7"/>
      <c r="BH6281" s="7"/>
      <c r="BI6281" s="7"/>
      <c r="BJ6281" s="7"/>
      <c r="BK6281" s="7"/>
      <c r="BL6281" s="7"/>
      <c r="BM6281" s="7"/>
      <c r="BP6281" s="7"/>
      <c r="BQ6281" s="7"/>
      <c r="BR6281" s="7"/>
      <c r="BS6281" s="7"/>
      <c r="BT6281" s="7"/>
      <c r="BU6281" s="7"/>
      <c r="BV6281" s="7"/>
      <c r="BW6281" s="7"/>
    </row>
    <row r="6282" spans="43:75" x14ac:dyDescent="0.2">
      <c r="AQ6282" s="7"/>
      <c r="AR6282" s="7"/>
      <c r="AS6282" s="7"/>
      <c r="AT6282" s="7"/>
      <c r="AU6282" s="7"/>
      <c r="AV6282" s="7"/>
      <c r="AX6282" s="7"/>
      <c r="AY6282" s="7"/>
      <c r="AZ6282" s="7"/>
      <c r="BA6282" s="7"/>
      <c r="BB6282" s="7"/>
      <c r="BC6282" s="7"/>
      <c r="BD6282" s="7"/>
      <c r="BG6282" s="7"/>
      <c r="BH6282" s="7"/>
      <c r="BI6282" s="7"/>
      <c r="BJ6282" s="7"/>
      <c r="BK6282" s="7"/>
      <c r="BL6282" s="7"/>
      <c r="BM6282" s="7"/>
      <c r="BP6282" s="7"/>
      <c r="BQ6282" s="7"/>
      <c r="BR6282" s="7"/>
      <c r="BS6282" s="7"/>
      <c r="BT6282" s="7"/>
      <c r="BU6282" s="7"/>
      <c r="BV6282" s="7"/>
      <c r="BW6282" s="7"/>
    </row>
    <row r="6283" spans="43:75" x14ac:dyDescent="0.2">
      <c r="AQ6283" s="7"/>
      <c r="AR6283" s="7"/>
      <c r="AS6283" s="7"/>
      <c r="AT6283" s="7"/>
      <c r="AU6283" s="7"/>
      <c r="AV6283" s="7"/>
      <c r="AX6283" s="7"/>
      <c r="AY6283" s="7"/>
      <c r="AZ6283" s="7"/>
      <c r="BA6283" s="7"/>
      <c r="BB6283" s="7"/>
      <c r="BC6283" s="7"/>
      <c r="BD6283" s="7"/>
      <c r="BG6283" s="7"/>
      <c r="BH6283" s="7"/>
      <c r="BI6283" s="7"/>
      <c r="BJ6283" s="7"/>
      <c r="BK6283" s="7"/>
      <c r="BL6283" s="7"/>
      <c r="BM6283" s="7"/>
      <c r="BP6283" s="7"/>
      <c r="BQ6283" s="7"/>
      <c r="BR6283" s="7"/>
      <c r="BS6283" s="7"/>
      <c r="BT6283" s="7"/>
      <c r="BU6283" s="7"/>
      <c r="BV6283" s="7"/>
      <c r="BW6283" s="7"/>
    </row>
    <row r="6284" spans="43:75" x14ac:dyDescent="0.2">
      <c r="AQ6284" s="7"/>
      <c r="AR6284" s="7"/>
      <c r="AS6284" s="7"/>
      <c r="AT6284" s="7"/>
      <c r="AU6284" s="7"/>
      <c r="AV6284" s="7"/>
      <c r="AX6284" s="7"/>
      <c r="AY6284" s="7"/>
      <c r="AZ6284" s="7"/>
      <c r="BA6284" s="7"/>
      <c r="BB6284" s="7"/>
      <c r="BC6284" s="7"/>
      <c r="BD6284" s="7"/>
      <c r="BG6284" s="7"/>
      <c r="BH6284" s="7"/>
      <c r="BI6284" s="7"/>
      <c r="BJ6284" s="7"/>
      <c r="BK6284" s="7"/>
      <c r="BL6284" s="7"/>
      <c r="BM6284" s="7"/>
      <c r="BP6284" s="7"/>
      <c r="BQ6284" s="7"/>
      <c r="BR6284" s="7"/>
      <c r="BS6284" s="7"/>
      <c r="BT6284" s="7"/>
      <c r="BU6284" s="7"/>
      <c r="BV6284" s="7"/>
      <c r="BW6284" s="7"/>
    </row>
    <row r="6285" spans="43:75" x14ac:dyDescent="0.2">
      <c r="AQ6285" s="7"/>
      <c r="AR6285" s="7"/>
      <c r="AS6285" s="7"/>
      <c r="AT6285" s="7"/>
      <c r="AU6285" s="7"/>
      <c r="AV6285" s="7"/>
      <c r="AX6285" s="7"/>
      <c r="AY6285" s="7"/>
      <c r="AZ6285" s="7"/>
      <c r="BA6285" s="7"/>
      <c r="BB6285" s="7"/>
      <c r="BC6285" s="7"/>
      <c r="BD6285" s="7"/>
      <c r="BG6285" s="7"/>
      <c r="BH6285" s="7"/>
      <c r="BI6285" s="7"/>
      <c r="BJ6285" s="7"/>
      <c r="BK6285" s="7"/>
      <c r="BL6285" s="7"/>
      <c r="BM6285" s="7"/>
      <c r="BP6285" s="7"/>
      <c r="BQ6285" s="7"/>
      <c r="BR6285" s="7"/>
      <c r="BS6285" s="7"/>
      <c r="BT6285" s="7"/>
      <c r="BU6285" s="7"/>
      <c r="BV6285" s="7"/>
      <c r="BW6285" s="7"/>
    </row>
    <row r="6286" spans="43:75" x14ac:dyDescent="0.2">
      <c r="AQ6286" s="7"/>
      <c r="AR6286" s="7"/>
      <c r="AS6286" s="7"/>
      <c r="AT6286" s="7"/>
      <c r="AU6286" s="7"/>
      <c r="AV6286" s="7"/>
      <c r="AX6286" s="7"/>
      <c r="AY6286" s="7"/>
      <c r="AZ6286" s="7"/>
      <c r="BA6286" s="7"/>
      <c r="BB6286" s="7"/>
      <c r="BC6286" s="7"/>
      <c r="BD6286" s="7"/>
      <c r="BG6286" s="7"/>
      <c r="BH6286" s="7"/>
      <c r="BI6286" s="7"/>
      <c r="BJ6286" s="7"/>
      <c r="BK6286" s="7"/>
      <c r="BL6286" s="7"/>
      <c r="BM6286" s="7"/>
      <c r="BP6286" s="7"/>
      <c r="BQ6286" s="7"/>
      <c r="BR6286" s="7"/>
      <c r="BS6286" s="7"/>
      <c r="BT6286" s="7"/>
      <c r="BU6286" s="7"/>
      <c r="BV6286" s="7"/>
      <c r="BW6286" s="7"/>
    </row>
    <row r="6287" spans="43:75" x14ac:dyDescent="0.2">
      <c r="AQ6287" s="7"/>
      <c r="AR6287" s="7"/>
      <c r="AS6287" s="7"/>
      <c r="AT6287" s="7"/>
      <c r="AU6287" s="7"/>
      <c r="AV6287" s="7"/>
      <c r="AX6287" s="7"/>
      <c r="AY6287" s="7"/>
      <c r="AZ6287" s="7"/>
      <c r="BA6287" s="7"/>
      <c r="BB6287" s="7"/>
      <c r="BC6287" s="7"/>
      <c r="BD6287" s="7"/>
      <c r="BG6287" s="7"/>
      <c r="BH6287" s="7"/>
      <c r="BI6287" s="7"/>
      <c r="BJ6287" s="7"/>
      <c r="BK6287" s="7"/>
      <c r="BL6287" s="7"/>
      <c r="BM6287" s="7"/>
      <c r="BP6287" s="7"/>
      <c r="BQ6287" s="7"/>
      <c r="BR6287" s="7"/>
      <c r="BS6287" s="7"/>
      <c r="BT6287" s="7"/>
      <c r="BU6287" s="7"/>
      <c r="BV6287" s="7"/>
      <c r="BW6287" s="7"/>
    </row>
    <row r="6288" spans="43:75" x14ac:dyDescent="0.2">
      <c r="AQ6288" s="7"/>
      <c r="AR6288" s="7"/>
      <c r="AS6288" s="7"/>
      <c r="AT6288" s="7"/>
      <c r="AU6288" s="7"/>
      <c r="AV6288" s="7"/>
      <c r="AX6288" s="7"/>
      <c r="AY6288" s="7"/>
      <c r="AZ6288" s="7"/>
      <c r="BA6288" s="7"/>
      <c r="BB6288" s="7"/>
      <c r="BC6288" s="7"/>
      <c r="BD6288" s="7"/>
      <c r="BG6288" s="7"/>
      <c r="BH6288" s="7"/>
      <c r="BI6288" s="7"/>
      <c r="BJ6288" s="7"/>
      <c r="BK6288" s="7"/>
      <c r="BL6288" s="7"/>
      <c r="BM6288" s="7"/>
      <c r="BP6288" s="7"/>
      <c r="BQ6288" s="7"/>
      <c r="BR6288" s="7"/>
      <c r="BS6288" s="7"/>
      <c r="BT6288" s="7"/>
      <c r="BU6288" s="7"/>
      <c r="BV6288" s="7"/>
      <c r="BW6288" s="7"/>
    </row>
    <row r="6289" spans="43:75" x14ac:dyDescent="0.2">
      <c r="AQ6289" s="7"/>
      <c r="AR6289" s="7"/>
      <c r="AS6289" s="7"/>
      <c r="AT6289" s="7"/>
      <c r="AU6289" s="7"/>
      <c r="AV6289" s="7"/>
      <c r="AX6289" s="7"/>
      <c r="AY6289" s="7"/>
      <c r="AZ6289" s="7"/>
      <c r="BA6289" s="7"/>
      <c r="BB6289" s="7"/>
      <c r="BC6289" s="7"/>
      <c r="BD6289" s="7"/>
      <c r="BG6289" s="7"/>
      <c r="BH6289" s="7"/>
      <c r="BI6289" s="7"/>
      <c r="BJ6289" s="7"/>
      <c r="BK6289" s="7"/>
      <c r="BL6289" s="7"/>
      <c r="BM6289" s="7"/>
      <c r="BP6289" s="7"/>
      <c r="BQ6289" s="7"/>
      <c r="BR6289" s="7"/>
      <c r="BS6289" s="7"/>
      <c r="BT6289" s="7"/>
      <c r="BU6289" s="7"/>
      <c r="BV6289" s="7"/>
      <c r="BW6289" s="7"/>
    </row>
    <row r="6290" spans="43:75" x14ac:dyDescent="0.2">
      <c r="AQ6290" s="7"/>
      <c r="AR6290" s="7"/>
      <c r="AS6290" s="7"/>
      <c r="AT6290" s="7"/>
      <c r="AU6290" s="7"/>
      <c r="AV6290" s="7"/>
      <c r="AX6290" s="7"/>
      <c r="AY6290" s="7"/>
      <c r="AZ6290" s="7"/>
      <c r="BA6290" s="7"/>
      <c r="BB6290" s="7"/>
      <c r="BC6290" s="7"/>
      <c r="BD6290" s="7"/>
      <c r="BG6290" s="7"/>
      <c r="BH6290" s="7"/>
      <c r="BI6290" s="7"/>
      <c r="BJ6290" s="7"/>
      <c r="BK6290" s="7"/>
      <c r="BL6290" s="7"/>
      <c r="BM6290" s="7"/>
      <c r="BP6290" s="7"/>
      <c r="BQ6290" s="7"/>
      <c r="BR6290" s="7"/>
      <c r="BS6290" s="7"/>
      <c r="BT6290" s="7"/>
      <c r="BU6290" s="7"/>
      <c r="BV6290" s="7"/>
      <c r="BW6290" s="7"/>
    </row>
    <row r="6291" spans="43:75" x14ac:dyDescent="0.2">
      <c r="AQ6291" s="7"/>
      <c r="AR6291" s="7"/>
      <c r="AS6291" s="7"/>
      <c r="AT6291" s="7"/>
      <c r="AU6291" s="7"/>
      <c r="AV6291" s="7"/>
      <c r="AX6291" s="7"/>
      <c r="AY6291" s="7"/>
      <c r="AZ6291" s="7"/>
      <c r="BA6291" s="7"/>
      <c r="BB6291" s="7"/>
      <c r="BC6291" s="7"/>
      <c r="BD6291" s="7"/>
      <c r="BG6291" s="7"/>
      <c r="BH6291" s="7"/>
      <c r="BI6291" s="7"/>
      <c r="BJ6291" s="7"/>
      <c r="BK6291" s="7"/>
      <c r="BL6291" s="7"/>
      <c r="BM6291" s="7"/>
      <c r="BP6291" s="7"/>
      <c r="BQ6291" s="7"/>
      <c r="BR6291" s="7"/>
      <c r="BS6291" s="7"/>
      <c r="BT6291" s="7"/>
      <c r="BU6291" s="7"/>
      <c r="BV6291" s="7"/>
      <c r="BW6291" s="7"/>
    </row>
    <row r="6292" spans="43:75" x14ac:dyDescent="0.2">
      <c r="AQ6292" s="7"/>
      <c r="AR6292" s="7"/>
      <c r="AS6292" s="7"/>
      <c r="AT6292" s="7"/>
      <c r="AU6292" s="7"/>
      <c r="AV6292" s="7"/>
      <c r="AX6292" s="7"/>
      <c r="AY6292" s="7"/>
      <c r="AZ6292" s="7"/>
      <c r="BA6292" s="7"/>
      <c r="BB6292" s="7"/>
      <c r="BC6292" s="7"/>
      <c r="BD6292" s="7"/>
      <c r="BG6292" s="7"/>
      <c r="BH6292" s="7"/>
      <c r="BI6292" s="7"/>
      <c r="BJ6292" s="7"/>
      <c r="BK6292" s="7"/>
      <c r="BL6292" s="7"/>
      <c r="BM6292" s="7"/>
      <c r="BP6292" s="7"/>
      <c r="BQ6292" s="7"/>
      <c r="BR6292" s="7"/>
      <c r="BS6292" s="7"/>
      <c r="BT6292" s="7"/>
      <c r="BU6292" s="7"/>
      <c r="BV6292" s="7"/>
      <c r="BW6292" s="7"/>
    </row>
    <row r="6293" spans="43:75" x14ac:dyDescent="0.2">
      <c r="AQ6293" s="7"/>
      <c r="AR6293" s="7"/>
      <c r="AS6293" s="7"/>
      <c r="AT6293" s="7"/>
      <c r="AU6293" s="7"/>
      <c r="AV6293" s="7"/>
      <c r="AX6293" s="7"/>
      <c r="AY6293" s="7"/>
      <c r="AZ6293" s="7"/>
      <c r="BA6293" s="7"/>
      <c r="BB6293" s="7"/>
      <c r="BC6293" s="7"/>
      <c r="BD6293" s="7"/>
      <c r="BG6293" s="7"/>
      <c r="BH6293" s="7"/>
      <c r="BI6293" s="7"/>
      <c r="BJ6293" s="7"/>
      <c r="BK6293" s="7"/>
      <c r="BL6293" s="7"/>
      <c r="BM6293" s="7"/>
      <c r="BP6293" s="7"/>
      <c r="BQ6293" s="7"/>
      <c r="BR6293" s="7"/>
      <c r="BS6293" s="7"/>
      <c r="BT6293" s="7"/>
      <c r="BU6293" s="7"/>
      <c r="BV6293" s="7"/>
      <c r="BW6293" s="7"/>
    </row>
    <row r="6294" spans="43:75" x14ac:dyDescent="0.2">
      <c r="AQ6294" s="7"/>
      <c r="AR6294" s="7"/>
      <c r="AS6294" s="7"/>
      <c r="AT6294" s="7"/>
      <c r="AU6294" s="7"/>
      <c r="AV6294" s="7"/>
      <c r="AX6294" s="7"/>
      <c r="AY6294" s="7"/>
      <c r="AZ6294" s="7"/>
      <c r="BA6294" s="7"/>
      <c r="BB6294" s="7"/>
      <c r="BC6294" s="7"/>
      <c r="BD6294" s="7"/>
      <c r="BG6294" s="7"/>
      <c r="BH6294" s="7"/>
      <c r="BI6294" s="7"/>
      <c r="BJ6294" s="7"/>
      <c r="BK6294" s="7"/>
      <c r="BL6294" s="7"/>
      <c r="BM6294" s="7"/>
      <c r="BP6294" s="7"/>
      <c r="BQ6294" s="7"/>
      <c r="BR6294" s="7"/>
      <c r="BS6294" s="7"/>
      <c r="BT6294" s="7"/>
      <c r="BU6294" s="7"/>
      <c r="BV6294" s="7"/>
      <c r="BW6294" s="7"/>
    </row>
    <row r="6295" spans="43:75" x14ac:dyDescent="0.2">
      <c r="AQ6295" s="7"/>
      <c r="AR6295" s="7"/>
      <c r="AS6295" s="7"/>
      <c r="AT6295" s="7"/>
      <c r="AU6295" s="7"/>
      <c r="AV6295" s="7"/>
      <c r="AX6295" s="7"/>
      <c r="AY6295" s="7"/>
      <c r="AZ6295" s="7"/>
      <c r="BA6295" s="7"/>
      <c r="BB6295" s="7"/>
      <c r="BC6295" s="7"/>
      <c r="BD6295" s="7"/>
      <c r="BG6295" s="7"/>
      <c r="BH6295" s="7"/>
      <c r="BI6295" s="7"/>
      <c r="BJ6295" s="7"/>
      <c r="BK6295" s="7"/>
      <c r="BL6295" s="7"/>
      <c r="BM6295" s="7"/>
      <c r="BP6295" s="7"/>
      <c r="BQ6295" s="7"/>
      <c r="BR6295" s="7"/>
      <c r="BS6295" s="7"/>
      <c r="BT6295" s="7"/>
      <c r="BU6295" s="7"/>
      <c r="BV6295" s="7"/>
      <c r="BW6295" s="7"/>
    </row>
    <row r="6296" spans="43:75" x14ac:dyDescent="0.2">
      <c r="AQ6296" s="7"/>
      <c r="AR6296" s="7"/>
      <c r="AS6296" s="7"/>
      <c r="AT6296" s="7"/>
      <c r="AU6296" s="7"/>
      <c r="AV6296" s="7"/>
      <c r="AX6296" s="7"/>
      <c r="AY6296" s="7"/>
      <c r="AZ6296" s="7"/>
      <c r="BA6296" s="7"/>
      <c r="BB6296" s="7"/>
      <c r="BC6296" s="7"/>
      <c r="BD6296" s="7"/>
      <c r="BG6296" s="7"/>
      <c r="BH6296" s="7"/>
      <c r="BI6296" s="7"/>
      <c r="BJ6296" s="7"/>
      <c r="BK6296" s="7"/>
      <c r="BL6296" s="7"/>
      <c r="BM6296" s="7"/>
      <c r="BP6296" s="7"/>
      <c r="BQ6296" s="7"/>
      <c r="BR6296" s="7"/>
      <c r="BS6296" s="7"/>
      <c r="BT6296" s="7"/>
      <c r="BU6296" s="7"/>
      <c r="BV6296" s="7"/>
      <c r="BW6296" s="7"/>
    </row>
    <row r="6297" spans="43:75" x14ac:dyDescent="0.2">
      <c r="AQ6297" s="7"/>
      <c r="AR6297" s="7"/>
      <c r="AS6297" s="7"/>
      <c r="AT6297" s="7"/>
      <c r="AU6297" s="7"/>
      <c r="AV6297" s="7"/>
      <c r="AX6297" s="7"/>
      <c r="AY6297" s="7"/>
      <c r="AZ6297" s="7"/>
      <c r="BA6297" s="7"/>
      <c r="BB6297" s="7"/>
      <c r="BC6297" s="7"/>
      <c r="BD6297" s="7"/>
      <c r="BG6297" s="7"/>
      <c r="BH6297" s="7"/>
      <c r="BI6297" s="7"/>
      <c r="BJ6297" s="7"/>
      <c r="BK6297" s="7"/>
      <c r="BL6297" s="7"/>
      <c r="BM6297" s="7"/>
      <c r="BP6297" s="7"/>
      <c r="BQ6297" s="7"/>
      <c r="BR6297" s="7"/>
      <c r="BS6297" s="7"/>
      <c r="BT6297" s="7"/>
      <c r="BU6297" s="7"/>
      <c r="BV6297" s="7"/>
      <c r="BW6297" s="7"/>
    </row>
    <row r="6298" spans="43:75" x14ac:dyDescent="0.2">
      <c r="AQ6298" s="7"/>
      <c r="AR6298" s="7"/>
      <c r="AS6298" s="7"/>
      <c r="AT6298" s="7"/>
      <c r="AU6298" s="7"/>
      <c r="AV6298" s="7"/>
      <c r="AX6298" s="7"/>
      <c r="AY6298" s="7"/>
      <c r="AZ6298" s="7"/>
      <c r="BA6298" s="7"/>
      <c r="BB6298" s="7"/>
      <c r="BC6298" s="7"/>
      <c r="BD6298" s="7"/>
      <c r="BG6298" s="7"/>
      <c r="BH6298" s="7"/>
      <c r="BI6298" s="7"/>
      <c r="BJ6298" s="7"/>
      <c r="BK6298" s="7"/>
      <c r="BL6298" s="7"/>
      <c r="BM6298" s="7"/>
      <c r="BP6298" s="7"/>
      <c r="BQ6298" s="7"/>
      <c r="BR6298" s="7"/>
      <c r="BS6298" s="7"/>
      <c r="BT6298" s="7"/>
      <c r="BU6298" s="7"/>
      <c r="BV6298" s="7"/>
      <c r="BW6298" s="7"/>
    </row>
    <row r="6299" spans="43:75" x14ac:dyDescent="0.2">
      <c r="AQ6299" s="7"/>
      <c r="AR6299" s="7"/>
      <c r="AS6299" s="7"/>
      <c r="AT6299" s="7"/>
      <c r="AU6299" s="7"/>
      <c r="AV6299" s="7"/>
      <c r="AX6299" s="7"/>
      <c r="AY6299" s="7"/>
      <c r="AZ6299" s="7"/>
      <c r="BA6299" s="7"/>
      <c r="BB6299" s="7"/>
      <c r="BC6299" s="7"/>
      <c r="BD6299" s="7"/>
      <c r="BG6299" s="7"/>
      <c r="BH6299" s="7"/>
      <c r="BI6299" s="7"/>
      <c r="BJ6299" s="7"/>
      <c r="BK6299" s="7"/>
      <c r="BL6299" s="7"/>
      <c r="BM6299" s="7"/>
      <c r="BP6299" s="7"/>
      <c r="BQ6299" s="7"/>
      <c r="BR6299" s="7"/>
      <c r="BS6299" s="7"/>
      <c r="BT6299" s="7"/>
      <c r="BU6299" s="7"/>
      <c r="BV6299" s="7"/>
      <c r="BW6299" s="7"/>
    </row>
    <row r="6300" spans="43:75" x14ac:dyDescent="0.2">
      <c r="AQ6300" s="7"/>
      <c r="AR6300" s="7"/>
      <c r="AS6300" s="7"/>
      <c r="AT6300" s="7"/>
      <c r="AU6300" s="7"/>
      <c r="AV6300" s="7"/>
      <c r="AX6300" s="7"/>
      <c r="AY6300" s="7"/>
      <c r="AZ6300" s="7"/>
      <c r="BA6300" s="7"/>
      <c r="BB6300" s="7"/>
      <c r="BC6300" s="7"/>
      <c r="BD6300" s="7"/>
      <c r="BG6300" s="7"/>
      <c r="BH6300" s="7"/>
      <c r="BI6300" s="7"/>
      <c r="BJ6300" s="7"/>
      <c r="BK6300" s="7"/>
      <c r="BL6300" s="7"/>
      <c r="BM6300" s="7"/>
      <c r="BP6300" s="7"/>
      <c r="BQ6300" s="7"/>
      <c r="BR6300" s="7"/>
      <c r="BS6300" s="7"/>
      <c r="BT6300" s="7"/>
      <c r="BU6300" s="7"/>
      <c r="BV6300" s="7"/>
      <c r="BW6300" s="7"/>
    </row>
    <row r="6301" spans="43:75" x14ac:dyDescent="0.2">
      <c r="AQ6301" s="7"/>
      <c r="AR6301" s="7"/>
      <c r="AS6301" s="7"/>
      <c r="AT6301" s="7"/>
      <c r="AU6301" s="7"/>
      <c r="AV6301" s="7"/>
      <c r="AX6301" s="7"/>
      <c r="AY6301" s="7"/>
      <c r="AZ6301" s="7"/>
      <c r="BA6301" s="7"/>
      <c r="BB6301" s="7"/>
      <c r="BC6301" s="7"/>
      <c r="BD6301" s="7"/>
      <c r="BG6301" s="7"/>
      <c r="BH6301" s="7"/>
      <c r="BI6301" s="7"/>
      <c r="BJ6301" s="7"/>
      <c r="BK6301" s="7"/>
      <c r="BL6301" s="7"/>
      <c r="BM6301" s="7"/>
      <c r="BP6301" s="7"/>
      <c r="BQ6301" s="7"/>
      <c r="BR6301" s="7"/>
      <c r="BS6301" s="7"/>
      <c r="BT6301" s="7"/>
      <c r="BU6301" s="7"/>
      <c r="BV6301" s="7"/>
      <c r="BW6301" s="7"/>
    </row>
    <row r="6302" spans="43:75" x14ac:dyDescent="0.2">
      <c r="AQ6302" s="7"/>
      <c r="AR6302" s="7"/>
      <c r="AS6302" s="7"/>
      <c r="AT6302" s="7"/>
      <c r="AU6302" s="7"/>
      <c r="AV6302" s="7"/>
      <c r="AX6302" s="7"/>
      <c r="AY6302" s="7"/>
      <c r="AZ6302" s="7"/>
      <c r="BA6302" s="7"/>
      <c r="BB6302" s="7"/>
      <c r="BC6302" s="7"/>
      <c r="BD6302" s="7"/>
      <c r="BG6302" s="7"/>
      <c r="BH6302" s="7"/>
      <c r="BI6302" s="7"/>
      <c r="BJ6302" s="7"/>
      <c r="BK6302" s="7"/>
      <c r="BL6302" s="7"/>
      <c r="BM6302" s="7"/>
      <c r="BP6302" s="7"/>
      <c r="BQ6302" s="7"/>
      <c r="BR6302" s="7"/>
      <c r="BS6302" s="7"/>
      <c r="BT6302" s="7"/>
      <c r="BU6302" s="7"/>
      <c r="BV6302" s="7"/>
      <c r="BW6302" s="7"/>
    </row>
    <row r="6303" spans="43:75" x14ac:dyDescent="0.2">
      <c r="AQ6303" s="7"/>
      <c r="AR6303" s="7"/>
      <c r="AS6303" s="7"/>
      <c r="AT6303" s="7"/>
      <c r="AU6303" s="7"/>
      <c r="AV6303" s="7"/>
      <c r="AX6303" s="7"/>
      <c r="AY6303" s="7"/>
      <c r="AZ6303" s="7"/>
      <c r="BA6303" s="7"/>
      <c r="BB6303" s="7"/>
      <c r="BC6303" s="7"/>
      <c r="BD6303" s="7"/>
      <c r="BG6303" s="7"/>
      <c r="BH6303" s="7"/>
      <c r="BI6303" s="7"/>
      <c r="BJ6303" s="7"/>
      <c r="BK6303" s="7"/>
      <c r="BL6303" s="7"/>
      <c r="BM6303" s="7"/>
      <c r="BP6303" s="7"/>
      <c r="BQ6303" s="7"/>
      <c r="BR6303" s="7"/>
      <c r="BS6303" s="7"/>
      <c r="BT6303" s="7"/>
      <c r="BU6303" s="7"/>
      <c r="BV6303" s="7"/>
      <c r="BW6303" s="7"/>
    </row>
    <row r="6304" spans="43:75" x14ac:dyDescent="0.2">
      <c r="AQ6304" s="7"/>
      <c r="AR6304" s="7"/>
      <c r="AS6304" s="7"/>
      <c r="AT6304" s="7"/>
      <c r="AU6304" s="7"/>
      <c r="AV6304" s="7"/>
      <c r="AX6304" s="7"/>
      <c r="AY6304" s="7"/>
      <c r="AZ6304" s="7"/>
      <c r="BA6304" s="7"/>
      <c r="BB6304" s="7"/>
      <c r="BC6304" s="7"/>
      <c r="BD6304" s="7"/>
      <c r="BG6304" s="7"/>
      <c r="BH6304" s="7"/>
      <c r="BI6304" s="7"/>
      <c r="BJ6304" s="7"/>
      <c r="BK6304" s="7"/>
      <c r="BL6304" s="7"/>
      <c r="BM6304" s="7"/>
      <c r="BP6304" s="7"/>
      <c r="BQ6304" s="7"/>
      <c r="BR6304" s="7"/>
      <c r="BS6304" s="7"/>
      <c r="BT6304" s="7"/>
      <c r="BU6304" s="7"/>
      <c r="BV6304" s="7"/>
      <c r="BW6304" s="7"/>
    </row>
    <row r="6305" spans="43:75" x14ac:dyDescent="0.2">
      <c r="AQ6305" s="7"/>
      <c r="AR6305" s="7"/>
      <c r="AS6305" s="7"/>
      <c r="AT6305" s="7"/>
      <c r="AU6305" s="7"/>
      <c r="AV6305" s="7"/>
      <c r="AX6305" s="7"/>
      <c r="AY6305" s="7"/>
      <c r="AZ6305" s="7"/>
      <c r="BA6305" s="7"/>
      <c r="BB6305" s="7"/>
      <c r="BC6305" s="7"/>
      <c r="BD6305" s="7"/>
      <c r="BG6305" s="7"/>
      <c r="BH6305" s="7"/>
      <c r="BI6305" s="7"/>
      <c r="BJ6305" s="7"/>
      <c r="BK6305" s="7"/>
      <c r="BL6305" s="7"/>
      <c r="BM6305" s="7"/>
      <c r="BP6305" s="7"/>
      <c r="BQ6305" s="7"/>
      <c r="BR6305" s="7"/>
      <c r="BS6305" s="7"/>
      <c r="BT6305" s="7"/>
      <c r="BU6305" s="7"/>
      <c r="BV6305" s="7"/>
      <c r="BW6305" s="7"/>
    </row>
    <row r="6306" spans="43:75" x14ac:dyDescent="0.2">
      <c r="AQ6306" s="7"/>
      <c r="AR6306" s="7"/>
      <c r="AS6306" s="7"/>
      <c r="AT6306" s="7"/>
      <c r="AU6306" s="7"/>
      <c r="AV6306" s="7"/>
      <c r="AX6306" s="7"/>
      <c r="AY6306" s="7"/>
      <c r="AZ6306" s="7"/>
      <c r="BA6306" s="7"/>
      <c r="BB6306" s="7"/>
      <c r="BC6306" s="7"/>
      <c r="BD6306" s="7"/>
      <c r="BG6306" s="7"/>
      <c r="BH6306" s="7"/>
      <c r="BI6306" s="7"/>
      <c r="BJ6306" s="7"/>
      <c r="BK6306" s="7"/>
      <c r="BL6306" s="7"/>
      <c r="BM6306" s="7"/>
      <c r="BP6306" s="7"/>
      <c r="BQ6306" s="7"/>
      <c r="BR6306" s="7"/>
      <c r="BS6306" s="7"/>
      <c r="BT6306" s="7"/>
      <c r="BU6306" s="7"/>
      <c r="BV6306" s="7"/>
      <c r="BW6306" s="7"/>
    </row>
    <row r="6307" spans="43:75" x14ac:dyDescent="0.2">
      <c r="AQ6307" s="7"/>
      <c r="AR6307" s="7"/>
      <c r="AS6307" s="7"/>
      <c r="AT6307" s="7"/>
      <c r="AU6307" s="7"/>
      <c r="AV6307" s="7"/>
      <c r="AX6307" s="7"/>
      <c r="AY6307" s="7"/>
      <c r="AZ6307" s="7"/>
      <c r="BA6307" s="7"/>
      <c r="BB6307" s="7"/>
      <c r="BC6307" s="7"/>
      <c r="BD6307" s="7"/>
      <c r="BG6307" s="7"/>
      <c r="BH6307" s="7"/>
      <c r="BI6307" s="7"/>
      <c r="BJ6307" s="7"/>
      <c r="BK6307" s="7"/>
      <c r="BL6307" s="7"/>
      <c r="BM6307" s="7"/>
      <c r="BP6307" s="7"/>
      <c r="BQ6307" s="7"/>
      <c r="BR6307" s="7"/>
      <c r="BS6307" s="7"/>
      <c r="BT6307" s="7"/>
      <c r="BU6307" s="7"/>
      <c r="BV6307" s="7"/>
      <c r="BW6307" s="7"/>
    </row>
    <row r="6308" spans="43:75" x14ac:dyDescent="0.2">
      <c r="AQ6308" s="7"/>
      <c r="AR6308" s="7"/>
      <c r="AS6308" s="7"/>
      <c r="AT6308" s="7"/>
      <c r="AU6308" s="7"/>
      <c r="AV6308" s="7"/>
      <c r="AX6308" s="7"/>
      <c r="AY6308" s="7"/>
      <c r="AZ6308" s="7"/>
      <c r="BA6308" s="7"/>
      <c r="BB6308" s="7"/>
      <c r="BC6308" s="7"/>
      <c r="BD6308" s="7"/>
      <c r="BG6308" s="7"/>
      <c r="BH6308" s="7"/>
      <c r="BI6308" s="7"/>
      <c r="BJ6308" s="7"/>
      <c r="BK6308" s="7"/>
      <c r="BL6308" s="7"/>
      <c r="BM6308" s="7"/>
      <c r="BP6308" s="7"/>
      <c r="BQ6308" s="7"/>
      <c r="BR6308" s="7"/>
      <c r="BS6308" s="7"/>
      <c r="BT6308" s="7"/>
      <c r="BU6308" s="7"/>
      <c r="BV6308" s="7"/>
      <c r="BW6308" s="7"/>
    </row>
    <row r="6309" spans="43:75" x14ac:dyDescent="0.2">
      <c r="AQ6309" s="7"/>
      <c r="AR6309" s="7"/>
      <c r="AS6309" s="7"/>
      <c r="AT6309" s="7"/>
      <c r="AU6309" s="7"/>
      <c r="AV6309" s="7"/>
      <c r="AX6309" s="7"/>
      <c r="AY6309" s="7"/>
      <c r="AZ6309" s="7"/>
      <c r="BA6309" s="7"/>
      <c r="BB6309" s="7"/>
      <c r="BC6309" s="7"/>
      <c r="BD6309" s="7"/>
      <c r="BG6309" s="7"/>
      <c r="BH6309" s="7"/>
      <c r="BI6309" s="7"/>
      <c r="BJ6309" s="7"/>
      <c r="BK6309" s="7"/>
      <c r="BL6309" s="7"/>
      <c r="BM6309" s="7"/>
      <c r="BP6309" s="7"/>
      <c r="BQ6309" s="7"/>
      <c r="BR6309" s="7"/>
      <c r="BS6309" s="7"/>
      <c r="BT6309" s="7"/>
      <c r="BU6309" s="7"/>
      <c r="BV6309" s="7"/>
      <c r="BW6309" s="7"/>
    </row>
    <row r="6310" spans="43:75" x14ac:dyDescent="0.2">
      <c r="AQ6310" s="7"/>
      <c r="AR6310" s="7"/>
      <c r="AS6310" s="7"/>
      <c r="AT6310" s="7"/>
      <c r="AU6310" s="7"/>
      <c r="AV6310" s="7"/>
      <c r="AX6310" s="7"/>
      <c r="AY6310" s="7"/>
      <c r="AZ6310" s="7"/>
      <c r="BA6310" s="7"/>
      <c r="BB6310" s="7"/>
      <c r="BC6310" s="7"/>
      <c r="BD6310" s="7"/>
      <c r="BG6310" s="7"/>
      <c r="BH6310" s="7"/>
      <c r="BI6310" s="7"/>
      <c r="BJ6310" s="7"/>
      <c r="BK6310" s="7"/>
      <c r="BL6310" s="7"/>
      <c r="BM6310" s="7"/>
      <c r="BP6310" s="7"/>
      <c r="BQ6310" s="7"/>
      <c r="BR6310" s="7"/>
      <c r="BS6310" s="7"/>
      <c r="BT6310" s="7"/>
      <c r="BU6310" s="7"/>
      <c r="BV6310" s="7"/>
      <c r="BW6310" s="7"/>
    </row>
    <row r="6311" spans="43:75" x14ac:dyDescent="0.2">
      <c r="AQ6311" s="7"/>
      <c r="AR6311" s="7"/>
      <c r="AS6311" s="7"/>
      <c r="AT6311" s="7"/>
      <c r="AU6311" s="7"/>
      <c r="AV6311" s="7"/>
      <c r="AX6311" s="7"/>
      <c r="AY6311" s="7"/>
      <c r="AZ6311" s="7"/>
      <c r="BA6311" s="7"/>
      <c r="BB6311" s="7"/>
      <c r="BC6311" s="7"/>
      <c r="BD6311" s="7"/>
      <c r="BG6311" s="7"/>
      <c r="BH6311" s="7"/>
      <c r="BI6311" s="7"/>
      <c r="BJ6311" s="7"/>
      <c r="BK6311" s="7"/>
      <c r="BL6311" s="7"/>
      <c r="BM6311" s="7"/>
      <c r="BP6311" s="7"/>
      <c r="BQ6311" s="7"/>
      <c r="BR6311" s="7"/>
      <c r="BS6311" s="7"/>
      <c r="BT6311" s="7"/>
      <c r="BU6311" s="7"/>
      <c r="BV6311" s="7"/>
      <c r="BW6311" s="7"/>
    </row>
    <row r="6312" spans="43:75" x14ac:dyDescent="0.2">
      <c r="AQ6312" s="7"/>
      <c r="AR6312" s="7"/>
      <c r="AS6312" s="7"/>
      <c r="AT6312" s="7"/>
      <c r="AU6312" s="7"/>
      <c r="AV6312" s="7"/>
      <c r="AX6312" s="7"/>
      <c r="AY6312" s="7"/>
      <c r="AZ6312" s="7"/>
      <c r="BA6312" s="7"/>
      <c r="BB6312" s="7"/>
      <c r="BC6312" s="7"/>
      <c r="BD6312" s="7"/>
      <c r="BG6312" s="7"/>
      <c r="BH6312" s="7"/>
      <c r="BI6312" s="7"/>
      <c r="BJ6312" s="7"/>
      <c r="BK6312" s="7"/>
      <c r="BL6312" s="7"/>
      <c r="BM6312" s="7"/>
      <c r="BP6312" s="7"/>
      <c r="BQ6312" s="7"/>
      <c r="BR6312" s="7"/>
      <c r="BS6312" s="7"/>
      <c r="BT6312" s="7"/>
      <c r="BU6312" s="7"/>
      <c r="BV6312" s="7"/>
      <c r="BW6312" s="7"/>
    </row>
    <row r="6313" spans="43:75" x14ac:dyDescent="0.2">
      <c r="AQ6313" s="7"/>
      <c r="AR6313" s="7"/>
      <c r="AS6313" s="7"/>
      <c r="AT6313" s="7"/>
      <c r="AU6313" s="7"/>
      <c r="AV6313" s="7"/>
      <c r="AX6313" s="7"/>
      <c r="AY6313" s="7"/>
      <c r="AZ6313" s="7"/>
      <c r="BA6313" s="7"/>
      <c r="BB6313" s="7"/>
      <c r="BC6313" s="7"/>
      <c r="BD6313" s="7"/>
      <c r="BG6313" s="7"/>
      <c r="BH6313" s="7"/>
      <c r="BI6313" s="7"/>
      <c r="BJ6313" s="7"/>
      <c r="BK6313" s="7"/>
      <c r="BL6313" s="7"/>
      <c r="BM6313" s="7"/>
      <c r="BP6313" s="7"/>
      <c r="BQ6313" s="7"/>
      <c r="BR6313" s="7"/>
      <c r="BS6313" s="7"/>
      <c r="BT6313" s="7"/>
      <c r="BU6313" s="7"/>
      <c r="BV6313" s="7"/>
      <c r="BW6313" s="7"/>
    </row>
    <row r="6314" spans="43:75" x14ac:dyDescent="0.2">
      <c r="AQ6314" s="7"/>
      <c r="AR6314" s="7"/>
      <c r="AS6314" s="7"/>
      <c r="AT6314" s="7"/>
      <c r="AU6314" s="7"/>
      <c r="AV6314" s="7"/>
      <c r="AX6314" s="7"/>
      <c r="AY6314" s="7"/>
      <c r="AZ6314" s="7"/>
      <c r="BA6314" s="7"/>
      <c r="BB6314" s="7"/>
      <c r="BC6314" s="7"/>
      <c r="BD6314" s="7"/>
      <c r="BG6314" s="7"/>
      <c r="BH6314" s="7"/>
      <c r="BI6314" s="7"/>
      <c r="BJ6314" s="7"/>
      <c r="BK6314" s="7"/>
      <c r="BL6314" s="7"/>
      <c r="BM6314" s="7"/>
      <c r="BP6314" s="7"/>
      <c r="BQ6314" s="7"/>
      <c r="BR6314" s="7"/>
      <c r="BS6314" s="7"/>
      <c r="BT6314" s="7"/>
      <c r="BU6314" s="7"/>
      <c r="BV6314" s="7"/>
      <c r="BW6314" s="7"/>
    </row>
    <row r="6315" spans="43:75" x14ac:dyDescent="0.2">
      <c r="AQ6315" s="7"/>
      <c r="AR6315" s="7"/>
      <c r="AS6315" s="7"/>
      <c r="AT6315" s="7"/>
      <c r="AU6315" s="7"/>
      <c r="AV6315" s="7"/>
      <c r="AX6315" s="7"/>
      <c r="AY6315" s="7"/>
      <c r="AZ6315" s="7"/>
      <c r="BA6315" s="7"/>
      <c r="BB6315" s="7"/>
      <c r="BC6315" s="7"/>
      <c r="BD6315" s="7"/>
      <c r="BG6315" s="7"/>
      <c r="BH6315" s="7"/>
      <c r="BI6315" s="7"/>
      <c r="BJ6315" s="7"/>
      <c r="BK6315" s="7"/>
      <c r="BL6315" s="7"/>
      <c r="BM6315" s="7"/>
      <c r="BP6315" s="7"/>
      <c r="BQ6315" s="7"/>
      <c r="BR6315" s="7"/>
      <c r="BS6315" s="7"/>
      <c r="BT6315" s="7"/>
      <c r="BU6315" s="7"/>
      <c r="BV6315" s="7"/>
      <c r="BW6315" s="7"/>
    </row>
    <row r="6316" spans="43:75" x14ac:dyDescent="0.2">
      <c r="AQ6316" s="7"/>
      <c r="AR6316" s="7"/>
      <c r="AS6316" s="7"/>
      <c r="AT6316" s="7"/>
      <c r="AU6316" s="7"/>
      <c r="AV6316" s="7"/>
      <c r="AX6316" s="7"/>
      <c r="AY6316" s="7"/>
      <c r="AZ6316" s="7"/>
      <c r="BA6316" s="7"/>
      <c r="BB6316" s="7"/>
      <c r="BC6316" s="7"/>
      <c r="BD6316" s="7"/>
      <c r="BG6316" s="7"/>
      <c r="BH6316" s="7"/>
      <c r="BI6316" s="7"/>
      <c r="BJ6316" s="7"/>
      <c r="BK6316" s="7"/>
      <c r="BL6316" s="7"/>
      <c r="BM6316" s="7"/>
      <c r="BP6316" s="7"/>
      <c r="BQ6316" s="7"/>
      <c r="BR6316" s="7"/>
      <c r="BS6316" s="7"/>
      <c r="BT6316" s="7"/>
      <c r="BU6316" s="7"/>
      <c r="BV6316" s="7"/>
      <c r="BW6316" s="7"/>
    </row>
    <row r="6317" spans="43:75" x14ac:dyDescent="0.2">
      <c r="AQ6317" s="7"/>
      <c r="AR6317" s="7"/>
      <c r="AS6317" s="7"/>
      <c r="AT6317" s="7"/>
      <c r="AU6317" s="7"/>
      <c r="AV6317" s="7"/>
      <c r="AX6317" s="7"/>
      <c r="AY6317" s="7"/>
      <c r="AZ6317" s="7"/>
      <c r="BA6317" s="7"/>
      <c r="BB6317" s="7"/>
      <c r="BC6317" s="7"/>
      <c r="BD6317" s="7"/>
      <c r="BG6317" s="7"/>
      <c r="BH6317" s="7"/>
      <c r="BI6317" s="7"/>
      <c r="BJ6317" s="7"/>
      <c r="BK6317" s="7"/>
      <c r="BL6317" s="7"/>
      <c r="BM6317" s="7"/>
      <c r="BP6317" s="7"/>
      <c r="BQ6317" s="7"/>
      <c r="BR6317" s="7"/>
      <c r="BS6317" s="7"/>
      <c r="BT6317" s="7"/>
      <c r="BU6317" s="7"/>
      <c r="BV6317" s="7"/>
      <c r="BW6317" s="7"/>
    </row>
    <row r="6318" spans="43:75" x14ac:dyDescent="0.2">
      <c r="AQ6318" s="7"/>
      <c r="AR6318" s="7"/>
      <c r="AS6318" s="7"/>
      <c r="AT6318" s="7"/>
      <c r="AU6318" s="7"/>
      <c r="AV6318" s="7"/>
      <c r="AX6318" s="7"/>
      <c r="AY6318" s="7"/>
      <c r="AZ6318" s="7"/>
      <c r="BA6318" s="7"/>
      <c r="BB6318" s="7"/>
      <c r="BC6318" s="7"/>
      <c r="BD6318" s="7"/>
      <c r="BG6318" s="7"/>
      <c r="BH6318" s="7"/>
      <c r="BI6318" s="7"/>
      <c r="BJ6318" s="7"/>
      <c r="BK6318" s="7"/>
      <c r="BL6318" s="7"/>
      <c r="BM6318" s="7"/>
      <c r="BP6318" s="7"/>
      <c r="BQ6318" s="7"/>
      <c r="BR6318" s="7"/>
      <c r="BS6318" s="7"/>
      <c r="BT6318" s="7"/>
      <c r="BU6318" s="7"/>
      <c r="BV6318" s="7"/>
      <c r="BW6318" s="7"/>
    </row>
    <row r="6319" spans="43:75" x14ac:dyDescent="0.2">
      <c r="AQ6319" s="7"/>
      <c r="AR6319" s="7"/>
      <c r="AS6319" s="7"/>
      <c r="AT6319" s="7"/>
      <c r="AU6319" s="7"/>
      <c r="AV6319" s="7"/>
      <c r="AX6319" s="7"/>
      <c r="AY6319" s="7"/>
      <c r="AZ6319" s="7"/>
      <c r="BA6319" s="7"/>
      <c r="BB6319" s="7"/>
      <c r="BC6319" s="7"/>
      <c r="BD6319" s="7"/>
      <c r="BG6319" s="7"/>
      <c r="BH6319" s="7"/>
      <c r="BI6319" s="7"/>
      <c r="BJ6319" s="7"/>
      <c r="BK6319" s="7"/>
      <c r="BL6319" s="7"/>
      <c r="BM6319" s="7"/>
      <c r="BP6319" s="7"/>
      <c r="BQ6319" s="7"/>
      <c r="BR6319" s="7"/>
      <c r="BS6319" s="7"/>
      <c r="BT6319" s="7"/>
      <c r="BU6319" s="7"/>
      <c r="BV6319" s="7"/>
      <c r="BW6319" s="7"/>
    </row>
    <row r="6320" spans="43:75" x14ac:dyDescent="0.2">
      <c r="AQ6320" s="7"/>
      <c r="AR6320" s="7"/>
      <c r="AS6320" s="7"/>
      <c r="AT6320" s="7"/>
      <c r="AU6320" s="7"/>
      <c r="AV6320" s="7"/>
      <c r="AX6320" s="7"/>
      <c r="AY6320" s="7"/>
      <c r="AZ6320" s="7"/>
      <c r="BA6320" s="7"/>
      <c r="BB6320" s="7"/>
      <c r="BC6320" s="7"/>
      <c r="BD6320" s="7"/>
      <c r="BG6320" s="7"/>
      <c r="BH6320" s="7"/>
      <c r="BI6320" s="7"/>
      <c r="BJ6320" s="7"/>
      <c r="BK6320" s="7"/>
      <c r="BL6320" s="7"/>
      <c r="BM6320" s="7"/>
      <c r="BP6320" s="7"/>
      <c r="BQ6320" s="7"/>
      <c r="BR6320" s="7"/>
      <c r="BS6320" s="7"/>
      <c r="BT6320" s="7"/>
      <c r="BU6320" s="7"/>
      <c r="BV6320" s="7"/>
      <c r="BW6320" s="7"/>
    </row>
    <row r="6321" spans="43:75" x14ac:dyDescent="0.2">
      <c r="AQ6321" s="7"/>
      <c r="AR6321" s="7"/>
      <c r="AS6321" s="7"/>
      <c r="AT6321" s="7"/>
      <c r="AU6321" s="7"/>
      <c r="AV6321" s="7"/>
      <c r="AX6321" s="7"/>
      <c r="AY6321" s="7"/>
      <c r="AZ6321" s="7"/>
      <c r="BA6321" s="7"/>
      <c r="BB6321" s="7"/>
      <c r="BC6321" s="7"/>
      <c r="BD6321" s="7"/>
      <c r="BG6321" s="7"/>
      <c r="BH6321" s="7"/>
      <c r="BI6321" s="7"/>
      <c r="BJ6321" s="7"/>
      <c r="BK6321" s="7"/>
      <c r="BL6321" s="7"/>
      <c r="BM6321" s="7"/>
      <c r="BP6321" s="7"/>
      <c r="BQ6321" s="7"/>
      <c r="BR6321" s="7"/>
      <c r="BS6321" s="7"/>
      <c r="BT6321" s="7"/>
      <c r="BU6321" s="7"/>
      <c r="BV6321" s="7"/>
      <c r="BW6321" s="7"/>
    </row>
    <row r="6322" spans="43:75" x14ac:dyDescent="0.2">
      <c r="AQ6322" s="7"/>
      <c r="AR6322" s="7"/>
      <c r="AS6322" s="7"/>
      <c r="AT6322" s="7"/>
      <c r="AU6322" s="7"/>
      <c r="AV6322" s="7"/>
      <c r="AX6322" s="7"/>
      <c r="AY6322" s="7"/>
      <c r="AZ6322" s="7"/>
      <c r="BA6322" s="7"/>
      <c r="BB6322" s="7"/>
      <c r="BC6322" s="7"/>
      <c r="BD6322" s="7"/>
      <c r="BG6322" s="7"/>
      <c r="BH6322" s="7"/>
      <c r="BI6322" s="7"/>
      <c r="BJ6322" s="7"/>
      <c r="BK6322" s="7"/>
      <c r="BL6322" s="7"/>
      <c r="BM6322" s="7"/>
      <c r="BP6322" s="7"/>
      <c r="BQ6322" s="7"/>
      <c r="BR6322" s="7"/>
      <c r="BS6322" s="7"/>
      <c r="BT6322" s="7"/>
      <c r="BU6322" s="7"/>
      <c r="BV6322" s="7"/>
      <c r="BW6322" s="7"/>
    </row>
    <row r="6323" spans="43:75" x14ac:dyDescent="0.2">
      <c r="AQ6323" s="7"/>
      <c r="AR6323" s="7"/>
      <c r="AS6323" s="7"/>
      <c r="AT6323" s="7"/>
      <c r="AU6323" s="7"/>
      <c r="AV6323" s="7"/>
      <c r="AX6323" s="7"/>
      <c r="AY6323" s="7"/>
      <c r="AZ6323" s="7"/>
      <c r="BA6323" s="7"/>
      <c r="BB6323" s="7"/>
      <c r="BC6323" s="7"/>
      <c r="BD6323" s="7"/>
      <c r="BG6323" s="7"/>
      <c r="BH6323" s="7"/>
      <c r="BI6323" s="7"/>
      <c r="BJ6323" s="7"/>
      <c r="BK6323" s="7"/>
      <c r="BL6323" s="7"/>
      <c r="BM6323" s="7"/>
      <c r="BP6323" s="7"/>
      <c r="BQ6323" s="7"/>
      <c r="BR6323" s="7"/>
      <c r="BS6323" s="7"/>
      <c r="BT6323" s="7"/>
      <c r="BU6323" s="7"/>
      <c r="BV6323" s="7"/>
      <c r="BW6323" s="7"/>
    </row>
    <row r="6324" spans="43:75" x14ac:dyDescent="0.2">
      <c r="AQ6324" s="7"/>
      <c r="AR6324" s="7"/>
      <c r="AS6324" s="7"/>
      <c r="AT6324" s="7"/>
      <c r="AU6324" s="7"/>
      <c r="AV6324" s="7"/>
      <c r="AX6324" s="7"/>
      <c r="AY6324" s="7"/>
      <c r="AZ6324" s="7"/>
      <c r="BA6324" s="7"/>
      <c r="BB6324" s="7"/>
      <c r="BC6324" s="7"/>
      <c r="BD6324" s="7"/>
      <c r="BG6324" s="7"/>
      <c r="BH6324" s="7"/>
      <c r="BI6324" s="7"/>
      <c r="BJ6324" s="7"/>
      <c r="BK6324" s="7"/>
      <c r="BL6324" s="7"/>
      <c r="BM6324" s="7"/>
      <c r="BP6324" s="7"/>
      <c r="BQ6324" s="7"/>
      <c r="BR6324" s="7"/>
      <c r="BS6324" s="7"/>
      <c r="BT6324" s="7"/>
      <c r="BU6324" s="7"/>
      <c r="BV6324" s="7"/>
      <c r="BW6324" s="7"/>
    </row>
    <row r="6325" spans="43:75" x14ac:dyDescent="0.2">
      <c r="AQ6325" s="7"/>
      <c r="AR6325" s="7"/>
      <c r="AS6325" s="7"/>
      <c r="AT6325" s="7"/>
      <c r="AU6325" s="7"/>
      <c r="AV6325" s="7"/>
      <c r="AX6325" s="7"/>
      <c r="AY6325" s="7"/>
      <c r="AZ6325" s="7"/>
      <c r="BA6325" s="7"/>
      <c r="BB6325" s="7"/>
      <c r="BC6325" s="7"/>
      <c r="BD6325" s="7"/>
      <c r="BG6325" s="7"/>
      <c r="BH6325" s="7"/>
      <c r="BI6325" s="7"/>
      <c r="BJ6325" s="7"/>
      <c r="BK6325" s="7"/>
      <c r="BL6325" s="7"/>
      <c r="BM6325" s="7"/>
      <c r="BP6325" s="7"/>
      <c r="BQ6325" s="7"/>
      <c r="BR6325" s="7"/>
      <c r="BS6325" s="7"/>
      <c r="BT6325" s="7"/>
      <c r="BU6325" s="7"/>
      <c r="BV6325" s="7"/>
      <c r="BW6325" s="7"/>
    </row>
    <row r="6326" spans="43:75" x14ac:dyDescent="0.2">
      <c r="AQ6326" s="7"/>
      <c r="AR6326" s="7"/>
      <c r="AS6326" s="7"/>
      <c r="AT6326" s="7"/>
      <c r="AU6326" s="7"/>
      <c r="AV6326" s="7"/>
      <c r="AX6326" s="7"/>
      <c r="AY6326" s="7"/>
      <c r="AZ6326" s="7"/>
      <c r="BA6326" s="7"/>
      <c r="BB6326" s="7"/>
      <c r="BC6326" s="7"/>
      <c r="BD6326" s="7"/>
      <c r="BG6326" s="7"/>
      <c r="BH6326" s="7"/>
      <c r="BI6326" s="7"/>
      <c r="BJ6326" s="7"/>
      <c r="BK6326" s="7"/>
      <c r="BL6326" s="7"/>
      <c r="BM6326" s="7"/>
      <c r="BP6326" s="7"/>
      <c r="BQ6326" s="7"/>
      <c r="BR6326" s="7"/>
      <c r="BS6326" s="7"/>
      <c r="BT6326" s="7"/>
      <c r="BU6326" s="7"/>
      <c r="BV6326" s="7"/>
      <c r="BW6326" s="7"/>
    </row>
    <row r="6327" spans="43:75" x14ac:dyDescent="0.2">
      <c r="AQ6327" s="7"/>
      <c r="AR6327" s="7"/>
      <c r="AS6327" s="7"/>
      <c r="AT6327" s="7"/>
      <c r="AU6327" s="7"/>
      <c r="AV6327" s="7"/>
      <c r="AX6327" s="7"/>
      <c r="AY6327" s="7"/>
      <c r="AZ6327" s="7"/>
      <c r="BA6327" s="7"/>
      <c r="BB6327" s="7"/>
      <c r="BC6327" s="7"/>
      <c r="BD6327" s="7"/>
      <c r="BG6327" s="7"/>
      <c r="BH6327" s="7"/>
      <c r="BI6327" s="7"/>
      <c r="BJ6327" s="7"/>
      <c r="BK6327" s="7"/>
      <c r="BL6327" s="7"/>
      <c r="BM6327" s="7"/>
      <c r="BP6327" s="7"/>
      <c r="BQ6327" s="7"/>
      <c r="BR6327" s="7"/>
      <c r="BS6327" s="7"/>
      <c r="BT6327" s="7"/>
      <c r="BU6327" s="7"/>
      <c r="BV6327" s="7"/>
      <c r="BW6327" s="7"/>
    </row>
    <row r="6328" spans="43:75" x14ac:dyDescent="0.2">
      <c r="AQ6328" s="7"/>
      <c r="AR6328" s="7"/>
      <c r="AS6328" s="7"/>
      <c r="AT6328" s="7"/>
      <c r="AU6328" s="7"/>
      <c r="AV6328" s="7"/>
      <c r="AX6328" s="7"/>
      <c r="AY6328" s="7"/>
      <c r="AZ6328" s="7"/>
      <c r="BA6328" s="7"/>
      <c r="BB6328" s="7"/>
      <c r="BC6328" s="7"/>
      <c r="BD6328" s="7"/>
      <c r="BG6328" s="7"/>
      <c r="BH6328" s="7"/>
      <c r="BI6328" s="7"/>
      <c r="BJ6328" s="7"/>
      <c r="BK6328" s="7"/>
      <c r="BL6328" s="7"/>
      <c r="BM6328" s="7"/>
      <c r="BP6328" s="7"/>
      <c r="BQ6328" s="7"/>
      <c r="BR6328" s="7"/>
      <c r="BS6328" s="7"/>
      <c r="BT6328" s="7"/>
      <c r="BU6328" s="7"/>
      <c r="BV6328" s="7"/>
      <c r="BW6328" s="7"/>
    </row>
    <row r="6329" spans="43:75" x14ac:dyDescent="0.2">
      <c r="AQ6329" s="7"/>
      <c r="AR6329" s="7"/>
      <c r="AS6329" s="7"/>
      <c r="AT6329" s="7"/>
      <c r="AU6329" s="7"/>
      <c r="AV6329" s="7"/>
      <c r="AX6329" s="7"/>
      <c r="AY6329" s="7"/>
      <c r="AZ6329" s="7"/>
      <c r="BA6329" s="7"/>
      <c r="BB6329" s="7"/>
      <c r="BC6329" s="7"/>
      <c r="BD6329" s="7"/>
      <c r="BG6329" s="7"/>
      <c r="BH6329" s="7"/>
      <c r="BI6329" s="7"/>
      <c r="BJ6329" s="7"/>
      <c r="BK6329" s="7"/>
      <c r="BL6329" s="7"/>
      <c r="BM6329" s="7"/>
      <c r="BP6329" s="7"/>
      <c r="BQ6329" s="7"/>
      <c r="BR6329" s="7"/>
      <c r="BS6329" s="7"/>
      <c r="BT6329" s="7"/>
      <c r="BU6329" s="7"/>
      <c r="BV6329" s="7"/>
      <c r="BW6329" s="7"/>
    </row>
    <row r="6330" spans="43:75" x14ac:dyDescent="0.2">
      <c r="AQ6330" s="7"/>
      <c r="AR6330" s="7"/>
      <c r="AS6330" s="7"/>
      <c r="AT6330" s="7"/>
      <c r="AU6330" s="7"/>
      <c r="AV6330" s="7"/>
      <c r="AX6330" s="7"/>
      <c r="AY6330" s="7"/>
      <c r="AZ6330" s="7"/>
      <c r="BA6330" s="7"/>
      <c r="BB6330" s="7"/>
      <c r="BC6330" s="7"/>
      <c r="BD6330" s="7"/>
      <c r="BG6330" s="7"/>
      <c r="BH6330" s="7"/>
      <c r="BI6330" s="7"/>
      <c r="BJ6330" s="7"/>
      <c r="BK6330" s="7"/>
      <c r="BL6330" s="7"/>
      <c r="BM6330" s="7"/>
      <c r="BP6330" s="7"/>
      <c r="BQ6330" s="7"/>
      <c r="BR6330" s="7"/>
      <c r="BS6330" s="7"/>
      <c r="BT6330" s="7"/>
      <c r="BU6330" s="7"/>
      <c r="BV6330" s="7"/>
      <c r="BW6330" s="7"/>
    </row>
    <row r="6331" spans="43:75" x14ac:dyDescent="0.2">
      <c r="AQ6331" s="7"/>
      <c r="AR6331" s="7"/>
      <c r="AS6331" s="7"/>
      <c r="AT6331" s="7"/>
      <c r="AU6331" s="7"/>
      <c r="AV6331" s="7"/>
      <c r="AX6331" s="7"/>
      <c r="AY6331" s="7"/>
      <c r="AZ6331" s="7"/>
      <c r="BA6331" s="7"/>
      <c r="BB6331" s="7"/>
      <c r="BC6331" s="7"/>
      <c r="BD6331" s="7"/>
      <c r="BG6331" s="7"/>
      <c r="BH6331" s="7"/>
      <c r="BI6331" s="7"/>
      <c r="BJ6331" s="7"/>
      <c r="BK6331" s="7"/>
      <c r="BL6331" s="7"/>
      <c r="BM6331" s="7"/>
      <c r="BP6331" s="7"/>
      <c r="BQ6331" s="7"/>
      <c r="BR6331" s="7"/>
      <c r="BS6331" s="7"/>
      <c r="BT6331" s="7"/>
      <c r="BU6331" s="7"/>
      <c r="BV6331" s="7"/>
      <c r="BW6331" s="7"/>
    </row>
    <row r="6332" spans="43:75" x14ac:dyDescent="0.2">
      <c r="AQ6332" s="7"/>
      <c r="AR6332" s="7"/>
      <c r="AS6332" s="7"/>
      <c r="AT6332" s="7"/>
      <c r="AU6332" s="7"/>
      <c r="AV6332" s="7"/>
      <c r="AX6332" s="7"/>
      <c r="AY6332" s="7"/>
      <c r="AZ6332" s="7"/>
      <c r="BA6332" s="7"/>
      <c r="BB6332" s="7"/>
      <c r="BC6332" s="7"/>
      <c r="BD6332" s="7"/>
      <c r="BG6332" s="7"/>
      <c r="BH6332" s="7"/>
      <c r="BI6332" s="7"/>
      <c r="BJ6332" s="7"/>
      <c r="BK6332" s="7"/>
      <c r="BL6332" s="7"/>
      <c r="BM6332" s="7"/>
      <c r="BP6332" s="7"/>
      <c r="BQ6332" s="7"/>
      <c r="BR6332" s="7"/>
      <c r="BS6332" s="7"/>
      <c r="BT6332" s="7"/>
      <c r="BU6332" s="7"/>
      <c r="BV6332" s="7"/>
      <c r="BW6332" s="7"/>
    </row>
    <row r="6333" spans="43:75" x14ac:dyDescent="0.2">
      <c r="AQ6333" s="7"/>
      <c r="AR6333" s="7"/>
      <c r="AS6333" s="7"/>
      <c r="AT6333" s="7"/>
      <c r="AU6333" s="7"/>
      <c r="AV6333" s="7"/>
      <c r="AX6333" s="7"/>
      <c r="AY6333" s="7"/>
      <c r="AZ6333" s="7"/>
      <c r="BA6333" s="7"/>
      <c r="BB6333" s="7"/>
      <c r="BC6333" s="7"/>
      <c r="BD6333" s="7"/>
      <c r="BG6333" s="7"/>
      <c r="BH6333" s="7"/>
      <c r="BI6333" s="7"/>
      <c r="BJ6333" s="7"/>
      <c r="BK6333" s="7"/>
      <c r="BL6333" s="7"/>
      <c r="BM6333" s="7"/>
      <c r="BP6333" s="7"/>
      <c r="BQ6333" s="7"/>
      <c r="BR6333" s="7"/>
      <c r="BS6333" s="7"/>
      <c r="BT6333" s="7"/>
      <c r="BU6333" s="7"/>
      <c r="BV6333" s="7"/>
      <c r="BW6333" s="7"/>
    </row>
    <row r="6334" spans="43:75" x14ac:dyDescent="0.2">
      <c r="AQ6334" s="7"/>
      <c r="AR6334" s="7"/>
      <c r="AS6334" s="7"/>
      <c r="AT6334" s="7"/>
      <c r="AU6334" s="7"/>
      <c r="AV6334" s="7"/>
      <c r="AX6334" s="7"/>
      <c r="AY6334" s="7"/>
      <c r="AZ6334" s="7"/>
      <c r="BA6334" s="7"/>
      <c r="BB6334" s="7"/>
      <c r="BC6334" s="7"/>
      <c r="BD6334" s="7"/>
      <c r="BG6334" s="7"/>
      <c r="BH6334" s="7"/>
      <c r="BI6334" s="7"/>
      <c r="BJ6334" s="7"/>
      <c r="BK6334" s="7"/>
      <c r="BL6334" s="7"/>
      <c r="BM6334" s="7"/>
      <c r="BP6334" s="7"/>
      <c r="BQ6334" s="7"/>
      <c r="BR6334" s="7"/>
      <c r="BS6334" s="7"/>
      <c r="BT6334" s="7"/>
      <c r="BU6334" s="7"/>
      <c r="BV6334" s="7"/>
      <c r="BW6334" s="7"/>
    </row>
    <row r="6335" spans="43:75" x14ac:dyDescent="0.2">
      <c r="AQ6335" s="7"/>
      <c r="AR6335" s="7"/>
      <c r="AS6335" s="7"/>
      <c r="AT6335" s="7"/>
      <c r="AU6335" s="7"/>
      <c r="AV6335" s="7"/>
      <c r="AX6335" s="7"/>
      <c r="AY6335" s="7"/>
      <c r="AZ6335" s="7"/>
      <c r="BA6335" s="7"/>
      <c r="BB6335" s="7"/>
      <c r="BC6335" s="7"/>
      <c r="BD6335" s="7"/>
      <c r="BG6335" s="7"/>
      <c r="BH6335" s="7"/>
      <c r="BI6335" s="7"/>
      <c r="BJ6335" s="7"/>
      <c r="BK6335" s="7"/>
      <c r="BL6335" s="7"/>
      <c r="BM6335" s="7"/>
      <c r="BP6335" s="7"/>
      <c r="BQ6335" s="7"/>
      <c r="BR6335" s="7"/>
      <c r="BS6335" s="7"/>
      <c r="BT6335" s="7"/>
      <c r="BU6335" s="7"/>
      <c r="BV6335" s="7"/>
      <c r="BW6335" s="7"/>
    </row>
    <row r="6336" spans="43:75" x14ac:dyDescent="0.2">
      <c r="AQ6336" s="7"/>
      <c r="AR6336" s="7"/>
      <c r="AS6336" s="7"/>
      <c r="AT6336" s="7"/>
      <c r="AU6336" s="7"/>
      <c r="AV6336" s="7"/>
      <c r="AX6336" s="7"/>
      <c r="AY6336" s="7"/>
      <c r="AZ6336" s="7"/>
      <c r="BA6336" s="7"/>
      <c r="BB6336" s="7"/>
      <c r="BC6336" s="7"/>
      <c r="BD6336" s="7"/>
      <c r="BG6336" s="7"/>
      <c r="BH6336" s="7"/>
      <c r="BI6336" s="7"/>
      <c r="BJ6336" s="7"/>
      <c r="BK6336" s="7"/>
      <c r="BL6336" s="7"/>
      <c r="BM6336" s="7"/>
      <c r="BP6336" s="7"/>
      <c r="BQ6336" s="7"/>
      <c r="BR6336" s="7"/>
      <c r="BS6336" s="7"/>
      <c r="BT6336" s="7"/>
      <c r="BU6336" s="7"/>
      <c r="BV6336" s="7"/>
      <c r="BW6336" s="7"/>
    </row>
    <row r="6337" spans="43:75" x14ac:dyDescent="0.2">
      <c r="AQ6337" s="7"/>
      <c r="AR6337" s="7"/>
      <c r="AS6337" s="7"/>
      <c r="AT6337" s="7"/>
      <c r="AU6337" s="7"/>
      <c r="AV6337" s="7"/>
      <c r="AX6337" s="7"/>
      <c r="AY6337" s="7"/>
      <c r="AZ6337" s="7"/>
      <c r="BA6337" s="7"/>
      <c r="BB6337" s="7"/>
      <c r="BC6337" s="7"/>
      <c r="BD6337" s="7"/>
      <c r="BG6337" s="7"/>
      <c r="BH6337" s="7"/>
      <c r="BI6337" s="7"/>
      <c r="BJ6337" s="7"/>
      <c r="BK6337" s="7"/>
      <c r="BL6337" s="7"/>
      <c r="BM6337" s="7"/>
      <c r="BP6337" s="7"/>
      <c r="BQ6337" s="7"/>
      <c r="BR6337" s="7"/>
      <c r="BS6337" s="7"/>
      <c r="BT6337" s="7"/>
      <c r="BU6337" s="7"/>
      <c r="BV6337" s="7"/>
      <c r="BW6337" s="7"/>
    </row>
    <row r="6338" spans="43:75" x14ac:dyDescent="0.2">
      <c r="AQ6338" s="7"/>
      <c r="AR6338" s="7"/>
      <c r="AS6338" s="7"/>
      <c r="AT6338" s="7"/>
      <c r="AU6338" s="7"/>
      <c r="AV6338" s="7"/>
      <c r="AX6338" s="7"/>
      <c r="AY6338" s="7"/>
      <c r="AZ6338" s="7"/>
      <c r="BA6338" s="7"/>
      <c r="BB6338" s="7"/>
      <c r="BC6338" s="7"/>
      <c r="BD6338" s="7"/>
      <c r="BG6338" s="7"/>
      <c r="BH6338" s="7"/>
      <c r="BI6338" s="7"/>
      <c r="BJ6338" s="7"/>
      <c r="BK6338" s="7"/>
      <c r="BL6338" s="7"/>
      <c r="BM6338" s="7"/>
      <c r="BP6338" s="7"/>
      <c r="BQ6338" s="7"/>
      <c r="BR6338" s="7"/>
      <c r="BS6338" s="7"/>
      <c r="BT6338" s="7"/>
      <c r="BU6338" s="7"/>
      <c r="BV6338" s="7"/>
      <c r="BW6338" s="7"/>
    </row>
    <row r="6339" spans="43:75" x14ac:dyDescent="0.2">
      <c r="AQ6339" s="7"/>
      <c r="AR6339" s="7"/>
      <c r="AS6339" s="7"/>
      <c r="AT6339" s="7"/>
      <c r="AU6339" s="7"/>
      <c r="AV6339" s="7"/>
      <c r="AX6339" s="7"/>
      <c r="AY6339" s="7"/>
      <c r="AZ6339" s="7"/>
      <c r="BA6339" s="7"/>
      <c r="BB6339" s="7"/>
      <c r="BC6339" s="7"/>
      <c r="BD6339" s="7"/>
      <c r="BG6339" s="7"/>
      <c r="BH6339" s="7"/>
      <c r="BI6339" s="7"/>
      <c r="BJ6339" s="7"/>
      <c r="BK6339" s="7"/>
      <c r="BL6339" s="7"/>
      <c r="BM6339" s="7"/>
      <c r="BP6339" s="7"/>
      <c r="BQ6339" s="7"/>
      <c r="BR6339" s="7"/>
      <c r="BS6339" s="7"/>
      <c r="BT6339" s="7"/>
      <c r="BU6339" s="7"/>
      <c r="BV6339" s="7"/>
      <c r="BW6339" s="7"/>
    </row>
    <row r="6340" spans="43:75" x14ac:dyDescent="0.2">
      <c r="AQ6340" s="7"/>
      <c r="AR6340" s="7"/>
      <c r="AS6340" s="7"/>
      <c r="AT6340" s="7"/>
      <c r="AU6340" s="7"/>
      <c r="AV6340" s="7"/>
      <c r="AX6340" s="7"/>
      <c r="AY6340" s="7"/>
      <c r="AZ6340" s="7"/>
      <c r="BA6340" s="7"/>
      <c r="BB6340" s="7"/>
      <c r="BC6340" s="7"/>
      <c r="BD6340" s="7"/>
      <c r="BG6340" s="7"/>
      <c r="BH6340" s="7"/>
      <c r="BI6340" s="7"/>
      <c r="BJ6340" s="7"/>
      <c r="BK6340" s="7"/>
      <c r="BL6340" s="7"/>
      <c r="BM6340" s="7"/>
      <c r="BP6340" s="7"/>
      <c r="BQ6340" s="7"/>
      <c r="BR6340" s="7"/>
      <c r="BS6340" s="7"/>
      <c r="BT6340" s="7"/>
      <c r="BU6340" s="7"/>
      <c r="BV6340" s="7"/>
      <c r="BW6340" s="7"/>
    </row>
    <row r="6341" spans="43:75" x14ac:dyDescent="0.2">
      <c r="AQ6341" s="7"/>
      <c r="AR6341" s="7"/>
      <c r="AS6341" s="7"/>
      <c r="AT6341" s="7"/>
      <c r="AU6341" s="7"/>
      <c r="AV6341" s="7"/>
      <c r="AX6341" s="7"/>
      <c r="AY6341" s="7"/>
      <c r="AZ6341" s="7"/>
      <c r="BA6341" s="7"/>
      <c r="BB6341" s="7"/>
      <c r="BC6341" s="7"/>
      <c r="BD6341" s="7"/>
      <c r="BG6341" s="7"/>
      <c r="BH6341" s="7"/>
      <c r="BI6341" s="7"/>
      <c r="BJ6341" s="7"/>
      <c r="BK6341" s="7"/>
      <c r="BL6341" s="7"/>
      <c r="BM6341" s="7"/>
      <c r="BP6341" s="7"/>
      <c r="BQ6341" s="7"/>
      <c r="BR6341" s="7"/>
      <c r="BS6341" s="7"/>
      <c r="BT6341" s="7"/>
      <c r="BU6341" s="7"/>
      <c r="BV6341" s="7"/>
      <c r="BW6341" s="7"/>
    </row>
    <row r="6342" spans="43:75" x14ac:dyDescent="0.2">
      <c r="AQ6342" s="7"/>
      <c r="AR6342" s="7"/>
      <c r="AS6342" s="7"/>
      <c r="AT6342" s="7"/>
      <c r="AU6342" s="7"/>
      <c r="AV6342" s="7"/>
      <c r="AX6342" s="7"/>
      <c r="AY6342" s="7"/>
      <c r="AZ6342" s="7"/>
      <c r="BA6342" s="7"/>
      <c r="BB6342" s="7"/>
      <c r="BC6342" s="7"/>
      <c r="BD6342" s="7"/>
      <c r="BG6342" s="7"/>
      <c r="BH6342" s="7"/>
      <c r="BI6342" s="7"/>
      <c r="BJ6342" s="7"/>
      <c r="BK6342" s="7"/>
      <c r="BL6342" s="7"/>
      <c r="BM6342" s="7"/>
      <c r="BP6342" s="7"/>
      <c r="BQ6342" s="7"/>
      <c r="BR6342" s="7"/>
      <c r="BS6342" s="7"/>
      <c r="BT6342" s="7"/>
      <c r="BU6342" s="7"/>
      <c r="BV6342" s="7"/>
      <c r="BW6342" s="7"/>
    </row>
    <row r="6343" spans="43:75" x14ac:dyDescent="0.2">
      <c r="AQ6343" s="7"/>
      <c r="AR6343" s="7"/>
      <c r="AS6343" s="7"/>
      <c r="AT6343" s="7"/>
      <c r="AU6343" s="7"/>
      <c r="AV6343" s="7"/>
      <c r="AX6343" s="7"/>
      <c r="AY6343" s="7"/>
      <c r="AZ6343" s="7"/>
      <c r="BA6343" s="7"/>
      <c r="BB6343" s="7"/>
      <c r="BC6343" s="7"/>
      <c r="BD6343" s="7"/>
      <c r="BG6343" s="7"/>
      <c r="BH6343" s="7"/>
      <c r="BI6343" s="7"/>
      <c r="BJ6343" s="7"/>
      <c r="BK6343" s="7"/>
      <c r="BL6343" s="7"/>
      <c r="BM6343" s="7"/>
      <c r="BP6343" s="7"/>
      <c r="BQ6343" s="7"/>
      <c r="BR6343" s="7"/>
      <c r="BS6343" s="7"/>
      <c r="BT6343" s="7"/>
      <c r="BU6343" s="7"/>
      <c r="BV6343" s="7"/>
      <c r="BW6343" s="7"/>
    </row>
    <row r="6344" spans="43:75" x14ac:dyDescent="0.2">
      <c r="AQ6344" s="7"/>
      <c r="AR6344" s="7"/>
      <c r="AS6344" s="7"/>
      <c r="AT6344" s="7"/>
      <c r="AU6344" s="7"/>
      <c r="AV6344" s="7"/>
      <c r="AX6344" s="7"/>
      <c r="AY6344" s="7"/>
      <c r="AZ6344" s="7"/>
      <c r="BA6344" s="7"/>
      <c r="BB6344" s="7"/>
      <c r="BC6344" s="7"/>
      <c r="BD6344" s="7"/>
      <c r="BG6344" s="7"/>
      <c r="BH6344" s="7"/>
      <c r="BI6344" s="7"/>
      <c r="BJ6344" s="7"/>
      <c r="BK6344" s="7"/>
      <c r="BL6344" s="7"/>
      <c r="BM6344" s="7"/>
      <c r="BP6344" s="7"/>
      <c r="BQ6344" s="7"/>
      <c r="BR6344" s="7"/>
      <c r="BS6344" s="7"/>
      <c r="BT6344" s="7"/>
      <c r="BU6344" s="7"/>
      <c r="BV6344" s="7"/>
      <c r="BW6344" s="7"/>
    </row>
    <row r="6345" spans="43:75" x14ac:dyDescent="0.2">
      <c r="AQ6345" s="7"/>
      <c r="AR6345" s="7"/>
      <c r="AS6345" s="7"/>
      <c r="AT6345" s="7"/>
      <c r="AU6345" s="7"/>
      <c r="AV6345" s="7"/>
      <c r="AX6345" s="7"/>
      <c r="AY6345" s="7"/>
      <c r="AZ6345" s="7"/>
      <c r="BA6345" s="7"/>
      <c r="BB6345" s="7"/>
      <c r="BC6345" s="7"/>
      <c r="BD6345" s="7"/>
      <c r="BG6345" s="7"/>
      <c r="BH6345" s="7"/>
      <c r="BI6345" s="7"/>
      <c r="BJ6345" s="7"/>
      <c r="BK6345" s="7"/>
      <c r="BL6345" s="7"/>
      <c r="BM6345" s="7"/>
      <c r="BP6345" s="7"/>
      <c r="BQ6345" s="7"/>
      <c r="BR6345" s="7"/>
      <c r="BS6345" s="7"/>
      <c r="BT6345" s="7"/>
      <c r="BU6345" s="7"/>
      <c r="BV6345" s="7"/>
      <c r="BW6345" s="7"/>
    </row>
    <row r="6346" spans="43:75" x14ac:dyDescent="0.2">
      <c r="AQ6346" s="7"/>
      <c r="AR6346" s="7"/>
      <c r="AS6346" s="7"/>
      <c r="AT6346" s="7"/>
      <c r="AU6346" s="7"/>
      <c r="AV6346" s="7"/>
      <c r="AX6346" s="7"/>
      <c r="AY6346" s="7"/>
      <c r="AZ6346" s="7"/>
      <c r="BA6346" s="7"/>
      <c r="BB6346" s="7"/>
      <c r="BC6346" s="7"/>
      <c r="BD6346" s="7"/>
      <c r="BG6346" s="7"/>
      <c r="BH6346" s="7"/>
      <c r="BI6346" s="7"/>
      <c r="BJ6346" s="7"/>
      <c r="BK6346" s="7"/>
      <c r="BL6346" s="7"/>
      <c r="BM6346" s="7"/>
      <c r="BP6346" s="7"/>
      <c r="BQ6346" s="7"/>
      <c r="BR6346" s="7"/>
      <c r="BS6346" s="7"/>
      <c r="BT6346" s="7"/>
      <c r="BU6346" s="7"/>
      <c r="BV6346" s="7"/>
      <c r="BW6346" s="7"/>
    </row>
    <row r="6347" spans="43:75" x14ac:dyDescent="0.2">
      <c r="AQ6347" s="7"/>
      <c r="AR6347" s="7"/>
      <c r="AS6347" s="7"/>
      <c r="AT6347" s="7"/>
      <c r="AU6347" s="7"/>
      <c r="AV6347" s="7"/>
      <c r="AX6347" s="7"/>
      <c r="AY6347" s="7"/>
      <c r="AZ6347" s="7"/>
      <c r="BA6347" s="7"/>
      <c r="BB6347" s="7"/>
      <c r="BC6347" s="7"/>
      <c r="BD6347" s="7"/>
      <c r="BG6347" s="7"/>
      <c r="BH6347" s="7"/>
      <c r="BI6347" s="7"/>
      <c r="BJ6347" s="7"/>
      <c r="BK6347" s="7"/>
      <c r="BL6347" s="7"/>
      <c r="BM6347" s="7"/>
      <c r="BP6347" s="7"/>
      <c r="BQ6347" s="7"/>
      <c r="BR6347" s="7"/>
      <c r="BS6347" s="7"/>
      <c r="BT6347" s="7"/>
      <c r="BU6347" s="7"/>
      <c r="BV6347" s="7"/>
      <c r="BW6347" s="7"/>
    </row>
    <row r="6348" spans="43:75" x14ac:dyDescent="0.2">
      <c r="AQ6348" s="7"/>
      <c r="AR6348" s="7"/>
      <c r="AS6348" s="7"/>
      <c r="AT6348" s="7"/>
      <c r="AU6348" s="7"/>
      <c r="AV6348" s="7"/>
      <c r="AX6348" s="7"/>
      <c r="AY6348" s="7"/>
      <c r="AZ6348" s="7"/>
      <c r="BA6348" s="7"/>
      <c r="BB6348" s="7"/>
      <c r="BC6348" s="7"/>
      <c r="BD6348" s="7"/>
      <c r="BG6348" s="7"/>
      <c r="BH6348" s="7"/>
      <c r="BI6348" s="7"/>
      <c r="BJ6348" s="7"/>
      <c r="BK6348" s="7"/>
      <c r="BL6348" s="7"/>
      <c r="BM6348" s="7"/>
      <c r="BP6348" s="7"/>
      <c r="BQ6348" s="7"/>
      <c r="BR6348" s="7"/>
      <c r="BS6348" s="7"/>
      <c r="BT6348" s="7"/>
      <c r="BU6348" s="7"/>
      <c r="BV6348" s="7"/>
      <c r="BW6348" s="7"/>
    </row>
    <row r="6349" spans="43:75" x14ac:dyDescent="0.2">
      <c r="AQ6349" s="7"/>
      <c r="AR6349" s="7"/>
      <c r="AS6349" s="7"/>
      <c r="AT6349" s="7"/>
      <c r="AU6349" s="7"/>
      <c r="AV6349" s="7"/>
      <c r="AX6349" s="7"/>
      <c r="AY6349" s="7"/>
      <c r="AZ6349" s="7"/>
      <c r="BA6349" s="7"/>
      <c r="BB6349" s="7"/>
      <c r="BC6349" s="7"/>
      <c r="BD6349" s="7"/>
      <c r="BG6349" s="7"/>
      <c r="BH6349" s="7"/>
      <c r="BI6349" s="7"/>
      <c r="BJ6349" s="7"/>
      <c r="BK6349" s="7"/>
      <c r="BL6349" s="7"/>
      <c r="BM6349" s="7"/>
      <c r="BP6349" s="7"/>
      <c r="BQ6349" s="7"/>
      <c r="BR6349" s="7"/>
      <c r="BS6349" s="7"/>
      <c r="BT6349" s="7"/>
      <c r="BU6349" s="7"/>
      <c r="BV6349" s="7"/>
      <c r="BW6349" s="7"/>
    </row>
    <row r="6350" spans="43:75" x14ac:dyDescent="0.2">
      <c r="AQ6350" s="7"/>
      <c r="AR6350" s="7"/>
      <c r="AS6350" s="7"/>
      <c r="AT6350" s="7"/>
      <c r="AU6350" s="7"/>
      <c r="AV6350" s="7"/>
      <c r="AX6350" s="7"/>
      <c r="AY6350" s="7"/>
      <c r="AZ6350" s="7"/>
      <c r="BA6350" s="7"/>
      <c r="BB6350" s="7"/>
      <c r="BC6350" s="7"/>
      <c r="BD6350" s="7"/>
      <c r="BG6350" s="7"/>
      <c r="BH6350" s="7"/>
      <c r="BI6350" s="7"/>
      <c r="BJ6350" s="7"/>
      <c r="BK6350" s="7"/>
      <c r="BL6350" s="7"/>
      <c r="BM6350" s="7"/>
      <c r="BP6350" s="7"/>
      <c r="BQ6350" s="7"/>
      <c r="BR6350" s="7"/>
      <c r="BS6350" s="7"/>
      <c r="BT6350" s="7"/>
      <c r="BU6350" s="7"/>
      <c r="BV6350" s="7"/>
      <c r="BW6350" s="7"/>
    </row>
    <row r="6351" spans="43:75" x14ac:dyDescent="0.2">
      <c r="AQ6351" s="7"/>
      <c r="AR6351" s="7"/>
      <c r="AS6351" s="7"/>
      <c r="AT6351" s="7"/>
      <c r="AU6351" s="7"/>
      <c r="AV6351" s="7"/>
      <c r="AX6351" s="7"/>
      <c r="AY6351" s="7"/>
      <c r="AZ6351" s="7"/>
      <c r="BA6351" s="7"/>
      <c r="BB6351" s="7"/>
      <c r="BC6351" s="7"/>
      <c r="BD6351" s="7"/>
      <c r="BG6351" s="7"/>
      <c r="BH6351" s="7"/>
      <c r="BI6351" s="7"/>
      <c r="BJ6351" s="7"/>
      <c r="BK6351" s="7"/>
      <c r="BL6351" s="7"/>
      <c r="BM6351" s="7"/>
      <c r="BP6351" s="7"/>
      <c r="BQ6351" s="7"/>
      <c r="BR6351" s="7"/>
      <c r="BS6351" s="7"/>
      <c r="BT6351" s="7"/>
      <c r="BU6351" s="7"/>
      <c r="BV6351" s="7"/>
      <c r="BW6351" s="7"/>
    </row>
    <row r="6352" spans="43:75" x14ac:dyDescent="0.2">
      <c r="AQ6352" s="7"/>
      <c r="AR6352" s="7"/>
      <c r="AS6352" s="7"/>
      <c r="AT6352" s="7"/>
      <c r="AU6352" s="7"/>
      <c r="AV6352" s="7"/>
      <c r="AX6352" s="7"/>
      <c r="AY6352" s="7"/>
      <c r="AZ6352" s="7"/>
      <c r="BA6352" s="7"/>
      <c r="BB6352" s="7"/>
      <c r="BC6352" s="7"/>
      <c r="BD6352" s="7"/>
      <c r="BG6352" s="7"/>
      <c r="BH6352" s="7"/>
      <c r="BI6352" s="7"/>
      <c r="BJ6352" s="7"/>
      <c r="BK6352" s="7"/>
      <c r="BL6352" s="7"/>
      <c r="BM6352" s="7"/>
      <c r="BP6352" s="7"/>
      <c r="BQ6352" s="7"/>
      <c r="BR6352" s="7"/>
      <c r="BS6352" s="7"/>
      <c r="BT6352" s="7"/>
      <c r="BU6352" s="7"/>
      <c r="BV6352" s="7"/>
      <c r="BW6352" s="7"/>
    </row>
    <row r="6353" spans="43:75" x14ac:dyDescent="0.2">
      <c r="AQ6353" s="7"/>
      <c r="AR6353" s="7"/>
      <c r="AS6353" s="7"/>
      <c r="AT6353" s="7"/>
      <c r="AU6353" s="7"/>
      <c r="AV6353" s="7"/>
      <c r="AX6353" s="7"/>
      <c r="AY6353" s="7"/>
      <c r="AZ6353" s="7"/>
      <c r="BA6353" s="7"/>
      <c r="BB6353" s="7"/>
      <c r="BC6353" s="7"/>
      <c r="BD6353" s="7"/>
      <c r="BG6353" s="7"/>
      <c r="BH6353" s="7"/>
      <c r="BI6353" s="7"/>
      <c r="BJ6353" s="7"/>
      <c r="BK6353" s="7"/>
      <c r="BL6353" s="7"/>
      <c r="BM6353" s="7"/>
      <c r="BP6353" s="7"/>
      <c r="BQ6353" s="7"/>
      <c r="BR6353" s="7"/>
      <c r="BS6353" s="7"/>
      <c r="BT6353" s="7"/>
      <c r="BU6353" s="7"/>
      <c r="BV6353" s="7"/>
      <c r="BW6353" s="7"/>
    </row>
    <row r="6354" spans="43:75" x14ac:dyDescent="0.2">
      <c r="AQ6354" s="7"/>
      <c r="AR6354" s="7"/>
      <c r="AS6354" s="7"/>
      <c r="AT6354" s="7"/>
      <c r="AU6354" s="7"/>
      <c r="AV6354" s="7"/>
      <c r="AX6354" s="7"/>
      <c r="AY6354" s="7"/>
      <c r="AZ6354" s="7"/>
      <c r="BA6354" s="7"/>
      <c r="BB6354" s="7"/>
      <c r="BC6354" s="7"/>
      <c r="BD6354" s="7"/>
      <c r="BG6354" s="7"/>
      <c r="BH6354" s="7"/>
      <c r="BI6354" s="7"/>
      <c r="BJ6354" s="7"/>
      <c r="BK6354" s="7"/>
      <c r="BL6354" s="7"/>
      <c r="BM6354" s="7"/>
      <c r="BP6354" s="7"/>
      <c r="BQ6354" s="7"/>
      <c r="BR6354" s="7"/>
      <c r="BS6354" s="7"/>
      <c r="BT6354" s="7"/>
      <c r="BU6354" s="7"/>
      <c r="BV6354" s="7"/>
      <c r="BW6354" s="7"/>
    </row>
    <row r="6355" spans="43:75" x14ac:dyDescent="0.2">
      <c r="AQ6355" s="7"/>
      <c r="AR6355" s="7"/>
      <c r="AS6355" s="7"/>
      <c r="AT6355" s="7"/>
      <c r="AU6355" s="7"/>
      <c r="AV6355" s="7"/>
      <c r="AX6355" s="7"/>
      <c r="AY6355" s="7"/>
      <c r="AZ6355" s="7"/>
      <c r="BA6355" s="7"/>
      <c r="BB6355" s="7"/>
      <c r="BC6355" s="7"/>
      <c r="BD6355" s="7"/>
      <c r="BG6355" s="7"/>
      <c r="BH6355" s="7"/>
      <c r="BI6355" s="7"/>
      <c r="BJ6355" s="7"/>
      <c r="BK6355" s="7"/>
      <c r="BL6355" s="7"/>
      <c r="BM6355" s="7"/>
      <c r="BP6355" s="7"/>
      <c r="BQ6355" s="7"/>
      <c r="BR6355" s="7"/>
      <c r="BS6355" s="7"/>
      <c r="BT6355" s="7"/>
      <c r="BU6355" s="7"/>
      <c r="BV6355" s="7"/>
      <c r="BW6355" s="7"/>
    </row>
    <row r="6356" spans="43:75" x14ac:dyDescent="0.2">
      <c r="AQ6356" s="7"/>
      <c r="AR6356" s="7"/>
      <c r="AS6356" s="7"/>
      <c r="AT6356" s="7"/>
      <c r="AU6356" s="7"/>
      <c r="AV6356" s="7"/>
      <c r="AX6356" s="7"/>
      <c r="AY6356" s="7"/>
      <c r="AZ6356" s="7"/>
      <c r="BA6356" s="7"/>
      <c r="BB6356" s="7"/>
      <c r="BC6356" s="7"/>
      <c r="BD6356" s="7"/>
      <c r="BG6356" s="7"/>
      <c r="BH6356" s="7"/>
      <c r="BI6356" s="7"/>
      <c r="BJ6356" s="7"/>
      <c r="BK6356" s="7"/>
      <c r="BL6356" s="7"/>
      <c r="BM6356" s="7"/>
      <c r="BP6356" s="7"/>
      <c r="BQ6356" s="7"/>
      <c r="BR6356" s="7"/>
      <c r="BS6356" s="7"/>
      <c r="BT6356" s="7"/>
      <c r="BU6356" s="7"/>
      <c r="BV6356" s="7"/>
      <c r="BW6356" s="7"/>
    </row>
    <row r="6357" spans="43:75" x14ac:dyDescent="0.2">
      <c r="AQ6357" s="7"/>
      <c r="AR6357" s="7"/>
      <c r="AS6357" s="7"/>
      <c r="AT6357" s="7"/>
      <c r="AU6357" s="7"/>
      <c r="AV6357" s="7"/>
      <c r="AX6357" s="7"/>
      <c r="AY6357" s="7"/>
      <c r="AZ6357" s="7"/>
      <c r="BA6357" s="7"/>
      <c r="BB6357" s="7"/>
      <c r="BC6357" s="7"/>
      <c r="BD6357" s="7"/>
      <c r="BG6357" s="7"/>
      <c r="BH6357" s="7"/>
      <c r="BI6357" s="7"/>
      <c r="BJ6357" s="7"/>
      <c r="BK6357" s="7"/>
      <c r="BL6357" s="7"/>
      <c r="BM6357" s="7"/>
      <c r="BP6357" s="7"/>
      <c r="BQ6357" s="7"/>
      <c r="BR6357" s="7"/>
      <c r="BS6357" s="7"/>
      <c r="BT6357" s="7"/>
      <c r="BU6357" s="7"/>
      <c r="BV6357" s="7"/>
      <c r="BW6357" s="7"/>
    </row>
    <row r="6358" spans="43:75" x14ac:dyDescent="0.2">
      <c r="AQ6358" s="7"/>
      <c r="AR6358" s="7"/>
      <c r="AS6358" s="7"/>
      <c r="AT6358" s="7"/>
      <c r="AU6358" s="7"/>
      <c r="AV6358" s="7"/>
      <c r="AX6358" s="7"/>
      <c r="AY6358" s="7"/>
      <c r="AZ6358" s="7"/>
      <c r="BA6358" s="7"/>
      <c r="BB6358" s="7"/>
      <c r="BC6358" s="7"/>
      <c r="BD6358" s="7"/>
      <c r="BG6358" s="7"/>
      <c r="BH6358" s="7"/>
      <c r="BI6358" s="7"/>
      <c r="BJ6358" s="7"/>
      <c r="BK6358" s="7"/>
      <c r="BL6358" s="7"/>
      <c r="BM6358" s="7"/>
      <c r="BP6358" s="7"/>
      <c r="BQ6358" s="7"/>
      <c r="BR6358" s="7"/>
      <c r="BS6358" s="7"/>
      <c r="BT6358" s="7"/>
      <c r="BU6358" s="7"/>
      <c r="BV6358" s="7"/>
      <c r="BW6358" s="7"/>
    </row>
    <row r="6359" spans="43:75" x14ac:dyDescent="0.2">
      <c r="AQ6359" s="7"/>
      <c r="AR6359" s="7"/>
      <c r="AS6359" s="7"/>
      <c r="AT6359" s="7"/>
      <c r="AU6359" s="7"/>
      <c r="AV6359" s="7"/>
      <c r="AX6359" s="7"/>
      <c r="AY6359" s="7"/>
      <c r="AZ6359" s="7"/>
      <c r="BA6359" s="7"/>
      <c r="BB6359" s="7"/>
      <c r="BC6359" s="7"/>
      <c r="BD6359" s="7"/>
      <c r="BG6359" s="7"/>
      <c r="BH6359" s="7"/>
      <c r="BI6359" s="7"/>
      <c r="BJ6359" s="7"/>
      <c r="BK6359" s="7"/>
      <c r="BL6359" s="7"/>
      <c r="BM6359" s="7"/>
      <c r="BP6359" s="7"/>
      <c r="BQ6359" s="7"/>
      <c r="BR6359" s="7"/>
      <c r="BS6359" s="7"/>
      <c r="BT6359" s="7"/>
      <c r="BU6359" s="7"/>
      <c r="BV6359" s="7"/>
      <c r="BW6359" s="7"/>
    </row>
    <row r="6360" spans="43:75" x14ac:dyDescent="0.2">
      <c r="AQ6360" s="7"/>
      <c r="AR6360" s="7"/>
      <c r="AS6360" s="7"/>
      <c r="AT6360" s="7"/>
      <c r="AU6360" s="7"/>
      <c r="AV6360" s="7"/>
      <c r="AX6360" s="7"/>
      <c r="AY6360" s="7"/>
      <c r="AZ6360" s="7"/>
      <c r="BA6360" s="7"/>
      <c r="BB6360" s="7"/>
      <c r="BC6360" s="7"/>
      <c r="BD6360" s="7"/>
      <c r="BG6360" s="7"/>
      <c r="BH6360" s="7"/>
      <c r="BI6360" s="7"/>
      <c r="BJ6360" s="7"/>
      <c r="BK6360" s="7"/>
      <c r="BL6360" s="7"/>
      <c r="BM6360" s="7"/>
      <c r="BP6360" s="7"/>
      <c r="BQ6360" s="7"/>
      <c r="BR6360" s="7"/>
      <c r="BS6360" s="7"/>
      <c r="BT6360" s="7"/>
      <c r="BU6360" s="7"/>
      <c r="BV6360" s="7"/>
      <c r="BW6360" s="7"/>
    </row>
    <row r="6361" spans="43:75" x14ac:dyDescent="0.2">
      <c r="AQ6361" s="7"/>
      <c r="AR6361" s="7"/>
      <c r="AS6361" s="7"/>
      <c r="AT6361" s="7"/>
      <c r="AU6361" s="7"/>
      <c r="AV6361" s="7"/>
      <c r="AX6361" s="7"/>
      <c r="AY6361" s="7"/>
      <c r="AZ6361" s="7"/>
      <c r="BA6361" s="7"/>
      <c r="BB6361" s="7"/>
      <c r="BC6361" s="7"/>
      <c r="BD6361" s="7"/>
      <c r="BG6361" s="7"/>
      <c r="BH6361" s="7"/>
      <c r="BI6361" s="7"/>
      <c r="BJ6361" s="7"/>
      <c r="BK6361" s="7"/>
      <c r="BL6361" s="7"/>
      <c r="BM6361" s="7"/>
      <c r="BP6361" s="7"/>
      <c r="BQ6361" s="7"/>
      <c r="BR6361" s="7"/>
      <c r="BS6361" s="7"/>
      <c r="BT6361" s="7"/>
      <c r="BU6361" s="7"/>
      <c r="BV6361" s="7"/>
      <c r="BW6361" s="7"/>
    </row>
    <row r="6362" spans="43:75" x14ac:dyDescent="0.2">
      <c r="AQ6362" s="7"/>
      <c r="AR6362" s="7"/>
      <c r="AS6362" s="7"/>
      <c r="AT6362" s="7"/>
      <c r="AU6362" s="7"/>
      <c r="AV6362" s="7"/>
      <c r="AX6362" s="7"/>
      <c r="AY6362" s="7"/>
      <c r="AZ6362" s="7"/>
      <c r="BA6362" s="7"/>
      <c r="BB6362" s="7"/>
      <c r="BC6362" s="7"/>
      <c r="BD6362" s="7"/>
      <c r="BG6362" s="7"/>
      <c r="BH6362" s="7"/>
      <c r="BI6362" s="7"/>
      <c r="BJ6362" s="7"/>
      <c r="BK6362" s="7"/>
      <c r="BL6362" s="7"/>
      <c r="BM6362" s="7"/>
      <c r="BP6362" s="7"/>
      <c r="BQ6362" s="7"/>
      <c r="BR6362" s="7"/>
      <c r="BS6362" s="7"/>
      <c r="BT6362" s="7"/>
      <c r="BU6362" s="7"/>
      <c r="BV6362" s="7"/>
      <c r="BW6362" s="7"/>
    </row>
    <row r="6363" spans="43:75" x14ac:dyDescent="0.2">
      <c r="AQ6363" s="7"/>
      <c r="AR6363" s="7"/>
      <c r="AS6363" s="7"/>
      <c r="AT6363" s="7"/>
      <c r="AU6363" s="7"/>
      <c r="AV6363" s="7"/>
      <c r="AX6363" s="7"/>
      <c r="AY6363" s="7"/>
      <c r="AZ6363" s="7"/>
      <c r="BA6363" s="7"/>
      <c r="BB6363" s="7"/>
      <c r="BC6363" s="7"/>
      <c r="BD6363" s="7"/>
      <c r="BG6363" s="7"/>
      <c r="BH6363" s="7"/>
      <c r="BI6363" s="7"/>
      <c r="BJ6363" s="7"/>
      <c r="BK6363" s="7"/>
      <c r="BL6363" s="7"/>
      <c r="BM6363" s="7"/>
      <c r="BP6363" s="7"/>
      <c r="BQ6363" s="7"/>
      <c r="BR6363" s="7"/>
      <c r="BS6363" s="7"/>
      <c r="BT6363" s="7"/>
      <c r="BU6363" s="7"/>
      <c r="BV6363" s="7"/>
      <c r="BW6363" s="7"/>
    </row>
    <row r="6364" spans="43:75" x14ac:dyDescent="0.2">
      <c r="AQ6364" s="7"/>
      <c r="AR6364" s="7"/>
      <c r="AS6364" s="7"/>
      <c r="AT6364" s="7"/>
      <c r="AU6364" s="7"/>
      <c r="AV6364" s="7"/>
      <c r="AX6364" s="7"/>
      <c r="AY6364" s="7"/>
      <c r="AZ6364" s="7"/>
      <c r="BA6364" s="7"/>
      <c r="BB6364" s="7"/>
      <c r="BC6364" s="7"/>
      <c r="BD6364" s="7"/>
      <c r="BG6364" s="7"/>
      <c r="BH6364" s="7"/>
      <c r="BI6364" s="7"/>
      <c r="BJ6364" s="7"/>
      <c r="BK6364" s="7"/>
      <c r="BL6364" s="7"/>
      <c r="BM6364" s="7"/>
      <c r="BP6364" s="7"/>
      <c r="BQ6364" s="7"/>
      <c r="BR6364" s="7"/>
      <c r="BS6364" s="7"/>
      <c r="BT6364" s="7"/>
      <c r="BU6364" s="7"/>
      <c r="BV6364" s="7"/>
      <c r="BW6364" s="7"/>
    </row>
    <row r="6365" spans="43:75" x14ac:dyDescent="0.2">
      <c r="AQ6365" s="7"/>
      <c r="AR6365" s="7"/>
      <c r="AS6365" s="7"/>
      <c r="AT6365" s="7"/>
      <c r="AU6365" s="7"/>
      <c r="AV6365" s="7"/>
      <c r="AX6365" s="7"/>
      <c r="AY6365" s="7"/>
      <c r="AZ6365" s="7"/>
      <c r="BA6365" s="7"/>
      <c r="BB6365" s="7"/>
      <c r="BC6365" s="7"/>
      <c r="BD6365" s="7"/>
      <c r="BG6365" s="7"/>
      <c r="BH6365" s="7"/>
      <c r="BI6365" s="7"/>
      <c r="BJ6365" s="7"/>
      <c r="BK6365" s="7"/>
      <c r="BL6365" s="7"/>
      <c r="BM6365" s="7"/>
      <c r="BP6365" s="7"/>
      <c r="BQ6365" s="7"/>
      <c r="BR6365" s="7"/>
      <c r="BS6365" s="7"/>
      <c r="BT6365" s="7"/>
      <c r="BU6365" s="7"/>
      <c r="BV6365" s="7"/>
      <c r="BW6365" s="7"/>
    </row>
    <row r="6366" spans="43:75" x14ac:dyDescent="0.2">
      <c r="AQ6366" s="7"/>
      <c r="AR6366" s="7"/>
      <c r="AS6366" s="7"/>
      <c r="AT6366" s="7"/>
      <c r="AU6366" s="7"/>
      <c r="AV6366" s="7"/>
      <c r="AX6366" s="7"/>
      <c r="AY6366" s="7"/>
      <c r="AZ6366" s="7"/>
      <c r="BA6366" s="7"/>
      <c r="BB6366" s="7"/>
      <c r="BC6366" s="7"/>
      <c r="BD6366" s="7"/>
      <c r="BG6366" s="7"/>
      <c r="BH6366" s="7"/>
      <c r="BI6366" s="7"/>
      <c r="BJ6366" s="7"/>
      <c r="BK6366" s="7"/>
      <c r="BL6366" s="7"/>
      <c r="BM6366" s="7"/>
      <c r="BP6366" s="7"/>
      <c r="BQ6366" s="7"/>
      <c r="BR6366" s="7"/>
      <c r="BS6366" s="7"/>
      <c r="BT6366" s="7"/>
      <c r="BU6366" s="7"/>
      <c r="BV6366" s="7"/>
      <c r="BW6366" s="7"/>
    </row>
    <row r="6367" spans="43:75" x14ac:dyDescent="0.2">
      <c r="AQ6367" s="7"/>
      <c r="AR6367" s="7"/>
      <c r="AS6367" s="7"/>
      <c r="AT6367" s="7"/>
      <c r="AU6367" s="7"/>
      <c r="AV6367" s="7"/>
      <c r="AX6367" s="7"/>
      <c r="AY6367" s="7"/>
      <c r="AZ6367" s="7"/>
      <c r="BA6367" s="7"/>
      <c r="BB6367" s="7"/>
      <c r="BC6367" s="7"/>
      <c r="BD6367" s="7"/>
      <c r="BG6367" s="7"/>
      <c r="BH6367" s="7"/>
      <c r="BI6367" s="7"/>
      <c r="BJ6367" s="7"/>
      <c r="BK6367" s="7"/>
      <c r="BL6367" s="7"/>
      <c r="BM6367" s="7"/>
      <c r="BP6367" s="7"/>
      <c r="BQ6367" s="7"/>
      <c r="BR6367" s="7"/>
      <c r="BS6367" s="7"/>
      <c r="BT6367" s="7"/>
      <c r="BU6367" s="7"/>
      <c r="BV6367" s="7"/>
      <c r="BW6367" s="7"/>
    </row>
    <row r="6368" spans="43:75" x14ac:dyDescent="0.2">
      <c r="AQ6368" s="7"/>
      <c r="AR6368" s="7"/>
      <c r="AS6368" s="7"/>
      <c r="AT6368" s="7"/>
      <c r="AU6368" s="7"/>
      <c r="AV6368" s="7"/>
      <c r="AX6368" s="7"/>
      <c r="AY6368" s="7"/>
      <c r="AZ6368" s="7"/>
      <c r="BA6368" s="7"/>
      <c r="BB6368" s="7"/>
      <c r="BC6368" s="7"/>
      <c r="BD6368" s="7"/>
      <c r="BG6368" s="7"/>
      <c r="BH6368" s="7"/>
      <c r="BI6368" s="7"/>
      <c r="BJ6368" s="7"/>
      <c r="BK6368" s="7"/>
      <c r="BL6368" s="7"/>
      <c r="BM6368" s="7"/>
      <c r="BP6368" s="7"/>
      <c r="BQ6368" s="7"/>
      <c r="BR6368" s="7"/>
      <c r="BS6368" s="7"/>
      <c r="BT6368" s="7"/>
      <c r="BU6368" s="7"/>
      <c r="BV6368" s="7"/>
      <c r="BW6368" s="7"/>
    </row>
    <row r="6369" spans="43:75" x14ac:dyDescent="0.2">
      <c r="AQ6369" s="7"/>
      <c r="AR6369" s="7"/>
      <c r="AS6369" s="7"/>
      <c r="AT6369" s="7"/>
      <c r="AU6369" s="7"/>
      <c r="AV6369" s="7"/>
      <c r="AX6369" s="7"/>
      <c r="AY6369" s="7"/>
      <c r="AZ6369" s="7"/>
      <c r="BA6369" s="7"/>
      <c r="BB6369" s="7"/>
      <c r="BC6369" s="7"/>
      <c r="BD6369" s="7"/>
      <c r="BG6369" s="7"/>
      <c r="BH6369" s="7"/>
      <c r="BI6369" s="7"/>
      <c r="BJ6369" s="7"/>
      <c r="BK6369" s="7"/>
      <c r="BL6369" s="7"/>
      <c r="BM6369" s="7"/>
      <c r="BP6369" s="7"/>
      <c r="BQ6369" s="7"/>
      <c r="BR6369" s="7"/>
      <c r="BS6369" s="7"/>
      <c r="BT6369" s="7"/>
      <c r="BU6369" s="7"/>
      <c r="BV6369" s="7"/>
      <c r="BW6369" s="7"/>
    </row>
    <row r="6370" spans="43:75" x14ac:dyDescent="0.2">
      <c r="AQ6370" s="7"/>
      <c r="AR6370" s="7"/>
      <c r="AS6370" s="7"/>
      <c r="AT6370" s="7"/>
      <c r="AU6370" s="7"/>
      <c r="AV6370" s="7"/>
      <c r="AX6370" s="7"/>
      <c r="AY6370" s="7"/>
      <c r="AZ6370" s="7"/>
      <c r="BA6370" s="7"/>
      <c r="BB6370" s="7"/>
      <c r="BC6370" s="7"/>
      <c r="BD6370" s="7"/>
      <c r="BG6370" s="7"/>
      <c r="BH6370" s="7"/>
      <c r="BI6370" s="7"/>
      <c r="BJ6370" s="7"/>
      <c r="BK6370" s="7"/>
      <c r="BL6370" s="7"/>
      <c r="BM6370" s="7"/>
      <c r="BP6370" s="7"/>
      <c r="BQ6370" s="7"/>
      <c r="BR6370" s="7"/>
      <c r="BS6370" s="7"/>
      <c r="BT6370" s="7"/>
      <c r="BU6370" s="7"/>
      <c r="BV6370" s="7"/>
      <c r="BW6370" s="7"/>
    </row>
    <row r="6371" spans="43:75" x14ac:dyDescent="0.2">
      <c r="AQ6371" s="7"/>
      <c r="AR6371" s="7"/>
      <c r="AS6371" s="7"/>
      <c r="AT6371" s="7"/>
      <c r="AU6371" s="7"/>
      <c r="AV6371" s="7"/>
      <c r="AX6371" s="7"/>
      <c r="AY6371" s="7"/>
      <c r="AZ6371" s="7"/>
      <c r="BA6371" s="7"/>
      <c r="BB6371" s="7"/>
      <c r="BC6371" s="7"/>
      <c r="BD6371" s="7"/>
      <c r="BG6371" s="7"/>
      <c r="BH6371" s="7"/>
      <c r="BI6371" s="7"/>
      <c r="BJ6371" s="7"/>
      <c r="BK6371" s="7"/>
      <c r="BL6371" s="7"/>
      <c r="BM6371" s="7"/>
      <c r="BP6371" s="7"/>
      <c r="BQ6371" s="7"/>
      <c r="BR6371" s="7"/>
      <c r="BS6371" s="7"/>
      <c r="BT6371" s="7"/>
      <c r="BU6371" s="7"/>
      <c r="BV6371" s="7"/>
      <c r="BW6371" s="7"/>
    </row>
    <row r="6372" spans="43:75" x14ac:dyDescent="0.2">
      <c r="AQ6372" s="7"/>
      <c r="AR6372" s="7"/>
      <c r="AS6372" s="7"/>
      <c r="AT6372" s="7"/>
      <c r="AU6372" s="7"/>
      <c r="AV6372" s="7"/>
      <c r="AX6372" s="7"/>
      <c r="AY6372" s="7"/>
      <c r="AZ6372" s="7"/>
      <c r="BA6372" s="7"/>
      <c r="BB6372" s="7"/>
      <c r="BC6372" s="7"/>
      <c r="BD6372" s="7"/>
      <c r="BG6372" s="7"/>
      <c r="BH6372" s="7"/>
      <c r="BI6372" s="7"/>
      <c r="BJ6372" s="7"/>
      <c r="BK6372" s="7"/>
      <c r="BL6372" s="7"/>
      <c r="BM6372" s="7"/>
      <c r="BP6372" s="7"/>
      <c r="BQ6372" s="7"/>
      <c r="BR6372" s="7"/>
      <c r="BS6372" s="7"/>
      <c r="BT6372" s="7"/>
      <c r="BU6372" s="7"/>
      <c r="BV6372" s="7"/>
      <c r="BW6372" s="7"/>
    </row>
    <row r="6373" spans="43:75" x14ac:dyDescent="0.2">
      <c r="AQ6373" s="7"/>
      <c r="AR6373" s="7"/>
      <c r="AS6373" s="7"/>
      <c r="AT6373" s="7"/>
      <c r="AU6373" s="7"/>
      <c r="AV6373" s="7"/>
      <c r="AX6373" s="7"/>
      <c r="AY6373" s="7"/>
      <c r="AZ6373" s="7"/>
      <c r="BA6373" s="7"/>
      <c r="BB6373" s="7"/>
      <c r="BC6373" s="7"/>
      <c r="BD6373" s="7"/>
      <c r="BG6373" s="7"/>
      <c r="BH6373" s="7"/>
      <c r="BI6373" s="7"/>
      <c r="BJ6373" s="7"/>
      <c r="BK6373" s="7"/>
      <c r="BL6373" s="7"/>
      <c r="BM6373" s="7"/>
      <c r="BP6373" s="7"/>
      <c r="BQ6373" s="7"/>
      <c r="BR6373" s="7"/>
      <c r="BS6373" s="7"/>
      <c r="BT6373" s="7"/>
      <c r="BU6373" s="7"/>
      <c r="BV6373" s="7"/>
      <c r="BW6373" s="7"/>
    </row>
    <row r="6374" spans="43:75" x14ac:dyDescent="0.2">
      <c r="AQ6374" s="7"/>
      <c r="AR6374" s="7"/>
      <c r="AS6374" s="7"/>
      <c r="AT6374" s="7"/>
      <c r="AU6374" s="7"/>
      <c r="AV6374" s="7"/>
      <c r="AX6374" s="7"/>
      <c r="AY6374" s="7"/>
      <c r="AZ6374" s="7"/>
      <c r="BA6374" s="7"/>
      <c r="BB6374" s="7"/>
      <c r="BC6374" s="7"/>
      <c r="BD6374" s="7"/>
      <c r="BG6374" s="7"/>
      <c r="BH6374" s="7"/>
      <c r="BI6374" s="7"/>
      <c r="BJ6374" s="7"/>
      <c r="BK6374" s="7"/>
      <c r="BL6374" s="7"/>
      <c r="BM6374" s="7"/>
      <c r="BP6374" s="7"/>
      <c r="BQ6374" s="7"/>
      <c r="BR6374" s="7"/>
      <c r="BS6374" s="7"/>
      <c r="BT6374" s="7"/>
      <c r="BU6374" s="7"/>
      <c r="BV6374" s="7"/>
      <c r="BW6374" s="7"/>
    </row>
    <row r="6375" spans="43:75" x14ac:dyDescent="0.2">
      <c r="AQ6375" s="7"/>
      <c r="AR6375" s="7"/>
      <c r="AS6375" s="7"/>
      <c r="AT6375" s="7"/>
      <c r="AU6375" s="7"/>
      <c r="AV6375" s="7"/>
      <c r="AX6375" s="7"/>
      <c r="AY6375" s="7"/>
      <c r="AZ6375" s="7"/>
      <c r="BA6375" s="7"/>
      <c r="BB6375" s="7"/>
      <c r="BC6375" s="7"/>
      <c r="BD6375" s="7"/>
      <c r="BG6375" s="7"/>
      <c r="BH6375" s="7"/>
      <c r="BI6375" s="7"/>
      <c r="BJ6375" s="7"/>
      <c r="BK6375" s="7"/>
      <c r="BL6375" s="7"/>
      <c r="BM6375" s="7"/>
      <c r="BP6375" s="7"/>
      <c r="BQ6375" s="7"/>
      <c r="BR6375" s="7"/>
      <c r="BS6375" s="7"/>
      <c r="BT6375" s="7"/>
      <c r="BU6375" s="7"/>
      <c r="BV6375" s="7"/>
      <c r="BW6375" s="7"/>
    </row>
    <row r="6376" spans="43:75" x14ac:dyDescent="0.2">
      <c r="AQ6376" s="7"/>
      <c r="AR6376" s="7"/>
      <c r="AS6376" s="7"/>
      <c r="AT6376" s="7"/>
      <c r="AU6376" s="7"/>
      <c r="AV6376" s="7"/>
      <c r="AX6376" s="7"/>
      <c r="AY6376" s="7"/>
      <c r="AZ6376" s="7"/>
      <c r="BA6376" s="7"/>
      <c r="BB6376" s="7"/>
      <c r="BC6376" s="7"/>
      <c r="BD6376" s="7"/>
      <c r="BG6376" s="7"/>
      <c r="BH6376" s="7"/>
      <c r="BI6376" s="7"/>
      <c r="BJ6376" s="7"/>
      <c r="BK6376" s="7"/>
      <c r="BL6376" s="7"/>
      <c r="BM6376" s="7"/>
      <c r="BP6376" s="7"/>
      <c r="BQ6376" s="7"/>
      <c r="BR6376" s="7"/>
      <c r="BS6376" s="7"/>
      <c r="BT6376" s="7"/>
      <c r="BU6376" s="7"/>
      <c r="BV6376" s="7"/>
      <c r="BW6376" s="7"/>
    </row>
    <row r="6377" spans="43:75" x14ac:dyDescent="0.2">
      <c r="AQ6377" s="7"/>
      <c r="AR6377" s="7"/>
      <c r="AS6377" s="7"/>
      <c r="AT6377" s="7"/>
      <c r="AU6377" s="7"/>
      <c r="AV6377" s="7"/>
      <c r="AX6377" s="7"/>
      <c r="AY6377" s="7"/>
      <c r="AZ6377" s="7"/>
      <c r="BA6377" s="7"/>
      <c r="BB6377" s="7"/>
      <c r="BC6377" s="7"/>
      <c r="BD6377" s="7"/>
      <c r="BG6377" s="7"/>
      <c r="BH6377" s="7"/>
      <c r="BI6377" s="7"/>
      <c r="BJ6377" s="7"/>
      <c r="BK6377" s="7"/>
      <c r="BL6377" s="7"/>
      <c r="BM6377" s="7"/>
      <c r="BP6377" s="7"/>
      <c r="BQ6377" s="7"/>
      <c r="BR6377" s="7"/>
      <c r="BS6377" s="7"/>
      <c r="BT6377" s="7"/>
      <c r="BU6377" s="7"/>
      <c r="BV6377" s="7"/>
      <c r="BW6377" s="7"/>
    </row>
    <row r="6378" spans="43:75" x14ac:dyDescent="0.2">
      <c r="AQ6378" s="7"/>
      <c r="AR6378" s="7"/>
      <c r="AS6378" s="7"/>
      <c r="AT6378" s="7"/>
      <c r="AU6378" s="7"/>
      <c r="AV6378" s="7"/>
      <c r="AX6378" s="7"/>
      <c r="AY6378" s="7"/>
      <c r="AZ6378" s="7"/>
      <c r="BA6378" s="7"/>
      <c r="BB6378" s="7"/>
      <c r="BC6378" s="7"/>
      <c r="BD6378" s="7"/>
      <c r="BG6378" s="7"/>
      <c r="BH6378" s="7"/>
      <c r="BI6378" s="7"/>
      <c r="BJ6378" s="7"/>
      <c r="BK6378" s="7"/>
      <c r="BL6378" s="7"/>
      <c r="BM6378" s="7"/>
      <c r="BP6378" s="7"/>
      <c r="BQ6378" s="7"/>
      <c r="BR6378" s="7"/>
      <c r="BS6378" s="7"/>
      <c r="BT6378" s="7"/>
      <c r="BU6378" s="7"/>
      <c r="BV6378" s="7"/>
      <c r="BW6378" s="7"/>
    </row>
    <row r="6379" spans="43:75" x14ac:dyDescent="0.2">
      <c r="AQ6379" s="7"/>
      <c r="AR6379" s="7"/>
      <c r="AS6379" s="7"/>
      <c r="AT6379" s="7"/>
      <c r="AU6379" s="7"/>
      <c r="AV6379" s="7"/>
      <c r="AX6379" s="7"/>
      <c r="AY6379" s="7"/>
      <c r="AZ6379" s="7"/>
      <c r="BA6379" s="7"/>
      <c r="BB6379" s="7"/>
      <c r="BC6379" s="7"/>
      <c r="BD6379" s="7"/>
      <c r="BG6379" s="7"/>
      <c r="BH6379" s="7"/>
      <c r="BI6379" s="7"/>
      <c r="BJ6379" s="7"/>
      <c r="BK6379" s="7"/>
      <c r="BL6379" s="7"/>
      <c r="BM6379" s="7"/>
      <c r="BP6379" s="7"/>
      <c r="BQ6379" s="7"/>
      <c r="BR6379" s="7"/>
      <c r="BS6379" s="7"/>
      <c r="BT6379" s="7"/>
      <c r="BU6379" s="7"/>
      <c r="BV6379" s="7"/>
      <c r="BW6379" s="7"/>
    </row>
    <row r="6380" spans="43:75" x14ac:dyDescent="0.2">
      <c r="AQ6380" s="7"/>
      <c r="AR6380" s="7"/>
      <c r="AS6380" s="7"/>
      <c r="AT6380" s="7"/>
      <c r="AU6380" s="7"/>
      <c r="AV6380" s="7"/>
      <c r="AX6380" s="7"/>
      <c r="AY6380" s="7"/>
      <c r="AZ6380" s="7"/>
      <c r="BA6380" s="7"/>
      <c r="BB6380" s="7"/>
      <c r="BC6380" s="7"/>
      <c r="BD6380" s="7"/>
      <c r="BG6380" s="7"/>
      <c r="BH6380" s="7"/>
      <c r="BI6380" s="7"/>
      <c r="BJ6380" s="7"/>
      <c r="BK6380" s="7"/>
      <c r="BL6380" s="7"/>
      <c r="BM6380" s="7"/>
      <c r="BP6380" s="7"/>
      <c r="BQ6380" s="7"/>
      <c r="BR6380" s="7"/>
      <c r="BS6380" s="7"/>
      <c r="BT6380" s="7"/>
      <c r="BU6380" s="7"/>
      <c r="BV6380" s="7"/>
      <c r="BW6380" s="7"/>
    </row>
    <row r="6381" spans="43:75" x14ac:dyDescent="0.2">
      <c r="AQ6381" s="7"/>
      <c r="AR6381" s="7"/>
      <c r="AS6381" s="7"/>
      <c r="AT6381" s="7"/>
      <c r="AU6381" s="7"/>
      <c r="AV6381" s="7"/>
      <c r="AX6381" s="7"/>
      <c r="AY6381" s="7"/>
      <c r="AZ6381" s="7"/>
      <c r="BA6381" s="7"/>
      <c r="BB6381" s="7"/>
      <c r="BC6381" s="7"/>
      <c r="BD6381" s="7"/>
      <c r="BG6381" s="7"/>
      <c r="BH6381" s="7"/>
      <c r="BI6381" s="7"/>
      <c r="BJ6381" s="7"/>
      <c r="BK6381" s="7"/>
      <c r="BL6381" s="7"/>
      <c r="BM6381" s="7"/>
      <c r="BP6381" s="7"/>
      <c r="BQ6381" s="7"/>
      <c r="BR6381" s="7"/>
      <c r="BS6381" s="7"/>
      <c r="BT6381" s="7"/>
      <c r="BU6381" s="7"/>
      <c r="BV6381" s="7"/>
      <c r="BW6381" s="7"/>
    </row>
    <row r="6382" spans="43:75" x14ac:dyDescent="0.2">
      <c r="AQ6382" s="7"/>
      <c r="AR6382" s="7"/>
      <c r="AS6382" s="7"/>
      <c r="AT6382" s="7"/>
      <c r="AU6382" s="7"/>
      <c r="AV6382" s="7"/>
      <c r="AX6382" s="7"/>
      <c r="AY6382" s="7"/>
      <c r="AZ6382" s="7"/>
      <c r="BA6382" s="7"/>
      <c r="BB6382" s="7"/>
      <c r="BC6382" s="7"/>
      <c r="BD6382" s="7"/>
      <c r="BG6382" s="7"/>
      <c r="BH6382" s="7"/>
      <c r="BI6382" s="7"/>
      <c r="BJ6382" s="7"/>
      <c r="BK6382" s="7"/>
      <c r="BL6382" s="7"/>
      <c r="BM6382" s="7"/>
      <c r="BP6382" s="7"/>
      <c r="BQ6382" s="7"/>
      <c r="BR6382" s="7"/>
      <c r="BS6382" s="7"/>
      <c r="BT6382" s="7"/>
      <c r="BU6382" s="7"/>
      <c r="BV6382" s="7"/>
      <c r="BW6382" s="7"/>
    </row>
    <row r="6383" spans="43:75" x14ac:dyDescent="0.2">
      <c r="AQ6383" s="7"/>
      <c r="AR6383" s="7"/>
      <c r="AS6383" s="7"/>
      <c r="AT6383" s="7"/>
      <c r="AU6383" s="7"/>
      <c r="AV6383" s="7"/>
      <c r="AX6383" s="7"/>
      <c r="AY6383" s="7"/>
      <c r="AZ6383" s="7"/>
      <c r="BA6383" s="7"/>
      <c r="BB6383" s="7"/>
      <c r="BC6383" s="7"/>
      <c r="BD6383" s="7"/>
      <c r="BG6383" s="7"/>
      <c r="BH6383" s="7"/>
      <c r="BI6383" s="7"/>
      <c r="BJ6383" s="7"/>
      <c r="BK6383" s="7"/>
      <c r="BL6383" s="7"/>
      <c r="BM6383" s="7"/>
      <c r="BP6383" s="7"/>
      <c r="BQ6383" s="7"/>
      <c r="BR6383" s="7"/>
      <c r="BS6383" s="7"/>
      <c r="BT6383" s="7"/>
      <c r="BU6383" s="7"/>
      <c r="BV6383" s="7"/>
      <c r="BW6383" s="7"/>
    </row>
    <row r="6384" spans="43:75" x14ac:dyDescent="0.2">
      <c r="AQ6384" s="7"/>
      <c r="AR6384" s="7"/>
      <c r="AS6384" s="7"/>
      <c r="AT6384" s="7"/>
      <c r="AU6384" s="7"/>
      <c r="AV6384" s="7"/>
      <c r="AX6384" s="7"/>
      <c r="AY6384" s="7"/>
      <c r="AZ6384" s="7"/>
      <c r="BA6384" s="7"/>
      <c r="BB6384" s="7"/>
      <c r="BC6384" s="7"/>
      <c r="BD6384" s="7"/>
      <c r="BG6384" s="7"/>
      <c r="BH6384" s="7"/>
      <c r="BI6384" s="7"/>
      <c r="BJ6384" s="7"/>
      <c r="BK6384" s="7"/>
      <c r="BL6384" s="7"/>
      <c r="BM6384" s="7"/>
      <c r="BP6384" s="7"/>
      <c r="BQ6384" s="7"/>
      <c r="BR6384" s="7"/>
      <c r="BS6384" s="7"/>
      <c r="BT6384" s="7"/>
      <c r="BU6384" s="7"/>
      <c r="BV6384" s="7"/>
      <c r="BW6384" s="7"/>
    </row>
    <row r="6385" spans="43:75" x14ac:dyDescent="0.2">
      <c r="AQ6385" s="7"/>
      <c r="AR6385" s="7"/>
      <c r="AS6385" s="7"/>
      <c r="AT6385" s="7"/>
      <c r="AU6385" s="7"/>
      <c r="AV6385" s="7"/>
      <c r="AX6385" s="7"/>
      <c r="AY6385" s="7"/>
      <c r="AZ6385" s="7"/>
      <c r="BA6385" s="7"/>
      <c r="BB6385" s="7"/>
      <c r="BC6385" s="7"/>
      <c r="BD6385" s="7"/>
      <c r="BG6385" s="7"/>
      <c r="BH6385" s="7"/>
      <c r="BI6385" s="7"/>
      <c r="BJ6385" s="7"/>
      <c r="BK6385" s="7"/>
      <c r="BL6385" s="7"/>
      <c r="BM6385" s="7"/>
      <c r="BP6385" s="7"/>
      <c r="BQ6385" s="7"/>
      <c r="BR6385" s="7"/>
      <c r="BS6385" s="7"/>
      <c r="BT6385" s="7"/>
      <c r="BU6385" s="7"/>
      <c r="BV6385" s="7"/>
      <c r="BW6385" s="7"/>
    </row>
    <row r="6386" spans="43:75" x14ac:dyDescent="0.2">
      <c r="AQ6386" s="7"/>
      <c r="AR6386" s="7"/>
      <c r="AS6386" s="7"/>
      <c r="AT6386" s="7"/>
      <c r="AU6386" s="7"/>
      <c r="AV6386" s="7"/>
      <c r="AX6386" s="7"/>
      <c r="AY6386" s="7"/>
      <c r="AZ6386" s="7"/>
      <c r="BA6386" s="7"/>
      <c r="BB6386" s="7"/>
      <c r="BC6386" s="7"/>
      <c r="BD6386" s="7"/>
      <c r="BG6386" s="7"/>
      <c r="BH6386" s="7"/>
      <c r="BI6386" s="7"/>
      <c r="BJ6386" s="7"/>
      <c r="BK6386" s="7"/>
      <c r="BL6386" s="7"/>
      <c r="BM6386" s="7"/>
      <c r="BP6386" s="7"/>
      <c r="BQ6386" s="7"/>
      <c r="BR6386" s="7"/>
      <c r="BS6386" s="7"/>
      <c r="BT6386" s="7"/>
      <c r="BU6386" s="7"/>
      <c r="BV6386" s="7"/>
      <c r="BW6386" s="7"/>
    </row>
    <row r="6387" spans="43:75" x14ac:dyDescent="0.2">
      <c r="AQ6387" s="7"/>
      <c r="AR6387" s="7"/>
      <c r="AS6387" s="7"/>
      <c r="AT6387" s="7"/>
      <c r="AU6387" s="7"/>
      <c r="AV6387" s="7"/>
      <c r="AX6387" s="7"/>
      <c r="AY6387" s="7"/>
      <c r="AZ6387" s="7"/>
      <c r="BA6387" s="7"/>
      <c r="BB6387" s="7"/>
      <c r="BC6387" s="7"/>
      <c r="BD6387" s="7"/>
      <c r="BG6387" s="7"/>
      <c r="BH6387" s="7"/>
      <c r="BI6387" s="7"/>
      <c r="BJ6387" s="7"/>
      <c r="BK6387" s="7"/>
      <c r="BL6387" s="7"/>
      <c r="BM6387" s="7"/>
      <c r="BP6387" s="7"/>
      <c r="BQ6387" s="7"/>
      <c r="BR6387" s="7"/>
      <c r="BS6387" s="7"/>
      <c r="BT6387" s="7"/>
      <c r="BU6387" s="7"/>
      <c r="BV6387" s="7"/>
      <c r="BW6387" s="7"/>
    </row>
    <row r="6388" spans="43:75" x14ac:dyDescent="0.2">
      <c r="AQ6388" s="7"/>
      <c r="AR6388" s="7"/>
      <c r="AS6388" s="7"/>
      <c r="AT6388" s="7"/>
      <c r="AU6388" s="7"/>
      <c r="AV6388" s="7"/>
      <c r="AX6388" s="7"/>
      <c r="AY6388" s="7"/>
      <c r="AZ6388" s="7"/>
      <c r="BA6388" s="7"/>
      <c r="BB6388" s="7"/>
      <c r="BC6388" s="7"/>
      <c r="BD6388" s="7"/>
      <c r="BG6388" s="7"/>
      <c r="BH6388" s="7"/>
      <c r="BI6388" s="7"/>
      <c r="BJ6388" s="7"/>
      <c r="BK6388" s="7"/>
      <c r="BL6388" s="7"/>
      <c r="BM6388" s="7"/>
      <c r="BP6388" s="7"/>
      <c r="BQ6388" s="7"/>
      <c r="BR6388" s="7"/>
      <c r="BS6388" s="7"/>
      <c r="BT6388" s="7"/>
      <c r="BU6388" s="7"/>
      <c r="BV6388" s="7"/>
      <c r="BW6388" s="7"/>
    </row>
    <row r="6389" spans="43:75" x14ac:dyDescent="0.2">
      <c r="AQ6389" s="7"/>
      <c r="AR6389" s="7"/>
      <c r="AS6389" s="7"/>
      <c r="AT6389" s="7"/>
      <c r="AU6389" s="7"/>
      <c r="AV6389" s="7"/>
      <c r="AX6389" s="7"/>
      <c r="AY6389" s="7"/>
      <c r="AZ6389" s="7"/>
      <c r="BA6389" s="7"/>
      <c r="BB6389" s="7"/>
      <c r="BC6389" s="7"/>
      <c r="BD6389" s="7"/>
      <c r="BG6389" s="7"/>
      <c r="BH6389" s="7"/>
      <c r="BI6389" s="7"/>
      <c r="BJ6389" s="7"/>
      <c r="BK6389" s="7"/>
      <c r="BL6389" s="7"/>
      <c r="BM6389" s="7"/>
      <c r="BP6389" s="7"/>
      <c r="BQ6389" s="7"/>
      <c r="BR6389" s="7"/>
      <c r="BS6389" s="7"/>
      <c r="BT6389" s="7"/>
      <c r="BU6389" s="7"/>
      <c r="BV6389" s="7"/>
      <c r="BW6389" s="7"/>
    </row>
    <row r="6390" spans="43:75" x14ac:dyDescent="0.2">
      <c r="AQ6390" s="7"/>
      <c r="AR6390" s="7"/>
      <c r="AS6390" s="7"/>
      <c r="AT6390" s="7"/>
      <c r="AU6390" s="7"/>
      <c r="AV6390" s="7"/>
      <c r="AX6390" s="7"/>
      <c r="AY6390" s="7"/>
      <c r="AZ6390" s="7"/>
      <c r="BA6390" s="7"/>
      <c r="BB6390" s="7"/>
      <c r="BC6390" s="7"/>
      <c r="BD6390" s="7"/>
      <c r="BG6390" s="7"/>
      <c r="BH6390" s="7"/>
      <c r="BI6390" s="7"/>
      <c r="BJ6390" s="7"/>
      <c r="BK6390" s="7"/>
      <c r="BL6390" s="7"/>
      <c r="BM6390" s="7"/>
      <c r="BP6390" s="7"/>
      <c r="BQ6390" s="7"/>
      <c r="BR6390" s="7"/>
      <c r="BS6390" s="7"/>
      <c r="BT6390" s="7"/>
      <c r="BU6390" s="7"/>
      <c r="BV6390" s="7"/>
      <c r="BW6390" s="7"/>
    </row>
    <row r="6391" spans="43:75" x14ac:dyDescent="0.2">
      <c r="AQ6391" s="7"/>
      <c r="AR6391" s="7"/>
      <c r="AS6391" s="7"/>
      <c r="AT6391" s="7"/>
      <c r="AU6391" s="7"/>
      <c r="AV6391" s="7"/>
      <c r="AX6391" s="7"/>
      <c r="AY6391" s="7"/>
      <c r="AZ6391" s="7"/>
      <c r="BA6391" s="7"/>
      <c r="BB6391" s="7"/>
      <c r="BC6391" s="7"/>
      <c r="BD6391" s="7"/>
      <c r="BG6391" s="7"/>
      <c r="BH6391" s="7"/>
      <c r="BI6391" s="7"/>
      <c r="BJ6391" s="7"/>
      <c r="BK6391" s="7"/>
      <c r="BL6391" s="7"/>
      <c r="BM6391" s="7"/>
      <c r="BP6391" s="7"/>
      <c r="BQ6391" s="7"/>
      <c r="BR6391" s="7"/>
      <c r="BS6391" s="7"/>
      <c r="BT6391" s="7"/>
      <c r="BU6391" s="7"/>
      <c r="BV6391" s="7"/>
      <c r="BW6391" s="7"/>
    </row>
    <row r="6392" spans="43:75" x14ac:dyDescent="0.2">
      <c r="AQ6392" s="7"/>
      <c r="AR6392" s="7"/>
      <c r="AS6392" s="7"/>
      <c r="AT6392" s="7"/>
      <c r="AU6392" s="7"/>
      <c r="AV6392" s="7"/>
      <c r="AX6392" s="7"/>
      <c r="AY6392" s="7"/>
      <c r="AZ6392" s="7"/>
      <c r="BA6392" s="7"/>
      <c r="BB6392" s="7"/>
      <c r="BC6392" s="7"/>
      <c r="BD6392" s="7"/>
      <c r="BG6392" s="7"/>
      <c r="BH6392" s="7"/>
      <c r="BI6392" s="7"/>
      <c r="BJ6392" s="7"/>
      <c r="BK6392" s="7"/>
      <c r="BL6392" s="7"/>
      <c r="BM6392" s="7"/>
      <c r="BP6392" s="7"/>
      <c r="BQ6392" s="7"/>
      <c r="BR6392" s="7"/>
      <c r="BS6392" s="7"/>
      <c r="BT6392" s="7"/>
      <c r="BU6392" s="7"/>
      <c r="BV6392" s="7"/>
      <c r="BW6392" s="7"/>
    </row>
    <row r="6393" spans="43:75" x14ac:dyDescent="0.2">
      <c r="AQ6393" s="7"/>
      <c r="AR6393" s="7"/>
      <c r="AS6393" s="7"/>
      <c r="AT6393" s="7"/>
      <c r="AU6393" s="7"/>
      <c r="AV6393" s="7"/>
      <c r="AX6393" s="7"/>
      <c r="AY6393" s="7"/>
      <c r="AZ6393" s="7"/>
      <c r="BA6393" s="7"/>
      <c r="BB6393" s="7"/>
      <c r="BC6393" s="7"/>
      <c r="BD6393" s="7"/>
      <c r="BG6393" s="7"/>
      <c r="BH6393" s="7"/>
      <c r="BI6393" s="7"/>
      <c r="BJ6393" s="7"/>
      <c r="BK6393" s="7"/>
      <c r="BL6393" s="7"/>
      <c r="BM6393" s="7"/>
      <c r="BP6393" s="7"/>
      <c r="BQ6393" s="7"/>
      <c r="BR6393" s="7"/>
      <c r="BS6393" s="7"/>
      <c r="BT6393" s="7"/>
      <c r="BU6393" s="7"/>
      <c r="BV6393" s="7"/>
      <c r="BW6393" s="7"/>
    </row>
    <row r="6394" spans="43:75" x14ac:dyDescent="0.2">
      <c r="AQ6394" s="7"/>
      <c r="AR6394" s="7"/>
      <c r="AS6394" s="7"/>
      <c r="AT6394" s="7"/>
      <c r="AU6394" s="7"/>
      <c r="AV6394" s="7"/>
      <c r="AX6394" s="7"/>
      <c r="AY6394" s="7"/>
      <c r="AZ6394" s="7"/>
      <c r="BA6394" s="7"/>
      <c r="BB6394" s="7"/>
      <c r="BC6394" s="7"/>
      <c r="BD6394" s="7"/>
      <c r="BG6394" s="7"/>
      <c r="BH6394" s="7"/>
      <c r="BI6394" s="7"/>
      <c r="BJ6394" s="7"/>
      <c r="BK6394" s="7"/>
      <c r="BL6394" s="7"/>
      <c r="BM6394" s="7"/>
      <c r="BP6394" s="7"/>
      <c r="BQ6394" s="7"/>
      <c r="BR6394" s="7"/>
      <c r="BS6394" s="7"/>
      <c r="BT6394" s="7"/>
      <c r="BU6394" s="7"/>
      <c r="BV6394" s="7"/>
      <c r="BW6394" s="7"/>
    </row>
    <row r="6395" spans="43:75" x14ac:dyDescent="0.2">
      <c r="AQ6395" s="7"/>
      <c r="AR6395" s="7"/>
      <c r="AS6395" s="7"/>
      <c r="AT6395" s="7"/>
      <c r="AU6395" s="7"/>
      <c r="AV6395" s="7"/>
      <c r="AX6395" s="7"/>
      <c r="AY6395" s="7"/>
      <c r="AZ6395" s="7"/>
      <c r="BA6395" s="7"/>
      <c r="BB6395" s="7"/>
      <c r="BC6395" s="7"/>
      <c r="BD6395" s="7"/>
      <c r="BG6395" s="7"/>
      <c r="BH6395" s="7"/>
      <c r="BI6395" s="7"/>
      <c r="BJ6395" s="7"/>
      <c r="BK6395" s="7"/>
      <c r="BL6395" s="7"/>
      <c r="BM6395" s="7"/>
      <c r="BP6395" s="7"/>
      <c r="BQ6395" s="7"/>
      <c r="BR6395" s="7"/>
      <c r="BS6395" s="7"/>
      <c r="BT6395" s="7"/>
      <c r="BU6395" s="7"/>
      <c r="BV6395" s="7"/>
      <c r="BW6395" s="7"/>
    </row>
    <row r="6396" spans="43:75" x14ac:dyDescent="0.2">
      <c r="AQ6396" s="7"/>
      <c r="AR6396" s="7"/>
      <c r="AS6396" s="7"/>
      <c r="AT6396" s="7"/>
      <c r="AU6396" s="7"/>
      <c r="AV6396" s="7"/>
      <c r="AX6396" s="7"/>
      <c r="AY6396" s="7"/>
      <c r="AZ6396" s="7"/>
      <c r="BA6396" s="7"/>
      <c r="BB6396" s="7"/>
      <c r="BC6396" s="7"/>
      <c r="BD6396" s="7"/>
      <c r="BG6396" s="7"/>
      <c r="BH6396" s="7"/>
      <c r="BI6396" s="7"/>
      <c r="BJ6396" s="7"/>
      <c r="BK6396" s="7"/>
      <c r="BL6396" s="7"/>
      <c r="BM6396" s="7"/>
      <c r="BP6396" s="7"/>
      <c r="BQ6396" s="7"/>
      <c r="BR6396" s="7"/>
      <c r="BS6396" s="7"/>
      <c r="BT6396" s="7"/>
      <c r="BU6396" s="7"/>
      <c r="BV6396" s="7"/>
      <c r="BW6396" s="7"/>
    </row>
    <row r="6397" spans="43:75" x14ac:dyDescent="0.2">
      <c r="AQ6397" s="7"/>
      <c r="AR6397" s="7"/>
      <c r="AS6397" s="7"/>
      <c r="AT6397" s="7"/>
      <c r="AU6397" s="7"/>
      <c r="AV6397" s="7"/>
      <c r="AX6397" s="7"/>
      <c r="AY6397" s="7"/>
      <c r="AZ6397" s="7"/>
      <c r="BA6397" s="7"/>
      <c r="BB6397" s="7"/>
      <c r="BC6397" s="7"/>
      <c r="BD6397" s="7"/>
      <c r="BG6397" s="7"/>
      <c r="BH6397" s="7"/>
      <c r="BI6397" s="7"/>
      <c r="BJ6397" s="7"/>
      <c r="BK6397" s="7"/>
      <c r="BL6397" s="7"/>
      <c r="BM6397" s="7"/>
      <c r="BP6397" s="7"/>
      <c r="BQ6397" s="7"/>
      <c r="BR6397" s="7"/>
      <c r="BS6397" s="7"/>
      <c r="BT6397" s="7"/>
      <c r="BU6397" s="7"/>
      <c r="BV6397" s="7"/>
      <c r="BW6397" s="7"/>
    </row>
    <row r="6398" spans="43:75" x14ac:dyDescent="0.2">
      <c r="AQ6398" s="7"/>
      <c r="AR6398" s="7"/>
      <c r="AS6398" s="7"/>
      <c r="AT6398" s="7"/>
      <c r="AU6398" s="7"/>
      <c r="AV6398" s="7"/>
      <c r="AX6398" s="7"/>
      <c r="AY6398" s="7"/>
      <c r="AZ6398" s="7"/>
      <c r="BA6398" s="7"/>
      <c r="BB6398" s="7"/>
      <c r="BC6398" s="7"/>
      <c r="BD6398" s="7"/>
      <c r="BG6398" s="7"/>
      <c r="BH6398" s="7"/>
      <c r="BI6398" s="7"/>
      <c r="BJ6398" s="7"/>
      <c r="BK6398" s="7"/>
      <c r="BL6398" s="7"/>
      <c r="BM6398" s="7"/>
      <c r="BP6398" s="7"/>
      <c r="BQ6398" s="7"/>
      <c r="BR6398" s="7"/>
      <c r="BS6398" s="7"/>
      <c r="BT6398" s="7"/>
      <c r="BU6398" s="7"/>
      <c r="BV6398" s="7"/>
      <c r="BW6398" s="7"/>
    </row>
    <row r="6399" spans="43:75" x14ac:dyDescent="0.2">
      <c r="AQ6399" s="7"/>
      <c r="AR6399" s="7"/>
      <c r="AS6399" s="7"/>
      <c r="AT6399" s="7"/>
      <c r="AU6399" s="7"/>
      <c r="AV6399" s="7"/>
      <c r="AX6399" s="7"/>
      <c r="AY6399" s="7"/>
      <c r="AZ6399" s="7"/>
      <c r="BA6399" s="7"/>
      <c r="BB6399" s="7"/>
      <c r="BC6399" s="7"/>
      <c r="BD6399" s="7"/>
      <c r="BG6399" s="7"/>
      <c r="BH6399" s="7"/>
      <c r="BI6399" s="7"/>
      <c r="BJ6399" s="7"/>
      <c r="BK6399" s="7"/>
      <c r="BL6399" s="7"/>
      <c r="BM6399" s="7"/>
      <c r="BP6399" s="7"/>
      <c r="BQ6399" s="7"/>
      <c r="BR6399" s="7"/>
      <c r="BS6399" s="7"/>
      <c r="BT6399" s="7"/>
      <c r="BU6399" s="7"/>
      <c r="BV6399" s="7"/>
      <c r="BW6399" s="7"/>
    </row>
    <row r="6400" spans="43:75" x14ac:dyDescent="0.2">
      <c r="AQ6400" s="7"/>
      <c r="AR6400" s="7"/>
      <c r="AS6400" s="7"/>
      <c r="AT6400" s="7"/>
      <c r="AU6400" s="7"/>
      <c r="AV6400" s="7"/>
      <c r="AX6400" s="7"/>
      <c r="AY6400" s="7"/>
      <c r="AZ6400" s="7"/>
      <c r="BA6400" s="7"/>
      <c r="BB6400" s="7"/>
      <c r="BC6400" s="7"/>
      <c r="BD6400" s="7"/>
      <c r="BG6400" s="7"/>
      <c r="BH6400" s="7"/>
      <c r="BI6400" s="7"/>
      <c r="BJ6400" s="7"/>
      <c r="BK6400" s="7"/>
      <c r="BL6400" s="7"/>
      <c r="BM6400" s="7"/>
      <c r="BP6400" s="7"/>
      <c r="BQ6400" s="7"/>
      <c r="BR6400" s="7"/>
      <c r="BS6400" s="7"/>
      <c r="BT6400" s="7"/>
      <c r="BU6400" s="7"/>
      <c r="BV6400" s="7"/>
      <c r="BW6400" s="7"/>
    </row>
    <row r="6401" spans="43:75" x14ac:dyDescent="0.2">
      <c r="AQ6401" s="7"/>
      <c r="AR6401" s="7"/>
      <c r="AS6401" s="7"/>
      <c r="AT6401" s="7"/>
      <c r="AU6401" s="7"/>
      <c r="AV6401" s="7"/>
      <c r="AX6401" s="7"/>
      <c r="AY6401" s="7"/>
      <c r="AZ6401" s="7"/>
      <c r="BA6401" s="7"/>
      <c r="BB6401" s="7"/>
      <c r="BC6401" s="7"/>
      <c r="BD6401" s="7"/>
      <c r="BG6401" s="7"/>
      <c r="BH6401" s="7"/>
      <c r="BI6401" s="7"/>
      <c r="BJ6401" s="7"/>
      <c r="BK6401" s="7"/>
      <c r="BL6401" s="7"/>
      <c r="BM6401" s="7"/>
      <c r="BP6401" s="7"/>
      <c r="BQ6401" s="7"/>
      <c r="BR6401" s="7"/>
      <c r="BS6401" s="7"/>
      <c r="BT6401" s="7"/>
      <c r="BU6401" s="7"/>
      <c r="BV6401" s="7"/>
      <c r="BW6401" s="7"/>
    </row>
    <row r="6402" spans="43:75" x14ac:dyDescent="0.2">
      <c r="AQ6402" s="7"/>
      <c r="AR6402" s="7"/>
      <c r="AS6402" s="7"/>
      <c r="AT6402" s="7"/>
      <c r="AU6402" s="7"/>
      <c r="AV6402" s="7"/>
      <c r="AX6402" s="7"/>
      <c r="AY6402" s="7"/>
      <c r="AZ6402" s="7"/>
      <c r="BA6402" s="7"/>
      <c r="BB6402" s="7"/>
      <c r="BC6402" s="7"/>
      <c r="BD6402" s="7"/>
      <c r="BG6402" s="7"/>
      <c r="BH6402" s="7"/>
      <c r="BI6402" s="7"/>
      <c r="BJ6402" s="7"/>
      <c r="BK6402" s="7"/>
      <c r="BL6402" s="7"/>
      <c r="BM6402" s="7"/>
      <c r="BP6402" s="7"/>
      <c r="BQ6402" s="7"/>
      <c r="BR6402" s="7"/>
      <c r="BS6402" s="7"/>
      <c r="BT6402" s="7"/>
      <c r="BU6402" s="7"/>
      <c r="BV6402" s="7"/>
      <c r="BW6402" s="7"/>
    </row>
    <row r="6403" spans="43:75" x14ac:dyDescent="0.2">
      <c r="AQ6403" s="7"/>
      <c r="AR6403" s="7"/>
      <c r="AS6403" s="7"/>
      <c r="AT6403" s="7"/>
      <c r="AU6403" s="7"/>
      <c r="AV6403" s="7"/>
      <c r="AX6403" s="7"/>
      <c r="AY6403" s="7"/>
      <c r="AZ6403" s="7"/>
      <c r="BA6403" s="7"/>
      <c r="BB6403" s="7"/>
      <c r="BC6403" s="7"/>
      <c r="BD6403" s="7"/>
      <c r="BG6403" s="7"/>
      <c r="BH6403" s="7"/>
      <c r="BI6403" s="7"/>
      <c r="BJ6403" s="7"/>
      <c r="BK6403" s="7"/>
      <c r="BL6403" s="7"/>
      <c r="BM6403" s="7"/>
      <c r="BP6403" s="7"/>
      <c r="BQ6403" s="7"/>
      <c r="BR6403" s="7"/>
      <c r="BS6403" s="7"/>
      <c r="BT6403" s="7"/>
      <c r="BU6403" s="7"/>
      <c r="BV6403" s="7"/>
      <c r="BW6403" s="7"/>
    </row>
    <row r="6404" spans="43:75" x14ac:dyDescent="0.2">
      <c r="AQ6404" s="7"/>
      <c r="AR6404" s="7"/>
      <c r="AS6404" s="7"/>
      <c r="AT6404" s="7"/>
      <c r="AU6404" s="7"/>
      <c r="AV6404" s="7"/>
      <c r="AX6404" s="7"/>
      <c r="AY6404" s="7"/>
      <c r="AZ6404" s="7"/>
      <c r="BA6404" s="7"/>
      <c r="BB6404" s="7"/>
      <c r="BC6404" s="7"/>
      <c r="BD6404" s="7"/>
      <c r="BG6404" s="7"/>
      <c r="BH6404" s="7"/>
      <c r="BI6404" s="7"/>
      <c r="BJ6404" s="7"/>
      <c r="BK6404" s="7"/>
      <c r="BL6404" s="7"/>
      <c r="BM6404" s="7"/>
      <c r="BP6404" s="7"/>
      <c r="BQ6404" s="7"/>
      <c r="BR6404" s="7"/>
      <c r="BS6404" s="7"/>
      <c r="BT6404" s="7"/>
      <c r="BU6404" s="7"/>
      <c r="BV6404" s="7"/>
      <c r="BW6404" s="7"/>
    </row>
    <row r="6405" spans="43:75" x14ac:dyDescent="0.2">
      <c r="AQ6405" s="7"/>
      <c r="AR6405" s="7"/>
      <c r="AS6405" s="7"/>
      <c r="AT6405" s="7"/>
      <c r="AU6405" s="7"/>
      <c r="AV6405" s="7"/>
      <c r="AX6405" s="7"/>
      <c r="AY6405" s="7"/>
      <c r="AZ6405" s="7"/>
      <c r="BA6405" s="7"/>
      <c r="BB6405" s="7"/>
      <c r="BC6405" s="7"/>
      <c r="BD6405" s="7"/>
      <c r="BG6405" s="7"/>
      <c r="BH6405" s="7"/>
      <c r="BI6405" s="7"/>
      <c r="BJ6405" s="7"/>
      <c r="BK6405" s="7"/>
      <c r="BL6405" s="7"/>
      <c r="BM6405" s="7"/>
      <c r="BP6405" s="7"/>
      <c r="BQ6405" s="7"/>
      <c r="BR6405" s="7"/>
      <c r="BS6405" s="7"/>
      <c r="BT6405" s="7"/>
      <c r="BU6405" s="7"/>
      <c r="BV6405" s="7"/>
      <c r="BW6405" s="7"/>
    </row>
    <row r="6406" spans="43:75" x14ac:dyDescent="0.2">
      <c r="AQ6406" s="7"/>
      <c r="AR6406" s="7"/>
      <c r="AS6406" s="7"/>
      <c r="AT6406" s="7"/>
      <c r="AU6406" s="7"/>
      <c r="AV6406" s="7"/>
      <c r="AX6406" s="7"/>
      <c r="AY6406" s="7"/>
      <c r="AZ6406" s="7"/>
      <c r="BA6406" s="7"/>
      <c r="BB6406" s="7"/>
      <c r="BC6406" s="7"/>
      <c r="BD6406" s="7"/>
      <c r="BG6406" s="7"/>
      <c r="BH6406" s="7"/>
      <c r="BI6406" s="7"/>
      <c r="BJ6406" s="7"/>
      <c r="BK6406" s="7"/>
      <c r="BL6406" s="7"/>
      <c r="BM6406" s="7"/>
      <c r="BP6406" s="7"/>
      <c r="BQ6406" s="7"/>
      <c r="BR6406" s="7"/>
      <c r="BS6406" s="7"/>
      <c r="BT6406" s="7"/>
      <c r="BU6406" s="7"/>
      <c r="BV6406" s="7"/>
      <c r="BW6406" s="7"/>
    </row>
    <row r="6407" spans="43:75" x14ac:dyDescent="0.2">
      <c r="AQ6407" s="7"/>
      <c r="AR6407" s="7"/>
      <c r="AS6407" s="7"/>
      <c r="AT6407" s="7"/>
      <c r="AU6407" s="7"/>
      <c r="AV6407" s="7"/>
      <c r="AX6407" s="7"/>
      <c r="AY6407" s="7"/>
      <c r="AZ6407" s="7"/>
      <c r="BA6407" s="7"/>
      <c r="BB6407" s="7"/>
      <c r="BC6407" s="7"/>
      <c r="BD6407" s="7"/>
      <c r="BG6407" s="7"/>
      <c r="BH6407" s="7"/>
      <c r="BI6407" s="7"/>
      <c r="BJ6407" s="7"/>
      <c r="BK6407" s="7"/>
      <c r="BL6407" s="7"/>
      <c r="BM6407" s="7"/>
      <c r="BP6407" s="7"/>
      <c r="BQ6407" s="7"/>
      <c r="BR6407" s="7"/>
      <c r="BS6407" s="7"/>
      <c r="BT6407" s="7"/>
      <c r="BU6407" s="7"/>
      <c r="BV6407" s="7"/>
      <c r="BW6407" s="7"/>
    </row>
    <row r="6408" spans="43:75" x14ac:dyDescent="0.2">
      <c r="AQ6408" s="7"/>
      <c r="AR6408" s="7"/>
      <c r="AS6408" s="7"/>
      <c r="AT6408" s="7"/>
      <c r="AU6408" s="7"/>
      <c r="AV6408" s="7"/>
      <c r="AX6408" s="7"/>
      <c r="AY6408" s="7"/>
      <c r="AZ6408" s="7"/>
      <c r="BA6408" s="7"/>
      <c r="BB6408" s="7"/>
      <c r="BC6408" s="7"/>
      <c r="BD6408" s="7"/>
      <c r="BG6408" s="7"/>
      <c r="BH6408" s="7"/>
      <c r="BI6408" s="7"/>
      <c r="BJ6408" s="7"/>
      <c r="BK6408" s="7"/>
      <c r="BL6408" s="7"/>
      <c r="BM6408" s="7"/>
      <c r="BP6408" s="7"/>
      <c r="BQ6408" s="7"/>
      <c r="BR6408" s="7"/>
      <c r="BS6408" s="7"/>
      <c r="BT6408" s="7"/>
      <c r="BU6408" s="7"/>
      <c r="BV6408" s="7"/>
      <c r="BW6408" s="7"/>
    </row>
    <row r="6409" spans="43:75" x14ac:dyDescent="0.2">
      <c r="AQ6409" s="7"/>
      <c r="AR6409" s="7"/>
      <c r="AS6409" s="7"/>
      <c r="AT6409" s="7"/>
      <c r="AU6409" s="7"/>
      <c r="AV6409" s="7"/>
      <c r="AX6409" s="7"/>
      <c r="AY6409" s="7"/>
      <c r="AZ6409" s="7"/>
      <c r="BA6409" s="7"/>
      <c r="BB6409" s="7"/>
      <c r="BC6409" s="7"/>
      <c r="BD6409" s="7"/>
      <c r="BG6409" s="7"/>
      <c r="BH6409" s="7"/>
      <c r="BI6409" s="7"/>
      <c r="BJ6409" s="7"/>
      <c r="BK6409" s="7"/>
      <c r="BL6409" s="7"/>
      <c r="BM6409" s="7"/>
      <c r="BP6409" s="7"/>
      <c r="BQ6409" s="7"/>
      <c r="BR6409" s="7"/>
      <c r="BS6409" s="7"/>
      <c r="BT6409" s="7"/>
      <c r="BU6409" s="7"/>
      <c r="BV6409" s="7"/>
      <c r="BW6409" s="7"/>
    </row>
    <row r="6410" spans="43:75" x14ac:dyDescent="0.2">
      <c r="AQ6410" s="7"/>
      <c r="AR6410" s="7"/>
      <c r="AS6410" s="7"/>
      <c r="AT6410" s="7"/>
      <c r="AU6410" s="7"/>
      <c r="AV6410" s="7"/>
      <c r="AX6410" s="7"/>
      <c r="AY6410" s="7"/>
      <c r="AZ6410" s="7"/>
      <c r="BA6410" s="7"/>
      <c r="BB6410" s="7"/>
      <c r="BC6410" s="7"/>
      <c r="BD6410" s="7"/>
      <c r="BG6410" s="7"/>
      <c r="BH6410" s="7"/>
      <c r="BI6410" s="7"/>
      <c r="BJ6410" s="7"/>
      <c r="BK6410" s="7"/>
      <c r="BL6410" s="7"/>
      <c r="BM6410" s="7"/>
      <c r="BP6410" s="7"/>
      <c r="BQ6410" s="7"/>
      <c r="BR6410" s="7"/>
      <c r="BS6410" s="7"/>
      <c r="BT6410" s="7"/>
      <c r="BU6410" s="7"/>
      <c r="BV6410" s="7"/>
      <c r="BW6410" s="7"/>
    </row>
    <row r="6411" spans="43:75" x14ac:dyDescent="0.2">
      <c r="AQ6411" s="7"/>
      <c r="AR6411" s="7"/>
      <c r="AS6411" s="7"/>
      <c r="AT6411" s="7"/>
      <c r="AU6411" s="7"/>
      <c r="AV6411" s="7"/>
      <c r="AX6411" s="7"/>
      <c r="AY6411" s="7"/>
      <c r="AZ6411" s="7"/>
      <c r="BA6411" s="7"/>
      <c r="BB6411" s="7"/>
      <c r="BC6411" s="7"/>
      <c r="BD6411" s="7"/>
      <c r="BG6411" s="7"/>
      <c r="BH6411" s="7"/>
      <c r="BI6411" s="7"/>
      <c r="BJ6411" s="7"/>
      <c r="BK6411" s="7"/>
      <c r="BL6411" s="7"/>
      <c r="BM6411" s="7"/>
      <c r="BP6411" s="7"/>
      <c r="BQ6411" s="7"/>
      <c r="BR6411" s="7"/>
      <c r="BS6411" s="7"/>
      <c r="BT6411" s="7"/>
      <c r="BU6411" s="7"/>
      <c r="BV6411" s="7"/>
      <c r="BW6411" s="7"/>
    </row>
    <row r="6412" spans="43:75" x14ac:dyDescent="0.2">
      <c r="AQ6412" s="7"/>
      <c r="AR6412" s="7"/>
      <c r="AS6412" s="7"/>
      <c r="AT6412" s="7"/>
      <c r="AU6412" s="7"/>
      <c r="AV6412" s="7"/>
      <c r="AX6412" s="7"/>
      <c r="AY6412" s="7"/>
      <c r="AZ6412" s="7"/>
      <c r="BA6412" s="7"/>
      <c r="BB6412" s="7"/>
      <c r="BC6412" s="7"/>
      <c r="BD6412" s="7"/>
      <c r="BG6412" s="7"/>
      <c r="BH6412" s="7"/>
      <c r="BI6412" s="7"/>
      <c r="BJ6412" s="7"/>
      <c r="BK6412" s="7"/>
      <c r="BL6412" s="7"/>
      <c r="BM6412" s="7"/>
      <c r="BP6412" s="7"/>
      <c r="BQ6412" s="7"/>
      <c r="BR6412" s="7"/>
      <c r="BS6412" s="7"/>
      <c r="BT6412" s="7"/>
      <c r="BU6412" s="7"/>
      <c r="BV6412" s="7"/>
      <c r="BW6412" s="7"/>
    </row>
    <row r="6413" spans="43:75" x14ac:dyDescent="0.2">
      <c r="AQ6413" s="7"/>
      <c r="AR6413" s="7"/>
      <c r="AS6413" s="7"/>
      <c r="AT6413" s="7"/>
      <c r="AU6413" s="7"/>
      <c r="AV6413" s="7"/>
      <c r="AX6413" s="7"/>
      <c r="AY6413" s="7"/>
      <c r="AZ6413" s="7"/>
      <c r="BA6413" s="7"/>
      <c r="BB6413" s="7"/>
      <c r="BC6413" s="7"/>
      <c r="BD6413" s="7"/>
      <c r="BG6413" s="7"/>
      <c r="BH6413" s="7"/>
      <c r="BI6413" s="7"/>
      <c r="BJ6413" s="7"/>
      <c r="BK6413" s="7"/>
      <c r="BL6413" s="7"/>
      <c r="BM6413" s="7"/>
      <c r="BP6413" s="7"/>
      <c r="BQ6413" s="7"/>
      <c r="BR6413" s="7"/>
      <c r="BS6413" s="7"/>
      <c r="BT6413" s="7"/>
      <c r="BU6413" s="7"/>
      <c r="BV6413" s="7"/>
      <c r="BW6413" s="7"/>
    </row>
    <row r="6414" spans="43:75" x14ac:dyDescent="0.2">
      <c r="AQ6414" s="7"/>
      <c r="AR6414" s="7"/>
      <c r="AS6414" s="7"/>
      <c r="AT6414" s="7"/>
      <c r="AU6414" s="7"/>
      <c r="AV6414" s="7"/>
      <c r="AX6414" s="7"/>
      <c r="AY6414" s="7"/>
      <c r="AZ6414" s="7"/>
      <c r="BA6414" s="7"/>
      <c r="BB6414" s="7"/>
      <c r="BC6414" s="7"/>
      <c r="BD6414" s="7"/>
      <c r="BG6414" s="7"/>
      <c r="BH6414" s="7"/>
      <c r="BI6414" s="7"/>
      <c r="BJ6414" s="7"/>
      <c r="BK6414" s="7"/>
      <c r="BL6414" s="7"/>
      <c r="BM6414" s="7"/>
      <c r="BP6414" s="7"/>
      <c r="BQ6414" s="7"/>
      <c r="BR6414" s="7"/>
      <c r="BS6414" s="7"/>
      <c r="BT6414" s="7"/>
      <c r="BU6414" s="7"/>
      <c r="BV6414" s="7"/>
      <c r="BW6414" s="7"/>
    </row>
    <row r="6415" spans="43:75" x14ac:dyDescent="0.2">
      <c r="AQ6415" s="7"/>
      <c r="AR6415" s="7"/>
      <c r="AS6415" s="7"/>
      <c r="AT6415" s="7"/>
      <c r="AU6415" s="7"/>
      <c r="AV6415" s="7"/>
      <c r="AX6415" s="7"/>
      <c r="AY6415" s="7"/>
      <c r="AZ6415" s="7"/>
      <c r="BA6415" s="7"/>
      <c r="BB6415" s="7"/>
      <c r="BC6415" s="7"/>
      <c r="BD6415" s="7"/>
      <c r="BG6415" s="7"/>
      <c r="BH6415" s="7"/>
      <c r="BI6415" s="7"/>
      <c r="BJ6415" s="7"/>
      <c r="BK6415" s="7"/>
      <c r="BL6415" s="7"/>
      <c r="BM6415" s="7"/>
      <c r="BP6415" s="7"/>
      <c r="BQ6415" s="7"/>
      <c r="BR6415" s="7"/>
      <c r="BS6415" s="7"/>
      <c r="BT6415" s="7"/>
      <c r="BU6415" s="7"/>
      <c r="BV6415" s="7"/>
      <c r="BW6415" s="7"/>
    </row>
    <row r="6416" spans="43:75" x14ac:dyDescent="0.2">
      <c r="AQ6416" s="7"/>
      <c r="AR6416" s="7"/>
      <c r="AS6416" s="7"/>
      <c r="AT6416" s="7"/>
      <c r="AU6416" s="7"/>
      <c r="AV6416" s="7"/>
      <c r="AX6416" s="7"/>
      <c r="AY6416" s="7"/>
      <c r="AZ6416" s="7"/>
      <c r="BA6416" s="7"/>
      <c r="BB6416" s="7"/>
      <c r="BC6416" s="7"/>
      <c r="BD6416" s="7"/>
      <c r="BG6416" s="7"/>
      <c r="BH6416" s="7"/>
      <c r="BI6416" s="7"/>
      <c r="BJ6416" s="7"/>
      <c r="BK6416" s="7"/>
      <c r="BL6416" s="7"/>
      <c r="BM6416" s="7"/>
      <c r="BP6416" s="7"/>
      <c r="BQ6416" s="7"/>
      <c r="BR6416" s="7"/>
      <c r="BS6416" s="7"/>
      <c r="BT6416" s="7"/>
      <c r="BU6416" s="7"/>
      <c r="BV6416" s="7"/>
      <c r="BW6416" s="7"/>
    </row>
    <row r="6417" spans="43:75" x14ac:dyDescent="0.2">
      <c r="AQ6417" s="7"/>
      <c r="AR6417" s="7"/>
      <c r="AS6417" s="7"/>
      <c r="AT6417" s="7"/>
      <c r="AU6417" s="7"/>
      <c r="AV6417" s="7"/>
      <c r="AX6417" s="7"/>
      <c r="AY6417" s="7"/>
      <c r="AZ6417" s="7"/>
      <c r="BA6417" s="7"/>
      <c r="BB6417" s="7"/>
      <c r="BC6417" s="7"/>
      <c r="BD6417" s="7"/>
      <c r="BG6417" s="7"/>
      <c r="BH6417" s="7"/>
      <c r="BI6417" s="7"/>
      <c r="BJ6417" s="7"/>
      <c r="BK6417" s="7"/>
      <c r="BL6417" s="7"/>
      <c r="BM6417" s="7"/>
      <c r="BP6417" s="7"/>
      <c r="BQ6417" s="7"/>
      <c r="BR6417" s="7"/>
      <c r="BS6417" s="7"/>
      <c r="BT6417" s="7"/>
      <c r="BU6417" s="7"/>
      <c r="BV6417" s="7"/>
      <c r="BW6417" s="7"/>
    </row>
    <row r="6418" spans="43:75" x14ac:dyDescent="0.2">
      <c r="AQ6418" s="7"/>
      <c r="AR6418" s="7"/>
      <c r="AS6418" s="7"/>
      <c r="AT6418" s="7"/>
      <c r="AU6418" s="7"/>
      <c r="AV6418" s="7"/>
      <c r="AX6418" s="7"/>
      <c r="AY6418" s="7"/>
      <c r="AZ6418" s="7"/>
      <c r="BA6418" s="7"/>
      <c r="BB6418" s="7"/>
      <c r="BC6418" s="7"/>
      <c r="BD6418" s="7"/>
      <c r="BG6418" s="7"/>
      <c r="BH6418" s="7"/>
      <c r="BI6418" s="7"/>
      <c r="BJ6418" s="7"/>
      <c r="BK6418" s="7"/>
      <c r="BL6418" s="7"/>
      <c r="BM6418" s="7"/>
      <c r="BP6418" s="7"/>
      <c r="BQ6418" s="7"/>
      <c r="BR6418" s="7"/>
      <c r="BS6418" s="7"/>
      <c r="BT6418" s="7"/>
      <c r="BU6418" s="7"/>
      <c r="BV6418" s="7"/>
      <c r="BW6418" s="7"/>
    </row>
    <row r="6419" spans="43:75" x14ac:dyDescent="0.2">
      <c r="AQ6419" s="7"/>
      <c r="AR6419" s="7"/>
      <c r="AS6419" s="7"/>
      <c r="AT6419" s="7"/>
      <c r="AU6419" s="7"/>
      <c r="AV6419" s="7"/>
      <c r="AX6419" s="7"/>
      <c r="AY6419" s="7"/>
      <c r="AZ6419" s="7"/>
      <c r="BA6419" s="7"/>
      <c r="BB6419" s="7"/>
      <c r="BC6419" s="7"/>
      <c r="BD6419" s="7"/>
      <c r="BG6419" s="7"/>
      <c r="BH6419" s="7"/>
      <c r="BI6419" s="7"/>
      <c r="BJ6419" s="7"/>
      <c r="BK6419" s="7"/>
      <c r="BL6419" s="7"/>
      <c r="BM6419" s="7"/>
      <c r="BP6419" s="7"/>
      <c r="BQ6419" s="7"/>
      <c r="BR6419" s="7"/>
      <c r="BS6419" s="7"/>
      <c r="BT6419" s="7"/>
      <c r="BU6419" s="7"/>
      <c r="BV6419" s="7"/>
      <c r="BW6419" s="7"/>
    </row>
    <row r="6420" spans="43:75" x14ac:dyDescent="0.2">
      <c r="AQ6420" s="7"/>
      <c r="AR6420" s="7"/>
      <c r="AS6420" s="7"/>
      <c r="AT6420" s="7"/>
      <c r="AU6420" s="7"/>
      <c r="AV6420" s="7"/>
      <c r="AX6420" s="7"/>
      <c r="AY6420" s="7"/>
      <c r="AZ6420" s="7"/>
      <c r="BA6420" s="7"/>
      <c r="BB6420" s="7"/>
      <c r="BC6420" s="7"/>
      <c r="BD6420" s="7"/>
      <c r="BG6420" s="7"/>
      <c r="BH6420" s="7"/>
      <c r="BI6420" s="7"/>
      <c r="BJ6420" s="7"/>
      <c r="BK6420" s="7"/>
      <c r="BL6420" s="7"/>
      <c r="BM6420" s="7"/>
      <c r="BP6420" s="7"/>
      <c r="BQ6420" s="7"/>
      <c r="BR6420" s="7"/>
      <c r="BS6420" s="7"/>
      <c r="BT6420" s="7"/>
      <c r="BU6420" s="7"/>
      <c r="BV6420" s="7"/>
      <c r="BW6420" s="7"/>
    </row>
    <row r="6421" spans="43:75" x14ac:dyDescent="0.2">
      <c r="AQ6421" s="7"/>
      <c r="AR6421" s="7"/>
      <c r="AS6421" s="7"/>
      <c r="AT6421" s="7"/>
      <c r="AU6421" s="7"/>
      <c r="AV6421" s="7"/>
      <c r="AX6421" s="7"/>
      <c r="AY6421" s="7"/>
      <c r="AZ6421" s="7"/>
      <c r="BA6421" s="7"/>
      <c r="BB6421" s="7"/>
      <c r="BC6421" s="7"/>
      <c r="BD6421" s="7"/>
      <c r="BG6421" s="7"/>
      <c r="BH6421" s="7"/>
      <c r="BI6421" s="7"/>
      <c r="BJ6421" s="7"/>
      <c r="BK6421" s="7"/>
      <c r="BL6421" s="7"/>
      <c r="BM6421" s="7"/>
      <c r="BP6421" s="7"/>
      <c r="BQ6421" s="7"/>
      <c r="BR6421" s="7"/>
      <c r="BS6421" s="7"/>
      <c r="BT6421" s="7"/>
      <c r="BU6421" s="7"/>
      <c r="BV6421" s="7"/>
      <c r="BW6421" s="7"/>
    </row>
    <row r="6422" spans="43:75" x14ac:dyDescent="0.2">
      <c r="AQ6422" s="7"/>
      <c r="AR6422" s="7"/>
      <c r="AS6422" s="7"/>
      <c r="AT6422" s="7"/>
      <c r="AU6422" s="7"/>
      <c r="AV6422" s="7"/>
      <c r="AX6422" s="7"/>
      <c r="AY6422" s="7"/>
      <c r="AZ6422" s="7"/>
      <c r="BA6422" s="7"/>
      <c r="BB6422" s="7"/>
      <c r="BC6422" s="7"/>
      <c r="BD6422" s="7"/>
      <c r="BG6422" s="7"/>
      <c r="BH6422" s="7"/>
      <c r="BI6422" s="7"/>
      <c r="BJ6422" s="7"/>
      <c r="BK6422" s="7"/>
      <c r="BL6422" s="7"/>
      <c r="BM6422" s="7"/>
      <c r="BP6422" s="7"/>
      <c r="BQ6422" s="7"/>
      <c r="BR6422" s="7"/>
      <c r="BS6422" s="7"/>
      <c r="BT6422" s="7"/>
      <c r="BU6422" s="7"/>
      <c r="BV6422" s="7"/>
      <c r="BW6422" s="7"/>
    </row>
    <row r="6423" spans="43:75" x14ac:dyDescent="0.2">
      <c r="AQ6423" s="7"/>
      <c r="AR6423" s="7"/>
      <c r="AS6423" s="7"/>
      <c r="AT6423" s="7"/>
      <c r="AU6423" s="7"/>
      <c r="AV6423" s="7"/>
      <c r="AX6423" s="7"/>
      <c r="AY6423" s="7"/>
      <c r="AZ6423" s="7"/>
      <c r="BA6423" s="7"/>
      <c r="BB6423" s="7"/>
      <c r="BC6423" s="7"/>
      <c r="BD6423" s="7"/>
      <c r="BG6423" s="7"/>
      <c r="BH6423" s="7"/>
      <c r="BI6423" s="7"/>
      <c r="BJ6423" s="7"/>
      <c r="BK6423" s="7"/>
      <c r="BL6423" s="7"/>
      <c r="BM6423" s="7"/>
      <c r="BP6423" s="7"/>
      <c r="BQ6423" s="7"/>
      <c r="BR6423" s="7"/>
      <c r="BS6423" s="7"/>
      <c r="BT6423" s="7"/>
      <c r="BU6423" s="7"/>
      <c r="BV6423" s="7"/>
      <c r="BW6423" s="7"/>
    </row>
    <row r="6424" spans="43:75" x14ac:dyDescent="0.2">
      <c r="AQ6424" s="7"/>
      <c r="AR6424" s="7"/>
      <c r="AS6424" s="7"/>
      <c r="AT6424" s="7"/>
      <c r="AU6424" s="7"/>
      <c r="AV6424" s="7"/>
      <c r="AX6424" s="7"/>
      <c r="AY6424" s="7"/>
      <c r="AZ6424" s="7"/>
      <c r="BA6424" s="7"/>
      <c r="BB6424" s="7"/>
      <c r="BC6424" s="7"/>
      <c r="BD6424" s="7"/>
      <c r="BG6424" s="7"/>
      <c r="BH6424" s="7"/>
      <c r="BI6424" s="7"/>
      <c r="BJ6424" s="7"/>
      <c r="BK6424" s="7"/>
      <c r="BL6424" s="7"/>
      <c r="BM6424" s="7"/>
      <c r="BP6424" s="7"/>
      <c r="BQ6424" s="7"/>
      <c r="BR6424" s="7"/>
      <c r="BS6424" s="7"/>
      <c r="BT6424" s="7"/>
      <c r="BU6424" s="7"/>
      <c r="BV6424" s="7"/>
      <c r="BW6424" s="7"/>
    </row>
    <row r="6425" spans="43:75" x14ac:dyDescent="0.2">
      <c r="AQ6425" s="7"/>
      <c r="AR6425" s="7"/>
      <c r="AS6425" s="7"/>
      <c r="AT6425" s="7"/>
      <c r="AU6425" s="7"/>
      <c r="AV6425" s="7"/>
      <c r="AX6425" s="7"/>
      <c r="AY6425" s="7"/>
      <c r="AZ6425" s="7"/>
      <c r="BA6425" s="7"/>
      <c r="BB6425" s="7"/>
      <c r="BC6425" s="7"/>
      <c r="BD6425" s="7"/>
      <c r="BG6425" s="7"/>
      <c r="BH6425" s="7"/>
      <c r="BI6425" s="7"/>
      <c r="BJ6425" s="7"/>
      <c r="BK6425" s="7"/>
      <c r="BL6425" s="7"/>
      <c r="BM6425" s="7"/>
      <c r="BP6425" s="7"/>
      <c r="BQ6425" s="7"/>
      <c r="BR6425" s="7"/>
      <c r="BS6425" s="7"/>
      <c r="BT6425" s="7"/>
      <c r="BU6425" s="7"/>
      <c r="BV6425" s="7"/>
      <c r="BW6425" s="7"/>
    </row>
    <row r="6426" spans="43:75" x14ac:dyDescent="0.2">
      <c r="AQ6426" s="7"/>
      <c r="AR6426" s="7"/>
      <c r="AS6426" s="7"/>
      <c r="AT6426" s="7"/>
      <c r="AU6426" s="7"/>
      <c r="AV6426" s="7"/>
      <c r="AX6426" s="7"/>
      <c r="AY6426" s="7"/>
      <c r="AZ6426" s="7"/>
      <c r="BA6426" s="7"/>
      <c r="BB6426" s="7"/>
      <c r="BC6426" s="7"/>
      <c r="BD6426" s="7"/>
      <c r="BG6426" s="7"/>
      <c r="BH6426" s="7"/>
      <c r="BI6426" s="7"/>
      <c r="BJ6426" s="7"/>
      <c r="BK6426" s="7"/>
      <c r="BL6426" s="7"/>
      <c r="BM6426" s="7"/>
      <c r="BP6426" s="7"/>
      <c r="BQ6426" s="7"/>
      <c r="BR6426" s="7"/>
      <c r="BS6426" s="7"/>
      <c r="BT6426" s="7"/>
      <c r="BU6426" s="7"/>
      <c r="BV6426" s="7"/>
      <c r="BW6426" s="7"/>
    </row>
    <row r="6427" spans="43:75" x14ac:dyDescent="0.2">
      <c r="AQ6427" s="7"/>
      <c r="AR6427" s="7"/>
      <c r="AS6427" s="7"/>
      <c r="AT6427" s="7"/>
      <c r="AU6427" s="7"/>
      <c r="AV6427" s="7"/>
      <c r="AX6427" s="7"/>
      <c r="AY6427" s="7"/>
      <c r="AZ6427" s="7"/>
      <c r="BA6427" s="7"/>
      <c r="BB6427" s="7"/>
      <c r="BC6427" s="7"/>
      <c r="BD6427" s="7"/>
      <c r="BG6427" s="7"/>
      <c r="BH6427" s="7"/>
      <c r="BI6427" s="7"/>
      <c r="BJ6427" s="7"/>
      <c r="BK6427" s="7"/>
      <c r="BL6427" s="7"/>
      <c r="BM6427" s="7"/>
      <c r="BP6427" s="7"/>
      <c r="BQ6427" s="7"/>
      <c r="BR6427" s="7"/>
      <c r="BS6427" s="7"/>
      <c r="BT6427" s="7"/>
      <c r="BU6427" s="7"/>
      <c r="BV6427" s="7"/>
      <c r="BW6427" s="7"/>
    </row>
    <row r="6428" spans="43:75" x14ac:dyDescent="0.2">
      <c r="AQ6428" s="7"/>
      <c r="AR6428" s="7"/>
      <c r="AS6428" s="7"/>
      <c r="AT6428" s="7"/>
      <c r="AU6428" s="7"/>
      <c r="AV6428" s="7"/>
      <c r="AX6428" s="7"/>
      <c r="AY6428" s="7"/>
      <c r="AZ6428" s="7"/>
      <c r="BA6428" s="7"/>
      <c r="BB6428" s="7"/>
      <c r="BC6428" s="7"/>
      <c r="BD6428" s="7"/>
      <c r="BG6428" s="7"/>
      <c r="BH6428" s="7"/>
      <c r="BI6428" s="7"/>
      <c r="BJ6428" s="7"/>
      <c r="BK6428" s="7"/>
      <c r="BL6428" s="7"/>
      <c r="BM6428" s="7"/>
      <c r="BP6428" s="7"/>
      <c r="BQ6428" s="7"/>
      <c r="BR6428" s="7"/>
      <c r="BS6428" s="7"/>
      <c r="BT6428" s="7"/>
      <c r="BU6428" s="7"/>
      <c r="BV6428" s="7"/>
      <c r="BW6428" s="7"/>
    </row>
    <row r="6429" spans="43:75" x14ac:dyDescent="0.2">
      <c r="AQ6429" s="7"/>
      <c r="AR6429" s="7"/>
      <c r="AS6429" s="7"/>
      <c r="AT6429" s="7"/>
      <c r="AU6429" s="7"/>
      <c r="AV6429" s="7"/>
      <c r="AX6429" s="7"/>
      <c r="AY6429" s="7"/>
      <c r="AZ6429" s="7"/>
      <c r="BA6429" s="7"/>
      <c r="BB6429" s="7"/>
      <c r="BC6429" s="7"/>
      <c r="BD6429" s="7"/>
      <c r="BG6429" s="7"/>
      <c r="BH6429" s="7"/>
      <c r="BI6429" s="7"/>
      <c r="BJ6429" s="7"/>
      <c r="BK6429" s="7"/>
      <c r="BL6429" s="7"/>
      <c r="BM6429" s="7"/>
      <c r="BP6429" s="7"/>
      <c r="BQ6429" s="7"/>
      <c r="BR6429" s="7"/>
      <c r="BS6429" s="7"/>
      <c r="BT6429" s="7"/>
      <c r="BU6429" s="7"/>
      <c r="BV6429" s="7"/>
      <c r="BW6429" s="7"/>
    </row>
    <row r="6430" spans="43:75" x14ac:dyDescent="0.2">
      <c r="AQ6430" s="7"/>
      <c r="AR6430" s="7"/>
      <c r="AS6430" s="7"/>
      <c r="AT6430" s="7"/>
      <c r="AU6430" s="7"/>
      <c r="AV6430" s="7"/>
      <c r="AX6430" s="7"/>
      <c r="AY6430" s="7"/>
      <c r="AZ6430" s="7"/>
      <c r="BA6430" s="7"/>
      <c r="BB6430" s="7"/>
      <c r="BC6430" s="7"/>
      <c r="BD6430" s="7"/>
      <c r="BG6430" s="7"/>
      <c r="BH6430" s="7"/>
      <c r="BI6430" s="7"/>
      <c r="BJ6430" s="7"/>
      <c r="BK6430" s="7"/>
      <c r="BL6430" s="7"/>
      <c r="BM6430" s="7"/>
      <c r="BP6430" s="7"/>
      <c r="BQ6430" s="7"/>
      <c r="BR6430" s="7"/>
      <c r="BS6430" s="7"/>
      <c r="BT6430" s="7"/>
      <c r="BU6430" s="7"/>
      <c r="BV6430" s="7"/>
      <c r="BW6430" s="7"/>
    </row>
    <row r="6431" spans="43:75" x14ac:dyDescent="0.2">
      <c r="AQ6431" s="7"/>
      <c r="AR6431" s="7"/>
      <c r="AS6431" s="7"/>
      <c r="AT6431" s="7"/>
      <c r="AU6431" s="7"/>
      <c r="AV6431" s="7"/>
      <c r="AX6431" s="7"/>
      <c r="AY6431" s="7"/>
      <c r="AZ6431" s="7"/>
      <c r="BA6431" s="7"/>
      <c r="BB6431" s="7"/>
      <c r="BC6431" s="7"/>
      <c r="BD6431" s="7"/>
      <c r="BG6431" s="7"/>
      <c r="BH6431" s="7"/>
      <c r="BI6431" s="7"/>
      <c r="BJ6431" s="7"/>
      <c r="BK6431" s="7"/>
      <c r="BL6431" s="7"/>
      <c r="BM6431" s="7"/>
      <c r="BP6431" s="7"/>
      <c r="BQ6431" s="7"/>
      <c r="BR6431" s="7"/>
      <c r="BS6431" s="7"/>
      <c r="BT6431" s="7"/>
      <c r="BU6431" s="7"/>
      <c r="BV6431" s="7"/>
      <c r="BW6431" s="7"/>
    </row>
    <row r="6432" spans="43:75" x14ac:dyDescent="0.2">
      <c r="AQ6432" s="7"/>
      <c r="AR6432" s="7"/>
      <c r="AS6432" s="7"/>
      <c r="AT6432" s="7"/>
      <c r="AU6432" s="7"/>
      <c r="AV6432" s="7"/>
      <c r="AX6432" s="7"/>
      <c r="AY6432" s="7"/>
      <c r="AZ6432" s="7"/>
      <c r="BA6432" s="7"/>
      <c r="BB6432" s="7"/>
      <c r="BC6432" s="7"/>
      <c r="BD6432" s="7"/>
      <c r="BG6432" s="7"/>
      <c r="BH6432" s="7"/>
      <c r="BI6432" s="7"/>
      <c r="BJ6432" s="7"/>
      <c r="BK6432" s="7"/>
      <c r="BL6432" s="7"/>
      <c r="BM6432" s="7"/>
      <c r="BP6432" s="7"/>
      <c r="BQ6432" s="7"/>
      <c r="BR6432" s="7"/>
      <c r="BS6432" s="7"/>
      <c r="BT6432" s="7"/>
      <c r="BU6432" s="7"/>
      <c r="BV6432" s="7"/>
      <c r="BW6432" s="7"/>
    </row>
    <row r="6433" spans="43:75" x14ac:dyDescent="0.2">
      <c r="AQ6433" s="7"/>
      <c r="AR6433" s="7"/>
      <c r="AS6433" s="7"/>
      <c r="AT6433" s="7"/>
      <c r="AU6433" s="7"/>
      <c r="AV6433" s="7"/>
      <c r="AX6433" s="7"/>
      <c r="AY6433" s="7"/>
      <c r="AZ6433" s="7"/>
      <c r="BA6433" s="7"/>
      <c r="BB6433" s="7"/>
      <c r="BC6433" s="7"/>
      <c r="BD6433" s="7"/>
      <c r="BG6433" s="7"/>
      <c r="BH6433" s="7"/>
      <c r="BI6433" s="7"/>
      <c r="BJ6433" s="7"/>
      <c r="BK6433" s="7"/>
      <c r="BL6433" s="7"/>
      <c r="BM6433" s="7"/>
      <c r="BP6433" s="7"/>
      <c r="BQ6433" s="7"/>
      <c r="BR6433" s="7"/>
      <c r="BS6433" s="7"/>
      <c r="BT6433" s="7"/>
      <c r="BU6433" s="7"/>
      <c r="BV6433" s="7"/>
      <c r="BW6433" s="7"/>
    </row>
    <row r="6434" spans="43:75" x14ac:dyDescent="0.2">
      <c r="AQ6434" s="7"/>
      <c r="AR6434" s="7"/>
      <c r="AS6434" s="7"/>
      <c r="AT6434" s="7"/>
      <c r="AU6434" s="7"/>
      <c r="AV6434" s="7"/>
      <c r="AX6434" s="7"/>
      <c r="AY6434" s="7"/>
      <c r="AZ6434" s="7"/>
      <c r="BA6434" s="7"/>
      <c r="BB6434" s="7"/>
      <c r="BC6434" s="7"/>
      <c r="BD6434" s="7"/>
      <c r="BG6434" s="7"/>
      <c r="BH6434" s="7"/>
      <c r="BI6434" s="7"/>
      <c r="BJ6434" s="7"/>
      <c r="BK6434" s="7"/>
      <c r="BL6434" s="7"/>
      <c r="BM6434" s="7"/>
      <c r="BP6434" s="7"/>
      <c r="BQ6434" s="7"/>
      <c r="BR6434" s="7"/>
      <c r="BS6434" s="7"/>
      <c r="BT6434" s="7"/>
      <c r="BU6434" s="7"/>
      <c r="BV6434" s="7"/>
      <c r="BW6434" s="7"/>
    </row>
    <row r="6435" spans="43:75" x14ac:dyDescent="0.2">
      <c r="AQ6435" s="7"/>
      <c r="AR6435" s="7"/>
      <c r="AS6435" s="7"/>
      <c r="AT6435" s="7"/>
      <c r="AU6435" s="7"/>
      <c r="AV6435" s="7"/>
      <c r="AX6435" s="7"/>
      <c r="AY6435" s="7"/>
      <c r="AZ6435" s="7"/>
      <c r="BA6435" s="7"/>
      <c r="BB6435" s="7"/>
      <c r="BC6435" s="7"/>
      <c r="BD6435" s="7"/>
      <c r="BG6435" s="7"/>
      <c r="BH6435" s="7"/>
      <c r="BI6435" s="7"/>
      <c r="BJ6435" s="7"/>
      <c r="BK6435" s="7"/>
      <c r="BL6435" s="7"/>
      <c r="BM6435" s="7"/>
      <c r="BP6435" s="7"/>
      <c r="BQ6435" s="7"/>
      <c r="BR6435" s="7"/>
      <c r="BS6435" s="7"/>
      <c r="BT6435" s="7"/>
      <c r="BU6435" s="7"/>
      <c r="BV6435" s="7"/>
      <c r="BW6435" s="7"/>
    </row>
    <row r="6436" spans="43:75" x14ac:dyDescent="0.2">
      <c r="AQ6436" s="7"/>
      <c r="AR6436" s="7"/>
      <c r="AS6436" s="7"/>
      <c r="AT6436" s="7"/>
      <c r="AU6436" s="7"/>
      <c r="AV6436" s="7"/>
      <c r="AX6436" s="7"/>
      <c r="AY6436" s="7"/>
      <c r="AZ6436" s="7"/>
      <c r="BA6436" s="7"/>
      <c r="BB6436" s="7"/>
      <c r="BC6436" s="7"/>
      <c r="BD6436" s="7"/>
      <c r="BG6436" s="7"/>
      <c r="BH6436" s="7"/>
      <c r="BI6436" s="7"/>
      <c r="BJ6436" s="7"/>
      <c r="BK6436" s="7"/>
      <c r="BL6436" s="7"/>
      <c r="BM6436" s="7"/>
      <c r="BP6436" s="7"/>
      <c r="BQ6436" s="7"/>
      <c r="BR6436" s="7"/>
      <c r="BS6436" s="7"/>
      <c r="BT6436" s="7"/>
      <c r="BU6436" s="7"/>
      <c r="BV6436" s="7"/>
      <c r="BW6436" s="7"/>
    </row>
    <row r="6437" spans="43:75" x14ac:dyDescent="0.2">
      <c r="AQ6437" s="7"/>
      <c r="AR6437" s="7"/>
      <c r="AS6437" s="7"/>
      <c r="AT6437" s="7"/>
      <c r="AU6437" s="7"/>
      <c r="AV6437" s="7"/>
      <c r="AX6437" s="7"/>
      <c r="AY6437" s="7"/>
      <c r="AZ6437" s="7"/>
      <c r="BA6437" s="7"/>
      <c r="BB6437" s="7"/>
      <c r="BC6437" s="7"/>
      <c r="BD6437" s="7"/>
      <c r="BG6437" s="7"/>
      <c r="BH6437" s="7"/>
      <c r="BI6437" s="7"/>
      <c r="BJ6437" s="7"/>
      <c r="BK6437" s="7"/>
      <c r="BL6437" s="7"/>
      <c r="BM6437" s="7"/>
      <c r="BP6437" s="7"/>
      <c r="BQ6437" s="7"/>
      <c r="BR6437" s="7"/>
      <c r="BS6437" s="7"/>
      <c r="BT6437" s="7"/>
      <c r="BU6437" s="7"/>
      <c r="BV6437" s="7"/>
      <c r="BW6437" s="7"/>
    </row>
    <row r="6438" spans="43:75" x14ac:dyDescent="0.2">
      <c r="AQ6438" s="7"/>
      <c r="AR6438" s="7"/>
      <c r="AS6438" s="7"/>
      <c r="AT6438" s="7"/>
      <c r="AU6438" s="7"/>
      <c r="AV6438" s="7"/>
      <c r="AX6438" s="7"/>
      <c r="AY6438" s="7"/>
      <c r="AZ6438" s="7"/>
      <c r="BA6438" s="7"/>
      <c r="BB6438" s="7"/>
      <c r="BC6438" s="7"/>
      <c r="BD6438" s="7"/>
      <c r="BG6438" s="7"/>
      <c r="BH6438" s="7"/>
      <c r="BI6438" s="7"/>
      <c r="BJ6438" s="7"/>
      <c r="BK6438" s="7"/>
      <c r="BL6438" s="7"/>
      <c r="BM6438" s="7"/>
      <c r="BP6438" s="7"/>
      <c r="BQ6438" s="7"/>
      <c r="BR6438" s="7"/>
      <c r="BS6438" s="7"/>
      <c r="BT6438" s="7"/>
      <c r="BU6438" s="7"/>
      <c r="BV6438" s="7"/>
      <c r="BW6438" s="7"/>
    </row>
    <row r="6439" spans="43:75" x14ac:dyDescent="0.2">
      <c r="AQ6439" s="7"/>
      <c r="AR6439" s="7"/>
      <c r="AS6439" s="7"/>
      <c r="AT6439" s="7"/>
      <c r="AU6439" s="7"/>
      <c r="AV6439" s="7"/>
      <c r="AX6439" s="7"/>
      <c r="AY6439" s="7"/>
      <c r="AZ6439" s="7"/>
      <c r="BA6439" s="7"/>
      <c r="BB6439" s="7"/>
      <c r="BC6439" s="7"/>
      <c r="BD6439" s="7"/>
      <c r="BG6439" s="7"/>
      <c r="BH6439" s="7"/>
      <c r="BI6439" s="7"/>
      <c r="BJ6439" s="7"/>
      <c r="BK6439" s="7"/>
      <c r="BL6439" s="7"/>
      <c r="BM6439" s="7"/>
      <c r="BP6439" s="7"/>
      <c r="BQ6439" s="7"/>
      <c r="BR6439" s="7"/>
      <c r="BS6439" s="7"/>
      <c r="BT6439" s="7"/>
      <c r="BU6439" s="7"/>
      <c r="BV6439" s="7"/>
      <c r="BW6439" s="7"/>
    </row>
    <row r="6440" spans="43:75" x14ac:dyDescent="0.2">
      <c r="AQ6440" s="7"/>
      <c r="AR6440" s="7"/>
      <c r="AS6440" s="7"/>
      <c r="AT6440" s="7"/>
      <c r="AU6440" s="7"/>
      <c r="AV6440" s="7"/>
      <c r="AX6440" s="7"/>
      <c r="AY6440" s="7"/>
      <c r="AZ6440" s="7"/>
      <c r="BA6440" s="7"/>
      <c r="BB6440" s="7"/>
      <c r="BC6440" s="7"/>
      <c r="BD6440" s="7"/>
      <c r="BG6440" s="7"/>
      <c r="BH6440" s="7"/>
      <c r="BI6440" s="7"/>
      <c r="BJ6440" s="7"/>
      <c r="BK6440" s="7"/>
      <c r="BL6440" s="7"/>
      <c r="BM6440" s="7"/>
      <c r="BP6440" s="7"/>
      <c r="BQ6440" s="7"/>
      <c r="BR6440" s="7"/>
      <c r="BS6440" s="7"/>
      <c r="BT6440" s="7"/>
      <c r="BU6440" s="7"/>
      <c r="BV6440" s="7"/>
      <c r="BW6440" s="7"/>
    </row>
    <row r="6441" spans="43:75" x14ac:dyDescent="0.2">
      <c r="AQ6441" s="7"/>
      <c r="AR6441" s="7"/>
      <c r="AS6441" s="7"/>
      <c r="AT6441" s="7"/>
      <c r="AU6441" s="7"/>
      <c r="AV6441" s="7"/>
      <c r="AX6441" s="7"/>
      <c r="AY6441" s="7"/>
      <c r="AZ6441" s="7"/>
      <c r="BA6441" s="7"/>
      <c r="BB6441" s="7"/>
      <c r="BC6441" s="7"/>
      <c r="BD6441" s="7"/>
      <c r="BG6441" s="7"/>
      <c r="BH6441" s="7"/>
      <c r="BI6441" s="7"/>
      <c r="BJ6441" s="7"/>
      <c r="BK6441" s="7"/>
      <c r="BL6441" s="7"/>
      <c r="BM6441" s="7"/>
      <c r="BP6441" s="7"/>
      <c r="BQ6441" s="7"/>
      <c r="BR6441" s="7"/>
      <c r="BS6441" s="7"/>
      <c r="BT6441" s="7"/>
      <c r="BU6441" s="7"/>
      <c r="BV6441" s="7"/>
      <c r="BW6441" s="7"/>
    </row>
    <row r="6442" spans="43:75" x14ac:dyDescent="0.2">
      <c r="AQ6442" s="7"/>
      <c r="AR6442" s="7"/>
      <c r="AS6442" s="7"/>
      <c r="AT6442" s="7"/>
      <c r="AU6442" s="7"/>
      <c r="AV6442" s="7"/>
      <c r="AX6442" s="7"/>
      <c r="AY6442" s="7"/>
      <c r="AZ6442" s="7"/>
      <c r="BA6442" s="7"/>
      <c r="BB6442" s="7"/>
      <c r="BC6442" s="7"/>
      <c r="BD6442" s="7"/>
      <c r="BG6442" s="7"/>
      <c r="BH6442" s="7"/>
      <c r="BI6442" s="7"/>
      <c r="BJ6442" s="7"/>
      <c r="BK6442" s="7"/>
      <c r="BL6442" s="7"/>
      <c r="BM6442" s="7"/>
      <c r="BP6442" s="7"/>
      <c r="BQ6442" s="7"/>
      <c r="BR6442" s="7"/>
      <c r="BS6442" s="7"/>
      <c r="BT6442" s="7"/>
      <c r="BU6442" s="7"/>
      <c r="BV6442" s="7"/>
      <c r="BW6442" s="7"/>
    </row>
    <row r="6443" spans="43:75" x14ac:dyDescent="0.2">
      <c r="AQ6443" s="7"/>
      <c r="AR6443" s="7"/>
      <c r="AS6443" s="7"/>
      <c r="AT6443" s="7"/>
      <c r="AU6443" s="7"/>
      <c r="AV6443" s="7"/>
      <c r="AX6443" s="7"/>
      <c r="AY6443" s="7"/>
      <c r="AZ6443" s="7"/>
      <c r="BA6443" s="7"/>
      <c r="BB6443" s="7"/>
      <c r="BC6443" s="7"/>
      <c r="BD6443" s="7"/>
      <c r="BG6443" s="7"/>
      <c r="BH6443" s="7"/>
      <c r="BI6443" s="7"/>
      <c r="BJ6443" s="7"/>
      <c r="BK6443" s="7"/>
      <c r="BL6443" s="7"/>
      <c r="BM6443" s="7"/>
      <c r="BP6443" s="7"/>
      <c r="BQ6443" s="7"/>
      <c r="BR6443" s="7"/>
      <c r="BS6443" s="7"/>
      <c r="BT6443" s="7"/>
      <c r="BU6443" s="7"/>
      <c r="BV6443" s="7"/>
      <c r="BW6443" s="7"/>
    </row>
    <row r="6444" spans="43:75" x14ac:dyDescent="0.2">
      <c r="AQ6444" s="7"/>
      <c r="AR6444" s="7"/>
      <c r="AS6444" s="7"/>
      <c r="AT6444" s="7"/>
      <c r="AU6444" s="7"/>
      <c r="AV6444" s="7"/>
      <c r="AX6444" s="7"/>
      <c r="AY6444" s="7"/>
      <c r="AZ6444" s="7"/>
      <c r="BA6444" s="7"/>
      <c r="BB6444" s="7"/>
      <c r="BC6444" s="7"/>
      <c r="BD6444" s="7"/>
      <c r="BG6444" s="7"/>
      <c r="BH6444" s="7"/>
      <c r="BI6444" s="7"/>
      <c r="BJ6444" s="7"/>
      <c r="BK6444" s="7"/>
      <c r="BL6444" s="7"/>
      <c r="BM6444" s="7"/>
      <c r="BP6444" s="7"/>
      <c r="BQ6444" s="7"/>
      <c r="BR6444" s="7"/>
      <c r="BS6444" s="7"/>
      <c r="BT6444" s="7"/>
      <c r="BU6444" s="7"/>
      <c r="BV6444" s="7"/>
      <c r="BW6444" s="7"/>
    </row>
    <row r="6445" spans="43:75" x14ac:dyDescent="0.2">
      <c r="AQ6445" s="7"/>
      <c r="AR6445" s="7"/>
      <c r="AS6445" s="7"/>
      <c r="AT6445" s="7"/>
      <c r="AU6445" s="7"/>
      <c r="AV6445" s="7"/>
      <c r="AX6445" s="7"/>
      <c r="AY6445" s="7"/>
      <c r="AZ6445" s="7"/>
      <c r="BA6445" s="7"/>
      <c r="BB6445" s="7"/>
      <c r="BC6445" s="7"/>
      <c r="BD6445" s="7"/>
      <c r="BG6445" s="7"/>
      <c r="BH6445" s="7"/>
      <c r="BI6445" s="7"/>
      <c r="BJ6445" s="7"/>
      <c r="BK6445" s="7"/>
      <c r="BL6445" s="7"/>
      <c r="BM6445" s="7"/>
      <c r="BP6445" s="7"/>
      <c r="BQ6445" s="7"/>
      <c r="BR6445" s="7"/>
      <c r="BS6445" s="7"/>
      <c r="BT6445" s="7"/>
      <c r="BU6445" s="7"/>
      <c r="BV6445" s="7"/>
      <c r="BW6445" s="7"/>
    </row>
    <row r="6446" spans="43:75" x14ac:dyDescent="0.2">
      <c r="AQ6446" s="7"/>
      <c r="AR6446" s="7"/>
      <c r="AS6446" s="7"/>
      <c r="AT6446" s="7"/>
      <c r="AU6446" s="7"/>
      <c r="AV6446" s="7"/>
      <c r="AX6446" s="7"/>
      <c r="AY6446" s="7"/>
      <c r="AZ6446" s="7"/>
      <c r="BA6446" s="7"/>
      <c r="BB6446" s="7"/>
      <c r="BC6446" s="7"/>
      <c r="BD6446" s="7"/>
      <c r="BG6446" s="7"/>
      <c r="BH6446" s="7"/>
      <c r="BI6446" s="7"/>
      <c r="BJ6446" s="7"/>
      <c r="BK6446" s="7"/>
      <c r="BL6446" s="7"/>
      <c r="BM6446" s="7"/>
      <c r="BP6446" s="7"/>
      <c r="BQ6446" s="7"/>
      <c r="BR6446" s="7"/>
      <c r="BS6446" s="7"/>
      <c r="BT6446" s="7"/>
      <c r="BU6446" s="7"/>
      <c r="BV6446" s="7"/>
      <c r="BW6446" s="7"/>
    </row>
    <row r="6447" spans="43:75" x14ac:dyDescent="0.2">
      <c r="AQ6447" s="7"/>
      <c r="AR6447" s="7"/>
      <c r="AS6447" s="7"/>
      <c r="AT6447" s="7"/>
      <c r="AU6447" s="7"/>
      <c r="AV6447" s="7"/>
      <c r="AX6447" s="7"/>
      <c r="AY6447" s="7"/>
      <c r="AZ6447" s="7"/>
      <c r="BA6447" s="7"/>
      <c r="BB6447" s="7"/>
      <c r="BC6447" s="7"/>
      <c r="BD6447" s="7"/>
      <c r="BG6447" s="7"/>
      <c r="BH6447" s="7"/>
      <c r="BI6447" s="7"/>
      <c r="BJ6447" s="7"/>
      <c r="BK6447" s="7"/>
      <c r="BL6447" s="7"/>
      <c r="BM6447" s="7"/>
      <c r="BP6447" s="7"/>
      <c r="BQ6447" s="7"/>
      <c r="BR6447" s="7"/>
      <c r="BS6447" s="7"/>
      <c r="BT6447" s="7"/>
      <c r="BU6447" s="7"/>
      <c r="BV6447" s="7"/>
      <c r="BW6447" s="7"/>
    </row>
    <row r="6448" spans="43:75" x14ac:dyDescent="0.2">
      <c r="AQ6448" s="7"/>
      <c r="AR6448" s="7"/>
      <c r="AS6448" s="7"/>
      <c r="AT6448" s="7"/>
      <c r="AU6448" s="7"/>
      <c r="AV6448" s="7"/>
      <c r="AX6448" s="7"/>
      <c r="AY6448" s="7"/>
      <c r="AZ6448" s="7"/>
      <c r="BA6448" s="7"/>
      <c r="BB6448" s="7"/>
      <c r="BC6448" s="7"/>
      <c r="BD6448" s="7"/>
      <c r="BG6448" s="7"/>
      <c r="BH6448" s="7"/>
      <c r="BI6448" s="7"/>
      <c r="BJ6448" s="7"/>
      <c r="BK6448" s="7"/>
      <c r="BL6448" s="7"/>
      <c r="BM6448" s="7"/>
      <c r="BP6448" s="7"/>
      <c r="BQ6448" s="7"/>
      <c r="BR6448" s="7"/>
      <c r="BS6448" s="7"/>
      <c r="BT6448" s="7"/>
      <c r="BU6448" s="7"/>
      <c r="BV6448" s="7"/>
      <c r="BW6448" s="7"/>
    </row>
    <row r="6449" spans="43:75" x14ac:dyDescent="0.2">
      <c r="AQ6449" s="7"/>
      <c r="AR6449" s="7"/>
      <c r="AS6449" s="7"/>
      <c r="AT6449" s="7"/>
      <c r="AU6449" s="7"/>
      <c r="AV6449" s="7"/>
      <c r="AX6449" s="7"/>
      <c r="AY6449" s="7"/>
      <c r="AZ6449" s="7"/>
      <c r="BA6449" s="7"/>
      <c r="BB6449" s="7"/>
      <c r="BC6449" s="7"/>
      <c r="BD6449" s="7"/>
      <c r="BG6449" s="7"/>
      <c r="BH6449" s="7"/>
      <c r="BI6449" s="7"/>
      <c r="BJ6449" s="7"/>
      <c r="BK6449" s="7"/>
      <c r="BL6449" s="7"/>
      <c r="BM6449" s="7"/>
      <c r="BP6449" s="7"/>
      <c r="BQ6449" s="7"/>
      <c r="BR6449" s="7"/>
      <c r="BS6449" s="7"/>
      <c r="BT6449" s="7"/>
      <c r="BU6449" s="7"/>
      <c r="BV6449" s="7"/>
      <c r="BW6449" s="7"/>
    </row>
    <row r="6450" spans="43:75" x14ac:dyDescent="0.2">
      <c r="AQ6450" s="7"/>
      <c r="AR6450" s="7"/>
      <c r="AS6450" s="7"/>
      <c r="AT6450" s="7"/>
      <c r="AU6450" s="7"/>
      <c r="AV6450" s="7"/>
      <c r="AX6450" s="7"/>
      <c r="AY6450" s="7"/>
      <c r="AZ6450" s="7"/>
      <c r="BA6450" s="7"/>
      <c r="BB6450" s="7"/>
      <c r="BC6450" s="7"/>
      <c r="BD6450" s="7"/>
      <c r="BG6450" s="7"/>
      <c r="BH6450" s="7"/>
      <c r="BI6450" s="7"/>
      <c r="BJ6450" s="7"/>
      <c r="BK6450" s="7"/>
      <c r="BL6450" s="7"/>
      <c r="BM6450" s="7"/>
      <c r="BP6450" s="7"/>
      <c r="BQ6450" s="7"/>
      <c r="BR6450" s="7"/>
      <c r="BS6450" s="7"/>
      <c r="BT6450" s="7"/>
      <c r="BU6450" s="7"/>
      <c r="BV6450" s="7"/>
      <c r="BW6450" s="7"/>
    </row>
    <row r="6451" spans="43:75" x14ac:dyDescent="0.2">
      <c r="AQ6451" s="7"/>
      <c r="AR6451" s="7"/>
      <c r="AS6451" s="7"/>
      <c r="AT6451" s="7"/>
      <c r="AU6451" s="7"/>
      <c r="AV6451" s="7"/>
      <c r="AX6451" s="7"/>
      <c r="AY6451" s="7"/>
      <c r="AZ6451" s="7"/>
      <c r="BA6451" s="7"/>
      <c r="BB6451" s="7"/>
      <c r="BC6451" s="7"/>
      <c r="BD6451" s="7"/>
      <c r="BG6451" s="7"/>
      <c r="BH6451" s="7"/>
      <c r="BI6451" s="7"/>
      <c r="BJ6451" s="7"/>
      <c r="BK6451" s="7"/>
      <c r="BL6451" s="7"/>
      <c r="BM6451" s="7"/>
      <c r="BP6451" s="7"/>
      <c r="BQ6451" s="7"/>
      <c r="BR6451" s="7"/>
      <c r="BS6451" s="7"/>
      <c r="BT6451" s="7"/>
      <c r="BU6451" s="7"/>
      <c r="BV6451" s="7"/>
      <c r="BW6451" s="7"/>
    </row>
    <row r="6452" spans="43:75" x14ac:dyDescent="0.2">
      <c r="AQ6452" s="7"/>
      <c r="AR6452" s="7"/>
      <c r="AS6452" s="7"/>
      <c r="AT6452" s="7"/>
      <c r="AU6452" s="7"/>
      <c r="AV6452" s="7"/>
      <c r="AX6452" s="7"/>
      <c r="AY6452" s="7"/>
      <c r="AZ6452" s="7"/>
      <c r="BA6452" s="7"/>
      <c r="BB6452" s="7"/>
      <c r="BC6452" s="7"/>
      <c r="BD6452" s="7"/>
      <c r="BG6452" s="7"/>
      <c r="BH6452" s="7"/>
      <c r="BI6452" s="7"/>
      <c r="BJ6452" s="7"/>
      <c r="BK6452" s="7"/>
      <c r="BL6452" s="7"/>
      <c r="BM6452" s="7"/>
      <c r="BP6452" s="7"/>
      <c r="BQ6452" s="7"/>
      <c r="BR6452" s="7"/>
      <c r="BS6452" s="7"/>
      <c r="BT6452" s="7"/>
      <c r="BU6452" s="7"/>
      <c r="BV6452" s="7"/>
      <c r="BW6452" s="7"/>
    </row>
    <row r="6453" spans="43:75" x14ac:dyDescent="0.2">
      <c r="AQ6453" s="7"/>
      <c r="AR6453" s="7"/>
      <c r="AS6453" s="7"/>
      <c r="AT6453" s="7"/>
      <c r="AU6453" s="7"/>
      <c r="AV6453" s="7"/>
      <c r="AX6453" s="7"/>
      <c r="AY6453" s="7"/>
      <c r="AZ6453" s="7"/>
      <c r="BA6453" s="7"/>
      <c r="BB6453" s="7"/>
      <c r="BC6453" s="7"/>
      <c r="BD6453" s="7"/>
      <c r="BG6453" s="7"/>
      <c r="BH6453" s="7"/>
      <c r="BI6453" s="7"/>
      <c r="BJ6453" s="7"/>
      <c r="BK6453" s="7"/>
      <c r="BL6453" s="7"/>
      <c r="BM6453" s="7"/>
      <c r="BP6453" s="7"/>
      <c r="BQ6453" s="7"/>
      <c r="BR6453" s="7"/>
      <c r="BS6453" s="7"/>
      <c r="BT6453" s="7"/>
      <c r="BU6453" s="7"/>
      <c r="BV6453" s="7"/>
      <c r="BW6453" s="7"/>
    </row>
    <row r="6454" spans="43:75" x14ac:dyDescent="0.2">
      <c r="AQ6454" s="7"/>
      <c r="AR6454" s="7"/>
      <c r="AS6454" s="7"/>
      <c r="AT6454" s="7"/>
      <c r="AU6454" s="7"/>
      <c r="AV6454" s="7"/>
      <c r="AX6454" s="7"/>
      <c r="AY6454" s="7"/>
      <c r="AZ6454" s="7"/>
      <c r="BA6454" s="7"/>
      <c r="BB6454" s="7"/>
      <c r="BC6454" s="7"/>
      <c r="BD6454" s="7"/>
      <c r="BG6454" s="7"/>
      <c r="BH6454" s="7"/>
      <c r="BI6454" s="7"/>
      <c r="BJ6454" s="7"/>
      <c r="BK6454" s="7"/>
      <c r="BL6454" s="7"/>
      <c r="BM6454" s="7"/>
      <c r="BP6454" s="7"/>
      <c r="BQ6454" s="7"/>
      <c r="BR6454" s="7"/>
      <c r="BS6454" s="7"/>
      <c r="BT6454" s="7"/>
      <c r="BU6454" s="7"/>
      <c r="BV6454" s="7"/>
      <c r="BW6454" s="7"/>
    </row>
    <row r="6455" spans="43:75" x14ac:dyDescent="0.2">
      <c r="AQ6455" s="7"/>
      <c r="AR6455" s="7"/>
      <c r="AS6455" s="7"/>
      <c r="AT6455" s="7"/>
      <c r="AU6455" s="7"/>
      <c r="AV6455" s="7"/>
      <c r="AX6455" s="7"/>
      <c r="AY6455" s="7"/>
      <c r="AZ6455" s="7"/>
      <c r="BA6455" s="7"/>
      <c r="BB6455" s="7"/>
      <c r="BC6455" s="7"/>
      <c r="BD6455" s="7"/>
      <c r="BG6455" s="7"/>
      <c r="BH6455" s="7"/>
      <c r="BI6455" s="7"/>
      <c r="BJ6455" s="7"/>
      <c r="BK6455" s="7"/>
      <c r="BL6455" s="7"/>
      <c r="BM6455" s="7"/>
      <c r="BP6455" s="7"/>
      <c r="BQ6455" s="7"/>
      <c r="BR6455" s="7"/>
      <c r="BS6455" s="7"/>
      <c r="BT6455" s="7"/>
      <c r="BU6455" s="7"/>
      <c r="BV6455" s="7"/>
      <c r="BW6455" s="7"/>
    </row>
    <row r="6456" spans="43:75" x14ac:dyDescent="0.2">
      <c r="AQ6456" s="7"/>
      <c r="AR6456" s="7"/>
      <c r="AS6456" s="7"/>
      <c r="AT6456" s="7"/>
      <c r="AU6456" s="7"/>
      <c r="AV6456" s="7"/>
      <c r="AX6456" s="7"/>
      <c r="AY6456" s="7"/>
      <c r="AZ6456" s="7"/>
      <c r="BA6456" s="7"/>
      <c r="BB6456" s="7"/>
      <c r="BC6456" s="7"/>
      <c r="BD6456" s="7"/>
      <c r="BG6456" s="7"/>
      <c r="BH6456" s="7"/>
      <c r="BI6456" s="7"/>
      <c r="BJ6456" s="7"/>
      <c r="BK6456" s="7"/>
      <c r="BL6456" s="7"/>
      <c r="BM6456" s="7"/>
      <c r="BP6456" s="7"/>
      <c r="BQ6456" s="7"/>
      <c r="BR6456" s="7"/>
      <c r="BS6456" s="7"/>
      <c r="BT6456" s="7"/>
      <c r="BU6456" s="7"/>
      <c r="BV6456" s="7"/>
      <c r="BW6456" s="7"/>
    </row>
    <row r="6457" spans="43:75" x14ac:dyDescent="0.2">
      <c r="AQ6457" s="7"/>
      <c r="AR6457" s="7"/>
      <c r="AS6457" s="7"/>
      <c r="AT6457" s="7"/>
      <c r="AU6457" s="7"/>
      <c r="AV6457" s="7"/>
      <c r="AX6457" s="7"/>
      <c r="AY6457" s="7"/>
      <c r="AZ6457" s="7"/>
      <c r="BA6457" s="7"/>
      <c r="BB6457" s="7"/>
      <c r="BC6457" s="7"/>
      <c r="BD6457" s="7"/>
      <c r="BG6457" s="7"/>
      <c r="BH6457" s="7"/>
      <c r="BI6457" s="7"/>
      <c r="BJ6457" s="7"/>
      <c r="BK6457" s="7"/>
      <c r="BL6457" s="7"/>
      <c r="BM6457" s="7"/>
      <c r="BP6457" s="7"/>
      <c r="BQ6457" s="7"/>
      <c r="BR6457" s="7"/>
      <c r="BS6457" s="7"/>
      <c r="BT6457" s="7"/>
      <c r="BU6457" s="7"/>
      <c r="BV6457" s="7"/>
      <c r="BW6457" s="7"/>
    </row>
    <row r="6458" spans="43:75" x14ac:dyDescent="0.2">
      <c r="AQ6458" s="7"/>
      <c r="AR6458" s="7"/>
      <c r="AS6458" s="7"/>
      <c r="AT6458" s="7"/>
      <c r="AU6458" s="7"/>
      <c r="AV6458" s="7"/>
      <c r="AX6458" s="7"/>
      <c r="AY6458" s="7"/>
      <c r="AZ6458" s="7"/>
      <c r="BA6458" s="7"/>
      <c r="BB6458" s="7"/>
      <c r="BC6458" s="7"/>
      <c r="BD6458" s="7"/>
      <c r="BG6458" s="7"/>
      <c r="BH6458" s="7"/>
      <c r="BI6458" s="7"/>
      <c r="BJ6458" s="7"/>
      <c r="BK6458" s="7"/>
      <c r="BL6458" s="7"/>
      <c r="BM6458" s="7"/>
      <c r="BP6458" s="7"/>
      <c r="BQ6458" s="7"/>
      <c r="BR6458" s="7"/>
      <c r="BS6458" s="7"/>
      <c r="BT6458" s="7"/>
      <c r="BU6458" s="7"/>
      <c r="BV6458" s="7"/>
      <c r="BW6458" s="7"/>
    </row>
    <row r="6459" spans="43:75" x14ac:dyDescent="0.2">
      <c r="AQ6459" s="7"/>
      <c r="AR6459" s="7"/>
      <c r="AS6459" s="7"/>
      <c r="AT6459" s="7"/>
      <c r="AU6459" s="7"/>
      <c r="AV6459" s="7"/>
      <c r="AX6459" s="7"/>
      <c r="AY6459" s="7"/>
      <c r="AZ6459" s="7"/>
      <c r="BA6459" s="7"/>
      <c r="BB6459" s="7"/>
      <c r="BC6459" s="7"/>
      <c r="BD6459" s="7"/>
      <c r="BG6459" s="7"/>
      <c r="BH6459" s="7"/>
      <c r="BI6459" s="7"/>
      <c r="BJ6459" s="7"/>
      <c r="BK6459" s="7"/>
      <c r="BL6459" s="7"/>
      <c r="BM6459" s="7"/>
      <c r="BP6459" s="7"/>
      <c r="BQ6459" s="7"/>
      <c r="BR6459" s="7"/>
      <c r="BS6459" s="7"/>
      <c r="BT6459" s="7"/>
      <c r="BU6459" s="7"/>
      <c r="BV6459" s="7"/>
      <c r="BW6459" s="7"/>
    </row>
    <row r="6460" spans="43:75" x14ac:dyDescent="0.2">
      <c r="AQ6460" s="7"/>
      <c r="AR6460" s="7"/>
      <c r="AS6460" s="7"/>
      <c r="AT6460" s="7"/>
      <c r="AU6460" s="7"/>
      <c r="AV6460" s="7"/>
      <c r="AX6460" s="7"/>
      <c r="AY6460" s="7"/>
      <c r="AZ6460" s="7"/>
      <c r="BA6460" s="7"/>
      <c r="BB6460" s="7"/>
      <c r="BC6460" s="7"/>
      <c r="BD6460" s="7"/>
      <c r="BG6460" s="7"/>
      <c r="BH6460" s="7"/>
      <c r="BI6460" s="7"/>
      <c r="BJ6460" s="7"/>
      <c r="BK6460" s="7"/>
      <c r="BL6460" s="7"/>
      <c r="BM6460" s="7"/>
      <c r="BP6460" s="7"/>
      <c r="BQ6460" s="7"/>
      <c r="BR6460" s="7"/>
      <c r="BS6460" s="7"/>
      <c r="BT6460" s="7"/>
      <c r="BU6460" s="7"/>
      <c r="BV6460" s="7"/>
      <c r="BW6460" s="7"/>
    </row>
    <row r="6461" spans="43:75" x14ac:dyDescent="0.2">
      <c r="AQ6461" s="7"/>
      <c r="AR6461" s="7"/>
      <c r="AS6461" s="7"/>
      <c r="AT6461" s="7"/>
      <c r="AU6461" s="7"/>
      <c r="AV6461" s="7"/>
      <c r="AX6461" s="7"/>
      <c r="AY6461" s="7"/>
      <c r="AZ6461" s="7"/>
      <c r="BA6461" s="7"/>
      <c r="BB6461" s="7"/>
      <c r="BC6461" s="7"/>
      <c r="BD6461" s="7"/>
      <c r="BG6461" s="7"/>
      <c r="BH6461" s="7"/>
      <c r="BI6461" s="7"/>
      <c r="BJ6461" s="7"/>
      <c r="BK6461" s="7"/>
      <c r="BL6461" s="7"/>
      <c r="BM6461" s="7"/>
      <c r="BP6461" s="7"/>
      <c r="BQ6461" s="7"/>
      <c r="BR6461" s="7"/>
      <c r="BS6461" s="7"/>
      <c r="BT6461" s="7"/>
      <c r="BU6461" s="7"/>
      <c r="BV6461" s="7"/>
      <c r="BW6461" s="7"/>
    </row>
    <row r="6462" spans="43:75" x14ac:dyDescent="0.2">
      <c r="AQ6462" s="7"/>
      <c r="AR6462" s="7"/>
      <c r="AS6462" s="7"/>
      <c r="AT6462" s="7"/>
      <c r="AU6462" s="7"/>
      <c r="AV6462" s="7"/>
      <c r="AX6462" s="7"/>
      <c r="AY6462" s="7"/>
      <c r="AZ6462" s="7"/>
      <c r="BA6462" s="7"/>
      <c r="BB6462" s="7"/>
      <c r="BC6462" s="7"/>
      <c r="BD6462" s="7"/>
      <c r="BG6462" s="7"/>
      <c r="BH6462" s="7"/>
      <c r="BI6462" s="7"/>
      <c r="BJ6462" s="7"/>
      <c r="BK6462" s="7"/>
      <c r="BL6462" s="7"/>
      <c r="BM6462" s="7"/>
      <c r="BP6462" s="7"/>
      <c r="BQ6462" s="7"/>
      <c r="BR6462" s="7"/>
      <c r="BS6462" s="7"/>
      <c r="BT6462" s="7"/>
      <c r="BU6462" s="7"/>
      <c r="BV6462" s="7"/>
      <c r="BW6462" s="7"/>
    </row>
    <row r="6463" spans="43:75" x14ac:dyDescent="0.2">
      <c r="AQ6463" s="7"/>
      <c r="AR6463" s="7"/>
      <c r="AS6463" s="7"/>
      <c r="AT6463" s="7"/>
      <c r="AU6463" s="7"/>
      <c r="AV6463" s="7"/>
      <c r="AX6463" s="7"/>
      <c r="AY6463" s="7"/>
      <c r="AZ6463" s="7"/>
      <c r="BA6463" s="7"/>
      <c r="BB6463" s="7"/>
      <c r="BC6463" s="7"/>
      <c r="BD6463" s="7"/>
      <c r="BG6463" s="7"/>
      <c r="BH6463" s="7"/>
      <c r="BI6463" s="7"/>
      <c r="BJ6463" s="7"/>
      <c r="BK6463" s="7"/>
      <c r="BL6463" s="7"/>
      <c r="BM6463" s="7"/>
      <c r="BP6463" s="7"/>
      <c r="BQ6463" s="7"/>
      <c r="BR6463" s="7"/>
      <c r="BS6463" s="7"/>
      <c r="BT6463" s="7"/>
      <c r="BU6463" s="7"/>
      <c r="BV6463" s="7"/>
      <c r="BW6463" s="7"/>
    </row>
    <row r="6464" spans="43:75" x14ac:dyDescent="0.2">
      <c r="AQ6464" s="7"/>
      <c r="AR6464" s="7"/>
      <c r="AS6464" s="7"/>
      <c r="AT6464" s="7"/>
      <c r="AU6464" s="7"/>
      <c r="AV6464" s="7"/>
      <c r="AX6464" s="7"/>
      <c r="AY6464" s="7"/>
      <c r="AZ6464" s="7"/>
      <c r="BA6464" s="7"/>
      <c r="BB6464" s="7"/>
      <c r="BC6464" s="7"/>
      <c r="BD6464" s="7"/>
      <c r="BG6464" s="7"/>
      <c r="BH6464" s="7"/>
      <c r="BI6464" s="7"/>
      <c r="BJ6464" s="7"/>
      <c r="BK6464" s="7"/>
      <c r="BL6464" s="7"/>
      <c r="BM6464" s="7"/>
      <c r="BP6464" s="7"/>
      <c r="BQ6464" s="7"/>
      <c r="BR6464" s="7"/>
      <c r="BS6464" s="7"/>
      <c r="BT6464" s="7"/>
      <c r="BU6464" s="7"/>
      <c r="BV6464" s="7"/>
      <c r="BW6464" s="7"/>
    </row>
    <row r="6465" spans="43:75" x14ac:dyDescent="0.2">
      <c r="AQ6465" s="7"/>
      <c r="AR6465" s="7"/>
      <c r="AS6465" s="7"/>
      <c r="AT6465" s="7"/>
      <c r="AU6465" s="7"/>
      <c r="AV6465" s="7"/>
      <c r="AX6465" s="7"/>
      <c r="AY6465" s="7"/>
      <c r="AZ6465" s="7"/>
      <c r="BA6465" s="7"/>
      <c r="BB6465" s="7"/>
      <c r="BC6465" s="7"/>
      <c r="BD6465" s="7"/>
      <c r="BG6465" s="7"/>
      <c r="BH6465" s="7"/>
      <c r="BI6465" s="7"/>
      <c r="BJ6465" s="7"/>
      <c r="BK6465" s="7"/>
      <c r="BL6465" s="7"/>
      <c r="BM6465" s="7"/>
      <c r="BP6465" s="7"/>
      <c r="BQ6465" s="7"/>
      <c r="BR6465" s="7"/>
      <c r="BS6465" s="7"/>
      <c r="BT6465" s="7"/>
      <c r="BU6465" s="7"/>
      <c r="BV6465" s="7"/>
      <c r="BW6465" s="7"/>
    </row>
    <row r="6466" spans="43:75" x14ac:dyDescent="0.2">
      <c r="AQ6466" s="7"/>
      <c r="AR6466" s="7"/>
      <c r="AS6466" s="7"/>
      <c r="AT6466" s="7"/>
      <c r="AU6466" s="7"/>
      <c r="AV6466" s="7"/>
      <c r="AX6466" s="7"/>
      <c r="AY6466" s="7"/>
      <c r="AZ6466" s="7"/>
      <c r="BA6466" s="7"/>
      <c r="BB6466" s="7"/>
      <c r="BC6466" s="7"/>
      <c r="BD6466" s="7"/>
      <c r="BG6466" s="7"/>
      <c r="BH6466" s="7"/>
      <c r="BI6466" s="7"/>
      <c r="BJ6466" s="7"/>
      <c r="BK6466" s="7"/>
      <c r="BL6466" s="7"/>
      <c r="BM6466" s="7"/>
      <c r="BP6466" s="7"/>
      <c r="BQ6466" s="7"/>
      <c r="BR6466" s="7"/>
      <c r="BS6466" s="7"/>
      <c r="BT6466" s="7"/>
      <c r="BU6466" s="7"/>
      <c r="BV6466" s="7"/>
      <c r="BW6466" s="7"/>
    </row>
    <row r="6467" spans="43:75" x14ac:dyDescent="0.2">
      <c r="AQ6467" s="7"/>
      <c r="AR6467" s="7"/>
      <c r="AS6467" s="7"/>
      <c r="AT6467" s="7"/>
      <c r="AU6467" s="7"/>
      <c r="AV6467" s="7"/>
      <c r="AX6467" s="7"/>
      <c r="AY6467" s="7"/>
      <c r="AZ6467" s="7"/>
      <c r="BA6467" s="7"/>
      <c r="BB6467" s="7"/>
      <c r="BC6467" s="7"/>
      <c r="BD6467" s="7"/>
      <c r="BG6467" s="7"/>
      <c r="BH6467" s="7"/>
      <c r="BI6467" s="7"/>
      <c r="BJ6467" s="7"/>
      <c r="BK6467" s="7"/>
      <c r="BL6467" s="7"/>
      <c r="BM6467" s="7"/>
      <c r="BP6467" s="7"/>
      <c r="BQ6467" s="7"/>
      <c r="BR6467" s="7"/>
      <c r="BS6467" s="7"/>
      <c r="BT6467" s="7"/>
      <c r="BU6467" s="7"/>
      <c r="BV6467" s="7"/>
      <c r="BW6467" s="7"/>
    </row>
    <row r="6468" spans="43:75" x14ac:dyDescent="0.2">
      <c r="AQ6468" s="7"/>
      <c r="AR6468" s="7"/>
      <c r="AS6468" s="7"/>
      <c r="AT6468" s="7"/>
      <c r="AU6468" s="7"/>
      <c r="AV6468" s="7"/>
      <c r="AX6468" s="7"/>
      <c r="AY6468" s="7"/>
      <c r="AZ6468" s="7"/>
      <c r="BA6468" s="7"/>
      <c r="BB6468" s="7"/>
      <c r="BC6468" s="7"/>
      <c r="BD6468" s="7"/>
      <c r="BG6468" s="7"/>
      <c r="BH6468" s="7"/>
      <c r="BI6468" s="7"/>
      <c r="BJ6468" s="7"/>
      <c r="BK6468" s="7"/>
      <c r="BL6468" s="7"/>
      <c r="BM6468" s="7"/>
      <c r="BP6468" s="7"/>
      <c r="BQ6468" s="7"/>
      <c r="BR6468" s="7"/>
      <c r="BS6468" s="7"/>
      <c r="BT6468" s="7"/>
      <c r="BU6468" s="7"/>
      <c r="BV6468" s="7"/>
      <c r="BW6468" s="7"/>
    </row>
    <row r="6469" spans="43:75" x14ac:dyDescent="0.2">
      <c r="AQ6469" s="7"/>
      <c r="AR6469" s="7"/>
      <c r="AS6469" s="7"/>
      <c r="AT6469" s="7"/>
      <c r="AU6469" s="7"/>
      <c r="AV6469" s="7"/>
      <c r="AX6469" s="7"/>
      <c r="AY6469" s="7"/>
      <c r="AZ6469" s="7"/>
      <c r="BA6469" s="7"/>
      <c r="BB6469" s="7"/>
      <c r="BC6469" s="7"/>
      <c r="BD6469" s="7"/>
      <c r="BG6469" s="7"/>
      <c r="BH6469" s="7"/>
      <c r="BI6469" s="7"/>
      <c r="BJ6469" s="7"/>
      <c r="BK6469" s="7"/>
      <c r="BL6469" s="7"/>
      <c r="BM6469" s="7"/>
      <c r="BP6469" s="7"/>
      <c r="BQ6469" s="7"/>
      <c r="BR6469" s="7"/>
      <c r="BS6469" s="7"/>
      <c r="BT6469" s="7"/>
      <c r="BU6469" s="7"/>
      <c r="BV6469" s="7"/>
      <c r="BW6469" s="7"/>
    </row>
    <row r="6470" spans="43:75" x14ac:dyDescent="0.2">
      <c r="AQ6470" s="7"/>
      <c r="AR6470" s="7"/>
      <c r="AS6470" s="7"/>
      <c r="AT6470" s="7"/>
      <c r="AU6470" s="7"/>
      <c r="AV6470" s="7"/>
      <c r="AX6470" s="7"/>
      <c r="AY6470" s="7"/>
      <c r="AZ6470" s="7"/>
      <c r="BA6470" s="7"/>
      <c r="BB6470" s="7"/>
      <c r="BC6470" s="7"/>
      <c r="BD6470" s="7"/>
      <c r="BG6470" s="7"/>
      <c r="BH6470" s="7"/>
      <c r="BI6470" s="7"/>
      <c r="BJ6470" s="7"/>
      <c r="BK6470" s="7"/>
      <c r="BL6470" s="7"/>
      <c r="BM6470" s="7"/>
      <c r="BP6470" s="7"/>
      <c r="BQ6470" s="7"/>
      <c r="BR6470" s="7"/>
      <c r="BS6470" s="7"/>
      <c r="BT6470" s="7"/>
      <c r="BU6470" s="7"/>
      <c r="BV6470" s="7"/>
      <c r="BW6470" s="7"/>
    </row>
    <row r="6471" spans="43:75" x14ac:dyDescent="0.2">
      <c r="AQ6471" s="7"/>
      <c r="AR6471" s="7"/>
      <c r="AS6471" s="7"/>
      <c r="AT6471" s="7"/>
      <c r="AU6471" s="7"/>
      <c r="AV6471" s="7"/>
      <c r="AX6471" s="7"/>
      <c r="AY6471" s="7"/>
      <c r="AZ6471" s="7"/>
      <c r="BA6471" s="7"/>
      <c r="BB6471" s="7"/>
      <c r="BC6471" s="7"/>
      <c r="BD6471" s="7"/>
      <c r="BG6471" s="7"/>
      <c r="BH6471" s="7"/>
      <c r="BI6471" s="7"/>
      <c r="BJ6471" s="7"/>
      <c r="BK6471" s="7"/>
      <c r="BL6471" s="7"/>
      <c r="BM6471" s="7"/>
      <c r="BP6471" s="7"/>
      <c r="BQ6471" s="7"/>
      <c r="BR6471" s="7"/>
      <c r="BS6471" s="7"/>
      <c r="BT6471" s="7"/>
      <c r="BU6471" s="7"/>
      <c r="BV6471" s="7"/>
      <c r="BW6471" s="7"/>
    </row>
    <row r="6472" spans="43:75" x14ac:dyDescent="0.2">
      <c r="AQ6472" s="7"/>
      <c r="AR6472" s="7"/>
      <c r="AS6472" s="7"/>
      <c r="AT6472" s="7"/>
      <c r="AU6472" s="7"/>
      <c r="AV6472" s="7"/>
      <c r="AX6472" s="7"/>
      <c r="AY6472" s="7"/>
      <c r="AZ6472" s="7"/>
      <c r="BA6472" s="7"/>
      <c r="BB6472" s="7"/>
      <c r="BC6472" s="7"/>
      <c r="BD6472" s="7"/>
      <c r="BG6472" s="7"/>
      <c r="BH6472" s="7"/>
      <c r="BI6472" s="7"/>
      <c r="BJ6472" s="7"/>
      <c r="BK6472" s="7"/>
      <c r="BL6472" s="7"/>
      <c r="BM6472" s="7"/>
      <c r="BP6472" s="7"/>
      <c r="BQ6472" s="7"/>
      <c r="BR6472" s="7"/>
      <c r="BS6472" s="7"/>
      <c r="BT6472" s="7"/>
      <c r="BU6472" s="7"/>
      <c r="BV6472" s="7"/>
      <c r="BW6472" s="7"/>
    </row>
    <row r="6473" spans="43:75" x14ac:dyDescent="0.2">
      <c r="AQ6473" s="7"/>
      <c r="AR6473" s="7"/>
      <c r="AS6473" s="7"/>
      <c r="AT6473" s="7"/>
      <c r="AU6473" s="7"/>
      <c r="AV6473" s="7"/>
      <c r="AX6473" s="7"/>
      <c r="AY6473" s="7"/>
      <c r="AZ6473" s="7"/>
      <c r="BA6473" s="7"/>
      <c r="BB6473" s="7"/>
      <c r="BC6473" s="7"/>
      <c r="BD6473" s="7"/>
      <c r="BG6473" s="7"/>
      <c r="BH6473" s="7"/>
      <c r="BI6473" s="7"/>
      <c r="BJ6473" s="7"/>
      <c r="BK6473" s="7"/>
      <c r="BL6473" s="7"/>
      <c r="BM6473" s="7"/>
      <c r="BP6473" s="7"/>
      <c r="BQ6473" s="7"/>
      <c r="BR6473" s="7"/>
      <c r="BS6473" s="7"/>
      <c r="BT6473" s="7"/>
      <c r="BU6473" s="7"/>
      <c r="BV6473" s="7"/>
      <c r="BW6473" s="7"/>
    </row>
    <row r="6474" spans="43:75" x14ac:dyDescent="0.2">
      <c r="AQ6474" s="7"/>
      <c r="AR6474" s="7"/>
      <c r="AS6474" s="7"/>
      <c r="AT6474" s="7"/>
      <c r="AU6474" s="7"/>
      <c r="AV6474" s="7"/>
      <c r="AX6474" s="7"/>
      <c r="AY6474" s="7"/>
      <c r="AZ6474" s="7"/>
      <c r="BA6474" s="7"/>
      <c r="BB6474" s="7"/>
      <c r="BC6474" s="7"/>
      <c r="BD6474" s="7"/>
      <c r="BG6474" s="7"/>
      <c r="BH6474" s="7"/>
      <c r="BI6474" s="7"/>
      <c r="BJ6474" s="7"/>
      <c r="BK6474" s="7"/>
      <c r="BL6474" s="7"/>
      <c r="BM6474" s="7"/>
      <c r="BP6474" s="7"/>
      <c r="BQ6474" s="7"/>
      <c r="BR6474" s="7"/>
      <c r="BS6474" s="7"/>
      <c r="BT6474" s="7"/>
      <c r="BU6474" s="7"/>
      <c r="BV6474" s="7"/>
      <c r="BW6474" s="7"/>
    </row>
    <row r="6475" spans="43:75" x14ac:dyDescent="0.2">
      <c r="AQ6475" s="7"/>
      <c r="AR6475" s="7"/>
      <c r="AS6475" s="7"/>
      <c r="AT6475" s="7"/>
      <c r="AU6475" s="7"/>
      <c r="AV6475" s="7"/>
      <c r="AX6475" s="7"/>
      <c r="AY6475" s="7"/>
      <c r="AZ6475" s="7"/>
      <c r="BA6475" s="7"/>
      <c r="BB6475" s="7"/>
      <c r="BC6475" s="7"/>
      <c r="BD6475" s="7"/>
      <c r="BG6475" s="7"/>
      <c r="BH6475" s="7"/>
      <c r="BI6475" s="7"/>
      <c r="BJ6475" s="7"/>
      <c r="BK6475" s="7"/>
      <c r="BL6475" s="7"/>
      <c r="BM6475" s="7"/>
      <c r="BP6475" s="7"/>
      <c r="BQ6475" s="7"/>
      <c r="BR6475" s="7"/>
      <c r="BS6475" s="7"/>
      <c r="BT6475" s="7"/>
      <c r="BU6475" s="7"/>
      <c r="BV6475" s="7"/>
      <c r="BW6475" s="7"/>
    </row>
    <row r="6476" spans="43:75" x14ac:dyDescent="0.2">
      <c r="AQ6476" s="7"/>
      <c r="AR6476" s="7"/>
      <c r="AS6476" s="7"/>
      <c r="AT6476" s="7"/>
      <c r="AU6476" s="7"/>
      <c r="AV6476" s="7"/>
      <c r="AX6476" s="7"/>
      <c r="AY6476" s="7"/>
      <c r="AZ6476" s="7"/>
      <c r="BA6476" s="7"/>
      <c r="BB6476" s="7"/>
      <c r="BC6476" s="7"/>
      <c r="BD6476" s="7"/>
      <c r="BG6476" s="7"/>
      <c r="BH6476" s="7"/>
      <c r="BI6476" s="7"/>
      <c r="BJ6476" s="7"/>
      <c r="BK6476" s="7"/>
      <c r="BL6476" s="7"/>
      <c r="BM6476" s="7"/>
      <c r="BP6476" s="7"/>
      <c r="BQ6476" s="7"/>
      <c r="BR6476" s="7"/>
      <c r="BS6476" s="7"/>
      <c r="BT6476" s="7"/>
      <c r="BU6476" s="7"/>
      <c r="BV6476" s="7"/>
      <c r="BW6476" s="7"/>
    </row>
    <row r="6477" spans="43:75" x14ac:dyDescent="0.2">
      <c r="AQ6477" s="7"/>
      <c r="AR6477" s="7"/>
      <c r="AS6477" s="7"/>
      <c r="AT6477" s="7"/>
      <c r="AU6477" s="7"/>
      <c r="AV6477" s="7"/>
      <c r="AX6477" s="7"/>
      <c r="AY6477" s="7"/>
      <c r="AZ6477" s="7"/>
      <c r="BA6477" s="7"/>
      <c r="BB6477" s="7"/>
      <c r="BC6477" s="7"/>
      <c r="BD6477" s="7"/>
      <c r="BG6477" s="7"/>
      <c r="BH6477" s="7"/>
      <c r="BI6477" s="7"/>
      <c r="BJ6477" s="7"/>
      <c r="BK6477" s="7"/>
      <c r="BL6477" s="7"/>
      <c r="BM6477" s="7"/>
      <c r="BP6477" s="7"/>
      <c r="BQ6477" s="7"/>
      <c r="BR6477" s="7"/>
      <c r="BS6477" s="7"/>
      <c r="BT6477" s="7"/>
      <c r="BU6477" s="7"/>
      <c r="BV6477" s="7"/>
      <c r="BW6477" s="7"/>
    </row>
    <row r="6478" spans="43:75" x14ac:dyDescent="0.2">
      <c r="AQ6478" s="7"/>
      <c r="AR6478" s="7"/>
      <c r="AS6478" s="7"/>
      <c r="AT6478" s="7"/>
      <c r="AU6478" s="7"/>
      <c r="AV6478" s="7"/>
      <c r="AX6478" s="7"/>
      <c r="AY6478" s="7"/>
      <c r="AZ6478" s="7"/>
      <c r="BA6478" s="7"/>
      <c r="BB6478" s="7"/>
      <c r="BC6478" s="7"/>
      <c r="BD6478" s="7"/>
      <c r="BG6478" s="7"/>
      <c r="BH6478" s="7"/>
      <c r="BI6478" s="7"/>
      <c r="BJ6478" s="7"/>
      <c r="BK6478" s="7"/>
      <c r="BL6478" s="7"/>
      <c r="BM6478" s="7"/>
      <c r="BP6478" s="7"/>
      <c r="BQ6478" s="7"/>
      <c r="BR6478" s="7"/>
      <c r="BS6478" s="7"/>
      <c r="BT6478" s="7"/>
      <c r="BU6478" s="7"/>
      <c r="BV6478" s="7"/>
      <c r="BW6478" s="7"/>
    </row>
    <row r="6479" spans="43:75" x14ac:dyDescent="0.2">
      <c r="AQ6479" s="7"/>
      <c r="AR6479" s="7"/>
      <c r="AS6479" s="7"/>
      <c r="AT6479" s="7"/>
      <c r="AU6479" s="7"/>
      <c r="AV6479" s="7"/>
      <c r="AX6479" s="7"/>
      <c r="AY6479" s="7"/>
      <c r="AZ6479" s="7"/>
      <c r="BA6479" s="7"/>
      <c r="BB6479" s="7"/>
      <c r="BC6479" s="7"/>
      <c r="BD6479" s="7"/>
      <c r="BG6479" s="7"/>
      <c r="BH6479" s="7"/>
      <c r="BI6479" s="7"/>
      <c r="BJ6479" s="7"/>
      <c r="BK6479" s="7"/>
      <c r="BL6479" s="7"/>
      <c r="BM6479" s="7"/>
      <c r="BP6479" s="7"/>
      <c r="BQ6479" s="7"/>
      <c r="BR6479" s="7"/>
      <c r="BS6479" s="7"/>
      <c r="BT6479" s="7"/>
      <c r="BU6479" s="7"/>
      <c r="BV6479" s="7"/>
      <c r="BW6479" s="7"/>
    </row>
    <row r="6480" spans="43:75" x14ac:dyDescent="0.2">
      <c r="AQ6480" s="7"/>
      <c r="AR6480" s="7"/>
      <c r="AS6480" s="7"/>
      <c r="AT6480" s="7"/>
      <c r="AU6480" s="7"/>
      <c r="AV6480" s="7"/>
      <c r="AX6480" s="7"/>
      <c r="AY6480" s="7"/>
      <c r="AZ6480" s="7"/>
      <c r="BA6480" s="7"/>
      <c r="BB6480" s="7"/>
      <c r="BC6480" s="7"/>
      <c r="BD6480" s="7"/>
      <c r="BG6480" s="7"/>
      <c r="BH6480" s="7"/>
      <c r="BI6480" s="7"/>
      <c r="BJ6480" s="7"/>
      <c r="BK6480" s="7"/>
      <c r="BL6480" s="7"/>
      <c r="BM6480" s="7"/>
      <c r="BP6480" s="7"/>
      <c r="BQ6480" s="7"/>
      <c r="BR6480" s="7"/>
      <c r="BS6480" s="7"/>
      <c r="BT6480" s="7"/>
      <c r="BU6480" s="7"/>
      <c r="BV6480" s="7"/>
      <c r="BW6480" s="7"/>
    </row>
    <row r="6481" spans="43:75" x14ac:dyDescent="0.2">
      <c r="AQ6481" s="7"/>
      <c r="AR6481" s="7"/>
      <c r="AS6481" s="7"/>
      <c r="AT6481" s="7"/>
      <c r="AU6481" s="7"/>
      <c r="AV6481" s="7"/>
      <c r="AX6481" s="7"/>
      <c r="AY6481" s="7"/>
      <c r="AZ6481" s="7"/>
      <c r="BA6481" s="7"/>
      <c r="BB6481" s="7"/>
      <c r="BC6481" s="7"/>
      <c r="BD6481" s="7"/>
      <c r="BG6481" s="7"/>
      <c r="BH6481" s="7"/>
      <c r="BI6481" s="7"/>
      <c r="BJ6481" s="7"/>
      <c r="BK6481" s="7"/>
      <c r="BL6481" s="7"/>
      <c r="BM6481" s="7"/>
      <c r="BP6481" s="7"/>
      <c r="BQ6481" s="7"/>
      <c r="BR6481" s="7"/>
      <c r="BS6481" s="7"/>
      <c r="BT6481" s="7"/>
      <c r="BU6481" s="7"/>
      <c r="BV6481" s="7"/>
      <c r="BW6481" s="7"/>
    </row>
    <row r="6482" spans="43:75" x14ac:dyDescent="0.2">
      <c r="AQ6482" s="7"/>
      <c r="AR6482" s="7"/>
      <c r="AS6482" s="7"/>
      <c r="AT6482" s="7"/>
      <c r="AU6482" s="7"/>
      <c r="AV6482" s="7"/>
      <c r="AX6482" s="7"/>
      <c r="AY6482" s="7"/>
      <c r="AZ6482" s="7"/>
      <c r="BA6482" s="7"/>
      <c r="BB6482" s="7"/>
      <c r="BC6482" s="7"/>
      <c r="BD6482" s="7"/>
      <c r="BG6482" s="7"/>
      <c r="BH6482" s="7"/>
      <c r="BI6482" s="7"/>
      <c r="BJ6482" s="7"/>
      <c r="BK6482" s="7"/>
      <c r="BL6482" s="7"/>
      <c r="BM6482" s="7"/>
      <c r="BP6482" s="7"/>
      <c r="BQ6482" s="7"/>
      <c r="BR6482" s="7"/>
      <c r="BS6482" s="7"/>
      <c r="BT6482" s="7"/>
      <c r="BU6482" s="7"/>
      <c r="BV6482" s="7"/>
      <c r="BW6482" s="7"/>
    </row>
    <row r="6483" spans="43:75" x14ac:dyDescent="0.2">
      <c r="AQ6483" s="7"/>
      <c r="AR6483" s="7"/>
      <c r="AS6483" s="7"/>
      <c r="AT6483" s="7"/>
      <c r="AU6483" s="7"/>
      <c r="AV6483" s="7"/>
      <c r="AX6483" s="7"/>
      <c r="AY6483" s="7"/>
      <c r="AZ6483" s="7"/>
      <c r="BA6483" s="7"/>
      <c r="BB6483" s="7"/>
      <c r="BC6483" s="7"/>
      <c r="BD6483" s="7"/>
      <c r="BG6483" s="7"/>
      <c r="BH6483" s="7"/>
      <c r="BI6483" s="7"/>
      <c r="BJ6483" s="7"/>
      <c r="BK6483" s="7"/>
      <c r="BL6483" s="7"/>
      <c r="BM6483" s="7"/>
      <c r="BP6483" s="7"/>
      <c r="BQ6483" s="7"/>
      <c r="BR6483" s="7"/>
      <c r="BS6483" s="7"/>
      <c r="BT6483" s="7"/>
      <c r="BU6483" s="7"/>
      <c r="BV6483" s="7"/>
      <c r="BW6483" s="7"/>
    </row>
    <row r="6484" spans="43:75" x14ac:dyDescent="0.2">
      <c r="AQ6484" s="7"/>
      <c r="AR6484" s="7"/>
      <c r="AS6484" s="7"/>
      <c r="AT6484" s="7"/>
      <c r="AU6484" s="7"/>
      <c r="AV6484" s="7"/>
      <c r="AX6484" s="7"/>
      <c r="AY6484" s="7"/>
      <c r="AZ6484" s="7"/>
      <c r="BA6484" s="7"/>
      <c r="BB6484" s="7"/>
      <c r="BC6484" s="7"/>
      <c r="BD6484" s="7"/>
      <c r="BG6484" s="7"/>
      <c r="BH6484" s="7"/>
      <c r="BI6484" s="7"/>
      <c r="BJ6484" s="7"/>
      <c r="BK6484" s="7"/>
      <c r="BL6484" s="7"/>
      <c r="BM6484" s="7"/>
      <c r="BP6484" s="7"/>
      <c r="BQ6484" s="7"/>
      <c r="BR6484" s="7"/>
      <c r="BS6484" s="7"/>
      <c r="BT6484" s="7"/>
      <c r="BU6484" s="7"/>
      <c r="BV6484" s="7"/>
      <c r="BW6484" s="7"/>
    </row>
    <row r="6485" spans="43:75" x14ac:dyDescent="0.2">
      <c r="AQ6485" s="7"/>
      <c r="AR6485" s="7"/>
      <c r="AS6485" s="7"/>
      <c r="AT6485" s="7"/>
      <c r="AU6485" s="7"/>
      <c r="AV6485" s="7"/>
      <c r="AX6485" s="7"/>
      <c r="AY6485" s="7"/>
      <c r="AZ6485" s="7"/>
      <c r="BA6485" s="7"/>
      <c r="BB6485" s="7"/>
      <c r="BC6485" s="7"/>
      <c r="BD6485" s="7"/>
      <c r="BG6485" s="7"/>
      <c r="BH6485" s="7"/>
      <c r="BI6485" s="7"/>
      <c r="BJ6485" s="7"/>
      <c r="BK6485" s="7"/>
      <c r="BL6485" s="7"/>
      <c r="BM6485" s="7"/>
      <c r="BP6485" s="7"/>
      <c r="BQ6485" s="7"/>
      <c r="BR6485" s="7"/>
      <c r="BS6485" s="7"/>
      <c r="BT6485" s="7"/>
      <c r="BU6485" s="7"/>
      <c r="BV6485" s="7"/>
      <c r="BW6485" s="7"/>
    </row>
    <row r="6486" spans="43:75" x14ac:dyDescent="0.2">
      <c r="AQ6486" s="7"/>
      <c r="AR6486" s="7"/>
      <c r="AS6486" s="7"/>
      <c r="AT6486" s="7"/>
      <c r="AU6486" s="7"/>
      <c r="AV6486" s="7"/>
      <c r="AX6486" s="7"/>
      <c r="AY6486" s="7"/>
      <c r="AZ6486" s="7"/>
      <c r="BA6486" s="7"/>
      <c r="BB6486" s="7"/>
      <c r="BC6486" s="7"/>
      <c r="BD6486" s="7"/>
      <c r="BG6486" s="7"/>
      <c r="BH6486" s="7"/>
      <c r="BI6486" s="7"/>
      <c r="BJ6486" s="7"/>
      <c r="BK6486" s="7"/>
      <c r="BL6486" s="7"/>
      <c r="BM6486" s="7"/>
      <c r="BP6486" s="7"/>
      <c r="BQ6486" s="7"/>
      <c r="BR6486" s="7"/>
      <c r="BS6486" s="7"/>
      <c r="BT6486" s="7"/>
      <c r="BU6486" s="7"/>
      <c r="BV6486" s="7"/>
      <c r="BW6486" s="7"/>
    </row>
    <row r="6487" spans="43:75" x14ac:dyDescent="0.2">
      <c r="AQ6487" s="7"/>
      <c r="AR6487" s="7"/>
      <c r="AS6487" s="7"/>
      <c r="AT6487" s="7"/>
      <c r="AU6487" s="7"/>
      <c r="AV6487" s="7"/>
      <c r="AX6487" s="7"/>
      <c r="AY6487" s="7"/>
      <c r="AZ6487" s="7"/>
      <c r="BA6487" s="7"/>
      <c r="BB6487" s="7"/>
      <c r="BC6487" s="7"/>
      <c r="BD6487" s="7"/>
      <c r="BG6487" s="7"/>
      <c r="BH6487" s="7"/>
      <c r="BI6487" s="7"/>
      <c r="BJ6487" s="7"/>
      <c r="BK6487" s="7"/>
      <c r="BL6487" s="7"/>
      <c r="BM6487" s="7"/>
      <c r="BP6487" s="7"/>
      <c r="BQ6487" s="7"/>
      <c r="BR6487" s="7"/>
      <c r="BS6487" s="7"/>
      <c r="BT6487" s="7"/>
      <c r="BU6487" s="7"/>
      <c r="BV6487" s="7"/>
      <c r="BW6487" s="7"/>
    </row>
    <row r="6488" spans="43:75" x14ac:dyDescent="0.2">
      <c r="AQ6488" s="7"/>
      <c r="AR6488" s="7"/>
      <c r="AS6488" s="7"/>
      <c r="AT6488" s="7"/>
      <c r="AU6488" s="7"/>
      <c r="AV6488" s="7"/>
      <c r="AX6488" s="7"/>
      <c r="AY6488" s="7"/>
      <c r="AZ6488" s="7"/>
      <c r="BA6488" s="7"/>
      <c r="BB6488" s="7"/>
      <c r="BC6488" s="7"/>
      <c r="BD6488" s="7"/>
      <c r="BG6488" s="7"/>
      <c r="BH6488" s="7"/>
      <c r="BI6488" s="7"/>
      <c r="BJ6488" s="7"/>
      <c r="BK6488" s="7"/>
      <c r="BL6488" s="7"/>
      <c r="BM6488" s="7"/>
      <c r="BP6488" s="7"/>
      <c r="BQ6488" s="7"/>
      <c r="BR6488" s="7"/>
      <c r="BS6488" s="7"/>
      <c r="BT6488" s="7"/>
      <c r="BU6488" s="7"/>
      <c r="BV6488" s="7"/>
      <c r="BW6488" s="7"/>
    </row>
    <row r="6489" spans="43:75" x14ac:dyDescent="0.2">
      <c r="AQ6489" s="7"/>
      <c r="AR6489" s="7"/>
      <c r="AS6489" s="7"/>
      <c r="AT6489" s="7"/>
      <c r="AU6489" s="7"/>
      <c r="AV6489" s="7"/>
      <c r="AX6489" s="7"/>
      <c r="AY6489" s="7"/>
      <c r="AZ6489" s="7"/>
      <c r="BA6489" s="7"/>
      <c r="BB6489" s="7"/>
      <c r="BC6489" s="7"/>
      <c r="BD6489" s="7"/>
      <c r="BG6489" s="7"/>
      <c r="BH6489" s="7"/>
      <c r="BI6489" s="7"/>
      <c r="BJ6489" s="7"/>
      <c r="BK6489" s="7"/>
      <c r="BL6489" s="7"/>
      <c r="BM6489" s="7"/>
      <c r="BP6489" s="7"/>
      <c r="BQ6489" s="7"/>
      <c r="BR6489" s="7"/>
      <c r="BS6489" s="7"/>
      <c r="BT6489" s="7"/>
      <c r="BU6489" s="7"/>
      <c r="BV6489" s="7"/>
      <c r="BW6489" s="7"/>
    </row>
    <row r="6490" spans="43:75" x14ac:dyDescent="0.2">
      <c r="AQ6490" s="7"/>
      <c r="AR6490" s="7"/>
      <c r="AS6490" s="7"/>
      <c r="AT6490" s="7"/>
      <c r="AU6490" s="7"/>
      <c r="AV6490" s="7"/>
      <c r="AX6490" s="7"/>
      <c r="AY6490" s="7"/>
      <c r="AZ6490" s="7"/>
      <c r="BA6490" s="7"/>
      <c r="BB6490" s="7"/>
      <c r="BC6490" s="7"/>
      <c r="BD6490" s="7"/>
      <c r="BG6490" s="7"/>
      <c r="BH6490" s="7"/>
      <c r="BI6490" s="7"/>
      <c r="BJ6490" s="7"/>
      <c r="BK6490" s="7"/>
      <c r="BL6490" s="7"/>
      <c r="BM6490" s="7"/>
      <c r="BP6490" s="7"/>
      <c r="BQ6490" s="7"/>
      <c r="BR6490" s="7"/>
      <c r="BS6490" s="7"/>
      <c r="BT6490" s="7"/>
      <c r="BU6490" s="7"/>
      <c r="BV6490" s="7"/>
      <c r="BW6490" s="7"/>
    </row>
    <row r="6491" spans="43:75" x14ac:dyDescent="0.2">
      <c r="AQ6491" s="7"/>
      <c r="AR6491" s="7"/>
      <c r="AS6491" s="7"/>
      <c r="AT6491" s="7"/>
      <c r="AU6491" s="7"/>
      <c r="AV6491" s="7"/>
      <c r="AX6491" s="7"/>
      <c r="AY6491" s="7"/>
      <c r="AZ6491" s="7"/>
      <c r="BA6491" s="7"/>
      <c r="BB6491" s="7"/>
      <c r="BC6491" s="7"/>
      <c r="BD6491" s="7"/>
      <c r="BG6491" s="7"/>
      <c r="BH6491" s="7"/>
      <c r="BI6491" s="7"/>
      <c r="BJ6491" s="7"/>
      <c r="BK6491" s="7"/>
      <c r="BL6491" s="7"/>
      <c r="BM6491" s="7"/>
      <c r="BP6491" s="7"/>
      <c r="BQ6491" s="7"/>
      <c r="BR6491" s="7"/>
      <c r="BS6491" s="7"/>
      <c r="BT6491" s="7"/>
      <c r="BU6491" s="7"/>
      <c r="BV6491" s="7"/>
      <c r="BW6491" s="7"/>
    </row>
    <row r="6492" spans="43:75" x14ac:dyDescent="0.2">
      <c r="AQ6492" s="7"/>
      <c r="AR6492" s="7"/>
      <c r="AS6492" s="7"/>
      <c r="AT6492" s="7"/>
      <c r="AU6492" s="7"/>
      <c r="AV6492" s="7"/>
      <c r="AX6492" s="7"/>
      <c r="AY6492" s="7"/>
      <c r="AZ6492" s="7"/>
      <c r="BA6492" s="7"/>
      <c r="BB6492" s="7"/>
      <c r="BC6492" s="7"/>
      <c r="BD6492" s="7"/>
      <c r="BG6492" s="7"/>
      <c r="BH6492" s="7"/>
      <c r="BI6492" s="7"/>
      <c r="BJ6492" s="7"/>
      <c r="BK6492" s="7"/>
      <c r="BL6492" s="7"/>
      <c r="BM6492" s="7"/>
      <c r="BP6492" s="7"/>
      <c r="BQ6492" s="7"/>
      <c r="BR6492" s="7"/>
      <c r="BS6492" s="7"/>
      <c r="BT6492" s="7"/>
      <c r="BU6492" s="7"/>
      <c r="BV6492" s="7"/>
      <c r="BW6492" s="7"/>
    </row>
    <row r="6493" spans="43:75" x14ac:dyDescent="0.2">
      <c r="AQ6493" s="7"/>
      <c r="AR6493" s="7"/>
      <c r="AS6493" s="7"/>
      <c r="AT6493" s="7"/>
      <c r="AU6493" s="7"/>
      <c r="AV6493" s="7"/>
      <c r="AX6493" s="7"/>
      <c r="AY6493" s="7"/>
      <c r="AZ6493" s="7"/>
      <c r="BA6493" s="7"/>
      <c r="BB6493" s="7"/>
      <c r="BC6493" s="7"/>
      <c r="BD6493" s="7"/>
      <c r="BG6493" s="7"/>
      <c r="BH6493" s="7"/>
      <c r="BI6493" s="7"/>
      <c r="BJ6493" s="7"/>
      <c r="BK6493" s="7"/>
      <c r="BL6493" s="7"/>
      <c r="BM6493" s="7"/>
      <c r="BP6493" s="7"/>
      <c r="BQ6493" s="7"/>
      <c r="BR6493" s="7"/>
      <c r="BS6493" s="7"/>
      <c r="BT6493" s="7"/>
      <c r="BU6493" s="7"/>
      <c r="BV6493" s="7"/>
      <c r="BW6493" s="7"/>
    </row>
    <row r="6494" spans="43:75" x14ac:dyDescent="0.2">
      <c r="AQ6494" s="7"/>
      <c r="AR6494" s="7"/>
      <c r="AS6494" s="7"/>
      <c r="AT6494" s="7"/>
      <c r="AU6494" s="7"/>
      <c r="AV6494" s="7"/>
      <c r="AX6494" s="7"/>
      <c r="AY6494" s="7"/>
      <c r="AZ6494" s="7"/>
      <c r="BA6494" s="7"/>
      <c r="BB6494" s="7"/>
      <c r="BC6494" s="7"/>
      <c r="BD6494" s="7"/>
      <c r="BG6494" s="7"/>
      <c r="BH6494" s="7"/>
      <c r="BI6494" s="7"/>
      <c r="BJ6494" s="7"/>
      <c r="BK6494" s="7"/>
      <c r="BL6494" s="7"/>
      <c r="BM6494" s="7"/>
      <c r="BP6494" s="7"/>
      <c r="BQ6494" s="7"/>
      <c r="BR6494" s="7"/>
      <c r="BS6494" s="7"/>
      <c r="BT6494" s="7"/>
      <c r="BU6494" s="7"/>
      <c r="BV6494" s="7"/>
      <c r="BW6494" s="7"/>
    </row>
    <row r="6495" spans="43:75" x14ac:dyDescent="0.2">
      <c r="AQ6495" s="7"/>
      <c r="AR6495" s="7"/>
      <c r="AS6495" s="7"/>
      <c r="AT6495" s="7"/>
      <c r="AU6495" s="7"/>
      <c r="AV6495" s="7"/>
      <c r="AX6495" s="7"/>
      <c r="AY6495" s="7"/>
      <c r="AZ6495" s="7"/>
      <c r="BA6495" s="7"/>
      <c r="BB6495" s="7"/>
      <c r="BC6495" s="7"/>
      <c r="BD6495" s="7"/>
      <c r="BG6495" s="7"/>
      <c r="BH6495" s="7"/>
      <c r="BI6495" s="7"/>
      <c r="BJ6495" s="7"/>
      <c r="BK6495" s="7"/>
      <c r="BL6495" s="7"/>
      <c r="BM6495" s="7"/>
      <c r="BP6495" s="7"/>
      <c r="BQ6495" s="7"/>
      <c r="BR6495" s="7"/>
      <c r="BS6495" s="7"/>
      <c r="BT6495" s="7"/>
      <c r="BU6495" s="7"/>
      <c r="BV6495" s="7"/>
      <c r="BW6495" s="7"/>
    </row>
    <row r="6496" spans="43:75" x14ac:dyDescent="0.2">
      <c r="AQ6496" s="7"/>
      <c r="AR6496" s="7"/>
      <c r="AS6496" s="7"/>
      <c r="AT6496" s="7"/>
      <c r="AU6496" s="7"/>
      <c r="AV6496" s="7"/>
      <c r="AX6496" s="7"/>
      <c r="AY6496" s="7"/>
      <c r="AZ6496" s="7"/>
      <c r="BA6496" s="7"/>
      <c r="BB6496" s="7"/>
      <c r="BC6496" s="7"/>
      <c r="BD6496" s="7"/>
      <c r="BG6496" s="7"/>
      <c r="BH6496" s="7"/>
      <c r="BI6496" s="7"/>
      <c r="BJ6496" s="7"/>
      <c r="BK6496" s="7"/>
      <c r="BL6496" s="7"/>
      <c r="BM6496" s="7"/>
      <c r="BP6496" s="7"/>
      <c r="BQ6496" s="7"/>
      <c r="BR6496" s="7"/>
      <c r="BS6496" s="7"/>
      <c r="BT6496" s="7"/>
      <c r="BU6496" s="7"/>
      <c r="BV6496" s="7"/>
      <c r="BW6496" s="7"/>
    </row>
    <row r="6497" spans="43:75" x14ac:dyDescent="0.2">
      <c r="AQ6497" s="7"/>
      <c r="AR6497" s="7"/>
      <c r="AS6497" s="7"/>
      <c r="AT6497" s="7"/>
      <c r="AU6497" s="7"/>
      <c r="AV6497" s="7"/>
      <c r="AX6497" s="7"/>
      <c r="AY6497" s="7"/>
      <c r="AZ6497" s="7"/>
      <c r="BA6497" s="7"/>
      <c r="BB6497" s="7"/>
      <c r="BC6497" s="7"/>
      <c r="BD6497" s="7"/>
      <c r="BG6497" s="7"/>
      <c r="BH6497" s="7"/>
      <c r="BI6497" s="7"/>
      <c r="BJ6497" s="7"/>
      <c r="BK6497" s="7"/>
      <c r="BL6497" s="7"/>
      <c r="BM6497" s="7"/>
      <c r="BP6497" s="7"/>
      <c r="BQ6497" s="7"/>
      <c r="BR6497" s="7"/>
      <c r="BS6497" s="7"/>
      <c r="BT6497" s="7"/>
      <c r="BU6497" s="7"/>
      <c r="BV6497" s="7"/>
      <c r="BW6497" s="7"/>
    </row>
    <row r="6498" spans="43:75" x14ac:dyDescent="0.2">
      <c r="AQ6498" s="7"/>
      <c r="AR6498" s="7"/>
      <c r="AS6498" s="7"/>
      <c r="AT6498" s="7"/>
      <c r="AU6498" s="7"/>
      <c r="AV6498" s="7"/>
      <c r="AX6498" s="7"/>
      <c r="AY6498" s="7"/>
      <c r="AZ6498" s="7"/>
      <c r="BA6498" s="7"/>
      <c r="BB6498" s="7"/>
      <c r="BC6498" s="7"/>
      <c r="BD6498" s="7"/>
      <c r="BG6498" s="7"/>
      <c r="BH6498" s="7"/>
      <c r="BI6498" s="7"/>
      <c r="BJ6498" s="7"/>
      <c r="BK6498" s="7"/>
      <c r="BL6498" s="7"/>
      <c r="BM6498" s="7"/>
      <c r="BP6498" s="7"/>
      <c r="BQ6498" s="7"/>
      <c r="BR6498" s="7"/>
      <c r="BS6498" s="7"/>
      <c r="BT6498" s="7"/>
      <c r="BU6498" s="7"/>
      <c r="BV6498" s="7"/>
      <c r="BW6498" s="7"/>
    </row>
    <row r="6499" spans="43:75" x14ac:dyDescent="0.2">
      <c r="AQ6499" s="7"/>
      <c r="AR6499" s="7"/>
      <c r="AS6499" s="7"/>
      <c r="AT6499" s="7"/>
      <c r="AU6499" s="7"/>
      <c r="AV6499" s="7"/>
      <c r="AX6499" s="7"/>
      <c r="AY6499" s="7"/>
      <c r="AZ6499" s="7"/>
      <c r="BA6499" s="7"/>
      <c r="BB6499" s="7"/>
      <c r="BC6499" s="7"/>
      <c r="BD6499" s="7"/>
      <c r="BG6499" s="7"/>
      <c r="BH6499" s="7"/>
      <c r="BI6499" s="7"/>
      <c r="BJ6499" s="7"/>
      <c r="BK6499" s="7"/>
      <c r="BL6499" s="7"/>
      <c r="BM6499" s="7"/>
      <c r="BP6499" s="7"/>
      <c r="BQ6499" s="7"/>
      <c r="BR6499" s="7"/>
      <c r="BS6499" s="7"/>
      <c r="BT6499" s="7"/>
      <c r="BU6499" s="7"/>
      <c r="BV6499" s="7"/>
      <c r="BW6499" s="7"/>
    </row>
    <row r="6500" spans="43:75" x14ac:dyDescent="0.2">
      <c r="AQ6500" s="7"/>
      <c r="AR6500" s="7"/>
      <c r="AS6500" s="7"/>
      <c r="AT6500" s="7"/>
      <c r="AU6500" s="7"/>
      <c r="AV6500" s="7"/>
      <c r="AX6500" s="7"/>
      <c r="AY6500" s="7"/>
      <c r="AZ6500" s="7"/>
      <c r="BA6500" s="7"/>
      <c r="BB6500" s="7"/>
      <c r="BC6500" s="7"/>
      <c r="BD6500" s="7"/>
      <c r="BG6500" s="7"/>
      <c r="BH6500" s="7"/>
      <c r="BI6500" s="7"/>
      <c r="BJ6500" s="7"/>
      <c r="BK6500" s="7"/>
      <c r="BL6500" s="7"/>
      <c r="BM6500" s="7"/>
      <c r="BP6500" s="7"/>
      <c r="BQ6500" s="7"/>
      <c r="BR6500" s="7"/>
      <c r="BS6500" s="7"/>
      <c r="BT6500" s="7"/>
      <c r="BU6500" s="7"/>
      <c r="BV6500" s="7"/>
      <c r="BW6500" s="7"/>
    </row>
    <row r="6501" spans="43:75" x14ac:dyDescent="0.2">
      <c r="AQ6501" s="7"/>
      <c r="AR6501" s="7"/>
      <c r="AS6501" s="7"/>
      <c r="AT6501" s="7"/>
      <c r="AU6501" s="7"/>
      <c r="AV6501" s="7"/>
      <c r="AX6501" s="7"/>
      <c r="AY6501" s="7"/>
      <c r="AZ6501" s="7"/>
      <c r="BA6501" s="7"/>
      <c r="BB6501" s="7"/>
      <c r="BC6501" s="7"/>
      <c r="BD6501" s="7"/>
      <c r="BG6501" s="7"/>
      <c r="BH6501" s="7"/>
      <c r="BI6501" s="7"/>
      <c r="BJ6501" s="7"/>
      <c r="BK6501" s="7"/>
      <c r="BL6501" s="7"/>
      <c r="BM6501" s="7"/>
      <c r="BP6501" s="7"/>
      <c r="BQ6501" s="7"/>
      <c r="BR6501" s="7"/>
      <c r="BS6501" s="7"/>
      <c r="BT6501" s="7"/>
      <c r="BU6501" s="7"/>
      <c r="BV6501" s="7"/>
      <c r="BW6501" s="7"/>
    </row>
    <row r="6502" spans="43:75" x14ac:dyDescent="0.2">
      <c r="AQ6502" s="7"/>
      <c r="AR6502" s="7"/>
      <c r="AS6502" s="7"/>
      <c r="AT6502" s="7"/>
      <c r="AU6502" s="7"/>
      <c r="AV6502" s="7"/>
      <c r="AX6502" s="7"/>
      <c r="AY6502" s="7"/>
      <c r="AZ6502" s="7"/>
      <c r="BA6502" s="7"/>
      <c r="BB6502" s="7"/>
      <c r="BC6502" s="7"/>
      <c r="BD6502" s="7"/>
      <c r="BG6502" s="7"/>
      <c r="BH6502" s="7"/>
      <c r="BI6502" s="7"/>
      <c r="BJ6502" s="7"/>
      <c r="BK6502" s="7"/>
      <c r="BL6502" s="7"/>
      <c r="BM6502" s="7"/>
      <c r="BP6502" s="7"/>
      <c r="BQ6502" s="7"/>
      <c r="BR6502" s="7"/>
      <c r="BS6502" s="7"/>
      <c r="BT6502" s="7"/>
      <c r="BU6502" s="7"/>
      <c r="BV6502" s="7"/>
      <c r="BW6502" s="7"/>
    </row>
    <row r="6503" spans="43:75" x14ac:dyDescent="0.2">
      <c r="AQ6503" s="7"/>
      <c r="AR6503" s="7"/>
      <c r="AS6503" s="7"/>
      <c r="AT6503" s="7"/>
      <c r="AU6503" s="7"/>
      <c r="AV6503" s="7"/>
      <c r="AX6503" s="7"/>
      <c r="AY6503" s="7"/>
      <c r="AZ6503" s="7"/>
      <c r="BA6503" s="7"/>
      <c r="BB6503" s="7"/>
      <c r="BC6503" s="7"/>
      <c r="BD6503" s="7"/>
      <c r="BG6503" s="7"/>
      <c r="BH6503" s="7"/>
      <c r="BI6503" s="7"/>
      <c r="BJ6503" s="7"/>
      <c r="BK6503" s="7"/>
      <c r="BL6503" s="7"/>
      <c r="BM6503" s="7"/>
      <c r="BP6503" s="7"/>
      <c r="BQ6503" s="7"/>
      <c r="BR6503" s="7"/>
      <c r="BS6503" s="7"/>
      <c r="BT6503" s="7"/>
      <c r="BU6503" s="7"/>
      <c r="BV6503" s="7"/>
      <c r="BW6503" s="7"/>
    </row>
    <row r="6504" spans="43:75" x14ac:dyDescent="0.2">
      <c r="AQ6504" s="7"/>
      <c r="AR6504" s="7"/>
      <c r="AS6504" s="7"/>
      <c r="AT6504" s="7"/>
      <c r="AU6504" s="7"/>
      <c r="AV6504" s="7"/>
      <c r="AX6504" s="7"/>
      <c r="AY6504" s="7"/>
      <c r="AZ6504" s="7"/>
      <c r="BA6504" s="7"/>
      <c r="BB6504" s="7"/>
      <c r="BC6504" s="7"/>
      <c r="BD6504" s="7"/>
      <c r="BG6504" s="7"/>
      <c r="BH6504" s="7"/>
      <c r="BI6504" s="7"/>
      <c r="BJ6504" s="7"/>
      <c r="BK6504" s="7"/>
      <c r="BL6504" s="7"/>
      <c r="BM6504" s="7"/>
      <c r="BP6504" s="7"/>
      <c r="BQ6504" s="7"/>
      <c r="BR6504" s="7"/>
      <c r="BS6504" s="7"/>
      <c r="BT6504" s="7"/>
      <c r="BU6504" s="7"/>
      <c r="BV6504" s="7"/>
      <c r="BW6504" s="7"/>
    </row>
    <row r="6505" spans="43:75" x14ac:dyDescent="0.2">
      <c r="AQ6505" s="7"/>
      <c r="AR6505" s="7"/>
      <c r="AS6505" s="7"/>
      <c r="AT6505" s="7"/>
      <c r="AU6505" s="7"/>
      <c r="AV6505" s="7"/>
      <c r="AX6505" s="7"/>
      <c r="AY6505" s="7"/>
      <c r="AZ6505" s="7"/>
      <c r="BA6505" s="7"/>
      <c r="BB6505" s="7"/>
      <c r="BC6505" s="7"/>
      <c r="BD6505" s="7"/>
      <c r="BG6505" s="7"/>
      <c r="BH6505" s="7"/>
      <c r="BI6505" s="7"/>
      <c r="BJ6505" s="7"/>
      <c r="BK6505" s="7"/>
      <c r="BL6505" s="7"/>
      <c r="BM6505" s="7"/>
      <c r="BP6505" s="7"/>
      <c r="BQ6505" s="7"/>
      <c r="BR6505" s="7"/>
      <c r="BS6505" s="7"/>
      <c r="BT6505" s="7"/>
      <c r="BU6505" s="7"/>
      <c r="BV6505" s="7"/>
      <c r="BW6505" s="7"/>
    </row>
    <row r="6506" spans="43:75" x14ac:dyDescent="0.2">
      <c r="AQ6506" s="7"/>
      <c r="AR6506" s="7"/>
      <c r="AS6506" s="7"/>
      <c r="AT6506" s="7"/>
      <c r="AU6506" s="7"/>
      <c r="AV6506" s="7"/>
      <c r="AX6506" s="7"/>
      <c r="AY6506" s="7"/>
      <c r="AZ6506" s="7"/>
      <c r="BA6506" s="7"/>
      <c r="BB6506" s="7"/>
      <c r="BC6506" s="7"/>
      <c r="BD6506" s="7"/>
      <c r="BG6506" s="7"/>
      <c r="BH6506" s="7"/>
      <c r="BI6506" s="7"/>
      <c r="BJ6506" s="7"/>
      <c r="BK6506" s="7"/>
      <c r="BL6506" s="7"/>
      <c r="BM6506" s="7"/>
      <c r="BP6506" s="7"/>
      <c r="BQ6506" s="7"/>
      <c r="BR6506" s="7"/>
      <c r="BS6506" s="7"/>
      <c r="BT6506" s="7"/>
      <c r="BU6506" s="7"/>
      <c r="BV6506" s="7"/>
      <c r="BW6506" s="7"/>
    </row>
    <row r="6507" spans="43:75" x14ac:dyDescent="0.2">
      <c r="AQ6507" s="7"/>
      <c r="AR6507" s="7"/>
      <c r="AS6507" s="7"/>
      <c r="AT6507" s="7"/>
      <c r="AU6507" s="7"/>
      <c r="AV6507" s="7"/>
      <c r="AX6507" s="7"/>
      <c r="AY6507" s="7"/>
      <c r="AZ6507" s="7"/>
      <c r="BA6507" s="7"/>
      <c r="BB6507" s="7"/>
      <c r="BC6507" s="7"/>
      <c r="BD6507" s="7"/>
      <c r="BG6507" s="7"/>
      <c r="BH6507" s="7"/>
      <c r="BI6507" s="7"/>
      <c r="BJ6507" s="7"/>
      <c r="BK6507" s="7"/>
      <c r="BL6507" s="7"/>
      <c r="BM6507" s="7"/>
      <c r="BP6507" s="7"/>
      <c r="BQ6507" s="7"/>
      <c r="BR6507" s="7"/>
      <c r="BS6507" s="7"/>
      <c r="BT6507" s="7"/>
      <c r="BU6507" s="7"/>
      <c r="BV6507" s="7"/>
      <c r="BW6507" s="7"/>
    </row>
    <row r="6508" spans="43:75" x14ac:dyDescent="0.2">
      <c r="AQ6508" s="7"/>
      <c r="AR6508" s="7"/>
      <c r="AS6508" s="7"/>
      <c r="AT6508" s="7"/>
      <c r="AU6508" s="7"/>
      <c r="AV6508" s="7"/>
      <c r="AX6508" s="7"/>
      <c r="AY6508" s="7"/>
      <c r="AZ6508" s="7"/>
      <c r="BA6508" s="7"/>
      <c r="BB6508" s="7"/>
      <c r="BC6508" s="7"/>
      <c r="BD6508" s="7"/>
      <c r="BG6508" s="7"/>
      <c r="BH6508" s="7"/>
      <c r="BI6508" s="7"/>
      <c r="BJ6508" s="7"/>
      <c r="BK6508" s="7"/>
      <c r="BL6508" s="7"/>
      <c r="BM6508" s="7"/>
      <c r="BP6508" s="7"/>
      <c r="BQ6508" s="7"/>
      <c r="BR6508" s="7"/>
      <c r="BS6508" s="7"/>
      <c r="BT6508" s="7"/>
      <c r="BU6508" s="7"/>
      <c r="BV6508" s="7"/>
      <c r="BW6508" s="7"/>
    </row>
    <row r="6509" spans="43:75" x14ac:dyDescent="0.2">
      <c r="AQ6509" s="7"/>
      <c r="AR6509" s="7"/>
      <c r="AS6509" s="7"/>
      <c r="AT6509" s="7"/>
      <c r="AU6509" s="7"/>
      <c r="AV6509" s="7"/>
      <c r="AX6509" s="7"/>
      <c r="AY6509" s="7"/>
      <c r="AZ6509" s="7"/>
      <c r="BA6509" s="7"/>
      <c r="BB6509" s="7"/>
      <c r="BC6509" s="7"/>
      <c r="BD6509" s="7"/>
      <c r="BG6509" s="7"/>
      <c r="BH6509" s="7"/>
      <c r="BI6509" s="7"/>
      <c r="BJ6509" s="7"/>
      <c r="BK6509" s="7"/>
      <c r="BL6509" s="7"/>
      <c r="BM6509" s="7"/>
      <c r="BP6509" s="7"/>
      <c r="BQ6509" s="7"/>
      <c r="BR6509" s="7"/>
      <c r="BS6509" s="7"/>
      <c r="BT6509" s="7"/>
      <c r="BU6509" s="7"/>
      <c r="BV6509" s="7"/>
      <c r="BW6509" s="7"/>
    </row>
    <row r="6510" spans="43:75" x14ac:dyDescent="0.2">
      <c r="AQ6510" s="7"/>
      <c r="AR6510" s="7"/>
      <c r="AS6510" s="7"/>
      <c r="AT6510" s="7"/>
      <c r="AU6510" s="7"/>
      <c r="AV6510" s="7"/>
      <c r="AX6510" s="7"/>
      <c r="AY6510" s="7"/>
      <c r="AZ6510" s="7"/>
      <c r="BA6510" s="7"/>
      <c r="BB6510" s="7"/>
      <c r="BC6510" s="7"/>
      <c r="BD6510" s="7"/>
      <c r="BG6510" s="7"/>
      <c r="BH6510" s="7"/>
      <c r="BI6510" s="7"/>
      <c r="BJ6510" s="7"/>
      <c r="BK6510" s="7"/>
      <c r="BL6510" s="7"/>
      <c r="BM6510" s="7"/>
      <c r="BP6510" s="7"/>
      <c r="BQ6510" s="7"/>
      <c r="BR6510" s="7"/>
      <c r="BS6510" s="7"/>
      <c r="BT6510" s="7"/>
      <c r="BU6510" s="7"/>
      <c r="BV6510" s="7"/>
      <c r="BW6510" s="7"/>
    </row>
    <row r="6511" spans="43:75" x14ac:dyDescent="0.2">
      <c r="AQ6511" s="7"/>
      <c r="AR6511" s="7"/>
      <c r="AS6511" s="7"/>
      <c r="AT6511" s="7"/>
      <c r="AU6511" s="7"/>
      <c r="AV6511" s="7"/>
      <c r="AX6511" s="7"/>
      <c r="AY6511" s="7"/>
      <c r="AZ6511" s="7"/>
      <c r="BA6511" s="7"/>
      <c r="BB6511" s="7"/>
      <c r="BC6511" s="7"/>
      <c r="BD6511" s="7"/>
      <c r="BG6511" s="7"/>
      <c r="BH6511" s="7"/>
      <c r="BI6511" s="7"/>
      <c r="BJ6511" s="7"/>
      <c r="BK6511" s="7"/>
      <c r="BL6511" s="7"/>
      <c r="BM6511" s="7"/>
      <c r="BP6511" s="7"/>
      <c r="BQ6511" s="7"/>
      <c r="BR6511" s="7"/>
      <c r="BS6511" s="7"/>
      <c r="BT6511" s="7"/>
      <c r="BU6511" s="7"/>
      <c r="BV6511" s="7"/>
      <c r="BW6511" s="7"/>
    </row>
    <row r="6512" spans="43:75" x14ac:dyDescent="0.2">
      <c r="AQ6512" s="7"/>
      <c r="AR6512" s="7"/>
      <c r="AS6512" s="7"/>
      <c r="AT6512" s="7"/>
      <c r="AU6512" s="7"/>
      <c r="AV6512" s="7"/>
      <c r="AX6512" s="7"/>
      <c r="AY6512" s="7"/>
      <c r="AZ6512" s="7"/>
      <c r="BA6512" s="7"/>
      <c r="BB6512" s="7"/>
      <c r="BC6512" s="7"/>
      <c r="BD6512" s="7"/>
      <c r="BG6512" s="7"/>
      <c r="BH6512" s="7"/>
      <c r="BI6512" s="7"/>
      <c r="BJ6512" s="7"/>
      <c r="BK6512" s="7"/>
      <c r="BL6512" s="7"/>
      <c r="BM6512" s="7"/>
      <c r="BP6512" s="7"/>
      <c r="BQ6512" s="7"/>
      <c r="BR6512" s="7"/>
      <c r="BS6512" s="7"/>
      <c r="BT6512" s="7"/>
      <c r="BU6512" s="7"/>
      <c r="BV6512" s="7"/>
      <c r="BW6512" s="7"/>
    </row>
    <row r="6513" spans="43:75" x14ac:dyDescent="0.2">
      <c r="AQ6513" s="7"/>
      <c r="AR6513" s="7"/>
      <c r="AS6513" s="7"/>
      <c r="AT6513" s="7"/>
      <c r="AU6513" s="7"/>
      <c r="AV6513" s="7"/>
      <c r="AX6513" s="7"/>
      <c r="AY6513" s="7"/>
      <c r="AZ6513" s="7"/>
      <c r="BA6513" s="7"/>
      <c r="BB6513" s="7"/>
      <c r="BC6513" s="7"/>
      <c r="BD6513" s="7"/>
      <c r="BG6513" s="7"/>
      <c r="BH6513" s="7"/>
      <c r="BI6513" s="7"/>
      <c r="BJ6513" s="7"/>
      <c r="BK6513" s="7"/>
      <c r="BL6513" s="7"/>
      <c r="BM6513" s="7"/>
      <c r="BP6513" s="7"/>
      <c r="BQ6513" s="7"/>
      <c r="BR6513" s="7"/>
      <c r="BS6513" s="7"/>
      <c r="BT6513" s="7"/>
      <c r="BU6513" s="7"/>
      <c r="BV6513" s="7"/>
      <c r="BW6513" s="7"/>
    </row>
    <row r="6514" spans="43:75" x14ac:dyDescent="0.2">
      <c r="AQ6514" s="7"/>
      <c r="AR6514" s="7"/>
      <c r="AS6514" s="7"/>
      <c r="AT6514" s="7"/>
      <c r="AU6514" s="7"/>
      <c r="AV6514" s="7"/>
      <c r="AX6514" s="7"/>
      <c r="AY6514" s="7"/>
      <c r="AZ6514" s="7"/>
      <c r="BA6514" s="7"/>
      <c r="BB6514" s="7"/>
      <c r="BC6514" s="7"/>
      <c r="BD6514" s="7"/>
      <c r="BG6514" s="7"/>
      <c r="BH6514" s="7"/>
      <c r="BI6514" s="7"/>
      <c r="BJ6514" s="7"/>
      <c r="BK6514" s="7"/>
      <c r="BL6514" s="7"/>
      <c r="BM6514" s="7"/>
      <c r="BP6514" s="7"/>
      <c r="BQ6514" s="7"/>
      <c r="BR6514" s="7"/>
      <c r="BS6514" s="7"/>
      <c r="BT6514" s="7"/>
      <c r="BU6514" s="7"/>
      <c r="BV6514" s="7"/>
      <c r="BW6514" s="7"/>
    </row>
    <row r="6515" spans="43:75" x14ac:dyDescent="0.2">
      <c r="AQ6515" s="7"/>
      <c r="AR6515" s="7"/>
      <c r="AS6515" s="7"/>
      <c r="AT6515" s="7"/>
      <c r="AU6515" s="7"/>
      <c r="AV6515" s="7"/>
      <c r="AX6515" s="7"/>
      <c r="AY6515" s="7"/>
      <c r="AZ6515" s="7"/>
      <c r="BA6515" s="7"/>
      <c r="BB6515" s="7"/>
      <c r="BC6515" s="7"/>
      <c r="BD6515" s="7"/>
      <c r="BG6515" s="7"/>
      <c r="BH6515" s="7"/>
      <c r="BI6515" s="7"/>
      <c r="BJ6515" s="7"/>
      <c r="BK6515" s="7"/>
      <c r="BL6515" s="7"/>
      <c r="BM6515" s="7"/>
      <c r="BP6515" s="7"/>
      <c r="BQ6515" s="7"/>
      <c r="BR6515" s="7"/>
      <c r="BS6515" s="7"/>
      <c r="BT6515" s="7"/>
      <c r="BU6515" s="7"/>
      <c r="BV6515" s="7"/>
      <c r="BW6515" s="7"/>
    </row>
    <row r="6516" spans="43:75" x14ac:dyDescent="0.2">
      <c r="AQ6516" s="7"/>
      <c r="AR6516" s="7"/>
      <c r="AS6516" s="7"/>
      <c r="AT6516" s="7"/>
      <c r="AU6516" s="7"/>
      <c r="AV6516" s="7"/>
      <c r="AX6516" s="7"/>
      <c r="AY6516" s="7"/>
      <c r="AZ6516" s="7"/>
      <c r="BA6516" s="7"/>
      <c r="BB6516" s="7"/>
      <c r="BC6516" s="7"/>
      <c r="BD6516" s="7"/>
      <c r="BG6516" s="7"/>
      <c r="BH6516" s="7"/>
      <c r="BI6516" s="7"/>
      <c r="BJ6516" s="7"/>
      <c r="BK6516" s="7"/>
      <c r="BL6516" s="7"/>
      <c r="BM6516" s="7"/>
      <c r="BP6516" s="7"/>
      <c r="BQ6516" s="7"/>
      <c r="BR6516" s="7"/>
      <c r="BS6516" s="7"/>
      <c r="BT6516" s="7"/>
      <c r="BU6516" s="7"/>
      <c r="BV6516" s="7"/>
      <c r="BW6516" s="7"/>
    </row>
    <row r="6517" spans="43:75" x14ac:dyDescent="0.2">
      <c r="AQ6517" s="7"/>
      <c r="AR6517" s="7"/>
      <c r="AS6517" s="7"/>
      <c r="AT6517" s="7"/>
      <c r="AU6517" s="7"/>
      <c r="AV6517" s="7"/>
      <c r="AX6517" s="7"/>
      <c r="AY6517" s="7"/>
      <c r="AZ6517" s="7"/>
      <c r="BA6517" s="7"/>
      <c r="BB6517" s="7"/>
      <c r="BC6517" s="7"/>
      <c r="BD6517" s="7"/>
      <c r="BG6517" s="7"/>
      <c r="BH6517" s="7"/>
      <c r="BI6517" s="7"/>
      <c r="BJ6517" s="7"/>
      <c r="BK6517" s="7"/>
      <c r="BL6517" s="7"/>
      <c r="BM6517" s="7"/>
      <c r="BP6517" s="7"/>
      <c r="BQ6517" s="7"/>
      <c r="BR6517" s="7"/>
      <c r="BS6517" s="7"/>
      <c r="BT6517" s="7"/>
      <c r="BU6517" s="7"/>
      <c r="BV6517" s="7"/>
      <c r="BW6517" s="7"/>
    </row>
    <row r="6518" spans="43:75" x14ac:dyDescent="0.2">
      <c r="AQ6518" s="7"/>
      <c r="AR6518" s="7"/>
      <c r="AS6518" s="7"/>
      <c r="AT6518" s="7"/>
      <c r="AU6518" s="7"/>
      <c r="AV6518" s="7"/>
      <c r="AX6518" s="7"/>
      <c r="AY6518" s="7"/>
      <c r="AZ6518" s="7"/>
      <c r="BA6518" s="7"/>
      <c r="BB6518" s="7"/>
      <c r="BC6518" s="7"/>
      <c r="BD6518" s="7"/>
      <c r="BG6518" s="7"/>
      <c r="BH6518" s="7"/>
      <c r="BI6518" s="7"/>
      <c r="BJ6518" s="7"/>
      <c r="BK6518" s="7"/>
      <c r="BL6518" s="7"/>
      <c r="BM6518" s="7"/>
      <c r="BP6518" s="7"/>
      <c r="BQ6518" s="7"/>
      <c r="BR6518" s="7"/>
      <c r="BS6518" s="7"/>
      <c r="BT6518" s="7"/>
      <c r="BU6518" s="7"/>
      <c r="BV6518" s="7"/>
      <c r="BW6518" s="7"/>
    </row>
    <row r="6519" spans="43:75" x14ac:dyDescent="0.2">
      <c r="AQ6519" s="7"/>
      <c r="AR6519" s="7"/>
      <c r="AS6519" s="7"/>
      <c r="AT6519" s="7"/>
      <c r="AU6519" s="7"/>
      <c r="AV6519" s="7"/>
      <c r="AX6519" s="7"/>
      <c r="AY6519" s="7"/>
      <c r="AZ6519" s="7"/>
      <c r="BA6519" s="7"/>
      <c r="BB6519" s="7"/>
      <c r="BC6519" s="7"/>
      <c r="BD6519" s="7"/>
      <c r="BG6519" s="7"/>
      <c r="BH6519" s="7"/>
      <c r="BI6519" s="7"/>
      <c r="BJ6519" s="7"/>
      <c r="BK6519" s="7"/>
      <c r="BL6519" s="7"/>
      <c r="BM6519" s="7"/>
      <c r="BP6519" s="7"/>
      <c r="BQ6519" s="7"/>
      <c r="BR6519" s="7"/>
      <c r="BS6519" s="7"/>
      <c r="BT6519" s="7"/>
      <c r="BU6519" s="7"/>
      <c r="BV6519" s="7"/>
      <c r="BW6519" s="7"/>
    </row>
    <row r="6520" spans="43:75" x14ac:dyDescent="0.2">
      <c r="AQ6520" s="7"/>
      <c r="AR6520" s="7"/>
      <c r="AS6520" s="7"/>
      <c r="AT6520" s="7"/>
      <c r="AU6520" s="7"/>
      <c r="AV6520" s="7"/>
      <c r="AX6520" s="7"/>
      <c r="AY6520" s="7"/>
      <c r="AZ6520" s="7"/>
      <c r="BA6520" s="7"/>
      <c r="BB6520" s="7"/>
      <c r="BC6520" s="7"/>
      <c r="BD6520" s="7"/>
      <c r="BG6520" s="7"/>
      <c r="BH6520" s="7"/>
      <c r="BI6520" s="7"/>
      <c r="BJ6520" s="7"/>
      <c r="BK6520" s="7"/>
      <c r="BL6520" s="7"/>
      <c r="BM6520" s="7"/>
      <c r="BP6520" s="7"/>
      <c r="BQ6520" s="7"/>
      <c r="BR6520" s="7"/>
      <c r="BS6520" s="7"/>
      <c r="BT6520" s="7"/>
      <c r="BU6520" s="7"/>
      <c r="BV6520" s="7"/>
      <c r="BW6520" s="7"/>
    </row>
    <row r="6521" spans="43:75" x14ac:dyDescent="0.2">
      <c r="AQ6521" s="7"/>
      <c r="AR6521" s="7"/>
      <c r="AS6521" s="7"/>
      <c r="AT6521" s="7"/>
      <c r="AU6521" s="7"/>
      <c r="AV6521" s="7"/>
      <c r="AX6521" s="7"/>
      <c r="AY6521" s="7"/>
      <c r="AZ6521" s="7"/>
      <c r="BA6521" s="7"/>
      <c r="BB6521" s="7"/>
      <c r="BC6521" s="7"/>
      <c r="BD6521" s="7"/>
      <c r="BG6521" s="7"/>
      <c r="BH6521" s="7"/>
      <c r="BI6521" s="7"/>
      <c r="BJ6521" s="7"/>
      <c r="BK6521" s="7"/>
      <c r="BL6521" s="7"/>
      <c r="BM6521" s="7"/>
      <c r="BP6521" s="7"/>
      <c r="BQ6521" s="7"/>
      <c r="BR6521" s="7"/>
      <c r="BS6521" s="7"/>
      <c r="BT6521" s="7"/>
      <c r="BU6521" s="7"/>
      <c r="BV6521" s="7"/>
      <c r="BW6521" s="7"/>
    </row>
    <row r="6522" spans="43:75" x14ac:dyDescent="0.2">
      <c r="AQ6522" s="7"/>
      <c r="AR6522" s="7"/>
      <c r="AS6522" s="7"/>
      <c r="AT6522" s="7"/>
      <c r="AU6522" s="7"/>
      <c r="AV6522" s="7"/>
      <c r="AX6522" s="7"/>
      <c r="AY6522" s="7"/>
      <c r="AZ6522" s="7"/>
      <c r="BA6522" s="7"/>
      <c r="BB6522" s="7"/>
      <c r="BC6522" s="7"/>
      <c r="BD6522" s="7"/>
      <c r="BG6522" s="7"/>
      <c r="BH6522" s="7"/>
      <c r="BI6522" s="7"/>
      <c r="BJ6522" s="7"/>
      <c r="BK6522" s="7"/>
      <c r="BL6522" s="7"/>
      <c r="BM6522" s="7"/>
      <c r="BP6522" s="7"/>
      <c r="BQ6522" s="7"/>
      <c r="BR6522" s="7"/>
      <c r="BS6522" s="7"/>
      <c r="BT6522" s="7"/>
      <c r="BU6522" s="7"/>
      <c r="BV6522" s="7"/>
      <c r="BW6522" s="7"/>
    </row>
    <row r="6523" spans="43:75" x14ac:dyDescent="0.2">
      <c r="AQ6523" s="7"/>
      <c r="AR6523" s="7"/>
      <c r="AS6523" s="7"/>
      <c r="AT6523" s="7"/>
      <c r="AU6523" s="7"/>
      <c r="AV6523" s="7"/>
      <c r="AX6523" s="7"/>
      <c r="AY6523" s="7"/>
      <c r="AZ6523" s="7"/>
      <c r="BA6523" s="7"/>
      <c r="BB6523" s="7"/>
      <c r="BC6523" s="7"/>
      <c r="BD6523" s="7"/>
      <c r="BG6523" s="7"/>
      <c r="BH6523" s="7"/>
      <c r="BI6523" s="7"/>
      <c r="BJ6523" s="7"/>
      <c r="BK6523" s="7"/>
      <c r="BL6523" s="7"/>
      <c r="BM6523" s="7"/>
      <c r="BP6523" s="7"/>
      <c r="BQ6523" s="7"/>
      <c r="BR6523" s="7"/>
      <c r="BS6523" s="7"/>
      <c r="BT6523" s="7"/>
      <c r="BU6523" s="7"/>
      <c r="BV6523" s="7"/>
      <c r="BW6523" s="7"/>
    </row>
    <row r="6524" spans="43:75" x14ac:dyDescent="0.2">
      <c r="AQ6524" s="7"/>
      <c r="AR6524" s="7"/>
      <c r="AS6524" s="7"/>
      <c r="AT6524" s="7"/>
      <c r="AU6524" s="7"/>
      <c r="AV6524" s="7"/>
      <c r="AX6524" s="7"/>
      <c r="AY6524" s="7"/>
      <c r="AZ6524" s="7"/>
      <c r="BA6524" s="7"/>
      <c r="BB6524" s="7"/>
      <c r="BC6524" s="7"/>
      <c r="BD6524" s="7"/>
      <c r="BG6524" s="7"/>
      <c r="BH6524" s="7"/>
      <c r="BI6524" s="7"/>
      <c r="BJ6524" s="7"/>
      <c r="BK6524" s="7"/>
      <c r="BL6524" s="7"/>
      <c r="BM6524" s="7"/>
      <c r="BP6524" s="7"/>
      <c r="BQ6524" s="7"/>
      <c r="BR6524" s="7"/>
      <c r="BS6524" s="7"/>
      <c r="BT6524" s="7"/>
      <c r="BU6524" s="7"/>
      <c r="BV6524" s="7"/>
      <c r="BW6524" s="7"/>
    </row>
    <row r="6525" spans="43:75" x14ac:dyDescent="0.2">
      <c r="AQ6525" s="7"/>
      <c r="AR6525" s="7"/>
      <c r="AS6525" s="7"/>
      <c r="AT6525" s="7"/>
      <c r="AU6525" s="7"/>
      <c r="AV6525" s="7"/>
      <c r="AX6525" s="7"/>
      <c r="AY6525" s="7"/>
      <c r="AZ6525" s="7"/>
      <c r="BA6525" s="7"/>
      <c r="BB6525" s="7"/>
      <c r="BC6525" s="7"/>
      <c r="BD6525" s="7"/>
      <c r="BG6525" s="7"/>
      <c r="BH6525" s="7"/>
      <c r="BI6525" s="7"/>
      <c r="BJ6525" s="7"/>
      <c r="BK6525" s="7"/>
      <c r="BL6525" s="7"/>
      <c r="BM6525" s="7"/>
      <c r="BP6525" s="7"/>
      <c r="BQ6525" s="7"/>
      <c r="BR6525" s="7"/>
      <c r="BS6525" s="7"/>
      <c r="BT6525" s="7"/>
      <c r="BU6525" s="7"/>
      <c r="BV6525" s="7"/>
      <c r="BW6525" s="7"/>
    </row>
    <row r="6526" spans="43:75" x14ac:dyDescent="0.2">
      <c r="AQ6526" s="7"/>
      <c r="AR6526" s="7"/>
      <c r="AS6526" s="7"/>
      <c r="AT6526" s="7"/>
      <c r="AU6526" s="7"/>
      <c r="AV6526" s="7"/>
      <c r="AX6526" s="7"/>
      <c r="AY6526" s="7"/>
      <c r="AZ6526" s="7"/>
      <c r="BA6526" s="7"/>
      <c r="BB6526" s="7"/>
      <c r="BC6526" s="7"/>
      <c r="BD6526" s="7"/>
      <c r="BG6526" s="7"/>
      <c r="BH6526" s="7"/>
      <c r="BI6526" s="7"/>
      <c r="BJ6526" s="7"/>
      <c r="BK6526" s="7"/>
      <c r="BL6526" s="7"/>
      <c r="BM6526" s="7"/>
      <c r="BP6526" s="7"/>
      <c r="BQ6526" s="7"/>
      <c r="BR6526" s="7"/>
      <c r="BS6526" s="7"/>
      <c r="BT6526" s="7"/>
      <c r="BU6526" s="7"/>
      <c r="BV6526" s="7"/>
      <c r="BW6526" s="7"/>
    </row>
    <row r="6527" spans="43:75" x14ac:dyDescent="0.2">
      <c r="AQ6527" s="7"/>
      <c r="AR6527" s="7"/>
      <c r="AS6527" s="7"/>
      <c r="AT6527" s="7"/>
      <c r="AU6527" s="7"/>
      <c r="AV6527" s="7"/>
      <c r="AX6527" s="7"/>
      <c r="AY6527" s="7"/>
      <c r="AZ6527" s="7"/>
      <c r="BA6527" s="7"/>
      <c r="BB6527" s="7"/>
      <c r="BC6527" s="7"/>
      <c r="BD6527" s="7"/>
      <c r="BG6527" s="7"/>
      <c r="BH6527" s="7"/>
      <c r="BI6527" s="7"/>
      <c r="BJ6527" s="7"/>
      <c r="BK6527" s="7"/>
      <c r="BL6527" s="7"/>
      <c r="BM6527" s="7"/>
      <c r="BP6527" s="7"/>
      <c r="BQ6527" s="7"/>
      <c r="BR6527" s="7"/>
      <c r="BS6527" s="7"/>
      <c r="BT6527" s="7"/>
      <c r="BU6527" s="7"/>
      <c r="BV6527" s="7"/>
      <c r="BW6527" s="7"/>
    </row>
    <row r="6528" spans="43:75" x14ac:dyDescent="0.2">
      <c r="AQ6528" s="7"/>
      <c r="AR6528" s="7"/>
      <c r="AS6528" s="7"/>
      <c r="AT6528" s="7"/>
      <c r="AU6528" s="7"/>
      <c r="AV6528" s="7"/>
      <c r="AX6528" s="7"/>
      <c r="AY6528" s="7"/>
      <c r="AZ6528" s="7"/>
      <c r="BA6528" s="7"/>
      <c r="BB6528" s="7"/>
      <c r="BC6528" s="7"/>
      <c r="BD6528" s="7"/>
      <c r="BG6528" s="7"/>
      <c r="BH6528" s="7"/>
      <c r="BI6528" s="7"/>
      <c r="BJ6528" s="7"/>
      <c r="BK6528" s="7"/>
      <c r="BL6528" s="7"/>
      <c r="BM6528" s="7"/>
      <c r="BP6528" s="7"/>
      <c r="BQ6528" s="7"/>
      <c r="BR6528" s="7"/>
      <c r="BS6528" s="7"/>
      <c r="BT6528" s="7"/>
      <c r="BU6528" s="7"/>
      <c r="BV6528" s="7"/>
      <c r="BW6528" s="7"/>
    </row>
    <row r="6529" spans="43:75" x14ac:dyDescent="0.2">
      <c r="AQ6529" s="7"/>
      <c r="AR6529" s="7"/>
      <c r="AS6529" s="7"/>
      <c r="AT6529" s="7"/>
      <c r="AU6529" s="7"/>
      <c r="AV6529" s="7"/>
      <c r="AX6529" s="7"/>
      <c r="AY6529" s="7"/>
      <c r="AZ6529" s="7"/>
      <c r="BA6529" s="7"/>
      <c r="BB6529" s="7"/>
      <c r="BC6529" s="7"/>
      <c r="BD6529" s="7"/>
      <c r="BG6529" s="7"/>
      <c r="BH6529" s="7"/>
      <c r="BI6529" s="7"/>
      <c r="BJ6529" s="7"/>
      <c r="BK6529" s="7"/>
      <c r="BL6529" s="7"/>
      <c r="BM6529" s="7"/>
      <c r="BP6529" s="7"/>
      <c r="BQ6529" s="7"/>
      <c r="BR6529" s="7"/>
      <c r="BS6529" s="7"/>
      <c r="BT6529" s="7"/>
      <c r="BU6529" s="7"/>
      <c r="BV6529" s="7"/>
      <c r="BW6529" s="7"/>
    </row>
    <row r="6530" spans="43:75" x14ac:dyDescent="0.2">
      <c r="AQ6530" s="7"/>
      <c r="AR6530" s="7"/>
      <c r="AS6530" s="7"/>
      <c r="AT6530" s="7"/>
      <c r="AU6530" s="7"/>
      <c r="AV6530" s="7"/>
      <c r="AX6530" s="7"/>
      <c r="AY6530" s="7"/>
      <c r="AZ6530" s="7"/>
      <c r="BA6530" s="7"/>
      <c r="BB6530" s="7"/>
      <c r="BC6530" s="7"/>
      <c r="BD6530" s="7"/>
      <c r="BG6530" s="7"/>
      <c r="BH6530" s="7"/>
      <c r="BI6530" s="7"/>
      <c r="BJ6530" s="7"/>
      <c r="BK6530" s="7"/>
      <c r="BL6530" s="7"/>
      <c r="BM6530" s="7"/>
      <c r="BP6530" s="7"/>
      <c r="BQ6530" s="7"/>
      <c r="BR6530" s="7"/>
      <c r="BS6530" s="7"/>
      <c r="BT6530" s="7"/>
      <c r="BU6530" s="7"/>
      <c r="BV6530" s="7"/>
      <c r="BW6530" s="7"/>
    </row>
    <row r="6531" spans="43:75" x14ac:dyDescent="0.2">
      <c r="AQ6531" s="7"/>
      <c r="AR6531" s="7"/>
      <c r="AS6531" s="7"/>
      <c r="AT6531" s="7"/>
      <c r="AU6531" s="7"/>
      <c r="AV6531" s="7"/>
      <c r="AX6531" s="7"/>
      <c r="AY6531" s="7"/>
      <c r="AZ6531" s="7"/>
      <c r="BA6531" s="7"/>
      <c r="BB6531" s="7"/>
      <c r="BC6531" s="7"/>
      <c r="BD6531" s="7"/>
      <c r="BG6531" s="7"/>
      <c r="BH6531" s="7"/>
      <c r="BI6531" s="7"/>
      <c r="BJ6531" s="7"/>
      <c r="BK6531" s="7"/>
      <c r="BL6531" s="7"/>
      <c r="BM6531" s="7"/>
      <c r="BP6531" s="7"/>
      <c r="BQ6531" s="7"/>
      <c r="BR6531" s="7"/>
      <c r="BS6531" s="7"/>
      <c r="BT6531" s="7"/>
      <c r="BU6531" s="7"/>
      <c r="BV6531" s="7"/>
      <c r="BW6531" s="7"/>
    </row>
    <row r="6532" spans="43:75" x14ac:dyDescent="0.2">
      <c r="AQ6532" s="7"/>
      <c r="AR6532" s="7"/>
      <c r="AS6532" s="7"/>
      <c r="AT6532" s="7"/>
      <c r="AU6532" s="7"/>
      <c r="AV6532" s="7"/>
      <c r="AX6532" s="7"/>
      <c r="AY6532" s="7"/>
      <c r="AZ6532" s="7"/>
      <c r="BA6532" s="7"/>
      <c r="BB6532" s="7"/>
      <c r="BC6532" s="7"/>
      <c r="BD6532" s="7"/>
      <c r="BG6532" s="7"/>
      <c r="BH6532" s="7"/>
      <c r="BI6532" s="7"/>
      <c r="BJ6532" s="7"/>
      <c r="BK6532" s="7"/>
      <c r="BL6532" s="7"/>
      <c r="BM6532" s="7"/>
      <c r="BP6532" s="7"/>
      <c r="BQ6532" s="7"/>
      <c r="BR6532" s="7"/>
      <c r="BS6532" s="7"/>
      <c r="BT6532" s="7"/>
      <c r="BU6532" s="7"/>
      <c r="BV6532" s="7"/>
      <c r="BW6532" s="7"/>
    </row>
    <row r="6533" spans="43:75" x14ac:dyDescent="0.2">
      <c r="AQ6533" s="7"/>
      <c r="AR6533" s="7"/>
      <c r="AS6533" s="7"/>
      <c r="AT6533" s="7"/>
      <c r="AU6533" s="7"/>
      <c r="AV6533" s="7"/>
      <c r="AX6533" s="7"/>
      <c r="AY6533" s="7"/>
      <c r="AZ6533" s="7"/>
      <c r="BA6533" s="7"/>
      <c r="BB6533" s="7"/>
      <c r="BC6533" s="7"/>
      <c r="BD6533" s="7"/>
      <c r="BG6533" s="7"/>
      <c r="BH6533" s="7"/>
      <c r="BI6533" s="7"/>
      <c r="BJ6533" s="7"/>
      <c r="BK6533" s="7"/>
      <c r="BL6533" s="7"/>
      <c r="BM6533" s="7"/>
      <c r="BP6533" s="7"/>
      <c r="BQ6533" s="7"/>
      <c r="BR6533" s="7"/>
      <c r="BS6533" s="7"/>
      <c r="BT6533" s="7"/>
      <c r="BU6533" s="7"/>
      <c r="BV6533" s="7"/>
      <c r="BW6533" s="7"/>
    </row>
    <row r="6534" spans="43:75" x14ac:dyDescent="0.2">
      <c r="AQ6534" s="7"/>
      <c r="AR6534" s="7"/>
      <c r="AS6534" s="7"/>
      <c r="AT6534" s="7"/>
      <c r="AU6534" s="7"/>
      <c r="AV6534" s="7"/>
      <c r="AX6534" s="7"/>
      <c r="AY6534" s="7"/>
      <c r="AZ6534" s="7"/>
      <c r="BA6534" s="7"/>
      <c r="BB6534" s="7"/>
      <c r="BC6534" s="7"/>
      <c r="BD6534" s="7"/>
      <c r="BG6534" s="7"/>
      <c r="BH6534" s="7"/>
      <c r="BI6534" s="7"/>
      <c r="BJ6534" s="7"/>
      <c r="BK6534" s="7"/>
      <c r="BL6534" s="7"/>
      <c r="BM6534" s="7"/>
      <c r="BP6534" s="7"/>
      <c r="BQ6534" s="7"/>
      <c r="BR6534" s="7"/>
      <c r="BS6534" s="7"/>
      <c r="BT6534" s="7"/>
      <c r="BU6534" s="7"/>
      <c r="BV6534" s="7"/>
      <c r="BW6534" s="7"/>
    </row>
    <row r="6535" spans="43:75" x14ac:dyDescent="0.2">
      <c r="AQ6535" s="7"/>
      <c r="AR6535" s="7"/>
      <c r="AS6535" s="7"/>
      <c r="AT6535" s="7"/>
      <c r="AU6535" s="7"/>
      <c r="AV6535" s="7"/>
      <c r="AX6535" s="7"/>
      <c r="AY6535" s="7"/>
      <c r="AZ6535" s="7"/>
      <c r="BA6535" s="7"/>
      <c r="BB6535" s="7"/>
      <c r="BC6535" s="7"/>
      <c r="BD6535" s="7"/>
      <c r="BG6535" s="7"/>
      <c r="BH6535" s="7"/>
      <c r="BI6535" s="7"/>
      <c r="BJ6535" s="7"/>
      <c r="BK6535" s="7"/>
      <c r="BL6535" s="7"/>
      <c r="BM6535" s="7"/>
      <c r="BP6535" s="7"/>
      <c r="BQ6535" s="7"/>
      <c r="BR6535" s="7"/>
      <c r="BS6535" s="7"/>
      <c r="BT6535" s="7"/>
      <c r="BU6535" s="7"/>
      <c r="BV6535" s="7"/>
      <c r="BW6535" s="7"/>
    </row>
    <row r="6536" spans="43:75" x14ac:dyDescent="0.2">
      <c r="AQ6536" s="7"/>
      <c r="AR6536" s="7"/>
      <c r="AS6536" s="7"/>
      <c r="AT6536" s="7"/>
      <c r="AU6536" s="7"/>
      <c r="AV6536" s="7"/>
      <c r="AX6536" s="7"/>
      <c r="AY6536" s="7"/>
      <c r="AZ6536" s="7"/>
      <c r="BA6536" s="7"/>
      <c r="BB6536" s="7"/>
      <c r="BC6536" s="7"/>
      <c r="BD6536" s="7"/>
      <c r="BG6536" s="7"/>
      <c r="BH6536" s="7"/>
      <c r="BI6536" s="7"/>
      <c r="BJ6536" s="7"/>
      <c r="BK6536" s="7"/>
      <c r="BL6536" s="7"/>
      <c r="BM6536" s="7"/>
      <c r="BP6536" s="7"/>
      <c r="BQ6536" s="7"/>
      <c r="BR6536" s="7"/>
      <c r="BS6536" s="7"/>
      <c r="BT6536" s="7"/>
      <c r="BU6536" s="7"/>
      <c r="BV6536" s="7"/>
      <c r="BW6536" s="7"/>
    </row>
    <row r="6537" spans="43:75" x14ac:dyDescent="0.2">
      <c r="AQ6537" s="7"/>
      <c r="AR6537" s="7"/>
      <c r="AS6537" s="7"/>
      <c r="AT6537" s="7"/>
      <c r="AU6537" s="7"/>
      <c r="AV6537" s="7"/>
      <c r="AX6537" s="7"/>
      <c r="AY6537" s="7"/>
      <c r="AZ6537" s="7"/>
      <c r="BA6537" s="7"/>
      <c r="BB6537" s="7"/>
      <c r="BC6537" s="7"/>
      <c r="BD6537" s="7"/>
      <c r="BG6537" s="7"/>
      <c r="BH6537" s="7"/>
      <c r="BI6537" s="7"/>
      <c r="BJ6537" s="7"/>
      <c r="BK6537" s="7"/>
      <c r="BL6537" s="7"/>
      <c r="BM6537" s="7"/>
      <c r="BP6537" s="7"/>
      <c r="BQ6537" s="7"/>
      <c r="BR6537" s="7"/>
      <c r="BS6537" s="7"/>
      <c r="BT6537" s="7"/>
      <c r="BU6537" s="7"/>
      <c r="BV6537" s="7"/>
      <c r="BW6537" s="7"/>
    </row>
    <row r="6538" spans="43:75" x14ac:dyDescent="0.2">
      <c r="AQ6538" s="7"/>
      <c r="AR6538" s="7"/>
      <c r="AS6538" s="7"/>
      <c r="AT6538" s="7"/>
      <c r="AU6538" s="7"/>
      <c r="AV6538" s="7"/>
      <c r="AX6538" s="7"/>
      <c r="AY6538" s="7"/>
      <c r="AZ6538" s="7"/>
      <c r="BA6538" s="7"/>
      <c r="BB6538" s="7"/>
      <c r="BC6538" s="7"/>
      <c r="BD6538" s="7"/>
      <c r="BG6538" s="7"/>
      <c r="BH6538" s="7"/>
      <c r="BI6538" s="7"/>
      <c r="BJ6538" s="7"/>
      <c r="BK6538" s="7"/>
      <c r="BL6538" s="7"/>
      <c r="BM6538" s="7"/>
      <c r="BP6538" s="7"/>
      <c r="BQ6538" s="7"/>
      <c r="BR6538" s="7"/>
      <c r="BS6538" s="7"/>
      <c r="BT6538" s="7"/>
      <c r="BU6538" s="7"/>
      <c r="BV6538" s="7"/>
      <c r="BW6538" s="7"/>
    </row>
    <row r="6539" spans="43:75" x14ac:dyDescent="0.2">
      <c r="AQ6539" s="7"/>
      <c r="AR6539" s="7"/>
      <c r="AS6539" s="7"/>
      <c r="AT6539" s="7"/>
      <c r="AU6539" s="7"/>
      <c r="AV6539" s="7"/>
      <c r="AX6539" s="7"/>
      <c r="AY6539" s="7"/>
      <c r="AZ6539" s="7"/>
      <c r="BA6539" s="7"/>
      <c r="BB6539" s="7"/>
      <c r="BC6539" s="7"/>
      <c r="BD6539" s="7"/>
      <c r="BG6539" s="7"/>
      <c r="BH6539" s="7"/>
      <c r="BI6539" s="7"/>
      <c r="BJ6539" s="7"/>
      <c r="BK6539" s="7"/>
      <c r="BL6539" s="7"/>
      <c r="BM6539" s="7"/>
      <c r="BP6539" s="7"/>
      <c r="BQ6539" s="7"/>
      <c r="BR6539" s="7"/>
      <c r="BS6539" s="7"/>
      <c r="BT6539" s="7"/>
      <c r="BU6539" s="7"/>
      <c r="BV6539" s="7"/>
      <c r="BW6539" s="7"/>
    </row>
    <row r="6540" spans="43:75" x14ac:dyDescent="0.2">
      <c r="AQ6540" s="7"/>
      <c r="AR6540" s="7"/>
      <c r="AS6540" s="7"/>
      <c r="AT6540" s="7"/>
      <c r="AU6540" s="7"/>
      <c r="AV6540" s="7"/>
      <c r="AX6540" s="7"/>
      <c r="AY6540" s="7"/>
      <c r="AZ6540" s="7"/>
      <c r="BA6540" s="7"/>
      <c r="BB6540" s="7"/>
      <c r="BC6540" s="7"/>
      <c r="BD6540" s="7"/>
      <c r="BG6540" s="7"/>
      <c r="BH6540" s="7"/>
      <c r="BI6540" s="7"/>
      <c r="BJ6540" s="7"/>
      <c r="BK6540" s="7"/>
      <c r="BL6540" s="7"/>
      <c r="BM6540" s="7"/>
      <c r="BP6540" s="7"/>
      <c r="BQ6540" s="7"/>
      <c r="BR6540" s="7"/>
      <c r="BS6540" s="7"/>
      <c r="BT6540" s="7"/>
      <c r="BU6540" s="7"/>
      <c r="BV6540" s="7"/>
      <c r="BW6540" s="7"/>
    </row>
    <row r="6541" spans="43:75" x14ac:dyDescent="0.2">
      <c r="AQ6541" s="7"/>
      <c r="AR6541" s="7"/>
      <c r="AS6541" s="7"/>
      <c r="AT6541" s="7"/>
      <c r="AU6541" s="7"/>
      <c r="AV6541" s="7"/>
      <c r="AX6541" s="7"/>
      <c r="AY6541" s="7"/>
      <c r="AZ6541" s="7"/>
      <c r="BA6541" s="7"/>
      <c r="BB6541" s="7"/>
      <c r="BC6541" s="7"/>
      <c r="BD6541" s="7"/>
      <c r="BG6541" s="7"/>
      <c r="BH6541" s="7"/>
      <c r="BI6541" s="7"/>
      <c r="BJ6541" s="7"/>
      <c r="BK6541" s="7"/>
      <c r="BL6541" s="7"/>
      <c r="BM6541" s="7"/>
      <c r="BP6541" s="7"/>
      <c r="BQ6541" s="7"/>
      <c r="BR6541" s="7"/>
      <c r="BS6541" s="7"/>
      <c r="BT6541" s="7"/>
      <c r="BU6541" s="7"/>
      <c r="BV6541" s="7"/>
      <c r="BW6541" s="7"/>
    </row>
    <row r="6542" spans="43:75" x14ac:dyDescent="0.2">
      <c r="AQ6542" s="7"/>
      <c r="AR6542" s="7"/>
      <c r="AS6542" s="7"/>
      <c r="AT6542" s="7"/>
      <c r="AU6542" s="7"/>
      <c r="AV6542" s="7"/>
      <c r="AX6542" s="7"/>
      <c r="AY6542" s="7"/>
      <c r="AZ6542" s="7"/>
      <c r="BA6542" s="7"/>
      <c r="BB6542" s="7"/>
      <c r="BC6542" s="7"/>
      <c r="BD6542" s="7"/>
      <c r="BG6542" s="7"/>
      <c r="BH6542" s="7"/>
      <c r="BI6542" s="7"/>
      <c r="BJ6542" s="7"/>
      <c r="BK6542" s="7"/>
      <c r="BL6542" s="7"/>
      <c r="BM6542" s="7"/>
      <c r="BP6542" s="7"/>
      <c r="BQ6542" s="7"/>
      <c r="BR6542" s="7"/>
      <c r="BS6542" s="7"/>
      <c r="BT6542" s="7"/>
      <c r="BU6542" s="7"/>
      <c r="BV6542" s="7"/>
      <c r="BW6542" s="7"/>
    </row>
    <row r="6543" spans="43:75" x14ac:dyDescent="0.2">
      <c r="AQ6543" s="7"/>
      <c r="AR6543" s="7"/>
      <c r="AS6543" s="7"/>
      <c r="AT6543" s="7"/>
      <c r="AU6543" s="7"/>
      <c r="AV6543" s="7"/>
      <c r="AX6543" s="7"/>
      <c r="AY6543" s="7"/>
      <c r="AZ6543" s="7"/>
      <c r="BA6543" s="7"/>
      <c r="BB6543" s="7"/>
      <c r="BC6543" s="7"/>
      <c r="BD6543" s="7"/>
      <c r="BG6543" s="7"/>
      <c r="BH6543" s="7"/>
      <c r="BI6543" s="7"/>
      <c r="BJ6543" s="7"/>
      <c r="BK6543" s="7"/>
      <c r="BL6543" s="7"/>
      <c r="BM6543" s="7"/>
      <c r="BP6543" s="7"/>
      <c r="BQ6543" s="7"/>
      <c r="BR6543" s="7"/>
      <c r="BS6543" s="7"/>
      <c r="BT6543" s="7"/>
      <c r="BU6543" s="7"/>
      <c r="BV6543" s="7"/>
      <c r="BW6543" s="7"/>
    </row>
    <row r="6544" spans="43:75" x14ac:dyDescent="0.2">
      <c r="AQ6544" s="7"/>
      <c r="AR6544" s="7"/>
      <c r="AS6544" s="7"/>
      <c r="AT6544" s="7"/>
      <c r="AU6544" s="7"/>
      <c r="AV6544" s="7"/>
      <c r="AX6544" s="7"/>
      <c r="AY6544" s="7"/>
      <c r="AZ6544" s="7"/>
      <c r="BA6544" s="7"/>
      <c r="BB6544" s="7"/>
      <c r="BC6544" s="7"/>
      <c r="BD6544" s="7"/>
      <c r="BG6544" s="7"/>
      <c r="BH6544" s="7"/>
      <c r="BI6544" s="7"/>
      <c r="BJ6544" s="7"/>
      <c r="BK6544" s="7"/>
      <c r="BL6544" s="7"/>
      <c r="BM6544" s="7"/>
      <c r="BP6544" s="7"/>
      <c r="BQ6544" s="7"/>
      <c r="BR6544" s="7"/>
      <c r="BS6544" s="7"/>
      <c r="BT6544" s="7"/>
      <c r="BU6544" s="7"/>
      <c r="BV6544" s="7"/>
      <c r="BW6544" s="7"/>
    </row>
    <row r="6545" spans="43:75" x14ac:dyDescent="0.2">
      <c r="AQ6545" s="7"/>
      <c r="AR6545" s="7"/>
      <c r="AS6545" s="7"/>
      <c r="AT6545" s="7"/>
      <c r="AU6545" s="7"/>
      <c r="AV6545" s="7"/>
      <c r="AX6545" s="7"/>
      <c r="AY6545" s="7"/>
      <c r="AZ6545" s="7"/>
      <c r="BA6545" s="7"/>
      <c r="BB6545" s="7"/>
      <c r="BC6545" s="7"/>
      <c r="BD6545" s="7"/>
      <c r="BG6545" s="7"/>
      <c r="BH6545" s="7"/>
      <c r="BI6545" s="7"/>
      <c r="BJ6545" s="7"/>
      <c r="BK6545" s="7"/>
      <c r="BL6545" s="7"/>
      <c r="BM6545" s="7"/>
      <c r="BP6545" s="7"/>
      <c r="BQ6545" s="7"/>
      <c r="BR6545" s="7"/>
      <c r="BS6545" s="7"/>
      <c r="BT6545" s="7"/>
      <c r="BU6545" s="7"/>
      <c r="BV6545" s="7"/>
      <c r="BW6545" s="7"/>
    </row>
    <row r="6546" spans="43:75" x14ac:dyDescent="0.2">
      <c r="AQ6546" s="7"/>
      <c r="AR6546" s="7"/>
      <c r="AS6546" s="7"/>
      <c r="AT6546" s="7"/>
      <c r="AU6546" s="7"/>
      <c r="AV6546" s="7"/>
      <c r="AX6546" s="7"/>
      <c r="AY6546" s="7"/>
      <c r="AZ6546" s="7"/>
      <c r="BA6546" s="7"/>
      <c r="BB6546" s="7"/>
      <c r="BC6546" s="7"/>
      <c r="BD6546" s="7"/>
      <c r="BG6546" s="7"/>
      <c r="BH6546" s="7"/>
      <c r="BI6546" s="7"/>
      <c r="BJ6546" s="7"/>
      <c r="BK6546" s="7"/>
      <c r="BL6546" s="7"/>
      <c r="BM6546" s="7"/>
      <c r="BP6546" s="7"/>
      <c r="BQ6546" s="7"/>
      <c r="BR6546" s="7"/>
      <c r="BS6546" s="7"/>
      <c r="BT6546" s="7"/>
      <c r="BU6546" s="7"/>
      <c r="BV6546" s="7"/>
      <c r="BW6546" s="7"/>
    </row>
    <row r="6547" spans="43:75" x14ac:dyDescent="0.2">
      <c r="AQ6547" s="7"/>
      <c r="AR6547" s="7"/>
      <c r="AS6547" s="7"/>
      <c r="AT6547" s="7"/>
      <c r="AU6547" s="7"/>
      <c r="AV6547" s="7"/>
      <c r="AX6547" s="7"/>
      <c r="AY6547" s="7"/>
      <c r="AZ6547" s="7"/>
      <c r="BA6547" s="7"/>
      <c r="BB6547" s="7"/>
      <c r="BC6547" s="7"/>
      <c r="BD6547" s="7"/>
      <c r="BG6547" s="7"/>
      <c r="BH6547" s="7"/>
      <c r="BI6547" s="7"/>
      <c r="BJ6547" s="7"/>
      <c r="BK6547" s="7"/>
      <c r="BL6547" s="7"/>
      <c r="BM6547" s="7"/>
      <c r="BP6547" s="7"/>
      <c r="BQ6547" s="7"/>
      <c r="BR6547" s="7"/>
      <c r="BS6547" s="7"/>
      <c r="BT6547" s="7"/>
      <c r="BU6547" s="7"/>
      <c r="BV6547" s="7"/>
      <c r="BW6547" s="7"/>
    </row>
    <row r="6548" spans="43:75" x14ac:dyDescent="0.2">
      <c r="AQ6548" s="7"/>
      <c r="AR6548" s="7"/>
      <c r="AS6548" s="7"/>
      <c r="AT6548" s="7"/>
      <c r="AU6548" s="7"/>
      <c r="AV6548" s="7"/>
      <c r="AX6548" s="7"/>
      <c r="AY6548" s="7"/>
      <c r="AZ6548" s="7"/>
      <c r="BA6548" s="7"/>
      <c r="BB6548" s="7"/>
      <c r="BC6548" s="7"/>
      <c r="BD6548" s="7"/>
      <c r="BG6548" s="7"/>
      <c r="BH6548" s="7"/>
      <c r="BI6548" s="7"/>
      <c r="BJ6548" s="7"/>
      <c r="BK6548" s="7"/>
      <c r="BL6548" s="7"/>
      <c r="BM6548" s="7"/>
      <c r="BP6548" s="7"/>
      <c r="BQ6548" s="7"/>
      <c r="BR6548" s="7"/>
      <c r="BS6548" s="7"/>
      <c r="BT6548" s="7"/>
      <c r="BU6548" s="7"/>
      <c r="BV6548" s="7"/>
      <c r="BW6548" s="7"/>
    </row>
    <row r="6549" spans="43:75" x14ac:dyDescent="0.2">
      <c r="AQ6549" s="7"/>
      <c r="AR6549" s="7"/>
      <c r="AS6549" s="7"/>
      <c r="AT6549" s="7"/>
      <c r="AU6549" s="7"/>
      <c r="AV6549" s="7"/>
      <c r="AX6549" s="7"/>
      <c r="AY6549" s="7"/>
      <c r="AZ6549" s="7"/>
      <c r="BA6549" s="7"/>
      <c r="BB6549" s="7"/>
      <c r="BC6549" s="7"/>
      <c r="BD6549" s="7"/>
      <c r="BG6549" s="7"/>
      <c r="BH6549" s="7"/>
      <c r="BI6549" s="7"/>
      <c r="BJ6549" s="7"/>
      <c r="BK6549" s="7"/>
      <c r="BL6549" s="7"/>
      <c r="BM6549" s="7"/>
      <c r="BP6549" s="7"/>
      <c r="BQ6549" s="7"/>
      <c r="BR6549" s="7"/>
      <c r="BS6549" s="7"/>
      <c r="BT6549" s="7"/>
      <c r="BU6549" s="7"/>
      <c r="BV6549" s="7"/>
      <c r="BW6549" s="7"/>
    </row>
    <row r="6550" spans="43:75" x14ac:dyDescent="0.2">
      <c r="AQ6550" s="7"/>
      <c r="AR6550" s="7"/>
      <c r="AS6550" s="7"/>
      <c r="AT6550" s="7"/>
      <c r="AU6550" s="7"/>
      <c r="AV6550" s="7"/>
      <c r="AX6550" s="7"/>
      <c r="AY6550" s="7"/>
      <c r="AZ6550" s="7"/>
      <c r="BA6550" s="7"/>
      <c r="BB6550" s="7"/>
      <c r="BC6550" s="7"/>
      <c r="BD6550" s="7"/>
      <c r="BG6550" s="7"/>
      <c r="BH6550" s="7"/>
      <c r="BI6550" s="7"/>
      <c r="BJ6550" s="7"/>
      <c r="BK6550" s="7"/>
      <c r="BL6550" s="7"/>
      <c r="BM6550" s="7"/>
      <c r="BP6550" s="7"/>
      <c r="BQ6550" s="7"/>
      <c r="BR6550" s="7"/>
      <c r="BS6550" s="7"/>
      <c r="BT6550" s="7"/>
      <c r="BU6550" s="7"/>
      <c r="BV6550" s="7"/>
      <c r="BW6550" s="7"/>
    </row>
    <row r="6551" spans="43:75" x14ac:dyDescent="0.2">
      <c r="AQ6551" s="7"/>
      <c r="AR6551" s="7"/>
      <c r="AS6551" s="7"/>
      <c r="AT6551" s="7"/>
      <c r="AU6551" s="7"/>
      <c r="AV6551" s="7"/>
      <c r="AX6551" s="7"/>
      <c r="AY6551" s="7"/>
      <c r="AZ6551" s="7"/>
      <c r="BA6551" s="7"/>
      <c r="BB6551" s="7"/>
      <c r="BC6551" s="7"/>
      <c r="BD6551" s="7"/>
      <c r="BG6551" s="7"/>
      <c r="BH6551" s="7"/>
      <c r="BI6551" s="7"/>
      <c r="BJ6551" s="7"/>
      <c r="BK6551" s="7"/>
      <c r="BL6551" s="7"/>
      <c r="BM6551" s="7"/>
      <c r="BP6551" s="7"/>
      <c r="BQ6551" s="7"/>
      <c r="BR6551" s="7"/>
      <c r="BS6551" s="7"/>
      <c r="BT6551" s="7"/>
      <c r="BU6551" s="7"/>
      <c r="BV6551" s="7"/>
      <c r="BW6551" s="7"/>
    </row>
    <row r="6552" spans="43:75" x14ac:dyDescent="0.2">
      <c r="AQ6552" s="7"/>
      <c r="AR6552" s="7"/>
      <c r="AS6552" s="7"/>
      <c r="AT6552" s="7"/>
      <c r="AU6552" s="7"/>
      <c r="AV6552" s="7"/>
      <c r="AX6552" s="7"/>
      <c r="AY6552" s="7"/>
      <c r="AZ6552" s="7"/>
      <c r="BA6552" s="7"/>
      <c r="BB6552" s="7"/>
      <c r="BC6552" s="7"/>
      <c r="BD6552" s="7"/>
      <c r="BG6552" s="7"/>
      <c r="BH6552" s="7"/>
      <c r="BI6552" s="7"/>
      <c r="BJ6552" s="7"/>
      <c r="BK6552" s="7"/>
      <c r="BL6552" s="7"/>
      <c r="BM6552" s="7"/>
      <c r="BP6552" s="7"/>
      <c r="BQ6552" s="7"/>
      <c r="BR6552" s="7"/>
      <c r="BS6552" s="7"/>
      <c r="BT6552" s="7"/>
      <c r="BU6552" s="7"/>
      <c r="BV6552" s="7"/>
      <c r="BW6552" s="7"/>
    </row>
    <row r="6553" spans="43:75" x14ac:dyDescent="0.2">
      <c r="AQ6553" s="7"/>
      <c r="AR6553" s="7"/>
      <c r="AS6553" s="7"/>
      <c r="AT6553" s="7"/>
      <c r="AU6553" s="7"/>
      <c r="AV6553" s="7"/>
      <c r="AX6553" s="7"/>
      <c r="AY6553" s="7"/>
      <c r="AZ6553" s="7"/>
      <c r="BA6553" s="7"/>
      <c r="BB6553" s="7"/>
      <c r="BC6553" s="7"/>
      <c r="BD6553" s="7"/>
      <c r="BG6553" s="7"/>
      <c r="BH6553" s="7"/>
      <c r="BI6553" s="7"/>
      <c r="BJ6553" s="7"/>
      <c r="BK6553" s="7"/>
      <c r="BL6553" s="7"/>
      <c r="BM6553" s="7"/>
      <c r="BP6553" s="7"/>
      <c r="BQ6553" s="7"/>
      <c r="BR6553" s="7"/>
      <c r="BS6553" s="7"/>
      <c r="BT6553" s="7"/>
      <c r="BU6553" s="7"/>
      <c r="BV6553" s="7"/>
      <c r="BW6553" s="7"/>
    </row>
    <row r="6554" spans="43:75" x14ac:dyDescent="0.2">
      <c r="AQ6554" s="7"/>
      <c r="AR6554" s="7"/>
      <c r="AS6554" s="7"/>
      <c r="AT6554" s="7"/>
      <c r="AU6554" s="7"/>
      <c r="AV6554" s="7"/>
      <c r="AX6554" s="7"/>
      <c r="AY6554" s="7"/>
      <c r="AZ6554" s="7"/>
      <c r="BA6554" s="7"/>
      <c r="BB6554" s="7"/>
      <c r="BC6554" s="7"/>
      <c r="BD6554" s="7"/>
      <c r="BG6554" s="7"/>
      <c r="BH6554" s="7"/>
      <c r="BI6554" s="7"/>
      <c r="BJ6554" s="7"/>
      <c r="BK6554" s="7"/>
      <c r="BL6554" s="7"/>
      <c r="BM6554" s="7"/>
      <c r="BP6554" s="7"/>
      <c r="BQ6554" s="7"/>
      <c r="BR6554" s="7"/>
      <c r="BS6554" s="7"/>
      <c r="BT6554" s="7"/>
      <c r="BU6554" s="7"/>
      <c r="BV6554" s="7"/>
      <c r="BW6554" s="7"/>
    </row>
    <row r="6555" spans="43:75" x14ac:dyDescent="0.2">
      <c r="AQ6555" s="7"/>
      <c r="AR6555" s="7"/>
      <c r="AS6555" s="7"/>
      <c r="AT6555" s="7"/>
      <c r="AU6555" s="7"/>
      <c r="AV6555" s="7"/>
      <c r="AX6555" s="7"/>
      <c r="AY6555" s="7"/>
      <c r="AZ6555" s="7"/>
      <c r="BA6555" s="7"/>
      <c r="BB6555" s="7"/>
      <c r="BC6555" s="7"/>
      <c r="BD6555" s="7"/>
      <c r="BG6555" s="7"/>
      <c r="BH6555" s="7"/>
      <c r="BI6555" s="7"/>
      <c r="BJ6555" s="7"/>
      <c r="BK6555" s="7"/>
      <c r="BL6555" s="7"/>
      <c r="BM6555" s="7"/>
      <c r="BP6555" s="7"/>
      <c r="BQ6555" s="7"/>
      <c r="BR6555" s="7"/>
      <c r="BS6555" s="7"/>
      <c r="BT6555" s="7"/>
      <c r="BU6555" s="7"/>
      <c r="BV6555" s="7"/>
      <c r="BW6555" s="7"/>
    </row>
    <row r="6556" spans="43:75" x14ac:dyDescent="0.2">
      <c r="AQ6556" s="7"/>
      <c r="AR6556" s="7"/>
      <c r="AS6556" s="7"/>
      <c r="AT6556" s="7"/>
      <c r="AU6556" s="7"/>
      <c r="AV6556" s="7"/>
      <c r="AX6556" s="7"/>
      <c r="AY6556" s="7"/>
      <c r="AZ6556" s="7"/>
      <c r="BA6556" s="7"/>
      <c r="BB6556" s="7"/>
      <c r="BC6556" s="7"/>
      <c r="BD6556" s="7"/>
      <c r="BG6556" s="7"/>
      <c r="BH6556" s="7"/>
      <c r="BI6556" s="7"/>
      <c r="BJ6556" s="7"/>
      <c r="BK6556" s="7"/>
      <c r="BL6556" s="7"/>
      <c r="BM6556" s="7"/>
      <c r="BP6556" s="7"/>
      <c r="BQ6556" s="7"/>
      <c r="BR6556" s="7"/>
      <c r="BS6556" s="7"/>
      <c r="BT6556" s="7"/>
      <c r="BU6556" s="7"/>
      <c r="BV6556" s="7"/>
      <c r="BW6556" s="7"/>
    </row>
    <row r="6557" spans="43:75" x14ac:dyDescent="0.2">
      <c r="AQ6557" s="7"/>
      <c r="AR6557" s="7"/>
      <c r="AS6557" s="7"/>
      <c r="AT6557" s="7"/>
      <c r="AU6557" s="7"/>
      <c r="AV6557" s="7"/>
      <c r="AX6557" s="7"/>
      <c r="AY6557" s="7"/>
      <c r="AZ6557" s="7"/>
      <c r="BA6557" s="7"/>
      <c r="BB6557" s="7"/>
      <c r="BC6557" s="7"/>
      <c r="BD6557" s="7"/>
      <c r="BG6557" s="7"/>
      <c r="BH6557" s="7"/>
      <c r="BI6557" s="7"/>
      <c r="BJ6557" s="7"/>
      <c r="BK6557" s="7"/>
      <c r="BL6557" s="7"/>
      <c r="BM6557" s="7"/>
      <c r="BP6557" s="7"/>
      <c r="BQ6557" s="7"/>
      <c r="BR6557" s="7"/>
      <c r="BS6557" s="7"/>
      <c r="BT6557" s="7"/>
      <c r="BU6557" s="7"/>
      <c r="BV6557" s="7"/>
      <c r="BW6557" s="7"/>
    </row>
    <row r="6558" spans="43:75" x14ac:dyDescent="0.2">
      <c r="AQ6558" s="7"/>
      <c r="AR6558" s="7"/>
      <c r="AS6558" s="7"/>
      <c r="AT6558" s="7"/>
      <c r="AU6558" s="7"/>
      <c r="AV6558" s="7"/>
      <c r="AX6558" s="7"/>
      <c r="AY6558" s="7"/>
      <c r="AZ6558" s="7"/>
      <c r="BA6558" s="7"/>
      <c r="BB6558" s="7"/>
      <c r="BC6558" s="7"/>
      <c r="BD6558" s="7"/>
      <c r="BG6558" s="7"/>
      <c r="BH6558" s="7"/>
      <c r="BI6558" s="7"/>
      <c r="BJ6558" s="7"/>
      <c r="BK6558" s="7"/>
      <c r="BL6558" s="7"/>
      <c r="BM6558" s="7"/>
      <c r="BP6558" s="7"/>
      <c r="BQ6558" s="7"/>
      <c r="BR6558" s="7"/>
      <c r="BS6558" s="7"/>
      <c r="BT6558" s="7"/>
      <c r="BU6558" s="7"/>
      <c r="BV6558" s="7"/>
      <c r="BW6558" s="7"/>
    </row>
    <row r="6559" spans="43:75" x14ac:dyDescent="0.2">
      <c r="AQ6559" s="7"/>
      <c r="AR6559" s="7"/>
      <c r="AS6559" s="7"/>
      <c r="AT6559" s="7"/>
      <c r="AU6559" s="7"/>
      <c r="AV6559" s="7"/>
      <c r="AX6559" s="7"/>
      <c r="AY6559" s="7"/>
      <c r="AZ6559" s="7"/>
      <c r="BA6559" s="7"/>
      <c r="BB6559" s="7"/>
      <c r="BC6559" s="7"/>
      <c r="BD6559" s="7"/>
      <c r="BG6559" s="7"/>
      <c r="BH6559" s="7"/>
      <c r="BI6559" s="7"/>
      <c r="BJ6559" s="7"/>
      <c r="BK6559" s="7"/>
      <c r="BL6559" s="7"/>
      <c r="BM6559" s="7"/>
      <c r="BP6559" s="7"/>
      <c r="BQ6559" s="7"/>
      <c r="BR6559" s="7"/>
      <c r="BS6559" s="7"/>
      <c r="BT6559" s="7"/>
      <c r="BU6559" s="7"/>
      <c r="BV6559" s="7"/>
      <c r="BW6559" s="7"/>
    </row>
    <row r="6560" spans="43:75" x14ac:dyDescent="0.2">
      <c r="AQ6560" s="7"/>
      <c r="AR6560" s="7"/>
      <c r="AS6560" s="7"/>
      <c r="AT6560" s="7"/>
      <c r="AU6560" s="7"/>
      <c r="AV6560" s="7"/>
      <c r="AX6560" s="7"/>
      <c r="AY6560" s="7"/>
      <c r="AZ6560" s="7"/>
      <c r="BA6560" s="7"/>
      <c r="BB6560" s="7"/>
      <c r="BC6560" s="7"/>
      <c r="BD6560" s="7"/>
      <c r="BG6560" s="7"/>
      <c r="BH6560" s="7"/>
      <c r="BI6560" s="7"/>
      <c r="BJ6560" s="7"/>
      <c r="BK6560" s="7"/>
      <c r="BL6560" s="7"/>
      <c r="BM6560" s="7"/>
      <c r="BP6560" s="7"/>
      <c r="BQ6560" s="7"/>
      <c r="BR6560" s="7"/>
      <c r="BS6560" s="7"/>
      <c r="BT6560" s="7"/>
      <c r="BU6560" s="7"/>
      <c r="BV6560" s="7"/>
      <c r="BW6560" s="7"/>
    </row>
    <row r="6561" spans="43:75" x14ac:dyDescent="0.2">
      <c r="AQ6561" s="7"/>
      <c r="AR6561" s="7"/>
      <c r="AS6561" s="7"/>
      <c r="AT6561" s="7"/>
      <c r="AU6561" s="7"/>
      <c r="AV6561" s="7"/>
      <c r="AX6561" s="7"/>
      <c r="AY6561" s="7"/>
      <c r="AZ6561" s="7"/>
      <c r="BA6561" s="7"/>
      <c r="BB6561" s="7"/>
      <c r="BC6561" s="7"/>
      <c r="BD6561" s="7"/>
      <c r="BG6561" s="7"/>
      <c r="BH6561" s="7"/>
      <c r="BI6561" s="7"/>
      <c r="BJ6561" s="7"/>
      <c r="BK6561" s="7"/>
      <c r="BL6561" s="7"/>
      <c r="BM6561" s="7"/>
      <c r="BP6561" s="7"/>
      <c r="BQ6561" s="7"/>
      <c r="BR6561" s="7"/>
      <c r="BS6561" s="7"/>
      <c r="BT6561" s="7"/>
      <c r="BU6561" s="7"/>
      <c r="BV6561" s="7"/>
      <c r="BW6561" s="7"/>
    </row>
    <row r="6562" spans="43:75" x14ac:dyDescent="0.2">
      <c r="AQ6562" s="7"/>
      <c r="AR6562" s="7"/>
      <c r="AS6562" s="7"/>
      <c r="AT6562" s="7"/>
      <c r="AU6562" s="7"/>
      <c r="AV6562" s="7"/>
      <c r="AX6562" s="7"/>
      <c r="AY6562" s="7"/>
      <c r="AZ6562" s="7"/>
      <c r="BA6562" s="7"/>
      <c r="BB6562" s="7"/>
      <c r="BC6562" s="7"/>
      <c r="BD6562" s="7"/>
      <c r="BG6562" s="7"/>
      <c r="BH6562" s="7"/>
      <c r="BI6562" s="7"/>
      <c r="BJ6562" s="7"/>
      <c r="BK6562" s="7"/>
      <c r="BL6562" s="7"/>
      <c r="BM6562" s="7"/>
      <c r="BP6562" s="7"/>
      <c r="BQ6562" s="7"/>
      <c r="BR6562" s="7"/>
      <c r="BS6562" s="7"/>
      <c r="BT6562" s="7"/>
      <c r="BU6562" s="7"/>
      <c r="BV6562" s="7"/>
      <c r="BW6562" s="7"/>
    </row>
    <row r="6563" spans="43:75" x14ac:dyDescent="0.2">
      <c r="AQ6563" s="7"/>
      <c r="AR6563" s="7"/>
      <c r="AS6563" s="7"/>
      <c r="AT6563" s="7"/>
      <c r="AU6563" s="7"/>
      <c r="AV6563" s="7"/>
      <c r="AX6563" s="7"/>
      <c r="AY6563" s="7"/>
      <c r="AZ6563" s="7"/>
      <c r="BA6563" s="7"/>
      <c r="BB6563" s="7"/>
      <c r="BC6563" s="7"/>
      <c r="BD6563" s="7"/>
      <c r="BG6563" s="7"/>
      <c r="BH6563" s="7"/>
      <c r="BI6563" s="7"/>
      <c r="BJ6563" s="7"/>
      <c r="BK6563" s="7"/>
      <c r="BL6563" s="7"/>
      <c r="BM6563" s="7"/>
      <c r="BP6563" s="7"/>
      <c r="BQ6563" s="7"/>
      <c r="BR6563" s="7"/>
      <c r="BS6563" s="7"/>
      <c r="BT6563" s="7"/>
      <c r="BU6563" s="7"/>
      <c r="BV6563" s="7"/>
      <c r="BW6563" s="7"/>
    </row>
    <row r="6564" spans="43:75" x14ac:dyDescent="0.2">
      <c r="AQ6564" s="7"/>
      <c r="AR6564" s="7"/>
      <c r="AS6564" s="7"/>
      <c r="AT6564" s="7"/>
      <c r="AU6564" s="7"/>
      <c r="AV6564" s="7"/>
      <c r="AX6564" s="7"/>
      <c r="AY6564" s="7"/>
      <c r="AZ6564" s="7"/>
      <c r="BA6564" s="7"/>
      <c r="BB6564" s="7"/>
      <c r="BC6564" s="7"/>
      <c r="BD6564" s="7"/>
      <c r="BG6564" s="7"/>
      <c r="BH6564" s="7"/>
      <c r="BI6564" s="7"/>
      <c r="BJ6564" s="7"/>
      <c r="BK6564" s="7"/>
      <c r="BL6564" s="7"/>
      <c r="BM6564" s="7"/>
      <c r="BP6564" s="7"/>
      <c r="BQ6564" s="7"/>
      <c r="BR6564" s="7"/>
      <c r="BS6564" s="7"/>
      <c r="BT6564" s="7"/>
      <c r="BU6564" s="7"/>
      <c r="BV6564" s="7"/>
      <c r="BW6564" s="7"/>
    </row>
    <row r="6565" spans="43:75" x14ac:dyDescent="0.2">
      <c r="AQ6565" s="7"/>
      <c r="AR6565" s="7"/>
      <c r="AS6565" s="7"/>
      <c r="AT6565" s="7"/>
      <c r="AU6565" s="7"/>
      <c r="AV6565" s="7"/>
      <c r="AX6565" s="7"/>
      <c r="AY6565" s="7"/>
      <c r="AZ6565" s="7"/>
      <c r="BA6565" s="7"/>
      <c r="BB6565" s="7"/>
      <c r="BC6565" s="7"/>
      <c r="BD6565" s="7"/>
      <c r="BG6565" s="7"/>
      <c r="BH6565" s="7"/>
      <c r="BI6565" s="7"/>
      <c r="BJ6565" s="7"/>
      <c r="BK6565" s="7"/>
      <c r="BL6565" s="7"/>
      <c r="BM6565" s="7"/>
      <c r="BP6565" s="7"/>
      <c r="BQ6565" s="7"/>
      <c r="BR6565" s="7"/>
      <c r="BS6565" s="7"/>
      <c r="BT6565" s="7"/>
      <c r="BU6565" s="7"/>
      <c r="BV6565" s="7"/>
      <c r="BW6565" s="7"/>
    </row>
    <row r="6566" spans="43:75" x14ac:dyDescent="0.2">
      <c r="AQ6566" s="7"/>
      <c r="AR6566" s="7"/>
      <c r="AS6566" s="7"/>
      <c r="AT6566" s="7"/>
      <c r="AU6566" s="7"/>
      <c r="AV6566" s="7"/>
      <c r="AX6566" s="7"/>
      <c r="AY6566" s="7"/>
      <c r="AZ6566" s="7"/>
      <c r="BA6566" s="7"/>
      <c r="BB6566" s="7"/>
      <c r="BC6566" s="7"/>
      <c r="BD6566" s="7"/>
      <c r="BG6566" s="7"/>
      <c r="BH6566" s="7"/>
      <c r="BI6566" s="7"/>
      <c r="BJ6566" s="7"/>
      <c r="BK6566" s="7"/>
      <c r="BL6566" s="7"/>
      <c r="BM6566" s="7"/>
      <c r="BP6566" s="7"/>
      <c r="BQ6566" s="7"/>
      <c r="BR6566" s="7"/>
      <c r="BS6566" s="7"/>
      <c r="BT6566" s="7"/>
      <c r="BU6566" s="7"/>
      <c r="BV6566" s="7"/>
      <c r="BW6566" s="7"/>
    </row>
    <row r="6567" spans="43:75" x14ac:dyDescent="0.2">
      <c r="AQ6567" s="7"/>
      <c r="AR6567" s="7"/>
      <c r="AS6567" s="7"/>
      <c r="AT6567" s="7"/>
      <c r="AU6567" s="7"/>
      <c r="AV6567" s="7"/>
      <c r="AX6567" s="7"/>
      <c r="AY6567" s="7"/>
      <c r="AZ6567" s="7"/>
      <c r="BA6567" s="7"/>
      <c r="BB6567" s="7"/>
      <c r="BC6567" s="7"/>
      <c r="BD6567" s="7"/>
      <c r="BG6567" s="7"/>
      <c r="BH6567" s="7"/>
      <c r="BI6567" s="7"/>
      <c r="BJ6567" s="7"/>
      <c r="BK6567" s="7"/>
      <c r="BL6567" s="7"/>
      <c r="BM6567" s="7"/>
      <c r="BP6567" s="7"/>
      <c r="BQ6567" s="7"/>
      <c r="BR6567" s="7"/>
      <c r="BS6567" s="7"/>
      <c r="BT6567" s="7"/>
      <c r="BU6567" s="7"/>
      <c r="BV6567" s="7"/>
      <c r="BW6567" s="7"/>
    </row>
    <row r="6568" spans="43:75" x14ac:dyDescent="0.2">
      <c r="AQ6568" s="7"/>
      <c r="AR6568" s="7"/>
      <c r="AS6568" s="7"/>
      <c r="AT6568" s="7"/>
      <c r="AU6568" s="7"/>
      <c r="AV6568" s="7"/>
      <c r="AX6568" s="7"/>
      <c r="AY6568" s="7"/>
      <c r="AZ6568" s="7"/>
      <c r="BA6568" s="7"/>
      <c r="BB6568" s="7"/>
      <c r="BC6568" s="7"/>
      <c r="BD6568" s="7"/>
      <c r="BG6568" s="7"/>
      <c r="BH6568" s="7"/>
      <c r="BI6568" s="7"/>
      <c r="BJ6568" s="7"/>
      <c r="BK6568" s="7"/>
      <c r="BL6568" s="7"/>
      <c r="BM6568" s="7"/>
      <c r="BP6568" s="7"/>
      <c r="BQ6568" s="7"/>
      <c r="BR6568" s="7"/>
      <c r="BS6568" s="7"/>
      <c r="BT6568" s="7"/>
      <c r="BU6568" s="7"/>
      <c r="BV6568" s="7"/>
      <c r="BW6568" s="7"/>
    </row>
    <row r="6569" spans="43:75" x14ac:dyDescent="0.2">
      <c r="AQ6569" s="7"/>
      <c r="AR6569" s="7"/>
      <c r="AS6569" s="7"/>
      <c r="AT6569" s="7"/>
      <c r="AU6569" s="7"/>
      <c r="AV6569" s="7"/>
      <c r="AX6569" s="7"/>
      <c r="AY6569" s="7"/>
      <c r="AZ6569" s="7"/>
      <c r="BA6569" s="7"/>
      <c r="BB6569" s="7"/>
      <c r="BC6569" s="7"/>
      <c r="BD6569" s="7"/>
      <c r="BG6569" s="7"/>
      <c r="BH6569" s="7"/>
      <c r="BI6569" s="7"/>
      <c r="BJ6569" s="7"/>
      <c r="BK6569" s="7"/>
      <c r="BL6569" s="7"/>
      <c r="BM6569" s="7"/>
      <c r="BP6569" s="7"/>
      <c r="BQ6569" s="7"/>
      <c r="BR6569" s="7"/>
      <c r="BS6569" s="7"/>
      <c r="BT6569" s="7"/>
      <c r="BU6569" s="7"/>
      <c r="BV6569" s="7"/>
      <c r="BW6569" s="7"/>
    </row>
    <row r="6570" spans="43:75" x14ac:dyDescent="0.2">
      <c r="AQ6570" s="7"/>
      <c r="AR6570" s="7"/>
      <c r="AS6570" s="7"/>
      <c r="AT6570" s="7"/>
      <c r="AU6570" s="7"/>
      <c r="AV6570" s="7"/>
      <c r="AX6570" s="7"/>
      <c r="AY6570" s="7"/>
      <c r="AZ6570" s="7"/>
      <c r="BA6570" s="7"/>
      <c r="BB6570" s="7"/>
      <c r="BC6570" s="7"/>
      <c r="BD6570" s="7"/>
      <c r="BG6570" s="7"/>
      <c r="BH6570" s="7"/>
      <c r="BI6570" s="7"/>
      <c r="BJ6570" s="7"/>
      <c r="BK6570" s="7"/>
      <c r="BL6570" s="7"/>
      <c r="BM6570" s="7"/>
      <c r="BP6570" s="7"/>
      <c r="BQ6570" s="7"/>
      <c r="BR6570" s="7"/>
      <c r="BS6570" s="7"/>
      <c r="BT6570" s="7"/>
      <c r="BU6570" s="7"/>
      <c r="BV6570" s="7"/>
      <c r="BW6570" s="7"/>
    </row>
    <row r="6571" spans="43:75" x14ac:dyDescent="0.2">
      <c r="AQ6571" s="7"/>
      <c r="AR6571" s="7"/>
      <c r="AS6571" s="7"/>
      <c r="AT6571" s="7"/>
      <c r="AU6571" s="7"/>
      <c r="AV6571" s="7"/>
      <c r="AX6571" s="7"/>
      <c r="AY6571" s="7"/>
      <c r="AZ6571" s="7"/>
      <c r="BA6571" s="7"/>
      <c r="BB6571" s="7"/>
      <c r="BC6571" s="7"/>
      <c r="BD6571" s="7"/>
      <c r="BG6571" s="7"/>
      <c r="BH6571" s="7"/>
      <c r="BI6571" s="7"/>
      <c r="BJ6571" s="7"/>
      <c r="BK6571" s="7"/>
      <c r="BL6571" s="7"/>
      <c r="BM6571" s="7"/>
      <c r="BP6571" s="7"/>
      <c r="BQ6571" s="7"/>
      <c r="BR6571" s="7"/>
      <c r="BS6571" s="7"/>
      <c r="BT6571" s="7"/>
      <c r="BU6571" s="7"/>
      <c r="BV6571" s="7"/>
      <c r="BW6571" s="7"/>
    </row>
    <row r="6572" spans="43:75" x14ac:dyDescent="0.2">
      <c r="AQ6572" s="7"/>
      <c r="AR6572" s="7"/>
      <c r="AS6572" s="7"/>
      <c r="AT6572" s="7"/>
      <c r="AU6572" s="7"/>
      <c r="AV6572" s="7"/>
      <c r="AX6572" s="7"/>
      <c r="AY6572" s="7"/>
      <c r="AZ6572" s="7"/>
      <c r="BA6572" s="7"/>
      <c r="BB6572" s="7"/>
      <c r="BC6572" s="7"/>
      <c r="BD6572" s="7"/>
      <c r="BG6572" s="7"/>
      <c r="BH6572" s="7"/>
      <c r="BI6572" s="7"/>
      <c r="BJ6572" s="7"/>
      <c r="BK6572" s="7"/>
      <c r="BL6572" s="7"/>
      <c r="BM6572" s="7"/>
      <c r="BP6572" s="7"/>
      <c r="BQ6572" s="7"/>
      <c r="BR6572" s="7"/>
      <c r="BS6572" s="7"/>
      <c r="BT6572" s="7"/>
      <c r="BU6572" s="7"/>
      <c r="BV6572" s="7"/>
      <c r="BW6572" s="7"/>
    </row>
    <row r="6573" spans="43:75" x14ac:dyDescent="0.2">
      <c r="AQ6573" s="7"/>
      <c r="AR6573" s="7"/>
      <c r="AS6573" s="7"/>
      <c r="AT6573" s="7"/>
      <c r="AU6573" s="7"/>
      <c r="AV6573" s="7"/>
      <c r="AX6573" s="7"/>
      <c r="AY6573" s="7"/>
      <c r="AZ6573" s="7"/>
      <c r="BA6573" s="7"/>
      <c r="BB6573" s="7"/>
      <c r="BC6573" s="7"/>
      <c r="BD6573" s="7"/>
      <c r="BG6573" s="7"/>
      <c r="BH6573" s="7"/>
      <c r="BI6573" s="7"/>
      <c r="BJ6573" s="7"/>
      <c r="BK6573" s="7"/>
      <c r="BL6573" s="7"/>
      <c r="BM6573" s="7"/>
      <c r="BP6573" s="7"/>
      <c r="BQ6573" s="7"/>
      <c r="BR6573" s="7"/>
      <c r="BS6573" s="7"/>
      <c r="BT6573" s="7"/>
      <c r="BU6573" s="7"/>
      <c r="BV6573" s="7"/>
      <c r="BW6573" s="7"/>
    </row>
    <row r="6574" spans="43:75" x14ac:dyDescent="0.2">
      <c r="AQ6574" s="7"/>
      <c r="AR6574" s="7"/>
      <c r="AS6574" s="7"/>
      <c r="AT6574" s="7"/>
      <c r="AU6574" s="7"/>
      <c r="AV6574" s="7"/>
      <c r="AX6574" s="7"/>
      <c r="AY6574" s="7"/>
      <c r="AZ6574" s="7"/>
      <c r="BA6574" s="7"/>
      <c r="BB6574" s="7"/>
      <c r="BC6574" s="7"/>
      <c r="BD6574" s="7"/>
      <c r="BG6574" s="7"/>
      <c r="BH6574" s="7"/>
      <c r="BI6574" s="7"/>
      <c r="BJ6574" s="7"/>
      <c r="BK6574" s="7"/>
      <c r="BL6574" s="7"/>
      <c r="BM6574" s="7"/>
      <c r="BP6574" s="7"/>
      <c r="BQ6574" s="7"/>
      <c r="BR6574" s="7"/>
      <c r="BS6574" s="7"/>
      <c r="BT6574" s="7"/>
      <c r="BU6574" s="7"/>
      <c r="BV6574" s="7"/>
      <c r="BW6574" s="7"/>
    </row>
    <row r="6575" spans="43:75" x14ac:dyDescent="0.2">
      <c r="AQ6575" s="7"/>
      <c r="AR6575" s="7"/>
      <c r="AS6575" s="7"/>
      <c r="AT6575" s="7"/>
      <c r="AU6575" s="7"/>
      <c r="AV6575" s="7"/>
      <c r="AX6575" s="7"/>
      <c r="AY6575" s="7"/>
      <c r="AZ6575" s="7"/>
      <c r="BA6575" s="7"/>
      <c r="BB6575" s="7"/>
      <c r="BC6575" s="7"/>
      <c r="BD6575" s="7"/>
      <c r="BG6575" s="7"/>
      <c r="BH6575" s="7"/>
      <c r="BI6575" s="7"/>
      <c r="BJ6575" s="7"/>
      <c r="BK6575" s="7"/>
      <c r="BL6575" s="7"/>
      <c r="BM6575" s="7"/>
      <c r="BP6575" s="7"/>
      <c r="BQ6575" s="7"/>
      <c r="BR6575" s="7"/>
      <c r="BS6575" s="7"/>
      <c r="BT6575" s="7"/>
      <c r="BU6575" s="7"/>
      <c r="BV6575" s="7"/>
      <c r="BW6575" s="7"/>
    </row>
    <row r="6576" spans="43:75" x14ac:dyDescent="0.2">
      <c r="AQ6576" s="7"/>
      <c r="AR6576" s="7"/>
      <c r="AS6576" s="7"/>
      <c r="AT6576" s="7"/>
      <c r="AU6576" s="7"/>
      <c r="AV6576" s="7"/>
      <c r="AX6576" s="7"/>
      <c r="AY6576" s="7"/>
      <c r="AZ6576" s="7"/>
      <c r="BA6576" s="7"/>
      <c r="BB6576" s="7"/>
      <c r="BC6576" s="7"/>
      <c r="BD6576" s="7"/>
      <c r="BG6576" s="7"/>
      <c r="BH6576" s="7"/>
      <c r="BI6576" s="7"/>
      <c r="BJ6576" s="7"/>
      <c r="BK6576" s="7"/>
      <c r="BL6576" s="7"/>
      <c r="BM6576" s="7"/>
      <c r="BP6576" s="7"/>
      <c r="BQ6576" s="7"/>
      <c r="BR6576" s="7"/>
      <c r="BS6576" s="7"/>
      <c r="BT6576" s="7"/>
      <c r="BU6576" s="7"/>
      <c r="BV6576" s="7"/>
      <c r="BW6576" s="7"/>
    </row>
    <row r="6577" spans="43:75" x14ac:dyDescent="0.2">
      <c r="AQ6577" s="7"/>
      <c r="AR6577" s="7"/>
      <c r="AS6577" s="7"/>
      <c r="AT6577" s="7"/>
      <c r="AU6577" s="7"/>
      <c r="AV6577" s="7"/>
      <c r="AX6577" s="7"/>
      <c r="AY6577" s="7"/>
      <c r="AZ6577" s="7"/>
      <c r="BA6577" s="7"/>
      <c r="BB6577" s="7"/>
      <c r="BC6577" s="7"/>
      <c r="BD6577" s="7"/>
      <c r="BG6577" s="7"/>
      <c r="BH6577" s="7"/>
      <c r="BI6577" s="7"/>
      <c r="BJ6577" s="7"/>
      <c r="BK6577" s="7"/>
      <c r="BL6577" s="7"/>
      <c r="BM6577" s="7"/>
      <c r="BP6577" s="7"/>
      <c r="BQ6577" s="7"/>
      <c r="BR6577" s="7"/>
      <c r="BS6577" s="7"/>
      <c r="BT6577" s="7"/>
      <c r="BU6577" s="7"/>
      <c r="BV6577" s="7"/>
      <c r="BW6577" s="7"/>
    </row>
    <row r="6578" spans="43:75" x14ac:dyDescent="0.2">
      <c r="AQ6578" s="7"/>
      <c r="AR6578" s="7"/>
      <c r="AS6578" s="7"/>
      <c r="AT6578" s="7"/>
      <c r="AU6578" s="7"/>
      <c r="AV6578" s="7"/>
      <c r="AX6578" s="7"/>
      <c r="AY6578" s="7"/>
      <c r="AZ6578" s="7"/>
      <c r="BA6578" s="7"/>
      <c r="BB6578" s="7"/>
      <c r="BC6578" s="7"/>
      <c r="BD6578" s="7"/>
      <c r="BG6578" s="7"/>
      <c r="BH6578" s="7"/>
      <c r="BI6578" s="7"/>
      <c r="BJ6578" s="7"/>
      <c r="BK6578" s="7"/>
      <c r="BL6578" s="7"/>
      <c r="BM6578" s="7"/>
      <c r="BP6578" s="7"/>
      <c r="BQ6578" s="7"/>
      <c r="BR6578" s="7"/>
      <c r="BS6578" s="7"/>
      <c r="BT6578" s="7"/>
      <c r="BU6578" s="7"/>
      <c r="BV6578" s="7"/>
      <c r="BW6578" s="7"/>
    </row>
    <row r="6579" spans="43:75" x14ac:dyDescent="0.2">
      <c r="AQ6579" s="7"/>
      <c r="AR6579" s="7"/>
      <c r="AS6579" s="7"/>
      <c r="AT6579" s="7"/>
      <c r="AU6579" s="7"/>
      <c r="AV6579" s="7"/>
      <c r="AX6579" s="7"/>
      <c r="AY6579" s="7"/>
      <c r="AZ6579" s="7"/>
      <c r="BA6579" s="7"/>
      <c r="BB6579" s="7"/>
      <c r="BC6579" s="7"/>
      <c r="BD6579" s="7"/>
      <c r="BG6579" s="7"/>
      <c r="BH6579" s="7"/>
      <c r="BI6579" s="7"/>
      <c r="BJ6579" s="7"/>
      <c r="BK6579" s="7"/>
      <c r="BL6579" s="7"/>
      <c r="BM6579" s="7"/>
      <c r="BP6579" s="7"/>
      <c r="BQ6579" s="7"/>
      <c r="BR6579" s="7"/>
      <c r="BS6579" s="7"/>
      <c r="BT6579" s="7"/>
      <c r="BU6579" s="7"/>
      <c r="BV6579" s="7"/>
      <c r="BW6579" s="7"/>
    </row>
    <row r="6580" spans="43:75" x14ac:dyDescent="0.2">
      <c r="AQ6580" s="7"/>
      <c r="AR6580" s="7"/>
      <c r="AS6580" s="7"/>
      <c r="AT6580" s="7"/>
      <c r="AU6580" s="7"/>
      <c r="AV6580" s="7"/>
      <c r="AX6580" s="7"/>
      <c r="AY6580" s="7"/>
      <c r="AZ6580" s="7"/>
      <c r="BA6580" s="7"/>
      <c r="BB6580" s="7"/>
      <c r="BC6580" s="7"/>
      <c r="BD6580" s="7"/>
      <c r="BG6580" s="7"/>
      <c r="BH6580" s="7"/>
      <c r="BI6580" s="7"/>
      <c r="BJ6580" s="7"/>
      <c r="BK6580" s="7"/>
      <c r="BL6580" s="7"/>
      <c r="BM6580" s="7"/>
      <c r="BP6580" s="7"/>
      <c r="BQ6580" s="7"/>
      <c r="BR6580" s="7"/>
      <c r="BS6580" s="7"/>
      <c r="BT6580" s="7"/>
      <c r="BU6580" s="7"/>
      <c r="BV6580" s="7"/>
      <c r="BW6580" s="7"/>
    </row>
    <row r="6581" spans="43:75" x14ac:dyDescent="0.2">
      <c r="AQ6581" s="7"/>
      <c r="AR6581" s="7"/>
      <c r="AS6581" s="7"/>
      <c r="AT6581" s="7"/>
      <c r="AU6581" s="7"/>
      <c r="AV6581" s="7"/>
      <c r="AX6581" s="7"/>
      <c r="AY6581" s="7"/>
      <c r="AZ6581" s="7"/>
      <c r="BA6581" s="7"/>
      <c r="BB6581" s="7"/>
      <c r="BC6581" s="7"/>
      <c r="BD6581" s="7"/>
      <c r="BG6581" s="7"/>
      <c r="BH6581" s="7"/>
      <c r="BI6581" s="7"/>
      <c r="BJ6581" s="7"/>
      <c r="BK6581" s="7"/>
      <c r="BL6581" s="7"/>
      <c r="BM6581" s="7"/>
      <c r="BP6581" s="7"/>
      <c r="BQ6581" s="7"/>
      <c r="BR6581" s="7"/>
      <c r="BS6581" s="7"/>
      <c r="BT6581" s="7"/>
      <c r="BU6581" s="7"/>
      <c r="BV6581" s="7"/>
      <c r="BW6581" s="7"/>
    </row>
    <row r="6582" spans="43:75" x14ac:dyDescent="0.2">
      <c r="AQ6582" s="7"/>
      <c r="AR6582" s="7"/>
      <c r="AS6582" s="7"/>
      <c r="AT6582" s="7"/>
      <c r="AU6582" s="7"/>
      <c r="AV6582" s="7"/>
      <c r="AX6582" s="7"/>
      <c r="AY6582" s="7"/>
      <c r="AZ6582" s="7"/>
      <c r="BA6582" s="7"/>
      <c r="BB6582" s="7"/>
      <c r="BC6582" s="7"/>
      <c r="BD6582" s="7"/>
      <c r="BG6582" s="7"/>
      <c r="BH6582" s="7"/>
      <c r="BI6582" s="7"/>
      <c r="BJ6582" s="7"/>
      <c r="BK6582" s="7"/>
      <c r="BL6582" s="7"/>
      <c r="BM6582" s="7"/>
      <c r="BP6582" s="7"/>
      <c r="BQ6582" s="7"/>
      <c r="BR6582" s="7"/>
      <c r="BS6582" s="7"/>
      <c r="BT6582" s="7"/>
      <c r="BU6582" s="7"/>
      <c r="BV6582" s="7"/>
      <c r="BW6582" s="7"/>
    </row>
    <row r="6583" spans="43:75" x14ac:dyDescent="0.2">
      <c r="AQ6583" s="7"/>
      <c r="AR6583" s="7"/>
      <c r="AS6583" s="7"/>
      <c r="AT6583" s="7"/>
      <c r="AU6583" s="7"/>
      <c r="AV6583" s="7"/>
      <c r="AX6583" s="7"/>
      <c r="AY6583" s="7"/>
      <c r="AZ6583" s="7"/>
      <c r="BA6583" s="7"/>
      <c r="BB6583" s="7"/>
      <c r="BC6583" s="7"/>
      <c r="BD6583" s="7"/>
      <c r="BG6583" s="7"/>
      <c r="BH6583" s="7"/>
      <c r="BI6583" s="7"/>
      <c r="BJ6583" s="7"/>
      <c r="BK6583" s="7"/>
      <c r="BL6583" s="7"/>
      <c r="BM6583" s="7"/>
      <c r="BP6583" s="7"/>
      <c r="BQ6583" s="7"/>
      <c r="BR6583" s="7"/>
      <c r="BS6583" s="7"/>
      <c r="BT6583" s="7"/>
      <c r="BU6583" s="7"/>
      <c r="BV6583" s="7"/>
      <c r="BW6583" s="7"/>
    </row>
    <row r="6584" spans="43:75" x14ac:dyDescent="0.2">
      <c r="AQ6584" s="7"/>
      <c r="AR6584" s="7"/>
      <c r="AS6584" s="7"/>
      <c r="AT6584" s="7"/>
      <c r="AU6584" s="7"/>
      <c r="AV6584" s="7"/>
      <c r="AX6584" s="7"/>
      <c r="AY6584" s="7"/>
      <c r="AZ6584" s="7"/>
      <c r="BA6584" s="7"/>
      <c r="BB6584" s="7"/>
      <c r="BC6584" s="7"/>
      <c r="BD6584" s="7"/>
      <c r="BG6584" s="7"/>
      <c r="BH6584" s="7"/>
      <c r="BI6584" s="7"/>
      <c r="BJ6584" s="7"/>
      <c r="BK6584" s="7"/>
      <c r="BL6584" s="7"/>
      <c r="BM6584" s="7"/>
      <c r="BP6584" s="7"/>
      <c r="BQ6584" s="7"/>
      <c r="BR6584" s="7"/>
      <c r="BS6584" s="7"/>
      <c r="BT6584" s="7"/>
      <c r="BU6584" s="7"/>
      <c r="BV6584" s="7"/>
      <c r="BW6584" s="7"/>
    </row>
    <row r="6585" spans="43:75" x14ac:dyDescent="0.2">
      <c r="AQ6585" s="7"/>
      <c r="AR6585" s="7"/>
      <c r="AS6585" s="7"/>
      <c r="AT6585" s="7"/>
      <c r="AU6585" s="7"/>
      <c r="AV6585" s="7"/>
      <c r="AX6585" s="7"/>
      <c r="AY6585" s="7"/>
      <c r="AZ6585" s="7"/>
      <c r="BA6585" s="7"/>
      <c r="BB6585" s="7"/>
      <c r="BC6585" s="7"/>
      <c r="BD6585" s="7"/>
      <c r="BG6585" s="7"/>
      <c r="BH6585" s="7"/>
      <c r="BI6585" s="7"/>
      <c r="BJ6585" s="7"/>
      <c r="BK6585" s="7"/>
      <c r="BL6585" s="7"/>
      <c r="BM6585" s="7"/>
      <c r="BP6585" s="7"/>
      <c r="BQ6585" s="7"/>
      <c r="BR6585" s="7"/>
      <c r="BS6585" s="7"/>
      <c r="BT6585" s="7"/>
      <c r="BU6585" s="7"/>
      <c r="BV6585" s="7"/>
      <c r="BW6585" s="7"/>
    </row>
    <row r="6586" spans="43:75" x14ac:dyDescent="0.2">
      <c r="AQ6586" s="7"/>
      <c r="AR6586" s="7"/>
      <c r="AS6586" s="7"/>
      <c r="AT6586" s="7"/>
      <c r="AU6586" s="7"/>
      <c r="AV6586" s="7"/>
      <c r="AX6586" s="7"/>
      <c r="AY6586" s="7"/>
      <c r="AZ6586" s="7"/>
      <c r="BA6586" s="7"/>
      <c r="BB6586" s="7"/>
      <c r="BC6586" s="7"/>
      <c r="BD6586" s="7"/>
      <c r="BG6586" s="7"/>
      <c r="BH6586" s="7"/>
      <c r="BI6586" s="7"/>
      <c r="BJ6586" s="7"/>
      <c r="BK6586" s="7"/>
      <c r="BL6586" s="7"/>
      <c r="BM6586" s="7"/>
      <c r="BP6586" s="7"/>
      <c r="BQ6586" s="7"/>
      <c r="BR6586" s="7"/>
      <c r="BS6586" s="7"/>
      <c r="BT6586" s="7"/>
      <c r="BU6586" s="7"/>
      <c r="BV6586" s="7"/>
      <c r="BW6586" s="7"/>
    </row>
    <row r="6587" spans="43:75" x14ac:dyDescent="0.2">
      <c r="AQ6587" s="7"/>
      <c r="AR6587" s="7"/>
      <c r="AS6587" s="7"/>
      <c r="AT6587" s="7"/>
      <c r="AU6587" s="7"/>
      <c r="AV6587" s="7"/>
      <c r="AX6587" s="7"/>
      <c r="AY6587" s="7"/>
      <c r="AZ6587" s="7"/>
      <c r="BA6587" s="7"/>
      <c r="BB6587" s="7"/>
      <c r="BC6587" s="7"/>
      <c r="BD6587" s="7"/>
      <c r="BG6587" s="7"/>
      <c r="BH6587" s="7"/>
      <c r="BI6587" s="7"/>
      <c r="BJ6587" s="7"/>
      <c r="BK6587" s="7"/>
      <c r="BL6587" s="7"/>
      <c r="BM6587" s="7"/>
      <c r="BP6587" s="7"/>
      <c r="BQ6587" s="7"/>
      <c r="BR6587" s="7"/>
      <c r="BS6587" s="7"/>
      <c r="BT6587" s="7"/>
      <c r="BU6587" s="7"/>
      <c r="BV6587" s="7"/>
      <c r="BW6587" s="7"/>
    </row>
    <row r="6588" spans="43:75" x14ac:dyDescent="0.2">
      <c r="AQ6588" s="7"/>
      <c r="AR6588" s="7"/>
      <c r="AS6588" s="7"/>
      <c r="AT6588" s="7"/>
      <c r="AU6588" s="7"/>
      <c r="AV6588" s="7"/>
      <c r="AX6588" s="7"/>
      <c r="AY6588" s="7"/>
      <c r="AZ6588" s="7"/>
      <c r="BA6588" s="7"/>
      <c r="BB6588" s="7"/>
      <c r="BC6588" s="7"/>
      <c r="BD6588" s="7"/>
      <c r="BG6588" s="7"/>
      <c r="BH6588" s="7"/>
      <c r="BI6588" s="7"/>
      <c r="BJ6588" s="7"/>
      <c r="BK6588" s="7"/>
      <c r="BL6588" s="7"/>
      <c r="BM6588" s="7"/>
      <c r="BP6588" s="7"/>
      <c r="BQ6588" s="7"/>
      <c r="BR6588" s="7"/>
      <c r="BS6588" s="7"/>
      <c r="BT6588" s="7"/>
      <c r="BU6588" s="7"/>
      <c r="BV6588" s="7"/>
      <c r="BW6588" s="7"/>
    </row>
    <row r="6589" spans="43:75" x14ac:dyDescent="0.2">
      <c r="AQ6589" s="7"/>
      <c r="AR6589" s="7"/>
      <c r="AS6589" s="7"/>
      <c r="AT6589" s="7"/>
      <c r="AU6589" s="7"/>
      <c r="AV6589" s="7"/>
      <c r="AX6589" s="7"/>
      <c r="AY6589" s="7"/>
      <c r="AZ6589" s="7"/>
      <c r="BA6589" s="7"/>
      <c r="BB6589" s="7"/>
      <c r="BC6589" s="7"/>
      <c r="BD6589" s="7"/>
      <c r="BG6589" s="7"/>
      <c r="BH6589" s="7"/>
      <c r="BI6589" s="7"/>
      <c r="BJ6589" s="7"/>
      <c r="BK6589" s="7"/>
      <c r="BL6589" s="7"/>
      <c r="BM6589" s="7"/>
      <c r="BP6589" s="7"/>
      <c r="BQ6589" s="7"/>
      <c r="BR6589" s="7"/>
      <c r="BS6589" s="7"/>
      <c r="BT6589" s="7"/>
      <c r="BU6589" s="7"/>
      <c r="BV6589" s="7"/>
      <c r="BW6589" s="7"/>
    </row>
    <row r="6590" spans="43:75" x14ac:dyDescent="0.2">
      <c r="AQ6590" s="7"/>
      <c r="AR6590" s="7"/>
      <c r="AS6590" s="7"/>
      <c r="AT6590" s="7"/>
      <c r="AU6590" s="7"/>
      <c r="AV6590" s="7"/>
      <c r="AX6590" s="7"/>
      <c r="AY6590" s="7"/>
      <c r="AZ6590" s="7"/>
      <c r="BA6590" s="7"/>
      <c r="BB6590" s="7"/>
      <c r="BC6590" s="7"/>
      <c r="BD6590" s="7"/>
      <c r="BG6590" s="7"/>
      <c r="BH6590" s="7"/>
      <c r="BI6590" s="7"/>
      <c r="BJ6590" s="7"/>
      <c r="BK6590" s="7"/>
      <c r="BL6590" s="7"/>
      <c r="BM6590" s="7"/>
      <c r="BP6590" s="7"/>
      <c r="BQ6590" s="7"/>
      <c r="BR6590" s="7"/>
      <c r="BS6590" s="7"/>
      <c r="BT6590" s="7"/>
      <c r="BU6590" s="7"/>
      <c r="BV6590" s="7"/>
      <c r="BW6590" s="7"/>
    </row>
    <row r="6591" spans="43:75" x14ac:dyDescent="0.2">
      <c r="AQ6591" s="7"/>
      <c r="AR6591" s="7"/>
      <c r="AS6591" s="7"/>
      <c r="AT6591" s="7"/>
      <c r="AU6591" s="7"/>
      <c r="AV6591" s="7"/>
      <c r="AX6591" s="7"/>
      <c r="AY6591" s="7"/>
      <c r="AZ6591" s="7"/>
      <c r="BA6591" s="7"/>
      <c r="BB6591" s="7"/>
      <c r="BC6591" s="7"/>
      <c r="BD6591" s="7"/>
      <c r="BG6591" s="7"/>
      <c r="BH6591" s="7"/>
      <c r="BI6591" s="7"/>
      <c r="BJ6591" s="7"/>
      <c r="BK6591" s="7"/>
      <c r="BL6591" s="7"/>
      <c r="BM6591" s="7"/>
      <c r="BP6591" s="7"/>
      <c r="BQ6591" s="7"/>
      <c r="BR6591" s="7"/>
      <c r="BS6591" s="7"/>
      <c r="BT6591" s="7"/>
      <c r="BU6591" s="7"/>
      <c r="BV6591" s="7"/>
      <c r="BW6591" s="7"/>
    </row>
    <row r="6592" spans="43:75" x14ac:dyDescent="0.2">
      <c r="AQ6592" s="7"/>
      <c r="AR6592" s="7"/>
      <c r="AS6592" s="7"/>
      <c r="AT6592" s="7"/>
      <c r="AU6592" s="7"/>
      <c r="AV6592" s="7"/>
      <c r="AX6592" s="7"/>
      <c r="AY6592" s="7"/>
      <c r="AZ6592" s="7"/>
      <c r="BA6592" s="7"/>
      <c r="BB6592" s="7"/>
      <c r="BC6592" s="7"/>
      <c r="BD6592" s="7"/>
      <c r="BG6592" s="7"/>
      <c r="BH6592" s="7"/>
      <c r="BI6592" s="7"/>
      <c r="BJ6592" s="7"/>
      <c r="BK6592" s="7"/>
      <c r="BL6592" s="7"/>
      <c r="BM6592" s="7"/>
      <c r="BP6592" s="7"/>
      <c r="BQ6592" s="7"/>
      <c r="BR6592" s="7"/>
      <c r="BS6592" s="7"/>
      <c r="BT6592" s="7"/>
      <c r="BU6592" s="7"/>
      <c r="BV6592" s="7"/>
      <c r="BW6592" s="7"/>
    </row>
    <row r="6593" spans="43:75" x14ac:dyDescent="0.2">
      <c r="AQ6593" s="7"/>
      <c r="AR6593" s="7"/>
      <c r="AS6593" s="7"/>
      <c r="AT6593" s="7"/>
      <c r="AU6593" s="7"/>
      <c r="AV6593" s="7"/>
      <c r="AX6593" s="7"/>
      <c r="AY6593" s="7"/>
      <c r="AZ6593" s="7"/>
      <c r="BA6593" s="7"/>
      <c r="BB6593" s="7"/>
      <c r="BC6593" s="7"/>
      <c r="BD6593" s="7"/>
      <c r="BG6593" s="7"/>
      <c r="BH6593" s="7"/>
      <c r="BI6593" s="7"/>
      <c r="BJ6593" s="7"/>
      <c r="BK6593" s="7"/>
      <c r="BL6593" s="7"/>
      <c r="BM6593" s="7"/>
      <c r="BP6593" s="7"/>
      <c r="BQ6593" s="7"/>
      <c r="BR6593" s="7"/>
      <c r="BS6593" s="7"/>
      <c r="BT6593" s="7"/>
      <c r="BU6593" s="7"/>
      <c r="BV6593" s="7"/>
      <c r="BW6593" s="7"/>
    </row>
    <row r="6594" spans="43:75" x14ac:dyDescent="0.2">
      <c r="AQ6594" s="7"/>
      <c r="AR6594" s="7"/>
      <c r="AS6594" s="7"/>
      <c r="AT6594" s="7"/>
      <c r="AU6594" s="7"/>
      <c r="AV6594" s="7"/>
      <c r="AX6594" s="7"/>
      <c r="AY6594" s="7"/>
      <c r="AZ6594" s="7"/>
      <c r="BA6594" s="7"/>
      <c r="BB6594" s="7"/>
      <c r="BC6594" s="7"/>
      <c r="BD6594" s="7"/>
      <c r="BG6594" s="7"/>
      <c r="BH6594" s="7"/>
      <c r="BI6594" s="7"/>
      <c r="BJ6594" s="7"/>
      <c r="BK6594" s="7"/>
      <c r="BL6594" s="7"/>
      <c r="BM6594" s="7"/>
      <c r="BP6594" s="7"/>
      <c r="BQ6594" s="7"/>
      <c r="BR6594" s="7"/>
      <c r="BS6594" s="7"/>
      <c r="BT6594" s="7"/>
      <c r="BU6594" s="7"/>
      <c r="BV6594" s="7"/>
      <c r="BW6594" s="7"/>
    </row>
    <row r="6595" spans="43:75" x14ac:dyDescent="0.2">
      <c r="AQ6595" s="7"/>
      <c r="AR6595" s="7"/>
      <c r="AS6595" s="7"/>
      <c r="AT6595" s="7"/>
      <c r="AU6595" s="7"/>
      <c r="AV6595" s="7"/>
      <c r="AX6595" s="7"/>
      <c r="AY6595" s="7"/>
      <c r="AZ6595" s="7"/>
      <c r="BA6595" s="7"/>
      <c r="BB6595" s="7"/>
      <c r="BC6595" s="7"/>
      <c r="BD6595" s="7"/>
      <c r="BG6595" s="7"/>
      <c r="BH6595" s="7"/>
      <c r="BI6595" s="7"/>
      <c r="BJ6595" s="7"/>
      <c r="BK6595" s="7"/>
      <c r="BL6595" s="7"/>
      <c r="BM6595" s="7"/>
      <c r="BP6595" s="7"/>
      <c r="BQ6595" s="7"/>
      <c r="BR6595" s="7"/>
      <c r="BS6595" s="7"/>
      <c r="BT6595" s="7"/>
      <c r="BU6595" s="7"/>
      <c r="BV6595" s="7"/>
      <c r="BW6595" s="7"/>
    </row>
    <row r="6596" spans="43:75" x14ac:dyDescent="0.2">
      <c r="AQ6596" s="7"/>
      <c r="AR6596" s="7"/>
      <c r="AS6596" s="7"/>
      <c r="AT6596" s="7"/>
      <c r="AU6596" s="7"/>
      <c r="AV6596" s="7"/>
      <c r="AX6596" s="7"/>
      <c r="AY6596" s="7"/>
      <c r="AZ6596" s="7"/>
      <c r="BA6596" s="7"/>
      <c r="BB6596" s="7"/>
      <c r="BC6596" s="7"/>
      <c r="BD6596" s="7"/>
      <c r="BG6596" s="7"/>
      <c r="BH6596" s="7"/>
      <c r="BI6596" s="7"/>
      <c r="BJ6596" s="7"/>
      <c r="BK6596" s="7"/>
      <c r="BL6596" s="7"/>
      <c r="BM6596" s="7"/>
      <c r="BP6596" s="7"/>
      <c r="BQ6596" s="7"/>
      <c r="BR6596" s="7"/>
      <c r="BS6596" s="7"/>
      <c r="BT6596" s="7"/>
      <c r="BU6596" s="7"/>
      <c r="BV6596" s="7"/>
      <c r="BW6596" s="7"/>
    </row>
    <row r="6597" spans="43:75" x14ac:dyDescent="0.2">
      <c r="AQ6597" s="7"/>
      <c r="AR6597" s="7"/>
      <c r="AS6597" s="7"/>
      <c r="AT6597" s="7"/>
      <c r="AU6597" s="7"/>
      <c r="AV6597" s="7"/>
      <c r="AX6597" s="7"/>
      <c r="AY6597" s="7"/>
      <c r="AZ6597" s="7"/>
      <c r="BA6597" s="7"/>
      <c r="BB6597" s="7"/>
      <c r="BC6597" s="7"/>
      <c r="BD6597" s="7"/>
      <c r="BG6597" s="7"/>
      <c r="BH6597" s="7"/>
      <c r="BI6597" s="7"/>
      <c r="BJ6597" s="7"/>
      <c r="BK6597" s="7"/>
      <c r="BL6597" s="7"/>
      <c r="BM6597" s="7"/>
      <c r="BP6597" s="7"/>
      <c r="BQ6597" s="7"/>
      <c r="BR6597" s="7"/>
      <c r="BS6597" s="7"/>
      <c r="BT6597" s="7"/>
      <c r="BU6597" s="7"/>
      <c r="BV6597" s="7"/>
      <c r="BW6597" s="7"/>
    </row>
    <row r="6598" spans="43:75" x14ac:dyDescent="0.2">
      <c r="AQ6598" s="7"/>
      <c r="AR6598" s="7"/>
      <c r="AS6598" s="7"/>
      <c r="AT6598" s="7"/>
      <c r="AU6598" s="7"/>
      <c r="AV6598" s="7"/>
      <c r="AX6598" s="7"/>
      <c r="AY6598" s="7"/>
      <c r="AZ6598" s="7"/>
      <c r="BA6598" s="7"/>
      <c r="BB6598" s="7"/>
      <c r="BC6598" s="7"/>
      <c r="BD6598" s="7"/>
      <c r="BG6598" s="7"/>
      <c r="BH6598" s="7"/>
      <c r="BI6598" s="7"/>
      <c r="BJ6598" s="7"/>
      <c r="BK6598" s="7"/>
      <c r="BL6598" s="7"/>
      <c r="BM6598" s="7"/>
      <c r="BP6598" s="7"/>
      <c r="BQ6598" s="7"/>
      <c r="BR6598" s="7"/>
      <c r="BS6598" s="7"/>
      <c r="BT6598" s="7"/>
      <c r="BU6598" s="7"/>
      <c r="BV6598" s="7"/>
      <c r="BW6598" s="7"/>
    </row>
    <row r="6599" spans="43:75" x14ac:dyDescent="0.2">
      <c r="AQ6599" s="7"/>
      <c r="AR6599" s="7"/>
      <c r="AS6599" s="7"/>
      <c r="AT6599" s="7"/>
      <c r="AU6599" s="7"/>
      <c r="AV6599" s="7"/>
      <c r="AX6599" s="7"/>
      <c r="AY6599" s="7"/>
      <c r="AZ6599" s="7"/>
      <c r="BA6599" s="7"/>
      <c r="BB6599" s="7"/>
      <c r="BC6599" s="7"/>
      <c r="BD6599" s="7"/>
      <c r="BG6599" s="7"/>
      <c r="BH6599" s="7"/>
      <c r="BI6599" s="7"/>
      <c r="BJ6599" s="7"/>
      <c r="BK6599" s="7"/>
      <c r="BL6599" s="7"/>
      <c r="BM6599" s="7"/>
      <c r="BP6599" s="7"/>
      <c r="BQ6599" s="7"/>
      <c r="BR6599" s="7"/>
      <c r="BS6599" s="7"/>
      <c r="BT6599" s="7"/>
      <c r="BU6599" s="7"/>
      <c r="BV6599" s="7"/>
      <c r="BW6599" s="7"/>
    </row>
    <row r="6600" spans="43:75" x14ac:dyDescent="0.2">
      <c r="AQ6600" s="7"/>
      <c r="AR6600" s="7"/>
      <c r="AS6600" s="7"/>
      <c r="AT6600" s="7"/>
      <c r="AU6600" s="7"/>
      <c r="AV6600" s="7"/>
      <c r="AX6600" s="7"/>
      <c r="AY6600" s="7"/>
      <c r="AZ6600" s="7"/>
      <c r="BA6600" s="7"/>
      <c r="BB6600" s="7"/>
      <c r="BC6600" s="7"/>
      <c r="BD6600" s="7"/>
      <c r="BG6600" s="7"/>
      <c r="BH6600" s="7"/>
      <c r="BI6600" s="7"/>
      <c r="BJ6600" s="7"/>
      <c r="BK6600" s="7"/>
      <c r="BL6600" s="7"/>
      <c r="BM6600" s="7"/>
      <c r="BP6600" s="7"/>
      <c r="BQ6600" s="7"/>
      <c r="BR6600" s="7"/>
      <c r="BS6600" s="7"/>
      <c r="BT6600" s="7"/>
      <c r="BU6600" s="7"/>
      <c r="BV6600" s="7"/>
      <c r="BW6600" s="7"/>
    </row>
    <row r="6601" spans="43:75" x14ac:dyDescent="0.2">
      <c r="AQ6601" s="7"/>
      <c r="AR6601" s="7"/>
      <c r="AS6601" s="7"/>
      <c r="AT6601" s="7"/>
      <c r="AU6601" s="7"/>
      <c r="AV6601" s="7"/>
      <c r="AX6601" s="7"/>
      <c r="AY6601" s="7"/>
      <c r="AZ6601" s="7"/>
      <c r="BA6601" s="7"/>
      <c r="BB6601" s="7"/>
      <c r="BC6601" s="7"/>
      <c r="BD6601" s="7"/>
      <c r="BG6601" s="7"/>
      <c r="BH6601" s="7"/>
      <c r="BI6601" s="7"/>
      <c r="BJ6601" s="7"/>
      <c r="BK6601" s="7"/>
      <c r="BL6601" s="7"/>
      <c r="BM6601" s="7"/>
      <c r="BP6601" s="7"/>
      <c r="BQ6601" s="7"/>
      <c r="BR6601" s="7"/>
      <c r="BS6601" s="7"/>
      <c r="BT6601" s="7"/>
      <c r="BU6601" s="7"/>
      <c r="BV6601" s="7"/>
      <c r="BW6601" s="7"/>
    </row>
    <row r="6602" spans="43:75" x14ac:dyDescent="0.2">
      <c r="AQ6602" s="7"/>
      <c r="AR6602" s="7"/>
      <c r="AS6602" s="7"/>
      <c r="AT6602" s="7"/>
      <c r="AU6602" s="7"/>
      <c r="AV6602" s="7"/>
      <c r="AX6602" s="7"/>
      <c r="AY6602" s="7"/>
      <c r="AZ6602" s="7"/>
      <c r="BA6602" s="7"/>
      <c r="BB6602" s="7"/>
      <c r="BC6602" s="7"/>
      <c r="BD6602" s="7"/>
      <c r="BG6602" s="7"/>
      <c r="BH6602" s="7"/>
      <c r="BI6602" s="7"/>
      <c r="BJ6602" s="7"/>
      <c r="BK6602" s="7"/>
      <c r="BL6602" s="7"/>
      <c r="BM6602" s="7"/>
      <c r="BP6602" s="7"/>
      <c r="BQ6602" s="7"/>
      <c r="BR6602" s="7"/>
      <c r="BS6602" s="7"/>
      <c r="BT6602" s="7"/>
      <c r="BU6602" s="7"/>
      <c r="BV6602" s="7"/>
      <c r="BW6602" s="7"/>
    </row>
    <row r="6603" spans="43:75" x14ac:dyDescent="0.2">
      <c r="AQ6603" s="7"/>
      <c r="AR6603" s="7"/>
      <c r="AS6603" s="7"/>
      <c r="AT6603" s="7"/>
      <c r="AU6603" s="7"/>
      <c r="AV6603" s="7"/>
      <c r="AX6603" s="7"/>
      <c r="AY6603" s="7"/>
      <c r="AZ6603" s="7"/>
      <c r="BA6603" s="7"/>
      <c r="BB6603" s="7"/>
      <c r="BC6603" s="7"/>
      <c r="BD6603" s="7"/>
      <c r="BG6603" s="7"/>
      <c r="BH6603" s="7"/>
      <c r="BI6603" s="7"/>
      <c r="BJ6603" s="7"/>
      <c r="BK6603" s="7"/>
      <c r="BL6603" s="7"/>
      <c r="BM6603" s="7"/>
      <c r="BP6603" s="7"/>
      <c r="BQ6603" s="7"/>
      <c r="BR6603" s="7"/>
      <c r="BS6603" s="7"/>
      <c r="BT6603" s="7"/>
      <c r="BU6603" s="7"/>
      <c r="BV6603" s="7"/>
      <c r="BW6603" s="7"/>
    </row>
    <row r="6604" spans="43:75" x14ac:dyDescent="0.2">
      <c r="AQ6604" s="7"/>
      <c r="AR6604" s="7"/>
      <c r="AS6604" s="7"/>
      <c r="AT6604" s="7"/>
      <c r="AU6604" s="7"/>
      <c r="AV6604" s="7"/>
      <c r="AX6604" s="7"/>
      <c r="AY6604" s="7"/>
      <c r="AZ6604" s="7"/>
      <c r="BA6604" s="7"/>
      <c r="BB6604" s="7"/>
      <c r="BC6604" s="7"/>
      <c r="BD6604" s="7"/>
      <c r="BG6604" s="7"/>
      <c r="BH6604" s="7"/>
      <c r="BI6604" s="7"/>
      <c r="BJ6604" s="7"/>
      <c r="BK6604" s="7"/>
      <c r="BL6604" s="7"/>
      <c r="BM6604" s="7"/>
      <c r="BP6604" s="7"/>
      <c r="BQ6604" s="7"/>
      <c r="BR6604" s="7"/>
      <c r="BS6604" s="7"/>
      <c r="BT6604" s="7"/>
      <c r="BU6604" s="7"/>
      <c r="BV6604" s="7"/>
      <c r="BW6604" s="7"/>
    </row>
    <row r="6605" spans="43:75" x14ac:dyDescent="0.2">
      <c r="AQ6605" s="7"/>
      <c r="AR6605" s="7"/>
      <c r="AS6605" s="7"/>
      <c r="AT6605" s="7"/>
      <c r="AU6605" s="7"/>
      <c r="AV6605" s="7"/>
      <c r="AX6605" s="7"/>
      <c r="AY6605" s="7"/>
      <c r="AZ6605" s="7"/>
      <c r="BA6605" s="7"/>
      <c r="BB6605" s="7"/>
      <c r="BC6605" s="7"/>
      <c r="BD6605" s="7"/>
      <c r="BG6605" s="7"/>
      <c r="BH6605" s="7"/>
      <c r="BI6605" s="7"/>
      <c r="BJ6605" s="7"/>
      <c r="BK6605" s="7"/>
      <c r="BL6605" s="7"/>
      <c r="BM6605" s="7"/>
      <c r="BP6605" s="7"/>
      <c r="BQ6605" s="7"/>
      <c r="BR6605" s="7"/>
      <c r="BS6605" s="7"/>
      <c r="BT6605" s="7"/>
      <c r="BU6605" s="7"/>
      <c r="BV6605" s="7"/>
      <c r="BW6605" s="7"/>
    </row>
    <row r="6606" spans="43:75" x14ac:dyDescent="0.2">
      <c r="AQ6606" s="7"/>
      <c r="AR6606" s="7"/>
      <c r="AS6606" s="7"/>
      <c r="AT6606" s="7"/>
      <c r="AU6606" s="7"/>
      <c r="AV6606" s="7"/>
      <c r="AX6606" s="7"/>
      <c r="AY6606" s="7"/>
      <c r="AZ6606" s="7"/>
      <c r="BA6606" s="7"/>
      <c r="BB6606" s="7"/>
      <c r="BC6606" s="7"/>
      <c r="BD6606" s="7"/>
      <c r="BG6606" s="7"/>
      <c r="BH6606" s="7"/>
      <c r="BI6606" s="7"/>
      <c r="BJ6606" s="7"/>
      <c r="BK6606" s="7"/>
      <c r="BL6606" s="7"/>
      <c r="BM6606" s="7"/>
      <c r="BP6606" s="7"/>
      <c r="BQ6606" s="7"/>
      <c r="BR6606" s="7"/>
      <c r="BS6606" s="7"/>
      <c r="BT6606" s="7"/>
      <c r="BU6606" s="7"/>
      <c r="BV6606" s="7"/>
      <c r="BW6606" s="7"/>
    </row>
    <row r="6607" spans="43:75" x14ac:dyDescent="0.2">
      <c r="AQ6607" s="7"/>
      <c r="AR6607" s="7"/>
      <c r="AS6607" s="7"/>
      <c r="AT6607" s="7"/>
      <c r="AU6607" s="7"/>
      <c r="AV6607" s="7"/>
      <c r="AX6607" s="7"/>
      <c r="AY6607" s="7"/>
      <c r="AZ6607" s="7"/>
      <c r="BA6607" s="7"/>
      <c r="BB6607" s="7"/>
      <c r="BC6607" s="7"/>
      <c r="BD6607" s="7"/>
      <c r="BG6607" s="7"/>
      <c r="BH6607" s="7"/>
      <c r="BI6607" s="7"/>
      <c r="BJ6607" s="7"/>
      <c r="BK6607" s="7"/>
      <c r="BL6607" s="7"/>
      <c r="BM6607" s="7"/>
      <c r="BP6607" s="7"/>
      <c r="BQ6607" s="7"/>
      <c r="BR6607" s="7"/>
      <c r="BS6607" s="7"/>
      <c r="BT6607" s="7"/>
      <c r="BU6607" s="7"/>
      <c r="BV6607" s="7"/>
      <c r="BW6607" s="7"/>
    </row>
    <row r="6608" spans="43:75" x14ac:dyDescent="0.2">
      <c r="AQ6608" s="7"/>
      <c r="AR6608" s="7"/>
      <c r="AS6608" s="7"/>
      <c r="AT6608" s="7"/>
      <c r="AU6608" s="7"/>
      <c r="AV6608" s="7"/>
      <c r="AX6608" s="7"/>
      <c r="AY6608" s="7"/>
      <c r="AZ6608" s="7"/>
      <c r="BA6608" s="7"/>
      <c r="BB6608" s="7"/>
      <c r="BC6608" s="7"/>
      <c r="BD6608" s="7"/>
      <c r="BG6608" s="7"/>
      <c r="BH6608" s="7"/>
      <c r="BI6608" s="7"/>
      <c r="BJ6608" s="7"/>
      <c r="BK6608" s="7"/>
      <c r="BL6608" s="7"/>
      <c r="BM6608" s="7"/>
      <c r="BP6608" s="7"/>
      <c r="BQ6608" s="7"/>
      <c r="BR6608" s="7"/>
      <c r="BS6608" s="7"/>
      <c r="BT6608" s="7"/>
      <c r="BU6608" s="7"/>
      <c r="BV6608" s="7"/>
      <c r="BW6608" s="7"/>
    </row>
    <row r="6609" spans="43:75" x14ac:dyDescent="0.2">
      <c r="AQ6609" s="7"/>
      <c r="AR6609" s="7"/>
      <c r="AS6609" s="7"/>
      <c r="AT6609" s="7"/>
      <c r="AU6609" s="7"/>
      <c r="AV6609" s="7"/>
      <c r="AX6609" s="7"/>
      <c r="AY6609" s="7"/>
      <c r="AZ6609" s="7"/>
      <c r="BA6609" s="7"/>
      <c r="BB6609" s="7"/>
      <c r="BC6609" s="7"/>
      <c r="BD6609" s="7"/>
      <c r="BG6609" s="7"/>
      <c r="BH6609" s="7"/>
      <c r="BI6609" s="7"/>
      <c r="BJ6609" s="7"/>
      <c r="BK6609" s="7"/>
      <c r="BL6609" s="7"/>
      <c r="BM6609" s="7"/>
      <c r="BP6609" s="7"/>
      <c r="BQ6609" s="7"/>
      <c r="BR6609" s="7"/>
      <c r="BS6609" s="7"/>
      <c r="BT6609" s="7"/>
      <c r="BU6609" s="7"/>
      <c r="BV6609" s="7"/>
      <c r="BW6609" s="7"/>
    </row>
    <row r="6610" spans="43:75" x14ac:dyDescent="0.2">
      <c r="AQ6610" s="7"/>
      <c r="AR6610" s="7"/>
      <c r="AS6610" s="7"/>
      <c r="AT6610" s="7"/>
      <c r="AU6610" s="7"/>
      <c r="AV6610" s="7"/>
      <c r="AX6610" s="7"/>
      <c r="AY6610" s="7"/>
      <c r="AZ6610" s="7"/>
      <c r="BA6610" s="7"/>
      <c r="BB6610" s="7"/>
      <c r="BC6610" s="7"/>
      <c r="BD6610" s="7"/>
      <c r="BG6610" s="7"/>
      <c r="BH6610" s="7"/>
      <c r="BI6610" s="7"/>
      <c r="BJ6610" s="7"/>
      <c r="BK6610" s="7"/>
      <c r="BL6610" s="7"/>
      <c r="BM6610" s="7"/>
      <c r="BP6610" s="7"/>
      <c r="BQ6610" s="7"/>
      <c r="BR6610" s="7"/>
      <c r="BS6610" s="7"/>
      <c r="BT6610" s="7"/>
      <c r="BU6610" s="7"/>
      <c r="BV6610" s="7"/>
      <c r="BW6610" s="7"/>
    </row>
    <row r="6611" spans="43:75" x14ac:dyDescent="0.2">
      <c r="AQ6611" s="7"/>
      <c r="AR6611" s="7"/>
      <c r="AS6611" s="7"/>
      <c r="AT6611" s="7"/>
      <c r="AU6611" s="7"/>
      <c r="AV6611" s="7"/>
      <c r="AX6611" s="7"/>
      <c r="AY6611" s="7"/>
      <c r="AZ6611" s="7"/>
      <c r="BA6611" s="7"/>
      <c r="BB6611" s="7"/>
      <c r="BC6611" s="7"/>
      <c r="BD6611" s="7"/>
      <c r="BG6611" s="7"/>
      <c r="BH6611" s="7"/>
      <c r="BI6611" s="7"/>
      <c r="BJ6611" s="7"/>
      <c r="BK6611" s="7"/>
      <c r="BL6611" s="7"/>
      <c r="BM6611" s="7"/>
      <c r="BP6611" s="7"/>
      <c r="BQ6611" s="7"/>
      <c r="BR6611" s="7"/>
      <c r="BS6611" s="7"/>
      <c r="BT6611" s="7"/>
      <c r="BU6611" s="7"/>
      <c r="BV6611" s="7"/>
      <c r="BW6611" s="7"/>
    </row>
    <row r="6612" spans="43:75" x14ac:dyDescent="0.2">
      <c r="AQ6612" s="7"/>
      <c r="AR6612" s="7"/>
      <c r="AS6612" s="7"/>
      <c r="AT6612" s="7"/>
      <c r="AU6612" s="7"/>
      <c r="AV6612" s="7"/>
      <c r="AX6612" s="7"/>
      <c r="AY6612" s="7"/>
      <c r="AZ6612" s="7"/>
      <c r="BA6612" s="7"/>
      <c r="BB6612" s="7"/>
      <c r="BC6612" s="7"/>
      <c r="BD6612" s="7"/>
      <c r="BG6612" s="7"/>
      <c r="BH6612" s="7"/>
      <c r="BI6612" s="7"/>
      <c r="BJ6612" s="7"/>
      <c r="BK6612" s="7"/>
      <c r="BL6612" s="7"/>
      <c r="BM6612" s="7"/>
      <c r="BP6612" s="7"/>
      <c r="BQ6612" s="7"/>
      <c r="BR6612" s="7"/>
      <c r="BS6612" s="7"/>
      <c r="BT6612" s="7"/>
      <c r="BU6612" s="7"/>
      <c r="BV6612" s="7"/>
      <c r="BW6612" s="7"/>
    </row>
    <row r="6613" spans="43:75" x14ac:dyDescent="0.2">
      <c r="AQ6613" s="7"/>
      <c r="AR6613" s="7"/>
      <c r="AS6613" s="7"/>
      <c r="AT6613" s="7"/>
      <c r="AU6613" s="7"/>
      <c r="AV6613" s="7"/>
      <c r="AX6613" s="7"/>
      <c r="AY6613" s="7"/>
      <c r="AZ6613" s="7"/>
      <c r="BA6613" s="7"/>
      <c r="BB6613" s="7"/>
      <c r="BC6613" s="7"/>
      <c r="BD6613" s="7"/>
      <c r="BG6613" s="7"/>
      <c r="BH6613" s="7"/>
      <c r="BI6613" s="7"/>
      <c r="BJ6613" s="7"/>
      <c r="BK6613" s="7"/>
      <c r="BL6613" s="7"/>
      <c r="BM6613" s="7"/>
      <c r="BP6613" s="7"/>
      <c r="BQ6613" s="7"/>
      <c r="BR6613" s="7"/>
      <c r="BS6613" s="7"/>
      <c r="BT6613" s="7"/>
      <c r="BU6613" s="7"/>
      <c r="BV6613" s="7"/>
      <c r="BW6613" s="7"/>
    </row>
    <row r="6614" spans="43:75" x14ac:dyDescent="0.2">
      <c r="AQ6614" s="7"/>
      <c r="AR6614" s="7"/>
      <c r="AS6614" s="7"/>
      <c r="AT6614" s="7"/>
      <c r="AU6614" s="7"/>
      <c r="AV6614" s="7"/>
      <c r="AX6614" s="7"/>
      <c r="AY6614" s="7"/>
      <c r="AZ6614" s="7"/>
      <c r="BA6614" s="7"/>
      <c r="BB6614" s="7"/>
      <c r="BC6614" s="7"/>
      <c r="BD6614" s="7"/>
      <c r="BG6614" s="7"/>
      <c r="BH6614" s="7"/>
      <c r="BI6614" s="7"/>
      <c r="BJ6614" s="7"/>
      <c r="BK6614" s="7"/>
      <c r="BL6614" s="7"/>
      <c r="BM6614" s="7"/>
      <c r="BP6614" s="7"/>
      <c r="BQ6614" s="7"/>
      <c r="BR6614" s="7"/>
      <c r="BS6614" s="7"/>
      <c r="BT6614" s="7"/>
      <c r="BU6614" s="7"/>
      <c r="BV6614" s="7"/>
      <c r="BW6614" s="7"/>
    </row>
    <row r="6615" spans="43:75" x14ac:dyDescent="0.2">
      <c r="AQ6615" s="7"/>
      <c r="AR6615" s="7"/>
      <c r="AS6615" s="7"/>
      <c r="AT6615" s="7"/>
      <c r="AU6615" s="7"/>
      <c r="AV6615" s="7"/>
      <c r="AX6615" s="7"/>
      <c r="AY6615" s="7"/>
      <c r="AZ6615" s="7"/>
      <c r="BA6615" s="7"/>
      <c r="BB6615" s="7"/>
      <c r="BC6615" s="7"/>
      <c r="BD6615" s="7"/>
      <c r="BG6615" s="7"/>
      <c r="BH6615" s="7"/>
      <c r="BI6615" s="7"/>
      <c r="BJ6615" s="7"/>
      <c r="BK6615" s="7"/>
      <c r="BL6615" s="7"/>
      <c r="BM6615" s="7"/>
      <c r="BP6615" s="7"/>
      <c r="BQ6615" s="7"/>
      <c r="BR6615" s="7"/>
      <c r="BS6615" s="7"/>
      <c r="BT6615" s="7"/>
      <c r="BU6615" s="7"/>
      <c r="BV6615" s="7"/>
      <c r="BW6615" s="7"/>
    </row>
    <row r="6616" spans="43:75" x14ac:dyDescent="0.2">
      <c r="AQ6616" s="7"/>
      <c r="AR6616" s="7"/>
      <c r="AS6616" s="7"/>
      <c r="AT6616" s="7"/>
      <c r="AU6616" s="7"/>
      <c r="AV6616" s="7"/>
      <c r="AX6616" s="7"/>
      <c r="AY6616" s="7"/>
      <c r="AZ6616" s="7"/>
      <c r="BA6616" s="7"/>
      <c r="BB6616" s="7"/>
      <c r="BC6616" s="7"/>
      <c r="BD6616" s="7"/>
      <c r="BG6616" s="7"/>
      <c r="BH6616" s="7"/>
      <c r="BI6616" s="7"/>
      <c r="BJ6616" s="7"/>
      <c r="BK6616" s="7"/>
      <c r="BL6616" s="7"/>
      <c r="BM6616" s="7"/>
      <c r="BP6616" s="7"/>
      <c r="BQ6616" s="7"/>
      <c r="BR6616" s="7"/>
      <c r="BS6616" s="7"/>
      <c r="BT6616" s="7"/>
      <c r="BU6616" s="7"/>
      <c r="BV6616" s="7"/>
      <c r="BW6616" s="7"/>
    </row>
    <row r="6617" spans="43:75" x14ac:dyDescent="0.2">
      <c r="AQ6617" s="7"/>
      <c r="AR6617" s="7"/>
      <c r="AS6617" s="7"/>
      <c r="AT6617" s="7"/>
      <c r="AU6617" s="7"/>
      <c r="AV6617" s="7"/>
      <c r="AX6617" s="7"/>
      <c r="AY6617" s="7"/>
      <c r="AZ6617" s="7"/>
      <c r="BA6617" s="7"/>
      <c r="BB6617" s="7"/>
      <c r="BC6617" s="7"/>
      <c r="BD6617" s="7"/>
      <c r="BG6617" s="7"/>
      <c r="BH6617" s="7"/>
      <c r="BI6617" s="7"/>
      <c r="BJ6617" s="7"/>
      <c r="BK6617" s="7"/>
      <c r="BL6617" s="7"/>
      <c r="BM6617" s="7"/>
      <c r="BP6617" s="7"/>
      <c r="BQ6617" s="7"/>
      <c r="BR6617" s="7"/>
      <c r="BS6617" s="7"/>
      <c r="BT6617" s="7"/>
      <c r="BU6617" s="7"/>
      <c r="BV6617" s="7"/>
      <c r="BW6617" s="7"/>
    </row>
    <row r="6618" spans="43:75" x14ac:dyDescent="0.2">
      <c r="AQ6618" s="7"/>
      <c r="AR6618" s="7"/>
      <c r="AS6618" s="7"/>
      <c r="AT6618" s="7"/>
      <c r="AU6618" s="7"/>
      <c r="AV6618" s="7"/>
      <c r="AX6618" s="7"/>
      <c r="AY6618" s="7"/>
      <c r="AZ6618" s="7"/>
      <c r="BA6618" s="7"/>
      <c r="BB6618" s="7"/>
      <c r="BC6618" s="7"/>
      <c r="BD6618" s="7"/>
      <c r="BG6618" s="7"/>
      <c r="BH6618" s="7"/>
      <c r="BI6618" s="7"/>
      <c r="BJ6618" s="7"/>
      <c r="BK6618" s="7"/>
      <c r="BL6618" s="7"/>
      <c r="BM6618" s="7"/>
      <c r="BP6618" s="7"/>
      <c r="BQ6618" s="7"/>
      <c r="BR6618" s="7"/>
      <c r="BS6618" s="7"/>
      <c r="BT6618" s="7"/>
      <c r="BU6618" s="7"/>
      <c r="BV6618" s="7"/>
      <c r="BW6618" s="7"/>
    </row>
    <row r="6619" spans="43:75" x14ac:dyDescent="0.2">
      <c r="AQ6619" s="7"/>
      <c r="AR6619" s="7"/>
      <c r="AS6619" s="7"/>
      <c r="AT6619" s="7"/>
      <c r="AU6619" s="7"/>
      <c r="AV6619" s="7"/>
      <c r="AX6619" s="7"/>
      <c r="AY6619" s="7"/>
      <c r="AZ6619" s="7"/>
      <c r="BA6619" s="7"/>
      <c r="BB6619" s="7"/>
      <c r="BC6619" s="7"/>
      <c r="BD6619" s="7"/>
      <c r="BG6619" s="7"/>
      <c r="BH6619" s="7"/>
      <c r="BI6619" s="7"/>
      <c r="BJ6619" s="7"/>
      <c r="BK6619" s="7"/>
      <c r="BL6619" s="7"/>
      <c r="BM6619" s="7"/>
      <c r="BP6619" s="7"/>
      <c r="BQ6619" s="7"/>
      <c r="BR6619" s="7"/>
      <c r="BS6619" s="7"/>
      <c r="BT6619" s="7"/>
      <c r="BU6619" s="7"/>
      <c r="BV6619" s="7"/>
      <c r="BW6619" s="7"/>
    </row>
    <row r="6620" spans="43:75" x14ac:dyDescent="0.2">
      <c r="AQ6620" s="7"/>
      <c r="AR6620" s="7"/>
      <c r="AS6620" s="7"/>
      <c r="AT6620" s="7"/>
      <c r="AU6620" s="7"/>
      <c r="AV6620" s="7"/>
      <c r="AX6620" s="7"/>
      <c r="AY6620" s="7"/>
      <c r="AZ6620" s="7"/>
      <c r="BA6620" s="7"/>
      <c r="BB6620" s="7"/>
      <c r="BC6620" s="7"/>
      <c r="BD6620" s="7"/>
      <c r="BG6620" s="7"/>
      <c r="BH6620" s="7"/>
      <c r="BI6620" s="7"/>
      <c r="BJ6620" s="7"/>
      <c r="BK6620" s="7"/>
      <c r="BL6620" s="7"/>
      <c r="BM6620" s="7"/>
      <c r="BP6620" s="7"/>
      <c r="BQ6620" s="7"/>
      <c r="BR6620" s="7"/>
      <c r="BS6620" s="7"/>
      <c r="BT6620" s="7"/>
      <c r="BU6620" s="7"/>
      <c r="BV6620" s="7"/>
      <c r="BW6620" s="7"/>
    </row>
    <row r="6621" spans="43:75" x14ac:dyDescent="0.2">
      <c r="AQ6621" s="7"/>
      <c r="AR6621" s="7"/>
      <c r="AS6621" s="7"/>
      <c r="AT6621" s="7"/>
      <c r="AU6621" s="7"/>
      <c r="AV6621" s="7"/>
      <c r="AX6621" s="7"/>
      <c r="AY6621" s="7"/>
      <c r="AZ6621" s="7"/>
      <c r="BA6621" s="7"/>
      <c r="BB6621" s="7"/>
      <c r="BC6621" s="7"/>
      <c r="BD6621" s="7"/>
      <c r="BG6621" s="7"/>
      <c r="BH6621" s="7"/>
      <c r="BI6621" s="7"/>
      <c r="BJ6621" s="7"/>
      <c r="BK6621" s="7"/>
      <c r="BL6621" s="7"/>
      <c r="BM6621" s="7"/>
      <c r="BP6621" s="7"/>
      <c r="BQ6621" s="7"/>
      <c r="BR6621" s="7"/>
      <c r="BS6621" s="7"/>
      <c r="BT6621" s="7"/>
      <c r="BU6621" s="7"/>
      <c r="BV6621" s="7"/>
      <c r="BW6621" s="7"/>
    </row>
    <row r="6622" spans="43:75" x14ac:dyDescent="0.2">
      <c r="AQ6622" s="7"/>
      <c r="AR6622" s="7"/>
      <c r="AS6622" s="7"/>
      <c r="AT6622" s="7"/>
      <c r="AU6622" s="7"/>
      <c r="AV6622" s="7"/>
      <c r="AX6622" s="7"/>
      <c r="AY6622" s="7"/>
      <c r="AZ6622" s="7"/>
      <c r="BA6622" s="7"/>
      <c r="BB6622" s="7"/>
      <c r="BC6622" s="7"/>
      <c r="BD6622" s="7"/>
      <c r="BG6622" s="7"/>
      <c r="BH6622" s="7"/>
      <c r="BI6622" s="7"/>
      <c r="BJ6622" s="7"/>
      <c r="BK6622" s="7"/>
      <c r="BL6622" s="7"/>
      <c r="BM6622" s="7"/>
      <c r="BP6622" s="7"/>
      <c r="BQ6622" s="7"/>
      <c r="BR6622" s="7"/>
      <c r="BS6622" s="7"/>
      <c r="BT6622" s="7"/>
      <c r="BU6622" s="7"/>
      <c r="BV6622" s="7"/>
      <c r="BW6622" s="7"/>
    </row>
    <row r="6623" spans="43:75" x14ac:dyDescent="0.2">
      <c r="AQ6623" s="7"/>
      <c r="AR6623" s="7"/>
      <c r="AS6623" s="7"/>
      <c r="AT6623" s="7"/>
      <c r="AU6623" s="7"/>
      <c r="AV6623" s="7"/>
      <c r="AX6623" s="7"/>
      <c r="AY6623" s="7"/>
      <c r="AZ6623" s="7"/>
      <c r="BA6623" s="7"/>
      <c r="BB6623" s="7"/>
      <c r="BC6623" s="7"/>
      <c r="BD6623" s="7"/>
      <c r="BG6623" s="7"/>
      <c r="BH6623" s="7"/>
      <c r="BI6623" s="7"/>
      <c r="BJ6623" s="7"/>
      <c r="BK6623" s="7"/>
      <c r="BL6623" s="7"/>
      <c r="BM6623" s="7"/>
      <c r="BP6623" s="7"/>
      <c r="BQ6623" s="7"/>
      <c r="BR6623" s="7"/>
      <c r="BS6623" s="7"/>
      <c r="BT6623" s="7"/>
      <c r="BU6623" s="7"/>
      <c r="BV6623" s="7"/>
      <c r="BW6623" s="7"/>
    </row>
    <row r="6624" spans="43:75" x14ac:dyDescent="0.2">
      <c r="AQ6624" s="7"/>
      <c r="AR6624" s="7"/>
      <c r="AS6624" s="7"/>
      <c r="AT6624" s="7"/>
      <c r="AU6624" s="7"/>
      <c r="AV6624" s="7"/>
      <c r="AX6624" s="7"/>
      <c r="AY6624" s="7"/>
      <c r="AZ6624" s="7"/>
      <c r="BA6624" s="7"/>
      <c r="BB6624" s="7"/>
      <c r="BC6624" s="7"/>
      <c r="BD6624" s="7"/>
      <c r="BG6624" s="7"/>
      <c r="BH6624" s="7"/>
      <c r="BI6624" s="7"/>
      <c r="BJ6624" s="7"/>
      <c r="BK6624" s="7"/>
      <c r="BL6624" s="7"/>
      <c r="BM6624" s="7"/>
      <c r="BP6624" s="7"/>
      <c r="BQ6624" s="7"/>
      <c r="BR6624" s="7"/>
      <c r="BS6624" s="7"/>
      <c r="BT6624" s="7"/>
      <c r="BU6624" s="7"/>
      <c r="BV6624" s="7"/>
      <c r="BW6624" s="7"/>
    </row>
    <row r="6625" spans="43:75" x14ac:dyDescent="0.2">
      <c r="AQ6625" s="7"/>
      <c r="AR6625" s="7"/>
      <c r="AS6625" s="7"/>
      <c r="AT6625" s="7"/>
      <c r="AU6625" s="7"/>
      <c r="AV6625" s="7"/>
      <c r="AX6625" s="7"/>
      <c r="AY6625" s="7"/>
      <c r="AZ6625" s="7"/>
      <c r="BA6625" s="7"/>
      <c r="BB6625" s="7"/>
      <c r="BC6625" s="7"/>
      <c r="BD6625" s="7"/>
      <c r="BG6625" s="7"/>
      <c r="BH6625" s="7"/>
      <c r="BI6625" s="7"/>
      <c r="BJ6625" s="7"/>
      <c r="BK6625" s="7"/>
      <c r="BL6625" s="7"/>
      <c r="BM6625" s="7"/>
      <c r="BP6625" s="7"/>
      <c r="BQ6625" s="7"/>
      <c r="BR6625" s="7"/>
      <c r="BS6625" s="7"/>
      <c r="BT6625" s="7"/>
      <c r="BU6625" s="7"/>
      <c r="BV6625" s="7"/>
      <c r="BW6625" s="7"/>
    </row>
    <row r="6626" spans="43:75" x14ac:dyDescent="0.2">
      <c r="AQ6626" s="7"/>
      <c r="AR6626" s="7"/>
      <c r="AS6626" s="7"/>
      <c r="AT6626" s="7"/>
      <c r="AU6626" s="7"/>
      <c r="AV6626" s="7"/>
      <c r="AX6626" s="7"/>
      <c r="AY6626" s="7"/>
      <c r="AZ6626" s="7"/>
      <c r="BA6626" s="7"/>
      <c r="BB6626" s="7"/>
      <c r="BC6626" s="7"/>
      <c r="BD6626" s="7"/>
      <c r="BG6626" s="7"/>
      <c r="BH6626" s="7"/>
      <c r="BI6626" s="7"/>
      <c r="BJ6626" s="7"/>
      <c r="BK6626" s="7"/>
      <c r="BL6626" s="7"/>
      <c r="BM6626" s="7"/>
      <c r="BP6626" s="7"/>
      <c r="BQ6626" s="7"/>
      <c r="BR6626" s="7"/>
      <c r="BS6626" s="7"/>
      <c r="BT6626" s="7"/>
      <c r="BU6626" s="7"/>
      <c r="BV6626" s="7"/>
      <c r="BW6626" s="7"/>
    </row>
    <row r="6627" spans="43:75" x14ac:dyDescent="0.2">
      <c r="AQ6627" s="7"/>
      <c r="AR6627" s="7"/>
      <c r="AS6627" s="7"/>
      <c r="AT6627" s="7"/>
      <c r="AU6627" s="7"/>
      <c r="AV6627" s="7"/>
      <c r="AX6627" s="7"/>
      <c r="AY6627" s="7"/>
      <c r="AZ6627" s="7"/>
      <c r="BA6627" s="7"/>
      <c r="BB6627" s="7"/>
      <c r="BC6627" s="7"/>
      <c r="BD6627" s="7"/>
      <c r="BG6627" s="7"/>
      <c r="BH6627" s="7"/>
      <c r="BI6627" s="7"/>
      <c r="BJ6627" s="7"/>
      <c r="BK6627" s="7"/>
      <c r="BL6627" s="7"/>
      <c r="BM6627" s="7"/>
      <c r="BP6627" s="7"/>
      <c r="BQ6627" s="7"/>
      <c r="BR6627" s="7"/>
      <c r="BS6627" s="7"/>
      <c r="BT6627" s="7"/>
      <c r="BU6627" s="7"/>
      <c r="BV6627" s="7"/>
      <c r="BW6627" s="7"/>
    </row>
    <row r="6628" spans="43:75" x14ac:dyDescent="0.2">
      <c r="AQ6628" s="7"/>
      <c r="AR6628" s="7"/>
      <c r="AS6628" s="7"/>
      <c r="AT6628" s="7"/>
      <c r="AU6628" s="7"/>
      <c r="AV6628" s="7"/>
      <c r="AX6628" s="7"/>
      <c r="AY6628" s="7"/>
      <c r="AZ6628" s="7"/>
      <c r="BA6628" s="7"/>
      <c r="BB6628" s="7"/>
      <c r="BC6628" s="7"/>
      <c r="BD6628" s="7"/>
      <c r="BG6628" s="7"/>
      <c r="BH6628" s="7"/>
      <c r="BI6628" s="7"/>
      <c r="BJ6628" s="7"/>
      <c r="BK6628" s="7"/>
      <c r="BL6628" s="7"/>
      <c r="BM6628" s="7"/>
      <c r="BP6628" s="7"/>
      <c r="BQ6628" s="7"/>
      <c r="BR6628" s="7"/>
      <c r="BS6628" s="7"/>
      <c r="BT6628" s="7"/>
      <c r="BU6628" s="7"/>
      <c r="BV6628" s="7"/>
      <c r="BW6628" s="7"/>
    </row>
    <row r="6629" spans="43:75" x14ac:dyDescent="0.2">
      <c r="AQ6629" s="7"/>
      <c r="AR6629" s="7"/>
      <c r="AS6629" s="7"/>
      <c r="AT6629" s="7"/>
      <c r="AU6629" s="7"/>
      <c r="AV6629" s="7"/>
      <c r="AX6629" s="7"/>
      <c r="AY6629" s="7"/>
      <c r="AZ6629" s="7"/>
      <c r="BA6629" s="7"/>
      <c r="BB6629" s="7"/>
      <c r="BC6629" s="7"/>
      <c r="BD6629" s="7"/>
      <c r="BG6629" s="7"/>
      <c r="BH6629" s="7"/>
      <c r="BI6629" s="7"/>
      <c r="BJ6629" s="7"/>
      <c r="BK6629" s="7"/>
      <c r="BL6629" s="7"/>
      <c r="BM6629" s="7"/>
      <c r="BP6629" s="7"/>
      <c r="BQ6629" s="7"/>
      <c r="BR6629" s="7"/>
      <c r="BS6629" s="7"/>
      <c r="BT6629" s="7"/>
      <c r="BU6629" s="7"/>
      <c r="BV6629" s="7"/>
      <c r="BW6629" s="7"/>
    </row>
    <row r="6630" spans="43:75" x14ac:dyDescent="0.2">
      <c r="AQ6630" s="7"/>
      <c r="AR6630" s="7"/>
      <c r="AS6630" s="7"/>
      <c r="AT6630" s="7"/>
      <c r="AU6630" s="7"/>
      <c r="AV6630" s="7"/>
      <c r="AX6630" s="7"/>
      <c r="AY6630" s="7"/>
      <c r="AZ6630" s="7"/>
      <c r="BA6630" s="7"/>
      <c r="BB6630" s="7"/>
      <c r="BC6630" s="7"/>
      <c r="BD6630" s="7"/>
      <c r="BG6630" s="7"/>
      <c r="BH6630" s="7"/>
      <c r="BI6630" s="7"/>
      <c r="BJ6630" s="7"/>
      <c r="BK6630" s="7"/>
      <c r="BL6630" s="7"/>
      <c r="BM6630" s="7"/>
      <c r="BP6630" s="7"/>
      <c r="BQ6630" s="7"/>
      <c r="BR6630" s="7"/>
      <c r="BS6630" s="7"/>
      <c r="BT6630" s="7"/>
      <c r="BU6630" s="7"/>
      <c r="BV6630" s="7"/>
      <c r="BW6630" s="7"/>
    </row>
    <row r="6631" spans="43:75" x14ac:dyDescent="0.2">
      <c r="AQ6631" s="7"/>
      <c r="AR6631" s="7"/>
      <c r="AS6631" s="7"/>
      <c r="AT6631" s="7"/>
      <c r="AU6631" s="7"/>
      <c r="AV6631" s="7"/>
      <c r="AX6631" s="7"/>
      <c r="AY6631" s="7"/>
      <c r="AZ6631" s="7"/>
      <c r="BA6631" s="7"/>
      <c r="BB6631" s="7"/>
      <c r="BC6631" s="7"/>
      <c r="BD6631" s="7"/>
      <c r="BG6631" s="7"/>
      <c r="BH6631" s="7"/>
      <c r="BI6631" s="7"/>
      <c r="BJ6631" s="7"/>
      <c r="BK6631" s="7"/>
      <c r="BL6631" s="7"/>
      <c r="BM6631" s="7"/>
      <c r="BP6631" s="7"/>
      <c r="BQ6631" s="7"/>
      <c r="BR6631" s="7"/>
      <c r="BS6631" s="7"/>
      <c r="BT6631" s="7"/>
      <c r="BU6631" s="7"/>
      <c r="BV6631" s="7"/>
      <c r="BW6631" s="7"/>
    </row>
    <row r="6632" spans="43:75" x14ac:dyDescent="0.2">
      <c r="AQ6632" s="7"/>
      <c r="AR6632" s="7"/>
      <c r="AS6632" s="7"/>
      <c r="AT6632" s="7"/>
      <c r="AU6632" s="7"/>
      <c r="AV6632" s="7"/>
      <c r="AX6632" s="7"/>
      <c r="AY6632" s="7"/>
      <c r="AZ6632" s="7"/>
      <c r="BA6632" s="7"/>
      <c r="BB6632" s="7"/>
      <c r="BC6632" s="7"/>
      <c r="BD6632" s="7"/>
      <c r="BG6632" s="7"/>
      <c r="BH6632" s="7"/>
      <c r="BI6632" s="7"/>
      <c r="BJ6632" s="7"/>
      <c r="BK6632" s="7"/>
      <c r="BL6632" s="7"/>
      <c r="BM6632" s="7"/>
      <c r="BP6632" s="7"/>
      <c r="BQ6632" s="7"/>
      <c r="BR6632" s="7"/>
      <c r="BS6632" s="7"/>
      <c r="BT6632" s="7"/>
      <c r="BU6632" s="7"/>
      <c r="BV6632" s="7"/>
      <c r="BW6632" s="7"/>
    </row>
    <row r="6633" spans="43:75" x14ac:dyDescent="0.2">
      <c r="AQ6633" s="7"/>
      <c r="AR6633" s="7"/>
      <c r="AS6633" s="7"/>
      <c r="AT6633" s="7"/>
      <c r="AU6633" s="7"/>
      <c r="AV6633" s="7"/>
      <c r="AX6633" s="7"/>
      <c r="AY6633" s="7"/>
      <c r="AZ6633" s="7"/>
      <c r="BA6633" s="7"/>
      <c r="BB6633" s="7"/>
      <c r="BC6633" s="7"/>
      <c r="BD6633" s="7"/>
      <c r="BG6633" s="7"/>
      <c r="BH6633" s="7"/>
      <c r="BI6633" s="7"/>
      <c r="BJ6633" s="7"/>
      <c r="BK6633" s="7"/>
      <c r="BL6633" s="7"/>
      <c r="BM6633" s="7"/>
      <c r="BP6633" s="7"/>
      <c r="BQ6633" s="7"/>
      <c r="BR6633" s="7"/>
      <c r="BS6633" s="7"/>
      <c r="BT6633" s="7"/>
      <c r="BU6633" s="7"/>
      <c r="BV6633" s="7"/>
      <c r="BW6633" s="7"/>
    </row>
    <row r="6634" spans="43:75" x14ac:dyDescent="0.2">
      <c r="AQ6634" s="7"/>
      <c r="AR6634" s="7"/>
      <c r="AS6634" s="7"/>
      <c r="AT6634" s="7"/>
      <c r="AU6634" s="7"/>
      <c r="AV6634" s="7"/>
      <c r="AX6634" s="7"/>
      <c r="AY6634" s="7"/>
      <c r="AZ6634" s="7"/>
      <c r="BA6634" s="7"/>
      <c r="BB6634" s="7"/>
      <c r="BC6634" s="7"/>
      <c r="BD6634" s="7"/>
      <c r="BG6634" s="7"/>
      <c r="BH6634" s="7"/>
      <c r="BI6634" s="7"/>
      <c r="BJ6634" s="7"/>
      <c r="BK6634" s="7"/>
      <c r="BL6634" s="7"/>
      <c r="BM6634" s="7"/>
      <c r="BP6634" s="7"/>
      <c r="BQ6634" s="7"/>
      <c r="BR6634" s="7"/>
      <c r="BS6634" s="7"/>
      <c r="BT6634" s="7"/>
      <c r="BU6634" s="7"/>
      <c r="BV6634" s="7"/>
      <c r="BW6634" s="7"/>
    </row>
    <row r="6635" spans="43:75" x14ac:dyDescent="0.2">
      <c r="AQ6635" s="7"/>
      <c r="AR6635" s="7"/>
      <c r="AS6635" s="7"/>
      <c r="AT6635" s="7"/>
      <c r="AU6635" s="7"/>
      <c r="AV6635" s="7"/>
      <c r="AX6635" s="7"/>
      <c r="AY6635" s="7"/>
      <c r="AZ6635" s="7"/>
      <c r="BA6635" s="7"/>
      <c r="BB6635" s="7"/>
      <c r="BC6635" s="7"/>
      <c r="BD6635" s="7"/>
      <c r="BG6635" s="7"/>
      <c r="BH6635" s="7"/>
      <c r="BI6635" s="7"/>
      <c r="BJ6635" s="7"/>
      <c r="BK6635" s="7"/>
      <c r="BL6635" s="7"/>
      <c r="BM6635" s="7"/>
      <c r="BP6635" s="7"/>
      <c r="BQ6635" s="7"/>
      <c r="BR6635" s="7"/>
      <c r="BS6635" s="7"/>
      <c r="BT6635" s="7"/>
      <c r="BU6635" s="7"/>
      <c r="BV6635" s="7"/>
      <c r="BW6635" s="7"/>
    </row>
    <row r="6636" spans="43:75" x14ac:dyDescent="0.2">
      <c r="AQ6636" s="7"/>
      <c r="AR6636" s="7"/>
      <c r="AS6636" s="7"/>
      <c r="AT6636" s="7"/>
      <c r="AU6636" s="7"/>
      <c r="AV6636" s="7"/>
      <c r="AX6636" s="7"/>
      <c r="AY6636" s="7"/>
      <c r="AZ6636" s="7"/>
      <c r="BA6636" s="7"/>
      <c r="BB6636" s="7"/>
      <c r="BC6636" s="7"/>
      <c r="BD6636" s="7"/>
      <c r="BG6636" s="7"/>
      <c r="BH6636" s="7"/>
      <c r="BI6636" s="7"/>
      <c r="BJ6636" s="7"/>
      <c r="BK6636" s="7"/>
      <c r="BL6636" s="7"/>
      <c r="BM6636" s="7"/>
      <c r="BP6636" s="7"/>
      <c r="BQ6636" s="7"/>
      <c r="BR6636" s="7"/>
      <c r="BS6636" s="7"/>
      <c r="BT6636" s="7"/>
      <c r="BU6636" s="7"/>
      <c r="BV6636" s="7"/>
      <c r="BW6636" s="7"/>
    </row>
    <row r="6637" spans="43:75" x14ac:dyDescent="0.2">
      <c r="AQ6637" s="7"/>
      <c r="AR6637" s="7"/>
      <c r="AS6637" s="7"/>
      <c r="AT6637" s="7"/>
      <c r="AU6637" s="7"/>
      <c r="AV6637" s="7"/>
      <c r="AX6637" s="7"/>
      <c r="AY6637" s="7"/>
      <c r="AZ6637" s="7"/>
      <c r="BA6637" s="7"/>
      <c r="BB6637" s="7"/>
      <c r="BC6637" s="7"/>
      <c r="BD6637" s="7"/>
      <c r="BG6637" s="7"/>
      <c r="BH6637" s="7"/>
      <c r="BI6637" s="7"/>
      <c r="BJ6637" s="7"/>
      <c r="BK6637" s="7"/>
      <c r="BL6637" s="7"/>
      <c r="BM6637" s="7"/>
      <c r="BP6637" s="7"/>
      <c r="BQ6637" s="7"/>
      <c r="BR6637" s="7"/>
      <c r="BS6637" s="7"/>
      <c r="BT6637" s="7"/>
      <c r="BU6637" s="7"/>
      <c r="BV6637" s="7"/>
      <c r="BW6637" s="7"/>
    </row>
    <row r="6638" spans="43:75" x14ac:dyDescent="0.2">
      <c r="AQ6638" s="7"/>
      <c r="AR6638" s="7"/>
      <c r="AS6638" s="7"/>
      <c r="AT6638" s="7"/>
      <c r="AU6638" s="7"/>
      <c r="AV6638" s="7"/>
      <c r="AX6638" s="7"/>
      <c r="AY6638" s="7"/>
      <c r="AZ6638" s="7"/>
      <c r="BA6638" s="7"/>
      <c r="BB6638" s="7"/>
      <c r="BC6638" s="7"/>
      <c r="BD6638" s="7"/>
      <c r="BG6638" s="7"/>
      <c r="BH6638" s="7"/>
      <c r="BI6638" s="7"/>
      <c r="BJ6638" s="7"/>
      <c r="BK6638" s="7"/>
      <c r="BL6638" s="7"/>
      <c r="BM6638" s="7"/>
      <c r="BP6638" s="7"/>
      <c r="BQ6638" s="7"/>
      <c r="BR6638" s="7"/>
      <c r="BS6638" s="7"/>
      <c r="BT6638" s="7"/>
      <c r="BU6638" s="7"/>
      <c r="BV6638" s="7"/>
      <c r="BW6638" s="7"/>
    </row>
    <row r="6639" spans="43:75" x14ac:dyDescent="0.2">
      <c r="AQ6639" s="7"/>
      <c r="AR6639" s="7"/>
      <c r="AS6639" s="7"/>
      <c r="AT6639" s="7"/>
      <c r="AU6639" s="7"/>
      <c r="AV6639" s="7"/>
      <c r="AX6639" s="7"/>
      <c r="AY6639" s="7"/>
      <c r="AZ6639" s="7"/>
      <c r="BA6639" s="7"/>
      <c r="BB6639" s="7"/>
      <c r="BC6639" s="7"/>
      <c r="BD6639" s="7"/>
      <c r="BG6639" s="7"/>
      <c r="BH6639" s="7"/>
      <c r="BI6639" s="7"/>
      <c r="BJ6639" s="7"/>
      <c r="BK6639" s="7"/>
      <c r="BL6639" s="7"/>
      <c r="BM6639" s="7"/>
      <c r="BP6639" s="7"/>
      <c r="BQ6639" s="7"/>
      <c r="BR6639" s="7"/>
      <c r="BS6639" s="7"/>
      <c r="BT6639" s="7"/>
      <c r="BU6639" s="7"/>
      <c r="BV6639" s="7"/>
      <c r="BW6639" s="7"/>
    </row>
    <row r="6640" spans="43:75" x14ac:dyDescent="0.2">
      <c r="AQ6640" s="7"/>
      <c r="AR6640" s="7"/>
      <c r="AS6640" s="7"/>
      <c r="AT6640" s="7"/>
      <c r="AU6640" s="7"/>
      <c r="AV6640" s="7"/>
      <c r="AX6640" s="7"/>
      <c r="AY6640" s="7"/>
      <c r="AZ6640" s="7"/>
      <c r="BA6640" s="7"/>
      <c r="BB6640" s="7"/>
      <c r="BC6640" s="7"/>
      <c r="BD6640" s="7"/>
      <c r="BG6640" s="7"/>
      <c r="BH6640" s="7"/>
      <c r="BI6640" s="7"/>
      <c r="BJ6640" s="7"/>
      <c r="BK6640" s="7"/>
      <c r="BL6640" s="7"/>
      <c r="BM6640" s="7"/>
      <c r="BP6640" s="7"/>
      <c r="BQ6640" s="7"/>
      <c r="BR6640" s="7"/>
      <c r="BS6640" s="7"/>
      <c r="BT6640" s="7"/>
      <c r="BU6640" s="7"/>
      <c r="BV6640" s="7"/>
      <c r="BW6640" s="7"/>
    </row>
    <row r="6641" spans="43:75" x14ac:dyDescent="0.2">
      <c r="AQ6641" s="7"/>
      <c r="AR6641" s="7"/>
      <c r="AS6641" s="7"/>
      <c r="AT6641" s="7"/>
      <c r="AU6641" s="7"/>
      <c r="AV6641" s="7"/>
      <c r="AX6641" s="7"/>
      <c r="AY6641" s="7"/>
      <c r="AZ6641" s="7"/>
      <c r="BA6641" s="7"/>
      <c r="BB6641" s="7"/>
      <c r="BC6641" s="7"/>
      <c r="BD6641" s="7"/>
      <c r="BG6641" s="7"/>
      <c r="BH6641" s="7"/>
      <c r="BI6641" s="7"/>
      <c r="BJ6641" s="7"/>
      <c r="BK6641" s="7"/>
      <c r="BL6641" s="7"/>
      <c r="BM6641" s="7"/>
      <c r="BP6641" s="7"/>
      <c r="BQ6641" s="7"/>
      <c r="BR6641" s="7"/>
      <c r="BS6641" s="7"/>
      <c r="BT6641" s="7"/>
      <c r="BU6641" s="7"/>
      <c r="BV6641" s="7"/>
      <c r="BW6641" s="7"/>
    </row>
    <row r="6642" spans="43:75" x14ac:dyDescent="0.2">
      <c r="AQ6642" s="7"/>
      <c r="AR6642" s="7"/>
      <c r="AS6642" s="7"/>
      <c r="AT6642" s="7"/>
      <c r="AU6642" s="7"/>
      <c r="AV6642" s="7"/>
      <c r="AX6642" s="7"/>
      <c r="AY6642" s="7"/>
      <c r="AZ6642" s="7"/>
      <c r="BA6642" s="7"/>
      <c r="BB6642" s="7"/>
      <c r="BC6642" s="7"/>
      <c r="BD6642" s="7"/>
      <c r="BG6642" s="7"/>
      <c r="BH6642" s="7"/>
      <c r="BI6642" s="7"/>
      <c r="BJ6642" s="7"/>
      <c r="BK6642" s="7"/>
      <c r="BL6642" s="7"/>
      <c r="BM6642" s="7"/>
      <c r="BP6642" s="7"/>
      <c r="BQ6642" s="7"/>
      <c r="BR6642" s="7"/>
      <c r="BS6642" s="7"/>
      <c r="BT6642" s="7"/>
      <c r="BU6642" s="7"/>
      <c r="BV6642" s="7"/>
      <c r="BW6642" s="7"/>
    </row>
    <row r="6643" spans="43:75" x14ac:dyDescent="0.2">
      <c r="AQ6643" s="7"/>
      <c r="AR6643" s="7"/>
      <c r="AS6643" s="7"/>
      <c r="AT6643" s="7"/>
      <c r="AU6643" s="7"/>
      <c r="AV6643" s="7"/>
      <c r="AX6643" s="7"/>
      <c r="AY6643" s="7"/>
      <c r="AZ6643" s="7"/>
      <c r="BA6643" s="7"/>
      <c r="BB6643" s="7"/>
      <c r="BC6643" s="7"/>
      <c r="BD6643" s="7"/>
      <c r="BG6643" s="7"/>
      <c r="BH6643" s="7"/>
      <c r="BI6643" s="7"/>
      <c r="BJ6643" s="7"/>
      <c r="BK6643" s="7"/>
      <c r="BL6643" s="7"/>
      <c r="BM6643" s="7"/>
      <c r="BP6643" s="7"/>
      <c r="BQ6643" s="7"/>
      <c r="BR6643" s="7"/>
      <c r="BS6643" s="7"/>
      <c r="BT6643" s="7"/>
      <c r="BU6643" s="7"/>
      <c r="BV6643" s="7"/>
      <c r="BW6643" s="7"/>
    </row>
    <row r="6644" spans="43:75" x14ac:dyDescent="0.2">
      <c r="AQ6644" s="7"/>
      <c r="AR6644" s="7"/>
      <c r="AS6644" s="7"/>
      <c r="AT6644" s="7"/>
      <c r="AU6644" s="7"/>
      <c r="AV6644" s="7"/>
      <c r="AX6644" s="7"/>
      <c r="AY6644" s="7"/>
      <c r="AZ6644" s="7"/>
      <c r="BA6644" s="7"/>
      <c r="BB6644" s="7"/>
      <c r="BC6644" s="7"/>
      <c r="BD6644" s="7"/>
      <c r="BG6644" s="7"/>
      <c r="BH6644" s="7"/>
      <c r="BI6644" s="7"/>
      <c r="BJ6644" s="7"/>
      <c r="BK6644" s="7"/>
      <c r="BL6644" s="7"/>
      <c r="BM6644" s="7"/>
      <c r="BP6644" s="7"/>
      <c r="BQ6644" s="7"/>
      <c r="BR6644" s="7"/>
      <c r="BS6644" s="7"/>
      <c r="BT6644" s="7"/>
      <c r="BU6644" s="7"/>
      <c r="BV6644" s="7"/>
      <c r="BW6644" s="7"/>
    </row>
    <row r="6645" spans="43:75" x14ac:dyDescent="0.2">
      <c r="AQ6645" s="7"/>
      <c r="AR6645" s="7"/>
      <c r="AS6645" s="7"/>
      <c r="AT6645" s="7"/>
      <c r="AU6645" s="7"/>
      <c r="AV6645" s="7"/>
      <c r="AX6645" s="7"/>
      <c r="AY6645" s="7"/>
      <c r="AZ6645" s="7"/>
      <c r="BA6645" s="7"/>
      <c r="BB6645" s="7"/>
      <c r="BC6645" s="7"/>
      <c r="BD6645" s="7"/>
      <c r="BG6645" s="7"/>
      <c r="BH6645" s="7"/>
      <c r="BI6645" s="7"/>
      <c r="BJ6645" s="7"/>
      <c r="BK6645" s="7"/>
      <c r="BL6645" s="7"/>
      <c r="BM6645" s="7"/>
      <c r="BP6645" s="7"/>
      <c r="BQ6645" s="7"/>
      <c r="BR6645" s="7"/>
      <c r="BS6645" s="7"/>
      <c r="BT6645" s="7"/>
      <c r="BU6645" s="7"/>
      <c r="BV6645" s="7"/>
      <c r="BW6645" s="7"/>
    </row>
    <row r="6646" spans="43:75" x14ac:dyDescent="0.2">
      <c r="AQ6646" s="7"/>
      <c r="AR6646" s="7"/>
      <c r="AS6646" s="7"/>
      <c r="AT6646" s="7"/>
      <c r="AU6646" s="7"/>
      <c r="AV6646" s="7"/>
      <c r="AX6646" s="7"/>
      <c r="AY6646" s="7"/>
      <c r="AZ6646" s="7"/>
      <c r="BA6646" s="7"/>
      <c r="BB6646" s="7"/>
      <c r="BC6646" s="7"/>
      <c r="BD6646" s="7"/>
      <c r="BG6646" s="7"/>
      <c r="BH6646" s="7"/>
      <c r="BI6646" s="7"/>
      <c r="BJ6646" s="7"/>
      <c r="BK6646" s="7"/>
      <c r="BL6646" s="7"/>
      <c r="BM6646" s="7"/>
      <c r="BP6646" s="7"/>
      <c r="BQ6646" s="7"/>
      <c r="BR6646" s="7"/>
      <c r="BS6646" s="7"/>
      <c r="BT6646" s="7"/>
      <c r="BU6646" s="7"/>
      <c r="BV6646" s="7"/>
      <c r="BW6646" s="7"/>
    </row>
    <row r="6647" spans="43:75" x14ac:dyDescent="0.2">
      <c r="AQ6647" s="7"/>
      <c r="AR6647" s="7"/>
      <c r="AS6647" s="7"/>
      <c r="AT6647" s="7"/>
      <c r="AU6647" s="7"/>
      <c r="AV6647" s="7"/>
      <c r="AX6647" s="7"/>
      <c r="AY6647" s="7"/>
      <c r="AZ6647" s="7"/>
      <c r="BA6647" s="7"/>
      <c r="BB6647" s="7"/>
      <c r="BC6647" s="7"/>
      <c r="BD6647" s="7"/>
      <c r="BG6647" s="7"/>
      <c r="BH6647" s="7"/>
      <c r="BI6647" s="7"/>
      <c r="BJ6647" s="7"/>
      <c r="BK6647" s="7"/>
      <c r="BL6647" s="7"/>
      <c r="BM6647" s="7"/>
      <c r="BP6647" s="7"/>
      <c r="BQ6647" s="7"/>
      <c r="BR6647" s="7"/>
      <c r="BS6647" s="7"/>
      <c r="BT6647" s="7"/>
      <c r="BU6647" s="7"/>
      <c r="BV6647" s="7"/>
      <c r="BW6647" s="7"/>
    </row>
    <row r="6648" spans="43:75" x14ac:dyDescent="0.2">
      <c r="AQ6648" s="7"/>
      <c r="AR6648" s="7"/>
      <c r="AS6648" s="7"/>
      <c r="AT6648" s="7"/>
      <c r="AU6648" s="7"/>
      <c r="AV6648" s="7"/>
      <c r="AX6648" s="7"/>
      <c r="AY6648" s="7"/>
      <c r="AZ6648" s="7"/>
      <c r="BA6648" s="7"/>
      <c r="BB6648" s="7"/>
      <c r="BC6648" s="7"/>
      <c r="BD6648" s="7"/>
      <c r="BG6648" s="7"/>
      <c r="BH6648" s="7"/>
      <c r="BI6648" s="7"/>
      <c r="BJ6648" s="7"/>
      <c r="BK6648" s="7"/>
      <c r="BL6648" s="7"/>
      <c r="BM6648" s="7"/>
      <c r="BP6648" s="7"/>
      <c r="BQ6648" s="7"/>
      <c r="BR6648" s="7"/>
      <c r="BS6648" s="7"/>
      <c r="BT6648" s="7"/>
      <c r="BU6648" s="7"/>
      <c r="BV6648" s="7"/>
      <c r="BW6648" s="7"/>
    </row>
    <row r="6649" spans="43:75" x14ac:dyDescent="0.2">
      <c r="AQ6649" s="7"/>
      <c r="AR6649" s="7"/>
      <c r="AS6649" s="7"/>
      <c r="AT6649" s="7"/>
      <c r="AU6649" s="7"/>
      <c r="AV6649" s="7"/>
      <c r="AX6649" s="7"/>
      <c r="AY6649" s="7"/>
      <c r="AZ6649" s="7"/>
      <c r="BA6649" s="7"/>
      <c r="BB6649" s="7"/>
      <c r="BC6649" s="7"/>
      <c r="BD6649" s="7"/>
      <c r="BG6649" s="7"/>
      <c r="BH6649" s="7"/>
      <c r="BI6649" s="7"/>
      <c r="BJ6649" s="7"/>
      <c r="BK6649" s="7"/>
      <c r="BL6649" s="7"/>
      <c r="BM6649" s="7"/>
      <c r="BP6649" s="7"/>
      <c r="BQ6649" s="7"/>
      <c r="BR6649" s="7"/>
      <c r="BS6649" s="7"/>
      <c r="BT6649" s="7"/>
      <c r="BU6649" s="7"/>
      <c r="BV6649" s="7"/>
      <c r="BW6649" s="7"/>
    </row>
    <row r="6650" spans="43:75" x14ac:dyDescent="0.2">
      <c r="AQ6650" s="7"/>
      <c r="AR6650" s="7"/>
      <c r="AS6650" s="7"/>
      <c r="AT6650" s="7"/>
      <c r="AU6650" s="7"/>
      <c r="AV6650" s="7"/>
      <c r="AX6650" s="7"/>
      <c r="AY6650" s="7"/>
      <c r="AZ6650" s="7"/>
      <c r="BA6650" s="7"/>
      <c r="BB6650" s="7"/>
      <c r="BC6650" s="7"/>
      <c r="BD6650" s="7"/>
      <c r="BG6650" s="7"/>
      <c r="BH6650" s="7"/>
      <c r="BI6650" s="7"/>
      <c r="BJ6650" s="7"/>
      <c r="BK6650" s="7"/>
      <c r="BL6650" s="7"/>
      <c r="BM6650" s="7"/>
      <c r="BP6650" s="7"/>
      <c r="BQ6650" s="7"/>
      <c r="BR6650" s="7"/>
      <c r="BS6650" s="7"/>
      <c r="BT6650" s="7"/>
      <c r="BU6650" s="7"/>
      <c r="BV6650" s="7"/>
      <c r="BW6650" s="7"/>
    </row>
    <row r="6651" spans="43:75" x14ac:dyDescent="0.2">
      <c r="AQ6651" s="7"/>
      <c r="AR6651" s="7"/>
      <c r="AS6651" s="7"/>
      <c r="AT6651" s="7"/>
      <c r="AU6651" s="7"/>
      <c r="AV6651" s="7"/>
      <c r="AX6651" s="7"/>
      <c r="AY6651" s="7"/>
      <c r="AZ6651" s="7"/>
      <c r="BA6651" s="7"/>
      <c r="BB6651" s="7"/>
      <c r="BC6651" s="7"/>
      <c r="BD6651" s="7"/>
      <c r="BG6651" s="7"/>
      <c r="BH6651" s="7"/>
      <c r="BI6651" s="7"/>
      <c r="BJ6651" s="7"/>
      <c r="BK6651" s="7"/>
      <c r="BL6651" s="7"/>
      <c r="BM6651" s="7"/>
      <c r="BP6651" s="7"/>
      <c r="BQ6651" s="7"/>
      <c r="BR6651" s="7"/>
      <c r="BS6651" s="7"/>
      <c r="BT6651" s="7"/>
      <c r="BU6651" s="7"/>
      <c r="BV6651" s="7"/>
      <c r="BW6651" s="7"/>
    </row>
    <row r="6652" spans="43:75" x14ac:dyDescent="0.2">
      <c r="AQ6652" s="7"/>
      <c r="AR6652" s="7"/>
      <c r="AS6652" s="7"/>
      <c r="AT6652" s="7"/>
      <c r="AU6652" s="7"/>
      <c r="AV6652" s="7"/>
      <c r="AX6652" s="7"/>
      <c r="AY6652" s="7"/>
      <c r="AZ6652" s="7"/>
      <c r="BA6652" s="7"/>
      <c r="BB6652" s="7"/>
      <c r="BC6652" s="7"/>
      <c r="BD6652" s="7"/>
      <c r="BG6652" s="7"/>
      <c r="BH6652" s="7"/>
      <c r="BI6652" s="7"/>
      <c r="BJ6652" s="7"/>
      <c r="BK6652" s="7"/>
      <c r="BL6652" s="7"/>
      <c r="BM6652" s="7"/>
      <c r="BP6652" s="7"/>
      <c r="BQ6652" s="7"/>
      <c r="BR6652" s="7"/>
      <c r="BS6652" s="7"/>
      <c r="BT6652" s="7"/>
      <c r="BU6652" s="7"/>
      <c r="BV6652" s="7"/>
      <c r="BW6652" s="7"/>
    </row>
    <row r="6653" spans="43:75" x14ac:dyDescent="0.2">
      <c r="AQ6653" s="7"/>
      <c r="AR6653" s="7"/>
      <c r="AS6653" s="7"/>
      <c r="AT6653" s="7"/>
      <c r="AU6653" s="7"/>
      <c r="AV6653" s="7"/>
      <c r="AX6653" s="7"/>
      <c r="AY6653" s="7"/>
      <c r="AZ6653" s="7"/>
      <c r="BA6653" s="7"/>
      <c r="BB6653" s="7"/>
      <c r="BC6653" s="7"/>
      <c r="BD6653" s="7"/>
      <c r="BG6653" s="7"/>
      <c r="BH6653" s="7"/>
      <c r="BI6653" s="7"/>
      <c r="BJ6653" s="7"/>
      <c r="BK6653" s="7"/>
      <c r="BL6653" s="7"/>
      <c r="BM6653" s="7"/>
      <c r="BP6653" s="7"/>
      <c r="BQ6653" s="7"/>
      <c r="BR6653" s="7"/>
      <c r="BS6653" s="7"/>
      <c r="BT6653" s="7"/>
      <c r="BU6653" s="7"/>
      <c r="BV6653" s="7"/>
      <c r="BW6653" s="7"/>
    </row>
    <row r="6654" spans="43:75" x14ac:dyDescent="0.2">
      <c r="AQ6654" s="7"/>
      <c r="AR6654" s="7"/>
      <c r="AS6654" s="7"/>
      <c r="AT6654" s="7"/>
      <c r="AU6654" s="7"/>
      <c r="AV6654" s="7"/>
      <c r="AX6654" s="7"/>
      <c r="AY6654" s="7"/>
      <c r="AZ6654" s="7"/>
      <c r="BA6654" s="7"/>
      <c r="BB6654" s="7"/>
      <c r="BC6654" s="7"/>
      <c r="BD6654" s="7"/>
      <c r="BG6654" s="7"/>
      <c r="BH6654" s="7"/>
      <c r="BI6654" s="7"/>
      <c r="BJ6654" s="7"/>
      <c r="BK6654" s="7"/>
      <c r="BL6654" s="7"/>
      <c r="BM6654" s="7"/>
      <c r="BP6654" s="7"/>
      <c r="BQ6654" s="7"/>
      <c r="BR6654" s="7"/>
      <c r="BS6654" s="7"/>
      <c r="BT6654" s="7"/>
      <c r="BU6654" s="7"/>
      <c r="BV6654" s="7"/>
      <c r="BW6654" s="7"/>
    </row>
    <row r="6655" spans="43:75" x14ac:dyDescent="0.2">
      <c r="AQ6655" s="7"/>
      <c r="AR6655" s="7"/>
      <c r="AS6655" s="7"/>
      <c r="AT6655" s="7"/>
      <c r="AU6655" s="7"/>
      <c r="AV6655" s="7"/>
      <c r="AX6655" s="7"/>
      <c r="AY6655" s="7"/>
      <c r="AZ6655" s="7"/>
      <c r="BA6655" s="7"/>
      <c r="BB6655" s="7"/>
      <c r="BC6655" s="7"/>
      <c r="BD6655" s="7"/>
      <c r="BG6655" s="7"/>
      <c r="BH6655" s="7"/>
      <c r="BI6655" s="7"/>
      <c r="BJ6655" s="7"/>
      <c r="BK6655" s="7"/>
      <c r="BL6655" s="7"/>
      <c r="BM6655" s="7"/>
      <c r="BP6655" s="7"/>
      <c r="BQ6655" s="7"/>
      <c r="BR6655" s="7"/>
      <c r="BS6655" s="7"/>
      <c r="BT6655" s="7"/>
      <c r="BU6655" s="7"/>
      <c r="BV6655" s="7"/>
      <c r="BW6655" s="7"/>
    </row>
    <row r="6656" spans="43:75" x14ac:dyDescent="0.2">
      <c r="AQ6656" s="7"/>
      <c r="AR6656" s="7"/>
      <c r="AS6656" s="7"/>
      <c r="AT6656" s="7"/>
      <c r="AU6656" s="7"/>
      <c r="AV6656" s="7"/>
      <c r="AX6656" s="7"/>
      <c r="AY6656" s="7"/>
      <c r="AZ6656" s="7"/>
      <c r="BA6656" s="7"/>
      <c r="BB6656" s="7"/>
      <c r="BC6656" s="7"/>
      <c r="BD6656" s="7"/>
      <c r="BG6656" s="7"/>
      <c r="BH6656" s="7"/>
      <c r="BI6656" s="7"/>
      <c r="BJ6656" s="7"/>
      <c r="BK6656" s="7"/>
      <c r="BL6656" s="7"/>
      <c r="BM6656" s="7"/>
      <c r="BP6656" s="7"/>
      <c r="BQ6656" s="7"/>
      <c r="BR6656" s="7"/>
      <c r="BS6656" s="7"/>
      <c r="BT6656" s="7"/>
      <c r="BU6656" s="7"/>
      <c r="BV6656" s="7"/>
      <c r="BW6656" s="7"/>
    </row>
    <row r="6657" spans="43:75" x14ac:dyDescent="0.2">
      <c r="AQ6657" s="7"/>
      <c r="AR6657" s="7"/>
      <c r="AS6657" s="7"/>
      <c r="AT6657" s="7"/>
      <c r="AU6657" s="7"/>
      <c r="AV6657" s="7"/>
      <c r="AX6657" s="7"/>
      <c r="AY6657" s="7"/>
      <c r="AZ6657" s="7"/>
      <c r="BA6657" s="7"/>
      <c r="BB6657" s="7"/>
      <c r="BC6657" s="7"/>
      <c r="BD6657" s="7"/>
      <c r="BG6657" s="7"/>
      <c r="BH6657" s="7"/>
      <c r="BI6657" s="7"/>
      <c r="BJ6657" s="7"/>
      <c r="BK6657" s="7"/>
      <c r="BL6657" s="7"/>
      <c r="BM6657" s="7"/>
      <c r="BP6657" s="7"/>
      <c r="BQ6657" s="7"/>
      <c r="BR6657" s="7"/>
      <c r="BS6657" s="7"/>
      <c r="BT6657" s="7"/>
      <c r="BU6657" s="7"/>
      <c r="BV6657" s="7"/>
      <c r="BW6657" s="7"/>
    </row>
    <row r="6658" spans="43:75" x14ac:dyDescent="0.2">
      <c r="AQ6658" s="7"/>
      <c r="AR6658" s="7"/>
      <c r="AS6658" s="7"/>
      <c r="AT6658" s="7"/>
      <c r="AU6658" s="7"/>
      <c r="AV6658" s="7"/>
      <c r="AX6658" s="7"/>
      <c r="AY6658" s="7"/>
      <c r="AZ6658" s="7"/>
      <c r="BA6658" s="7"/>
      <c r="BB6658" s="7"/>
      <c r="BC6658" s="7"/>
      <c r="BD6658" s="7"/>
      <c r="BG6658" s="7"/>
      <c r="BH6658" s="7"/>
      <c r="BI6658" s="7"/>
      <c r="BJ6658" s="7"/>
      <c r="BK6658" s="7"/>
      <c r="BL6658" s="7"/>
      <c r="BM6658" s="7"/>
      <c r="BP6658" s="7"/>
      <c r="BQ6658" s="7"/>
      <c r="BR6658" s="7"/>
      <c r="BS6658" s="7"/>
      <c r="BT6658" s="7"/>
      <c r="BU6658" s="7"/>
      <c r="BV6658" s="7"/>
      <c r="BW6658" s="7"/>
    </row>
    <row r="6659" spans="43:75" x14ac:dyDescent="0.2">
      <c r="AQ6659" s="7"/>
      <c r="AR6659" s="7"/>
      <c r="AS6659" s="7"/>
      <c r="AT6659" s="7"/>
      <c r="AU6659" s="7"/>
      <c r="AV6659" s="7"/>
      <c r="AX6659" s="7"/>
      <c r="AY6659" s="7"/>
      <c r="AZ6659" s="7"/>
      <c r="BA6659" s="7"/>
      <c r="BB6659" s="7"/>
      <c r="BC6659" s="7"/>
      <c r="BD6659" s="7"/>
      <c r="BG6659" s="7"/>
      <c r="BH6659" s="7"/>
      <c r="BI6659" s="7"/>
      <c r="BJ6659" s="7"/>
      <c r="BK6659" s="7"/>
      <c r="BL6659" s="7"/>
      <c r="BM6659" s="7"/>
      <c r="BP6659" s="7"/>
      <c r="BQ6659" s="7"/>
      <c r="BR6659" s="7"/>
      <c r="BS6659" s="7"/>
      <c r="BT6659" s="7"/>
      <c r="BU6659" s="7"/>
      <c r="BV6659" s="7"/>
      <c r="BW6659" s="7"/>
    </row>
    <row r="6660" spans="43:75" x14ac:dyDescent="0.2">
      <c r="AQ6660" s="7"/>
      <c r="AR6660" s="7"/>
      <c r="AS6660" s="7"/>
      <c r="AT6660" s="7"/>
      <c r="AU6660" s="7"/>
      <c r="AV6660" s="7"/>
      <c r="AX6660" s="7"/>
      <c r="AY6660" s="7"/>
      <c r="AZ6660" s="7"/>
      <c r="BA6660" s="7"/>
      <c r="BB6660" s="7"/>
      <c r="BC6660" s="7"/>
      <c r="BD6660" s="7"/>
      <c r="BG6660" s="7"/>
      <c r="BH6660" s="7"/>
      <c r="BI6660" s="7"/>
      <c r="BJ6660" s="7"/>
      <c r="BK6660" s="7"/>
      <c r="BL6660" s="7"/>
      <c r="BM6660" s="7"/>
      <c r="BP6660" s="7"/>
      <c r="BQ6660" s="7"/>
      <c r="BR6660" s="7"/>
      <c r="BS6660" s="7"/>
      <c r="BT6660" s="7"/>
      <c r="BU6660" s="7"/>
      <c r="BV6660" s="7"/>
      <c r="BW6660" s="7"/>
    </row>
    <row r="6661" spans="43:75" x14ac:dyDescent="0.2">
      <c r="AQ6661" s="7"/>
      <c r="AR6661" s="7"/>
      <c r="AS6661" s="7"/>
      <c r="AT6661" s="7"/>
      <c r="AU6661" s="7"/>
      <c r="AV6661" s="7"/>
      <c r="AX6661" s="7"/>
      <c r="AY6661" s="7"/>
      <c r="AZ6661" s="7"/>
      <c r="BA6661" s="7"/>
      <c r="BB6661" s="7"/>
      <c r="BC6661" s="7"/>
      <c r="BD6661" s="7"/>
      <c r="BG6661" s="7"/>
      <c r="BH6661" s="7"/>
      <c r="BI6661" s="7"/>
      <c r="BJ6661" s="7"/>
      <c r="BK6661" s="7"/>
      <c r="BL6661" s="7"/>
      <c r="BM6661" s="7"/>
      <c r="BP6661" s="7"/>
      <c r="BQ6661" s="7"/>
      <c r="BR6661" s="7"/>
      <c r="BS6661" s="7"/>
      <c r="BT6661" s="7"/>
      <c r="BU6661" s="7"/>
      <c r="BV6661" s="7"/>
      <c r="BW6661" s="7"/>
    </row>
    <row r="6662" spans="43:75" x14ac:dyDescent="0.2">
      <c r="AQ6662" s="7"/>
      <c r="AR6662" s="7"/>
      <c r="AS6662" s="7"/>
      <c r="AT6662" s="7"/>
      <c r="AU6662" s="7"/>
      <c r="AV6662" s="7"/>
      <c r="AX6662" s="7"/>
      <c r="AY6662" s="7"/>
      <c r="AZ6662" s="7"/>
      <c r="BA6662" s="7"/>
      <c r="BB6662" s="7"/>
      <c r="BC6662" s="7"/>
      <c r="BD6662" s="7"/>
      <c r="BG6662" s="7"/>
      <c r="BH6662" s="7"/>
      <c r="BI6662" s="7"/>
      <c r="BJ6662" s="7"/>
      <c r="BK6662" s="7"/>
      <c r="BL6662" s="7"/>
      <c r="BM6662" s="7"/>
      <c r="BP6662" s="7"/>
      <c r="BQ6662" s="7"/>
      <c r="BR6662" s="7"/>
      <c r="BS6662" s="7"/>
      <c r="BT6662" s="7"/>
      <c r="BU6662" s="7"/>
      <c r="BV6662" s="7"/>
      <c r="BW6662" s="7"/>
    </row>
    <row r="6663" spans="43:75" x14ac:dyDescent="0.2">
      <c r="AQ6663" s="7"/>
      <c r="AR6663" s="7"/>
      <c r="AS6663" s="7"/>
      <c r="AT6663" s="7"/>
      <c r="AU6663" s="7"/>
      <c r="AV6663" s="7"/>
      <c r="AX6663" s="7"/>
      <c r="AY6663" s="7"/>
      <c r="AZ6663" s="7"/>
      <c r="BA6663" s="7"/>
      <c r="BB6663" s="7"/>
      <c r="BC6663" s="7"/>
      <c r="BD6663" s="7"/>
      <c r="BG6663" s="7"/>
      <c r="BH6663" s="7"/>
      <c r="BI6663" s="7"/>
      <c r="BJ6663" s="7"/>
      <c r="BK6663" s="7"/>
      <c r="BL6663" s="7"/>
      <c r="BM6663" s="7"/>
      <c r="BP6663" s="7"/>
      <c r="BQ6663" s="7"/>
      <c r="BR6663" s="7"/>
      <c r="BS6663" s="7"/>
      <c r="BT6663" s="7"/>
      <c r="BU6663" s="7"/>
      <c r="BV6663" s="7"/>
      <c r="BW6663" s="7"/>
    </row>
    <row r="6664" spans="43:75" x14ac:dyDescent="0.2">
      <c r="AQ6664" s="7"/>
      <c r="AR6664" s="7"/>
      <c r="AS6664" s="7"/>
      <c r="AT6664" s="7"/>
      <c r="AU6664" s="7"/>
      <c r="AV6664" s="7"/>
      <c r="AX6664" s="7"/>
      <c r="AY6664" s="7"/>
      <c r="AZ6664" s="7"/>
      <c r="BA6664" s="7"/>
      <c r="BB6664" s="7"/>
      <c r="BC6664" s="7"/>
      <c r="BD6664" s="7"/>
      <c r="BG6664" s="7"/>
      <c r="BH6664" s="7"/>
      <c r="BI6664" s="7"/>
      <c r="BJ6664" s="7"/>
      <c r="BK6664" s="7"/>
      <c r="BL6664" s="7"/>
      <c r="BM6664" s="7"/>
      <c r="BP6664" s="7"/>
      <c r="BQ6664" s="7"/>
      <c r="BR6664" s="7"/>
      <c r="BS6664" s="7"/>
      <c r="BT6664" s="7"/>
      <c r="BU6664" s="7"/>
      <c r="BV6664" s="7"/>
      <c r="BW6664" s="7"/>
    </row>
    <row r="6665" spans="43:75" x14ac:dyDescent="0.2">
      <c r="AQ6665" s="7"/>
      <c r="AR6665" s="7"/>
      <c r="AS6665" s="7"/>
      <c r="AT6665" s="7"/>
      <c r="AU6665" s="7"/>
      <c r="AV6665" s="7"/>
      <c r="AX6665" s="7"/>
      <c r="AY6665" s="7"/>
      <c r="AZ6665" s="7"/>
      <c r="BA6665" s="7"/>
      <c r="BB6665" s="7"/>
      <c r="BC6665" s="7"/>
      <c r="BD6665" s="7"/>
      <c r="BG6665" s="7"/>
      <c r="BH6665" s="7"/>
      <c r="BI6665" s="7"/>
      <c r="BJ6665" s="7"/>
      <c r="BK6665" s="7"/>
      <c r="BL6665" s="7"/>
      <c r="BM6665" s="7"/>
      <c r="BP6665" s="7"/>
      <c r="BQ6665" s="7"/>
      <c r="BR6665" s="7"/>
      <c r="BS6665" s="7"/>
      <c r="BT6665" s="7"/>
      <c r="BU6665" s="7"/>
      <c r="BV6665" s="7"/>
      <c r="BW6665" s="7"/>
    </row>
    <row r="6666" spans="43:75" x14ac:dyDescent="0.2">
      <c r="AQ6666" s="7"/>
      <c r="AR6666" s="7"/>
      <c r="AS6666" s="7"/>
      <c r="AT6666" s="7"/>
      <c r="AU6666" s="7"/>
      <c r="AV6666" s="7"/>
      <c r="AX6666" s="7"/>
      <c r="AY6666" s="7"/>
      <c r="AZ6666" s="7"/>
      <c r="BA6666" s="7"/>
      <c r="BB6666" s="7"/>
      <c r="BC6666" s="7"/>
      <c r="BD6666" s="7"/>
      <c r="BG6666" s="7"/>
      <c r="BH6666" s="7"/>
      <c r="BI6666" s="7"/>
      <c r="BJ6666" s="7"/>
      <c r="BK6666" s="7"/>
      <c r="BL6666" s="7"/>
      <c r="BM6666" s="7"/>
      <c r="BP6666" s="7"/>
      <c r="BQ6666" s="7"/>
      <c r="BR6666" s="7"/>
      <c r="BS6666" s="7"/>
      <c r="BT6666" s="7"/>
      <c r="BU6666" s="7"/>
      <c r="BV6666" s="7"/>
      <c r="BW6666" s="7"/>
    </row>
    <row r="6667" spans="43:75" x14ac:dyDescent="0.2">
      <c r="AQ6667" s="7"/>
      <c r="AR6667" s="7"/>
      <c r="AS6667" s="7"/>
      <c r="AT6667" s="7"/>
      <c r="AU6667" s="7"/>
      <c r="AV6667" s="7"/>
      <c r="AX6667" s="7"/>
      <c r="AY6667" s="7"/>
      <c r="AZ6667" s="7"/>
      <c r="BA6667" s="7"/>
      <c r="BB6667" s="7"/>
      <c r="BC6667" s="7"/>
      <c r="BD6667" s="7"/>
      <c r="BG6667" s="7"/>
      <c r="BH6667" s="7"/>
      <c r="BI6667" s="7"/>
      <c r="BJ6667" s="7"/>
      <c r="BK6667" s="7"/>
      <c r="BL6667" s="7"/>
      <c r="BM6667" s="7"/>
      <c r="BP6667" s="7"/>
      <c r="BQ6667" s="7"/>
      <c r="BR6667" s="7"/>
      <c r="BS6667" s="7"/>
      <c r="BT6667" s="7"/>
      <c r="BU6667" s="7"/>
      <c r="BV6667" s="7"/>
      <c r="BW6667" s="7"/>
    </row>
    <row r="6668" spans="43:75" x14ac:dyDescent="0.2">
      <c r="AQ6668" s="7"/>
      <c r="AR6668" s="7"/>
      <c r="AS6668" s="7"/>
      <c r="AT6668" s="7"/>
      <c r="AU6668" s="7"/>
      <c r="AV6668" s="7"/>
      <c r="AX6668" s="7"/>
      <c r="AY6668" s="7"/>
      <c r="AZ6668" s="7"/>
      <c r="BA6668" s="7"/>
      <c r="BB6668" s="7"/>
      <c r="BC6668" s="7"/>
      <c r="BD6668" s="7"/>
      <c r="BG6668" s="7"/>
      <c r="BH6668" s="7"/>
      <c r="BI6668" s="7"/>
      <c r="BJ6668" s="7"/>
      <c r="BK6668" s="7"/>
      <c r="BL6668" s="7"/>
      <c r="BM6668" s="7"/>
      <c r="BP6668" s="7"/>
      <c r="BQ6668" s="7"/>
      <c r="BR6668" s="7"/>
      <c r="BS6668" s="7"/>
      <c r="BT6668" s="7"/>
      <c r="BU6668" s="7"/>
      <c r="BV6668" s="7"/>
      <c r="BW6668" s="7"/>
    </row>
    <row r="6669" spans="43:75" x14ac:dyDescent="0.2">
      <c r="AQ6669" s="7"/>
      <c r="AR6669" s="7"/>
      <c r="AS6669" s="7"/>
      <c r="AT6669" s="7"/>
      <c r="AU6669" s="7"/>
      <c r="AV6669" s="7"/>
      <c r="AX6669" s="7"/>
      <c r="AY6669" s="7"/>
      <c r="AZ6669" s="7"/>
      <c r="BA6669" s="7"/>
      <c r="BB6669" s="7"/>
      <c r="BC6669" s="7"/>
      <c r="BD6669" s="7"/>
      <c r="BG6669" s="7"/>
      <c r="BH6669" s="7"/>
      <c r="BI6669" s="7"/>
      <c r="BJ6669" s="7"/>
      <c r="BK6669" s="7"/>
      <c r="BL6669" s="7"/>
      <c r="BM6669" s="7"/>
      <c r="BP6669" s="7"/>
      <c r="BQ6669" s="7"/>
      <c r="BR6669" s="7"/>
      <c r="BS6669" s="7"/>
      <c r="BT6669" s="7"/>
      <c r="BU6669" s="7"/>
      <c r="BV6669" s="7"/>
      <c r="BW6669" s="7"/>
    </row>
    <row r="6670" spans="43:75" x14ac:dyDescent="0.2">
      <c r="AQ6670" s="7"/>
      <c r="AR6670" s="7"/>
      <c r="AS6670" s="7"/>
      <c r="AT6670" s="7"/>
      <c r="AU6670" s="7"/>
      <c r="AV6670" s="7"/>
      <c r="AX6670" s="7"/>
      <c r="AY6670" s="7"/>
      <c r="AZ6670" s="7"/>
      <c r="BA6670" s="7"/>
      <c r="BB6670" s="7"/>
      <c r="BC6670" s="7"/>
      <c r="BD6670" s="7"/>
      <c r="BG6670" s="7"/>
      <c r="BH6670" s="7"/>
      <c r="BI6670" s="7"/>
      <c r="BJ6670" s="7"/>
      <c r="BK6670" s="7"/>
      <c r="BL6670" s="7"/>
      <c r="BM6670" s="7"/>
      <c r="BP6670" s="7"/>
      <c r="BQ6670" s="7"/>
      <c r="BR6670" s="7"/>
      <c r="BS6670" s="7"/>
      <c r="BT6670" s="7"/>
      <c r="BU6670" s="7"/>
      <c r="BV6670" s="7"/>
      <c r="BW6670" s="7"/>
    </row>
    <row r="6671" spans="43:75" x14ac:dyDescent="0.2">
      <c r="AQ6671" s="7"/>
      <c r="AR6671" s="7"/>
      <c r="AS6671" s="7"/>
      <c r="AT6671" s="7"/>
      <c r="AU6671" s="7"/>
      <c r="AV6671" s="7"/>
      <c r="AX6671" s="7"/>
      <c r="AY6671" s="7"/>
      <c r="AZ6671" s="7"/>
      <c r="BA6671" s="7"/>
      <c r="BB6671" s="7"/>
      <c r="BC6671" s="7"/>
      <c r="BD6671" s="7"/>
      <c r="BG6671" s="7"/>
      <c r="BH6671" s="7"/>
      <c r="BI6671" s="7"/>
      <c r="BJ6671" s="7"/>
      <c r="BK6671" s="7"/>
      <c r="BL6671" s="7"/>
      <c r="BM6671" s="7"/>
      <c r="BP6671" s="7"/>
      <c r="BQ6671" s="7"/>
      <c r="BR6671" s="7"/>
      <c r="BS6671" s="7"/>
      <c r="BT6671" s="7"/>
      <c r="BU6671" s="7"/>
      <c r="BV6671" s="7"/>
      <c r="BW6671" s="7"/>
    </row>
    <row r="6672" spans="43:75" x14ac:dyDescent="0.2">
      <c r="AQ6672" s="7"/>
      <c r="AR6672" s="7"/>
      <c r="AS6672" s="7"/>
      <c r="AT6672" s="7"/>
      <c r="AU6672" s="7"/>
      <c r="AV6672" s="7"/>
      <c r="AX6672" s="7"/>
      <c r="AY6672" s="7"/>
      <c r="AZ6672" s="7"/>
      <c r="BA6672" s="7"/>
      <c r="BB6672" s="7"/>
      <c r="BC6672" s="7"/>
      <c r="BD6672" s="7"/>
      <c r="BG6672" s="7"/>
      <c r="BH6672" s="7"/>
      <c r="BI6672" s="7"/>
      <c r="BJ6672" s="7"/>
      <c r="BK6672" s="7"/>
      <c r="BL6672" s="7"/>
      <c r="BM6672" s="7"/>
      <c r="BP6672" s="7"/>
      <c r="BQ6672" s="7"/>
      <c r="BR6672" s="7"/>
      <c r="BS6672" s="7"/>
      <c r="BT6672" s="7"/>
      <c r="BU6672" s="7"/>
      <c r="BV6672" s="7"/>
      <c r="BW6672" s="7"/>
    </row>
    <row r="6673" spans="43:75" x14ac:dyDescent="0.2">
      <c r="AQ6673" s="7"/>
      <c r="AR6673" s="7"/>
      <c r="AS6673" s="7"/>
      <c r="AT6673" s="7"/>
      <c r="AU6673" s="7"/>
      <c r="AV6673" s="7"/>
      <c r="AX6673" s="7"/>
      <c r="AY6673" s="7"/>
      <c r="AZ6673" s="7"/>
      <c r="BA6673" s="7"/>
      <c r="BB6673" s="7"/>
      <c r="BC6673" s="7"/>
      <c r="BD6673" s="7"/>
      <c r="BG6673" s="7"/>
      <c r="BH6673" s="7"/>
      <c r="BI6673" s="7"/>
      <c r="BJ6673" s="7"/>
      <c r="BK6673" s="7"/>
      <c r="BL6673" s="7"/>
      <c r="BM6673" s="7"/>
      <c r="BP6673" s="7"/>
      <c r="BQ6673" s="7"/>
      <c r="BR6673" s="7"/>
      <c r="BS6673" s="7"/>
      <c r="BT6673" s="7"/>
      <c r="BU6673" s="7"/>
      <c r="BV6673" s="7"/>
      <c r="BW6673" s="7"/>
    </row>
    <row r="6674" spans="43:75" x14ac:dyDescent="0.2">
      <c r="AQ6674" s="7"/>
      <c r="AR6674" s="7"/>
      <c r="AS6674" s="7"/>
      <c r="AT6674" s="7"/>
      <c r="AU6674" s="7"/>
      <c r="AV6674" s="7"/>
      <c r="AX6674" s="7"/>
      <c r="AY6674" s="7"/>
      <c r="AZ6674" s="7"/>
      <c r="BA6674" s="7"/>
      <c r="BB6674" s="7"/>
      <c r="BC6674" s="7"/>
      <c r="BD6674" s="7"/>
      <c r="BG6674" s="7"/>
      <c r="BH6674" s="7"/>
      <c r="BI6674" s="7"/>
      <c r="BJ6674" s="7"/>
      <c r="BK6674" s="7"/>
      <c r="BL6674" s="7"/>
      <c r="BM6674" s="7"/>
      <c r="BP6674" s="7"/>
      <c r="BQ6674" s="7"/>
      <c r="BR6674" s="7"/>
      <c r="BS6674" s="7"/>
      <c r="BT6674" s="7"/>
      <c r="BU6674" s="7"/>
      <c r="BV6674" s="7"/>
      <c r="BW6674" s="7"/>
    </row>
    <row r="6675" spans="43:75" x14ac:dyDescent="0.2">
      <c r="AQ6675" s="7"/>
      <c r="AR6675" s="7"/>
      <c r="AS6675" s="7"/>
      <c r="AT6675" s="7"/>
      <c r="AU6675" s="7"/>
      <c r="AV6675" s="7"/>
      <c r="AX6675" s="7"/>
      <c r="AY6675" s="7"/>
      <c r="AZ6675" s="7"/>
      <c r="BA6675" s="7"/>
      <c r="BB6675" s="7"/>
      <c r="BC6675" s="7"/>
      <c r="BD6675" s="7"/>
      <c r="BG6675" s="7"/>
      <c r="BH6675" s="7"/>
      <c r="BI6675" s="7"/>
      <c r="BJ6675" s="7"/>
      <c r="BK6675" s="7"/>
      <c r="BL6675" s="7"/>
      <c r="BM6675" s="7"/>
      <c r="BP6675" s="7"/>
      <c r="BQ6675" s="7"/>
      <c r="BR6675" s="7"/>
      <c r="BS6675" s="7"/>
      <c r="BT6675" s="7"/>
      <c r="BU6675" s="7"/>
      <c r="BV6675" s="7"/>
      <c r="BW6675" s="7"/>
    </row>
    <row r="6676" spans="43:75" x14ac:dyDescent="0.2">
      <c r="AQ6676" s="7"/>
      <c r="AR6676" s="7"/>
      <c r="AS6676" s="7"/>
      <c r="AT6676" s="7"/>
      <c r="AU6676" s="7"/>
      <c r="AV6676" s="7"/>
      <c r="AX6676" s="7"/>
      <c r="AY6676" s="7"/>
      <c r="AZ6676" s="7"/>
      <c r="BA6676" s="7"/>
      <c r="BB6676" s="7"/>
      <c r="BC6676" s="7"/>
      <c r="BD6676" s="7"/>
      <c r="BG6676" s="7"/>
      <c r="BH6676" s="7"/>
      <c r="BI6676" s="7"/>
      <c r="BJ6676" s="7"/>
      <c r="BK6676" s="7"/>
      <c r="BL6676" s="7"/>
      <c r="BM6676" s="7"/>
      <c r="BP6676" s="7"/>
      <c r="BQ6676" s="7"/>
      <c r="BR6676" s="7"/>
      <c r="BS6676" s="7"/>
      <c r="BT6676" s="7"/>
      <c r="BU6676" s="7"/>
      <c r="BV6676" s="7"/>
      <c r="BW6676" s="7"/>
    </row>
    <row r="6677" spans="43:75" x14ac:dyDescent="0.2">
      <c r="AQ6677" s="7"/>
      <c r="AR6677" s="7"/>
      <c r="AS6677" s="7"/>
      <c r="AT6677" s="7"/>
      <c r="AU6677" s="7"/>
      <c r="AV6677" s="7"/>
      <c r="AX6677" s="7"/>
      <c r="AY6677" s="7"/>
      <c r="AZ6677" s="7"/>
      <c r="BA6677" s="7"/>
      <c r="BB6677" s="7"/>
      <c r="BC6677" s="7"/>
      <c r="BD6677" s="7"/>
      <c r="BG6677" s="7"/>
      <c r="BH6677" s="7"/>
      <c r="BI6677" s="7"/>
      <c r="BJ6677" s="7"/>
      <c r="BK6677" s="7"/>
      <c r="BL6677" s="7"/>
      <c r="BM6677" s="7"/>
      <c r="BP6677" s="7"/>
      <c r="BQ6677" s="7"/>
      <c r="BR6677" s="7"/>
      <c r="BS6677" s="7"/>
      <c r="BT6677" s="7"/>
      <c r="BU6677" s="7"/>
      <c r="BV6677" s="7"/>
      <c r="BW6677" s="7"/>
    </row>
    <row r="6678" spans="43:75" x14ac:dyDescent="0.2">
      <c r="AQ6678" s="7"/>
      <c r="AR6678" s="7"/>
      <c r="AS6678" s="7"/>
      <c r="AT6678" s="7"/>
      <c r="AU6678" s="7"/>
      <c r="AV6678" s="7"/>
      <c r="AX6678" s="7"/>
      <c r="AY6678" s="7"/>
      <c r="AZ6678" s="7"/>
      <c r="BA6678" s="7"/>
      <c r="BB6678" s="7"/>
      <c r="BC6678" s="7"/>
      <c r="BD6678" s="7"/>
      <c r="BG6678" s="7"/>
      <c r="BH6678" s="7"/>
      <c r="BI6678" s="7"/>
      <c r="BJ6678" s="7"/>
      <c r="BK6678" s="7"/>
      <c r="BL6678" s="7"/>
      <c r="BM6678" s="7"/>
      <c r="BP6678" s="7"/>
      <c r="BQ6678" s="7"/>
      <c r="BR6678" s="7"/>
      <c r="BS6678" s="7"/>
      <c r="BT6678" s="7"/>
      <c r="BU6678" s="7"/>
      <c r="BV6678" s="7"/>
      <c r="BW6678" s="7"/>
    </row>
    <row r="6679" spans="43:75" x14ac:dyDescent="0.2">
      <c r="AQ6679" s="7"/>
      <c r="AR6679" s="7"/>
      <c r="AS6679" s="7"/>
      <c r="AT6679" s="7"/>
      <c r="AU6679" s="7"/>
      <c r="AV6679" s="7"/>
      <c r="AX6679" s="7"/>
      <c r="AY6679" s="7"/>
      <c r="AZ6679" s="7"/>
      <c r="BA6679" s="7"/>
      <c r="BB6679" s="7"/>
      <c r="BC6679" s="7"/>
      <c r="BD6679" s="7"/>
      <c r="BG6679" s="7"/>
      <c r="BH6679" s="7"/>
      <c r="BI6679" s="7"/>
      <c r="BJ6679" s="7"/>
      <c r="BK6679" s="7"/>
      <c r="BL6679" s="7"/>
      <c r="BM6679" s="7"/>
      <c r="BP6679" s="7"/>
      <c r="BQ6679" s="7"/>
      <c r="BR6679" s="7"/>
      <c r="BS6679" s="7"/>
      <c r="BT6679" s="7"/>
      <c r="BU6679" s="7"/>
      <c r="BV6679" s="7"/>
      <c r="BW6679" s="7"/>
    </row>
    <row r="6680" spans="43:75" x14ac:dyDescent="0.2">
      <c r="AQ6680" s="7"/>
      <c r="AR6680" s="7"/>
      <c r="AS6680" s="7"/>
      <c r="AT6680" s="7"/>
      <c r="AU6680" s="7"/>
      <c r="AV6680" s="7"/>
      <c r="AX6680" s="7"/>
      <c r="AY6680" s="7"/>
      <c r="AZ6680" s="7"/>
      <c r="BA6680" s="7"/>
      <c r="BB6680" s="7"/>
      <c r="BC6680" s="7"/>
      <c r="BD6680" s="7"/>
      <c r="BG6680" s="7"/>
      <c r="BH6680" s="7"/>
      <c r="BI6680" s="7"/>
      <c r="BJ6680" s="7"/>
      <c r="BK6680" s="7"/>
      <c r="BL6680" s="7"/>
      <c r="BM6680" s="7"/>
      <c r="BP6680" s="7"/>
      <c r="BQ6680" s="7"/>
      <c r="BR6680" s="7"/>
      <c r="BS6680" s="7"/>
      <c r="BT6680" s="7"/>
      <c r="BU6680" s="7"/>
      <c r="BV6680" s="7"/>
      <c r="BW6680" s="7"/>
    </row>
    <row r="6681" spans="43:75" x14ac:dyDescent="0.2">
      <c r="AQ6681" s="7"/>
      <c r="AR6681" s="7"/>
      <c r="AS6681" s="7"/>
      <c r="AT6681" s="7"/>
      <c r="AU6681" s="7"/>
      <c r="AV6681" s="7"/>
      <c r="AX6681" s="7"/>
      <c r="AY6681" s="7"/>
      <c r="AZ6681" s="7"/>
      <c r="BA6681" s="7"/>
      <c r="BB6681" s="7"/>
      <c r="BC6681" s="7"/>
      <c r="BD6681" s="7"/>
      <c r="BG6681" s="7"/>
      <c r="BH6681" s="7"/>
      <c r="BI6681" s="7"/>
      <c r="BJ6681" s="7"/>
      <c r="BK6681" s="7"/>
      <c r="BL6681" s="7"/>
      <c r="BM6681" s="7"/>
      <c r="BP6681" s="7"/>
      <c r="BQ6681" s="7"/>
      <c r="BR6681" s="7"/>
      <c r="BS6681" s="7"/>
      <c r="BT6681" s="7"/>
      <c r="BU6681" s="7"/>
      <c r="BV6681" s="7"/>
      <c r="BW6681" s="7"/>
    </row>
    <row r="6682" spans="43:75" x14ac:dyDescent="0.2">
      <c r="AQ6682" s="7"/>
      <c r="AR6682" s="7"/>
      <c r="AS6682" s="7"/>
      <c r="AT6682" s="7"/>
      <c r="AU6682" s="7"/>
      <c r="AV6682" s="7"/>
      <c r="AX6682" s="7"/>
      <c r="AY6682" s="7"/>
      <c r="AZ6682" s="7"/>
      <c r="BA6682" s="7"/>
      <c r="BB6682" s="7"/>
      <c r="BC6682" s="7"/>
      <c r="BD6682" s="7"/>
      <c r="BG6682" s="7"/>
      <c r="BH6682" s="7"/>
      <c r="BI6682" s="7"/>
      <c r="BJ6682" s="7"/>
      <c r="BK6682" s="7"/>
      <c r="BL6682" s="7"/>
      <c r="BM6682" s="7"/>
      <c r="BP6682" s="7"/>
      <c r="BQ6682" s="7"/>
      <c r="BR6682" s="7"/>
      <c r="BS6682" s="7"/>
      <c r="BT6682" s="7"/>
      <c r="BU6682" s="7"/>
      <c r="BV6682" s="7"/>
      <c r="BW6682" s="7"/>
    </row>
    <row r="6683" spans="43:75" x14ac:dyDescent="0.2">
      <c r="AQ6683" s="7"/>
      <c r="AR6683" s="7"/>
      <c r="AS6683" s="7"/>
      <c r="AT6683" s="7"/>
      <c r="AU6683" s="7"/>
      <c r="AV6683" s="7"/>
      <c r="AX6683" s="7"/>
      <c r="AY6683" s="7"/>
      <c r="AZ6683" s="7"/>
      <c r="BA6683" s="7"/>
      <c r="BB6683" s="7"/>
      <c r="BC6683" s="7"/>
      <c r="BD6683" s="7"/>
      <c r="BG6683" s="7"/>
      <c r="BH6683" s="7"/>
      <c r="BI6683" s="7"/>
      <c r="BJ6683" s="7"/>
      <c r="BK6683" s="7"/>
      <c r="BL6683" s="7"/>
      <c r="BM6683" s="7"/>
      <c r="BP6683" s="7"/>
      <c r="BQ6683" s="7"/>
      <c r="BR6683" s="7"/>
      <c r="BS6683" s="7"/>
      <c r="BT6683" s="7"/>
      <c r="BU6683" s="7"/>
      <c r="BV6683" s="7"/>
      <c r="BW6683" s="7"/>
    </row>
    <row r="6684" spans="43:75" x14ac:dyDescent="0.2">
      <c r="AQ6684" s="7"/>
      <c r="AR6684" s="7"/>
      <c r="AS6684" s="7"/>
      <c r="AT6684" s="7"/>
      <c r="AU6684" s="7"/>
      <c r="AV6684" s="7"/>
      <c r="AX6684" s="7"/>
      <c r="AY6684" s="7"/>
      <c r="AZ6684" s="7"/>
      <c r="BA6684" s="7"/>
      <c r="BB6684" s="7"/>
      <c r="BC6684" s="7"/>
      <c r="BD6684" s="7"/>
      <c r="BG6684" s="7"/>
      <c r="BH6684" s="7"/>
      <c r="BI6684" s="7"/>
      <c r="BJ6684" s="7"/>
      <c r="BK6684" s="7"/>
      <c r="BL6684" s="7"/>
      <c r="BM6684" s="7"/>
      <c r="BP6684" s="7"/>
      <c r="BQ6684" s="7"/>
      <c r="BR6684" s="7"/>
      <c r="BS6684" s="7"/>
      <c r="BT6684" s="7"/>
      <c r="BU6684" s="7"/>
      <c r="BV6684" s="7"/>
      <c r="BW6684" s="7"/>
    </row>
    <row r="6685" spans="43:75" x14ac:dyDescent="0.2">
      <c r="AQ6685" s="7"/>
      <c r="AR6685" s="7"/>
      <c r="AS6685" s="7"/>
      <c r="AT6685" s="7"/>
      <c r="AU6685" s="7"/>
      <c r="AV6685" s="7"/>
      <c r="AX6685" s="7"/>
      <c r="AY6685" s="7"/>
      <c r="AZ6685" s="7"/>
      <c r="BA6685" s="7"/>
      <c r="BB6685" s="7"/>
      <c r="BC6685" s="7"/>
      <c r="BD6685" s="7"/>
      <c r="BG6685" s="7"/>
      <c r="BH6685" s="7"/>
      <c r="BI6685" s="7"/>
      <c r="BJ6685" s="7"/>
      <c r="BK6685" s="7"/>
      <c r="BL6685" s="7"/>
      <c r="BM6685" s="7"/>
      <c r="BP6685" s="7"/>
      <c r="BQ6685" s="7"/>
      <c r="BR6685" s="7"/>
      <c r="BS6685" s="7"/>
      <c r="BT6685" s="7"/>
      <c r="BU6685" s="7"/>
      <c r="BV6685" s="7"/>
      <c r="BW6685" s="7"/>
    </row>
    <row r="6686" spans="43:75" x14ac:dyDescent="0.2">
      <c r="AQ6686" s="7"/>
      <c r="AR6686" s="7"/>
      <c r="AS6686" s="7"/>
      <c r="AT6686" s="7"/>
      <c r="AU6686" s="7"/>
      <c r="AV6686" s="7"/>
      <c r="AX6686" s="7"/>
      <c r="AY6686" s="7"/>
      <c r="AZ6686" s="7"/>
      <c r="BA6686" s="7"/>
      <c r="BB6686" s="7"/>
      <c r="BC6686" s="7"/>
      <c r="BD6686" s="7"/>
      <c r="BG6686" s="7"/>
      <c r="BH6686" s="7"/>
      <c r="BI6686" s="7"/>
      <c r="BJ6686" s="7"/>
      <c r="BK6686" s="7"/>
      <c r="BL6686" s="7"/>
      <c r="BM6686" s="7"/>
      <c r="BP6686" s="7"/>
      <c r="BQ6686" s="7"/>
      <c r="BR6686" s="7"/>
      <c r="BS6686" s="7"/>
      <c r="BT6686" s="7"/>
      <c r="BU6686" s="7"/>
      <c r="BV6686" s="7"/>
      <c r="BW6686" s="7"/>
    </row>
    <row r="6687" spans="43:75" x14ac:dyDescent="0.2">
      <c r="AQ6687" s="7"/>
      <c r="AR6687" s="7"/>
      <c r="AS6687" s="7"/>
      <c r="AT6687" s="7"/>
      <c r="AU6687" s="7"/>
      <c r="AV6687" s="7"/>
      <c r="AX6687" s="7"/>
      <c r="AY6687" s="7"/>
      <c r="AZ6687" s="7"/>
      <c r="BA6687" s="7"/>
      <c r="BB6687" s="7"/>
      <c r="BC6687" s="7"/>
      <c r="BD6687" s="7"/>
      <c r="BG6687" s="7"/>
      <c r="BH6687" s="7"/>
      <c r="BI6687" s="7"/>
      <c r="BJ6687" s="7"/>
      <c r="BK6687" s="7"/>
      <c r="BL6687" s="7"/>
      <c r="BM6687" s="7"/>
      <c r="BP6687" s="7"/>
      <c r="BQ6687" s="7"/>
      <c r="BR6687" s="7"/>
      <c r="BS6687" s="7"/>
      <c r="BT6687" s="7"/>
      <c r="BU6687" s="7"/>
      <c r="BV6687" s="7"/>
      <c r="BW6687" s="7"/>
    </row>
    <row r="6688" spans="43:75" x14ac:dyDescent="0.2">
      <c r="AQ6688" s="7"/>
      <c r="AR6688" s="7"/>
      <c r="AS6688" s="7"/>
      <c r="AT6688" s="7"/>
      <c r="AU6688" s="7"/>
      <c r="AV6688" s="7"/>
      <c r="AX6688" s="7"/>
      <c r="AY6688" s="7"/>
      <c r="AZ6688" s="7"/>
      <c r="BA6688" s="7"/>
      <c r="BB6688" s="7"/>
      <c r="BC6688" s="7"/>
      <c r="BD6688" s="7"/>
      <c r="BG6688" s="7"/>
      <c r="BH6688" s="7"/>
      <c r="BI6688" s="7"/>
      <c r="BJ6688" s="7"/>
      <c r="BK6688" s="7"/>
      <c r="BL6688" s="7"/>
      <c r="BM6688" s="7"/>
      <c r="BP6688" s="7"/>
      <c r="BQ6688" s="7"/>
      <c r="BR6688" s="7"/>
      <c r="BS6688" s="7"/>
      <c r="BT6688" s="7"/>
      <c r="BU6688" s="7"/>
      <c r="BV6688" s="7"/>
      <c r="BW6688" s="7"/>
    </row>
    <row r="6689" spans="43:75" x14ac:dyDescent="0.2">
      <c r="AQ6689" s="7"/>
      <c r="AR6689" s="7"/>
      <c r="AS6689" s="7"/>
      <c r="AT6689" s="7"/>
      <c r="AU6689" s="7"/>
      <c r="AV6689" s="7"/>
      <c r="AX6689" s="7"/>
      <c r="AY6689" s="7"/>
      <c r="AZ6689" s="7"/>
      <c r="BA6689" s="7"/>
      <c r="BB6689" s="7"/>
      <c r="BC6689" s="7"/>
      <c r="BD6689" s="7"/>
      <c r="BG6689" s="7"/>
      <c r="BH6689" s="7"/>
      <c r="BI6689" s="7"/>
      <c r="BJ6689" s="7"/>
      <c r="BK6689" s="7"/>
      <c r="BL6689" s="7"/>
      <c r="BM6689" s="7"/>
      <c r="BP6689" s="7"/>
      <c r="BQ6689" s="7"/>
      <c r="BR6689" s="7"/>
      <c r="BS6689" s="7"/>
      <c r="BT6689" s="7"/>
      <c r="BU6689" s="7"/>
      <c r="BV6689" s="7"/>
      <c r="BW6689" s="7"/>
    </row>
    <row r="6690" spans="43:75" x14ac:dyDescent="0.2">
      <c r="AQ6690" s="7"/>
      <c r="AR6690" s="7"/>
      <c r="AS6690" s="7"/>
      <c r="AT6690" s="7"/>
      <c r="AU6690" s="7"/>
      <c r="AV6690" s="7"/>
      <c r="AX6690" s="7"/>
      <c r="AY6690" s="7"/>
      <c r="AZ6690" s="7"/>
      <c r="BA6690" s="7"/>
      <c r="BB6690" s="7"/>
      <c r="BC6690" s="7"/>
      <c r="BD6690" s="7"/>
      <c r="BG6690" s="7"/>
      <c r="BH6690" s="7"/>
      <c r="BI6690" s="7"/>
      <c r="BJ6690" s="7"/>
      <c r="BK6690" s="7"/>
      <c r="BL6690" s="7"/>
      <c r="BM6690" s="7"/>
      <c r="BP6690" s="7"/>
      <c r="BQ6690" s="7"/>
      <c r="BR6690" s="7"/>
      <c r="BS6690" s="7"/>
      <c r="BT6690" s="7"/>
      <c r="BU6690" s="7"/>
      <c r="BV6690" s="7"/>
      <c r="BW6690" s="7"/>
    </row>
    <row r="6691" spans="43:75" x14ac:dyDescent="0.2">
      <c r="AQ6691" s="7"/>
      <c r="AR6691" s="7"/>
      <c r="AS6691" s="7"/>
      <c r="AT6691" s="7"/>
      <c r="AU6691" s="7"/>
      <c r="AV6691" s="7"/>
      <c r="AX6691" s="7"/>
      <c r="AY6691" s="7"/>
      <c r="AZ6691" s="7"/>
      <c r="BA6691" s="7"/>
      <c r="BB6691" s="7"/>
      <c r="BC6691" s="7"/>
      <c r="BD6691" s="7"/>
      <c r="BG6691" s="7"/>
      <c r="BH6691" s="7"/>
      <c r="BI6691" s="7"/>
      <c r="BJ6691" s="7"/>
      <c r="BK6691" s="7"/>
      <c r="BL6691" s="7"/>
      <c r="BM6691" s="7"/>
      <c r="BP6691" s="7"/>
      <c r="BQ6691" s="7"/>
      <c r="BR6691" s="7"/>
      <c r="BS6691" s="7"/>
      <c r="BT6691" s="7"/>
      <c r="BU6691" s="7"/>
      <c r="BV6691" s="7"/>
      <c r="BW6691" s="7"/>
    </row>
    <row r="6692" spans="43:75" x14ac:dyDescent="0.2">
      <c r="AQ6692" s="7"/>
      <c r="AR6692" s="7"/>
      <c r="AS6692" s="7"/>
      <c r="AT6692" s="7"/>
      <c r="AU6692" s="7"/>
      <c r="AV6692" s="7"/>
      <c r="AX6692" s="7"/>
      <c r="AY6692" s="7"/>
      <c r="AZ6692" s="7"/>
      <c r="BA6692" s="7"/>
      <c r="BB6692" s="7"/>
      <c r="BC6692" s="7"/>
      <c r="BD6692" s="7"/>
      <c r="BG6692" s="7"/>
      <c r="BH6692" s="7"/>
      <c r="BI6692" s="7"/>
      <c r="BJ6692" s="7"/>
      <c r="BK6692" s="7"/>
      <c r="BL6692" s="7"/>
      <c r="BM6692" s="7"/>
      <c r="BP6692" s="7"/>
      <c r="BQ6692" s="7"/>
      <c r="BR6692" s="7"/>
      <c r="BS6692" s="7"/>
      <c r="BT6692" s="7"/>
      <c r="BU6692" s="7"/>
      <c r="BV6692" s="7"/>
      <c r="BW6692" s="7"/>
    </row>
    <row r="6693" spans="43:75" x14ac:dyDescent="0.2">
      <c r="AQ6693" s="7"/>
      <c r="AR6693" s="7"/>
      <c r="AS6693" s="7"/>
      <c r="AT6693" s="7"/>
      <c r="AU6693" s="7"/>
      <c r="AV6693" s="7"/>
      <c r="AX6693" s="7"/>
      <c r="AY6693" s="7"/>
      <c r="AZ6693" s="7"/>
      <c r="BA6693" s="7"/>
      <c r="BB6693" s="7"/>
      <c r="BC6693" s="7"/>
      <c r="BD6693" s="7"/>
      <c r="BG6693" s="7"/>
      <c r="BH6693" s="7"/>
      <c r="BI6693" s="7"/>
      <c r="BJ6693" s="7"/>
      <c r="BK6693" s="7"/>
      <c r="BL6693" s="7"/>
      <c r="BM6693" s="7"/>
      <c r="BP6693" s="7"/>
      <c r="BQ6693" s="7"/>
      <c r="BR6693" s="7"/>
      <c r="BS6693" s="7"/>
      <c r="BT6693" s="7"/>
      <c r="BU6693" s="7"/>
      <c r="BV6693" s="7"/>
      <c r="BW6693" s="7"/>
    </row>
    <row r="6694" spans="43:75" x14ac:dyDescent="0.2">
      <c r="AQ6694" s="7"/>
      <c r="AR6694" s="7"/>
      <c r="AS6694" s="7"/>
      <c r="AT6694" s="7"/>
      <c r="AU6694" s="7"/>
      <c r="AV6694" s="7"/>
      <c r="AX6694" s="7"/>
      <c r="AY6694" s="7"/>
      <c r="AZ6694" s="7"/>
      <c r="BA6694" s="7"/>
      <c r="BB6694" s="7"/>
      <c r="BC6694" s="7"/>
      <c r="BD6694" s="7"/>
      <c r="BG6694" s="7"/>
      <c r="BH6694" s="7"/>
      <c r="BI6694" s="7"/>
      <c r="BJ6694" s="7"/>
      <c r="BK6694" s="7"/>
      <c r="BL6694" s="7"/>
      <c r="BM6694" s="7"/>
      <c r="BP6694" s="7"/>
      <c r="BQ6694" s="7"/>
      <c r="BR6694" s="7"/>
      <c r="BS6694" s="7"/>
      <c r="BT6694" s="7"/>
      <c r="BU6694" s="7"/>
      <c r="BV6694" s="7"/>
      <c r="BW6694" s="7"/>
    </row>
    <row r="6695" spans="43:75" x14ac:dyDescent="0.2">
      <c r="AQ6695" s="7"/>
      <c r="AR6695" s="7"/>
      <c r="AS6695" s="7"/>
      <c r="AT6695" s="7"/>
      <c r="AU6695" s="7"/>
      <c r="AV6695" s="7"/>
      <c r="AX6695" s="7"/>
      <c r="AY6695" s="7"/>
      <c r="AZ6695" s="7"/>
      <c r="BA6695" s="7"/>
      <c r="BB6695" s="7"/>
      <c r="BC6695" s="7"/>
      <c r="BD6695" s="7"/>
      <c r="BG6695" s="7"/>
      <c r="BH6695" s="7"/>
      <c r="BI6695" s="7"/>
      <c r="BJ6695" s="7"/>
      <c r="BK6695" s="7"/>
      <c r="BL6695" s="7"/>
      <c r="BM6695" s="7"/>
      <c r="BP6695" s="7"/>
      <c r="BQ6695" s="7"/>
      <c r="BR6695" s="7"/>
      <c r="BS6695" s="7"/>
      <c r="BT6695" s="7"/>
      <c r="BU6695" s="7"/>
      <c r="BV6695" s="7"/>
      <c r="BW6695" s="7"/>
    </row>
    <row r="6696" spans="43:75" x14ac:dyDescent="0.2">
      <c r="AQ6696" s="7"/>
      <c r="AR6696" s="7"/>
      <c r="AS6696" s="7"/>
      <c r="AT6696" s="7"/>
      <c r="AU6696" s="7"/>
      <c r="AV6696" s="7"/>
      <c r="AX6696" s="7"/>
      <c r="AY6696" s="7"/>
      <c r="AZ6696" s="7"/>
      <c r="BA6696" s="7"/>
      <c r="BB6696" s="7"/>
      <c r="BC6696" s="7"/>
      <c r="BD6696" s="7"/>
      <c r="BG6696" s="7"/>
      <c r="BH6696" s="7"/>
      <c r="BI6696" s="7"/>
      <c r="BJ6696" s="7"/>
      <c r="BK6696" s="7"/>
      <c r="BL6696" s="7"/>
      <c r="BM6696" s="7"/>
      <c r="BP6696" s="7"/>
      <c r="BQ6696" s="7"/>
      <c r="BR6696" s="7"/>
      <c r="BS6696" s="7"/>
      <c r="BT6696" s="7"/>
      <c r="BU6696" s="7"/>
      <c r="BV6696" s="7"/>
      <c r="BW6696" s="7"/>
    </row>
    <row r="6697" spans="43:75" x14ac:dyDescent="0.2">
      <c r="AQ6697" s="7"/>
      <c r="AR6697" s="7"/>
      <c r="AS6697" s="7"/>
      <c r="AT6697" s="7"/>
      <c r="AU6697" s="7"/>
      <c r="AV6697" s="7"/>
      <c r="AX6697" s="7"/>
      <c r="AY6697" s="7"/>
      <c r="AZ6697" s="7"/>
      <c r="BA6697" s="7"/>
      <c r="BB6697" s="7"/>
      <c r="BC6697" s="7"/>
      <c r="BD6697" s="7"/>
      <c r="BG6697" s="7"/>
      <c r="BH6697" s="7"/>
      <c r="BI6697" s="7"/>
      <c r="BJ6697" s="7"/>
      <c r="BK6697" s="7"/>
      <c r="BL6697" s="7"/>
      <c r="BM6697" s="7"/>
      <c r="BP6697" s="7"/>
      <c r="BQ6697" s="7"/>
      <c r="BR6697" s="7"/>
      <c r="BS6697" s="7"/>
      <c r="BT6697" s="7"/>
      <c r="BU6697" s="7"/>
      <c r="BV6697" s="7"/>
      <c r="BW6697" s="7"/>
    </row>
    <row r="6698" spans="43:75" x14ac:dyDescent="0.2">
      <c r="AQ6698" s="7"/>
      <c r="AR6698" s="7"/>
      <c r="AS6698" s="7"/>
      <c r="AT6698" s="7"/>
      <c r="AU6698" s="7"/>
      <c r="AV6698" s="7"/>
      <c r="AX6698" s="7"/>
      <c r="AY6698" s="7"/>
      <c r="AZ6698" s="7"/>
      <c r="BA6698" s="7"/>
      <c r="BB6698" s="7"/>
      <c r="BC6698" s="7"/>
      <c r="BD6698" s="7"/>
      <c r="BG6698" s="7"/>
      <c r="BH6698" s="7"/>
      <c r="BI6698" s="7"/>
      <c r="BJ6698" s="7"/>
      <c r="BK6698" s="7"/>
      <c r="BL6698" s="7"/>
      <c r="BM6698" s="7"/>
      <c r="BP6698" s="7"/>
      <c r="BQ6698" s="7"/>
      <c r="BR6698" s="7"/>
      <c r="BS6698" s="7"/>
      <c r="BT6698" s="7"/>
      <c r="BU6698" s="7"/>
      <c r="BV6698" s="7"/>
      <c r="BW6698" s="7"/>
    </row>
    <row r="6699" spans="43:75" x14ac:dyDescent="0.2">
      <c r="AQ6699" s="7"/>
      <c r="AR6699" s="7"/>
      <c r="AS6699" s="7"/>
      <c r="AT6699" s="7"/>
      <c r="AU6699" s="7"/>
      <c r="AV6699" s="7"/>
      <c r="AX6699" s="7"/>
      <c r="AY6699" s="7"/>
      <c r="AZ6699" s="7"/>
      <c r="BA6699" s="7"/>
      <c r="BB6699" s="7"/>
      <c r="BC6699" s="7"/>
      <c r="BD6699" s="7"/>
      <c r="BG6699" s="7"/>
      <c r="BH6699" s="7"/>
      <c r="BI6699" s="7"/>
      <c r="BJ6699" s="7"/>
      <c r="BK6699" s="7"/>
      <c r="BL6699" s="7"/>
      <c r="BM6699" s="7"/>
      <c r="BP6699" s="7"/>
      <c r="BQ6699" s="7"/>
      <c r="BR6699" s="7"/>
      <c r="BS6699" s="7"/>
      <c r="BT6699" s="7"/>
      <c r="BU6699" s="7"/>
      <c r="BV6699" s="7"/>
      <c r="BW6699" s="7"/>
    </row>
    <row r="6700" spans="43:75" x14ac:dyDescent="0.2">
      <c r="AQ6700" s="7"/>
      <c r="AR6700" s="7"/>
      <c r="AS6700" s="7"/>
      <c r="AT6700" s="7"/>
      <c r="AU6700" s="7"/>
      <c r="AV6700" s="7"/>
      <c r="AX6700" s="7"/>
      <c r="AY6700" s="7"/>
      <c r="AZ6700" s="7"/>
      <c r="BA6700" s="7"/>
      <c r="BB6700" s="7"/>
      <c r="BC6700" s="7"/>
      <c r="BD6700" s="7"/>
      <c r="BG6700" s="7"/>
      <c r="BH6700" s="7"/>
      <c r="BI6700" s="7"/>
      <c r="BJ6700" s="7"/>
      <c r="BK6700" s="7"/>
      <c r="BL6700" s="7"/>
      <c r="BM6700" s="7"/>
      <c r="BP6700" s="7"/>
      <c r="BQ6700" s="7"/>
      <c r="BR6700" s="7"/>
      <c r="BS6700" s="7"/>
      <c r="BT6700" s="7"/>
      <c r="BU6700" s="7"/>
      <c r="BV6700" s="7"/>
      <c r="BW6700" s="7"/>
    </row>
    <row r="6701" spans="43:75" x14ac:dyDescent="0.2">
      <c r="AQ6701" s="7"/>
      <c r="AR6701" s="7"/>
      <c r="AS6701" s="7"/>
      <c r="AT6701" s="7"/>
      <c r="AU6701" s="7"/>
      <c r="AV6701" s="7"/>
      <c r="AX6701" s="7"/>
      <c r="AY6701" s="7"/>
      <c r="AZ6701" s="7"/>
      <c r="BA6701" s="7"/>
      <c r="BB6701" s="7"/>
      <c r="BC6701" s="7"/>
      <c r="BD6701" s="7"/>
      <c r="BG6701" s="7"/>
      <c r="BH6701" s="7"/>
      <c r="BI6701" s="7"/>
      <c r="BJ6701" s="7"/>
      <c r="BK6701" s="7"/>
      <c r="BL6701" s="7"/>
      <c r="BM6701" s="7"/>
      <c r="BP6701" s="7"/>
      <c r="BQ6701" s="7"/>
      <c r="BR6701" s="7"/>
      <c r="BS6701" s="7"/>
      <c r="BT6701" s="7"/>
      <c r="BU6701" s="7"/>
      <c r="BV6701" s="7"/>
      <c r="BW6701" s="7"/>
    </row>
    <row r="6702" spans="43:75" x14ac:dyDescent="0.2">
      <c r="AQ6702" s="7"/>
      <c r="AR6702" s="7"/>
      <c r="AS6702" s="7"/>
      <c r="AT6702" s="7"/>
      <c r="AU6702" s="7"/>
      <c r="AV6702" s="7"/>
      <c r="AX6702" s="7"/>
      <c r="AY6702" s="7"/>
      <c r="AZ6702" s="7"/>
      <c r="BA6702" s="7"/>
      <c r="BB6702" s="7"/>
      <c r="BC6702" s="7"/>
      <c r="BD6702" s="7"/>
      <c r="BG6702" s="7"/>
      <c r="BH6702" s="7"/>
      <c r="BI6702" s="7"/>
      <c r="BJ6702" s="7"/>
      <c r="BK6702" s="7"/>
      <c r="BL6702" s="7"/>
      <c r="BM6702" s="7"/>
      <c r="BP6702" s="7"/>
      <c r="BQ6702" s="7"/>
      <c r="BR6702" s="7"/>
      <c r="BS6702" s="7"/>
      <c r="BT6702" s="7"/>
      <c r="BU6702" s="7"/>
      <c r="BV6702" s="7"/>
      <c r="BW6702" s="7"/>
    </row>
    <row r="6703" spans="43:75" x14ac:dyDescent="0.2">
      <c r="AQ6703" s="7"/>
      <c r="AR6703" s="7"/>
      <c r="AS6703" s="7"/>
      <c r="AT6703" s="7"/>
      <c r="AU6703" s="7"/>
      <c r="AV6703" s="7"/>
      <c r="AX6703" s="7"/>
      <c r="AY6703" s="7"/>
      <c r="AZ6703" s="7"/>
      <c r="BA6703" s="7"/>
      <c r="BB6703" s="7"/>
      <c r="BC6703" s="7"/>
      <c r="BD6703" s="7"/>
      <c r="BG6703" s="7"/>
      <c r="BH6703" s="7"/>
      <c r="BI6703" s="7"/>
      <c r="BJ6703" s="7"/>
      <c r="BK6703" s="7"/>
      <c r="BL6703" s="7"/>
      <c r="BM6703" s="7"/>
      <c r="BP6703" s="7"/>
      <c r="BQ6703" s="7"/>
      <c r="BR6703" s="7"/>
      <c r="BS6703" s="7"/>
      <c r="BT6703" s="7"/>
      <c r="BU6703" s="7"/>
      <c r="BV6703" s="7"/>
      <c r="BW6703" s="7"/>
    </row>
    <row r="6704" spans="43:75" x14ac:dyDescent="0.2">
      <c r="AQ6704" s="7"/>
      <c r="AR6704" s="7"/>
      <c r="AS6704" s="7"/>
      <c r="AT6704" s="7"/>
      <c r="AU6704" s="7"/>
      <c r="AV6704" s="7"/>
      <c r="AX6704" s="7"/>
      <c r="AY6704" s="7"/>
      <c r="AZ6704" s="7"/>
      <c r="BA6704" s="7"/>
      <c r="BB6704" s="7"/>
      <c r="BC6704" s="7"/>
      <c r="BD6704" s="7"/>
      <c r="BG6704" s="7"/>
      <c r="BH6704" s="7"/>
      <c r="BI6704" s="7"/>
      <c r="BJ6704" s="7"/>
      <c r="BK6704" s="7"/>
      <c r="BL6704" s="7"/>
      <c r="BM6704" s="7"/>
      <c r="BP6704" s="7"/>
      <c r="BQ6704" s="7"/>
      <c r="BR6704" s="7"/>
      <c r="BS6704" s="7"/>
      <c r="BT6704" s="7"/>
      <c r="BU6704" s="7"/>
      <c r="BV6704" s="7"/>
      <c r="BW6704" s="7"/>
    </row>
    <row r="6705" spans="43:75" x14ac:dyDescent="0.2">
      <c r="AQ6705" s="7"/>
      <c r="AR6705" s="7"/>
      <c r="AS6705" s="7"/>
      <c r="AT6705" s="7"/>
      <c r="AU6705" s="7"/>
      <c r="AV6705" s="7"/>
      <c r="AX6705" s="7"/>
      <c r="AY6705" s="7"/>
      <c r="AZ6705" s="7"/>
      <c r="BA6705" s="7"/>
      <c r="BB6705" s="7"/>
      <c r="BC6705" s="7"/>
      <c r="BD6705" s="7"/>
      <c r="BG6705" s="7"/>
      <c r="BH6705" s="7"/>
      <c r="BI6705" s="7"/>
      <c r="BJ6705" s="7"/>
      <c r="BK6705" s="7"/>
      <c r="BL6705" s="7"/>
      <c r="BM6705" s="7"/>
      <c r="BP6705" s="7"/>
      <c r="BQ6705" s="7"/>
      <c r="BR6705" s="7"/>
      <c r="BS6705" s="7"/>
      <c r="BT6705" s="7"/>
      <c r="BU6705" s="7"/>
      <c r="BV6705" s="7"/>
      <c r="BW6705" s="7"/>
    </row>
    <row r="6706" spans="43:75" x14ac:dyDescent="0.2">
      <c r="AQ6706" s="7"/>
      <c r="AR6706" s="7"/>
      <c r="AS6706" s="7"/>
      <c r="AT6706" s="7"/>
      <c r="AU6706" s="7"/>
      <c r="AV6706" s="7"/>
      <c r="AX6706" s="7"/>
      <c r="AY6706" s="7"/>
      <c r="AZ6706" s="7"/>
      <c r="BA6706" s="7"/>
      <c r="BB6706" s="7"/>
      <c r="BC6706" s="7"/>
      <c r="BD6706" s="7"/>
      <c r="BG6706" s="7"/>
      <c r="BH6706" s="7"/>
      <c r="BI6706" s="7"/>
      <c r="BJ6706" s="7"/>
      <c r="BK6706" s="7"/>
      <c r="BL6706" s="7"/>
      <c r="BM6706" s="7"/>
      <c r="BP6706" s="7"/>
      <c r="BQ6706" s="7"/>
      <c r="BR6706" s="7"/>
      <c r="BS6706" s="7"/>
      <c r="BT6706" s="7"/>
      <c r="BU6706" s="7"/>
      <c r="BV6706" s="7"/>
      <c r="BW6706" s="7"/>
    </row>
    <row r="6707" spans="43:75" x14ac:dyDescent="0.2">
      <c r="AQ6707" s="7"/>
      <c r="AR6707" s="7"/>
      <c r="AS6707" s="7"/>
      <c r="AT6707" s="7"/>
      <c r="AU6707" s="7"/>
      <c r="AV6707" s="7"/>
      <c r="AX6707" s="7"/>
      <c r="AY6707" s="7"/>
      <c r="AZ6707" s="7"/>
      <c r="BA6707" s="7"/>
      <c r="BB6707" s="7"/>
      <c r="BC6707" s="7"/>
      <c r="BD6707" s="7"/>
      <c r="BG6707" s="7"/>
      <c r="BH6707" s="7"/>
      <c r="BI6707" s="7"/>
      <c r="BJ6707" s="7"/>
      <c r="BK6707" s="7"/>
      <c r="BL6707" s="7"/>
      <c r="BM6707" s="7"/>
      <c r="BP6707" s="7"/>
      <c r="BQ6707" s="7"/>
      <c r="BR6707" s="7"/>
      <c r="BS6707" s="7"/>
      <c r="BT6707" s="7"/>
      <c r="BU6707" s="7"/>
      <c r="BV6707" s="7"/>
      <c r="BW6707" s="7"/>
    </row>
    <row r="6708" spans="43:75" x14ac:dyDescent="0.2">
      <c r="AQ6708" s="7"/>
      <c r="AR6708" s="7"/>
      <c r="AS6708" s="7"/>
      <c r="AT6708" s="7"/>
      <c r="AU6708" s="7"/>
      <c r="AV6708" s="7"/>
      <c r="AX6708" s="7"/>
      <c r="AY6708" s="7"/>
      <c r="AZ6708" s="7"/>
      <c r="BA6708" s="7"/>
      <c r="BB6708" s="7"/>
      <c r="BC6708" s="7"/>
      <c r="BD6708" s="7"/>
      <c r="BG6708" s="7"/>
      <c r="BH6708" s="7"/>
      <c r="BI6708" s="7"/>
      <c r="BJ6708" s="7"/>
      <c r="BK6708" s="7"/>
      <c r="BL6708" s="7"/>
      <c r="BM6708" s="7"/>
      <c r="BP6708" s="7"/>
      <c r="BQ6708" s="7"/>
      <c r="BR6708" s="7"/>
      <c r="BS6708" s="7"/>
      <c r="BT6708" s="7"/>
      <c r="BU6708" s="7"/>
      <c r="BV6708" s="7"/>
      <c r="BW6708" s="7"/>
    </row>
    <row r="6709" spans="43:75" x14ac:dyDescent="0.2">
      <c r="AQ6709" s="7"/>
      <c r="AR6709" s="7"/>
      <c r="AS6709" s="7"/>
      <c r="AT6709" s="7"/>
      <c r="AU6709" s="7"/>
      <c r="AV6709" s="7"/>
      <c r="AX6709" s="7"/>
      <c r="AY6709" s="7"/>
      <c r="AZ6709" s="7"/>
      <c r="BA6709" s="7"/>
      <c r="BB6709" s="7"/>
      <c r="BC6709" s="7"/>
      <c r="BD6709" s="7"/>
      <c r="BG6709" s="7"/>
      <c r="BH6709" s="7"/>
      <c r="BI6709" s="7"/>
      <c r="BJ6709" s="7"/>
      <c r="BK6709" s="7"/>
      <c r="BL6709" s="7"/>
      <c r="BM6709" s="7"/>
      <c r="BP6709" s="7"/>
      <c r="BQ6709" s="7"/>
      <c r="BR6709" s="7"/>
      <c r="BS6709" s="7"/>
      <c r="BT6709" s="7"/>
      <c r="BU6709" s="7"/>
      <c r="BV6709" s="7"/>
      <c r="BW6709" s="7"/>
    </row>
    <row r="6710" spans="43:75" x14ac:dyDescent="0.2">
      <c r="AQ6710" s="7"/>
      <c r="AR6710" s="7"/>
      <c r="AS6710" s="7"/>
      <c r="AT6710" s="7"/>
      <c r="AU6710" s="7"/>
      <c r="AV6710" s="7"/>
      <c r="AX6710" s="7"/>
      <c r="AY6710" s="7"/>
      <c r="AZ6710" s="7"/>
      <c r="BA6710" s="7"/>
      <c r="BB6710" s="7"/>
      <c r="BC6710" s="7"/>
      <c r="BD6710" s="7"/>
      <c r="BG6710" s="7"/>
      <c r="BH6710" s="7"/>
      <c r="BI6710" s="7"/>
      <c r="BJ6710" s="7"/>
      <c r="BK6710" s="7"/>
      <c r="BL6710" s="7"/>
      <c r="BM6710" s="7"/>
      <c r="BP6710" s="7"/>
      <c r="BQ6710" s="7"/>
      <c r="BR6710" s="7"/>
      <c r="BS6710" s="7"/>
      <c r="BT6710" s="7"/>
      <c r="BU6710" s="7"/>
      <c r="BV6710" s="7"/>
      <c r="BW6710" s="7"/>
    </row>
    <row r="6711" spans="43:75" x14ac:dyDescent="0.2">
      <c r="AQ6711" s="7"/>
      <c r="AR6711" s="7"/>
      <c r="AS6711" s="7"/>
      <c r="AT6711" s="7"/>
      <c r="AU6711" s="7"/>
      <c r="AV6711" s="7"/>
      <c r="AX6711" s="7"/>
      <c r="AY6711" s="7"/>
      <c r="AZ6711" s="7"/>
      <c r="BA6711" s="7"/>
      <c r="BB6711" s="7"/>
      <c r="BC6711" s="7"/>
      <c r="BD6711" s="7"/>
      <c r="BG6711" s="7"/>
      <c r="BH6711" s="7"/>
      <c r="BI6711" s="7"/>
      <c r="BJ6711" s="7"/>
      <c r="BK6711" s="7"/>
      <c r="BL6711" s="7"/>
      <c r="BM6711" s="7"/>
      <c r="BP6711" s="7"/>
      <c r="BQ6711" s="7"/>
      <c r="BR6711" s="7"/>
      <c r="BS6711" s="7"/>
      <c r="BT6711" s="7"/>
      <c r="BU6711" s="7"/>
      <c r="BV6711" s="7"/>
      <c r="BW6711" s="7"/>
    </row>
    <row r="6712" spans="43:75" x14ac:dyDescent="0.2">
      <c r="AQ6712" s="7"/>
      <c r="AR6712" s="7"/>
      <c r="AS6712" s="7"/>
      <c r="AT6712" s="7"/>
      <c r="AU6712" s="7"/>
      <c r="AV6712" s="7"/>
      <c r="AX6712" s="7"/>
      <c r="AY6712" s="7"/>
      <c r="AZ6712" s="7"/>
      <c r="BA6712" s="7"/>
      <c r="BB6712" s="7"/>
      <c r="BC6712" s="7"/>
      <c r="BD6712" s="7"/>
      <c r="BG6712" s="7"/>
      <c r="BH6712" s="7"/>
      <c r="BI6712" s="7"/>
      <c r="BJ6712" s="7"/>
      <c r="BK6712" s="7"/>
      <c r="BL6712" s="7"/>
      <c r="BM6712" s="7"/>
      <c r="BP6712" s="7"/>
      <c r="BQ6712" s="7"/>
      <c r="BR6712" s="7"/>
      <c r="BS6712" s="7"/>
      <c r="BT6712" s="7"/>
      <c r="BU6712" s="7"/>
      <c r="BV6712" s="7"/>
      <c r="BW6712" s="7"/>
    </row>
    <row r="6713" spans="43:75" x14ac:dyDescent="0.2">
      <c r="AQ6713" s="7"/>
      <c r="AR6713" s="7"/>
      <c r="AS6713" s="7"/>
      <c r="AT6713" s="7"/>
      <c r="AU6713" s="7"/>
      <c r="AV6713" s="7"/>
      <c r="AX6713" s="7"/>
      <c r="AY6713" s="7"/>
      <c r="AZ6713" s="7"/>
      <c r="BA6713" s="7"/>
      <c r="BB6713" s="7"/>
      <c r="BC6713" s="7"/>
      <c r="BD6713" s="7"/>
      <c r="BG6713" s="7"/>
      <c r="BH6713" s="7"/>
      <c r="BI6713" s="7"/>
      <c r="BJ6713" s="7"/>
      <c r="BK6713" s="7"/>
      <c r="BL6713" s="7"/>
      <c r="BM6713" s="7"/>
      <c r="BP6713" s="7"/>
      <c r="BQ6713" s="7"/>
      <c r="BR6713" s="7"/>
      <c r="BS6713" s="7"/>
      <c r="BT6713" s="7"/>
      <c r="BU6713" s="7"/>
      <c r="BV6713" s="7"/>
      <c r="BW6713" s="7"/>
    </row>
    <row r="6714" spans="43:75" x14ac:dyDescent="0.2">
      <c r="AQ6714" s="7"/>
      <c r="AR6714" s="7"/>
      <c r="AS6714" s="7"/>
      <c r="AT6714" s="7"/>
      <c r="AU6714" s="7"/>
      <c r="AV6714" s="7"/>
      <c r="AX6714" s="7"/>
      <c r="AY6714" s="7"/>
      <c r="AZ6714" s="7"/>
      <c r="BA6714" s="7"/>
      <c r="BB6714" s="7"/>
      <c r="BC6714" s="7"/>
      <c r="BD6714" s="7"/>
      <c r="BG6714" s="7"/>
      <c r="BH6714" s="7"/>
      <c r="BI6714" s="7"/>
      <c r="BJ6714" s="7"/>
      <c r="BK6714" s="7"/>
      <c r="BL6714" s="7"/>
      <c r="BM6714" s="7"/>
      <c r="BP6714" s="7"/>
      <c r="BQ6714" s="7"/>
      <c r="BR6714" s="7"/>
      <c r="BS6714" s="7"/>
      <c r="BT6714" s="7"/>
      <c r="BU6714" s="7"/>
      <c r="BV6714" s="7"/>
      <c r="BW6714" s="7"/>
    </row>
    <row r="6715" spans="43:75" x14ac:dyDescent="0.2">
      <c r="AQ6715" s="7"/>
      <c r="AR6715" s="7"/>
      <c r="AS6715" s="7"/>
      <c r="AT6715" s="7"/>
      <c r="AU6715" s="7"/>
      <c r="AV6715" s="7"/>
      <c r="AX6715" s="7"/>
      <c r="AY6715" s="7"/>
      <c r="AZ6715" s="7"/>
      <c r="BA6715" s="7"/>
      <c r="BB6715" s="7"/>
      <c r="BC6715" s="7"/>
      <c r="BD6715" s="7"/>
      <c r="BG6715" s="7"/>
      <c r="BH6715" s="7"/>
      <c r="BI6715" s="7"/>
      <c r="BJ6715" s="7"/>
      <c r="BK6715" s="7"/>
      <c r="BL6715" s="7"/>
      <c r="BM6715" s="7"/>
      <c r="BP6715" s="7"/>
      <c r="BQ6715" s="7"/>
      <c r="BR6715" s="7"/>
      <c r="BS6715" s="7"/>
      <c r="BT6715" s="7"/>
      <c r="BU6715" s="7"/>
      <c r="BV6715" s="7"/>
      <c r="BW6715" s="7"/>
    </row>
    <row r="6716" spans="43:75" x14ac:dyDescent="0.2">
      <c r="AQ6716" s="7"/>
      <c r="AR6716" s="7"/>
      <c r="AS6716" s="7"/>
      <c r="AT6716" s="7"/>
      <c r="AU6716" s="7"/>
      <c r="AV6716" s="7"/>
      <c r="AX6716" s="7"/>
      <c r="AY6716" s="7"/>
      <c r="AZ6716" s="7"/>
      <c r="BA6716" s="7"/>
      <c r="BB6716" s="7"/>
      <c r="BC6716" s="7"/>
      <c r="BD6716" s="7"/>
      <c r="BG6716" s="7"/>
      <c r="BH6716" s="7"/>
      <c r="BI6716" s="7"/>
      <c r="BJ6716" s="7"/>
      <c r="BK6716" s="7"/>
      <c r="BL6716" s="7"/>
      <c r="BM6716" s="7"/>
      <c r="BP6716" s="7"/>
      <c r="BQ6716" s="7"/>
      <c r="BR6716" s="7"/>
      <c r="BS6716" s="7"/>
      <c r="BT6716" s="7"/>
      <c r="BU6716" s="7"/>
      <c r="BV6716" s="7"/>
      <c r="BW6716" s="7"/>
    </row>
    <row r="6717" spans="43:75" x14ac:dyDescent="0.2">
      <c r="AQ6717" s="7"/>
      <c r="AR6717" s="7"/>
      <c r="AS6717" s="7"/>
      <c r="AT6717" s="7"/>
      <c r="AU6717" s="7"/>
      <c r="AV6717" s="7"/>
      <c r="AX6717" s="7"/>
      <c r="AY6717" s="7"/>
      <c r="AZ6717" s="7"/>
      <c r="BA6717" s="7"/>
      <c r="BB6717" s="7"/>
      <c r="BC6717" s="7"/>
      <c r="BD6717" s="7"/>
      <c r="BG6717" s="7"/>
      <c r="BH6717" s="7"/>
      <c r="BI6717" s="7"/>
      <c r="BJ6717" s="7"/>
      <c r="BK6717" s="7"/>
      <c r="BL6717" s="7"/>
      <c r="BM6717" s="7"/>
      <c r="BP6717" s="7"/>
      <c r="BQ6717" s="7"/>
      <c r="BR6717" s="7"/>
      <c r="BS6717" s="7"/>
      <c r="BT6717" s="7"/>
      <c r="BU6717" s="7"/>
      <c r="BV6717" s="7"/>
      <c r="BW6717" s="7"/>
    </row>
    <row r="6718" spans="43:75" x14ac:dyDescent="0.2">
      <c r="AQ6718" s="7"/>
      <c r="AR6718" s="7"/>
      <c r="AS6718" s="7"/>
      <c r="AT6718" s="7"/>
      <c r="AU6718" s="7"/>
      <c r="AV6718" s="7"/>
      <c r="AX6718" s="7"/>
      <c r="AY6718" s="7"/>
      <c r="AZ6718" s="7"/>
      <c r="BA6718" s="7"/>
      <c r="BB6718" s="7"/>
      <c r="BC6718" s="7"/>
      <c r="BD6718" s="7"/>
      <c r="BG6718" s="7"/>
      <c r="BH6718" s="7"/>
      <c r="BI6718" s="7"/>
      <c r="BJ6718" s="7"/>
      <c r="BK6718" s="7"/>
      <c r="BL6718" s="7"/>
      <c r="BM6718" s="7"/>
      <c r="BP6718" s="7"/>
      <c r="BQ6718" s="7"/>
      <c r="BR6718" s="7"/>
      <c r="BS6718" s="7"/>
      <c r="BT6718" s="7"/>
      <c r="BU6718" s="7"/>
      <c r="BV6718" s="7"/>
      <c r="BW6718" s="7"/>
    </row>
    <row r="6719" spans="43:75" x14ac:dyDescent="0.2">
      <c r="AQ6719" s="7"/>
      <c r="AR6719" s="7"/>
      <c r="AS6719" s="7"/>
      <c r="AT6719" s="7"/>
      <c r="AU6719" s="7"/>
      <c r="AV6719" s="7"/>
      <c r="AX6719" s="7"/>
      <c r="AY6719" s="7"/>
      <c r="AZ6719" s="7"/>
      <c r="BA6719" s="7"/>
      <c r="BB6719" s="7"/>
      <c r="BC6719" s="7"/>
      <c r="BD6719" s="7"/>
      <c r="BG6719" s="7"/>
      <c r="BH6719" s="7"/>
      <c r="BI6719" s="7"/>
      <c r="BJ6719" s="7"/>
      <c r="BK6719" s="7"/>
      <c r="BL6719" s="7"/>
      <c r="BM6719" s="7"/>
      <c r="BP6719" s="7"/>
      <c r="BQ6719" s="7"/>
      <c r="BR6719" s="7"/>
      <c r="BS6719" s="7"/>
      <c r="BT6719" s="7"/>
      <c r="BU6719" s="7"/>
      <c r="BV6719" s="7"/>
      <c r="BW6719" s="7"/>
    </row>
    <row r="6720" spans="43:75" x14ac:dyDescent="0.2">
      <c r="AQ6720" s="7"/>
      <c r="AR6720" s="7"/>
      <c r="AS6720" s="7"/>
      <c r="AT6720" s="7"/>
      <c r="AU6720" s="7"/>
      <c r="AV6720" s="7"/>
      <c r="AX6720" s="7"/>
      <c r="AY6720" s="7"/>
      <c r="AZ6720" s="7"/>
      <c r="BA6720" s="7"/>
      <c r="BB6720" s="7"/>
      <c r="BC6720" s="7"/>
      <c r="BD6720" s="7"/>
      <c r="BG6720" s="7"/>
      <c r="BH6720" s="7"/>
      <c r="BI6720" s="7"/>
      <c r="BJ6720" s="7"/>
      <c r="BK6720" s="7"/>
      <c r="BL6720" s="7"/>
      <c r="BM6720" s="7"/>
      <c r="BP6720" s="7"/>
      <c r="BQ6720" s="7"/>
      <c r="BR6720" s="7"/>
      <c r="BS6720" s="7"/>
      <c r="BT6720" s="7"/>
      <c r="BU6720" s="7"/>
      <c r="BV6720" s="7"/>
      <c r="BW6720" s="7"/>
    </row>
    <row r="6721" spans="43:75" x14ac:dyDescent="0.2">
      <c r="AQ6721" s="7"/>
      <c r="AR6721" s="7"/>
      <c r="AS6721" s="7"/>
      <c r="AT6721" s="7"/>
      <c r="AU6721" s="7"/>
      <c r="AV6721" s="7"/>
      <c r="AX6721" s="7"/>
      <c r="AY6721" s="7"/>
      <c r="AZ6721" s="7"/>
      <c r="BA6721" s="7"/>
      <c r="BB6721" s="7"/>
      <c r="BC6721" s="7"/>
      <c r="BD6721" s="7"/>
      <c r="BG6721" s="7"/>
      <c r="BH6721" s="7"/>
      <c r="BI6721" s="7"/>
      <c r="BJ6721" s="7"/>
      <c r="BK6721" s="7"/>
      <c r="BL6721" s="7"/>
      <c r="BM6721" s="7"/>
      <c r="BP6721" s="7"/>
      <c r="BQ6721" s="7"/>
      <c r="BR6721" s="7"/>
      <c r="BS6721" s="7"/>
      <c r="BT6721" s="7"/>
      <c r="BU6721" s="7"/>
      <c r="BV6721" s="7"/>
      <c r="BW6721" s="7"/>
    </row>
    <row r="6722" spans="43:75" x14ac:dyDescent="0.2">
      <c r="AQ6722" s="7"/>
      <c r="AR6722" s="7"/>
      <c r="AS6722" s="7"/>
      <c r="AT6722" s="7"/>
      <c r="AU6722" s="7"/>
      <c r="AV6722" s="7"/>
      <c r="AX6722" s="7"/>
      <c r="AY6722" s="7"/>
      <c r="AZ6722" s="7"/>
      <c r="BA6722" s="7"/>
      <c r="BB6722" s="7"/>
      <c r="BC6722" s="7"/>
      <c r="BD6722" s="7"/>
      <c r="BG6722" s="7"/>
      <c r="BH6722" s="7"/>
      <c r="BI6722" s="7"/>
      <c r="BJ6722" s="7"/>
      <c r="BK6722" s="7"/>
      <c r="BL6722" s="7"/>
      <c r="BM6722" s="7"/>
      <c r="BP6722" s="7"/>
      <c r="BQ6722" s="7"/>
      <c r="BR6722" s="7"/>
      <c r="BS6722" s="7"/>
      <c r="BT6722" s="7"/>
      <c r="BU6722" s="7"/>
      <c r="BV6722" s="7"/>
      <c r="BW6722" s="7"/>
    </row>
    <row r="6723" spans="43:75" x14ac:dyDescent="0.2">
      <c r="AQ6723" s="7"/>
      <c r="AR6723" s="7"/>
      <c r="AS6723" s="7"/>
      <c r="AT6723" s="7"/>
      <c r="AU6723" s="7"/>
      <c r="AV6723" s="7"/>
      <c r="AX6723" s="7"/>
      <c r="AY6723" s="7"/>
      <c r="AZ6723" s="7"/>
      <c r="BA6723" s="7"/>
      <c r="BB6723" s="7"/>
      <c r="BC6723" s="7"/>
      <c r="BD6723" s="7"/>
      <c r="BG6723" s="7"/>
      <c r="BH6723" s="7"/>
      <c r="BI6723" s="7"/>
      <c r="BJ6723" s="7"/>
      <c r="BK6723" s="7"/>
      <c r="BL6723" s="7"/>
      <c r="BM6723" s="7"/>
      <c r="BP6723" s="7"/>
      <c r="BQ6723" s="7"/>
      <c r="BR6723" s="7"/>
      <c r="BS6723" s="7"/>
      <c r="BT6723" s="7"/>
      <c r="BU6723" s="7"/>
      <c r="BV6723" s="7"/>
      <c r="BW6723" s="7"/>
    </row>
    <row r="6724" spans="43:75" x14ac:dyDescent="0.2">
      <c r="AQ6724" s="7"/>
      <c r="AR6724" s="7"/>
      <c r="AS6724" s="7"/>
      <c r="AT6724" s="7"/>
      <c r="AU6724" s="7"/>
      <c r="AV6724" s="7"/>
      <c r="AX6724" s="7"/>
      <c r="AY6724" s="7"/>
      <c r="AZ6724" s="7"/>
      <c r="BA6724" s="7"/>
      <c r="BB6724" s="7"/>
      <c r="BC6724" s="7"/>
      <c r="BD6724" s="7"/>
      <c r="BG6724" s="7"/>
      <c r="BH6724" s="7"/>
      <c r="BI6724" s="7"/>
      <c r="BJ6724" s="7"/>
      <c r="BK6724" s="7"/>
      <c r="BL6724" s="7"/>
      <c r="BM6724" s="7"/>
      <c r="BP6724" s="7"/>
      <c r="BQ6724" s="7"/>
      <c r="BR6724" s="7"/>
      <c r="BS6724" s="7"/>
      <c r="BT6724" s="7"/>
      <c r="BU6724" s="7"/>
      <c r="BV6724" s="7"/>
      <c r="BW6724" s="7"/>
    </row>
    <row r="6725" spans="43:75" x14ac:dyDescent="0.2">
      <c r="AQ6725" s="7"/>
      <c r="AR6725" s="7"/>
      <c r="AS6725" s="7"/>
      <c r="AT6725" s="7"/>
      <c r="AU6725" s="7"/>
      <c r="AV6725" s="7"/>
      <c r="AX6725" s="7"/>
      <c r="AY6725" s="7"/>
      <c r="AZ6725" s="7"/>
      <c r="BA6725" s="7"/>
      <c r="BB6725" s="7"/>
      <c r="BC6725" s="7"/>
      <c r="BD6725" s="7"/>
      <c r="BG6725" s="7"/>
      <c r="BH6725" s="7"/>
      <c r="BI6725" s="7"/>
      <c r="BJ6725" s="7"/>
      <c r="BK6725" s="7"/>
      <c r="BL6725" s="7"/>
      <c r="BM6725" s="7"/>
      <c r="BP6725" s="7"/>
      <c r="BQ6725" s="7"/>
      <c r="BR6725" s="7"/>
      <c r="BS6725" s="7"/>
      <c r="BT6725" s="7"/>
      <c r="BU6725" s="7"/>
      <c r="BV6725" s="7"/>
      <c r="BW6725" s="7"/>
    </row>
    <row r="6726" spans="43:75" x14ac:dyDescent="0.2">
      <c r="AQ6726" s="7"/>
      <c r="AR6726" s="7"/>
      <c r="AS6726" s="7"/>
      <c r="AT6726" s="7"/>
      <c r="AU6726" s="7"/>
      <c r="AV6726" s="7"/>
      <c r="AX6726" s="7"/>
      <c r="AY6726" s="7"/>
      <c r="AZ6726" s="7"/>
      <c r="BA6726" s="7"/>
      <c r="BB6726" s="7"/>
      <c r="BC6726" s="7"/>
      <c r="BD6726" s="7"/>
      <c r="BG6726" s="7"/>
      <c r="BH6726" s="7"/>
      <c r="BI6726" s="7"/>
      <c r="BJ6726" s="7"/>
      <c r="BK6726" s="7"/>
      <c r="BL6726" s="7"/>
      <c r="BM6726" s="7"/>
      <c r="BP6726" s="7"/>
      <c r="BQ6726" s="7"/>
      <c r="BR6726" s="7"/>
      <c r="BS6726" s="7"/>
      <c r="BT6726" s="7"/>
      <c r="BU6726" s="7"/>
      <c r="BV6726" s="7"/>
      <c r="BW6726" s="7"/>
    </row>
    <row r="6727" spans="43:75" x14ac:dyDescent="0.2">
      <c r="AQ6727" s="7"/>
      <c r="AR6727" s="7"/>
      <c r="AS6727" s="7"/>
      <c r="AT6727" s="7"/>
      <c r="AU6727" s="7"/>
      <c r="AV6727" s="7"/>
      <c r="AX6727" s="7"/>
      <c r="AY6727" s="7"/>
      <c r="AZ6727" s="7"/>
      <c r="BA6727" s="7"/>
      <c r="BB6727" s="7"/>
      <c r="BC6727" s="7"/>
      <c r="BD6727" s="7"/>
      <c r="BG6727" s="7"/>
      <c r="BH6727" s="7"/>
      <c r="BI6727" s="7"/>
      <c r="BJ6727" s="7"/>
      <c r="BK6727" s="7"/>
      <c r="BL6727" s="7"/>
      <c r="BM6727" s="7"/>
      <c r="BP6727" s="7"/>
      <c r="BQ6727" s="7"/>
      <c r="BR6727" s="7"/>
      <c r="BS6727" s="7"/>
      <c r="BT6727" s="7"/>
      <c r="BU6727" s="7"/>
      <c r="BV6727" s="7"/>
      <c r="BW6727" s="7"/>
    </row>
    <row r="6728" spans="43:75" x14ac:dyDescent="0.2">
      <c r="AQ6728" s="7"/>
      <c r="AR6728" s="7"/>
      <c r="AS6728" s="7"/>
      <c r="AT6728" s="7"/>
      <c r="AU6728" s="7"/>
      <c r="AV6728" s="7"/>
      <c r="AX6728" s="7"/>
      <c r="AY6728" s="7"/>
      <c r="AZ6728" s="7"/>
      <c r="BA6728" s="7"/>
      <c r="BB6728" s="7"/>
      <c r="BC6728" s="7"/>
      <c r="BD6728" s="7"/>
      <c r="BG6728" s="7"/>
      <c r="BH6728" s="7"/>
      <c r="BI6728" s="7"/>
      <c r="BJ6728" s="7"/>
      <c r="BK6728" s="7"/>
      <c r="BL6728" s="7"/>
      <c r="BM6728" s="7"/>
      <c r="BP6728" s="7"/>
      <c r="BQ6728" s="7"/>
      <c r="BR6728" s="7"/>
      <c r="BS6728" s="7"/>
      <c r="BT6728" s="7"/>
      <c r="BU6728" s="7"/>
      <c r="BV6728" s="7"/>
      <c r="BW6728" s="7"/>
    </row>
    <row r="6729" spans="43:75" x14ac:dyDescent="0.2">
      <c r="AQ6729" s="7"/>
      <c r="AR6729" s="7"/>
      <c r="AS6729" s="7"/>
      <c r="AT6729" s="7"/>
      <c r="AU6729" s="7"/>
      <c r="AV6729" s="7"/>
      <c r="AX6729" s="7"/>
      <c r="AY6729" s="7"/>
      <c r="AZ6729" s="7"/>
      <c r="BA6729" s="7"/>
      <c r="BB6729" s="7"/>
      <c r="BC6729" s="7"/>
      <c r="BD6729" s="7"/>
      <c r="BG6729" s="7"/>
      <c r="BH6729" s="7"/>
      <c r="BI6729" s="7"/>
      <c r="BJ6729" s="7"/>
      <c r="BK6729" s="7"/>
      <c r="BL6729" s="7"/>
      <c r="BM6729" s="7"/>
      <c r="BP6729" s="7"/>
      <c r="BQ6729" s="7"/>
      <c r="BR6729" s="7"/>
      <c r="BS6729" s="7"/>
      <c r="BT6729" s="7"/>
      <c r="BU6729" s="7"/>
      <c r="BV6729" s="7"/>
      <c r="BW6729" s="7"/>
    </row>
    <row r="6730" spans="43:75" x14ac:dyDescent="0.2">
      <c r="AQ6730" s="7"/>
      <c r="AR6730" s="7"/>
      <c r="AS6730" s="7"/>
      <c r="AT6730" s="7"/>
      <c r="AU6730" s="7"/>
      <c r="AV6730" s="7"/>
      <c r="AX6730" s="7"/>
      <c r="AY6730" s="7"/>
      <c r="AZ6730" s="7"/>
      <c r="BA6730" s="7"/>
      <c r="BB6730" s="7"/>
      <c r="BC6730" s="7"/>
      <c r="BD6730" s="7"/>
      <c r="BG6730" s="7"/>
      <c r="BH6730" s="7"/>
      <c r="BI6730" s="7"/>
      <c r="BJ6730" s="7"/>
      <c r="BK6730" s="7"/>
      <c r="BL6730" s="7"/>
      <c r="BM6730" s="7"/>
      <c r="BP6730" s="7"/>
      <c r="BQ6730" s="7"/>
      <c r="BR6730" s="7"/>
      <c r="BS6730" s="7"/>
      <c r="BT6730" s="7"/>
      <c r="BU6730" s="7"/>
      <c r="BV6730" s="7"/>
      <c r="BW6730" s="7"/>
    </row>
    <row r="6731" spans="43:75" x14ac:dyDescent="0.2">
      <c r="AQ6731" s="7"/>
      <c r="AR6731" s="7"/>
      <c r="AS6731" s="7"/>
      <c r="AT6731" s="7"/>
      <c r="AU6731" s="7"/>
      <c r="AV6731" s="7"/>
      <c r="AX6731" s="7"/>
      <c r="AY6731" s="7"/>
      <c r="AZ6731" s="7"/>
      <c r="BA6731" s="7"/>
      <c r="BB6731" s="7"/>
      <c r="BC6731" s="7"/>
      <c r="BD6731" s="7"/>
      <c r="BG6731" s="7"/>
      <c r="BH6731" s="7"/>
      <c r="BI6731" s="7"/>
      <c r="BJ6731" s="7"/>
      <c r="BK6731" s="7"/>
      <c r="BL6731" s="7"/>
      <c r="BM6731" s="7"/>
      <c r="BP6731" s="7"/>
      <c r="BQ6731" s="7"/>
      <c r="BR6731" s="7"/>
      <c r="BS6731" s="7"/>
      <c r="BT6731" s="7"/>
      <c r="BU6731" s="7"/>
      <c r="BV6731" s="7"/>
      <c r="BW6731" s="7"/>
    </row>
    <row r="6732" spans="43:75" x14ac:dyDescent="0.2">
      <c r="AQ6732" s="7"/>
      <c r="AR6732" s="7"/>
      <c r="AS6732" s="7"/>
      <c r="AT6732" s="7"/>
      <c r="AU6732" s="7"/>
      <c r="AV6732" s="7"/>
      <c r="AX6732" s="7"/>
      <c r="AY6732" s="7"/>
      <c r="AZ6732" s="7"/>
      <c r="BA6732" s="7"/>
      <c r="BB6732" s="7"/>
      <c r="BC6732" s="7"/>
      <c r="BD6732" s="7"/>
      <c r="BG6732" s="7"/>
      <c r="BH6732" s="7"/>
      <c r="BI6732" s="7"/>
      <c r="BJ6732" s="7"/>
      <c r="BK6732" s="7"/>
      <c r="BL6732" s="7"/>
      <c r="BM6732" s="7"/>
      <c r="BP6732" s="7"/>
      <c r="BQ6732" s="7"/>
      <c r="BR6732" s="7"/>
      <c r="BS6732" s="7"/>
      <c r="BT6732" s="7"/>
      <c r="BU6732" s="7"/>
      <c r="BV6732" s="7"/>
      <c r="BW6732" s="7"/>
    </row>
    <row r="6733" spans="43:75" x14ac:dyDescent="0.2">
      <c r="AQ6733" s="7"/>
      <c r="AR6733" s="7"/>
      <c r="AS6733" s="7"/>
      <c r="AT6733" s="7"/>
      <c r="AU6733" s="7"/>
      <c r="AV6733" s="7"/>
      <c r="AX6733" s="7"/>
      <c r="AY6733" s="7"/>
      <c r="AZ6733" s="7"/>
      <c r="BA6733" s="7"/>
      <c r="BB6733" s="7"/>
      <c r="BC6733" s="7"/>
      <c r="BD6733" s="7"/>
      <c r="BG6733" s="7"/>
      <c r="BH6733" s="7"/>
      <c r="BI6733" s="7"/>
      <c r="BJ6733" s="7"/>
      <c r="BK6733" s="7"/>
      <c r="BL6733" s="7"/>
      <c r="BM6733" s="7"/>
      <c r="BP6733" s="7"/>
      <c r="BQ6733" s="7"/>
      <c r="BR6733" s="7"/>
      <c r="BS6733" s="7"/>
      <c r="BT6733" s="7"/>
      <c r="BU6733" s="7"/>
      <c r="BV6733" s="7"/>
      <c r="BW6733" s="7"/>
    </row>
    <row r="6734" spans="43:75" x14ac:dyDescent="0.2">
      <c r="AQ6734" s="7"/>
      <c r="AR6734" s="7"/>
      <c r="AS6734" s="7"/>
      <c r="AT6734" s="7"/>
      <c r="AU6734" s="7"/>
      <c r="AV6734" s="7"/>
      <c r="AX6734" s="7"/>
      <c r="AY6734" s="7"/>
      <c r="AZ6734" s="7"/>
      <c r="BA6734" s="7"/>
      <c r="BB6734" s="7"/>
      <c r="BC6734" s="7"/>
      <c r="BD6734" s="7"/>
      <c r="BG6734" s="7"/>
      <c r="BH6734" s="7"/>
      <c r="BI6734" s="7"/>
      <c r="BJ6734" s="7"/>
      <c r="BK6734" s="7"/>
      <c r="BL6734" s="7"/>
      <c r="BM6734" s="7"/>
      <c r="BP6734" s="7"/>
      <c r="BQ6734" s="7"/>
      <c r="BR6734" s="7"/>
      <c r="BS6734" s="7"/>
      <c r="BT6734" s="7"/>
      <c r="BU6734" s="7"/>
      <c r="BV6734" s="7"/>
      <c r="BW6734" s="7"/>
    </row>
    <row r="6735" spans="43:75" x14ac:dyDescent="0.2">
      <c r="AQ6735" s="7"/>
      <c r="AR6735" s="7"/>
      <c r="AS6735" s="7"/>
      <c r="AT6735" s="7"/>
      <c r="AU6735" s="7"/>
      <c r="AV6735" s="7"/>
      <c r="AX6735" s="7"/>
      <c r="AY6735" s="7"/>
      <c r="AZ6735" s="7"/>
      <c r="BA6735" s="7"/>
      <c r="BB6735" s="7"/>
      <c r="BC6735" s="7"/>
      <c r="BD6735" s="7"/>
      <c r="BG6735" s="7"/>
      <c r="BH6735" s="7"/>
      <c r="BI6735" s="7"/>
      <c r="BJ6735" s="7"/>
      <c r="BK6735" s="7"/>
      <c r="BL6735" s="7"/>
      <c r="BM6735" s="7"/>
      <c r="BP6735" s="7"/>
      <c r="BQ6735" s="7"/>
      <c r="BR6735" s="7"/>
      <c r="BS6735" s="7"/>
      <c r="BT6735" s="7"/>
      <c r="BU6735" s="7"/>
      <c r="BV6735" s="7"/>
      <c r="BW6735" s="7"/>
    </row>
    <row r="6736" spans="43:75" x14ac:dyDescent="0.2">
      <c r="AQ6736" s="7"/>
      <c r="AR6736" s="7"/>
      <c r="AS6736" s="7"/>
      <c r="AT6736" s="7"/>
      <c r="AU6736" s="7"/>
      <c r="AV6736" s="7"/>
      <c r="AX6736" s="7"/>
      <c r="AY6736" s="7"/>
      <c r="AZ6736" s="7"/>
      <c r="BA6736" s="7"/>
      <c r="BB6736" s="7"/>
      <c r="BC6736" s="7"/>
      <c r="BD6736" s="7"/>
      <c r="BG6736" s="7"/>
      <c r="BH6736" s="7"/>
      <c r="BI6736" s="7"/>
      <c r="BJ6736" s="7"/>
      <c r="BK6736" s="7"/>
      <c r="BL6736" s="7"/>
      <c r="BM6736" s="7"/>
      <c r="BP6736" s="7"/>
      <c r="BQ6736" s="7"/>
      <c r="BR6736" s="7"/>
      <c r="BS6736" s="7"/>
      <c r="BT6736" s="7"/>
      <c r="BU6736" s="7"/>
      <c r="BV6736" s="7"/>
      <c r="BW6736" s="7"/>
    </row>
    <row r="6737" spans="43:75" x14ac:dyDescent="0.2">
      <c r="AQ6737" s="7"/>
      <c r="AR6737" s="7"/>
      <c r="AS6737" s="7"/>
      <c r="AT6737" s="7"/>
      <c r="AU6737" s="7"/>
      <c r="AV6737" s="7"/>
      <c r="AX6737" s="7"/>
      <c r="AY6737" s="7"/>
      <c r="AZ6737" s="7"/>
      <c r="BA6737" s="7"/>
      <c r="BB6737" s="7"/>
      <c r="BC6737" s="7"/>
      <c r="BD6737" s="7"/>
      <c r="BG6737" s="7"/>
      <c r="BH6737" s="7"/>
      <c r="BI6737" s="7"/>
      <c r="BJ6737" s="7"/>
      <c r="BK6737" s="7"/>
      <c r="BL6737" s="7"/>
      <c r="BM6737" s="7"/>
      <c r="BP6737" s="7"/>
      <c r="BQ6737" s="7"/>
      <c r="BR6737" s="7"/>
      <c r="BS6737" s="7"/>
      <c r="BT6737" s="7"/>
      <c r="BU6737" s="7"/>
      <c r="BV6737" s="7"/>
      <c r="BW6737" s="7"/>
    </row>
    <row r="6738" spans="43:75" x14ac:dyDescent="0.2">
      <c r="AQ6738" s="7"/>
      <c r="AR6738" s="7"/>
      <c r="AS6738" s="7"/>
      <c r="AT6738" s="7"/>
      <c r="AU6738" s="7"/>
      <c r="AV6738" s="7"/>
      <c r="AX6738" s="7"/>
      <c r="AY6738" s="7"/>
      <c r="AZ6738" s="7"/>
      <c r="BA6738" s="7"/>
      <c r="BB6738" s="7"/>
      <c r="BC6738" s="7"/>
      <c r="BD6738" s="7"/>
      <c r="BG6738" s="7"/>
      <c r="BH6738" s="7"/>
      <c r="BI6738" s="7"/>
      <c r="BJ6738" s="7"/>
      <c r="BK6738" s="7"/>
      <c r="BL6738" s="7"/>
      <c r="BM6738" s="7"/>
      <c r="BP6738" s="7"/>
      <c r="BQ6738" s="7"/>
      <c r="BR6738" s="7"/>
      <c r="BS6738" s="7"/>
      <c r="BT6738" s="7"/>
      <c r="BU6738" s="7"/>
      <c r="BV6738" s="7"/>
      <c r="BW6738" s="7"/>
    </row>
    <row r="6739" spans="43:75" x14ac:dyDescent="0.2">
      <c r="AQ6739" s="7"/>
      <c r="AR6739" s="7"/>
      <c r="AS6739" s="7"/>
      <c r="AT6739" s="7"/>
      <c r="AU6739" s="7"/>
      <c r="AV6739" s="7"/>
      <c r="AX6739" s="7"/>
      <c r="AY6739" s="7"/>
      <c r="AZ6739" s="7"/>
      <c r="BA6739" s="7"/>
      <c r="BB6739" s="7"/>
      <c r="BC6739" s="7"/>
      <c r="BD6739" s="7"/>
      <c r="BG6739" s="7"/>
      <c r="BH6739" s="7"/>
      <c r="BI6739" s="7"/>
      <c r="BJ6739" s="7"/>
      <c r="BK6739" s="7"/>
      <c r="BL6739" s="7"/>
      <c r="BM6739" s="7"/>
      <c r="BP6739" s="7"/>
      <c r="BQ6739" s="7"/>
      <c r="BR6739" s="7"/>
      <c r="BS6739" s="7"/>
      <c r="BT6739" s="7"/>
      <c r="BU6739" s="7"/>
      <c r="BV6739" s="7"/>
      <c r="BW6739" s="7"/>
    </row>
    <row r="6740" spans="43:75" x14ac:dyDescent="0.2">
      <c r="AQ6740" s="7"/>
      <c r="AR6740" s="7"/>
      <c r="AS6740" s="7"/>
      <c r="AT6740" s="7"/>
      <c r="AU6740" s="7"/>
      <c r="AV6740" s="7"/>
      <c r="AX6740" s="7"/>
      <c r="AY6740" s="7"/>
      <c r="AZ6740" s="7"/>
      <c r="BA6740" s="7"/>
      <c r="BB6740" s="7"/>
      <c r="BC6740" s="7"/>
      <c r="BD6740" s="7"/>
      <c r="BG6740" s="7"/>
      <c r="BH6740" s="7"/>
      <c r="BI6740" s="7"/>
      <c r="BJ6740" s="7"/>
      <c r="BK6740" s="7"/>
      <c r="BL6740" s="7"/>
      <c r="BM6740" s="7"/>
      <c r="BP6740" s="7"/>
      <c r="BQ6740" s="7"/>
      <c r="BR6740" s="7"/>
      <c r="BS6740" s="7"/>
      <c r="BT6740" s="7"/>
      <c r="BU6740" s="7"/>
      <c r="BV6740" s="7"/>
      <c r="BW6740" s="7"/>
    </row>
    <row r="6741" spans="43:75" x14ac:dyDescent="0.2">
      <c r="AQ6741" s="7"/>
      <c r="AR6741" s="7"/>
      <c r="AS6741" s="7"/>
      <c r="AT6741" s="7"/>
      <c r="AU6741" s="7"/>
      <c r="AV6741" s="7"/>
      <c r="AX6741" s="7"/>
      <c r="AY6741" s="7"/>
      <c r="AZ6741" s="7"/>
      <c r="BA6741" s="7"/>
      <c r="BB6741" s="7"/>
      <c r="BC6741" s="7"/>
      <c r="BD6741" s="7"/>
      <c r="BG6741" s="7"/>
      <c r="BH6741" s="7"/>
      <c r="BI6741" s="7"/>
      <c r="BJ6741" s="7"/>
      <c r="BK6741" s="7"/>
      <c r="BL6741" s="7"/>
      <c r="BM6741" s="7"/>
      <c r="BP6741" s="7"/>
      <c r="BQ6741" s="7"/>
      <c r="BR6741" s="7"/>
      <c r="BS6741" s="7"/>
      <c r="BT6741" s="7"/>
      <c r="BU6741" s="7"/>
      <c r="BV6741" s="7"/>
      <c r="BW6741" s="7"/>
    </row>
    <row r="6742" spans="43:75" x14ac:dyDescent="0.2">
      <c r="AQ6742" s="7"/>
      <c r="AR6742" s="7"/>
      <c r="AS6742" s="7"/>
      <c r="AT6742" s="7"/>
      <c r="AU6742" s="7"/>
      <c r="AV6742" s="7"/>
      <c r="AX6742" s="7"/>
      <c r="AY6742" s="7"/>
      <c r="AZ6742" s="7"/>
      <c r="BA6742" s="7"/>
      <c r="BB6742" s="7"/>
      <c r="BC6742" s="7"/>
      <c r="BD6742" s="7"/>
      <c r="BG6742" s="7"/>
      <c r="BH6742" s="7"/>
      <c r="BI6742" s="7"/>
      <c r="BJ6742" s="7"/>
      <c r="BK6742" s="7"/>
      <c r="BL6742" s="7"/>
      <c r="BM6742" s="7"/>
      <c r="BP6742" s="7"/>
      <c r="BQ6742" s="7"/>
      <c r="BR6742" s="7"/>
      <c r="BS6742" s="7"/>
      <c r="BT6742" s="7"/>
      <c r="BU6742" s="7"/>
      <c r="BV6742" s="7"/>
      <c r="BW6742" s="7"/>
    </row>
    <row r="6743" spans="43:75" x14ac:dyDescent="0.2">
      <c r="AQ6743" s="7"/>
      <c r="AR6743" s="7"/>
      <c r="AS6743" s="7"/>
      <c r="AT6743" s="7"/>
      <c r="AU6743" s="7"/>
      <c r="AV6743" s="7"/>
      <c r="AX6743" s="7"/>
      <c r="AY6743" s="7"/>
      <c r="AZ6743" s="7"/>
      <c r="BA6743" s="7"/>
      <c r="BB6743" s="7"/>
      <c r="BC6743" s="7"/>
      <c r="BD6743" s="7"/>
      <c r="BG6743" s="7"/>
      <c r="BH6743" s="7"/>
      <c r="BI6743" s="7"/>
      <c r="BJ6743" s="7"/>
      <c r="BK6743" s="7"/>
      <c r="BL6743" s="7"/>
      <c r="BM6743" s="7"/>
      <c r="BP6743" s="7"/>
      <c r="BQ6743" s="7"/>
      <c r="BR6743" s="7"/>
      <c r="BS6743" s="7"/>
      <c r="BT6743" s="7"/>
      <c r="BU6743" s="7"/>
      <c r="BV6743" s="7"/>
      <c r="BW6743" s="7"/>
    </row>
    <row r="6744" spans="43:75" x14ac:dyDescent="0.2">
      <c r="AQ6744" s="7"/>
      <c r="AR6744" s="7"/>
      <c r="AS6744" s="7"/>
      <c r="AT6744" s="7"/>
      <c r="AU6744" s="7"/>
      <c r="AV6744" s="7"/>
      <c r="AX6744" s="7"/>
      <c r="AY6744" s="7"/>
      <c r="AZ6744" s="7"/>
      <c r="BA6744" s="7"/>
      <c r="BB6744" s="7"/>
      <c r="BC6744" s="7"/>
      <c r="BD6744" s="7"/>
      <c r="BG6744" s="7"/>
      <c r="BH6744" s="7"/>
      <c r="BI6744" s="7"/>
      <c r="BJ6744" s="7"/>
      <c r="BK6744" s="7"/>
      <c r="BL6744" s="7"/>
      <c r="BM6744" s="7"/>
      <c r="BP6744" s="7"/>
      <c r="BQ6744" s="7"/>
      <c r="BR6744" s="7"/>
      <c r="BS6744" s="7"/>
      <c r="BT6744" s="7"/>
      <c r="BU6744" s="7"/>
      <c r="BV6744" s="7"/>
      <c r="BW6744" s="7"/>
    </row>
    <row r="6745" spans="43:75" x14ac:dyDescent="0.2">
      <c r="AQ6745" s="7"/>
      <c r="AR6745" s="7"/>
      <c r="AS6745" s="7"/>
      <c r="AT6745" s="7"/>
      <c r="AU6745" s="7"/>
      <c r="AV6745" s="7"/>
      <c r="AX6745" s="7"/>
      <c r="AY6745" s="7"/>
      <c r="AZ6745" s="7"/>
      <c r="BA6745" s="7"/>
      <c r="BB6745" s="7"/>
      <c r="BC6745" s="7"/>
      <c r="BD6745" s="7"/>
      <c r="BG6745" s="7"/>
      <c r="BH6745" s="7"/>
      <c r="BI6745" s="7"/>
      <c r="BJ6745" s="7"/>
      <c r="BK6745" s="7"/>
      <c r="BL6745" s="7"/>
      <c r="BM6745" s="7"/>
      <c r="BP6745" s="7"/>
      <c r="BQ6745" s="7"/>
      <c r="BR6745" s="7"/>
      <c r="BS6745" s="7"/>
      <c r="BT6745" s="7"/>
      <c r="BU6745" s="7"/>
      <c r="BV6745" s="7"/>
      <c r="BW6745" s="7"/>
    </row>
    <row r="6746" spans="43:75" x14ac:dyDescent="0.2">
      <c r="AQ6746" s="7"/>
      <c r="AR6746" s="7"/>
      <c r="AS6746" s="7"/>
      <c r="AT6746" s="7"/>
      <c r="AU6746" s="7"/>
      <c r="AV6746" s="7"/>
      <c r="AX6746" s="7"/>
      <c r="AY6746" s="7"/>
      <c r="AZ6746" s="7"/>
      <c r="BA6746" s="7"/>
      <c r="BB6746" s="7"/>
      <c r="BC6746" s="7"/>
      <c r="BD6746" s="7"/>
      <c r="BG6746" s="7"/>
      <c r="BH6746" s="7"/>
      <c r="BI6746" s="7"/>
      <c r="BJ6746" s="7"/>
      <c r="BK6746" s="7"/>
      <c r="BL6746" s="7"/>
      <c r="BM6746" s="7"/>
      <c r="BP6746" s="7"/>
      <c r="BQ6746" s="7"/>
      <c r="BR6746" s="7"/>
      <c r="BS6746" s="7"/>
      <c r="BT6746" s="7"/>
      <c r="BU6746" s="7"/>
      <c r="BV6746" s="7"/>
      <c r="BW6746" s="7"/>
    </row>
    <row r="6747" spans="43:75" x14ac:dyDescent="0.2">
      <c r="AQ6747" s="7"/>
      <c r="AR6747" s="7"/>
      <c r="AS6747" s="7"/>
      <c r="AT6747" s="7"/>
      <c r="AU6747" s="7"/>
      <c r="AV6747" s="7"/>
      <c r="AX6747" s="7"/>
      <c r="AY6747" s="7"/>
      <c r="AZ6747" s="7"/>
      <c r="BA6747" s="7"/>
      <c r="BB6747" s="7"/>
      <c r="BC6747" s="7"/>
      <c r="BD6747" s="7"/>
      <c r="BG6747" s="7"/>
      <c r="BH6747" s="7"/>
      <c r="BI6747" s="7"/>
      <c r="BJ6747" s="7"/>
      <c r="BK6747" s="7"/>
      <c r="BL6747" s="7"/>
      <c r="BM6747" s="7"/>
      <c r="BP6747" s="7"/>
      <c r="BQ6747" s="7"/>
      <c r="BR6747" s="7"/>
      <c r="BS6747" s="7"/>
      <c r="BT6747" s="7"/>
      <c r="BU6747" s="7"/>
      <c r="BV6747" s="7"/>
      <c r="BW6747" s="7"/>
    </row>
    <row r="6748" spans="43:75" x14ac:dyDescent="0.2">
      <c r="AQ6748" s="7"/>
      <c r="AR6748" s="7"/>
      <c r="AS6748" s="7"/>
      <c r="AT6748" s="7"/>
      <c r="AU6748" s="7"/>
      <c r="AV6748" s="7"/>
      <c r="AX6748" s="7"/>
      <c r="AY6748" s="7"/>
      <c r="AZ6748" s="7"/>
      <c r="BA6748" s="7"/>
      <c r="BB6748" s="7"/>
      <c r="BC6748" s="7"/>
      <c r="BD6748" s="7"/>
      <c r="BG6748" s="7"/>
      <c r="BH6748" s="7"/>
      <c r="BI6748" s="7"/>
      <c r="BJ6748" s="7"/>
      <c r="BK6748" s="7"/>
      <c r="BL6748" s="7"/>
      <c r="BM6748" s="7"/>
      <c r="BP6748" s="7"/>
      <c r="BQ6748" s="7"/>
      <c r="BR6748" s="7"/>
      <c r="BS6748" s="7"/>
      <c r="BT6748" s="7"/>
      <c r="BU6748" s="7"/>
      <c r="BV6748" s="7"/>
      <c r="BW6748" s="7"/>
    </row>
    <row r="6749" spans="43:75" x14ac:dyDescent="0.2">
      <c r="AQ6749" s="7"/>
      <c r="AR6749" s="7"/>
      <c r="AS6749" s="7"/>
      <c r="AT6749" s="7"/>
      <c r="AU6749" s="7"/>
      <c r="AV6749" s="7"/>
      <c r="AX6749" s="7"/>
      <c r="AY6749" s="7"/>
      <c r="AZ6749" s="7"/>
      <c r="BA6749" s="7"/>
      <c r="BB6749" s="7"/>
      <c r="BC6749" s="7"/>
      <c r="BD6749" s="7"/>
      <c r="BG6749" s="7"/>
      <c r="BH6749" s="7"/>
      <c r="BI6749" s="7"/>
      <c r="BJ6749" s="7"/>
      <c r="BK6749" s="7"/>
      <c r="BL6749" s="7"/>
      <c r="BM6749" s="7"/>
      <c r="BP6749" s="7"/>
      <c r="BQ6749" s="7"/>
      <c r="BR6749" s="7"/>
      <c r="BS6749" s="7"/>
      <c r="BT6749" s="7"/>
      <c r="BU6749" s="7"/>
      <c r="BV6749" s="7"/>
      <c r="BW6749" s="7"/>
    </row>
    <row r="6750" spans="43:75" x14ac:dyDescent="0.2">
      <c r="AQ6750" s="7"/>
      <c r="AR6750" s="7"/>
      <c r="AS6750" s="7"/>
      <c r="AT6750" s="7"/>
      <c r="AU6750" s="7"/>
      <c r="AV6750" s="7"/>
      <c r="AX6750" s="7"/>
      <c r="AY6750" s="7"/>
      <c r="AZ6750" s="7"/>
      <c r="BA6750" s="7"/>
      <c r="BB6750" s="7"/>
      <c r="BC6750" s="7"/>
      <c r="BD6750" s="7"/>
      <c r="BG6750" s="7"/>
      <c r="BH6750" s="7"/>
      <c r="BI6750" s="7"/>
      <c r="BJ6750" s="7"/>
      <c r="BK6750" s="7"/>
      <c r="BL6750" s="7"/>
      <c r="BM6750" s="7"/>
      <c r="BP6750" s="7"/>
      <c r="BQ6750" s="7"/>
      <c r="BR6750" s="7"/>
      <c r="BS6750" s="7"/>
      <c r="BT6750" s="7"/>
      <c r="BU6750" s="7"/>
      <c r="BV6750" s="7"/>
      <c r="BW6750" s="7"/>
    </row>
    <row r="6751" spans="43:75" x14ac:dyDescent="0.2">
      <c r="AQ6751" s="7"/>
      <c r="AR6751" s="7"/>
      <c r="AS6751" s="7"/>
      <c r="AT6751" s="7"/>
      <c r="AU6751" s="7"/>
      <c r="AV6751" s="7"/>
      <c r="AX6751" s="7"/>
      <c r="AY6751" s="7"/>
      <c r="AZ6751" s="7"/>
      <c r="BA6751" s="7"/>
      <c r="BB6751" s="7"/>
      <c r="BC6751" s="7"/>
      <c r="BD6751" s="7"/>
      <c r="BG6751" s="7"/>
      <c r="BH6751" s="7"/>
      <c r="BI6751" s="7"/>
      <c r="BJ6751" s="7"/>
      <c r="BK6751" s="7"/>
      <c r="BL6751" s="7"/>
      <c r="BM6751" s="7"/>
      <c r="BP6751" s="7"/>
      <c r="BQ6751" s="7"/>
      <c r="BR6751" s="7"/>
      <c r="BS6751" s="7"/>
      <c r="BT6751" s="7"/>
      <c r="BU6751" s="7"/>
      <c r="BV6751" s="7"/>
      <c r="BW6751" s="7"/>
    </row>
    <row r="6752" spans="43:75" x14ac:dyDescent="0.2">
      <c r="AQ6752" s="7"/>
      <c r="AR6752" s="7"/>
      <c r="AS6752" s="7"/>
      <c r="AT6752" s="7"/>
      <c r="AU6752" s="7"/>
      <c r="AV6752" s="7"/>
      <c r="AX6752" s="7"/>
      <c r="AY6752" s="7"/>
      <c r="AZ6752" s="7"/>
      <c r="BA6752" s="7"/>
      <c r="BB6752" s="7"/>
      <c r="BC6752" s="7"/>
      <c r="BD6752" s="7"/>
      <c r="BG6752" s="7"/>
      <c r="BH6752" s="7"/>
      <c r="BI6752" s="7"/>
      <c r="BJ6752" s="7"/>
      <c r="BK6752" s="7"/>
      <c r="BL6752" s="7"/>
      <c r="BM6752" s="7"/>
      <c r="BP6752" s="7"/>
      <c r="BQ6752" s="7"/>
      <c r="BR6752" s="7"/>
      <c r="BS6752" s="7"/>
      <c r="BT6752" s="7"/>
      <c r="BU6752" s="7"/>
      <c r="BV6752" s="7"/>
      <c r="BW6752" s="7"/>
    </row>
    <row r="6753" spans="43:75" x14ac:dyDescent="0.2">
      <c r="AQ6753" s="7"/>
      <c r="AR6753" s="7"/>
      <c r="AS6753" s="7"/>
      <c r="AT6753" s="7"/>
      <c r="AU6753" s="7"/>
      <c r="AV6753" s="7"/>
      <c r="AX6753" s="7"/>
      <c r="AY6753" s="7"/>
      <c r="AZ6753" s="7"/>
      <c r="BA6753" s="7"/>
      <c r="BB6753" s="7"/>
      <c r="BC6753" s="7"/>
      <c r="BD6753" s="7"/>
      <c r="BG6753" s="7"/>
      <c r="BH6753" s="7"/>
      <c r="BI6753" s="7"/>
      <c r="BJ6753" s="7"/>
      <c r="BK6753" s="7"/>
      <c r="BL6753" s="7"/>
      <c r="BM6753" s="7"/>
      <c r="BP6753" s="7"/>
      <c r="BQ6753" s="7"/>
      <c r="BR6753" s="7"/>
      <c r="BS6753" s="7"/>
      <c r="BT6753" s="7"/>
      <c r="BU6753" s="7"/>
      <c r="BV6753" s="7"/>
      <c r="BW6753" s="7"/>
    </row>
    <row r="6754" spans="43:75" x14ac:dyDescent="0.2">
      <c r="AQ6754" s="7"/>
      <c r="AR6754" s="7"/>
      <c r="AS6754" s="7"/>
      <c r="AT6754" s="7"/>
      <c r="AU6754" s="7"/>
      <c r="AV6754" s="7"/>
      <c r="AX6754" s="7"/>
      <c r="AY6754" s="7"/>
      <c r="AZ6754" s="7"/>
      <c r="BA6754" s="7"/>
      <c r="BB6754" s="7"/>
      <c r="BC6754" s="7"/>
      <c r="BD6754" s="7"/>
      <c r="BG6754" s="7"/>
      <c r="BH6754" s="7"/>
      <c r="BI6754" s="7"/>
      <c r="BJ6754" s="7"/>
      <c r="BK6754" s="7"/>
      <c r="BL6754" s="7"/>
      <c r="BM6754" s="7"/>
      <c r="BP6754" s="7"/>
      <c r="BQ6754" s="7"/>
      <c r="BR6754" s="7"/>
      <c r="BS6754" s="7"/>
      <c r="BT6754" s="7"/>
      <c r="BU6754" s="7"/>
      <c r="BV6754" s="7"/>
      <c r="BW6754" s="7"/>
    </row>
    <row r="6755" spans="43:75" x14ac:dyDescent="0.2">
      <c r="AQ6755" s="7"/>
      <c r="AR6755" s="7"/>
      <c r="AS6755" s="7"/>
      <c r="AT6755" s="7"/>
      <c r="AU6755" s="7"/>
      <c r="AV6755" s="7"/>
      <c r="AX6755" s="7"/>
      <c r="AY6755" s="7"/>
      <c r="AZ6755" s="7"/>
      <c r="BA6755" s="7"/>
      <c r="BB6755" s="7"/>
      <c r="BC6755" s="7"/>
      <c r="BD6755" s="7"/>
      <c r="BG6755" s="7"/>
      <c r="BH6755" s="7"/>
      <c r="BI6755" s="7"/>
      <c r="BJ6755" s="7"/>
      <c r="BK6755" s="7"/>
      <c r="BL6755" s="7"/>
      <c r="BM6755" s="7"/>
      <c r="BP6755" s="7"/>
      <c r="BQ6755" s="7"/>
      <c r="BR6755" s="7"/>
      <c r="BS6755" s="7"/>
      <c r="BT6755" s="7"/>
      <c r="BU6755" s="7"/>
      <c r="BV6755" s="7"/>
      <c r="BW6755" s="7"/>
    </row>
    <row r="6756" spans="43:75" x14ac:dyDescent="0.2">
      <c r="AQ6756" s="7"/>
      <c r="AR6756" s="7"/>
      <c r="AS6756" s="7"/>
      <c r="AT6756" s="7"/>
      <c r="AU6756" s="7"/>
      <c r="AV6756" s="7"/>
      <c r="AX6756" s="7"/>
      <c r="AY6756" s="7"/>
      <c r="AZ6756" s="7"/>
      <c r="BA6756" s="7"/>
      <c r="BB6756" s="7"/>
      <c r="BC6756" s="7"/>
      <c r="BD6756" s="7"/>
      <c r="BG6756" s="7"/>
      <c r="BH6756" s="7"/>
      <c r="BI6756" s="7"/>
      <c r="BJ6756" s="7"/>
      <c r="BK6756" s="7"/>
      <c r="BL6756" s="7"/>
      <c r="BM6756" s="7"/>
      <c r="BP6756" s="7"/>
      <c r="BQ6756" s="7"/>
      <c r="BR6756" s="7"/>
      <c r="BS6756" s="7"/>
      <c r="BT6756" s="7"/>
      <c r="BU6756" s="7"/>
      <c r="BV6756" s="7"/>
      <c r="BW6756" s="7"/>
    </row>
    <row r="6757" spans="43:75" x14ac:dyDescent="0.2">
      <c r="AQ6757" s="7"/>
      <c r="AR6757" s="7"/>
      <c r="AS6757" s="7"/>
      <c r="AT6757" s="7"/>
      <c r="AU6757" s="7"/>
      <c r="AV6757" s="7"/>
      <c r="AX6757" s="7"/>
      <c r="AY6757" s="7"/>
      <c r="AZ6757" s="7"/>
      <c r="BA6757" s="7"/>
      <c r="BB6757" s="7"/>
      <c r="BC6757" s="7"/>
      <c r="BD6757" s="7"/>
      <c r="BG6757" s="7"/>
      <c r="BH6757" s="7"/>
      <c r="BI6757" s="7"/>
      <c r="BJ6757" s="7"/>
      <c r="BK6757" s="7"/>
      <c r="BL6757" s="7"/>
      <c r="BM6757" s="7"/>
      <c r="BP6757" s="7"/>
      <c r="BQ6757" s="7"/>
      <c r="BR6757" s="7"/>
      <c r="BS6757" s="7"/>
      <c r="BT6757" s="7"/>
      <c r="BU6757" s="7"/>
      <c r="BV6757" s="7"/>
      <c r="BW6757" s="7"/>
    </row>
    <row r="6758" spans="43:75" x14ac:dyDescent="0.2">
      <c r="AQ6758" s="7"/>
      <c r="AR6758" s="7"/>
      <c r="AS6758" s="7"/>
      <c r="AT6758" s="7"/>
      <c r="AU6758" s="7"/>
      <c r="AV6758" s="7"/>
      <c r="AX6758" s="7"/>
      <c r="AY6758" s="7"/>
      <c r="AZ6758" s="7"/>
      <c r="BA6758" s="7"/>
      <c r="BB6758" s="7"/>
      <c r="BC6758" s="7"/>
      <c r="BD6758" s="7"/>
      <c r="BG6758" s="7"/>
      <c r="BH6758" s="7"/>
      <c r="BI6758" s="7"/>
      <c r="BJ6758" s="7"/>
      <c r="BK6758" s="7"/>
      <c r="BL6758" s="7"/>
      <c r="BM6758" s="7"/>
      <c r="BP6758" s="7"/>
      <c r="BQ6758" s="7"/>
      <c r="BR6758" s="7"/>
      <c r="BS6758" s="7"/>
      <c r="BT6758" s="7"/>
      <c r="BU6758" s="7"/>
      <c r="BV6758" s="7"/>
      <c r="BW6758" s="7"/>
    </row>
    <row r="6759" spans="43:75" x14ac:dyDescent="0.2">
      <c r="AQ6759" s="7"/>
      <c r="AR6759" s="7"/>
      <c r="AS6759" s="7"/>
      <c r="AT6759" s="7"/>
      <c r="AU6759" s="7"/>
      <c r="AV6759" s="7"/>
      <c r="AX6759" s="7"/>
      <c r="AY6759" s="7"/>
      <c r="AZ6759" s="7"/>
      <c r="BA6759" s="7"/>
      <c r="BB6759" s="7"/>
      <c r="BC6759" s="7"/>
      <c r="BD6759" s="7"/>
      <c r="BG6759" s="7"/>
      <c r="BH6759" s="7"/>
      <c r="BI6759" s="7"/>
      <c r="BJ6759" s="7"/>
      <c r="BK6759" s="7"/>
      <c r="BL6759" s="7"/>
      <c r="BM6759" s="7"/>
      <c r="BP6759" s="7"/>
      <c r="BQ6759" s="7"/>
      <c r="BR6759" s="7"/>
      <c r="BS6759" s="7"/>
      <c r="BT6759" s="7"/>
      <c r="BU6759" s="7"/>
      <c r="BV6759" s="7"/>
      <c r="BW6759" s="7"/>
    </row>
    <row r="6760" spans="43:75" x14ac:dyDescent="0.2">
      <c r="AQ6760" s="7"/>
      <c r="AR6760" s="7"/>
      <c r="AS6760" s="7"/>
      <c r="AT6760" s="7"/>
      <c r="AU6760" s="7"/>
      <c r="AV6760" s="7"/>
      <c r="AX6760" s="7"/>
      <c r="AY6760" s="7"/>
      <c r="AZ6760" s="7"/>
      <c r="BA6760" s="7"/>
      <c r="BB6760" s="7"/>
      <c r="BC6760" s="7"/>
      <c r="BD6760" s="7"/>
      <c r="BG6760" s="7"/>
      <c r="BH6760" s="7"/>
      <c r="BI6760" s="7"/>
      <c r="BJ6760" s="7"/>
      <c r="BK6760" s="7"/>
      <c r="BL6760" s="7"/>
      <c r="BM6760" s="7"/>
      <c r="BP6760" s="7"/>
      <c r="BQ6760" s="7"/>
      <c r="BR6760" s="7"/>
      <c r="BS6760" s="7"/>
      <c r="BT6760" s="7"/>
      <c r="BU6760" s="7"/>
      <c r="BV6760" s="7"/>
      <c r="BW6760" s="7"/>
    </row>
    <row r="6761" spans="43:75" x14ac:dyDescent="0.2">
      <c r="AQ6761" s="7"/>
      <c r="AR6761" s="7"/>
      <c r="AS6761" s="7"/>
      <c r="AT6761" s="7"/>
      <c r="AU6761" s="7"/>
      <c r="AV6761" s="7"/>
      <c r="AX6761" s="7"/>
      <c r="AY6761" s="7"/>
      <c r="AZ6761" s="7"/>
      <c r="BA6761" s="7"/>
      <c r="BB6761" s="7"/>
      <c r="BC6761" s="7"/>
      <c r="BD6761" s="7"/>
      <c r="BG6761" s="7"/>
      <c r="BH6761" s="7"/>
      <c r="BI6761" s="7"/>
      <c r="BJ6761" s="7"/>
      <c r="BK6761" s="7"/>
      <c r="BL6761" s="7"/>
      <c r="BM6761" s="7"/>
      <c r="BP6761" s="7"/>
      <c r="BQ6761" s="7"/>
      <c r="BR6761" s="7"/>
      <c r="BS6761" s="7"/>
      <c r="BT6761" s="7"/>
      <c r="BU6761" s="7"/>
      <c r="BV6761" s="7"/>
      <c r="BW6761" s="7"/>
    </row>
    <row r="6762" spans="43:75" x14ac:dyDescent="0.2">
      <c r="AQ6762" s="7"/>
      <c r="AR6762" s="7"/>
      <c r="AS6762" s="7"/>
      <c r="AT6762" s="7"/>
      <c r="AU6762" s="7"/>
      <c r="AV6762" s="7"/>
      <c r="AX6762" s="7"/>
      <c r="AY6762" s="7"/>
      <c r="AZ6762" s="7"/>
      <c r="BA6762" s="7"/>
      <c r="BB6762" s="7"/>
      <c r="BC6762" s="7"/>
      <c r="BD6762" s="7"/>
      <c r="BG6762" s="7"/>
      <c r="BH6762" s="7"/>
      <c r="BI6762" s="7"/>
      <c r="BJ6762" s="7"/>
      <c r="BK6762" s="7"/>
      <c r="BL6762" s="7"/>
      <c r="BM6762" s="7"/>
      <c r="BP6762" s="7"/>
      <c r="BQ6762" s="7"/>
      <c r="BR6762" s="7"/>
      <c r="BS6762" s="7"/>
      <c r="BT6762" s="7"/>
      <c r="BU6762" s="7"/>
      <c r="BV6762" s="7"/>
      <c r="BW6762" s="7"/>
    </row>
    <row r="6763" spans="43:75" x14ac:dyDescent="0.2">
      <c r="AQ6763" s="7"/>
      <c r="AR6763" s="7"/>
      <c r="AS6763" s="7"/>
      <c r="AT6763" s="7"/>
      <c r="AU6763" s="7"/>
      <c r="AV6763" s="7"/>
      <c r="AX6763" s="7"/>
      <c r="AY6763" s="7"/>
      <c r="AZ6763" s="7"/>
      <c r="BA6763" s="7"/>
      <c r="BB6763" s="7"/>
      <c r="BC6763" s="7"/>
      <c r="BD6763" s="7"/>
      <c r="BG6763" s="7"/>
      <c r="BH6763" s="7"/>
      <c r="BI6763" s="7"/>
      <c r="BJ6763" s="7"/>
      <c r="BK6763" s="7"/>
      <c r="BL6763" s="7"/>
      <c r="BM6763" s="7"/>
      <c r="BP6763" s="7"/>
      <c r="BQ6763" s="7"/>
      <c r="BR6763" s="7"/>
      <c r="BS6763" s="7"/>
      <c r="BT6763" s="7"/>
      <c r="BU6763" s="7"/>
      <c r="BV6763" s="7"/>
      <c r="BW6763" s="7"/>
    </row>
    <row r="6764" spans="43:75" x14ac:dyDescent="0.2">
      <c r="AQ6764" s="7"/>
      <c r="AR6764" s="7"/>
      <c r="AS6764" s="7"/>
      <c r="AT6764" s="7"/>
      <c r="AU6764" s="7"/>
      <c r="AV6764" s="7"/>
      <c r="AX6764" s="7"/>
      <c r="AY6764" s="7"/>
      <c r="AZ6764" s="7"/>
      <c r="BA6764" s="7"/>
      <c r="BB6764" s="7"/>
      <c r="BC6764" s="7"/>
      <c r="BD6764" s="7"/>
      <c r="BG6764" s="7"/>
      <c r="BH6764" s="7"/>
      <c r="BI6764" s="7"/>
      <c r="BJ6764" s="7"/>
      <c r="BK6764" s="7"/>
      <c r="BL6764" s="7"/>
      <c r="BM6764" s="7"/>
      <c r="BP6764" s="7"/>
      <c r="BQ6764" s="7"/>
      <c r="BR6764" s="7"/>
      <c r="BS6764" s="7"/>
      <c r="BT6764" s="7"/>
      <c r="BU6764" s="7"/>
      <c r="BV6764" s="7"/>
      <c r="BW6764" s="7"/>
    </row>
    <row r="6765" spans="43:75" x14ac:dyDescent="0.2">
      <c r="AQ6765" s="7"/>
      <c r="AR6765" s="7"/>
      <c r="AS6765" s="7"/>
      <c r="AT6765" s="7"/>
      <c r="AU6765" s="7"/>
      <c r="AV6765" s="7"/>
      <c r="AX6765" s="7"/>
      <c r="AY6765" s="7"/>
      <c r="AZ6765" s="7"/>
      <c r="BA6765" s="7"/>
      <c r="BB6765" s="7"/>
      <c r="BC6765" s="7"/>
      <c r="BD6765" s="7"/>
      <c r="BG6765" s="7"/>
      <c r="BH6765" s="7"/>
      <c r="BI6765" s="7"/>
      <c r="BJ6765" s="7"/>
      <c r="BK6765" s="7"/>
      <c r="BL6765" s="7"/>
      <c r="BM6765" s="7"/>
      <c r="BP6765" s="7"/>
      <c r="BQ6765" s="7"/>
      <c r="BR6765" s="7"/>
      <c r="BS6765" s="7"/>
      <c r="BT6765" s="7"/>
      <c r="BU6765" s="7"/>
      <c r="BV6765" s="7"/>
      <c r="BW6765" s="7"/>
    </row>
    <row r="6766" spans="43:75" x14ac:dyDescent="0.2">
      <c r="AQ6766" s="7"/>
      <c r="AR6766" s="7"/>
      <c r="AS6766" s="7"/>
      <c r="AT6766" s="7"/>
      <c r="AU6766" s="7"/>
      <c r="AV6766" s="7"/>
      <c r="AX6766" s="7"/>
      <c r="AY6766" s="7"/>
      <c r="AZ6766" s="7"/>
      <c r="BA6766" s="7"/>
      <c r="BB6766" s="7"/>
      <c r="BC6766" s="7"/>
      <c r="BD6766" s="7"/>
      <c r="BG6766" s="7"/>
      <c r="BH6766" s="7"/>
      <c r="BI6766" s="7"/>
      <c r="BJ6766" s="7"/>
      <c r="BK6766" s="7"/>
      <c r="BL6766" s="7"/>
      <c r="BM6766" s="7"/>
      <c r="BP6766" s="7"/>
      <c r="BQ6766" s="7"/>
      <c r="BR6766" s="7"/>
      <c r="BS6766" s="7"/>
      <c r="BT6766" s="7"/>
      <c r="BU6766" s="7"/>
      <c r="BV6766" s="7"/>
      <c r="BW6766" s="7"/>
    </row>
    <row r="6767" spans="43:75" x14ac:dyDescent="0.2">
      <c r="AQ6767" s="7"/>
      <c r="AR6767" s="7"/>
      <c r="AS6767" s="7"/>
      <c r="AT6767" s="7"/>
      <c r="AU6767" s="7"/>
      <c r="AV6767" s="7"/>
      <c r="AX6767" s="7"/>
      <c r="AY6767" s="7"/>
      <c r="AZ6767" s="7"/>
      <c r="BA6767" s="7"/>
      <c r="BB6767" s="7"/>
      <c r="BC6767" s="7"/>
      <c r="BD6767" s="7"/>
      <c r="BG6767" s="7"/>
      <c r="BH6767" s="7"/>
      <c r="BI6767" s="7"/>
      <c r="BJ6767" s="7"/>
      <c r="BK6767" s="7"/>
      <c r="BL6767" s="7"/>
      <c r="BM6767" s="7"/>
      <c r="BP6767" s="7"/>
      <c r="BQ6767" s="7"/>
      <c r="BR6767" s="7"/>
      <c r="BS6767" s="7"/>
      <c r="BT6767" s="7"/>
      <c r="BU6767" s="7"/>
      <c r="BV6767" s="7"/>
      <c r="BW6767" s="7"/>
    </row>
    <row r="6768" spans="43:75" x14ac:dyDescent="0.2">
      <c r="AQ6768" s="7"/>
      <c r="AR6768" s="7"/>
      <c r="AS6768" s="7"/>
      <c r="AT6768" s="7"/>
      <c r="AU6768" s="7"/>
      <c r="AV6768" s="7"/>
      <c r="AX6768" s="7"/>
      <c r="AY6768" s="7"/>
      <c r="AZ6768" s="7"/>
      <c r="BA6768" s="7"/>
      <c r="BB6768" s="7"/>
      <c r="BC6768" s="7"/>
      <c r="BD6768" s="7"/>
      <c r="BG6768" s="7"/>
      <c r="BH6768" s="7"/>
      <c r="BI6768" s="7"/>
      <c r="BJ6768" s="7"/>
      <c r="BK6768" s="7"/>
      <c r="BL6768" s="7"/>
      <c r="BM6768" s="7"/>
      <c r="BP6768" s="7"/>
      <c r="BQ6768" s="7"/>
      <c r="BR6768" s="7"/>
      <c r="BS6768" s="7"/>
      <c r="BT6768" s="7"/>
      <c r="BU6768" s="7"/>
      <c r="BV6768" s="7"/>
      <c r="BW6768" s="7"/>
    </row>
    <row r="6769" spans="43:75" x14ac:dyDescent="0.2">
      <c r="AQ6769" s="7"/>
      <c r="AR6769" s="7"/>
      <c r="AS6769" s="7"/>
      <c r="AT6769" s="7"/>
      <c r="AU6769" s="7"/>
      <c r="AV6769" s="7"/>
      <c r="AX6769" s="7"/>
      <c r="AY6769" s="7"/>
      <c r="AZ6769" s="7"/>
      <c r="BA6769" s="7"/>
      <c r="BB6769" s="7"/>
      <c r="BC6769" s="7"/>
      <c r="BD6769" s="7"/>
      <c r="BG6769" s="7"/>
      <c r="BH6769" s="7"/>
      <c r="BI6769" s="7"/>
      <c r="BJ6769" s="7"/>
      <c r="BK6769" s="7"/>
      <c r="BL6769" s="7"/>
      <c r="BM6769" s="7"/>
      <c r="BP6769" s="7"/>
      <c r="BQ6769" s="7"/>
      <c r="BR6769" s="7"/>
      <c r="BS6769" s="7"/>
      <c r="BT6769" s="7"/>
      <c r="BU6769" s="7"/>
      <c r="BV6769" s="7"/>
      <c r="BW6769" s="7"/>
    </row>
    <row r="6770" spans="43:75" x14ac:dyDescent="0.2">
      <c r="AQ6770" s="7"/>
      <c r="AR6770" s="7"/>
      <c r="AS6770" s="7"/>
      <c r="AT6770" s="7"/>
      <c r="AU6770" s="7"/>
      <c r="AV6770" s="7"/>
      <c r="AX6770" s="7"/>
      <c r="AY6770" s="7"/>
      <c r="AZ6770" s="7"/>
      <c r="BA6770" s="7"/>
      <c r="BB6770" s="7"/>
      <c r="BC6770" s="7"/>
      <c r="BD6770" s="7"/>
      <c r="BG6770" s="7"/>
      <c r="BH6770" s="7"/>
      <c r="BI6770" s="7"/>
      <c r="BJ6770" s="7"/>
      <c r="BK6770" s="7"/>
      <c r="BL6770" s="7"/>
      <c r="BM6770" s="7"/>
      <c r="BP6770" s="7"/>
      <c r="BQ6770" s="7"/>
      <c r="BR6770" s="7"/>
      <c r="BS6770" s="7"/>
      <c r="BT6770" s="7"/>
      <c r="BU6770" s="7"/>
      <c r="BV6770" s="7"/>
      <c r="BW6770" s="7"/>
    </row>
    <row r="6771" spans="43:75" x14ac:dyDescent="0.2">
      <c r="AQ6771" s="7"/>
      <c r="AR6771" s="7"/>
      <c r="AS6771" s="7"/>
      <c r="AT6771" s="7"/>
      <c r="AU6771" s="7"/>
      <c r="AV6771" s="7"/>
      <c r="AX6771" s="7"/>
      <c r="AY6771" s="7"/>
      <c r="AZ6771" s="7"/>
      <c r="BA6771" s="7"/>
      <c r="BB6771" s="7"/>
      <c r="BC6771" s="7"/>
      <c r="BD6771" s="7"/>
      <c r="BG6771" s="7"/>
      <c r="BH6771" s="7"/>
      <c r="BI6771" s="7"/>
      <c r="BJ6771" s="7"/>
      <c r="BK6771" s="7"/>
      <c r="BL6771" s="7"/>
      <c r="BM6771" s="7"/>
      <c r="BP6771" s="7"/>
      <c r="BQ6771" s="7"/>
      <c r="BR6771" s="7"/>
      <c r="BS6771" s="7"/>
      <c r="BT6771" s="7"/>
      <c r="BU6771" s="7"/>
      <c r="BV6771" s="7"/>
      <c r="BW6771" s="7"/>
    </row>
    <row r="6772" spans="43:75" x14ac:dyDescent="0.2">
      <c r="AQ6772" s="7"/>
      <c r="AR6772" s="7"/>
      <c r="AS6772" s="7"/>
      <c r="AT6772" s="7"/>
      <c r="AU6772" s="7"/>
      <c r="AV6772" s="7"/>
      <c r="AX6772" s="7"/>
      <c r="AY6772" s="7"/>
      <c r="AZ6772" s="7"/>
      <c r="BA6772" s="7"/>
      <c r="BB6772" s="7"/>
      <c r="BC6772" s="7"/>
      <c r="BD6772" s="7"/>
      <c r="BG6772" s="7"/>
      <c r="BH6772" s="7"/>
      <c r="BI6772" s="7"/>
      <c r="BJ6772" s="7"/>
      <c r="BK6772" s="7"/>
      <c r="BL6772" s="7"/>
      <c r="BM6772" s="7"/>
      <c r="BP6772" s="7"/>
      <c r="BQ6772" s="7"/>
      <c r="BR6772" s="7"/>
      <c r="BS6772" s="7"/>
      <c r="BT6772" s="7"/>
      <c r="BU6772" s="7"/>
      <c r="BV6772" s="7"/>
      <c r="BW6772" s="7"/>
    </row>
    <row r="6773" spans="43:75" x14ac:dyDescent="0.2">
      <c r="AQ6773" s="7"/>
      <c r="AR6773" s="7"/>
      <c r="AS6773" s="7"/>
      <c r="AT6773" s="7"/>
      <c r="AU6773" s="7"/>
      <c r="AV6773" s="7"/>
      <c r="AX6773" s="7"/>
      <c r="AY6773" s="7"/>
      <c r="AZ6773" s="7"/>
      <c r="BA6773" s="7"/>
      <c r="BB6773" s="7"/>
      <c r="BC6773" s="7"/>
      <c r="BD6773" s="7"/>
      <c r="BG6773" s="7"/>
      <c r="BH6773" s="7"/>
      <c r="BI6773" s="7"/>
      <c r="BJ6773" s="7"/>
      <c r="BK6773" s="7"/>
      <c r="BL6773" s="7"/>
      <c r="BM6773" s="7"/>
      <c r="BP6773" s="7"/>
      <c r="BQ6773" s="7"/>
      <c r="BR6773" s="7"/>
      <c r="BS6773" s="7"/>
      <c r="BT6773" s="7"/>
      <c r="BU6773" s="7"/>
      <c r="BV6773" s="7"/>
      <c r="BW6773" s="7"/>
    </row>
    <row r="6774" spans="43:75" x14ac:dyDescent="0.2">
      <c r="AQ6774" s="7"/>
      <c r="AR6774" s="7"/>
      <c r="AS6774" s="7"/>
      <c r="AT6774" s="7"/>
      <c r="AU6774" s="7"/>
      <c r="AV6774" s="7"/>
      <c r="AX6774" s="7"/>
      <c r="AY6774" s="7"/>
      <c r="AZ6774" s="7"/>
      <c r="BA6774" s="7"/>
      <c r="BB6774" s="7"/>
      <c r="BC6774" s="7"/>
      <c r="BD6774" s="7"/>
      <c r="BG6774" s="7"/>
      <c r="BH6774" s="7"/>
      <c r="BI6774" s="7"/>
      <c r="BJ6774" s="7"/>
      <c r="BK6774" s="7"/>
      <c r="BL6774" s="7"/>
      <c r="BM6774" s="7"/>
      <c r="BP6774" s="7"/>
      <c r="BQ6774" s="7"/>
      <c r="BR6774" s="7"/>
      <c r="BS6774" s="7"/>
      <c r="BT6774" s="7"/>
      <c r="BU6774" s="7"/>
      <c r="BV6774" s="7"/>
      <c r="BW6774" s="7"/>
    </row>
    <row r="6775" spans="43:75" x14ac:dyDescent="0.2">
      <c r="AQ6775" s="7"/>
      <c r="AR6775" s="7"/>
      <c r="AS6775" s="7"/>
      <c r="AT6775" s="7"/>
      <c r="AU6775" s="7"/>
      <c r="AV6775" s="7"/>
      <c r="AX6775" s="7"/>
      <c r="AY6775" s="7"/>
      <c r="AZ6775" s="7"/>
      <c r="BA6775" s="7"/>
      <c r="BB6775" s="7"/>
      <c r="BC6775" s="7"/>
      <c r="BD6775" s="7"/>
      <c r="BG6775" s="7"/>
      <c r="BH6775" s="7"/>
      <c r="BI6775" s="7"/>
      <c r="BJ6775" s="7"/>
      <c r="BK6775" s="7"/>
      <c r="BL6775" s="7"/>
      <c r="BM6775" s="7"/>
      <c r="BP6775" s="7"/>
      <c r="BQ6775" s="7"/>
      <c r="BR6775" s="7"/>
      <c r="BS6775" s="7"/>
      <c r="BT6775" s="7"/>
      <c r="BU6775" s="7"/>
      <c r="BV6775" s="7"/>
      <c r="BW6775" s="7"/>
    </row>
    <row r="6776" spans="43:75" x14ac:dyDescent="0.2">
      <c r="AQ6776" s="7"/>
      <c r="AR6776" s="7"/>
      <c r="AS6776" s="7"/>
      <c r="AT6776" s="7"/>
      <c r="AU6776" s="7"/>
      <c r="AV6776" s="7"/>
      <c r="AX6776" s="7"/>
      <c r="AY6776" s="7"/>
      <c r="AZ6776" s="7"/>
      <c r="BA6776" s="7"/>
      <c r="BB6776" s="7"/>
      <c r="BC6776" s="7"/>
      <c r="BD6776" s="7"/>
      <c r="BG6776" s="7"/>
      <c r="BH6776" s="7"/>
      <c r="BI6776" s="7"/>
      <c r="BJ6776" s="7"/>
      <c r="BK6776" s="7"/>
      <c r="BL6776" s="7"/>
      <c r="BM6776" s="7"/>
      <c r="BP6776" s="7"/>
      <c r="BQ6776" s="7"/>
      <c r="BR6776" s="7"/>
      <c r="BS6776" s="7"/>
      <c r="BT6776" s="7"/>
      <c r="BU6776" s="7"/>
      <c r="BV6776" s="7"/>
      <c r="BW6776" s="7"/>
    </row>
    <row r="6777" spans="43:75" x14ac:dyDescent="0.2">
      <c r="AQ6777" s="7"/>
      <c r="AR6777" s="7"/>
      <c r="AS6777" s="7"/>
      <c r="AT6777" s="7"/>
      <c r="AU6777" s="7"/>
      <c r="AV6777" s="7"/>
      <c r="AX6777" s="7"/>
      <c r="AY6777" s="7"/>
      <c r="AZ6777" s="7"/>
      <c r="BA6777" s="7"/>
      <c r="BB6777" s="7"/>
      <c r="BC6777" s="7"/>
      <c r="BD6777" s="7"/>
      <c r="BG6777" s="7"/>
      <c r="BH6777" s="7"/>
      <c r="BI6777" s="7"/>
      <c r="BJ6777" s="7"/>
      <c r="BK6777" s="7"/>
      <c r="BL6777" s="7"/>
      <c r="BM6777" s="7"/>
      <c r="BP6777" s="7"/>
      <c r="BQ6777" s="7"/>
      <c r="BR6777" s="7"/>
      <c r="BS6777" s="7"/>
      <c r="BT6777" s="7"/>
      <c r="BU6777" s="7"/>
      <c r="BV6777" s="7"/>
      <c r="BW6777" s="7"/>
    </row>
    <row r="6778" spans="43:75" x14ac:dyDescent="0.2">
      <c r="AQ6778" s="7"/>
      <c r="AR6778" s="7"/>
      <c r="AS6778" s="7"/>
      <c r="AT6778" s="7"/>
      <c r="AU6778" s="7"/>
      <c r="AV6778" s="7"/>
      <c r="AX6778" s="7"/>
      <c r="AY6778" s="7"/>
      <c r="AZ6778" s="7"/>
      <c r="BA6778" s="7"/>
      <c r="BB6778" s="7"/>
      <c r="BC6778" s="7"/>
      <c r="BD6778" s="7"/>
      <c r="BG6778" s="7"/>
      <c r="BH6778" s="7"/>
      <c r="BI6778" s="7"/>
      <c r="BJ6778" s="7"/>
      <c r="BK6778" s="7"/>
      <c r="BL6778" s="7"/>
      <c r="BM6778" s="7"/>
      <c r="BP6778" s="7"/>
      <c r="BQ6778" s="7"/>
      <c r="BR6778" s="7"/>
      <c r="BS6778" s="7"/>
      <c r="BT6778" s="7"/>
      <c r="BU6778" s="7"/>
      <c r="BV6778" s="7"/>
      <c r="BW6778" s="7"/>
    </row>
    <row r="6779" spans="43:75" x14ac:dyDescent="0.2">
      <c r="AQ6779" s="7"/>
      <c r="AR6779" s="7"/>
      <c r="AS6779" s="7"/>
      <c r="AT6779" s="7"/>
      <c r="AU6779" s="7"/>
      <c r="AV6779" s="7"/>
      <c r="AX6779" s="7"/>
      <c r="AY6779" s="7"/>
      <c r="AZ6779" s="7"/>
      <c r="BA6779" s="7"/>
      <c r="BB6779" s="7"/>
      <c r="BC6779" s="7"/>
      <c r="BD6779" s="7"/>
      <c r="BG6779" s="7"/>
      <c r="BH6779" s="7"/>
      <c r="BI6779" s="7"/>
      <c r="BJ6779" s="7"/>
      <c r="BK6779" s="7"/>
      <c r="BL6779" s="7"/>
      <c r="BM6779" s="7"/>
      <c r="BP6779" s="7"/>
      <c r="BQ6779" s="7"/>
      <c r="BR6779" s="7"/>
      <c r="BS6779" s="7"/>
      <c r="BT6779" s="7"/>
      <c r="BU6779" s="7"/>
      <c r="BV6779" s="7"/>
      <c r="BW6779" s="7"/>
    </row>
    <row r="6780" spans="43:75" x14ac:dyDescent="0.2">
      <c r="AQ6780" s="7"/>
      <c r="AR6780" s="7"/>
      <c r="AS6780" s="7"/>
      <c r="AT6780" s="7"/>
      <c r="AU6780" s="7"/>
      <c r="AV6780" s="7"/>
      <c r="AX6780" s="7"/>
      <c r="AY6780" s="7"/>
      <c r="AZ6780" s="7"/>
      <c r="BA6780" s="7"/>
      <c r="BB6780" s="7"/>
      <c r="BC6780" s="7"/>
      <c r="BD6780" s="7"/>
      <c r="BG6780" s="7"/>
      <c r="BH6780" s="7"/>
      <c r="BI6780" s="7"/>
      <c r="BJ6780" s="7"/>
      <c r="BK6780" s="7"/>
      <c r="BL6780" s="7"/>
      <c r="BM6780" s="7"/>
      <c r="BP6780" s="7"/>
      <c r="BQ6780" s="7"/>
      <c r="BR6780" s="7"/>
      <c r="BS6780" s="7"/>
      <c r="BT6780" s="7"/>
      <c r="BU6780" s="7"/>
      <c r="BV6780" s="7"/>
      <c r="BW6780" s="7"/>
    </row>
    <row r="6781" spans="43:75" x14ac:dyDescent="0.2">
      <c r="AQ6781" s="7"/>
      <c r="AR6781" s="7"/>
      <c r="AS6781" s="7"/>
      <c r="AT6781" s="7"/>
      <c r="AU6781" s="7"/>
      <c r="AV6781" s="7"/>
      <c r="AX6781" s="7"/>
      <c r="AY6781" s="7"/>
      <c r="AZ6781" s="7"/>
      <c r="BA6781" s="7"/>
      <c r="BB6781" s="7"/>
      <c r="BC6781" s="7"/>
      <c r="BD6781" s="7"/>
      <c r="BG6781" s="7"/>
      <c r="BH6781" s="7"/>
      <c r="BI6781" s="7"/>
      <c r="BJ6781" s="7"/>
      <c r="BK6781" s="7"/>
      <c r="BL6781" s="7"/>
      <c r="BM6781" s="7"/>
      <c r="BP6781" s="7"/>
      <c r="BQ6781" s="7"/>
      <c r="BR6781" s="7"/>
      <c r="BS6781" s="7"/>
      <c r="BT6781" s="7"/>
      <c r="BU6781" s="7"/>
      <c r="BV6781" s="7"/>
      <c r="BW6781" s="7"/>
    </row>
    <row r="6782" spans="43:75" x14ac:dyDescent="0.2">
      <c r="AQ6782" s="7"/>
      <c r="AR6782" s="7"/>
      <c r="AS6782" s="7"/>
      <c r="AT6782" s="7"/>
      <c r="AU6782" s="7"/>
      <c r="AV6782" s="7"/>
      <c r="AX6782" s="7"/>
      <c r="AY6782" s="7"/>
      <c r="AZ6782" s="7"/>
      <c r="BA6782" s="7"/>
      <c r="BB6782" s="7"/>
      <c r="BC6782" s="7"/>
      <c r="BD6782" s="7"/>
      <c r="BG6782" s="7"/>
      <c r="BH6782" s="7"/>
      <c r="BI6782" s="7"/>
      <c r="BJ6782" s="7"/>
      <c r="BK6782" s="7"/>
      <c r="BL6782" s="7"/>
      <c r="BM6782" s="7"/>
      <c r="BP6782" s="7"/>
      <c r="BQ6782" s="7"/>
      <c r="BR6782" s="7"/>
      <c r="BS6782" s="7"/>
      <c r="BT6782" s="7"/>
      <c r="BU6782" s="7"/>
      <c r="BV6782" s="7"/>
      <c r="BW6782" s="7"/>
    </row>
    <row r="6783" spans="43:75" x14ac:dyDescent="0.2">
      <c r="AQ6783" s="7"/>
      <c r="AR6783" s="7"/>
      <c r="AS6783" s="7"/>
      <c r="AT6783" s="7"/>
      <c r="AU6783" s="7"/>
      <c r="AV6783" s="7"/>
      <c r="AX6783" s="7"/>
      <c r="AY6783" s="7"/>
      <c r="AZ6783" s="7"/>
      <c r="BA6783" s="7"/>
      <c r="BB6783" s="7"/>
      <c r="BC6783" s="7"/>
      <c r="BD6783" s="7"/>
      <c r="BG6783" s="7"/>
      <c r="BH6783" s="7"/>
      <c r="BI6783" s="7"/>
      <c r="BJ6783" s="7"/>
      <c r="BK6783" s="7"/>
      <c r="BL6783" s="7"/>
      <c r="BM6783" s="7"/>
      <c r="BP6783" s="7"/>
      <c r="BQ6783" s="7"/>
      <c r="BR6783" s="7"/>
      <c r="BS6783" s="7"/>
      <c r="BT6783" s="7"/>
      <c r="BU6783" s="7"/>
      <c r="BV6783" s="7"/>
      <c r="BW6783" s="7"/>
    </row>
    <row r="6784" spans="43:75" x14ac:dyDescent="0.2">
      <c r="AQ6784" s="7"/>
      <c r="AR6784" s="7"/>
      <c r="AS6784" s="7"/>
      <c r="AT6784" s="7"/>
      <c r="AU6784" s="7"/>
      <c r="AV6784" s="7"/>
      <c r="AX6784" s="7"/>
      <c r="AY6784" s="7"/>
      <c r="AZ6784" s="7"/>
      <c r="BA6784" s="7"/>
      <c r="BB6784" s="7"/>
      <c r="BC6784" s="7"/>
      <c r="BD6784" s="7"/>
      <c r="BG6784" s="7"/>
      <c r="BH6784" s="7"/>
      <c r="BI6784" s="7"/>
      <c r="BJ6784" s="7"/>
      <c r="BK6784" s="7"/>
      <c r="BL6784" s="7"/>
      <c r="BM6784" s="7"/>
      <c r="BP6784" s="7"/>
      <c r="BQ6784" s="7"/>
      <c r="BR6784" s="7"/>
      <c r="BS6784" s="7"/>
      <c r="BT6784" s="7"/>
      <c r="BU6784" s="7"/>
      <c r="BV6784" s="7"/>
      <c r="BW6784" s="7"/>
    </row>
    <row r="6785" spans="43:75" x14ac:dyDescent="0.2">
      <c r="AQ6785" s="7"/>
      <c r="AR6785" s="7"/>
      <c r="AS6785" s="7"/>
      <c r="AT6785" s="7"/>
      <c r="AU6785" s="7"/>
      <c r="AV6785" s="7"/>
      <c r="AX6785" s="7"/>
      <c r="AY6785" s="7"/>
      <c r="AZ6785" s="7"/>
      <c r="BA6785" s="7"/>
      <c r="BB6785" s="7"/>
      <c r="BC6785" s="7"/>
      <c r="BD6785" s="7"/>
      <c r="BG6785" s="7"/>
      <c r="BH6785" s="7"/>
      <c r="BI6785" s="7"/>
      <c r="BJ6785" s="7"/>
      <c r="BK6785" s="7"/>
      <c r="BL6785" s="7"/>
      <c r="BM6785" s="7"/>
      <c r="BP6785" s="7"/>
      <c r="BQ6785" s="7"/>
      <c r="BR6785" s="7"/>
      <c r="BS6785" s="7"/>
      <c r="BT6785" s="7"/>
      <c r="BU6785" s="7"/>
      <c r="BV6785" s="7"/>
      <c r="BW6785" s="7"/>
    </row>
    <row r="6786" spans="43:75" x14ac:dyDescent="0.2">
      <c r="AQ6786" s="7"/>
      <c r="AR6786" s="7"/>
      <c r="AS6786" s="7"/>
      <c r="AT6786" s="7"/>
      <c r="AU6786" s="7"/>
      <c r="AV6786" s="7"/>
      <c r="AX6786" s="7"/>
      <c r="AY6786" s="7"/>
      <c r="AZ6786" s="7"/>
      <c r="BA6786" s="7"/>
      <c r="BB6786" s="7"/>
      <c r="BC6786" s="7"/>
      <c r="BD6786" s="7"/>
      <c r="BG6786" s="7"/>
      <c r="BH6786" s="7"/>
      <c r="BI6786" s="7"/>
      <c r="BJ6786" s="7"/>
      <c r="BK6786" s="7"/>
      <c r="BL6786" s="7"/>
      <c r="BM6786" s="7"/>
      <c r="BP6786" s="7"/>
      <c r="BQ6786" s="7"/>
      <c r="BR6786" s="7"/>
      <c r="BS6786" s="7"/>
      <c r="BT6786" s="7"/>
      <c r="BU6786" s="7"/>
      <c r="BV6786" s="7"/>
      <c r="BW6786" s="7"/>
    </row>
    <row r="6787" spans="43:75" x14ac:dyDescent="0.2">
      <c r="AQ6787" s="7"/>
      <c r="AR6787" s="7"/>
      <c r="AS6787" s="7"/>
      <c r="AT6787" s="7"/>
      <c r="AU6787" s="7"/>
      <c r="AV6787" s="7"/>
      <c r="AX6787" s="7"/>
      <c r="AY6787" s="7"/>
      <c r="AZ6787" s="7"/>
      <c r="BA6787" s="7"/>
      <c r="BB6787" s="7"/>
      <c r="BC6787" s="7"/>
      <c r="BD6787" s="7"/>
      <c r="BG6787" s="7"/>
      <c r="BH6787" s="7"/>
      <c r="BI6787" s="7"/>
      <c r="BJ6787" s="7"/>
      <c r="BK6787" s="7"/>
      <c r="BL6787" s="7"/>
      <c r="BM6787" s="7"/>
      <c r="BP6787" s="7"/>
      <c r="BQ6787" s="7"/>
      <c r="BR6787" s="7"/>
      <c r="BS6787" s="7"/>
      <c r="BT6787" s="7"/>
      <c r="BU6787" s="7"/>
      <c r="BV6787" s="7"/>
      <c r="BW6787" s="7"/>
    </row>
    <row r="6788" spans="43:75" x14ac:dyDescent="0.2">
      <c r="AQ6788" s="7"/>
      <c r="AR6788" s="7"/>
      <c r="AS6788" s="7"/>
      <c r="AT6788" s="7"/>
      <c r="AU6788" s="7"/>
      <c r="AV6788" s="7"/>
      <c r="AX6788" s="7"/>
      <c r="AY6788" s="7"/>
      <c r="AZ6788" s="7"/>
      <c r="BA6788" s="7"/>
      <c r="BB6788" s="7"/>
      <c r="BC6788" s="7"/>
      <c r="BD6788" s="7"/>
      <c r="BG6788" s="7"/>
      <c r="BH6788" s="7"/>
      <c r="BI6788" s="7"/>
      <c r="BJ6788" s="7"/>
      <c r="BK6788" s="7"/>
      <c r="BL6788" s="7"/>
      <c r="BM6788" s="7"/>
      <c r="BP6788" s="7"/>
      <c r="BQ6788" s="7"/>
      <c r="BR6788" s="7"/>
      <c r="BS6788" s="7"/>
      <c r="BT6788" s="7"/>
      <c r="BU6788" s="7"/>
      <c r="BV6788" s="7"/>
      <c r="BW6788" s="7"/>
    </row>
    <row r="6789" spans="43:75" x14ac:dyDescent="0.2">
      <c r="AQ6789" s="7"/>
      <c r="AR6789" s="7"/>
      <c r="AS6789" s="7"/>
      <c r="AT6789" s="7"/>
      <c r="AU6789" s="7"/>
      <c r="AV6789" s="7"/>
      <c r="AX6789" s="7"/>
      <c r="AY6789" s="7"/>
      <c r="AZ6789" s="7"/>
      <c r="BA6789" s="7"/>
      <c r="BB6789" s="7"/>
      <c r="BC6789" s="7"/>
      <c r="BD6789" s="7"/>
      <c r="BG6789" s="7"/>
      <c r="BH6789" s="7"/>
      <c r="BI6789" s="7"/>
      <c r="BJ6789" s="7"/>
      <c r="BK6789" s="7"/>
      <c r="BL6789" s="7"/>
      <c r="BM6789" s="7"/>
      <c r="BP6789" s="7"/>
      <c r="BQ6789" s="7"/>
      <c r="BR6789" s="7"/>
      <c r="BS6789" s="7"/>
      <c r="BT6789" s="7"/>
      <c r="BU6789" s="7"/>
      <c r="BV6789" s="7"/>
      <c r="BW6789" s="7"/>
    </row>
    <row r="6790" spans="43:75" x14ac:dyDescent="0.2">
      <c r="AQ6790" s="7"/>
      <c r="AR6790" s="7"/>
      <c r="AS6790" s="7"/>
      <c r="AT6790" s="7"/>
      <c r="AU6790" s="7"/>
      <c r="AV6790" s="7"/>
      <c r="AX6790" s="7"/>
      <c r="AY6790" s="7"/>
      <c r="AZ6790" s="7"/>
      <c r="BA6790" s="7"/>
      <c r="BB6790" s="7"/>
      <c r="BC6790" s="7"/>
      <c r="BD6790" s="7"/>
      <c r="BG6790" s="7"/>
      <c r="BH6790" s="7"/>
      <c r="BI6790" s="7"/>
      <c r="BJ6790" s="7"/>
      <c r="BK6790" s="7"/>
      <c r="BL6790" s="7"/>
      <c r="BM6790" s="7"/>
      <c r="BP6790" s="7"/>
      <c r="BQ6790" s="7"/>
      <c r="BR6790" s="7"/>
      <c r="BS6790" s="7"/>
      <c r="BT6790" s="7"/>
      <c r="BU6790" s="7"/>
      <c r="BV6790" s="7"/>
      <c r="BW6790" s="7"/>
    </row>
    <row r="6791" spans="43:75" x14ac:dyDescent="0.2">
      <c r="AQ6791" s="7"/>
      <c r="AR6791" s="7"/>
      <c r="AS6791" s="7"/>
      <c r="AT6791" s="7"/>
      <c r="AU6791" s="7"/>
      <c r="AV6791" s="7"/>
      <c r="AX6791" s="7"/>
      <c r="AY6791" s="7"/>
      <c r="AZ6791" s="7"/>
      <c r="BA6791" s="7"/>
      <c r="BB6791" s="7"/>
      <c r="BC6791" s="7"/>
      <c r="BD6791" s="7"/>
      <c r="BG6791" s="7"/>
      <c r="BH6791" s="7"/>
      <c r="BI6791" s="7"/>
      <c r="BJ6791" s="7"/>
      <c r="BK6791" s="7"/>
      <c r="BL6791" s="7"/>
      <c r="BM6791" s="7"/>
      <c r="BP6791" s="7"/>
      <c r="BQ6791" s="7"/>
      <c r="BR6791" s="7"/>
      <c r="BS6791" s="7"/>
      <c r="BT6791" s="7"/>
      <c r="BU6791" s="7"/>
      <c r="BV6791" s="7"/>
      <c r="BW6791" s="7"/>
    </row>
    <row r="6792" spans="43:75" x14ac:dyDescent="0.2">
      <c r="AQ6792" s="7"/>
      <c r="AR6792" s="7"/>
      <c r="AS6792" s="7"/>
      <c r="AT6792" s="7"/>
      <c r="AU6792" s="7"/>
      <c r="AV6792" s="7"/>
      <c r="AX6792" s="7"/>
      <c r="AY6792" s="7"/>
      <c r="AZ6792" s="7"/>
      <c r="BA6792" s="7"/>
      <c r="BB6792" s="7"/>
      <c r="BC6792" s="7"/>
      <c r="BD6792" s="7"/>
      <c r="BG6792" s="7"/>
      <c r="BH6792" s="7"/>
      <c r="BI6792" s="7"/>
      <c r="BJ6792" s="7"/>
      <c r="BK6792" s="7"/>
      <c r="BL6792" s="7"/>
      <c r="BM6792" s="7"/>
      <c r="BP6792" s="7"/>
      <c r="BQ6792" s="7"/>
      <c r="BR6792" s="7"/>
      <c r="BS6792" s="7"/>
      <c r="BT6792" s="7"/>
      <c r="BU6792" s="7"/>
      <c r="BV6792" s="7"/>
      <c r="BW6792" s="7"/>
    </row>
    <row r="6793" spans="43:75" x14ac:dyDescent="0.2">
      <c r="AQ6793" s="7"/>
      <c r="AR6793" s="7"/>
      <c r="AS6793" s="7"/>
      <c r="AT6793" s="7"/>
      <c r="AU6793" s="7"/>
      <c r="AV6793" s="7"/>
      <c r="AX6793" s="7"/>
      <c r="AY6793" s="7"/>
      <c r="AZ6793" s="7"/>
      <c r="BA6793" s="7"/>
      <c r="BB6793" s="7"/>
      <c r="BC6793" s="7"/>
      <c r="BD6793" s="7"/>
      <c r="BG6793" s="7"/>
      <c r="BH6793" s="7"/>
      <c r="BI6793" s="7"/>
      <c r="BJ6793" s="7"/>
      <c r="BK6793" s="7"/>
      <c r="BL6793" s="7"/>
      <c r="BM6793" s="7"/>
      <c r="BP6793" s="7"/>
      <c r="BQ6793" s="7"/>
      <c r="BR6793" s="7"/>
      <c r="BS6793" s="7"/>
      <c r="BT6793" s="7"/>
      <c r="BU6793" s="7"/>
      <c r="BV6793" s="7"/>
      <c r="BW6793" s="7"/>
    </row>
    <row r="6794" spans="43:75" x14ac:dyDescent="0.2">
      <c r="AQ6794" s="7"/>
      <c r="AR6794" s="7"/>
      <c r="AS6794" s="7"/>
      <c r="AT6794" s="7"/>
      <c r="AU6794" s="7"/>
      <c r="AV6794" s="7"/>
      <c r="AX6794" s="7"/>
      <c r="AY6794" s="7"/>
      <c r="AZ6794" s="7"/>
      <c r="BA6794" s="7"/>
      <c r="BB6794" s="7"/>
      <c r="BC6794" s="7"/>
      <c r="BD6794" s="7"/>
      <c r="BG6794" s="7"/>
      <c r="BH6794" s="7"/>
      <c r="BI6794" s="7"/>
      <c r="BJ6794" s="7"/>
      <c r="BK6794" s="7"/>
      <c r="BL6794" s="7"/>
      <c r="BM6794" s="7"/>
      <c r="BP6794" s="7"/>
      <c r="BQ6794" s="7"/>
      <c r="BR6794" s="7"/>
      <c r="BS6794" s="7"/>
      <c r="BT6794" s="7"/>
      <c r="BU6794" s="7"/>
      <c r="BV6794" s="7"/>
      <c r="BW6794" s="7"/>
    </row>
    <row r="6795" spans="43:75" x14ac:dyDescent="0.2">
      <c r="AQ6795" s="7"/>
      <c r="AR6795" s="7"/>
      <c r="AS6795" s="7"/>
      <c r="AT6795" s="7"/>
      <c r="AU6795" s="7"/>
      <c r="AV6795" s="7"/>
      <c r="AX6795" s="7"/>
      <c r="AY6795" s="7"/>
      <c r="AZ6795" s="7"/>
      <c r="BA6795" s="7"/>
      <c r="BB6795" s="7"/>
      <c r="BC6795" s="7"/>
      <c r="BD6795" s="7"/>
      <c r="BG6795" s="7"/>
      <c r="BH6795" s="7"/>
      <c r="BI6795" s="7"/>
      <c r="BJ6795" s="7"/>
      <c r="BK6795" s="7"/>
      <c r="BL6795" s="7"/>
      <c r="BM6795" s="7"/>
      <c r="BP6795" s="7"/>
      <c r="BQ6795" s="7"/>
      <c r="BR6795" s="7"/>
      <c r="BS6795" s="7"/>
      <c r="BT6795" s="7"/>
      <c r="BU6795" s="7"/>
      <c r="BV6795" s="7"/>
      <c r="BW6795" s="7"/>
    </row>
    <row r="6796" spans="43:75" x14ac:dyDescent="0.2">
      <c r="AQ6796" s="7"/>
      <c r="AR6796" s="7"/>
      <c r="AS6796" s="7"/>
      <c r="AT6796" s="7"/>
      <c r="AU6796" s="7"/>
      <c r="AV6796" s="7"/>
      <c r="AX6796" s="7"/>
      <c r="AY6796" s="7"/>
      <c r="AZ6796" s="7"/>
      <c r="BA6796" s="7"/>
      <c r="BB6796" s="7"/>
      <c r="BC6796" s="7"/>
      <c r="BD6796" s="7"/>
      <c r="BG6796" s="7"/>
      <c r="BH6796" s="7"/>
      <c r="BI6796" s="7"/>
      <c r="BJ6796" s="7"/>
      <c r="BK6796" s="7"/>
      <c r="BL6796" s="7"/>
      <c r="BM6796" s="7"/>
      <c r="BP6796" s="7"/>
      <c r="BQ6796" s="7"/>
      <c r="BR6796" s="7"/>
      <c r="BS6796" s="7"/>
      <c r="BT6796" s="7"/>
      <c r="BU6796" s="7"/>
      <c r="BV6796" s="7"/>
      <c r="BW6796" s="7"/>
    </row>
    <row r="6797" spans="43:75" x14ac:dyDescent="0.2">
      <c r="AQ6797" s="7"/>
      <c r="AR6797" s="7"/>
      <c r="AS6797" s="7"/>
      <c r="AT6797" s="7"/>
      <c r="AU6797" s="7"/>
      <c r="AV6797" s="7"/>
      <c r="AX6797" s="7"/>
      <c r="AY6797" s="7"/>
      <c r="AZ6797" s="7"/>
      <c r="BA6797" s="7"/>
      <c r="BB6797" s="7"/>
      <c r="BC6797" s="7"/>
      <c r="BD6797" s="7"/>
      <c r="BG6797" s="7"/>
      <c r="BH6797" s="7"/>
      <c r="BI6797" s="7"/>
      <c r="BJ6797" s="7"/>
      <c r="BK6797" s="7"/>
      <c r="BL6797" s="7"/>
      <c r="BM6797" s="7"/>
      <c r="BP6797" s="7"/>
      <c r="BQ6797" s="7"/>
      <c r="BR6797" s="7"/>
      <c r="BS6797" s="7"/>
      <c r="BT6797" s="7"/>
      <c r="BU6797" s="7"/>
      <c r="BV6797" s="7"/>
      <c r="BW6797" s="7"/>
    </row>
    <row r="6798" spans="43:75" x14ac:dyDescent="0.2">
      <c r="AQ6798" s="7"/>
      <c r="AR6798" s="7"/>
      <c r="AS6798" s="7"/>
      <c r="AT6798" s="7"/>
      <c r="AU6798" s="7"/>
      <c r="AV6798" s="7"/>
      <c r="AX6798" s="7"/>
      <c r="AY6798" s="7"/>
      <c r="AZ6798" s="7"/>
      <c r="BA6798" s="7"/>
      <c r="BB6798" s="7"/>
      <c r="BC6798" s="7"/>
      <c r="BD6798" s="7"/>
      <c r="BG6798" s="7"/>
      <c r="BH6798" s="7"/>
      <c r="BI6798" s="7"/>
      <c r="BJ6798" s="7"/>
      <c r="BK6798" s="7"/>
      <c r="BL6798" s="7"/>
      <c r="BM6798" s="7"/>
      <c r="BP6798" s="7"/>
      <c r="BQ6798" s="7"/>
      <c r="BR6798" s="7"/>
      <c r="BS6798" s="7"/>
      <c r="BT6798" s="7"/>
      <c r="BU6798" s="7"/>
      <c r="BV6798" s="7"/>
      <c r="BW6798" s="7"/>
    </row>
    <row r="6799" spans="43:75" x14ac:dyDescent="0.2">
      <c r="AQ6799" s="7"/>
      <c r="AR6799" s="7"/>
      <c r="AS6799" s="7"/>
      <c r="AT6799" s="7"/>
      <c r="AU6799" s="7"/>
      <c r="AV6799" s="7"/>
      <c r="AX6799" s="7"/>
      <c r="AY6799" s="7"/>
      <c r="AZ6799" s="7"/>
      <c r="BA6799" s="7"/>
      <c r="BB6799" s="7"/>
      <c r="BC6799" s="7"/>
      <c r="BD6799" s="7"/>
      <c r="BG6799" s="7"/>
      <c r="BH6799" s="7"/>
      <c r="BI6799" s="7"/>
      <c r="BJ6799" s="7"/>
      <c r="BK6799" s="7"/>
      <c r="BL6799" s="7"/>
      <c r="BM6799" s="7"/>
      <c r="BP6799" s="7"/>
      <c r="BQ6799" s="7"/>
      <c r="BR6799" s="7"/>
      <c r="BS6799" s="7"/>
      <c r="BT6799" s="7"/>
      <c r="BU6799" s="7"/>
      <c r="BV6799" s="7"/>
      <c r="BW6799" s="7"/>
    </row>
    <row r="6800" spans="43:75" x14ac:dyDescent="0.2">
      <c r="AQ6800" s="7"/>
      <c r="AR6800" s="7"/>
      <c r="AS6800" s="7"/>
      <c r="AT6800" s="7"/>
      <c r="AU6800" s="7"/>
      <c r="AV6800" s="7"/>
      <c r="AX6800" s="7"/>
      <c r="AY6800" s="7"/>
      <c r="AZ6800" s="7"/>
      <c r="BA6800" s="7"/>
      <c r="BB6800" s="7"/>
      <c r="BC6800" s="7"/>
      <c r="BD6800" s="7"/>
      <c r="BG6800" s="7"/>
      <c r="BH6800" s="7"/>
      <c r="BI6800" s="7"/>
      <c r="BJ6800" s="7"/>
      <c r="BK6800" s="7"/>
      <c r="BL6800" s="7"/>
      <c r="BM6800" s="7"/>
      <c r="BP6800" s="7"/>
      <c r="BQ6800" s="7"/>
      <c r="BR6800" s="7"/>
      <c r="BS6800" s="7"/>
      <c r="BT6800" s="7"/>
      <c r="BU6800" s="7"/>
      <c r="BV6800" s="7"/>
      <c r="BW6800" s="7"/>
    </row>
    <row r="6801" spans="43:75" x14ac:dyDescent="0.2">
      <c r="AQ6801" s="7"/>
      <c r="AR6801" s="7"/>
      <c r="AS6801" s="7"/>
      <c r="AT6801" s="7"/>
      <c r="AU6801" s="7"/>
      <c r="AV6801" s="7"/>
      <c r="AX6801" s="7"/>
      <c r="AY6801" s="7"/>
      <c r="AZ6801" s="7"/>
      <c r="BA6801" s="7"/>
      <c r="BB6801" s="7"/>
      <c r="BC6801" s="7"/>
      <c r="BD6801" s="7"/>
      <c r="BG6801" s="7"/>
      <c r="BH6801" s="7"/>
      <c r="BI6801" s="7"/>
      <c r="BJ6801" s="7"/>
      <c r="BK6801" s="7"/>
      <c r="BL6801" s="7"/>
      <c r="BM6801" s="7"/>
      <c r="BP6801" s="7"/>
      <c r="BQ6801" s="7"/>
      <c r="BR6801" s="7"/>
      <c r="BS6801" s="7"/>
      <c r="BT6801" s="7"/>
      <c r="BU6801" s="7"/>
      <c r="BV6801" s="7"/>
      <c r="BW6801" s="7"/>
    </row>
    <row r="6802" spans="43:75" x14ac:dyDescent="0.2">
      <c r="AQ6802" s="7"/>
      <c r="AR6802" s="7"/>
      <c r="AS6802" s="7"/>
      <c r="AT6802" s="7"/>
      <c r="AU6802" s="7"/>
      <c r="AV6802" s="7"/>
      <c r="AX6802" s="7"/>
      <c r="AY6802" s="7"/>
      <c r="AZ6802" s="7"/>
      <c r="BA6802" s="7"/>
      <c r="BB6802" s="7"/>
      <c r="BC6802" s="7"/>
      <c r="BD6802" s="7"/>
      <c r="BG6802" s="7"/>
      <c r="BH6802" s="7"/>
      <c r="BI6802" s="7"/>
      <c r="BJ6802" s="7"/>
      <c r="BK6802" s="7"/>
      <c r="BL6802" s="7"/>
      <c r="BM6802" s="7"/>
      <c r="BP6802" s="7"/>
      <c r="BQ6802" s="7"/>
      <c r="BR6802" s="7"/>
      <c r="BS6802" s="7"/>
      <c r="BT6802" s="7"/>
      <c r="BU6802" s="7"/>
      <c r="BV6802" s="7"/>
      <c r="BW6802" s="7"/>
    </row>
    <row r="6803" spans="43:75" x14ac:dyDescent="0.2">
      <c r="AQ6803" s="7"/>
      <c r="AR6803" s="7"/>
      <c r="AS6803" s="7"/>
      <c r="AT6803" s="7"/>
      <c r="AU6803" s="7"/>
      <c r="AV6803" s="7"/>
      <c r="AX6803" s="7"/>
      <c r="AY6803" s="7"/>
      <c r="AZ6803" s="7"/>
      <c r="BA6803" s="7"/>
      <c r="BB6803" s="7"/>
      <c r="BC6803" s="7"/>
      <c r="BD6803" s="7"/>
      <c r="BG6803" s="7"/>
      <c r="BH6803" s="7"/>
      <c r="BI6803" s="7"/>
      <c r="BJ6803" s="7"/>
      <c r="BK6803" s="7"/>
      <c r="BL6803" s="7"/>
      <c r="BM6803" s="7"/>
      <c r="BP6803" s="7"/>
      <c r="BQ6803" s="7"/>
      <c r="BR6803" s="7"/>
      <c r="BS6803" s="7"/>
      <c r="BT6803" s="7"/>
      <c r="BU6803" s="7"/>
      <c r="BV6803" s="7"/>
      <c r="BW6803" s="7"/>
    </row>
    <row r="6804" spans="43:75" x14ac:dyDescent="0.2">
      <c r="AQ6804" s="7"/>
      <c r="AR6804" s="7"/>
      <c r="AS6804" s="7"/>
      <c r="AT6804" s="7"/>
      <c r="AU6804" s="7"/>
      <c r="AV6804" s="7"/>
      <c r="AX6804" s="7"/>
      <c r="AY6804" s="7"/>
      <c r="AZ6804" s="7"/>
      <c r="BA6804" s="7"/>
      <c r="BB6804" s="7"/>
      <c r="BC6804" s="7"/>
      <c r="BD6804" s="7"/>
      <c r="BG6804" s="7"/>
      <c r="BH6804" s="7"/>
      <c r="BI6804" s="7"/>
      <c r="BJ6804" s="7"/>
      <c r="BK6804" s="7"/>
      <c r="BL6804" s="7"/>
      <c r="BM6804" s="7"/>
      <c r="BP6804" s="7"/>
      <c r="BQ6804" s="7"/>
      <c r="BR6804" s="7"/>
      <c r="BS6804" s="7"/>
      <c r="BT6804" s="7"/>
      <c r="BU6804" s="7"/>
      <c r="BV6804" s="7"/>
      <c r="BW6804" s="7"/>
    </row>
    <row r="6805" spans="43:75" x14ac:dyDescent="0.2">
      <c r="AQ6805" s="7"/>
      <c r="AR6805" s="7"/>
      <c r="AS6805" s="7"/>
      <c r="AT6805" s="7"/>
      <c r="AU6805" s="7"/>
      <c r="AV6805" s="7"/>
      <c r="AX6805" s="7"/>
      <c r="AY6805" s="7"/>
      <c r="AZ6805" s="7"/>
      <c r="BA6805" s="7"/>
      <c r="BB6805" s="7"/>
      <c r="BC6805" s="7"/>
      <c r="BD6805" s="7"/>
      <c r="BG6805" s="7"/>
      <c r="BH6805" s="7"/>
      <c r="BI6805" s="7"/>
      <c r="BJ6805" s="7"/>
      <c r="BK6805" s="7"/>
      <c r="BL6805" s="7"/>
      <c r="BM6805" s="7"/>
      <c r="BP6805" s="7"/>
      <c r="BQ6805" s="7"/>
      <c r="BR6805" s="7"/>
      <c r="BS6805" s="7"/>
      <c r="BT6805" s="7"/>
      <c r="BU6805" s="7"/>
      <c r="BV6805" s="7"/>
      <c r="BW6805" s="7"/>
    </row>
    <row r="6806" spans="43:75" x14ac:dyDescent="0.2">
      <c r="AQ6806" s="7"/>
      <c r="AR6806" s="7"/>
      <c r="AS6806" s="7"/>
      <c r="AT6806" s="7"/>
      <c r="AU6806" s="7"/>
      <c r="AV6806" s="7"/>
      <c r="AX6806" s="7"/>
      <c r="AY6806" s="7"/>
      <c r="AZ6806" s="7"/>
      <c r="BA6806" s="7"/>
      <c r="BB6806" s="7"/>
      <c r="BC6806" s="7"/>
      <c r="BD6806" s="7"/>
      <c r="BG6806" s="7"/>
      <c r="BH6806" s="7"/>
      <c r="BI6806" s="7"/>
      <c r="BJ6806" s="7"/>
      <c r="BK6806" s="7"/>
      <c r="BL6806" s="7"/>
      <c r="BM6806" s="7"/>
      <c r="BP6806" s="7"/>
      <c r="BQ6806" s="7"/>
      <c r="BR6806" s="7"/>
      <c r="BS6806" s="7"/>
      <c r="BT6806" s="7"/>
      <c r="BU6806" s="7"/>
      <c r="BV6806" s="7"/>
      <c r="BW6806" s="7"/>
    </row>
    <row r="6807" spans="43:75" x14ac:dyDescent="0.2">
      <c r="AQ6807" s="7"/>
      <c r="AR6807" s="7"/>
      <c r="AS6807" s="7"/>
      <c r="AT6807" s="7"/>
      <c r="AU6807" s="7"/>
      <c r="AV6807" s="7"/>
      <c r="AX6807" s="7"/>
      <c r="AY6807" s="7"/>
      <c r="AZ6807" s="7"/>
      <c r="BA6807" s="7"/>
      <c r="BB6807" s="7"/>
      <c r="BC6807" s="7"/>
      <c r="BD6807" s="7"/>
      <c r="BG6807" s="7"/>
      <c r="BH6807" s="7"/>
      <c r="BI6807" s="7"/>
      <c r="BJ6807" s="7"/>
      <c r="BK6807" s="7"/>
      <c r="BL6807" s="7"/>
      <c r="BM6807" s="7"/>
      <c r="BP6807" s="7"/>
      <c r="BQ6807" s="7"/>
      <c r="BR6807" s="7"/>
      <c r="BS6807" s="7"/>
      <c r="BT6807" s="7"/>
      <c r="BU6807" s="7"/>
      <c r="BV6807" s="7"/>
      <c r="BW6807" s="7"/>
    </row>
    <row r="6808" spans="43:75" x14ac:dyDescent="0.2">
      <c r="AQ6808" s="7"/>
      <c r="AR6808" s="7"/>
      <c r="AS6808" s="7"/>
      <c r="AT6808" s="7"/>
      <c r="AU6808" s="7"/>
      <c r="AV6808" s="7"/>
      <c r="AX6808" s="7"/>
      <c r="AY6808" s="7"/>
      <c r="AZ6808" s="7"/>
      <c r="BA6808" s="7"/>
      <c r="BB6808" s="7"/>
      <c r="BC6808" s="7"/>
      <c r="BD6808" s="7"/>
      <c r="BG6808" s="7"/>
      <c r="BH6808" s="7"/>
      <c r="BI6808" s="7"/>
      <c r="BJ6808" s="7"/>
      <c r="BK6808" s="7"/>
      <c r="BL6808" s="7"/>
      <c r="BM6808" s="7"/>
      <c r="BP6808" s="7"/>
      <c r="BQ6808" s="7"/>
      <c r="BR6808" s="7"/>
      <c r="BS6808" s="7"/>
      <c r="BT6808" s="7"/>
      <c r="BU6808" s="7"/>
      <c r="BV6808" s="7"/>
      <c r="BW6808" s="7"/>
    </row>
    <row r="6809" spans="43:75" x14ac:dyDescent="0.2">
      <c r="AQ6809" s="7"/>
      <c r="AR6809" s="7"/>
      <c r="AS6809" s="7"/>
      <c r="AT6809" s="7"/>
      <c r="AU6809" s="7"/>
      <c r="AV6809" s="7"/>
      <c r="AX6809" s="7"/>
      <c r="AY6809" s="7"/>
      <c r="AZ6809" s="7"/>
      <c r="BA6809" s="7"/>
      <c r="BB6809" s="7"/>
      <c r="BC6809" s="7"/>
      <c r="BD6809" s="7"/>
      <c r="BG6809" s="7"/>
      <c r="BH6809" s="7"/>
      <c r="BI6809" s="7"/>
      <c r="BJ6809" s="7"/>
      <c r="BK6809" s="7"/>
      <c r="BL6809" s="7"/>
      <c r="BM6809" s="7"/>
      <c r="BP6809" s="7"/>
      <c r="BQ6809" s="7"/>
      <c r="BR6809" s="7"/>
      <c r="BS6809" s="7"/>
      <c r="BT6809" s="7"/>
      <c r="BU6809" s="7"/>
      <c r="BV6809" s="7"/>
      <c r="BW6809" s="7"/>
    </row>
    <row r="6810" spans="43:75" x14ac:dyDescent="0.2">
      <c r="AQ6810" s="7"/>
      <c r="AR6810" s="7"/>
      <c r="AS6810" s="7"/>
      <c r="AT6810" s="7"/>
      <c r="AU6810" s="7"/>
      <c r="AV6810" s="7"/>
      <c r="AX6810" s="7"/>
      <c r="AY6810" s="7"/>
      <c r="AZ6810" s="7"/>
      <c r="BA6810" s="7"/>
      <c r="BB6810" s="7"/>
      <c r="BC6810" s="7"/>
      <c r="BD6810" s="7"/>
      <c r="BG6810" s="7"/>
      <c r="BH6810" s="7"/>
      <c r="BI6810" s="7"/>
      <c r="BJ6810" s="7"/>
      <c r="BK6810" s="7"/>
      <c r="BL6810" s="7"/>
      <c r="BM6810" s="7"/>
      <c r="BP6810" s="7"/>
      <c r="BQ6810" s="7"/>
      <c r="BR6810" s="7"/>
      <c r="BS6810" s="7"/>
      <c r="BT6810" s="7"/>
      <c r="BU6810" s="7"/>
      <c r="BV6810" s="7"/>
      <c r="BW6810" s="7"/>
    </row>
    <row r="6811" spans="43:75" x14ac:dyDescent="0.2">
      <c r="AQ6811" s="7"/>
      <c r="AR6811" s="7"/>
      <c r="AS6811" s="7"/>
      <c r="AT6811" s="7"/>
      <c r="AU6811" s="7"/>
      <c r="AV6811" s="7"/>
      <c r="AX6811" s="7"/>
      <c r="AY6811" s="7"/>
      <c r="AZ6811" s="7"/>
      <c r="BA6811" s="7"/>
      <c r="BB6811" s="7"/>
      <c r="BC6811" s="7"/>
      <c r="BD6811" s="7"/>
      <c r="BG6811" s="7"/>
      <c r="BH6811" s="7"/>
      <c r="BI6811" s="7"/>
      <c r="BJ6811" s="7"/>
      <c r="BK6811" s="7"/>
      <c r="BL6811" s="7"/>
      <c r="BM6811" s="7"/>
      <c r="BP6811" s="7"/>
      <c r="BQ6811" s="7"/>
      <c r="BR6811" s="7"/>
      <c r="BS6811" s="7"/>
      <c r="BT6811" s="7"/>
      <c r="BU6811" s="7"/>
      <c r="BV6811" s="7"/>
      <c r="BW6811" s="7"/>
    </row>
    <row r="6812" spans="43:75" x14ac:dyDescent="0.2">
      <c r="AQ6812" s="7"/>
      <c r="AR6812" s="7"/>
      <c r="AS6812" s="7"/>
      <c r="AT6812" s="7"/>
      <c r="AU6812" s="7"/>
      <c r="AV6812" s="7"/>
      <c r="AX6812" s="7"/>
      <c r="AY6812" s="7"/>
      <c r="AZ6812" s="7"/>
      <c r="BA6812" s="7"/>
      <c r="BB6812" s="7"/>
      <c r="BC6812" s="7"/>
      <c r="BD6812" s="7"/>
      <c r="BG6812" s="7"/>
      <c r="BH6812" s="7"/>
      <c r="BI6812" s="7"/>
      <c r="BJ6812" s="7"/>
      <c r="BK6812" s="7"/>
      <c r="BL6812" s="7"/>
      <c r="BM6812" s="7"/>
      <c r="BP6812" s="7"/>
      <c r="BQ6812" s="7"/>
      <c r="BR6812" s="7"/>
      <c r="BS6812" s="7"/>
      <c r="BT6812" s="7"/>
      <c r="BU6812" s="7"/>
      <c r="BV6812" s="7"/>
      <c r="BW6812" s="7"/>
    </row>
    <row r="6813" spans="43:75" x14ac:dyDescent="0.2">
      <c r="AQ6813" s="7"/>
      <c r="AR6813" s="7"/>
      <c r="AS6813" s="7"/>
      <c r="AT6813" s="7"/>
      <c r="AU6813" s="7"/>
      <c r="AV6813" s="7"/>
      <c r="AX6813" s="7"/>
      <c r="AY6813" s="7"/>
      <c r="AZ6813" s="7"/>
      <c r="BA6813" s="7"/>
      <c r="BB6813" s="7"/>
      <c r="BC6813" s="7"/>
      <c r="BD6813" s="7"/>
      <c r="BG6813" s="7"/>
      <c r="BH6813" s="7"/>
      <c r="BI6813" s="7"/>
      <c r="BJ6813" s="7"/>
      <c r="BK6813" s="7"/>
      <c r="BL6813" s="7"/>
      <c r="BM6813" s="7"/>
      <c r="BP6813" s="7"/>
      <c r="BQ6813" s="7"/>
      <c r="BR6813" s="7"/>
      <c r="BS6813" s="7"/>
      <c r="BT6813" s="7"/>
      <c r="BU6813" s="7"/>
      <c r="BV6813" s="7"/>
      <c r="BW6813" s="7"/>
    </row>
    <row r="6814" spans="43:75" x14ac:dyDescent="0.2">
      <c r="AQ6814" s="7"/>
      <c r="AR6814" s="7"/>
      <c r="AS6814" s="7"/>
      <c r="AT6814" s="7"/>
      <c r="AU6814" s="7"/>
      <c r="AV6814" s="7"/>
      <c r="AX6814" s="7"/>
      <c r="AY6814" s="7"/>
      <c r="AZ6814" s="7"/>
      <c r="BA6814" s="7"/>
      <c r="BB6814" s="7"/>
      <c r="BC6814" s="7"/>
      <c r="BD6814" s="7"/>
      <c r="BG6814" s="7"/>
      <c r="BH6814" s="7"/>
      <c r="BI6814" s="7"/>
      <c r="BJ6814" s="7"/>
      <c r="BK6814" s="7"/>
      <c r="BL6814" s="7"/>
      <c r="BM6814" s="7"/>
      <c r="BP6814" s="7"/>
      <c r="BQ6814" s="7"/>
      <c r="BR6814" s="7"/>
      <c r="BS6814" s="7"/>
      <c r="BT6814" s="7"/>
      <c r="BU6814" s="7"/>
      <c r="BV6814" s="7"/>
      <c r="BW6814" s="7"/>
    </row>
    <row r="6815" spans="43:75" x14ac:dyDescent="0.2">
      <c r="AQ6815" s="7"/>
      <c r="AR6815" s="7"/>
      <c r="AS6815" s="7"/>
      <c r="AT6815" s="7"/>
      <c r="AU6815" s="7"/>
      <c r="AV6815" s="7"/>
      <c r="AX6815" s="7"/>
      <c r="AY6815" s="7"/>
      <c r="AZ6815" s="7"/>
      <c r="BA6815" s="7"/>
      <c r="BB6815" s="7"/>
      <c r="BC6815" s="7"/>
      <c r="BD6815" s="7"/>
      <c r="BG6815" s="7"/>
      <c r="BH6815" s="7"/>
      <c r="BI6815" s="7"/>
      <c r="BJ6815" s="7"/>
      <c r="BK6815" s="7"/>
      <c r="BL6815" s="7"/>
      <c r="BM6815" s="7"/>
      <c r="BP6815" s="7"/>
      <c r="BQ6815" s="7"/>
      <c r="BR6815" s="7"/>
      <c r="BS6815" s="7"/>
      <c r="BT6815" s="7"/>
      <c r="BU6815" s="7"/>
      <c r="BV6815" s="7"/>
      <c r="BW6815" s="7"/>
    </row>
    <row r="6816" spans="43:75" x14ac:dyDescent="0.2">
      <c r="AQ6816" s="7"/>
      <c r="AR6816" s="7"/>
      <c r="AS6816" s="7"/>
      <c r="AT6816" s="7"/>
      <c r="AU6816" s="7"/>
      <c r="AV6816" s="7"/>
      <c r="AX6816" s="7"/>
      <c r="AY6816" s="7"/>
      <c r="AZ6816" s="7"/>
      <c r="BA6816" s="7"/>
      <c r="BB6816" s="7"/>
      <c r="BC6816" s="7"/>
      <c r="BD6816" s="7"/>
      <c r="BG6816" s="7"/>
      <c r="BH6816" s="7"/>
      <c r="BI6816" s="7"/>
      <c r="BJ6816" s="7"/>
      <c r="BK6816" s="7"/>
      <c r="BL6816" s="7"/>
      <c r="BM6816" s="7"/>
      <c r="BP6816" s="7"/>
      <c r="BQ6816" s="7"/>
      <c r="BR6816" s="7"/>
      <c r="BS6816" s="7"/>
      <c r="BT6816" s="7"/>
      <c r="BU6816" s="7"/>
      <c r="BV6816" s="7"/>
      <c r="BW6816" s="7"/>
    </row>
    <row r="6817" spans="43:75" x14ac:dyDescent="0.2">
      <c r="AQ6817" s="7"/>
      <c r="AR6817" s="7"/>
      <c r="AS6817" s="7"/>
      <c r="AT6817" s="7"/>
      <c r="AU6817" s="7"/>
      <c r="AV6817" s="7"/>
      <c r="AX6817" s="7"/>
      <c r="AY6817" s="7"/>
      <c r="AZ6817" s="7"/>
      <c r="BA6817" s="7"/>
      <c r="BB6817" s="7"/>
      <c r="BC6817" s="7"/>
      <c r="BD6817" s="7"/>
      <c r="BG6817" s="7"/>
      <c r="BH6817" s="7"/>
      <c r="BI6817" s="7"/>
      <c r="BJ6817" s="7"/>
      <c r="BK6817" s="7"/>
      <c r="BL6817" s="7"/>
      <c r="BM6817" s="7"/>
      <c r="BP6817" s="7"/>
      <c r="BQ6817" s="7"/>
      <c r="BR6817" s="7"/>
      <c r="BS6817" s="7"/>
      <c r="BT6817" s="7"/>
      <c r="BU6817" s="7"/>
      <c r="BV6817" s="7"/>
      <c r="BW6817" s="7"/>
    </row>
    <row r="6818" spans="43:75" x14ac:dyDescent="0.2">
      <c r="AQ6818" s="7"/>
      <c r="AR6818" s="7"/>
      <c r="AS6818" s="7"/>
      <c r="AT6818" s="7"/>
      <c r="AU6818" s="7"/>
      <c r="AV6818" s="7"/>
      <c r="AX6818" s="7"/>
      <c r="AY6818" s="7"/>
      <c r="AZ6818" s="7"/>
      <c r="BA6818" s="7"/>
      <c r="BB6818" s="7"/>
      <c r="BC6818" s="7"/>
      <c r="BD6818" s="7"/>
      <c r="BG6818" s="7"/>
      <c r="BH6818" s="7"/>
      <c r="BI6818" s="7"/>
      <c r="BJ6818" s="7"/>
      <c r="BK6818" s="7"/>
      <c r="BL6818" s="7"/>
      <c r="BM6818" s="7"/>
      <c r="BP6818" s="7"/>
      <c r="BQ6818" s="7"/>
      <c r="BR6818" s="7"/>
      <c r="BS6818" s="7"/>
      <c r="BT6818" s="7"/>
      <c r="BU6818" s="7"/>
      <c r="BV6818" s="7"/>
      <c r="BW6818" s="7"/>
    </row>
    <row r="6819" spans="43:75" x14ac:dyDescent="0.2">
      <c r="AQ6819" s="7"/>
      <c r="AR6819" s="7"/>
      <c r="AS6819" s="7"/>
      <c r="AT6819" s="7"/>
      <c r="AU6819" s="7"/>
      <c r="AV6819" s="7"/>
      <c r="AX6819" s="7"/>
      <c r="AY6819" s="7"/>
      <c r="AZ6819" s="7"/>
      <c r="BA6819" s="7"/>
      <c r="BB6819" s="7"/>
      <c r="BC6819" s="7"/>
      <c r="BD6819" s="7"/>
      <c r="BG6819" s="7"/>
      <c r="BH6819" s="7"/>
      <c r="BI6819" s="7"/>
      <c r="BJ6819" s="7"/>
      <c r="BK6819" s="7"/>
      <c r="BL6819" s="7"/>
      <c r="BM6819" s="7"/>
      <c r="BP6819" s="7"/>
      <c r="BQ6819" s="7"/>
      <c r="BR6819" s="7"/>
      <c r="BS6819" s="7"/>
      <c r="BT6819" s="7"/>
      <c r="BU6819" s="7"/>
      <c r="BV6819" s="7"/>
      <c r="BW6819" s="7"/>
    </row>
    <row r="6820" spans="43:75" x14ac:dyDescent="0.2">
      <c r="AQ6820" s="7"/>
      <c r="AR6820" s="7"/>
      <c r="AS6820" s="7"/>
      <c r="AT6820" s="7"/>
      <c r="AU6820" s="7"/>
      <c r="AV6820" s="7"/>
      <c r="AX6820" s="7"/>
      <c r="AY6820" s="7"/>
      <c r="AZ6820" s="7"/>
      <c r="BA6820" s="7"/>
      <c r="BB6820" s="7"/>
      <c r="BC6820" s="7"/>
      <c r="BD6820" s="7"/>
      <c r="BG6820" s="7"/>
      <c r="BH6820" s="7"/>
      <c r="BI6820" s="7"/>
      <c r="BJ6820" s="7"/>
      <c r="BK6820" s="7"/>
      <c r="BL6820" s="7"/>
      <c r="BM6820" s="7"/>
      <c r="BP6820" s="7"/>
      <c r="BQ6820" s="7"/>
      <c r="BR6820" s="7"/>
      <c r="BS6820" s="7"/>
      <c r="BT6820" s="7"/>
      <c r="BU6820" s="7"/>
      <c r="BV6820" s="7"/>
      <c r="BW6820" s="7"/>
    </row>
    <row r="6821" spans="43:75" x14ac:dyDescent="0.2">
      <c r="AQ6821" s="7"/>
      <c r="AR6821" s="7"/>
      <c r="AS6821" s="7"/>
      <c r="AT6821" s="7"/>
      <c r="AU6821" s="7"/>
      <c r="AV6821" s="7"/>
      <c r="AX6821" s="7"/>
      <c r="AY6821" s="7"/>
      <c r="AZ6821" s="7"/>
      <c r="BA6821" s="7"/>
      <c r="BB6821" s="7"/>
      <c r="BC6821" s="7"/>
      <c r="BD6821" s="7"/>
      <c r="BG6821" s="7"/>
      <c r="BH6821" s="7"/>
      <c r="BI6821" s="7"/>
      <c r="BJ6821" s="7"/>
      <c r="BK6821" s="7"/>
      <c r="BL6821" s="7"/>
      <c r="BM6821" s="7"/>
      <c r="BP6821" s="7"/>
      <c r="BQ6821" s="7"/>
      <c r="BR6821" s="7"/>
      <c r="BS6821" s="7"/>
      <c r="BT6821" s="7"/>
      <c r="BU6821" s="7"/>
      <c r="BV6821" s="7"/>
      <c r="BW6821" s="7"/>
    </row>
    <row r="6822" spans="43:75" x14ac:dyDescent="0.2">
      <c r="AQ6822" s="7"/>
      <c r="AR6822" s="7"/>
      <c r="AS6822" s="7"/>
      <c r="AT6822" s="7"/>
      <c r="AU6822" s="7"/>
      <c r="AV6822" s="7"/>
      <c r="AX6822" s="7"/>
      <c r="AY6822" s="7"/>
      <c r="AZ6822" s="7"/>
      <c r="BA6822" s="7"/>
      <c r="BB6822" s="7"/>
      <c r="BC6822" s="7"/>
      <c r="BD6822" s="7"/>
      <c r="BG6822" s="7"/>
      <c r="BH6822" s="7"/>
      <c r="BI6822" s="7"/>
      <c r="BJ6822" s="7"/>
      <c r="BK6822" s="7"/>
      <c r="BL6822" s="7"/>
      <c r="BM6822" s="7"/>
      <c r="BP6822" s="7"/>
      <c r="BQ6822" s="7"/>
      <c r="BR6822" s="7"/>
      <c r="BS6822" s="7"/>
      <c r="BT6822" s="7"/>
      <c r="BU6822" s="7"/>
      <c r="BV6822" s="7"/>
      <c r="BW6822" s="7"/>
    </row>
    <row r="6823" spans="43:75" x14ac:dyDescent="0.2">
      <c r="AQ6823" s="7"/>
      <c r="AR6823" s="7"/>
      <c r="AS6823" s="7"/>
      <c r="AT6823" s="7"/>
      <c r="AU6823" s="7"/>
      <c r="AV6823" s="7"/>
      <c r="AX6823" s="7"/>
      <c r="AY6823" s="7"/>
      <c r="AZ6823" s="7"/>
      <c r="BA6823" s="7"/>
      <c r="BB6823" s="7"/>
      <c r="BC6823" s="7"/>
      <c r="BD6823" s="7"/>
      <c r="BG6823" s="7"/>
      <c r="BH6823" s="7"/>
      <c r="BI6823" s="7"/>
      <c r="BJ6823" s="7"/>
      <c r="BK6823" s="7"/>
      <c r="BL6823" s="7"/>
      <c r="BM6823" s="7"/>
      <c r="BP6823" s="7"/>
      <c r="BQ6823" s="7"/>
      <c r="BR6823" s="7"/>
      <c r="BS6823" s="7"/>
      <c r="BT6823" s="7"/>
      <c r="BU6823" s="7"/>
      <c r="BV6823" s="7"/>
      <c r="BW6823" s="7"/>
    </row>
    <row r="6824" spans="43:75" x14ac:dyDescent="0.2">
      <c r="AQ6824" s="7"/>
      <c r="AR6824" s="7"/>
      <c r="AS6824" s="7"/>
      <c r="AT6824" s="7"/>
      <c r="AU6824" s="7"/>
      <c r="AV6824" s="7"/>
      <c r="AX6824" s="7"/>
      <c r="AY6824" s="7"/>
      <c r="AZ6824" s="7"/>
      <c r="BA6824" s="7"/>
      <c r="BB6824" s="7"/>
      <c r="BC6824" s="7"/>
      <c r="BD6824" s="7"/>
      <c r="BG6824" s="7"/>
      <c r="BH6824" s="7"/>
      <c r="BI6824" s="7"/>
      <c r="BJ6824" s="7"/>
      <c r="BK6824" s="7"/>
      <c r="BL6824" s="7"/>
      <c r="BM6824" s="7"/>
      <c r="BP6824" s="7"/>
      <c r="BQ6824" s="7"/>
      <c r="BR6824" s="7"/>
      <c r="BS6824" s="7"/>
      <c r="BT6824" s="7"/>
      <c r="BU6824" s="7"/>
      <c r="BV6824" s="7"/>
      <c r="BW6824" s="7"/>
    </row>
    <row r="6825" spans="43:75" x14ac:dyDescent="0.2">
      <c r="AQ6825" s="7"/>
      <c r="AR6825" s="7"/>
      <c r="AS6825" s="7"/>
      <c r="AT6825" s="7"/>
      <c r="AU6825" s="7"/>
      <c r="AV6825" s="7"/>
      <c r="AX6825" s="7"/>
      <c r="AY6825" s="7"/>
      <c r="AZ6825" s="7"/>
      <c r="BA6825" s="7"/>
      <c r="BB6825" s="7"/>
      <c r="BC6825" s="7"/>
      <c r="BD6825" s="7"/>
      <c r="BG6825" s="7"/>
      <c r="BH6825" s="7"/>
      <c r="BI6825" s="7"/>
      <c r="BJ6825" s="7"/>
      <c r="BK6825" s="7"/>
      <c r="BL6825" s="7"/>
      <c r="BM6825" s="7"/>
      <c r="BP6825" s="7"/>
      <c r="BQ6825" s="7"/>
      <c r="BR6825" s="7"/>
      <c r="BS6825" s="7"/>
      <c r="BT6825" s="7"/>
      <c r="BU6825" s="7"/>
      <c r="BV6825" s="7"/>
      <c r="BW6825" s="7"/>
    </row>
    <row r="6826" spans="43:75" x14ac:dyDescent="0.2">
      <c r="AQ6826" s="7"/>
      <c r="AR6826" s="7"/>
      <c r="AS6826" s="7"/>
      <c r="AT6826" s="7"/>
      <c r="AU6826" s="7"/>
      <c r="AV6826" s="7"/>
      <c r="AX6826" s="7"/>
      <c r="AY6826" s="7"/>
      <c r="AZ6826" s="7"/>
      <c r="BA6826" s="7"/>
      <c r="BB6826" s="7"/>
      <c r="BC6826" s="7"/>
      <c r="BD6826" s="7"/>
      <c r="BG6826" s="7"/>
      <c r="BH6826" s="7"/>
      <c r="BI6826" s="7"/>
      <c r="BJ6826" s="7"/>
      <c r="BK6826" s="7"/>
      <c r="BL6826" s="7"/>
      <c r="BM6826" s="7"/>
      <c r="BP6826" s="7"/>
      <c r="BQ6826" s="7"/>
      <c r="BR6826" s="7"/>
      <c r="BS6826" s="7"/>
      <c r="BT6826" s="7"/>
      <c r="BU6826" s="7"/>
      <c r="BV6826" s="7"/>
      <c r="BW6826" s="7"/>
    </row>
    <row r="6827" spans="43:75" x14ac:dyDescent="0.2">
      <c r="AQ6827" s="7"/>
      <c r="AR6827" s="7"/>
      <c r="AS6827" s="7"/>
      <c r="AT6827" s="7"/>
      <c r="AU6827" s="7"/>
      <c r="AV6827" s="7"/>
      <c r="AX6827" s="7"/>
      <c r="AY6827" s="7"/>
      <c r="AZ6827" s="7"/>
      <c r="BA6827" s="7"/>
      <c r="BB6827" s="7"/>
      <c r="BC6827" s="7"/>
      <c r="BD6827" s="7"/>
      <c r="BG6827" s="7"/>
      <c r="BH6827" s="7"/>
      <c r="BI6827" s="7"/>
      <c r="BJ6827" s="7"/>
      <c r="BK6827" s="7"/>
      <c r="BL6827" s="7"/>
      <c r="BM6827" s="7"/>
      <c r="BP6827" s="7"/>
      <c r="BQ6827" s="7"/>
      <c r="BR6827" s="7"/>
      <c r="BS6827" s="7"/>
      <c r="BT6827" s="7"/>
      <c r="BU6827" s="7"/>
      <c r="BV6827" s="7"/>
      <c r="BW6827" s="7"/>
    </row>
    <row r="6828" spans="43:75" x14ac:dyDescent="0.2">
      <c r="AQ6828" s="7"/>
      <c r="AR6828" s="7"/>
      <c r="AS6828" s="7"/>
      <c r="AT6828" s="7"/>
      <c r="AU6828" s="7"/>
      <c r="AV6828" s="7"/>
      <c r="AX6828" s="7"/>
      <c r="AY6828" s="7"/>
      <c r="AZ6828" s="7"/>
      <c r="BA6828" s="7"/>
      <c r="BB6828" s="7"/>
      <c r="BC6828" s="7"/>
      <c r="BD6828" s="7"/>
      <c r="BG6828" s="7"/>
      <c r="BH6828" s="7"/>
      <c r="BI6828" s="7"/>
      <c r="BJ6828" s="7"/>
      <c r="BK6828" s="7"/>
      <c r="BL6828" s="7"/>
      <c r="BM6828" s="7"/>
      <c r="BP6828" s="7"/>
      <c r="BQ6828" s="7"/>
      <c r="BR6828" s="7"/>
      <c r="BS6828" s="7"/>
      <c r="BT6828" s="7"/>
      <c r="BU6828" s="7"/>
      <c r="BV6828" s="7"/>
      <c r="BW6828" s="7"/>
    </row>
    <row r="6829" spans="43:75" x14ac:dyDescent="0.2">
      <c r="AQ6829" s="7"/>
      <c r="AR6829" s="7"/>
      <c r="AS6829" s="7"/>
      <c r="AT6829" s="7"/>
      <c r="AU6829" s="7"/>
      <c r="AV6829" s="7"/>
      <c r="AX6829" s="7"/>
      <c r="AY6829" s="7"/>
      <c r="AZ6829" s="7"/>
      <c r="BA6829" s="7"/>
      <c r="BB6829" s="7"/>
      <c r="BC6829" s="7"/>
      <c r="BD6829" s="7"/>
      <c r="BG6829" s="7"/>
      <c r="BH6829" s="7"/>
      <c r="BI6829" s="7"/>
      <c r="BJ6829" s="7"/>
      <c r="BK6829" s="7"/>
      <c r="BL6829" s="7"/>
      <c r="BM6829" s="7"/>
      <c r="BP6829" s="7"/>
      <c r="BQ6829" s="7"/>
      <c r="BR6829" s="7"/>
      <c r="BS6829" s="7"/>
      <c r="BT6829" s="7"/>
      <c r="BU6829" s="7"/>
      <c r="BV6829" s="7"/>
      <c r="BW6829" s="7"/>
    </row>
    <row r="6830" spans="43:75" x14ac:dyDescent="0.2">
      <c r="AQ6830" s="7"/>
      <c r="AR6830" s="7"/>
      <c r="AS6830" s="7"/>
      <c r="AT6830" s="7"/>
      <c r="AU6830" s="7"/>
      <c r="AV6830" s="7"/>
      <c r="AX6830" s="7"/>
      <c r="AY6830" s="7"/>
      <c r="AZ6830" s="7"/>
      <c r="BA6830" s="7"/>
      <c r="BB6830" s="7"/>
      <c r="BC6830" s="7"/>
      <c r="BD6830" s="7"/>
      <c r="BG6830" s="7"/>
      <c r="BH6830" s="7"/>
      <c r="BI6830" s="7"/>
      <c r="BJ6830" s="7"/>
      <c r="BK6830" s="7"/>
      <c r="BL6830" s="7"/>
      <c r="BM6830" s="7"/>
      <c r="BP6830" s="7"/>
      <c r="BQ6830" s="7"/>
      <c r="BR6830" s="7"/>
      <c r="BS6830" s="7"/>
      <c r="BT6830" s="7"/>
      <c r="BU6830" s="7"/>
      <c r="BV6830" s="7"/>
      <c r="BW6830" s="7"/>
    </row>
    <row r="6831" spans="43:75" x14ac:dyDescent="0.2">
      <c r="AQ6831" s="7"/>
      <c r="AR6831" s="7"/>
      <c r="AS6831" s="7"/>
      <c r="AT6831" s="7"/>
      <c r="AU6831" s="7"/>
      <c r="AV6831" s="7"/>
      <c r="AX6831" s="7"/>
      <c r="AY6831" s="7"/>
      <c r="AZ6831" s="7"/>
      <c r="BA6831" s="7"/>
      <c r="BB6831" s="7"/>
      <c r="BC6831" s="7"/>
      <c r="BD6831" s="7"/>
      <c r="BG6831" s="7"/>
      <c r="BH6831" s="7"/>
      <c r="BI6831" s="7"/>
      <c r="BJ6831" s="7"/>
      <c r="BK6831" s="7"/>
      <c r="BL6831" s="7"/>
      <c r="BM6831" s="7"/>
      <c r="BP6831" s="7"/>
      <c r="BQ6831" s="7"/>
      <c r="BR6831" s="7"/>
      <c r="BS6831" s="7"/>
      <c r="BT6831" s="7"/>
      <c r="BU6831" s="7"/>
      <c r="BV6831" s="7"/>
      <c r="BW6831" s="7"/>
    </row>
    <row r="6832" spans="43:75" x14ac:dyDescent="0.2">
      <c r="AQ6832" s="7"/>
      <c r="AR6832" s="7"/>
      <c r="AS6832" s="7"/>
      <c r="AT6832" s="7"/>
      <c r="AU6832" s="7"/>
      <c r="AV6832" s="7"/>
      <c r="AX6832" s="7"/>
      <c r="AY6832" s="7"/>
      <c r="AZ6832" s="7"/>
      <c r="BA6832" s="7"/>
      <c r="BB6832" s="7"/>
      <c r="BC6832" s="7"/>
      <c r="BD6832" s="7"/>
      <c r="BG6832" s="7"/>
      <c r="BH6832" s="7"/>
      <c r="BI6832" s="7"/>
      <c r="BJ6832" s="7"/>
      <c r="BK6832" s="7"/>
      <c r="BL6832" s="7"/>
      <c r="BM6832" s="7"/>
      <c r="BP6832" s="7"/>
      <c r="BQ6832" s="7"/>
      <c r="BR6832" s="7"/>
      <c r="BS6832" s="7"/>
      <c r="BT6832" s="7"/>
      <c r="BU6832" s="7"/>
      <c r="BV6832" s="7"/>
      <c r="BW6832" s="7"/>
    </row>
    <row r="6833" spans="43:75" x14ac:dyDescent="0.2">
      <c r="AQ6833" s="7"/>
      <c r="AR6833" s="7"/>
      <c r="AS6833" s="7"/>
      <c r="AT6833" s="7"/>
      <c r="AU6833" s="7"/>
      <c r="AV6833" s="7"/>
      <c r="AX6833" s="7"/>
      <c r="AY6833" s="7"/>
      <c r="AZ6833" s="7"/>
      <c r="BA6833" s="7"/>
      <c r="BB6833" s="7"/>
      <c r="BC6833" s="7"/>
      <c r="BD6833" s="7"/>
      <c r="BG6833" s="7"/>
      <c r="BH6833" s="7"/>
      <c r="BI6833" s="7"/>
      <c r="BJ6833" s="7"/>
      <c r="BK6833" s="7"/>
      <c r="BL6833" s="7"/>
      <c r="BM6833" s="7"/>
      <c r="BP6833" s="7"/>
      <c r="BQ6833" s="7"/>
      <c r="BR6833" s="7"/>
      <c r="BS6833" s="7"/>
      <c r="BT6833" s="7"/>
      <c r="BU6833" s="7"/>
      <c r="BV6833" s="7"/>
      <c r="BW6833" s="7"/>
    </row>
    <row r="6834" spans="43:75" x14ac:dyDescent="0.2">
      <c r="AQ6834" s="7"/>
      <c r="AR6834" s="7"/>
      <c r="AS6834" s="7"/>
      <c r="AT6834" s="7"/>
      <c r="AU6834" s="7"/>
      <c r="AV6834" s="7"/>
      <c r="AX6834" s="7"/>
      <c r="AY6834" s="7"/>
      <c r="AZ6834" s="7"/>
      <c r="BA6834" s="7"/>
      <c r="BB6834" s="7"/>
      <c r="BC6834" s="7"/>
      <c r="BD6834" s="7"/>
      <c r="BG6834" s="7"/>
      <c r="BH6834" s="7"/>
      <c r="BI6834" s="7"/>
      <c r="BJ6834" s="7"/>
      <c r="BK6834" s="7"/>
      <c r="BL6834" s="7"/>
      <c r="BM6834" s="7"/>
      <c r="BP6834" s="7"/>
      <c r="BQ6834" s="7"/>
      <c r="BR6834" s="7"/>
      <c r="BS6834" s="7"/>
      <c r="BT6834" s="7"/>
      <c r="BU6834" s="7"/>
      <c r="BV6834" s="7"/>
      <c r="BW6834" s="7"/>
    </row>
    <row r="6835" spans="43:75" x14ac:dyDescent="0.2">
      <c r="AQ6835" s="7"/>
      <c r="AR6835" s="7"/>
      <c r="AS6835" s="7"/>
      <c r="AT6835" s="7"/>
      <c r="AU6835" s="7"/>
      <c r="AV6835" s="7"/>
      <c r="AX6835" s="7"/>
      <c r="AY6835" s="7"/>
      <c r="AZ6835" s="7"/>
      <c r="BA6835" s="7"/>
      <c r="BB6835" s="7"/>
      <c r="BC6835" s="7"/>
      <c r="BD6835" s="7"/>
      <c r="BG6835" s="7"/>
      <c r="BH6835" s="7"/>
      <c r="BI6835" s="7"/>
      <c r="BJ6835" s="7"/>
      <c r="BK6835" s="7"/>
      <c r="BL6835" s="7"/>
      <c r="BM6835" s="7"/>
      <c r="BP6835" s="7"/>
      <c r="BQ6835" s="7"/>
      <c r="BR6835" s="7"/>
      <c r="BS6835" s="7"/>
      <c r="BT6835" s="7"/>
      <c r="BU6835" s="7"/>
      <c r="BV6835" s="7"/>
      <c r="BW6835" s="7"/>
    </row>
    <row r="6836" spans="43:75" x14ac:dyDescent="0.2">
      <c r="AQ6836" s="7"/>
      <c r="AR6836" s="7"/>
      <c r="AS6836" s="7"/>
      <c r="AT6836" s="7"/>
      <c r="AU6836" s="7"/>
      <c r="AV6836" s="7"/>
      <c r="AX6836" s="7"/>
      <c r="AY6836" s="7"/>
      <c r="AZ6836" s="7"/>
      <c r="BA6836" s="7"/>
      <c r="BB6836" s="7"/>
      <c r="BC6836" s="7"/>
      <c r="BD6836" s="7"/>
      <c r="BG6836" s="7"/>
      <c r="BH6836" s="7"/>
      <c r="BI6836" s="7"/>
      <c r="BJ6836" s="7"/>
      <c r="BK6836" s="7"/>
      <c r="BL6836" s="7"/>
      <c r="BM6836" s="7"/>
      <c r="BP6836" s="7"/>
      <c r="BQ6836" s="7"/>
      <c r="BR6836" s="7"/>
      <c r="BS6836" s="7"/>
      <c r="BT6836" s="7"/>
      <c r="BU6836" s="7"/>
      <c r="BV6836" s="7"/>
      <c r="BW6836" s="7"/>
    </row>
    <row r="6837" spans="43:75" x14ac:dyDescent="0.2">
      <c r="AQ6837" s="7"/>
      <c r="AR6837" s="7"/>
      <c r="AS6837" s="7"/>
      <c r="AT6837" s="7"/>
      <c r="AU6837" s="7"/>
      <c r="AV6837" s="7"/>
      <c r="AX6837" s="7"/>
      <c r="AY6837" s="7"/>
      <c r="AZ6837" s="7"/>
      <c r="BA6837" s="7"/>
      <c r="BB6837" s="7"/>
      <c r="BC6837" s="7"/>
      <c r="BD6837" s="7"/>
      <c r="BG6837" s="7"/>
      <c r="BH6837" s="7"/>
      <c r="BI6837" s="7"/>
      <c r="BJ6837" s="7"/>
      <c r="BK6837" s="7"/>
      <c r="BL6837" s="7"/>
      <c r="BM6837" s="7"/>
      <c r="BP6837" s="7"/>
      <c r="BQ6837" s="7"/>
      <c r="BR6837" s="7"/>
      <c r="BS6837" s="7"/>
      <c r="BT6837" s="7"/>
      <c r="BU6837" s="7"/>
      <c r="BV6837" s="7"/>
      <c r="BW6837" s="7"/>
    </row>
    <row r="6838" spans="43:75" x14ac:dyDescent="0.2">
      <c r="AQ6838" s="7"/>
      <c r="AR6838" s="7"/>
      <c r="AS6838" s="7"/>
      <c r="AT6838" s="7"/>
      <c r="AU6838" s="7"/>
      <c r="AV6838" s="7"/>
      <c r="AX6838" s="7"/>
      <c r="AY6838" s="7"/>
      <c r="AZ6838" s="7"/>
      <c r="BA6838" s="7"/>
      <c r="BB6838" s="7"/>
      <c r="BC6838" s="7"/>
      <c r="BD6838" s="7"/>
      <c r="BG6838" s="7"/>
      <c r="BH6838" s="7"/>
      <c r="BI6838" s="7"/>
      <c r="BJ6838" s="7"/>
      <c r="BK6838" s="7"/>
      <c r="BL6838" s="7"/>
      <c r="BM6838" s="7"/>
      <c r="BP6838" s="7"/>
      <c r="BQ6838" s="7"/>
      <c r="BR6838" s="7"/>
      <c r="BS6838" s="7"/>
      <c r="BT6838" s="7"/>
      <c r="BU6838" s="7"/>
      <c r="BV6838" s="7"/>
      <c r="BW6838" s="7"/>
    </row>
    <row r="6839" spans="43:75" x14ac:dyDescent="0.2">
      <c r="AQ6839" s="7"/>
      <c r="AR6839" s="7"/>
      <c r="AS6839" s="7"/>
      <c r="AT6839" s="7"/>
      <c r="AU6839" s="7"/>
      <c r="AV6839" s="7"/>
      <c r="AX6839" s="7"/>
      <c r="AY6839" s="7"/>
      <c r="AZ6839" s="7"/>
      <c r="BA6839" s="7"/>
      <c r="BB6839" s="7"/>
      <c r="BC6839" s="7"/>
      <c r="BD6839" s="7"/>
      <c r="BG6839" s="7"/>
      <c r="BH6839" s="7"/>
      <c r="BI6839" s="7"/>
      <c r="BJ6839" s="7"/>
      <c r="BK6839" s="7"/>
      <c r="BL6839" s="7"/>
      <c r="BM6839" s="7"/>
      <c r="BP6839" s="7"/>
      <c r="BQ6839" s="7"/>
      <c r="BR6839" s="7"/>
      <c r="BS6839" s="7"/>
      <c r="BT6839" s="7"/>
      <c r="BU6839" s="7"/>
      <c r="BV6839" s="7"/>
      <c r="BW6839" s="7"/>
    </row>
    <row r="6840" spans="43:75" x14ac:dyDescent="0.2">
      <c r="AQ6840" s="7"/>
      <c r="AR6840" s="7"/>
      <c r="AS6840" s="7"/>
      <c r="AT6840" s="7"/>
      <c r="AU6840" s="7"/>
      <c r="AV6840" s="7"/>
      <c r="AX6840" s="7"/>
      <c r="AY6840" s="7"/>
      <c r="AZ6840" s="7"/>
      <c r="BA6840" s="7"/>
      <c r="BB6840" s="7"/>
      <c r="BC6840" s="7"/>
      <c r="BD6840" s="7"/>
      <c r="BG6840" s="7"/>
      <c r="BH6840" s="7"/>
      <c r="BI6840" s="7"/>
      <c r="BJ6840" s="7"/>
      <c r="BK6840" s="7"/>
      <c r="BL6840" s="7"/>
      <c r="BM6840" s="7"/>
      <c r="BP6840" s="7"/>
      <c r="BQ6840" s="7"/>
      <c r="BR6840" s="7"/>
      <c r="BS6840" s="7"/>
      <c r="BT6840" s="7"/>
      <c r="BU6840" s="7"/>
      <c r="BV6840" s="7"/>
      <c r="BW6840" s="7"/>
    </row>
    <row r="6841" spans="43:75" x14ac:dyDescent="0.2">
      <c r="AQ6841" s="7"/>
      <c r="AR6841" s="7"/>
      <c r="AS6841" s="7"/>
      <c r="AT6841" s="7"/>
      <c r="AU6841" s="7"/>
      <c r="AV6841" s="7"/>
      <c r="AX6841" s="7"/>
      <c r="AY6841" s="7"/>
      <c r="AZ6841" s="7"/>
      <c r="BA6841" s="7"/>
      <c r="BB6841" s="7"/>
      <c r="BC6841" s="7"/>
      <c r="BD6841" s="7"/>
      <c r="BG6841" s="7"/>
      <c r="BH6841" s="7"/>
      <c r="BI6841" s="7"/>
      <c r="BJ6841" s="7"/>
      <c r="BK6841" s="7"/>
      <c r="BL6841" s="7"/>
      <c r="BM6841" s="7"/>
      <c r="BP6841" s="7"/>
      <c r="BQ6841" s="7"/>
      <c r="BR6841" s="7"/>
      <c r="BS6841" s="7"/>
      <c r="BT6841" s="7"/>
      <c r="BU6841" s="7"/>
      <c r="BV6841" s="7"/>
      <c r="BW6841" s="7"/>
    </row>
    <row r="6842" spans="43:75" x14ac:dyDescent="0.2">
      <c r="AQ6842" s="7"/>
      <c r="AR6842" s="7"/>
      <c r="AS6842" s="7"/>
      <c r="AT6842" s="7"/>
      <c r="AU6842" s="7"/>
      <c r="AV6842" s="7"/>
      <c r="AX6842" s="7"/>
      <c r="AY6842" s="7"/>
      <c r="AZ6842" s="7"/>
      <c r="BA6842" s="7"/>
      <c r="BB6842" s="7"/>
      <c r="BC6842" s="7"/>
      <c r="BD6842" s="7"/>
      <c r="BG6842" s="7"/>
      <c r="BH6842" s="7"/>
      <c r="BI6842" s="7"/>
      <c r="BJ6842" s="7"/>
      <c r="BK6842" s="7"/>
      <c r="BL6842" s="7"/>
      <c r="BM6842" s="7"/>
      <c r="BP6842" s="7"/>
      <c r="BQ6842" s="7"/>
      <c r="BR6842" s="7"/>
      <c r="BS6842" s="7"/>
      <c r="BT6842" s="7"/>
      <c r="BU6842" s="7"/>
      <c r="BV6842" s="7"/>
      <c r="BW6842" s="7"/>
    </row>
    <row r="6843" spans="43:75" x14ac:dyDescent="0.2">
      <c r="AQ6843" s="7"/>
      <c r="AR6843" s="7"/>
      <c r="AS6843" s="7"/>
      <c r="AT6843" s="7"/>
      <c r="AU6843" s="7"/>
      <c r="AV6843" s="7"/>
      <c r="AX6843" s="7"/>
      <c r="AY6843" s="7"/>
      <c r="AZ6843" s="7"/>
      <c r="BA6843" s="7"/>
      <c r="BB6843" s="7"/>
      <c r="BC6843" s="7"/>
      <c r="BD6843" s="7"/>
      <c r="BG6843" s="7"/>
      <c r="BH6843" s="7"/>
      <c r="BI6843" s="7"/>
      <c r="BJ6843" s="7"/>
      <c r="BK6843" s="7"/>
      <c r="BL6843" s="7"/>
      <c r="BM6843" s="7"/>
      <c r="BP6843" s="7"/>
      <c r="BQ6843" s="7"/>
      <c r="BR6843" s="7"/>
      <c r="BS6843" s="7"/>
      <c r="BT6843" s="7"/>
      <c r="BU6843" s="7"/>
      <c r="BV6843" s="7"/>
      <c r="BW6843" s="7"/>
    </row>
    <row r="6844" spans="43:75" x14ac:dyDescent="0.2">
      <c r="AQ6844" s="7"/>
      <c r="AR6844" s="7"/>
      <c r="AS6844" s="7"/>
      <c r="AT6844" s="7"/>
      <c r="AU6844" s="7"/>
      <c r="AV6844" s="7"/>
      <c r="AX6844" s="7"/>
      <c r="AY6844" s="7"/>
      <c r="AZ6844" s="7"/>
      <c r="BA6844" s="7"/>
      <c r="BB6844" s="7"/>
      <c r="BC6844" s="7"/>
      <c r="BD6844" s="7"/>
      <c r="BG6844" s="7"/>
      <c r="BH6844" s="7"/>
      <c r="BI6844" s="7"/>
      <c r="BJ6844" s="7"/>
      <c r="BK6844" s="7"/>
      <c r="BL6844" s="7"/>
      <c r="BM6844" s="7"/>
      <c r="BP6844" s="7"/>
      <c r="BQ6844" s="7"/>
      <c r="BR6844" s="7"/>
      <c r="BS6844" s="7"/>
      <c r="BT6844" s="7"/>
      <c r="BU6844" s="7"/>
      <c r="BV6844" s="7"/>
      <c r="BW6844" s="7"/>
    </row>
    <row r="6845" spans="43:75" x14ac:dyDescent="0.2">
      <c r="AQ6845" s="7"/>
      <c r="AR6845" s="7"/>
      <c r="AS6845" s="7"/>
      <c r="AT6845" s="7"/>
      <c r="AU6845" s="7"/>
      <c r="AV6845" s="7"/>
      <c r="AX6845" s="7"/>
      <c r="AY6845" s="7"/>
      <c r="AZ6845" s="7"/>
      <c r="BA6845" s="7"/>
      <c r="BB6845" s="7"/>
      <c r="BC6845" s="7"/>
      <c r="BD6845" s="7"/>
      <c r="BG6845" s="7"/>
      <c r="BH6845" s="7"/>
      <c r="BI6845" s="7"/>
      <c r="BJ6845" s="7"/>
      <c r="BK6845" s="7"/>
      <c r="BL6845" s="7"/>
      <c r="BM6845" s="7"/>
      <c r="BP6845" s="7"/>
      <c r="BQ6845" s="7"/>
      <c r="BR6845" s="7"/>
      <c r="BS6845" s="7"/>
      <c r="BT6845" s="7"/>
      <c r="BU6845" s="7"/>
      <c r="BV6845" s="7"/>
      <c r="BW6845" s="7"/>
    </row>
    <row r="6846" spans="43:75" x14ac:dyDescent="0.2">
      <c r="AQ6846" s="7"/>
      <c r="AR6846" s="7"/>
      <c r="AS6846" s="7"/>
      <c r="AT6846" s="7"/>
      <c r="AU6846" s="7"/>
      <c r="AV6846" s="7"/>
      <c r="AX6846" s="7"/>
      <c r="AY6846" s="7"/>
      <c r="AZ6846" s="7"/>
      <c r="BA6846" s="7"/>
      <c r="BB6846" s="7"/>
      <c r="BC6846" s="7"/>
      <c r="BD6846" s="7"/>
      <c r="BG6846" s="7"/>
      <c r="BH6846" s="7"/>
      <c r="BI6846" s="7"/>
      <c r="BJ6846" s="7"/>
      <c r="BK6846" s="7"/>
      <c r="BL6846" s="7"/>
      <c r="BM6846" s="7"/>
      <c r="BP6846" s="7"/>
      <c r="BQ6846" s="7"/>
      <c r="BR6846" s="7"/>
      <c r="BS6846" s="7"/>
      <c r="BT6846" s="7"/>
      <c r="BU6846" s="7"/>
      <c r="BV6846" s="7"/>
      <c r="BW6846" s="7"/>
    </row>
    <row r="6847" spans="43:75" x14ac:dyDescent="0.2">
      <c r="AQ6847" s="7"/>
      <c r="AR6847" s="7"/>
      <c r="AS6847" s="7"/>
      <c r="AT6847" s="7"/>
      <c r="AU6847" s="7"/>
      <c r="AV6847" s="7"/>
      <c r="AX6847" s="7"/>
      <c r="AY6847" s="7"/>
      <c r="AZ6847" s="7"/>
      <c r="BA6847" s="7"/>
      <c r="BB6847" s="7"/>
      <c r="BC6847" s="7"/>
      <c r="BD6847" s="7"/>
      <c r="BG6847" s="7"/>
      <c r="BH6847" s="7"/>
      <c r="BI6847" s="7"/>
      <c r="BJ6847" s="7"/>
      <c r="BK6847" s="7"/>
      <c r="BL6847" s="7"/>
      <c r="BM6847" s="7"/>
      <c r="BP6847" s="7"/>
      <c r="BQ6847" s="7"/>
      <c r="BR6847" s="7"/>
      <c r="BS6847" s="7"/>
      <c r="BT6847" s="7"/>
      <c r="BU6847" s="7"/>
      <c r="BV6847" s="7"/>
      <c r="BW6847" s="7"/>
    </row>
    <row r="6848" spans="43:75" x14ac:dyDescent="0.2">
      <c r="AQ6848" s="7"/>
      <c r="AR6848" s="7"/>
      <c r="AS6848" s="7"/>
      <c r="AT6848" s="7"/>
      <c r="AU6848" s="7"/>
      <c r="AV6848" s="7"/>
      <c r="AX6848" s="7"/>
      <c r="AY6848" s="7"/>
      <c r="AZ6848" s="7"/>
      <c r="BA6848" s="7"/>
      <c r="BB6848" s="7"/>
      <c r="BC6848" s="7"/>
      <c r="BD6848" s="7"/>
      <c r="BG6848" s="7"/>
      <c r="BH6848" s="7"/>
      <c r="BI6848" s="7"/>
      <c r="BJ6848" s="7"/>
      <c r="BK6848" s="7"/>
      <c r="BL6848" s="7"/>
      <c r="BM6848" s="7"/>
      <c r="BP6848" s="7"/>
      <c r="BQ6848" s="7"/>
      <c r="BR6848" s="7"/>
      <c r="BS6848" s="7"/>
      <c r="BT6848" s="7"/>
      <c r="BU6848" s="7"/>
      <c r="BV6848" s="7"/>
      <c r="BW6848" s="7"/>
    </row>
    <row r="6849" spans="43:75" x14ac:dyDescent="0.2">
      <c r="AQ6849" s="7"/>
      <c r="AR6849" s="7"/>
      <c r="AS6849" s="7"/>
      <c r="AT6849" s="7"/>
      <c r="AU6849" s="7"/>
      <c r="AV6849" s="7"/>
      <c r="AX6849" s="7"/>
      <c r="AY6849" s="7"/>
      <c r="AZ6849" s="7"/>
      <c r="BA6849" s="7"/>
      <c r="BB6849" s="7"/>
      <c r="BC6849" s="7"/>
      <c r="BD6849" s="7"/>
      <c r="BG6849" s="7"/>
      <c r="BH6849" s="7"/>
      <c r="BI6849" s="7"/>
      <c r="BJ6849" s="7"/>
      <c r="BK6849" s="7"/>
      <c r="BL6849" s="7"/>
      <c r="BM6849" s="7"/>
      <c r="BP6849" s="7"/>
      <c r="BQ6849" s="7"/>
      <c r="BR6849" s="7"/>
      <c r="BS6849" s="7"/>
      <c r="BT6849" s="7"/>
      <c r="BU6849" s="7"/>
      <c r="BV6849" s="7"/>
      <c r="BW6849" s="7"/>
    </row>
    <row r="6850" spans="43:75" x14ac:dyDescent="0.2">
      <c r="AQ6850" s="7"/>
      <c r="AR6850" s="7"/>
      <c r="AS6850" s="7"/>
      <c r="AT6850" s="7"/>
      <c r="AU6850" s="7"/>
      <c r="AV6850" s="7"/>
      <c r="AX6850" s="7"/>
      <c r="AY6850" s="7"/>
      <c r="AZ6850" s="7"/>
      <c r="BA6850" s="7"/>
      <c r="BB6850" s="7"/>
      <c r="BC6850" s="7"/>
      <c r="BD6850" s="7"/>
      <c r="BG6850" s="7"/>
      <c r="BH6850" s="7"/>
      <c r="BI6850" s="7"/>
      <c r="BJ6850" s="7"/>
      <c r="BK6850" s="7"/>
      <c r="BL6850" s="7"/>
      <c r="BM6850" s="7"/>
      <c r="BP6850" s="7"/>
      <c r="BQ6850" s="7"/>
      <c r="BR6850" s="7"/>
      <c r="BS6850" s="7"/>
      <c r="BT6850" s="7"/>
      <c r="BU6850" s="7"/>
      <c r="BV6850" s="7"/>
      <c r="BW6850" s="7"/>
    </row>
    <row r="6851" spans="43:75" x14ac:dyDescent="0.2">
      <c r="AQ6851" s="7"/>
      <c r="AR6851" s="7"/>
      <c r="AS6851" s="7"/>
      <c r="AT6851" s="7"/>
      <c r="AU6851" s="7"/>
      <c r="AV6851" s="7"/>
      <c r="AX6851" s="7"/>
      <c r="AY6851" s="7"/>
      <c r="AZ6851" s="7"/>
      <c r="BA6851" s="7"/>
      <c r="BB6851" s="7"/>
      <c r="BC6851" s="7"/>
      <c r="BD6851" s="7"/>
      <c r="BG6851" s="7"/>
      <c r="BH6851" s="7"/>
      <c r="BI6851" s="7"/>
      <c r="BJ6851" s="7"/>
      <c r="BK6851" s="7"/>
      <c r="BL6851" s="7"/>
      <c r="BM6851" s="7"/>
      <c r="BP6851" s="7"/>
      <c r="BQ6851" s="7"/>
      <c r="BR6851" s="7"/>
      <c r="BS6851" s="7"/>
      <c r="BT6851" s="7"/>
      <c r="BU6851" s="7"/>
      <c r="BV6851" s="7"/>
      <c r="BW6851" s="7"/>
    </row>
    <row r="6852" spans="43:75" x14ac:dyDescent="0.2">
      <c r="AQ6852" s="7"/>
      <c r="AR6852" s="7"/>
      <c r="AS6852" s="7"/>
      <c r="AT6852" s="7"/>
      <c r="AU6852" s="7"/>
      <c r="AV6852" s="7"/>
      <c r="AX6852" s="7"/>
      <c r="AY6852" s="7"/>
      <c r="AZ6852" s="7"/>
      <c r="BA6852" s="7"/>
      <c r="BB6852" s="7"/>
      <c r="BC6852" s="7"/>
      <c r="BD6852" s="7"/>
      <c r="BG6852" s="7"/>
      <c r="BH6852" s="7"/>
      <c r="BI6852" s="7"/>
      <c r="BJ6852" s="7"/>
      <c r="BK6852" s="7"/>
      <c r="BL6852" s="7"/>
      <c r="BM6852" s="7"/>
      <c r="BP6852" s="7"/>
      <c r="BQ6852" s="7"/>
      <c r="BR6852" s="7"/>
      <c r="BS6852" s="7"/>
      <c r="BT6852" s="7"/>
      <c r="BU6852" s="7"/>
      <c r="BV6852" s="7"/>
      <c r="BW6852" s="7"/>
    </row>
    <row r="6853" spans="43:75" x14ac:dyDescent="0.2">
      <c r="AQ6853" s="7"/>
      <c r="AR6853" s="7"/>
      <c r="AS6853" s="7"/>
      <c r="AT6853" s="7"/>
      <c r="AU6853" s="7"/>
      <c r="AV6853" s="7"/>
      <c r="AX6853" s="7"/>
      <c r="AY6853" s="7"/>
      <c r="AZ6853" s="7"/>
      <c r="BA6853" s="7"/>
      <c r="BB6853" s="7"/>
      <c r="BC6853" s="7"/>
      <c r="BD6853" s="7"/>
      <c r="BG6853" s="7"/>
      <c r="BH6853" s="7"/>
      <c r="BI6853" s="7"/>
      <c r="BJ6853" s="7"/>
      <c r="BK6853" s="7"/>
      <c r="BL6853" s="7"/>
      <c r="BM6853" s="7"/>
      <c r="BP6853" s="7"/>
      <c r="BQ6853" s="7"/>
      <c r="BR6853" s="7"/>
      <c r="BS6853" s="7"/>
      <c r="BT6853" s="7"/>
      <c r="BU6853" s="7"/>
      <c r="BV6853" s="7"/>
      <c r="BW6853" s="7"/>
    </row>
    <row r="6854" spans="43:75" x14ac:dyDescent="0.2">
      <c r="AQ6854" s="7"/>
      <c r="AR6854" s="7"/>
      <c r="AS6854" s="7"/>
      <c r="AT6854" s="7"/>
      <c r="AU6854" s="7"/>
      <c r="AV6854" s="7"/>
      <c r="AX6854" s="7"/>
      <c r="AY6854" s="7"/>
      <c r="AZ6854" s="7"/>
      <c r="BA6854" s="7"/>
      <c r="BB6854" s="7"/>
      <c r="BC6854" s="7"/>
      <c r="BD6854" s="7"/>
      <c r="BG6854" s="7"/>
      <c r="BH6854" s="7"/>
      <c r="BI6854" s="7"/>
      <c r="BJ6854" s="7"/>
      <c r="BK6854" s="7"/>
      <c r="BL6854" s="7"/>
      <c r="BM6854" s="7"/>
      <c r="BP6854" s="7"/>
      <c r="BQ6854" s="7"/>
      <c r="BR6854" s="7"/>
      <c r="BS6854" s="7"/>
      <c r="BT6854" s="7"/>
      <c r="BU6854" s="7"/>
      <c r="BV6854" s="7"/>
      <c r="BW6854" s="7"/>
    </row>
    <row r="6855" spans="43:75" x14ac:dyDescent="0.2">
      <c r="AQ6855" s="7"/>
      <c r="AR6855" s="7"/>
      <c r="AS6855" s="7"/>
      <c r="AT6855" s="7"/>
      <c r="AU6855" s="7"/>
      <c r="AV6855" s="7"/>
      <c r="AX6855" s="7"/>
      <c r="AY6855" s="7"/>
      <c r="AZ6855" s="7"/>
      <c r="BA6855" s="7"/>
      <c r="BB6855" s="7"/>
      <c r="BC6855" s="7"/>
      <c r="BD6855" s="7"/>
      <c r="BG6855" s="7"/>
      <c r="BH6855" s="7"/>
      <c r="BI6855" s="7"/>
      <c r="BJ6855" s="7"/>
      <c r="BK6855" s="7"/>
      <c r="BL6855" s="7"/>
      <c r="BM6855" s="7"/>
      <c r="BP6855" s="7"/>
      <c r="BQ6855" s="7"/>
      <c r="BR6855" s="7"/>
      <c r="BS6855" s="7"/>
      <c r="BT6855" s="7"/>
      <c r="BU6855" s="7"/>
      <c r="BV6855" s="7"/>
      <c r="BW6855" s="7"/>
    </row>
    <row r="6856" spans="43:75" x14ac:dyDescent="0.2">
      <c r="AQ6856" s="7"/>
      <c r="AR6856" s="7"/>
      <c r="AS6856" s="7"/>
      <c r="AT6856" s="7"/>
      <c r="AU6856" s="7"/>
      <c r="AV6856" s="7"/>
      <c r="AX6856" s="7"/>
      <c r="AY6856" s="7"/>
      <c r="AZ6856" s="7"/>
      <c r="BA6856" s="7"/>
      <c r="BB6856" s="7"/>
      <c r="BC6856" s="7"/>
      <c r="BD6856" s="7"/>
      <c r="BG6856" s="7"/>
      <c r="BH6856" s="7"/>
      <c r="BI6856" s="7"/>
      <c r="BJ6856" s="7"/>
      <c r="BK6856" s="7"/>
      <c r="BL6856" s="7"/>
      <c r="BM6856" s="7"/>
      <c r="BP6856" s="7"/>
      <c r="BQ6856" s="7"/>
      <c r="BR6856" s="7"/>
      <c r="BS6856" s="7"/>
      <c r="BT6856" s="7"/>
      <c r="BU6856" s="7"/>
      <c r="BV6856" s="7"/>
      <c r="BW6856" s="7"/>
    </row>
    <row r="6857" spans="43:75" x14ac:dyDescent="0.2">
      <c r="AQ6857" s="7"/>
      <c r="AR6857" s="7"/>
      <c r="AS6857" s="7"/>
      <c r="AT6857" s="7"/>
      <c r="AU6857" s="7"/>
      <c r="AV6857" s="7"/>
      <c r="AX6857" s="7"/>
      <c r="AY6857" s="7"/>
      <c r="AZ6857" s="7"/>
      <c r="BA6857" s="7"/>
      <c r="BB6857" s="7"/>
      <c r="BC6857" s="7"/>
      <c r="BD6857" s="7"/>
      <c r="BG6857" s="7"/>
      <c r="BH6857" s="7"/>
      <c r="BI6857" s="7"/>
      <c r="BJ6857" s="7"/>
      <c r="BK6857" s="7"/>
      <c r="BL6857" s="7"/>
      <c r="BM6857" s="7"/>
      <c r="BP6857" s="7"/>
      <c r="BQ6857" s="7"/>
      <c r="BR6857" s="7"/>
      <c r="BS6857" s="7"/>
      <c r="BT6857" s="7"/>
      <c r="BU6857" s="7"/>
      <c r="BV6857" s="7"/>
      <c r="BW6857" s="7"/>
    </row>
    <row r="6858" spans="43:75" x14ac:dyDescent="0.2">
      <c r="AQ6858" s="7"/>
      <c r="AR6858" s="7"/>
      <c r="AS6858" s="7"/>
      <c r="AT6858" s="7"/>
      <c r="AU6858" s="7"/>
      <c r="AV6858" s="7"/>
      <c r="AX6858" s="7"/>
      <c r="AY6858" s="7"/>
      <c r="AZ6858" s="7"/>
      <c r="BA6858" s="7"/>
      <c r="BB6858" s="7"/>
      <c r="BC6858" s="7"/>
      <c r="BD6858" s="7"/>
      <c r="BG6858" s="7"/>
      <c r="BH6858" s="7"/>
      <c r="BI6858" s="7"/>
      <c r="BJ6858" s="7"/>
      <c r="BK6858" s="7"/>
      <c r="BL6858" s="7"/>
      <c r="BM6858" s="7"/>
      <c r="BP6858" s="7"/>
      <c r="BQ6858" s="7"/>
      <c r="BR6858" s="7"/>
      <c r="BS6858" s="7"/>
      <c r="BT6858" s="7"/>
      <c r="BU6858" s="7"/>
      <c r="BV6858" s="7"/>
      <c r="BW6858" s="7"/>
    </row>
    <row r="6859" spans="43:75" x14ac:dyDescent="0.2">
      <c r="AQ6859" s="7"/>
      <c r="AR6859" s="7"/>
      <c r="AS6859" s="7"/>
      <c r="AT6859" s="7"/>
      <c r="AU6859" s="7"/>
      <c r="AV6859" s="7"/>
      <c r="AX6859" s="7"/>
      <c r="AY6859" s="7"/>
      <c r="AZ6859" s="7"/>
      <c r="BA6859" s="7"/>
      <c r="BB6859" s="7"/>
      <c r="BC6859" s="7"/>
      <c r="BD6859" s="7"/>
      <c r="BG6859" s="7"/>
      <c r="BH6859" s="7"/>
      <c r="BI6859" s="7"/>
      <c r="BJ6859" s="7"/>
      <c r="BK6859" s="7"/>
      <c r="BL6859" s="7"/>
      <c r="BM6859" s="7"/>
      <c r="BP6859" s="7"/>
      <c r="BQ6859" s="7"/>
      <c r="BR6859" s="7"/>
      <c r="BS6859" s="7"/>
      <c r="BT6859" s="7"/>
      <c r="BU6859" s="7"/>
      <c r="BV6859" s="7"/>
      <c r="BW6859" s="7"/>
    </row>
    <row r="6860" spans="43:75" x14ac:dyDescent="0.2">
      <c r="AQ6860" s="7"/>
      <c r="AR6860" s="7"/>
      <c r="AS6860" s="7"/>
      <c r="AT6860" s="7"/>
      <c r="AU6860" s="7"/>
      <c r="AV6860" s="7"/>
      <c r="AX6860" s="7"/>
      <c r="AY6860" s="7"/>
      <c r="AZ6860" s="7"/>
      <c r="BA6860" s="7"/>
      <c r="BB6860" s="7"/>
      <c r="BC6860" s="7"/>
      <c r="BD6860" s="7"/>
      <c r="BG6860" s="7"/>
      <c r="BH6860" s="7"/>
      <c r="BI6860" s="7"/>
      <c r="BJ6860" s="7"/>
      <c r="BK6860" s="7"/>
      <c r="BL6860" s="7"/>
      <c r="BM6860" s="7"/>
      <c r="BP6860" s="7"/>
      <c r="BQ6860" s="7"/>
      <c r="BR6860" s="7"/>
      <c r="BS6860" s="7"/>
      <c r="BT6860" s="7"/>
      <c r="BU6860" s="7"/>
      <c r="BV6860" s="7"/>
      <c r="BW6860" s="7"/>
    </row>
    <row r="6861" spans="43:75" x14ac:dyDescent="0.2">
      <c r="AQ6861" s="7"/>
      <c r="AR6861" s="7"/>
      <c r="AS6861" s="7"/>
      <c r="AT6861" s="7"/>
      <c r="AU6861" s="7"/>
      <c r="AV6861" s="7"/>
      <c r="AX6861" s="7"/>
      <c r="AY6861" s="7"/>
      <c r="AZ6861" s="7"/>
      <c r="BA6861" s="7"/>
      <c r="BB6861" s="7"/>
      <c r="BC6861" s="7"/>
      <c r="BD6861" s="7"/>
      <c r="BG6861" s="7"/>
      <c r="BH6861" s="7"/>
      <c r="BI6861" s="7"/>
      <c r="BJ6861" s="7"/>
      <c r="BK6861" s="7"/>
      <c r="BL6861" s="7"/>
      <c r="BM6861" s="7"/>
      <c r="BP6861" s="7"/>
      <c r="BQ6861" s="7"/>
      <c r="BR6861" s="7"/>
      <c r="BS6861" s="7"/>
      <c r="BT6861" s="7"/>
      <c r="BU6861" s="7"/>
      <c r="BV6861" s="7"/>
      <c r="BW6861" s="7"/>
    </row>
    <row r="6862" spans="43:75" x14ac:dyDescent="0.2">
      <c r="AQ6862" s="7"/>
      <c r="AR6862" s="7"/>
      <c r="AS6862" s="7"/>
      <c r="AT6862" s="7"/>
      <c r="AU6862" s="7"/>
      <c r="AV6862" s="7"/>
      <c r="AX6862" s="7"/>
      <c r="AY6862" s="7"/>
      <c r="AZ6862" s="7"/>
      <c r="BA6862" s="7"/>
      <c r="BB6862" s="7"/>
      <c r="BC6862" s="7"/>
      <c r="BD6862" s="7"/>
      <c r="BG6862" s="7"/>
      <c r="BH6862" s="7"/>
      <c r="BI6862" s="7"/>
      <c r="BJ6862" s="7"/>
      <c r="BK6862" s="7"/>
      <c r="BL6862" s="7"/>
      <c r="BM6862" s="7"/>
      <c r="BP6862" s="7"/>
      <c r="BQ6862" s="7"/>
      <c r="BR6862" s="7"/>
      <c r="BS6862" s="7"/>
      <c r="BT6862" s="7"/>
      <c r="BU6862" s="7"/>
      <c r="BV6862" s="7"/>
      <c r="BW6862" s="7"/>
    </row>
    <row r="6863" spans="43:75" x14ac:dyDescent="0.2">
      <c r="AQ6863" s="7"/>
      <c r="AR6863" s="7"/>
      <c r="AS6863" s="7"/>
      <c r="AT6863" s="7"/>
      <c r="AU6863" s="7"/>
      <c r="AV6863" s="7"/>
      <c r="AX6863" s="7"/>
      <c r="AY6863" s="7"/>
      <c r="AZ6863" s="7"/>
      <c r="BA6863" s="7"/>
      <c r="BB6863" s="7"/>
      <c r="BC6863" s="7"/>
      <c r="BD6863" s="7"/>
      <c r="BG6863" s="7"/>
      <c r="BH6863" s="7"/>
      <c r="BI6863" s="7"/>
      <c r="BJ6863" s="7"/>
      <c r="BK6863" s="7"/>
      <c r="BL6863" s="7"/>
      <c r="BM6863" s="7"/>
      <c r="BP6863" s="7"/>
      <c r="BQ6863" s="7"/>
      <c r="BR6863" s="7"/>
      <c r="BS6863" s="7"/>
      <c r="BT6863" s="7"/>
      <c r="BU6863" s="7"/>
      <c r="BV6863" s="7"/>
      <c r="BW6863" s="7"/>
    </row>
    <row r="6864" spans="43:75" x14ac:dyDescent="0.2">
      <c r="AQ6864" s="7"/>
      <c r="AR6864" s="7"/>
      <c r="AS6864" s="7"/>
      <c r="AT6864" s="7"/>
      <c r="AU6864" s="7"/>
      <c r="AV6864" s="7"/>
      <c r="AX6864" s="7"/>
      <c r="AY6864" s="7"/>
      <c r="AZ6864" s="7"/>
      <c r="BA6864" s="7"/>
      <c r="BB6864" s="7"/>
      <c r="BC6864" s="7"/>
      <c r="BD6864" s="7"/>
      <c r="BG6864" s="7"/>
      <c r="BH6864" s="7"/>
      <c r="BI6864" s="7"/>
      <c r="BJ6864" s="7"/>
      <c r="BK6864" s="7"/>
      <c r="BL6864" s="7"/>
      <c r="BM6864" s="7"/>
      <c r="BP6864" s="7"/>
      <c r="BQ6864" s="7"/>
      <c r="BR6864" s="7"/>
      <c r="BS6864" s="7"/>
      <c r="BT6864" s="7"/>
      <c r="BU6864" s="7"/>
      <c r="BV6864" s="7"/>
      <c r="BW6864" s="7"/>
    </row>
    <row r="6865" spans="43:75" x14ac:dyDescent="0.2">
      <c r="AQ6865" s="7"/>
      <c r="AR6865" s="7"/>
      <c r="AS6865" s="7"/>
      <c r="AT6865" s="7"/>
      <c r="AU6865" s="7"/>
      <c r="AV6865" s="7"/>
      <c r="AX6865" s="7"/>
      <c r="AY6865" s="7"/>
      <c r="AZ6865" s="7"/>
      <c r="BA6865" s="7"/>
      <c r="BB6865" s="7"/>
      <c r="BC6865" s="7"/>
      <c r="BD6865" s="7"/>
      <c r="BG6865" s="7"/>
      <c r="BH6865" s="7"/>
      <c r="BI6865" s="7"/>
      <c r="BJ6865" s="7"/>
      <c r="BK6865" s="7"/>
      <c r="BL6865" s="7"/>
      <c r="BM6865" s="7"/>
      <c r="BP6865" s="7"/>
      <c r="BQ6865" s="7"/>
      <c r="BR6865" s="7"/>
      <c r="BS6865" s="7"/>
      <c r="BT6865" s="7"/>
      <c r="BU6865" s="7"/>
      <c r="BV6865" s="7"/>
      <c r="BW6865" s="7"/>
    </row>
    <row r="6866" spans="43:75" x14ac:dyDescent="0.2">
      <c r="AQ6866" s="7"/>
      <c r="AR6866" s="7"/>
      <c r="AS6866" s="7"/>
      <c r="AT6866" s="7"/>
      <c r="AU6866" s="7"/>
      <c r="AV6866" s="7"/>
      <c r="AX6866" s="7"/>
      <c r="AY6866" s="7"/>
      <c r="AZ6866" s="7"/>
      <c r="BA6866" s="7"/>
      <c r="BB6866" s="7"/>
      <c r="BC6866" s="7"/>
      <c r="BD6866" s="7"/>
      <c r="BG6866" s="7"/>
      <c r="BH6866" s="7"/>
      <c r="BI6866" s="7"/>
      <c r="BJ6866" s="7"/>
      <c r="BK6866" s="7"/>
      <c r="BL6866" s="7"/>
      <c r="BM6866" s="7"/>
      <c r="BP6866" s="7"/>
      <c r="BQ6866" s="7"/>
      <c r="BR6866" s="7"/>
      <c r="BS6866" s="7"/>
      <c r="BT6866" s="7"/>
      <c r="BU6866" s="7"/>
      <c r="BV6866" s="7"/>
      <c r="BW6866" s="7"/>
    </row>
    <row r="6867" spans="43:75" x14ac:dyDescent="0.2">
      <c r="AQ6867" s="7"/>
      <c r="AR6867" s="7"/>
      <c r="AS6867" s="7"/>
      <c r="AT6867" s="7"/>
      <c r="AU6867" s="7"/>
      <c r="AV6867" s="7"/>
      <c r="AX6867" s="7"/>
      <c r="AY6867" s="7"/>
      <c r="AZ6867" s="7"/>
      <c r="BA6867" s="7"/>
      <c r="BB6867" s="7"/>
      <c r="BC6867" s="7"/>
      <c r="BD6867" s="7"/>
      <c r="BG6867" s="7"/>
      <c r="BH6867" s="7"/>
      <c r="BI6867" s="7"/>
      <c r="BJ6867" s="7"/>
      <c r="BK6867" s="7"/>
      <c r="BL6867" s="7"/>
      <c r="BM6867" s="7"/>
      <c r="BP6867" s="7"/>
      <c r="BQ6867" s="7"/>
      <c r="BR6867" s="7"/>
      <c r="BS6867" s="7"/>
      <c r="BT6867" s="7"/>
      <c r="BU6867" s="7"/>
      <c r="BV6867" s="7"/>
      <c r="BW6867" s="7"/>
    </row>
    <row r="6868" spans="43:75" x14ac:dyDescent="0.2">
      <c r="AQ6868" s="7"/>
      <c r="AR6868" s="7"/>
      <c r="AS6868" s="7"/>
      <c r="AT6868" s="7"/>
      <c r="AU6868" s="7"/>
      <c r="AV6868" s="7"/>
      <c r="AX6868" s="7"/>
      <c r="AY6868" s="7"/>
      <c r="AZ6868" s="7"/>
      <c r="BA6868" s="7"/>
      <c r="BB6868" s="7"/>
      <c r="BC6868" s="7"/>
      <c r="BD6868" s="7"/>
      <c r="BG6868" s="7"/>
      <c r="BH6868" s="7"/>
      <c r="BI6868" s="7"/>
      <c r="BJ6868" s="7"/>
      <c r="BK6868" s="7"/>
      <c r="BL6868" s="7"/>
      <c r="BM6868" s="7"/>
      <c r="BP6868" s="7"/>
      <c r="BQ6868" s="7"/>
      <c r="BR6868" s="7"/>
      <c r="BS6868" s="7"/>
      <c r="BT6868" s="7"/>
      <c r="BU6868" s="7"/>
      <c r="BV6868" s="7"/>
      <c r="BW6868" s="7"/>
    </row>
    <row r="6869" spans="43:75" x14ac:dyDescent="0.2">
      <c r="AQ6869" s="7"/>
      <c r="AR6869" s="7"/>
      <c r="AS6869" s="7"/>
      <c r="AT6869" s="7"/>
      <c r="AU6869" s="7"/>
      <c r="AV6869" s="7"/>
      <c r="AX6869" s="7"/>
      <c r="AY6869" s="7"/>
      <c r="AZ6869" s="7"/>
      <c r="BA6869" s="7"/>
      <c r="BB6869" s="7"/>
      <c r="BC6869" s="7"/>
      <c r="BD6869" s="7"/>
      <c r="BG6869" s="7"/>
      <c r="BH6869" s="7"/>
      <c r="BI6869" s="7"/>
      <c r="BJ6869" s="7"/>
      <c r="BK6869" s="7"/>
      <c r="BL6869" s="7"/>
      <c r="BM6869" s="7"/>
      <c r="BP6869" s="7"/>
      <c r="BQ6869" s="7"/>
      <c r="BR6869" s="7"/>
      <c r="BS6869" s="7"/>
      <c r="BT6869" s="7"/>
      <c r="BU6869" s="7"/>
      <c r="BV6869" s="7"/>
      <c r="BW6869" s="7"/>
    </row>
    <row r="6870" spans="43:75" x14ac:dyDescent="0.2">
      <c r="AQ6870" s="7"/>
      <c r="AR6870" s="7"/>
      <c r="AS6870" s="7"/>
      <c r="AT6870" s="7"/>
      <c r="AU6870" s="7"/>
      <c r="AV6870" s="7"/>
      <c r="AX6870" s="7"/>
      <c r="AY6870" s="7"/>
      <c r="AZ6870" s="7"/>
      <c r="BA6870" s="7"/>
      <c r="BB6870" s="7"/>
      <c r="BC6870" s="7"/>
      <c r="BD6870" s="7"/>
      <c r="BG6870" s="7"/>
      <c r="BH6870" s="7"/>
      <c r="BI6870" s="7"/>
      <c r="BJ6870" s="7"/>
      <c r="BK6870" s="7"/>
      <c r="BL6870" s="7"/>
      <c r="BM6870" s="7"/>
      <c r="BP6870" s="7"/>
      <c r="BQ6870" s="7"/>
      <c r="BR6870" s="7"/>
      <c r="BS6870" s="7"/>
      <c r="BT6870" s="7"/>
      <c r="BU6870" s="7"/>
      <c r="BV6870" s="7"/>
      <c r="BW6870" s="7"/>
    </row>
    <row r="6871" spans="43:75" x14ac:dyDescent="0.2">
      <c r="AQ6871" s="7"/>
      <c r="AR6871" s="7"/>
      <c r="AS6871" s="7"/>
      <c r="AT6871" s="7"/>
      <c r="AU6871" s="7"/>
      <c r="AV6871" s="7"/>
      <c r="AX6871" s="7"/>
      <c r="AY6871" s="7"/>
      <c r="AZ6871" s="7"/>
      <c r="BA6871" s="7"/>
      <c r="BB6871" s="7"/>
      <c r="BC6871" s="7"/>
      <c r="BD6871" s="7"/>
      <c r="BG6871" s="7"/>
      <c r="BH6871" s="7"/>
      <c r="BI6871" s="7"/>
      <c r="BJ6871" s="7"/>
      <c r="BK6871" s="7"/>
      <c r="BL6871" s="7"/>
      <c r="BM6871" s="7"/>
      <c r="BP6871" s="7"/>
      <c r="BQ6871" s="7"/>
      <c r="BR6871" s="7"/>
      <c r="BS6871" s="7"/>
      <c r="BT6871" s="7"/>
      <c r="BU6871" s="7"/>
      <c r="BV6871" s="7"/>
      <c r="BW6871" s="7"/>
    </row>
    <row r="6872" spans="43:75" x14ac:dyDescent="0.2">
      <c r="AQ6872" s="7"/>
      <c r="AR6872" s="7"/>
      <c r="AS6872" s="7"/>
      <c r="AT6872" s="7"/>
      <c r="AU6872" s="7"/>
      <c r="AV6872" s="7"/>
      <c r="AX6872" s="7"/>
      <c r="AY6872" s="7"/>
      <c r="AZ6872" s="7"/>
      <c r="BA6872" s="7"/>
      <c r="BB6872" s="7"/>
      <c r="BC6872" s="7"/>
      <c r="BD6872" s="7"/>
      <c r="BG6872" s="7"/>
      <c r="BH6872" s="7"/>
      <c r="BI6872" s="7"/>
      <c r="BJ6872" s="7"/>
      <c r="BK6872" s="7"/>
      <c r="BL6872" s="7"/>
      <c r="BM6872" s="7"/>
      <c r="BP6872" s="7"/>
      <c r="BQ6872" s="7"/>
      <c r="BR6872" s="7"/>
      <c r="BS6872" s="7"/>
      <c r="BT6872" s="7"/>
      <c r="BU6872" s="7"/>
      <c r="BV6872" s="7"/>
      <c r="BW6872" s="7"/>
    </row>
    <row r="6873" spans="43:75" x14ac:dyDescent="0.2">
      <c r="AQ6873" s="7"/>
      <c r="AR6873" s="7"/>
      <c r="AS6873" s="7"/>
      <c r="AT6873" s="7"/>
      <c r="AU6873" s="7"/>
      <c r="AV6873" s="7"/>
      <c r="AX6873" s="7"/>
      <c r="AY6873" s="7"/>
      <c r="AZ6873" s="7"/>
      <c r="BA6873" s="7"/>
      <c r="BB6873" s="7"/>
      <c r="BC6873" s="7"/>
      <c r="BD6873" s="7"/>
      <c r="BG6873" s="7"/>
      <c r="BH6873" s="7"/>
      <c r="BI6873" s="7"/>
      <c r="BJ6873" s="7"/>
      <c r="BK6873" s="7"/>
      <c r="BL6873" s="7"/>
      <c r="BM6873" s="7"/>
      <c r="BP6873" s="7"/>
      <c r="BQ6873" s="7"/>
      <c r="BR6873" s="7"/>
      <c r="BS6873" s="7"/>
      <c r="BT6873" s="7"/>
      <c r="BU6873" s="7"/>
      <c r="BV6873" s="7"/>
      <c r="BW6873" s="7"/>
    </row>
    <row r="6874" spans="43:75" x14ac:dyDescent="0.2">
      <c r="AQ6874" s="7"/>
      <c r="AR6874" s="7"/>
      <c r="AS6874" s="7"/>
      <c r="AT6874" s="7"/>
      <c r="AU6874" s="7"/>
      <c r="AV6874" s="7"/>
      <c r="AX6874" s="7"/>
      <c r="AY6874" s="7"/>
      <c r="AZ6874" s="7"/>
      <c r="BA6874" s="7"/>
      <c r="BB6874" s="7"/>
      <c r="BC6874" s="7"/>
      <c r="BD6874" s="7"/>
      <c r="BG6874" s="7"/>
      <c r="BH6874" s="7"/>
      <c r="BI6874" s="7"/>
      <c r="BJ6874" s="7"/>
      <c r="BK6874" s="7"/>
      <c r="BL6874" s="7"/>
      <c r="BM6874" s="7"/>
      <c r="BP6874" s="7"/>
      <c r="BQ6874" s="7"/>
      <c r="BR6874" s="7"/>
      <c r="BS6874" s="7"/>
      <c r="BT6874" s="7"/>
      <c r="BU6874" s="7"/>
      <c r="BV6874" s="7"/>
      <c r="BW6874" s="7"/>
    </row>
    <row r="6875" spans="43:75" x14ac:dyDescent="0.2">
      <c r="AQ6875" s="7"/>
      <c r="AR6875" s="7"/>
      <c r="AS6875" s="7"/>
      <c r="AT6875" s="7"/>
      <c r="AU6875" s="7"/>
      <c r="AV6875" s="7"/>
      <c r="AX6875" s="7"/>
      <c r="AY6875" s="7"/>
      <c r="AZ6875" s="7"/>
      <c r="BA6875" s="7"/>
      <c r="BB6875" s="7"/>
      <c r="BC6875" s="7"/>
      <c r="BD6875" s="7"/>
      <c r="BG6875" s="7"/>
      <c r="BH6875" s="7"/>
      <c r="BI6875" s="7"/>
      <c r="BJ6875" s="7"/>
      <c r="BK6875" s="7"/>
      <c r="BL6875" s="7"/>
      <c r="BM6875" s="7"/>
      <c r="BP6875" s="7"/>
      <c r="BQ6875" s="7"/>
      <c r="BR6875" s="7"/>
      <c r="BS6875" s="7"/>
      <c r="BT6875" s="7"/>
      <c r="BU6875" s="7"/>
      <c r="BV6875" s="7"/>
      <c r="BW6875" s="7"/>
    </row>
    <row r="6876" spans="43:75" x14ac:dyDescent="0.2">
      <c r="AQ6876" s="7"/>
      <c r="AR6876" s="7"/>
      <c r="AS6876" s="7"/>
      <c r="AT6876" s="7"/>
      <c r="AU6876" s="7"/>
      <c r="AV6876" s="7"/>
      <c r="AX6876" s="7"/>
      <c r="AY6876" s="7"/>
      <c r="AZ6876" s="7"/>
      <c r="BA6876" s="7"/>
      <c r="BB6876" s="7"/>
      <c r="BC6876" s="7"/>
      <c r="BD6876" s="7"/>
      <c r="BG6876" s="7"/>
      <c r="BH6876" s="7"/>
      <c r="BI6876" s="7"/>
      <c r="BJ6876" s="7"/>
      <c r="BK6876" s="7"/>
      <c r="BL6876" s="7"/>
      <c r="BM6876" s="7"/>
      <c r="BP6876" s="7"/>
      <c r="BQ6876" s="7"/>
      <c r="BR6876" s="7"/>
      <c r="BS6876" s="7"/>
      <c r="BT6876" s="7"/>
      <c r="BU6876" s="7"/>
      <c r="BV6876" s="7"/>
      <c r="BW6876" s="7"/>
    </row>
    <row r="6877" spans="43:75" x14ac:dyDescent="0.2">
      <c r="AQ6877" s="7"/>
      <c r="AR6877" s="7"/>
      <c r="AS6877" s="7"/>
      <c r="AT6877" s="7"/>
      <c r="AU6877" s="7"/>
      <c r="AV6877" s="7"/>
      <c r="AX6877" s="7"/>
      <c r="AY6877" s="7"/>
      <c r="AZ6877" s="7"/>
      <c r="BA6877" s="7"/>
      <c r="BB6877" s="7"/>
      <c r="BC6877" s="7"/>
      <c r="BD6877" s="7"/>
      <c r="BG6877" s="7"/>
      <c r="BH6877" s="7"/>
      <c r="BI6877" s="7"/>
      <c r="BJ6877" s="7"/>
      <c r="BK6877" s="7"/>
      <c r="BL6877" s="7"/>
      <c r="BM6877" s="7"/>
      <c r="BP6877" s="7"/>
      <c r="BQ6877" s="7"/>
      <c r="BR6877" s="7"/>
      <c r="BS6877" s="7"/>
      <c r="BT6877" s="7"/>
      <c r="BU6877" s="7"/>
      <c r="BV6877" s="7"/>
      <c r="BW6877" s="7"/>
    </row>
    <row r="6878" spans="43:75" x14ac:dyDescent="0.2">
      <c r="AQ6878" s="7"/>
      <c r="AR6878" s="7"/>
      <c r="AS6878" s="7"/>
      <c r="AT6878" s="7"/>
      <c r="AU6878" s="7"/>
      <c r="AV6878" s="7"/>
      <c r="AX6878" s="7"/>
      <c r="AY6878" s="7"/>
      <c r="AZ6878" s="7"/>
      <c r="BA6878" s="7"/>
      <c r="BB6878" s="7"/>
      <c r="BC6878" s="7"/>
      <c r="BD6878" s="7"/>
      <c r="BG6878" s="7"/>
      <c r="BH6878" s="7"/>
      <c r="BI6878" s="7"/>
      <c r="BJ6878" s="7"/>
      <c r="BK6878" s="7"/>
      <c r="BL6878" s="7"/>
      <c r="BM6878" s="7"/>
      <c r="BP6878" s="7"/>
      <c r="BQ6878" s="7"/>
      <c r="BR6878" s="7"/>
      <c r="BS6878" s="7"/>
      <c r="BT6878" s="7"/>
      <c r="BU6878" s="7"/>
      <c r="BV6878" s="7"/>
      <c r="BW6878" s="7"/>
    </row>
    <row r="6879" spans="43:75" x14ac:dyDescent="0.2">
      <c r="AQ6879" s="7"/>
      <c r="AR6879" s="7"/>
      <c r="AS6879" s="7"/>
      <c r="AT6879" s="7"/>
      <c r="AU6879" s="7"/>
      <c r="AV6879" s="7"/>
      <c r="AX6879" s="7"/>
      <c r="AY6879" s="7"/>
      <c r="AZ6879" s="7"/>
      <c r="BA6879" s="7"/>
      <c r="BB6879" s="7"/>
      <c r="BC6879" s="7"/>
      <c r="BD6879" s="7"/>
      <c r="BG6879" s="7"/>
      <c r="BH6879" s="7"/>
      <c r="BI6879" s="7"/>
      <c r="BJ6879" s="7"/>
      <c r="BK6879" s="7"/>
      <c r="BL6879" s="7"/>
      <c r="BM6879" s="7"/>
      <c r="BP6879" s="7"/>
      <c r="BQ6879" s="7"/>
      <c r="BR6879" s="7"/>
      <c r="BS6879" s="7"/>
      <c r="BT6879" s="7"/>
      <c r="BU6879" s="7"/>
      <c r="BV6879" s="7"/>
      <c r="BW6879" s="7"/>
    </row>
    <row r="6880" spans="43:75" x14ac:dyDescent="0.2">
      <c r="AQ6880" s="7"/>
      <c r="AR6880" s="7"/>
      <c r="AS6880" s="7"/>
      <c r="AT6880" s="7"/>
      <c r="AU6880" s="7"/>
      <c r="AV6880" s="7"/>
      <c r="AX6880" s="7"/>
      <c r="AY6880" s="7"/>
      <c r="AZ6880" s="7"/>
      <c r="BA6880" s="7"/>
      <c r="BB6880" s="7"/>
      <c r="BC6880" s="7"/>
      <c r="BD6880" s="7"/>
      <c r="BG6880" s="7"/>
      <c r="BH6880" s="7"/>
      <c r="BI6880" s="7"/>
      <c r="BJ6880" s="7"/>
      <c r="BK6880" s="7"/>
      <c r="BL6880" s="7"/>
      <c r="BM6880" s="7"/>
      <c r="BP6880" s="7"/>
      <c r="BQ6880" s="7"/>
      <c r="BR6880" s="7"/>
      <c r="BS6880" s="7"/>
      <c r="BT6880" s="7"/>
      <c r="BU6880" s="7"/>
      <c r="BV6880" s="7"/>
      <c r="BW6880" s="7"/>
    </row>
    <row r="6881" spans="43:75" x14ac:dyDescent="0.2">
      <c r="AQ6881" s="7"/>
      <c r="AR6881" s="7"/>
      <c r="AS6881" s="7"/>
      <c r="AT6881" s="7"/>
      <c r="AU6881" s="7"/>
      <c r="AV6881" s="7"/>
      <c r="AX6881" s="7"/>
      <c r="AY6881" s="7"/>
      <c r="AZ6881" s="7"/>
      <c r="BA6881" s="7"/>
      <c r="BB6881" s="7"/>
      <c r="BC6881" s="7"/>
      <c r="BD6881" s="7"/>
      <c r="BG6881" s="7"/>
      <c r="BH6881" s="7"/>
      <c r="BI6881" s="7"/>
      <c r="BJ6881" s="7"/>
      <c r="BK6881" s="7"/>
      <c r="BL6881" s="7"/>
      <c r="BM6881" s="7"/>
      <c r="BP6881" s="7"/>
      <c r="BQ6881" s="7"/>
      <c r="BR6881" s="7"/>
      <c r="BS6881" s="7"/>
      <c r="BT6881" s="7"/>
      <c r="BU6881" s="7"/>
      <c r="BV6881" s="7"/>
      <c r="BW6881" s="7"/>
    </row>
    <row r="6882" spans="43:75" x14ac:dyDescent="0.2">
      <c r="AQ6882" s="7"/>
      <c r="AR6882" s="7"/>
      <c r="AS6882" s="7"/>
      <c r="AT6882" s="7"/>
      <c r="AU6882" s="7"/>
      <c r="AV6882" s="7"/>
      <c r="AX6882" s="7"/>
      <c r="AY6882" s="7"/>
      <c r="AZ6882" s="7"/>
      <c r="BA6882" s="7"/>
      <c r="BB6882" s="7"/>
      <c r="BC6882" s="7"/>
      <c r="BD6882" s="7"/>
      <c r="BG6882" s="7"/>
      <c r="BH6882" s="7"/>
      <c r="BI6882" s="7"/>
      <c r="BJ6882" s="7"/>
      <c r="BK6882" s="7"/>
      <c r="BL6882" s="7"/>
      <c r="BM6882" s="7"/>
      <c r="BP6882" s="7"/>
      <c r="BQ6882" s="7"/>
      <c r="BR6882" s="7"/>
      <c r="BS6882" s="7"/>
      <c r="BT6882" s="7"/>
      <c r="BU6882" s="7"/>
      <c r="BV6882" s="7"/>
      <c r="BW6882" s="7"/>
    </row>
    <row r="6883" spans="43:75" x14ac:dyDescent="0.2">
      <c r="AQ6883" s="7"/>
      <c r="AR6883" s="7"/>
      <c r="AS6883" s="7"/>
      <c r="AT6883" s="7"/>
      <c r="AU6883" s="7"/>
      <c r="AV6883" s="7"/>
      <c r="AX6883" s="7"/>
      <c r="AY6883" s="7"/>
      <c r="AZ6883" s="7"/>
      <c r="BA6883" s="7"/>
      <c r="BB6883" s="7"/>
      <c r="BC6883" s="7"/>
      <c r="BD6883" s="7"/>
      <c r="BG6883" s="7"/>
      <c r="BH6883" s="7"/>
      <c r="BI6883" s="7"/>
      <c r="BJ6883" s="7"/>
      <c r="BK6883" s="7"/>
      <c r="BL6883" s="7"/>
      <c r="BM6883" s="7"/>
      <c r="BP6883" s="7"/>
      <c r="BQ6883" s="7"/>
      <c r="BR6883" s="7"/>
      <c r="BS6883" s="7"/>
      <c r="BT6883" s="7"/>
      <c r="BU6883" s="7"/>
      <c r="BV6883" s="7"/>
      <c r="BW6883" s="7"/>
    </row>
    <row r="6884" spans="43:75" x14ac:dyDescent="0.2">
      <c r="AQ6884" s="7"/>
      <c r="AR6884" s="7"/>
      <c r="AS6884" s="7"/>
      <c r="AT6884" s="7"/>
      <c r="AU6884" s="7"/>
      <c r="AV6884" s="7"/>
      <c r="AX6884" s="7"/>
      <c r="AY6884" s="7"/>
      <c r="AZ6884" s="7"/>
      <c r="BA6884" s="7"/>
      <c r="BB6884" s="7"/>
      <c r="BC6884" s="7"/>
      <c r="BD6884" s="7"/>
      <c r="BG6884" s="7"/>
      <c r="BH6884" s="7"/>
      <c r="BI6884" s="7"/>
      <c r="BJ6884" s="7"/>
      <c r="BK6884" s="7"/>
      <c r="BL6884" s="7"/>
      <c r="BM6884" s="7"/>
      <c r="BP6884" s="7"/>
      <c r="BQ6884" s="7"/>
      <c r="BR6884" s="7"/>
      <c r="BS6884" s="7"/>
      <c r="BT6884" s="7"/>
      <c r="BU6884" s="7"/>
      <c r="BV6884" s="7"/>
      <c r="BW6884" s="7"/>
    </row>
    <row r="6885" spans="43:75" x14ac:dyDescent="0.2">
      <c r="AQ6885" s="7"/>
      <c r="AR6885" s="7"/>
      <c r="AS6885" s="7"/>
      <c r="AT6885" s="7"/>
      <c r="AU6885" s="7"/>
      <c r="AV6885" s="7"/>
      <c r="AX6885" s="7"/>
      <c r="AY6885" s="7"/>
      <c r="AZ6885" s="7"/>
      <c r="BA6885" s="7"/>
      <c r="BB6885" s="7"/>
      <c r="BC6885" s="7"/>
      <c r="BD6885" s="7"/>
      <c r="BG6885" s="7"/>
      <c r="BH6885" s="7"/>
      <c r="BI6885" s="7"/>
      <c r="BJ6885" s="7"/>
      <c r="BK6885" s="7"/>
      <c r="BL6885" s="7"/>
      <c r="BM6885" s="7"/>
      <c r="BP6885" s="7"/>
      <c r="BQ6885" s="7"/>
      <c r="BR6885" s="7"/>
      <c r="BS6885" s="7"/>
      <c r="BT6885" s="7"/>
      <c r="BU6885" s="7"/>
      <c r="BV6885" s="7"/>
      <c r="BW6885" s="7"/>
    </row>
    <row r="6886" spans="43:75" x14ac:dyDescent="0.2">
      <c r="AQ6886" s="7"/>
      <c r="AR6886" s="7"/>
      <c r="AS6886" s="7"/>
      <c r="AT6886" s="7"/>
      <c r="AU6886" s="7"/>
      <c r="AV6886" s="7"/>
      <c r="AX6886" s="7"/>
      <c r="AY6886" s="7"/>
      <c r="AZ6886" s="7"/>
      <c r="BA6886" s="7"/>
      <c r="BB6886" s="7"/>
      <c r="BC6886" s="7"/>
      <c r="BD6886" s="7"/>
      <c r="BG6886" s="7"/>
      <c r="BH6886" s="7"/>
      <c r="BI6886" s="7"/>
      <c r="BJ6886" s="7"/>
      <c r="BK6886" s="7"/>
      <c r="BL6886" s="7"/>
      <c r="BM6886" s="7"/>
      <c r="BP6886" s="7"/>
      <c r="BQ6886" s="7"/>
      <c r="BR6886" s="7"/>
      <c r="BS6886" s="7"/>
      <c r="BT6886" s="7"/>
      <c r="BU6886" s="7"/>
      <c r="BV6886" s="7"/>
      <c r="BW6886" s="7"/>
    </row>
    <row r="6887" spans="43:75" x14ac:dyDescent="0.2">
      <c r="AQ6887" s="7"/>
      <c r="AR6887" s="7"/>
      <c r="AS6887" s="7"/>
      <c r="AT6887" s="7"/>
      <c r="AU6887" s="7"/>
      <c r="AV6887" s="7"/>
      <c r="AX6887" s="7"/>
      <c r="AY6887" s="7"/>
      <c r="AZ6887" s="7"/>
      <c r="BA6887" s="7"/>
      <c r="BB6887" s="7"/>
      <c r="BC6887" s="7"/>
      <c r="BD6887" s="7"/>
      <c r="BG6887" s="7"/>
      <c r="BH6887" s="7"/>
      <c r="BI6887" s="7"/>
      <c r="BJ6887" s="7"/>
      <c r="BK6887" s="7"/>
      <c r="BL6887" s="7"/>
      <c r="BM6887" s="7"/>
      <c r="BP6887" s="7"/>
      <c r="BQ6887" s="7"/>
      <c r="BR6887" s="7"/>
      <c r="BS6887" s="7"/>
      <c r="BT6887" s="7"/>
      <c r="BU6887" s="7"/>
      <c r="BV6887" s="7"/>
      <c r="BW6887" s="7"/>
    </row>
    <row r="6888" spans="43:75" x14ac:dyDescent="0.2">
      <c r="AQ6888" s="7"/>
      <c r="AR6888" s="7"/>
      <c r="AS6888" s="7"/>
      <c r="AT6888" s="7"/>
      <c r="AU6888" s="7"/>
      <c r="AV6888" s="7"/>
      <c r="AX6888" s="7"/>
      <c r="AY6888" s="7"/>
      <c r="AZ6888" s="7"/>
      <c r="BA6888" s="7"/>
      <c r="BB6888" s="7"/>
      <c r="BC6888" s="7"/>
      <c r="BD6888" s="7"/>
      <c r="BG6888" s="7"/>
      <c r="BH6888" s="7"/>
      <c r="BI6888" s="7"/>
      <c r="BJ6888" s="7"/>
      <c r="BK6888" s="7"/>
      <c r="BL6888" s="7"/>
      <c r="BM6888" s="7"/>
      <c r="BP6888" s="7"/>
      <c r="BQ6888" s="7"/>
      <c r="BR6888" s="7"/>
      <c r="BS6888" s="7"/>
      <c r="BT6888" s="7"/>
      <c r="BU6888" s="7"/>
      <c r="BV6888" s="7"/>
      <c r="BW6888" s="7"/>
    </row>
    <row r="6889" spans="43:75" x14ac:dyDescent="0.2">
      <c r="AQ6889" s="7"/>
      <c r="AR6889" s="7"/>
      <c r="AS6889" s="7"/>
      <c r="AT6889" s="7"/>
      <c r="AU6889" s="7"/>
      <c r="AV6889" s="7"/>
      <c r="AX6889" s="7"/>
      <c r="AY6889" s="7"/>
      <c r="AZ6889" s="7"/>
      <c r="BA6889" s="7"/>
      <c r="BB6889" s="7"/>
      <c r="BC6889" s="7"/>
      <c r="BD6889" s="7"/>
      <c r="BG6889" s="7"/>
      <c r="BH6889" s="7"/>
      <c r="BI6889" s="7"/>
      <c r="BJ6889" s="7"/>
      <c r="BK6889" s="7"/>
      <c r="BL6889" s="7"/>
      <c r="BM6889" s="7"/>
      <c r="BP6889" s="7"/>
      <c r="BQ6889" s="7"/>
      <c r="BR6889" s="7"/>
      <c r="BS6889" s="7"/>
      <c r="BT6889" s="7"/>
      <c r="BU6889" s="7"/>
      <c r="BV6889" s="7"/>
      <c r="BW6889" s="7"/>
    </row>
    <row r="6890" spans="43:75" x14ac:dyDescent="0.2">
      <c r="AQ6890" s="7"/>
      <c r="AR6890" s="7"/>
      <c r="AS6890" s="7"/>
      <c r="AT6890" s="7"/>
      <c r="AU6890" s="7"/>
      <c r="AV6890" s="7"/>
      <c r="AX6890" s="7"/>
      <c r="AY6890" s="7"/>
      <c r="AZ6890" s="7"/>
      <c r="BA6890" s="7"/>
      <c r="BB6890" s="7"/>
      <c r="BC6890" s="7"/>
      <c r="BD6890" s="7"/>
      <c r="BG6890" s="7"/>
      <c r="BH6890" s="7"/>
      <c r="BI6890" s="7"/>
      <c r="BJ6890" s="7"/>
      <c r="BK6890" s="7"/>
      <c r="BL6890" s="7"/>
      <c r="BM6890" s="7"/>
      <c r="BP6890" s="7"/>
      <c r="BQ6890" s="7"/>
      <c r="BR6890" s="7"/>
      <c r="BS6890" s="7"/>
      <c r="BT6890" s="7"/>
      <c r="BU6890" s="7"/>
      <c r="BV6890" s="7"/>
      <c r="BW6890" s="7"/>
    </row>
    <row r="6891" spans="43:75" x14ac:dyDescent="0.2">
      <c r="AQ6891" s="7"/>
      <c r="AR6891" s="7"/>
      <c r="AS6891" s="7"/>
      <c r="AT6891" s="7"/>
      <c r="AU6891" s="7"/>
      <c r="AV6891" s="7"/>
      <c r="AX6891" s="7"/>
      <c r="AY6891" s="7"/>
      <c r="AZ6891" s="7"/>
      <c r="BA6891" s="7"/>
      <c r="BB6891" s="7"/>
      <c r="BC6891" s="7"/>
      <c r="BD6891" s="7"/>
      <c r="BG6891" s="7"/>
      <c r="BH6891" s="7"/>
      <c r="BI6891" s="7"/>
      <c r="BJ6891" s="7"/>
      <c r="BK6891" s="7"/>
      <c r="BL6891" s="7"/>
      <c r="BM6891" s="7"/>
      <c r="BP6891" s="7"/>
      <c r="BQ6891" s="7"/>
      <c r="BR6891" s="7"/>
      <c r="BS6891" s="7"/>
      <c r="BT6891" s="7"/>
      <c r="BU6891" s="7"/>
      <c r="BV6891" s="7"/>
      <c r="BW6891" s="7"/>
    </row>
    <row r="6892" spans="43:75" x14ac:dyDescent="0.2">
      <c r="AQ6892" s="7"/>
      <c r="AR6892" s="7"/>
      <c r="AS6892" s="7"/>
      <c r="AT6892" s="7"/>
      <c r="AU6892" s="7"/>
      <c r="AV6892" s="7"/>
      <c r="AX6892" s="7"/>
      <c r="AY6892" s="7"/>
      <c r="AZ6892" s="7"/>
      <c r="BA6892" s="7"/>
      <c r="BB6892" s="7"/>
      <c r="BC6892" s="7"/>
      <c r="BD6892" s="7"/>
      <c r="BG6892" s="7"/>
      <c r="BH6892" s="7"/>
      <c r="BI6892" s="7"/>
      <c r="BJ6892" s="7"/>
      <c r="BK6892" s="7"/>
      <c r="BL6892" s="7"/>
      <c r="BM6892" s="7"/>
      <c r="BP6892" s="7"/>
      <c r="BQ6892" s="7"/>
      <c r="BR6892" s="7"/>
      <c r="BS6892" s="7"/>
      <c r="BT6892" s="7"/>
      <c r="BU6892" s="7"/>
      <c r="BV6892" s="7"/>
      <c r="BW6892" s="7"/>
    </row>
    <row r="6893" spans="43:75" x14ac:dyDescent="0.2">
      <c r="AQ6893" s="7"/>
      <c r="AR6893" s="7"/>
      <c r="AS6893" s="7"/>
      <c r="AT6893" s="7"/>
      <c r="AU6893" s="7"/>
      <c r="AV6893" s="7"/>
      <c r="AX6893" s="7"/>
      <c r="AY6893" s="7"/>
      <c r="AZ6893" s="7"/>
      <c r="BA6893" s="7"/>
      <c r="BB6893" s="7"/>
      <c r="BC6893" s="7"/>
      <c r="BD6893" s="7"/>
      <c r="BG6893" s="7"/>
      <c r="BH6893" s="7"/>
      <c r="BI6893" s="7"/>
      <c r="BJ6893" s="7"/>
      <c r="BK6893" s="7"/>
      <c r="BL6893" s="7"/>
      <c r="BM6893" s="7"/>
      <c r="BP6893" s="7"/>
      <c r="BQ6893" s="7"/>
      <c r="BR6893" s="7"/>
      <c r="BS6893" s="7"/>
      <c r="BT6893" s="7"/>
      <c r="BU6893" s="7"/>
      <c r="BV6893" s="7"/>
      <c r="BW6893" s="7"/>
    </row>
    <row r="6894" spans="43:75" x14ac:dyDescent="0.2">
      <c r="AQ6894" s="7"/>
      <c r="AR6894" s="7"/>
      <c r="AS6894" s="7"/>
      <c r="AT6894" s="7"/>
      <c r="AU6894" s="7"/>
      <c r="AV6894" s="7"/>
      <c r="AX6894" s="7"/>
      <c r="AY6894" s="7"/>
      <c r="AZ6894" s="7"/>
      <c r="BA6894" s="7"/>
      <c r="BB6894" s="7"/>
      <c r="BC6894" s="7"/>
      <c r="BD6894" s="7"/>
      <c r="BG6894" s="7"/>
      <c r="BH6894" s="7"/>
      <c r="BI6894" s="7"/>
      <c r="BJ6894" s="7"/>
      <c r="BK6894" s="7"/>
      <c r="BL6894" s="7"/>
      <c r="BM6894" s="7"/>
      <c r="BP6894" s="7"/>
      <c r="BQ6894" s="7"/>
      <c r="BR6894" s="7"/>
      <c r="BS6894" s="7"/>
      <c r="BT6894" s="7"/>
      <c r="BU6894" s="7"/>
      <c r="BV6894" s="7"/>
      <c r="BW6894" s="7"/>
    </row>
    <row r="6895" spans="43:75" x14ac:dyDescent="0.2">
      <c r="AQ6895" s="7"/>
      <c r="AR6895" s="7"/>
      <c r="AS6895" s="7"/>
      <c r="AT6895" s="7"/>
      <c r="AU6895" s="7"/>
      <c r="AV6895" s="7"/>
      <c r="AX6895" s="7"/>
      <c r="AY6895" s="7"/>
      <c r="AZ6895" s="7"/>
      <c r="BA6895" s="7"/>
      <c r="BB6895" s="7"/>
      <c r="BC6895" s="7"/>
      <c r="BD6895" s="7"/>
      <c r="BG6895" s="7"/>
      <c r="BH6895" s="7"/>
      <c r="BI6895" s="7"/>
      <c r="BJ6895" s="7"/>
      <c r="BK6895" s="7"/>
      <c r="BL6895" s="7"/>
      <c r="BM6895" s="7"/>
      <c r="BP6895" s="7"/>
      <c r="BQ6895" s="7"/>
      <c r="BR6895" s="7"/>
      <c r="BS6895" s="7"/>
      <c r="BT6895" s="7"/>
      <c r="BU6895" s="7"/>
      <c r="BV6895" s="7"/>
      <c r="BW6895" s="7"/>
    </row>
    <row r="6896" spans="43:75" x14ac:dyDescent="0.2">
      <c r="AQ6896" s="7"/>
      <c r="AR6896" s="7"/>
      <c r="AS6896" s="7"/>
      <c r="AT6896" s="7"/>
      <c r="AU6896" s="7"/>
      <c r="AV6896" s="7"/>
      <c r="AX6896" s="7"/>
      <c r="AY6896" s="7"/>
      <c r="AZ6896" s="7"/>
      <c r="BA6896" s="7"/>
      <c r="BB6896" s="7"/>
      <c r="BC6896" s="7"/>
      <c r="BD6896" s="7"/>
      <c r="BG6896" s="7"/>
      <c r="BH6896" s="7"/>
      <c r="BI6896" s="7"/>
      <c r="BJ6896" s="7"/>
      <c r="BK6896" s="7"/>
      <c r="BL6896" s="7"/>
      <c r="BM6896" s="7"/>
      <c r="BP6896" s="7"/>
      <c r="BQ6896" s="7"/>
      <c r="BR6896" s="7"/>
      <c r="BS6896" s="7"/>
      <c r="BT6896" s="7"/>
      <c r="BU6896" s="7"/>
      <c r="BV6896" s="7"/>
      <c r="BW6896" s="7"/>
    </row>
    <row r="6897" spans="43:75" x14ac:dyDescent="0.2">
      <c r="AQ6897" s="7"/>
      <c r="AR6897" s="7"/>
      <c r="AS6897" s="7"/>
      <c r="AT6897" s="7"/>
      <c r="AU6897" s="7"/>
      <c r="AV6897" s="7"/>
      <c r="AX6897" s="7"/>
      <c r="AY6897" s="7"/>
      <c r="AZ6897" s="7"/>
      <c r="BA6897" s="7"/>
      <c r="BB6897" s="7"/>
      <c r="BC6897" s="7"/>
      <c r="BD6897" s="7"/>
      <c r="BG6897" s="7"/>
      <c r="BH6897" s="7"/>
      <c r="BI6897" s="7"/>
      <c r="BJ6897" s="7"/>
      <c r="BK6897" s="7"/>
      <c r="BL6897" s="7"/>
      <c r="BM6897" s="7"/>
      <c r="BP6897" s="7"/>
      <c r="BQ6897" s="7"/>
      <c r="BR6897" s="7"/>
      <c r="BS6897" s="7"/>
      <c r="BT6897" s="7"/>
      <c r="BU6897" s="7"/>
      <c r="BV6897" s="7"/>
      <c r="BW6897" s="7"/>
    </row>
    <row r="6898" spans="43:75" x14ac:dyDescent="0.2">
      <c r="AQ6898" s="7"/>
      <c r="AR6898" s="7"/>
      <c r="AS6898" s="7"/>
      <c r="AT6898" s="7"/>
      <c r="AU6898" s="7"/>
      <c r="AV6898" s="7"/>
      <c r="AX6898" s="7"/>
      <c r="AY6898" s="7"/>
      <c r="AZ6898" s="7"/>
      <c r="BA6898" s="7"/>
      <c r="BB6898" s="7"/>
      <c r="BC6898" s="7"/>
      <c r="BD6898" s="7"/>
      <c r="BG6898" s="7"/>
      <c r="BH6898" s="7"/>
      <c r="BI6898" s="7"/>
      <c r="BJ6898" s="7"/>
      <c r="BK6898" s="7"/>
      <c r="BL6898" s="7"/>
      <c r="BM6898" s="7"/>
      <c r="BP6898" s="7"/>
      <c r="BQ6898" s="7"/>
      <c r="BR6898" s="7"/>
      <c r="BS6898" s="7"/>
      <c r="BT6898" s="7"/>
      <c r="BU6898" s="7"/>
      <c r="BV6898" s="7"/>
      <c r="BW6898" s="7"/>
    </row>
    <row r="6899" spans="43:75" x14ac:dyDescent="0.2">
      <c r="AQ6899" s="7"/>
      <c r="AR6899" s="7"/>
      <c r="AS6899" s="7"/>
      <c r="AT6899" s="7"/>
      <c r="AU6899" s="7"/>
      <c r="AV6899" s="7"/>
      <c r="AX6899" s="7"/>
      <c r="AY6899" s="7"/>
      <c r="AZ6899" s="7"/>
      <c r="BA6899" s="7"/>
      <c r="BB6899" s="7"/>
      <c r="BC6899" s="7"/>
      <c r="BD6899" s="7"/>
      <c r="BG6899" s="7"/>
      <c r="BH6899" s="7"/>
      <c r="BI6899" s="7"/>
      <c r="BJ6899" s="7"/>
      <c r="BK6899" s="7"/>
      <c r="BL6899" s="7"/>
      <c r="BM6899" s="7"/>
      <c r="BP6899" s="7"/>
      <c r="BQ6899" s="7"/>
      <c r="BR6899" s="7"/>
      <c r="BS6899" s="7"/>
      <c r="BT6899" s="7"/>
      <c r="BU6899" s="7"/>
      <c r="BV6899" s="7"/>
      <c r="BW6899" s="7"/>
    </row>
    <row r="6900" spans="43:75" x14ac:dyDescent="0.2">
      <c r="AQ6900" s="7"/>
      <c r="AR6900" s="7"/>
      <c r="AS6900" s="7"/>
      <c r="AT6900" s="7"/>
      <c r="AU6900" s="7"/>
      <c r="AV6900" s="7"/>
      <c r="AX6900" s="7"/>
      <c r="AY6900" s="7"/>
      <c r="AZ6900" s="7"/>
      <c r="BA6900" s="7"/>
      <c r="BB6900" s="7"/>
      <c r="BC6900" s="7"/>
      <c r="BD6900" s="7"/>
      <c r="BG6900" s="7"/>
      <c r="BH6900" s="7"/>
      <c r="BI6900" s="7"/>
      <c r="BJ6900" s="7"/>
      <c r="BK6900" s="7"/>
      <c r="BL6900" s="7"/>
      <c r="BM6900" s="7"/>
      <c r="BP6900" s="7"/>
      <c r="BQ6900" s="7"/>
      <c r="BR6900" s="7"/>
      <c r="BS6900" s="7"/>
      <c r="BT6900" s="7"/>
      <c r="BU6900" s="7"/>
      <c r="BV6900" s="7"/>
      <c r="BW6900" s="7"/>
    </row>
    <row r="6901" spans="43:75" x14ac:dyDescent="0.2">
      <c r="AQ6901" s="7"/>
      <c r="AR6901" s="7"/>
      <c r="AS6901" s="7"/>
      <c r="AT6901" s="7"/>
      <c r="AU6901" s="7"/>
      <c r="AV6901" s="7"/>
      <c r="AX6901" s="7"/>
      <c r="AY6901" s="7"/>
      <c r="AZ6901" s="7"/>
      <c r="BA6901" s="7"/>
      <c r="BB6901" s="7"/>
      <c r="BC6901" s="7"/>
      <c r="BD6901" s="7"/>
      <c r="BG6901" s="7"/>
      <c r="BH6901" s="7"/>
      <c r="BI6901" s="7"/>
      <c r="BJ6901" s="7"/>
      <c r="BK6901" s="7"/>
      <c r="BL6901" s="7"/>
      <c r="BM6901" s="7"/>
      <c r="BP6901" s="7"/>
      <c r="BQ6901" s="7"/>
      <c r="BR6901" s="7"/>
      <c r="BS6901" s="7"/>
      <c r="BT6901" s="7"/>
      <c r="BU6901" s="7"/>
      <c r="BV6901" s="7"/>
      <c r="BW6901" s="7"/>
    </row>
    <row r="6902" spans="43:75" x14ac:dyDescent="0.2">
      <c r="AQ6902" s="7"/>
      <c r="AR6902" s="7"/>
      <c r="AS6902" s="7"/>
      <c r="AT6902" s="7"/>
      <c r="AU6902" s="7"/>
      <c r="AV6902" s="7"/>
      <c r="AX6902" s="7"/>
      <c r="AY6902" s="7"/>
      <c r="AZ6902" s="7"/>
      <c r="BA6902" s="7"/>
      <c r="BB6902" s="7"/>
      <c r="BC6902" s="7"/>
      <c r="BD6902" s="7"/>
      <c r="BG6902" s="7"/>
      <c r="BH6902" s="7"/>
      <c r="BI6902" s="7"/>
      <c r="BJ6902" s="7"/>
      <c r="BK6902" s="7"/>
      <c r="BL6902" s="7"/>
      <c r="BM6902" s="7"/>
      <c r="BP6902" s="7"/>
      <c r="BQ6902" s="7"/>
      <c r="BR6902" s="7"/>
      <c r="BS6902" s="7"/>
      <c r="BT6902" s="7"/>
      <c r="BU6902" s="7"/>
      <c r="BV6902" s="7"/>
      <c r="BW6902" s="7"/>
    </row>
    <row r="6903" spans="43:75" x14ac:dyDescent="0.2">
      <c r="AQ6903" s="7"/>
      <c r="AR6903" s="7"/>
      <c r="AS6903" s="7"/>
      <c r="AT6903" s="7"/>
      <c r="AU6903" s="7"/>
      <c r="AV6903" s="7"/>
      <c r="AX6903" s="7"/>
      <c r="AY6903" s="7"/>
      <c r="AZ6903" s="7"/>
      <c r="BA6903" s="7"/>
      <c r="BB6903" s="7"/>
      <c r="BC6903" s="7"/>
      <c r="BD6903" s="7"/>
      <c r="BG6903" s="7"/>
      <c r="BH6903" s="7"/>
      <c r="BI6903" s="7"/>
      <c r="BJ6903" s="7"/>
      <c r="BK6903" s="7"/>
      <c r="BL6903" s="7"/>
      <c r="BM6903" s="7"/>
      <c r="BP6903" s="7"/>
      <c r="BQ6903" s="7"/>
      <c r="BR6903" s="7"/>
      <c r="BS6903" s="7"/>
      <c r="BT6903" s="7"/>
      <c r="BU6903" s="7"/>
      <c r="BV6903" s="7"/>
      <c r="BW6903" s="7"/>
    </row>
    <row r="6904" spans="43:75" x14ac:dyDescent="0.2">
      <c r="AQ6904" s="7"/>
      <c r="AR6904" s="7"/>
      <c r="AS6904" s="7"/>
      <c r="AT6904" s="7"/>
      <c r="AU6904" s="7"/>
      <c r="AV6904" s="7"/>
      <c r="AX6904" s="7"/>
      <c r="AY6904" s="7"/>
      <c r="AZ6904" s="7"/>
      <c r="BA6904" s="7"/>
      <c r="BB6904" s="7"/>
      <c r="BC6904" s="7"/>
      <c r="BD6904" s="7"/>
      <c r="BG6904" s="7"/>
      <c r="BH6904" s="7"/>
      <c r="BI6904" s="7"/>
      <c r="BJ6904" s="7"/>
      <c r="BK6904" s="7"/>
      <c r="BL6904" s="7"/>
      <c r="BM6904" s="7"/>
      <c r="BP6904" s="7"/>
      <c r="BQ6904" s="7"/>
      <c r="BR6904" s="7"/>
      <c r="BS6904" s="7"/>
      <c r="BT6904" s="7"/>
      <c r="BU6904" s="7"/>
      <c r="BV6904" s="7"/>
      <c r="BW6904" s="7"/>
    </row>
    <row r="6905" spans="43:75" x14ac:dyDescent="0.2">
      <c r="AQ6905" s="7"/>
      <c r="AR6905" s="7"/>
      <c r="AS6905" s="7"/>
      <c r="AT6905" s="7"/>
      <c r="AU6905" s="7"/>
      <c r="AV6905" s="7"/>
      <c r="AX6905" s="7"/>
      <c r="AY6905" s="7"/>
      <c r="AZ6905" s="7"/>
      <c r="BA6905" s="7"/>
      <c r="BB6905" s="7"/>
      <c r="BC6905" s="7"/>
      <c r="BD6905" s="7"/>
      <c r="BG6905" s="7"/>
      <c r="BH6905" s="7"/>
      <c r="BI6905" s="7"/>
      <c r="BJ6905" s="7"/>
      <c r="BK6905" s="7"/>
      <c r="BL6905" s="7"/>
      <c r="BM6905" s="7"/>
      <c r="BP6905" s="7"/>
      <c r="BQ6905" s="7"/>
      <c r="BR6905" s="7"/>
      <c r="BS6905" s="7"/>
      <c r="BT6905" s="7"/>
      <c r="BU6905" s="7"/>
      <c r="BV6905" s="7"/>
      <c r="BW6905" s="7"/>
    </row>
    <row r="6906" spans="43:75" x14ac:dyDescent="0.2">
      <c r="AQ6906" s="7"/>
      <c r="AR6906" s="7"/>
      <c r="AS6906" s="7"/>
      <c r="AT6906" s="7"/>
      <c r="AU6906" s="7"/>
      <c r="AV6906" s="7"/>
      <c r="AX6906" s="7"/>
      <c r="AY6906" s="7"/>
      <c r="AZ6906" s="7"/>
      <c r="BA6906" s="7"/>
      <c r="BB6906" s="7"/>
      <c r="BC6906" s="7"/>
      <c r="BD6906" s="7"/>
      <c r="BG6906" s="7"/>
      <c r="BH6906" s="7"/>
      <c r="BI6906" s="7"/>
      <c r="BJ6906" s="7"/>
      <c r="BK6906" s="7"/>
      <c r="BL6906" s="7"/>
      <c r="BM6906" s="7"/>
      <c r="BP6906" s="7"/>
      <c r="BQ6906" s="7"/>
      <c r="BR6906" s="7"/>
      <c r="BS6906" s="7"/>
      <c r="BT6906" s="7"/>
      <c r="BU6906" s="7"/>
      <c r="BV6906" s="7"/>
      <c r="BW6906" s="7"/>
    </row>
    <row r="6907" spans="43:75" x14ac:dyDescent="0.2">
      <c r="AQ6907" s="7"/>
      <c r="AR6907" s="7"/>
      <c r="AS6907" s="7"/>
      <c r="AT6907" s="7"/>
      <c r="AU6907" s="7"/>
      <c r="AV6907" s="7"/>
      <c r="AX6907" s="7"/>
      <c r="AY6907" s="7"/>
      <c r="AZ6907" s="7"/>
      <c r="BA6907" s="7"/>
      <c r="BB6907" s="7"/>
      <c r="BC6907" s="7"/>
      <c r="BD6907" s="7"/>
      <c r="BG6907" s="7"/>
      <c r="BH6907" s="7"/>
      <c r="BI6907" s="7"/>
      <c r="BJ6907" s="7"/>
      <c r="BK6907" s="7"/>
      <c r="BL6907" s="7"/>
      <c r="BM6907" s="7"/>
      <c r="BP6907" s="7"/>
      <c r="BQ6907" s="7"/>
      <c r="BR6907" s="7"/>
      <c r="BS6907" s="7"/>
      <c r="BT6907" s="7"/>
      <c r="BU6907" s="7"/>
      <c r="BV6907" s="7"/>
      <c r="BW6907" s="7"/>
    </row>
    <row r="6908" spans="43:75" x14ac:dyDescent="0.2">
      <c r="AQ6908" s="7"/>
      <c r="AR6908" s="7"/>
      <c r="AS6908" s="7"/>
      <c r="AT6908" s="7"/>
      <c r="AU6908" s="7"/>
      <c r="AV6908" s="7"/>
      <c r="AX6908" s="7"/>
      <c r="AY6908" s="7"/>
      <c r="AZ6908" s="7"/>
      <c r="BA6908" s="7"/>
      <c r="BB6908" s="7"/>
      <c r="BC6908" s="7"/>
      <c r="BD6908" s="7"/>
      <c r="BG6908" s="7"/>
      <c r="BH6908" s="7"/>
      <c r="BI6908" s="7"/>
      <c r="BJ6908" s="7"/>
      <c r="BK6908" s="7"/>
      <c r="BL6908" s="7"/>
      <c r="BM6908" s="7"/>
      <c r="BP6908" s="7"/>
      <c r="BQ6908" s="7"/>
      <c r="BR6908" s="7"/>
      <c r="BS6908" s="7"/>
      <c r="BT6908" s="7"/>
      <c r="BU6908" s="7"/>
      <c r="BV6908" s="7"/>
      <c r="BW6908" s="7"/>
    </row>
    <row r="6909" spans="43:75" x14ac:dyDescent="0.2">
      <c r="AQ6909" s="7"/>
      <c r="AR6909" s="7"/>
      <c r="AS6909" s="7"/>
      <c r="AT6909" s="7"/>
      <c r="AU6909" s="7"/>
      <c r="AV6909" s="7"/>
      <c r="AX6909" s="7"/>
      <c r="AY6909" s="7"/>
      <c r="AZ6909" s="7"/>
      <c r="BA6909" s="7"/>
      <c r="BB6909" s="7"/>
      <c r="BC6909" s="7"/>
      <c r="BD6909" s="7"/>
      <c r="BG6909" s="7"/>
      <c r="BH6909" s="7"/>
      <c r="BI6909" s="7"/>
      <c r="BJ6909" s="7"/>
      <c r="BK6909" s="7"/>
      <c r="BL6909" s="7"/>
      <c r="BM6909" s="7"/>
      <c r="BP6909" s="7"/>
      <c r="BQ6909" s="7"/>
      <c r="BR6909" s="7"/>
      <c r="BS6909" s="7"/>
      <c r="BT6909" s="7"/>
      <c r="BU6909" s="7"/>
      <c r="BV6909" s="7"/>
      <c r="BW6909" s="7"/>
    </row>
    <row r="6910" spans="43:75" x14ac:dyDescent="0.2">
      <c r="AQ6910" s="7"/>
      <c r="AR6910" s="7"/>
      <c r="AS6910" s="7"/>
      <c r="AT6910" s="7"/>
      <c r="AU6910" s="7"/>
      <c r="AV6910" s="7"/>
      <c r="AX6910" s="7"/>
      <c r="AY6910" s="7"/>
      <c r="AZ6910" s="7"/>
      <c r="BA6910" s="7"/>
      <c r="BB6910" s="7"/>
      <c r="BC6910" s="7"/>
      <c r="BD6910" s="7"/>
      <c r="BG6910" s="7"/>
      <c r="BH6910" s="7"/>
      <c r="BI6910" s="7"/>
      <c r="BJ6910" s="7"/>
      <c r="BK6910" s="7"/>
      <c r="BL6910" s="7"/>
      <c r="BM6910" s="7"/>
      <c r="BP6910" s="7"/>
      <c r="BQ6910" s="7"/>
      <c r="BR6910" s="7"/>
      <c r="BS6910" s="7"/>
      <c r="BT6910" s="7"/>
      <c r="BU6910" s="7"/>
      <c r="BV6910" s="7"/>
      <c r="BW6910" s="7"/>
    </row>
    <row r="6911" spans="43:75" x14ac:dyDescent="0.2">
      <c r="AQ6911" s="7"/>
      <c r="AR6911" s="7"/>
      <c r="AS6911" s="7"/>
      <c r="AT6911" s="7"/>
      <c r="AU6911" s="7"/>
      <c r="AV6911" s="7"/>
      <c r="AX6911" s="7"/>
      <c r="AY6911" s="7"/>
      <c r="AZ6911" s="7"/>
      <c r="BA6911" s="7"/>
      <c r="BB6911" s="7"/>
      <c r="BC6911" s="7"/>
      <c r="BD6911" s="7"/>
      <c r="BG6911" s="7"/>
      <c r="BH6911" s="7"/>
      <c r="BI6911" s="7"/>
      <c r="BJ6911" s="7"/>
      <c r="BK6911" s="7"/>
      <c r="BL6911" s="7"/>
      <c r="BM6911" s="7"/>
      <c r="BP6911" s="7"/>
      <c r="BQ6911" s="7"/>
      <c r="BR6911" s="7"/>
      <c r="BS6911" s="7"/>
      <c r="BT6911" s="7"/>
      <c r="BU6911" s="7"/>
      <c r="BV6911" s="7"/>
      <c r="BW6911" s="7"/>
    </row>
    <row r="6912" spans="43:75" x14ac:dyDescent="0.2">
      <c r="AQ6912" s="7"/>
      <c r="AR6912" s="7"/>
      <c r="AS6912" s="7"/>
      <c r="AT6912" s="7"/>
      <c r="AU6912" s="7"/>
      <c r="AV6912" s="7"/>
      <c r="AX6912" s="7"/>
      <c r="AY6912" s="7"/>
      <c r="AZ6912" s="7"/>
      <c r="BA6912" s="7"/>
      <c r="BB6912" s="7"/>
      <c r="BC6912" s="7"/>
      <c r="BD6912" s="7"/>
      <c r="BG6912" s="7"/>
      <c r="BH6912" s="7"/>
      <c r="BI6912" s="7"/>
      <c r="BJ6912" s="7"/>
      <c r="BK6912" s="7"/>
      <c r="BL6912" s="7"/>
      <c r="BM6912" s="7"/>
      <c r="BP6912" s="7"/>
      <c r="BQ6912" s="7"/>
      <c r="BR6912" s="7"/>
      <c r="BS6912" s="7"/>
      <c r="BT6912" s="7"/>
      <c r="BU6912" s="7"/>
      <c r="BV6912" s="7"/>
      <c r="BW6912" s="7"/>
    </row>
    <row r="6913" spans="43:75" x14ac:dyDescent="0.2">
      <c r="AQ6913" s="7"/>
      <c r="AR6913" s="7"/>
      <c r="AS6913" s="7"/>
      <c r="AT6913" s="7"/>
      <c r="AU6913" s="7"/>
      <c r="AV6913" s="7"/>
      <c r="AX6913" s="7"/>
      <c r="AY6913" s="7"/>
      <c r="AZ6913" s="7"/>
      <c r="BA6913" s="7"/>
      <c r="BB6913" s="7"/>
      <c r="BC6913" s="7"/>
      <c r="BD6913" s="7"/>
      <c r="BG6913" s="7"/>
      <c r="BH6913" s="7"/>
      <c r="BI6913" s="7"/>
      <c r="BJ6913" s="7"/>
      <c r="BK6913" s="7"/>
      <c r="BL6913" s="7"/>
      <c r="BM6913" s="7"/>
      <c r="BP6913" s="7"/>
      <c r="BQ6913" s="7"/>
      <c r="BR6913" s="7"/>
      <c r="BS6913" s="7"/>
      <c r="BT6913" s="7"/>
      <c r="BU6913" s="7"/>
      <c r="BV6913" s="7"/>
      <c r="BW6913" s="7"/>
    </row>
    <row r="6914" spans="43:75" x14ac:dyDescent="0.2">
      <c r="AQ6914" s="7"/>
      <c r="AR6914" s="7"/>
      <c r="AS6914" s="7"/>
      <c r="AT6914" s="7"/>
      <c r="AU6914" s="7"/>
      <c r="AV6914" s="7"/>
      <c r="AX6914" s="7"/>
      <c r="AY6914" s="7"/>
      <c r="AZ6914" s="7"/>
      <c r="BA6914" s="7"/>
      <c r="BB6914" s="7"/>
      <c r="BC6914" s="7"/>
      <c r="BD6914" s="7"/>
      <c r="BG6914" s="7"/>
      <c r="BH6914" s="7"/>
      <c r="BI6914" s="7"/>
      <c r="BJ6914" s="7"/>
      <c r="BK6914" s="7"/>
      <c r="BL6914" s="7"/>
      <c r="BM6914" s="7"/>
      <c r="BP6914" s="7"/>
      <c r="BQ6914" s="7"/>
      <c r="BR6914" s="7"/>
      <c r="BS6914" s="7"/>
      <c r="BT6914" s="7"/>
      <c r="BU6914" s="7"/>
      <c r="BV6914" s="7"/>
      <c r="BW6914" s="7"/>
    </row>
    <row r="6915" spans="43:75" x14ac:dyDescent="0.2">
      <c r="AQ6915" s="7"/>
      <c r="AR6915" s="7"/>
      <c r="AS6915" s="7"/>
      <c r="AT6915" s="7"/>
      <c r="AU6915" s="7"/>
      <c r="AV6915" s="7"/>
      <c r="AX6915" s="7"/>
      <c r="AY6915" s="7"/>
      <c r="AZ6915" s="7"/>
      <c r="BA6915" s="7"/>
      <c r="BB6915" s="7"/>
      <c r="BC6915" s="7"/>
      <c r="BD6915" s="7"/>
      <c r="BG6915" s="7"/>
      <c r="BH6915" s="7"/>
      <c r="BI6915" s="7"/>
      <c r="BJ6915" s="7"/>
      <c r="BK6915" s="7"/>
      <c r="BL6915" s="7"/>
      <c r="BM6915" s="7"/>
      <c r="BP6915" s="7"/>
      <c r="BQ6915" s="7"/>
      <c r="BR6915" s="7"/>
      <c r="BS6915" s="7"/>
      <c r="BT6915" s="7"/>
      <c r="BU6915" s="7"/>
      <c r="BV6915" s="7"/>
      <c r="BW6915" s="7"/>
    </row>
    <row r="6916" spans="43:75" x14ac:dyDescent="0.2">
      <c r="AQ6916" s="7"/>
      <c r="AR6916" s="7"/>
      <c r="AS6916" s="7"/>
      <c r="AT6916" s="7"/>
      <c r="AU6916" s="7"/>
      <c r="AV6916" s="7"/>
      <c r="AX6916" s="7"/>
      <c r="AY6916" s="7"/>
      <c r="AZ6916" s="7"/>
      <c r="BA6916" s="7"/>
      <c r="BB6916" s="7"/>
      <c r="BC6916" s="7"/>
      <c r="BD6916" s="7"/>
      <c r="BG6916" s="7"/>
      <c r="BH6916" s="7"/>
      <c r="BI6916" s="7"/>
      <c r="BJ6916" s="7"/>
      <c r="BK6916" s="7"/>
      <c r="BL6916" s="7"/>
      <c r="BM6916" s="7"/>
      <c r="BP6916" s="7"/>
      <c r="BQ6916" s="7"/>
      <c r="BR6916" s="7"/>
      <c r="BS6916" s="7"/>
      <c r="BT6916" s="7"/>
      <c r="BU6916" s="7"/>
      <c r="BV6916" s="7"/>
      <c r="BW6916" s="7"/>
    </row>
    <row r="6917" spans="43:75" x14ac:dyDescent="0.2">
      <c r="AQ6917" s="7"/>
      <c r="AR6917" s="7"/>
      <c r="AS6917" s="7"/>
      <c r="AT6917" s="7"/>
      <c r="AU6917" s="7"/>
      <c r="AV6917" s="7"/>
      <c r="AX6917" s="7"/>
      <c r="AY6917" s="7"/>
      <c r="AZ6917" s="7"/>
      <c r="BA6917" s="7"/>
      <c r="BB6917" s="7"/>
      <c r="BC6917" s="7"/>
      <c r="BD6917" s="7"/>
      <c r="BG6917" s="7"/>
      <c r="BH6917" s="7"/>
      <c r="BI6917" s="7"/>
      <c r="BJ6917" s="7"/>
      <c r="BK6917" s="7"/>
      <c r="BL6917" s="7"/>
      <c r="BM6917" s="7"/>
      <c r="BP6917" s="7"/>
      <c r="BQ6917" s="7"/>
      <c r="BR6917" s="7"/>
      <c r="BS6917" s="7"/>
      <c r="BT6917" s="7"/>
      <c r="BU6917" s="7"/>
      <c r="BV6917" s="7"/>
      <c r="BW6917" s="7"/>
    </row>
    <row r="6918" spans="43:75" x14ac:dyDescent="0.2">
      <c r="AQ6918" s="7"/>
      <c r="AR6918" s="7"/>
      <c r="AS6918" s="7"/>
      <c r="AT6918" s="7"/>
      <c r="AU6918" s="7"/>
      <c r="AV6918" s="7"/>
      <c r="AX6918" s="7"/>
      <c r="AY6918" s="7"/>
      <c r="AZ6918" s="7"/>
      <c r="BA6918" s="7"/>
      <c r="BB6918" s="7"/>
      <c r="BC6918" s="7"/>
      <c r="BD6918" s="7"/>
      <c r="BG6918" s="7"/>
      <c r="BH6918" s="7"/>
      <c r="BI6918" s="7"/>
      <c r="BJ6918" s="7"/>
      <c r="BK6918" s="7"/>
      <c r="BL6918" s="7"/>
      <c r="BM6918" s="7"/>
      <c r="BP6918" s="7"/>
      <c r="BQ6918" s="7"/>
      <c r="BR6918" s="7"/>
      <c r="BS6918" s="7"/>
      <c r="BT6918" s="7"/>
      <c r="BU6918" s="7"/>
      <c r="BV6918" s="7"/>
      <c r="BW6918" s="7"/>
    </row>
    <row r="6919" spans="43:75" x14ac:dyDescent="0.2">
      <c r="AQ6919" s="7"/>
      <c r="AR6919" s="7"/>
      <c r="AS6919" s="7"/>
      <c r="AT6919" s="7"/>
      <c r="AU6919" s="7"/>
      <c r="AV6919" s="7"/>
      <c r="AX6919" s="7"/>
      <c r="AY6919" s="7"/>
      <c r="AZ6919" s="7"/>
      <c r="BA6919" s="7"/>
      <c r="BB6919" s="7"/>
      <c r="BC6919" s="7"/>
      <c r="BD6919" s="7"/>
      <c r="BG6919" s="7"/>
      <c r="BH6919" s="7"/>
      <c r="BI6919" s="7"/>
      <c r="BJ6919" s="7"/>
      <c r="BK6919" s="7"/>
      <c r="BL6919" s="7"/>
      <c r="BM6919" s="7"/>
      <c r="BP6919" s="7"/>
      <c r="BQ6919" s="7"/>
      <c r="BR6919" s="7"/>
      <c r="BS6919" s="7"/>
      <c r="BT6919" s="7"/>
      <c r="BU6919" s="7"/>
      <c r="BV6919" s="7"/>
      <c r="BW6919" s="7"/>
    </row>
    <row r="6920" spans="43:75" x14ac:dyDescent="0.2">
      <c r="AQ6920" s="7"/>
      <c r="AR6920" s="7"/>
      <c r="AS6920" s="7"/>
      <c r="AT6920" s="7"/>
      <c r="AU6920" s="7"/>
      <c r="AV6920" s="7"/>
      <c r="AX6920" s="7"/>
      <c r="AY6920" s="7"/>
      <c r="AZ6920" s="7"/>
      <c r="BA6920" s="7"/>
      <c r="BB6920" s="7"/>
      <c r="BC6920" s="7"/>
      <c r="BD6920" s="7"/>
      <c r="BG6920" s="7"/>
      <c r="BH6920" s="7"/>
      <c r="BI6920" s="7"/>
      <c r="BJ6920" s="7"/>
      <c r="BK6920" s="7"/>
      <c r="BL6920" s="7"/>
      <c r="BM6920" s="7"/>
      <c r="BP6920" s="7"/>
      <c r="BQ6920" s="7"/>
      <c r="BR6920" s="7"/>
      <c r="BS6920" s="7"/>
      <c r="BT6920" s="7"/>
      <c r="BU6920" s="7"/>
      <c r="BV6920" s="7"/>
      <c r="BW6920" s="7"/>
    </row>
    <row r="6921" spans="43:75" x14ac:dyDescent="0.2">
      <c r="AQ6921" s="7"/>
      <c r="AR6921" s="7"/>
      <c r="AS6921" s="7"/>
      <c r="AT6921" s="7"/>
      <c r="AU6921" s="7"/>
      <c r="AV6921" s="7"/>
      <c r="AX6921" s="7"/>
      <c r="AY6921" s="7"/>
      <c r="AZ6921" s="7"/>
      <c r="BA6921" s="7"/>
      <c r="BB6921" s="7"/>
      <c r="BC6921" s="7"/>
      <c r="BD6921" s="7"/>
      <c r="BG6921" s="7"/>
      <c r="BH6921" s="7"/>
      <c r="BI6921" s="7"/>
      <c r="BJ6921" s="7"/>
      <c r="BK6921" s="7"/>
      <c r="BL6921" s="7"/>
      <c r="BM6921" s="7"/>
      <c r="BP6921" s="7"/>
      <c r="BQ6921" s="7"/>
      <c r="BR6921" s="7"/>
      <c r="BS6921" s="7"/>
      <c r="BT6921" s="7"/>
      <c r="BU6921" s="7"/>
      <c r="BV6921" s="7"/>
      <c r="BW6921" s="7"/>
    </row>
    <row r="6922" spans="43:75" x14ac:dyDescent="0.2">
      <c r="AQ6922" s="7"/>
      <c r="AR6922" s="7"/>
      <c r="AS6922" s="7"/>
      <c r="AT6922" s="7"/>
      <c r="AU6922" s="7"/>
      <c r="AV6922" s="7"/>
      <c r="AX6922" s="7"/>
      <c r="AY6922" s="7"/>
      <c r="AZ6922" s="7"/>
      <c r="BA6922" s="7"/>
      <c r="BB6922" s="7"/>
      <c r="BC6922" s="7"/>
      <c r="BD6922" s="7"/>
      <c r="BG6922" s="7"/>
      <c r="BH6922" s="7"/>
      <c r="BI6922" s="7"/>
      <c r="BJ6922" s="7"/>
      <c r="BK6922" s="7"/>
      <c r="BL6922" s="7"/>
      <c r="BM6922" s="7"/>
      <c r="BP6922" s="7"/>
      <c r="BQ6922" s="7"/>
      <c r="BR6922" s="7"/>
      <c r="BS6922" s="7"/>
      <c r="BT6922" s="7"/>
      <c r="BU6922" s="7"/>
      <c r="BV6922" s="7"/>
      <c r="BW6922" s="7"/>
    </row>
    <row r="6923" spans="43:75" x14ac:dyDescent="0.2">
      <c r="AQ6923" s="7"/>
      <c r="AR6923" s="7"/>
      <c r="AS6923" s="7"/>
      <c r="AT6923" s="7"/>
      <c r="AU6923" s="7"/>
      <c r="AV6923" s="7"/>
      <c r="AX6923" s="7"/>
      <c r="AY6923" s="7"/>
      <c r="AZ6923" s="7"/>
      <c r="BA6923" s="7"/>
      <c r="BB6923" s="7"/>
      <c r="BC6923" s="7"/>
      <c r="BD6923" s="7"/>
      <c r="BG6923" s="7"/>
      <c r="BH6923" s="7"/>
      <c r="BI6923" s="7"/>
      <c r="BJ6923" s="7"/>
      <c r="BK6923" s="7"/>
      <c r="BL6923" s="7"/>
      <c r="BM6923" s="7"/>
      <c r="BP6923" s="7"/>
      <c r="BQ6923" s="7"/>
      <c r="BR6923" s="7"/>
      <c r="BS6923" s="7"/>
      <c r="BT6923" s="7"/>
      <c r="BU6923" s="7"/>
      <c r="BV6923" s="7"/>
      <c r="BW6923" s="7"/>
    </row>
    <row r="6924" spans="43:75" x14ac:dyDescent="0.2">
      <c r="AQ6924" s="7"/>
      <c r="AR6924" s="7"/>
      <c r="AS6924" s="7"/>
      <c r="AT6924" s="7"/>
      <c r="AU6924" s="7"/>
      <c r="AV6924" s="7"/>
      <c r="AX6924" s="7"/>
      <c r="AY6924" s="7"/>
      <c r="AZ6924" s="7"/>
      <c r="BA6924" s="7"/>
      <c r="BB6924" s="7"/>
      <c r="BC6924" s="7"/>
      <c r="BD6924" s="7"/>
      <c r="BG6924" s="7"/>
      <c r="BH6924" s="7"/>
      <c r="BI6924" s="7"/>
      <c r="BJ6924" s="7"/>
      <c r="BK6924" s="7"/>
      <c r="BL6924" s="7"/>
      <c r="BM6924" s="7"/>
      <c r="BP6924" s="7"/>
      <c r="BQ6924" s="7"/>
      <c r="BR6924" s="7"/>
      <c r="BS6924" s="7"/>
      <c r="BT6924" s="7"/>
      <c r="BU6924" s="7"/>
      <c r="BV6924" s="7"/>
      <c r="BW6924" s="7"/>
    </row>
    <row r="6925" spans="43:75" x14ac:dyDescent="0.2">
      <c r="AQ6925" s="7"/>
      <c r="AR6925" s="7"/>
      <c r="AS6925" s="7"/>
      <c r="AT6925" s="7"/>
      <c r="AU6925" s="7"/>
      <c r="AV6925" s="7"/>
      <c r="AX6925" s="7"/>
      <c r="AY6925" s="7"/>
      <c r="AZ6925" s="7"/>
      <c r="BA6925" s="7"/>
      <c r="BB6925" s="7"/>
      <c r="BC6925" s="7"/>
      <c r="BD6925" s="7"/>
      <c r="BG6925" s="7"/>
      <c r="BH6925" s="7"/>
      <c r="BI6925" s="7"/>
      <c r="BJ6925" s="7"/>
      <c r="BK6925" s="7"/>
      <c r="BL6925" s="7"/>
      <c r="BM6925" s="7"/>
      <c r="BP6925" s="7"/>
      <c r="BQ6925" s="7"/>
      <c r="BR6925" s="7"/>
      <c r="BS6925" s="7"/>
      <c r="BT6925" s="7"/>
      <c r="BU6925" s="7"/>
      <c r="BV6925" s="7"/>
      <c r="BW6925" s="7"/>
    </row>
    <row r="6926" spans="43:75" x14ac:dyDescent="0.2">
      <c r="AQ6926" s="7"/>
      <c r="AR6926" s="7"/>
      <c r="AS6926" s="7"/>
      <c r="AT6926" s="7"/>
      <c r="AU6926" s="7"/>
      <c r="AV6926" s="7"/>
      <c r="AX6926" s="7"/>
      <c r="AY6926" s="7"/>
      <c r="AZ6926" s="7"/>
      <c r="BA6926" s="7"/>
      <c r="BB6926" s="7"/>
      <c r="BC6926" s="7"/>
      <c r="BD6926" s="7"/>
      <c r="BG6926" s="7"/>
      <c r="BH6926" s="7"/>
      <c r="BI6926" s="7"/>
      <c r="BJ6926" s="7"/>
      <c r="BK6926" s="7"/>
      <c r="BL6926" s="7"/>
      <c r="BM6926" s="7"/>
      <c r="BP6926" s="7"/>
      <c r="BQ6926" s="7"/>
      <c r="BR6926" s="7"/>
      <c r="BS6926" s="7"/>
      <c r="BT6926" s="7"/>
      <c r="BU6926" s="7"/>
      <c r="BV6926" s="7"/>
      <c r="BW6926" s="7"/>
    </row>
    <row r="6927" spans="43:75" x14ac:dyDescent="0.2">
      <c r="AQ6927" s="7"/>
      <c r="AR6927" s="7"/>
      <c r="AS6927" s="7"/>
      <c r="AT6927" s="7"/>
      <c r="AU6927" s="7"/>
      <c r="AV6927" s="7"/>
      <c r="AX6927" s="7"/>
      <c r="AY6927" s="7"/>
      <c r="AZ6927" s="7"/>
      <c r="BA6927" s="7"/>
      <c r="BB6927" s="7"/>
      <c r="BC6927" s="7"/>
      <c r="BD6927" s="7"/>
      <c r="BG6927" s="7"/>
      <c r="BH6927" s="7"/>
      <c r="BI6927" s="7"/>
      <c r="BJ6927" s="7"/>
      <c r="BK6927" s="7"/>
      <c r="BL6927" s="7"/>
      <c r="BM6927" s="7"/>
      <c r="BP6927" s="7"/>
      <c r="BQ6927" s="7"/>
      <c r="BR6927" s="7"/>
      <c r="BS6927" s="7"/>
      <c r="BT6927" s="7"/>
      <c r="BU6927" s="7"/>
      <c r="BV6927" s="7"/>
      <c r="BW6927" s="7"/>
    </row>
    <row r="6928" spans="43:75" x14ac:dyDescent="0.2">
      <c r="AQ6928" s="7"/>
      <c r="AR6928" s="7"/>
      <c r="AS6928" s="7"/>
      <c r="AT6928" s="7"/>
      <c r="AU6928" s="7"/>
      <c r="AV6928" s="7"/>
      <c r="AX6928" s="7"/>
      <c r="AY6928" s="7"/>
      <c r="AZ6928" s="7"/>
      <c r="BA6928" s="7"/>
      <c r="BB6928" s="7"/>
      <c r="BC6928" s="7"/>
      <c r="BD6928" s="7"/>
      <c r="BG6928" s="7"/>
      <c r="BH6928" s="7"/>
      <c r="BI6928" s="7"/>
      <c r="BJ6928" s="7"/>
      <c r="BK6928" s="7"/>
      <c r="BL6928" s="7"/>
      <c r="BM6928" s="7"/>
      <c r="BP6928" s="7"/>
      <c r="BQ6928" s="7"/>
      <c r="BR6928" s="7"/>
      <c r="BS6928" s="7"/>
      <c r="BT6928" s="7"/>
      <c r="BU6928" s="7"/>
      <c r="BV6928" s="7"/>
      <c r="BW6928" s="7"/>
    </row>
    <row r="6929" spans="43:75" x14ac:dyDescent="0.2">
      <c r="AQ6929" s="7"/>
      <c r="AR6929" s="7"/>
      <c r="AS6929" s="7"/>
      <c r="AT6929" s="7"/>
      <c r="AU6929" s="7"/>
      <c r="AV6929" s="7"/>
      <c r="AX6929" s="7"/>
      <c r="AY6929" s="7"/>
      <c r="AZ6929" s="7"/>
      <c r="BA6929" s="7"/>
      <c r="BB6929" s="7"/>
      <c r="BC6929" s="7"/>
      <c r="BD6929" s="7"/>
      <c r="BG6929" s="7"/>
      <c r="BH6929" s="7"/>
      <c r="BI6929" s="7"/>
      <c r="BJ6929" s="7"/>
      <c r="BK6929" s="7"/>
      <c r="BL6929" s="7"/>
      <c r="BM6929" s="7"/>
      <c r="BP6929" s="7"/>
      <c r="BQ6929" s="7"/>
      <c r="BR6929" s="7"/>
      <c r="BS6929" s="7"/>
      <c r="BT6929" s="7"/>
      <c r="BU6929" s="7"/>
      <c r="BV6929" s="7"/>
      <c r="BW6929" s="7"/>
    </row>
    <row r="6930" spans="43:75" x14ac:dyDescent="0.2">
      <c r="AQ6930" s="7"/>
      <c r="AR6930" s="7"/>
      <c r="AS6930" s="7"/>
      <c r="AT6930" s="7"/>
      <c r="AU6930" s="7"/>
      <c r="AV6930" s="7"/>
      <c r="AX6930" s="7"/>
      <c r="AY6930" s="7"/>
      <c r="AZ6930" s="7"/>
      <c r="BA6930" s="7"/>
      <c r="BB6930" s="7"/>
      <c r="BC6930" s="7"/>
      <c r="BD6930" s="7"/>
      <c r="BG6930" s="7"/>
      <c r="BH6930" s="7"/>
      <c r="BI6930" s="7"/>
      <c r="BJ6930" s="7"/>
      <c r="BK6930" s="7"/>
      <c r="BL6930" s="7"/>
      <c r="BM6930" s="7"/>
      <c r="BP6930" s="7"/>
      <c r="BQ6930" s="7"/>
      <c r="BR6930" s="7"/>
      <c r="BS6930" s="7"/>
      <c r="BT6930" s="7"/>
      <c r="BU6930" s="7"/>
      <c r="BV6930" s="7"/>
      <c r="BW6930" s="7"/>
    </row>
    <row r="6931" spans="43:75" x14ac:dyDescent="0.2">
      <c r="AQ6931" s="7"/>
      <c r="AR6931" s="7"/>
      <c r="AS6931" s="7"/>
      <c r="AT6931" s="7"/>
      <c r="AU6931" s="7"/>
      <c r="AV6931" s="7"/>
      <c r="AX6931" s="7"/>
      <c r="AY6931" s="7"/>
      <c r="AZ6931" s="7"/>
      <c r="BA6931" s="7"/>
      <c r="BB6931" s="7"/>
      <c r="BC6931" s="7"/>
      <c r="BD6931" s="7"/>
      <c r="BG6931" s="7"/>
      <c r="BH6931" s="7"/>
      <c r="BI6931" s="7"/>
      <c r="BJ6931" s="7"/>
      <c r="BK6931" s="7"/>
      <c r="BL6931" s="7"/>
      <c r="BM6931" s="7"/>
      <c r="BP6931" s="7"/>
      <c r="BQ6931" s="7"/>
      <c r="BR6931" s="7"/>
      <c r="BS6931" s="7"/>
      <c r="BT6931" s="7"/>
      <c r="BU6931" s="7"/>
      <c r="BV6931" s="7"/>
      <c r="BW6931" s="7"/>
    </row>
    <row r="6932" spans="43:75" x14ac:dyDescent="0.2">
      <c r="AQ6932" s="7"/>
      <c r="AR6932" s="7"/>
      <c r="AS6932" s="7"/>
      <c r="AT6932" s="7"/>
      <c r="AU6932" s="7"/>
      <c r="AV6932" s="7"/>
      <c r="AX6932" s="7"/>
      <c r="AY6932" s="7"/>
      <c r="AZ6932" s="7"/>
      <c r="BA6932" s="7"/>
      <c r="BB6932" s="7"/>
      <c r="BC6932" s="7"/>
      <c r="BD6932" s="7"/>
      <c r="BG6932" s="7"/>
      <c r="BH6932" s="7"/>
      <c r="BI6932" s="7"/>
      <c r="BJ6932" s="7"/>
      <c r="BK6932" s="7"/>
      <c r="BL6932" s="7"/>
      <c r="BM6932" s="7"/>
      <c r="BP6932" s="7"/>
      <c r="BQ6932" s="7"/>
      <c r="BR6932" s="7"/>
      <c r="BS6932" s="7"/>
      <c r="BT6932" s="7"/>
      <c r="BU6932" s="7"/>
      <c r="BV6932" s="7"/>
      <c r="BW6932" s="7"/>
    </row>
    <row r="6933" spans="43:75" x14ac:dyDescent="0.2">
      <c r="AQ6933" s="7"/>
      <c r="AR6933" s="7"/>
      <c r="AS6933" s="7"/>
      <c r="AT6933" s="7"/>
      <c r="AU6933" s="7"/>
      <c r="AV6933" s="7"/>
      <c r="AX6933" s="7"/>
      <c r="AY6933" s="7"/>
      <c r="AZ6933" s="7"/>
      <c r="BA6933" s="7"/>
      <c r="BB6933" s="7"/>
      <c r="BC6933" s="7"/>
      <c r="BD6933" s="7"/>
      <c r="BG6933" s="7"/>
      <c r="BH6933" s="7"/>
      <c r="BI6933" s="7"/>
      <c r="BJ6933" s="7"/>
      <c r="BK6933" s="7"/>
      <c r="BL6933" s="7"/>
      <c r="BM6933" s="7"/>
      <c r="BP6933" s="7"/>
      <c r="BQ6933" s="7"/>
      <c r="BR6933" s="7"/>
      <c r="BS6933" s="7"/>
      <c r="BT6933" s="7"/>
      <c r="BU6933" s="7"/>
      <c r="BV6933" s="7"/>
      <c r="BW6933" s="7"/>
    </row>
    <row r="6934" spans="43:75" x14ac:dyDescent="0.2">
      <c r="AQ6934" s="7"/>
      <c r="AR6934" s="7"/>
      <c r="AS6934" s="7"/>
      <c r="AT6934" s="7"/>
      <c r="AU6934" s="7"/>
      <c r="AV6934" s="7"/>
      <c r="AX6934" s="7"/>
      <c r="AY6934" s="7"/>
      <c r="AZ6934" s="7"/>
      <c r="BA6934" s="7"/>
      <c r="BB6934" s="7"/>
      <c r="BC6934" s="7"/>
      <c r="BD6934" s="7"/>
      <c r="BG6934" s="7"/>
      <c r="BH6934" s="7"/>
      <c r="BI6934" s="7"/>
      <c r="BJ6934" s="7"/>
      <c r="BK6934" s="7"/>
      <c r="BL6934" s="7"/>
      <c r="BM6934" s="7"/>
      <c r="BP6934" s="7"/>
      <c r="BQ6934" s="7"/>
      <c r="BR6934" s="7"/>
      <c r="BS6934" s="7"/>
      <c r="BT6934" s="7"/>
      <c r="BU6934" s="7"/>
      <c r="BV6934" s="7"/>
      <c r="BW6934" s="7"/>
    </row>
    <row r="6935" spans="43:75" x14ac:dyDescent="0.2">
      <c r="AQ6935" s="7"/>
      <c r="AR6935" s="7"/>
      <c r="AS6935" s="7"/>
      <c r="AT6935" s="7"/>
      <c r="AU6935" s="7"/>
      <c r="AV6935" s="7"/>
      <c r="AX6935" s="7"/>
      <c r="AY6935" s="7"/>
      <c r="AZ6935" s="7"/>
      <c r="BA6935" s="7"/>
      <c r="BB6935" s="7"/>
      <c r="BC6935" s="7"/>
      <c r="BD6935" s="7"/>
      <c r="BG6935" s="7"/>
      <c r="BH6935" s="7"/>
      <c r="BI6935" s="7"/>
      <c r="BJ6935" s="7"/>
      <c r="BK6935" s="7"/>
      <c r="BL6935" s="7"/>
      <c r="BM6935" s="7"/>
      <c r="BP6935" s="7"/>
      <c r="BQ6935" s="7"/>
      <c r="BR6935" s="7"/>
      <c r="BS6935" s="7"/>
      <c r="BT6935" s="7"/>
      <c r="BU6935" s="7"/>
      <c r="BV6935" s="7"/>
      <c r="BW6935" s="7"/>
    </row>
    <row r="6936" spans="43:75" x14ac:dyDescent="0.2">
      <c r="AQ6936" s="7"/>
      <c r="AR6936" s="7"/>
      <c r="AS6936" s="7"/>
      <c r="AT6936" s="7"/>
      <c r="AU6936" s="7"/>
      <c r="AV6936" s="7"/>
      <c r="AX6936" s="7"/>
      <c r="AY6936" s="7"/>
      <c r="AZ6936" s="7"/>
      <c r="BA6936" s="7"/>
      <c r="BB6936" s="7"/>
      <c r="BC6936" s="7"/>
      <c r="BD6936" s="7"/>
      <c r="BG6936" s="7"/>
      <c r="BH6936" s="7"/>
      <c r="BI6936" s="7"/>
      <c r="BJ6936" s="7"/>
      <c r="BK6936" s="7"/>
      <c r="BL6936" s="7"/>
      <c r="BM6936" s="7"/>
      <c r="BP6936" s="7"/>
      <c r="BQ6936" s="7"/>
      <c r="BR6936" s="7"/>
      <c r="BS6936" s="7"/>
      <c r="BT6936" s="7"/>
      <c r="BU6936" s="7"/>
      <c r="BV6936" s="7"/>
      <c r="BW6936" s="7"/>
    </row>
    <row r="6937" spans="43:75" x14ac:dyDescent="0.2">
      <c r="AQ6937" s="7"/>
      <c r="AR6937" s="7"/>
      <c r="AS6937" s="7"/>
      <c r="AT6937" s="7"/>
      <c r="AU6937" s="7"/>
      <c r="AV6937" s="7"/>
      <c r="AX6937" s="7"/>
      <c r="AY6937" s="7"/>
      <c r="AZ6937" s="7"/>
      <c r="BA6937" s="7"/>
      <c r="BB6937" s="7"/>
      <c r="BC6937" s="7"/>
      <c r="BD6937" s="7"/>
      <c r="BG6937" s="7"/>
      <c r="BH6937" s="7"/>
      <c r="BI6937" s="7"/>
      <c r="BJ6937" s="7"/>
      <c r="BK6937" s="7"/>
      <c r="BL6937" s="7"/>
      <c r="BM6937" s="7"/>
      <c r="BP6937" s="7"/>
      <c r="BQ6937" s="7"/>
      <c r="BR6937" s="7"/>
      <c r="BS6937" s="7"/>
      <c r="BT6937" s="7"/>
      <c r="BU6937" s="7"/>
      <c r="BV6937" s="7"/>
      <c r="BW6937" s="7"/>
    </row>
    <row r="6938" spans="43:75" x14ac:dyDescent="0.2">
      <c r="AQ6938" s="7"/>
      <c r="AR6938" s="7"/>
      <c r="AS6938" s="7"/>
      <c r="AT6938" s="7"/>
      <c r="AU6938" s="7"/>
      <c r="AV6938" s="7"/>
      <c r="AX6938" s="7"/>
      <c r="AY6938" s="7"/>
      <c r="AZ6938" s="7"/>
      <c r="BA6938" s="7"/>
      <c r="BB6938" s="7"/>
      <c r="BC6938" s="7"/>
      <c r="BD6938" s="7"/>
      <c r="BG6938" s="7"/>
      <c r="BH6938" s="7"/>
      <c r="BI6938" s="7"/>
      <c r="BJ6938" s="7"/>
      <c r="BK6938" s="7"/>
      <c r="BL6938" s="7"/>
      <c r="BM6938" s="7"/>
      <c r="BP6938" s="7"/>
      <c r="BQ6938" s="7"/>
      <c r="BR6938" s="7"/>
      <c r="BS6938" s="7"/>
      <c r="BT6938" s="7"/>
      <c r="BU6938" s="7"/>
      <c r="BV6938" s="7"/>
      <c r="BW6938" s="7"/>
    </row>
    <row r="6939" spans="43:75" x14ac:dyDescent="0.2">
      <c r="AQ6939" s="7"/>
      <c r="AR6939" s="7"/>
      <c r="AS6939" s="7"/>
      <c r="AT6939" s="7"/>
      <c r="AU6939" s="7"/>
      <c r="AV6939" s="7"/>
      <c r="AX6939" s="7"/>
      <c r="AY6939" s="7"/>
      <c r="AZ6939" s="7"/>
      <c r="BA6939" s="7"/>
      <c r="BB6939" s="7"/>
      <c r="BC6939" s="7"/>
      <c r="BD6939" s="7"/>
      <c r="BG6939" s="7"/>
      <c r="BH6939" s="7"/>
      <c r="BI6939" s="7"/>
      <c r="BJ6939" s="7"/>
      <c r="BK6939" s="7"/>
      <c r="BL6939" s="7"/>
      <c r="BM6939" s="7"/>
      <c r="BP6939" s="7"/>
      <c r="BQ6939" s="7"/>
      <c r="BR6939" s="7"/>
      <c r="BS6939" s="7"/>
      <c r="BT6939" s="7"/>
      <c r="BU6939" s="7"/>
      <c r="BV6939" s="7"/>
      <c r="BW6939" s="7"/>
    </row>
    <row r="6940" spans="43:75" x14ac:dyDescent="0.2">
      <c r="AQ6940" s="7"/>
      <c r="AR6940" s="7"/>
      <c r="AS6940" s="7"/>
      <c r="AT6940" s="7"/>
      <c r="AU6940" s="7"/>
      <c r="AV6940" s="7"/>
      <c r="AX6940" s="7"/>
      <c r="AY6940" s="7"/>
      <c r="AZ6940" s="7"/>
      <c r="BA6940" s="7"/>
      <c r="BB6940" s="7"/>
      <c r="BC6940" s="7"/>
      <c r="BD6940" s="7"/>
      <c r="BG6940" s="7"/>
      <c r="BH6940" s="7"/>
      <c r="BI6940" s="7"/>
      <c r="BJ6940" s="7"/>
      <c r="BK6940" s="7"/>
      <c r="BL6940" s="7"/>
      <c r="BM6940" s="7"/>
      <c r="BP6940" s="7"/>
      <c r="BQ6940" s="7"/>
      <c r="BR6940" s="7"/>
      <c r="BS6940" s="7"/>
      <c r="BT6940" s="7"/>
      <c r="BU6940" s="7"/>
      <c r="BV6940" s="7"/>
      <c r="BW6940" s="7"/>
    </row>
    <row r="6941" spans="43:75" x14ac:dyDescent="0.2">
      <c r="AQ6941" s="7"/>
      <c r="AR6941" s="7"/>
      <c r="AS6941" s="7"/>
      <c r="AT6941" s="7"/>
      <c r="AU6941" s="7"/>
      <c r="AV6941" s="7"/>
      <c r="AX6941" s="7"/>
      <c r="AY6941" s="7"/>
      <c r="AZ6941" s="7"/>
      <c r="BA6941" s="7"/>
      <c r="BB6941" s="7"/>
      <c r="BC6941" s="7"/>
      <c r="BD6941" s="7"/>
      <c r="BG6941" s="7"/>
      <c r="BH6941" s="7"/>
      <c r="BI6941" s="7"/>
      <c r="BJ6941" s="7"/>
      <c r="BK6941" s="7"/>
      <c r="BL6941" s="7"/>
      <c r="BM6941" s="7"/>
      <c r="BP6941" s="7"/>
      <c r="BQ6941" s="7"/>
      <c r="BR6941" s="7"/>
      <c r="BS6941" s="7"/>
      <c r="BT6941" s="7"/>
      <c r="BU6941" s="7"/>
      <c r="BV6941" s="7"/>
      <c r="BW6941" s="7"/>
    </row>
    <row r="6942" spans="43:75" x14ac:dyDescent="0.2">
      <c r="AQ6942" s="7"/>
      <c r="AR6942" s="7"/>
      <c r="AS6942" s="7"/>
      <c r="AT6942" s="7"/>
      <c r="AU6942" s="7"/>
      <c r="AV6942" s="7"/>
      <c r="AX6942" s="7"/>
      <c r="AY6942" s="7"/>
      <c r="AZ6942" s="7"/>
      <c r="BA6942" s="7"/>
      <c r="BB6942" s="7"/>
      <c r="BC6942" s="7"/>
      <c r="BD6942" s="7"/>
      <c r="BG6942" s="7"/>
      <c r="BH6942" s="7"/>
      <c r="BI6942" s="7"/>
      <c r="BJ6942" s="7"/>
      <c r="BK6942" s="7"/>
      <c r="BL6942" s="7"/>
      <c r="BM6942" s="7"/>
      <c r="BP6942" s="7"/>
      <c r="BQ6942" s="7"/>
      <c r="BR6942" s="7"/>
      <c r="BS6942" s="7"/>
      <c r="BT6942" s="7"/>
      <c r="BU6942" s="7"/>
      <c r="BV6942" s="7"/>
      <c r="BW6942" s="7"/>
    </row>
    <row r="6943" spans="43:75" x14ac:dyDescent="0.2">
      <c r="AQ6943" s="7"/>
      <c r="AR6943" s="7"/>
      <c r="AS6943" s="7"/>
      <c r="AT6943" s="7"/>
      <c r="AU6943" s="7"/>
      <c r="AV6943" s="7"/>
      <c r="AX6943" s="7"/>
      <c r="AY6943" s="7"/>
      <c r="AZ6943" s="7"/>
      <c r="BA6943" s="7"/>
      <c r="BB6943" s="7"/>
      <c r="BC6943" s="7"/>
      <c r="BD6943" s="7"/>
      <c r="BG6943" s="7"/>
      <c r="BH6943" s="7"/>
      <c r="BI6943" s="7"/>
      <c r="BJ6943" s="7"/>
      <c r="BK6943" s="7"/>
      <c r="BL6943" s="7"/>
      <c r="BM6943" s="7"/>
      <c r="BP6943" s="7"/>
      <c r="BQ6943" s="7"/>
      <c r="BR6943" s="7"/>
      <c r="BS6943" s="7"/>
      <c r="BT6943" s="7"/>
      <c r="BU6943" s="7"/>
      <c r="BV6943" s="7"/>
      <c r="BW6943" s="7"/>
    </row>
    <row r="6944" spans="43:75" x14ac:dyDescent="0.2">
      <c r="AQ6944" s="7"/>
      <c r="AR6944" s="7"/>
      <c r="AS6944" s="7"/>
      <c r="AT6944" s="7"/>
      <c r="AU6944" s="7"/>
      <c r="AV6944" s="7"/>
      <c r="AX6944" s="7"/>
      <c r="AY6944" s="7"/>
      <c r="AZ6944" s="7"/>
      <c r="BA6944" s="7"/>
      <c r="BB6944" s="7"/>
      <c r="BC6944" s="7"/>
      <c r="BD6944" s="7"/>
      <c r="BG6944" s="7"/>
      <c r="BH6944" s="7"/>
      <c r="BI6944" s="7"/>
      <c r="BJ6944" s="7"/>
      <c r="BK6944" s="7"/>
      <c r="BL6944" s="7"/>
      <c r="BM6944" s="7"/>
      <c r="BP6944" s="7"/>
      <c r="BQ6944" s="7"/>
      <c r="BR6944" s="7"/>
      <c r="BS6944" s="7"/>
      <c r="BT6944" s="7"/>
      <c r="BU6944" s="7"/>
      <c r="BV6944" s="7"/>
      <c r="BW6944" s="7"/>
    </row>
    <row r="6945" spans="43:75" x14ac:dyDescent="0.2">
      <c r="AQ6945" s="7"/>
      <c r="AR6945" s="7"/>
      <c r="AS6945" s="7"/>
      <c r="AT6945" s="7"/>
      <c r="AU6945" s="7"/>
      <c r="AV6945" s="7"/>
      <c r="AX6945" s="7"/>
      <c r="AY6945" s="7"/>
      <c r="AZ6945" s="7"/>
      <c r="BA6945" s="7"/>
      <c r="BB6945" s="7"/>
      <c r="BC6945" s="7"/>
      <c r="BD6945" s="7"/>
      <c r="BG6945" s="7"/>
      <c r="BH6945" s="7"/>
      <c r="BI6945" s="7"/>
      <c r="BJ6945" s="7"/>
      <c r="BK6945" s="7"/>
      <c r="BL6945" s="7"/>
      <c r="BM6945" s="7"/>
      <c r="BP6945" s="7"/>
      <c r="BQ6945" s="7"/>
      <c r="BR6945" s="7"/>
      <c r="BS6945" s="7"/>
      <c r="BT6945" s="7"/>
      <c r="BU6945" s="7"/>
      <c r="BV6945" s="7"/>
      <c r="BW6945" s="7"/>
    </row>
    <row r="6946" spans="43:75" x14ac:dyDescent="0.2">
      <c r="AQ6946" s="7"/>
      <c r="AR6946" s="7"/>
      <c r="AS6946" s="7"/>
      <c r="AT6946" s="7"/>
      <c r="AU6946" s="7"/>
      <c r="AV6946" s="7"/>
      <c r="AX6946" s="7"/>
      <c r="AY6946" s="7"/>
      <c r="AZ6946" s="7"/>
      <c r="BA6946" s="7"/>
      <c r="BB6946" s="7"/>
      <c r="BC6946" s="7"/>
      <c r="BD6946" s="7"/>
      <c r="BG6946" s="7"/>
      <c r="BH6946" s="7"/>
      <c r="BI6946" s="7"/>
      <c r="BJ6946" s="7"/>
      <c r="BK6946" s="7"/>
      <c r="BL6946" s="7"/>
      <c r="BM6946" s="7"/>
      <c r="BP6946" s="7"/>
      <c r="BQ6946" s="7"/>
      <c r="BR6946" s="7"/>
      <c r="BS6946" s="7"/>
      <c r="BT6946" s="7"/>
      <c r="BU6946" s="7"/>
      <c r="BV6946" s="7"/>
      <c r="BW6946" s="7"/>
    </row>
    <row r="6947" spans="43:75" x14ac:dyDescent="0.2">
      <c r="AQ6947" s="7"/>
      <c r="AR6947" s="7"/>
      <c r="AS6947" s="7"/>
      <c r="AT6947" s="7"/>
      <c r="AU6947" s="7"/>
      <c r="AV6947" s="7"/>
      <c r="AX6947" s="7"/>
      <c r="AY6947" s="7"/>
      <c r="AZ6947" s="7"/>
      <c r="BA6947" s="7"/>
      <c r="BB6947" s="7"/>
      <c r="BC6947" s="7"/>
      <c r="BD6947" s="7"/>
      <c r="BG6947" s="7"/>
      <c r="BH6947" s="7"/>
      <c r="BI6947" s="7"/>
      <c r="BJ6947" s="7"/>
      <c r="BK6947" s="7"/>
      <c r="BL6947" s="7"/>
      <c r="BM6947" s="7"/>
      <c r="BP6947" s="7"/>
      <c r="BQ6947" s="7"/>
      <c r="BR6947" s="7"/>
      <c r="BS6947" s="7"/>
      <c r="BT6947" s="7"/>
      <c r="BU6947" s="7"/>
      <c r="BV6947" s="7"/>
      <c r="BW6947" s="7"/>
    </row>
    <row r="6948" spans="43:75" x14ac:dyDescent="0.2">
      <c r="AQ6948" s="7"/>
      <c r="AR6948" s="7"/>
      <c r="AS6948" s="7"/>
      <c r="AT6948" s="7"/>
      <c r="AU6948" s="7"/>
      <c r="AV6948" s="7"/>
      <c r="AX6948" s="7"/>
      <c r="AY6948" s="7"/>
      <c r="AZ6948" s="7"/>
      <c r="BA6948" s="7"/>
      <c r="BB6948" s="7"/>
      <c r="BC6948" s="7"/>
      <c r="BD6948" s="7"/>
      <c r="BG6948" s="7"/>
      <c r="BH6948" s="7"/>
      <c r="BI6948" s="7"/>
      <c r="BJ6948" s="7"/>
      <c r="BK6948" s="7"/>
      <c r="BL6948" s="7"/>
      <c r="BM6948" s="7"/>
      <c r="BP6948" s="7"/>
      <c r="BQ6948" s="7"/>
      <c r="BR6948" s="7"/>
      <c r="BS6948" s="7"/>
      <c r="BT6948" s="7"/>
      <c r="BU6948" s="7"/>
      <c r="BV6948" s="7"/>
      <c r="BW6948" s="7"/>
    </row>
    <row r="6949" spans="43:75" x14ac:dyDescent="0.2">
      <c r="AQ6949" s="7"/>
      <c r="AR6949" s="7"/>
      <c r="AS6949" s="7"/>
      <c r="AT6949" s="7"/>
      <c r="AU6949" s="7"/>
      <c r="AV6949" s="7"/>
      <c r="AX6949" s="7"/>
      <c r="AY6949" s="7"/>
      <c r="AZ6949" s="7"/>
      <c r="BA6949" s="7"/>
      <c r="BB6949" s="7"/>
      <c r="BC6949" s="7"/>
      <c r="BD6949" s="7"/>
      <c r="BG6949" s="7"/>
      <c r="BH6949" s="7"/>
      <c r="BI6949" s="7"/>
      <c r="BJ6949" s="7"/>
      <c r="BK6949" s="7"/>
      <c r="BL6949" s="7"/>
      <c r="BM6949" s="7"/>
      <c r="BP6949" s="7"/>
      <c r="BQ6949" s="7"/>
      <c r="BR6949" s="7"/>
      <c r="BS6949" s="7"/>
      <c r="BT6949" s="7"/>
      <c r="BU6949" s="7"/>
      <c r="BV6949" s="7"/>
      <c r="BW6949" s="7"/>
    </row>
    <row r="6950" spans="43:75" x14ac:dyDescent="0.2">
      <c r="AQ6950" s="7"/>
      <c r="AR6950" s="7"/>
      <c r="AS6950" s="7"/>
      <c r="AT6950" s="7"/>
      <c r="AU6950" s="7"/>
      <c r="AV6950" s="7"/>
      <c r="AX6950" s="7"/>
      <c r="AY6950" s="7"/>
      <c r="AZ6950" s="7"/>
      <c r="BA6950" s="7"/>
      <c r="BB6950" s="7"/>
      <c r="BC6950" s="7"/>
      <c r="BD6950" s="7"/>
      <c r="BG6950" s="7"/>
      <c r="BH6950" s="7"/>
      <c r="BI6950" s="7"/>
      <c r="BJ6950" s="7"/>
      <c r="BK6950" s="7"/>
      <c r="BL6950" s="7"/>
      <c r="BM6950" s="7"/>
      <c r="BP6950" s="7"/>
      <c r="BQ6950" s="7"/>
      <c r="BR6950" s="7"/>
      <c r="BS6950" s="7"/>
      <c r="BT6950" s="7"/>
      <c r="BU6950" s="7"/>
      <c r="BV6950" s="7"/>
      <c r="BW6950" s="7"/>
    </row>
    <row r="6951" spans="43:75" x14ac:dyDescent="0.2">
      <c r="AQ6951" s="7"/>
      <c r="AR6951" s="7"/>
      <c r="AS6951" s="7"/>
      <c r="AT6951" s="7"/>
      <c r="AU6951" s="7"/>
      <c r="AV6951" s="7"/>
      <c r="AX6951" s="7"/>
      <c r="AY6951" s="7"/>
      <c r="AZ6951" s="7"/>
      <c r="BA6951" s="7"/>
      <c r="BB6951" s="7"/>
      <c r="BC6951" s="7"/>
      <c r="BD6951" s="7"/>
      <c r="BG6951" s="7"/>
      <c r="BH6951" s="7"/>
      <c r="BI6951" s="7"/>
      <c r="BJ6951" s="7"/>
      <c r="BK6951" s="7"/>
      <c r="BL6951" s="7"/>
      <c r="BM6951" s="7"/>
      <c r="BP6951" s="7"/>
      <c r="BQ6951" s="7"/>
      <c r="BR6951" s="7"/>
      <c r="BS6951" s="7"/>
      <c r="BT6951" s="7"/>
      <c r="BU6951" s="7"/>
      <c r="BV6951" s="7"/>
      <c r="BW6951" s="7"/>
    </row>
    <row r="6952" spans="43:75" x14ac:dyDescent="0.2">
      <c r="AQ6952" s="7"/>
      <c r="AR6952" s="7"/>
      <c r="AS6952" s="7"/>
      <c r="AT6952" s="7"/>
      <c r="AU6952" s="7"/>
      <c r="AV6952" s="7"/>
      <c r="AX6952" s="7"/>
      <c r="AY6952" s="7"/>
      <c r="AZ6952" s="7"/>
      <c r="BA6952" s="7"/>
      <c r="BB6952" s="7"/>
      <c r="BC6952" s="7"/>
      <c r="BD6952" s="7"/>
      <c r="BG6952" s="7"/>
      <c r="BH6952" s="7"/>
      <c r="BI6952" s="7"/>
      <c r="BJ6952" s="7"/>
      <c r="BK6952" s="7"/>
      <c r="BL6952" s="7"/>
      <c r="BM6952" s="7"/>
      <c r="BP6952" s="7"/>
      <c r="BQ6952" s="7"/>
      <c r="BR6952" s="7"/>
      <c r="BS6952" s="7"/>
      <c r="BT6952" s="7"/>
      <c r="BU6952" s="7"/>
      <c r="BV6952" s="7"/>
      <c r="BW6952" s="7"/>
    </row>
    <row r="6953" spans="43:75" x14ac:dyDescent="0.2">
      <c r="AQ6953" s="7"/>
      <c r="AR6953" s="7"/>
      <c r="AS6953" s="7"/>
      <c r="AT6953" s="7"/>
      <c r="AU6953" s="7"/>
      <c r="AV6953" s="7"/>
      <c r="AX6953" s="7"/>
      <c r="AY6953" s="7"/>
      <c r="AZ6953" s="7"/>
      <c r="BA6953" s="7"/>
      <c r="BB6953" s="7"/>
      <c r="BC6953" s="7"/>
      <c r="BD6953" s="7"/>
      <c r="BG6953" s="7"/>
      <c r="BH6953" s="7"/>
      <c r="BI6953" s="7"/>
      <c r="BJ6953" s="7"/>
      <c r="BK6953" s="7"/>
      <c r="BL6953" s="7"/>
      <c r="BM6953" s="7"/>
      <c r="BP6953" s="7"/>
      <c r="BQ6953" s="7"/>
      <c r="BR6953" s="7"/>
      <c r="BS6953" s="7"/>
      <c r="BT6953" s="7"/>
      <c r="BU6953" s="7"/>
      <c r="BV6953" s="7"/>
      <c r="BW6953" s="7"/>
    </row>
    <row r="6954" spans="43:75" x14ac:dyDescent="0.2">
      <c r="AQ6954" s="7"/>
      <c r="AR6954" s="7"/>
      <c r="AS6954" s="7"/>
      <c r="AT6954" s="7"/>
      <c r="AU6954" s="7"/>
      <c r="AV6954" s="7"/>
      <c r="AX6954" s="7"/>
      <c r="AY6954" s="7"/>
      <c r="AZ6954" s="7"/>
      <c r="BA6954" s="7"/>
      <c r="BB6954" s="7"/>
      <c r="BC6954" s="7"/>
      <c r="BD6954" s="7"/>
      <c r="BG6954" s="7"/>
      <c r="BH6954" s="7"/>
      <c r="BI6954" s="7"/>
      <c r="BJ6954" s="7"/>
      <c r="BK6954" s="7"/>
      <c r="BL6954" s="7"/>
      <c r="BM6954" s="7"/>
      <c r="BP6954" s="7"/>
      <c r="BQ6954" s="7"/>
      <c r="BR6954" s="7"/>
      <c r="BS6954" s="7"/>
      <c r="BT6954" s="7"/>
      <c r="BU6954" s="7"/>
      <c r="BV6954" s="7"/>
      <c r="BW6954" s="7"/>
    </row>
    <row r="6955" spans="43:75" x14ac:dyDescent="0.2">
      <c r="AQ6955" s="7"/>
      <c r="AR6955" s="7"/>
      <c r="AS6955" s="7"/>
      <c r="AT6955" s="7"/>
      <c r="AU6955" s="7"/>
      <c r="AV6955" s="7"/>
      <c r="AX6955" s="7"/>
      <c r="AY6955" s="7"/>
      <c r="AZ6955" s="7"/>
      <c r="BA6955" s="7"/>
      <c r="BB6955" s="7"/>
      <c r="BC6955" s="7"/>
      <c r="BD6955" s="7"/>
      <c r="BG6955" s="7"/>
      <c r="BH6955" s="7"/>
      <c r="BI6955" s="7"/>
      <c r="BJ6955" s="7"/>
      <c r="BK6955" s="7"/>
      <c r="BL6955" s="7"/>
      <c r="BM6955" s="7"/>
      <c r="BP6955" s="7"/>
      <c r="BQ6955" s="7"/>
      <c r="BR6955" s="7"/>
      <c r="BS6955" s="7"/>
      <c r="BT6955" s="7"/>
      <c r="BU6955" s="7"/>
      <c r="BV6955" s="7"/>
      <c r="BW6955" s="7"/>
    </row>
    <row r="6956" spans="43:75" x14ac:dyDescent="0.2">
      <c r="AQ6956" s="7"/>
      <c r="AR6956" s="7"/>
      <c r="AS6956" s="7"/>
      <c r="AT6956" s="7"/>
      <c r="AU6956" s="7"/>
      <c r="AV6956" s="7"/>
      <c r="AX6956" s="7"/>
      <c r="AY6956" s="7"/>
      <c r="AZ6956" s="7"/>
      <c r="BA6956" s="7"/>
      <c r="BB6956" s="7"/>
      <c r="BC6956" s="7"/>
      <c r="BD6956" s="7"/>
      <c r="BG6956" s="7"/>
      <c r="BH6956" s="7"/>
      <c r="BI6956" s="7"/>
      <c r="BJ6956" s="7"/>
      <c r="BK6956" s="7"/>
      <c r="BL6956" s="7"/>
      <c r="BM6956" s="7"/>
      <c r="BP6956" s="7"/>
      <c r="BQ6956" s="7"/>
      <c r="BR6956" s="7"/>
      <c r="BS6956" s="7"/>
      <c r="BT6956" s="7"/>
      <c r="BU6956" s="7"/>
      <c r="BV6956" s="7"/>
      <c r="BW6956" s="7"/>
    </row>
    <row r="6957" spans="43:75" x14ac:dyDescent="0.2">
      <c r="AQ6957" s="7"/>
      <c r="AR6957" s="7"/>
      <c r="AS6957" s="7"/>
      <c r="AT6957" s="7"/>
      <c r="AU6957" s="7"/>
      <c r="AV6957" s="7"/>
      <c r="AX6957" s="7"/>
      <c r="AY6957" s="7"/>
      <c r="AZ6957" s="7"/>
      <c r="BA6957" s="7"/>
      <c r="BB6957" s="7"/>
      <c r="BC6957" s="7"/>
      <c r="BD6957" s="7"/>
      <c r="BG6957" s="7"/>
      <c r="BH6957" s="7"/>
      <c r="BI6957" s="7"/>
      <c r="BJ6957" s="7"/>
      <c r="BK6957" s="7"/>
      <c r="BL6957" s="7"/>
      <c r="BM6957" s="7"/>
      <c r="BP6957" s="7"/>
      <c r="BQ6957" s="7"/>
      <c r="BR6957" s="7"/>
      <c r="BS6957" s="7"/>
      <c r="BT6957" s="7"/>
      <c r="BU6957" s="7"/>
      <c r="BV6957" s="7"/>
      <c r="BW6957" s="7"/>
    </row>
    <row r="6958" spans="43:75" x14ac:dyDescent="0.2">
      <c r="AQ6958" s="7"/>
      <c r="AR6958" s="7"/>
      <c r="AS6958" s="7"/>
      <c r="AT6958" s="7"/>
      <c r="AU6958" s="7"/>
      <c r="AV6958" s="7"/>
      <c r="AX6958" s="7"/>
      <c r="AY6958" s="7"/>
      <c r="AZ6958" s="7"/>
      <c r="BA6958" s="7"/>
      <c r="BB6958" s="7"/>
      <c r="BC6958" s="7"/>
      <c r="BD6958" s="7"/>
      <c r="BG6958" s="7"/>
      <c r="BH6958" s="7"/>
      <c r="BI6958" s="7"/>
      <c r="BJ6958" s="7"/>
      <c r="BK6958" s="7"/>
      <c r="BL6958" s="7"/>
      <c r="BM6958" s="7"/>
      <c r="BP6958" s="7"/>
      <c r="BQ6958" s="7"/>
      <c r="BR6958" s="7"/>
      <c r="BS6958" s="7"/>
      <c r="BT6958" s="7"/>
      <c r="BU6958" s="7"/>
      <c r="BV6958" s="7"/>
      <c r="BW6958" s="7"/>
    </row>
    <row r="6959" spans="43:75" x14ac:dyDescent="0.2">
      <c r="AQ6959" s="7"/>
      <c r="AR6959" s="7"/>
      <c r="AS6959" s="7"/>
      <c r="AT6959" s="7"/>
      <c r="AU6959" s="7"/>
      <c r="AV6959" s="7"/>
      <c r="AX6959" s="7"/>
      <c r="AY6959" s="7"/>
      <c r="AZ6959" s="7"/>
      <c r="BA6959" s="7"/>
      <c r="BB6959" s="7"/>
      <c r="BC6959" s="7"/>
      <c r="BD6959" s="7"/>
      <c r="BG6959" s="7"/>
      <c r="BH6959" s="7"/>
      <c r="BI6959" s="7"/>
      <c r="BJ6959" s="7"/>
      <c r="BK6959" s="7"/>
      <c r="BL6959" s="7"/>
      <c r="BM6959" s="7"/>
      <c r="BP6959" s="7"/>
      <c r="BQ6959" s="7"/>
      <c r="BR6959" s="7"/>
      <c r="BS6959" s="7"/>
      <c r="BT6959" s="7"/>
      <c r="BU6959" s="7"/>
      <c r="BV6959" s="7"/>
      <c r="BW6959" s="7"/>
    </row>
    <row r="6960" spans="43:75" x14ac:dyDescent="0.2">
      <c r="AQ6960" s="7"/>
      <c r="AR6960" s="7"/>
      <c r="AS6960" s="7"/>
      <c r="AT6960" s="7"/>
      <c r="AU6960" s="7"/>
      <c r="AV6960" s="7"/>
      <c r="AX6960" s="7"/>
      <c r="AY6960" s="7"/>
      <c r="AZ6960" s="7"/>
      <c r="BA6960" s="7"/>
      <c r="BB6960" s="7"/>
      <c r="BC6960" s="7"/>
      <c r="BD6960" s="7"/>
      <c r="BG6960" s="7"/>
      <c r="BH6960" s="7"/>
      <c r="BI6960" s="7"/>
      <c r="BJ6960" s="7"/>
      <c r="BK6960" s="7"/>
      <c r="BL6960" s="7"/>
      <c r="BM6960" s="7"/>
      <c r="BP6960" s="7"/>
      <c r="BQ6960" s="7"/>
      <c r="BR6960" s="7"/>
      <c r="BS6960" s="7"/>
      <c r="BT6960" s="7"/>
      <c r="BU6960" s="7"/>
      <c r="BV6960" s="7"/>
      <c r="BW6960" s="7"/>
    </row>
    <row r="6961" spans="43:75" x14ac:dyDescent="0.2">
      <c r="AQ6961" s="7"/>
      <c r="AR6961" s="7"/>
      <c r="AS6961" s="7"/>
      <c r="AT6961" s="7"/>
      <c r="AU6961" s="7"/>
      <c r="AV6961" s="7"/>
      <c r="AX6961" s="7"/>
      <c r="AY6961" s="7"/>
      <c r="AZ6961" s="7"/>
      <c r="BA6961" s="7"/>
      <c r="BB6961" s="7"/>
      <c r="BC6961" s="7"/>
      <c r="BD6961" s="7"/>
      <c r="BG6961" s="7"/>
      <c r="BH6961" s="7"/>
      <c r="BI6961" s="7"/>
      <c r="BJ6961" s="7"/>
      <c r="BK6961" s="7"/>
      <c r="BL6961" s="7"/>
      <c r="BM6961" s="7"/>
      <c r="BP6961" s="7"/>
      <c r="BQ6961" s="7"/>
      <c r="BR6961" s="7"/>
      <c r="BS6961" s="7"/>
      <c r="BT6961" s="7"/>
      <c r="BU6961" s="7"/>
      <c r="BV6961" s="7"/>
      <c r="BW6961" s="7"/>
    </row>
    <row r="6962" spans="43:75" x14ac:dyDescent="0.2">
      <c r="AQ6962" s="7"/>
      <c r="AR6962" s="7"/>
      <c r="AS6962" s="7"/>
      <c r="AT6962" s="7"/>
      <c r="AU6962" s="7"/>
      <c r="AV6962" s="7"/>
      <c r="AX6962" s="7"/>
      <c r="AY6962" s="7"/>
      <c r="AZ6962" s="7"/>
      <c r="BA6962" s="7"/>
      <c r="BB6962" s="7"/>
      <c r="BC6962" s="7"/>
      <c r="BD6962" s="7"/>
      <c r="BG6962" s="7"/>
      <c r="BH6962" s="7"/>
      <c r="BI6962" s="7"/>
      <c r="BJ6962" s="7"/>
      <c r="BK6962" s="7"/>
      <c r="BL6962" s="7"/>
      <c r="BM6962" s="7"/>
      <c r="BP6962" s="7"/>
      <c r="BQ6962" s="7"/>
      <c r="BR6962" s="7"/>
      <c r="BS6962" s="7"/>
      <c r="BT6962" s="7"/>
      <c r="BU6962" s="7"/>
      <c r="BV6962" s="7"/>
      <c r="BW6962" s="7"/>
    </row>
    <row r="6963" spans="43:75" x14ac:dyDescent="0.2">
      <c r="AQ6963" s="7"/>
      <c r="AR6963" s="7"/>
      <c r="AS6963" s="7"/>
      <c r="AT6963" s="7"/>
      <c r="AU6963" s="7"/>
      <c r="AV6963" s="7"/>
      <c r="AX6963" s="7"/>
      <c r="AY6963" s="7"/>
      <c r="AZ6963" s="7"/>
      <c r="BA6963" s="7"/>
      <c r="BB6963" s="7"/>
      <c r="BC6963" s="7"/>
      <c r="BD6963" s="7"/>
      <c r="BG6963" s="7"/>
      <c r="BH6963" s="7"/>
      <c r="BI6963" s="7"/>
      <c r="BJ6963" s="7"/>
      <c r="BK6963" s="7"/>
      <c r="BL6963" s="7"/>
      <c r="BM6963" s="7"/>
      <c r="BP6963" s="7"/>
      <c r="BQ6963" s="7"/>
      <c r="BR6963" s="7"/>
      <c r="BS6963" s="7"/>
      <c r="BT6963" s="7"/>
      <c r="BU6963" s="7"/>
      <c r="BV6963" s="7"/>
      <c r="BW6963" s="7"/>
    </row>
    <row r="6964" spans="43:75" x14ac:dyDescent="0.2">
      <c r="AQ6964" s="7"/>
      <c r="AR6964" s="7"/>
      <c r="AS6964" s="7"/>
      <c r="AT6964" s="7"/>
      <c r="AU6964" s="7"/>
      <c r="AV6964" s="7"/>
      <c r="AX6964" s="7"/>
      <c r="AY6964" s="7"/>
      <c r="AZ6964" s="7"/>
      <c r="BA6964" s="7"/>
      <c r="BB6964" s="7"/>
      <c r="BC6964" s="7"/>
      <c r="BD6964" s="7"/>
      <c r="BG6964" s="7"/>
      <c r="BH6964" s="7"/>
      <c r="BI6964" s="7"/>
      <c r="BJ6964" s="7"/>
      <c r="BK6964" s="7"/>
      <c r="BL6964" s="7"/>
      <c r="BM6964" s="7"/>
      <c r="BP6964" s="7"/>
      <c r="BQ6964" s="7"/>
      <c r="BR6964" s="7"/>
      <c r="BS6964" s="7"/>
      <c r="BT6964" s="7"/>
      <c r="BU6964" s="7"/>
      <c r="BV6964" s="7"/>
      <c r="BW6964" s="7"/>
    </row>
    <row r="6965" spans="43:75" x14ac:dyDescent="0.2">
      <c r="AQ6965" s="7"/>
      <c r="AR6965" s="7"/>
      <c r="AS6965" s="7"/>
      <c r="AT6965" s="7"/>
      <c r="AU6965" s="7"/>
      <c r="AV6965" s="7"/>
      <c r="AX6965" s="7"/>
      <c r="AY6965" s="7"/>
      <c r="AZ6965" s="7"/>
      <c r="BA6965" s="7"/>
      <c r="BB6965" s="7"/>
      <c r="BC6965" s="7"/>
      <c r="BD6965" s="7"/>
      <c r="BG6965" s="7"/>
      <c r="BH6965" s="7"/>
      <c r="BI6965" s="7"/>
      <c r="BJ6965" s="7"/>
      <c r="BK6965" s="7"/>
      <c r="BL6965" s="7"/>
      <c r="BM6965" s="7"/>
      <c r="BP6965" s="7"/>
      <c r="BQ6965" s="7"/>
      <c r="BR6965" s="7"/>
      <c r="BS6965" s="7"/>
      <c r="BT6965" s="7"/>
      <c r="BU6965" s="7"/>
      <c r="BV6965" s="7"/>
      <c r="BW6965" s="7"/>
    </row>
    <row r="6966" spans="43:75" x14ac:dyDescent="0.2">
      <c r="AQ6966" s="7"/>
      <c r="AR6966" s="7"/>
      <c r="AS6966" s="7"/>
      <c r="AT6966" s="7"/>
      <c r="AU6966" s="7"/>
      <c r="AV6966" s="7"/>
      <c r="AX6966" s="7"/>
      <c r="AY6966" s="7"/>
      <c r="AZ6966" s="7"/>
      <c r="BA6966" s="7"/>
      <c r="BB6966" s="7"/>
      <c r="BC6966" s="7"/>
      <c r="BD6966" s="7"/>
      <c r="BG6966" s="7"/>
      <c r="BH6966" s="7"/>
      <c r="BI6966" s="7"/>
      <c r="BJ6966" s="7"/>
      <c r="BK6966" s="7"/>
      <c r="BL6966" s="7"/>
      <c r="BM6966" s="7"/>
      <c r="BP6966" s="7"/>
      <c r="BQ6966" s="7"/>
      <c r="BR6966" s="7"/>
      <c r="BS6966" s="7"/>
      <c r="BT6966" s="7"/>
      <c r="BU6966" s="7"/>
      <c r="BV6966" s="7"/>
      <c r="BW6966" s="7"/>
    </row>
    <row r="6967" spans="43:75" x14ac:dyDescent="0.2">
      <c r="AQ6967" s="7"/>
      <c r="AR6967" s="7"/>
      <c r="AS6967" s="7"/>
      <c r="AT6967" s="7"/>
      <c r="AU6967" s="7"/>
      <c r="AV6967" s="7"/>
      <c r="AX6967" s="7"/>
      <c r="AY6967" s="7"/>
      <c r="AZ6967" s="7"/>
      <c r="BA6967" s="7"/>
      <c r="BB6967" s="7"/>
      <c r="BC6967" s="7"/>
      <c r="BD6967" s="7"/>
      <c r="BG6967" s="7"/>
      <c r="BH6967" s="7"/>
      <c r="BI6967" s="7"/>
      <c r="BJ6967" s="7"/>
      <c r="BK6967" s="7"/>
      <c r="BL6967" s="7"/>
      <c r="BM6967" s="7"/>
      <c r="BP6967" s="7"/>
      <c r="BQ6967" s="7"/>
      <c r="BR6967" s="7"/>
      <c r="BS6967" s="7"/>
      <c r="BT6967" s="7"/>
      <c r="BU6967" s="7"/>
      <c r="BV6967" s="7"/>
      <c r="BW6967" s="7"/>
    </row>
    <row r="6968" spans="43:75" x14ac:dyDescent="0.2">
      <c r="AQ6968" s="7"/>
      <c r="AR6968" s="7"/>
      <c r="AS6968" s="7"/>
      <c r="AT6968" s="7"/>
      <c r="AU6968" s="7"/>
      <c r="AV6968" s="7"/>
      <c r="AX6968" s="7"/>
      <c r="AY6968" s="7"/>
      <c r="AZ6968" s="7"/>
      <c r="BA6968" s="7"/>
      <c r="BB6968" s="7"/>
      <c r="BC6968" s="7"/>
      <c r="BD6968" s="7"/>
      <c r="BG6968" s="7"/>
      <c r="BH6968" s="7"/>
      <c r="BI6968" s="7"/>
      <c r="BJ6968" s="7"/>
      <c r="BK6968" s="7"/>
      <c r="BL6968" s="7"/>
      <c r="BM6968" s="7"/>
      <c r="BP6968" s="7"/>
      <c r="BQ6968" s="7"/>
      <c r="BR6968" s="7"/>
      <c r="BS6968" s="7"/>
      <c r="BT6968" s="7"/>
      <c r="BU6968" s="7"/>
      <c r="BV6968" s="7"/>
      <c r="BW6968" s="7"/>
    </row>
    <row r="6969" spans="43:75" x14ac:dyDescent="0.2">
      <c r="AQ6969" s="7"/>
      <c r="AR6969" s="7"/>
      <c r="AS6969" s="7"/>
      <c r="AT6969" s="7"/>
      <c r="AU6969" s="7"/>
      <c r="AV6969" s="7"/>
      <c r="AX6969" s="7"/>
      <c r="AY6969" s="7"/>
      <c r="AZ6969" s="7"/>
      <c r="BA6969" s="7"/>
      <c r="BB6969" s="7"/>
      <c r="BC6969" s="7"/>
      <c r="BD6969" s="7"/>
      <c r="BG6969" s="7"/>
      <c r="BH6969" s="7"/>
      <c r="BI6969" s="7"/>
      <c r="BJ6969" s="7"/>
      <c r="BK6969" s="7"/>
      <c r="BL6969" s="7"/>
      <c r="BM6969" s="7"/>
      <c r="BP6969" s="7"/>
      <c r="BQ6969" s="7"/>
      <c r="BR6969" s="7"/>
      <c r="BS6969" s="7"/>
      <c r="BT6969" s="7"/>
      <c r="BU6969" s="7"/>
      <c r="BV6969" s="7"/>
      <c r="BW6969" s="7"/>
    </row>
    <row r="6970" spans="43:75" x14ac:dyDescent="0.2">
      <c r="AQ6970" s="7"/>
      <c r="AR6970" s="7"/>
      <c r="AS6970" s="7"/>
      <c r="AT6970" s="7"/>
      <c r="AU6970" s="7"/>
      <c r="AV6970" s="7"/>
      <c r="AX6970" s="7"/>
      <c r="AY6970" s="7"/>
      <c r="AZ6970" s="7"/>
      <c r="BA6970" s="7"/>
      <c r="BB6970" s="7"/>
      <c r="BC6970" s="7"/>
      <c r="BD6970" s="7"/>
      <c r="BG6970" s="7"/>
      <c r="BH6970" s="7"/>
      <c r="BI6970" s="7"/>
      <c r="BJ6970" s="7"/>
      <c r="BK6970" s="7"/>
      <c r="BL6970" s="7"/>
      <c r="BM6970" s="7"/>
      <c r="BP6970" s="7"/>
      <c r="BQ6970" s="7"/>
      <c r="BR6970" s="7"/>
      <c r="BS6970" s="7"/>
      <c r="BT6970" s="7"/>
      <c r="BU6970" s="7"/>
      <c r="BV6970" s="7"/>
      <c r="BW6970" s="7"/>
    </row>
    <row r="6971" spans="43:75" x14ac:dyDescent="0.2">
      <c r="AQ6971" s="7"/>
      <c r="AR6971" s="7"/>
      <c r="AS6971" s="7"/>
      <c r="AT6971" s="7"/>
      <c r="AU6971" s="7"/>
      <c r="AV6971" s="7"/>
      <c r="AX6971" s="7"/>
      <c r="AY6971" s="7"/>
      <c r="AZ6971" s="7"/>
      <c r="BA6971" s="7"/>
      <c r="BB6971" s="7"/>
      <c r="BC6971" s="7"/>
      <c r="BD6971" s="7"/>
      <c r="BG6971" s="7"/>
      <c r="BH6971" s="7"/>
      <c r="BI6971" s="7"/>
      <c r="BJ6971" s="7"/>
      <c r="BK6971" s="7"/>
      <c r="BL6971" s="7"/>
      <c r="BM6971" s="7"/>
      <c r="BP6971" s="7"/>
      <c r="BQ6971" s="7"/>
      <c r="BR6971" s="7"/>
      <c r="BS6971" s="7"/>
      <c r="BT6971" s="7"/>
      <c r="BU6971" s="7"/>
      <c r="BV6971" s="7"/>
      <c r="BW6971" s="7"/>
    </row>
    <row r="6972" spans="43:75" x14ac:dyDescent="0.2">
      <c r="AQ6972" s="7"/>
      <c r="AR6972" s="7"/>
      <c r="AS6972" s="7"/>
      <c r="AT6972" s="7"/>
      <c r="AU6972" s="7"/>
      <c r="AV6972" s="7"/>
      <c r="AX6972" s="7"/>
      <c r="AY6972" s="7"/>
      <c r="AZ6972" s="7"/>
      <c r="BA6972" s="7"/>
      <c r="BB6972" s="7"/>
      <c r="BC6972" s="7"/>
      <c r="BD6972" s="7"/>
      <c r="BG6972" s="7"/>
      <c r="BH6972" s="7"/>
      <c r="BI6972" s="7"/>
      <c r="BJ6972" s="7"/>
      <c r="BK6972" s="7"/>
      <c r="BL6972" s="7"/>
      <c r="BM6972" s="7"/>
      <c r="BP6972" s="7"/>
      <c r="BQ6972" s="7"/>
      <c r="BR6972" s="7"/>
      <c r="BS6972" s="7"/>
      <c r="BT6972" s="7"/>
      <c r="BU6972" s="7"/>
      <c r="BV6972" s="7"/>
      <c r="BW6972" s="7"/>
    </row>
    <row r="6973" spans="43:75" x14ac:dyDescent="0.2">
      <c r="AQ6973" s="7"/>
      <c r="AR6973" s="7"/>
      <c r="AS6973" s="7"/>
      <c r="AT6973" s="7"/>
      <c r="AU6973" s="7"/>
      <c r="AV6973" s="7"/>
      <c r="AX6973" s="7"/>
      <c r="AY6973" s="7"/>
      <c r="AZ6973" s="7"/>
      <c r="BA6973" s="7"/>
      <c r="BB6973" s="7"/>
      <c r="BC6973" s="7"/>
      <c r="BD6973" s="7"/>
      <c r="BG6973" s="7"/>
      <c r="BH6973" s="7"/>
      <c r="BI6973" s="7"/>
      <c r="BJ6973" s="7"/>
      <c r="BK6973" s="7"/>
      <c r="BL6973" s="7"/>
      <c r="BM6973" s="7"/>
      <c r="BP6973" s="7"/>
      <c r="BQ6973" s="7"/>
      <c r="BR6973" s="7"/>
      <c r="BS6973" s="7"/>
      <c r="BT6973" s="7"/>
      <c r="BU6973" s="7"/>
      <c r="BV6973" s="7"/>
      <c r="BW6973" s="7"/>
    </row>
    <row r="6974" spans="43:75" x14ac:dyDescent="0.2">
      <c r="AQ6974" s="7"/>
      <c r="AR6974" s="7"/>
      <c r="AS6974" s="7"/>
      <c r="AT6974" s="7"/>
      <c r="AU6974" s="7"/>
      <c r="AV6974" s="7"/>
      <c r="AX6974" s="7"/>
      <c r="AY6974" s="7"/>
      <c r="AZ6974" s="7"/>
      <c r="BA6974" s="7"/>
      <c r="BB6974" s="7"/>
      <c r="BC6974" s="7"/>
      <c r="BD6974" s="7"/>
      <c r="BG6974" s="7"/>
      <c r="BH6974" s="7"/>
      <c r="BI6974" s="7"/>
      <c r="BJ6974" s="7"/>
      <c r="BK6974" s="7"/>
      <c r="BL6974" s="7"/>
      <c r="BM6974" s="7"/>
      <c r="BP6974" s="7"/>
      <c r="BQ6974" s="7"/>
      <c r="BR6974" s="7"/>
      <c r="BS6974" s="7"/>
      <c r="BT6974" s="7"/>
      <c r="BU6974" s="7"/>
      <c r="BV6974" s="7"/>
      <c r="BW6974" s="7"/>
    </row>
    <row r="6975" spans="43:75" x14ac:dyDescent="0.2">
      <c r="AQ6975" s="7"/>
      <c r="AR6975" s="7"/>
      <c r="AS6975" s="7"/>
      <c r="AT6975" s="7"/>
      <c r="AU6975" s="7"/>
      <c r="AV6975" s="7"/>
      <c r="AX6975" s="7"/>
      <c r="AY6975" s="7"/>
      <c r="AZ6975" s="7"/>
      <c r="BA6975" s="7"/>
      <c r="BB6975" s="7"/>
      <c r="BC6975" s="7"/>
      <c r="BD6975" s="7"/>
      <c r="BG6975" s="7"/>
      <c r="BH6975" s="7"/>
      <c r="BI6975" s="7"/>
      <c r="BJ6975" s="7"/>
      <c r="BK6975" s="7"/>
      <c r="BL6975" s="7"/>
      <c r="BM6975" s="7"/>
      <c r="BP6975" s="7"/>
      <c r="BQ6975" s="7"/>
      <c r="BR6975" s="7"/>
      <c r="BS6975" s="7"/>
      <c r="BT6975" s="7"/>
      <c r="BU6975" s="7"/>
      <c r="BV6975" s="7"/>
      <c r="BW6975" s="7"/>
    </row>
    <row r="6976" spans="43:75" x14ac:dyDescent="0.2">
      <c r="AQ6976" s="7"/>
      <c r="AR6976" s="7"/>
      <c r="AS6976" s="7"/>
      <c r="AT6976" s="7"/>
      <c r="AU6976" s="7"/>
      <c r="AV6976" s="7"/>
      <c r="AX6976" s="7"/>
      <c r="AY6976" s="7"/>
      <c r="AZ6976" s="7"/>
      <c r="BA6976" s="7"/>
      <c r="BB6976" s="7"/>
      <c r="BC6976" s="7"/>
      <c r="BD6976" s="7"/>
      <c r="BG6976" s="7"/>
      <c r="BH6976" s="7"/>
      <c r="BI6976" s="7"/>
      <c r="BJ6976" s="7"/>
      <c r="BK6976" s="7"/>
      <c r="BL6976" s="7"/>
      <c r="BM6976" s="7"/>
      <c r="BP6976" s="7"/>
      <c r="BQ6976" s="7"/>
      <c r="BR6976" s="7"/>
      <c r="BS6976" s="7"/>
      <c r="BT6976" s="7"/>
      <c r="BU6976" s="7"/>
      <c r="BV6976" s="7"/>
      <c r="BW6976" s="7"/>
    </row>
    <row r="6977" spans="43:75" x14ac:dyDescent="0.2">
      <c r="AQ6977" s="7"/>
      <c r="AR6977" s="7"/>
      <c r="AS6977" s="7"/>
      <c r="AT6977" s="7"/>
      <c r="AU6977" s="7"/>
      <c r="AV6977" s="7"/>
      <c r="AX6977" s="7"/>
      <c r="AY6977" s="7"/>
      <c r="AZ6977" s="7"/>
      <c r="BA6977" s="7"/>
      <c r="BB6977" s="7"/>
      <c r="BC6977" s="7"/>
      <c r="BD6977" s="7"/>
      <c r="BG6977" s="7"/>
      <c r="BH6977" s="7"/>
      <c r="BI6977" s="7"/>
      <c r="BJ6977" s="7"/>
      <c r="BK6977" s="7"/>
      <c r="BL6977" s="7"/>
      <c r="BM6977" s="7"/>
      <c r="BP6977" s="7"/>
      <c r="BQ6977" s="7"/>
      <c r="BR6977" s="7"/>
      <c r="BS6977" s="7"/>
      <c r="BT6977" s="7"/>
      <c r="BU6977" s="7"/>
      <c r="BV6977" s="7"/>
      <c r="BW6977" s="7"/>
    </row>
    <row r="6978" spans="43:75" x14ac:dyDescent="0.2">
      <c r="AQ6978" s="7"/>
      <c r="AR6978" s="7"/>
      <c r="AS6978" s="7"/>
      <c r="AT6978" s="7"/>
      <c r="AU6978" s="7"/>
      <c r="AV6978" s="7"/>
      <c r="AX6978" s="7"/>
      <c r="AY6978" s="7"/>
      <c r="AZ6978" s="7"/>
      <c r="BA6978" s="7"/>
      <c r="BB6978" s="7"/>
      <c r="BC6978" s="7"/>
      <c r="BD6978" s="7"/>
      <c r="BG6978" s="7"/>
      <c r="BH6978" s="7"/>
      <c r="BI6978" s="7"/>
      <c r="BJ6978" s="7"/>
      <c r="BK6978" s="7"/>
      <c r="BL6978" s="7"/>
      <c r="BM6978" s="7"/>
      <c r="BP6978" s="7"/>
      <c r="BQ6978" s="7"/>
      <c r="BR6978" s="7"/>
      <c r="BS6978" s="7"/>
      <c r="BT6978" s="7"/>
      <c r="BU6978" s="7"/>
      <c r="BV6978" s="7"/>
      <c r="BW6978" s="7"/>
    </row>
    <row r="6979" spans="43:75" x14ac:dyDescent="0.2">
      <c r="AQ6979" s="7"/>
      <c r="AR6979" s="7"/>
      <c r="AS6979" s="7"/>
      <c r="AT6979" s="7"/>
      <c r="AU6979" s="7"/>
      <c r="AV6979" s="7"/>
      <c r="AX6979" s="7"/>
      <c r="AY6979" s="7"/>
      <c r="AZ6979" s="7"/>
      <c r="BA6979" s="7"/>
      <c r="BB6979" s="7"/>
      <c r="BC6979" s="7"/>
      <c r="BD6979" s="7"/>
      <c r="BG6979" s="7"/>
      <c r="BH6979" s="7"/>
      <c r="BI6979" s="7"/>
      <c r="BJ6979" s="7"/>
      <c r="BK6979" s="7"/>
      <c r="BL6979" s="7"/>
      <c r="BM6979" s="7"/>
      <c r="BP6979" s="7"/>
      <c r="BQ6979" s="7"/>
      <c r="BR6979" s="7"/>
      <c r="BS6979" s="7"/>
      <c r="BT6979" s="7"/>
      <c r="BU6979" s="7"/>
      <c r="BV6979" s="7"/>
      <c r="BW6979" s="7"/>
    </row>
    <row r="6980" spans="43:75" x14ac:dyDescent="0.2">
      <c r="AQ6980" s="7"/>
      <c r="AR6980" s="7"/>
      <c r="AS6980" s="7"/>
      <c r="AT6980" s="7"/>
      <c r="AU6980" s="7"/>
      <c r="AV6980" s="7"/>
      <c r="AX6980" s="7"/>
      <c r="AY6980" s="7"/>
      <c r="AZ6980" s="7"/>
      <c r="BA6980" s="7"/>
      <c r="BB6980" s="7"/>
      <c r="BC6980" s="7"/>
      <c r="BD6980" s="7"/>
      <c r="BG6980" s="7"/>
      <c r="BH6980" s="7"/>
      <c r="BI6980" s="7"/>
      <c r="BJ6980" s="7"/>
      <c r="BK6980" s="7"/>
      <c r="BL6980" s="7"/>
      <c r="BM6980" s="7"/>
      <c r="BP6980" s="7"/>
      <c r="BQ6980" s="7"/>
      <c r="BR6980" s="7"/>
      <c r="BS6980" s="7"/>
      <c r="BT6980" s="7"/>
      <c r="BU6980" s="7"/>
      <c r="BV6980" s="7"/>
      <c r="BW6980" s="7"/>
    </row>
    <row r="6981" spans="43:75" x14ac:dyDescent="0.2">
      <c r="AQ6981" s="7"/>
      <c r="AR6981" s="7"/>
      <c r="AS6981" s="7"/>
      <c r="AT6981" s="7"/>
      <c r="AU6981" s="7"/>
      <c r="AV6981" s="7"/>
      <c r="AX6981" s="7"/>
      <c r="AY6981" s="7"/>
      <c r="AZ6981" s="7"/>
      <c r="BA6981" s="7"/>
      <c r="BB6981" s="7"/>
      <c r="BC6981" s="7"/>
      <c r="BD6981" s="7"/>
      <c r="BG6981" s="7"/>
      <c r="BH6981" s="7"/>
      <c r="BI6981" s="7"/>
      <c r="BJ6981" s="7"/>
      <c r="BK6981" s="7"/>
      <c r="BL6981" s="7"/>
      <c r="BM6981" s="7"/>
      <c r="BP6981" s="7"/>
      <c r="BQ6981" s="7"/>
      <c r="BR6981" s="7"/>
      <c r="BS6981" s="7"/>
      <c r="BT6981" s="7"/>
      <c r="BU6981" s="7"/>
      <c r="BV6981" s="7"/>
      <c r="BW6981" s="7"/>
    </row>
    <row r="6982" spans="43:75" x14ac:dyDescent="0.2">
      <c r="AQ6982" s="7"/>
      <c r="AR6982" s="7"/>
      <c r="AS6982" s="7"/>
      <c r="AT6982" s="7"/>
      <c r="AU6982" s="7"/>
      <c r="AV6982" s="7"/>
      <c r="AX6982" s="7"/>
      <c r="AY6982" s="7"/>
      <c r="AZ6982" s="7"/>
      <c r="BA6982" s="7"/>
      <c r="BB6982" s="7"/>
      <c r="BC6982" s="7"/>
      <c r="BD6982" s="7"/>
      <c r="BG6982" s="7"/>
      <c r="BH6982" s="7"/>
      <c r="BI6982" s="7"/>
      <c r="BJ6982" s="7"/>
      <c r="BK6982" s="7"/>
      <c r="BL6982" s="7"/>
      <c r="BM6982" s="7"/>
      <c r="BP6982" s="7"/>
      <c r="BQ6982" s="7"/>
      <c r="BR6982" s="7"/>
      <c r="BS6982" s="7"/>
      <c r="BT6982" s="7"/>
      <c r="BU6982" s="7"/>
      <c r="BV6982" s="7"/>
      <c r="BW6982" s="7"/>
    </row>
    <row r="6983" spans="43:75" x14ac:dyDescent="0.2">
      <c r="AQ6983" s="7"/>
      <c r="AR6983" s="7"/>
      <c r="AS6983" s="7"/>
      <c r="AT6983" s="7"/>
      <c r="AU6983" s="7"/>
      <c r="AV6983" s="7"/>
      <c r="AX6983" s="7"/>
      <c r="AY6983" s="7"/>
      <c r="AZ6983" s="7"/>
      <c r="BA6983" s="7"/>
      <c r="BB6983" s="7"/>
      <c r="BC6983" s="7"/>
      <c r="BD6983" s="7"/>
      <c r="BG6983" s="7"/>
      <c r="BH6983" s="7"/>
      <c r="BI6983" s="7"/>
      <c r="BJ6983" s="7"/>
      <c r="BK6983" s="7"/>
      <c r="BL6983" s="7"/>
      <c r="BM6983" s="7"/>
      <c r="BP6983" s="7"/>
      <c r="BQ6983" s="7"/>
      <c r="BR6983" s="7"/>
      <c r="BS6983" s="7"/>
      <c r="BT6983" s="7"/>
      <c r="BU6983" s="7"/>
      <c r="BV6983" s="7"/>
      <c r="BW6983" s="7"/>
    </row>
    <row r="6984" spans="43:75" x14ac:dyDescent="0.2">
      <c r="AQ6984" s="7"/>
      <c r="AR6984" s="7"/>
      <c r="AS6984" s="7"/>
      <c r="AT6984" s="7"/>
      <c r="AU6984" s="7"/>
      <c r="AV6984" s="7"/>
      <c r="AX6984" s="7"/>
      <c r="AY6984" s="7"/>
      <c r="AZ6984" s="7"/>
      <c r="BA6984" s="7"/>
      <c r="BB6984" s="7"/>
      <c r="BC6984" s="7"/>
      <c r="BD6984" s="7"/>
      <c r="BG6984" s="7"/>
      <c r="BH6984" s="7"/>
      <c r="BI6984" s="7"/>
      <c r="BJ6984" s="7"/>
      <c r="BK6984" s="7"/>
      <c r="BL6984" s="7"/>
      <c r="BM6984" s="7"/>
      <c r="BP6984" s="7"/>
      <c r="BQ6984" s="7"/>
      <c r="BR6984" s="7"/>
      <c r="BS6984" s="7"/>
      <c r="BT6984" s="7"/>
      <c r="BU6984" s="7"/>
      <c r="BV6984" s="7"/>
      <c r="BW6984" s="7"/>
    </row>
    <row r="6985" spans="43:75" x14ac:dyDescent="0.2">
      <c r="AQ6985" s="7"/>
      <c r="AR6985" s="7"/>
      <c r="AS6985" s="7"/>
      <c r="AT6985" s="7"/>
      <c r="AU6985" s="7"/>
      <c r="AV6985" s="7"/>
      <c r="AX6985" s="7"/>
      <c r="AY6985" s="7"/>
      <c r="AZ6985" s="7"/>
      <c r="BA6985" s="7"/>
      <c r="BB6985" s="7"/>
      <c r="BC6985" s="7"/>
      <c r="BD6985" s="7"/>
      <c r="BG6985" s="7"/>
      <c r="BH6985" s="7"/>
      <c r="BI6985" s="7"/>
      <c r="BJ6985" s="7"/>
      <c r="BK6985" s="7"/>
      <c r="BL6985" s="7"/>
      <c r="BM6985" s="7"/>
      <c r="BP6985" s="7"/>
      <c r="BQ6985" s="7"/>
      <c r="BR6985" s="7"/>
      <c r="BS6985" s="7"/>
      <c r="BT6985" s="7"/>
      <c r="BU6985" s="7"/>
      <c r="BV6985" s="7"/>
      <c r="BW6985" s="7"/>
    </row>
    <row r="6986" spans="43:75" x14ac:dyDescent="0.2">
      <c r="AQ6986" s="7"/>
      <c r="AR6986" s="7"/>
      <c r="AS6986" s="7"/>
      <c r="AT6986" s="7"/>
      <c r="AU6986" s="7"/>
      <c r="AV6986" s="7"/>
      <c r="AX6986" s="7"/>
      <c r="AY6986" s="7"/>
      <c r="AZ6986" s="7"/>
      <c r="BA6986" s="7"/>
      <c r="BB6986" s="7"/>
      <c r="BC6986" s="7"/>
      <c r="BD6986" s="7"/>
      <c r="BG6986" s="7"/>
      <c r="BH6986" s="7"/>
      <c r="BI6986" s="7"/>
      <c r="BJ6986" s="7"/>
      <c r="BK6986" s="7"/>
      <c r="BL6986" s="7"/>
      <c r="BM6986" s="7"/>
      <c r="BP6986" s="7"/>
      <c r="BQ6986" s="7"/>
      <c r="BR6986" s="7"/>
      <c r="BS6986" s="7"/>
      <c r="BT6986" s="7"/>
      <c r="BU6986" s="7"/>
      <c r="BV6986" s="7"/>
      <c r="BW6986" s="7"/>
    </row>
    <row r="6987" spans="43:75" x14ac:dyDescent="0.2">
      <c r="AQ6987" s="7"/>
      <c r="AR6987" s="7"/>
      <c r="AS6987" s="7"/>
      <c r="AT6987" s="7"/>
      <c r="AU6987" s="7"/>
      <c r="AV6987" s="7"/>
      <c r="AX6987" s="7"/>
      <c r="AY6987" s="7"/>
      <c r="AZ6987" s="7"/>
      <c r="BA6987" s="7"/>
      <c r="BB6987" s="7"/>
      <c r="BC6987" s="7"/>
      <c r="BD6987" s="7"/>
      <c r="BG6987" s="7"/>
      <c r="BH6987" s="7"/>
      <c r="BI6987" s="7"/>
      <c r="BJ6987" s="7"/>
      <c r="BK6987" s="7"/>
      <c r="BL6987" s="7"/>
      <c r="BM6987" s="7"/>
      <c r="BP6987" s="7"/>
      <c r="BQ6987" s="7"/>
      <c r="BR6987" s="7"/>
      <c r="BS6987" s="7"/>
      <c r="BT6987" s="7"/>
      <c r="BU6987" s="7"/>
      <c r="BV6987" s="7"/>
      <c r="BW6987" s="7"/>
    </row>
    <row r="6988" spans="43:75" x14ac:dyDescent="0.2">
      <c r="AQ6988" s="7"/>
      <c r="AR6988" s="7"/>
      <c r="AS6988" s="7"/>
      <c r="AT6988" s="7"/>
      <c r="AU6988" s="7"/>
      <c r="AV6988" s="7"/>
      <c r="AX6988" s="7"/>
      <c r="AY6988" s="7"/>
      <c r="AZ6988" s="7"/>
      <c r="BA6988" s="7"/>
      <c r="BB6988" s="7"/>
      <c r="BC6988" s="7"/>
      <c r="BD6988" s="7"/>
      <c r="BG6988" s="7"/>
      <c r="BH6988" s="7"/>
      <c r="BI6988" s="7"/>
      <c r="BJ6988" s="7"/>
      <c r="BK6988" s="7"/>
      <c r="BL6988" s="7"/>
      <c r="BM6988" s="7"/>
      <c r="BP6988" s="7"/>
      <c r="BQ6988" s="7"/>
      <c r="BR6988" s="7"/>
      <c r="BS6988" s="7"/>
      <c r="BT6988" s="7"/>
      <c r="BU6988" s="7"/>
      <c r="BV6988" s="7"/>
      <c r="BW6988" s="7"/>
    </row>
    <row r="6989" spans="43:75" x14ac:dyDescent="0.2">
      <c r="AQ6989" s="7"/>
      <c r="AR6989" s="7"/>
      <c r="AS6989" s="7"/>
      <c r="AT6989" s="7"/>
      <c r="AU6989" s="7"/>
      <c r="AV6989" s="7"/>
      <c r="AX6989" s="7"/>
      <c r="AY6989" s="7"/>
      <c r="AZ6989" s="7"/>
      <c r="BA6989" s="7"/>
      <c r="BB6989" s="7"/>
      <c r="BC6989" s="7"/>
      <c r="BD6989" s="7"/>
      <c r="BG6989" s="7"/>
      <c r="BH6989" s="7"/>
      <c r="BI6989" s="7"/>
      <c r="BJ6989" s="7"/>
      <c r="BK6989" s="7"/>
      <c r="BL6989" s="7"/>
      <c r="BM6989" s="7"/>
      <c r="BP6989" s="7"/>
      <c r="BQ6989" s="7"/>
      <c r="BR6989" s="7"/>
      <c r="BS6989" s="7"/>
      <c r="BT6989" s="7"/>
      <c r="BU6989" s="7"/>
      <c r="BV6989" s="7"/>
      <c r="BW6989" s="7"/>
    </row>
    <row r="6990" spans="43:75" x14ac:dyDescent="0.2">
      <c r="AQ6990" s="7"/>
      <c r="AR6990" s="7"/>
      <c r="AS6990" s="7"/>
      <c r="AT6990" s="7"/>
      <c r="AU6990" s="7"/>
      <c r="AV6990" s="7"/>
      <c r="AX6990" s="7"/>
      <c r="AY6990" s="7"/>
      <c r="AZ6990" s="7"/>
      <c r="BA6990" s="7"/>
      <c r="BB6990" s="7"/>
      <c r="BC6990" s="7"/>
      <c r="BD6990" s="7"/>
      <c r="BG6990" s="7"/>
      <c r="BH6990" s="7"/>
      <c r="BI6990" s="7"/>
      <c r="BJ6990" s="7"/>
      <c r="BK6990" s="7"/>
      <c r="BL6990" s="7"/>
      <c r="BM6990" s="7"/>
      <c r="BP6990" s="7"/>
      <c r="BQ6990" s="7"/>
      <c r="BR6990" s="7"/>
      <c r="BS6990" s="7"/>
      <c r="BT6990" s="7"/>
      <c r="BU6990" s="7"/>
      <c r="BV6990" s="7"/>
      <c r="BW6990" s="7"/>
    </row>
    <row r="6991" spans="43:75" x14ac:dyDescent="0.2">
      <c r="AQ6991" s="7"/>
      <c r="AR6991" s="7"/>
      <c r="AS6991" s="7"/>
      <c r="AT6991" s="7"/>
      <c r="AU6991" s="7"/>
      <c r="AV6991" s="7"/>
      <c r="AX6991" s="7"/>
      <c r="AY6991" s="7"/>
      <c r="AZ6991" s="7"/>
      <c r="BA6991" s="7"/>
      <c r="BB6991" s="7"/>
      <c r="BC6991" s="7"/>
      <c r="BD6991" s="7"/>
      <c r="BG6991" s="7"/>
      <c r="BH6991" s="7"/>
      <c r="BI6991" s="7"/>
      <c r="BJ6991" s="7"/>
      <c r="BK6991" s="7"/>
      <c r="BL6991" s="7"/>
      <c r="BM6991" s="7"/>
      <c r="BP6991" s="7"/>
      <c r="BQ6991" s="7"/>
      <c r="BR6991" s="7"/>
      <c r="BS6991" s="7"/>
      <c r="BT6991" s="7"/>
      <c r="BU6991" s="7"/>
      <c r="BV6991" s="7"/>
      <c r="BW6991" s="7"/>
    </row>
    <row r="6992" spans="43:75" x14ac:dyDescent="0.2">
      <c r="AQ6992" s="7"/>
      <c r="AR6992" s="7"/>
      <c r="AS6992" s="7"/>
      <c r="AT6992" s="7"/>
      <c r="AU6992" s="7"/>
      <c r="AV6992" s="7"/>
      <c r="AX6992" s="7"/>
      <c r="AY6992" s="7"/>
      <c r="AZ6992" s="7"/>
      <c r="BA6992" s="7"/>
      <c r="BB6992" s="7"/>
      <c r="BC6992" s="7"/>
      <c r="BD6992" s="7"/>
      <c r="BG6992" s="7"/>
      <c r="BH6992" s="7"/>
      <c r="BI6992" s="7"/>
      <c r="BJ6992" s="7"/>
      <c r="BK6992" s="7"/>
      <c r="BL6992" s="7"/>
      <c r="BM6992" s="7"/>
      <c r="BP6992" s="7"/>
      <c r="BQ6992" s="7"/>
      <c r="BR6992" s="7"/>
      <c r="BS6992" s="7"/>
      <c r="BT6992" s="7"/>
      <c r="BU6992" s="7"/>
      <c r="BV6992" s="7"/>
      <c r="BW6992" s="7"/>
    </row>
    <row r="6993" spans="43:75" x14ac:dyDescent="0.2">
      <c r="AQ6993" s="7"/>
      <c r="AR6993" s="7"/>
      <c r="AS6993" s="7"/>
      <c r="AT6993" s="7"/>
      <c r="AU6993" s="7"/>
      <c r="AV6993" s="7"/>
      <c r="AX6993" s="7"/>
      <c r="AY6993" s="7"/>
      <c r="AZ6993" s="7"/>
      <c r="BA6993" s="7"/>
      <c r="BB6993" s="7"/>
      <c r="BC6993" s="7"/>
      <c r="BD6993" s="7"/>
      <c r="BG6993" s="7"/>
      <c r="BH6993" s="7"/>
      <c r="BI6993" s="7"/>
      <c r="BJ6993" s="7"/>
      <c r="BK6993" s="7"/>
      <c r="BL6993" s="7"/>
      <c r="BM6993" s="7"/>
      <c r="BP6993" s="7"/>
      <c r="BQ6993" s="7"/>
      <c r="BR6993" s="7"/>
      <c r="BS6993" s="7"/>
      <c r="BT6993" s="7"/>
      <c r="BU6993" s="7"/>
      <c r="BV6993" s="7"/>
      <c r="BW6993" s="7"/>
    </row>
    <row r="6994" spans="43:75" x14ac:dyDescent="0.2">
      <c r="AQ6994" s="7"/>
      <c r="AR6994" s="7"/>
      <c r="AS6994" s="7"/>
      <c r="AT6994" s="7"/>
      <c r="AU6994" s="7"/>
      <c r="AV6994" s="7"/>
      <c r="AX6994" s="7"/>
      <c r="AY6994" s="7"/>
      <c r="AZ6994" s="7"/>
      <c r="BA6994" s="7"/>
      <c r="BB6994" s="7"/>
      <c r="BC6994" s="7"/>
      <c r="BD6994" s="7"/>
      <c r="BG6994" s="7"/>
      <c r="BH6994" s="7"/>
      <c r="BI6994" s="7"/>
      <c r="BJ6994" s="7"/>
      <c r="BK6994" s="7"/>
      <c r="BL6994" s="7"/>
      <c r="BM6994" s="7"/>
      <c r="BP6994" s="7"/>
      <c r="BQ6994" s="7"/>
      <c r="BR6994" s="7"/>
      <c r="BS6994" s="7"/>
      <c r="BT6994" s="7"/>
      <c r="BU6994" s="7"/>
      <c r="BV6994" s="7"/>
      <c r="BW6994" s="7"/>
    </row>
    <row r="6995" spans="43:75" x14ac:dyDescent="0.2">
      <c r="AQ6995" s="7"/>
      <c r="AR6995" s="7"/>
      <c r="AS6995" s="7"/>
      <c r="AT6995" s="7"/>
      <c r="AU6995" s="7"/>
      <c r="AV6995" s="7"/>
      <c r="AX6995" s="7"/>
      <c r="AY6995" s="7"/>
      <c r="AZ6995" s="7"/>
      <c r="BA6995" s="7"/>
      <c r="BB6995" s="7"/>
      <c r="BC6995" s="7"/>
      <c r="BD6995" s="7"/>
      <c r="BG6995" s="7"/>
      <c r="BH6995" s="7"/>
      <c r="BI6995" s="7"/>
      <c r="BJ6995" s="7"/>
      <c r="BK6995" s="7"/>
      <c r="BL6995" s="7"/>
      <c r="BM6995" s="7"/>
      <c r="BP6995" s="7"/>
      <c r="BQ6995" s="7"/>
      <c r="BR6995" s="7"/>
      <c r="BS6995" s="7"/>
      <c r="BT6995" s="7"/>
      <c r="BU6995" s="7"/>
      <c r="BV6995" s="7"/>
      <c r="BW6995" s="7"/>
    </row>
    <row r="6996" spans="43:75" x14ac:dyDescent="0.2">
      <c r="AQ6996" s="7"/>
      <c r="AR6996" s="7"/>
      <c r="AS6996" s="7"/>
      <c r="AT6996" s="7"/>
      <c r="AU6996" s="7"/>
      <c r="AV6996" s="7"/>
      <c r="AX6996" s="7"/>
      <c r="AY6996" s="7"/>
      <c r="AZ6996" s="7"/>
      <c r="BA6996" s="7"/>
      <c r="BB6996" s="7"/>
      <c r="BC6996" s="7"/>
      <c r="BD6996" s="7"/>
      <c r="BG6996" s="7"/>
      <c r="BH6996" s="7"/>
      <c r="BI6996" s="7"/>
      <c r="BJ6996" s="7"/>
      <c r="BK6996" s="7"/>
      <c r="BL6996" s="7"/>
      <c r="BM6996" s="7"/>
      <c r="BP6996" s="7"/>
      <c r="BQ6996" s="7"/>
      <c r="BR6996" s="7"/>
      <c r="BS6996" s="7"/>
      <c r="BT6996" s="7"/>
      <c r="BU6996" s="7"/>
      <c r="BV6996" s="7"/>
      <c r="BW6996" s="7"/>
    </row>
    <row r="6997" spans="43:75" x14ac:dyDescent="0.2">
      <c r="AQ6997" s="7"/>
      <c r="AR6997" s="7"/>
      <c r="AS6997" s="7"/>
      <c r="AT6997" s="7"/>
      <c r="AU6997" s="7"/>
      <c r="AV6997" s="7"/>
      <c r="AX6997" s="7"/>
      <c r="AY6997" s="7"/>
      <c r="AZ6997" s="7"/>
      <c r="BA6997" s="7"/>
      <c r="BB6997" s="7"/>
      <c r="BC6997" s="7"/>
      <c r="BD6997" s="7"/>
      <c r="BG6997" s="7"/>
      <c r="BH6997" s="7"/>
      <c r="BI6997" s="7"/>
      <c r="BJ6997" s="7"/>
      <c r="BK6997" s="7"/>
      <c r="BL6997" s="7"/>
      <c r="BM6997" s="7"/>
      <c r="BP6997" s="7"/>
      <c r="BQ6997" s="7"/>
      <c r="BR6997" s="7"/>
      <c r="BS6997" s="7"/>
      <c r="BT6997" s="7"/>
      <c r="BU6997" s="7"/>
      <c r="BV6997" s="7"/>
      <c r="BW6997" s="7"/>
    </row>
    <row r="6998" spans="43:75" x14ac:dyDescent="0.2">
      <c r="AQ6998" s="7"/>
      <c r="AR6998" s="7"/>
      <c r="AS6998" s="7"/>
      <c r="AT6998" s="7"/>
      <c r="AU6998" s="7"/>
      <c r="AV6998" s="7"/>
      <c r="AX6998" s="7"/>
      <c r="AY6998" s="7"/>
      <c r="AZ6998" s="7"/>
      <c r="BA6998" s="7"/>
      <c r="BB6998" s="7"/>
      <c r="BC6998" s="7"/>
      <c r="BD6998" s="7"/>
      <c r="BG6998" s="7"/>
      <c r="BH6998" s="7"/>
      <c r="BI6998" s="7"/>
      <c r="BJ6998" s="7"/>
      <c r="BK6998" s="7"/>
      <c r="BL6998" s="7"/>
      <c r="BM6998" s="7"/>
      <c r="BP6998" s="7"/>
      <c r="BQ6998" s="7"/>
      <c r="BR6998" s="7"/>
      <c r="BS6998" s="7"/>
      <c r="BT6998" s="7"/>
      <c r="BU6998" s="7"/>
      <c r="BV6998" s="7"/>
      <c r="BW6998" s="7"/>
    </row>
    <row r="6999" spans="43:75" x14ac:dyDescent="0.2">
      <c r="AQ6999" s="7"/>
      <c r="AR6999" s="7"/>
      <c r="AS6999" s="7"/>
      <c r="AT6999" s="7"/>
      <c r="AU6999" s="7"/>
      <c r="AV6999" s="7"/>
      <c r="AX6999" s="7"/>
      <c r="AY6999" s="7"/>
      <c r="AZ6999" s="7"/>
      <c r="BA6999" s="7"/>
      <c r="BB6999" s="7"/>
      <c r="BC6999" s="7"/>
      <c r="BD6999" s="7"/>
      <c r="BG6999" s="7"/>
      <c r="BH6999" s="7"/>
      <c r="BI6999" s="7"/>
      <c r="BJ6999" s="7"/>
      <c r="BK6999" s="7"/>
      <c r="BL6999" s="7"/>
      <c r="BM6999" s="7"/>
      <c r="BP6999" s="7"/>
      <c r="BQ6999" s="7"/>
      <c r="BR6999" s="7"/>
      <c r="BS6999" s="7"/>
      <c r="BT6999" s="7"/>
      <c r="BU6999" s="7"/>
      <c r="BV6999" s="7"/>
      <c r="BW6999" s="7"/>
    </row>
    <row r="7000" spans="43:75" x14ac:dyDescent="0.2">
      <c r="AQ7000" s="7"/>
      <c r="AR7000" s="7"/>
      <c r="AS7000" s="7"/>
      <c r="AT7000" s="7"/>
      <c r="AU7000" s="7"/>
      <c r="AV7000" s="7"/>
      <c r="AX7000" s="7"/>
      <c r="AY7000" s="7"/>
      <c r="AZ7000" s="7"/>
      <c r="BA7000" s="7"/>
      <c r="BB7000" s="7"/>
      <c r="BC7000" s="7"/>
      <c r="BD7000" s="7"/>
      <c r="BG7000" s="7"/>
      <c r="BH7000" s="7"/>
      <c r="BI7000" s="7"/>
      <c r="BJ7000" s="7"/>
      <c r="BK7000" s="7"/>
      <c r="BL7000" s="7"/>
      <c r="BM7000" s="7"/>
      <c r="BP7000" s="7"/>
      <c r="BQ7000" s="7"/>
      <c r="BR7000" s="7"/>
      <c r="BS7000" s="7"/>
      <c r="BT7000" s="7"/>
      <c r="BU7000" s="7"/>
      <c r="BV7000" s="7"/>
      <c r="BW7000" s="7"/>
    </row>
    <row r="7001" spans="43:75" x14ac:dyDescent="0.2">
      <c r="AQ7001" s="7"/>
      <c r="AR7001" s="7"/>
      <c r="AS7001" s="7"/>
      <c r="AT7001" s="7"/>
      <c r="AU7001" s="7"/>
      <c r="AV7001" s="7"/>
      <c r="AX7001" s="7"/>
      <c r="AY7001" s="7"/>
      <c r="AZ7001" s="7"/>
      <c r="BA7001" s="7"/>
      <c r="BB7001" s="7"/>
      <c r="BC7001" s="7"/>
      <c r="BD7001" s="7"/>
      <c r="BG7001" s="7"/>
      <c r="BH7001" s="7"/>
      <c r="BI7001" s="7"/>
      <c r="BJ7001" s="7"/>
      <c r="BK7001" s="7"/>
      <c r="BL7001" s="7"/>
      <c r="BM7001" s="7"/>
      <c r="BP7001" s="7"/>
      <c r="BQ7001" s="7"/>
      <c r="BR7001" s="7"/>
      <c r="BS7001" s="7"/>
      <c r="BT7001" s="7"/>
      <c r="BU7001" s="7"/>
      <c r="BV7001" s="7"/>
      <c r="BW7001" s="7"/>
    </row>
    <row r="7002" spans="43:75" x14ac:dyDescent="0.2">
      <c r="AQ7002" s="7"/>
      <c r="AR7002" s="7"/>
      <c r="AS7002" s="7"/>
      <c r="AT7002" s="7"/>
      <c r="AU7002" s="7"/>
      <c r="AV7002" s="7"/>
      <c r="AX7002" s="7"/>
      <c r="AY7002" s="7"/>
      <c r="AZ7002" s="7"/>
      <c r="BA7002" s="7"/>
      <c r="BB7002" s="7"/>
      <c r="BC7002" s="7"/>
      <c r="BD7002" s="7"/>
      <c r="BG7002" s="7"/>
      <c r="BH7002" s="7"/>
      <c r="BI7002" s="7"/>
      <c r="BJ7002" s="7"/>
      <c r="BK7002" s="7"/>
      <c r="BL7002" s="7"/>
      <c r="BM7002" s="7"/>
      <c r="BP7002" s="7"/>
      <c r="BQ7002" s="7"/>
      <c r="BR7002" s="7"/>
      <c r="BS7002" s="7"/>
      <c r="BT7002" s="7"/>
      <c r="BU7002" s="7"/>
      <c r="BV7002" s="7"/>
      <c r="BW7002" s="7"/>
    </row>
    <row r="7003" spans="43:75" x14ac:dyDescent="0.2">
      <c r="AQ7003" s="7"/>
      <c r="AR7003" s="7"/>
      <c r="AS7003" s="7"/>
      <c r="AT7003" s="7"/>
      <c r="AU7003" s="7"/>
      <c r="AV7003" s="7"/>
      <c r="AX7003" s="7"/>
      <c r="AY7003" s="7"/>
      <c r="AZ7003" s="7"/>
      <c r="BA7003" s="7"/>
      <c r="BB7003" s="7"/>
      <c r="BC7003" s="7"/>
      <c r="BD7003" s="7"/>
      <c r="BG7003" s="7"/>
      <c r="BH7003" s="7"/>
      <c r="BI7003" s="7"/>
      <c r="BJ7003" s="7"/>
      <c r="BK7003" s="7"/>
      <c r="BL7003" s="7"/>
      <c r="BM7003" s="7"/>
      <c r="BP7003" s="7"/>
      <c r="BQ7003" s="7"/>
      <c r="BR7003" s="7"/>
      <c r="BS7003" s="7"/>
      <c r="BT7003" s="7"/>
      <c r="BU7003" s="7"/>
      <c r="BV7003" s="7"/>
      <c r="BW7003" s="7"/>
    </row>
    <row r="7004" spans="43:75" x14ac:dyDescent="0.2">
      <c r="AQ7004" s="7"/>
      <c r="AR7004" s="7"/>
      <c r="AS7004" s="7"/>
      <c r="AT7004" s="7"/>
      <c r="AU7004" s="7"/>
      <c r="AV7004" s="7"/>
      <c r="AX7004" s="7"/>
      <c r="AY7004" s="7"/>
      <c r="AZ7004" s="7"/>
      <c r="BA7004" s="7"/>
      <c r="BB7004" s="7"/>
      <c r="BC7004" s="7"/>
      <c r="BD7004" s="7"/>
      <c r="BG7004" s="7"/>
      <c r="BH7004" s="7"/>
      <c r="BI7004" s="7"/>
      <c r="BJ7004" s="7"/>
      <c r="BK7004" s="7"/>
      <c r="BL7004" s="7"/>
      <c r="BM7004" s="7"/>
      <c r="BP7004" s="7"/>
      <c r="BQ7004" s="7"/>
      <c r="BR7004" s="7"/>
      <c r="BS7004" s="7"/>
      <c r="BT7004" s="7"/>
      <c r="BU7004" s="7"/>
      <c r="BV7004" s="7"/>
      <c r="BW7004" s="7"/>
    </row>
    <row r="7005" spans="43:75" x14ac:dyDescent="0.2">
      <c r="AQ7005" s="7"/>
      <c r="AR7005" s="7"/>
      <c r="AS7005" s="7"/>
      <c r="AT7005" s="7"/>
      <c r="AU7005" s="7"/>
      <c r="AV7005" s="7"/>
      <c r="AX7005" s="7"/>
      <c r="AY7005" s="7"/>
      <c r="AZ7005" s="7"/>
      <c r="BA7005" s="7"/>
      <c r="BB7005" s="7"/>
      <c r="BC7005" s="7"/>
      <c r="BD7005" s="7"/>
      <c r="BG7005" s="7"/>
      <c r="BH7005" s="7"/>
      <c r="BI7005" s="7"/>
      <c r="BJ7005" s="7"/>
      <c r="BK7005" s="7"/>
      <c r="BL7005" s="7"/>
      <c r="BM7005" s="7"/>
      <c r="BP7005" s="7"/>
      <c r="BQ7005" s="7"/>
      <c r="BR7005" s="7"/>
      <c r="BS7005" s="7"/>
      <c r="BT7005" s="7"/>
      <c r="BU7005" s="7"/>
      <c r="BV7005" s="7"/>
      <c r="BW7005" s="7"/>
    </row>
    <row r="7006" spans="43:75" x14ac:dyDescent="0.2">
      <c r="AQ7006" s="7"/>
      <c r="AR7006" s="7"/>
      <c r="AS7006" s="7"/>
      <c r="AT7006" s="7"/>
      <c r="AU7006" s="7"/>
      <c r="AV7006" s="7"/>
      <c r="AX7006" s="7"/>
      <c r="AY7006" s="7"/>
      <c r="AZ7006" s="7"/>
      <c r="BA7006" s="7"/>
      <c r="BB7006" s="7"/>
      <c r="BC7006" s="7"/>
      <c r="BD7006" s="7"/>
      <c r="BG7006" s="7"/>
      <c r="BH7006" s="7"/>
      <c r="BI7006" s="7"/>
      <c r="BJ7006" s="7"/>
      <c r="BK7006" s="7"/>
      <c r="BL7006" s="7"/>
      <c r="BM7006" s="7"/>
      <c r="BP7006" s="7"/>
      <c r="BQ7006" s="7"/>
      <c r="BR7006" s="7"/>
      <c r="BS7006" s="7"/>
      <c r="BT7006" s="7"/>
      <c r="BU7006" s="7"/>
      <c r="BV7006" s="7"/>
      <c r="BW7006" s="7"/>
    </row>
    <row r="7007" spans="43:75" x14ac:dyDescent="0.2">
      <c r="AQ7007" s="7"/>
      <c r="AR7007" s="7"/>
      <c r="AS7007" s="7"/>
      <c r="AT7007" s="7"/>
      <c r="AU7007" s="7"/>
      <c r="AV7007" s="7"/>
      <c r="AX7007" s="7"/>
      <c r="AY7007" s="7"/>
      <c r="AZ7007" s="7"/>
      <c r="BA7007" s="7"/>
      <c r="BB7007" s="7"/>
      <c r="BC7007" s="7"/>
      <c r="BD7007" s="7"/>
      <c r="BG7007" s="7"/>
      <c r="BH7007" s="7"/>
      <c r="BI7007" s="7"/>
      <c r="BJ7007" s="7"/>
      <c r="BK7007" s="7"/>
      <c r="BL7007" s="7"/>
      <c r="BM7007" s="7"/>
      <c r="BP7007" s="7"/>
      <c r="BQ7007" s="7"/>
      <c r="BR7007" s="7"/>
      <c r="BS7007" s="7"/>
      <c r="BT7007" s="7"/>
      <c r="BU7007" s="7"/>
      <c r="BV7007" s="7"/>
      <c r="BW7007" s="7"/>
    </row>
    <row r="7008" spans="43:75" x14ac:dyDescent="0.2">
      <c r="AQ7008" s="7"/>
      <c r="AR7008" s="7"/>
      <c r="AS7008" s="7"/>
      <c r="AT7008" s="7"/>
      <c r="AU7008" s="7"/>
      <c r="AV7008" s="7"/>
      <c r="AX7008" s="7"/>
      <c r="AY7008" s="7"/>
      <c r="AZ7008" s="7"/>
      <c r="BA7008" s="7"/>
      <c r="BB7008" s="7"/>
      <c r="BC7008" s="7"/>
      <c r="BD7008" s="7"/>
      <c r="BG7008" s="7"/>
      <c r="BH7008" s="7"/>
      <c r="BI7008" s="7"/>
      <c r="BJ7008" s="7"/>
      <c r="BK7008" s="7"/>
      <c r="BL7008" s="7"/>
      <c r="BM7008" s="7"/>
      <c r="BP7008" s="7"/>
      <c r="BQ7008" s="7"/>
      <c r="BR7008" s="7"/>
      <c r="BS7008" s="7"/>
      <c r="BT7008" s="7"/>
      <c r="BU7008" s="7"/>
      <c r="BV7008" s="7"/>
      <c r="BW7008" s="7"/>
    </row>
    <row r="7009" spans="43:75" x14ac:dyDescent="0.2">
      <c r="AQ7009" s="7"/>
      <c r="AR7009" s="7"/>
      <c r="AS7009" s="7"/>
      <c r="AT7009" s="7"/>
      <c r="AU7009" s="7"/>
      <c r="AV7009" s="7"/>
      <c r="AX7009" s="7"/>
      <c r="AY7009" s="7"/>
      <c r="AZ7009" s="7"/>
      <c r="BA7009" s="7"/>
      <c r="BB7009" s="7"/>
      <c r="BC7009" s="7"/>
      <c r="BD7009" s="7"/>
      <c r="BG7009" s="7"/>
      <c r="BH7009" s="7"/>
      <c r="BI7009" s="7"/>
      <c r="BJ7009" s="7"/>
      <c r="BK7009" s="7"/>
      <c r="BL7009" s="7"/>
      <c r="BM7009" s="7"/>
      <c r="BP7009" s="7"/>
      <c r="BQ7009" s="7"/>
      <c r="BR7009" s="7"/>
      <c r="BS7009" s="7"/>
      <c r="BT7009" s="7"/>
      <c r="BU7009" s="7"/>
      <c r="BV7009" s="7"/>
      <c r="BW7009" s="7"/>
    </row>
    <row r="7010" spans="43:75" x14ac:dyDescent="0.2">
      <c r="AQ7010" s="7"/>
      <c r="AR7010" s="7"/>
      <c r="AS7010" s="7"/>
      <c r="AT7010" s="7"/>
      <c r="AU7010" s="7"/>
      <c r="AV7010" s="7"/>
      <c r="AX7010" s="7"/>
      <c r="AY7010" s="7"/>
      <c r="AZ7010" s="7"/>
      <c r="BA7010" s="7"/>
      <c r="BB7010" s="7"/>
      <c r="BC7010" s="7"/>
      <c r="BD7010" s="7"/>
      <c r="BG7010" s="7"/>
      <c r="BH7010" s="7"/>
      <c r="BI7010" s="7"/>
      <c r="BJ7010" s="7"/>
      <c r="BK7010" s="7"/>
      <c r="BL7010" s="7"/>
      <c r="BM7010" s="7"/>
      <c r="BP7010" s="7"/>
      <c r="BQ7010" s="7"/>
      <c r="BR7010" s="7"/>
      <c r="BS7010" s="7"/>
      <c r="BT7010" s="7"/>
      <c r="BU7010" s="7"/>
      <c r="BV7010" s="7"/>
      <c r="BW7010" s="7"/>
    </row>
    <row r="7011" spans="43:75" x14ac:dyDescent="0.2">
      <c r="AQ7011" s="7"/>
      <c r="AR7011" s="7"/>
      <c r="AS7011" s="7"/>
      <c r="AT7011" s="7"/>
      <c r="AU7011" s="7"/>
      <c r="AV7011" s="7"/>
      <c r="AX7011" s="7"/>
      <c r="AY7011" s="7"/>
      <c r="AZ7011" s="7"/>
      <c r="BA7011" s="7"/>
      <c r="BB7011" s="7"/>
      <c r="BC7011" s="7"/>
      <c r="BD7011" s="7"/>
      <c r="BG7011" s="7"/>
      <c r="BH7011" s="7"/>
      <c r="BI7011" s="7"/>
      <c r="BJ7011" s="7"/>
      <c r="BK7011" s="7"/>
      <c r="BL7011" s="7"/>
      <c r="BM7011" s="7"/>
      <c r="BP7011" s="7"/>
      <c r="BQ7011" s="7"/>
      <c r="BR7011" s="7"/>
      <c r="BS7011" s="7"/>
      <c r="BT7011" s="7"/>
      <c r="BU7011" s="7"/>
      <c r="BV7011" s="7"/>
      <c r="BW7011" s="7"/>
    </row>
    <row r="7012" spans="43:75" x14ac:dyDescent="0.2">
      <c r="AQ7012" s="7"/>
      <c r="AR7012" s="7"/>
      <c r="AS7012" s="7"/>
      <c r="AT7012" s="7"/>
      <c r="AU7012" s="7"/>
      <c r="AV7012" s="7"/>
      <c r="AX7012" s="7"/>
      <c r="AY7012" s="7"/>
      <c r="AZ7012" s="7"/>
      <c r="BA7012" s="7"/>
      <c r="BB7012" s="7"/>
      <c r="BC7012" s="7"/>
      <c r="BD7012" s="7"/>
      <c r="BG7012" s="7"/>
      <c r="BH7012" s="7"/>
      <c r="BI7012" s="7"/>
      <c r="BJ7012" s="7"/>
      <c r="BK7012" s="7"/>
      <c r="BL7012" s="7"/>
      <c r="BM7012" s="7"/>
      <c r="BP7012" s="7"/>
      <c r="BQ7012" s="7"/>
      <c r="BR7012" s="7"/>
      <c r="BS7012" s="7"/>
      <c r="BT7012" s="7"/>
      <c r="BU7012" s="7"/>
      <c r="BV7012" s="7"/>
      <c r="BW7012" s="7"/>
    </row>
    <row r="7013" spans="43:75" x14ac:dyDescent="0.2">
      <c r="AQ7013" s="7"/>
      <c r="AR7013" s="7"/>
      <c r="AS7013" s="7"/>
      <c r="AT7013" s="7"/>
      <c r="AU7013" s="7"/>
      <c r="AV7013" s="7"/>
      <c r="AX7013" s="7"/>
      <c r="AY7013" s="7"/>
      <c r="AZ7013" s="7"/>
      <c r="BA7013" s="7"/>
      <c r="BB7013" s="7"/>
      <c r="BC7013" s="7"/>
      <c r="BD7013" s="7"/>
      <c r="BG7013" s="7"/>
      <c r="BH7013" s="7"/>
      <c r="BI7013" s="7"/>
      <c r="BJ7013" s="7"/>
      <c r="BK7013" s="7"/>
      <c r="BL7013" s="7"/>
      <c r="BM7013" s="7"/>
      <c r="BP7013" s="7"/>
      <c r="BQ7013" s="7"/>
      <c r="BR7013" s="7"/>
      <c r="BS7013" s="7"/>
      <c r="BT7013" s="7"/>
      <c r="BU7013" s="7"/>
      <c r="BV7013" s="7"/>
      <c r="BW7013" s="7"/>
    </row>
    <row r="7014" spans="43:75" x14ac:dyDescent="0.2">
      <c r="AQ7014" s="7"/>
      <c r="AR7014" s="7"/>
      <c r="AS7014" s="7"/>
      <c r="AT7014" s="7"/>
      <c r="AU7014" s="7"/>
      <c r="AV7014" s="7"/>
      <c r="AX7014" s="7"/>
      <c r="AY7014" s="7"/>
      <c r="AZ7014" s="7"/>
      <c r="BA7014" s="7"/>
      <c r="BB7014" s="7"/>
      <c r="BC7014" s="7"/>
      <c r="BD7014" s="7"/>
      <c r="BG7014" s="7"/>
      <c r="BH7014" s="7"/>
      <c r="BI7014" s="7"/>
      <c r="BJ7014" s="7"/>
      <c r="BK7014" s="7"/>
      <c r="BL7014" s="7"/>
      <c r="BM7014" s="7"/>
      <c r="BP7014" s="7"/>
      <c r="BQ7014" s="7"/>
      <c r="BR7014" s="7"/>
      <c r="BS7014" s="7"/>
      <c r="BT7014" s="7"/>
      <c r="BU7014" s="7"/>
      <c r="BV7014" s="7"/>
      <c r="BW7014" s="7"/>
    </row>
    <row r="7015" spans="43:75" x14ac:dyDescent="0.2">
      <c r="AQ7015" s="7"/>
      <c r="AR7015" s="7"/>
      <c r="AS7015" s="7"/>
      <c r="AT7015" s="7"/>
      <c r="AU7015" s="7"/>
      <c r="AV7015" s="7"/>
      <c r="AX7015" s="7"/>
      <c r="AY7015" s="7"/>
      <c r="AZ7015" s="7"/>
      <c r="BA7015" s="7"/>
      <c r="BB7015" s="7"/>
      <c r="BC7015" s="7"/>
      <c r="BD7015" s="7"/>
      <c r="BG7015" s="7"/>
      <c r="BH7015" s="7"/>
      <c r="BI7015" s="7"/>
      <c r="BJ7015" s="7"/>
      <c r="BK7015" s="7"/>
      <c r="BL7015" s="7"/>
      <c r="BM7015" s="7"/>
      <c r="BP7015" s="7"/>
      <c r="BQ7015" s="7"/>
      <c r="BR7015" s="7"/>
      <c r="BS7015" s="7"/>
      <c r="BT7015" s="7"/>
      <c r="BU7015" s="7"/>
      <c r="BV7015" s="7"/>
      <c r="BW7015" s="7"/>
    </row>
    <row r="7016" spans="43:75" x14ac:dyDescent="0.2">
      <c r="AQ7016" s="7"/>
      <c r="AR7016" s="7"/>
      <c r="AS7016" s="7"/>
      <c r="AT7016" s="7"/>
      <c r="AU7016" s="7"/>
      <c r="AV7016" s="7"/>
      <c r="AX7016" s="7"/>
      <c r="AY7016" s="7"/>
      <c r="AZ7016" s="7"/>
      <c r="BA7016" s="7"/>
      <c r="BB7016" s="7"/>
      <c r="BC7016" s="7"/>
      <c r="BD7016" s="7"/>
      <c r="BG7016" s="7"/>
      <c r="BH7016" s="7"/>
      <c r="BI7016" s="7"/>
      <c r="BJ7016" s="7"/>
      <c r="BK7016" s="7"/>
      <c r="BL7016" s="7"/>
      <c r="BM7016" s="7"/>
      <c r="BP7016" s="7"/>
      <c r="BQ7016" s="7"/>
      <c r="BR7016" s="7"/>
      <c r="BS7016" s="7"/>
      <c r="BT7016" s="7"/>
      <c r="BU7016" s="7"/>
      <c r="BV7016" s="7"/>
      <c r="BW7016" s="7"/>
    </row>
    <row r="7017" spans="43:75" x14ac:dyDescent="0.2">
      <c r="AQ7017" s="7"/>
      <c r="AR7017" s="7"/>
      <c r="AS7017" s="7"/>
      <c r="AT7017" s="7"/>
      <c r="AU7017" s="7"/>
      <c r="AV7017" s="7"/>
      <c r="AX7017" s="7"/>
      <c r="AY7017" s="7"/>
      <c r="AZ7017" s="7"/>
      <c r="BA7017" s="7"/>
      <c r="BB7017" s="7"/>
      <c r="BC7017" s="7"/>
      <c r="BD7017" s="7"/>
      <c r="BG7017" s="7"/>
      <c r="BH7017" s="7"/>
      <c r="BI7017" s="7"/>
      <c r="BJ7017" s="7"/>
      <c r="BK7017" s="7"/>
      <c r="BL7017" s="7"/>
      <c r="BM7017" s="7"/>
      <c r="BP7017" s="7"/>
      <c r="BQ7017" s="7"/>
      <c r="BR7017" s="7"/>
      <c r="BS7017" s="7"/>
      <c r="BT7017" s="7"/>
      <c r="BU7017" s="7"/>
      <c r="BV7017" s="7"/>
      <c r="BW7017" s="7"/>
    </row>
    <row r="7018" spans="43:75" x14ac:dyDescent="0.2">
      <c r="AQ7018" s="7"/>
      <c r="AR7018" s="7"/>
      <c r="AS7018" s="7"/>
      <c r="AT7018" s="7"/>
      <c r="AU7018" s="7"/>
      <c r="AV7018" s="7"/>
      <c r="AX7018" s="7"/>
      <c r="AY7018" s="7"/>
      <c r="AZ7018" s="7"/>
      <c r="BA7018" s="7"/>
      <c r="BB7018" s="7"/>
      <c r="BC7018" s="7"/>
      <c r="BD7018" s="7"/>
      <c r="BG7018" s="7"/>
      <c r="BH7018" s="7"/>
      <c r="BI7018" s="7"/>
      <c r="BJ7018" s="7"/>
      <c r="BK7018" s="7"/>
      <c r="BL7018" s="7"/>
      <c r="BM7018" s="7"/>
      <c r="BP7018" s="7"/>
      <c r="BQ7018" s="7"/>
      <c r="BR7018" s="7"/>
      <c r="BS7018" s="7"/>
      <c r="BT7018" s="7"/>
      <c r="BU7018" s="7"/>
      <c r="BV7018" s="7"/>
      <c r="BW7018" s="7"/>
    </row>
    <row r="7019" spans="43:75" x14ac:dyDescent="0.2">
      <c r="AQ7019" s="7"/>
      <c r="AR7019" s="7"/>
      <c r="AS7019" s="7"/>
      <c r="AT7019" s="7"/>
      <c r="AU7019" s="7"/>
      <c r="AV7019" s="7"/>
      <c r="AX7019" s="7"/>
      <c r="AY7019" s="7"/>
      <c r="AZ7019" s="7"/>
      <c r="BA7019" s="7"/>
      <c r="BB7019" s="7"/>
      <c r="BC7019" s="7"/>
      <c r="BD7019" s="7"/>
      <c r="BG7019" s="7"/>
      <c r="BH7019" s="7"/>
      <c r="BI7019" s="7"/>
      <c r="BJ7019" s="7"/>
      <c r="BK7019" s="7"/>
      <c r="BL7019" s="7"/>
      <c r="BM7019" s="7"/>
      <c r="BP7019" s="7"/>
      <c r="BQ7019" s="7"/>
      <c r="BR7019" s="7"/>
      <c r="BS7019" s="7"/>
      <c r="BT7019" s="7"/>
      <c r="BU7019" s="7"/>
      <c r="BV7019" s="7"/>
      <c r="BW7019" s="7"/>
    </row>
    <row r="7020" spans="43:75" x14ac:dyDescent="0.2">
      <c r="AQ7020" s="7"/>
      <c r="AR7020" s="7"/>
      <c r="AS7020" s="7"/>
      <c r="AT7020" s="7"/>
      <c r="AU7020" s="7"/>
      <c r="AV7020" s="7"/>
      <c r="AX7020" s="7"/>
      <c r="AY7020" s="7"/>
      <c r="AZ7020" s="7"/>
      <c r="BA7020" s="7"/>
      <c r="BB7020" s="7"/>
      <c r="BC7020" s="7"/>
      <c r="BD7020" s="7"/>
      <c r="BG7020" s="7"/>
      <c r="BH7020" s="7"/>
      <c r="BI7020" s="7"/>
      <c r="BJ7020" s="7"/>
      <c r="BK7020" s="7"/>
      <c r="BL7020" s="7"/>
      <c r="BM7020" s="7"/>
      <c r="BP7020" s="7"/>
      <c r="BQ7020" s="7"/>
      <c r="BR7020" s="7"/>
      <c r="BS7020" s="7"/>
      <c r="BT7020" s="7"/>
      <c r="BU7020" s="7"/>
      <c r="BV7020" s="7"/>
      <c r="BW7020" s="7"/>
    </row>
    <row r="7021" spans="43:75" x14ac:dyDescent="0.2">
      <c r="AQ7021" s="7"/>
      <c r="AR7021" s="7"/>
      <c r="AS7021" s="7"/>
      <c r="AT7021" s="7"/>
      <c r="AU7021" s="7"/>
      <c r="AV7021" s="7"/>
      <c r="AX7021" s="7"/>
      <c r="AY7021" s="7"/>
      <c r="AZ7021" s="7"/>
      <c r="BA7021" s="7"/>
      <c r="BB7021" s="7"/>
      <c r="BC7021" s="7"/>
      <c r="BD7021" s="7"/>
      <c r="BG7021" s="7"/>
      <c r="BH7021" s="7"/>
      <c r="BI7021" s="7"/>
      <c r="BJ7021" s="7"/>
      <c r="BK7021" s="7"/>
      <c r="BL7021" s="7"/>
      <c r="BM7021" s="7"/>
      <c r="BP7021" s="7"/>
      <c r="BQ7021" s="7"/>
      <c r="BR7021" s="7"/>
      <c r="BS7021" s="7"/>
      <c r="BT7021" s="7"/>
      <c r="BU7021" s="7"/>
      <c r="BV7021" s="7"/>
      <c r="BW7021" s="7"/>
    </row>
    <row r="7022" spans="43:75" x14ac:dyDescent="0.2">
      <c r="AQ7022" s="7"/>
      <c r="AR7022" s="7"/>
      <c r="AS7022" s="7"/>
      <c r="AT7022" s="7"/>
      <c r="AU7022" s="7"/>
      <c r="AV7022" s="7"/>
      <c r="AX7022" s="7"/>
      <c r="AY7022" s="7"/>
      <c r="AZ7022" s="7"/>
      <c r="BA7022" s="7"/>
      <c r="BB7022" s="7"/>
      <c r="BC7022" s="7"/>
      <c r="BD7022" s="7"/>
      <c r="BG7022" s="7"/>
      <c r="BH7022" s="7"/>
      <c r="BI7022" s="7"/>
      <c r="BJ7022" s="7"/>
      <c r="BK7022" s="7"/>
      <c r="BL7022" s="7"/>
      <c r="BM7022" s="7"/>
      <c r="BP7022" s="7"/>
      <c r="BQ7022" s="7"/>
      <c r="BR7022" s="7"/>
      <c r="BS7022" s="7"/>
      <c r="BT7022" s="7"/>
      <c r="BU7022" s="7"/>
      <c r="BV7022" s="7"/>
      <c r="BW7022" s="7"/>
    </row>
    <row r="7023" spans="43:75" x14ac:dyDescent="0.2">
      <c r="AQ7023" s="7"/>
      <c r="AR7023" s="7"/>
      <c r="AS7023" s="7"/>
      <c r="AT7023" s="7"/>
      <c r="AU7023" s="7"/>
      <c r="AV7023" s="7"/>
      <c r="AX7023" s="7"/>
      <c r="AY7023" s="7"/>
      <c r="AZ7023" s="7"/>
      <c r="BA7023" s="7"/>
      <c r="BB7023" s="7"/>
      <c r="BC7023" s="7"/>
      <c r="BD7023" s="7"/>
      <c r="BG7023" s="7"/>
      <c r="BH7023" s="7"/>
      <c r="BI7023" s="7"/>
      <c r="BJ7023" s="7"/>
      <c r="BK7023" s="7"/>
      <c r="BL7023" s="7"/>
      <c r="BM7023" s="7"/>
      <c r="BP7023" s="7"/>
      <c r="BQ7023" s="7"/>
      <c r="BR7023" s="7"/>
      <c r="BS7023" s="7"/>
      <c r="BT7023" s="7"/>
      <c r="BU7023" s="7"/>
      <c r="BV7023" s="7"/>
      <c r="BW7023" s="7"/>
    </row>
    <row r="7024" spans="43:75" x14ac:dyDescent="0.2">
      <c r="AQ7024" s="7"/>
      <c r="AR7024" s="7"/>
      <c r="AS7024" s="7"/>
      <c r="AT7024" s="7"/>
      <c r="AU7024" s="7"/>
      <c r="AV7024" s="7"/>
      <c r="AX7024" s="7"/>
      <c r="AY7024" s="7"/>
      <c r="AZ7024" s="7"/>
      <c r="BA7024" s="7"/>
      <c r="BB7024" s="7"/>
      <c r="BC7024" s="7"/>
      <c r="BD7024" s="7"/>
      <c r="BG7024" s="7"/>
      <c r="BH7024" s="7"/>
      <c r="BI7024" s="7"/>
      <c r="BJ7024" s="7"/>
      <c r="BK7024" s="7"/>
      <c r="BL7024" s="7"/>
      <c r="BM7024" s="7"/>
      <c r="BP7024" s="7"/>
      <c r="BQ7024" s="7"/>
      <c r="BR7024" s="7"/>
      <c r="BS7024" s="7"/>
      <c r="BT7024" s="7"/>
      <c r="BU7024" s="7"/>
      <c r="BV7024" s="7"/>
      <c r="BW7024" s="7"/>
    </row>
    <row r="7025" spans="43:75" x14ac:dyDescent="0.2">
      <c r="AQ7025" s="7"/>
      <c r="AR7025" s="7"/>
      <c r="AS7025" s="7"/>
      <c r="AT7025" s="7"/>
      <c r="AU7025" s="7"/>
      <c r="AV7025" s="7"/>
      <c r="AX7025" s="7"/>
      <c r="AY7025" s="7"/>
      <c r="AZ7025" s="7"/>
      <c r="BA7025" s="7"/>
      <c r="BB7025" s="7"/>
      <c r="BC7025" s="7"/>
      <c r="BD7025" s="7"/>
      <c r="BG7025" s="7"/>
      <c r="BH7025" s="7"/>
      <c r="BI7025" s="7"/>
      <c r="BJ7025" s="7"/>
      <c r="BK7025" s="7"/>
      <c r="BL7025" s="7"/>
      <c r="BM7025" s="7"/>
      <c r="BP7025" s="7"/>
      <c r="BQ7025" s="7"/>
      <c r="BR7025" s="7"/>
      <c r="BS7025" s="7"/>
      <c r="BT7025" s="7"/>
      <c r="BU7025" s="7"/>
      <c r="BV7025" s="7"/>
      <c r="BW7025" s="7"/>
    </row>
    <row r="7026" spans="43:75" x14ac:dyDescent="0.2">
      <c r="AQ7026" s="7"/>
      <c r="AR7026" s="7"/>
      <c r="AS7026" s="7"/>
      <c r="AT7026" s="7"/>
      <c r="AU7026" s="7"/>
      <c r="AV7026" s="7"/>
      <c r="AX7026" s="7"/>
      <c r="AY7026" s="7"/>
      <c r="AZ7026" s="7"/>
      <c r="BA7026" s="7"/>
      <c r="BB7026" s="7"/>
      <c r="BC7026" s="7"/>
      <c r="BD7026" s="7"/>
      <c r="BG7026" s="7"/>
      <c r="BH7026" s="7"/>
      <c r="BI7026" s="7"/>
      <c r="BJ7026" s="7"/>
      <c r="BK7026" s="7"/>
      <c r="BL7026" s="7"/>
      <c r="BM7026" s="7"/>
      <c r="BP7026" s="7"/>
      <c r="BQ7026" s="7"/>
      <c r="BR7026" s="7"/>
      <c r="BS7026" s="7"/>
      <c r="BT7026" s="7"/>
      <c r="BU7026" s="7"/>
      <c r="BV7026" s="7"/>
      <c r="BW7026" s="7"/>
    </row>
    <row r="7027" spans="43:75" x14ac:dyDescent="0.2">
      <c r="AQ7027" s="7"/>
      <c r="AR7027" s="7"/>
      <c r="AS7027" s="7"/>
      <c r="AT7027" s="7"/>
      <c r="AU7027" s="7"/>
      <c r="AV7027" s="7"/>
      <c r="AX7027" s="7"/>
      <c r="AY7027" s="7"/>
      <c r="AZ7027" s="7"/>
      <c r="BA7027" s="7"/>
      <c r="BB7027" s="7"/>
      <c r="BC7027" s="7"/>
      <c r="BD7027" s="7"/>
      <c r="BG7027" s="7"/>
      <c r="BH7027" s="7"/>
      <c r="BI7027" s="7"/>
      <c r="BJ7027" s="7"/>
      <c r="BK7027" s="7"/>
      <c r="BL7027" s="7"/>
      <c r="BM7027" s="7"/>
      <c r="BP7027" s="7"/>
      <c r="BQ7027" s="7"/>
      <c r="BR7027" s="7"/>
      <c r="BS7027" s="7"/>
      <c r="BT7027" s="7"/>
      <c r="BU7027" s="7"/>
      <c r="BV7027" s="7"/>
      <c r="BW7027" s="7"/>
    </row>
    <row r="7028" spans="43:75" x14ac:dyDescent="0.2">
      <c r="AQ7028" s="7"/>
      <c r="AR7028" s="7"/>
      <c r="AS7028" s="7"/>
      <c r="AT7028" s="7"/>
      <c r="AU7028" s="7"/>
      <c r="AV7028" s="7"/>
      <c r="AX7028" s="7"/>
      <c r="AY7028" s="7"/>
      <c r="AZ7028" s="7"/>
      <c r="BA7028" s="7"/>
      <c r="BB7028" s="7"/>
      <c r="BC7028" s="7"/>
      <c r="BD7028" s="7"/>
      <c r="BG7028" s="7"/>
      <c r="BH7028" s="7"/>
      <c r="BI7028" s="7"/>
      <c r="BJ7028" s="7"/>
      <c r="BK7028" s="7"/>
      <c r="BL7028" s="7"/>
      <c r="BM7028" s="7"/>
      <c r="BP7028" s="7"/>
      <c r="BQ7028" s="7"/>
      <c r="BR7028" s="7"/>
      <c r="BS7028" s="7"/>
      <c r="BT7028" s="7"/>
      <c r="BU7028" s="7"/>
      <c r="BV7028" s="7"/>
      <c r="BW7028" s="7"/>
    </row>
    <row r="7029" spans="43:75" x14ac:dyDescent="0.2">
      <c r="AQ7029" s="7"/>
      <c r="AR7029" s="7"/>
      <c r="AS7029" s="7"/>
      <c r="AT7029" s="7"/>
      <c r="AU7029" s="7"/>
      <c r="AV7029" s="7"/>
      <c r="AX7029" s="7"/>
      <c r="AY7029" s="7"/>
      <c r="AZ7029" s="7"/>
      <c r="BA7029" s="7"/>
      <c r="BB7029" s="7"/>
      <c r="BC7029" s="7"/>
      <c r="BD7029" s="7"/>
      <c r="BG7029" s="7"/>
      <c r="BH7029" s="7"/>
      <c r="BI7029" s="7"/>
      <c r="BJ7029" s="7"/>
      <c r="BK7029" s="7"/>
      <c r="BL7029" s="7"/>
      <c r="BM7029" s="7"/>
      <c r="BP7029" s="7"/>
      <c r="BQ7029" s="7"/>
      <c r="BR7029" s="7"/>
      <c r="BS7029" s="7"/>
      <c r="BT7029" s="7"/>
      <c r="BU7029" s="7"/>
      <c r="BV7029" s="7"/>
      <c r="BW7029" s="7"/>
    </row>
    <row r="7030" spans="43:75" x14ac:dyDescent="0.2">
      <c r="AQ7030" s="7"/>
      <c r="AR7030" s="7"/>
      <c r="AS7030" s="7"/>
      <c r="AT7030" s="7"/>
      <c r="AU7030" s="7"/>
      <c r="AV7030" s="7"/>
      <c r="AX7030" s="7"/>
      <c r="AY7030" s="7"/>
      <c r="AZ7030" s="7"/>
      <c r="BA7030" s="7"/>
      <c r="BB7030" s="7"/>
      <c r="BC7030" s="7"/>
      <c r="BD7030" s="7"/>
      <c r="BG7030" s="7"/>
      <c r="BH7030" s="7"/>
      <c r="BI7030" s="7"/>
      <c r="BJ7030" s="7"/>
      <c r="BK7030" s="7"/>
      <c r="BL7030" s="7"/>
      <c r="BM7030" s="7"/>
      <c r="BP7030" s="7"/>
      <c r="BQ7030" s="7"/>
      <c r="BR7030" s="7"/>
      <c r="BS7030" s="7"/>
      <c r="BT7030" s="7"/>
      <c r="BU7030" s="7"/>
      <c r="BV7030" s="7"/>
      <c r="BW7030" s="7"/>
    </row>
    <row r="7031" spans="43:75" x14ac:dyDescent="0.2">
      <c r="AQ7031" s="7"/>
      <c r="AR7031" s="7"/>
      <c r="AS7031" s="7"/>
      <c r="AT7031" s="7"/>
      <c r="AU7031" s="7"/>
      <c r="AV7031" s="7"/>
      <c r="AX7031" s="7"/>
      <c r="AY7031" s="7"/>
      <c r="AZ7031" s="7"/>
      <c r="BA7031" s="7"/>
      <c r="BB7031" s="7"/>
      <c r="BC7031" s="7"/>
      <c r="BD7031" s="7"/>
      <c r="BG7031" s="7"/>
      <c r="BH7031" s="7"/>
      <c r="BI7031" s="7"/>
      <c r="BJ7031" s="7"/>
      <c r="BK7031" s="7"/>
      <c r="BL7031" s="7"/>
      <c r="BM7031" s="7"/>
      <c r="BP7031" s="7"/>
      <c r="BQ7031" s="7"/>
      <c r="BR7031" s="7"/>
      <c r="BS7031" s="7"/>
      <c r="BT7031" s="7"/>
      <c r="BU7031" s="7"/>
      <c r="BV7031" s="7"/>
      <c r="BW7031" s="7"/>
    </row>
    <row r="7032" spans="43:75" x14ac:dyDescent="0.2">
      <c r="AQ7032" s="7"/>
      <c r="AR7032" s="7"/>
      <c r="AS7032" s="7"/>
      <c r="AT7032" s="7"/>
      <c r="AU7032" s="7"/>
      <c r="AV7032" s="7"/>
      <c r="AX7032" s="7"/>
      <c r="AY7032" s="7"/>
      <c r="AZ7032" s="7"/>
      <c r="BA7032" s="7"/>
      <c r="BB7032" s="7"/>
      <c r="BC7032" s="7"/>
      <c r="BD7032" s="7"/>
      <c r="BG7032" s="7"/>
      <c r="BH7032" s="7"/>
      <c r="BI7032" s="7"/>
      <c r="BJ7032" s="7"/>
      <c r="BK7032" s="7"/>
      <c r="BL7032" s="7"/>
      <c r="BM7032" s="7"/>
      <c r="BP7032" s="7"/>
      <c r="BQ7032" s="7"/>
      <c r="BR7032" s="7"/>
      <c r="BS7032" s="7"/>
      <c r="BT7032" s="7"/>
      <c r="BU7032" s="7"/>
      <c r="BV7032" s="7"/>
      <c r="BW7032" s="7"/>
    </row>
    <row r="7033" spans="43:75" x14ac:dyDescent="0.2">
      <c r="AQ7033" s="7"/>
      <c r="AR7033" s="7"/>
      <c r="AS7033" s="7"/>
      <c r="AT7033" s="7"/>
      <c r="AU7033" s="7"/>
      <c r="AV7033" s="7"/>
      <c r="AX7033" s="7"/>
      <c r="AY7033" s="7"/>
      <c r="AZ7033" s="7"/>
      <c r="BA7033" s="7"/>
      <c r="BB7033" s="7"/>
      <c r="BC7033" s="7"/>
      <c r="BD7033" s="7"/>
      <c r="BG7033" s="7"/>
      <c r="BH7033" s="7"/>
      <c r="BI7033" s="7"/>
      <c r="BJ7033" s="7"/>
      <c r="BK7033" s="7"/>
      <c r="BL7033" s="7"/>
      <c r="BM7033" s="7"/>
      <c r="BP7033" s="7"/>
      <c r="BQ7033" s="7"/>
      <c r="BR7033" s="7"/>
      <c r="BS7033" s="7"/>
      <c r="BT7033" s="7"/>
      <c r="BU7033" s="7"/>
      <c r="BV7033" s="7"/>
      <c r="BW7033" s="7"/>
    </row>
    <row r="7034" spans="43:75" x14ac:dyDescent="0.2">
      <c r="AQ7034" s="7"/>
      <c r="AR7034" s="7"/>
      <c r="AS7034" s="7"/>
      <c r="AT7034" s="7"/>
      <c r="AU7034" s="7"/>
      <c r="AV7034" s="7"/>
      <c r="AX7034" s="7"/>
      <c r="AY7034" s="7"/>
      <c r="AZ7034" s="7"/>
      <c r="BA7034" s="7"/>
      <c r="BB7034" s="7"/>
      <c r="BC7034" s="7"/>
      <c r="BD7034" s="7"/>
      <c r="BG7034" s="7"/>
      <c r="BH7034" s="7"/>
      <c r="BI7034" s="7"/>
      <c r="BJ7034" s="7"/>
      <c r="BK7034" s="7"/>
      <c r="BL7034" s="7"/>
      <c r="BM7034" s="7"/>
      <c r="BP7034" s="7"/>
      <c r="BQ7034" s="7"/>
      <c r="BR7034" s="7"/>
      <c r="BS7034" s="7"/>
      <c r="BT7034" s="7"/>
      <c r="BU7034" s="7"/>
      <c r="BV7034" s="7"/>
      <c r="BW7034" s="7"/>
    </row>
    <row r="7035" spans="43:75" x14ac:dyDescent="0.2">
      <c r="AQ7035" s="7"/>
      <c r="AR7035" s="7"/>
      <c r="AS7035" s="7"/>
      <c r="AT7035" s="7"/>
      <c r="AU7035" s="7"/>
      <c r="AV7035" s="7"/>
      <c r="AX7035" s="7"/>
      <c r="AY7035" s="7"/>
      <c r="AZ7035" s="7"/>
      <c r="BA7035" s="7"/>
      <c r="BB7035" s="7"/>
      <c r="BC7035" s="7"/>
      <c r="BD7035" s="7"/>
      <c r="BG7035" s="7"/>
      <c r="BH7035" s="7"/>
      <c r="BI7035" s="7"/>
      <c r="BJ7035" s="7"/>
      <c r="BK7035" s="7"/>
      <c r="BL7035" s="7"/>
      <c r="BM7035" s="7"/>
      <c r="BP7035" s="7"/>
      <c r="BQ7035" s="7"/>
      <c r="BR7035" s="7"/>
      <c r="BS7035" s="7"/>
      <c r="BT7035" s="7"/>
      <c r="BU7035" s="7"/>
      <c r="BV7035" s="7"/>
      <c r="BW7035" s="7"/>
    </row>
    <row r="7036" spans="43:75" x14ac:dyDescent="0.2">
      <c r="AQ7036" s="7"/>
      <c r="AR7036" s="7"/>
      <c r="AS7036" s="7"/>
      <c r="AT7036" s="7"/>
      <c r="AU7036" s="7"/>
      <c r="AV7036" s="7"/>
      <c r="AX7036" s="7"/>
      <c r="AY7036" s="7"/>
      <c r="AZ7036" s="7"/>
      <c r="BA7036" s="7"/>
      <c r="BB7036" s="7"/>
      <c r="BC7036" s="7"/>
      <c r="BD7036" s="7"/>
      <c r="BG7036" s="7"/>
      <c r="BH7036" s="7"/>
      <c r="BI7036" s="7"/>
      <c r="BJ7036" s="7"/>
      <c r="BK7036" s="7"/>
      <c r="BL7036" s="7"/>
      <c r="BM7036" s="7"/>
      <c r="BP7036" s="7"/>
      <c r="BQ7036" s="7"/>
      <c r="BR7036" s="7"/>
      <c r="BS7036" s="7"/>
      <c r="BT7036" s="7"/>
      <c r="BU7036" s="7"/>
      <c r="BV7036" s="7"/>
      <c r="BW7036" s="7"/>
    </row>
    <row r="7037" spans="43:75" x14ac:dyDescent="0.2">
      <c r="AQ7037" s="7"/>
      <c r="AR7037" s="7"/>
      <c r="AS7037" s="7"/>
      <c r="AT7037" s="7"/>
      <c r="AU7037" s="7"/>
      <c r="AV7037" s="7"/>
      <c r="AX7037" s="7"/>
      <c r="AY7037" s="7"/>
      <c r="AZ7037" s="7"/>
      <c r="BA7037" s="7"/>
      <c r="BB7037" s="7"/>
      <c r="BC7037" s="7"/>
      <c r="BD7037" s="7"/>
      <c r="BG7037" s="7"/>
      <c r="BH7037" s="7"/>
      <c r="BI7037" s="7"/>
      <c r="BJ7037" s="7"/>
      <c r="BK7037" s="7"/>
      <c r="BL7037" s="7"/>
      <c r="BM7037" s="7"/>
      <c r="BP7037" s="7"/>
      <c r="BQ7037" s="7"/>
      <c r="BR7037" s="7"/>
      <c r="BS7037" s="7"/>
      <c r="BT7037" s="7"/>
      <c r="BU7037" s="7"/>
      <c r="BV7037" s="7"/>
      <c r="BW7037" s="7"/>
    </row>
    <row r="7038" spans="43:75" x14ac:dyDescent="0.2">
      <c r="AQ7038" s="7"/>
      <c r="AR7038" s="7"/>
      <c r="AS7038" s="7"/>
      <c r="AT7038" s="7"/>
      <c r="AU7038" s="7"/>
      <c r="AV7038" s="7"/>
      <c r="AX7038" s="7"/>
      <c r="AY7038" s="7"/>
      <c r="AZ7038" s="7"/>
      <c r="BA7038" s="7"/>
      <c r="BB7038" s="7"/>
      <c r="BC7038" s="7"/>
      <c r="BD7038" s="7"/>
      <c r="BG7038" s="7"/>
      <c r="BH7038" s="7"/>
      <c r="BI7038" s="7"/>
      <c r="BJ7038" s="7"/>
      <c r="BK7038" s="7"/>
      <c r="BL7038" s="7"/>
      <c r="BM7038" s="7"/>
      <c r="BP7038" s="7"/>
      <c r="BQ7038" s="7"/>
      <c r="BR7038" s="7"/>
      <c r="BS7038" s="7"/>
      <c r="BT7038" s="7"/>
      <c r="BU7038" s="7"/>
      <c r="BV7038" s="7"/>
      <c r="BW7038" s="7"/>
    </row>
    <row r="7039" spans="43:75" x14ac:dyDescent="0.2">
      <c r="AQ7039" s="7"/>
      <c r="AR7039" s="7"/>
      <c r="AS7039" s="7"/>
      <c r="AT7039" s="7"/>
      <c r="AU7039" s="7"/>
      <c r="AV7039" s="7"/>
      <c r="AX7039" s="7"/>
      <c r="AY7039" s="7"/>
      <c r="AZ7039" s="7"/>
      <c r="BA7039" s="7"/>
      <c r="BB7039" s="7"/>
      <c r="BC7039" s="7"/>
      <c r="BD7039" s="7"/>
      <c r="BG7039" s="7"/>
      <c r="BH7039" s="7"/>
      <c r="BI7039" s="7"/>
      <c r="BJ7039" s="7"/>
      <c r="BK7039" s="7"/>
      <c r="BL7039" s="7"/>
      <c r="BM7039" s="7"/>
      <c r="BP7039" s="7"/>
      <c r="BQ7039" s="7"/>
      <c r="BR7039" s="7"/>
      <c r="BS7039" s="7"/>
      <c r="BT7039" s="7"/>
      <c r="BU7039" s="7"/>
      <c r="BV7039" s="7"/>
      <c r="BW7039" s="7"/>
    </row>
    <row r="7040" spans="43:75" x14ac:dyDescent="0.2">
      <c r="AQ7040" s="7"/>
      <c r="AR7040" s="7"/>
      <c r="AS7040" s="7"/>
      <c r="AT7040" s="7"/>
      <c r="AU7040" s="7"/>
      <c r="AV7040" s="7"/>
      <c r="AX7040" s="7"/>
      <c r="AY7040" s="7"/>
      <c r="AZ7040" s="7"/>
      <c r="BA7040" s="7"/>
      <c r="BB7040" s="7"/>
      <c r="BC7040" s="7"/>
      <c r="BD7040" s="7"/>
      <c r="BG7040" s="7"/>
      <c r="BH7040" s="7"/>
      <c r="BI7040" s="7"/>
      <c r="BJ7040" s="7"/>
      <c r="BK7040" s="7"/>
      <c r="BL7040" s="7"/>
      <c r="BM7040" s="7"/>
      <c r="BP7040" s="7"/>
      <c r="BQ7040" s="7"/>
      <c r="BR7040" s="7"/>
      <c r="BS7040" s="7"/>
      <c r="BT7040" s="7"/>
      <c r="BU7040" s="7"/>
      <c r="BV7040" s="7"/>
      <c r="BW7040" s="7"/>
    </row>
    <row r="7041" spans="43:75" x14ac:dyDescent="0.2">
      <c r="AQ7041" s="7"/>
      <c r="AR7041" s="7"/>
      <c r="AS7041" s="7"/>
      <c r="AT7041" s="7"/>
      <c r="AU7041" s="7"/>
      <c r="AV7041" s="7"/>
      <c r="AX7041" s="7"/>
      <c r="AY7041" s="7"/>
      <c r="AZ7041" s="7"/>
      <c r="BA7041" s="7"/>
      <c r="BB7041" s="7"/>
      <c r="BC7041" s="7"/>
      <c r="BD7041" s="7"/>
      <c r="BG7041" s="7"/>
      <c r="BH7041" s="7"/>
      <c r="BI7041" s="7"/>
      <c r="BJ7041" s="7"/>
      <c r="BK7041" s="7"/>
      <c r="BL7041" s="7"/>
      <c r="BM7041" s="7"/>
      <c r="BP7041" s="7"/>
      <c r="BQ7041" s="7"/>
      <c r="BR7041" s="7"/>
      <c r="BS7041" s="7"/>
      <c r="BT7041" s="7"/>
      <c r="BU7041" s="7"/>
      <c r="BV7041" s="7"/>
      <c r="BW7041" s="7"/>
    </row>
    <row r="7042" spans="43:75" x14ac:dyDescent="0.2">
      <c r="AQ7042" s="7"/>
      <c r="AR7042" s="7"/>
      <c r="AS7042" s="7"/>
      <c r="AT7042" s="7"/>
      <c r="AU7042" s="7"/>
      <c r="AV7042" s="7"/>
      <c r="AX7042" s="7"/>
      <c r="AY7042" s="7"/>
      <c r="AZ7042" s="7"/>
      <c r="BA7042" s="7"/>
      <c r="BB7042" s="7"/>
      <c r="BC7042" s="7"/>
      <c r="BD7042" s="7"/>
      <c r="BG7042" s="7"/>
      <c r="BH7042" s="7"/>
      <c r="BI7042" s="7"/>
      <c r="BJ7042" s="7"/>
      <c r="BK7042" s="7"/>
      <c r="BL7042" s="7"/>
      <c r="BM7042" s="7"/>
      <c r="BP7042" s="7"/>
      <c r="BQ7042" s="7"/>
      <c r="BR7042" s="7"/>
      <c r="BS7042" s="7"/>
      <c r="BT7042" s="7"/>
      <c r="BU7042" s="7"/>
      <c r="BV7042" s="7"/>
      <c r="BW7042" s="7"/>
    </row>
    <row r="7043" spans="43:75" x14ac:dyDescent="0.2">
      <c r="AQ7043" s="7"/>
      <c r="AR7043" s="7"/>
      <c r="AS7043" s="7"/>
      <c r="AT7043" s="7"/>
      <c r="AU7043" s="7"/>
      <c r="AV7043" s="7"/>
      <c r="AX7043" s="7"/>
      <c r="AY7043" s="7"/>
      <c r="AZ7043" s="7"/>
      <c r="BA7043" s="7"/>
      <c r="BB7043" s="7"/>
      <c r="BC7043" s="7"/>
      <c r="BD7043" s="7"/>
      <c r="BG7043" s="7"/>
      <c r="BH7043" s="7"/>
      <c r="BI7043" s="7"/>
      <c r="BJ7043" s="7"/>
      <c r="BK7043" s="7"/>
      <c r="BL7043" s="7"/>
      <c r="BM7043" s="7"/>
      <c r="BP7043" s="7"/>
      <c r="BQ7043" s="7"/>
      <c r="BR7043" s="7"/>
      <c r="BS7043" s="7"/>
      <c r="BT7043" s="7"/>
      <c r="BU7043" s="7"/>
      <c r="BV7043" s="7"/>
      <c r="BW7043" s="7"/>
    </row>
    <row r="7044" spans="43:75" x14ac:dyDescent="0.2">
      <c r="AQ7044" s="7"/>
      <c r="AR7044" s="7"/>
      <c r="AS7044" s="7"/>
      <c r="AT7044" s="7"/>
      <c r="AU7044" s="7"/>
      <c r="AV7044" s="7"/>
      <c r="AX7044" s="7"/>
      <c r="AY7044" s="7"/>
      <c r="AZ7044" s="7"/>
      <c r="BA7044" s="7"/>
      <c r="BB7044" s="7"/>
      <c r="BC7044" s="7"/>
      <c r="BD7044" s="7"/>
      <c r="BG7044" s="7"/>
      <c r="BH7044" s="7"/>
      <c r="BI7044" s="7"/>
      <c r="BJ7044" s="7"/>
      <c r="BK7044" s="7"/>
      <c r="BL7044" s="7"/>
      <c r="BM7044" s="7"/>
      <c r="BP7044" s="7"/>
      <c r="BQ7044" s="7"/>
      <c r="BR7044" s="7"/>
      <c r="BS7044" s="7"/>
      <c r="BT7044" s="7"/>
      <c r="BU7044" s="7"/>
      <c r="BV7044" s="7"/>
      <c r="BW7044" s="7"/>
    </row>
    <row r="7045" spans="43:75" x14ac:dyDescent="0.2">
      <c r="AQ7045" s="7"/>
      <c r="AR7045" s="7"/>
      <c r="AS7045" s="7"/>
      <c r="AT7045" s="7"/>
      <c r="AU7045" s="7"/>
      <c r="AV7045" s="7"/>
      <c r="AX7045" s="7"/>
      <c r="AY7045" s="7"/>
      <c r="AZ7045" s="7"/>
      <c r="BA7045" s="7"/>
      <c r="BB7045" s="7"/>
      <c r="BC7045" s="7"/>
      <c r="BD7045" s="7"/>
      <c r="BG7045" s="7"/>
      <c r="BH7045" s="7"/>
      <c r="BI7045" s="7"/>
      <c r="BJ7045" s="7"/>
      <c r="BK7045" s="7"/>
      <c r="BL7045" s="7"/>
      <c r="BM7045" s="7"/>
      <c r="BP7045" s="7"/>
      <c r="BQ7045" s="7"/>
      <c r="BR7045" s="7"/>
      <c r="BS7045" s="7"/>
      <c r="BT7045" s="7"/>
      <c r="BU7045" s="7"/>
      <c r="BV7045" s="7"/>
      <c r="BW7045" s="7"/>
    </row>
    <row r="7046" spans="43:75" x14ac:dyDescent="0.2">
      <c r="AQ7046" s="7"/>
      <c r="AR7046" s="7"/>
      <c r="AS7046" s="7"/>
      <c r="AT7046" s="7"/>
      <c r="AU7046" s="7"/>
      <c r="AV7046" s="7"/>
      <c r="AX7046" s="7"/>
      <c r="AY7046" s="7"/>
      <c r="AZ7046" s="7"/>
      <c r="BA7046" s="7"/>
      <c r="BB7046" s="7"/>
      <c r="BC7046" s="7"/>
      <c r="BD7046" s="7"/>
      <c r="BG7046" s="7"/>
      <c r="BH7046" s="7"/>
      <c r="BI7046" s="7"/>
      <c r="BJ7046" s="7"/>
      <c r="BK7046" s="7"/>
      <c r="BL7046" s="7"/>
      <c r="BM7046" s="7"/>
      <c r="BP7046" s="7"/>
      <c r="BQ7046" s="7"/>
      <c r="BR7046" s="7"/>
      <c r="BS7046" s="7"/>
      <c r="BT7046" s="7"/>
      <c r="BU7046" s="7"/>
      <c r="BV7046" s="7"/>
      <c r="BW7046" s="7"/>
    </row>
    <row r="7047" spans="43:75" x14ac:dyDescent="0.2">
      <c r="AQ7047" s="7"/>
      <c r="AR7047" s="7"/>
      <c r="AS7047" s="7"/>
      <c r="AT7047" s="7"/>
      <c r="AU7047" s="7"/>
      <c r="AV7047" s="7"/>
      <c r="AX7047" s="7"/>
      <c r="AY7047" s="7"/>
      <c r="AZ7047" s="7"/>
      <c r="BA7047" s="7"/>
      <c r="BB7047" s="7"/>
      <c r="BC7047" s="7"/>
      <c r="BD7047" s="7"/>
      <c r="BG7047" s="7"/>
      <c r="BH7047" s="7"/>
      <c r="BI7047" s="7"/>
      <c r="BJ7047" s="7"/>
      <c r="BK7047" s="7"/>
      <c r="BL7047" s="7"/>
      <c r="BM7047" s="7"/>
      <c r="BP7047" s="7"/>
      <c r="BQ7047" s="7"/>
      <c r="BR7047" s="7"/>
      <c r="BS7047" s="7"/>
      <c r="BT7047" s="7"/>
      <c r="BU7047" s="7"/>
      <c r="BV7047" s="7"/>
      <c r="BW7047" s="7"/>
    </row>
    <row r="7048" spans="43:75" x14ac:dyDescent="0.2">
      <c r="AQ7048" s="7"/>
      <c r="AR7048" s="7"/>
      <c r="AS7048" s="7"/>
      <c r="AT7048" s="7"/>
      <c r="AU7048" s="7"/>
      <c r="AV7048" s="7"/>
      <c r="AX7048" s="7"/>
      <c r="AY7048" s="7"/>
      <c r="AZ7048" s="7"/>
      <c r="BA7048" s="7"/>
      <c r="BB7048" s="7"/>
      <c r="BC7048" s="7"/>
      <c r="BD7048" s="7"/>
      <c r="BG7048" s="7"/>
      <c r="BH7048" s="7"/>
      <c r="BI7048" s="7"/>
      <c r="BJ7048" s="7"/>
      <c r="BK7048" s="7"/>
      <c r="BL7048" s="7"/>
      <c r="BM7048" s="7"/>
      <c r="BP7048" s="7"/>
      <c r="BQ7048" s="7"/>
      <c r="BR7048" s="7"/>
      <c r="BS7048" s="7"/>
      <c r="BT7048" s="7"/>
      <c r="BU7048" s="7"/>
      <c r="BV7048" s="7"/>
      <c r="BW7048" s="7"/>
    </row>
    <row r="7049" spans="43:75" x14ac:dyDescent="0.2">
      <c r="AQ7049" s="7"/>
      <c r="AR7049" s="7"/>
      <c r="AS7049" s="7"/>
      <c r="AT7049" s="7"/>
      <c r="AU7049" s="7"/>
      <c r="AV7049" s="7"/>
      <c r="AX7049" s="7"/>
      <c r="AY7049" s="7"/>
      <c r="AZ7049" s="7"/>
      <c r="BA7049" s="7"/>
      <c r="BB7049" s="7"/>
      <c r="BC7049" s="7"/>
      <c r="BD7049" s="7"/>
      <c r="BG7049" s="7"/>
      <c r="BH7049" s="7"/>
      <c r="BI7049" s="7"/>
      <c r="BJ7049" s="7"/>
      <c r="BK7049" s="7"/>
      <c r="BL7049" s="7"/>
      <c r="BM7049" s="7"/>
      <c r="BP7049" s="7"/>
      <c r="BQ7049" s="7"/>
      <c r="BR7049" s="7"/>
      <c r="BS7049" s="7"/>
      <c r="BT7049" s="7"/>
      <c r="BU7049" s="7"/>
      <c r="BV7049" s="7"/>
      <c r="BW7049" s="7"/>
    </row>
    <row r="7050" spans="43:75" x14ac:dyDescent="0.2">
      <c r="AQ7050" s="7"/>
      <c r="AR7050" s="7"/>
      <c r="AS7050" s="7"/>
      <c r="AT7050" s="7"/>
      <c r="AU7050" s="7"/>
      <c r="AV7050" s="7"/>
      <c r="AX7050" s="7"/>
      <c r="AY7050" s="7"/>
      <c r="AZ7050" s="7"/>
      <c r="BA7050" s="7"/>
      <c r="BB7050" s="7"/>
      <c r="BC7050" s="7"/>
      <c r="BD7050" s="7"/>
      <c r="BG7050" s="7"/>
      <c r="BH7050" s="7"/>
      <c r="BI7050" s="7"/>
      <c r="BJ7050" s="7"/>
      <c r="BK7050" s="7"/>
      <c r="BL7050" s="7"/>
      <c r="BM7050" s="7"/>
      <c r="BP7050" s="7"/>
      <c r="BQ7050" s="7"/>
      <c r="BR7050" s="7"/>
      <c r="BS7050" s="7"/>
      <c r="BT7050" s="7"/>
      <c r="BU7050" s="7"/>
      <c r="BV7050" s="7"/>
      <c r="BW7050" s="7"/>
    </row>
    <row r="7051" spans="43:75" x14ac:dyDescent="0.2">
      <c r="AQ7051" s="7"/>
      <c r="AR7051" s="7"/>
      <c r="AS7051" s="7"/>
      <c r="AT7051" s="7"/>
      <c r="AU7051" s="7"/>
      <c r="AV7051" s="7"/>
      <c r="AX7051" s="7"/>
      <c r="AY7051" s="7"/>
      <c r="AZ7051" s="7"/>
      <c r="BA7051" s="7"/>
      <c r="BB7051" s="7"/>
      <c r="BC7051" s="7"/>
      <c r="BD7051" s="7"/>
      <c r="BG7051" s="7"/>
      <c r="BH7051" s="7"/>
      <c r="BI7051" s="7"/>
      <c r="BJ7051" s="7"/>
      <c r="BK7051" s="7"/>
      <c r="BL7051" s="7"/>
      <c r="BM7051" s="7"/>
      <c r="BP7051" s="7"/>
      <c r="BQ7051" s="7"/>
      <c r="BR7051" s="7"/>
      <c r="BS7051" s="7"/>
      <c r="BT7051" s="7"/>
      <c r="BU7051" s="7"/>
      <c r="BV7051" s="7"/>
      <c r="BW7051" s="7"/>
    </row>
    <row r="7052" spans="43:75" x14ac:dyDescent="0.2">
      <c r="AQ7052" s="7"/>
      <c r="AR7052" s="7"/>
      <c r="AS7052" s="7"/>
      <c r="AT7052" s="7"/>
      <c r="AU7052" s="7"/>
      <c r="AV7052" s="7"/>
      <c r="AX7052" s="7"/>
      <c r="AY7052" s="7"/>
      <c r="AZ7052" s="7"/>
      <c r="BA7052" s="7"/>
      <c r="BB7052" s="7"/>
      <c r="BC7052" s="7"/>
      <c r="BD7052" s="7"/>
      <c r="BG7052" s="7"/>
      <c r="BH7052" s="7"/>
      <c r="BI7052" s="7"/>
      <c r="BJ7052" s="7"/>
      <c r="BK7052" s="7"/>
      <c r="BL7052" s="7"/>
      <c r="BM7052" s="7"/>
      <c r="BP7052" s="7"/>
      <c r="BQ7052" s="7"/>
      <c r="BR7052" s="7"/>
      <c r="BS7052" s="7"/>
      <c r="BT7052" s="7"/>
      <c r="BU7052" s="7"/>
      <c r="BV7052" s="7"/>
      <c r="BW7052" s="7"/>
    </row>
    <row r="7053" spans="43:75" x14ac:dyDescent="0.2">
      <c r="AQ7053" s="7"/>
      <c r="AR7053" s="7"/>
      <c r="AS7053" s="7"/>
      <c r="AT7053" s="7"/>
      <c r="AU7053" s="7"/>
      <c r="AV7053" s="7"/>
      <c r="AX7053" s="7"/>
      <c r="AY7053" s="7"/>
      <c r="AZ7053" s="7"/>
      <c r="BA7053" s="7"/>
      <c r="BB7053" s="7"/>
      <c r="BC7053" s="7"/>
      <c r="BD7053" s="7"/>
      <c r="BG7053" s="7"/>
      <c r="BH7053" s="7"/>
      <c r="BI7053" s="7"/>
      <c r="BJ7053" s="7"/>
      <c r="BK7053" s="7"/>
      <c r="BL7053" s="7"/>
      <c r="BM7053" s="7"/>
      <c r="BP7053" s="7"/>
      <c r="BQ7053" s="7"/>
      <c r="BR7053" s="7"/>
      <c r="BS7053" s="7"/>
      <c r="BT7053" s="7"/>
      <c r="BU7053" s="7"/>
      <c r="BV7053" s="7"/>
      <c r="BW7053" s="7"/>
    </row>
    <row r="7054" spans="43:75" x14ac:dyDescent="0.2">
      <c r="AQ7054" s="7"/>
      <c r="AR7054" s="7"/>
      <c r="AS7054" s="7"/>
      <c r="AT7054" s="7"/>
      <c r="AU7054" s="7"/>
      <c r="AV7054" s="7"/>
      <c r="AX7054" s="7"/>
      <c r="AY7054" s="7"/>
      <c r="AZ7054" s="7"/>
      <c r="BA7054" s="7"/>
      <c r="BB7054" s="7"/>
      <c r="BC7054" s="7"/>
      <c r="BD7054" s="7"/>
      <c r="BG7054" s="7"/>
      <c r="BH7054" s="7"/>
      <c r="BI7054" s="7"/>
      <c r="BJ7054" s="7"/>
      <c r="BK7054" s="7"/>
      <c r="BL7054" s="7"/>
      <c r="BM7054" s="7"/>
      <c r="BP7054" s="7"/>
      <c r="BQ7054" s="7"/>
      <c r="BR7054" s="7"/>
      <c r="BS7054" s="7"/>
      <c r="BT7054" s="7"/>
      <c r="BU7054" s="7"/>
      <c r="BV7054" s="7"/>
      <c r="BW7054" s="7"/>
    </row>
    <row r="7055" spans="43:75" x14ac:dyDescent="0.2">
      <c r="AQ7055" s="7"/>
      <c r="AR7055" s="7"/>
      <c r="AS7055" s="7"/>
      <c r="AT7055" s="7"/>
      <c r="AU7055" s="7"/>
      <c r="AV7055" s="7"/>
      <c r="AX7055" s="7"/>
      <c r="AY7055" s="7"/>
      <c r="AZ7055" s="7"/>
      <c r="BA7055" s="7"/>
      <c r="BB7055" s="7"/>
      <c r="BC7055" s="7"/>
      <c r="BD7055" s="7"/>
      <c r="BG7055" s="7"/>
      <c r="BH7055" s="7"/>
      <c r="BI7055" s="7"/>
      <c r="BJ7055" s="7"/>
      <c r="BK7055" s="7"/>
      <c r="BL7055" s="7"/>
      <c r="BM7055" s="7"/>
      <c r="BP7055" s="7"/>
      <c r="BQ7055" s="7"/>
      <c r="BR7055" s="7"/>
      <c r="BS7055" s="7"/>
      <c r="BT7055" s="7"/>
      <c r="BU7055" s="7"/>
      <c r="BV7055" s="7"/>
      <c r="BW7055" s="7"/>
    </row>
    <row r="7056" spans="43:75" x14ac:dyDescent="0.2">
      <c r="AQ7056" s="7"/>
      <c r="AR7056" s="7"/>
      <c r="AS7056" s="7"/>
      <c r="AT7056" s="7"/>
      <c r="AU7056" s="7"/>
      <c r="AV7056" s="7"/>
      <c r="AX7056" s="7"/>
      <c r="AY7056" s="7"/>
      <c r="AZ7056" s="7"/>
      <c r="BA7056" s="7"/>
      <c r="BB7056" s="7"/>
      <c r="BC7056" s="7"/>
      <c r="BD7056" s="7"/>
      <c r="BG7056" s="7"/>
      <c r="BH7056" s="7"/>
      <c r="BI7056" s="7"/>
      <c r="BJ7056" s="7"/>
      <c r="BK7056" s="7"/>
      <c r="BL7056" s="7"/>
      <c r="BM7056" s="7"/>
      <c r="BP7056" s="7"/>
      <c r="BQ7056" s="7"/>
      <c r="BR7056" s="7"/>
      <c r="BS7056" s="7"/>
      <c r="BT7056" s="7"/>
      <c r="BU7056" s="7"/>
      <c r="BV7056" s="7"/>
      <c r="BW7056" s="7"/>
    </row>
    <row r="7057" spans="43:75" x14ac:dyDescent="0.2">
      <c r="AQ7057" s="7"/>
      <c r="AR7057" s="7"/>
      <c r="AS7057" s="7"/>
      <c r="AT7057" s="7"/>
      <c r="AU7057" s="7"/>
      <c r="AV7057" s="7"/>
      <c r="AX7057" s="7"/>
      <c r="AY7057" s="7"/>
      <c r="AZ7057" s="7"/>
      <c r="BA7057" s="7"/>
      <c r="BB7057" s="7"/>
      <c r="BC7057" s="7"/>
      <c r="BD7057" s="7"/>
      <c r="BG7057" s="7"/>
      <c r="BH7057" s="7"/>
      <c r="BI7057" s="7"/>
      <c r="BJ7057" s="7"/>
      <c r="BK7057" s="7"/>
      <c r="BL7057" s="7"/>
      <c r="BM7057" s="7"/>
      <c r="BP7057" s="7"/>
      <c r="BQ7057" s="7"/>
      <c r="BR7057" s="7"/>
      <c r="BS7057" s="7"/>
      <c r="BT7057" s="7"/>
      <c r="BU7057" s="7"/>
      <c r="BV7057" s="7"/>
      <c r="BW7057" s="7"/>
    </row>
    <row r="7058" spans="43:75" x14ac:dyDescent="0.2">
      <c r="AQ7058" s="7"/>
      <c r="AR7058" s="7"/>
      <c r="AS7058" s="7"/>
      <c r="AT7058" s="7"/>
      <c r="AU7058" s="7"/>
      <c r="AV7058" s="7"/>
      <c r="AX7058" s="7"/>
      <c r="AY7058" s="7"/>
      <c r="AZ7058" s="7"/>
      <c r="BA7058" s="7"/>
      <c r="BB7058" s="7"/>
      <c r="BC7058" s="7"/>
      <c r="BD7058" s="7"/>
      <c r="BG7058" s="7"/>
      <c r="BH7058" s="7"/>
      <c r="BI7058" s="7"/>
      <c r="BJ7058" s="7"/>
      <c r="BK7058" s="7"/>
      <c r="BL7058" s="7"/>
      <c r="BM7058" s="7"/>
      <c r="BP7058" s="7"/>
      <c r="BQ7058" s="7"/>
      <c r="BR7058" s="7"/>
      <c r="BS7058" s="7"/>
      <c r="BT7058" s="7"/>
      <c r="BU7058" s="7"/>
      <c r="BV7058" s="7"/>
      <c r="BW7058" s="7"/>
    </row>
    <row r="7059" spans="43:75" x14ac:dyDescent="0.2">
      <c r="AQ7059" s="7"/>
      <c r="AR7059" s="7"/>
      <c r="AS7059" s="7"/>
      <c r="AT7059" s="7"/>
      <c r="AU7059" s="7"/>
      <c r="AV7059" s="7"/>
      <c r="AX7059" s="7"/>
      <c r="AY7059" s="7"/>
      <c r="AZ7059" s="7"/>
      <c r="BA7059" s="7"/>
      <c r="BB7059" s="7"/>
      <c r="BC7059" s="7"/>
      <c r="BD7059" s="7"/>
      <c r="BG7059" s="7"/>
      <c r="BH7059" s="7"/>
      <c r="BI7059" s="7"/>
      <c r="BJ7059" s="7"/>
      <c r="BK7059" s="7"/>
      <c r="BL7059" s="7"/>
      <c r="BM7059" s="7"/>
      <c r="BP7059" s="7"/>
      <c r="BQ7059" s="7"/>
      <c r="BR7059" s="7"/>
      <c r="BS7059" s="7"/>
      <c r="BT7059" s="7"/>
      <c r="BU7059" s="7"/>
      <c r="BV7059" s="7"/>
      <c r="BW7059" s="7"/>
    </row>
    <row r="7060" spans="43:75" x14ac:dyDescent="0.2">
      <c r="AQ7060" s="7"/>
      <c r="AR7060" s="7"/>
      <c r="AS7060" s="7"/>
      <c r="AT7060" s="7"/>
      <c r="AU7060" s="7"/>
      <c r="AV7060" s="7"/>
      <c r="AX7060" s="7"/>
      <c r="AY7060" s="7"/>
      <c r="AZ7060" s="7"/>
      <c r="BA7060" s="7"/>
      <c r="BB7060" s="7"/>
      <c r="BC7060" s="7"/>
      <c r="BD7060" s="7"/>
      <c r="BG7060" s="7"/>
      <c r="BH7060" s="7"/>
      <c r="BI7060" s="7"/>
      <c r="BJ7060" s="7"/>
      <c r="BK7060" s="7"/>
      <c r="BL7060" s="7"/>
      <c r="BM7060" s="7"/>
      <c r="BP7060" s="7"/>
      <c r="BQ7060" s="7"/>
      <c r="BR7060" s="7"/>
      <c r="BS7060" s="7"/>
      <c r="BT7060" s="7"/>
      <c r="BU7060" s="7"/>
      <c r="BV7060" s="7"/>
      <c r="BW7060" s="7"/>
    </row>
    <row r="7061" spans="43:75" x14ac:dyDescent="0.2">
      <c r="AQ7061" s="7"/>
      <c r="AR7061" s="7"/>
      <c r="AS7061" s="7"/>
      <c r="AT7061" s="7"/>
      <c r="AU7061" s="7"/>
      <c r="AV7061" s="7"/>
      <c r="AX7061" s="7"/>
      <c r="AY7061" s="7"/>
      <c r="AZ7061" s="7"/>
      <c r="BA7061" s="7"/>
      <c r="BB7061" s="7"/>
      <c r="BC7061" s="7"/>
      <c r="BD7061" s="7"/>
      <c r="BG7061" s="7"/>
      <c r="BH7061" s="7"/>
      <c r="BI7061" s="7"/>
      <c r="BJ7061" s="7"/>
      <c r="BK7061" s="7"/>
      <c r="BL7061" s="7"/>
      <c r="BM7061" s="7"/>
      <c r="BP7061" s="7"/>
      <c r="BQ7061" s="7"/>
      <c r="BR7061" s="7"/>
      <c r="BS7061" s="7"/>
      <c r="BT7061" s="7"/>
      <c r="BU7061" s="7"/>
      <c r="BV7061" s="7"/>
      <c r="BW7061" s="7"/>
    </row>
    <row r="7062" spans="43:75" x14ac:dyDescent="0.2">
      <c r="AQ7062" s="7"/>
      <c r="AR7062" s="7"/>
      <c r="AS7062" s="7"/>
      <c r="AT7062" s="7"/>
      <c r="AU7062" s="7"/>
      <c r="AV7062" s="7"/>
      <c r="AX7062" s="7"/>
      <c r="AY7062" s="7"/>
      <c r="AZ7062" s="7"/>
      <c r="BA7062" s="7"/>
      <c r="BB7062" s="7"/>
      <c r="BC7062" s="7"/>
      <c r="BD7062" s="7"/>
      <c r="BG7062" s="7"/>
      <c r="BH7062" s="7"/>
      <c r="BI7062" s="7"/>
      <c r="BJ7062" s="7"/>
      <c r="BK7062" s="7"/>
      <c r="BL7062" s="7"/>
      <c r="BM7062" s="7"/>
      <c r="BP7062" s="7"/>
      <c r="BQ7062" s="7"/>
      <c r="BR7062" s="7"/>
      <c r="BS7062" s="7"/>
      <c r="BT7062" s="7"/>
      <c r="BU7062" s="7"/>
      <c r="BV7062" s="7"/>
      <c r="BW7062" s="7"/>
    </row>
    <row r="7063" spans="43:75" x14ac:dyDescent="0.2">
      <c r="AQ7063" s="7"/>
      <c r="AR7063" s="7"/>
      <c r="AS7063" s="7"/>
      <c r="AT7063" s="7"/>
      <c r="AU7063" s="7"/>
      <c r="AV7063" s="7"/>
      <c r="AX7063" s="7"/>
      <c r="AY7063" s="7"/>
      <c r="AZ7063" s="7"/>
      <c r="BA7063" s="7"/>
      <c r="BB7063" s="7"/>
      <c r="BC7063" s="7"/>
      <c r="BD7063" s="7"/>
      <c r="BG7063" s="7"/>
      <c r="BH7063" s="7"/>
      <c r="BI7063" s="7"/>
      <c r="BJ7063" s="7"/>
      <c r="BK7063" s="7"/>
      <c r="BL7063" s="7"/>
      <c r="BM7063" s="7"/>
      <c r="BP7063" s="7"/>
      <c r="BQ7063" s="7"/>
      <c r="BR7063" s="7"/>
      <c r="BS7063" s="7"/>
      <c r="BT7063" s="7"/>
      <c r="BU7063" s="7"/>
      <c r="BV7063" s="7"/>
      <c r="BW7063" s="7"/>
    </row>
    <row r="7064" spans="43:75" x14ac:dyDescent="0.2">
      <c r="AQ7064" s="7"/>
      <c r="AR7064" s="7"/>
      <c r="AS7064" s="7"/>
      <c r="AT7064" s="7"/>
      <c r="AU7064" s="7"/>
      <c r="AV7064" s="7"/>
      <c r="AX7064" s="7"/>
      <c r="AY7064" s="7"/>
      <c r="AZ7064" s="7"/>
      <c r="BA7064" s="7"/>
      <c r="BB7064" s="7"/>
      <c r="BC7064" s="7"/>
      <c r="BD7064" s="7"/>
      <c r="BG7064" s="7"/>
      <c r="BH7064" s="7"/>
      <c r="BI7064" s="7"/>
      <c r="BJ7064" s="7"/>
      <c r="BK7064" s="7"/>
      <c r="BL7064" s="7"/>
      <c r="BM7064" s="7"/>
      <c r="BP7064" s="7"/>
      <c r="BQ7064" s="7"/>
      <c r="BR7064" s="7"/>
      <c r="BS7064" s="7"/>
      <c r="BT7064" s="7"/>
      <c r="BU7064" s="7"/>
      <c r="BV7064" s="7"/>
      <c r="BW7064" s="7"/>
    </row>
    <row r="7065" spans="43:75" x14ac:dyDescent="0.2">
      <c r="AQ7065" s="7"/>
      <c r="AR7065" s="7"/>
      <c r="AS7065" s="7"/>
      <c r="AT7065" s="7"/>
      <c r="AU7065" s="7"/>
      <c r="AV7065" s="7"/>
      <c r="AX7065" s="7"/>
      <c r="AY7065" s="7"/>
      <c r="AZ7065" s="7"/>
      <c r="BA7065" s="7"/>
      <c r="BB7065" s="7"/>
      <c r="BC7065" s="7"/>
      <c r="BD7065" s="7"/>
      <c r="BG7065" s="7"/>
      <c r="BH7065" s="7"/>
      <c r="BI7065" s="7"/>
      <c r="BJ7065" s="7"/>
      <c r="BK7065" s="7"/>
      <c r="BL7065" s="7"/>
      <c r="BM7065" s="7"/>
      <c r="BP7065" s="7"/>
      <c r="BQ7065" s="7"/>
      <c r="BR7065" s="7"/>
      <c r="BS7065" s="7"/>
      <c r="BT7065" s="7"/>
      <c r="BU7065" s="7"/>
      <c r="BV7065" s="7"/>
      <c r="BW7065" s="7"/>
    </row>
    <row r="7066" spans="43:75" x14ac:dyDescent="0.2">
      <c r="AQ7066" s="7"/>
      <c r="AR7066" s="7"/>
      <c r="AS7066" s="7"/>
      <c r="AT7066" s="7"/>
      <c r="AU7066" s="7"/>
      <c r="AV7066" s="7"/>
      <c r="AX7066" s="7"/>
      <c r="AY7066" s="7"/>
      <c r="AZ7066" s="7"/>
      <c r="BA7066" s="7"/>
      <c r="BB7066" s="7"/>
      <c r="BC7066" s="7"/>
      <c r="BD7066" s="7"/>
      <c r="BG7066" s="7"/>
      <c r="BH7066" s="7"/>
      <c r="BI7066" s="7"/>
      <c r="BJ7066" s="7"/>
      <c r="BK7066" s="7"/>
      <c r="BL7066" s="7"/>
      <c r="BM7066" s="7"/>
      <c r="BP7066" s="7"/>
      <c r="BQ7066" s="7"/>
      <c r="BR7066" s="7"/>
      <c r="BS7066" s="7"/>
      <c r="BT7066" s="7"/>
      <c r="BU7066" s="7"/>
      <c r="BV7066" s="7"/>
      <c r="BW7066" s="7"/>
    </row>
    <row r="7067" spans="43:75" x14ac:dyDescent="0.2">
      <c r="AQ7067" s="7"/>
      <c r="AR7067" s="7"/>
      <c r="AS7067" s="7"/>
      <c r="AT7067" s="7"/>
      <c r="AU7067" s="7"/>
      <c r="AV7067" s="7"/>
      <c r="AX7067" s="7"/>
      <c r="AY7067" s="7"/>
      <c r="AZ7067" s="7"/>
      <c r="BA7067" s="7"/>
      <c r="BB7067" s="7"/>
      <c r="BC7067" s="7"/>
      <c r="BD7067" s="7"/>
      <c r="BG7067" s="7"/>
      <c r="BH7067" s="7"/>
      <c r="BI7067" s="7"/>
      <c r="BJ7067" s="7"/>
      <c r="BK7067" s="7"/>
      <c r="BL7067" s="7"/>
      <c r="BM7067" s="7"/>
      <c r="BP7067" s="7"/>
      <c r="BQ7067" s="7"/>
      <c r="BR7067" s="7"/>
      <c r="BS7067" s="7"/>
      <c r="BT7067" s="7"/>
      <c r="BU7067" s="7"/>
      <c r="BV7067" s="7"/>
      <c r="BW7067" s="7"/>
    </row>
    <row r="7068" spans="43:75" x14ac:dyDescent="0.2">
      <c r="AQ7068" s="7"/>
      <c r="AR7068" s="7"/>
      <c r="AS7068" s="7"/>
      <c r="AT7068" s="7"/>
      <c r="AU7068" s="7"/>
      <c r="AV7068" s="7"/>
      <c r="AX7068" s="7"/>
      <c r="AY7068" s="7"/>
      <c r="AZ7068" s="7"/>
      <c r="BA7068" s="7"/>
      <c r="BB7068" s="7"/>
      <c r="BC7068" s="7"/>
      <c r="BD7068" s="7"/>
      <c r="BG7068" s="7"/>
      <c r="BH7068" s="7"/>
      <c r="BI7068" s="7"/>
      <c r="BJ7068" s="7"/>
      <c r="BK7068" s="7"/>
      <c r="BL7068" s="7"/>
      <c r="BM7068" s="7"/>
      <c r="BP7068" s="7"/>
      <c r="BQ7068" s="7"/>
      <c r="BR7068" s="7"/>
      <c r="BS7068" s="7"/>
      <c r="BT7068" s="7"/>
      <c r="BU7068" s="7"/>
      <c r="BV7068" s="7"/>
      <c r="BW7068" s="7"/>
    </row>
    <row r="7069" spans="43:75" x14ac:dyDescent="0.2">
      <c r="AQ7069" s="7"/>
      <c r="AR7069" s="7"/>
      <c r="AS7069" s="7"/>
      <c r="AT7069" s="7"/>
      <c r="AU7069" s="7"/>
      <c r="AV7069" s="7"/>
      <c r="AX7069" s="7"/>
      <c r="AY7069" s="7"/>
      <c r="AZ7069" s="7"/>
      <c r="BA7069" s="7"/>
      <c r="BB7069" s="7"/>
      <c r="BC7069" s="7"/>
      <c r="BD7069" s="7"/>
      <c r="BG7069" s="7"/>
      <c r="BH7069" s="7"/>
      <c r="BI7069" s="7"/>
      <c r="BJ7069" s="7"/>
      <c r="BK7069" s="7"/>
      <c r="BL7069" s="7"/>
      <c r="BM7069" s="7"/>
      <c r="BP7069" s="7"/>
      <c r="BQ7069" s="7"/>
      <c r="BR7069" s="7"/>
      <c r="BS7069" s="7"/>
      <c r="BT7069" s="7"/>
      <c r="BU7069" s="7"/>
      <c r="BV7069" s="7"/>
      <c r="BW7069" s="7"/>
    </row>
    <row r="7070" spans="43:75" x14ac:dyDescent="0.2">
      <c r="AQ7070" s="7"/>
      <c r="AR7070" s="7"/>
      <c r="AS7070" s="7"/>
      <c r="AT7070" s="7"/>
      <c r="AU7070" s="7"/>
      <c r="AV7070" s="7"/>
      <c r="AX7070" s="7"/>
      <c r="AY7070" s="7"/>
      <c r="AZ7070" s="7"/>
      <c r="BA7070" s="7"/>
      <c r="BB7070" s="7"/>
      <c r="BC7070" s="7"/>
      <c r="BD7070" s="7"/>
      <c r="BG7070" s="7"/>
      <c r="BH7070" s="7"/>
      <c r="BI7070" s="7"/>
      <c r="BJ7070" s="7"/>
      <c r="BK7070" s="7"/>
      <c r="BL7070" s="7"/>
      <c r="BM7070" s="7"/>
      <c r="BP7070" s="7"/>
      <c r="BQ7070" s="7"/>
      <c r="BR7070" s="7"/>
      <c r="BS7070" s="7"/>
      <c r="BT7070" s="7"/>
      <c r="BU7070" s="7"/>
      <c r="BV7070" s="7"/>
      <c r="BW7070" s="7"/>
    </row>
    <row r="7071" spans="43:75" x14ac:dyDescent="0.2">
      <c r="AQ7071" s="7"/>
      <c r="AR7071" s="7"/>
      <c r="AS7071" s="7"/>
      <c r="AT7071" s="7"/>
      <c r="AU7071" s="7"/>
      <c r="AV7071" s="7"/>
      <c r="AX7071" s="7"/>
      <c r="AY7071" s="7"/>
      <c r="AZ7071" s="7"/>
      <c r="BA7071" s="7"/>
      <c r="BB7071" s="7"/>
      <c r="BC7071" s="7"/>
      <c r="BD7071" s="7"/>
      <c r="BG7071" s="7"/>
      <c r="BH7071" s="7"/>
      <c r="BI7071" s="7"/>
      <c r="BJ7071" s="7"/>
      <c r="BK7071" s="7"/>
      <c r="BL7071" s="7"/>
      <c r="BM7071" s="7"/>
      <c r="BP7071" s="7"/>
      <c r="BQ7071" s="7"/>
      <c r="BR7071" s="7"/>
      <c r="BS7071" s="7"/>
      <c r="BT7071" s="7"/>
      <c r="BU7071" s="7"/>
      <c r="BV7071" s="7"/>
      <c r="BW7071" s="7"/>
    </row>
    <row r="7072" spans="43:75" x14ac:dyDescent="0.2">
      <c r="AQ7072" s="7"/>
      <c r="AR7072" s="7"/>
      <c r="AS7072" s="7"/>
      <c r="AT7072" s="7"/>
      <c r="AU7072" s="7"/>
      <c r="AV7072" s="7"/>
      <c r="AX7072" s="7"/>
      <c r="AY7072" s="7"/>
      <c r="AZ7072" s="7"/>
      <c r="BA7072" s="7"/>
      <c r="BB7072" s="7"/>
      <c r="BC7072" s="7"/>
      <c r="BD7072" s="7"/>
      <c r="BG7072" s="7"/>
      <c r="BH7072" s="7"/>
      <c r="BI7072" s="7"/>
      <c r="BJ7072" s="7"/>
      <c r="BK7072" s="7"/>
      <c r="BL7072" s="7"/>
      <c r="BM7072" s="7"/>
      <c r="BP7072" s="7"/>
      <c r="BQ7072" s="7"/>
      <c r="BR7072" s="7"/>
      <c r="BS7072" s="7"/>
      <c r="BT7072" s="7"/>
      <c r="BU7072" s="7"/>
      <c r="BV7072" s="7"/>
      <c r="BW7072" s="7"/>
    </row>
    <row r="7073" spans="43:75" x14ac:dyDescent="0.2">
      <c r="AQ7073" s="7"/>
      <c r="AR7073" s="7"/>
      <c r="AS7073" s="7"/>
      <c r="AT7073" s="7"/>
      <c r="AU7073" s="7"/>
      <c r="AV7073" s="7"/>
      <c r="AX7073" s="7"/>
      <c r="AY7073" s="7"/>
      <c r="AZ7073" s="7"/>
      <c r="BA7073" s="7"/>
      <c r="BB7073" s="7"/>
      <c r="BC7073" s="7"/>
      <c r="BD7073" s="7"/>
      <c r="BG7073" s="7"/>
      <c r="BH7073" s="7"/>
      <c r="BI7073" s="7"/>
      <c r="BJ7073" s="7"/>
      <c r="BK7073" s="7"/>
      <c r="BL7073" s="7"/>
      <c r="BM7073" s="7"/>
      <c r="BP7073" s="7"/>
      <c r="BQ7073" s="7"/>
      <c r="BR7073" s="7"/>
      <c r="BS7073" s="7"/>
      <c r="BT7073" s="7"/>
      <c r="BU7073" s="7"/>
      <c r="BV7073" s="7"/>
      <c r="BW7073" s="7"/>
    </row>
    <row r="7074" spans="43:75" x14ac:dyDescent="0.2">
      <c r="AQ7074" s="7"/>
      <c r="AR7074" s="7"/>
      <c r="AS7074" s="7"/>
      <c r="AT7074" s="7"/>
      <c r="AU7074" s="7"/>
      <c r="AV7074" s="7"/>
      <c r="AX7074" s="7"/>
      <c r="AY7074" s="7"/>
      <c r="AZ7074" s="7"/>
      <c r="BA7074" s="7"/>
      <c r="BB7074" s="7"/>
      <c r="BC7074" s="7"/>
      <c r="BD7074" s="7"/>
      <c r="BG7074" s="7"/>
      <c r="BH7074" s="7"/>
      <c r="BI7074" s="7"/>
      <c r="BJ7074" s="7"/>
      <c r="BK7074" s="7"/>
      <c r="BL7074" s="7"/>
      <c r="BM7074" s="7"/>
      <c r="BP7074" s="7"/>
      <c r="BQ7074" s="7"/>
      <c r="BR7074" s="7"/>
      <c r="BS7074" s="7"/>
      <c r="BT7074" s="7"/>
      <c r="BU7074" s="7"/>
      <c r="BV7074" s="7"/>
      <c r="BW7074" s="7"/>
    </row>
    <row r="7075" spans="43:75" x14ac:dyDescent="0.2">
      <c r="AQ7075" s="7"/>
      <c r="AR7075" s="7"/>
      <c r="AS7075" s="7"/>
      <c r="AT7075" s="7"/>
      <c r="AU7075" s="7"/>
      <c r="AV7075" s="7"/>
      <c r="AX7075" s="7"/>
      <c r="AY7075" s="7"/>
      <c r="AZ7075" s="7"/>
      <c r="BA7075" s="7"/>
      <c r="BB7075" s="7"/>
      <c r="BC7075" s="7"/>
      <c r="BD7075" s="7"/>
      <c r="BG7075" s="7"/>
      <c r="BH7075" s="7"/>
      <c r="BI7075" s="7"/>
      <c r="BJ7075" s="7"/>
      <c r="BK7075" s="7"/>
      <c r="BL7075" s="7"/>
      <c r="BM7075" s="7"/>
      <c r="BP7075" s="7"/>
      <c r="BQ7075" s="7"/>
      <c r="BR7075" s="7"/>
      <c r="BS7075" s="7"/>
      <c r="BT7075" s="7"/>
      <c r="BU7075" s="7"/>
      <c r="BV7075" s="7"/>
      <c r="BW7075" s="7"/>
    </row>
    <row r="7076" spans="43:75" x14ac:dyDescent="0.2">
      <c r="AQ7076" s="7"/>
      <c r="AR7076" s="7"/>
      <c r="AS7076" s="7"/>
      <c r="AT7076" s="7"/>
      <c r="AU7076" s="7"/>
      <c r="AV7076" s="7"/>
      <c r="AX7076" s="7"/>
      <c r="AY7076" s="7"/>
      <c r="AZ7076" s="7"/>
      <c r="BA7076" s="7"/>
      <c r="BB7076" s="7"/>
      <c r="BC7076" s="7"/>
      <c r="BD7076" s="7"/>
      <c r="BG7076" s="7"/>
      <c r="BH7076" s="7"/>
      <c r="BI7076" s="7"/>
      <c r="BJ7076" s="7"/>
      <c r="BK7076" s="7"/>
      <c r="BL7076" s="7"/>
      <c r="BM7076" s="7"/>
      <c r="BP7076" s="7"/>
      <c r="BQ7076" s="7"/>
      <c r="BR7076" s="7"/>
      <c r="BS7076" s="7"/>
      <c r="BT7076" s="7"/>
      <c r="BU7076" s="7"/>
      <c r="BV7076" s="7"/>
      <c r="BW7076" s="7"/>
    </row>
    <row r="7077" spans="43:75" x14ac:dyDescent="0.2">
      <c r="AQ7077" s="7"/>
      <c r="AR7077" s="7"/>
      <c r="AS7077" s="7"/>
      <c r="AT7077" s="7"/>
      <c r="AU7077" s="7"/>
      <c r="AV7077" s="7"/>
      <c r="AX7077" s="7"/>
      <c r="AY7077" s="7"/>
      <c r="AZ7077" s="7"/>
      <c r="BA7077" s="7"/>
      <c r="BB7077" s="7"/>
      <c r="BC7077" s="7"/>
      <c r="BD7077" s="7"/>
      <c r="BG7077" s="7"/>
      <c r="BH7077" s="7"/>
      <c r="BI7077" s="7"/>
      <c r="BJ7077" s="7"/>
      <c r="BK7077" s="7"/>
      <c r="BL7077" s="7"/>
      <c r="BM7077" s="7"/>
      <c r="BP7077" s="7"/>
      <c r="BQ7077" s="7"/>
      <c r="BR7077" s="7"/>
      <c r="BS7077" s="7"/>
      <c r="BT7077" s="7"/>
      <c r="BU7077" s="7"/>
      <c r="BV7077" s="7"/>
      <c r="BW7077" s="7"/>
    </row>
    <row r="7078" spans="43:75" x14ac:dyDescent="0.2">
      <c r="AQ7078" s="7"/>
      <c r="AR7078" s="7"/>
      <c r="AS7078" s="7"/>
      <c r="AT7078" s="7"/>
      <c r="AU7078" s="7"/>
      <c r="AV7078" s="7"/>
      <c r="AX7078" s="7"/>
      <c r="AY7078" s="7"/>
      <c r="AZ7078" s="7"/>
      <c r="BA7078" s="7"/>
      <c r="BB7078" s="7"/>
      <c r="BC7078" s="7"/>
      <c r="BD7078" s="7"/>
      <c r="BG7078" s="7"/>
      <c r="BH7078" s="7"/>
      <c r="BI7078" s="7"/>
      <c r="BJ7078" s="7"/>
      <c r="BK7078" s="7"/>
      <c r="BL7078" s="7"/>
      <c r="BM7078" s="7"/>
      <c r="BP7078" s="7"/>
      <c r="BQ7078" s="7"/>
      <c r="BR7078" s="7"/>
      <c r="BS7078" s="7"/>
      <c r="BT7078" s="7"/>
      <c r="BU7078" s="7"/>
      <c r="BV7078" s="7"/>
      <c r="BW7078" s="7"/>
    </row>
    <row r="7079" spans="43:75" x14ac:dyDescent="0.2">
      <c r="AQ7079" s="7"/>
      <c r="AR7079" s="7"/>
      <c r="AS7079" s="7"/>
      <c r="AT7079" s="7"/>
      <c r="AU7079" s="7"/>
      <c r="AV7079" s="7"/>
      <c r="AX7079" s="7"/>
      <c r="AY7079" s="7"/>
      <c r="AZ7079" s="7"/>
      <c r="BA7079" s="7"/>
      <c r="BB7079" s="7"/>
      <c r="BC7079" s="7"/>
      <c r="BD7079" s="7"/>
      <c r="BG7079" s="7"/>
      <c r="BH7079" s="7"/>
      <c r="BI7079" s="7"/>
      <c r="BJ7079" s="7"/>
      <c r="BK7079" s="7"/>
      <c r="BL7079" s="7"/>
      <c r="BM7079" s="7"/>
      <c r="BP7079" s="7"/>
      <c r="BQ7079" s="7"/>
      <c r="BR7079" s="7"/>
      <c r="BS7079" s="7"/>
      <c r="BT7079" s="7"/>
      <c r="BU7079" s="7"/>
      <c r="BV7079" s="7"/>
      <c r="BW7079" s="7"/>
    </row>
    <row r="7080" spans="43:75" x14ac:dyDescent="0.2">
      <c r="AQ7080" s="7"/>
      <c r="AR7080" s="7"/>
      <c r="AS7080" s="7"/>
      <c r="AT7080" s="7"/>
      <c r="AU7080" s="7"/>
      <c r="AV7080" s="7"/>
      <c r="AX7080" s="7"/>
      <c r="AY7080" s="7"/>
      <c r="AZ7080" s="7"/>
      <c r="BA7080" s="7"/>
      <c r="BB7080" s="7"/>
      <c r="BC7080" s="7"/>
      <c r="BD7080" s="7"/>
      <c r="BG7080" s="7"/>
      <c r="BH7080" s="7"/>
      <c r="BI7080" s="7"/>
      <c r="BJ7080" s="7"/>
      <c r="BK7080" s="7"/>
      <c r="BL7080" s="7"/>
      <c r="BM7080" s="7"/>
      <c r="BP7080" s="7"/>
      <c r="BQ7080" s="7"/>
      <c r="BR7080" s="7"/>
      <c r="BS7080" s="7"/>
      <c r="BT7080" s="7"/>
      <c r="BU7080" s="7"/>
      <c r="BV7080" s="7"/>
      <c r="BW7080" s="7"/>
    </row>
    <row r="7081" spans="43:75" x14ac:dyDescent="0.2">
      <c r="AQ7081" s="7"/>
      <c r="AR7081" s="7"/>
      <c r="AS7081" s="7"/>
      <c r="AT7081" s="7"/>
      <c r="AU7081" s="7"/>
      <c r="AV7081" s="7"/>
      <c r="AX7081" s="7"/>
      <c r="AY7081" s="7"/>
      <c r="AZ7081" s="7"/>
      <c r="BA7081" s="7"/>
      <c r="BB7081" s="7"/>
      <c r="BC7081" s="7"/>
      <c r="BD7081" s="7"/>
      <c r="BG7081" s="7"/>
      <c r="BH7081" s="7"/>
      <c r="BI7081" s="7"/>
      <c r="BJ7081" s="7"/>
      <c r="BK7081" s="7"/>
      <c r="BL7081" s="7"/>
      <c r="BM7081" s="7"/>
      <c r="BP7081" s="7"/>
      <c r="BQ7081" s="7"/>
      <c r="BR7081" s="7"/>
      <c r="BS7081" s="7"/>
      <c r="BT7081" s="7"/>
      <c r="BU7081" s="7"/>
      <c r="BV7081" s="7"/>
      <c r="BW7081" s="7"/>
    </row>
    <row r="7082" spans="43:75" x14ac:dyDescent="0.2">
      <c r="AQ7082" s="7"/>
      <c r="AR7082" s="7"/>
      <c r="AS7082" s="7"/>
      <c r="AT7082" s="7"/>
      <c r="AU7082" s="7"/>
      <c r="AV7082" s="7"/>
      <c r="AX7082" s="7"/>
      <c r="AY7082" s="7"/>
      <c r="AZ7082" s="7"/>
      <c r="BA7082" s="7"/>
      <c r="BB7082" s="7"/>
      <c r="BC7082" s="7"/>
      <c r="BD7082" s="7"/>
      <c r="BG7082" s="7"/>
      <c r="BH7082" s="7"/>
      <c r="BI7082" s="7"/>
      <c r="BJ7082" s="7"/>
      <c r="BK7082" s="7"/>
      <c r="BL7082" s="7"/>
      <c r="BM7082" s="7"/>
      <c r="BP7082" s="7"/>
      <c r="BQ7082" s="7"/>
      <c r="BR7082" s="7"/>
      <c r="BS7082" s="7"/>
      <c r="BT7082" s="7"/>
      <c r="BU7082" s="7"/>
      <c r="BV7082" s="7"/>
      <c r="BW7082" s="7"/>
    </row>
    <row r="7083" spans="43:75" x14ac:dyDescent="0.2">
      <c r="AQ7083" s="7"/>
      <c r="AR7083" s="7"/>
      <c r="AS7083" s="7"/>
      <c r="AT7083" s="7"/>
      <c r="AU7083" s="7"/>
      <c r="AV7083" s="7"/>
      <c r="AX7083" s="7"/>
      <c r="AY7083" s="7"/>
      <c r="AZ7083" s="7"/>
      <c r="BA7083" s="7"/>
      <c r="BB7083" s="7"/>
      <c r="BC7083" s="7"/>
      <c r="BD7083" s="7"/>
      <c r="BG7083" s="7"/>
      <c r="BH7083" s="7"/>
      <c r="BI7083" s="7"/>
      <c r="BJ7083" s="7"/>
      <c r="BK7083" s="7"/>
      <c r="BL7083" s="7"/>
      <c r="BM7083" s="7"/>
      <c r="BP7083" s="7"/>
      <c r="BQ7083" s="7"/>
      <c r="BR7083" s="7"/>
      <c r="BS7083" s="7"/>
      <c r="BT7083" s="7"/>
      <c r="BU7083" s="7"/>
      <c r="BV7083" s="7"/>
      <c r="BW7083" s="7"/>
    </row>
    <row r="7084" spans="43:75" x14ac:dyDescent="0.2">
      <c r="AQ7084" s="7"/>
      <c r="AR7084" s="7"/>
      <c r="AS7084" s="7"/>
      <c r="AT7084" s="7"/>
      <c r="AU7084" s="7"/>
      <c r="AV7084" s="7"/>
      <c r="AX7084" s="7"/>
      <c r="AY7084" s="7"/>
      <c r="AZ7084" s="7"/>
      <c r="BA7084" s="7"/>
      <c r="BB7084" s="7"/>
      <c r="BC7084" s="7"/>
      <c r="BD7084" s="7"/>
      <c r="BG7084" s="7"/>
      <c r="BH7084" s="7"/>
      <c r="BI7084" s="7"/>
      <c r="BJ7084" s="7"/>
      <c r="BK7084" s="7"/>
      <c r="BL7084" s="7"/>
      <c r="BM7084" s="7"/>
      <c r="BP7084" s="7"/>
      <c r="BQ7084" s="7"/>
      <c r="BR7084" s="7"/>
      <c r="BS7084" s="7"/>
      <c r="BT7084" s="7"/>
      <c r="BU7084" s="7"/>
      <c r="BV7084" s="7"/>
      <c r="BW7084" s="7"/>
    </row>
    <row r="7085" spans="43:75" x14ac:dyDescent="0.2">
      <c r="AQ7085" s="7"/>
      <c r="AR7085" s="7"/>
      <c r="AS7085" s="7"/>
      <c r="AT7085" s="7"/>
      <c r="AU7085" s="7"/>
      <c r="AV7085" s="7"/>
      <c r="AX7085" s="7"/>
      <c r="AY7085" s="7"/>
      <c r="AZ7085" s="7"/>
      <c r="BA7085" s="7"/>
      <c r="BB7085" s="7"/>
      <c r="BC7085" s="7"/>
      <c r="BD7085" s="7"/>
      <c r="BG7085" s="7"/>
      <c r="BH7085" s="7"/>
      <c r="BI7085" s="7"/>
      <c r="BJ7085" s="7"/>
      <c r="BK7085" s="7"/>
      <c r="BL7085" s="7"/>
      <c r="BM7085" s="7"/>
      <c r="BP7085" s="7"/>
      <c r="BQ7085" s="7"/>
      <c r="BR7085" s="7"/>
      <c r="BS7085" s="7"/>
      <c r="BT7085" s="7"/>
      <c r="BU7085" s="7"/>
      <c r="BV7085" s="7"/>
      <c r="BW7085" s="7"/>
    </row>
    <row r="7086" spans="43:75" x14ac:dyDescent="0.2">
      <c r="AQ7086" s="7"/>
      <c r="AR7086" s="7"/>
      <c r="AS7086" s="7"/>
      <c r="AT7086" s="7"/>
      <c r="AU7086" s="7"/>
      <c r="AV7086" s="7"/>
      <c r="AX7086" s="7"/>
      <c r="AY7086" s="7"/>
      <c r="AZ7086" s="7"/>
      <c r="BA7086" s="7"/>
      <c r="BB7086" s="7"/>
      <c r="BC7086" s="7"/>
      <c r="BD7086" s="7"/>
      <c r="BG7086" s="7"/>
      <c r="BH7086" s="7"/>
      <c r="BI7086" s="7"/>
      <c r="BJ7086" s="7"/>
      <c r="BK7086" s="7"/>
      <c r="BL7086" s="7"/>
      <c r="BM7086" s="7"/>
      <c r="BP7086" s="7"/>
      <c r="BQ7086" s="7"/>
      <c r="BR7086" s="7"/>
      <c r="BS7086" s="7"/>
      <c r="BT7086" s="7"/>
      <c r="BU7086" s="7"/>
      <c r="BV7086" s="7"/>
      <c r="BW7086" s="7"/>
    </row>
    <row r="7087" spans="43:75" x14ac:dyDescent="0.2">
      <c r="AQ7087" s="7"/>
      <c r="AR7087" s="7"/>
      <c r="AS7087" s="7"/>
      <c r="AT7087" s="7"/>
      <c r="AU7087" s="7"/>
      <c r="AV7087" s="7"/>
      <c r="AX7087" s="7"/>
      <c r="AY7087" s="7"/>
      <c r="AZ7087" s="7"/>
      <c r="BA7087" s="7"/>
      <c r="BB7087" s="7"/>
      <c r="BC7087" s="7"/>
      <c r="BD7087" s="7"/>
      <c r="BG7087" s="7"/>
      <c r="BH7087" s="7"/>
      <c r="BI7087" s="7"/>
      <c r="BJ7087" s="7"/>
      <c r="BK7087" s="7"/>
      <c r="BL7087" s="7"/>
      <c r="BM7087" s="7"/>
      <c r="BP7087" s="7"/>
      <c r="BQ7087" s="7"/>
      <c r="BR7087" s="7"/>
      <c r="BS7087" s="7"/>
      <c r="BT7087" s="7"/>
      <c r="BU7087" s="7"/>
      <c r="BV7087" s="7"/>
      <c r="BW7087" s="7"/>
    </row>
    <row r="7088" spans="43:75" x14ac:dyDescent="0.2">
      <c r="AQ7088" s="7"/>
      <c r="AR7088" s="7"/>
      <c r="AS7088" s="7"/>
      <c r="AT7088" s="7"/>
      <c r="AU7088" s="7"/>
      <c r="AV7088" s="7"/>
      <c r="AX7088" s="7"/>
      <c r="AY7088" s="7"/>
      <c r="AZ7088" s="7"/>
      <c r="BA7088" s="7"/>
      <c r="BB7088" s="7"/>
      <c r="BC7088" s="7"/>
      <c r="BD7088" s="7"/>
      <c r="BG7088" s="7"/>
      <c r="BH7088" s="7"/>
      <c r="BI7088" s="7"/>
      <c r="BJ7088" s="7"/>
      <c r="BK7088" s="7"/>
      <c r="BL7088" s="7"/>
      <c r="BM7088" s="7"/>
      <c r="BP7088" s="7"/>
      <c r="BQ7088" s="7"/>
      <c r="BR7088" s="7"/>
      <c r="BS7088" s="7"/>
      <c r="BT7088" s="7"/>
      <c r="BU7088" s="7"/>
      <c r="BV7088" s="7"/>
      <c r="BW7088" s="7"/>
    </row>
    <row r="7089" spans="43:75" x14ac:dyDescent="0.2">
      <c r="AQ7089" s="7"/>
      <c r="AR7089" s="7"/>
      <c r="AS7089" s="7"/>
      <c r="AT7089" s="7"/>
      <c r="AU7089" s="7"/>
      <c r="AV7089" s="7"/>
      <c r="AX7089" s="7"/>
      <c r="AY7089" s="7"/>
      <c r="AZ7089" s="7"/>
      <c r="BA7089" s="7"/>
      <c r="BB7089" s="7"/>
      <c r="BC7089" s="7"/>
      <c r="BD7089" s="7"/>
      <c r="BG7089" s="7"/>
      <c r="BH7089" s="7"/>
      <c r="BI7089" s="7"/>
      <c r="BJ7089" s="7"/>
      <c r="BK7089" s="7"/>
      <c r="BL7089" s="7"/>
      <c r="BM7089" s="7"/>
      <c r="BP7089" s="7"/>
      <c r="BQ7089" s="7"/>
      <c r="BR7089" s="7"/>
      <c r="BS7089" s="7"/>
      <c r="BT7089" s="7"/>
      <c r="BU7089" s="7"/>
      <c r="BV7089" s="7"/>
      <c r="BW7089" s="7"/>
    </row>
    <row r="7090" spans="43:75" x14ac:dyDescent="0.2">
      <c r="AQ7090" s="7"/>
      <c r="AR7090" s="7"/>
      <c r="AS7090" s="7"/>
      <c r="AT7090" s="7"/>
      <c r="AU7090" s="7"/>
      <c r="AV7090" s="7"/>
      <c r="AX7090" s="7"/>
      <c r="AY7090" s="7"/>
      <c r="AZ7090" s="7"/>
      <c r="BA7090" s="7"/>
      <c r="BB7090" s="7"/>
      <c r="BC7090" s="7"/>
      <c r="BD7090" s="7"/>
      <c r="BG7090" s="7"/>
      <c r="BH7090" s="7"/>
      <c r="BI7090" s="7"/>
      <c r="BJ7090" s="7"/>
      <c r="BK7090" s="7"/>
      <c r="BL7090" s="7"/>
      <c r="BM7090" s="7"/>
      <c r="BP7090" s="7"/>
      <c r="BQ7090" s="7"/>
      <c r="BR7090" s="7"/>
      <c r="BS7090" s="7"/>
      <c r="BT7090" s="7"/>
      <c r="BU7090" s="7"/>
      <c r="BV7090" s="7"/>
      <c r="BW7090" s="7"/>
    </row>
    <row r="7091" spans="43:75" x14ac:dyDescent="0.2">
      <c r="AQ7091" s="7"/>
      <c r="AR7091" s="7"/>
      <c r="AS7091" s="7"/>
      <c r="AT7091" s="7"/>
      <c r="AU7091" s="7"/>
      <c r="AV7091" s="7"/>
      <c r="AX7091" s="7"/>
      <c r="AY7091" s="7"/>
      <c r="AZ7091" s="7"/>
      <c r="BA7091" s="7"/>
      <c r="BB7091" s="7"/>
      <c r="BC7091" s="7"/>
      <c r="BD7091" s="7"/>
      <c r="BG7091" s="7"/>
      <c r="BH7091" s="7"/>
      <c r="BI7091" s="7"/>
      <c r="BJ7091" s="7"/>
      <c r="BK7091" s="7"/>
      <c r="BL7091" s="7"/>
      <c r="BM7091" s="7"/>
      <c r="BP7091" s="7"/>
      <c r="BQ7091" s="7"/>
      <c r="BR7091" s="7"/>
      <c r="BS7091" s="7"/>
      <c r="BT7091" s="7"/>
      <c r="BU7091" s="7"/>
      <c r="BV7091" s="7"/>
      <c r="BW7091" s="7"/>
    </row>
    <row r="7092" spans="43:75" x14ac:dyDescent="0.2">
      <c r="AQ7092" s="7"/>
      <c r="AR7092" s="7"/>
      <c r="AS7092" s="7"/>
      <c r="AT7092" s="7"/>
      <c r="AU7092" s="7"/>
      <c r="AV7092" s="7"/>
      <c r="AX7092" s="7"/>
      <c r="AY7092" s="7"/>
      <c r="AZ7092" s="7"/>
      <c r="BA7092" s="7"/>
      <c r="BB7092" s="7"/>
      <c r="BC7092" s="7"/>
      <c r="BD7092" s="7"/>
      <c r="BG7092" s="7"/>
      <c r="BH7092" s="7"/>
      <c r="BI7092" s="7"/>
      <c r="BJ7092" s="7"/>
      <c r="BK7092" s="7"/>
      <c r="BL7092" s="7"/>
      <c r="BM7092" s="7"/>
      <c r="BP7092" s="7"/>
      <c r="BQ7092" s="7"/>
      <c r="BR7092" s="7"/>
      <c r="BS7092" s="7"/>
      <c r="BT7092" s="7"/>
      <c r="BU7092" s="7"/>
      <c r="BV7092" s="7"/>
      <c r="BW7092" s="7"/>
    </row>
    <row r="7093" spans="43:75" x14ac:dyDescent="0.2">
      <c r="AQ7093" s="7"/>
      <c r="AR7093" s="7"/>
      <c r="AS7093" s="7"/>
      <c r="AT7093" s="7"/>
      <c r="AU7093" s="7"/>
      <c r="AV7093" s="7"/>
      <c r="AX7093" s="7"/>
      <c r="AY7093" s="7"/>
      <c r="AZ7093" s="7"/>
      <c r="BA7093" s="7"/>
      <c r="BB7093" s="7"/>
      <c r="BC7093" s="7"/>
      <c r="BD7093" s="7"/>
      <c r="BG7093" s="7"/>
      <c r="BH7093" s="7"/>
      <c r="BI7093" s="7"/>
      <c r="BJ7093" s="7"/>
      <c r="BK7093" s="7"/>
      <c r="BL7093" s="7"/>
      <c r="BM7093" s="7"/>
      <c r="BP7093" s="7"/>
      <c r="BQ7093" s="7"/>
      <c r="BR7093" s="7"/>
      <c r="BS7093" s="7"/>
      <c r="BT7093" s="7"/>
      <c r="BU7093" s="7"/>
      <c r="BV7093" s="7"/>
      <c r="BW7093" s="7"/>
    </row>
    <row r="7094" spans="43:75" x14ac:dyDescent="0.2">
      <c r="AQ7094" s="7"/>
      <c r="AR7094" s="7"/>
      <c r="AS7094" s="7"/>
      <c r="AT7094" s="7"/>
      <c r="AU7094" s="7"/>
      <c r="AV7094" s="7"/>
      <c r="AX7094" s="7"/>
      <c r="AY7094" s="7"/>
      <c r="AZ7094" s="7"/>
      <c r="BA7094" s="7"/>
      <c r="BB7094" s="7"/>
      <c r="BC7094" s="7"/>
      <c r="BD7094" s="7"/>
      <c r="BG7094" s="7"/>
      <c r="BH7094" s="7"/>
      <c r="BI7094" s="7"/>
      <c r="BJ7094" s="7"/>
      <c r="BK7094" s="7"/>
      <c r="BL7094" s="7"/>
      <c r="BM7094" s="7"/>
      <c r="BP7094" s="7"/>
      <c r="BQ7094" s="7"/>
      <c r="BR7094" s="7"/>
      <c r="BS7094" s="7"/>
      <c r="BT7094" s="7"/>
      <c r="BU7094" s="7"/>
      <c r="BV7094" s="7"/>
      <c r="BW7094" s="7"/>
    </row>
    <row r="7095" spans="43:75" x14ac:dyDescent="0.2">
      <c r="AQ7095" s="7"/>
      <c r="AR7095" s="7"/>
      <c r="AS7095" s="7"/>
      <c r="AT7095" s="7"/>
      <c r="AU7095" s="7"/>
      <c r="AV7095" s="7"/>
      <c r="AX7095" s="7"/>
      <c r="AY7095" s="7"/>
      <c r="AZ7095" s="7"/>
      <c r="BA7095" s="7"/>
      <c r="BB7095" s="7"/>
      <c r="BC7095" s="7"/>
      <c r="BD7095" s="7"/>
      <c r="BG7095" s="7"/>
      <c r="BH7095" s="7"/>
      <c r="BI7095" s="7"/>
      <c r="BJ7095" s="7"/>
      <c r="BK7095" s="7"/>
      <c r="BL7095" s="7"/>
      <c r="BM7095" s="7"/>
      <c r="BP7095" s="7"/>
      <c r="BQ7095" s="7"/>
      <c r="BR7095" s="7"/>
      <c r="BS7095" s="7"/>
      <c r="BT7095" s="7"/>
      <c r="BU7095" s="7"/>
      <c r="BV7095" s="7"/>
      <c r="BW7095" s="7"/>
    </row>
    <row r="7096" spans="43:75" x14ac:dyDescent="0.2">
      <c r="AQ7096" s="7"/>
      <c r="AR7096" s="7"/>
      <c r="AS7096" s="7"/>
      <c r="AT7096" s="7"/>
      <c r="AU7096" s="7"/>
      <c r="AV7096" s="7"/>
      <c r="AX7096" s="7"/>
      <c r="AY7096" s="7"/>
      <c r="AZ7096" s="7"/>
      <c r="BA7096" s="7"/>
      <c r="BB7096" s="7"/>
      <c r="BC7096" s="7"/>
      <c r="BD7096" s="7"/>
      <c r="BG7096" s="7"/>
      <c r="BH7096" s="7"/>
      <c r="BI7096" s="7"/>
      <c r="BJ7096" s="7"/>
      <c r="BK7096" s="7"/>
      <c r="BL7096" s="7"/>
      <c r="BM7096" s="7"/>
      <c r="BP7096" s="7"/>
      <c r="BQ7096" s="7"/>
      <c r="BR7096" s="7"/>
      <c r="BS7096" s="7"/>
      <c r="BT7096" s="7"/>
      <c r="BU7096" s="7"/>
      <c r="BV7096" s="7"/>
      <c r="BW7096" s="7"/>
    </row>
    <row r="7097" spans="43:75" x14ac:dyDescent="0.2">
      <c r="AQ7097" s="7"/>
      <c r="AR7097" s="7"/>
      <c r="AS7097" s="7"/>
      <c r="AT7097" s="7"/>
      <c r="AU7097" s="7"/>
      <c r="AV7097" s="7"/>
      <c r="AX7097" s="7"/>
      <c r="AY7097" s="7"/>
      <c r="AZ7097" s="7"/>
      <c r="BA7097" s="7"/>
      <c r="BB7097" s="7"/>
      <c r="BC7097" s="7"/>
      <c r="BD7097" s="7"/>
      <c r="BG7097" s="7"/>
      <c r="BH7097" s="7"/>
      <c r="BI7097" s="7"/>
      <c r="BJ7097" s="7"/>
      <c r="BK7097" s="7"/>
      <c r="BL7097" s="7"/>
      <c r="BM7097" s="7"/>
      <c r="BP7097" s="7"/>
      <c r="BQ7097" s="7"/>
      <c r="BR7097" s="7"/>
      <c r="BS7097" s="7"/>
      <c r="BT7097" s="7"/>
      <c r="BU7097" s="7"/>
      <c r="BV7097" s="7"/>
      <c r="BW7097" s="7"/>
    </row>
    <row r="7098" spans="43:75" x14ac:dyDescent="0.2">
      <c r="AQ7098" s="7"/>
      <c r="AR7098" s="7"/>
      <c r="AS7098" s="7"/>
      <c r="AT7098" s="7"/>
      <c r="AU7098" s="7"/>
      <c r="AV7098" s="7"/>
      <c r="AX7098" s="7"/>
      <c r="AY7098" s="7"/>
      <c r="AZ7098" s="7"/>
      <c r="BA7098" s="7"/>
      <c r="BB7098" s="7"/>
      <c r="BC7098" s="7"/>
      <c r="BD7098" s="7"/>
      <c r="BG7098" s="7"/>
      <c r="BH7098" s="7"/>
      <c r="BI7098" s="7"/>
      <c r="BJ7098" s="7"/>
      <c r="BK7098" s="7"/>
      <c r="BL7098" s="7"/>
      <c r="BM7098" s="7"/>
      <c r="BP7098" s="7"/>
      <c r="BQ7098" s="7"/>
      <c r="BR7098" s="7"/>
      <c r="BS7098" s="7"/>
      <c r="BT7098" s="7"/>
      <c r="BU7098" s="7"/>
      <c r="BV7098" s="7"/>
      <c r="BW7098" s="7"/>
    </row>
    <row r="7099" spans="43:75" x14ac:dyDescent="0.2">
      <c r="AQ7099" s="7"/>
      <c r="AR7099" s="7"/>
      <c r="AS7099" s="7"/>
      <c r="AT7099" s="7"/>
      <c r="AU7099" s="7"/>
      <c r="AV7099" s="7"/>
      <c r="AX7099" s="7"/>
      <c r="AY7099" s="7"/>
      <c r="AZ7099" s="7"/>
      <c r="BA7099" s="7"/>
      <c r="BB7099" s="7"/>
      <c r="BC7099" s="7"/>
      <c r="BD7099" s="7"/>
      <c r="BG7099" s="7"/>
      <c r="BH7099" s="7"/>
      <c r="BI7099" s="7"/>
      <c r="BJ7099" s="7"/>
      <c r="BK7099" s="7"/>
      <c r="BL7099" s="7"/>
      <c r="BM7099" s="7"/>
      <c r="BP7099" s="7"/>
      <c r="BQ7099" s="7"/>
      <c r="BR7099" s="7"/>
      <c r="BS7099" s="7"/>
      <c r="BT7099" s="7"/>
      <c r="BU7099" s="7"/>
      <c r="BV7099" s="7"/>
      <c r="BW7099" s="7"/>
    </row>
    <row r="7100" spans="43:75" x14ac:dyDescent="0.2">
      <c r="AQ7100" s="7"/>
      <c r="AR7100" s="7"/>
      <c r="AS7100" s="7"/>
      <c r="AT7100" s="7"/>
      <c r="AU7100" s="7"/>
      <c r="AV7100" s="7"/>
      <c r="AX7100" s="7"/>
      <c r="AY7100" s="7"/>
      <c r="AZ7100" s="7"/>
      <c r="BA7100" s="7"/>
      <c r="BB7100" s="7"/>
      <c r="BC7100" s="7"/>
      <c r="BD7100" s="7"/>
      <c r="BG7100" s="7"/>
      <c r="BH7100" s="7"/>
      <c r="BI7100" s="7"/>
      <c r="BJ7100" s="7"/>
      <c r="BK7100" s="7"/>
      <c r="BL7100" s="7"/>
      <c r="BM7100" s="7"/>
      <c r="BP7100" s="7"/>
      <c r="BQ7100" s="7"/>
      <c r="BR7100" s="7"/>
      <c r="BS7100" s="7"/>
      <c r="BT7100" s="7"/>
      <c r="BU7100" s="7"/>
      <c r="BV7100" s="7"/>
      <c r="BW7100" s="7"/>
    </row>
    <row r="7101" spans="43:75" x14ac:dyDescent="0.2">
      <c r="AQ7101" s="7"/>
      <c r="AR7101" s="7"/>
      <c r="AS7101" s="7"/>
      <c r="AT7101" s="7"/>
      <c r="AU7101" s="7"/>
      <c r="AV7101" s="7"/>
      <c r="AX7101" s="7"/>
      <c r="AY7101" s="7"/>
      <c r="AZ7101" s="7"/>
      <c r="BA7101" s="7"/>
      <c r="BB7101" s="7"/>
      <c r="BC7101" s="7"/>
      <c r="BD7101" s="7"/>
      <c r="BG7101" s="7"/>
      <c r="BH7101" s="7"/>
      <c r="BI7101" s="7"/>
      <c r="BJ7101" s="7"/>
      <c r="BK7101" s="7"/>
      <c r="BL7101" s="7"/>
      <c r="BM7101" s="7"/>
      <c r="BP7101" s="7"/>
      <c r="BQ7101" s="7"/>
      <c r="BR7101" s="7"/>
      <c r="BS7101" s="7"/>
      <c r="BT7101" s="7"/>
      <c r="BU7101" s="7"/>
      <c r="BV7101" s="7"/>
      <c r="BW7101" s="7"/>
    </row>
    <row r="7102" spans="43:75" x14ac:dyDescent="0.2">
      <c r="AQ7102" s="7"/>
      <c r="AR7102" s="7"/>
      <c r="AS7102" s="7"/>
      <c r="AT7102" s="7"/>
      <c r="AU7102" s="7"/>
      <c r="AV7102" s="7"/>
      <c r="AX7102" s="7"/>
      <c r="AY7102" s="7"/>
      <c r="AZ7102" s="7"/>
      <c r="BA7102" s="7"/>
      <c r="BB7102" s="7"/>
      <c r="BC7102" s="7"/>
      <c r="BD7102" s="7"/>
      <c r="BG7102" s="7"/>
      <c r="BH7102" s="7"/>
      <c r="BI7102" s="7"/>
      <c r="BJ7102" s="7"/>
      <c r="BK7102" s="7"/>
      <c r="BL7102" s="7"/>
      <c r="BM7102" s="7"/>
      <c r="BP7102" s="7"/>
      <c r="BQ7102" s="7"/>
      <c r="BR7102" s="7"/>
      <c r="BS7102" s="7"/>
      <c r="BT7102" s="7"/>
      <c r="BU7102" s="7"/>
      <c r="BV7102" s="7"/>
      <c r="BW7102" s="7"/>
    </row>
    <row r="7103" spans="43:75" x14ac:dyDescent="0.2">
      <c r="AQ7103" s="7"/>
      <c r="AR7103" s="7"/>
      <c r="AS7103" s="7"/>
      <c r="AT7103" s="7"/>
      <c r="AU7103" s="7"/>
      <c r="AV7103" s="7"/>
      <c r="AX7103" s="7"/>
      <c r="AY7103" s="7"/>
      <c r="AZ7103" s="7"/>
      <c r="BA7103" s="7"/>
      <c r="BB7103" s="7"/>
      <c r="BC7103" s="7"/>
      <c r="BD7103" s="7"/>
      <c r="BG7103" s="7"/>
      <c r="BH7103" s="7"/>
      <c r="BI7103" s="7"/>
      <c r="BJ7103" s="7"/>
      <c r="BK7103" s="7"/>
      <c r="BL7103" s="7"/>
      <c r="BM7103" s="7"/>
      <c r="BP7103" s="7"/>
      <c r="BQ7103" s="7"/>
      <c r="BR7103" s="7"/>
      <c r="BS7103" s="7"/>
      <c r="BT7103" s="7"/>
      <c r="BU7103" s="7"/>
      <c r="BV7103" s="7"/>
      <c r="BW7103" s="7"/>
    </row>
    <row r="7104" spans="43:75" x14ac:dyDescent="0.2">
      <c r="AQ7104" s="7"/>
      <c r="AR7104" s="7"/>
      <c r="AS7104" s="7"/>
      <c r="AT7104" s="7"/>
      <c r="AU7104" s="7"/>
      <c r="AV7104" s="7"/>
      <c r="AX7104" s="7"/>
      <c r="AY7104" s="7"/>
      <c r="AZ7104" s="7"/>
      <c r="BA7104" s="7"/>
      <c r="BB7104" s="7"/>
      <c r="BC7104" s="7"/>
      <c r="BD7104" s="7"/>
      <c r="BG7104" s="7"/>
      <c r="BH7104" s="7"/>
      <c r="BI7104" s="7"/>
      <c r="BJ7104" s="7"/>
      <c r="BK7104" s="7"/>
      <c r="BL7104" s="7"/>
      <c r="BM7104" s="7"/>
      <c r="BP7104" s="7"/>
      <c r="BQ7104" s="7"/>
      <c r="BR7104" s="7"/>
      <c r="BS7104" s="7"/>
      <c r="BT7104" s="7"/>
      <c r="BU7104" s="7"/>
      <c r="BV7104" s="7"/>
      <c r="BW7104" s="7"/>
    </row>
    <row r="7105" spans="43:75" x14ac:dyDescent="0.2">
      <c r="AQ7105" s="7"/>
      <c r="AR7105" s="7"/>
      <c r="AS7105" s="7"/>
      <c r="AT7105" s="7"/>
      <c r="AU7105" s="7"/>
      <c r="AV7105" s="7"/>
      <c r="AX7105" s="7"/>
      <c r="AY7105" s="7"/>
      <c r="AZ7105" s="7"/>
      <c r="BA7105" s="7"/>
      <c r="BB7105" s="7"/>
      <c r="BC7105" s="7"/>
      <c r="BD7105" s="7"/>
      <c r="BG7105" s="7"/>
      <c r="BH7105" s="7"/>
      <c r="BI7105" s="7"/>
      <c r="BJ7105" s="7"/>
      <c r="BK7105" s="7"/>
      <c r="BL7105" s="7"/>
      <c r="BM7105" s="7"/>
      <c r="BP7105" s="7"/>
      <c r="BQ7105" s="7"/>
      <c r="BR7105" s="7"/>
      <c r="BS7105" s="7"/>
      <c r="BT7105" s="7"/>
      <c r="BU7105" s="7"/>
      <c r="BV7105" s="7"/>
      <c r="BW7105" s="7"/>
    </row>
    <row r="7106" spans="43:75" x14ac:dyDescent="0.2">
      <c r="AQ7106" s="7"/>
      <c r="AR7106" s="7"/>
      <c r="AS7106" s="7"/>
      <c r="AT7106" s="7"/>
      <c r="AU7106" s="7"/>
      <c r="AV7106" s="7"/>
      <c r="AX7106" s="7"/>
      <c r="AY7106" s="7"/>
      <c r="AZ7106" s="7"/>
      <c r="BA7106" s="7"/>
      <c r="BB7106" s="7"/>
      <c r="BC7106" s="7"/>
      <c r="BD7106" s="7"/>
      <c r="BG7106" s="7"/>
      <c r="BH7106" s="7"/>
      <c r="BI7106" s="7"/>
      <c r="BJ7106" s="7"/>
      <c r="BK7106" s="7"/>
      <c r="BL7106" s="7"/>
      <c r="BM7106" s="7"/>
      <c r="BP7106" s="7"/>
      <c r="BQ7106" s="7"/>
      <c r="BR7106" s="7"/>
      <c r="BS7106" s="7"/>
      <c r="BT7106" s="7"/>
      <c r="BU7106" s="7"/>
      <c r="BV7106" s="7"/>
      <c r="BW7106" s="7"/>
    </row>
    <row r="7107" spans="43:75" x14ac:dyDescent="0.2">
      <c r="AQ7107" s="7"/>
      <c r="AR7107" s="7"/>
      <c r="AS7107" s="7"/>
      <c r="AT7107" s="7"/>
      <c r="AU7107" s="7"/>
      <c r="AV7107" s="7"/>
      <c r="AX7107" s="7"/>
      <c r="AY7107" s="7"/>
      <c r="AZ7107" s="7"/>
      <c r="BA7107" s="7"/>
      <c r="BB7107" s="7"/>
      <c r="BC7107" s="7"/>
      <c r="BD7107" s="7"/>
      <c r="BG7107" s="7"/>
      <c r="BH7107" s="7"/>
      <c r="BI7107" s="7"/>
      <c r="BJ7107" s="7"/>
      <c r="BK7107" s="7"/>
      <c r="BL7107" s="7"/>
      <c r="BM7107" s="7"/>
      <c r="BP7107" s="7"/>
      <c r="BQ7107" s="7"/>
      <c r="BR7107" s="7"/>
      <c r="BS7107" s="7"/>
      <c r="BT7107" s="7"/>
      <c r="BU7107" s="7"/>
      <c r="BV7107" s="7"/>
      <c r="BW7107" s="7"/>
    </row>
    <row r="7108" spans="43:75" x14ac:dyDescent="0.2">
      <c r="AQ7108" s="7"/>
      <c r="AR7108" s="7"/>
      <c r="AS7108" s="7"/>
      <c r="AT7108" s="7"/>
      <c r="AU7108" s="7"/>
      <c r="AV7108" s="7"/>
      <c r="AX7108" s="7"/>
      <c r="AY7108" s="7"/>
      <c r="AZ7108" s="7"/>
      <c r="BA7108" s="7"/>
      <c r="BB7108" s="7"/>
      <c r="BC7108" s="7"/>
      <c r="BD7108" s="7"/>
      <c r="BG7108" s="7"/>
      <c r="BH7108" s="7"/>
      <c r="BI7108" s="7"/>
      <c r="BJ7108" s="7"/>
      <c r="BK7108" s="7"/>
      <c r="BL7108" s="7"/>
      <c r="BM7108" s="7"/>
      <c r="BP7108" s="7"/>
      <c r="BQ7108" s="7"/>
      <c r="BR7108" s="7"/>
      <c r="BS7108" s="7"/>
      <c r="BT7108" s="7"/>
      <c r="BU7108" s="7"/>
      <c r="BV7108" s="7"/>
      <c r="BW7108" s="7"/>
    </row>
    <row r="7109" spans="43:75" x14ac:dyDescent="0.2">
      <c r="AQ7109" s="7"/>
      <c r="AR7109" s="7"/>
      <c r="AS7109" s="7"/>
      <c r="AT7109" s="7"/>
      <c r="AU7109" s="7"/>
      <c r="AV7109" s="7"/>
      <c r="AX7109" s="7"/>
      <c r="AY7109" s="7"/>
      <c r="AZ7109" s="7"/>
      <c r="BA7109" s="7"/>
      <c r="BB7109" s="7"/>
      <c r="BC7109" s="7"/>
      <c r="BD7109" s="7"/>
      <c r="BG7109" s="7"/>
      <c r="BH7109" s="7"/>
      <c r="BI7109" s="7"/>
      <c r="BJ7109" s="7"/>
      <c r="BK7109" s="7"/>
      <c r="BL7109" s="7"/>
      <c r="BM7109" s="7"/>
      <c r="BP7109" s="7"/>
      <c r="BQ7109" s="7"/>
      <c r="BR7109" s="7"/>
      <c r="BS7109" s="7"/>
      <c r="BT7109" s="7"/>
      <c r="BU7109" s="7"/>
      <c r="BV7109" s="7"/>
      <c r="BW7109" s="7"/>
    </row>
    <row r="7110" spans="43:75" x14ac:dyDescent="0.2">
      <c r="AQ7110" s="7"/>
      <c r="AR7110" s="7"/>
      <c r="AS7110" s="7"/>
      <c r="AT7110" s="7"/>
      <c r="AU7110" s="7"/>
      <c r="AV7110" s="7"/>
      <c r="AX7110" s="7"/>
      <c r="AY7110" s="7"/>
      <c r="AZ7110" s="7"/>
      <c r="BA7110" s="7"/>
      <c r="BB7110" s="7"/>
      <c r="BC7110" s="7"/>
      <c r="BD7110" s="7"/>
      <c r="BG7110" s="7"/>
      <c r="BH7110" s="7"/>
      <c r="BI7110" s="7"/>
      <c r="BJ7110" s="7"/>
      <c r="BK7110" s="7"/>
      <c r="BL7110" s="7"/>
      <c r="BM7110" s="7"/>
      <c r="BP7110" s="7"/>
      <c r="BQ7110" s="7"/>
      <c r="BR7110" s="7"/>
      <c r="BS7110" s="7"/>
      <c r="BT7110" s="7"/>
      <c r="BU7110" s="7"/>
      <c r="BV7110" s="7"/>
      <c r="BW7110" s="7"/>
    </row>
    <row r="7111" spans="43:75" x14ac:dyDescent="0.2">
      <c r="AQ7111" s="7"/>
      <c r="AR7111" s="7"/>
      <c r="AS7111" s="7"/>
      <c r="AT7111" s="7"/>
      <c r="AU7111" s="7"/>
      <c r="AV7111" s="7"/>
      <c r="AX7111" s="7"/>
      <c r="AY7111" s="7"/>
      <c r="AZ7111" s="7"/>
      <c r="BA7111" s="7"/>
      <c r="BB7111" s="7"/>
      <c r="BC7111" s="7"/>
      <c r="BD7111" s="7"/>
      <c r="BG7111" s="7"/>
      <c r="BH7111" s="7"/>
      <c r="BI7111" s="7"/>
      <c r="BJ7111" s="7"/>
      <c r="BK7111" s="7"/>
      <c r="BL7111" s="7"/>
      <c r="BM7111" s="7"/>
      <c r="BP7111" s="7"/>
      <c r="BQ7111" s="7"/>
      <c r="BR7111" s="7"/>
      <c r="BS7111" s="7"/>
      <c r="BT7111" s="7"/>
      <c r="BU7111" s="7"/>
      <c r="BV7111" s="7"/>
      <c r="BW7111" s="7"/>
    </row>
    <row r="7112" spans="43:75" x14ac:dyDescent="0.2">
      <c r="AQ7112" s="7"/>
      <c r="AR7112" s="7"/>
      <c r="AS7112" s="7"/>
      <c r="AT7112" s="7"/>
      <c r="AU7112" s="7"/>
      <c r="AV7112" s="7"/>
      <c r="AX7112" s="7"/>
      <c r="AY7112" s="7"/>
      <c r="AZ7112" s="7"/>
      <c r="BA7112" s="7"/>
      <c r="BB7112" s="7"/>
      <c r="BC7112" s="7"/>
      <c r="BD7112" s="7"/>
      <c r="BG7112" s="7"/>
      <c r="BH7112" s="7"/>
      <c r="BI7112" s="7"/>
      <c r="BJ7112" s="7"/>
      <c r="BK7112" s="7"/>
      <c r="BL7112" s="7"/>
      <c r="BM7112" s="7"/>
      <c r="BP7112" s="7"/>
      <c r="BQ7112" s="7"/>
      <c r="BR7112" s="7"/>
      <c r="BS7112" s="7"/>
      <c r="BT7112" s="7"/>
      <c r="BU7112" s="7"/>
      <c r="BV7112" s="7"/>
      <c r="BW7112" s="7"/>
    </row>
    <row r="7113" spans="43:75" x14ac:dyDescent="0.2">
      <c r="AQ7113" s="7"/>
      <c r="AR7113" s="7"/>
      <c r="AS7113" s="7"/>
      <c r="AT7113" s="7"/>
      <c r="AU7113" s="7"/>
      <c r="AV7113" s="7"/>
      <c r="AX7113" s="7"/>
      <c r="AY7113" s="7"/>
      <c r="AZ7113" s="7"/>
      <c r="BA7113" s="7"/>
      <c r="BB7113" s="7"/>
      <c r="BC7113" s="7"/>
      <c r="BD7113" s="7"/>
      <c r="BG7113" s="7"/>
      <c r="BH7113" s="7"/>
      <c r="BI7113" s="7"/>
      <c r="BJ7113" s="7"/>
      <c r="BK7113" s="7"/>
      <c r="BL7113" s="7"/>
      <c r="BM7113" s="7"/>
      <c r="BP7113" s="7"/>
      <c r="BQ7113" s="7"/>
      <c r="BR7113" s="7"/>
      <c r="BS7113" s="7"/>
      <c r="BT7113" s="7"/>
      <c r="BU7113" s="7"/>
      <c r="BV7113" s="7"/>
      <c r="BW7113" s="7"/>
    </row>
    <row r="7114" spans="43:75" x14ac:dyDescent="0.2">
      <c r="AQ7114" s="7"/>
      <c r="AR7114" s="7"/>
      <c r="AS7114" s="7"/>
      <c r="AT7114" s="7"/>
      <c r="AU7114" s="7"/>
      <c r="AV7114" s="7"/>
      <c r="AX7114" s="7"/>
      <c r="AY7114" s="7"/>
      <c r="AZ7114" s="7"/>
      <c r="BA7114" s="7"/>
      <c r="BB7114" s="7"/>
      <c r="BC7114" s="7"/>
      <c r="BD7114" s="7"/>
      <c r="BG7114" s="7"/>
      <c r="BH7114" s="7"/>
      <c r="BI7114" s="7"/>
      <c r="BJ7114" s="7"/>
      <c r="BK7114" s="7"/>
      <c r="BL7114" s="7"/>
      <c r="BM7114" s="7"/>
      <c r="BP7114" s="7"/>
      <c r="BQ7114" s="7"/>
      <c r="BR7114" s="7"/>
      <c r="BS7114" s="7"/>
      <c r="BT7114" s="7"/>
      <c r="BU7114" s="7"/>
      <c r="BV7114" s="7"/>
      <c r="BW7114" s="7"/>
    </row>
    <row r="7115" spans="43:75" x14ac:dyDescent="0.2">
      <c r="AQ7115" s="7"/>
      <c r="AR7115" s="7"/>
      <c r="AS7115" s="7"/>
      <c r="AT7115" s="7"/>
      <c r="AU7115" s="7"/>
      <c r="AV7115" s="7"/>
      <c r="AX7115" s="7"/>
      <c r="AY7115" s="7"/>
      <c r="AZ7115" s="7"/>
      <c r="BA7115" s="7"/>
      <c r="BB7115" s="7"/>
      <c r="BC7115" s="7"/>
      <c r="BD7115" s="7"/>
      <c r="BG7115" s="7"/>
      <c r="BH7115" s="7"/>
      <c r="BI7115" s="7"/>
      <c r="BJ7115" s="7"/>
      <c r="BK7115" s="7"/>
      <c r="BL7115" s="7"/>
      <c r="BM7115" s="7"/>
      <c r="BP7115" s="7"/>
      <c r="BQ7115" s="7"/>
      <c r="BR7115" s="7"/>
      <c r="BS7115" s="7"/>
      <c r="BT7115" s="7"/>
      <c r="BU7115" s="7"/>
      <c r="BV7115" s="7"/>
      <c r="BW7115" s="7"/>
    </row>
    <row r="7116" spans="43:75" x14ac:dyDescent="0.2">
      <c r="AQ7116" s="7"/>
      <c r="AR7116" s="7"/>
      <c r="AS7116" s="7"/>
      <c r="AT7116" s="7"/>
      <c r="AU7116" s="7"/>
      <c r="AV7116" s="7"/>
      <c r="AX7116" s="7"/>
      <c r="AY7116" s="7"/>
      <c r="AZ7116" s="7"/>
      <c r="BA7116" s="7"/>
      <c r="BB7116" s="7"/>
      <c r="BC7116" s="7"/>
      <c r="BD7116" s="7"/>
      <c r="BG7116" s="7"/>
      <c r="BH7116" s="7"/>
      <c r="BI7116" s="7"/>
      <c r="BJ7116" s="7"/>
      <c r="BK7116" s="7"/>
      <c r="BL7116" s="7"/>
      <c r="BM7116" s="7"/>
      <c r="BP7116" s="7"/>
      <c r="BQ7116" s="7"/>
      <c r="BR7116" s="7"/>
      <c r="BS7116" s="7"/>
      <c r="BT7116" s="7"/>
      <c r="BU7116" s="7"/>
      <c r="BV7116" s="7"/>
      <c r="BW7116" s="7"/>
    </row>
    <row r="7117" spans="43:75" x14ac:dyDescent="0.2">
      <c r="AQ7117" s="7"/>
      <c r="AR7117" s="7"/>
      <c r="AS7117" s="7"/>
      <c r="AT7117" s="7"/>
      <c r="AU7117" s="7"/>
      <c r="AV7117" s="7"/>
      <c r="AX7117" s="7"/>
      <c r="AY7117" s="7"/>
      <c r="AZ7117" s="7"/>
      <c r="BA7117" s="7"/>
      <c r="BB7117" s="7"/>
      <c r="BC7117" s="7"/>
      <c r="BD7117" s="7"/>
      <c r="BG7117" s="7"/>
      <c r="BH7117" s="7"/>
      <c r="BI7117" s="7"/>
      <c r="BJ7117" s="7"/>
      <c r="BK7117" s="7"/>
      <c r="BL7117" s="7"/>
      <c r="BM7117" s="7"/>
      <c r="BP7117" s="7"/>
      <c r="BQ7117" s="7"/>
      <c r="BR7117" s="7"/>
      <c r="BS7117" s="7"/>
      <c r="BT7117" s="7"/>
      <c r="BU7117" s="7"/>
      <c r="BV7117" s="7"/>
      <c r="BW7117" s="7"/>
    </row>
    <row r="7118" spans="43:75" x14ac:dyDescent="0.2">
      <c r="AQ7118" s="7"/>
      <c r="AR7118" s="7"/>
      <c r="AS7118" s="7"/>
      <c r="AT7118" s="7"/>
      <c r="AU7118" s="7"/>
      <c r="AV7118" s="7"/>
      <c r="AX7118" s="7"/>
      <c r="AY7118" s="7"/>
      <c r="AZ7118" s="7"/>
      <c r="BA7118" s="7"/>
      <c r="BB7118" s="7"/>
      <c r="BC7118" s="7"/>
      <c r="BD7118" s="7"/>
      <c r="BG7118" s="7"/>
      <c r="BH7118" s="7"/>
      <c r="BI7118" s="7"/>
      <c r="BJ7118" s="7"/>
      <c r="BK7118" s="7"/>
      <c r="BL7118" s="7"/>
      <c r="BM7118" s="7"/>
      <c r="BP7118" s="7"/>
      <c r="BQ7118" s="7"/>
      <c r="BR7118" s="7"/>
      <c r="BS7118" s="7"/>
      <c r="BT7118" s="7"/>
      <c r="BU7118" s="7"/>
      <c r="BV7118" s="7"/>
      <c r="BW7118" s="7"/>
    </row>
    <row r="7119" spans="43:75" x14ac:dyDescent="0.2">
      <c r="AQ7119" s="7"/>
      <c r="AR7119" s="7"/>
      <c r="AS7119" s="7"/>
      <c r="AT7119" s="7"/>
      <c r="AU7119" s="7"/>
      <c r="AV7119" s="7"/>
      <c r="AX7119" s="7"/>
      <c r="AY7119" s="7"/>
      <c r="AZ7119" s="7"/>
      <c r="BA7119" s="7"/>
      <c r="BB7119" s="7"/>
      <c r="BC7119" s="7"/>
      <c r="BD7119" s="7"/>
      <c r="BG7119" s="7"/>
      <c r="BH7119" s="7"/>
      <c r="BI7119" s="7"/>
      <c r="BJ7119" s="7"/>
      <c r="BK7119" s="7"/>
      <c r="BL7119" s="7"/>
      <c r="BM7119" s="7"/>
      <c r="BP7119" s="7"/>
      <c r="BQ7119" s="7"/>
      <c r="BR7119" s="7"/>
      <c r="BS7119" s="7"/>
      <c r="BT7119" s="7"/>
      <c r="BU7119" s="7"/>
      <c r="BV7119" s="7"/>
      <c r="BW7119" s="7"/>
    </row>
    <row r="7120" spans="43:75" x14ac:dyDescent="0.2">
      <c r="AQ7120" s="7"/>
      <c r="AR7120" s="7"/>
      <c r="AS7120" s="7"/>
      <c r="AT7120" s="7"/>
      <c r="AU7120" s="7"/>
      <c r="AV7120" s="7"/>
      <c r="AX7120" s="7"/>
      <c r="AY7120" s="7"/>
      <c r="AZ7120" s="7"/>
      <c r="BA7120" s="7"/>
      <c r="BB7120" s="7"/>
      <c r="BC7120" s="7"/>
      <c r="BD7120" s="7"/>
      <c r="BG7120" s="7"/>
      <c r="BH7120" s="7"/>
      <c r="BI7120" s="7"/>
      <c r="BJ7120" s="7"/>
      <c r="BK7120" s="7"/>
      <c r="BL7120" s="7"/>
      <c r="BM7120" s="7"/>
      <c r="BP7120" s="7"/>
      <c r="BQ7120" s="7"/>
      <c r="BR7120" s="7"/>
      <c r="BS7120" s="7"/>
      <c r="BT7120" s="7"/>
      <c r="BU7120" s="7"/>
      <c r="BV7120" s="7"/>
      <c r="BW7120" s="7"/>
    </row>
    <row r="7121" spans="43:75" x14ac:dyDescent="0.2">
      <c r="AQ7121" s="7"/>
      <c r="AR7121" s="7"/>
      <c r="AS7121" s="7"/>
      <c r="AT7121" s="7"/>
      <c r="AU7121" s="7"/>
      <c r="AV7121" s="7"/>
      <c r="AX7121" s="7"/>
      <c r="AY7121" s="7"/>
      <c r="AZ7121" s="7"/>
      <c r="BA7121" s="7"/>
      <c r="BB7121" s="7"/>
      <c r="BC7121" s="7"/>
      <c r="BD7121" s="7"/>
      <c r="BG7121" s="7"/>
      <c r="BH7121" s="7"/>
      <c r="BI7121" s="7"/>
      <c r="BJ7121" s="7"/>
      <c r="BK7121" s="7"/>
      <c r="BL7121" s="7"/>
      <c r="BM7121" s="7"/>
      <c r="BP7121" s="7"/>
      <c r="BQ7121" s="7"/>
      <c r="BR7121" s="7"/>
      <c r="BS7121" s="7"/>
      <c r="BT7121" s="7"/>
      <c r="BU7121" s="7"/>
      <c r="BV7121" s="7"/>
      <c r="BW7121" s="7"/>
    </row>
    <row r="7122" spans="43:75" x14ac:dyDescent="0.2">
      <c r="AQ7122" s="7"/>
      <c r="AR7122" s="7"/>
      <c r="AS7122" s="7"/>
      <c r="AT7122" s="7"/>
      <c r="AU7122" s="7"/>
      <c r="AV7122" s="7"/>
      <c r="AX7122" s="7"/>
      <c r="AY7122" s="7"/>
      <c r="AZ7122" s="7"/>
      <c r="BA7122" s="7"/>
      <c r="BB7122" s="7"/>
      <c r="BC7122" s="7"/>
      <c r="BD7122" s="7"/>
      <c r="BG7122" s="7"/>
      <c r="BH7122" s="7"/>
      <c r="BI7122" s="7"/>
      <c r="BJ7122" s="7"/>
      <c r="BK7122" s="7"/>
      <c r="BL7122" s="7"/>
      <c r="BM7122" s="7"/>
      <c r="BP7122" s="7"/>
      <c r="BQ7122" s="7"/>
      <c r="BR7122" s="7"/>
      <c r="BS7122" s="7"/>
      <c r="BT7122" s="7"/>
      <c r="BU7122" s="7"/>
      <c r="BV7122" s="7"/>
      <c r="BW7122" s="7"/>
    </row>
    <row r="7123" spans="43:75" x14ac:dyDescent="0.2">
      <c r="AQ7123" s="7"/>
      <c r="AR7123" s="7"/>
      <c r="AS7123" s="7"/>
      <c r="AT7123" s="7"/>
      <c r="AU7123" s="7"/>
      <c r="AV7123" s="7"/>
      <c r="AX7123" s="7"/>
      <c r="AY7123" s="7"/>
      <c r="AZ7123" s="7"/>
      <c r="BA7123" s="7"/>
      <c r="BB7123" s="7"/>
      <c r="BC7123" s="7"/>
      <c r="BD7123" s="7"/>
      <c r="BG7123" s="7"/>
      <c r="BH7123" s="7"/>
      <c r="BI7123" s="7"/>
      <c r="BJ7123" s="7"/>
      <c r="BK7123" s="7"/>
      <c r="BL7123" s="7"/>
      <c r="BM7123" s="7"/>
      <c r="BP7123" s="7"/>
      <c r="BQ7123" s="7"/>
      <c r="BR7123" s="7"/>
      <c r="BS7123" s="7"/>
      <c r="BT7123" s="7"/>
      <c r="BU7123" s="7"/>
      <c r="BV7123" s="7"/>
      <c r="BW7123" s="7"/>
    </row>
    <row r="7124" spans="43:75" x14ac:dyDescent="0.2">
      <c r="AQ7124" s="7"/>
      <c r="AR7124" s="7"/>
      <c r="AS7124" s="7"/>
      <c r="AT7124" s="7"/>
      <c r="AU7124" s="7"/>
      <c r="AV7124" s="7"/>
      <c r="AX7124" s="7"/>
      <c r="AY7124" s="7"/>
      <c r="AZ7124" s="7"/>
      <c r="BA7124" s="7"/>
      <c r="BB7124" s="7"/>
      <c r="BC7124" s="7"/>
      <c r="BD7124" s="7"/>
      <c r="BG7124" s="7"/>
      <c r="BH7124" s="7"/>
      <c r="BI7124" s="7"/>
      <c r="BJ7124" s="7"/>
      <c r="BK7124" s="7"/>
      <c r="BL7124" s="7"/>
      <c r="BM7124" s="7"/>
      <c r="BP7124" s="7"/>
      <c r="BQ7124" s="7"/>
      <c r="BR7124" s="7"/>
      <c r="BS7124" s="7"/>
      <c r="BT7124" s="7"/>
      <c r="BU7124" s="7"/>
      <c r="BV7124" s="7"/>
      <c r="BW7124" s="7"/>
    </row>
    <row r="7125" spans="43:75" x14ac:dyDescent="0.2">
      <c r="AQ7125" s="7"/>
      <c r="AR7125" s="7"/>
      <c r="AS7125" s="7"/>
      <c r="AT7125" s="7"/>
      <c r="AU7125" s="7"/>
      <c r="AV7125" s="7"/>
      <c r="AX7125" s="7"/>
      <c r="AY7125" s="7"/>
      <c r="AZ7125" s="7"/>
      <c r="BA7125" s="7"/>
      <c r="BB7125" s="7"/>
      <c r="BC7125" s="7"/>
      <c r="BD7125" s="7"/>
      <c r="BG7125" s="7"/>
      <c r="BH7125" s="7"/>
      <c r="BI7125" s="7"/>
      <c r="BJ7125" s="7"/>
      <c r="BK7125" s="7"/>
      <c r="BL7125" s="7"/>
      <c r="BM7125" s="7"/>
      <c r="BP7125" s="7"/>
      <c r="BQ7125" s="7"/>
      <c r="BR7125" s="7"/>
      <c r="BS7125" s="7"/>
      <c r="BT7125" s="7"/>
      <c r="BU7125" s="7"/>
      <c r="BV7125" s="7"/>
      <c r="BW7125" s="7"/>
    </row>
    <row r="7126" spans="43:75" x14ac:dyDescent="0.2">
      <c r="AQ7126" s="7"/>
      <c r="AR7126" s="7"/>
      <c r="AS7126" s="7"/>
      <c r="AT7126" s="7"/>
      <c r="AU7126" s="7"/>
      <c r="AV7126" s="7"/>
      <c r="AX7126" s="7"/>
      <c r="AY7126" s="7"/>
      <c r="AZ7126" s="7"/>
      <c r="BA7126" s="7"/>
      <c r="BB7126" s="7"/>
      <c r="BC7126" s="7"/>
      <c r="BD7126" s="7"/>
      <c r="BG7126" s="7"/>
      <c r="BH7126" s="7"/>
      <c r="BI7126" s="7"/>
      <c r="BJ7126" s="7"/>
      <c r="BK7126" s="7"/>
      <c r="BL7126" s="7"/>
      <c r="BM7126" s="7"/>
      <c r="BP7126" s="7"/>
      <c r="BQ7126" s="7"/>
      <c r="BR7126" s="7"/>
      <c r="BS7126" s="7"/>
      <c r="BT7126" s="7"/>
      <c r="BU7126" s="7"/>
      <c r="BV7126" s="7"/>
      <c r="BW7126" s="7"/>
    </row>
    <row r="7127" spans="43:75" x14ac:dyDescent="0.2">
      <c r="AQ7127" s="7"/>
      <c r="AR7127" s="7"/>
      <c r="AS7127" s="7"/>
      <c r="AT7127" s="7"/>
      <c r="AU7127" s="7"/>
      <c r="AV7127" s="7"/>
      <c r="AX7127" s="7"/>
      <c r="AY7127" s="7"/>
      <c r="AZ7127" s="7"/>
      <c r="BA7127" s="7"/>
      <c r="BB7127" s="7"/>
      <c r="BC7127" s="7"/>
      <c r="BD7127" s="7"/>
      <c r="BG7127" s="7"/>
      <c r="BH7127" s="7"/>
      <c r="BI7127" s="7"/>
      <c r="BJ7127" s="7"/>
      <c r="BK7127" s="7"/>
      <c r="BL7127" s="7"/>
      <c r="BM7127" s="7"/>
      <c r="BP7127" s="7"/>
      <c r="BQ7127" s="7"/>
      <c r="BR7127" s="7"/>
      <c r="BS7127" s="7"/>
      <c r="BT7127" s="7"/>
      <c r="BU7127" s="7"/>
      <c r="BV7127" s="7"/>
      <c r="BW7127" s="7"/>
    </row>
    <row r="7128" spans="43:75" x14ac:dyDescent="0.2">
      <c r="AQ7128" s="7"/>
      <c r="AR7128" s="7"/>
      <c r="AS7128" s="7"/>
      <c r="AT7128" s="7"/>
      <c r="AU7128" s="7"/>
      <c r="AV7128" s="7"/>
      <c r="AX7128" s="7"/>
      <c r="AY7128" s="7"/>
      <c r="AZ7128" s="7"/>
      <c r="BA7128" s="7"/>
      <c r="BB7128" s="7"/>
      <c r="BC7128" s="7"/>
      <c r="BD7128" s="7"/>
      <c r="BG7128" s="7"/>
      <c r="BH7128" s="7"/>
      <c r="BI7128" s="7"/>
      <c r="BJ7128" s="7"/>
      <c r="BK7128" s="7"/>
      <c r="BL7128" s="7"/>
      <c r="BM7128" s="7"/>
      <c r="BP7128" s="7"/>
      <c r="BQ7128" s="7"/>
      <c r="BR7128" s="7"/>
      <c r="BS7128" s="7"/>
      <c r="BT7128" s="7"/>
      <c r="BU7128" s="7"/>
      <c r="BV7128" s="7"/>
      <c r="BW7128" s="7"/>
    </row>
    <row r="7129" spans="43:75" x14ac:dyDescent="0.2">
      <c r="AQ7129" s="7"/>
      <c r="AR7129" s="7"/>
      <c r="AS7129" s="7"/>
      <c r="AT7129" s="7"/>
      <c r="AU7129" s="7"/>
      <c r="AV7129" s="7"/>
      <c r="AX7129" s="7"/>
      <c r="AY7129" s="7"/>
      <c r="AZ7129" s="7"/>
      <c r="BA7129" s="7"/>
      <c r="BB7129" s="7"/>
      <c r="BC7129" s="7"/>
      <c r="BD7129" s="7"/>
      <c r="BG7129" s="7"/>
      <c r="BH7129" s="7"/>
      <c r="BI7129" s="7"/>
      <c r="BJ7129" s="7"/>
      <c r="BK7129" s="7"/>
      <c r="BL7129" s="7"/>
      <c r="BM7129" s="7"/>
      <c r="BP7129" s="7"/>
      <c r="BQ7129" s="7"/>
      <c r="BR7129" s="7"/>
      <c r="BS7129" s="7"/>
      <c r="BT7129" s="7"/>
      <c r="BU7129" s="7"/>
      <c r="BV7129" s="7"/>
      <c r="BW7129" s="7"/>
    </row>
    <row r="7130" spans="43:75" x14ac:dyDescent="0.2">
      <c r="AQ7130" s="7"/>
      <c r="AR7130" s="7"/>
      <c r="AS7130" s="7"/>
      <c r="AT7130" s="7"/>
      <c r="AU7130" s="7"/>
      <c r="AV7130" s="7"/>
      <c r="AX7130" s="7"/>
      <c r="AY7130" s="7"/>
      <c r="AZ7130" s="7"/>
      <c r="BA7130" s="7"/>
      <c r="BB7130" s="7"/>
      <c r="BC7130" s="7"/>
      <c r="BD7130" s="7"/>
      <c r="BG7130" s="7"/>
      <c r="BH7130" s="7"/>
      <c r="BI7130" s="7"/>
      <c r="BJ7130" s="7"/>
      <c r="BK7130" s="7"/>
      <c r="BL7130" s="7"/>
      <c r="BM7130" s="7"/>
      <c r="BP7130" s="7"/>
      <c r="BQ7130" s="7"/>
      <c r="BR7130" s="7"/>
      <c r="BS7130" s="7"/>
      <c r="BT7130" s="7"/>
      <c r="BU7130" s="7"/>
      <c r="BV7130" s="7"/>
      <c r="BW7130" s="7"/>
    </row>
    <row r="7131" spans="43:75" x14ac:dyDescent="0.2">
      <c r="AQ7131" s="7"/>
      <c r="AR7131" s="7"/>
      <c r="AS7131" s="7"/>
      <c r="AT7131" s="7"/>
      <c r="AU7131" s="7"/>
      <c r="AV7131" s="7"/>
      <c r="AX7131" s="7"/>
      <c r="AY7131" s="7"/>
      <c r="AZ7131" s="7"/>
      <c r="BA7131" s="7"/>
      <c r="BB7131" s="7"/>
      <c r="BC7131" s="7"/>
      <c r="BD7131" s="7"/>
      <c r="BG7131" s="7"/>
      <c r="BH7131" s="7"/>
      <c r="BI7131" s="7"/>
      <c r="BJ7131" s="7"/>
      <c r="BK7131" s="7"/>
      <c r="BL7131" s="7"/>
      <c r="BM7131" s="7"/>
      <c r="BP7131" s="7"/>
      <c r="BQ7131" s="7"/>
      <c r="BR7131" s="7"/>
      <c r="BS7131" s="7"/>
      <c r="BT7131" s="7"/>
      <c r="BU7131" s="7"/>
      <c r="BV7131" s="7"/>
      <c r="BW7131" s="7"/>
    </row>
    <row r="7132" spans="43:75" x14ac:dyDescent="0.2">
      <c r="AQ7132" s="7"/>
      <c r="AR7132" s="7"/>
      <c r="AS7132" s="7"/>
      <c r="AT7132" s="7"/>
      <c r="AU7132" s="7"/>
      <c r="AV7132" s="7"/>
      <c r="AX7132" s="7"/>
      <c r="AY7132" s="7"/>
      <c r="AZ7132" s="7"/>
      <c r="BA7132" s="7"/>
      <c r="BB7132" s="7"/>
      <c r="BC7132" s="7"/>
      <c r="BD7132" s="7"/>
      <c r="BG7132" s="7"/>
      <c r="BH7132" s="7"/>
      <c r="BI7132" s="7"/>
      <c r="BJ7132" s="7"/>
      <c r="BK7132" s="7"/>
      <c r="BL7132" s="7"/>
      <c r="BM7132" s="7"/>
      <c r="BP7132" s="7"/>
      <c r="BQ7132" s="7"/>
      <c r="BR7132" s="7"/>
      <c r="BS7132" s="7"/>
      <c r="BT7132" s="7"/>
      <c r="BU7132" s="7"/>
      <c r="BV7132" s="7"/>
      <c r="BW7132" s="7"/>
    </row>
    <row r="7133" spans="43:75" x14ac:dyDescent="0.2">
      <c r="AQ7133" s="7"/>
      <c r="AR7133" s="7"/>
      <c r="AS7133" s="7"/>
      <c r="AT7133" s="7"/>
      <c r="AU7133" s="7"/>
      <c r="AV7133" s="7"/>
      <c r="AX7133" s="7"/>
      <c r="AY7133" s="7"/>
      <c r="AZ7133" s="7"/>
      <c r="BA7133" s="7"/>
      <c r="BB7133" s="7"/>
      <c r="BC7133" s="7"/>
      <c r="BD7133" s="7"/>
      <c r="BG7133" s="7"/>
      <c r="BH7133" s="7"/>
      <c r="BI7133" s="7"/>
      <c r="BJ7133" s="7"/>
      <c r="BK7133" s="7"/>
      <c r="BL7133" s="7"/>
      <c r="BM7133" s="7"/>
      <c r="BP7133" s="7"/>
      <c r="BQ7133" s="7"/>
      <c r="BR7133" s="7"/>
      <c r="BS7133" s="7"/>
      <c r="BT7133" s="7"/>
      <c r="BU7133" s="7"/>
      <c r="BV7133" s="7"/>
      <c r="BW7133" s="7"/>
    </row>
    <row r="7134" spans="43:75" x14ac:dyDescent="0.2">
      <c r="AQ7134" s="7"/>
      <c r="AR7134" s="7"/>
      <c r="AS7134" s="7"/>
      <c r="AT7134" s="7"/>
      <c r="AU7134" s="7"/>
      <c r="AV7134" s="7"/>
      <c r="AX7134" s="7"/>
      <c r="AY7134" s="7"/>
      <c r="AZ7134" s="7"/>
      <c r="BA7134" s="7"/>
      <c r="BB7134" s="7"/>
      <c r="BC7134" s="7"/>
      <c r="BD7134" s="7"/>
      <c r="BG7134" s="7"/>
      <c r="BH7134" s="7"/>
      <c r="BI7134" s="7"/>
      <c r="BJ7134" s="7"/>
      <c r="BK7134" s="7"/>
      <c r="BL7134" s="7"/>
      <c r="BM7134" s="7"/>
      <c r="BP7134" s="7"/>
      <c r="BQ7134" s="7"/>
      <c r="BR7134" s="7"/>
      <c r="BS7134" s="7"/>
      <c r="BT7134" s="7"/>
      <c r="BU7134" s="7"/>
      <c r="BV7134" s="7"/>
      <c r="BW7134" s="7"/>
    </row>
    <row r="7135" spans="43:75" x14ac:dyDescent="0.2">
      <c r="AQ7135" s="7"/>
      <c r="AR7135" s="7"/>
      <c r="AS7135" s="7"/>
      <c r="AT7135" s="7"/>
      <c r="AU7135" s="7"/>
      <c r="AV7135" s="7"/>
      <c r="AX7135" s="7"/>
      <c r="AY7135" s="7"/>
      <c r="AZ7135" s="7"/>
      <c r="BA7135" s="7"/>
      <c r="BB7135" s="7"/>
      <c r="BC7135" s="7"/>
      <c r="BD7135" s="7"/>
      <c r="BG7135" s="7"/>
      <c r="BH7135" s="7"/>
      <c r="BI7135" s="7"/>
      <c r="BJ7135" s="7"/>
      <c r="BK7135" s="7"/>
      <c r="BL7135" s="7"/>
      <c r="BM7135" s="7"/>
      <c r="BP7135" s="7"/>
      <c r="BQ7135" s="7"/>
      <c r="BR7135" s="7"/>
      <c r="BS7135" s="7"/>
      <c r="BT7135" s="7"/>
      <c r="BU7135" s="7"/>
      <c r="BV7135" s="7"/>
      <c r="BW7135" s="7"/>
    </row>
    <row r="7136" spans="43:75" x14ac:dyDescent="0.2">
      <c r="AQ7136" s="7"/>
      <c r="AR7136" s="7"/>
      <c r="AS7136" s="7"/>
      <c r="AT7136" s="7"/>
      <c r="AU7136" s="7"/>
      <c r="AV7136" s="7"/>
      <c r="AX7136" s="7"/>
      <c r="AY7136" s="7"/>
      <c r="AZ7136" s="7"/>
      <c r="BA7136" s="7"/>
      <c r="BB7136" s="7"/>
      <c r="BC7136" s="7"/>
      <c r="BD7136" s="7"/>
      <c r="BG7136" s="7"/>
      <c r="BH7136" s="7"/>
      <c r="BI7136" s="7"/>
      <c r="BJ7136" s="7"/>
      <c r="BK7136" s="7"/>
      <c r="BL7136" s="7"/>
      <c r="BM7136" s="7"/>
      <c r="BP7136" s="7"/>
      <c r="BQ7136" s="7"/>
      <c r="BR7136" s="7"/>
      <c r="BS7136" s="7"/>
      <c r="BT7136" s="7"/>
      <c r="BU7136" s="7"/>
      <c r="BV7136" s="7"/>
      <c r="BW7136" s="7"/>
    </row>
    <row r="7137" spans="43:75" x14ac:dyDescent="0.2">
      <c r="AQ7137" s="7"/>
      <c r="AR7137" s="7"/>
      <c r="AS7137" s="7"/>
      <c r="AT7137" s="7"/>
      <c r="AU7137" s="7"/>
      <c r="AV7137" s="7"/>
      <c r="AX7137" s="7"/>
      <c r="AY7137" s="7"/>
      <c r="AZ7137" s="7"/>
      <c r="BA7137" s="7"/>
      <c r="BB7137" s="7"/>
      <c r="BC7137" s="7"/>
      <c r="BD7137" s="7"/>
      <c r="BG7137" s="7"/>
      <c r="BH7137" s="7"/>
      <c r="BI7137" s="7"/>
      <c r="BJ7137" s="7"/>
      <c r="BK7137" s="7"/>
      <c r="BL7137" s="7"/>
      <c r="BM7137" s="7"/>
      <c r="BP7137" s="7"/>
      <c r="BQ7137" s="7"/>
      <c r="BR7137" s="7"/>
      <c r="BS7137" s="7"/>
      <c r="BT7137" s="7"/>
      <c r="BU7137" s="7"/>
      <c r="BV7137" s="7"/>
      <c r="BW7137" s="7"/>
    </row>
    <row r="7138" spans="43:75" x14ac:dyDescent="0.2">
      <c r="AQ7138" s="7"/>
      <c r="AR7138" s="7"/>
      <c r="AS7138" s="7"/>
      <c r="AT7138" s="7"/>
      <c r="AU7138" s="7"/>
      <c r="AV7138" s="7"/>
      <c r="AX7138" s="7"/>
      <c r="AY7138" s="7"/>
      <c r="AZ7138" s="7"/>
      <c r="BA7138" s="7"/>
      <c r="BB7138" s="7"/>
      <c r="BC7138" s="7"/>
      <c r="BD7138" s="7"/>
      <c r="BG7138" s="7"/>
      <c r="BH7138" s="7"/>
      <c r="BI7138" s="7"/>
      <c r="BJ7138" s="7"/>
      <c r="BK7138" s="7"/>
      <c r="BL7138" s="7"/>
      <c r="BM7138" s="7"/>
      <c r="BP7138" s="7"/>
      <c r="BQ7138" s="7"/>
      <c r="BR7138" s="7"/>
      <c r="BS7138" s="7"/>
      <c r="BT7138" s="7"/>
      <c r="BU7138" s="7"/>
      <c r="BV7138" s="7"/>
      <c r="BW7138" s="7"/>
    </row>
    <row r="7139" spans="43:75" x14ac:dyDescent="0.2">
      <c r="AQ7139" s="7"/>
      <c r="AR7139" s="7"/>
      <c r="AS7139" s="7"/>
      <c r="AT7139" s="7"/>
      <c r="AU7139" s="7"/>
      <c r="AV7139" s="7"/>
      <c r="AX7139" s="7"/>
      <c r="AY7139" s="7"/>
      <c r="AZ7139" s="7"/>
      <c r="BA7139" s="7"/>
      <c r="BB7139" s="7"/>
      <c r="BC7139" s="7"/>
      <c r="BD7139" s="7"/>
      <c r="BG7139" s="7"/>
      <c r="BH7139" s="7"/>
      <c r="BI7139" s="7"/>
      <c r="BJ7139" s="7"/>
      <c r="BK7139" s="7"/>
      <c r="BL7139" s="7"/>
      <c r="BM7139" s="7"/>
      <c r="BP7139" s="7"/>
      <c r="BQ7139" s="7"/>
      <c r="BR7139" s="7"/>
      <c r="BS7139" s="7"/>
      <c r="BT7139" s="7"/>
      <c r="BU7139" s="7"/>
      <c r="BV7139" s="7"/>
      <c r="BW7139" s="7"/>
    </row>
    <row r="7140" spans="43:75" x14ac:dyDescent="0.2">
      <c r="AQ7140" s="7"/>
      <c r="AR7140" s="7"/>
      <c r="AS7140" s="7"/>
      <c r="AT7140" s="7"/>
      <c r="AU7140" s="7"/>
      <c r="AV7140" s="7"/>
      <c r="AX7140" s="7"/>
      <c r="AY7140" s="7"/>
      <c r="AZ7140" s="7"/>
      <c r="BA7140" s="7"/>
      <c r="BB7140" s="7"/>
      <c r="BC7140" s="7"/>
      <c r="BD7140" s="7"/>
      <c r="BG7140" s="7"/>
      <c r="BH7140" s="7"/>
      <c r="BI7140" s="7"/>
      <c r="BJ7140" s="7"/>
      <c r="BK7140" s="7"/>
      <c r="BL7140" s="7"/>
      <c r="BM7140" s="7"/>
      <c r="BP7140" s="7"/>
      <c r="BQ7140" s="7"/>
      <c r="BR7140" s="7"/>
      <c r="BS7140" s="7"/>
      <c r="BT7140" s="7"/>
      <c r="BU7140" s="7"/>
      <c r="BV7140" s="7"/>
      <c r="BW7140" s="7"/>
    </row>
    <row r="7141" spans="43:75" x14ac:dyDescent="0.2">
      <c r="AQ7141" s="7"/>
      <c r="AR7141" s="7"/>
      <c r="AS7141" s="7"/>
      <c r="AT7141" s="7"/>
      <c r="AU7141" s="7"/>
      <c r="AV7141" s="7"/>
      <c r="AX7141" s="7"/>
      <c r="AY7141" s="7"/>
      <c r="AZ7141" s="7"/>
      <c r="BA7141" s="7"/>
      <c r="BB7141" s="7"/>
      <c r="BC7141" s="7"/>
      <c r="BD7141" s="7"/>
      <c r="BG7141" s="7"/>
      <c r="BH7141" s="7"/>
      <c r="BI7141" s="7"/>
      <c r="BJ7141" s="7"/>
      <c r="BK7141" s="7"/>
      <c r="BL7141" s="7"/>
      <c r="BM7141" s="7"/>
      <c r="BP7141" s="7"/>
      <c r="BQ7141" s="7"/>
      <c r="BR7141" s="7"/>
      <c r="BS7141" s="7"/>
      <c r="BT7141" s="7"/>
      <c r="BU7141" s="7"/>
      <c r="BV7141" s="7"/>
      <c r="BW7141" s="7"/>
    </row>
    <row r="7142" spans="43:75" x14ac:dyDescent="0.2">
      <c r="AQ7142" s="7"/>
      <c r="AR7142" s="7"/>
      <c r="AS7142" s="7"/>
      <c r="AT7142" s="7"/>
      <c r="AU7142" s="7"/>
      <c r="AV7142" s="7"/>
      <c r="AX7142" s="7"/>
      <c r="AY7142" s="7"/>
      <c r="AZ7142" s="7"/>
      <c r="BA7142" s="7"/>
      <c r="BB7142" s="7"/>
      <c r="BC7142" s="7"/>
      <c r="BD7142" s="7"/>
      <c r="BG7142" s="7"/>
      <c r="BH7142" s="7"/>
      <c r="BI7142" s="7"/>
      <c r="BJ7142" s="7"/>
      <c r="BK7142" s="7"/>
      <c r="BL7142" s="7"/>
      <c r="BM7142" s="7"/>
      <c r="BP7142" s="7"/>
      <c r="BQ7142" s="7"/>
      <c r="BR7142" s="7"/>
      <c r="BS7142" s="7"/>
      <c r="BT7142" s="7"/>
      <c r="BU7142" s="7"/>
      <c r="BV7142" s="7"/>
      <c r="BW7142" s="7"/>
    </row>
    <row r="7143" spans="43:75" x14ac:dyDescent="0.2">
      <c r="AQ7143" s="7"/>
      <c r="AR7143" s="7"/>
      <c r="AS7143" s="7"/>
      <c r="AT7143" s="7"/>
      <c r="AU7143" s="7"/>
      <c r="AV7143" s="7"/>
      <c r="AX7143" s="7"/>
      <c r="AY7143" s="7"/>
      <c r="AZ7143" s="7"/>
      <c r="BA7143" s="7"/>
      <c r="BB7143" s="7"/>
      <c r="BC7143" s="7"/>
      <c r="BD7143" s="7"/>
      <c r="BG7143" s="7"/>
      <c r="BH7143" s="7"/>
      <c r="BI7143" s="7"/>
      <c r="BJ7143" s="7"/>
      <c r="BK7143" s="7"/>
      <c r="BL7143" s="7"/>
      <c r="BM7143" s="7"/>
      <c r="BP7143" s="7"/>
      <c r="BQ7143" s="7"/>
      <c r="BR7143" s="7"/>
      <c r="BS7143" s="7"/>
      <c r="BT7143" s="7"/>
      <c r="BU7143" s="7"/>
      <c r="BV7143" s="7"/>
      <c r="BW7143" s="7"/>
    </row>
    <row r="7144" spans="43:75" x14ac:dyDescent="0.2">
      <c r="AQ7144" s="7"/>
      <c r="AR7144" s="7"/>
      <c r="AS7144" s="7"/>
      <c r="AT7144" s="7"/>
      <c r="AU7144" s="7"/>
      <c r="AV7144" s="7"/>
      <c r="AX7144" s="7"/>
      <c r="AY7144" s="7"/>
      <c r="AZ7144" s="7"/>
      <c r="BA7144" s="7"/>
      <c r="BB7144" s="7"/>
      <c r="BC7144" s="7"/>
      <c r="BD7144" s="7"/>
      <c r="BG7144" s="7"/>
      <c r="BH7144" s="7"/>
      <c r="BI7144" s="7"/>
      <c r="BJ7144" s="7"/>
      <c r="BK7144" s="7"/>
      <c r="BL7144" s="7"/>
      <c r="BM7144" s="7"/>
      <c r="BP7144" s="7"/>
      <c r="BQ7144" s="7"/>
      <c r="BR7144" s="7"/>
      <c r="BS7144" s="7"/>
      <c r="BT7144" s="7"/>
      <c r="BU7144" s="7"/>
      <c r="BV7144" s="7"/>
      <c r="BW7144" s="7"/>
    </row>
    <row r="7145" spans="43:75" x14ac:dyDescent="0.2">
      <c r="AQ7145" s="7"/>
      <c r="AR7145" s="7"/>
      <c r="AS7145" s="7"/>
      <c r="AT7145" s="7"/>
      <c r="AU7145" s="7"/>
      <c r="AV7145" s="7"/>
      <c r="AX7145" s="7"/>
      <c r="AY7145" s="7"/>
      <c r="AZ7145" s="7"/>
      <c r="BA7145" s="7"/>
      <c r="BB7145" s="7"/>
      <c r="BC7145" s="7"/>
      <c r="BD7145" s="7"/>
      <c r="BG7145" s="7"/>
      <c r="BH7145" s="7"/>
      <c r="BI7145" s="7"/>
      <c r="BJ7145" s="7"/>
      <c r="BK7145" s="7"/>
      <c r="BL7145" s="7"/>
      <c r="BM7145" s="7"/>
      <c r="BP7145" s="7"/>
      <c r="BQ7145" s="7"/>
      <c r="BR7145" s="7"/>
      <c r="BS7145" s="7"/>
      <c r="BT7145" s="7"/>
      <c r="BU7145" s="7"/>
      <c r="BV7145" s="7"/>
      <c r="BW7145" s="7"/>
    </row>
    <row r="7146" spans="43:75" x14ac:dyDescent="0.2">
      <c r="AQ7146" s="7"/>
      <c r="AR7146" s="7"/>
      <c r="AS7146" s="7"/>
      <c r="AT7146" s="7"/>
      <c r="AU7146" s="7"/>
      <c r="AV7146" s="7"/>
      <c r="AX7146" s="7"/>
      <c r="AY7146" s="7"/>
      <c r="AZ7146" s="7"/>
      <c r="BA7146" s="7"/>
      <c r="BB7146" s="7"/>
      <c r="BC7146" s="7"/>
      <c r="BD7146" s="7"/>
      <c r="BG7146" s="7"/>
      <c r="BH7146" s="7"/>
      <c r="BI7146" s="7"/>
      <c r="BJ7146" s="7"/>
      <c r="BK7146" s="7"/>
      <c r="BL7146" s="7"/>
      <c r="BM7146" s="7"/>
      <c r="BP7146" s="7"/>
      <c r="BQ7146" s="7"/>
      <c r="BR7146" s="7"/>
      <c r="BS7146" s="7"/>
      <c r="BT7146" s="7"/>
      <c r="BU7146" s="7"/>
      <c r="BV7146" s="7"/>
      <c r="BW7146" s="7"/>
    </row>
    <row r="7147" spans="43:75" x14ac:dyDescent="0.2">
      <c r="AQ7147" s="7"/>
      <c r="AR7147" s="7"/>
      <c r="AS7147" s="7"/>
      <c r="AT7147" s="7"/>
      <c r="AU7147" s="7"/>
      <c r="AV7147" s="7"/>
      <c r="AX7147" s="7"/>
      <c r="AY7147" s="7"/>
      <c r="AZ7147" s="7"/>
      <c r="BA7147" s="7"/>
      <c r="BB7147" s="7"/>
      <c r="BC7147" s="7"/>
      <c r="BD7147" s="7"/>
      <c r="BG7147" s="7"/>
      <c r="BH7147" s="7"/>
      <c r="BI7147" s="7"/>
      <c r="BJ7147" s="7"/>
      <c r="BK7147" s="7"/>
      <c r="BL7147" s="7"/>
      <c r="BM7147" s="7"/>
      <c r="BP7147" s="7"/>
      <c r="BQ7147" s="7"/>
      <c r="BR7147" s="7"/>
      <c r="BS7147" s="7"/>
      <c r="BT7147" s="7"/>
      <c r="BU7147" s="7"/>
      <c r="BV7147" s="7"/>
      <c r="BW7147" s="7"/>
    </row>
    <row r="7148" spans="43:75" x14ac:dyDescent="0.2">
      <c r="AQ7148" s="7"/>
      <c r="AR7148" s="7"/>
      <c r="AS7148" s="7"/>
      <c r="AT7148" s="7"/>
      <c r="AU7148" s="7"/>
      <c r="AV7148" s="7"/>
      <c r="AX7148" s="7"/>
      <c r="AY7148" s="7"/>
      <c r="AZ7148" s="7"/>
      <c r="BA7148" s="7"/>
      <c r="BB7148" s="7"/>
      <c r="BC7148" s="7"/>
      <c r="BD7148" s="7"/>
      <c r="BG7148" s="7"/>
      <c r="BH7148" s="7"/>
      <c r="BI7148" s="7"/>
      <c r="BJ7148" s="7"/>
      <c r="BK7148" s="7"/>
      <c r="BL7148" s="7"/>
      <c r="BM7148" s="7"/>
      <c r="BP7148" s="7"/>
      <c r="BQ7148" s="7"/>
      <c r="BR7148" s="7"/>
      <c r="BS7148" s="7"/>
      <c r="BT7148" s="7"/>
      <c r="BU7148" s="7"/>
      <c r="BV7148" s="7"/>
      <c r="BW7148" s="7"/>
    </row>
    <row r="7149" spans="43:75" x14ac:dyDescent="0.2">
      <c r="AQ7149" s="7"/>
      <c r="AR7149" s="7"/>
      <c r="AS7149" s="7"/>
      <c r="AT7149" s="7"/>
      <c r="AU7149" s="7"/>
      <c r="AV7149" s="7"/>
      <c r="AX7149" s="7"/>
      <c r="AY7149" s="7"/>
      <c r="AZ7149" s="7"/>
      <c r="BA7149" s="7"/>
      <c r="BB7149" s="7"/>
      <c r="BC7149" s="7"/>
      <c r="BD7149" s="7"/>
      <c r="BG7149" s="7"/>
      <c r="BH7149" s="7"/>
      <c r="BI7149" s="7"/>
      <c r="BJ7149" s="7"/>
      <c r="BK7149" s="7"/>
      <c r="BL7149" s="7"/>
      <c r="BM7149" s="7"/>
      <c r="BP7149" s="7"/>
      <c r="BQ7149" s="7"/>
      <c r="BR7149" s="7"/>
      <c r="BS7149" s="7"/>
      <c r="BT7149" s="7"/>
      <c r="BU7149" s="7"/>
      <c r="BV7149" s="7"/>
      <c r="BW7149" s="7"/>
    </row>
    <row r="7150" spans="43:75" x14ac:dyDescent="0.2">
      <c r="AQ7150" s="7"/>
      <c r="AR7150" s="7"/>
      <c r="AS7150" s="7"/>
      <c r="AT7150" s="7"/>
      <c r="AU7150" s="7"/>
      <c r="AV7150" s="7"/>
      <c r="AX7150" s="7"/>
      <c r="AY7150" s="7"/>
      <c r="AZ7150" s="7"/>
      <c r="BA7150" s="7"/>
      <c r="BB7150" s="7"/>
      <c r="BC7150" s="7"/>
      <c r="BD7150" s="7"/>
      <c r="BG7150" s="7"/>
      <c r="BH7150" s="7"/>
      <c r="BI7150" s="7"/>
      <c r="BJ7150" s="7"/>
      <c r="BK7150" s="7"/>
      <c r="BL7150" s="7"/>
      <c r="BM7150" s="7"/>
      <c r="BP7150" s="7"/>
      <c r="BQ7150" s="7"/>
      <c r="BR7150" s="7"/>
      <c r="BS7150" s="7"/>
      <c r="BT7150" s="7"/>
      <c r="BU7150" s="7"/>
      <c r="BV7150" s="7"/>
      <c r="BW7150" s="7"/>
    </row>
    <row r="7151" spans="43:75" x14ac:dyDescent="0.2">
      <c r="AQ7151" s="7"/>
      <c r="AR7151" s="7"/>
      <c r="AS7151" s="7"/>
      <c r="AT7151" s="7"/>
      <c r="AU7151" s="7"/>
      <c r="AV7151" s="7"/>
      <c r="AX7151" s="7"/>
      <c r="AY7151" s="7"/>
      <c r="AZ7151" s="7"/>
      <c r="BA7151" s="7"/>
      <c r="BB7151" s="7"/>
      <c r="BC7151" s="7"/>
      <c r="BD7151" s="7"/>
      <c r="BG7151" s="7"/>
      <c r="BH7151" s="7"/>
      <c r="BI7151" s="7"/>
      <c r="BJ7151" s="7"/>
      <c r="BK7151" s="7"/>
      <c r="BL7151" s="7"/>
      <c r="BM7151" s="7"/>
      <c r="BP7151" s="7"/>
      <c r="BQ7151" s="7"/>
      <c r="BR7151" s="7"/>
      <c r="BS7151" s="7"/>
      <c r="BT7151" s="7"/>
      <c r="BU7151" s="7"/>
      <c r="BV7151" s="7"/>
      <c r="BW7151" s="7"/>
    </row>
    <row r="7152" spans="43:75" x14ac:dyDescent="0.2">
      <c r="AQ7152" s="7"/>
      <c r="AR7152" s="7"/>
      <c r="AS7152" s="7"/>
      <c r="AT7152" s="7"/>
      <c r="AU7152" s="7"/>
      <c r="AV7152" s="7"/>
      <c r="AX7152" s="7"/>
      <c r="AY7152" s="7"/>
      <c r="AZ7152" s="7"/>
      <c r="BA7152" s="7"/>
      <c r="BB7152" s="7"/>
      <c r="BC7152" s="7"/>
      <c r="BD7152" s="7"/>
      <c r="BG7152" s="7"/>
      <c r="BH7152" s="7"/>
      <c r="BI7152" s="7"/>
      <c r="BJ7152" s="7"/>
      <c r="BK7152" s="7"/>
      <c r="BL7152" s="7"/>
      <c r="BM7152" s="7"/>
      <c r="BP7152" s="7"/>
      <c r="BQ7152" s="7"/>
      <c r="BR7152" s="7"/>
      <c r="BS7152" s="7"/>
      <c r="BT7152" s="7"/>
      <c r="BU7152" s="7"/>
      <c r="BV7152" s="7"/>
      <c r="BW7152" s="7"/>
    </row>
    <row r="7153" spans="43:75" x14ac:dyDescent="0.2">
      <c r="AQ7153" s="7"/>
      <c r="AR7153" s="7"/>
      <c r="AS7153" s="7"/>
      <c r="AT7153" s="7"/>
      <c r="AU7153" s="7"/>
      <c r="AV7153" s="7"/>
      <c r="AX7153" s="7"/>
      <c r="AY7153" s="7"/>
      <c r="AZ7153" s="7"/>
      <c r="BA7153" s="7"/>
      <c r="BB7153" s="7"/>
      <c r="BC7153" s="7"/>
      <c r="BD7153" s="7"/>
      <c r="BG7153" s="7"/>
      <c r="BH7153" s="7"/>
      <c r="BI7153" s="7"/>
      <c r="BJ7153" s="7"/>
      <c r="BK7153" s="7"/>
      <c r="BL7153" s="7"/>
      <c r="BM7153" s="7"/>
      <c r="BP7153" s="7"/>
      <c r="BQ7153" s="7"/>
      <c r="BR7153" s="7"/>
      <c r="BS7153" s="7"/>
      <c r="BT7153" s="7"/>
      <c r="BU7153" s="7"/>
      <c r="BV7153" s="7"/>
      <c r="BW7153" s="7"/>
    </row>
    <row r="7154" spans="43:75" x14ac:dyDescent="0.2">
      <c r="AQ7154" s="7"/>
      <c r="AR7154" s="7"/>
      <c r="AS7154" s="7"/>
      <c r="AT7154" s="7"/>
      <c r="AU7154" s="7"/>
      <c r="AV7154" s="7"/>
      <c r="AX7154" s="7"/>
      <c r="AY7154" s="7"/>
      <c r="AZ7154" s="7"/>
      <c r="BA7154" s="7"/>
      <c r="BB7154" s="7"/>
      <c r="BC7154" s="7"/>
      <c r="BD7154" s="7"/>
      <c r="BG7154" s="7"/>
      <c r="BH7154" s="7"/>
      <c r="BI7154" s="7"/>
      <c r="BJ7154" s="7"/>
      <c r="BK7154" s="7"/>
      <c r="BL7154" s="7"/>
      <c r="BM7154" s="7"/>
      <c r="BP7154" s="7"/>
      <c r="BQ7154" s="7"/>
      <c r="BR7154" s="7"/>
      <c r="BS7154" s="7"/>
      <c r="BT7154" s="7"/>
      <c r="BU7154" s="7"/>
      <c r="BV7154" s="7"/>
      <c r="BW7154" s="7"/>
    </row>
    <row r="7155" spans="43:75" x14ac:dyDescent="0.2">
      <c r="AQ7155" s="7"/>
      <c r="AR7155" s="7"/>
      <c r="AS7155" s="7"/>
      <c r="AT7155" s="7"/>
      <c r="AU7155" s="7"/>
      <c r="AV7155" s="7"/>
      <c r="AX7155" s="7"/>
      <c r="AY7155" s="7"/>
      <c r="AZ7155" s="7"/>
      <c r="BA7155" s="7"/>
      <c r="BB7155" s="7"/>
      <c r="BC7155" s="7"/>
      <c r="BD7155" s="7"/>
      <c r="BG7155" s="7"/>
      <c r="BH7155" s="7"/>
      <c r="BI7155" s="7"/>
      <c r="BJ7155" s="7"/>
      <c r="BK7155" s="7"/>
      <c r="BL7155" s="7"/>
      <c r="BM7155" s="7"/>
      <c r="BP7155" s="7"/>
      <c r="BQ7155" s="7"/>
      <c r="BR7155" s="7"/>
      <c r="BS7155" s="7"/>
      <c r="BT7155" s="7"/>
      <c r="BU7155" s="7"/>
      <c r="BV7155" s="7"/>
      <c r="BW7155" s="7"/>
    </row>
    <row r="7156" spans="43:75" x14ac:dyDescent="0.2">
      <c r="AQ7156" s="7"/>
      <c r="AR7156" s="7"/>
      <c r="AS7156" s="7"/>
      <c r="AT7156" s="7"/>
      <c r="AU7156" s="7"/>
      <c r="AV7156" s="7"/>
      <c r="AX7156" s="7"/>
      <c r="AY7156" s="7"/>
      <c r="AZ7156" s="7"/>
      <c r="BA7156" s="7"/>
      <c r="BB7156" s="7"/>
      <c r="BC7156" s="7"/>
      <c r="BD7156" s="7"/>
      <c r="BG7156" s="7"/>
      <c r="BH7156" s="7"/>
      <c r="BI7156" s="7"/>
      <c r="BJ7156" s="7"/>
      <c r="BK7156" s="7"/>
      <c r="BL7156" s="7"/>
      <c r="BM7156" s="7"/>
      <c r="BP7156" s="7"/>
      <c r="BQ7156" s="7"/>
      <c r="BR7156" s="7"/>
      <c r="BS7156" s="7"/>
      <c r="BT7156" s="7"/>
      <c r="BU7156" s="7"/>
      <c r="BV7156" s="7"/>
      <c r="BW7156" s="7"/>
    </row>
    <row r="7157" spans="43:75" x14ac:dyDescent="0.2">
      <c r="AQ7157" s="7"/>
      <c r="AR7157" s="7"/>
      <c r="AS7157" s="7"/>
      <c r="AT7157" s="7"/>
      <c r="AU7157" s="7"/>
      <c r="AV7157" s="7"/>
      <c r="AX7157" s="7"/>
      <c r="AY7157" s="7"/>
      <c r="AZ7157" s="7"/>
      <c r="BA7157" s="7"/>
      <c r="BB7157" s="7"/>
      <c r="BC7157" s="7"/>
      <c r="BD7157" s="7"/>
      <c r="BG7157" s="7"/>
      <c r="BH7157" s="7"/>
      <c r="BI7157" s="7"/>
      <c r="BJ7157" s="7"/>
      <c r="BK7157" s="7"/>
      <c r="BL7157" s="7"/>
      <c r="BM7157" s="7"/>
      <c r="BP7157" s="7"/>
      <c r="BQ7157" s="7"/>
      <c r="BR7157" s="7"/>
      <c r="BS7157" s="7"/>
      <c r="BT7157" s="7"/>
      <c r="BU7157" s="7"/>
      <c r="BV7157" s="7"/>
      <c r="BW7157" s="7"/>
    </row>
    <row r="7158" spans="43:75" x14ac:dyDescent="0.2">
      <c r="AQ7158" s="7"/>
      <c r="AR7158" s="7"/>
      <c r="AS7158" s="7"/>
      <c r="AT7158" s="7"/>
      <c r="AU7158" s="7"/>
      <c r="AV7158" s="7"/>
      <c r="AX7158" s="7"/>
      <c r="AY7158" s="7"/>
      <c r="AZ7158" s="7"/>
      <c r="BA7158" s="7"/>
      <c r="BB7158" s="7"/>
      <c r="BC7158" s="7"/>
      <c r="BD7158" s="7"/>
      <c r="BG7158" s="7"/>
      <c r="BH7158" s="7"/>
      <c r="BI7158" s="7"/>
      <c r="BJ7158" s="7"/>
      <c r="BK7158" s="7"/>
      <c r="BL7158" s="7"/>
      <c r="BM7158" s="7"/>
      <c r="BP7158" s="7"/>
      <c r="BQ7158" s="7"/>
      <c r="BR7158" s="7"/>
      <c r="BS7158" s="7"/>
      <c r="BT7158" s="7"/>
      <c r="BU7158" s="7"/>
      <c r="BV7158" s="7"/>
      <c r="BW7158" s="7"/>
    </row>
    <row r="7159" spans="43:75" x14ac:dyDescent="0.2">
      <c r="AQ7159" s="7"/>
      <c r="AR7159" s="7"/>
      <c r="AS7159" s="7"/>
      <c r="AT7159" s="7"/>
      <c r="AU7159" s="7"/>
      <c r="AV7159" s="7"/>
      <c r="AX7159" s="7"/>
      <c r="AY7159" s="7"/>
      <c r="AZ7159" s="7"/>
      <c r="BA7159" s="7"/>
      <c r="BB7159" s="7"/>
      <c r="BC7159" s="7"/>
      <c r="BD7159" s="7"/>
      <c r="BG7159" s="7"/>
      <c r="BH7159" s="7"/>
      <c r="BI7159" s="7"/>
      <c r="BJ7159" s="7"/>
      <c r="BK7159" s="7"/>
      <c r="BL7159" s="7"/>
      <c r="BM7159" s="7"/>
      <c r="BP7159" s="7"/>
      <c r="BQ7159" s="7"/>
      <c r="BR7159" s="7"/>
      <c r="BS7159" s="7"/>
      <c r="BT7159" s="7"/>
      <c r="BU7159" s="7"/>
      <c r="BV7159" s="7"/>
      <c r="BW7159" s="7"/>
    </row>
    <row r="7160" spans="43:75" x14ac:dyDescent="0.2">
      <c r="AQ7160" s="7"/>
      <c r="AR7160" s="7"/>
      <c r="AS7160" s="7"/>
      <c r="AT7160" s="7"/>
      <c r="AU7160" s="7"/>
      <c r="AV7160" s="7"/>
      <c r="AX7160" s="7"/>
      <c r="AY7160" s="7"/>
      <c r="AZ7160" s="7"/>
      <c r="BA7160" s="7"/>
      <c r="BB7160" s="7"/>
      <c r="BC7160" s="7"/>
      <c r="BD7160" s="7"/>
      <c r="BG7160" s="7"/>
      <c r="BH7160" s="7"/>
      <c r="BI7160" s="7"/>
      <c r="BJ7160" s="7"/>
      <c r="BK7160" s="7"/>
      <c r="BL7160" s="7"/>
      <c r="BM7160" s="7"/>
      <c r="BP7160" s="7"/>
      <c r="BQ7160" s="7"/>
      <c r="BR7160" s="7"/>
      <c r="BS7160" s="7"/>
      <c r="BT7160" s="7"/>
      <c r="BU7160" s="7"/>
      <c r="BV7160" s="7"/>
      <c r="BW7160" s="7"/>
    </row>
    <row r="7161" spans="43:75" x14ac:dyDescent="0.2">
      <c r="AQ7161" s="7"/>
      <c r="AR7161" s="7"/>
      <c r="AS7161" s="7"/>
      <c r="AT7161" s="7"/>
      <c r="AU7161" s="7"/>
      <c r="AV7161" s="7"/>
      <c r="AX7161" s="7"/>
      <c r="AY7161" s="7"/>
      <c r="AZ7161" s="7"/>
      <c r="BA7161" s="7"/>
      <c r="BB7161" s="7"/>
      <c r="BC7161" s="7"/>
      <c r="BD7161" s="7"/>
      <c r="BG7161" s="7"/>
      <c r="BH7161" s="7"/>
      <c r="BI7161" s="7"/>
      <c r="BJ7161" s="7"/>
      <c r="BK7161" s="7"/>
      <c r="BL7161" s="7"/>
      <c r="BM7161" s="7"/>
      <c r="BP7161" s="7"/>
      <c r="BQ7161" s="7"/>
      <c r="BR7161" s="7"/>
      <c r="BS7161" s="7"/>
      <c r="BT7161" s="7"/>
      <c r="BU7161" s="7"/>
      <c r="BV7161" s="7"/>
      <c r="BW7161" s="7"/>
    </row>
    <row r="7162" spans="43:75" x14ac:dyDescent="0.2">
      <c r="AQ7162" s="7"/>
      <c r="AR7162" s="7"/>
      <c r="AS7162" s="7"/>
      <c r="AT7162" s="7"/>
      <c r="AU7162" s="7"/>
      <c r="AV7162" s="7"/>
      <c r="AX7162" s="7"/>
      <c r="AY7162" s="7"/>
      <c r="AZ7162" s="7"/>
      <c r="BA7162" s="7"/>
      <c r="BB7162" s="7"/>
      <c r="BC7162" s="7"/>
      <c r="BD7162" s="7"/>
      <c r="BG7162" s="7"/>
      <c r="BH7162" s="7"/>
      <c r="BI7162" s="7"/>
      <c r="BJ7162" s="7"/>
      <c r="BK7162" s="7"/>
      <c r="BL7162" s="7"/>
      <c r="BM7162" s="7"/>
      <c r="BP7162" s="7"/>
      <c r="BQ7162" s="7"/>
      <c r="BR7162" s="7"/>
      <c r="BS7162" s="7"/>
      <c r="BT7162" s="7"/>
      <c r="BU7162" s="7"/>
      <c r="BV7162" s="7"/>
      <c r="BW7162" s="7"/>
    </row>
    <row r="7163" spans="43:75" x14ac:dyDescent="0.2">
      <c r="AQ7163" s="7"/>
      <c r="AR7163" s="7"/>
      <c r="AS7163" s="7"/>
      <c r="AT7163" s="7"/>
      <c r="AU7163" s="7"/>
      <c r="AV7163" s="7"/>
      <c r="AX7163" s="7"/>
      <c r="AY7163" s="7"/>
      <c r="AZ7163" s="7"/>
      <c r="BA7163" s="7"/>
      <c r="BB7163" s="7"/>
      <c r="BC7163" s="7"/>
      <c r="BD7163" s="7"/>
      <c r="BG7163" s="7"/>
      <c r="BH7163" s="7"/>
      <c r="BI7163" s="7"/>
      <c r="BJ7163" s="7"/>
      <c r="BK7163" s="7"/>
      <c r="BL7163" s="7"/>
      <c r="BM7163" s="7"/>
      <c r="BP7163" s="7"/>
      <c r="BQ7163" s="7"/>
      <c r="BR7163" s="7"/>
      <c r="BS7163" s="7"/>
      <c r="BT7163" s="7"/>
      <c r="BU7163" s="7"/>
      <c r="BV7163" s="7"/>
      <c r="BW7163" s="7"/>
    </row>
    <row r="7164" spans="43:75" x14ac:dyDescent="0.2">
      <c r="AQ7164" s="7"/>
      <c r="AR7164" s="7"/>
      <c r="AS7164" s="7"/>
      <c r="AT7164" s="7"/>
      <c r="AU7164" s="7"/>
      <c r="AV7164" s="7"/>
      <c r="AX7164" s="7"/>
      <c r="AY7164" s="7"/>
      <c r="AZ7164" s="7"/>
      <c r="BA7164" s="7"/>
      <c r="BB7164" s="7"/>
      <c r="BC7164" s="7"/>
      <c r="BD7164" s="7"/>
      <c r="BG7164" s="7"/>
      <c r="BH7164" s="7"/>
      <c r="BI7164" s="7"/>
      <c r="BJ7164" s="7"/>
      <c r="BK7164" s="7"/>
      <c r="BL7164" s="7"/>
      <c r="BM7164" s="7"/>
      <c r="BP7164" s="7"/>
      <c r="BQ7164" s="7"/>
      <c r="BR7164" s="7"/>
      <c r="BS7164" s="7"/>
      <c r="BT7164" s="7"/>
      <c r="BU7164" s="7"/>
      <c r="BV7164" s="7"/>
      <c r="BW7164" s="7"/>
    </row>
    <row r="7165" spans="43:75" x14ac:dyDescent="0.2">
      <c r="AQ7165" s="7"/>
      <c r="AR7165" s="7"/>
      <c r="AS7165" s="7"/>
      <c r="AT7165" s="7"/>
      <c r="AU7165" s="7"/>
      <c r="AV7165" s="7"/>
      <c r="AX7165" s="7"/>
      <c r="AY7165" s="7"/>
      <c r="AZ7165" s="7"/>
      <c r="BA7165" s="7"/>
      <c r="BB7165" s="7"/>
      <c r="BC7165" s="7"/>
      <c r="BD7165" s="7"/>
      <c r="BG7165" s="7"/>
      <c r="BH7165" s="7"/>
      <c r="BI7165" s="7"/>
      <c r="BJ7165" s="7"/>
      <c r="BK7165" s="7"/>
      <c r="BL7165" s="7"/>
      <c r="BM7165" s="7"/>
      <c r="BP7165" s="7"/>
      <c r="BQ7165" s="7"/>
      <c r="BR7165" s="7"/>
      <c r="BS7165" s="7"/>
      <c r="BT7165" s="7"/>
      <c r="BU7165" s="7"/>
      <c r="BV7165" s="7"/>
      <c r="BW7165" s="7"/>
    </row>
    <row r="7166" spans="43:75" x14ac:dyDescent="0.2">
      <c r="AQ7166" s="7"/>
      <c r="AR7166" s="7"/>
      <c r="AS7166" s="7"/>
      <c r="AT7166" s="7"/>
      <c r="AU7166" s="7"/>
      <c r="AV7166" s="7"/>
      <c r="AX7166" s="7"/>
      <c r="AY7166" s="7"/>
      <c r="AZ7166" s="7"/>
      <c r="BA7166" s="7"/>
      <c r="BB7166" s="7"/>
      <c r="BC7166" s="7"/>
      <c r="BD7166" s="7"/>
      <c r="BG7166" s="7"/>
      <c r="BH7166" s="7"/>
      <c r="BI7166" s="7"/>
      <c r="BJ7166" s="7"/>
      <c r="BK7166" s="7"/>
      <c r="BL7166" s="7"/>
      <c r="BM7166" s="7"/>
      <c r="BP7166" s="7"/>
      <c r="BQ7166" s="7"/>
      <c r="BR7166" s="7"/>
      <c r="BS7166" s="7"/>
      <c r="BT7166" s="7"/>
      <c r="BU7166" s="7"/>
      <c r="BV7166" s="7"/>
      <c r="BW7166" s="7"/>
    </row>
    <row r="7167" spans="43:75" x14ac:dyDescent="0.2">
      <c r="AQ7167" s="7"/>
      <c r="AR7167" s="7"/>
      <c r="AS7167" s="7"/>
      <c r="AT7167" s="7"/>
      <c r="AU7167" s="7"/>
      <c r="AV7167" s="7"/>
      <c r="AX7167" s="7"/>
      <c r="AY7167" s="7"/>
      <c r="AZ7167" s="7"/>
      <c r="BA7167" s="7"/>
      <c r="BB7167" s="7"/>
      <c r="BC7167" s="7"/>
      <c r="BD7167" s="7"/>
      <c r="BG7167" s="7"/>
      <c r="BH7167" s="7"/>
      <c r="BI7167" s="7"/>
      <c r="BJ7167" s="7"/>
      <c r="BK7167" s="7"/>
      <c r="BL7167" s="7"/>
      <c r="BM7167" s="7"/>
      <c r="BP7167" s="7"/>
      <c r="BQ7167" s="7"/>
      <c r="BR7167" s="7"/>
      <c r="BS7167" s="7"/>
      <c r="BT7167" s="7"/>
      <c r="BU7167" s="7"/>
      <c r="BV7167" s="7"/>
      <c r="BW7167" s="7"/>
    </row>
    <row r="7168" spans="43:75" x14ac:dyDescent="0.2">
      <c r="AQ7168" s="7"/>
      <c r="AR7168" s="7"/>
      <c r="AS7168" s="7"/>
      <c r="AT7168" s="7"/>
      <c r="AU7168" s="7"/>
      <c r="AV7168" s="7"/>
      <c r="AX7168" s="7"/>
      <c r="AY7168" s="7"/>
      <c r="AZ7168" s="7"/>
      <c r="BA7168" s="7"/>
      <c r="BB7168" s="7"/>
      <c r="BC7168" s="7"/>
      <c r="BD7168" s="7"/>
      <c r="BG7168" s="7"/>
      <c r="BH7168" s="7"/>
      <c r="BI7168" s="7"/>
      <c r="BJ7168" s="7"/>
      <c r="BK7168" s="7"/>
      <c r="BL7168" s="7"/>
      <c r="BM7168" s="7"/>
      <c r="BP7168" s="7"/>
      <c r="BQ7168" s="7"/>
      <c r="BR7168" s="7"/>
      <c r="BS7168" s="7"/>
      <c r="BT7168" s="7"/>
      <c r="BU7168" s="7"/>
      <c r="BV7168" s="7"/>
      <c r="BW7168" s="7"/>
    </row>
    <row r="7169" spans="43:75" x14ac:dyDescent="0.2">
      <c r="AQ7169" s="7"/>
      <c r="AR7169" s="7"/>
      <c r="AS7169" s="7"/>
      <c r="AT7169" s="7"/>
      <c r="AU7169" s="7"/>
      <c r="AV7169" s="7"/>
      <c r="AX7169" s="7"/>
      <c r="AY7169" s="7"/>
      <c r="AZ7169" s="7"/>
      <c r="BA7169" s="7"/>
      <c r="BB7169" s="7"/>
      <c r="BC7169" s="7"/>
      <c r="BD7169" s="7"/>
      <c r="BG7169" s="7"/>
      <c r="BH7169" s="7"/>
      <c r="BI7169" s="7"/>
      <c r="BJ7169" s="7"/>
      <c r="BK7169" s="7"/>
      <c r="BL7169" s="7"/>
      <c r="BM7169" s="7"/>
      <c r="BP7169" s="7"/>
      <c r="BQ7169" s="7"/>
      <c r="BR7169" s="7"/>
      <c r="BS7169" s="7"/>
      <c r="BT7169" s="7"/>
      <c r="BU7169" s="7"/>
      <c r="BV7169" s="7"/>
      <c r="BW7169" s="7"/>
    </row>
    <row r="7170" spans="43:75" x14ac:dyDescent="0.2">
      <c r="AQ7170" s="7"/>
      <c r="AR7170" s="7"/>
      <c r="AS7170" s="7"/>
      <c r="AT7170" s="7"/>
      <c r="AU7170" s="7"/>
      <c r="AV7170" s="7"/>
      <c r="AX7170" s="7"/>
      <c r="AY7170" s="7"/>
      <c r="AZ7170" s="7"/>
      <c r="BA7170" s="7"/>
      <c r="BB7170" s="7"/>
      <c r="BC7170" s="7"/>
      <c r="BD7170" s="7"/>
      <c r="BG7170" s="7"/>
      <c r="BH7170" s="7"/>
      <c r="BI7170" s="7"/>
      <c r="BJ7170" s="7"/>
      <c r="BK7170" s="7"/>
      <c r="BL7170" s="7"/>
      <c r="BM7170" s="7"/>
      <c r="BP7170" s="7"/>
      <c r="BQ7170" s="7"/>
      <c r="BR7170" s="7"/>
      <c r="BS7170" s="7"/>
      <c r="BT7170" s="7"/>
      <c r="BU7170" s="7"/>
      <c r="BV7170" s="7"/>
      <c r="BW7170" s="7"/>
    </row>
    <row r="7171" spans="43:75" x14ac:dyDescent="0.2">
      <c r="AQ7171" s="7"/>
      <c r="AR7171" s="7"/>
      <c r="AS7171" s="7"/>
      <c r="AT7171" s="7"/>
      <c r="AU7171" s="7"/>
      <c r="AV7171" s="7"/>
      <c r="AX7171" s="7"/>
      <c r="AY7171" s="7"/>
      <c r="AZ7171" s="7"/>
      <c r="BA7171" s="7"/>
      <c r="BB7171" s="7"/>
      <c r="BC7171" s="7"/>
      <c r="BD7171" s="7"/>
      <c r="BG7171" s="7"/>
      <c r="BH7171" s="7"/>
      <c r="BI7171" s="7"/>
      <c r="BJ7171" s="7"/>
      <c r="BK7171" s="7"/>
      <c r="BL7171" s="7"/>
      <c r="BM7171" s="7"/>
      <c r="BP7171" s="7"/>
      <c r="BQ7171" s="7"/>
      <c r="BR7171" s="7"/>
      <c r="BS7171" s="7"/>
      <c r="BT7171" s="7"/>
      <c r="BU7171" s="7"/>
      <c r="BV7171" s="7"/>
      <c r="BW7171" s="7"/>
    </row>
    <row r="7172" spans="43:75" x14ac:dyDescent="0.2">
      <c r="AQ7172" s="7"/>
      <c r="AR7172" s="7"/>
      <c r="AS7172" s="7"/>
      <c r="AT7172" s="7"/>
      <c r="AU7172" s="7"/>
      <c r="AV7172" s="7"/>
      <c r="AX7172" s="7"/>
      <c r="AY7172" s="7"/>
      <c r="AZ7172" s="7"/>
      <c r="BA7172" s="7"/>
      <c r="BB7172" s="7"/>
      <c r="BC7172" s="7"/>
      <c r="BD7172" s="7"/>
      <c r="BG7172" s="7"/>
      <c r="BH7172" s="7"/>
      <c r="BI7172" s="7"/>
      <c r="BJ7172" s="7"/>
      <c r="BK7172" s="7"/>
      <c r="BL7172" s="7"/>
      <c r="BM7172" s="7"/>
      <c r="BP7172" s="7"/>
      <c r="BQ7172" s="7"/>
      <c r="BR7172" s="7"/>
      <c r="BS7172" s="7"/>
      <c r="BT7172" s="7"/>
      <c r="BU7172" s="7"/>
      <c r="BV7172" s="7"/>
      <c r="BW7172" s="7"/>
    </row>
    <row r="7173" spans="43:75" x14ac:dyDescent="0.2">
      <c r="AQ7173" s="7"/>
      <c r="AR7173" s="7"/>
      <c r="AS7173" s="7"/>
      <c r="AT7173" s="7"/>
      <c r="AU7173" s="7"/>
      <c r="AV7173" s="7"/>
      <c r="AX7173" s="7"/>
      <c r="AY7173" s="7"/>
      <c r="AZ7173" s="7"/>
      <c r="BA7173" s="7"/>
      <c r="BB7173" s="7"/>
      <c r="BC7173" s="7"/>
      <c r="BD7173" s="7"/>
      <c r="BG7173" s="7"/>
      <c r="BH7173" s="7"/>
      <c r="BI7173" s="7"/>
      <c r="BJ7173" s="7"/>
      <c r="BK7173" s="7"/>
      <c r="BL7173" s="7"/>
      <c r="BM7173" s="7"/>
      <c r="BP7173" s="7"/>
      <c r="BQ7173" s="7"/>
      <c r="BR7173" s="7"/>
      <c r="BS7173" s="7"/>
      <c r="BT7173" s="7"/>
      <c r="BU7173" s="7"/>
      <c r="BV7173" s="7"/>
      <c r="BW7173" s="7"/>
    </row>
    <row r="7174" spans="43:75" x14ac:dyDescent="0.2">
      <c r="AQ7174" s="7"/>
      <c r="AR7174" s="7"/>
      <c r="AS7174" s="7"/>
      <c r="AT7174" s="7"/>
      <c r="AU7174" s="7"/>
      <c r="AV7174" s="7"/>
      <c r="AX7174" s="7"/>
      <c r="AY7174" s="7"/>
      <c r="AZ7174" s="7"/>
      <c r="BA7174" s="7"/>
      <c r="BB7174" s="7"/>
      <c r="BC7174" s="7"/>
      <c r="BD7174" s="7"/>
      <c r="BG7174" s="7"/>
      <c r="BH7174" s="7"/>
      <c r="BI7174" s="7"/>
      <c r="BJ7174" s="7"/>
      <c r="BK7174" s="7"/>
      <c r="BL7174" s="7"/>
      <c r="BM7174" s="7"/>
      <c r="BP7174" s="7"/>
      <c r="BQ7174" s="7"/>
      <c r="BR7174" s="7"/>
      <c r="BS7174" s="7"/>
      <c r="BT7174" s="7"/>
      <c r="BU7174" s="7"/>
      <c r="BV7174" s="7"/>
      <c r="BW7174" s="7"/>
    </row>
    <row r="7175" spans="43:75" x14ac:dyDescent="0.2">
      <c r="AQ7175" s="7"/>
      <c r="AR7175" s="7"/>
      <c r="AS7175" s="7"/>
      <c r="AT7175" s="7"/>
      <c r="AU7175" s="7"/>
      <c r="AV7175" s="7"/>
      <c r="AX7175" s="7"/>
      <c r="AY7175" s="7"/>
      <c r="AZ7175" s="7"/>
      <c r="BA7175" s="7"/>
      <c r="BB7175" s="7"/>
      <c r="BC7175" s="7"/>
      <c r="BD7175" s="7"/>
      <c r="BG7175" s="7"/>
      <c r="BH7175" s="7"/>
      <c r="BI7175" s="7"/>
      <c r="BJ7175" s="7"/>
      <c r="BK7175" s="7"/>
      <c r="BL7175" s="7"/>
      <c r="BM7175" s="7"/>
      <c r="BP7175" s="7"/>
      <c r="BQ7175" s="7"/>
      <c r="BR7175" s="7"/>
      <c r="BS7175" s="7"/>
      <c r="BT7175" s="7"/>
      <c r="BU7175" s="7"/>
      <c r="BV7175" s="7"/>
      <c r="BW7175" s="7"/>
    </row>
    <row r="7176" spans="43:75" x14ac:dyDescent="0.2">
      <c r="AQ7176" s="7"/>
      <c r="AR7176" s="7"/>
      <c r="AS7176" s="7"/>
      <c r="AT7176" s="7"/>
      <c r="AU7176" s="7"/>
      <c r="AV7176" s="7"/>
      <c r="AX7176" s="7"/>
      <c r="AY7176" s="7"/>
      <c r="AZ7176" s="7"/>
      <c r="BA7176" s="7"/>
      <c r="BB7176" s="7"/>
      <c r="BC7176" s="7"/>
      <c r="BD7176" s="7"/>
      <c r="BG7176" s="7"/>
      <c r="BH7176" s="7"/>
      <c r="BI7176" s="7"/>
      <c r="BJ7176" s="7"/>
      <c r="BK7176" s="7"/>
      <c r="BL7176" s="7"/>
      <c r="BM7176" s="7"/>
      <c r="BP7176" s="7"/>
      <c r="BQ7176" s="7"/>
      <c r="BR7176" s="7"/>
      <c r="BS7176" s="7"/>
      <c r="BT7176" s="7"/>
      <c r="BU7176" s="7"/>
      <c r="BV7176" s="7"/>
      <c r="BW7176" s="7"/>
    </row>
    <row r="7177" spans="43:75" x14ac:dyDescent="0.2">
      <c r="AQ7177" s="7"/>
      <c r="AR7177" s="7"/>
      <c r="AS7177" s="7"/>
      <c r="AT7177" s="7"/>
      <c r="AU7177" s="7"/>
      <c r="AV7177" s="7"/>
      <c r="AX7177" s="7"/>
      <c r="AY7177" s="7"/>
      <c r="AZ7177" s="7"/>
      <c r="BA7177" s="7"/>
      <c r="BB7177" s="7"/>
      <c r="BC7177" s="7"/>
      <c r="BD7177" s="7"/>
      <c r="BG7177" s="7"/>
      <c r="BH7177" s="7"/>
      <c r="BI7177" s="7"/>
      <c r="BJ7177" s="7"/>
      <c r="BK7177" s="7"/>
      <c r="BL7177" s="7"/>
      <c r="BM7177" s="7"/>
      <c r="BP7177" s="7"/>
      <c r="BQ7177" s="7"/>
      <c r="BR7177" s="7"/>
      <c r="BS7177" s="7"/>
      <c r="BT7177" s="7"/>
      <c r="BU7177" s="7"/>
      <c r="BV7177" s="7"/>
      <c r="BW7177" s="7"/>
    </row>
    <row r="7178" spans="43:75" x14ac:dyDescent="0.2">
      <c r="AQ7178" s="7"/>
      <c r="AR7178" s="7"/>
      <c r="AS7178" s="7"/>
      <c r="AT7178" s="7"/>
      <c r="AU7178" s="7"/>
      <c r="AV7178" s="7"/>
      <c r="AX7178" s="7"/>
      <c r="AY7178" s="7"/>
      <c r="AZ7178" s="7"/>
      <c r="BA7178" s="7"/>
      <c r="BB7178" s="7"/>
      <c r="BC7178" s="7"/>
      <c r="BD7178" s="7"/>
      <c r="BG7178" s="7"/>
      <c r="BH7178" s="7"/>
      <c r="BI7178" s="7"/>
      <c r="BJ7178" s="7"/>
      <c r="BK7178" s="7"/>
      <c r="BL7178" s="7"/>
      <c r="BM7178" s="7"/>
      <c r="BP7178" s="7"/>
      <c r="BQ7178" s="7"/>
      <c r="BR7178" s="7"/>
      <c r="BS7178" s="7"/>
      <c r="BT7178" s="7"/>
      <c r="BU7178" s="7"/>
      <c r="BV7178" s="7"/>
      <c r="BW7178" s="7"/>
    </row>
    <row r="7179" spans="43:75" x14ac:dyDescent="0.2">
      <c r="AQ7179" s="7"/>
      <c r="AR7179" s="7"/>
      <c r="AS7179" s="7"/>
      <c r="AT7179" s="7"/>
      <c r="AU7179" s="7"/>
      <c r="AV7179" s="7"/>
      <c r="AX7179" s="7"/>
      <c r="AY7179" s="7"/>
      <c r="AZ7179" s="7"/>
      <c r="BA7179" s="7"/>
      <c r="BB7179" s="7"/>
      <c r="BC7179" s="7"/>
      <c r="BD7179" s="7"/>
      <c r="BG7179" s="7"/>
      <c r="BH7179" s="7"/>
      <c r="BI7179" s="7"/>
      <c r="BJ7179" s="7"/>
      <c r="BK7179" s="7"/>
      <c r="BL7179" s="7"/>
      <c r="BM7179" s="7"/>
      <c r="BP7179" s="7"/>
      <c r="BQ7179" s="7"/>
      <c r="BR7179" s="7"/>
      <c r="BS7179" s="7"/>
      <c r="BT7179" s="7"/>
      <c r="BU7179" s="7"/>
      <c r="BV7179" s="7"/>
      <c r="BW7179" s="7"/>
    </row>
    <row r="7180" spans="43:75" x14ac:dyDescent="0.2">
      <c r="AQ7180" s="7"/>
      <c r="AR7180" s="7"/>
      <c r="AS7180" s="7"/>
      <c r="AT7180" s="7"/>
      <c r="AU7180" s="7"/>
      <c r="AV7180" s="7"/>
      <c r="AX7180" s="7"/>
      <c r="AY7180" s="7"/>
      <c r="AZ7180" s="7"/>
      <c r="BA7180" s="7"/>
      <c r="BB7180" s="7"/>
      <c r="BC7180" s="7"/>
      <c r="BD7180" s="7"/>
      <c r="BG7180" s="7"/>
      <c r="BH7180" s="7"/>
      <c r="BI7180" s="7"/>
      <c r="BJ7180" s="7"/>
      <c r="BK7180" s="7"/>
      <c r="BL7180" s="7"/>
      <c r="BM7180" s="7"/>
      <c r="BP7180" s="7"/>
      <c r="BQ7180" s="7"/>
      <c r="BR7180" s="7"/>
      <c r="BS7180" s="7"/>
      <c r="BT7180" s="7"/>
      <c r="BU7180" s="7"/>
      <c r="BV7180" s="7"/>
      <c r="BW7180" s="7"/>
    </row>
    <row r="7181" spans="43:75" x14ac:dyDescent="0.2">
      <c r="AQ7181" s="7"/>
      <c r="AR7181" s="7"/>
      <c r="AS7181" s="7"/>
      <c r="AT7181" s="7"/>
      <c r="AU7181" s="7"/>
      <c r="AV7181" s="7"/>
      <c r="AX7181" s="7"/>
      <c r="AY7181" s="7"/>
      <c r="AZ7181" s="7"/>
      <c r="BA7181" s="7"/>
      <c r="BB7181" s="7"/>
      <c r="BC7181" s="7"/>
      <c r="BD7181" s="7"/>
      <c r="BG7181" s="7"/>
      <c r="BH7181" s="7"/>
      <c r="BI7181" s="7"/>
      <c r="BJ7181" s="7"/>
      <c r="BK7181" s="7"/>
      <c r="BL7181" s="7"/>
      <c r="BM7181" s="7"/>
      <c r="BP7181" s="7"/>
      <c r="BQ7181" s="7"/>
      <c r="BR7181" s="7"/>
      <c r="BS7181" s="7"/>
      <c r="BT7181" s="7"/>
      <c r="BU7181" s="7"/>
      <c r="BV7181" s="7"/>
      <c r="BW7181" s="7"/>
    </row>
    <row r="7182" spans="43:75" x14ac:dyDescent="0.2">
      <c r="AQ7182" s="7"/>
      <c r="AR7182" s="7"/>
      <c r="AS7182" s="7"/>
      <c r="AT7182" s="7"/>
      <c r="AU7182" s="7"/>
      <c r="AV7182" s="7"/>
      <c r="AX7182" s="7"/>
      <c r="AY7182" s="7"/>
      <c r="AZ7182" s="7"/>
      <c r="BA7182" s="7"/>
      <c r="BB7182" s="7"/>
      <c r="BC7182" s="7"/>
      <c r="BD7182" s="7"/>
      <c r="BG7182" s="7"/>
      <c r="BH7182" s="7"/>
      <c r="BI7182" s="7"/>
      <c r="BJ7182" s="7"/>
      <c r="BK7182" s="7"/>
      <c r="BL7182" s="7"/>
      <c r="BM7182" s="7"/>
      <c r="BP7182" s="7"/>
      <c r="BQ7182" s="7"/>
      <c r="BR7182" s="7"/>
      <c r="BS7182" s="7"/>
      <c r="BT7182" s="7"/>
      <c r="BU7182" s="7"/>
      <c r="BV7182" s="7"/>
      <c r="BW7182" s="7"/>
    </row>
    <row r="7183" spans="43:75" x14ac:dyDescent="0.2">
      <c r="AQ7183" s="7"/>
      <c r="AR7183" s="7"/>
      <c r="AS7183" s="7"/>
      <c r="AT7183" s="7"/>
      <c r="AU7183" s="7"/>
      <c r="AV7183" s="7"/>
      <c r="AX7183" s="7"/>
      <c r="AY7183" s="7"/>
      <c r="AZ7183" s="7"/>
      <c r="BA7183" s="7"/>
      <c r="BB7183" s="7"/>
      <c r="BC7183" s="7"/>
      <c r="BD7183" s="7"/>
      <c r="BG7183" s="7"/>
      <c r="BH7183" s="7"/>
      <c r="BI7183" s="7"/>
      <c r="BJ7183" s="7"/>
      <c r="BK7183" s="7"/>
      <c r="BL7183" s="7"/>
      <c r="BM7183" s="7"/>
      <c r="BP7183" s="7"/>
      <c r="BQ7183" s="7"/>
      <c r="BR7183" s="7"/>
      <c r="BS7183" s="7"/>
      <c r="BT7183" s="7"/>
      <c r="BU7183" s="7"/>
      <c r="BV7183" s="7"/>
      <c r="BW7183" s="7"/>
    </row>
    <row r="7184" spans="43:75" x14ac:dyDescent="0.2">
      <c r="AQ7184" s="7"/>
      <c r="AR7184" s="7"/>
      <c r="AS7184" s="7"/>
      <c r="AT7184" s="7"/>
      <c r="AU7184" s="7"/>
      <c r="AV7184" s="7"/>
      <c r="AX7184" s="7"/>
      <c r="AY7184" s="7"/>
      <c r="AZ7184" s="7"/>
      <c r="BA7184" s="7"/>
      <c r="BB7184" s="7"/>
      <c r="BC7184" s="7"/>
      <c r="BD7184" s="7"/>
      <c r="BG7184" s="7"/>
      <c r="BH7184" s="7"/>
      <c r="BI7184" s="7"/>
      <c r="BJ7184" s="7"/>
      <c r="BK7184" s="7"/>
      <c r="BL7184" s="7"/>
      <c r="BM7184" s="7"/>
      <c r="BP7184" s="7"/>
      <c r="BQ7184" s="7"/>
      <c r="BR7184" s="7"/>
      <c r="BS7184" s="7"/>
      <c r="BT7184" s="7"/>
      <c r="BU7184" s="7"/>
      <c r="BV7184" s="7"/>
      <c r="BW7184" s="7"/>
    </row>
    <row r="7185" spans="43:75" x14ac:dyDescent="0.2">
      <c r="AQ7185" s="7"/>
      <c r="AR7185" s="7"/>
      <c r="AS7185" s="7"/>
      <c r="AT7185" s="7"/>
      <c r="AU7185" s="7"/>
      <c r="AV7185" s="7"/>
      <c r="AX7185" s="7"/>
      <c r="AY7185" s="7"/>
      <c r="AZ7185" s="7"/>
      <c r="BA7185" s="7"/>
      <c r="BB7185" s="7"/>
      <c r="BC7185" s="7"/>
      <c r="BD7185" s="7"/>
      <c r="BG7185" s="7"/>
      <c r="BH7185" s="7"/>
      <c r="BI7185" s="7"/>
      <c r="BJ7185" s="7"/>
      <c r="BK7185" s="7"/>
      <c r="BL7185" s="7"/>
      <c r="BM7185" s="7"/>
      <c r="BP7185" s="7"/>
      <c r="BQ7185" s="7"/>
      <c r="BR7185" s="7"/>
      <c r="BS7185" s="7"/>
      <c r="BT7185" s="7"/>
      <c r="BU7185" s="7"/>
      <c r="BV7185" s="7"/>
      <c r="BW7185" s="7"/>
    </row>
    <row r="7186" spans="43:75" x14ac:dyDescent="0.2">
      <c r="AQ7186" s="7"/>
      <c r="AR7186" s="7"/>
      <c r="AS7186" s="7"/>
      <c r="AT7186" s="7"/>
      <c r="AU7186" s="7"/>
      <c r="AV7186" s="7"/>
      <c r="AX7186" s="7"/>
      <c r="AY7186" s="7"/>
      <c r="AZ7186" s="7"/>
      <c r="BA7186" s="7"/>
      <c r="BB7186" s="7"/>
      <c r="BC7186" s="7"/>
      <c r="BD7186" s="7"/>
      <c r="BG7186" s="7"/>
      <c r="BH7186" s="7"/>
      <c r="BI7186" s="7"/>
      <c r="BJ7186" s="7"/>
      <c r="BK7186" s="7"/>
      <c r="BL7186" s="7"/>
      <c r="BM7186" s="7"/>
      <c r="BP7186" s="7"/>
      <c r="BQ7186" s="7"/>
      <c r="BR7186" s="7"/>
      <c r="BS7186" s="7"/>
      <c r="BT7186" s="7"/>
      <c r="BU7186" s="7"/>
      <c r="BV7186" s="7"/>
      <c r="BW7186" s="7"/>
    </row>
    <row r="7187" spans="43:75" x14ac:dyDescent="0.2">
      <c r="AQ7187" s="7"/>
      <c r="AR7187" s="7"/>
      <c r="AS7187" s="7"/>
      <c r="AT7187" s="7"/>
      <c r="AU7187" s="7"/>
      <c r="AV7187" s="7"/>
      <c r="AX7187" s="7"/>
      <c r="AY7187" s="7"/>
      <c r="AZ7187" s="7"/>
      <c r="BA7187" s="7"/>
      <c r="BB7187" s="7"/>
      <c r="BC7187" s="7"/>
      <c r="BD7187" s="7"/>
      <c r="BG7187" s="7"/>
      <c r="BH7187" s="7"/>
      <c r="BI7187" s="7"/>
      <c r="BJ7187" s="7"/>
      <c r="BK7187" s="7"/>
      <c r="BL7187" s="7"/>
      <c r="BM7187" s="7"/>
      <c r="BP7187" s="7"/>
      <c r="BQ7187" s="7"/>
      <c r="BR7187" s="7"/>
      <c r="BS7187" s="7"/>
      <c r="BT7187" s="7"/>
      <c r="BU7187" s="7"/>
      <c r="BV7187" s="7"/>
      <c r="BW7187" s="7"/>
    </row>
    <row r="7188" spans="43:75" x14ac:dyDescent="0.2">
      <c r="AQ7188" s="7"/>
      <c r="AR7188" s="7"/>
      <c r="AS7188" s="7"/>
      <c r="AT7188" s="7"/>
      <c r="AU7188" s="7"/>
      <c r="AV7188" s="7"/>
      <c r="AX7188" s="7"/>
      <c r="AY7188" s="7"/>
      <c r="AZ7188" s="7"/>
      <c r="BA7188" s="7"/>
      <c r="BB7188" s="7"/>
      <c r="BC7188" s="7"/>
      <c r="BD7188" s="7"/>
      <c r="BG7188" s="7"/>
      <c r="BH7188" s="7"/>
      <c r="BI7188" s="7"/>
      <c r="BJ7188" s="7"/>
      <c r="BK7188" s="7"/>
      <c r="BL7188" s="7"/>
      <c r="BM7188" s="7"/>
      <c r="BP7188" s="7"/>
      <c r="BQ7188" s="7"/>
      <c r="BR7188" s="7"/>
      <c r="BS7188" s="7"/>
      <c r="BT7188" s="7"/>
      <c r="BU7188" s="7"/>
      <c r="BV7188" s="7"/>
      <c r="BW7188" s="7"/>
    </row>
    <row r="7189" spans="43:75" x14ac:dyDescent="0.2">
      <c r="AQ7189" s="7"/>
      <c r="AR7189" s="7"/>
      <c r="AS7189" s="7"/>
      <c r="AT7189" s="7"/>
      <c r="AU7189" s="7"/>
      <c r="AV7189" s="7"/>
      <c r="AX7189" s="7"/>
      <c r="AY7189" s="7"/>
      <c r="AZ7189" s="7"/>
      <c r="BA7189" s="7"/>
      <c r="BB7189" s="7"/>
      <c r="BC7189" s="7"/>
      <c r="BD7189" s="7"/>
      <c r="BG7189" s="7"/>
      <c r="BH7189" s="7"/>
      <c r="BI7189" s="7"/>
      <c r="BJ7189" s="7"/>
      <c r="BK7189" s="7"/>
      <c r="BL7189" s="7"/>
      <c r="BM7189" s="7"/>
      <c r="BP7189" s="7"/>
      <c r="BQ7189" s="7"/>
      <c r="BR7189" s="7"/>
      <c r="BS7189" s="7"/>
      <c r="BT7189" s="7"/>
      <c r="BU7189" s="7"/>
      <c r="BV7189" s="7"/>
      <c r="BW7189" s="7"/>
    </row>
    <row r="7190" spans="43:75" x14ac:dyDescent="0.2">
      <c r="AQ7190" s="7"/>
      <c r="AR7190" s="7"/>
      <c r="AS7190" s="7"/>
      <c r="AT7190" s="7"/>
      <c r="AU7190" s="7"/>
      <c r="AV7190" s="7"/>
      <c r="AX7190" s="7"/>
      <c r="AY7190" s="7"/>
      <c r="AZ7190" s="7"/>
      <c r="BA7190" s="7"/>
      <c r="BB7190" s="7"/>
      <c r="BC7190" s="7"/>
      <c r="BD7190" s="7"/>
      <c r="BG7190" s="7"/>
      <c r="BH7190" s="7"/>
      <c r="BI7190" s="7"/>
      <c r="BJ7190" s="7"/>
      <c r="BK7190" s="7"/>
      <c r="BL7190" s="7"/>
      <c r="BM7190" s="7"/>
      <c r="BP7190" s="7"/>
      <c r="BQ7190" s="7"/>
      <c r="BR7190" s="7"/>
      <c r="BS7190" s="7"/>
      <c r="BT7190" s="7"/>
      <c r="BU7190" s="7"/>
      <c r="BV7190" s="7"/>
      <c r="BW7190" s="7"/>
    </row>
    <row r="7191" spans="43:75" x14ac:dyDescent="0.2">
      <c r="AQ7191" s="7"/>
      <c r="AR7191" s="7"/>
      <c r="AS7191" s="7"/>
      <c r="AT7191" s="7"/>
      <c r="AU7191" s="7"/>
      <c r="AV7191" s="7"/>
      <c r="AX7191" s="7"/>
      <c r="AY7191" s="7"/>
      <c r="AZ7191" s="7"/>
      <c r="BA7191" s="7"/>
      <c r="BB7191" s="7"/>
      <c r="BC7191" s="7"/>
      <c r="BD7191" s="7"/>
      <c r="BG7191" s="7"/>
      <c r="BH7191" s="7"/>
      <c r="BI7191" s="7"/>
      <c r="BJ7191" s="7"/>
      <c r="BK7191" s="7"/>
      <c r="BL7191" s="7"/>
      <c r="BM7191" s="7"/>
      <c r="BP7191" s="7"/>
      <c r="BQ7191" s="7"/>
      <c r="BR7191" s="7"/>
      <c r="BS7191" s="7"/>
      <c r="BT7191" s="7"/>
      <c r="BU7191" s="7"/>
      <c r="BV7191" s="7"/>
      <c r="BW7191" s="7"/>
    </row>
    <row r="7192" spans="43:75" x14ac:dyDescent="0.2">
      <c r="AQ7192" s="7"/>
      <c r="AR7192" s="7"/>
      <c r="AS7192" s="7"/>
      <c r="AT7192" s="7"/>
      <c r="AU7192" s="7"/>
      <c r="AV7192" s="7"/>
      <c r="AX7192" s="7"/>
      <c r="AY7192" s="7"/>
      <c r="AZ7192" s="7"/>
      <c r="BA7192" s="7"/>
      <c r="BB7192" s="7"/>
      <c r="BC7192" s="7"/>
      <c r="BD7192" s="7"/>
      <c r="BG7192" s="7"/>
      <c r="BH7192" s="7"/>
      <c r="BI7192" s="7"/>
      <c r="BJ7192" s="7"/>
      <c r="BK7192" s="7"/>
      <c r="BL7192" s="7"/>
      <c r="BM7192" s="7"/>
      <c r="BP7192" s="7"/>
      <c r="BQ7192" s="7"/>
      <c r="BR7192" s="7"/>
      <c r="BS7192" s="7"/>
      <c r="BT7192" s="7"/>
      <c r="BU7192" s="7"/>
      <c r="BV7192" s="7"/>
      <c r="BW7192" s="7"/>
    </row>
    <row r="7193" spans="43:75" x14ac:dyDescent="0.2">
      <c r="AQ7193" s="7"/>
      <c r="AR7193" s="7"/>
      <c r="AS7193" s="7"/>
      <c r="AT7193" s="7"/>
      <c r="AU7193" s="7"/>
      <c r="AV7193" s="7"/>
      <c r="AX7193" s="7"/>
      <c r="AY7193" s="7"/>
      <c r="AZ7193" s="7"/>
      <c r="BA7193" s="7"/>
      <c r="BB7193" s="7"/>
      <c r="BC7193" s="7"/>
      <c r="BD7193" s="7"/>
      <c r="BG7193" s="7"/>
      <c r="BH7193" s="7"/>
      <c r="BI7193" s="7"/>
      <c r="BJ7193" s="7"/>
      <c r="BK7193" s="7"/>
      <c r="BL7193" s="7"/>
      <c r="BM7193" s="7"/>
      <c r="BP7193" s="7"/>
      <c r="BQ7193" s="7"/>
      <c r="BR7193" s="7"/>
      <c r="BS7193" s="7"/>
      <c r="BT7193" s="7"/>
      <c r="BU7193" s="7"/>
      <c r="BV7193" s="7"/>
      <c r="BW7193" s="7"/>
    </row>
    <row r="7194" spans="43:75" x14ac:dyDescent="0.2">
      <c r="AQ7194" s="7"/>
      <c r="AR7194" s="7"/>
      <c r="AS7194" s="7"/>
      <c r="AT7194" s="7"/>
      <c r="AU7194" s="7"/>
      <c r="AV7194" s="7"/>
      <c r="AX7194" s="7"/>
      <c r="AY7194" s="7"/>
      <c r="AZ7194" s="7"/>
      <c r="BA7194" s="7"/>
      <c r="BB7194" s="7"/>
      <c r="BC7194" s="7"/>
      <c r="BD7194" s="7"/>
      <c r="BG7194" s="7"/>
      <c r="BH7194" s="7"/>
      <c r="BI7194" s="7"/>
      <c r="BJ7194" s="7"/>
      <c r="BK7194" s="7"/>
      <c r="BL7194" s="7"/>
      <c r="BM7194" s="7"/>
      <c r="BP7194" s="7"/>
      <c r="BQ7194" s="7"/>
      <c r="BR7194" s="7"/>
      <c r="BS7194" s="7"/>
      <c r="BT7194" s="7"/>
      <c r="BU7194" s="7"/>
      <c r="BV7194" s="7"/>
      <c r="BW7194" s="7"/>
    </row>
    <row r="7195" spans="43:75" x14ac:dyDescent="0.2">
      <c r="AQ7195" s="7"/>
      <c r="AR7195" s="7"/>
      <c r="AS7195" s="7"/>
      <c r="AT7195" s="7"/>
      <c r="AU7195" s="7"/>
      <c r="AV7195" s="7"/>
      <c r="AX7195" s="7"/>
      <c r="AY7195" s="7"/>
      <c r="AZ7195" s="7"/>
      <c r="BA7195" s="7"/>
      <c r="BB7195" s="7"/>
      <c r="BC7195" s="7"/>
      <c r="BD7195" s="7"/>
      <c r="BG7195" s="7"/>
      <c r="BH7195" s="7"/>
      <c r="BI7195" s="7"/>
      <c r="BJ7195" s="7"/>
      <c r="BK7195" s="7"/>
      <c r="BL7195" s="7"/>
      <c r="BM7195" s="7"/>
      <c r="BP7195" s="7"/>
      <c r="BQ7195" s="7"/>
      <c r="BR7195" s="7"/>
      <c r="BS7195" s="7"/>
      <c r="BT7195" s="7"/>
      <c r="BU7195" s="7"/>
      <c r="BV7195" s="7"/>
      <c r="BW7195" s="7"/>
    </row>
    <row r="7196" spans="43:75" x14ac:dyDescent="0.2">
      <c r="AQ7196" s="7"/>
      <c r="AR7196" s="7"/>
      <c r="AS7196" s="7"/>
      <c r="AT7196" s="7"/>
      <c r="AU7196" s="7"/>
      <c r="AV7196" s="7"/>
      <c r="AX7196" s="7"/>
      <c r="AY7196" s="7"/>
      <c r="AZ7196" s="7"/>
      <c r="BA7196" s="7"/>
      <c r="BB7196" s="7"/>
      <c r="BC7196" s="7"/>
      <c r="BD7196" s="7"/>
      <c r="BG7196" s="7"/>
      <c r="BH7196" s="7"/>
      <c r="BI7196" s="7"/>
      <c r="BJ7196" s="7"/>
      <c r="BK7196" s="7"/>
      <c r="BL7196" s="7"/>
      <c r="BM7196" s="7"/>
      <c r="BP7196" s="7"/>
      <c r="BQ7196" s="7"/>
      <c r="BR7196" s="7"/>
      <c r="BS7196" s="7"/>
      <c r="BT7196" s="7"/>
      <c r="BU7196" s="7"/>
      <c r="BV7196" s="7"/>
      <c r="BW7196" s="7"/>
    </row>
    <row r="7197" spans="43:75" x14ac:dyDescent="0.2">
      <c r="AQ7197" s="7"/>
      <c r="AR7197" s="7"/>
      <c r="AS7197" s="7"/>
      <c r="AT7197" s="7"/>
      <c r="AU7197" s="7"/>
      <c r="AV7197" s="7"/>
      <c r="AX7197" s="7"/>
      <c r="AY7197" s="7"/>
      <c r="AZ7197" s="7"/>
      <c r="BA7197" s="7"/>
      <c r="BB7197" s="7"/>
      <c r="BC7197" s="7"/>
      <c r="BD7197" s="7"/>
      <c r="BG7197" s="7"/>
      <c r="BH7197" s="7"/>
      <c r="BI7197" s="7"/>
      <c r="BJ7197" s="7"/>
      <c r="BK7197" s="7"/>
      <c r="BL7197" s="7"/>
      <c r="BM7197" s="7"/>
      <c r="BP7197" s="7"/>
      <c r="BQ7197" s="7"/>
      <c r="BR7197" s="7"/>
      <c r="BS7197" s="7"/>
      <c r="BT7197" s="7"/>
      <c r="BU7197" s="7"/>
      <c r="BV7197" s="7"/>
      <c r="BW7197" s="7"/>
    </row>
    <row r="7198" spans="43:75" x14ac:dyDescent="0.2">
      <c r="AQ7198" s="7"/>
      <c r="AR7198" s="7"/>
      <c r="AS7198" s="7"/>
      <c r="AT7198" s="7"/>
      <c r="AU7198" s="7"/>
      <c r="AV7198" s="7"/>
      <c r="AX7198" s="7"/>
      <c r="AY7198" s="7"/>
      <c r="AZ7198" s="7"/>
      <c r="BA7198" s="7"/>
      <c r="BB7198" s="7"/>
      <c r="BC7198" s="7"/>
      <c r="BD7198" s="7"/>
      <c r="BG7198" s="7"/>
      <c r="BH7198" s="7"/>
      <c r="BI7198" s="7"/>
      <c r="BJ7198" s="7"/>
      <c r="BK7198" s="7"/>
      <c r="BL7198" s="7"/>
      <c r="BM7198" s="7"/>
      <c r="BP7198" s="7"/>
      <c r="BQ7198" s="7"/>
      <c r="BR7198" s="7"/>
      <c r="BS7198" s="7"/>
      <c r="BT7198" s="7"/>
      <c r="BU7198" s="7"/>
      <c r="BV7198" s="7"/>
      <c r="BW7198" s="7"/>
    </row>
    <row r="7199" spans="43:75" x14ac:dyDescent="0.2">
      <c r="AQ7199" s="7"/>
      <c r="AR7199" s="7"/>
      <c r="AS7199" s="7"/>
      <c r="AT7199" s="7"/>
      <c r="AU7199" s="7"/>
      <c r="AV7199" s="7"/>
      <c r="AX7199" s="7"/>
      <c r="AY7199" s="7"/>
      <c r="AZ7199" s="7"/>
      <c r="BA7199" s="7"/>
      <c r="BB7199" s="7"/>
      <c r="BC7199" s="7"/>
      <c r="BD7199" s="7"/>
      <c r="BG7199" s="7"/>
      <c r="BH7199" s="7"/>
      <c r="BI7199" s="7"/>
      <c r="BJ7199" s="7"/>
      <c r="BK7199" s="7"/>
      <c r="BL7199" s="7"/>
      <c r="BM7199" s="7"/>
      <c r="BP7199" s="7"/>
      <c r="BQ7199" s="7"/>
      <c r="BR7199" s="7"/>
      <c r="BS7199" s="7"/>
      <c r="BT7199" s="7"/>
      <c r="BU7199" s="7"/>
      <c r="BV7199" s="7"/>
      <c r="BW7199" s="7"/>
    </row>
    <row r="7200" spans="43:75" x14ac:dyDescent="0.2">
      <c r="AQ7200" s="7"/>
      <c r="AR7200" s="7"/>
      <c r="AS7200" s="7"/>
      <c r="AT7200" s="7"/>
      <c r="AU7200" s="7"/>
      <c r="AV7200" s="7"/>
      <c r="AX7200" s="7"/>
      <c r="AY7200" s="7"/>
      <c r="AZ7200" s="7"/>
      <c r="BA7200" s="7"/>
      <c r="BB7200" s="7"/>
      <c r="BC7200" s="7"/>
      <c r="BD7200" s="7"/>
      <c r="BG7200" s="7"/>
      <c r="BH7200" s="7"/>
      <c r="BI7200" s="7"/>
      <c r="BJ7200" s="7"/>
      <c r="BK7200" s="7"/>
      <c r="BL7200" s="7"/>
      <c r="BM7200" s="7"/>
      <c r="BP7200" s="7"/>
      <c r="BQ7200" s="7"/>
      <c r="BR7200" s="7"/>
      <c r="BS7200" s="7"/>
      <c r="BT7200" s="7"/>
      <c r="BU7200" s="7"/>
      <c r="BV7200" s="7"/>
      <c r="BW7200" s="7"/>
    </row>
    <row r="7201" spans="43:75" x14ac:dyDescent="0.2">
      <c r="AQ7201" s="7"/>
      <c r="AR7201" s="7"/>
      <c r="AS7201" s="7"/>
      <c r="AT7201" s="7"/>
      <c r="AU7201" s="7"/>
      <c r="AV7201" s="7"/>
      <c r="AX7201" s="7"/>
      <c r="AY7201" s="7"/>
      <c r="AZ7201" s="7"/>
      <c r="BA7201" s="7"/>
      <c r="BB7201" s="7"/>
      <c r="BC7201" s="7"/>
      <c r="BD7201" s="7"/>
      <c r="BG7201" s="7"/>
      <c r="BH7201" s="7"/>
      <c r="BI7201" s="7"/>
      <c r="BJ7201" s="7"/>
      <c r="BK7201" s="7"/>
      <c r="BL7201" s="7"/>
      <c r="BM7201" s="7"/>
      <c r="BP7201" s="7"/>
      <c r="BQ7201" s="7"/>
      <c r="BR7201" s="7"/>
      <c r="BS7201" s="7"/>
      <c r="BT7201" s="7"/>
      <c r="BU7201" s="7"/>
      <c r="BV7201" s="7"/>
      <c r="BW7201" s="7"/>
    </row>
    <row r="7202" spans="43:75" x14ac:dyDescent="0.2">
      <c r="AQ7202" s="7"/>
      <c r="AR7202" s="7"/>
      <c r="AS7202" s="7"/>
      <c r="AT7202" s="7"/>
      <c r="AU7202" s="7"/>
      <c r="AV7202" s="7"/>
      <c r="AX7202" s="7"/>
      <c r="AY7202" s="7"/>
      <c r="AZ7202" s="7"/>
      <c r="BA7202" s="7"/>
      <c r="BB7202" s="7"/>
      <c r="BC7202" s="7"/>
      <c r="BD7202" s="7"/>
      <c r="BG7202" s="7"/>
      <c r="BH7202" s="7"/>
      <c r="BI7202" s="7"/>
      <c r="BJ7202" s="7"/>
      <c r="BK7202" s="7"/>
      <c r="BL7202" s="7"/>
      <c r="BM7202" s="7"/>
      <c r="BP7202" s="7"/>
      <c r="BQ7202" s="7"/>
      <c r="BR7202" s="7"/>
      <c r="BS7202" s="7"/>
      <c r="BT7202" s="7"/>
      <c r="BU7202" s="7"/>
      <c r="BV7202" s="7"/>
      <c r="BW7202" s="7"/>
    </row>
    <row r="7203" spans="43:75" x14ac:dyDescent="0.2">
      <c r="AQ7203" s="7"/>
      <c r="AR7203" s="7"/>
      <c r="AS7203" s="7"/>
      <c r="AT7203" s="7"/>
      <c r="AU7203" s="7"/>
      <c r="AV7203" s="7"/>
      <c r="AX7203" s="7"/>
      <c r="AY7203" s="7"/>
      <c r="AZ7203" s="7"/>
      <c r="BA7203" s="7"/>
      <c r="BB7203" s="7"/>
      <c r="BC7203" s="7"/>
      <c r="BD7203" s="7"/>
      <c r="BG7203" s="7"/>
      <c r="BH7203" s="7"/>
      <c r="BI7203" s="7"/>
      <c r="BJ7203" s="7"/>
      <c r="BK7203" s="7"/>
      <c r="BL7203" s="7"/>
      <c r="BM7203" s="7"/>
      <c r="BP7203" s="7"/>
      <c r="BQ7203" s="7"/>
      <c r="BR7203" s="7"/>
      <c r="BS7203" s="7"/>
      <c r="BT7203" s="7"/>
      <c r="BU7203" s="7"/>
      <c r="BV7203" s="7"/>
      <c r="BW7203" s="7"/>
    </row>
    <row r="7204" spans="43:75" x14ac:dyDescent="0.2">
      <c r="AQ7204" s="7"/>
      <c r="AR7204" s="7"/>
      <c r="AS7204" s="7"/>
      <c r="AT7204" s="7"/>
      <c r="AU7204" s="7"/>
      <c r="AV7204" s="7"/>
      <c r="AX7204" s="7"/>
      <c r="AY7204" s="7"/>
      <c r="AZ7204" s="7"/>
      <c r="BA7204" s="7"/>
      <c r="BB7204" s="7"/>
      <c r="BC7204" s="7"/>
      <c r="BD7204" s="7"/>
      <c r="BG7204" s="7"/>
      <c r="BH7204" s="7"/>
      <c r="BI7204" s="7"/>
      <c r="BJ7204" s="7"/>
      <c r="BK7204" s="7"/>
      <c r="BL7204" s="7"/>
      <c r="BM7204" s="7"/>
      <c r="BP7204" s="7"/>
      <c r="BQ7204" s="7"/>
      <c r="BR7204" s="7"/>
      <c r="BS7204" s="7"/>
      <c r="BT7204" s="7"/>
      <c r="BU7204" s="7"/>
      <c r="BV7204" s="7"/>
      <c r="BW7204" s="7"/>
    </row>
    <row r="7205" spans="43:75" x14ac:dyDescent="0.2">
      <c r="AQ7205" s="7"/>
      <c r="AR7205" s="7"/>
      <c r="AS7205" s="7"/>
      <c r="AT7205" s="7"/>
      <c r="AU7205" s="7"/>
      <c r="AV7205" s="7"/>
      <c r="AX7205" s="7"/>
      <c r="AY7205" s="7"/>
      <c r="AZ7205" s="7"/>
      <c r="BA7205" s="7"/>
      <c r="BB7205" s="7"/>
      <c r="BC7205" s="7"/>
      <c r="BD7205" s="7"/>
      <c r="BG7205" s="7"/>
      <c r="BH7205" s="7"/>
      <c r="BI7205" s="7"/>
      <c r="BJ7205" s="7"/>
      <c r="BK7205" s="7"/>
      <c r="BL7205" s="7"/>
      <c r="BM7205" s="7"/>
      <c r="BP7205" s="7"/>
      <c r="BQ7205" s="7"/>
      <c r="BR7205" s="7"/>
      <c r="BS7205" s="7"/>
      <c r="BT7205" s="7"/>
      <c r="BU7205" s="7"/>
      <c r="BV7205" s="7"/>
      <c r="BW7205" s="7"/>
    </row>
    <row r="7206" spans="43:75" x14ac:dyDescent="0.2">
      <c r="AQ7206" s="7"/>
      <c r="AR7206" s="7"/>
      <c r="AS7206" s="7"/>
      <c r="AT7206" s="7"/>
      <c r="AU7206" s="7"/>
      <c r="AV7206" s="7"/>
      <c r="AX7206" s="7"/>
      <c r="AY7206" s="7"/>
      <c r="AZ7206" s="7"/>
      <c r="BA7206" s="7"/>
      <c r="BB7206" s="7"/>
      <c r="BC7206" s="7"/>
      <c r="BD7206" s="7"/>
      <c r="BG7206" s="7"/>
      <c r="BH7206" s="7"/>
      <c r="BI7206" s="7"/>
      <c r="BJ7206" s="7"/>
      <c r="BK7206" s="7"/>
      <c r="BL7206" s="7"/>
      <c r="BM7206" s="7"/>
      <c r="BP7206" s="7"/>
      <c r="BQ7206" s="7"/>
      <c r="BR7206" s="7"/>
      <c r="BS7206" s="7"/>
      <c r="BT7206" s="7"/>
      <c r="BU7206" s="7"/>
      <c r="BV7206" s="7"/>
      <c r="BW7206" s="7"/>
    </row>
    <row r="7207" spans="43:75" x14ac:dyDescent="0.2">
      <c r="AQ7207" s="7"/>
      <c r="AR7207" s="7"/>
      <c r="AS7207" s="7"/>
      <c r="AT7207" s="7"/>
      <c r="AU7207" s="7"/>
      <c r="AV7207" s="7"/>
      <c r="AX7207" s="7"/>
      <c r="AY7207" s="7"/>
      <c r="AZ7207" s="7"/>
      <c r="BA7207" s="7"/>
      <c r="BB7207" s="7"/>
      <c r="BC7207" s="7"/>
      <c r="BD7207" s="7"/>
      <c r="BG7207" s="7"/>
      <c r="BH7207" s="7"/>
      <c r="BI7207" s="7"/>
      <c r="BJ7207" s="7"/>
      <c r="BK7207" s="7"/>
      <c r="BL7207" s="7"/>
      <c r="BM7207" s="7"/>
      <c r="BP7207" s="7"/>
      <c r="BQ7207" s="7"/>
      <c r="BR7207" s="7"/>
      <c r="BS7207" s="7"/>
      <c r="BT7207" s="7"/>
      <c r="BU7207" s="7"/>
      <c r="BV7207" s="7"/>
      <c r="BW7207" s="7"/>
    </row>
    <row r="7208" spans="43:75" x14ac:dyDescent="0.2">
      <c r="AQ7208" s="7"/>
      <c r="AR7208" s="7"/>
      <c r="AS7208" s="7"/>
      <c r="AT7208" s="7"/>
      <c r="AU7208" s="7"/>
      <c r="AV7208" s="7"/>
      <c r="AX7208" s="7"/>
      <c r="AY7208" s="7"/>
      <c r="AZ7208" s="7"/>
      <c r="BA7208" s="7"/>
      <c r="BB7208" s="7"/>
      <c r="BC7208" s="7"/>
      <c r="BD7208" s="7"/>
      <c r="BG7208" s="7"/>
      <c r="BH7208" s="7"/>
      <c r="BI7208" s="7"/>
      <c r="BJ7208" s="7"/>
      <c r="BK7208" s="7"/>
      <c r="BL7208" s="7"/>
      <c r="BM7208" s="7"/>
      <c r="BP7208" s="7"/>
      <c r="BQ7208" s="7"/>
      <c r="BR7208" s="7"/>
      <c r="BS7208" s="7"/>
      <c r="BT7208" s="7"/>
      <c r="BU7208" s="7"/>
      <c r="BV7208" s="7"/>
      <c r="BW7208" s="7"/>
    </row>
    <row r="7209" spans="43:75" x14ac:dyDescent="0.2">
      <c r="AQ7209" s="7"/>
      <c r="AR7209" s="7"/>
      <c r="AS7209" s="7"/>
      <c r="AT7209" s="7"/>
      <c r="AU7209" s="7"/>
      <c r="AV7209" s="7"/>
      <c r="AX7209" s="7"/>
      <c r="AY7209" s="7"/>
      <c r="AZ7209" s="7"/>
      <c r="BA7209" s="7"/>
      <c r="BB7209" s="7"/>
      <c r="BC7209" s="7"/>
      <c r="BD7209" s="7"/>
      <c r="BG7209" s="7"/>
      <c r="BH7209" s="7"/>
      <c r="BI7209" s="7"/>
      <c r="BJ7209" s="7"/>
      <c r="BK7209" s="7"/>
      <c r="BL7209" s="7"/>
      <c r="BM7209" s="7"/>
      <c r="BP7209" s="7"/>
      <c r="BQ7209" s="7"/>
      <c r="BR7209" s="7"/>
      <c r="BS7209" s="7"/>
      <c r="BT7209" s="7"/>
      <c r="BU7209" s="7"/>
      <c r="BV7209" s="7"/>
      <c r="BW7209" s="7"/>
    </row>
    <row r="7210" spans="43:75" x14ac:dyDescent="0.2">
      <c r="AQ7210" s="7"/>
      <c r="AR7210" s="7"/>
      <c r="AS7210" s="7"/>
      <c r="AT7210" s="7"/>
      <c r="AU7210" s="7"/>
      <c r="AV7210" s="7"/>
      <c r="AX7210" s="7"/>
      <c r="AY7210" s="7"/>
      <c r="AZ7210" s="7"/>
      <c r="BA7210" s="7"/>
      <c r="BB7210" s="7"/>
      <c r="BC7210" s="7"/>
      <c r="BD7210" s="7"/>
      <c r="BG7210" s="7"/>
      <c r="BH7210" s="7"/>
      <c r="BI7210" s="7"/>
      <c r="BJ7210" s="7"/>
      <c r="BK7210" s="7"/>
      <c r="BL7210" s="7"/>
      <c r="BM7210" s="7"/>
      <c r="BP7210" s="7"/>
      <c r="BQ7210" s="7"/>
      <c r="BR7210" s="7"/>
      <c r="BS7210" s="7"/>
      <c r="BT7210" s="7"/>
      <c r="BU7210" s="7"/>
      <c r="BV7210" s="7"/>
      <c r="BW7210" s="7"/>
    </row>
    <row r="7211" spans="43:75" x14ac:dyDescent="0.2">
      <c r="AQ7211" s="7"/>
      <c r="AR7211" s="7"/>
      <c r="AS7211" s="7"/>
      <c r="AT7211" s="7"/>
      <c r="AU7211" s="7"/>
      <c r="AV7211" s="7"/>
      <c r="AX7211" s="7"/>
      <c r="AY7211" s="7"/>
      <c r="AZ7211" s="7"/>
      <c r="BA7211" s="7"/>
      <c r="BB7211" s="7"/>
      <c r="BC7211" s="7"/>
      <c r="BD7211" s="7"/>
      <c r="BG7211" s="7"/>
      <c r="BH7211" s="7"/>
      <c r="BI7211" s="7"/>
      <c r="BJ7211" s="7"/>
      <c r="BK7211" s="7"/>
      <c r="BL7211" s="7"/>
      <c r="BM7211" s="7"/>
      <c r="BP7211" s="7"/>
      <c r="BQ7211" s="7"/>
      <c r="BR7211" s="7"/>
      <c r="BS7211" s="7"/>
      <c r="BT7211" s="7"/>
      <c r="BU7211" s="7"/>
      <c r="BV7211" s="7"/>
      <c r="BW7211" s="7"/>
    </row>
    <row r="7212" spans="43:75" x14ac:dyDescent="0.2">
      <c r="AQ7212" s="7"/>
      <c r="AR7212" s="7"/>
      <c r="AS7212" s="7"/>
      <c r="AT7212" s="7"/>
      <c r="AU7212" s="7"/>
      <c r="AV7212" s="7"/>
      <c r="AX7212" s="7"/>
      <c r="AY7212" s="7"/>
      <c r="AZ7212" s="7"/>
      <c r="BA7212" s="7"/>
      <c r="BB7212" s="7"/>
      <c r="BC7212" s="7"/>
      <c r="BD7212" s="7"/>
      <c r="BG7212" s="7"/>
      <c r="BH7212" s="7"/>
      <c r="BI7212" s="7"/>
      <c r="BJ7212" s="7"/>
      <c r="BK7212" s="7"/>
      <c r="BL7212" s="7"/>
      <c r="BM7212" s="7"/>
      <c r="BP7212" s="7"/>
      <c r="BQ7212" s="7"/>
      <c r="BR7212" s="7"/>
      <c r="BS7212" s="7"/>
      <c r="BT7212" s="7"/>
      <c r="BU7212" s="7"/>
      <c r="BV7212" s="7"/>
      <c r="BW7212" s="7"/>
    </row>
    <row r="7213" spans="43:75" x14ac:dyDescent="0.2">
      <c r="AQ7213" s="7"/>
      <c r="AR7213" s="7"/>
      <c r="AS7213" s="7"/>
      <c r="AT7213" s="7"/>
      <c r="AU7213" s="7"/>
      <c r="AV7213" s="7"/>
      <c r="AX7213" s="7"/>
      <c r="AY7213" s="7"/>
      <c r="AZ7213" s="7"/>
      <c r="BA7213" s="7"/>
      <c r="BB7213" s="7"/>
      <c r="BC7213" s="7"/>
      <c r="BD7213" s="7"/>
      <c r="BG7213" s="7"/>
      <c r="BH7213" s="7"/>
      <c r="BI7213" s="7"/>
      <c r="BJ7213" s="7"/>
      <c r="BK7213" s="7"/>
      <c r="BL7213" s="7"/>
      <c r="BM7213" s="7"/>
      <c r="BP7213" s="7"/>
      <c r="BQ7213" s="7"/>
      <c r="BR7213" s="7"/>
      <c r="BS7213" s="7"/>
      <c r="BT7213" s="7"/>
      <c r="BU7213" s="7"/>
      <c r="BV7213" s="7"/>
      <c r="BW7213" s="7"/>
    </row>
    <row r="7214" spans="43:75" x14ac:dyDescent="0.2">
      <c r="AQ7214" s="7"/>
      <c r="AR7214" s="7"/>
      <c r="AS7214" s="7"/>
      <c r="AT7214" s="7"/>
      <c r="AU7214" s="7"/>
      <c r="AV7214" s="7"/>
      <c r="AX7214" s="7"/>
      <c r="AY7214" s="7"/>
      <c r="AZ7214" s="7"/>
      <c r="BA7214" s="7"/>
      <c r="BB7214" s="7"/>
      <c r="BC7214" s="7"/>
      <c r="BD7214" s="7"/>
      <c r="BG7214" s="7"/>
      <c r="BH7214" s="7"/>
      <c r="BI7214" s="7"/>
      <c r="BJ7214" s="7"/>
      <c r="BK7214" s="7"/>
      <c r="BL7214" s="7"/>
      <c r="BM7214" s="7"/>
      <c r="BP7214" s="7"/>
      <c r="BQ7214" s="7"/>
      <c r="BR7214" s="7"/>
      <c r="BS7214" s="7"/>
      <c r="BT7214" s="7"/>
      <c r="BU7214" s="7"/>
      <c r="BV7214" s="7"/>
      <c r="BW7214" s="7"/>
    </row>
    <row r="7215" spans="43:75" x14ac:dyDescent="0.2">
      <c r="AQ7215" s="7"/>
      <c r="AR7215" s="7"/>
      <c r="AS7215" s="7"/>
      <c r="AT7215" s="7"/>
      <c r="AU7215" s="7"/>
      <c r="AV7215" s="7"/>
      <c r="AX7215" s="7"/>
      <c r="AY7215" s="7"/>
      <c r="AZ7215" s="7"/>
      <c r="BA7215" s="7"/>
      <c r="BB7215" s="7"/>
      <c r="BC7215" s="7"/>
      <c r="BD7215" s="7"/>
      <c r="BG7215" s="7"/>
      <c r="BH7215" s="7"/>
      <c r="BI7215" s="7"/>
      <c r="BJ7215" s="7"/>
      <c r="BK7215" s="7"/>
      <c r="BL7215" s="7"/>
      <c r="BM7215" s="7"/>
      <c r="BP7215" s="7"/>
      <c r="BQ7215" s="7"/>
      <c r="BR7215" s="7"/>
      <c r="BS7215" s="7"/>
      <c r="BT7215" s="7"/>
      <c r="BU7215" s="7"/>
      <c r="BV7215" s="7"/>
      <c r="BW7215" s="7"/>
    </row>
    <row r="7216" spans="43:75" x14ac:dyDescent="0.2">
      <c r="AQ7216" s="7"/>
      <c r="AR7216" s="7"/>
      <c r="AS7216" s="7"/>
      <c r="AT7216" s="7"/>
      <c r="AU7216" s="7"/>
      <c r="AV7216" s="7"/>
      <c r="AX7216" s="7"/>
      <c r="AY7216" s="7"/>
      <c r="AZ7216" s="7"/>
      <c r="BA7216" s="7"/>
      <c r="BB7216" s="7"/>
      <c r="BC7216" s="7"/>
      <c r="BD7216" s="7"/>
      <c r="BG7216" s="7"/>
      <c r="BH7216" s="7"/>
      <c r="BI7216" s="7"/>
      <c r="BJ7216" s="7"/>
      <c r="BK7216" s="7"/>
      <c r="BL7216" s="7"/>
      <c r="BM7216" s="7"/>
      <c r="BP7216" s="7"/>
      <c r="BQ7216" s="7"/>
      <c r="BR7216" s="7"/>
      <c r="BS7216" s="7"/>
      <c r="BT7216" s="7"/>
      <c r="BU7216" s="7"/>
      <c r="BV7216" s="7"/>
      <c r="BW7216" s="7"/>
    </row>
    <row r="7217" spans="43:75" x14ac:dyDescent="0.2">
      <c r="AQ7217" s="7"/>
      <c r="AR7217" s="7"/>
      <c r="AS7217" s="7"/>
      <c r="AT7217" s="7"/>
      <c r="AU7217" s="7"/>
      <c r="AV7217" s="7"/>
      <c r="AX7217" s="7"/>
      <c r="AY7217" s="7"/>
      <c r="AZ7217" s="7"/>
      <c r="BA7217" s="7"/>
      <c r="BB7217" s="7"/>
      <c r="BC7217" s="7"/>
      <c r="BD7217" s="7"/>
      <c r="BG7217" s="7"/>
      <c r="BH7217" s="7"/>
      <c r="BI7217" s="7"/>
      <c r="BJ7217" s="7"/>
      <c r="BK7217" s="7"/>
      <c r="BL7217" s="7"/>
      <c r="BM7217" s="7"/>
      <c r="BP7217" s="7"/>
      <c r="BQ7217" s="7"/>
      <c r="BR7217" s="7"/>
      <c r="BS7217" s="7"/>
      <c r="BT7217" s="7"/>
      <c r="BU7217" s="7"/>
      <c r="BV7217" s="7"/>
      <c r="BW7217" s="7"/>
    </row>
    <row r="7218" spans="43:75" x14ac:dyDescent="0.2">
      <c r="AQ7218" s="7"/>
      <c r="AR7218" s="7"/>
      <c r="AS7218" s="7"/>
      <c r="AT7218" s="7"/>
      <c r="AU7218" s="7"/>
      <c r="AV7218" s="7"/>
      <c r="AX7218" s="7"/>
      <c r="AY7218" s="7"/>
      <c r="AZ7218" s="7"/>
      <c r="BA7218" s="7"/>
      <c r="BB7218" s="7"/>
      <c r="BC7218" s="7"/>
      <c r="BD7218" s="7"/>
      <c r="BG7218" s="7"/>
      <c r="BH7218" s="7"/>
      <c r="BI7218" s="7"/>
      <c r="BJ7218" s="7"/>
      <c r="BK7218" s="7"/>
      <c r="BL7218" s="7"/>
      <c r="BM7218" s="7"/>
      <c r="BP7218" s="7"/>
      <c r="BQ7218" s="7"/>
      <c r="BR7218" s="7"/>
      <c r="BS7218" s="7"/>
      <c r="BT7218" s="7"/>
      <c r="BU7218" s="7"/>
      <c r="BV7218" s="7"/>
      <c r="BW7218" s="7"/>
    </row>
    <row r="7219" spans="43:75" x14ac:dyDescent="0.2">
      <c r="AQ7219" s="7"/>
      <c r="AR7219" s="7"/>
      <c r="AS7219" s="7"/>
      <c r="AT7219" s="7"/>
      <c r="AU7219" s="7"/>
      <c r="AV7219" s="7"/>
      <c r="AX7219" s="7"/>
      <c r="AY7219" s="7"/>
      <c r="AZ7219" s="7"/>
      <c r="BA7219" s="7"/>
      <c r="BB7219" s="7"/>
      <c r="BC7219" s="7"/>
      <c r="BD7219" s="7"/>
      <c r="BG7219" s="7"/>
      <c r="BH7219" s="7"/>
      <c r="BI7219" s="7"/>
      <c r="BJ7219" s="7"/>
      <c r="BK7219" s="7"/>
      <c r="BL7219" s="7"/>
      <c r="BM7219" s="7"/>
      <c r="BP7219" s="7"/>
      <c r="BQ7219" s="7"/>
      <c r="BR7219" s="7"/>
      <c r="BS7219" s="7"/>
      <c r="BT7219" s="7"/>
      <c r="BU7219" s="7"/>
      <c r="BV7219" s="7"/>
      <c r="BW7219" s="7"/>
    </row>
    <row r="7220" spans="43:75" x14ac:dyDescent="0.2">
      <c r="AQ7220" s="7"/>
      <c r="AR7220" s="7"/>
      <c r="AS7220" s="7"/>
      <c r="AT7220" s="7"/>
      <c r="AU7220" s="7"/>
      <c r="AV7220" s="7"/>
      <c r="AX7220" s="7"/>
      <c r="AY7220" s="7"/>
      <c r="AZ7220" s="7"/>
      <c r="BA7220" s="7"/>
      <c r="BB7220" s="7"/>
      <c r="BC7220" s="7"/>
      <c r="BD7220" s="7"/>
      <c r="BG7220" s="7"/>
      <c r="BH7220" s="7"/>
      <c r="BI7220" s="7"/>
      <c r="BJ7220" s="7"/>
      <c r="BK7220" s="7"/>
      <c r="BL7220" s="7"/>
      <c r="BM7220" s="7"/>
      <c r="BP7220" s="7"/>
      <c r="BQ7220" s="7"/>
      <c r="BR7220" s="7"/>
      <c r="BS7220" s="7"/>
      <c r="BT7220" s="7"/>
      <c r="BU7220" s="7"/>
      <c r="BV7220" s="7"/>
      <c r="BW7220" s="7"/>
    </row>
    <row r="7221" spans="43:75" x14ac:dyDescent="0.2">
      <c r="AQ7221" s="7"/>
      <c r="AR7221" s="7"/>
      <c r="AS7221" s="7"/>
      <c r="AT7221" s="7"/>
      <c r="AU7221" s="7"/>
      <c r="AV7221" s="7"/>
      <c r="AX7221" s="7"/>
      <c r="AY7221" s="7"/>
      <c r="AZ7221" s="7"/>
      <c r="BA7221" s="7"/>
      <c r="BB7221" s="7"/>
      <c r="BC7221" s="7"/>
      <c r="BD7221" s="7"/>
      <c r="BG7221" s="7"/>
      <c r="BH7221" s="7"/>
      <c r="BI7221" s="7"/>
      <c r="BJ7221" s="7"/>
      <c r="BK7221" s="7"/>
      <c r="BL7221" s="7"/>
      <c r="BM7221" s="7"/>
      <c r="BP7221" s="7"/>
      <c r="BQ7221" s="7"/>
      <c r="BR7221" s="7"/>
      <c r="BS7221" s="7"/>
      <c r="BT7221" s="7"/>
      <c r="BU7221" s="7"/>
      <c r="BV7221" s="7"/>
      <c r="BW7221" s="7"/>
    </row>
    <row r="7222" spans="43:75" x14ac:dyDescent="0.2">
      <c r="AQ7222" s="7"/>
      <c r="AR7222" s="7"/>
      <c r="AS7222" s="7"/>
      <c r="AT7222" s="7"/>
      <c r="AU7222" s="7"/>
      <c r="AV7222" s="7"/>
      <c r="AX7222" s="7"/>
      <c r="AY7222" s="7"/>
      <c r="AZ7222" s="7"/>
      <c r="BA7222" s="7"/>
      <c r="BB7222" s="7"/>
      <c r="BC7222" s="7"/>
      <c r="BD7222" s="7"/>
      <c r="BG7222" s="7"/>
      <c r="BH7222" s="7"/>
      <c r="BI7222" s="7"/>
      <c r="BJ7222" s="7"/>
      <c r="BK7222" s="7"/>
      <c r="BL7222" s="7"/>
      <c r="BM7222" s="7"/>
      <c r="BP7222" s="7"/>
      <c r="BQ7222" s="7"/>
      <c r="BR7222" s="7"/>
      <c r="BS7222" s="7"/>
      <c r="BT7222" s="7"/>
      <c r="BU7222" s="7"/>
      <c r="BV7222" s="7"/>
      <c r="BW7222" s="7"/>
    </row>
    <row r="7223" spans="43:75" x14ac:dyDescent="0.2">
      <c r="AQ7223" s="7"/>
      <c r="AR7223" s="7"/>
      <c r="AS7223" s="7"/>
      <c r="AT7223" s="7"/>
      <c r="AU7223" s="7"/>
      <c r="AV7223" s="7"/>
      <c r="AX7223" s="7"/>
      <c r="AY7223" s="7"/>
      <c r="AZ7223" s="7"/>
      <c r="BA7223" s="7"/>
      <c r="BB7223" s="7"/>
      <c r="BC7223" s="7"/>
      <c r="BD7223" s="7"/>
      <c r="BG7223" s="7"/>
      <c r="BH7223" s="7"/>
      <c r="BI7223" s="7"/>
      <c r="BJ7223" s="7"/>
      <c r="BK7223" s="7"/>
      <c r="BL7223" s="7"/>
      <c r="BM7223" s="7"/>
      <c r="BP7223" s="7"/>
      <c r="BQ7223" s="7"/>
      <c r="BR7223" s="7"/>
      <c r="BS7223" s="7"/>
      <c r="BT7223" s="7"/>
      <c r="BU7223" s="7"/>
      <c r="BV7223" s="7"/>
      <c r="BW7223" s="7"/>
    </row>
    <row r="7224" spans="43:75" x14ac:dyDescent="0.2">
      <c r="AQ7224" s="7"/>
      <c r="AR7224" s="7"/>
      <c r="AS7224" s="7"/>
      <c r="AT7224" s="7"/>
      <c r="AU7224" s="7"/>
      <c r="AV7224" s="7"/>
      <c r="AX7224" s="7"/>
      <c r="AY7224" s="7"/>
      <c r="AZ7224" s="7"/>
      <c r="BA7224" s="7"/>
      <c r="BB7224" s="7"/>
      <c r="BC7224" s="7"/>
      <c r="BD7224" s="7"/>
      <c r="BG7224" s="7"/>
      <c r="BH7224" s="7"/>
      <c r="BI7224" s="7"/>
      <c r="BJ7224" s="7"/>
      <c r="BK7224" s="7"/>
      <c r="BL7224" s="7"/>
      <c r="BM7224" s="7"/>
      <c r="BP7224" s="7"/>
      <c r="BQ7224" s="7"/>
      <c r="BR7224" s="7"/>
      <c r="BS7224" s="7"/>
      <c r="BT7224" s="7"/>
      <c r="BU7224" s="7"/>
      <c r="BV7224" s="7"/>
      <c r="BW7224" s="7"/>
    </row>
    <row r="7225" spans="43:75" x14ac:dyDescent="0.2">
      <c r="AQ7225" s="7"/>
      <c r="AR7225" s="7"/>
      <c r="AS7225" s="7"/>
      <c r="AT7225" s="7"/>
      <c r="AU7225" s="7"/>
      <c r="AV7225" s="7"/>
      <c r="AX7225" s="7"/>
      <c r="AY7225" s="7"/>
      <c r="AZ7225" s="7"/>
      <c r="BA7225" s="7"/>
      <c r="BB7225" s="7"/>
      <c r="BC7225" s="7"/>
      <c r="BD7225" s="7"/>
      <c r="BG7225" s="7"/>
      <c r="BH7225" s="7"/>
      <c r="BI7225" s="7"/>
      <c r="BJ7225" s="7"/>
      <c r="BK7225" s="7"/>
      <c r="BL7225" s="7"/>
      <c r="BM7225" s="7"/>
      <c r="BP7225" s="7"/>
      <c r="BQ7225" s="7"/>
      <c r="BR7225" s="7"/>
      <c r="BS7225" s="7"/>
      <c r="BT7225" s="7"/>
      <c r="BU7225" s="7"/>
      <c r="BV7225" s="7"/>
      <c r="BW7225" s="7"/>
    </row>
    <row r="7226" spans="43:75" x14ac:dyDescent="0.2">
      <c r="AQ7226" s="7"/>
      <c r="AR7226" s="7"/>
      <c r="AS7226" s="7"/>
      <c r="AT7226" s="7"/>
      <c r="AU7226" s="7"/>
      <c r="AV7226" s="7"/>
      <c r="AX7226" s="7"/>
      <c r="AY7226" s="7"/>
      <c r="AZ7226" s="7"/>
      <c r="BA7226" s="7"/>
      <c r="BB7226" s="7"/>
      <c r="BC7226" s="7"/>
      <c r="BD7226" s="7"/>
      <c r="BG7226" s="7"/>
      <c r="BH7226" s="7"/>
      <c r="BI7226" s="7"/>
      <c r="BJ7226" s="7"/>
      <c r="BK7226" s="7"/>
      <c r="BL7226" s="7"/>
      <c r="BM7226" s="7"/>
      <c r="BP7226" s="7"/>
      <c r="BQ7226" s="7"/>
      <c r="BR7226" s="7"/>
      <c r="BS7226" s="7"/>
      <c r="BT7226" s="7"/>
      <c r="BU7226" s="7"/>
      <c r="BV7226" s="7"/>
      <c r="BW7226" s="7"/>
    </row>
    <row r="7227" spans="43:75" x14ac:dyDescent="0.2">
      <c r="AQ7227" s="7"/>
      <c r="AR7227" s="7"/>
      <c r="AS7227" s="7"/>
      <c r="AT7227" s="7"/>
      <c r="AU7227" s="7"/>
      <c r="AV7227" s="7"/>
      <c r="AX7227" s="7"/>
      <c r="AY7227" s="7"/>
      <c r="AZ7227" s="7"/>
      <c r="BA7227" s="7"/>
      <c r="BB7227" s="7"/>
      <c r="BC7227" s="7"/>
      <c r="BD7227" s="7"/>
      <c r="BG7227" s="7"/>
      <c r="BH7227" s="7"/>
      <c r="BI7227" s="7"/>
      <c r="BJ7227" s="7"/>
      <c r="BK7227" s="7"/>
      <c r="BL7227" s="7"/>
      <c r="BM7227" s="7"/>
      <c r="BP7227" s="7"/>
      <c r="BQ7227" s="7"/>
      <c r="BR7227" s="7"/>
      <c r="BS7227" s="7"/>
      <c r="BT7227" s="7"/>
      <c r="BU7227" s="7"/>
      <c r="BV7227" s="7"/>
      <c r="BW7227" s="7"/>
    </row>
    <row r="7228" spans="43:75" x14ac:dyDescent="0.2">
      <c r="AQ7228" s="7"/>
      <c r="AR7228" s="7"/>
      <c r="AS7228" s="7"/>
      <c r="AT7228" s="7"/>
      <c r="AU7228" s="7"/>
      <c r="AV7228" s="7"/>
      <c r="AX7228" s="7"/>
      <c r="AY7228" s="7"/>
      <c r="AZ7228" s="7"/>
      <c r="BA7228" s="7"/>
      <c r="BB7228" s="7"/>
      <c r="BC7228" s="7"/>
      <c r="BD7228" s="7"/>
      <c r="BG7228" s="7"/>
      <c r="BH7228" s="7"/>
      <c r="BI7228" s="7"/>
      <c r="BJ7228" s="7"/>
      <c r="BK7228" s="7"/>
      <c r="BL7228" s="7"/>
      <c r="BM7228" s="7"/>
      <c r="BP7228" s="7"/>
      <c r="BQ7228" s="7"/>
      <c r="BR7228" s="7"/>
      <c r="BS7228" s="7"/>
      <c r="BT7228" s="7"/>
      <c r="BU7228" s="7"/>
      <c r="BV7228" s="7"/>
      <c r="BW7228" s="7"/>
    </row>
    <row r="7229" spans="43:75" x14ac:dyDescent="0.2">
      <c r="AQ7229" s="7"/>
      <c r="AR7229" s="7"/>
      <c r="AS7229" s="7"/>
      <c r="AT7229" s="7"/>
      <c r="AU7229" s="7"/>
      <c r="AV7229" s="7"/>
      <c r="AX7229" s="7"/>
      <c r="AY7229" s="7"/>
      <c r="AZ7229" s="7"/>
      <c r="BA7229" s="7"/>
      <c r="BB7229" s="7"/>
      <c r="BC7229" s="7"/>
      <c r="BD7229" s="7"/>
      <c r="BG7229" s="7"/>
      <c r="BH7229" s="7"/>
      <c r="BI7229" s="7"/>
      <c r="BJ7229" s="7"/>
      <c r="BK7229" s="7"/>
      <c r="BL7229" s="7"/>
      <c r="BM7229" s="7"/>
      <c r="BP7229" s="7"/>
      <c r="BQ7229" s="7"/>
      <c r="BR7229" s="7"/>
      <c r="BS7229" s="7"/>
      <c r="BT7229" s="7"/>
      <c r="BU7229" s="7"/>
      <c r="BV7229" s="7"/>
      <c r="BW7229" s="7"/>
    </row>
    <row r="7230" spans="43:75" x14ac:dyDescent="0.2">
      <c r="AQ7230" s="7"/>
      <c r="AR7230" s="7"/>
      <c r="AS7230" s="7"/>
      <c r="AT7230" s="7"/>
      <c r="AU7230" s="7"/>
      <c r="AV7230" s="7"/>
      <c r="AX7230" s="7"/>
      <c r="AY7230" s="7"/>
      <c r="AZ7230" s="7"/>
      <c r="BA7230" s="7"/>
      <c r="BB7230" s="7"/>
      <c r="BC7230" s="7"/>
      <c r="BD7230" s="7"/>
      <c r="BG7230" s="7"/>
      <c r="BH7230" s="7"/>
      <c r="BI7230" s="7"/>
      <c r="BJ7230" s="7"/>
      <c r="BK7230" s="7"/>
      <c r="BL7230" s="7"/>
      <c r="BM7230" s="7"/>
      <c r="BP7230" s="7"/>
      <c r="BQ7230" s="7"/>
      <c r="BR7230" s="7"/>
      <c r="BS7230" s="7"/>
      <c r="BT7230" s="7"/>
      <c r="BU7230" s="7"/>
      <c r="BV7230" s="7"/>
      <c r="BW7230" s="7"/>
    </row>
    <row r="7231" spans="43:75" x14ac:dyDescent="0.2">
      <c r="AQ7231" s="7"/>
      <c r="AR7231" s="7"/>
      <c r="AS7231" s="7"/>
      <c r="AT7231" s="7"/>
      <c r="AU7231" s="7"/>
      <c r="AV7231" s="7"/>
      <c r="AX7231" s="7"/>
      <c r="AY7231" s="7"/>
      <c r="AZ7231" s="7"/>
      <c r="BA7231" s="7"/>
      <c r="BB7231" s="7"/>
      <c r="BC7231" s="7"/>
      <c r="BD7231" s="7"/>
      <c r="BG7231" s="7"/>
      <c r="BH7231" s="7"/>
      <c r="BI7231" s="7"/>
      <c r="BJ7231" s="7"/>
      <c r="BK7231" s="7"/>
      <c r="BL7231" s="7"/>
      <c r="BM7231" s="7"/>
      <c r="BP7231" s="7"/>
      <c r="BQ7231" s="7"/>
      <c r="BR7231" s="7"/>
      <c r="BS7231" s="7"/>
      <c r="BT7231" s="7"/>
      <c r="BU7231" s="7"/>
      <c r="BV7231" s="7"/>
      <c r="BW7231" s="7"/>
    </row>
    <row r="7232" spans="43:75" x14ac:dyDescent="0.2">
      <c r="AQ7232" s="7"/>
      <c r="AR7232" s="7"/>
      <c r="AS7232" s="7"/>
      <c r="AT7232" s="7"/>
      <c r="AU7232" s="7"/>
      <c r="AV7232" s="7"/>
      <c r="AX7232" s="7"/>
      <c r="AY7232" s="7"/>
      <c r="AZ7232" s="7"/>
      <c r="BA7232" s="7"/>
      <c r="BB7232" s="7"/>
      <c r="BC7232" s="7"/>
      <c r="BD7232" s="7"/>
      <c r="BG7232" s="7"/>
      <c r="BH7232" s="7"/>
      <c r="BI7232" s="7"/>
      <c r="BJ7232" s="7"/>
      <c r="BK7232" s="7"/>
      <c r="BL7232" s="7"/>
      <c r="BM7232" s="7"/>
      <c r="BP7232" s="7"/>
      <c r="BQ7232" s="7"/>
      <c r="BR7232" s="7"/>
      <c r="BS7232" s="7"/>
      <c r="BT7232" s="7"/>
      <c r="BU7232" s="7"/>
      <c r="BV7232" s="7"/>
      <c r="BW7232" s="7"/>
    </row>
    <row r="7233" spans="43:75" x14ac:dyDescent="0.2">
      <c r="AQ7233" s="7"/>
      <c r="AR7233" s="7"/>
      <c r="AS7233" s="7"/>
      <c r="AT7233" s="7"/>
      <c r="AU7233" s="7"/>
      <c r="AV7233" s="7"/>
      <c r="AX7233" s="7"/>
      <c r="AY7233" s="7"/>
      <c r="AZ7233" s="7"/>
      <c r="BA7233" s="7"/>
      <c r="BB7233" s="7"/>
      <c r="BC7233" s="7"/>
      <c r="BD7233" s="7"/>
      <c r="BG7233" s="7"/>
      <c r="BH7233" s="7"/>
      <c r="BI7233" s="7"/>
      <c r="BJ7233" s="7"/>
      <c r="BK7233" s="7"/>
      <c r="BL7233" s="7"/>
      <c r="BM7233" s="7"/>
      <c r="BP7233" s="7"/>
      <c r="BQ7233" s="7"/>
      <c r="BR7233" s="7"/>
      <c r="BS7233" s="7"/>
      <c r="BT7233" s="7"/>
      <c r="BU7233" s="7"/>
      <c r="BV7233" s="7"/>
      <c r="BW7233" s="7"/>
    </row>
    <row r="7234" spans="43:75" x14ac:dyDescent="0.2">
      <c r="AQ7234" s="7"/>
      <c r="AR7234" s="7"/>
      <c r="AS7234" s="7"/>
      <c r="AT7234" s="7"/>
      <c r="AU7234" s="7"/>
      <c r="AV7234" s="7"/>
      <c r="AX7234" s="7"/>
      <c r="AY7234" s="7"/>
      <c r="AZ7234" s="7"/>
      <c r="BA7234" s="7"/>
      <c r="BB7234" s="7"/>
      <c r="BC7234" s="7"/>
      <c r="BD7234" s="7"/>
      <c r="BG7234" s="7"/>
      <c r="BH7234" s="7"/>
      <c r="BI7234" s="7"/>
      <c r="BJ7234" s="7"/>
      <c r="BK7234" s="7"/>
      <c r="BL7234" s="7"/>
      <c r="BM7234" s="7"/>
      <c r="BP7234" s="7"/>
      <c r="BQ7234" s="7"/>
      <c r="BR7234" s="7"/>
      <c r="BS7234" s="7"/>
      <c r="BT7234" s="7"/>
      <c r="BU7234" s="7"/>
      <c r="BV7234" s="7"/>
      <c r="BW7234" s="7"/>
    </row>
    <row r="7235" spans="43:75" x14ac:dyDescent="0.2">
      <c r="AQ7235" s="7"/>
      <c r="AR7235" s="7"/>
      <c r="AS7235" s="7"/>
      <c r="AT7235" s="7"/>
      <c r="AU7235" s="7"/>
      <c r="AV7235" s="7"/>
      <c r="AX7235" s="7"/>
      <c r="AY7235" s="7"/>
      <c r="AZ7235" s="7"/>
      <c r="BA7235" s="7"/>
      <c r="BB7235" s="7"/>
      <c r="BC7235" s="7"/>
      <c r="BD7235" s="7"/>
      <c r="BG7235" s="7"/>
      <c r="BH7235" s="7"/>
      <c r="BI7235" s="7"/>
      <c r="BJ7235" s="7"/>
      <c r="BK7235" s="7"/>
      <c r="BL7235" s="7"/>
      <c r="BM7235" s="7"/>
      <c r="BP7235" s="7"/>
      <c r="BQ7235" s="7"/>
      <c r="BR7235" s="7"/>
      <c r="BS7235" s="7"/>
      <c r="BT7235" s="7"/>
      <c r="BU7235" s="7"/>
      <c r="BV7235" s="7"/>
      <c r="BW7235" s="7"/>
    </row>
    <row r="7236" spans="43:75" x14ac:dyDescent="0.2">
      <c r="AQ7236" s="7"/>
      <c r="AR7236" s="7"/>
      <c r="AS7236" s="7"/>
      <c r="AT7236" s="7"/>
      <c r="AU7236" s="7"/>
      <c r="AV7236" s="7"/>
      <c r="AX7236" s="7"/>
      <c r="AY7236" s="7"/>
      <c r="AZ7236" s="7"/>
      <c r="BA7236" s="7"/>
      <c r="BB7236" s="7"/>
      <c r="BC7236" s="7"/>
      <c r="BD7236" s="7"/>
      <c r="BG7236" s="7"/>
      <c r="BH7236" s="7"/>
      <c r="BI7236" s="7"/>
      <c r="BJ7236" s="7"/>
      <c r="BK7236" s="7"/>
      <c r="BL7236" s="7"/>
      <c r="BM7236" s="7"/>
      <c r="BP7236" s="7"/>
      <c r="BQ7236" s="7"/>
      <c r="BR7236" s="7"/>
      <c r="BS7236" s="7"/>
      <c r="BT7236" s="7"/>
      <c r="BU7236" s="7"/>
      <c r="BV7236" s="7"/>
      <c r="BW7236" s="7"/>
    </row>
    <row r="7237" spans="43:75" x14ac:dyDescent="0.2">
      <c r="AQ7237" s="7"/>
      <c r="AR7237" s="7"/>
      <c r="AS7237" s="7"/>
      <c r="AT7237" s="7"/>
      <c r="AU7237" s="7"/>
      <c r="AV7237" s="7"/>
      <c r="AX7237" s="7"/>
      <c r="AY7237" s="7"/>
      <c r="AZ7237" s="7"/>
      <c r="BA7237" s="7"/>
      <c r="BB7237" s="7"/>
      <c r="BC7237" s="7"/>
      <c r="BD7237" s="7"/>
      <c r="BG7237" s="7"/>
      <c r="BH7237" s="7"/>
      <c r="BI7237" s="7"/>
      <c r="BJ7237" s="7"/>
      <c r="BK7237" s="7"/>
      <c r="BL7237" s="7"/>
      <c r="BM7237" s="7"/>
      <c r="BP7237" s="7"/>
      <c r="BQ7237" s="7"/>
      <c r="BR7237" s="7"/>
      <c r="BS7237" s="7"/>
      <c r="BT7237" s="7"/>
      <c r="BU7237" s="7"/>
      <c r="BV7237" s="7"/>
      <c r="BW7237" s="7"/>
    </row>
    <row r="7238" spans="43:75" x14ac:dyDescent="0.2">
      <c r="AQ7238" s="7"/>
      <c r="AR7238" s="7"/>
      <c r="AS7238" s="7"/>
      <c r="AT7238" s="7"/>
      <c r="AU7238" s="7"/>
      <c r="AV7238" s="7"/>
      <c r="AX7238" s="7"/>
      <c r="AY7238" s="7"/>
      <c r="AZ7238" s="7"/>
      <c r="BA7238" s="7"/>
      <c r="BB7238" s="7"/>
      <c r="BC7238" s="7"/>
      <c r="BD7238" s="7"/>
      <c r="BG7238" s="7"/>
      <c r="BH7238" s="7"/>
      <c r="BI7238" s="7"/>
      <c r="BJ7238" s="7"/>
      <c r="BK7238" s="7"/>
      <c r="BL7238" s="7"/>
      <c r="BM7238" s="7"/>
      <c r="BP7238" s="7"/>
      <c r="BQ7238" s="7"/>
      <c r="BR7238" s="7"/>
      <c r="BS7238" s="7"/>
      <c r="BT7238" s="7"/>
      <c r="BU7238" s="7"/>
      <c r="BV7238" s="7"/>
      <c r="BW7238" s="7"/>
    </row>
    <row r="7239" spans="43:75" x14ac:dyDescent="0.2">
      <c r="AQ7239" s="7"/>
      <c r="AR7239" s="7"/>
      <c r="AS7239" s="7"/>
      <c r="AT7239" s="7"/>
      <c r="AU7239" s="7"/>
      <c r="AV7239" s="7"/>
      <c r="AX7239" s="7"/>
      <c r="AY7239" s="7"/>
      <c r="AZ7239" s="7"/>
      <c r="BA7239" s="7"/>
      <c r="BB7239" s="7"/>
      <c r="BC7239" s="7"/>
      <c r="BD7239" s="7"/>
      <c r="BG7239" s="7"/>
      <c r="BH7239" s="7"/>
      <c r="BI7239" s="7"/>
      <c r="BJ7239" s="7"/>
      <c r="BK7239" s="7"/>
      <c r="BL7239" s="7"/>
      <c r="BM7239" s="7"/>
      <c r="BP7239" s="7"/>
      <c r="BQ7239" s="7"/>
      <c r="BR7239" s="7"/>
      <c r="BS7239" s="7"/>
      <c r="BT7239" s="7"/>
      <c r="BU7239" s="7"/>
      <c r="BV7239" s="7"/>
      <c r="BW7239" s="7"/>
    </row>
    <row r="7240" spans="43:75" x14ac:dyDescent="0.2">
      <c r="AQ7240" s="7"/>
      <c r="AR7240" s="7"/>
      <c r="AS7240" s="7"/>
      <c r="AT7240" s="7"/>
      <c r="AU7240" s="7"/>
      <c r="AV7240" s="7"/>
      <c r="AX7240" s="7"/>
      <c r="AY7240" s="7"/>
      <c r="AZ7240" s="7"/>
      <c r="BA7240" s="7"/>
      <c r="BB7240" s="7"/>
      <c r="BC7240" s="7"/>
      <c r="BD7240" s="7"/>
      <c r="BG7240" s="7"/>
      <c r="BH7240" s="7"/>
      <c r="BI7240" s="7"/>
      <c r="BJ7240" s="7"/>
      <c r="BK7240" s="7"/>
      <c r="BL7240" s="7"/>
      <c r="BM7240" s="7"/>
      <c r="BP7240" s="7"/>
      <c r="BQ7240" s="7"/>
      <c r="BR7240" s="7"/>
      <c r="BS7240" s="7"/>
      <c r="BT7240" s="7"/>
      <c r="BU7240" s="7"/>
      <c r="BV7240" s="7"/>
      <c r="BW7240" s="7"/>
    </row>
    <row r="7241" spans="43:75" x14ac:dyDescent="0.2">
      <c r="AQ7241" s="7"/>
      <c r="AR7241" s="7"/>
      <c r="AS7241" s="7"/>
      <c r="AT7241" s="7"/>
      <c r="AU7241" s="7"/>
      <c r="AV7241" s="7"/>
      <c r="AX7241" s="7"/>
      <c r="AY7241" s="7"/>
      <c r="AZ7241" s="7"/>
      <c r="BA7241" s="7"/>
      <c r="BB7241" s="7"/>
      <c r="BC7241" s="7"/>
      <c r="BD7241" s="7"/>
      <c r="BG7241" s="7"/>
      <c r="BH7241" s="7"/>
      <c r="BI7241" s="7"/>
      <c r="BJ7241" s="7"/>
      <c r="BK7241" s="7"/>
      <c r="BL7241" s="7"/>
      <c r="BM7241" s="7"/>
      <c r="BP7241" s="7"/>
      <c r="BQ7241" s="7"/>
      <c r="BR7241" s="7"/>
      <c r="BS7241" s="7"/>
      <c r="BT7241" s="7"/>
      <c r="BU7241" s="7"/>
      <c r="BV7241" s="7"/>
      <c r="BW7241" s="7"/>
    </row>
    <row r="7242" spans="43:75" x14ac:dyDescent="0.2">
      <c r="AQ7242" s="7"/>
      <c r="AR7242" s="7"/>
      <c r="AS7242" s="7"/>
      <c r="AT7242" s="7"/>
      <c r="AU7242" s="7"/>
      <c r="AV7242" s="7"/>
      <c r="AX7242" s="7"/>
      <c r="AY7242" s="7"/>
      <c r="AZ7242" s="7"/>
      <c r="BA7242" s="7"/>
      <c r="BB7242" s="7"/>
      <c r="BC7242" s="7"/>
      <c r="BD7242" s="7"/>
      <c r="BG7242" s="7"/>
      <c r="BH7242" s="7"/>
      <c r="BI7242" s="7"/>
      <c r="BJ7242" s="7"/>
      <c r="BK7242" s="7"/>
      <c r="BL7242" s="7"/>
      <c r="BM7242" s="7"/>
      <c r="BP7242" s="7"/>
      <c r="BQ7242" s="7"/>
      <c r="BR7242" s="7"/>
      <c r="BS7242" s="7"/>
      <c r="BT7242" s="7"/>
      <c r="BU7242" s="7"/>
      <c r="BV7242" s="7"/>
      <c r="BW7242" s="7"/>
    </row>
    <row r="7243" spans="43:75" x14ac:dyDescent="0.2">
      <c r="AQ7243" s="7"/>
      <c r="AR7243" s="7"/>
      <c r="AS7243" s="7"/>
      <c r="AT7243" s="7"/>
      <c r="AU7243" s="7"/>
      <c r="AV7243" s="7"/>
      <c r="AX7243" s="7"/>
      <c r="AY7243" s="7"/>
      <c r="AZ7243" s="7"/>
      <c r="BA7243" s="7"/>
      <c r="BB7243" s="7"/>
      <c r="BC7243" s="7"/>
      <c r="BD7243" s="7"/>
      <c r="BG7243" s="7"/>
      <c r="BH7243" s="7"/>
      <c r="BI7243" s="7"/>
      <c r="BJ7243" s="7"/>
      <c r="BK7243" s="7"/>
      <c r="BL7243" s="7"/>
      <c r="BM7243" s="7"/>
      <c r="BP7243" s="7"/>
      <c r="BQ7243" s="7"/>
      <c r="BR7243" s="7"/>
      <c r="BS7243" s="7"/>
      <c r="BT7243" s="7"/>
      <c r="BU7243" s="7"/>
      <c r="BV7243" s="7"/>
      <c r="BW7243" s="7"/>
    </row>
    <row r="7244" spans="43:75" x14ac:dyDescent="0.2">
      <c r="AQ7244" s="7"/>
      <c r="AR7244" s="7"/>
      <c r="AS7244" s="7"/>
      <c r="AT7244" s="7"/>
      <c r="AU7244" s="7"/>
      <c r="AV7244" s="7"/>
      <c r="AX7244" s="7"/>
      <c r="AY7244" s="7"/>
      <c r="AZ7244" s="7"/>
      <c r="BA7244" s="7"/>
      <c r="BB7244" s="7"/>
      <c r="BC7244" s="7"/>
      <c r="BD7244" s="7"/>
      <c r="BG7244" s="7"/>
      <c r="BH7244" s="7"/>
      <c r="BI7244" s="7"/>
      <c r="BJ7244" s="7"/>
      <c r="BK7244" s="7"/>
      <c r="BL7244" s="7"/>
      <c r="BM7244" s="7"/>
      <c r="BP7244" s="7"/>
      <c r="BQ7244" s="7"/>
      <c r="BR7244" s="7"/>
      <c r="BS7244" s="7"/>
      <c r="BT7244" s="7"/>
      <c r="BU7244" s="7"/>
      <c r="BV7244" s="7"/>
      <c r="BW7244" s="7"/>
    </row>
    <row r="7245" spans="43:75" x14ac:dyDescent="0.2">
      <c r="AQ7245" s="7"/>
      <c r="AR7245" s="7"/>
      <c r="AS7245" s="7"/>
      <c r="AT7245" s="7"/>
      <c r="AU7245" s="7"/>
      <c r="AV7245" s="7"/>
      <c r="AX7245" s="7"/>
      <c r="AY7245" s="7"/>
      <c r="AZ7245" s="7"/>
      <c r="BA7245" s="7"/>
      <c r="BB7245" s="7"/>
      <c r="BC7245" s="7"/>
      <c r="BD7245" s="7"/>
      <c r="BG7245" s="7"/>
      <c r="BH7245" s="7"/>
      <c r="BI7245" s="7"/>
      <c r="BJ7245" s="7"/>
      <c r="BK7245" s="7"/>
      <c r="BL7245" s="7"/>
      <c r="BM7245" s="7"/>
      <c r="BP7245" s="7"/>
      <c r="BQ7245" s="7"/>
      <c r="BR7245" s="7"/>
      <c r="BS7245" s="7"/>
      <c r="BT7245" s="7"/>
      <c r="BU7245" s="7"/>
      <c r="BV7245" s="7"/>
      <c r="BW7245" s="7"/>
    </row>
    <row r="7246" spans="43:75" x14ac:dyDescent="0.2">
      <c r="AQ7246" s="7"/>
      <c r="AR7246" s="7"/>
      <c r="AS7246" s="7"/>
      <c r="AT7246" s="7"/>
      <c r="AU7246" s="7"/>
      <c r="AV7246" s="7"/>
      <c r="AX7246" s="7"/>
      <c r="AY7246" s="7"/>
      <c r="AZ7246" s="7"/>
      <c r="BA7246" s="7"/>
      <c r="BB7246" s="7"/>
      <c r="BC7246" s="7"/>
      <c r="BD7246" s="7"/>
      <c r="BG7246" s="7"/>
      <c r="BH7246" s="7"/>
      <c r="BI7246" s="7"/>
      <c r="BJ7246" s="7"/>
      <c r="BK7246" s="7"/>
      <c r="BL7246" s="7"/>
      <c r="BM7246" s="7"/>
      <c r="BP7246" s="7"/>
      <c r="BQ7246" s="7"/>
      <c r="BR7246" s="7"/>
      <c r="BS7246" s="7"/>
      <c r="BT7246" s="7"/>
      <c r="BU7246" s="7"/>
      <c r="BV7246" s="7"/>
      <c r="BW7246" s="7"/>
    </row>
    <row r="7247" spans="43:75" x14ac:dyDescent="0.2">
      <c r="AQ7247" s="7"/>
      <c r="AR7247" s="7"/>
      <c r="AS7247" s="7"/>
      <c r="AT7247" s="7"/>
      <c r="AU7247" s="7"/>
      <c r="AV7247" s="7"/>
      <c r="AX7247" s="7"/>
      <c r="AY7247" s="7"/>
      <c r="AZ7247" s="7"/>
      <c r="BA7247" s="7"/>
      <c r="BB7247" s="7"/>
      <c r="BC7247" s="7"/>
      <c r="BD7247" s="7"/>
      <c r="BG7247" s="7"/>
      <c r="BH7247" s="7"/>
      <c r="BI7247" s="7"/>
      <c r="BJ7247" s="7"/>
      <c r="BK7247" s="7"/>
      <c r="BL7247" s="7"/>
      <c r="BM7247" s="7"/>
      <c r="BP7247" s="7"/>
      <c r="BQ7247" s="7"/>
      <c r="BR7247" s="7"/>
      <c r="BS7247" s="7"/>
      <c r="BT7247" s="7"/>
      <c r="BU7247" s="7"/>
      <c r="BV7247" s="7"/>
      <c r="BW7247" s="7"/>
    </row>
    <row r="7248" spans="43:75" x14ac:dyDescent="0.2">
      <c r="AQ7248" s="7"/>
      <c r="AR7248" s="7"/>
      <c r="AS7248" s="7"/>
      <c r="AT7248" s="7"/>
      <c r="AU7248" s="7"/>
      <c r="AV7248" s="7"/>
      <c r="AX7248" s="7"/>
      <c r="AY7248" s="7"/>
      <c r="AZ7248" s="7"/>
      <c r="BA7248" s="7"/>
      <c r="BB7248" s="7"/>
      <c r="BC7248" s="7"/>
      <c r="BD7248" s="7"/>
      <c r="BG7248" s="7"/>
      <c r="BH7248" s="7"/>
      <c r="BI7248" s="7"/>
      <c r="BJ7248" s="7"/>
      <c r="BK7248" s="7"/>
      <c r="BL7248" s="7"/>
      <c r="BM7248" s="7"/>
      <c r="BP7248" s="7"/>
      <c r="BQ7248" s="7"/>
      <c r="BR7248" s="7"/>
      <c r="BS7248" s="7"/>
      <c r="BT7248" s="7"/>
      <c r="BU7248" s="7"/>
      <c r="BV7248" s="7"/>
      <c r="BW7248" s="7"/>
    </row>
    <row r="7249" spans="43:75" x14ac:dyDescent="0.2">
      <c r="AQ7249" s="7"/>
      <c r="AR7249" s="7"/>
      <c r="AS7249" s="7"/>
      <c r="AT7249" s="7"/>
      <c r="AU7249" s="7"/>
      <c r="AV7249" s="7"/>
      <c r="AX7249" s="7"/>
      <c r="AY7249" s="7"/>
      <c r="AZ7249" s="7"/>
      <c r="BA7249" s="7"/>
      <c r="BB7249" s="7"/>
      <c r="BC7249" s="7"/>
      <c r="BD7249" s="7"/>
      <c r="BG7249" s="7"/>
      <c r="BH7249" s="7"/>
      <c r="BI7249" s="7"/>
      <c r="BJ7249" s="7"/>
      <c r="BK7249" s="7"/>
      <c r="BL7249" s="7"/>
      <c r="BM7249" s="7"/>
      <c r="BP7249" s="7"/>
      <c r="BQ7249" s="7"/>
      <c r="BR7249" s="7"/>
      <c r="BS7249" s="7"/>
      <c r="BT7249" s="7"/>
      <c r="BU7249" s="7"/>
      <c r="BV7249" s="7"/>
      <c r="BW7249" s="7"/>
    </row>
    <row r="7250" spans="43:75" x14ac:dyDescent="0.2">
      <c r="AQ7250" s="7"/>
      <c r="AR7250" s="7"/>
      <c r="AS7250" s="7"/>
      <c r="AT7250" s="7"/>
      <c r="AU7250" s="7"/>
      <c r="AV7250" s="7"/>
      <c r="AX7250" s="7"/>
      <c r="AY7250" s="7"/>
      <c r="AZ7250" s="7"/>
      <c r="BA7250" s="7"/>
      <c r="BB7250" s="7"/>
      <c r="BC7250" s="7"/>
      <c r="BD7250" s="7"/>
      <c r="BG7250" s="7"/>
      <c r="BH7250" s="7"/>
      <c r="BI7250" s="7"/>
      <c r="BJ7250" s="7"/>
      <c r="BK7250" s="7"/>
      <c r="BL7250" s="7"/>
      <c r="BM7250" s="7"/>
      <c r="BP7250" s="7"/>
      <c r="BQ7250" s="7"/>
      <c r="BR7250" s="7"/>
      <c r="BS7250" s="7"/>
      <c r="BT7250" s="7"/>
      <c r="BU7250" s="7"/>
      <c r="BV7250" s="7"/>
      <c r="BW7250" s="7"/>
    </row>
    <row r="7251" spans="43:75" x14ac:dyDescent="0.2">
      <c r="AQ7251" s="7"/>
      <c r="AR7251" s="7"/>
      <c r="AS7251" s="7"/>
      <c r="AT7251" s="7"/>
      <c r="AU7251" s="7"/>
      <c r="AV7251" s="7"/>
      <c r="AX7251" s="7"/>
      <c r="AY7251" s="7"/>
      <c r="AZ7251" s="7"/>
      <c r="BA7251" s="7"/>
      <c r="BB7251" s="7"/>
      <c r="BC7251" s="7"/>
      <c r="BD7251" s="7"/>
      <c r="BG7251" s="7"/>
      <c r="BH7251" s="7"/>
      <c r="BI7251" s="7"/>
      <c r="BJ7251" s="7"/>
      <c r="BK7251" s="7"/>
      <c r="BL7251" s="7"/>
      <c r="BM7251" s="7"/>
      <c r="BP7251" s="7"/>
      <c r="BQ7251" s="7"/>
      <c r="BR7251" s="7"/>
      <c r="BS7251" s="7"/>
      <c r="BT7251" s="7"/>
      <c r="BU7251" s="7"/>
      <c r="BV7251" s="7"/>
      <c r="BW7251" s="7"/>
    </row>
    <row r="7252" spans="43:75" x14ac:dyDescent="0.2">
      <c r="AQ7252" s="7"/>
      <c r="AR7252" s="7"/>
      <c r="AS7252" s="7"/>
      <c r="AT7252" s="7"/>
      <c r="AU7252" s="7"/>
      <c r="AV7252" s="7"/>
      <c r="AX7252" s="7"/>
      <c r="AY7252" s="7"/>
      <c r="AZ7252" s="7"/>
      <c r="BA7252" s="7"/>
      <c r="BB7252" s="7"/>
      <c r="BC7252" s="7"/>
      <c r="BD7252" s="7"/>
      <c r="BG7252" s="7"/>
      <c r="BH7252" s="7"/>
      <c r="BI7252" s="7"/>
      <c r="BJ7252" s="7"/>
      <c r="BK7252" s="7"/>
      <c r="BL7252" s="7"/>
      <c r="BM7252" s="7"/>
      <c r="BP7252" s="7"/>
      <c r="BQ7252" s="7"/>
      <c r="BR7252" s="7"/>
      <c r="BS7252" s="7"/>
      <c r="BT7252" s="7"/>
      <c r="BU7252" s="7"/>
      <c r="BV7252" s="7"/>
      <c r="BW7252" s="7"/>
    </row>
    <row r="7253" spans="43:75" x14ac:dyDescent="0.2">
      <c r="AQ7253" s="7"/>
      <c r="AR7253" s="7"/>
      <c r="AS7253" s="7"/>
      <c r="AT7253" s="7"/>
      <c r="AU7253" s="7"/>
      <c r="AV7253" s="7"/>
      <c r="AX7253" s="7"/>
      <c r="AY7253" s="7"/>
      <c r="AZ7253" s="7"/>
      <c r="BA7253" s="7"/>
      <c r="BB7253" s="7"/>
      <c r="BC7253" s="7"/>
      <c r="BD7253" s="7"/>
      <c r="BG7253" s="7"/>
      <c r="BH7253" s="7"/>
      <c r="BI7253" s="7"/>
      <c r="BJ7253" s="7"/>
      <c r="BK7253" s="7"/>
      <c r="BL7253" s="7"/>
      <c r="BM7253" s="7"/>
      <c r="BP7253" s="7"/>
      <c r="BQ7253" s="7"/>
      <c r="BR7253" s="7"/>
      <c r="BS7253" s="7"/>
      <c r="BT7253" s="7"/>
      <c r="BU7253" s="7"/>
      <c r="BV7253" s="7"/>
      <c r="BW7253" s="7"/>
    </row>
    <row r="7254" spans="43:75" x14ac:dyDescent="0.2">
      <c r="AQ7254" s="7"/>
      <c r="AR7254" s="7"/>
      <c r="AS7254" s="7"/>
      <c r="AT7254" s="7"/>
      <c r="AU7254" s="7"/>
      <c r="AV7254" s="7"/>
      <c r="AX7254" s="7"/>
      <c r="AY7254" s="7"/>
      <c r="AZ7254" s="7"/>
      <c r="BA7254" s="7"/>
      <c r="BB7254" s="7"/>
      <c r="BC7254" s="7"/>
      <c r="BD7254" s="7"/>
      <c r="BG7254" s="7"/>
      <c r="BH7254" s="7"/>
      <c r="BI7254" s="7"/>
      <c r="BJ7254" s="7"/>
      <c r="BK7254" s="7"/>
      <c r="BL7254" s="7"/>
      <c r="BM7254" s="7"/>
      <c r="BP7254" s="7"/>
      <c r="BQ7254" s="7"/>
      <c r="BR7254" s="7"/>
      <c r="BS7254" s="7"/>
      <c r="BT7254" s="7"/>
      <c r="BU7254" s="7"/>
      <c r="BV7254" s="7"/>
      <c r="BW7254" s="7"/>
    </row>
    <row r="7255" spans="43:75" x14ac:dyDescent="0.2">
      <c r="AQ7255" s="7"/>
      <c r="AR7255" s="7"/>
      <c r="AS7255" s="7"/>
      <c r="AT7255" s="7"/>
      <c r="AU7255" s="7"/>
      <c r="AV7255" s="7"/>
      <c r="AX7255" s="7"/>
      <c r="AY7255" s="7"/>
      <c r="AZ7255" s="7"/>
      <c r="BA7255" s="7"/>
      <c r="BB7255" s="7"/>
      <c r="BC7255" s="7"/>
      <c r="BD7255" s="7"/>
      <c r="BG7255" s="7"/>
      <c r="BH7255" s="7"/>
      <c r="BI7255" s="7"/>
      <c r="BJ7255" s="7"/>
      <c r="BK7255" s="7"/>
      <c r="BL7255" s="7"/>
      <c r="BM7255" s="7"/>
      <c r="BP7255" s="7"/>
      <c r="BQ7255" s="7"/>
      <c r="BR7255" s="7"/>
      <c r="BS7255" s="7"/>
      <c r="BT7255" s="7"/>
      <c r="BU7255" s="7"/>
      <c r="BV7255" s="7"/>
      <c r="BW7255" s="7"/>
    </row>
    <row r="7256" spans="43:75" x14ac:dyDescent="0.2">
      <c r="AQ7256" s="7"/>
      <c r="AR7256" s="7"/>
      <c r="AS7256" s="7"/>
      <c r="AT7256" s="7"/>
      <c r="AU7256" s="7"/>
      <c r="AV7256" s="7"/>
      <c r="AX7256" s="7"/>
      <c r="AY7256" s="7"/>
      <c r="AZ7256" s="7"/>
      <c r="BA7256" s="7"/>
      <c r="BB7256" s="7"/>
      <c r="BC7256" s="7"/>
      <c r="BD7256" s="7"/>
      <c r="BG7256" s="7"/>
      <c r="BH7256" s="7"/>
      <c r="BI7256" s="7"/>
      <c r="BJ7256" s="7"/>
      <c r="BK7256" s="7"/>
      <c r="BL7256" s="7"/>
      <c r="BM7256" s="7"/>
      <c r="BP7256" s="7"/>
      <c r="BQ7256" s="7"/>
      <c r="BR7256" s="7"/>
      <c r="BS7256" s="7"/>
      <c r="BT7256" s="7"/>
      <c r="BU7256" s="7"/>
      <c r="BV7256" s="7"/>
      <c r="BW7256" s="7"/>
    </row>
    <row r="7257" spans="43:75" x14ac:dyDescent="0.2">
      <c r="AQ7257" s="7"/>
      <c r="AR7257" s="7"/>
      <c r="AS7257" s="7"/>
      <c r="AT7257" s="7"/>
      <c r="AU7257" s="7"/>
      <c r="AV7257" s="7"/>
      <c r="AX7257" s="7"/>
      <c r="AY7257" s="7"/>
      <c r="AZ7257" s="7"/>
      <c r="BA7257" s="7"/>
      <c r="BB7257" s="7"/>
      <c r="BC7257" s="7"/>
      <c r="BD7257" s="7"/>
      <c r="BG7257" s="7"/>
      <c r="BH7257" s="7"/>
      <c r="BI7257" s="7"/>
      <c r="BJ7257" s="7"/>
      <c r="BK7257" s="7"/>
      <c r="BL7257" s="7"/>
      <c r="BM7257" s="7"/>
      <c r="BP7257" s="7"/>
      <c r="BQ7257" s="7"/>
      <c r="BR7257" s="7"/>
      <c r="BS7257" s="7"/>
      <c r="BT7257" s="7"/>
      <c r="BU7257" s="7"/>
      <c r="BV7257" s="7"/>
      <c r="BW7257" s="7"/>
    </row>
    <row r="7258" spans="43:75" x14ac:dyDescent="0.2">
      <c r="AQ7258" s="7"/>
      <c r="AR7258" s="7"/>
      <c r="AS7258" s="7"/>
      <c r="AT7258" s="7"/>
      <c r="AU7258" s="7"/>
      <c r="AV7258" s="7"/>
      <c r="AX7258" s="7"/>
      <c r="AY7258" s="7"/>
      <c r="AZ7258" s="7"/>
      <c r="BA7258" s="7"/>
      <c r="BB7258" s="7"/>
      <c r="BC7258" s="7"/>
      <c r="BD7258" s="7"/>
      <c r="BG7258" s="7"/>
      <c r="BH7258" s="7"/>
      <c r="BI7258" s="7"/>
      <c r="BJ7258" s="7"/>
      <c r="BK7258" s="7"/>
      <c r="BL7258" s="7"/>
      <c r="BM7258" s="7"/>
      <c r="BP7258" s="7"/>
      <c r="BQ7258" s="7"/>
      <c r="BR7258" s="7"/>
      <c r="BS7258" s="7"/>
      <c r="BT7258" s="7"/>
      <c r="BU7258" s="7"/>
      <c r="BV7258" s="7"/>
      <c r="BW7258" s="7"/>
    </row>
    <row r="7259" spans="43:75" x14ac:dyDescent="0.2">
      <c r="AQ7259" s="7"/>
      <c r="AR7259" s="7"/>
      <c r="AS7259" s="7"/>
      <c r="AT7259" s="7"/>
      <c r="AU7259" s="7"/>
      <c r="AV7259" s="7"/>
      <c r="AX7259" s="7"/>
      <c r="AY7259" s="7"/>
      <c r="AZ7259" s="7"/>
      <c r="BA7259" s="7"/>
      <c r="BB7259" s="7"/>
      <c r="BC7259" s="7"/>
      <c r="BD7259" s="7"/>
      <c r="BG7259" s="7"/>
      <c r="BH7259" s="7"/>
      <c r="BI7259" s="7"/>
      <c r="BJ7259" s="7"/>
      <c r="BK7259" s="7"/>
      <c r="BL7259" s="7"/>
      <c r="BM7259" s="7"/>
      <c r="BP7259" s="7"/>
      <c r="BQ7259" s="7"/>
      <c r="BR7259" s="7"/>
      <c r="BS7259" s="7"/>
      <c r="BT7259" s="7"/>
      <c r="BU7259" s="7"/>
      <c r="BV7259" s="7"/>
      <c r="BW7259" s="7"/>
    </row>
    <row r="7260" spans="43:75" x14ac:dyDescent="0.2">
      <c r="AQ7260" s="7"/>
      <c r="AR7260" s="7"/>
      <c r="AS7260" s="7"/>
      <c r="AT7260" s="7"/>
      <c r="AU7260" s="7"/>
      <c r="AV7260" s="7"/>
      <c r="AX7260" s="7"/>
      <c r="AY7260" s="7"/>
      <c r="AZ7260" s="7"/>
      <c r="BA7260" s="7"/>
      <c r="BB7260" s="7"/>
      <c r="BC7260" s="7"/>
      <c r="BD7260" s="7"/>
      <c r="BG7260" s="7"/>
      <c r="BH7260" s="7"/>
      <c r="BI7260" s="7"/>
      <c r="BJ7260" s="7"/>
      <c r="BK7260" s="7"/>
      <c r="BL7260" s="7"/>
      <c r="BM7260" s="7"/>
      <c r="BP7260" s="7"/>
      <c r="BQ7260" s="7"/>
      <c r="BR7260" s="7"/>
      <c r="BS7260" s="7"/>
      <c r="BT7260" s="7"/>
      <c r="BU7260" s="7"/>
      <c r="BV7260" s="7"/>
      <c r="BW7260" s="7"/>
    </row>
    <row r="7261" spans="43:75" x14ac:dyDescent="0.2">
      <c r="AQ7261" s="7"/>
      <c r="AR7261" s="7"/>
      <c r="AS7261" s="7"/>
      <c r="AT7261" s="7"/>
      <c r="AU7261" s="7"/>
      <c r="AV7261" s="7"/>
      <c r="AX7261" s="7"/>
      <c r="AY7261" s="7"/>
      <c r="AZ7261" s="7"/>
      <c r="BA7261" s="7"/>
      <c r="BB7261" s="7"/>
      <c r="BC7261" s="7"/>
      <c r="BD7261" s="7"/>
      <c r="BG7261" s="7"/>
      <c r="BH7261" s="7"/>
      <c r="BI7261" s="7"/>
      <c r="BJ7261" s="7"/>
      <c r="BK7261" s="7"/>
      <c r="BL7261" s="7"/>
      <c r="BM7261" s="7"/>
      <c r="BP7261" s="7"/>
      <c r="BQ7261" s="7"/>
      <c r="BR7261" s="7"/>
      <c r="BS7261" s="7"/>
      <c r="BT7261" s="7"/>
      <c r="BU7261" s="7"/>
      <c r="BV7261" s="7"/>
      <c r="BW7261" s="7"/>
    </row>
    <row r="7262" spans="43:75" x14ac:dyDescent="0.2">
      <c r="AQ7262" s="7"/>
      <c r="AR7262" s="7"/>
      <c r="AS7262" s="7"/>
      <c r="AT7262" s="7"/>
      <c r="AU7262" s="7"/>
      <c r="AV7262" s="7"/>
      <c r="AX7262" s="7"/>
      <c r="AY7262" s="7"/>
      <c r="AZ7262" s="7"/>
      <c r="BA7262" s="7"/>
      <c r="BB7262" s="7"/>
      <c r="BC7262" s="7"/>
      <c r="BD7262" s="7"/>
      <c r="BG7262" s="7"/>
      <c r="BH7262" s="7"/>
      <c r="BI7262" s="7"/>
      <c r="BJ7262" s="7"/>
      <c r="BK7262" s="7"/>
      <c r="BL7262" s="7"/>
      <c r="BM7262" s="7"/>
      <c r="BP7262" s="7"/>
      <c r="BQ7262" s="7"/>
      <c r="BR7262" s="7"/>
      <c r="BS7262" s="7"/>
      <c r="BT7262" s="7"/>
      <c r="BU7262" s="7"/>
      <c r="BV7262" s="7"/>
      <c r="BW7262" s="7"/>
    </row>
    <row r="7263" spans="43:75" x14ac:dyDescent="0.2">
      <c r="AQ7263" s="7"/>
      <c r="AR7263" s="7"/>
      <c r="AS7263" s="7"/>
      <c r="AT7263" s="7"/>
      <c r="AU7263" s="7"/>
      <c r="AV7263" s="7"/>
      <c r="AX7263" s="7"/>
      <c r="AY7263" s="7"/>
      <c r="AZ7263" s="7"/>
      <c r="BA7263" s="7"/>
      <c r="BB7263" s="7"/>
      <c r="BC7263" s="7"/>
      <c r="BD7263" s="7"/>
      <c r="BG7263" s="7"/>
      <c r="BH7263" s="7"/>
      <c r="BI7263" s="7"/>
      <c r="BJ7263" s="7"/>
      <c r="BK7263" s="7"/>
      <c r="BL7263" s="7"/>
      <c r="BM7263" s="7"/>
      <c r="BP7263" s="7"/>
      <c r="BQ7263" s="7"/>
      <c r="BR7263" s="7"/>
      <c r="BS7263" s="7"/>
      <c r="BT7263" s="7"/>
      <c r="BU7263" s="7"/>
      <c r="BV7263" s="7"/>
      <c r="BW7263" s="7"/>
    </row>
    <row r="7264" spans="43:75" x14ac:dyDescent="0.2">
      <c r="AQ7264" s="7"/>
      <c r="AR7264" s="7"/>
      <c r="AS7264" s="7"/>
      <c r="AT7264" s="7"/>
      <c r="AU7264" s="7"/>
      <c r="AV7264" s="7"/>
      <c r="AX7264" s="7"/>
      <c r="AY7264" s="7"/>
      <c r="AZ7264" s="7"/>
      <c r="BA7264" s="7"/>
      <c r="BB7264" s="7"/>
      <c r="BC7264" s="7"/>
      <c r="BD7264" s="7"/>
      <c r="BG7264" s="7"/>
      <c r="BH7264" s="7"/>
      <c r="BI7264" s="7"/>
      <c r="BJ7264" s="7"/>
      <c r="BK7264" s="7"/>
      <c r="BL7264" s="7"/>
      <c r="BM7264" s="7"/>
      <c r="BP7264" s="7"/>
      <c r="BQ7264" s="7"/>
      <c r="BR7264" s="7"/>
      <c r="BS7264" s="7"/>
      <c r="BT7264" s="7"/>
      <c r="BU7264" s="7"/>
      <c r="BV7264" s="7"/>
      <c r="BW7264" s="7"/>
    </row>
    <row r="7265" spans="43:75" x14ac:dyDescent="0.2">
      <c r="AQ7265" s="7"/>
      <c r="AR7265" s="7"/>
      <c r="AS7265" s="7"/>
      <c r="AT7265" s="7"/>
      <c r="AU7265" s="7"/>
      <c r="AV7265" s="7"/>
      <c r="AX7265" s="7"/>
      <c r="AY7265" s="7"/>
      <c r="AZ7265" s="7"/>
      <c r="BA7265" s="7"/>
      <c r="BB7265" s="7"/>
      <c r="BC7265" s="7"/>
      <c r="BD7265" s="7"/>
      <c r="BG7265" s="7"/>
      <c r="BH7265" s="7"/>
      <c r="BI7265" s="7"/>
      <c r="BJ7265" s="7"/>
      <c r="BK7265" s="7"/>
      <c r="BL7265" s="7"/>
      <c r="BM7265" s="7"/>
      <c r="BP7265" s="7"/>
      <c r="BQ7265" s="7"/>
      <c r="BR7265" s="7"/>
      <c r="BS7265" s="7"/>
      <c r="BT7265" s="7"/>
      <c r="BU7265" s="7"/>
      <c r="BV7265" s="7"/>
      <c r="BW7265" s="7"/>
    </row>
    <row r="7266" spans="43:75" x14ac:dyDescent="0.2">
      <c r="AQ7266" s="7"/>
      <c r="AR7266" s="7"/>
      <c r="AS7266" s="7"/>
      <c r="AT7266" s="7"/>
      <c r="AU7266" s="7"/>
      <c r="AV7266" s="7"/>
      <c r="AX7266" s="7"/>
      <c r="AY7266" s="7"/>
      <c r="AZ7266" s="7"/>
      <c r="BA7266" s="7"/>
      <c r="BB7266" s="7"/>
      <c r="BC7266" s="7"/>
      <c r="BD7266" s="7"/>
      <c r="BG7266" s="7"/>
      <c r="BH7266" s="7"/>
      <c r="BI7266" s="7"/>
      <c r="BJ7266" s="7"/>
      <c r="BK7266" s="7"/>
      <c r="BL7266" s="7"/>
      <c r="BM7266" s="7"/>
      <c r="BP7266" s="7"/>
      <c r="BQ7266" s="7"/>
      <c r="BR7266" s="7"/>
      <c r="BS7266" s="7"/>
      <c r="BT7266" s="7"/>
      <c r="BU7266" s="7"/>
      <c r="BV7266" s="7"/>
      <c r="BW7266" s="7"/>
    </row>
    <row r="7267" spans="43:75" x14ac:dyDescent="0.2">
      <c r="AQ7267" s="7"/>
      <c r="AR7267" s="7"/>
      <c r="AS7267" s="7"/>
      <c r="AT7267" s="7"/>
      <c r="AU7267" s="7"/>
      <c r="AV7267" s="7"/>
      <c r="AX7267" s="7"/>
      <c r="AY7267" s="7"/>
      <c r="AZ7267" s="7"/>
      <c r="BA7267" s="7"/>
      <c r="BB7267" s="7"/>
      <c r="BC7267" s="7"/>
      <c r="BD7267" s="7"/>
      <c r="BG7267" s="7"/>
      <c r="BH7267" s="7"/>
      <c r="BI7267" s="7"/>
      <c r="BJ7267" s="7"/>
      <c r="BK7267" s="7"/>
      <c r="BL7267" s="7"/>
      <c r="BM7267" s="7"/>
      <c r="BP7267" s="7"/>
      <c r="BQ7267" s="7"/>
      <c r="BR7267" s="7"/>
      <c r="BS7267" s="7"/>
      <c r="BT7267" s="7"/>
      <c r="BU7267" s="7"/>
      <c r="BV7267" s="7"/>
      <c r="BW7267" s="7"/>
    </row>
    <row r="7268" spans="43:75" x14ac:dyDescent="0.2">
      <c r="AQ7268" s="7"/>
      <c r="AR7268" s="7"/>
      <c r="AS7268" s="7"/>
      <c r="AT7268" s="7"/>
      <c r="AU7268" s="7"/>
      <c r="AV7268" s="7"/>
      <c r="AX7268" s="7"/>
      <c r="AY7268" s="7"/>
      <c r="AZ7268" s="7"/>
      <c r="BA7268" s="7"/>
      <c r="BB7268" s="7"/>
      <c r="BC7268" s="7"/>
      <c r="BD7268" s="7"/>
      <c r="BG7268" s="7"/>
      <c r="BH7268" s="7"/>
      <c r="BI7268" s="7"/>
      <c r="BJ7268" s="7"/>
      <c r="BK7268" s="7"/>
      <c r="BL7268" s="7"/>
      <c r="BM7268" s="7"/>
      <c r="BP7268" s="7"/>
      <c r="BQ7268" s="7"/>
      <c r="BR7268" s="7"/>
      <c r="BS7268" s="7"/>
      <c r="BT7268" s="7"/>
      <c r="BU7268" s="7"/>
      <c r="BV7268" s="7"/>
      <c r="BW7268" s="7"/>
    </row>
    <row r="7269" spans="43:75" x14ac:dyDescent="0.2">
      <c r="AQ7269" s="7"/>
      <c r="AR7269" s="7"/>
      <c r="AS7269" s="7"/>
      <c r="AT7269" s="7"/>
      <c r="AU7269" s="7"/>
      <c r="AV7269" s="7"/>
      <c r="AX7269" s="7"/>
      <c r="AY7269" s="7"/>
      <c r="AZ7269" s="7"/>
      <c r="BA7269" s="7"/>
      <c r="BB7269" s="7"/>
      <c r="BC7269" s="7"/>
      <c r="BD7269" s="7"/>
      <c r="BG7269" s="7"/>
      <c r="BH7269" s="7"/>
      <c r="BI7269" s="7"/>
      <c r="BJ7269" s="7"/>
      <c r="BK7269" s="7"/>
      <c r="BL7269" s="7"/>
      <c r="BM7269" s="7"/>
      <c r="BP7269" s="7"/>
      <c r="BQ7269" s="7"/>
      <c r="BR7269" s="7"/>
      <c r="BS7269" s="7"/>
      <c r="BT7269" s="7"/>
      <c r="BU7269" s="7"/>
      <c r="BV7269" s="7"/>
      <c r="BW7269" s="7"/>
    </row>
    <row r="7270" spans="43:75" x14ac:dyDescent="0.2">
      <c r="AQ7270" s="7"/>
      <c r="AR7270" s="7"/>
      <c r="AS7270" s="7"/>
      <c r="AT7270" s="7"/>
      <c r="AU7270" s="7"/>
      <c r="AV7270" s="7"/>
      <c r="AX7270" s="7"/>
      <c r="AY7270" s="7"/>
      <c r="AZ7270" s="7"/>
      <c r="BA7270" s="7"/>
      <c r="BB7270" s="7"/>
      <c r="BC7270" s="7"/>
      <c r="BD7270" s="7"/>
      <c r="BG7270" s="7"/>
      <c r="BH7270" s="7"/>
      <c r="BI7270" s="7"/>
      <c r="BJ7270" s="7"/>
      <c r="BK7270" s="7"/>
      <c r="BL7270" s="7"/>
      <c r="BM7270" s="7"/>
      <c r="BP7270" s="7"/>
      <c r="BQ7270" s="7"/>
      <c r="BR7270" s="7"/>
      <c r="BS7270" s="7"/>
      <c r="BT7270" s="7"/>
      <c r="BU7270" s="7"/>
      <c r="BV7270" s="7"/>
      <c r="BW7270" s="7"/>
    </row>
    <row r="7271" spans="43:75" x14ac:dyDescent="0.2">
      <c r="AQ7271" s="7"/>
      <c r="AR7271" s="7"/>
      <c r="AS7271" s="7"/>
      <c r="AT7271" s="7"/>
      <c r="AU7271" s="7"/>
      <c r="AV7271" s="7"/>
      <c r="AX7271" s="7"/>
      <c r="AY7271" s="7"/>
      <c r="AZ7271" s="7"/>
      <c r="BA7271" s="7"/>
      <c r="BB7271" s="7"/>
      <c r="BC7271" s="7"/>
      <c r="BD7271" s="7"/>
      <c r="BG7271" s="7"/>
      <c r="BH7271" s="7"/>
      <c r="BI7271" s="7"/>
      <c r="BJ7271" s="7"/>
      <c r="BK7271" s="7"/>
      <c r="BL7271" s="7"/>
      <c r="BM7271" s="7"/>
      <c r="BP7271" s="7"/>
      <c r="BQ7271" s="7"/>
      <c r="BR7271" s="7"/>
      <c r="BS7271" s="7"/>
      <c r="BT7271" s="7"/>
      <c r="BU7271" s="7"/>
      <c r="BV7271" s="7"/>
      <c r="BW7271" s="7"/>
    </row>
    <row r="7272" spans="43:75" x14ac:dyDescent="0.2">
      <c r="AQ7272" s="7"/>
      <c r="AR7272" s="7"/>
      <c r="AS7272" s="7"/>
      <c r="AT7272" s="7"/>
      <c r="AU7272" s="7"/>
      <c r="AV7272" s="7"/>
      <c r="AX7272" s="7"/>
      <c r="AY7272" s="7"/>
      <c r="AZ7272" s="7"/>
      <c r="BA7272" s="7"/>
      <c r="BB7272" s="7"/>
      <c r="BC7272" s="7"/>
      <c r="BD7272" s="7"/>
      <c r="BG7272" s="7"/>
      <c r="BH7272" s="7"/>
      <c r="BI7272" s="7"/>
      <c r="BJ7272" s="7"/>
      <c r="BK7272" s="7"/>
      <c r="BL7272" s="7"/>
      <c r="BM7272" s="7"/>
      <c r="BP7272" s="7"/>
      <c r="BQ7272" s="7"/>
      <c r="BR7272" s="7"/>
      <c r="BS7272" s="7"/>
      <c r="BT7272" s="7"/>
      <c r="BU7272" s="7"/>
      <c r="BV7272" s="7"/>
      <c r="BW7272" s="7"/>
    </row>
    <row r="7273" spans="43:75" x14ac:dyDescent="0.2">
      <c r="AQ7273" s="7"/>
      <c r="AR7273" s="7"/>
      <c r="AS7273" s="7"/>
      <c r="AT7273" s="7"/>
      <c r="AU7273" s="7"/>
      <c r="AV7273" s="7"/>
      <c r="AX7273" s="7"/>
      <c r="AY7273" s="7"/>
      <c r="AZ7273" s="7"/>
      <c r="BA7273" s="7"/>
      <c r="BB7273" s="7"/>
      <c r="BC7273" s="7"/>
      <c r="BD7273" s="7"/>
      <c r="BG7273" s="7"/>
      <c r="BH7273" s="7"/>
      <c r="BI7273" s="7"/>
      <c r="BJ7273" s="7"/>
      <c r="BK7273" s="7"/>
      <c r="BL7273" s="7"/>
      <c r="BM7273" s="7"/>
      <c r="BP7273" s="7"/>
      <c r="BQ7273" s="7"/>
      <c r="BR7273" s="7"/>
      <c r="BS7273" s="7"/>
      <c r="BT7273" s="7"/>
      <c r="BU7273" s="7"/>
      <c r="BV7273" s="7"/>
      <c r="BW7273" s="7"/>
    </row>
    <row r="7274" spans="43:75" x14ac:dyDescent="0.2">
      <c r="AQ7274" s="7"/>
      <c r="AR7274" s="7"/>
      <c r="AS7274" s="7"/>
      <c r="AT7274" s="7"/>
      <c r="AU7274" s="7"/>
      <c r="AV7274" s="7"/>
      <c r="AX7274" s="7"/>
      <c r="AY7274" s="7"/>
      <c r="AZ7274" s="7"/>
      <c r="BA7274" s="7"/>
      <c r="BB7274" s="7"/>
      <c r="BC7274" s="7"/>
      <c r="BD7274" s="7"/>
      <c r="BG7274" s="7"/>
      <c r="BH7274" s="7"/>
      <c r="BI7274" s="7"/>
      <c r="BJ7274" s="7"/>
      <c r="BK7274" s="7"/>
      <c r="BL7274" s="7"/>
      <c r="BM7274" s="7"/>
      <c r="BP7274" s="7"/>
      <c r="BQ7274" s="7"/>
      <c r="BR7274" s="7"/>
      <c r="BS7274" s="7"/>
      <c r="BT7274" s="7"/>
      <c r="BU7274" s="7"/>
      <c r="BV7274" s="7"/>
      <c r="BW7274" s="7"/>
    </row>
    <row r="7275" spans="43:75" x14ac:dyDescent="0.2">
      <c r="AQ7275" s="7"/>
      <c r="AR7275" s="7"/>
      <c r="AS7275" s="7"/>
      <c r="AT7275" s="7"/>
      <c r="AU7275" s="7"/>
      <c r="AV7275" s="7"/>
      <c r="AX7275" s="7"/>
      <c r="AY7275" s="7"/>
      <c r="AZ7275" s="7"/>
      <c r="BA7275" s="7"/>
      <c r="BB7275" s="7"/>
      <c r="BC7275" s="7"/>
      <c r="BD7275" s="7"/>
      <c r="BG7275" s="7"/>
      <c r="BH7275" s="7"/>
      <c r="BI7275" s="7"/>
      <c r="BJ7275" s="7"/>
      <c r="BK7275" s="7"/>
      <c r="BL7275" s="7"/>
      <c r="BM7275" s="7"/>
      <c r="BP7275" s="7"/>
      <c r="BQ7275" s="7"/>
      <c r="BR7275" s="7"/>
      <c r="BS7275" s="7"/>
      <c r="BT7275" s="7"/>
      <c r="BU7275" s="7"/>
      <c r="BV7275" s="7"/>
      <c r="BW7275" s="7"/>
    </row>
    <row r="7276" spans="43:75" x14ac:dyDescent="0.2">
      <c r="AQ7276" s="7"/>
      <c r="AR7276" s="7"/>
      <c r="AS7276" s="7"/>
      <c r="AT7276" s="7"/>
      <c r="AU7276" s="7"/>
      <c r="AV7276" s="7"/>
      <c r="AX7276" s="7"/>
      <c r="AY7276" s="7"/>
      <c r="AZ7276" s="7"/>
      <c r="BA7276" s="7"/>
      <c r="BB7276" s="7"/>
      <c r="BC7276" s="7"/>
      <c r="BD7276" s="7"/>
      <c r="BG7276" s="7"/>
      <c r="BH7276" s="7"/>
      <c r="BI7276" s="7"/>
      <c r="BJ7276" s="7"/>
      <c r="BK7276" s="7"/>
      <c r="BL7276" s="7"/>
      <c r="BM7276" s="7"/>
      <c r="BP7276" s="7"/>
      <c r="BQ7276" s="7"/>
      <c r="BR7276" s="7"/>
      <c r="BS7276" s="7"/>
      <c r="BT7276" s="7"/>
      <c r="BU7276" s="7"/>
      <c r="BV7276" s="7"/>
      <c r="BW7276" s="7"/>
    </row>
    <row r="7277" spans="43:75" x14ac:dyDescent="0.2">
      <c r="AQ7277" s="7"/>
      <c r="AR7277" s="7"/>
      <c r="AS7277" s="7"/>
      <c r="AT7277" s="7"/>
      <c r="AU7277" s="7"/>
      <c r="AV7277" s="7"/>
      <c r="AX7277" s="7"/>
      <c r="AY7277" s="7"/>
      <c r="AZ7277" s="7"/>
      <c r="BA7277" s="7"/>
      <c r="BB7277" s="7"/>
      <c r="BC7277" s="7"/>
      <c r="BD7277" s="7"/>
      <c r="BG7277" s="7"/>
      <c r="BH7277" s="7"/>
      <c r="BI7277" s="7"/>
      <c r="BJ7277" s="7"/>
      <c r="BK7277" s="7"/>
      <c r="BL7277" s="7"/>
      <c r="BM7277" s="7"/>
      <c r="BP7277" s="7"/>
      <c r="BQ7277" s="7"/>
      <c r="BR7277" s="7"/>
      <c r="BS7277" s="7"/>
      <c r="BT7277" s="7"/>
      <c r="BU7277" s="7"/>
      <c r="BV7277" s="7"/>
      <c r="BW7277" s="7"/>
    </row>
    <row r="7278" spans="43:75" x14ac:dyDescent="0.2">
      <c r="AQ7278" s="7"/>
      <c r="AR7278" s="7"/>
      <c r="AS7278" s="7"/>
      <c r="AT7278" s="7"/>
      <c r="AU7278" s="7"/>
      <c r="AV7278" s="7"/>
      <c r="AX7278" s="7"/>
      <c r="AY7278" s="7"/>
      <c r="AZ7278" s="7"/>
      <c r="BA7278" s="7"/>
      <c r="BB7278" s="7"/>
      <c r="BC7278" s="7"/>
      <c r="BD7278" s="7"/>
      <c r="BG7278" s="7"/>
      <c r="BH7278" s="7"/>
      <c r="BI7278" s="7"/>
      <c r="BJ7278" s="7"/>
      <c r="BK7278" s="7"/>
      <c r="BL7278" s="7"/>
      <c r="BM7278" s="7"/>
      <c r="BP7278" s="7"/>
      <c r="BQ7278" s="7"/>
      <c r="BR7278" s="7"/>
      <c r="BS7278" s="7"/>
      <c r="BT7278" s="7"/>
      <c r="BU7278" s="7"/>
      <c r="BV7278" s="7"/>
      <c r="BW7278" s="7"/>
    </row>
    <row r="7279" spans="43:75" x14ac:dyDescent="0.2">
      <c r="AQ7279" s="7"/>
      <c r="AR7279" s="7"/>
      <c r="AS7279" s="7"/>
      <c r="AT7279" s="7"/>
      <c r="AU7279" s="7"/>
      <c r="AV7279" s="7"/>
      <c r="AX7279" s="7"/>
      <c r="AY7279" s="7"/>
      <c r="AZ7279" s="7"/>
      <c r="BA7279" s="7"/>
      <c r="BB7279" s="7"/>
      <c r="BC7279" s="7"/>
      <c r="BD7279" s="7"/>
      <c r="BG7279" s="7"/>
      <c r="BH7279" s="7"/>
      <c r="BI7279" s="7"/>
      <c r="BJ7279" s="7"/>
      <c r="BK7279" s="7"/>
      <c r="BL7279" s="7"/>
      <c r="BM7279" s="7"/>
      <c r="BP7279" s="7"/>
      <c r="BQ7279" s="7"/>
      <c r="BR7279" s="7"/>
      <c r="BS7279" s="7"/>
      <c r="BT7279" s="7"/>
      <c r="BU7279" s="7"/>
      <c r="BV7279" s="7"/>
      <c r="BW7279" s="7"/>
    </row>
    <row r="7280" spans="43:75" x14ac:dyDescent="0.2">
      <c r="AQ7280" s="7"/>
      <c r="AR7280" s="7"/>
      <c r="AS7280" s="7"/>
      <c r="AT7280" s="7"/>
      <c r="AU7280" s="7"/>
      <c r="AV7280" s="7"/>
      <c r="AX7280" s="7"/>
      <c r="AY7280" s="7"/>
      <c r="AZ7280" s="7"/>
      <c r="BA7280" s="7"/>
      <c r="BB7280" s="7"/>
      <c r="BC7280" s="7"/>
      <c r="BD7280" s="7"/>
      <c r="BG7280" s="7"/>
      <c r="BH7280" s="7"/>
      <c r="BI7280" s="7"/>
      <c r="BJ7280" s="7"/>
      <c r="BK7280" s="7"/>
      <c r="BL7280" s="7"/>
      <c r="BM7280" s="7"/>
      <c r="BP7280" s="7"/>
      <c r="BQ7280" s="7"/>
      <c r="BR7280" s="7"/>
      <c r="BS7280" s="7"/>
      <c r="BT7280" s="7"/>
      <c r="BU7280" s="7"/>
      <c r="BV7280" s="7"/>
      <c r="BW7280" s="7"/>
    </row>
    <row r="7281" spans="43:75" x14ac:dyDescent="0.2">
      <c r="AQ7281" s="7"/>
      <c r="AR7281" s="7"/>
      <c r="AS7281" s="7"/>
      <c r="AT7281" s="7"/>
      <c r="AU7281" s="7"/>
      <c r="AV7281" s="7"/>
      <c r="AX7281" s="7"/>
      <c r="AY7281" s="7"/>
      <c r="AZ7281" s="7"/>
      <c r="BA7281" s="7"/>
      <c r="BB7281" s="7"/>
      <c r="BC7281" s="7"/>
      <c r="BD7281" s="7"/>
      <c r="BG7281" s="7"/>
      <c r="BH7281" s="7"/>
      <c r="BI7281" s="7"/>
      <c r="BJ7281" s="7"/>
      <c r="BK7281" s="7"/>
      <c r="BL7281" s="7"/>
      <c r="BM7281" s="7"/>
      <c r="BP7281" s="7"/>
      <c r="BQ7281" s="7"/>
      <c r="BR7281" s="7"/>
      <c r="BS7281" s="7"/>
      <c r="BT7281" s="7"/>
      <c r="BU7281" s="7"/>
      <c r="BV7281" s="7"/>
      <c r="BW7281" s="7"/>
    </row>
    <row r="7282" spans="43:75" x14ac:dyDescent="0.2">
      <c r="AQ7282" s="7"/>
      <c r="AR7282" s="7"/>
      <c r="AS7282" s="7"/>
      <c r="AT7282" s="7"/>
      <c r="AU7282" s="7"/>
      <c r="AV7282" s="7"/>
      <c r="AX7282" s="7"/>
      <c r="AY7282" s="7"/>
      <c r="AZ7282" s="7"/>
      <c r="BA7282" s="7"/>
      <c r="BB7282" s="7"/>
      <c r="BC7282" s="7"/>
      <c r="BD7282" s="7"/>
      <c r="BG7282" s="7"/>
      <c r="BH7282" s="7"/>
      <c r="BI7282" s="7"/>
      <c r="BJ7282" s="7"/>
      <c r="BK7282" s="7"/>
      <c r="BL7282" s="7"/>
      <c r="BM7282" s="7"/>
      <c r="BP7282" s="7"/>
      <c r="BQ7282" s="7"/>
      <c r="BR7282" s="7"/>
      <c r="BS7282" s="7"/>
      <c r="BT7282" s="7"/>
      <c r="BU7282" s="7"/>
      <c r="BV7282" s="7"/>
      <c r="BW7282" s="7"/>
    </row>
    <row r="7283" spans="43:75" x14ac:dyDescent="0.2">
      <c r="AQ7283" s="7"/>
      <c r="AR7283" s="7"/>
      <c r="AS7283" s="7"/>
      <c r="AT7283" s="7"/>
      <c r="AU7283" s="7"/>
      <c r="AV7283" s="7"/>
      <c r="AX7283" s="7"/>
      <c r="AY7283" s="7"/>
      <c r="AZ7283" s="7"/>
      <c r="BA7283" s="7"/>
      <c r="BB7283" s="7"/>
      <c r="BC7283" s="7"/>
      <c r="BD7283" s="7"/>
      <c r="BG7283" s="7"/>
      <c r="BH7283" s="7"/>
      <c r="BI7283" s="7"/>
      <c r="BJ7283" s="7"/>
      <c r="BK7283" s="7"/>
      <c r="BL7283" s="7"/>
      <c r="BM7283" s="7"/>
      <c r="BP7283" s="7"/>
      <c r="BQ7283" s="7"/>
      <c r="BR7283" s="7"/>
      <c r="BS7283" s="7"/>
      <c r="BT7283" s="7"/>
      <c r="BU7283" s="7"/>
      <c r="BV7283" s="7"/>
      <c r="BW7283" s="7"/>
    </row>
    <row r="7284" spans="43:75" x14ac:dyDescent="0.2">
      <c r="AQ7284" s="7"/>
      <c r="AR7284" s="7"/>
      <c r="AS7284" s="7"/>
      <c r="AT7284" s="7"/>
      <c r="AU7284" s="7"/>
      <c r="AV7284" s="7"/>
      <c r="AX7284" s="7"/>
      <c r="AY7284" s="7"/>
      <c r="AZ7284" s="7"/>
      <c r="BA7284" s="7"/>
      <c r="BB7284" s="7"/>
      <c r="BC7284" s="7"/>
      <c r="BD7284" s="7"/>
      <c r="BG7284" s="7"/>
      <c r="BH7284" s="7"/>
      <c r="BI7284" s="7"/>
      <c r="BJ7284" s="7"/>
      <c r="BK7284" s="7"/>
      <c r="BL7284" s="7"/>
      <c r="BM7284" s="7"/>
      <c r="BP7284" s="7"/>
      <c r="BQ7284" s="7"/>
      <c r="BR7284" s="7"/>
      <c r="BS7284" s="7"/>
      <c r="BT7284" s="7"/>
      <c r="BU7284" s="7"/>
      <c r="BV7284" s="7"/>
      <c r="BW7284" s="7"/>
    </row>
    <row r="7285" spans="43:75" x14ac:dyDescent="0.2">
      <c r="AQ7285" s="7"/>
      <c r="AR7285" s="7"/>
      <c r="AS7285" s="7"/>
      <c r="AT7285" s="7"/>
      <c r="AU7285" s="7"/>
      <c r="AV7285" s="7"/>
      <c r="AX7285" s="7"/>
      <c r="AY7285" s="7"/>
      <c r="AZ7285" s="7"/>
      <c r="BA7285" s="7"/>
      <c r="BB7285" s="7"/>
      <c r="BC7285" s="7"/>
      <c r="BD7285" s="7"/>
      <c r="BG7285" s="7"/>
      <c r="BH7285" s="7"/>
      <c r="BI7285" s="7"/>
      <c r="BJ7285" s="7"/>
      <c r="BK7285" s="7"/>
      <c r="BL7285" s="7"/>
      <c r="BM7285" s="7"/>
      <c r="BP7285" s="7"/>
      <c r="BQ7285" s="7"/>
      <c r="BR7285" s="7"/>
      <c r="BS7285" s="7"/>
      <c r="BT7285" s="7"/>
      <c r="BU7285" s="7"/>
      <c r="BV7285" s="7"/>
      <c r="BW7285" s="7"/>
    </row>
    <row r="7286" spans="43:75" x14ac:dyDescent="0.2">
      <c r="AQ7286" s="7"/>
      <c r="AR7286" s="7"/>
      <c r="AS7286" s="7"/>
      <c r="AT7286" s="7"/>
      <c r="AU7286" s="7"/>
      <c r="AV7286" s="7"/>
      <c r="AX7286" s="7"/>
      <c r="AY7286" s="7"/>
      <c r="AZ7286" s="7"/>
      <c r="BA7286" s="7"/>
      <c r="BB7286" s="7"/>
      <c r="BC7286" s="7"/>
      <c r="BD7286" s="7"/>
      <c r="BG7286" s="7"/>
      <c r="BH7286" s="7"/>
      <c r="BI7286" s="7"/>
      <c r="BJ7286" s="7"/>
      <c r="BK7286" s="7"/>
      <c r="BL7286" s="7"/>
      <c r="BM7286" s="7"/>
      <c r="BP7286" s="7"/>
      <c r="BQ7286" s="7"/>
      <c r="BR7286" s="7"/>
      <c r="BS7286" s="7"/>
      <c r="BT7286" s="7"/>
      <c r="BU7286" s="7"/>
      <c r="BV7286" s="7"/>
      <c r="BW7286" s="7"/>
    </row>
    <row r="7287" spans="43:75" x14ac:dyDescent="0.2">
      <c r="AQ7287" s="7"/>
      <c r="AR7287" s="7"/>
      <c r="AS7287" s="7"/>
      <c r="AT7287" s="7"/>
      <c r="AU7287" s="7"/>
      <c r="AV7287" s="7"/>
      <c r="AX7287" s="7"/>
      <c r="AY7287" s="7"/>
      <c r="AZ7287" s="7"/>
      <c r="BA7287" s="7"/>
      <c r="BB7287" s="7"/>
      <c r="BC7287" s="7"/>
      <c r="BD7287" s="7"/>
      <c r="BG7287" s="7"/>
      <c r="BH7287" s="7"/>
      <c r="BI7287" s="7"/>
      <c r="BJ7287" s="7"/>
      <c r="BK7287" s="7"/>
      <c r="BL7287" s="7"/>
      <c r="BM7287" s="7"/>
      <c r="BP7287" s="7"/>
      <c r="BQ7287" s="7"/>
      <c r="BR7287" s="7"/>
      <c r="BS7287" s="7"/>
      <c r="BT7287" s="7"/>
      <c r="BU7287" s="7"/>
      <c r="BV7287" s="7"/>
      <c r="BW7287" s="7"/>
    </row>
    <row r="7288" spans="43:75" x14ac:dyDescent="0.2">
      <c r="AQ7288" s="7"/>
      <c r="AR7288" s="7"/>
      <c r="AS7288" s="7"/>
      <c r="AT7288" s="7"/>
      <c r="AU7288" s="7"/>
      <c r="AV7288" s="7"/>
      <c r="AX7288" s="7"/>
      <c r="AY7288" s="7"/>
      <c r="AZ7288" s="7"/>
      <c r="BA7288" s="7"/>
      <c r="BB7288" s="7"/>
      <c r="BC7288" s="7"/>
      <c r="BD7288" s="7"/>
      <c r="BG7288" s="7"/>
      <c r="BH7288" s="7"/>
      <c r="BI7288" s="7"/>
      <c r="BJ7288" s="7"/>
      <c r="BK7288" s="7"/>
      <c r="BL7288" s="7"/>
      <c r="BM7288" s="7"/>
      <c r="BP7288" s="7"/>
      <c r="BQ7288" s="7"/>
      <c r="BR7288" s="7"/>
      <c r="BS7288" s="7"/>
      <c r="BT7288" s="7"/>
      <c r="BU7288" s="7"/>
      <c r="BV7288" s="7"/>
      <c r="BW7288" s="7"/>
    </row>
    <row r="7289" spans="43:75" x14ac:dyDescent="0.2">
      <c r="AQ7289" s="7"/>
      <c r="AR7289" s="7"/>
      <c r="AS7289" s="7"/>
      <c r="AT7289" s="7"/>
      <c r="AU7289" s="7"/>
      <c r="AV7289" s="7"/>
      <c r="AX7289" s="7"/>
      <c r="AY7289" s="7"/>
      <c r="AZ7289" s="7"/>
      <c r="BA7289" s="7"/>
      <c r="BB7289" s="7"/>
      <c r="BC7289" s="7"/>
      <c r="BD7289" s="7"/>
      <c r="BG7289" s="7"/>
      <c r="BH7289" s="7"/>
      <c r="BI7289" s="7"/>
      <c r="BJ7289" s="7"/>
      <c r="BK7289" s="7"/>
      <c r="BL7289" s="7"/>
      <c r="BM7289" s="7"/>
      <c r="BP7289" s="7"/>
      <c r="BQ7289" s="7"/>
      <c r="BR7289" s="7"/>
      <c r="BS7289" s="7"/>
      <c r="BT7289" s="7"/>
      <c r="BU7289" s="7"/>
      <c r="BV7289" s="7"/>
      <c r="BW7289" s="7"/>
    </row>
    <row r="7290" spans="43:75" x14ac:dyDescent="0.2">
      <c r="AQ7290" s="7"/>
      <c r="AR7290" s="7"/>
      <c r="AS7290" s="7"/>
      <c r="AT7290" s="7"/>
      <c r="AU7290" s="7"/>
      <c r="AV7290" s="7"/>
      <c r="AX7290" s="7"/>
      <c r="AY7290" s="7"/>
      <c r="AZ7290" s="7"/>
      <c r="BA7290" s="7"/>
      <c r="BB7290" s="7"/>
      <c r="BC7290" s="7"/>
      <c r="BD7290" s="7"/>
      <c r="BG7290" s="7"/>
      <c r="BH7290" s="7"/>
      <c r="BI7290" s="7"/>
      <c r="BJ7290" s="7"/>
      <c r="BK7290" s="7"/>
      <c r="BL7290" s="7"/>
      <c r="BM7290" s="7"/>
      <c r="BP7290" s="7"/>
      <c r="BQ7290" s="7"/>
      <c r="BR7290" s="7"/>
      <c r="BS7290" s="7"/>
      <c r="BT7290" s="7"/>
      <c r="BU7290" s="7"/>
      <c r="BV7290" s="7"/>
      <c r="BW7290" s="7"/>
    </row>
    <row r="7291" spans="43:75" x14ac:dyDescent="0.2">
      <c r="AQ7291" s="7"/>
      <c r="AR7291" s="7"/>
      <c r="AS7291" s="7"/>
      <c r="AT7291" s="7"/>
      <c r="AU7291" s="7"/>
      <c r="AV7291" s="7"/>
      <c r="AX7291" s="7"/>
      <c r="AY7291" s="7"/>
      <c r="AZ7291" s="7"/>
      <c r="BA7291" s="7"/>
      <c r="BB7291" s="7"/>
      <c r="BC7291" s="7"/>
      <c r="BD7291" s="7"/>
      <c r="BG7291" s="7"/>
      <c r="BH7291" s="7"/>
      <c r="BI7291" s="7"/>
      <c r="BJ7291" s="7"/>
      <c r="BK7291" s="7"/>
      <c r="BL7291" s="7"/>
      <c r="BM7291" s="7"/>
      <c r="BP7291" s="7"/>
      <c r="BQ7291" s="7"/>
      <c r="BR7291" s="7"/>
      <c r="BS7291" s="7"/>
      <c r="BT7291" s="7"/>
      <c r="BU7291" s="7"/>
      <c r="BV7291" s="7"/>
      <c r="BW7291" s="7"/>
    </row>
    <row r="7292" spans="43:75" x14ac:dyDescent="0.2">
      <c r="AQ7292" s="7"/>
      <c r="AR7292" s="7"/>
      <c r="AS7292" s="7"/>
      <c r="AT7292" s="7"/>
      <c r="AU7292" s="7"/>
      <c r="AV7292" s="7"/>
      <c r="AX7292" s="7"/>
      <c r="AY7292" s="7"/>
      <c r="AZ7292" s="7"/>
      <c r="BA7292" s="7"/>
      <c r="BB7292" s="7"/>
      <c r="BC7292" s="7"/>
      <c r="BD7292" s="7"/>
      <c r="BG7292" s="7"/>
      <c r="BH7292" s="7"/>
      <c r="BI7292" s="7"/>
      <c r="BJ7292" s="7"/>
      <c r="BK7292" s="7"/>
      <c r="BL7292" s="7"/>
      <c r="BM7292" s="7"/>
      <c r="BP7292" s="7"/>
      <c r="BQ7292" s="7"/>
      <c r="BR7292" s="7"/>
      <c r="BS7292" s="7"/>
      <c r="BT7292" s="7"/>
      <c r="BU7292" s="7"/>
      <c r="BV7292" s="7"/>
      <c r="BW7292" s="7"/>
    </row>
    <row r="7293" spans="43:75" x14ac:dyDescent="0.2">
      <c r="AQ7293" s="7"/>
      <c r="AR7293" s="7"/>
      <c r="AS7293" s="7"/>
      <c r="AT7293" s="7"/>
      <c r="AU7293" s="7"/>
      <c r="AV7293" s="7"/>
      <c r="AX7293" s="7"/>
      <c r="AY7293" s="7"/>
      <c r="AZ7293" s="7"/>
      <c r="BA7293" s="7"/>
      <c r="BB7293" s="7"/>
      <c r="BC7293" s="7"/>
      <c r="BD7293" s="7"/>
      <c r="BG7293" s="7"/>
      <c r="BH7293" s="7"/>
      <c r="BI7293" s="7"/>
      <c r="BJ7293" s="7"/>
      <c r="BK7293" s="7"/>
      <c r="BL7293" s="7"/>
      <c r="BM7293" s="7"/>
      <c r="BP7293" s="7"/>
      <c r="BQ7293" s="7"/>
      <c r="BR7293" s="7"/>
      <c r="BS7293" s="7"/>
      <c r="BT7293" s="7"/>
      <c r="BU7293" s="7"/>
      <c r="BV7293" s="7"/>
      <c r="BW7293" s="7"/>
    </row>
    <row r="7294" spans="43:75" x14ac:dyDescent="0.2">
      <c r="AQ7294" s="7"/>
      <c r="AR7294" s="7"/>
      <c r="AS7294" s="7"/>
      <c r="AT7294" s="7"/>
      <c r="AU7294" s="7"/>
      <c r="AV7294" s="7"/>
      <c r="AX7294" s="7"/>
      <c r="AY7294" s="7"/>
      <c r="AZ7294" s="7"/>
      <c r="BA7294" s="7"/>
      <c r="BB7294" s="7"/>
      <c r="BC7294" s="7"/>
      <c r="BD7294" s="7"/>
      <c r="BG7294" s="7"/>
      <c r="BH7294" s="7"/>
      <c r="BI7294" s="7"/>
      <c r="BJ7294" s="7"/>
      <c r="BK7294" s="7"/>
      <c r="BL7294" s="7"/>
      <c r="BM7294" s="7"/>
      <c r="BP7294" s="7"/>
      <c r="BQ7294" s="7"/>
      <c r="BR7294" s="7"/>
      <c r="BS7294" s="7"/>
      <c r="BT7294" s="7"/>
      <c r="BU7294" s="7"/>
      <c r="BV7294" s="7"/>
      <c r="BW7294" s="7"/>
    </row>
    <row r="7295" spans="43:75" x14ac:dyDescent="0.2">
      <c r="AQ7295" s="7"/>
      <c r="AR7295" s="7"/>
      <c r="AS7295" s="7"/>
      <c r="AT7295" s="7"/>
      <c r="AU7295" s="7"/>
      <c r="AV7295" s="7"/>
      <c r="AX7295" s="7"/>
      <c r="AY7295" s="7"/>
      <c r="AZ7295" s="7"/>
      <c r="BA7295" s="7"/>
      <c r="BB7295" s="7"/>
      <c r="BC7295" s="7"/>
      <c r="BD7295" s="7"/>
      <c r="BG7295" s="7"/>
      <c r="BH7295" s="7"/>
      <c r="BI7295" s="7"/>
      <c r="BJ7295" s="7"/>
      <c r="BK7295" s="7"/>
      <c r="BL7295" s="7"/>
      <c r="BM7295" s="7"/>
      <c r="BP7295" s="7"/>
      <c r="BQ7295" s="7"/>
      <c r="BR7295" s="7"/>
      <c r="BS7295" s="7"/>
      <c r="BT7295" s="7"/>
      <c r="BU7295" s="7"/>
      <c r="BV7295" s="7"/>
      <c r="BW7295" s="7"/>
    </row>
    <row r="7296" spans="43:75" x14ac:dyDescent="0.2">
      <c r="AQ7296" s="7"/>
      <c r="AR7296" s="7"/>
      <c r="AS7296" s="7"/>
      <c r="AT7296" s="7"/>
      <c r="AU7296" s="7"/>
      <c r="AV7296" s="7"/>
      <c r="AX7296" s="7"/>
      <c r="AY7296" s="7"/>
      <c r="AZ7296" s="7"/>
      <c r="BA7296" s="7"/>
      <c r="BB7296" s="7"/>
      <c r="BC7296" s="7"/>
      <c r="BD7296" s="7"/>
      <c r="BG7296" s="7"/>
      <c r="BH7296" s="7"/>
      <c r="BI7296" s="7"/>
      <c r="BJ7296" s="7"/>
      <c r="BK7296" s="7"/>
      <c r="BL7296" s="7"/>
      <c r="BM7296" s="7"/>
      <c r="BP7296" s="7"/>
      <c r="BQ7296" s="7"/>
      <c r="BR7296" s="7"/>
      <c r="BS7296" s="7"/>
      <c r="BT7296" s="7"/>
      <c r="BU7296" s="7"/>
      <c r="BV7296" s="7"/>
      <c r="BW7296" s="7"/>
    </row>
    <row r="7297" spans="43:75" x14ac:dyDescent="0.2">
      <c r="AQ7297" s="7"/>
      <c r="AR7297" s="7"/>
      <c r="AS7297" s="7"/>
      <c r="AT7297" s="7"/>
      <c r="AU7297" s="7"/>
      <c r="AV7297" s="7"/>
      <c r="AX7297" s="7"/>
      <c r="AY7297" s="7"/>
      <c r="AZ7297" s="7"/>
      <c r="BA7297" s="7"/>
      <c r="BB7297" s="7"/>
      <c r="BC7297" s="7"/>
      <c r="BD7297" s="7"/>
      <c r="BG7297" s="7"/>
      <c r="BH7297" s="7"/>
      <c r="BI7297" s="7"/>
      <c r="BJ7297" s="7"/>
      <c r="BK7297" s="7"/>
      <c r="BL7297" s="7"/>
      <c r="BM7297" s="7"/>
      <c r="BP7297" s="7"/>
      <c r="BQ7297" s="7"/>
      <c r="BR7297" s="7"/>
      <c r="BS7297" s="7"/>
      <c r="BT7297" s="7"/>
      <c r="BU7297" s="7"/>
      <c r="BV7297" s="7"/>
      <c r="BW7297" s="7"/>
    </row>
    <row r="7298" spans="43:75" x14ac:dyDescent="0.2">
      <c r="AQ7298" s="7"/>
      <c r="AR7298" s="7"/>
      <c r="AS7298" s="7"/>
      <c r="AT7298" s="7"/>
      <c r="AU7298" s="7"/>
      <c r="AV7298" s="7"/>
      <c r="AX7298" s="7"/>
      <c r="AY7298" s="7"/>
      <c r="AZ7298" s="7"/>
      <c r="BA7298" s="7"/>
      <c r="BB7298" s="7"/>
      <c r="BC7298" s="7"/>
      <c r="BD7298" s="7"/>
      <c r="BG7298" s="7"/>
      <c r="BH7298" s="7"/>
      <c r="BI7298" s="7"/>
      <c r="BJ7298" s="7"/>
      <c r="BK7298" s="7"/>
      <c r="BL7298" s="7"/>
      <c r="BM7298" s="7"/>
      <c r="BP7298" s="7"/>
      <c r="BQ7298" s="7"/>
      <c r="BR7298" s="7"/>
      <c r="BS7298" s="7"/>
      <c r="BT7298" s="7"/>
      <c r="BU7298" s="7"/>
      <c r="BV7298" s="7"/>
      <c r="BW7298" s="7"/>
    </row>
    <row r="7299" spans="43:75" x14ac:dyDescent="0.2">
      <c r="AQ7299" s="7"/>
      <c r="AR7299" s="7"/>
      <c r="AS7299" s="7"/>
      <c r="AT7299" s="7"/>
      <c r="AU7299" s="7"/>
      <c r="AV7299" s="7"/>
      <c r="AX7299" s="7"/>
      <c r="AY7299" s="7"/>
      <c r="AZ7299" s="7"/>
      <c r="BA7299" s="7"/>
      <c r="BB7299" s="7"/>
      <c r="BC7299" s="7"/>
      <c r="BD7299" s="7"/>
      <c r="BG7299" s="7"/>
      <c r="BH7299" s="7"/>
      <c r="BI7299" s="7"/>
      <c r="BJ7299" s="7"/>
      <c r="BK7299" s="7"/>
      <c r="BL7299" s="7"/>
      <c r="BM7299" s="7"/>
      <c r="BP7299" s="7"/>
      <c r="BQ7299" s="7"/>
      <c r="BR7299" s="7"/>
      <c r="BS7299" s="7"/>
      <c r="BT7299" s="7"/>
      <c r="BU7299" s="7"/>
      <c r="BV7299" s="7"/>
      <c r="BW7299" s="7"/>
    </row>
    <row r="7300" spans="43:75" x14ac:dyDescent="0.2">
      <c r="AQ7300" s="7"/>
      <c r="AR7300" s="7"/>
      <c r="AS7300" s="7"/>
      <c r="AT7300" s="7"/>
      <c r="AU7300" s="7"/>
      <c r="AV7300" s="7"/>
      <c r="AX7300" s="7"/>
      <c r="AY7300" s="7"/>
      <c r="AZ7300" s="7"/>
      <c r="BA7300" s="7"/>
      <c r="BB7300" s="7"/>
      <c r="BC7300" s="7"/>
      <c r="BD7300" s="7"/>
      <c r="BG7300" s="7"/>
      <c r="BH7300" s="7"/>
      <c r="BI7300" s="7"/>
      <c r="BJ7300" s="7"/>
      <c r="BK7300" s="7"/>
      <c r="BL7300" s="7"/>
      <c r="BM7300" s="7"/>
      <c r="BP7300" s="7"/>
      <c r="BQ7300" s="7"/>
      <c r="BR7300" s="7"/>
      <c r="BS7300" s="7"/>
      <c r="BT7300" s="7"/>
      <c r="BU7300" s="7"/>
      <c r="BV7300" s="7"/>
      <c r="BW7300" s="7"/>
    </row>
    <row r="7301" spans="43:75" x14ac:dyDescent="0.2">
      <c r="AQ7301" s="7"/>
      <c r="AR7301" s="7"/>
      <c r="AS7301" s="7"/>
      <c r="AT7301" s="7"/>
      <c r="AU7301" s="7"/>
      <c r="AV7301" s="7"/>
      <c r="AX7301" s="7"/>
      <c r="AY7301" s="7"/>
      <c r="AZ7301" s="7"/>
      <c r="BA7301" s="7"/>
      <c r="BB7301" s="7"/>
      <c r="BC7301" s="7"/>
      <c r="BD7301" s="7"/>
      <c r="BG7301" s="7"/>
      <c r="BH7301" s="7"/>
      <c r="BI7301" s="7"/>
      <c r="BJ7301" s="7"/>
      <c r="BK7301" s="7"/>
      <c r="BL7301" s="7"/>
      <c r="BM7301" s="7"/>
      <c r="BP7301" s="7"/>
      <c r="BQ7301" s="7"/>
      <c r="BR7301" s="7"/>
      <c r="BS7301" s="7"/>
      <c r="BT7301" s="7"/>
      <c r="BU7301" s="7"/>
      <c r="BV7301" s="7"/>
      <c r="BW7301" s="7"/>
    </row>
    <row r="7302" spans="43:75" x14ac:dyDescent="0.2">
      <c r="AQ7302" s="7"/>
      <c r="AR7302" s="7"/>
      <c r="AS7302" s="7"/>
      <c r="AT7302" s="7"/>
      <c r="AU7302" s="7"/>
      <c r="AV7302" s="7"/>
      <c r="AX7302" s="7"/>
      <c r="AY7302" s="7"/>
      <c r="AZ7302" s="7"/>
      <c r="BA7302" s="7"/>
      <c r="BB7302" s="7"/>
      <c r="BC7302" s="7"/>
      <c r="BD7302" s="7"/>
      <c r="BG7302" s="7"/>
      <c r="BH7302" s="7"/>
      <c r="BI7302" s="7"/>
      <c r="BJ7302" s="7"/>
      <c r="BK7302" s="7"/>
      <c r="BL7302" s="7"/>
      <c r="BM7302" s="7"/>
      <c r="BP7302" s="7"/>
      <c r="BQ7302" s="7"/>
      <c r="BR7302" s="7"/>
      <c r="BS7302" s="7"/>
      <c r="BT7302" s="7"/>
      <c r="BU7302" s="7"/>
      <c r="BV7302" s="7"/>
      <c r="BW7302" s="7"/>
    </row>
    <row r="7303" spans="43:75" x14ac:dyDescent="0.2">
      <c r="AQ7303" s="7"/>
      <c r="AR7303" s="7"/>
      <c r="AS7303" s="7"/>
      <c r="AT7303" s="7"/>
      <c r="AU7303" s="7"/>
      <c r="AV7303" s="7"/>
      <c r="AX7303" s="7"/>
      <c r="AY7303" s="7"/>
      <c r="AZ7303" s="7"/>
      <c r="BA7303" s="7"/>
      <c r="BB7303" s="7"/>
      <c r="BC7303" s="7"/>
      <c r="BD7303" s="7"/>
      <c r="BG7303" s="7"/>
      <c r="BH7303" s="7"/>
      <c r="BI7303" s="7"/>
      <c r="BJ7303" s="7"/>
      <c r="BK7303" s="7"/>
      <c r="BL7303" s="7"/>
      <c r="BM7303" s="7"/>
      <c r="BP7303" s="7"/>
      <c r="BQ7303" s="7"/>
      <c r="BR7303" s="7"/>
      <c r="BS7303" s="7"/>
      <c r="BT7303" s="7"/>
      <c r="BU7303" s="7"/>
      <c r="BV7303" s="7"/>
      <c r="BW7303" s="7"/>
    </row>
    <row r="7304" spans="43:75" x14ac:dyDescent="0.2">
      <c r="AQ7304" s="7"/>
      <c r="AR7304" s="7"/>
      <c r="AS7304" s="7"/>
      <c r="AT7304" s="7"/>
      <c r="AU7304" s="7"/>
      <c r="AV7304" s="7"/>
      <c r="AX7304" s="7"/>
      <c r="AY7304" s="7"/>
      <c r="AZ7304" s="7"/>
      <c r="BA7304" s="7"/>
      <c r="BB7304" s="7"/>
      <c r="BC7304" s="7"/>
      <c r="BD7304" s="7"/>
      <c r="BG7304" s="7"/>
      <c r="BH7304" s="7"/>
      <c r="BI7304" s="7"/>
      <c r="BJ7304" s="7"/>
      <c r="BK7304" s="7"/>
      <c r="BL7304" s="7"/>
      <c r="BM7304" s="7"/>
      <c r="BP7304" s="7"/>
      <c r="BQ7304" s="7"/>
      <c r="BR7304" s="7"/>
      <c r="BS7304" s="7"/>
      <c r="BT7304" s="7"/>
      <c r="BU7304" s="7"/>
      <c r="BV7304" s="7"/>
      <c r="BW7304" s="7"/>
    </row>
    <row r="7305" spans="43:75" x14ac:dyDescent="0.2">
      <c r="AQ7305" s="7"/>
      <c r="AR7305" s="7"/>
      <c r="AS7305" s="7"/>
      <c r="AT7305" s="7"/>
      <c r="AU7305" s="7"/>
      <c r="AV7305" s="7"/>
      <c r="AX7305" s="7"/>
      <c r="AY7305" s="7"/>
      <c r="AZ7305" s="7"/>
      <c r="BA7305" s="7"/>
      <c r="BB7305" s="7"/>
      <c r="BC7305" s="7"/>
      <c r="BD7305" s="7"/>
      <c r="BG7305" s="7"/>
      <c r="BH7305" s="7"/>
      <c r="BI7305" s="7"/>
      <c r="BJ7305" s="7"/>
      <c r="BK7305" s="7"/>
      <c r="BL7305" s="7"/>
      <c r="BM7305" s="7"/>
      <c r="BP7305" s="7"/>
      <c r="BQ7305" s="7"/>
      <c r="BR7305" s="7"/>
      <c r="BS7305" s="7"/>
      <c r="BT7305" s="7"/>
      <c r="BU7305" s="7"/>
      <c r="BV7305" s="7"/>
      <c r="BW7305" s="7"/>
    </row>
    <row r="7306" spans="43:75" x14ac:dyDescent="0.2">
      <c r="AQ7306" s="7"/>
      <c r="AR7306" s="7"/>
      <c r="AS7306" s="7"/>
      <c r="AT7306" s="7"/>
      <c r="AU7306" s="7"/>
      <c r="AV7306" s="7"/>
      <c r="AX7306" s="7"/>
      <c r="AY7306" s="7"/>
      <c r="AZ7306" s="7"/>
      <c r="BA7306" s="7"/>
      <c r="BB7306" s="7"/>
      <c r="BC7306" s="7"/>
      <c r="BD7306" s="7"/>
      <c r="BG7306" s="7"/>
      <c r="BH7306" s="7"/>
      <c r="BI7306" s="7"/>
      <c r="BJ7306" s="7"/>
      <c r="BK7306" s="7"/>
      <c r="BL7306" s="7"/>
      <c r="BM7306" s="7"/>
      <c r="BP7306" s="7"/>
      <c r="BQ7306" s="7"/>
      <c r="BR7306" s="7"/>
      <c r="BS7306" s="7"/>
      <c r="BT7306" s="7"/>
      <c r="BU7306" s="7"/>
      <c r="BV7306" s="7"/>
      <c r="BW7306" s="7"/>
    </row>
    <row r="7307" spans="43:75" x14ac:dyDescent="0.2">
      <c r="AQ7307" s="7"/>
      <c r="AR7307" s="7"/>
      <c r="AS7307" s="7"/>
      <c r="AT7307" s="7"/>
      <c r="AU7307" s="7"/>
      <c r="AV7307" s="7"/>
      <c r="AX7307" s="7"/>
      <c r="AY7307" s="7"/>
      <c r="AZ7307" s="7"/>
      <c r="BA7307" s="7"/>
      <c r="BB7307" s="7"/>
      <c r="BC7307" s="7"/>
      <c r="BD7307" s="7"/>
      <c r="BG7307" s="7"/>
      <c r="BH7307" s="7"/>
      <c r="BI7307" s="7"/>
      <c r="BJ7307" s="7"/>
      <c r="BK7307" s="7"/>
      <c r="BL7307" s="7"/>
      <c r="BM7307" s="7"/>
      <c r="BP7307" s="7"/>
      <c r="BQ7307" s="7"/>
      <c r="BR7307" s="7"/>
      <c r="BS7307" s="7"/>
      <c r="BT7307" s="7"/>
      <c r="BU7307" s="7"/>
      <c r="BV7307" s="7"/>
      <c r="BW7307" s="7"/>
    </row>
    <row r="7308" spans="43:75" x14ac:dyDescent="0.2">
      <c r="AQ7308" s="7"/>
      <c r="AR7308" s="7"/>
      <c r="AS7308" s="7"/>
      <c r="AT7308" s="7"/>
      <c r="AU7308" s="7"/>
      <c r="AV7308" s="7"/>
      <c r="AX7308" s="7"/>
      <c r="AY7308" s="7"/>
      <c r="AZ7308" s="7"/>
      <c r="BA7308" s="7"/>
      <c r="BB7308" s="7"/>
      <c r="BC7308" s="7"/>
      <c r="BD7308" s="7"/>
      <c r="BG7308" s="7"/>
      <c r="BH7308" s="7"/>
      <c r="BI7308" s="7"/>
      <c r="BJ7308" s="7"/>
      <c r="BK7308" s="7"/>
      <c r="BL7308" s="7"/>
      <c r="BM7308" s="7"/>
      <c r="BP7308" s="7"/>
      <c r="BQ7308" s="7"/>
      <c r="BR7308" s="7"/>
      <c r="BS7308" s="7"/>
      <c r="BT7308" s="7"/>
      <c r="BU7308" s="7"/>
      <c r="BV7308" s="7"/>
      <c r="BW7308" s="7"/>
    </row>
    <row r="7309" spans="43:75" x14ac:dyDescent="0.2">
      <c r="AQ7309" s="7"/>
      <c r="AR7309" s="7"/>
      <c r="AS7309" s="7"/>
      <c r="AT7309" s="7"/>
      <c r="AU7309" s="7"/>
      <c r="AV7309" s="7"/>
      <c r="AX7309" s="7"/>
      <c r="AY7309" s="7"/>
      <c r="AZ7309" s="7"/>
      <c r="BA7309" s="7"/>
      <c r="BB7309" s="7"/>
      <c r="BC7309" s="7"/>
      <c r="BD7309" s="7"/>
      <c r="BG7309" s="7"/>
      <c r="BH7309" s="7"/>
      <c r="BI7309" s="7"/>
      <c r="BJ7309" s="7"/>
      <c r="BK7309" s="7"/>
      <c r="BL7309" s="7"/>
      <c r="BM7309" s="7"/>
      <c r="BP7309" s="7"/>
      <c r="BQ7309" s="7"/>
      <c r="BR7309" s="7"/>
      <c r="BS7309" s="7"/>
      <c r="BT7309" s="7"/>
      <c r="BU7309" s="7"/>
      <c r="BV7309" s="7"/>
      <c r="BW7309" s="7"/>
    </row>
    <row r="7310" spans="43:75" x14ac:dyDescent="0.2">
      <c r="AQ7310" s="7"/>
      <c r="AR7310" s="7"/>
      <c r="AS7310" s="7"/>
      <c r="AT7310" s="7"/>
      <c r="AU7310" s="7"/>
      <c r="AV7310" s="7"/>
      <c r="AX7310" s="7"/>
      <c r="AY7310" s="7"/>
      <c r="AZ7310" s="7"/>
      <c r="BA7310" s="7"/>
      <c r="BB7310" s="7"/>
      <c r="BC7310" s="7"/>
      <c r="BD7310" s="7"/>
      <c r="BG7310" s="7"/>
      <c r="BH7310" s="7"/>
      <c r="BI7310" s="7"/>
      <c r="BJ7310" s="7"/>
      <c r="BK7310" s="7"/>
      <c r="BL7310" s="7"/>
      <c r="BM7310" s="7"/>
      <c r="BP7310" s="7"/>
      <c r="BQ7310" s="7"/>
      <c r="BR7310" s="7"/>
      <c r="BS7310" s="7"/>
      <c r="BT7310" s="7"/>
      <c r="BU7310" s="7"/>
      <c r="BV7310" s="7"/>
      <c r="BW7310" s="7"/>
    </row>
    <row r="7311" spans="43:75" x14ac:dyDescent="0.2">
      <c r="AQ7311" s="7"/>
      <c r="AR7311" s="7"/>
      <c r="AS7311" s="7"/>
      <c r="AT7311" s="7"/>
      <c r="AU7311" s="7"/>
      <c r="AV7311" s="7"/>
      <c r="AX7311" s="7"/>
      <c r="AY7311" s="7"/>
      <c r="AZ7311" s="7"/>
      <c r="BA7311" s="7"/>
      <c r="BB7311" s="7"/>
      <c r="BC7311" s="7"/>
      <c r="BD7311" s="7"/>
      <c r="BG7311" s="7"/>
      <c r="BH7311" s="7"/>
      <c r="BI7311" s="7"/>
      <c r="BJ7311" s="7"/>
      <c r="BK7311" s="7"/>
      <c r="BL7311" s="7"/>
      <c r="BM7311" s="7"/>
      <c r="BP7311" s="7"/>
      <c r="BQ7311" s="7"/>
      <c r="BR7311" s="7"/>
      <c r="BS7311" s="7"/>
      <c r="BT7311" s="7"/>
      <c r="BU7311" s="7"/>
      <c r="BV7311" s="7"/>
      <c r="BW7311" s="7"/>
    </row>
    <row r="7312" spans="43:75" x14ac:dyDescent="0.2">
      <c r="AQ7312" s="7"/>
      <c r="AR7312" s="7"/>
      <c r="AS7312" s="7"/>
      <c r="AT7312" s="7"/>
      <c r="AU7312" s="7"/>
      <c r="AV7312" s="7"/>
      <c r="AX7312" s="7"/>
      <c r="AY7312" s="7"/>
      <c r="AZ7312" s="7"/>
      <c r="BA7312" s="7"/>
      <c r="BB7312" s="7"/>
      <c r="BC7312" s="7"/>
      <c r="BD7312" s="7"/>
      <c r="BG7312" s="7"/>
      <c r="BH7312" s="7"/>
      <c r="BI7312" s="7"/>
      <c r="BJ7312" s="7"/>
      <c r="BK7312" s="7"/>
      <c r="BL7312" s="7"/>
      <c r="BM7312" s="7"/>
      <c r="BP7312" s="7"/>
      <c r="BQ7312" s="7"/>
      <c r="BR7312" s="7"/>
      <c r="BS7312" s="7"/>
      <c r="BT7312" s="7"/>
      <c r="BU7312" s="7"/>
      <c r="BV7312" s="7"/>
      <c r="BW7312" s="7"/>
    </row>
    <row r="7313" spans="43:75" x14ac:dyDescent="0.2">
      <c r="AQ7313" s="7"/>
      <c r="AR7313" s="7"/>
      <c r="AS7313" s="7"/>
      <c r="AT7313" s="7"/>
      <c r="AU7313" s="7"/>
      <c r="AV7313" s="7"/>
      <c r="AX7313" s="7"/>
      <c r="AY7313" s="7"/>
      <c r="AZ7313" s="7"/>
      <c r="BA7313" s="7"/>
      <c r="BB7313" s="7"/>
      <c r="BC7313" s="7"/>
      <c r="BD7313" s="7"/>
      <c r="BG7313" s="7"/>
      <c r="BH7313" s="7"/>
      <c r="BI7313" s="7"/>
      <c r="BJ7313" s="7"/>
      <c r="BK7313" s="7"/>
      <c r="BL7313" s="7"/>
      <c r="BM7313" s="7"/>
      <c r="BP7313" s="7"/>
      <c r="BQ7313" s="7"/>
      <c r="BR7313" s="7"/>
      <c r="BS7313" s="7"/>
      <c r="BT7313" s="7"/>
      <c r="BU7313" s="7"/>
      <c r="BV7313" s="7"/>
      <c r="BW7313" s="7"/>
    </row>
    <row r="7314" spans="43:75" x14ac:dyDescent="0.2">
      <c r="AQ7314" s="7"/>
      <c r="AR7314" s="7"/>
      <c r="AS7314" s="7"/>
      <c r="AT7314" s="7"/>
      <c r="AU7314" s="7"/>
      <c r="AV7314" s="7"/>
      <c r="AX7314" s="7"/>
      <c r="AY7314" s="7"/>
      <c r="AZ7314" s="7"/>
      <c r="BA7314" s="7"/>
      <c r="BB7314" s="7"/>
      <c r="BC7314" s="7"/>
      <c r="BD7314" s="7"/>
      <c r="BG7314" s="7"/>
      <c r="BH7314" s="7"/>
      <c r="BI7314" s="7"/>
      <c r="BJ7314" s="7"/>
      <c r="BK7314" s="7"/>
      <c r="BL7314" s="7"/>
      <c r="BM7314" s="7"/>
      <c r="BP7314" s="7"/>
      <c r="BQ7314" s="7"/>
      <c r="BR7314" s="7"/>
      <c r="BS7314" s="7"/>
      <c r="BT7314" s="7"/>
      <c r="BU7314" s="7"/>
      <c r="BV7314" s="7"/>
      <c r="BW7314" s="7"/>
    </row>
    <row r="7315" spans="43:75" x14ac:dyDescent="0.2">
      <c r="AQ7315" s="7"/>
      <c r="AR7315" s="7"/>
      <c r="AS7315" s="7"/>
      <c r="AT7315" s="7"/>
      <c r="AU7315" s="7"/>
      <c r="AV7315" s="7"/>
      <c r="AX7315" s="7"/>
      <c r="AY7315" s="7"/>
      <c r="AZ7315" s="7"/>
      <c r="BA7315" s="7"/>
      <c r="BB7315" s="7"/>
      <c r="BC7315" s="7"/>
      <c r="BD7315" s="7"/>
      <c r="BG7315" s="7"/>
      <c r="BH7315" s="7"/>
      <c r="BI7315" s="7"/>
      <c r="BJ7315" s="7"/>
      <c r="BK7315" s="7"/>
      <c r="BL7315" s="7"/>
      <c r="BM7315" s="7"/>
      <c r="BP7315" s="7"/>
      <c r="BQ7315" s="7"/>
      <c r="BR7315" s="7"/>
      <c r="BS7315" s="7"/>
      <c r="BT7315" s="7"/>
      <c r="BU7315" s="7"/>
      <c r="BV7315" s="7"/>
      <c r="BW7315" s="7"/>
    </row>
    <row r="7316" spans="43:75" x14ac:dyDescent="0.2">
      <c r="AQ7316" s="7"/>
      <c r="AR7316" s="7"/>
      <c r="AS7316" s="7"/>
      <c r="AT7316" s="7"/>
      <c r="AU7316" s="7"/>
      <c r="AV7316" s="7"/>
      <c r="AX7316" s="7"/>
      <c r="AY7316" s="7"/>
      <c r="AZ7316" s="7"/>
      <c r="BA7316" s="7"/>
      <c r="BB7316" s="7"/>
      <c r="BC7316" s="7"/>
      <c r="BD7316" s="7"/>
      <c r="BG7316" s="7"/>
      <c r="BH7316" s="7"/>
      <c r="BI7316" s="7"/>
      <c r="BJ7316" s="7"/>
      <c r="BK7316" s="7"/>
      <c r="BL7316" s="7"/>
      <c r="BM7316" s="7"/>
      <c r="BP7316" s="7"/>
      <c r="BQ7316" s="7"/>
      <c r="BR7316" s="7"/>
      <c r="BS7316" s="7"/>
      <c r="BT7316" s="7"/>
      <c r="BU7316" s="7"/>
      <c r="BV7316" s="7"/>
      <c r="BW7316" s="7"/>
    </row>
    <row r="7317" spans="43:75" x14ac:dyDescent="0.2">
      <c r="AQ7317" s="7"/>
      <c r="AR7317" s="7"/>
      <c r="AS7317" s="7"/>
      <c r="AT7317" s="7"/>
      <c r="AU7317" s="7"/>
      <c r="AV7317" s="7"/>
      <c r="AX7317" s="7"/>
      <c r="AY7317" s="7"/>
      <c r="AZ7317" s="7"/>
      <c r="BA7317" s="7"/>
      <c r="BB7317" s="7"/>
      <c r="BC7317" s="7"/>
      <c r="BD7317" s="7"/>
      <c r="BG7317" s="7"/>
      <c r="BH7317" s="7"/>
      <c r="BI7317" s="7"/>
      <c r="BJ7317" s="7"/>
      <c r="BK7317" s="7"/>
      <c r="BL7317" s="7"/>
      <c r="BM7317" s="7"/>
      <c r="BP7317" s="7"/>
      <c r="BQ7317" s="7"/>
      <c r="BR7317" s="7"/>
      <c r="BS7317" s="7"/>
      <c r="BT7317" s="7"/>
      <c r="BU7317" s="7"/>
      <c r="BV7317" s="7"/>
      <c r="BW7317" s="7"/>
    </row>
    <row r="7318" spans="43:75" x14ac:dyDescent="0.2">
      <c r="AQ7318" s="7"/>
      <c r="AR7318" s="7"/>
      <c r="AS7318" s="7"/>
      <c r="AT7318" s="7"/>
      <c r="AU7318" s="7"/>
      <c r="AV7318" s="7"/>
      <c r="AX7318" s="7"/>
      <c r="AY7318" s="7"/>
      <c r="AZ7318" s="7"/>
      <c r="BA7318" s="7"/>
      <c r="BB7318" s="7"/>
      <c r="BC7318" s="7"/>
      <c r="BD7318" s="7"/>
      <c r="BG7318" s="7"/>
      <c r="BH7318" s="7"/>
      <c r="BI7318" s="7"/>
      <c r="BJ7318" s="7"/>
      <c r="BK7318" s="7"/>
      <c r="BL7318" s="7"/>
      <c r="BM7318" s="7"/>
      <c r="BP7318" s="7"/>
      <c r="BQ7318" s="7"/>
      <c r="BR7318" s="7"/>
      <c r="BS7318" s="7"/>
      <c r="BT7318" s="7"/>
      <c r="BU7318" s="7"/>
      <c r="BV7318" s="7"/>
      <c r="BW7318" s="7"/>
    </row>
    <row r="7319" spans="43:75" x14ac:dyDescent="0.2">
      <c r="AQ7319" s="7"/>
      <c r="AR7319" s="7"/>
      <c r="AS7319" s="7"/>
      <c r="AT7319" s="7"/>
      <c r="AU7319" s="7"/>
      <c r="AV7319" s="7"/>
      <c r="AX7319" s="7"/>
      <c r="AY7319" s="7"/>
      <c r="AZ7319" s="7"/>
      <c r="BA7319" s="7"/>
      <c r="BB7319" s="7"/>
      <c r="BC7319" s="7"/>
      <c r="BD7319" s="7"/>
      <c r="BG7319" s="7"/>
      <c r="BH7319" s="7"/>
      <c r="BI7319" s="7"/>
      <c r="BJ7319" s="7"/>
      <c r="BK7319" s="7"/>
      <c r="BL7319" s="7"/>
      <c r="BM7319" s="7"/>
      <c r="BP7319" s="7"/>
      <c r="BQ7319" s="7"/>
      <c r="BR7319" s="7"/>
      <c r="BS7319" s="7"/>
      <c r="BT7319" s="7"/>
      <c r="BU7319" s="7"/>
      <c r="BV7319" s="7"/>
      <c r="BW7319" s="7"/>
    </row>
    <row r="7320" spans="43:75" x14ac:dyDescent="0.2">
      <c r="AQ7320" s="7"/>
      <c r="AR7320" s="7"/>
      <c r="AS7320" s="7"/>
      <c r="AT7320" s="7"/>
      <c r="AU7320" s="7"/>
      <c r="AV7320" s="7"/>
      <c r="AX7320" s="7"/>
      <c r="AY7320" s="7"/>
      <c r="AZ7320" s="7"/>
      <c r="BA7320" s="7"/>
      <c r="BB7320" s="7"/>
      <c r="BC7320" s="7"/>
      <c r="BD7320" s="7"/>
      <c r="BG7320" s="7"/>
      <c r="BH7320" s="7"/>
      <c r="BI7320" s="7"/>
      <c r="BJ7320" s="7"/>
      <c r="BK7320" s="7"/>
      <c r="BL7320" s="7"/>
      <c r="BM7320" s="7"/>
      <c r="BP7320" s="7"/>
      <c r="BQ7320" s="7"/>
      <c r="BR7320" s="7"/>
      <c r="BS7320" s="7"/>
      <c r="BT7320" s="7"/>
      <c r="BU7320" s="7"/>
      <c r="BV7320" s="7"/>
      <c r="BW7320" s="7"/>
    </row>
    <row r="7321" spans="43:75" x14ac:dyDescent="0.2">
      <c r="AQ7321" s="7"/>
      <c r="AR7321" s="7"/>
      <c r="AS7321" s="7"/>
      <c r="AT7321" s="7"/>
      <c r="AU7321" s="7"/>
      <c r="AV7321" s="7"/>
      <c r="AX7321" s="7"/>
      <c r="AY7321" s="7"/>
      <c r="AZ7321" s="7"/>
      <c r="BA7321" s="7"/>
      <c r="BB7321" s="7"/>
      <c r="BC7321" s="7"/>
      <c r="BD7321" s="7"/>
      <c r="BG7321" s="7"/>
      <c r="BH7321" s="7"/>
      <c r="BI7321" s="7"/>
      <c r="BJ7321" s="7"/>
      <c r="BK7321" s="7"/>
      <c r="BL7321" s="7"/>
      <c r="BM7321" s="7"/>
      <c r="BP7321" s="7"/>
      <c r="BQ7321" s="7"/>
      <c r="BR7321" s="7"/>
      <c r="BS7321" s="7"/>
      <c r="BT7321" s="7"/>
      <c r="BU7321" s="7"/>
      <c r="BV7321" s="7"/>
      <c r="BW7321" s="7"/>
    </row>
    <row r="7322" spans="43:75" x14ac:dyDescent="0.2">
      <c r="AQ7322" s="7"/>
      <c r="AR7322" s="7"/>
      <c r="AS7322" s="7"/>
      <c r="AT7322" s="7"/>
      <c r="AU7322" s="7"/>
      <c r="AV7322" s="7"/>
      <c r="AX7322" s="7"/>
      <c r="AY7322" s="7"/>
      <c r="AZ7322" s="7"/>
      <c r="BA7322" s="7"/>
      <c r="BB7322" s="7"/>
      <c r="BC7322" s="7"/>
      <c r="BD7322" s="7"/>
      <c r="BG7322" s="7"/>
      <c r="BH7322" s="7"/>
      <c r="BI7322" s="7"/>
      <c r="BJ7322" s="7"/>
      <c r="BK7322" s="7"/>
      <c r="BL7322" s="7"/>
      <c r="BM7322" s="7"/>
      <c r="BP7322" s="7"/>
      <c r="BQ7322" s="7"/>
      <c r="BR7322" s="7"/>
      <c r="BS7322" s="7"/>
      <c r="BT7322" s="7"/>
      <c r="BU7322" s="7"/>
      <c r="BV7322" s="7"/>
      <c r="BW7322" s="7"/>
    </row>
    <row r="7323" spans="43:75" x14ac:dyDescent="0.2">
      <c r="AQ7323" s="7"/>
      <c r="AR7323" s="7"/>
      <c r="AS7323" s="7"/>
      <c r="AT7323" s="7"/>
      <c r="AU7323" s="7"/>
      <c r="AV7323" s="7"/>
      <c r="AX7323" s="7"/>
      <c r="AY7323" s="7"/>
      <c r="AZ7323" s="7"/>
      <c r="BA7323" s="7"/>
      <c r="BB7323" s="7"/>
      <c r="BC7323" s="7"/>
      <c r="BD7323" s="7"/>
      <c r="BG7323" s="7"/>
      <c r="BH7323" s="7"/>
      <c r="BI7323" s="7"/>
      <c r="BJ7323" s="7"/>
      <c r="BK7323" s="7"/>
      <c r="BL7323" s="7"/>
      <c r="BM7323" s="7"/>
      <c r="BP7323" s="7"/>
      <c r="BQ7323" s="7"/>
      <c r="BR7323" s="7"/>
      <c r="BS7323" s="7"/>
      <c r="BT7323" s="7"/>
      <c r="BU7323" s="7"/>
      <c r="BV7323" s="7"/>
      <c r="BW7323" s="7"/>
    </row>
    <row r="7324" spans="43:75" x14ac:dyDescent="0.2">
      <c r="AQ7324" s="7"/>
      <c r="AR7324" s="7"/>
      <c r="AS7324" s="7"/>
      <c r="AT7324" s="7"/>
      <c r="AU7324" s="7"/>
      <c r="AV7324" s="7"/>
      <c r="AX7324" s="7"/>
      <c r="AY7324" s="7"/>
      <c r="AZ7324" s="7"/>
      <c r="BA7324" s="7"/>
      <c r="BB7324" s="7"/>
      <c r="BC7324" s="7"/>
      <c r="BD7324" s="7"/>
      <c r="BG7324" s="7"/>
      <c r="BH7324" s="7"/>
      <c r="BI7324" s="7"/>
      <c r="BJ7324" s="7"/>
      <c r="BK7324" s="7"/>
      <c r="BL7324" s="7"/>
      <c r="BM7324" s="7"/>
      <c r="BP7324" s="7"/>
      <c r="BQ7324" s="7"/>
      <c r="BR7324" s="7"/>
      <c r="BS7324" s="7"/>
      <c r="BT7324" s="7"/>
      <c r="BU7324" s="7"/>
      <c r="BV7324" s="7"/>
      <c r="BW7324" s="7"/>
    </row>
    <row r="7325" spans="43:75" x14ac:dyDescent="0.2">
      <c r="AQ7325" s="7"/>
      <c r="AR7325" s="7"/>
      <c r="AS7325" s="7"/>
      <c r="AT7325" s="7"/>
      <c r="AU7325" s="7"/>
      <c r="AV7325" s="7"/>
      <c r="AX7325" s="7"/>
      <c r="AY7325" s="7"/>
      <c r="AZ7325" s="7"/>
      <c r="BA7325" s="7"/>
      <c r="BB7325" s="7"/>
      <c r="BC7325" s="7"/>
      <c r="BD7325" s="7"/>
      <c r="BG7325" s="7"/>
      <c r="BH7325" s="7"/>
      <c r="BI7325" s="7"/>
      <c r="BJ7325" s="7"/>
      <c r="BK7325" s="7"/>
      <c r="BL7325" s="7"/>
      <c r="BM7325" s="7"/>
      <c r="BP7325" s="7"/>
      <c r="BQ7325" s="7"/>
      <c r="BR7325" s="7"/>
      <c r="BS7325" s="7"/>
      <c r="BT7325" s="7"/>
      <c r="BU7325" s="7"/>
      <c r="BV7325" s="7"/>
      <c r="BW7325" s="7"/>
    </row>
    <row r="7326" spans="43:75" x14ac:dyDescent="0.2">
      <c r="AQ7326" s="7"/>
      <c r="AR7326" s="7"/>
      <c r="AS7326" s="7"/>
      <c r="AT7326" s="7"/>
      <c r="AU7326" s="7"/>
      <c r="AV7326" s="7"/>
      <c r="AX7326" s="7"/>
      <c r="AY7326" s="7"/>
      <c r="AZ7326" s="7"/>
      <c r="BA7326" s="7"/>
      <c r="BB7326" s="7"/>
      <c r="BC7326" s="7"/>
      <c r="BD7326" s="7"/>
      <c r="BG7326" s="7"/>
      <c r="BH7326" s="7"/>
      <c r="BI7326" s="7"/>
      <c r="BJ7326" s="7"/>
      <c r="BK7326" s="7"/>
      <c r="BL7326" s="7"/>
      <c r="BM7326" s="7"/>
      <c r="BP7326" s="7"/>
      <c r="BQ7326" s="7"/>
      <c r="BR7326" s="7"/>
      <c r="BS7326" s="7"/>
      <c r="BT7326" s="7"/>
      <c r="BU7326" s="7"/>
      <c r="BV7326" s="7"/>
      <c r="BW7326" s="7"/>
    </row>
    <row r="7327" spans="43:75" x14ac:dyDescent="0.2">
      <c r="AQ7327" s="7"/>
      <c r="AR7327" s="7"/>
      <c r="AS7327" s="7"/>
      <c r="AT7327" s="7"/>
      <c r="AU7327" s="7"/>
      <c r="AV7327" s="7"/>
      <c r="AX7327" s="7"/>
      <c r="AY7327" s="7"/>
      <c r="AZ7327" s="7"/>
      <c r="BA7327" s="7"/>
      <c r="BB7327" s="7"/>
      <c r="BC7327" s="7"/>
      <c r="BD7327" s="7"/>
      <c r="BG7327" s="7"/>
      <c r="BH7327" s="7"/>
      <c r="BI7327" s="7"/>
      <c r="BJ7327" s="7"/>
      <c r="BK7327" s="7"/>
      <c r="BL7327" s="7"/>
      <c r="BM7327" s="7"/>
      <c r="BP7327" s="7"/>
      <c r="BQ7327" s="7"/>
      <c r="BR7327" s="7"/>
      <c r="BS7327" s="7"/>
      <c r="BT7327" s="7"/>
      <c r="BU7327" s="7"/>
      <c r="BV7327" s="7"/>
      <c r="BW7327" s="7"/>
    </row>
    <row r="7328" spans="43:75" x14ac:dyDescent="0.2">
      <c r="AQ7328" s="7"/>
      <c r="AR7328" s="7"/>
      <c r="AS7328" s="7"/>
      <c r="AT7328" s="7"/>
      <c r="AU7328" s="7"/>
      <c r="AV7328" s="7"/>
      <c r="AX7328" s="7"/>
      <c r="AY7328" s="7"/>
      <c r="AZ7328" s="7"/>
      <c r="BA7328" s="7"/>
      <c r="BB7328" s="7"/>
      <c r="BC7328" s="7"/>
      <c r="BD7328" s="7"/>
      <c r="BG7328" s="7"/>
      <c r="BH7328" s="7"/>
      <c r="BI7328" s="7"/>
      <c r="BJ7328" s="7"/>
      <c r="BK7328" s="7"/>
      <c r="BL7328" s="7"/>
      <c r="BM7328" s="7"/>
      <c r="BP7328" s="7"/>
      <c r="BQ7328" s="7"/>
      <c r="BR7328" s="7"/>
      <c r="BS7328" s="7"/>
      <c r="BT7328" s="7"/>
      <c r="BU7328" s="7"/>
      <c r="BV7328" s="7"/>
      <c r="BW7328" s="7"/>
    </row>
    <row r="7329" spans="43:75" x14ac:dyDescent="0.2">
      <c r="AQ7329" s="7"/>
      <c r="AR7329" s="7"/>
      <c r="AS7329" s="7"/>
      <c r="AT7329" s="7"/>
      <c r="AU7329" s="7"/>
      <c r="AV7329" s="7"/>
      <c r="AX7329" s="7"/>
      <c r="AY7329" s="7"/>
      <c r="AZ7329" s="7"/>
      <c r="BA7329" s="7"/>
      <c r="BB7329" s="7"/>
      <c r="BC7329" s="7"/>
      <c r="BD7329" s="7"/>
      <c r="BG7329" s="7"/>
      <c r="BH7329" s="7"/>
      <c r="BI7329" s="7"/>
      <c r="BJ7329" s="7"/>
      <c r="BK7329" s="7"/>
      <c r="BL7329" s="7"/>
      <c r="BM7329" s="7"/>
      <c r="BP7329" s="7"/>
      <c r="BQ7329" s="7"/>
      <c r="BR7329" s="7"/>
      <c r="BS7329" s="7"/>
      <c r="BT7329" s="7"/>
      <c r="BU7329" s="7"/>
      <c r="BV7329" s="7"/>
      <c r="BW7329" s="7"/>
    </row>
    <row r="7330" spans="43:75" x14ac:dyDescent="0.2">
      <c r="AQ7330" s="7"/>
      <c r="AR7330" s="7"/>
      <c r="AS7330" s="7"/>
      <c r="AT7330" s="7"/>
      <c r="AU7330" s="7"/>
      <c r="AV7330" s="7"/>
      <c r="AX7330" s="7"/>
      <c r="AY7330" s="7"/>
      <c r="AZ7330" s="7"/>
      <c r="BA7330" s="7"/>
      <c r="BB7330" s="7"/>
      <c r="BC7330" s="7"/>
      <c r="BD7330" s="7"/>
      <c r="BG7330" s="7"/>
      <c r="BH7330" s="7"/>
      <c r="BI7330" s="7"/>
      <c r="BJ7330" s="7"/>
      <c r="BK7330" s="7"/>
      <c r="BL7330" s="7"/>
      <c r="BM7330" s="7"/>
      <c r="BP7330" s="7"/>
      <c r="BQ7330" s="7"/>
      <c r="BR7330" s="7"/>
      <c r="BS7330" s="7"/>
      <c r="BT7330" s="7"/>
      <c r="BU7330" s="7"/>
      <c r="BV7330" s="7"/>
      <c r="BW7330" s="7"/>
    </row>
    <row r="7331" spans="43:75" x14ac:dyDescent="0.2">
      <c r="AQ7331" s="7"/>
      <c r="AR7331" s="7"/>
      <c r="AS7331" s="7"/>
      <c r="AT7331" s="7"/>
      <c r="AU7331" s="7"/>
      <c r="AV7331" s="7"/>
      <c r="AX7331" s="7"/>
      <c r="AY7331" s="7"/>
      <c r="AZ7331" s="7"/>
      <c r="BA7331" s="7"/>
      <c r="BB7331" s="7"/>
      <c r="BC7331" s="7"/>
      <c r="BD7331" s="7"/>
      <c r="BG7331" s="7"/>
      <c r="BH7331" s="7"/>
      <c r="BI7331" s="7"/>
      <c r="BJ7331" s="7"/>
      <c r="BK7331" s="7"/>
      <c r="BL7331" s="7"/>
      <c r="BM7331" s="7"/>
      <c r="BP7331" s="7"/>
      <c r="BQ7331" s="7"/>
      <c r="BR7331" s="7"/>
      <c r="BS7331" s="7"/>
      <c r="BT7331" s="7"/>
      <c r="BU7331" s="7"/>
      <c r="BV7331" s="7"/>
      <c r="BW7331" s="7"/>
    </row>
    <row r="7332" spans="43:75" x14ac:dyDescent="0.2">
      <c r="AQ7332" s="7"/>
      <c r="AR7332" s="7"/>
      <c r="AS7332" s="7"/>
      <c r="AT7332" s="7"/>
      <c r="AU7332" s="7"/>
      <c r="AV7332" s="7"/>
      <c r="AX7332" s="7"/>
      <c r="AY7332" s="7"/>
      <c r="AZ7332" s="7"/>
      <c r="BA7332" s="7"/>
      <c r="BB7332" s="7"/>
      <c r="BC7332" s="7"/>
      <c r="BD7332" s="7"/>
      <c r="BG7332" s="7"/>
      <c r="BH7332" s="7"/>
      <c r="BI7332" s="7"/>
      <c r="BJ7332" s="7"/>
      <c r="BK7332" s="7"/>
      <c r="BL7332" s="7"/>
      <c r="BM7332" s="7"/>
      <c r="BP7332" s="7"/>
      <c r="BQ7332" s="7"/>
      <c r="BR7332" s="7"/>
      <c r="BS7332" s="7"/>
      <c r="BT7332" s="7"/>
      <c r="BU7332" s="7"/>
      <c r="BV7332" s="7"/>
      <c r="BW7332" s="7"/>
    </row>
    <row r="7333" spans="43:75" x14ac:dyDescent="0.2">
      <c r="AQ7333" s="7"/>
      <c r="AR7333" s="7"/>
      <c r="AS7333" s="7"/>
      <c r="AT7333" s="7"/>
      <c r="AU7333" s="7"/>
      <c r="AV7333" s="7"/>
      <c r="AX7333" s="7"/>
      <c r="AY7333" s="7"/>
      <c r="AZ7333" s="7"/>
      <c r="BA7333" s="7"/>
      <c r="BB7333" s="7"/>
      <c r="BC7333" s="7"/>
      <c r="BD7333" s="7"/>
      <c r="BG7333" s="7"/>
      <c r="BH7333" s="7"/>
      <c r="BI7333" s="7"/>
      <c r="BJ7333" s="7"/>
      <c r="BK7333" s="7"/>
      <c r="BL7333" s="7"/>
      <c r="BM7333" s="7"/>
      <c r="BP7333" s="7"/>
      <c r="BQ7333" s="7"/>
      <c r="BR7333" s="7"/>
      <c r="BS7333" s="7"/>
      <c r="BT7333" s="7"/>
      <c r="BU7333" s="7"/>
      <c r="BV7333" s="7"/>
      <c r="BW7333" s="7"/>
    </row>
    <row r="7334" spans="43:75" x14ac:dyDescent="0.2">
      <c r="AQ7334" s="7"/>
      <c r="AR7334" s="7"/>
      <c r="AS7334" s="7"/>
      <c r="AT7334" s="7"/>
      <c r="AU7334" s="7"/>
      <c r="AV7334" s="7"/>
      <c r="AX7334" s="7"/>
      <c r="AY7334" s="7"/>
      <c r="AZ7334" s="7"/>
      <c r="BA7334" s="7"/>
      <c r="BB7334" s="7"/>
      <c r="BC7334" s="7"/>
      <c r="BD7334" s="7"/>
      <c r="BG7334" s="7"/>
      <c r="BH7334" s="7"/>
      <c r="BI7334" s="7"/>
      <c r="BJ7334" s="7"/>
      <c r="BK7334" s="7"/>
      <c r="BL7334" s="7"/>
      <c r="BM7334" s="7"/>
      <c r="BP7334" s="7"/>
      <c r="BQ7334" s="7"/>
      <c r="BR7334" s="7"/>
      <c r="BS7334" s="7"/>
      <c r="BT7334" s="7"/>
      <c r="BU7334" s="7"/>
      <c r="BV7334" s="7"/>
      <c r="BW7334" s="7"/>
    </row>
    <row r="7335" spans="43:75" x14ac:dyDescent="0.2">
      <c r="AQ7335" s="7"/>
      <c r="AR7335" s="7"/>
      <c r="AS7335" s="7"/>
      <c r="AT7335" s="7"/>
      <c r="AU7335" s="7"/>
      <c r="AV7335" s="7"/>
      <c r="AX7335" s="7"/>
      <c r="AY7335" s="7"/>
      <c r="AZ7335" s="7"/>
      <c r="BA7335" s="7"/>
      <c r="BB7335" s="7"/>
      <c r="BC7335" s="7"/>
      <c r="BD7335" s="7"/>
      <c r="BG7335" s="7"/>
      <c r="BH7335" s="7"/>
      <c r="BI7335" s="7"/>
      <c r="BJ7335" s="7"/>
      <c r="BK7335" s="7"/>
      <c r="BL7335" s="7"/>
      <c r="BM7335" s="7"/>
      <c r="BP7335" s="7"/>
      <c r="BQ7335" s="7"/>
      <c r="BR7335" s="7"/>
      <c r="BS7335" s="7"/>
      <c r="BT7335" s="7"/>
      <c r="BU7335" s="7"/>
      <c r="BV7335" s="7"/>
      <c r="BW7335" s="7"/>
    </row>
    <row r="7336" spans="43:75" x14ac:dyDescent="0.2">
      <c r="AQ7336" s="7"/>
      <c r="AR7336" s="7"/>
      <c r="AS7336" s="7"/>
      <c r="AT7336" s="7"/>
      <c r="AU7336" s="7"/>
      <c r="AV7336" s="7"/>
      <c r="AX7336" s="7"/>
      <c r="AY7336" s="7"/>
      <c r="AZ7336" s="7"/>
      <c r="BA7336" s="7"/>
      <c r="BB7336" s="7"/>
      <c r="BC7336" s="7"/>
      <c r="BD7336" s="7"/>
      <c r="BG7336" s="7"/>
      <c r="BH7336" s="7"/>
      <c r="BI7336" s="7"/>
      <c r="BJ7336" s="7"/>
      <c r="BK7336" s="7"/>
      <c r="BL7336" s="7"/>
      <c r="BM7336" s="7"/>
      <c r="BP7336" s="7"/>
      <c r="BQ7336" s="7"/>
      <c r="BR7336" s="7"/>
      <c r="BS7336" s="7"/>
      <c r="BT7336" s="7"/>
      <c r="BU7336" s="7"/>
      <c r="BV7336" s="7"/>
      <c r="BW7336" s="7"/>
    </row>
    <row r="7337" spans="43:75" x14ac:dyDescent="0.2">
      <c r="AQ7337" s="7"/>
      <c r="AR7337" s="7"/>
      <c r="AS7337" s="7"/>
      <c r="AT7337" s="7"/>
      <c r="AU7337" s="7"/>
      <c r="AV7337" s="7"/>
      <c r="AX7337" s="7"/>
      <c r="AY7337" s="7"/>
      <c r="AZ7337" s="7"/>
      <c r="BA7337" s="7"/>
      <c r="BB7337" s="7"/>
      <c r="BC7337" s="7"/>
      <c r="BD7337" s="7"/>
      <c r="BG7337" s="7"/>
      <c r="BH7337" s="7"/>
      <c r="BI7337" s="7"/>
      <c r="BJ7337" s="7"/>
      <c r="BK7337" s="7"/>
      <c r="BL7337" s="7"/>
      <c r="BM7337" s="7"/>
      <c r="BP7337" s="7"/>
      <c r="BQ7337" s="7"/>
      <c r="BR7337" s="7"/>
      <c r="BS7337" s="7"/>
      <c r="BT7337" s="7"/>
      <c r="BU7337" s="7"/>
      <c r="BV7337" s="7"/>
      <c r="BW7337" s="7"/>
    </row>
    <row r="7338" spans="43:75" x14ac:dyDescent="0.2">
      <c r="AQ7338" s="7"/>
      <c r="AR7338" s="7"/>
      <c r="AS7338" s="7"/>
      <c r="AT7338" s="7"/>
      <c r="AU7338" s="7"/>
      <c r="AV7338" s="7"/>
      <c r="AX7338" s="7"/>
      <c r="AY7338" s="7"/>
      <c r="AZ7338" s="7"/>
      <c r="BA7338" s="7"/>
      <c r="BB7338" s="7"/>
      <c r="BC7338" s="7"/>
      <c r="BD7338" s="7"/>
      <c r="BG7338" s="7"/>
      <c r="BH7338" s="7"/>
      <c r="BI7338" s="7"/>
      <c r="BJ7338" s="7"/>
      <c r="BK7338" s="7"/>
      <c r="BL7338" s="7"/>
      <c r="BM7338" s="7"/>
      <c r="BP7338" s="7"/>
      <c r="BQ7338" s="7"/>
      <c r="BR7338" s="7"/>
      <c r="BS7338" s="7"/>
      <c r="BT7338" s="7"/>
      <c r="BU7338" s="7"/>
      <c r="BV7338" s="7"/>
      <c r="BW7338" s="7"/>
    </row>
    <row r="7339" spans="43:75" x14ac:dyDescent="0.2">
      <c r="AQ7339" s="7"/>
      <c r="AR7339" s="7"/>
      <c r="AS7339" s="7"/>
      <c r="AT7339" s="7"/>
      <c r="AU7339" s="7"/>
      <c r="AV7339" s="7"/>
      <c r="AX7339" s="7"/>
      <c r="AY7339" s="7"/>
      <c r="AZ7339" s="7"/>
      <c r="BA7339" s="7"/>
      <c r="BB7339" s="7"/>
      <c r="BC7339" s="7"/>
      <c r="BD7339" s="7"/>
      <c r="BG7339" s="7"/>
      <c r="BH7339" s="7"/>
      <c r="BI7339" s="7"/>
      <c r="BJ7339" s="7"/>
      <c r="BK7339" s="7"/>
      <c r="BL7339" s="7"/>
      <c r="BM7339" s="7"/>
      <c r="BP7339" s="7"/>
      <c r="BQ7339" s="7"/>
      <c r="BR7339" s="7"/>
      <c r="BS7339" s="7"/>
      <c r="BT7339" s="7"/>
      <c r="BU7339" s="7"/>
      <c r="BV7339" s="7"/>
      <c r="BW7339" s="7"/>
    </row>
    <row r="7340" spans="43:75" x14ac:dyDescent="0.2">
      <c r="AQ7340" s="7"/>
      <c r="AR7340" s="7"/>
      <c r="AS7340" s="7"/>
      <c r="AT7340" s="7"/>
      <c r="AU7340" s="7"/>
      <c r="AV7340" s="7"/>
      <c r="AX7340" s="7"/>
      <c r="AY7340" s="7"/>
      <c r="AZ7340" s="7"/>
      <c r="BA7340" s="7"/>
      <c r="BB7340" s="7"/>
      <c r="BC7340" s="7"/>
      <c r="BD7340" s="7"/>
      <c r="BG7340" s="7"/>
      <c r="BH7340" s="7"/>
      <c r="BI7340" s="7"/>
      <c r="BJ7340" s="7"/>
      <c r="BK7340" s="7"/>
      <c r="BL7340" s="7"/>
      <c r="BM7340" s="7"/>
      <c r="BP7340" s="7"/>
      <c r="BQ7340" s="7"/>
      <c r="BR7340" s="7"/>
      <c r="BS7340" s="7"/>
      <c r="BT7340" s="7"/>
      <c r="BU7340" s="7"/>
      <c r="BV7340" s="7"/>
      <c r="BW7340" s="7"/>
    </row>
    <row r="7341" spans="43:75" x14ac:dyDescent="0.2">
      <c r="AQ7341" s="7"/>
      <c r="AR7341" s="7"/>
      <c r="AS7341" s="7"/>
      <c r="AT7341" s="7"/>
      <c r="AU7341" s="7"/>
      <c r="AV7341" s="7"/>
      <c r="AX7341" s="7"/>
      <c r="AY7341" s="7"/>
      <c r="AZ7341" s="7"/>
      <c r="BA7341" s="7"/>
      <c r="BB7341" s="7"/>
      <c r="BC7341" s="7"/>
      <c r="BD7341" s="7"/>
      <c r="BG7341" s="7"/>
      <c r="BH7341" s="7"/>
      <c r="BI7341" s="7"/>
      <c r="BJ7341" s="7"/>
      <c r="BK7341" s="7"/>
      <c r="BL7341" s="7"/>
      <c r="BM7341" s="7"/>
      <c r="BP7341" s="7"/>
      <c r="BQ7341" s="7"/>
      <c r="BR7341" s="7"/>
      <c r="BS7341" s="7"/>
      <c r="BT7341" s="7"/>
      <c r="BU7341" s="7"/>
      <c r="BV7341" s="7"/>
      <c r="BW7341" s="7"/>
    </row>
    <row r="7342" spans="43:75" x14ac:dyDescent="0.2">
      <c r="AQ7342" s="7"/>
      <c r="AR7342" s="7"/>
      <c r="AS7342" s="7"/>
      <c r="AT7342" s="7"/>
      <c r="AU7342" s="7"/>
      <c r="AV7342" s="7"/>
      <c r="AX7342" s="7"/>
      <c r="AY7342" s="7"/>
      <c r="AZ7342" s="7"/>
      <c r="BA7342" s="7"/>
      <c r="BB7342" s="7"/>
      <c r="BC7342" s="7"/>
      <c r="BD7342" s="7"/>
      <c r="BG7342" s="7"/>
      <c r="BH7342" s="7"/>
      <c r="BI7342" s="7"/>
      <c r="BJ7342" s="7"/>
      <c r="BK7342" s="7"/>
      <c r="BL7342" s="7"/>
      <c r="BM7342" s="7"/>
      <c r="BP7342" s="7"/>
      <c r="BQ7342" s="7"/>
      <c r="BR7342" s="7"/>
      <c r="BS7342" s="7"/>
      <c r="BT7342" s="7"/>
      <c r="BU7342" s="7"/>
      <c r="BV7342" s="7"/>
      <c r="BW7342" s="7"/>
    </row>
    <row r="7343" spans="43:75" x14ac:dyDescent="0.2">
      <c r="AQ7343" s="7"/>
      <c r="AR7343" s="7"/>
      <c r="AS7343" s="7"/>
      <c r="AT7343" s="7"/>
      <c r="AU7343" s="7"/>
      <c r="AV7343" s="7"/>
      <c r="AX7343" s="7"/>
      <c r="AY7343" s="7"/>
      <c r="AZ7343" s="7"/>
      <c r="BA7343" s="7"/>
      <c r="BB7343" s="7"/>
      <c r="BC7343" s="7"/>
      <c r="BD7343" s="7"/>
      <c r="BG7343" s="7"/>
      <c r="BH7343" s="7"/>
      <c r="BI7343" s="7"/>
      <c r="BJ7343" s="7"/>
      <c r="BK7343" s="7"/>
      <c r="BL7343" s="7"/>
      <c r="BM7343" s="7"/>
      <c r="BP7343" s="7"/>
      <c r="BQ7343" s="7"/>
      <c r="BR7343" s="7"/>
      <c r="BS7343" s="7"/>
      <c r="BT7343" s="7"/>
      <c r="BU7343" s="7"/>
      <c r="BV7343" s="7"/>
      <c r="BW7343" s="7"/>
    </row>
    <row r="7344" spans="43:75" x14ac:dyDescent="0.2">
      <c r="AQ7344" s="7"/>
      <c r="AR7344" s="7"/>
      <c r="AS7344" s="7"/>
      <c r="AT7344" s="7"/>
      <c r="AU7344" s="7"/>
      <c r="AV7344" s="7"/>
      <c r="AX7344" s="7"/>
      <c r="AY7344" s="7"/>
      <c r="AZ7344" s="7"/>
      <c r="BA7344" s="7"/>
      <c r="BB7344" s="7"/>
      <c r="BC7344" s="7"/>
      <c r="BD7344" s="7"/>
      <c r="BG7344" s="7"/>
      <c r="BH7344" s="7"/>
      <c r="BI7344" s="7"/>
      <c r="BJ7344" s="7"/>
      <c r="BK7344" s="7"/>
      <c r="BL7344" s="7"/>
      <c r="BM7344" s="7"/>
      <c r="BP7344" s="7"/>
      <c r="BQ7344" s="7"/>
      <c r="BR7344" s="7"/>
      <c r="BS7344" s="7"/>
      <c r="BT7344" s="7"/>
      <c r="BU7344" s="7"/>
      <c r="BV7344" s="7"/>
      <c r="BW7344" s="7"/>
    </row>
    <row r="7345" spans="43:75" x14ac:dyDescent="0.2">
      <c r="AQ7345" s="7"/>
      <c r="AR7345" s="7"/>
      <c r="AS7345" s="7"/>
      <c r="AT7345" s="7"/>
      <c r="AU7345" s="7"/>
      <c r="AV7345" s="7"/>
      <c r="AX7345" s="7"/>
      <c r="AY7345" s="7"/>
      <c r="AZ7345" s="7"/>
      <c r="BA7345" s="7"/>
      <c r="BB7345" s="7"/>
      <c r="BC7345" s="7"/>
      <c r="BD7345" s="7"/>
      <c r="BG7345" s="7"/>
      <c r="BH7345" s="7"/>
      <c r="BI7345" s="7"/>
      <c r="BJ7345" s="7"/>
      <c r="BK7345" s="7"/>
      <c r="BL7345" s="7"/>
      <c r="BM7345" s="7"/>
      <c r="BP7345" s="7"/>
      <c r="BQ7345" s="7"/>
      <c r="BR7345" s="7"/>
      <c r="BS7345" s="7"/>
      <c r="BT7345" s="7"/>
      <c r="BU7345" s="7"/>
      <c r="BV7345" s="7"/>
      <c r="BW7345" s="7"/>
    </row>
    <row r="7346" spans="43:75" x14ac:dyDescent="0.2">
      <c r="AQ7346" s="7"/>
      <c r="AR7346" s="7"/>
      <c r="AS7346" s="7"/>
      <c r="AT7346" s="7"/>
      <c r="AU7346" s="7"/>
      <c r="AV7346" s="7"/>
      <c r="AX7346" s="7"/>
      <c r="AY7346" s="7"/>
      <c r="AZ7346" s="7"/>
      <c r="BA7346" s="7"/>
      <c r="BB7346" s="7"/>
      <c r="BC7346" s="7"/>
      <c r="BD7346" s="7"/>
      <c r="BG7346" s="7"/>
      <c r="BH7346" s="7"/>
      <c r="BI7346" s="7"/>
      <c r="BJ7346" s="7"/>
      <c r="BK7346" s="7"/>
      <c r="BL7346" s="7"/>
      <c r="BM7346" s="7"/>
      <c r="BP7346" s="7"/>
      <c r="BQ7346" s="7"/>
      <c r="BR7346" s="7"/>
      <c r="BS7346" s="7"/>
      <c r="BT7346" s="7"/>
      <c r="BU7346" s="7"/>
      <c r="BV7346" s="7"/>
      <c r="BW7346" s="7"/>
    </row>
    <row r="7347" spans="43:75" x14ac:dyDescent="0.2">
      <c r="AQ7347" s="7"/>
      <c r="AR7347" s="7"/>
      <c r="AS7347" s="7"/>
      <c r="AT7347" s="7"/>
      <c r="AU7347" s="7"/>
      <c r="AV7347" s="7"/>
      <c r="AX7347" s="7"/>
      <c r="AY7347" s="7"/>
      <c r="AZ7347" s="7"/>
      <c r="BA7347" s="7"/>
      <c r="BB7347" s="7"/>
      <c r="BC7347" s="7"/>
      <c r="BD7347" s="7"/>
      <c r="BG7347" s="7"/>
      <c r="BH7347" s="7"/>
      <c r="BI7347" s="7"/>
      <c r="BJ7347" s="7"/>
      <c r="BK7347" s="7"/>
      <c r="BL7347" s="7"/>
      <c r="BM7347" s="7"/>
      <c r="BP7347" s="7"/>
      <c r="BQ7347" s="7"/>
      <c r="BR7347" s="7"/>
      <c r="BS7347" s="7"/>
      <c r="BT7347" s="7"/>
      <c r="BU7347" s="7"/>
      <c r="BV7347" s="7"/>
      <c r="BW7347" s="7"/>
    </row>
    <row r="7348" spans="43:75" x14ac:dyDescent="0.2">
      <c r="AQ7348" s="7"/>
      <c r="AR7348" s="7"/>
      <c r="AS7348" s="7"/>
      <c r="AT7348" s="7"/>
      <c r="AU7348" s="7"/>
      <c r="AV7348" s="7"/>
      <c r="AX7348" s="7"/>
      <c r="AY7348" s="7"/>
      <c r="AZ7348" s="7"/>
      <c r="BA7348" s="7"/>
      <c r="BB7348" s="7"/>
      <c r="BC7348" s="7"/>
      <c r="BD7348" s="7"/>
      <c r="BG7348" s="7"/>
      <c r="BH7348" s="7"/>
      <c r="BI7348" s="7"/>
      <c r="BJ7348" s="7"/>
      <c r="BK7348" s="7"/>
      <c r="BL7348" s="7"/>
      <c r="BM7348" s="7"/>
      <c r="BP7348" s="7"/>
      <c r="BQ7348" s="7"/>
      <c r="BR7348" s="7"/>
      <c r="BS7348" s="7"/>
      <c r="BT7348" s="7"/>
      <c r="BU7348" s="7"/>
      <c r="BV7348" s="7"/>
      <c r="BW7348" s="7"/>
    </row>
    <row r="7349" spans="43:75" x14ac:dyDescent="0.2">
      <c r="AQ7349" s="7"/>
      <c r="AR7349" s="7"/>
      <c r="AS7349" s="7"/>
      <c r="AT7349" s="7"/>
      <c r="AU7349" s="7"/>
      <c r="AV7349" s="7"/>
      <c r="AX7349" s="7"/>
      <c r="AY7349" s="7"/>
      <c r="AZ7349" s="7"/>
      <c r="BA7349" s="7"/>
      <c r="BB7349" s="7"/>
      <c r="BC7349" s="7"/>
      <c r="BD7349" s="7"/>
      <c r="BG7349" s="7"/>
      <c r="BH7349" s="7"/>
      <c r="BI7349" s="7"/>
      <c r="BJ7349" s="7"/>
      <c r="BK7349" s="7"/>
      <c r="BL7349" s="7"/>
      <c r="BM7349" s="7"/>
      <c r="BP7349" s="7"/>
      <c r="BQ7349" s="7"/>
      <c r="BR7349" s="7"/>
      <c r="BS7349" s="7"/>
      <c r="BT7349" s="7"/>
      <c r="BU7349" s="7"/>
      <c r="BV7349" s="7"/>
      <c r="BW7349" s="7"/>
    </row>
    <row r="7350" spans="43:75" x14ac:dyDescent="0.2">
      <c r="AQ7350" s="7"/>
      <c r="AR7350" s="7"/>
      <c r="AS7350" s="7"/>
      <c r="AT7350" s="7"/>
      <c r="AU7350" s="7"/>
      <c r="AV7350" s="7"/>
      <c r="AX7350" s="7"/>
      <c r="AY7350" s="7"/>
      <c r="AZ7350" s="7"/>
      <c r="BA7350" s="7"/>
      <c r="BB7350" s="7"/>
      <c r="BC7350" s="7"/>
      <c r="BD7350" s="7"/>
      <c r="BG7350" s="7"/>
      <c r="BH7350" s="7"/>
      <c r="BI7350" s="7"/>
      <c r="BJ7350" s="7"/>
      <c r="BK7350" s="7"/>
      <c r="BL7350" s="7"/>
      <c r="BM7350" s="7"/>
      <c r="BP7350" s="7"/>
      <c r="BQ7350" s="7"/>
      <c r="BR7350" s="7"/>
      <c r="BS7350" s="7"/>
      <c r="BT7350" s="7"/>
      <c r="BU7350" s="7"/>
      <c r="BV7350" s="7"/>
      <c r="BW7350" s="7"/>
    </row>
    <row r="7351" spans="43:75" x14ac:dyDescent="0.2">
      <c r="AQ7351" s="7"/>
      <c r="AR7351" s="7"/>
      <c r="AS7351" s="7"/>
      <c r="AT7351" s="7"/>
      <c r="AU7351" s="7"/>
      <c r="AV7351" s="7"/>
      <c r="AX7351" s="7"/>
      <c r="AY7351" s="7"/>
      <c r="AZ7351" s="7"/>
      <c r="BA7351" s="7"/>
      <c r="BB7351" s="7"/>
      <c r="BC7351" s="7"/>
      <c r="BD7351" s="7"/>
      <c r="BG7351" s="7"/>
      <c r="BH7351" s="7"/>
      <c r="BI7351" s="7"/>
      <c r="BJ7351" s="7"/>
      <c r="BK7351" s="7"/>
      <c r="BL7351" s="7"/>
      <c r="BM7351" s="7"/>
      <c r="BP7351" s="7"/>
      <c r="BQ7351" s="7"/>
      <c r="BR7351" s="7"/>
      <c r="BS7351" s="7"/>
      <c r="BT7351" s="7"/>
      <c r="BU7351" s="7"/>
      <c r="BV7351" s="7"/>
      <c r="BW7351" s="7"/>
    </row>
    <row r="7352" spans="43:75" x14ac:dyDescent="0.2">
      <c r="AQ7352" s="7"/>
      <c r="AR7352" s="7"/>
      <c r="AS7352" s="7"/>
      <c r="AT7352" s="7"/>
      <c r="AU7352" s="7"/>
      <c r="AV7352" s="7"/>
      <c r="AX7352" s="7"/>
      <c r="AY7352" s="7"/>
      <c r="AZ7352" s="7"/>
      <c r="BA7352" s="7"/>
      <c r="BB7352" s="7"/>
      <c r="BC7352" s="7"/>
      <c r="BD7352" s="7"/>
      <c r="BG7352" s="7"/>
      <c r="BH7352" s="7"/>
      <c r="BI7352" s="7"/>
      <c r="BJ7352" s="7"/>
      <c r="BK7352" s="7"/>
      <c r="BL7352" s="7"/>
      <c r="BM7352" s="7"/>
      <c r="BP7352" s="7"/>
      <c r="BQ7352" s="7"/>
      <c r="BR7352" s="7"/>
      <c r="BS7352" s="7"/>
      <c r="BT7352" s="7"/>
      <c r="BU7352" s="7"/>
      <c r="BV7352" s="7"/>
      <c r="BW7352" s="7"/>
    </row>
    <row r="7353" spans="43:75" x14ac:dyDescent="0.2">
      <c r="AQ7353" s="7"/>
      <c r="AR7353" s="7"/>
      <c r="AS7353" s="7"/>
      <c r="AT7353" s="7"/>
      <c r="AU7353" s="7"/>
      <c r="AV7353" s="7"/>
      <c r="AX7353" s="7"/>
      <c r="AY7353" s="7"/>
      <c r="AZ7353" s="7"/>
      <c r="BA7353" s="7"/>
      <c r="BB7353" s="7"/>
      <c r="BC7353" s="7"/>
      <c r="BD7353" s="7"/>
      <c r="BG7353" s="7"/>
      <c r="BH7353" s="7"/>
      <c r="BI7353" s="7"/>
      <c r="BJ7353" s="7"/>
      <c r="BK7353" s="7"/>
      <c r="BL7353" s="7"/>
      <c r="BM7353" s="7"/>
      <c r="BP7353" s="7"/>
      <c r="BQ7353" s="7"/>
      <c r="BR7353" s="7"/>
      <c r="BS7353" s="7"/>
      <c r="BT7353" s="7"/>
      <c r="BU7353" s="7"/>
      <c r="BV7353" s="7"/>
      <c r="BW7353" s="7"/>
    </row>
    <row r="7354" spans="43:75" x14ac:dyDescent="0.2">
      <c r="AQ7354" s="7"/>
      <c r="AR7354" s="7"/>
      <c r="AS7354" s="7"/>
      <c r="AT7354" s="7"/>
      <c r="AU7354" s="7"/>
      <c r="AV7354" s="7"/>
      <c r="AX7354" s="7"/>
      <c r="AY7354" s="7"/>
      <c r="AZ7354" s="7"/>
      <c r="BA7354" s="7"/>
      <c r="BB7354" s="7"/>
      <c r="BC7354" s="7"/>
      <c r="BD7354" s="7"/>
      <c r="BG7354" s="7"/>
      <c r="BH7354" s="7"/>
      <c r="BI7354" s="7"/>
      <c r="BJ7354" s="7"/>
      <c r="BK7354" s="7"/>
      <c r="BL7354" s="7"/>
      <c r="BM7354" s="7"/>
      <c r="BP7354" s="7"/>
      <c r="BQ7354" s="7"/>
      <c r="BR7354" s="7"/>
      <c r="BS7354" s="7"/>
      <c r="BT7354" s="7"/>
      <c r="BU7354" s="7"/>
      <c r="BV7354" s="7"/>
      <c r="BW7354" s="7"/>
    </row>
    <row r="7355" spans="43:75" x14ac:dyDescent="0.2">
      <c r="AQ7355" s="7"/>
      <c r="AR7355" s="7"/>
      <c r="AS7355" s="7"/>
      <c r="AT7355" s="7"/>
      <c r="AU7355" s="7"/>
      <c r="AV7355" s="7"/>
      <c r="AX7355" s="7"/>
      <c r="AY7355" s="7"/>
      <c r="AZ7355" s="7"/>
      <c r="BA7355" s="7"/>
      <c r="BB7355" s="7"/>
      <c r="BC7355" s="7"/>
      <c r="BD7355" s="7"/>
      <c r="BG7355" s="7"/>
      <c r="BH7355" s="7"/>
      <c r="BI7355" s="7"/>
      <c r="BJ7355" s="7"/>
      <c r="BK7355" s="7"/>
      <c r="BL7355" s="7"/>
      <c r="BM7355" s="7"/>
      <c r="BP7355" s="7"/>
      <c r="BQ7355" s="7"/>
      <c r="BR7355" s="7"/>
      <c r="BS7355" s="7"/>
      <c r="BT7355" s="7"/>
      <c r="BU7355" s="7"/>
      <c r="BV7355" s="7"/>
      <c r="BW7355" s="7"/>
    </row>
    <row r="7356" spans="43:75" x14ac:dyDescent="0.2">
      <c r="AQ7356" s="7"/>
      <c r="AR7356" s="7"/>
      <c r="AS7356" s="7"/>
      <c r="AT7356" s="7"/>
      <c r="AU7356" s="7"/>
      <c r="AV7356" s="7"/>
      <c r="AX7356" s="7"/>
      <c r="AY7356" s="7"/>
      <c r="AZ7356" s="7"/>
      <c r="BA7356" s="7"/>
      <c r="BB7356" s="7"/>
      <c r="BC7356" s="7"/>
      <c r="BD7356" s="7"/>
      <c r="BG7356" s="7"/>
      <c r="BH7356" s="7"/>
      <c r="BI7356" s="7"/>
      <c r="BJ7356" s="7"/>
      <c r="BK7356" s="7"/>
      <c r="BL7356" s="7"/>
      <c r="BM7356" s="7"/>
      <c r="BP7356" s="7"/>
      <c r="BQ7356" s="7"/>
      <c r="BR7356" s="7"/>
      <c r="BS7356" s="7"/>
      <c r="BT7356" s="7"/>
      <c r="BU7356" s="7"/>
      <c r="BV7356" s="7"/>
      <c r="BW7356" s="7"/>
    </row>
    <row r="7357" spans="43:75" x14ac:dyDescent="0.2">
      <c r="AQ7357" s="7"/>
      <c r="AR7357" s="7"/>
      <c r="AS7357" s="7"/>
      <c r="AT7357" s="7"/>
      <c r="AU7357" s="7"/>
      <c r="AV7357" s="7"/>
      <c r="AX7357" s="7"/>
      <c r="AY7357" s="7"/>
      <c r="AZ7357" s="7"/>
      <c r="BA7357" s="7"/>
      <c r="BB7357" s="7"/>
      <c r="BC7357" s="7"/>
      <c r="BD7357" s="7"/>
      <c r="BG7357" s="7"/>
      <c r="BH7357" s="7"/>
      <c r="BI7357" s="7"/>
      <c r="BJ7357" s="7"/>
      <c r="BK7357" s="7"/>
      <c r="BL7357" s="7"/>
      <c r="BM7357" s="7"/>
      <c r="BP7357" s="7"/>
      <c r="BQ7357" s="7"/>
      <c r="BR7357" s="7"/>
      <c r="BS7357" s="7"/>
      <c r="BT7357" s="7"/>
      <c r="BU7357" s="7"/>
      <c r="BV7357" s="7"/>
      <c r="BW7357" s="7"/>
    </row>
    <row r="7358" spans="43:75" x14ac:dyDescent="0.2">
      <c r="AQ7358" s="7"/>
      <c r="AR7358" s="7"/>
      <c r="AS7358" s="7"/>
      <c r="AT7358" s="7"/>
      <c r="AU7358" s="7"/>
      <c r="AV7358" s="7"/>
      <c r="AX7358" s="7"/>
      <c r="AY7358" s="7"/>
      <c r="AZ7358" s="7"/>
      <c r="BA7358" s="7"/>
      <c r="BB7358" s="7"/>
      <c r="BC7358" s="7"/>
      <c r="BD7358" s="7"/>
      <c r="BG7358" s="7"/>
      <c r="BH7358" s="7"/>
      <c r="BI7358" s="7"/>
      <c r="BJ7358" s="7"/>
      <c r="BK7358" s="7"/>
      <c r="BL7358" s="7"/>
      <c r="BM7358" s="7"/>
      <c r="BP7358" s="7"/>
      <c r="BQ7358" s="7"/>
      <c r="BR7358" s="7"/>
      <c r="BS7358" s="7"/>
      <c r="BT7358" s="7"/>
      <c r="BU7358" s="7"/>
      <c r="BV7358" s="7"/>
      <c r="BW7358" s="7"/>
    </row>
    <row r="7359" spans="43:75" x14ac:dyDescent="0.2">
      <c r="AQ7359" s="7"/>
      <c r="AR7359" s="7"/>
      <c r="AS7359" s="7"/>
      <c r="AT7359" s="7"/>
      <c r="AU7359" s="7"/>
      <c r="AV7359" s="7"/>
      <c r="AX7359" s="7"/>
      <c r="AY7359" s="7"/>
      <c r="AZ7359" s="7"/>
      <c r="BA7359" s="7"/>
      <c r="BB7359" s="7"/>
      <c r="BC7359" s="7"/>
      <c r="BD7359" s="7"/>
      <c r="BG7359" s="7"/>
      <c r="BH7359" s="7"/>
      <c r="BI7359" s="7"/>
      <c r="BJ7359" s="7"/>
      <c r="BK7359" s="7"/>
      <c r="BL7359" s="7"/>
      <c r="BM7359" s="7"/>
      <c r="BP7359" s="7"/>
      <c r="BQ7359" s="7"/>
      <c r="BR7359" s="7"/>
      <c r="BS7359" s="7"/>
      <c r="BT7359" s="7"/>
      <c r="BU7359" s="7"/>
      <c r="BV7359" s="7"/>
      <c r="BW7359" s="7"/>
    </row>
    <row r="7360" spans="43:75" x14ac:dyDescent="0.2">
      <c r="AQ7360" s="7"/>
      <c r="AR7360" s="7"/>
      <c r="AS7360" s="7"/>
      <c r="AT7360" s="7"/>
      <c r="AU7360" s="7"/>
      <c r="AV7360" s="7"/>
      <c r="AX7360" s="7"/>
      <c r="AY7360" s="7"/>
      <c r="AZ7360" s="7"/>
      <c r="BA7360" s="7"/>
      <c r="BB7360" s="7"/>
      <c r="BC7360" s="7"/>
      <c r="BD7360" s="7"/>
      <c r="BG7360" s="7"/>
      <c r="BH7360" s="7"/>
      <c r="BI7360" s="7"/>
      <c r="BJ7360" s="7"/>
      <c r="BK7360" s="7"/>
      <c r="BL7360" s="7"/>
      <c r="BM7360" s="7"/>
      <c r="BP7360" s="7"/>
      <c r="BQ7360" s="7"/>
      <c r="BR7360" s="7"/>
      <c r="BS7360" s="7"/>
      <c r="BT7360" s="7"/>
      <c r="BU7360" s="7"/>
      <c r="BV7360" s="7"/>
      <c r="BW7360" s="7"/>
    </row>
    <row r="7361" spans="43:75" x14ac:dyDescent="0.2">
      <c r="AQ7361" s="7"/>
      <c r="AR7361" s="7"/>
      <c r="AS7361" s="7"/>
      <c r="AT7361" s="7"/>
      <c r="AU7361" s="7"/>
      <c r="AV7361" s="7"/>
      <c r="AX7361" s="7"/>
      <c r="AY7361" s="7"/>
      <c r="AZ7361" s="7"/>
      <c r="BA7361" s="7"/>
      <c r="BB7361" s="7"/>
      <c r="BC7361" s="7"/>
      <c r="BD7361" s="7"/>
      <c r="BG7361" s="7"/>
      <c r="BH7361" s="7"/>
      <c r="BI7361" s="7"/>
      <c r="BJ7361" s="7"/>
      <c r="BK7361" s="7"/>
      <c r="BL7361" s="7"/>
      <c r="BM7361" s="7"/>
      <c r="BP7361" s="7"/>
      <c r="BQ7361" s="7"/>
      <c r="BR7361" s="7"/>
      <c r="BS7361" s="7"/>
      <c r="BT7361" s="7"/>
      <c r="BU7361" s="7"/>
      <c r="BV7361" s="7"/>
      <c r="BW7361" s="7"/>
    </row>
    <row r="7362" spans="43:75" x14ac:dyDescent="0.2">
      <c r="AQ7362" s="7"/>
      <c r="AR7362" s="7"/>
      <c r="AS7362" s="7"/>
      <c r="AT7362" s="7"/>
      <c r="AU7362" s="7"/>
      <c r="AV7362" s="7"/>
      <c r="AX7362" s="7"/>
      <c r="AY7362" s="7"/>
      <c r="AZ7362" s="7"/>
      <c r="BA7362" s="7"/>
      <c r="BB7362" s="7"/>
      <c r="BC7362" s="7"/>
      <c r="BD7362" s="7"/>
      <c r="BG7362" s="7"/>
      <c r="BH7362" s="7"/>
      <c r="BI7362" s="7"/>
      <c r="BJ7362" s="7"/>
      <c r="BK7362" s="7"/>
      <c r="BL7362" s="7"/>
      <c r="BM7362" s="7"/>
      <c r="BP7362" s="7"/>
      <c r="BQ7362" s="7"/>
      <c r="BR7362" s="7"/>
      <c r="BS7362" s="7"/>
      <c r="BT7362" s="7"/>
      <c r="BU7362" s="7"/>
      <c r="BV7362" s="7"/>
      <c r="BW7362" s="7"/>
    </row>
    <row r="7363" spans="43:75" x14ac:dyDescent="0.2">
      <c r="AQ7363" s="7"/>
      <c r="AR7363" s="7"/>
      <c r="AS7363" s="7"/>
      <c r="AT7363" s="7"/>
      <c r="AU7363" s="7"/>
      <c r="AV7363" s="7"/>
      <c r="AX7363" s="7"/>
      <c r="AY7363" s="7"/>
      <c r="AZ7363" s="7"/>
      <c r="BA7363" s="7"/>
      <c r="BB7363" s="7"/>
      <c r="BC7363" s="7"/>
      <c r="BD7363" s="7"/>
      <c r="BG7363" s="7"/>
      <c r="BH7363" s="7"/>
      <c r="BI7363" s="7"/>
      <c r="BJ7363" s="7"/>
      <c r="BK7363" s="7"/>
      <c r="BL7363" s="7"/>
      <c r="BM7363" s="7"/>
      <c r="BP7363" s="7"/>
      <c r="BQ7363" s="7"/>
      <c r="BR7363" s="7"/>
      <c r="BS7363" s="7"/>
      <c r="BT7363" s="7"/>
      <c r="BU7363" s="7"/>
      <c r="BV7363" s="7"/>
      <c r="BW7363" s="7"/>
    </row>
    <row r="7364" spans="43:75" x14ac:dyDescent="0.2">
      <c r="AQ7364" s="7"/>
      <c r="AR7364" s="7"/>
      <c r="AS7364" s="7"/>
      <c r="AT7364" s="7"/>
      <c r="AU7364" s="7"/>
      <c r="AV7364" s="7"/>
      <c r="AX7364" s="7"/>
      <c r="AY7364" s="7"/>
      <c r="AZ7364" s="7"/>
      <c r="BA7364" s="7"/>
      <c r="BB7364" s="7"/>
      <c r="BC7364" s="7"/>
      <c r="BD7364" s="7"/>
      <c r="BG7364" s="7"/>
      <c r="BH7364" s="7"/>
      <c r="BI7364" s="7"/>
      <c r="BJ7364" s="7"/>
      <c r="BK7364" s="7"/>
      <c r="BL7364" s="7"/>
      <c r="BM7364" s="7"/>
      <c r="BP7364" s="7"/>
      <c r="BQ7364" s="7"/>
      <c r="BR7364" s="7"/>
      <c r="BS7364" s="7"/>
      <c r="BT7364" s="7"/>
      <c r="BU7364" s="7"/>
      <c r="BV7364" s="7"/>
      <c r="BW7364" s="7"/>
    </row>
    <row r="7365" spans="43:75" x14ac:dyDescent="0.2">
      <c r="AQ7365" s="7"/>
      <c r="AR7365" s="7"/>
      <c r="AS7365" s="7"/>
      <c r="AT7365" s="7"/>
      <c r="AU7365" s="7"/>
      <c r="AV7365" s="7"/>
      <c r="AX7365" s="7"/>
      <c r="AY7365" s="7"/>
      <c r="AZ7365" s="7"/>
      <c r="BA7365" s="7"/>
      <c r="BB7365" s="7"/>
      <c r="BC7365" s="7"/>
      <c r="BD7365" s="7"/>
      <c r="BG7365" s="7"/>
      <c r="BH7365" s="7"/>
      <c r="BI7365" s="7"/>
      <c r="BJ7365" s="7"/>
      <c r="BK7365" s="7"/>
      <c r="BL7365" s="7"/>
      <c r="BM7365" s="7"/>
      <c r="BP7365" s="7"/>
      <c r="BQ7365" s="7"/>
      <c r="BR7365" s="7"/>
      <c r="BS7365" s="7"/>
      <c r="BT7365" s="7"/>
      <c r="BU7365" s="7"/>
      <c r="BV7365" s="7"/>
      <c r="BW7365" s="7"/>
    </row>
    <row r="7366" spans="43:75" x14ac:dyDescent="0.2">
      <c r="AQ7366" s="7"/>
      <c r="AR7366" s="7"/>
      <c r="AS7366" s="7"/>
      <c r="AT7366" s="7"/>
      <c r="AU7366" s="7"/>
      <c r="AV7366" s="7"/>
      <c r="AX7366" s="7"/>
      <c r="AY7366" s="7"/>
      <c r="AZ7366" s="7"/>
      <c r="BA7366" s="7"/>
      <c r="BB7366" s="7"/>
      <c r="BC7366" s="7"/>
      <c r="BD7366" s="7"/>
      <c r="BG7366" s="7"/>
      <c r="BH7366" s="7"/>
      <c r="BI7366" s="7"/>
      <c r="BJ7366" s="7"/>
      <c r="BK7366" s="7"/>
      <c r="BL7366" s="7"/>
      <c r="BM7366" s="7"/>
      <c r="BP7366" s="7"/>
      <c r="BQ7366" s="7"/>
      <c r="BR7366" s="7"/>
      <c r="BS7366" s="7"/>
      <c r="BT7366" s="7"/>
      <c r="BU7366" s="7"/>
      <c r="BV7366" s="7"/>
      <c r="BW7366" s="7"/>
    </row>
    <row r="7367" spans="43:75" x14ac:dyDescent="0.2">
      <c r="AQ7367" s="7"/>
      <c r="AR7367" s="7"/>
      <c r="AS7367" s="7"/>
      <c r="AT7367" s="7"/>
      <c r="AU7367" s="7"/>
      <c r="AV7367" s="7"/>
      <c r="AX7367" s="7"/>
      <c r="AY7367" s="7"/>
      <c r="AZ7367" s="7"/>
      <c r="BA7367" s="7"/>
      <c r="BB7367" s="7"/>
      <c r="BC7367" s="7"/>
      <c r="BD7367" s="7"/>
      <c r="BG7367" s="7"/>
      <c r="BH7367" s="7"/>
      <c r="BI7367" s="7"/>
      <c r="BJ7367" s="7"/>
      <c r="BK7367" s="7"/>
      <c r="BL7367" s="7"/>
      <c r="BM7367" s="7"/>
      <c r="BP7367" s="7"/>
      <c r="BQ7367" s="7"/>
      <c r="BR7367" s="7"/>
      <c r="BS7367" s="7"/>
      <c r="BT7367" s="7"/>
      <c r="BU7367" s="7"/>
      <c r="BV7367" s="7"/>
      <c r="BW7367" s="7"/>
    </row>
    <row r="7368" spans="43:75" x14ac:dyDescent="0.2">
      <c r="AQ7368" s="7"/>
      <c r="AR7368" s="7"/>
      <c r="AS7368" s="7"/>
      <c r="AT7368" s="7"/>
      <c r="AU7368" s="7"/>
      <c r="AV7368" s="7"/>
      <c r="AX7368" s="7"/>
      <c r="AY7368" s="7"/>
      <c r="AZ7368" s="7"/>
      <c r="BA7368" s="7"/>
      <c r="BB7368" s="7"/>
      <c r="BC7368" s="7"/>
      <c r="BD7368" s="7"/>
      <c r="BG7368" s="7"/>
      <c r="BH7368" s="7"/>
      <c r="BI7368" s="7"/>
      <c r="BJ7368" s="7"/>
      <c r="BK7368" s="7"/>
      <c r="BL7368" s="7"/>
      <c r="BM7368" s="7"/>
      <c r="BP7368" s="7"/>
      <c r="BQ7368" s="7"/>
      <c r="BR7368" s="7"/>
      <c r="BS7368" s="7"/>
      <c r="BT7368" s="7"/>
      <c r="BU7368" s="7"/>
      <c r="BV7368" s="7"/>
      <c r="BW7368" s="7"/>
    </row>
    <row r="7369" spans="43:75" x14ac:dyDescent="0.2">
      <c r="AQ7369" s="7"/>
      <c r="AR7369" s="7"/>
      <c r="AS7369" s="7"/>
      <c r="AT7369" s="7"/>
      <c r="AU7369" s="7"/>
      <c r="AV7369" s="7"/>
      <c r="AX7369" s="7"/>
      <c r="AY7369" s="7"/>
      <c r="AZ7369" s="7"/>
      <c r="BA7369" s="7"/>
      <c r="BB7369" s="7"/>
      <c r="BC7369" s="7"/>
      <c r="BD7369" s="7"/>
      <c r="BG7369" s="7"/>
      <c r="BH7369" s="7"/>
      <c r="BI7369" s="7"/>
      <c r="BJ7369" s="7"/>
      <c r="BK7369" s="7"/>
      <c r="BL7369" s="7"/>
      <c r="BM7369" s="7"/>
      <c r="BP7369" s="7"/>
      <c r="BQ7369" s="7"/>
      <c r="BR7369" s="7"/>
      <c r="BS7369" s="7"/>
      <c r="BT7369" s="7"/>
      <c r="BU7369" s="7"/>
      <c r="BV7369" s="7"/>
      <c r="BW7369" s="7"/>
    </row>
    <row r="7370" spans="43:75" x14ac:dyDescent="0.2">
      <c r="AQ7370" s="7"/>
      <c r="AR7370" s="7"/>
      <c r="AS7370" s="7"/>
      <c r="AT7370" s="7"/>
      <c r="AU7370" s="7"/>
      <c r="AV7370" s="7"/>
      <c r="AX7370" s="7"/>
      <c r="AY7370" s="7"/>
      <c r="AZ7370" s="7"/>
      <c r="BA7370" s="7"/>
      <c r="BB7370" s="7"/>
      <c r="BC7370" s="7"/>
      <c r="BD7370" s="7"/>
      <c r="BG7370" s="7"/>
      <c r="BH7370" s="7"/>
      <c r="BI7370" s="7"/>
      <c r="BJ7370" s="7"/>
      <c r="BK7370" s="7"/>
      <c r="BL7370" s="7"/>
      <c r="BM7370" s="7"/>
      <c r="BP7370" s="7"/>
      <c r="BQ7370" s="7"/>
      <c r="BR7370" s="7"/>
      <c r="BS7370" s="7"/>
      <c r="BT7370" s="7"/>
      <c r="BU7370" s="7"/>
      <c r="BV7370" s="7"/>
      <c r="BW7370" s="7"/>
    </row>
    <row r="7371" spans="43:75" x14ac:dyDescent="0.2">
      <c r="AQ7371" s="7"/>
      <c r="AR7371" s="7"/>
      <c r="AS7371" s="7"/>
      <c r="AT7371" s="7"/>
      <c r="AU7371" s="7"/>
      <c r="AV7371" s="7"/>
      <c r="AX7371" s="7"/>
      <c r="AY7371" s="7"/>
      <c r="AZ7371" s="7"/>
      <c r="BA7371" s="7"/>
      <c r="BB7371" s="7"/>
      <c r="BC7371" s="7"/>
      <c r="BD7371" s="7"/>
      <c r="BG7371" s="7"/>
      <c r="BH7371" s="7"/>
      <c r="BI7371" s="7"/>
      <c r="BJ7371" s="7"/>
      <c r="BK7371" s="7"/>
      <c r="BL7371" s="7"/>
      <c r="BM7371" s="7"/>
      <c r="BP7371" s="7"/>
      <c r="BQ7371" s="7"/>
      <c r="BR7371" s="7"/>
      <c r="BS7371" s="7"/>
      <c r="BT7371" s="7"/>
      <c r="BU7371" s="7"/>
      <c r="BV7371" s="7"/>
      <c r="BW7371" s="7"/>
    </row>
    <row r="7372" spans="43:75" x14ac:dyDescent="0.2">
      <c r="AQ7372" s="7"/>
      <c r="AR7372" s="7"/>
      <c r="AS7372" s="7"/>
      <c r="AT7372" s="7"/>
      <c r="AU7372" s="7"/>
      <c r="AV7372" s="7"/>
      <c r="AX7372" s="7"/>
      <c r="AY7372" s="7"/>
      <c r="AZ7372" s="7"/>
      <c r="BA7372" s="7"/>
      <c r="BB7372" s="7"/>
      <c r="BC7372" s="7"/>
      <c r="BD7372" s="7"/>
      <c r="BG7372" s="7"/>
      <c r="BH7372" s="7"/>
      <c r="BI7372" s="7"/>
      <c r="BJ7372" s="7"/>
      <c r="BK7372" s="7"/>
      <c r="BL7372" s="7"/>
      <c r="BM7372" s="7"/>
      <c r="BP7372" s="7"/>
      <c r="BQ7372" s="7"/>
      <c r="BR7372" s="7"/>
      <c r="BS7372" s="7"/>
      <c r="BT7372" s="7"/>
      <c r="BU7372" s="7"/>
      <c r="BV7372" s="7"/>
      <c r="BW7372" s="7"/>
    </row>
    <row r="7373" spans="43:75" x14ac:dyDescent="0.2">
      <c r="AQ7373" s="7"/>
      <c r="AR7373" s="7"/>
      <c r="AS7373" s="7"/>
      <c r="AT7373" s="7"/>
      <c r="AU7373" s="7"/>
      <c r="AV7373" s="7"/>
      <c r="AX7373" s="7"/>
      <c r="AY7373" s="7"/>
      <c r="AZ7373" s="7"/>
      <c r="BA7373" s="7"/>
      <c r="BB7373" s="7"/>
      <c r="BC7373" s="7"/>
      <c r="BD7373" s="7"/>
      <c r="BG7373" s="7"/>
      <c r="BH7373" s="7"/>
      <c r="BI7373" s="7"/>
      <c r="BJ7373" s="7"/>
      <c r="BK7373" s="7"/>
      <c r="BL7373" s="7"/>
      <c r="BM7373" s="7"/>
      <c r="BP7373" s="7"/>
      <c r="BQ7373" s="7"/>
      <c r="BR7373" s="7"/>
      <c r="BS7373" s="7"/>
      <c r="BT7373" s="7"/>
      <c r="BU7373" s="7"/>
      <c r="BV7373" s="7"/>
      <c r="BW7373" s="7"/>
    </row>
    <row r="7374" spans="43:75" x14ac:dyDescent="0.2">
      <c r="AQ7374" s="7"/>
      <c r="AR7374" s="7"/>
      <c r="AS7374" s="7"/>
      <c r="AT7374" s="7"/>
      <c r="AU7374" s="7"/>
      <c r="AV7374" s="7"/>
      <c r="AX7374" s="7"/>
      <c r="AY7374" s="7"/>
      <c r="AZ7374" s="7"/>
      <c r="BA7374" s="7"/>
      <c r="BB7374" s="7"/>
      <c r="BC7374" s="7"/>
      <c r="BD7374" s="7"/>
      <c r="BG7374" s="7"/>
      <c r="BH7374" s="7"/>
      <c r="BI7374" s="7"/>
      <c r="BJ7374" s="7"/>
      <c r="BK7374" s="7"/>
      <c r="BL7374" s="7"/>
      <c r="BM7374" s="7"/>
      <c r="BP7374" s="7"/>
      <c r="BQ7374" s="7"/>
      <c r="BR7374" s="7"/>
      <c r="BS7374" s="7"/>
      <c r="BT7374" s="7"/>
      <c r="BU7374" s="7"/>
      <c r="BV7374" s="7"/>
      <c r="BW7374" s="7"/>
    </row>
    <row r="7375" spans="43:75" x14ac:dyDescent="0.2">
      <c r="AQ7375" s="7"/>
      <c r="AR7375" s="7"/>
      <c r="AS7375" s="7"/>
      <c r="AT7375" s="7"/>
      <c r="AU7375" s="7"/>
      <c r="AV7375" s="7"/>
      <c r="AX7375" s="7"/>
      <c r="AY7375" s="7"/>
      <c r="AZ7375" s="7"/>
      <c r="BA7375" s="7"/>
      <c r="BB7375" s="7"/>
      <c r="BC7375" s="7"/>
      <c r="BD7375" s="7"/>
      <c r="BG7375" s="7"/>
      <c r="BH7375" s="7"/>
      <c r="BI7375" s="7"/>
      <c r="BJ7375" s="7"/>
      <c r="BK7375" s="7"/>
      <c r="BL7375" s="7"/>
      <c r="BM7375" s="7"/>
      <c r="BP7375" s="7"/>
      <c r="BQ7375" s="7"/>
      <c r="BR7375" s="7"/>
      <c r="BS7375" s="7"/>
      <c r="BT7375" s="7"/>
      <c r="BU7375" s="7"/>
      <c r="BV7375" s="7"/>
      <c r="BW7375" s="7"/>
    </row>
    <row r="7376" spans="43:75" x14ac:dyDescent="0.2">
      <c r="AQ7376" s="7"/>
      <c r="AR7376" s="7"/>
      <c r="AS7376" s="7"/>
      <c r="AT7376" s="7"/>
      <c r="AU7376" s="7"/>
      <c r="AV7376" s="7"/>
      <c r="AX7376" s="7"/>
      <c r="AY7376" s="7"/>
      <c r="AZ7376" s="7"/>
      <c r="BA7376" s="7"/>
      <c r="BB7376" s="7"/>
      <c r="BC7376" s="7"/>
      <c r="BD7376" s="7"/>
      <c r="BG7376" s="7"/>
      <c r="BH7376" s="7"/>
      <c r="BI7376" s="7"/>
      <c r="BJ7376" s="7"/>
      <c r="BK7376" s="7"/>
      <c r="BL7376" s="7"/>
      <c r="BM7376" s="7"/>
      <c r="BP7376" s="7"/>
      <c r="BQ7376" s="7"/>
      <c r="BR7376" s="7"/>
      <c r="BS7376" s="7"/>
      <c r="BT7376" s="7"/>
      <c r="BU7376" s="7"/>
      <c r="BV7376" s="7"/>
      <c r="BW7376" s="7"/>
    </row>
    <row r="7377" spans="43:75" x14ac:dyDescent="0.2">
      <c r="AQ7377" s="7"/>
      <c r="AR7377" s="7"/>
      <c r="AS7377" s="7"/>
      <c r="AT7377" s="7"/>
      <c r="AU7377" s="7"/>
      <c r="AV7377" s="7"/>
      <c r="AX7377" s="7"/>
      <c r="AY7377" s="7"/>
      <c r="AZ7377" s="7"/>
      <c r="BA7377" s="7"/>
      <c r="BB7377" s="7"/>
      <c r="BC7377" s="7"/>
      <c r="BD7377" s="7"/>
      <c r="BG7377" s="7"/>
      <c r="BH7377" s="7"/>
      <c r="BI7377" s="7"/>
      <c r="BJ7377" s="7"/>
      <c r="BK7377" s="7"/>
      <c r="BL7377" s="7"/>
      <c r="BM7377" s="7"/>
      <c r="BP7377" s="7"/>
      <c r="BQ7377" s="7"/>
      <c r="BR7377" s="7"/>
      <c r="BS7377" s="7"/>
      <c r="BT7377" s="7"/>
      <c r="BU7377" s="7"/>
      <c r="BV7377" s="7"/>
      <c r="BW7377" s="7"/>
    </row>
    <row r="7378" spans="43:75" x14ac:dyDescent="0.2">
      <c r="AQ7378" s="7"/>
      <c r="AR7378" s="7"/>
      <c r="AS7378" s="7"/>
      <c r="AT7378" s="7"/>
      <c r="AU7378" s="7"/>
      <c r="AV7378" s="7"/>
      <c r="AX7378" s="7"/>
      <c r="AY7378" s="7"/>
      <c r="AZ7378" s="7"/>
      <c r="BA7378" s="7"/>
      <c r="BB7378" s="7"/>
      <c r="BC7378" s="7"/>
      <c r="BD7378" s="7"/>
      <c r="BG7378" s="7"/>
      <c r="BH7378" s="7"/>
      <c r="BI7378" s="7"/>
      <c r="BJ7378" s="7"/>
      <c r="BK7378" s="7"/>
      <c r="BL7378" s="7"/>
      <c r="BM7378" s="7"/>
      <c r="BP7378" s="7"/>
      <c r="BQ7378" s="7"/>
      <c r="BR7378" s="7"/>
      <c r="BS7378" s="7"/>
      <c r="BT7378" s="7"/>
      <c r="BU7378" s="7"/>
      <c r="BV7378" s="7"/>
      <c r="BW7378" s="7"/>
    </row>
    <row r="7379" spans="43:75" x14ac:dyDescent="0.2">
      <c r="AQ7379" s="7"/>
      <c r="AR7379" s="7"/>
      <c r="AS7379" s="7"/>
      <c r="AT7379" s="7"/>
      <c r="AU7379" s="7"/>
      <c r="AV7379" s="7"/>
      <c r="AX7379" s="7"/>
      <c r="AY7379" s="7"/>
      <c r="AZ7379" s="7"/>
      <c r="BA7379" s="7"/>
      <c r="BB7379" s="7"/>
      <c r="BC7379" s="7"/>
      <c r="BD7379" s="7"/>
      <c r="BG7379" s="7"/>
      <c r="BH7379" s="7"/>
      <c r="BI7379" s="7"/>
      <c r="BJ7379" s="7"/>
      <c r="BK7379" s="7"/>
      <c r="BL7379" s="7"/>
      <c r="BM7379" s="7"/>
      <c r="BP7379" s="7"/>
      <c r="BQ7379" s="7"/>
      <c r="BR7379" s="7"/>
      <c r="BS7379" s="7"/>
      <c r="BT7379" s="7"/>
      <c r="BU7379" s="7"/>
      <c r="BV7379" s="7"/>
      <c r="BW7379" s="7"/>
    </row>
    <row r="7380" spans="43:75" x14ac:dyDescent="0.2">
      <c r="AQ7380" s="7"/>
      <c r="AR7380" s="7"/>
      <c r="AS7380" s="7"/>
      <c r="AT7380" s="7"/>
      <c r="AU7380" s="7"/>
      <c r="AV7380" s="7"/>
      <c r="AX7380" s="7"/>
      <c r="AY7380" s="7"/>
      <c r="AZ7380" s="7"/>
      <c r="BA7380" s="7"/>
      <c r="BB7380" s="7"/>
      <c r="BC7380" s="7"/>
      <c r="BD7380" s="7"/>
      <c r="BG7380" s="7"/>
      <c r="BH7380" s="7"/>
      <c r="BI7380" s="7"/>
      <c r="BJ7380" s="7"/>
      <c r="BK7380" s="7"/>
      <c r="BL7380" s="7"/>
      <c r="BM7380" s="7"/>
      <c r="BP7380" s="7"/>
      <c r="BQ7380" s="7"/>
      <c r="BR7380" s="7"/>
      <c r="BS7380" s="7"/>
      <c r="BT7380" s="7"/>
      <c r="BU7380" s="7"/>
      <c r="BV7380" s="7"/>
      <c r="BW7380" s="7"/>
    </row>
    <row r="7381" spans="43:75" x14ac:dyDescent="0.2">
      <c r="AQ7381" s="7"/>
      <c r="AR7381" s="7"/>
      <c r="AS7381" s="7"/>
      <c r="AT7381" s="7"/>
      <c r="AU7381" s="7"/>
      <c r="AV7381" s="7"/>
      <c r="AX7381" s="7"/>
      <c r="AY7381" s="7"/>
      <c r="AZ7381" s="7"/>
      <c r="BA7381" s="7"/>
      <c r="BB7381" s="7"/>
      <c r="BC7381" s="7"/>
      <c r="BD7381" s="7"/>
      <c r="BG7381" s="7"/>
      <c r="BH7381" s="7"/>
      <c r="BI7381" s="7"/>
      <c r="BJ7381" s="7"/>
      <c r="BK7381" s="7"/>
      <c r="BL7381" s="7"/>
      <c r="BM7381" s="7"/>
      <c r="BP7381" s="7"/>
      <c r="BQ7381" s="7"/>
      <c r="BR7381" s="7"/>
      <c r="BS7381" s="7"/>
      <c r="BT7381" s="7"/>
      <c r="BU7381" s="7"/>
      <c r="BV7381" s="7"/>
      <c r="BW7381" s="7"/>
    </row>
    <row r="7382" spans="43:75" x14ac:dyDescent="0.2">
      <c r="AQ7382" s="7"/>
      <c r="AR7382" s="7"/>
      <c r="AS7382" s="7"/>
      <c r="AT7382" s="7"/>
      <c r="AU7382" s="7"/>
      <c r="AV7382" s="7"/>
      <c r="AX7382" s="7"/>
      <c r="AY7382" s="7"/>
      <c r="AZ7382" s="7"/>
      <c r="BA7382" s="7"/>
      <c r="BB7382" s="7"/>
      <c r="BC7382" s="7"/>
      <c r="BD7382" s="7"/>
      <c r="BG7382" s="7"/>
      <c r="BH7382" s="7"/>
      <c r="BI7382" s="7"/>
      <c r="BJ7382" s="7"/>
      <c r="BK7382" s="7"/>
      <c r="BL7382" s="7"/>
      <c r="BM7382" s="7"/>
      <c r="BP7382" s="7"/>
      <c r="BQ7382" s="7"/>
      <c r="BR7382" s="7"/>
      <c r="BS7382" s="7"/>
      <c r="BT7382" s="7"/>
      <c r="BU7382" s="7"/>
      <c r="BV7382" s="7"/>
      <c r="BW7382" s="7"/>
    </row>
    <row r="7383" spans="43:75" x14ac:dyDescent="0.2">
      <c r="AQ7383" s="7"/>
      <c r="AR7383" s="7"/>
      <c r="AS7383" s="7"/>
      <c r="AT7383" s="7"/>
      <c r="AU7383" s="7"/>
      <c r="AV7383" s="7"/>
      <c r="AX7383" s="7"/>
      <c r="AY7383" s="7"/>
      <c r="AZ7383" s="7"/>
      <c r="BA7383" s="7"/>
      <c r="BB7383" s="7"/>
      <c r="BC7383" s="7"/>
      <c r="BD7383" s="7"/>
      <c r="BG7383" s="7"/>
      <c r="BH7383" s="7"/>
      <c r="BI7383" s="7"/>
      <c r="BJ7383" s="7"/>
      <c r="BK7383" s="7"/>
      <c r="BL7383" s="7"/>
      <c r="BM7383" s="7"/>
      <c r="BP7383" s="7"/>
      <c r="BQ7383" s="7"/>
      <c r="BR7383" s="7"/>
      <c r="BS7383" s="7"/>
      <c r="BT7383" s="7"/>
      <c r="BU7383" s="7"/>
      <c r="BV7383" s="7"/>
      <c r="BW7383" s="7"/>
    </row>
    <row r="7384" spans="43:75" x14ac:dyDescent="0.2">
      <c r="AQ7384" s="7"/>
      <c r="AR7384" s="7"/>
      <c r="AS7384" s="7"/>
      <c r="AT7384" s="7"/>
      <c r="AU7384" s="7"/>
      <c r="AV7384" s="7"/>
      <c r="AX7384" s="7"/>
      <c r="AY7384" s="7"/>
      <c r="AZ7384" s="7"/>
      <c r="BA7384" s="7"/>
      <c r="BB7384" s="7"/>
      <c r="BC7384" s="7"/>
      <c r="BD7384" s="7"/>
      <c r="BG7384" s="7"/>
      <c r="BH7384" s="7"/>
      <c r="BI7384" s="7"/>
      <c r="BJ7384" s="7"/>
      <c r="BK7384" s="7"/>
      <c r="BL7384" s="7"/>
      <c r="BM7384" s="7"/>
      <c r="BP7384" s="7"/>
      <c r="BQ7384" s="7"/>
      <c r="BR7384" s="7"/>
      <c r="BS7384" s="7"/>
      <c r="BT7384" s="7"/>
      <c r="BU7384" s="7"/>
      <c r="BV7384" s="7"/>
      <c r="BW7384" s="7"/>
    </row>
    <row r="7385" spans="43:75" x14ac:dyDescent="0.2">
      <c r="AQ7385" s="7"/>
      <c r="AR7385" s="7"/>
      <c r="AS7385" s="7"/>
      <c r="AT7385" s="7"/>
      <c r="AU7385" s="7"/>
      <c r="AV7385" s="7"/>
      <c r="AX7385" s="7"/>
      <c r="AY7385" s="7"/>
      <c r="AZ7385" s="7"/>
      <c r="BA7385" s="7"/>
      <c r="BB7385" s="7"/>
      <c r="BC7385" s="7"/>
      <c r="BD7385" s="7"/>
      <c r="BG7385" s="7"/>
      <c r="BH7385" s="7"/>
      <c r="BI7385" s="7"/>
      <c r="BJ7385" s="7"/>
      <c r="BK7385" s="7"/>
      <c r="BL7385" s="7"/>
      <c r="BM7385" s="7"/>
      <c r="BP7385" s="7"/>
      <c r="BQ7385" s="7"/>
      <c r="BR7385" s="7"/>
      <c r="BS7385" s="7"/>
      <c r="BT7385" s="7"/>
      <c r="BU7385" s="7"/>
      <c r="BV7385" s="7"/>
      <c r="BW7385" s="7"/>
    </row>
    <row r="7386" spans="43:75" x14ac:dyDescent="0.2">
      <c r="AQ7386" s="7"/>
      <c r="AR7386" s="7"/>
      <c r="AS7386" s="7"/>
      <c r="AT7386" s="7"/>
      <c r="AU7386" s="7"/>
      <c r="AV7386" s="7"/>
      <c r="AX7386" s="7"/>
      <c r="AY7386" s="7"/>
      <c r="AZ7386" s="7"/>
      <c r="BA7386" s="7"/>
      <c r="BB7386" s="7"/>
      <c r="BC7386" s="7"/>
      <c r="BD7386" s="7"/>
      <c r="BG7386" s="7"/>
      <c r="BH7386" s="7"/>
      <c r="BI7386" s="7"/>
      <c r="BJ7386" s="7"/>
      <c r="BK7386" s="7"/>
      <c r="BL7386" s="7"/>
      <c r="BM7386" s="7"/>
      <c r="BP7386" s="7"/>
      <c r="BQ7386" s="7"/>
      <c r="BR7386" s="7"/>
      <c r="BS7386" s="7"/>
      <c r="BT7386" s="7"/>
      <c r="BU7386" s="7"/>
      <c r="BV7386" s="7"/>
      <c r="BW7386" s="7"/>
    </row>
    <row r="7387" spans="43:75" x14ac:dyDescent="0.2">
      <c r="AQ7387" s="7"/>
      <c r="AR7387" s="7"/>
      <c r="AS7387" s="7"/>
      <c r="AT7387" s="7"/>
      <c r="AU7387" s="7"/>
      <c r="AV7387" s="7"/>
      <c r="AX7387" s="7"/>
      <c r="AY7387" s="7"/>
      <c r="AZ7387" s="7"/>
      <c r="BA7387" s="7"/>
      <c r="BB7387" s="7"/>
      <c r="BC7387" s="7"/>
      <c r="BD7387" s="7"/>
      <c r="BG7387" s="7"/>
      <c r="BH7387" s="7"/>
      <c r="BI7387" s="7"/>
      <c r="BJ7387" s="7"/>
      <c r="BK7387" s="7"/>
      <c r="BL7387" s="7"/>
      <c r="BM7387" s="7"/>
      <c r="BP7387" s="7"/>
      <c r="BQ7387" s="7"/>
      <c r="BR7387" s="7"/>
      <c r="BS7387" s="7"/>
      <c r="BT7387" s="7"/>
      <c r="BU7387" s="7"/>
      <c r="BV7387" s="7"/>
      <c r="BW7387" s="7"/>
    </row>
    <row r="7388" spans="43:75" x14ac:dyDescent="0.2">
      <c r="AQ7388" s="7"/>
      <c r="AR7388" s="7"/>
      <c r="AS7388" s="7"/>
      <c r="AT7388" s="7"/>
      <c r="AU7388" s="7"/>
      <c r="AV7388" s="7"/>
      <c r="AX7388" s="7"/>
      <c r="AY7388" s="7"/>
      <c r="AZ7388" s="7"/>
      <c r="BA7388" s="7"/>
      <c r="BB7388" s="7"/>
      <c r="BC7388" s="7"/>
      <c r="BD7388" s="7"/>
      <c r="BG7388" s="7"/>
      <c r="BH7388" s="7"/>
      <c r="BI7388" s="7"/>
      <c r="BJ7388" s="7"/>
      <c r="BK7388" s="7"/>
      <c r="BL7388" s="7"/>
      <c r="BM7388" s="7"/>
      <c r="BP7388" s="7"/>
      <c r="BQ7388" s="7"/>
      <c r="BR7388" s="7"/>
      <c r="BS7388" s="7"/>
      <c r="BT7388" s="7"/>
      <c r="BU7388" s="7"/>
      <c r="BV7388" s="7"/>
      <c r="BW7388" s="7"/>
    </row>
    <row r="7389" spans="43:75" x14ac:dyDescent="0.2">
      <c r="AQ7389" s="7"/>
      <c r="AR7389" s="7"/>
      <c r="AS7389" s="7"/>
      <c r="AT7389" s="7"/>
      <c r="AU7389" s="7"/>
      <c r="AV7389" s="7"/>
      <c r="AX7389" s="7"/>
      <c r="AY7389" s="7"/>
      <c r="AZ7389" s="7"/>
      <c r="BA7389" s="7"/>
      <c r="BB7389" s="7"/>
      <c r="BC7389" s="7"/>
      <c r="BD7389" s="7"/>
      <c r="BG7389" s="7"/>
      <c r="BH7389" s="7"/>
      <c r="BI7389" s="7"/>
      <c r="BJ7389" s="7"/>
      <c r="BK7389" s="7"/>
      <c r="BL7389" s="7"/>
      <c r="BM7389" s="7"/>
      <c r="BP7389" s="7"/>
      <c r="BQ7389" s="7"/>
      <c r="BR7389" s="7"/>
      <c r="BS7389" s="7"/>
      <c r="BT7389" s="7"/>
      <c r="BU7389" s="7"/>
      <c r="BV7389" s="7"/>
      <c r="BW7389" s="7"/>
    </row>
    <row r="7390" spans="43:75" x14ac:dyDescent="0.2">
      <c r="AQ7390" s="7"/>
      <c r="AR7390" s="7"/>
      <c r="AS7390" s="7"/>
      <c r="AT7390" s="7"/>
      <c r="AU7390" s="7"/>
      <c r="AV7390" s="7"/>
      <c r="AX7390" s="7"/>
      <c r="AY7390" s="7"/>
      <c r="AZ7390" s="7"/>
      <c r="BA7390" s="7"/>
      <c r="BB7390" s="7"/>
      <c r="BC7390" s="7"/>
      <c r="BD7390" s="7"/>
      <c r="BG7390" s="7"/>
      <c r="BH7390" s="7"/>
      <c r="BI7390" s="7"/>
      <c r="BJ7390" s="7"/>
      <c r="BK7390" s="7"/>
      <c r="BL7390" s="7"/>
      <c r="BM7390" s="7"/>
      <c r="BP7390" s="7"/>
      <c r="BQ7390" s="7"/>
      <c r="BR7390" s="7"/>
      <c r="BS7390" s="7"/>
      <c r="BT7390" s="7"/>
      <c r="BU7390" s="7"/>
      <c r="BV7390" s="7"/>
      <c r="BW7390" s="7"/>
    </row>
    <row r="7391" spans="43:75" x14ac:dyDescent="0.2">
      <c r="AQ7391" s="7"/>
      <c r="AR7391" s="7"/>
      <c r="AS7391" s="7"/>
      <c r="AT7391" s="7"/>
      <c r="AU7391" s="7"/>
      <c r="AV7391" s="7"/>
      <c r="AX7391" s="7"/>
      <c r="AY7391" s="7"/>
      <c r="AZ7391" s="7"/>
      <c r="BA7391" s="7"/>
      <c r="BB7391" s="7"/>
      <c r="BC7391" s="7"/>
      <c r="BD7391" s="7"/>
      <c r="BG7391" s="7"/>
      <c r="BH7391" s="7"/>
      <c r="BI7391" s="7"/>
      <c r="BJ7391" s="7"/>
      <c r="BK7391" s="7"/>
      <c r="BL7391" s="7"/>
      <c r="BM7391" s="7"/>
      <c r="BP7391" s="7"/>
      <c r="BQ7391" s="7"/>
      <c r="BR7391" s="7"/>
      <c r="BS7391" s="7"/>
      <c r="BT7391" s="7"/>
      <c r="BU7391" s="7"/>
      <c r="BV7391" s="7"/>
      <c r="BW7391" s="7"/>
    </row>
    <row r="7392" spans="43:75" x14ac:dyDescent="0.2">
      <c r="AQ7392" s="7"/>
      <c r="AR7392" s="7"/>
      <c r="AS7392" s="7"/>
      <c r="AT7392" s="7"/>
      <c r="AU7392" s="7"/>
      <c r="AV7392" s="7"/>
      <c r="AX7392" s="7"/>
      <c r="AY7392" s="7"/>
      <c r="AZ7392" s="7"/>
      <c r="BA7392" s="7"/>
      <c r="BB7392" s="7"/>
      <c r="BC7392" s="7"/>
      <c r="BD7392" s="7"/>
      <c r="BG7392" s="7"/>
      <c r="BH7392" s="7"/>
      <c r="BI7392" s="7"/>
      <c r="BJ7392" s="7"/>
      <c r="BK7392" s="7"/>
      <c r="BL7392" s="7"/>
      <c r="BM7392" s="7"/>
      <c r="BP7392" s="7"/>
      <c r="BQ7392" s="7"/>
      <c r="BR7392" s="7"/>
      <c r="BS7392" s="7"/>
      <c r="BT7392" s="7"/>
      <c r="BU7392" s="7"/>
      <c r="BV7392" s="7"/>
      <c r="BW7392" s="7"/>
    </row>
    <row r="7393" spans="43:75" x14ac:dyDescent="0.2">
      <c r="AQ7393" s="7"/>
      <c r="AR7393" s="7"/>
      <c r="AS7393" s="7"/>
      <c r="AT7393" s="7"/>
      <c r="AU7393" s="7"/>
      <c r="AV7393" s="7"/>
      <c r="AX7393" s="7"/>
      <c r="AY7393" s="7"/>
      <c r="AZ7393" s="7"/>
      <c r="BA7393" s="7"/>
      <c r="BB7393" s="7"/>
      <c r="BC7393" s="7"/>
      <c r="BD7393" s="7"/>
      <c r="BG7393" s="7"/>
      <c r="BH7393" s="7"/>
      <c r="BI7393" s="7"/>
      <c r="BJ7393" s="7"/>
      <c r="BK7393" s="7"/>
      <c r="BL7393" s="7"/>
      <c r="BM7393" s="7"/>
      <c r="BP7393" s="7"/>
      <c r="BQ7393" s="7"/>
      <c r="BR7393" s="7"/>
      <c r="BS7393" s="7"/>
      <c r="BT7393" s="7"/>
      <c r="BU7393" s="7"/>
      <c r="BV7393" s="7"/>
      <c r="BW7393" s="7"/>
    </row>
    <row r="7394" spans="43:75" x14ac:dyDescent="0.2">
      <c r="AQ7394" s="7"/>
      <c r="AR7394" s="7"/>
      <c r="AS7394" s="7"/>
      <c r="AT7394" s="7"/>
      <c r="AU7394" s="7"/>
      <c r="AV7394" s="7"/>
      <c r="AX7394" s="7"/>
      <c r="AY7394" s="7"/>
      <c r="AZ7394" s="7"/>
      <c r="BA7394" s="7"/>
      <c r="BB7394" s="7"/>
      <c r="BC7394" s="7"/>
      <c r="BD7394" s="7"/>
      <c r="BG7394" s="7"/>
      <c r="BH7394" s="7"/>
      <c r="BI7394" s="7"/>
      <c r="BJ7394" s="7"/>
      <c r="BK7394" s="7"/>
      <c r="BL7394" s="7"/>
      <c r="BM7394" s="7"/>
      <c r="BP7394" s="7"/>
      <c r="BQ7394" s="7"/>
      <c r="BR7394" s="7"/>
      <c r="BS7394" s="7"/>
      <c r="BT7394" s="7"/>
      <c r="BU7394" s="7"/>
      <c r="BV7394" s="7"/>
      <c r="BW7394" s="7"/>
    </row>
    <row r="7395" spans="43:75" x14ac:dyDescent="0.2">
      <c r="AQ7395" s="7"/>
      <c r="AR7395" s="7"/>
      <c r="AS7395" s="7"/>
      <c r="AT7395" s="7"/>
      <c r="AU7395" s="7"/>
      <c r="AV7395" s="7"/>
      <c r="AX7395" s="7"/>
      <c r="AY7395" s="7"/>
      <c r="AZ7395" s="7"/>
      <c r="BA7395" s="7"/>
      <c r="BB7395" s="7"/>
      <c r="BC7395" s="7"/>
      <c r="BD7395" s="7"/>
      <c r="BG7395" s="7"/>
      <c r="BH7395" s="7"/>
      <c r="BI7395" s="7"/>
      <c r="BJ7395" s="7"/>
      <c r="BK7395" s="7"/>
      <c r="BL7395" s="7"/>
      <c r="BM7395" s="7"/>
      <c r="BP7395" s="7"/>
      <c r="BQ7395" s="7"/>
      <c r="BR7395" s="7"/>
      <c r="BS7395" s="7"/>
      <c r="BT7395" s="7"/>
      <c r="BU7395" s="7"/>
      <c r="BV7395" s="7"/>
      <c r="BW7395" s="7"/>
    </row>
    <row r="7396" spans="43:75" x14ac:dyDescent="0.2">
      <c r="AQ7396" s="7"/>
      <c r="AR7396" s="7"/>
      <c r="AS7396" s="7"/>
      <c r="AT7396" s="7"/>
      <c r="AU7396" s="7"/>
      <c r="AV7396" s="7"/>
      <c r="AX7396" s="7"/>
      <c r="AY7396" s="7"/>
      <c r="AZ7396" s="7"/>
      <c r="BA7396" s="7"/>
      <c r="BB7396" s="7"/>
      <c r="BC7396" s="7"/>
      <c r="BD7396" s="7"/>
      <c r="BG7396" s="7"/>
      <c r="BH7396" s="7"/>
      <c r="BI7396" s="7"/>
      <c r="BJ7396" s="7"/>
      <c r="BK7396" s="7"/>
      <c r="BL7396" s="7"/>
      <c r="BM7396" s="7"/>
      <c r="BP7396" s="7"/>
      <c r="BQ7396" s="7"/>
      <c r="BR7396" s="7"/>
      <c r="BS7396" s="7"/>
      <c r="BT7396" s="7"/>
      <c r="BU7396" s="7"/>
      <c r="BV7396" s="7"/>
      <c r="BW7396" s="7"/>
    </row>
    <row r="7397" spans="43:75" x14ac:dyDescent="0.2">
      <c r="AQ7397" s="7"/>
      <c r="AR7397" s="7"/>
      <c r="AS7397" s="7"/>
      <c r="AT7397" s="7"/>
      <c r="AU7397" s="7"/>
      <c r="AV7397" s="7"/>
      <c r="AX7397" s="7"/>
      <c r="AY7397" s="7"/>
      <c r="AZ7397" s="7"/>
      <c r="BA7397" s="7"/>
      <c r="BB7397" s="7"/>
      <c r="BC7397" s="7"/>
      <c r="BD7397" s="7"/>
      <c r="BG7397" s="7"/>
      <c r="BH7397" s="7"/>
      <c r="BI7397" s="7"/>
      <c r="BJ7397" s="7"/>
      <c r="BK7397" s="7"/>
      <c r="BL7397" s="7"/>
      <c r="BM7397" s="7"/>
      <c r="BP7397" s="7"/>
      <c r="BQ7397" s="7"/>
      <c r="BR7397" s="7"/>
      <c r="BS7397" s="7"/>
      <c r="BT7397" s="7"/>
      <c r="BU7397" s="7"/>
      <c r="BV7397" s="7"/>
      <c r="BW7397" s="7"/>
    </row>
    <row r="7398" spans="43:75" x14ac:dyDescent="0.2">
      <c r="AQ7398" s="7"/>
      <c r="AR7398" s="7"/>
      <c r="AS7398" s="7"/>
      <c r="AT7398" s="7"/>
      <c r="AU7398" s="7"/>
      <c r="AV7398" s="7"/>
      <c r="AX7398" s="7"/>
      <c r="AY7398" s="7"/>
      <c r="AZ7398" s="7"/>
      <c r="BA7398" s="7"/>
      <c r="BB7398" s="7"/>
      <c r="BC7398" s="7"/>
      <c r="BD7398" s="7"/>
      <c r="BG7398" s="7"/>
      <c r="BH7398" s="7"/>
      <c r="BI7398" s="7"/>
      <c r="BJ7398" s="7"/>
      <c r="BK7398" s="7"/>
      <c r="BL7398" s="7"/>
      <c r="BM7398" s="7"/>
      <c r="BP7398" s="7"/>
      <c r="BQ7398" s="7"/>
      <c r="BR7398" s="7"/>
      <c r="BS7398" s="7"/>
      <c r="BT7398" s="7"/>
      <c r="BU7398" s="7"/>
      <c r="BV7398" s="7"/>
      <c r="BW7398" s="7"/>
    </row>
    <row r="7399" spans="43:75" x14ac:dyDescent="0.2">
      <c r="AQ7399" s="7"/>
      <c r="AR7399" s="7"/>
      <c r="AS7399" s="7"/>
      <c r="AT7399" s="7"/>
      <c r="AU7399" s="7"/>
      <c r="AV7399" s="7"/>
      <c r="AX7399" s="7"/>
      <c r="AY7399" s="7"/>
      <c r="AZ7399" s="7"/>
      <c r="BA7399" s="7"/>
      <c r="BB7399" s="7"/>
      <c r="BC7399" s="7"/>
      <c r="BD7399" s="7"/>
      <c r="BG7399" s="7"/>
      <c r="BH7399" s="7"/>
      <c r="BI7399" s="7"/>
      <c r="BJ7399" s="7"/>
      <c r="BK7399" s="7"/>
      <c r="BL7399" s="7"/>
      <c r="BM7399" s="7"/>
      <c r="BP7399" s="7"/>
      <c r="BQ7399" s="7"/>
      <c r="BR7399" s="7"/>
      <c r="BS7399" s="7"/>
      <c r="BT7399" s="7"/>
      <c r="BU7399" s="7"/>
      <c r="BV7399" s="7"/>
      <c r="BW7399" s="7"/>
    </row>
    <row r="7400" spans="43:75" x14ac:dyDescent="0.2">
      <c r="AQ7400" s="7"/>
      <c r="AR7400" s="7"/>
      <c r="AS7400" s="7"/>
      <c r="AT7400" s="7"/>
      <c r="AU7400" s="7"/>
      <c r="AV7400" s="7"/>
      <c r="AX7400" s="7"/>
      <c r="AY7400" s="7"/>
      <c r="AZ7400" s="7"/>
      <c r="BA7400" s="7"/>
      <c r="BB7400" s="7"/>
      <c r="BC7400" s="7"/>
      <c r="BD7400" s="7"/>
      <c r="BG7400" s="7"/>
      <c r="BH7400" s="7"/>
      <c r="BI7400" s="7"/>
      <c r="BJ7400" s="7"/>
      <c r="BK7400" s="7"/>
      <c r="BL7400" s="7"/>
      <c r="BM7400" s="7"/>
      <c r="BP7400" s="7"/>
      <c r="BQ7400" s="7"/>
      <c r="BR7400" s="7"/>
      <c r="BS7400" s="7"/>
      <c r="BT7400" s="7"/>
      <c r="BU7400" s="7"/>
      <c r="BV7400" s="7"/>
      <c r="BW7400" s="7"/>
    </row>
    <row r="7401" spans="43:75" x14ac:dyDescent="0.2">
      <c r="AQ7401" s="7"/>
      <c r="AR7401" s="7"/>
      <c r="AS7401" s="7"/>
      <c r="AT7401" s="7"/>
      <c r="AU7401" s="7"/>
      <c r="AV7401" s="7"/>
      <c r="AX7401" s="7"/>
      <c r="AY7401" s="7"/>
      <c r="AZ7401" s="7"/>
      <c r="BA7401" s="7"/>
      <c r="BB7401" s="7"/>
      <c r="BC7401" s="7"/>
      <c r="BD7401" s="7"/>
      <c r="BG7401" s="7"/>
      <c r="BH7401" s="7"/>
      <c r="BI7401" s="7"/>
      <c r="BJ7401" s="7"/>
      <c r="BK7401" s="7"/>
      <c r="BL7401" s="7"/>
      <c r="BM7401" s="7"/>
      <c r="BP7401" s="7"/>
      <c r="BQ7401" s="7"/>
      <c r="BR7401" s="7"/>
      <c r="BS7401" s="7"/>
      <c r="BT7401" s="7"/>
      <c r="BU7401" s="7"/>
      <c r="BV7401" s="7"/>
      <c r="BW7401" s="7"/>
    </row>
    <row r="7402" spans="43:75" x14ac:dyDescent="0.2">
      <c r="AQ7402" s="7"/>
      <c r="AR7402" s="7"/>
      <c r="AS7402" s="7"/>
      <c r="AT7402" s="7"/>
      <c r="AU7402" s="7"/>
      <c r="AV7402" s="7"/>
      <c r="AX7402" s="7"/>
      <c r="AY7402" s="7"/>
      <c r="AZ7402" s="7"/>
      <c r="BA7402" s="7"/>
      <c r="BB7402" s="7"/>
      <c r="BC7402" s="7"/>
      <c r="BD7402" s="7"/>
      <c r="BG7402" s="7"/>
      <c r="BH7402" s="7"/>
      <c r="BI7402" s="7"/>
      <c r="BJ7402" s="7"/>
      <c r="BK7402" s="7"/>
      <c r="BL7402" s="7"/>
      <c r="BM7402" s="7"/>
      <c r="BP7402" s="7"/>
      <c r="BQ7402" s="7"/>
      <c r="BR7402" s="7"/>
      <c r="BS7402" s="7"/>
      <c r="BT7402" s="7"/>
      <c r="BU7402" s="7"/>
      <c r="BV7402" s="7"/>
      <c r="BW7402" s="7"/>
    </row>
    <row r="7403" spans="43:75" x14ac:dyDescent="0.2">
      <c r="AQ7403" s="7"/>
      <c r="AR7403" s="7"/>
      <c r="AS7403" s="7"/>
      <c r="AT7403" s="7"/>
      <c r="AU7403" s="7"/>
      <c r="AV7403" s="7"/>
      <c r="AX7403" s="7"/>
      <c r="AY7403" s="7"/>
      <c r="AZ7403" s="7"/>
      <c r="BA7403" s="7"/>
      <c r="BB7403" s="7"/>
      <c r="BC7403" s="7"/>
      <c r="BD7403" s="7"/>
      <c r="BG7403" s="7"/>
      <c r="BH7403" s="7"/>
      <c r="BI7403" s="7"/>
      <c r="BJ7403" s="7"/>
      <c r="BK7403" s="7"/>
      <c r="BL7403" s="7"/>
      <c r="BM7403" s="7"/>
      <c r="BP7403" s="7"/>
      <c r="BQ7403" s="7"/>
      <c r="BR7403" s="7"/>
      <c r="BS7403" s="7"/>
      <c r="BT7403" s="7"/>
      <c r="BU7403" s="7"/>
      <c r="BV7403" s="7"/>
      <c r="BW7403" s="7"/>
    </row>
    <row r="7404" spans="43:75" x14ac:dyDescent="0.2">
      <c r="AQ7404" s="7"/>
      <c r="AR7404" s="7"/>
      <c r="AS7404" s="7"/>
      <c r="AT7404" s="7"/>
      <c r="AU7404" s="7"/>
      <c r="AV7404" s="7"/>
      <c r="AX7404" s="7"/>
      <c r="AY7404" s="7"/>
      <c r="AZ7404" s="7"/>
      <c r="BA7404" s="7"/>
      <c r="BB7404" s="7"/>
      <c r="BC7404" s="7"/>
      <c r="BD7404" s="7"/>
      <c r="BG7404" s="7"/>
      <c r="BH7404" s="7"/>
      <c r="BI7404" s="7"/>
      <c r="BJ7404" s="7"/>
      <c r="BK7404" s="7"/>
      <c r="BL7404" s="7"/>
      <c r="BM7404" s="7"/>
      <c r="BP7404" s="7"/>
      <c r="BQ7404" s="7"/>
      <c r="BR7404" s="7"/>
      <c r="BS7404" s="7"/>
      <c r="BT7404" s="7"/>
      <c r="BU7404" s="7"/>
      <c r="BV7404" s="7"/>
      <c r="BW7404" s="7"/>
    </row>
    <row r="7405" spans="43:75" x14ac:dyDescent="0.2">
      <c r="AQ7405" s="7"/>
      <c r="AR7405" s="7"/>
      <c r="AS7405" s="7"/>
      <c r="AT7405" s="7"/>
      <c r="AU7405" s="7"/>
      <c r="AV7405" s="7"/>
      <c r="AX7405" s="7"/>
      <c r="AY7405" s="7"/>
      <c r="AZ7405" s="7"/>
      <c r="BA7405" s="7"/>
      <c r="BB7405" s="7"/>
      <c r="BC7405" s="7"/>
      <c r="BD7405" s="7"/>
      <c r="BG7405" s="7"/>
      <c r="BH7405" s="7"/>
      <c r="BI7405" s="7"/>
      <c r="BJ7405" s="7"/>
      <c r="BK7405" s="7"/>
      <c r="BL7405" s="7"/>
      <c r="BM7405" s="7"/>
      <c r="BP7405" s="7"/>
      <c r="BQ7405" s="7"/>
      <c r="BR7405" s="7"/>
      <c r="BS7405" s="7"/>
      <c r="BT7405" s="7"/>
      <c r="BU7405" s="7"/>
      <c r="BV7405" s="7"/>
      <c r="BW7405" s="7"/>
    </row>
    <row r="7406" spans="43:75" x14ac:dyDescent="0.2">
      <c r="AQ7406" s="7"/>
      <c r="AR7406" s="7"/>
      <c r="AS7406" s="7"/>
      <c r="AT7406" s="7"/>
      <c r="AU7406" s="7"/>
      <c r="AV7406" s="7"/>
      <c r="AX7406" s="7"/>
      <c r="AY7406" s="7"/>
      <c r="AZ7406" s="7"/>
      <c r="BA7406" s="7"/>
      <c r="BB7406" s="7"/>
      <c r="BC7406" s="7"/>
      <c r="BD7406" s="7"/>
      <c r="BG7406" s="7"/>
      <c r="BH7406" s="7"/>
      <c r="BI7406" s="7"/>
      <c r="BJ7406" s="7"/>
      <c r="BK7406" s="7"/>
      <c r="BL7406" s="7"/>
      <c r="BM7406" s="7"/>
      <c r="BP7406" s="7"/>
      <c r="BQ7406" s="7"/>
      <c r="BR7406" s="7"/>
      <c r="BS7406" s="7"/>
      <c r="BT7406" s="7"/>
      <c r="BU7406" s="7"/>
      <c r="BV7406" s="7"/>
      <c r="BW7406" s="7"/>
    </row>
    <row r="7407" spans="43:75" x14ac:dyDescent="0.2">
      <c r="AQ7407" s="7"/>
      <c r="AR7407" s="7"/>
      <c r="AS7407" s="7"/>
      <c r="AT7407" s="7"/>
      <c r="AU7407" s="7"/>
      <c r="AV7407" s="7"/>
      <c r="AX7407" s="7"/>
      <c r="AY7407" s="7"/>
      <c r="AZ7407" s="7"/>
      <c r="BA7407" s="7"/>
      <c r="BB7407" s="7"/>
      <c r="BC7407" s="7"/>
      <c r="BD7407" s="7"/>
      <c r="BG7407" s="7"/>
      <c r="BH7407" s="7"/>
      <c r="BI7407" s="7"/>
      <c r="BJ7407" s="7"/>
      <c r="BK7407" s="7"/>
      <c r="BL7407" s="7"/>
      <c r="BM7407" s="7"/>
      <c r="BP7407" s="7"/>
      <c r="BQ7407" s="7"/>
      <c r="BR7407" s="7"/>
      <c r="BS7407" s="7"/>
      <c r="BT7407" s="7"/>
      <c r="BU7407" s="7"/>
      <c r="BV7407" s="7"/>
      <c r="BW7407" s="7"/>
    </row>
    <row r="7408" spans="43:75" x14ac:dyDescent="0.2">
      <c r="AQ7408" s="7"/>
      <c r="AR7408" s="7"/>
      <c r="AS7408" s="7"/>
      <c r="AT7408" s="7"/>
      <c r="AU7408" s="7"/>
      <c r="AV7408" s="7"/>
      <c r="AX7408" s="7"/>
      <c r="AY7408" s="7"/>
      <c r="AZ7408" s="7"/>
      <c r="BA7408" s="7"/>
      <c r="BB7408" s="7"/>
      <c r="BC7408" s="7"/>
      <c r="BD7408" s="7"/>
      <c r="BG7408" s="7"/>
      <c r="BH7408" s="7"/>
      <c r="BI7408" s="7"/>
      <c r="BJ7408" s="7"/>
      <c r="BK7408" s="7"/>
      <c r="BL7408" s="7"/>
      <c r="BM7408" s="7"/>
      <c r="BP7408" s="7"/>
      <c r="BQ7408" s="7"/>
      <c r="BR7408" s="7"/>
      <c r="BS7408" s="7"/>
      <c r="BT7408" s="7"/>
      <c r="BU7408" s="7"/>
      <c r="BV7408" s="7"/>
      <c r="BW7408" s="7"/>
    </row>
    <row r="7409" spans="43:75" x14ac:dyDescent="0.2">
      <c r="AQ7409" s="7"/>
      <c r="AR7409" s="7"/>
      <c r="AS7409" s="7"/>
      <c r="AT7409" s="7"/>
      <c r="AU7409" s="7"/>
      <c r="AV7409" s="7"/>
      <c r="AX7409" s="7"/>
      <c r="AY7409" s="7"/>
      <c r="AZ7409" s="7"/>
      <c r="BA7409" s="7"/>
      <c r="BB7409" s="7"/>
      <c r="BC7409" s="7"/>
      <c r="BD7409" s="7"/>
      <c r="BG7409" s="7"/>
      <c r="BH7409" s="7"/>
      <c r="BI7409" s="7"/>
      <c r="BJ7409" s="7"/>
      <c r="BK7409" s="7"/>
      <c r="BL7409" s="7"/>
      <c r="BM7409" s="7"/>
      <c r="BP7409" s="7"/>
      <c r="BQ7409" s="7"/>
      <c r="BR7409" s="7"/>
      <c r="BS7409" s="7"/>
      <c r="BT7409" s="7"/>
      <c r="BU7409" s="7"/>
      <c r="BV7409" s="7"/>
      <c r="BW7409" s="7"/>
    </row>
    <row r="7410" spans="43:75" x14ac:dyDescent="0.2">
      <c r="AQ7410" s="7"/>
      <c r="AR7410" s="7"/>
      <c r="AS7410" s="7"/>
      <c r="AT7410" s="7"/>
      <c r="AU7410" s="7"/>
      <c r="AV7410" s="7"/>
      <c r="AX7410" s="7"/>
      <c r="AY7410" s="7"/>
      <c r="AZ7410" s="7"/>
      <c r="BA7410" s="7"/>
      <c r="BB7410" s="7"/>
      <c r="BC7410" s="7"/>
      <c r="BD7410" s="7"/>
      <c r="BG7410" s="7"/>
      <c r="BH7410" s="7"/>
      <c r="BI7410" s="7"/>
      <c r="BJ7410" s="7"/>
      <c r="BK7410" s="7"/>
      <c r="BL7410" s="7"/>
      <c r="BM7410" s="7"/>
      <c r="BP7410" s="7"/>
      <c r="BQ7410" s="7"/>
      <c r="BR7410" s="7"/>
      <c r="BS7410" s="7"/>
      <c r="BT7410" s="7"/>
      <c r="BU7410" s="7"/>
      <c r="BV7410" s="7"/>
      <c r="BW7410" s="7"/>
    </row>
    <row r="7411" spans="43:75" x14ac:dyDescent="0.2">
      <c r="AQ7411" s="7"/>
      <c r="AR7411" s="7"/>
      <c r="AS7411" s="7"/>
      <c r="AT7411" s="7"/>
      <c r="AU7411" s="7"/>
      <c r="AV7411" s="7"/>
      <c r="AX7411" s="7"/>
      <c r="AY7411" s="7"/>
      <c r="AZ7411" s="7"/>
      <c r="BA7411" s="7"/>
      <c r="BB7411" s="7"/>
      <c r="BC7411" s="7"/>
      <c r="BD7411" s="7"/>
      <c r="BG7411" s="7"/>
      <c r="BH7411" s="7"/>
      <c r="BI7411" s="7"/>
      <c r="BJ7411" s="7"/>
      <c r="BK7411" s="7"/>
      <c r="BL7411" s="7"/>
      <c r="BM7411" s="7"/>
      <c r="BP7411" s="7"/>
      <c r="BQ7411" s="7"/>
      <c r="BR7411" s="7"/>
      <c r="BS7411" s="7"/>
      <c r="BT7411" s="7"/>
      <c r="BU7411" s="7"/>
      <c r="BV7411" s="7"/>
      <c r="BW7411" s="7"/>
    </row>
    <row r="7412" spans="43:75" x14ac:dyDescent="0.2">
      <c r="AQ7412" s="7"/>
      <c r="AR7412" s="7"/>
      <c r="AS7412" s="7"/>
      <c r="AT7412" s="7"/>
      <c r="AU7412" s="7"/>
      <c r="AV7412" s="7"/>
      <c r="AX7412" s="7"/>
      <c r="AY7412" s="7"/>
      <c r="AZ7412" s="7"/>
      <c r="BA7412" s="7"/>
      <c r="BB7412" s="7"/>
      <c r="BC7412" s="7"/>
      <c r="BD7412" s="7"/>
      <c r="BG7412" s="7"/>
      <c r="BH7412" s="7"/>
      <c r="BI7412" s="7"/>
      <c r="BJ7412" s="7"/>
      <c r="BK7412" s="7"/>
      <c r="BL7412" s="7"/>
      <c r="BM7412" s="7"/>
      <c r="BP7412" s="7"/>
      <c r="BQ7412" s="7"/>
      <c r="BR7412" s="7"/>
      <c r="BS7412" s="7"/>
      <c r="BT7412" s="7"/>
      <c r="BU7412" s="7"/>
      <c r="BV7412" s="7"/>
      <c r="BW7412" s="7"/>
    </row>
    <row r="7413" spans="43:75" x14ac:dyDescent="0.2">
      <c r="AQ7413" s="7"/>
      <c r="AR7413" s="7"/>
      <c r="AS7413" s="7"/>
      <c r="AT7413" s="7"/>
      <c r="AU7413" s="7"/>
      <c r="AV7413" s="7"/>
      <c r="AX7413" s="7"/>
      <c r="AY7413" s="7"/>
      <c r="AZ7413" s="7"/>
      <c r="BA7413" s="7"/>
      <c r="BB7413" s="7"/>
      <c r="BC7413" s="7"/>
      <c r="BD7413" s="7"/>
      <c r="BG7413" s="7"/>
      <c r="BH7413" s="7"/>
      <c r="BI7413" s="7"/>
      <c r="BJ7413" s="7"/>
      <c r="BK7413" s="7"/>
      <c r="BL7413" s="7"/>
      <c r="BM7413" s="7"/>
      <c r="BP7413" s="7"/>
      <c r="BQ7413" s="7"/>
      <c r="BR7413" s="7"/>
      <c r="BS7413" s="7"/>
      <c r="BT7413" s="7"/>
      <c r="BU7413" s="7"/>
      <c r="BV7413" s="7"/>
      <c r="BW7413" s="7"/>
    </row>
    <row r="7414" spans="43:75" x14ac:dyDescent="0.2">
      <c r="AQ7414" s="7"/>
      <c r="AR7414" s="7"/>
      <c r="AS7414" s="7"/>
      <c r="AT7414" s="7"/>
      <c r="AU7414" s="7"/>
      <c r="AV7414" s="7"/>
      <c r="AX7414" s="7"/>
      <c r="AY7414" s="7"/>
      <c r="AZ7414" s="7"/>
      <c r="BA7414" s="7"/>
      <c r="BB7414" s="7"/>
      <c r="BC7414" s="7"/>
      <c r="BD7414" s="7"/>
      <c r="BG7414" s="7"/>
      <c r="BH7414" s="7"/>
      <c r="BI7414" s="7"/>
      <c r="BJ7414" s="7"/>
      <c r="BK7414" s="7"/>
      <c r="BL7414" s="7"/>
      <c r="BM7414" s="7"/>
      <c r="BP7414" s="7"/>
      <c r="BQ7414" s="7"/>
      <c r="BR7414" s="7"/>
      <c r="BS7414" s="7"/>
      <c r="BT7414" s="7"/>
      <c r="BU7414" s="7"/>
      <c r="BV7414" s="7"/>
      <c r="BW7414" s="7"/>
    </row>
    <row r="7415" spans="43:75" x14ac:dyDescent="0.2">
      <c r="AQ7415" s="7"/>
      <c r="AR7415" s="7"/>
      <c r="AS7415" s="7"/>
      <c r="AT7415" s="7"/>
      <c r="AU7415" s="7"/>
      <c r="AV7415" s="7"/>
      <c r="AX7415" s="7"/>
      <c r="AY7415" s="7"/>
      <c r="AZ7415" s="7"/>
      <c r="BA7415" s="7"/>
      <c r="BB7415" s="7"/>
      <c r="BC7415" s="7"/>
      <c r="BD7415" s="7"/>
      <c r="BG7415" s="7"/>
      <c r="BH7415" s="7"/>
      <c r="BI7415" s="7"/>
      <c r="BJ7415" s="7"/>
      <c r="BK7415" s="7"/>
      <c r="BL7415" s="7"/>
      <c r="BM7415" s="7"/>
      <c r="BP7415" s="7"/>
      <c r="BQ7415" s="7"/>
      <c r="BR7415" s="7"/>
      <c r="BS7415" s="7"/>
      <c r="BT7415" s="7"/>
      <c r="BU7415" s="7"/>
      <c r="BV7415" s="7"/>
      <c r="BW7415" s="7"/>
    </row>
    <row r="7416" spans="43:75" x14ac:dyDescent="0.2">
      <c r="AQ7416" s="7"/>
      <c r="AR7416" s="7"/>
      <c r="AS7416" s="7"/>
      <c r="AT7416" s="7"/>
      <c r="AU7416" s="7"/>
      <c r="AV7416" s="7"/>
      <c r="AX7416" s="7"/>
      <c r="AY7416" s="7"/>
      <c r="AZ7416" s="7"/>
      <c r="BA7416" s="7"/>
      <c r="BB7416" s="7"/>
      <c r="BC7416" s="7"/>
      <c r="BD7416" s="7"/>
      <c r="BG7416" s="7"/>
      <c r="BH7416" s="7"/>
      <c r="BI7416" s="7"/>
      <c r="BJ7416" s="7"/>
      <c r="BK7416" s="7"/>
      <c r="BL7416" s="7"/>
      <c r="BM7416" s="7"/>
      <c r="BP7416" s="7"/>
      <c r="BQ7416" s="7"/>
      <c r="BR7416" s="7"/>
      <c r="BS7416" s="7"/>
      <c r="BT7416" s="7"/>
      <c r="BU7416" s="7"/>
      <c r="BV7416" s="7"/>
      <c r="BW7416" s="7"/>
    </row>
    <row r="7417" spans="43:75" x14ac:dyDescent="0.2">
      <c r="AQ7417" s="7"/>
      <c r="AR7417" s="7"/>
      <c r="AS7417" s="7"/>
      <c r="AT7417" s="7"/>
      <c r="AU7417" s="7"/>
      <c r="AV7417" s="7"/>
      <c r="AX7417" s="7"/>
      <c r="AY7417" s="7"/>
      <c r="AZ7417" s="7"/>
      <c r="BA7417" s="7"/>
      <c r="BB7417" s="7"/>
      <c r="BC7417" s="7"/>
      <c r="BD7417" s="7"/>
      <c r="BG7417" s="7"/>
      <c r="BH7417" s="7"/>
      <c r="BI7417" s="7"/>
      <c r="BJ7417" s="7"/>
      <c r="BK7417" s="7"/>
      <c r="BL7417" s="7"/>
      <c r="BM7417" s="7"/>
      <c r="BP7417" s="7"/>
      <c r="BQ7417" s="7"/>
      <c r="BR7417" s="7"/>
      <c r="BS7417" s="7"/>
      <c r="BT7417" s="7"/>
      <c r="BU7417" s="7"/>
      <c r="BV7417" s="7"/>
      <c r="BW7417" s="7"/>
    </row>
    <row r="7418" spans="43:75" x14ac:dyDescent="0.2">
      <c r="AQ7418" s="7"/>
      <c r="AR7418" s="7"/>
      <c r="AS7418" s="7"/>
      <c r="AT7418" s="7"/>
      <c r="AU7418" s="7"/>
      <c r="AV7418" s="7"/>
      <c r="AX7418" s="7"/>
      <c r="AY7418" s="7"/>
      <c r="AZ7418" s="7"/>
      <c r="BA7418" s="7"/>
      <c r="BB7418" s="7"/>
      <c r="BC7418" s="7"/>
      <c r="BD7418" s="7"/>
      <c r="BG7418" s="7"/>
      <c r="BH7418" s="7"/>
      <c r="BI7418" s="7"/>
      <c r="BJ7418" s="7"/>
      <c r="BK7418" s="7"/>
      <c r="BL7418" s="7"/>
      <c r="BM7418" s="7"/>
      <c r="BP7418" s="7"/>
      <c r="BQ7418" s="7"/>
      <c r="BR7418" s="7"/>
      <c r="BS7418" s="7"/>
      <c r="BT7418" s="7"/>
      <c r="BU7418" s="7"/>
      <c r="BV7418" s="7"/>
      <c r="BW7418" s="7"/>
    </row>
    <row r="7419" spans="43:75" x14ac:dyDescent="0.2">
      <c r="AQ7419" s="7"/>
      <c r="AR7419" s="7"/>
      <c r="AS7419" s="7"/>
      <c r="AT7419" s="7"/>
      <c r="AU7419" s="7"/>
      <c r="AV7419" s="7"/>
      <c r="AX7419" s="7"/>
      <c r="AY7419" s="7"/>
      <c r="AZ7419" s="7"/>
      <c r="BA7419" s="7"/>
      <c r="BB7419" s="7"/>
      <c r="BC7419" s="7"/>
      <c r="BD7419" s="7"/>
      <c r="BG7419" s="7"/>
      <c r="BH7419" s="7"/>
      <c r="BI7419" s="7"/>
      <c r="BJ7419" s="7"/>
      <c r="BK7419" s="7"/>
      <c r="BL7419" s="7"/>
      <c r="BM7419" s="7"/>
      <c r="BP7419" s="7"/>
      <c r="BQ7419" s="7"/>
      <c r="BR7419" s="7"/>
      <c r="BS7419" s="7"/>
      <c r="BT7419" s="7"/>
      <c r="BU7419" s="7"/>
      <c r="BV7419" s="7"/>
      <c r="BW7419" s="7"/>
    </row>
    <row r="7420" spans="43:75" x14ac:dyDescent="0.2">
      <c r="AQ7420" s="7"/>
      <c r="AR7420" s="7"/>
      <c r="AS7420" s="7"/>
      <c r="AT7420" s="7"/>
      <c r="AU7420" s="7"/>
      <c r="AV7420" s="7"/>
      <c r="AX7420" s="7"/>
      <c r="AY7420" s="7"/>
      <c r="AZ7420" s="7"/>
      <c r="BA7420" s="7"/>
      <c r="BB7420" s="7"/>
      <c r="BC7420" s="7"/>
      <c r="BD7420" s="7"/>
      <c r="BG7420" s="7"/>
      <c r="BH7420" s="7"/>
      <c r="BI7420" s="7"/>
      <c r="BJ7420" s="7"/>
      <c r="BK7420" s="7"/>
      <c r="BL7420" s="7"/>
      <c r="BM7420" s="7"/>
      <c r="BP7420" s="7"/>
      <c r="BQ7420" s="7"/>
      <c r="BR7420" s="7"/>
      <c r="BS7420" s="7"/>
      <c r="BT7420" s="7"/>
      <c r="BU7420" s="7"/>
      <c r="BV7420" s="7"/>
      <c r="BW7420" s="7"/>
    </row>
    <row r="7421" spans="43:75" x14ac:dyDescent="0.2">
      <c r="AQ7421" s="7"/>
      <c r="AR7421" s="7"/>
      <c r="AS7421" s="7"/>
      <c r="AT7421" s="7"/>
      <c r="AU7421" s="7"/>
      <c r="AV7421" s="7"/>
      <c r="AX7421" s="7"/>
      <c r="AY7421" s="7"/>
      <c r="AZ7421" s="7"/>
      <c r="BA7421" s="7"/>
      <c r="BB7421" s="7"/>
      <c r="BC7421" s="7"/>
      <c r="BD7421" s="7"/>
      <c r="BG7421" s="7"/>
      <c r="BH7421" s="7"/>
      <c r="BI7421" s="7"/>
      <c r="BJ7421" s="7"/>
      <c r="BK7421" s="7"/>
      <c r="BL7421" s="7"/>
      <c r="BM7421" s="7"/>
      <c r="BP7421" s="7"/>
      <c r="BQ7421" s="7"/>
      <c r="BR7421" s="7"/>
      <c r="BS7421" s="7"/>
      <c r="BT7421" s="7"/>
      <c r="BU7421" s="7"/>
      <c r="BV7421" s="7"/>
      <c r="BW7421" s="7"/>
    </row>
    <row r="7422" spans="43:75" x14ac:dyDescent="0.2">
      <c r="AQ7422" s="7"/>
      <c r="AR7422" s="7"/>
      <c r="AS7422" s="7"/>
      <c r="AT7422" s="7"/>
      <c r="AU7422" s="7"/>
      <c r="AV7422" s="7"/>
      <c r="AX7422" s="7"/>
      <c r="AY7422" s="7"/>
      <c r="AZ7422" s="7"/>
      <c r="BA7422" s="7"/>
      <c r="BB7422" s="7"/>
      <c r="BC7422" s="7"/>
      <c r="BD7422" s="7"/>
      <c r="BG7422" s="7"/>
      <c r="BH7422" s="7"/>
      <c r="BI7422" s="7"/>
      <c r="BJ7422" s="7"/>
      <c r="BK7422" s="7"/>
      <c r="BL7422" s="7"/>
      <c r="BM7422" s="7"/>
      <c r="BP7422" s="7"/>
      <c r="BQ7422" s="7"/>
      <c r="BR7422" s="7"/>
      <c r="BS7422" s="7"/>
      <c r="BT7422" s="7"/>
      <c r="BU7422" s="7"/>
      <c r="BV7422" s="7"/>
      <c r="BW7422" s="7"/>
    </row>
    <row r="7423" spans="43:75" x14ac:dyDescent="0.2">
      <c r="AQ7423" s="7"/>
      <c r="AR7423" s="7"/>
      <c r="AS7423" s="7"/>
      <c r="AT7423" s="7"/>
      <c r="AU7423" s="7"/>
      <c r="AV7423" s="7"/>
      <c r="AX7423" s="7"/>
      <c r="AY7423" s="7"/>
      <c r="AZ7423" s="7"/>
      <c r="BA7423" s="7"/>
      <c r="BB7423" s="7"/>
      <c r="BC7423" s="7"/>
      <c r="BD7423" s="7"/>
      <c r="BG7423" s="7"/>
      <c r="BH7423" s="7"/>
      <c r="BI7423" s="7"/>
      <c r="BJ7423" s="7"/>
      <c r="BK7423" s="7"/>
      <c r="BL7423" s="7"/>
      <c r="BM7423" s="7"/>
      <c r="BP7423" s="7"/>
      <c r="BQ7423" s="7"/>
      <c r="BR7423" s="7"/>
      <c r="BS7423" s="7"/>
      <c r="BT7423" s="7"/>
      <c r="BU7423" s="7"/>
      <c r="BV7423" s="7"/>
      <c r="BW7423" s="7"/>
    </row>
    <row r="7424" spans="43:75" x14ac:dyDescent="0.2">
      <c r="AQ7424" s="7"/>
      <c r="AR7424" s="7"/>
      <c r="AS7424" s="7"/>
      <c r="AT7424" s="7"/>
      <c r="AU7424" s="7"/>
      <c r="AV7424" s="7"/>
      <c r="AX7424" s="7"/>
      <c r="AY7424" s="7"/>
      <c r="AZ7424" s="7"/>
      <c r="BA7424" s="7"/>
      <c r="BB7424" s="7"/>
      <c r="BC7424" s="7"/>
      <c r="BD7424" s="7"/>
      <c r="BG7424" s="7"/>
      <c r="BH7424" s="7"/>
      <c r="BI7424" s="7"/>
      <c r="BJ7424" s="7"/>
      <c r="BK7424" s="7"/>
      <c r="BL7424" s="7"/>
      <c r="BM7424" s="7"/>
      <c r="BP7424" s="7"/>
      <c r="BQ7424" s="7"/>
      <c r="BR7424" s="7"/>
      <c r="BS7424" s="7"/>
      <c r="BT7424" s="7"/>
      <c r="BU7424" s="7"/>
      <c r="BV7424" s="7"/>
      <c r="BW7424" s="7"/>
    </row>
    <row r="7425" spans="43:75" x14ac:dyDescent="0.2">
      <c r="AQ7425" s="7"/>
      <c r="AR7425" s="7"/>
      <c r="AS7425" s="7"/>
      <c r="AT7425" s="7"/>
      <c r="AU7425" s="7"/>
      <c r="AV7425" s="7"/>
      <c r="AX7425" s="7"/>
      <c r="AY7425" s="7"/>
      <c r="AZ7425" s="7"/>
      <c r="BA7425" s="7"/>
      <c r="BB7425" s="7"/>
      <c r="BC7425" s="7"/>
      <c r="BD7425" s="7"/>
      <c r="BG7425" s="7"/>
      <c r="BH7425" s="7"/>
      <c r="BI7425" s="7"/>
      <c r="BJ7425" s="7"/>
      <c r="BK7425" s="7"/>
      <c r="BL7425" s="7"/>
      <c r="BM7425" s="7"/>
      <c r="BP7425" s="7"/>
      <c r="BQ7425" s="7"/>
      <c r="BR7425" s="7"/>
      <c r="BS7425" s="7"/>
      <c r="BT7425" s="7"/>
      <c r="BU7425" s="7"/>
      <c r="BV7425" s="7"/>
      <c r="BW7425" s="7"/>
    </row>
    <row r="7426" spans="43:75" x14ac:dyDescent="0.2">
      <c r="AQ7426" s="7"/>
      <c r="AR7426" s="7"/>
      <c r="AS7426" s="7"/>
      <c r="AT7426" s="7"/>
      <c r="AU7426" s="7"/>
      <c r="AV7426" s="7"/>
      <c r="AX7426" s="7"/>
      <c r="AY7426" s="7"/>
      <c r="AZ7426" s="7"/>
      <c r="BA7426" s="7"/>
      <c r="BB7426" s="7"/>
      <c r="BC7426" s="7"/>
      <c r="BD7426" s="7"/>
      <c r="BG7426" s="7"/>
      <c r="BH7426" s="7"/>
      <c r="BI7426" s="7"/>
      <c r="BJ7426" s="7"/>
      <c r="BK7426" s="7"/>
      <c r="BL7426" s="7"/>
      <c r="BM7426" s="7"/>
      <c r="BP7426" s="7"/>
      <c r="BQ7426" s="7"/>
      <c r="BR7426" s="7"/>
      <c r="BS7426" s="7"/>
      <c r="BT7426" s="7"/>
      <c r="BU7426" s="7"/>
      <c r="BV7426" s="7"/>
      <c r="BW7426" s="7"/>
    </row>
    <row r="7427" spans="43:75" x14ac:dyDescent="0.2">
      <c r="AQ7427" s="7"/>
      <c r="AR7427" s="7"/>
      <c r="AS7427" s="7"/>
      <c r="AT7427" s="7"/>
      <c r="AU7427" s="7"/>
      <c r="AV7427" s="7"/>
      <c r="AX7427" s="7"/>
      <c r="AY7427" s="7"/>
      <c r="AZ7427" s="7"/>
      <c r="BA7427" s="7"/>
      <c r="BB7427" s="7"/>
      <c r="BC7427" s="7"/>
      <c r="BD7427" s="7"/>
      <c r="BG7427" s="7"/>
      <c r="BH7427" s="7"/>
      <c r="BI7427" s="7"/>
      <c r="BJ7427" s="7"/>
      <c r="BK7427" s="7"/>
      <c r="BL7427" s="7"/>
      <c r="BM7427" s="7"/>
      <c r="BP7427" s="7"/>
      <c r="BQ7427" s="7"/>
      <c r="BR7427" s="7"/>
      <c r="BS7427" s="7"/>
      <c r="BT7427" s="7"/>
      <c r="BU7427" s="7"/>
      <c r="BV7427" s="7"/>
      <c r="BW7427" s="7"/>
    </row>
    <row r="7428" spans="43:75" x14ac:dyDescent="0.2">
      <c r="AQ7428" s="7"/>
      <c r="AR7428" s="7"/>
      <c r="AS7428" s="7"/>
      <c r="AT7428" s="7"/>
      <c r="AU7428" s="7"/>
      <c r="AV7428" s="7"/>
      <c r="AX7428" s="7"/>
      <c r="AY7428" s="7"/>
      <c r="AZ7428" s="7"/>
      <c r="BA7428" s="7"/>
      <c r="BB7428" s="7"/>
      <c r="BC7428" s="7"/>
      <c r="BD7428" s="7"/>
      <c r="BG7428" s="7"/>
      <c r="BH7428" s="7"/>
      <c r="BI7428" s="7"/>
      <c r="BJ7428" s="7"/>
      <c r="BK7428" s="7"/>
      <c r="BL7428" s="7"/>
      <c r="BM7428" s="7"/>
      <c r="BP7428" s="7"/>
      <c r="BQ7428" s="7"/>
      <c r="BR7428" s="7"/>
      <c r="BS7428" s="7"/>
      <c r="BT7428" s="7"/>
      <c r="BU7428" s="7"/>
      <c r="BV7428" s="7"/>
      <c r="BW7428" s="7"/>
    </row>
    <row r="7429" spans="43:75" x14ac:dyDescent="0.2">
      <c r="AQ7429" s="7"/>
      <c r="AR7429" s="7"/>
      <c r="AS7429" s="7"/>
      <c r="AT7429" s="7"/>
      <c r="AU7429" s="7"/>
      <c r="AV7429" s="7"/>
      <c r="AX7429" s="7"/>
      <c r="AY7429" s="7"/>
      <c r="AZ7429" s="7"/>
      <c r="BA7429" s="7"/>
      <c r="BB7429" s="7"/>
      <c r="BC7429" s="7"/>
      <c r="BD7429" s="7"/>
      <c r="BG7429" s="7"/>
      <c r="BH7429" s="7"/>
      <c r="BI7429" s="7"/>
      <c r="BJ7429" s="7"/>
      <c r="BK7429" s="7"/>
      <c r="BL7429" s="7"/>
      <c r="BM7429" s="7"/>
      <c r="BP7429" s="7"/>
      <c r="BQ7429" s="7"/>
      <c r="BR7429" s="7"/>
      <c r="BS7429" s="7"/>
      <c r="BT7429" s="7"/>
      <c r="BU7429" s="7"/>
      <c r="BV7429" s="7"/>
      <c r="BW7429" s="7"/>
    </row>
    <row r="7430" spans="43:75" x14ac:dyDescent="0.2">
      <c r="AQ7430" s="7"/>
      <c r="AR7430" s="7"/>
      <c r="AS7430" s="7"/>
      <c r="AT7430" s="7"/>
      <c r="AU7430" s="7"/>
      <c r="AV7430" s="7"/>
      <c r="AX7430" s="7"/>
      <c r="AY7430" s="7"/>
      <c r="AZ7430" s="7"/>
      <c r="BA7430" s="7"/>
      <c r="BB7430" s="7"/>
      <c r="BC7430" s="7"/>
      <c r="BD7430" s="7"/>
      <c r="BG7430" s="7"/>
      <c r="BH7430" s="7"/>
      <c r="BI7430" s="7"/>
      <c r="BJ7430" s="7"/>
      <c r="BK7430" s="7"/>
      <c r="BL7430" s="7"/>
      <c r="BM7430" s="7"/>
      <c r="BP7430" s="7"/>
      <c r="BQ7430" s="7"/>
      <c r="BR7430" s="7"/>
      <c r="BS7430" s="7"/>
      <c r="BT7430" s="7"/>
      <c r="BU7430" s="7"/>
      <c r="BV7430" s="7"/>
      <c r="BW7430" s="7"/>
    </row>
    <row r="7431" spans="43:75" x14ac:dyDescent="0.2">
      <c r="AQ7431" s="7"/>
      <c r="AR7431" s="7"/>
      <c r="AS7431" s="7"/>
      <c r="AT7431" s="7"/>
      <c r="AU7431" s="7"/>
      <c r="AV7431" s="7"/>
      <c r="AX7431" s="7"/>
      <c r="AY7431" s="7"/>
      <c r="AZ7431" s="7"/>
      <c r="BA7431" s="7"/>
      <c r="BB7431" s="7"/>
      <c r="BC7431" s="7"/>
      <c r="BD7431" s="7"/>
      <c r="BG7431" s="7"/>
      <c r="BH7431" s="7"/>
      <c r="BI7431" s="7"/>
      <c r="BJ7431" s="7"/>
      <c r="BK7431" s="7"/>
      <c r="BL7431" s="7"/>
      <c r="BM7431" s="7"/>
      <c r="BP7431" s="7"/>
      <c r="BQ7431" s="7"/>
      <c r="BR7431" s="7"/>
      <c r="BS7431" s="7"/>
      <c r="BT7431" s="7"/>
      <c r="BU7431" s="7"/>
      <c r="BV7431" s="7"/>
      <c r="BW7431" s="7"/>
    </row>
    <row r="7432" spans="43:75" x14ac:dyDescent="0.2">
      <c r="AQ7432" s="7"/>
      <c r="AR7432" s="7"/>
      <c r="AS7432" s="7"/>
      <c r="AT7432" s="7"/>
      <c r="AU7432" s="7"/>
      <c r="AV7432" s="7"/>
      <c r="AX7432" s="7"/>
      <c r="AY7432" s="7"/>
      <c r="AZ7432" s="7"/>
      <c r="BA7432" s="7"/>
      <c r="BB7432" s="7"/>
      <c r="BC7432" s="7"/>
      <c r="BD7432" s="7"/>
      <c r="BG7432" s="7"/>
      <c r="BH7432" s="7"/>
      <c r="BI7432" s="7"/>
      <c r="BJ7432" s="7"/>
      <c r="BK7432" s="7"/>
      <c r="BL7432" s="7"/>
      <c r="BM7432" s="7"/>
      <c r="BP7432" s="7"/>
      <c r="BQ7432" s="7"/>
      <c r="BR7432" s="7"/>
      <c r="BS7432" s="7"/>
      <c r="BT7432" s="7"/>
      <c r="BU7432" s="7"/>
      <c r="BV7432" s="7"/>
      <c r="BW7432" s="7"/>
    </row>
    <row r="7433" spans="43:75" x14ac:dyDescent="0.2">
      <c r="AQ7433" s="7"/>
      <c r="AR7433" s="7"/>
      <c r="AS7433" s="7"/>
      <c r="AT7433" s="7"/>
      <c r="AU7433" s="7"/>
      <c r="AV7433" s="7"/>
      <c r="AX7433" s="7"/>
      <c r="AY7433" s="7"/>
      <c r="AZ7433" s="7"/>
      <c r="BA7433" s="7"/>
      <c r="BB7433" s="7"/>
      <c r="BC7433" s="7"/>
      <c r="BD7433" s="7"/>
      <c r="BG7433" s="7"/>
      <c r="BH7433" s="7"/>
      <c r="BI7433" s="7"/>
      <c r="BJ7433" s="7"/>
      <c r="BK7433" s="7"/>
      <c r="BL7433" s="7"/>
      <c r="BM7433" s="7"/>
      <c r="BP7433" s="7"/>
      <c r="BQ7433" s="7"/>
      <c r="BR7433" s="7"/>
      <c r="BS7433" s="7"/>
      <c r="BT7433" s="7"/>
      <c r="BU7433" s="7"/>
      <c r="BV7433" s="7"/>
      <c r="BW7433" s="7"/>
    </row>
    <row r="7434" spans="43:75" x14ac:dyDescent="0.2">
      <c r="AQ7434" s="7"/>
      <c r="AR7434" s="7"/>
      <c r="AS7434" s="7"/>
      <c r="AT7434" s="7"/>
      <c r="AU7434" s="7"/>
      <c r="AV7434" s="7"/>
      <c r="AX7434" s="7"/>
      <c r="AY7434" s="7"/>
      <c r="AZ7434" s="7"/>
      <c r="BA7434" s="7"/>
      <c r="BB7434" s="7"/>
      <c r="BC7434" s="7"/>
      <c r="BD7434" s="7"/>
      <c r="BG7434" s="7"/>
      <c r="BH7434" s="7"/>
      <c r="BI7434" s="7"/>
      <c r="BJ7434" s="7"/>
      <c r="BK7434" s="7"/>
      <c r="BL7434" s="7"/>
      <c r="BM7434" s="7"/>
      <c r="BP7434" s="7"/>
      <c r="BQ7434" s="7"/>
      <c r="BR7434" s="7"/>
      <c r="BS7434" s="7"/>
      <c r="BT7434" s="7"/>
      <c r="BU7434" s="7"/>
      <c r="BV7434" s="7"/>
      <c r="BW7434" s="7"/>
    </row>
    <row r="7435" spans="43:75" x14ac:dyDescent="0.2">
      <c r="AQ7435" s="7"/>
      <c r="AR7435" s="7"/>
      <c r="AS7435" s="7"/>
      <c r="AT7435" s="7"/>
      <c r="AU7435" s="7"/>
      <c r="AV7435" s="7"/>
      <c r="AX7435" s="7"/>
      <c r="AY7435" s="7"/>
      <c r="AZ7435" s="7"/>
      <c r="BA7435" s="7"/>
      <c r="BB7435" s="7"/>
      <c r="BC7435" s="7"/>
      <c r="BD7435" s="7"/>
      <c r="BG7435" s="7"/>
      <c r="BH7435" s="7"/>
      <c r="BI7435" s="7"/>
      <c r="BJ7435" s="7"/>
      <c r="BK7435" s="7"/>
      <c r="BL7435" s="7"/>
      <c r="BM7435" s="7"/>
      <c r="BP7435" s="7"/>
      <c r="BQ7435" s="7"/>
      <c r="BR7435" s="7"/>
      <c r="BS7435" s="7"/>
      <c r="BT7435" s="7"/>
      <c r="BU7435" s="7"/>
      <c r="BV7435" s="7"/>
      <c r="BW7435" s="7"/>
    </row>
    <row r="7436" spans="43:75" x14ac:dyDescent="0.2">
      <c r="AQ7436" s="7"/>
      <c r="AR7436" s="7"/>
      <c r="AS7436" s="7"/>
      <c r="AT7436" s="7"/>
      <c r="AU7436" s="7"/>
      <c r="AV7436" s="7"/>
      <c r="AX7436" s="7"/>
      <c r="AY7436" s="7"/>
      <c r="AZ7436" s="7"/>
      <c r="BA7436" s="7"/>
      <c r="BB7436" s="7"/>
      <c r="BC7436" s="7"/>
      <c r="BD7436" s="7"/>
      <c r="BG7436" s="7"/>
      <c r="BH7436" s="7"/>
      <c r="BI7436" s="7"/>
      <c r="BJ7436" s="7"/>
      <c r="BK7436" s="7"/>
      <c r="BL7436" s="7"/>
      <c r="BM7436" s="7"/>
      <c r="BP7436" s="7"/>
      <c r="BQ7436" s="7"/>
      <c r="BR7436" s="7"/>
      <c r="BS7436" s="7"/>
      <c r="BT7436" s="7"/>
      <c r="BU7436" s="7"/>
      <c r="BV7436" s="7"/>
      <c r="BW7436" s="7"/>
    </row>
    <row r="7437" spans="43:75" x14ac:dyDescent="0.2">
      <c r="AQ7437" s="7"/>
      <c r="AR7437" s="7"/>
      <c r="AS7437" s="7"/>
      <c r="AT7437" s="7"/>
      <c r="AU7437" s="7"/>
      <c r="AV7437" s="7"/>
      <c r="AX7437" s="7"/>
      <c r="AY7437" s="7"/>
      <c r="AZ7437" s="7"/>
      <c r="BA7437" s="7"/>
      <c r="BB7437" s="7"/>
      <c r="BC7437" s="7"/>
      <c r="BD7437" s="7"/>
      <c r="BG7437" s="7"/>
      <c r="BH7437" s="7"/>
      <c r="BI7437" s="7"/>
      <c r="BJ7437" s="7"/>
      <c r="BK7437" s="7"/>
      <c r="BL7437" s="7"/>
      <c r="BM7437" s="7"/>
      <c r="BP7437" s="7"/>
      <c r="BQ7437" s="7"/>
      <c r="BR7437" s="7"/>
      <c r="BS7437" s="7"/>
      <c r="BT7437" s="7"/>
      <c r="BU7437" s="7"/>
      <c r="BV7437" s="7"/>
      <c r="BW7437" s="7"/>
    </row>
    <row r="7438" spans="43:75" x14ac:dyDescent="0.2">
      <c r="AQ7438" s="7"/>
      <c r="AR7438" s="7"/>
      <c r="AS7438" s="7"/>
      <c r="AT7438" s="7"/>
      <c r="AU7438" s="7"/>
      <c r="AV7438" s="7"/>
      <c r="AX7438" s="7"/>
      <c r="AY7438" s="7"/>
      <c r="AZ7438" s="7"/>
      <c r="BA7438" s="7"/>
      <c r="BB7438" s="7"/>
      <c r="BC7438" s="7"/>
      <c r="BD7438" s="7"/>
      <c r="BG7438" s="7"/>
      <c r="BH7438" s="7"/>
      <c r="BI7438" s="7"/>
      <c r="BJ7438" s="7"/>
      <c r="BK7438" s="7"/>
      <c r="BL7438" s="7"/>
      <c r="BM7438" s="7"/>
      <c r="BP7438" s="7"/>
      <c r="BQ7438" s="7"/>
      <c r="BR7438" s="7"/>
      <c r="BS7438" s="7"/>
      <c r="BT7438" s="7"/>
      <c r="BU7438" s="7"/>
      <c r="BV7438" s="7"/>
      <c r="BW7438" s="7"/>
    </row>
    <row r="7439" spans="43:75" x14ac:dyDescent="0.2">
      <c r="AQ7439" s="7"/>
      <c r="AR7439" s="7"/>
      <c r="AS7439" s="7"/>
      <c r="AT7439" s="7"/>
      <c r="AU7439" s="7"/>
      <c r="AV7439" s="7"/>
      <c r="AX7439" s="7"/>
      <c r="AY7439" s="7"/>
      <c r="AZ7439" s="7"/>
      <c r="BA7439" s="7"/>
      <c r="BB7439" s="7"/>
      <c r="BC7439" s="7"/>
      <c r="BD7439" s="7"/>
      <c r="BG7439" s="7"/>
      <c r="BH7439" s="7"/>
      <c r="BI7439" s="7"/>
      <c r="BJ7439" s="7"/>
      <c r="BK7439" s="7"/>
      <c r="BL7439" s="7"/>
      <c r="BM7439" s="7"/>
      <c r="BP7439" s="7"/>
      <c r="BQ7439" s="7"/>
      <c r="BR7439" s="7"/>
      <c r="BS7439" s="7"/>
      <c r="BT7439" s="7"/>
      <c r="BU7439" s="7"/>
      <c r="BV7439" s="7"/>
      <c r="BW7439" s="7"/>
    </row>
    <row r="7440" spans="43:75" x14ac:dyDescent="0.2">
      <c r="AQ7440" s="7"/>
      <c r="AR7440" s="7"/>
      <c r="AS7440" s="7"/>
      <c r="AT7440" s="7"/>
      <c r="AU7440" s="7"/>
      <c r="AV7440" s="7"/>
      <c r="AX7440" s="7"/>
      <c r="AY7440" s="7"/>
      <c r="AZ7440" s="7"/>
      <c r="BA7440" s="7"/>
      <c r="BB7440" s="7"/>
      <c r="BC7440" s="7"/>
      <c r="BD7440" s="7"/>
      <c r="BG7440" s="7"/>
      <c r="BH7440" s="7"/>
      <c r="BI7440" s="7"/>
      <c r="BJ7440" s="7"/>
      <c r="BK7440" s="7"/>
      <c r="BL7440" s="7"/>
      <c r="BM7440" s="7"/>
      <c r="BP7440" s="7"/>
      <c r="BQ7440" s="7"/>
      <c r="BR7440" s="7"/>
      <c r="BS7440" s="7"/>
      <c r="BT7440" s="7"/>
      <c r="BU7440" s="7"/>
      <c r="BV7440" s="7"/>
      <c r="BW7440" s="7"/>
    </row>
    <row r="7441" spans="43:75" x14ac:dyDescent="0.2">
      <c r="AQ7441" s="7"/>
      <c r="AR7441" s="7"/>
      <c r="AS7441" s="7"/>
      <c r="AT7441" s="7"/>
      <c r="AU7441" s="7"/>
      <c r="AV7441" s="7"/>
      <c r="AX7441" s="7"/>
      <c r="AY7441" s="7"/>
      <c r="AZ7441" s="7"/>
      <c r="BA7441" s="7"/>
      <c r="BB7441" s="7"/>
      <c r="BC7441" s="7"/>
      <c r="BD7441" s="7"/>
      <c r="BG7441" s="7"/>
      <c r="BH7441" s="7"/>
      <c r="BI7441" s="7"/>
      <c r="BJ7441" s="7"/>
      <c r="BK7441" s="7"/>
      <c r="BL7441" s="7"/>
      <c r="BM7441" s="7"/>
      <c r="BP7441" s="7"/>
      <c r="BQ7441" s="7"/>
      <c r="BR7441" s="7"/>
      <c r="BS7441" s="7"/>
      <c r="BT7441" s="7"/>
      <c r="BU7441" s="7"/>
      <c r="BV7441" s="7"/>
      <c r="BW7441" s="7"/>
    </row>
    <row r="7442" spans="43:75" x14ac:dyDescent="0.2">
      <c r="AQ7442" s="7"/>
      <c r="AR7442" s="7"/>
      <c r="AS7442" s="7"/>
      <c r="AT7442" s="7"/>
      <c r="AU7442" s="7"/>
      <c r="AV7442" s="7"/>
      <c r="AX7442" s="7"/>
      <c r="AY7442" s="7"/>
      <c r="AZ7442" s="7"/>
      <c r="BA7442" s="7"/>
      <c r="BB7442" s="7"/>
      <c r="BC7442" s="7"/>
      <c r="BD7442" s="7"/>
      <c r="BG7442" s="7"/>
      <c r="BH7442" s="7"/>
      <c r="BI7442" s="7"/>
      <c r="BJ7442" s="7"/>
      <c r="BK7442" s="7"/>
      <c r="BL7442" s="7"/>
      <c r="BM7442" s="7"/>
      <c r="BP7442" s="7"/>
      <c r="BQ7442" s="7"/>
      <c r="BR7442" s="7"/>
      <c r="BS7442" s="7"/>
      <c r="BT7442" s="7"/>
      <c r="BU7442" s="7"/>
      <c r="BV7442" s="7"/>
      <c r="BW7442" s="7"/>
    </row>
    <row r="7443" spans="43:75" x14ac:dyDescent="0.2">
      <c r="AQ7443" s="7"/>
      <c r="AR7443" s="7"/>
      <c r="AS7443" s="7"/>
      <c r="AT7443" s="7"/>
      <c r="AU7443" s="7"/>
      <c r="AV7443" s="7"/>
      <c r="AX7443" s="7"/>
      <c r="AY7443" s="7"/>
      <c r="AZ7443" s="7"/>
      <c r="BA7443" s="7"/>
      <c r="BB7443" s="7"/>
      <c r="BC7443" s="7"/>
      <c r="BD7443" s="7"/>
      <c r="BG7443" s="7"/>
      <c r="BH7443" s="7"/>
      <c r="BI7443" s="7"/>
      <c r="BJ7443" s="7"/>
      <c r="BK7443" s="7"/>
      <c r="BL7443" s="7"/>
      <c r="BM7443" s="7"/>
      <c r="BP7443" s="7"/>
      <c r="BQ7443" s="7"/>
      <c r="BR7443" s="7"/>
      <c r="BS7443" s="7"/>
      <c r="BT7443" s="7"/>
      <c r="BU7443" s="7"/>
      <c r="BV7443" s="7"/>
      <c r="BW7443" s="7"/>
    </row>
    <row r="7444" spans="43:75" x14ac:dyDescent="0.2">
      <c r="AQ7444" s="7"/>
      <c r="AR7444" s="7"/>
      <c r="AS7444" s="7"/>
      <c r="AT7444" s="7"/>
      <c r="AU7444" s="7"/>
      <c r="AV7444" s="7"/>
      <c r="AX7444" s="7"/>
      <c r="AY7444" s="7"/>
      <c r="AZ7444" s="7"/>
      <c r="BA7444" s="7"/>
      <c r="BB7444" s="7"/>
      <c r="BC7444" s="7"/>
      <c r="BD7444" s="7"/>
      <c r="BG7444" s="7"/>
      <c r="BH7444" s="7"/>
      <c r="BI7444" s="7"/>
      <c r="BJ7444" s="7"/>
      <c r="BK7444" s="7"/>
      <c r="BL7444" s="7"/>
      <c r="BM7444" s="7"/>
      <c r="BP7444" s="7"/>
      <c r="BQ7444" s="7"/>
      <c r="BR7444" s="7"/>
      <c r="BS7444" s="7"/>
      <c r="BT7444" s="7"/>
      <c r="BU7444" s="7"/>
      <c r="BV7444" s="7"/>
      <c r="BW7444" s="7"/>
    </row>
    <row r="7445" spans="43:75" x14ac:dyDescent="0.2">
      <c r="AQ7445" s="7"/>
      <c r="AR7445" s="7"/>
      <c r="AS7445" s="7"/>
      <c r="AT7445" s="7"/>
      <c r="AU7445" s="7"/>
      <c r="AV7445" s="7"/>
      <c r="AX7445" s="7"/>
      <c r="AY7445" s="7"/>
      <c r="AZ7445" s="7"/>
      <c r="BA7445" s="7"/>
      <c r="BB7445" s="7"/>
      <c r="BC7445" s="7"/>
      <c r="BD7445" s="7"/>
      <c r="BG7445" s="7"/>
      <c r="BH7445" s="7"/>
      <c r="BI7445" s="7"/>
      <c r="BJ7445" s="7"/>
      <c r="BK7445" s="7"/>
      <c r="BL7445" s="7"/>
      <c r="BM7445" s="7"/>
      <c r="BP7445" s="7"/>
      <c r="BQ7445" s="7"/>
      <c r="BR7445" s="7"/>
      <c r="BS7445" s="7"/>
      <c r="BT7445" s="7"/>
      <c r="BU7445" s="7"/>
      <c r="BV7445" s="7"/>
      <c r="BW7445" s="7"/>
    </row>
    <row r="7446" spans="43:75" x14ac:dyDescent="0.2">
      <c r="AQ7446" s="7"/>
      <c r="AR7446" s="7"/>
      <c r="AS7446" s="7"/>
      <c r="AT7446" s="7"/>
      <c r="AU7446" s="7"/>
      <c r="AV7446" s="7"/>
      <c r="AX7446" s="7"/>
      <c r="AY7446" s="7"/>
      <c r="AZ7446" s="7"/>
      <c r="BA7446" s="7"/>
      <c r="BB7446" s="7"/>
      <c r="BC7446" s="7"/>
      <c r="BD7446" s="7"/>
      <c r="BG7446" s="7"/>
      <c r="BH7446" s="7"/>
      <c r="BI7446" s="7"/>
      <c r="BJ7446" s="7"/>
      <c r="BK7446" s="7"/>
      <c r="BL7446" s="7"/>
      <c r="BM7446" s="7"/>
      <c r="BP7446" s="7"/>
      <c r="BQ7446" s="7"/>
      <c r="BR7446" s="7"/>
      <c r="BS7446" s="7"/>
      <c r="BT7446" s="7"/>
      <c r="BU7446" s="7"/>
      <c r="BV7446" s="7"/>
      <c r="BW7446" s="7"/>
    </row>
    <row r="7447" spans="43:75" x14ac:dyDescent="0.2">
      <c r="AQ7447" s="7"/>
      <c r="AR7447" s="7"/>
      <c r="AS7447" s="7"/>
      <c r="AT7447" s="7"/>
      <c r="AU7447" s="7"/>
      <c r="AV7447" s="7"/>
      <c r="AX7447" s="7"/>
      <c r="AY7447" s="7"/>
      <c r="AZ7447" s="7"/>
      <c r="BA7447" s="7"/>
      <c r="BB7447" s="7"/>
      <c r="BC7447" s="7"/>
      <c r="BD7447" s="7"/>
      <c r="BG7447" s="7"/>
      <c r="BH7447" s="7"/>
      <c r="BI7447" s="7"/>
      <c r="BJ7447" s="7"/>
      <c r="BK7447" s="7"/>
      <c r="BL7447" s="7"/>
      <c r="BM7447" s="7"/>
      <c r="BP7447" s="7"/>
      <c r="BQ7447" s="7"/>
      <c r="BR7447" s="7"/>
      <c r="BS7447" s="7"/>
      <c r="BT7447" s="7"/>
      <c r="BU7447" s="7"/>
      <c r="BV7447" s="7"/>
      <c r="BW7447" s="7"/>
    </row>
    <row r="7448" spans="43:75" x14ac:dyDescent="0.2">
      <c r="AQ7448" s="7"/>
      <c r="AR7448" s="7"/>
      <c r="AS7448" s="7"/>
      <c r="AT7448" s="7"/>
      <c r="AU7448" s="7"/>
      <c r="AV7448" s="7"/>
      <c r="AX7448" s="7"/>
      <c r="AY7448" s="7"/>
      <c r="AZ7448" s="7"/>
      <c r="BA7448" s="7"/>
      <c r="BB7448" s="7"/>
      <c r="BC7448" s="7"/>
      <c r="BD7448" s="7"/>
      <c r="BG7448" s="7"/>
      <c r="BH7448" s="7"/>
      <c r="BI7448" s="7"/>
      <c r="BJ7448" s="7"/>
      <c r="BK7448" s="7"/>
      <c r="BL7448" s="7"/>
      <c r="BM7448" s="7"/>
      <c r="BP7448" s="7"/>
      <c r="BQ7448" s="7"/>
      <c r="BR7448" s="7"/>
      <c r="BS7448" s="7"/>
      <c r="BT7448" s="7"/>
      <c r="BU7448" s="7"/>
      <c r="BV7448" s="7"/>
      <c r="BW7448" s="7"/>
    </row>
    <row r="7449" spans="43:75" x14ac:dyDescent="0.2">
      <c r="AQ7449" s="7"/>
      <c r="AR7449" s="7"/>
      <c r="AS7449" s="7"/>
      <c r="AT7449" s="7"/>
      <c r="AU7449" s="7"/>
      <c r="AV7449" s="7"/>
      <c r="AX7449" s="7"/>
      <c r="AY7449" s="7"/>
      <c r="AZ7449" s="7"/>
      <c r="BA7449" s="7"/>
      <c r="BB7449" s="7"/>
      <c r="BC7449" s="7"/>
      <c r="BD7449" s="7"/>
      <c r="BG7449" s="7"/>
      <c r="BH7449" s="7"/>
      <c r="BI7449" s="7"/>
      <c r="BJ7449" s="7"/>
      <c r="BK7449" s="7"/>
      <c r="BL7449" s="7"/>
      <c r="BM7449" s="7"/>
      <c r="BP7449" s="7"/>
      <c r="BQ7449" s="7"/>
      <c r="BR7449" s="7"/>
      <c r="BS7449" s="7"/>
      <c r="BT7449" s="7"/>
      <c r="BU7449" s="7"/>
      <c r="BV7449" s="7"/>
      <c r="BW7449" s="7"/>
    </row>
    <row r="7450" spans="43:75" x14ac:dyDescent="0.2">
      <c r="AQ7450" s="7"/>
      <c r="AR7450" s="7"/>
      <c r="AS7450" s="7"/>
      <c r="AT7450" s="7"/>
      <c r="AU7450" s="7"/>
      <c r="AV7450" s="7"/>
      <c r="AX7450" s="7"/>
      <c r="AY7450" s="7"/>
      <c r="AZ7450" s="7"/>
      <c r="BA7450" s="7"/>
      <c r="BB7450" s="7"/>
      <c r="BC7450" s="7"/>
      <c r="BD7450" s="7"/>
      <c r="BG7450" s="7"/>
      <c r="BH7450" s="7"/>
      <c r="BI7450" s="7"/>
      <c r="BJ7450" s="7"/>
      <c r="BK7450" s="7"/>
      <c r="BL7450" s="7"/>
      <c r="BM7450" s="7"/>
      <c r="BP7450" s="7"/>
      <c r="BQ7450" s="7"/>
      <c r="BR7450" s="7"/>
      <c r="BS7450" s="7"/>
      <c r="BT7450" s="7"/>
      <c r="BU7450" s="7"/>
      <c r="BV7450" s="7"/>
      <c r="BW7450" s="7"/>
    </row>
    <row r="7451" spans="43:75" x14ac:dyDescent="0.2">
      <c r="AQ7451" s="7"/>
      <c r="AR7451" s="7"/>
      <c r="AS7451" s="7"/>
      <c r="AT7451" s="7"/>
      <c r="AU7451" s="7"/>
      <c r="AV7451" s="7"/>
      <c r="AX7451" s="7"/>
      <c r="AY7451" s="7"/>
      <c r="AZ7451" s="7"/>
      <c r="BA7451" s="7"/>
      <c r="BB7451" s="7"/>
      <c r="BC7451" s="7"/>
      <c r="BD7451" s="7"/>
      <c r="BG7451" s="7"/>
      <c r="BH7451" s="7"/>
      <c r="BI7451" s="7"/>
      <c r="BJ7451" s="7"/>
      <c r="BK7451" s="7"/>
      <c r="BL7451" s="7"/>
      <c r="BM7451" s="7"/>
      <c r="BP7451" s="7"/>
      <c r="BQ7451" s="7"/>
      <c r="BR7451" s="7"/>
      <c r="BS7451" s="7"/>
      <c r="BT7451" s="7"/>
      <c r="BU7451" s="7"/>
      <c r="BV7451" s="7"/>
      <c r="BW7451" s="7"/>
    </row>
    <row r="7452" spans="43:75" x14ac:dyDescent="0.2">
      <c r="AQ7452" s="7"/>
      <c r="AR7452" s="7"/>
      <c r="AS7452" s="7"/>
      <c r="AT7452" s="7"/>
      <c r="AU7452" s="7"/>
      <c r="AV7452" s="7"/>
      <c r="AX7452" s="7"/>
      <c r="AY7452" s="7"/>
      <c r="AZ7452" s="7"/>
      <c r="BA7452" s="7"/>
      <c r="BB7452" s="7"/>
      <c r="BC7452" s="7"/>
      <c r="BD7452" s="7"/>
      <c r="BG7452" s="7"/>
      <c r="BH7452" s="7"/>
      <c r="BI7452" s="7"/>
      <c r="BJ7452" s="7"/>
      <c r="BK7452" s="7"/>
      <c r="BL7452" s="7"/>
      <c r="BM7452" s="7"/>
      <c r="BP7452" s="7"/>
      <c r="BQ7452" s="7"/>
      <c r="BR7452" s="7"/>
      <c r="BS7452" s="7"/>
      <c r="BT7452" s="7"/>
      <c r="BU7452" s="7"/>
      <c r="BV7452" s="7"/>
      <c r="BW7452" s="7"/>
    </row>
    <row r="7453" spans="43:75" x14ac:dyDescent="0.2">
      <c r="AQ7453" s="7"/>
      <c r="AR7453" s="7"/>
      <c r="AS7453" s="7"/>
      <c r="AT7453" s="7"/>
      <c r="AU7453" s="7"/>
      <c r="AV7453" s="7"/>
      <c r="AX7453" s="7"/>
      <c r="AY7453" s="7"/>
      <c r="AZ7453" s="7"/>
      <c r="BA7453" s="7"/>
      <c r="BB7453" s="7"/>
      <c r="BC7453" s="7"/>
      <c r="BD7453" s="7"/>
      <c r="BG7453" s="7"/>
      <c r="BH7453" s="7"/>
      <c r="BI7453" s="7"/>
      <c r="BJ7453" s="7"/>
      <c r="BK7453" s="7"/>
      <c r="BL7453" s="7"/>
      <c r="BM7453" s="7"/>
      <c r="BP7453" s="7"/>
      <c r="BQ7453" s="7"/>
      <c r="BR7453" s="7"/>
      <c r="BS7453" s="7"/>
      <c r="BT7453" s="7"/>
      <c r="BU7453" s="7"/>
      <c r="BV7453" s="7"/>
      <c r="BW7453" s="7"/>
    </row>
    <row r="7454" spans="43:75" x14ac:dyDescent="0.2">
      <c r="AQ7454" s="7"/>
      <c r="AR7454" s="7"/>
      <c r="AS7454" s="7"/>
      <c r="AT7454" s="7"/>
      <c r="AU7454" s="7"/>
      <c r="AV7454" s="7"/>
      <c r="AX7454" s="7"/>
      <c r="AY7454" s="7"/>
      <c r="AZ7454" s="7"/>
      <c r="BA7454" s="7"/>
      <c r="BB7454" s="7"/>
      <c r="BC7454" s="7"/>
      <c r="BD7454" s="7"/>
      <c r="BG7454" s="7"/>
      <c r="BH7454" s="7"/>
      <c r="BI7454" s="7"/>
      <c r="BJ7454" s="7"/>
      <c r="BK7454" s="7"/>
      <c r="BL7454" s="7"/>
      <c r="BM7454" s="7"/>
      <c r="BP7454" s="7"/>
      <c r="BQ7454" s="7"/>
      <c r="BR7454" s="7"/>
      <c r="BS7454" s="7"/>
      <c r="BT7454" s="7"/>
      <c r="BU7454" s="7"/>
      <c r="BV7454" s="7"/>
      <c r="BW7454" s="7"/>
    </row>
    <row r="7455" spans="43:75" x14ac:dyDescent="0.2">
      <c r="AQ7455" s="7"/>
      <c r="AR7455" s="7"/>
      <c r="AS7455" s="7"/>
      <c r="AT7455" s="7"/>
      <c r="AU7455" s="7"/>
      <c r="AV7455" s="7"/>
      <c r="AX7455" s="7"/>
      <c r="AY7455" s="7"/>
      <c r="AZ7455" s="7"/>
      <c r="BA7455" s="7"/>
      <c r="BB7455" s="7"/>
      <c r="BC7455" s="7"/>
      <c r="BD7455" s="7"/>
      <c r="BG7455" s="7"/>
      <c r="BH7455" s="7"/>
      <c r="BI7455" s="7"/>
      <c r="BJ7455" s="7"/>
      <c r="BK7455" s="7"/>
      <c r="BL7455" s="7"/>
      <c r="BM7455" s="7"/>
      <c r="BP7455" s="7"/>
      <c r="BQ7455" s="7"/>
      <c r="BR7455" s="7"/>
      <c r="BS7455" s="7"/>
      <c r="BT7455" s="7"/>
      <c r="BU7455" s="7"/>
      <c r="BV7455" s="7"/>
      <c r="BW7455" s="7"/>
    </row>
    <row r="7456" spans="43:75" x14ac:dyDescent="0.2">
      <c r="AQ7456" s="7"/>
      <c r="AR7456" s="7"/>
      <c r="AS7456" s="7"/>
      <c r="AT7456" s="7"/>
      <c r="AU7456" s="7"/>
      <c r="AV7456" s="7"/>
      <c r="AX7456" s="7"/>
      <c r="AY7456" s="7"/>
      <c r="AZ7456" s="7"/>
      <c r="BA7456" s="7"/>
      <c r="BB7456" s="7"/>
      <c r="BC7456" s="7"/>
      <c r="BD7456" s="7"/>
      <c r="BG7456" s="7"/>
      <c r="BH7456" s="7"/>
      <c r="BI7456" s="7"/>
      <c r="BJ7456" s="7"/>
      <c r="BK7456" s="7"/>
      <c r="BL7456" s="7"/>
      <c r="BM7456" s="7"/>
      <c r="BP7456" s="7"/>
      <c r="BQ7456" s="7"/>
      <c r="BR7456" s="7"/>
      <c r="BS7456" s="7"/>
      <c r="BT7456" s="7"/>
      <c r="BU7456" s="7"/>
      <c r="BV7456" s="7"/>
      <c r="BW7456" s="7"/>
    </row>
    <row r="7457" spans="43:75" x14ac:dyDescent="0.2">
      <c r="AQ7457" s="7"/>
      <c r="AR7457" s="7"/>
      <c r="AS7457" s="7"/>
      <c r="AT7457" s="7"/>
      <c r="AU7457" s="7"/>
      <c r="AV7457" s="7"/>
      <c r="AX7457" s="7"/>
      <c r="AY7457" s="7"/>
      <c r="AZ7457" s="7"/>
      <c r="BA7457" s="7"/>
      <c r="BB7457" s="7"/>
      <c r="BC7457" s="7"/>
      <c r="BD7457" s="7"/>
      <c r="BG7457" s="7"/>
      <c r="BH7457" s="7"/>
      <c r="BI7457" s="7"/>
      <c r="BJ7457" s="7"/>
      <c r="BK7457" s="7"/>
      <c r="BL7457" s="7"/>
      <c r="BM7457" s="7"/>
      <c r="BP7457" s="7"/>
      <c r="BQ7457" s="7"/>
      <c r="BR7457" s="7"/>
      <c r="BS7457" s="7"/>
      <c r="BT7457" s="7"/>
      <c r="BU7457" s="7"/>
      <c r="BV7457" s="7"/>
      <c r="BW7457" s="7"/>
    </row>
    <row r="7458" spans="43:75" x14ac:dyDescent="0.2">
      <c r="AQ7458" s="7"/>
      <c r="AR7458" s="7"/>
      <c r="AS7458" s="7"/>
      <c r="AT7458" s="7"/>
      <c r="AU7458" s="7"/>
      <c r="AV7458" s="7"/>
      <c r="AX7458" s="7"/>
      <c r="AY7458" s="7"/>
      <c r="AZ7458" s="7"/>
      <c r="BA7458" s="7"/>
      <c r="BB7458" s="7"/>
      <c r="BC7458" s="7"/>
      <c r="BD7458" s="7"/>
      <c r="BG7458" s="7"/>
      <c r="BH7458" s="7"/>
      <c r="BI7458" s="7"/>
      <c r="BJ7458" s="7"/>
      <c r="BK7458" s="7"/>
      <c r="BL7458" s="7"/>
      <c r="BM7458" s="7"/>
      <c r="BP7458" s="7"/>
      <c r="BQ7458" s="7"/>
      <c r="BR7458" s="7"/>
      <c r="BS7458" s="7"/>
      <c r="BT7458" s="7"/>
      <c r="BU7458" s="7"/>
      <c r="BV7458" s="7"/>
      <c r="BW7458" s="7"/>
    </row>
    <row r="7459" spans="43:75" x14ac:dyDescent="0.2">
      <c r="AQ7459" s="7"/>
      <c r="AR7459" s="7"/>
      <c r="AS7459" s="7"/>
      <c r="AT7459" s="7"/>
      <c r="AU7459" s="7"/>
      <c r="AV7459" s="7"/>
      <c r="AX7459" s="7"/>
      <c r="AY7459" s="7"/>
      <c r="AZ7459" s="7"/>
      <c r="BA7459" s="7"/>
      <c r="BB7459" s="7"/>
      <c r="BC7459" s="7"/>
      <c r="BD7459" s="7"/>
      <c r="BG7459" s="7"/>
      <c r="BH7459" s="7"/>
      <c r="BI7459" s="7"/>
      <c r="BJ7459" s="7"/>
      <c r="BK7459" s="7"/>
      <c r="BL7459" s="7"/>
      <c r="BM7459" s="7"/>
      <c r="BP7459" s="7"/>
      <c r="BQ7459" s="7"/>
      <c r="BR7459" s="7"/>
      <c r="BS7459" s="7"/>
      <c r="BT7459" s="7"/>
      <c r="BU7459" s="7"/>
      <c r="BV7459" s="7"/>
      <c r="BW7459" s="7"/>
    </row>
    <row r="7460" spans="43:75" x14ac:dyDescent="0.2">
      <c r="AQ7460" s="7"/>
      <c r="AR7460" s="7"/>
      <c r="AS7460" s="7"/>
      <c r="AT7460" s="7"/>
      <c r="AU7460" s="7"/>
      <c r="AV7460" s="7"/>
      <c r="AX7460" s="7"/>
      <c r="AY7460" s="7"/>
      <c r="AZ7460" s="7"/>
      <c r="BA7460" s="7"/>
      <c r="BB7460" s="7"/>
      <c r="BC7460" s="7"/>
      <c r="BD7460" s="7"/>
      <c r="BG7460" s="7"/>
      <c r="BH7460" s="7"/>
      <c r="BI7460" s="7"/>
      <c r="BJ7460" s="7"/>
      <c r="BK7460" s="7"/>
      <c r="BL7460" s="7"/>
      <c r="BM7460" s="7"/>
      <c r="BP7460" s="7"/>
      <c r="BQ7460" s="7"/>
      <c r="BR7460" s="7"/>
      <c r="BS7460" s="7"/>
      <c r="BT7460" s="7"/>
      <c r="BU7460" s="7"/>
      <c r="BV7460" s="7"/>
      <c r="BW7460" s="7"/>
    </row>
    <row r="7461" spans="43:75" x14ac:dyDescent="0.2">
      <c r="AQ7461" s="7"/>
      <c r="AR7461" s="7"/>
      <c r="AS7461" s="7"/>
      <c r="AT7461" s="7"/>
      <c r="AU7461" s="7"/>
      <c r="AV7461" s="7"/>
      <c r="AX7461" s="7"/>
      <c r="AY7461" s="7"/>
      <c r="AZ7461" s="7"/>
      <c r="BA7461" s="7"/>
      <c r="BB7461" s="7"/>
      <c r="BC7461" s="7"/>
      <c r="BD7461" s="7"/>
      <c r="BG7461" s="7"/>
      <c r="BH7461" s="7"/>
      <c r="BI7461" s="7"/>
      <c r="BJ7461" s="7"/>
      <c r="BK7461" s="7"/>
      <c r="BL7461" s="7"/>
      <c r="BM7461" s="7"/>
      <c r="BP7461" s="7"/>
      <c r="BQ7461" s="7"/>
      <c r="BR7461" s="7"/>
      <c r="BS7461" s="7"/>
      <c r="BT7461" s="7"/>
      <c r="BU7461" s="7"/>
      <c r="BV7461" s="7"/>
      <c r="BW7461" s="7"/>
    </row>
    <row r="7462" spans="43:75" x14ac:dyDescent="0.2">
      <c r="AQ7462" s="7"/>
      <c r="AR7462" s="7"/>
      <c r="AS7462" s="7"/>
      <c r="AT7462" s="7"/>
      <c r="AU7462" s="7"/>
      <c r="AV7462" s="7"/>
      <c r="AX7462" s="7"/>
      <c r="AY7462" s="7"/>
      <c r="AZ7462" s="7"/>
      <c r="BA7462" s="7"/>
      <c r="BB7462" s="7"/>
      <c r="BC7462" s="7"/>
      <c r="BD7462" s="7"/>
      <c r="BG7462" s="7"/>
      <c r="BH7462" s="7"/>
      <c r="BI7462" s="7"/>
      <c r="BJ7462" s="7"/>
      <c r="BK7462" s="7"/>
      <c r="BL7462" s="7"/>
      <c r="BM7462" s="7"/>
      <c r="BP7462" s="7"/>
      <c r="BQ7462" s="7"/>
      <c r="BR7462" s="7"/>
      <c r="BS7462" s="7"/>
      <c r="BT7462" s="7"/>
      <c r="BU7462" s="7"/>
      <c r="BV7462" s="7"/>
      <c r="BW7462" s="7"/>
    </row>
    <row r="7463" spans="43:75" x14ac:dyDescent="0.2">
      <c r="AQ7463" s="7"/>
      <c r="AR7463" s="7"/>
      <c r="AS7463" s="7"/>
      <c r="AT7463" s="7"/>
      <c r="AU7463" s="7"/>
      <c r="AV7463" s="7"/>
      <c r="AX7463" s="7"/>
      <c r="AY7463" s="7"/>
      <c r="AZ7463" s="7"/>
      <c r="BA7463" s="7"/>
      <c r="BB7463" s="7"/>
      <c r="BC7463" s="7"/>
      <c r="BD7463" s="7"/>
      <c r="BG7463" s="7"/>
      <c r="BH7463" s="7"/>
      <c r="BI7463" s="7"/>
      <c r="BJ7463" s="7"/>
      <c r="BK7463" s="7"/>
      <c r="BL7463" s="7"/>
      <c r="BM7463" s="7"/>
      <c r="BP7463" s="7"/>
      <c r="BQ7463" s="7"/>
      <c r="BR7463" s="7"/>
      <c r="BS7463" s="7"/>
      <c r="BT7463" s="7"/>
      <c r="BU7463" s="7"/>
      <c r="BV7463" s="7"/>
      <c r="BW7463" s="7"/>
    </row>
    <row r="7464" spans="43:75" x14ac:dyDescent="0.2">
      <c r="AQ7464" s="7"/>
      <c r="AR7464" s="7"/>
      <c r="AS7464" s="7"/>
      <c r="AT7464" s="7"/>
      <c r="AU7464" s="7"/>
      <c r="AV7464" s="7"/>
      <c r="AX7464" s="7"/>
      <c r="AY7464" s="7"/>
      <c r="AZ7464" s="7"/>
      <c r="BA7464" s="7"/>
      <c r="BB7464" s="7"/>
      <c r="BC7464" s="7"/>
      <c r="BD7464" s="7"/>
      <c r="BG7464" s="7"/>
      <c r="BH7464" s="7"/>
      <c r="BI7464" s="7"/>
      <c r="BJ7464" s="7"/>
      <c r="BK7464" s="7"/>
      <c r="BL7464" s="7"/>
      <c r="BM7464" s="7"/>
      <c r="BP7464" s="7"/>
      <c r="BQ7464" s="7"/>
      <c r="BR7464" s="7"/>
      <c r="BS7464" s="7"/>
      <c r="BT7464" s="7"/>
      <c r="BU7464" s="7"/>
      <c r="BV7464" s="7"/>
      <c r="BW7464" s="7"/>
    </row>
    <row r="7465" spans="43:75" x14ac:dyDescent="0.2">
      <c r="AQ7465" s="7"/>
      <c r="AR7465" s="7"/>
      <c r="AS7465" s="7"/>
      <c r="AT7465" s="7"/>
      <c r="AU7465" s="7"/>
      <c r="AV7465" s="7"/>
      <c r="AX7465" s="7"/>
      <c r="AY7465" s="7"/>
      <c r="AZ7465" s="7"/>
      <c r="BA7465" s="7"/>
      <c r="BB7465" s="7"/>
      <c r="BC7465" s="7"/>
      <c r="BD7465" s="7"/>
      <c r="BG7465" s="7"/>
      <c r="BH7465" s="7"/>
      <c r="BI7465" s="7"/>
      <c r="BJ7465" s="7"/>
      <c r="BK7465" s="7"/>
      <c r="BL7465" s="7"/>
      <c r="BM7465" s="7"/>
      <c r="BP7465" s="7"/>
      <c r="BQ7465" s="7"/>
      <c r="BR7465" s="7"/>
      <c r="BS7465" s="7"/>
      <c r="BT7465" s="7"/>
      <c r="BU7465" s="7"/>
      <c r="BV7465" s="7"/>
      <c r="BW7465" s="7"/>
    </row>
    <row r="7466" spans="43:75" x14ac:dyDescent="0.2">
      <c r="AQ7466" s="7"/>
      <c r="AR7466" s="7"/>
      <c r="AS7466" s="7"/>
      <c r="AT7466" s="7"/>
      <c r="AU7466" s="7"/>
      <c r="AV7466" s="7"/>
      <c r="AX7466" s="7"/>
      <c r="AY7466" s="7"/>
      <c r="AZ7466" s="7"/>
      <c r="BA7466" s="7"/>
      <c r="BB7466" s="7"/>
      <c r="BC7466" s="7"/>
      <c r="BD7466" s="7"/>
      <c r="BG7466" s="7"/>
      <c r="BH7466" s="7"/>
      <c r="BI7466" s="7"/>
      <c r="BJ7466" s="7"/>
      <c r="BK7466" s="7"/>
      <c r="BL7466" s="7"/>
      <c r="BM7466" s="7"/>
      <c r="BP7466" s="7"/>
      <c r="BQ7466" s="7"/>
      <c r="BR7466" s="7"/>
      <c r="BS7466" s="7"/>
      <c r="BT7466" s="7"/>
      <c r="BU7466" s="7"/>
      <c r="BV7466" s="7"/>
      <c r="BW7466" s="7"/>
    </row>
    <row r="7467" spans="43:75" x14ac:dyDescent="0.2">
      <c r="AQ7467" s="7"/>
      <c r="AR7467" s="7"/>
      <c r="AS7467" s="7"/>
      <c r="AT7467" s="7"/>
      <c r="AU7467" s="7"/>
      <c r="AV7467" s="7"/>
      <c r="AX7467" s="7"/>
      <c r="AY7467" s="7"/>
      <c r="AZ7467" s="7"/>
      <c r="BA7467" s="7"/>
      <c r="BB7467" s="7"/>
      <c r="BC7467" s="7"/>
      <c r="BD7467" s="7"/>
      <c r="BG7467" s="7"/>
      <c r="BH7467" s="7"/>
      <c r="BI7467" s="7"/>
      <c r="BJ7467" s="7"/>
      <c r="BK7467" s="7"/>
      <c r="BL7467" s="7"/>
      <c r="BM7467" s="7"/>
      <c r="BP7467" s="7"/>
      <c r="BQ7467" s="7"/>
      <c r="BR7467" s="7"/>
      <c r="BS7467" s="7"/>
      <c r="BT7467" s="7"/>
      <c r="BU7467" s="7"/>
      <c r="BV7467" s="7"/>
      <c r="BW7467" s="7"/>
    </row>
    <row r="7468" spans="43:75" x14ac:dyDescent="0.2">
      <c r="AQ7468" s="7"/>
      <c r="AR7468" s="7"/>
      <c r="AS7468" s="7"/>
      <c r="AT7468" s="7"/>
      <c r="AU7468" s="7"/>
      <c r="AV7468" s="7"/>
      <c r="AX7468" s="7"/>
      <c r="AY7468" s="7"/>
      <c r="AZ7468" s="7"/>
      <c r="BA7468" s="7"/>
      <c r="BB7468" s="7"/>
      <c r="BC7468" s="7"/>
      <c r="BD7468" s="7"/>
      <c r="BG7468" s="7"/>
      <c r="BH7468" s="7"/>
      <c r="BI7468" s="7"/>
      <c r="BJ7468" s="7"/>
      <c r="BK7468" s="7"/>
      <c r="BL7468" s="7"/>
      <c r="BM7468" s="7"/>
      <c r="BP7468" s="7"/>
      <c r="BQ7468" s="7"/>
      <c r="BR7468" s="7"/>
      <c r="BS7468" s="7"/>
      <c r="BT7468" s="7"/>
      <c r="BU7468" s="7"/>
      <c r="BV7468" s="7"/>
      <c r="BW7468" s="7"/>
    </row>
    <row r="7469" spans="43:75" x14ac:dyDescent="0.2">
      <c r="AQ7469" s="7"/>
      <c r="AR7469" s="7"/>
      <c r="AS7469" s="7"/>
      <c r="AT7469" s="7"/>
      <c r="AU7469" s="7"/>
      <c r="AV7469" s="7"/>
      <c r="AX7469" s="7"/>
      <c r="AY7469" s="7"/>
      <c r="AZ7469" s="7"/>
      <c r="BA7469" s="7"/>
      <c r="BB7469" s="7"/>
      <c r="BC7469" s="7"/>
      <c r="BD7469" s="7"/>
      <c r="BG7469" s="7"/>
      <c r="BH7469" s="7"/>
      <c r="BI7469" s="7"/>
      <c r="BJ7469" s="7"/>
      <c r="BK7469" s="7"/>
      <c r="BL7469" s="7"/>
      <c r="BM7469" s="7"/>
      <c r="BP7469" s="7"/>
      <c r="BQ7469" s="7"/>
      <c r="BR7469" s="7"/>
      <c r="BS7469" s="7"/>
      <c r="BT7469" s="7"/>
      <c r="BU7469" s="7"/>
      <c r="BV7469" s="7"/>
      <c r="BW7469" s="7"/>
    </row>
    <row r="7470" spans="43:75" x14ac:dyDescent="0.2">
      <c r="AQ7470" s="7"/>
      <c r="AR7470" s="7"/>
      <c r="AS7470" s="7"/>
      <c r="AT7470" s="7"/>
      <c r="AU7470" s="7"/>
      <c r="AV7470" s="7"/>
      <c r="AX7470" s="7"/>
      <c r="AY7470" s="7"/>
      <c r="AZ7470" s="7"/>
      <c r="BA7470" s="7"/>
      <c r="BB7470" s="7"/>
      <c r="BC7470" s="7"/>
      <c r="BD7470" s="7"/>
      <c r="BG7470" s="7"/>
      <c r="BH7470" s="7"/>
      <c r="BI7470" s="7"/>
      <c r="BJ7470" s="7"/>
      <c r="BK7470" s="7"/>
      <c r="BL7470" s="7"/>
      <c r="BM7470" s="7"/>
      <c r="BP7470" s="7"/>
      <c r="BQ7470" s="7"/>
      <c r="BR7470" s="7"/>
      <c r="BS7470" s="7"/>
      <c r="BT7470" s="7"/>
      <c r="BU7470" s="7"/>
      <c r="BV7470" s="7"/>
      <c r="BW7470" s="7"/>
    </row>
    <row r="7471" spans="43:75" x14ac:dyDescent="0.2">
      <c r="AQ7471" s="7"/>
      <c r="AR7471" s="7"/>
      <c r="AS7471" s="7"/>
      <c r="AT7471" s="7"/>
      <c r="AU7471" s="7"/>
      <c r="AV7471" s="7"/>
      <c r="AX7471" s="7"/>
      <c r="AY7471" s="7"/>
      <c r="AZ7471" s="7"/>
      <c r="BA7471" s="7"/>
      <c r="BB7471" s="7"/>
      <c r="BC7471" s="7"/>
      <c r="BD7471" s="7"/>
      <c r="BG7471" s="7"/>
      <c r="BH7471" s="7"/>
      <c r="BI7471" s="7"/>
      <c r="BJ7471" s="7"/>
      <c r="BK7471" s="7"/>
      <c r="BL7471" s="7"/>
      <c r="BM7471" s="7"/>
      <c r="BP7471" s="7"/>
      <c r="BQ7471" s="7"/>
      <c r="BR7471" s="7"/>
      <c r="BS7471" s="7"/>
      <c r="BT7471" s="7"/>
      <c r="BU7471" s="7"/>
      <c r="BV7471" s="7"/>
      <c r="BW7471" s="7"/>
    </row>
    <row r="7472" spans="43:75" x14ac:dyDescent="0.2">
      <c r="AQ7472" s="7"/>
      <c r="AR7472" s="7"/>
      <c r="AS7472" s="7"/>
      <c r="AT7472" s="7"/>
      <c r="AU7472" s="7"/>
      <c r="AV7472" s="7"/>
      <c r="AX7472" s="7"/>
      <c r="AY7472" s="7"/>
      <c r="AZ7472" s="7"/>
      <c r="BA7472" s="7"/>
      <c r="BB7472" s="7"/>
      <c r="BC7472" s="7"/>
      <c r="BD7472" s="7"/>
      <c r="BG7472" s="7"/>
      <c r="BH7472" s="7"/>
      <c r="BI7472" s="7"/>
      <c r="BJ7472" s="7"/>
      <c r="BK7472" s="7"/>
      <c r="BL7472" s="7"/>
      <c r="BM7472" s="7"/>
      <c r="BP7472" s="7"/>
      <c r="BQ7472" s="7"/>
      <c r="BR7472" s="7"/>
      <c r="BS7472" s="7"/>
      <c r="BT7472" s="7"/>
      <c r="BU7472" s="7"/>
      <c r="BV7472" s="7"/>
      <c r="BW7472" s="7"/>
    </row>
    <row r="7473" spans="43:75" x14ac:dyDescent="0.2">
      <c r="AQ7473" s="7"/>
      <c r="AR7473" s="7"/>
      <c r="AS7473" s="7"/>
      <c r="AT7473" s="7"/>
      <c r="AU7473" s="7"/>
      <c r="AV7473" s="7"/>
      <c r="AX7473" s="7"/>
      <c r="AY7473" s="7"/>
      <c r="AZ7473" s="7"/>
      <c r="BA7473" s="7"/>
      <c r="BB7473" s="7"/>
      <c r="BC7473" s="7"/>
      <c r="BD7473" s="7"/>
      <c r="BG7473" s="7"/>
      <c r="BH7473" s="7"/>
      <c r="BI7473" s="7"/>
      <c r="BJ7473" s="7"/>
      <c r="BK7473" s="7"/>
      <c r="BL7473" s="7"/>
      <c r="BM7473" s="7"/>
      <c r="BP7473" s="7"/>
      <c r="BQ7473" s="7"/>
      <c r="BR7473" s="7"/>
      <c r="BS7473" s="7"/>
      <c r="BT7473" s="7"/>
      <c r="BU7473" s="7"/>
      <c r="BV7473" s="7"/>
      <c r="BW7473" s="7"/>
    </row>
    <row r="7474" spans="43:75" x14ac:dyDescent="0.2">
      <c r="AQ7474" s="7"/>
      <c r="AR7474" s="7"/>
      <c r="AS7474" s="7"/>
      <c r="AT7474" s="7"/>
      <c r="AU7474" s="7"/>
      <c r="AV7474" s="7"/>
      <c r="AX7474" s="7"/>
      <c r="AY7474" s="7"/>
      <c r="AZ7474" s="7"/>
      <c r="BA7474" s="7"/>
      <c r="BB7474" s="7"/>
      <c r="BC7474" s="7"/>
      <c r="BD7474" s="7"/>
      <c r="BG7474" s="7"/>
      <c r="BH7474" s="7"/>
      <c r="BI7474" s="7"/>
      <c r="BJ7474" s="7"/>
      <c r="BK7474" s="7"/>
      <c r="BL7474" s="7"/>
      <c r="BM7474" s="7"/>
      <c r="BP7474" s="7"/>
      <c r="BQ7474" s="7"/>
      <c r="BR7474" s="7"/>
      <c r="BS7474" s="7"/>
      <c r="BT7474" s="7"/>
      <c r="BU7474" s="7"/>
      <c r="BV7474" s="7"/>
      <c r="BW7474" s="7"/>
    </row>
    <row r="7475" spans="43:75" x14ac:dyDescent="0.2">
      <c r="AQ7475" s="7"/>
      <c r="AR7475" s="7"/>
      <c r="AS7475" s="7"/>
      <c r="AT7475" s="7"/>
      <c r="AU7475" s="7"/>
      <c r="AV7475" s="7"/>
      <c r="AX7475" s="7"/>
      <c r="AY7475" s="7"/>
      <c r="AZ7475" s="7"/>
      <c r="BA7475" s="7"/>
      <c r="BB7475" s="7"/>
      <c r="BC7475" s="7"/>
      <c r="BD7475" s="7"/>
      <c r="BG7475" s="7"/>
      <c r="BH7475" s="7"/>
      <c r="BI7475" s="7"/>
      <c r="BJ7475" s="7"/>
      <c r="BK7475" s="7"/>
      <c r="BL7475" s="7"/>
      <c r="BM7475" s="7"/>
      <c r="BP7475" s="7"/>
      <c r="BQ7475" s="7"/>
      <c r="BR7475" s="7"/>
      <c r="BS7475" s="7"/>
      <c r="BT7475" s="7"/>
      <c r="BU7475" s="7"/>
      <c r="BV7475" s="7"/>
      <c r="BW7475" s="7"/>
    </row>
    <row r="7476" spans="43:75" x14ac:dyDescent="0.2">
      <c r="AQ7476" s="7"/>
      <c r="AR7476" s="7"/>
      <c r="AS7476" s="7"/>
      <c r="AT7476" s="7"/>
      <c r="AU7476" s="7"/>
      <c r="AV7476" s="7"/>
      <c r="AX7476" s="7"/>
      <c r="AY7476" s="7"/>
      <c r="AZ7476" s="7"/>
      <c r="BA7476" s="7"/>
      <c r="BB7476" s="7"/>
      <c r="BC7476" s="7"/>
      <c r="BD7476" s="7"/>
      <c r="BG7476" s="7"/>
      <c r="BH7476" s="7"/>
      <c r="BI7476" s="7"/>
      <c r="BJ7476" s="7"/>
      <c r="BK7476" s="7"/>
      <c r="BL7476" s="7"/>
      <c r="BM7476" s="7"/>
      <c r="BP7476" s="7"/>
      <c r="BQ7476" s="7"/>
      <c r="BR7476" s="7"/>
      <c r="BS7476" s="7"/>
      <c r="BT7476" s="7"/>
      <c r="BU7476" s="7"/>
      <c r="BV7476" s="7"/>
      <c r="BW7476" s="7"/>
    </row>
    <row r="7477" spans="43:75" x14ac:dyDescent="0.2">
      <c r="AQ7477" s="7"/>
      <c r="AR7477" s="7"/>
      <c r="AS7477" s="7"/>
      <c r="AT7477" s="7"/>
      <c r="AU7477" s="7"/>
      <c r="AV7477" s="7"/>
      <c r="AX7477" s="7"/>
      <c r="AY7477" s="7"/>
      <c r="AZ7477" s="7"/>
      <c r="BA7477" s="7"/>
      <c r="BB7477" s="7"/>
      <c r="BC7477" s="7"/>
      <c r="BD7477" s="7"/>
      <c r="BG7477" s="7"/>
      <c r="BH7477" s="7"/>
      <c r="BI7477" s="7"/>
      <c r="BJ7477" s="7"/>
      <c r="BK7477" s="7"/>
      <c r="BL7477" s="7"/>
      <c r="BM7477" s="7"/>
      <c r="BP7477" s="7"/>
      <c r="BQ7477" s="7"/>
      <c r="BR7477" s="7"/>
      <c r="BS7477" s="7"/>
      <c r="BT7477" s="7"/>
      <c r="BU7477" s="7"/>
      <c r="BV7477" s="7"/>
      <c r="BW7477" s="7"/>
    </row>
    <row r="7478" spans="43:75" x14ac:dyDescent="0.2">
      <c r="AQ7478" s="7"/>
      <c r="AR7478" s="7"/>
      <c r="AS7478" s="7"/>
      <c r="AT7478" s="7"/>
      <c r="AU7478" s="7"/>
      <c r="AV7478" s="7"/>
      <c r="AX7478" s="7"/>
      <c r="AY7478" s="7"/>
      <c r="AZ7478" s="7"/>
      <c r="BA7478" s="7"/>
      <c r="BB7478" s="7"/>
      <c r="BC7478" s="7"/>
      <c r="BD7478" s="7"/>
      <c r="BG7478" s="7"/>
      <c r="BH7478" s="7"/>
      <c r="BI7478" s="7"/>
      <c r="BJ7478" s="7"/>
      <c r="BK7478" s="7"/>
      <c r="BL7478" s="7"/>
      <c r="BM7478" s="7"/>
      <c r="BP7478" s="7"/>
      <c r="BQ7478" s="7"/>
      <c r="BR7478" s="7"/>
      <c r="BS7478" s="7"/>
      <c r="BT7478" s="7"/>
      <c r="BU7478" s="7"/>
      <c r="BV7478" s="7"/>
      <c r="BW7478" s="7"/>
    </row>
    <row r="7479" spans="43:75" x14ac:dyDescent="0.2">
      <c r="AQ7479" s="7"/>
      <c r="AR7479" s="7"/>
      <c r="AS7479" s="7"/>
      <c r="AT7479" s="7"/>
      <c r="AU7479" s="7"/>
      <c r="AV7479" s="7"/>
      <c r="AX7479" s="7"/>
      <c r="AY7479" s="7"/>
      <c r="AZ7479" s="7"/>
      <c r="BA7479" s="7"/>
      <c r="BB7479" s="7"/>
      <c r="BC7479" s="7"/>
      <c r="BD7479" s="7"/>
      <c r="BG7479" s="7"/>
      <c r="BH7479" s="7"/>
      <c r="BI7479" s="7"/>
      <c r="BJ7479" s="7"/>
      <c r="BK7479" s="7"/>
      <c r="BL7479" s="7"/>
      <c r="BM7479" s="7"/>
      <c r="BP7479" s="7"/>
      <c r="BQ7479" s="7"/>
      <c r="BR7479" s="7"/>
      <c r="BS7479" s="7"/>
      <c r="BT7479" s="7"/>
      <c r="BU7479" s="7"/>
      <c r="BV7479" s="7"/>
      <c r="BW7479" s="7"/>
    </row>
    <row r="7480" spans="43:75" x14ac:dyDescent="0.2">
      <c r="AQ7480" s="7"/>
      <c r="AR7480" s="7"/>
      <c r="AS7480" s="7"/>
      <c r="AT7480" s="7"/>
      <c r="AU7480" s="7"/>
      <c r="AV7480" s="7"/>
      <c r="AX7480" s="7"/>
      <c r="AY7480" s="7"/>
      <c r="AZ7480" s="7"/>
      <c r="BA7480" s="7"/>
      <c r="BB7480" s="7"/>
      <c r="BC7480" s="7"/>
      <c r="BD7480" s="7"/>
      <c r="BG7480" s="7"/>
      <c r="BH7480" s="7"/>
      <c r="BI7480" s="7"/>
      <c r="BJ7480" s="7"/>
      <c r="BK7480" s="7"/>
      <c r="BL7480" s="7"/>
      <c r="BM7480" s="7"/>
      <c r="BP7480" s="7"/>
      <c r="BQ7480" s="7"/>
      <c r="BR7480" s="7"/>
      <c r="BS7480" s="7"/>
      <c r="BT7480" s="7"/>
      <c r="BU7480" s="7"/>
      <c r="BV7480" s="7"/>
      <c r="BW7480" s="7"/>
    </row>
    <row r="7481" spans="43:75" x14ac:dyDescent="0.2">
      <c r="AQ7481" s="7"/>
      <c r="AR7481" s="7"/>
      <c r="AS7481" s="7"/>
      <c r="AT7481" s="7"/>
      <c r="AU7481" s="7"/>
      <c r="AV7481" s="7"/>
      <c r="AX7481" s="7"/>
      <c r="AY7481" s="7"/>
      <c r="AZ7481" s="7"/>
      <c r="BA7481" s="7"/>
      <c r="BB7481" s="7"/>
      <c r="BC7481" s="7"/>
      <c r="BD7481" s="7"/>
      <c r="BG7481" s="7"/>
      <c r="BH7481" s="7"/>
      <c r="BI7481" s="7"/>
      <c r="BJ7481" s="7"/>
      <c r="BK7481" s="7"/>
      <c r="BL7481" s="7"/>
      <c r="BM7481" s="7"/>
      <c r="BP7481" s="7"/>
      <c r="BQ7481" s="7"/>
      <c r="BR7481" s="7"/>
      <c r="BS7481" s="7"/>
      <c r="BT7481" s="7"/>
      <c r="BU7481" s="7"/>
      <c r="BV7481" s="7"/>
      <c r="BW7481" s="7"/>
    </row>
    <row r="7482" spans="43:75" x14ac:dyDescent="0.2">
      <c r="AQ7482" s="7"/>
      <c r="AR7482" s="7"/>
      <c r="AS7482" s="7"/>
      <c r="AT7482" s="7"/>
      <c r="AU7482" s="7"/>
      <c r="AV7482" s="7"/>
      <c r="AX7482" s="7"/>
      <c r="AY7482" s="7"/>
      <c r="AZ7482" s="7"/>
      <c r="BA7482" s="7"/>
      <c r="BB7482" s="7"/>
      <c r="BC7482" s="7"/>
      <c r="BD7482" s="7"/>
      <c r="BG7482" s="7"/>
      <c r="BH7482" s="7"/>
      <c r="BI7482" s="7"/>
      <c r="BJ7482" s="7"/>
      <c r="BK7482" s="7"/>
      <c r="BL7482" s="7"/>
      <c r="BM7482" s="7"/>
      <c r="BP7482" s="7"/>
      <c r="BQ7482" s="7"/>
      <c r="BR7482" s="7"/>
      <c r="BS7482" s="7"/>
      <c r="BT7482" s="7"/>
      <c r="BU7482" s="7"/>
      <c r="BV7482" s="7"/>
      <c r="BW7482" s="7"/>
    </row>
    <row r="7483" spans="43:75" x14ac:dyDescent="0.2">
      <c r="AQ7483" s="7"/>
      <c r="AR7483" s="7"/>
      <c r="AS7483" s="7"/>
      <c r="AT7483" s="7"/>
      <c r="AU7483" s="7"/>
      <c r="AV7483" s="7"/>
      <c r="AX7483" s="7"/>
      <c r="AY7483" s="7"/>
      <c r="AZ7483" s="7"/>
      <c r="BA7483" s="7"/>
      <c r="BB7483" s="7"/>
      <c r="BC7483" s="7"/>
      <c r="BD7483" s="7"/>
      <c r="BG7483" s="7"/>
      <c r="BH7483" s="7"/>
      <c r="BI7483" s="7"/>
      <c r="BJ7483" s="7"/>
      <c r="BK7483" s="7"/>
      <c r="BL7483" s="7"/>
      <c r="BM7483" s="7"/>
      <c r="BP7483" s="7"/>
      <c r="BQ7483" s="7"/>
      <c r="BR7483" s="7"/>
      <c r="BS7483" s="7"/>
      <c r="BT7483" s="7"/>
      <c r="BU7483" s="7"/>
      <c r="BV7483" s="7"/>
      <c r="BW7483" s="7"/>
    </row>
    <row r="7484" spans="43:75" x14ac:dyDescent="0.2">
      <c r="AQ7484" s="7"/>
      <c r="AR7484" s="7"/>
      <c r="AS7484" s="7"/>
      <c r="AT7484" s="7"/>
      <c r="AU7484" s="7"/>
      <c r="AV7484" s="7"/>
      <c r="AX7484" s="7"/>
      <c r="AY7484" s="7"/>
      <c r="AZ7484" s="7"/>
      <c r="BA7484" s="7"/>
      <c r="BB7484" s="7"/>
      <c r="BC7484" s="7"/>
      <c r="BD7484" s="7"/>
      <c r="BG7484" s="7"/>
      <c r="BH7484" s="7"/>
      <c r="BI7484" s="7"/>
      <c r="BJ7484" s="7"/>
      <c r="BK7484" s="7"/>
      <c r="BL7484" s="7"/>
      <c r="BM7484" s="7"/>
      <c r="BP7484" s="7"/>
      <c r="BQ7484" s="7"/>
      <c r="BR7484" s="7"/>
      <c r="BS7484" s="7"/>
      <c r="BT7484" s="7"/>
      <c r="BU7484" s="7"/>
      <c r="BV7484" s="7"/>
      <c r="BW7484" s="7"/>
    </row>
    <row r="7485" spans="43:75" x14ac:dyDescent="0.2">
      <c r="AQ7485" s="7"/>
      <c r="AR7485" s="7"/>
      <c r="AS7485" s="7"/>
      <c r="AT7485" s="7"/>
      <c r="AU7485" s="7"/>
      <c r="AV7485" s="7"/>
      <c r="AX7485" s="7"/>
      <c r="AY7485" s="7"/>
      <c r="AZ7485" s="7"/>
      <c r="BA7485" s="7"/>
      <c r="BB7485" s="7"/>
      <c r="BC7485" s="7"/>
      <c r="BD7485" s="7"/>
      <c r="BG7485" s="7"/>
      <c r="BH7485" s="7"/>
      <c r="BI7485" s="7"/>
      <c r="BJ7485" s="7"/>
      <c r="BK7485" s="7"/>
      <c r="BL7485" s="7"/>
      <c r="BM7485" s="7"/>
      <c r="BP7485" s="7"/>
      <c r="BQ7485" s="7"/>
      <c r="BR7485" s="7"/>
      <c r="BS7485" s="7"/>
      <c r="BT7485" s="7"/>
      <c r="BU7485" s="7"/>
      <c r="BV7485" s="7"/>
      <c r="BW7485" s="7"/>
    </row>
    <row r="7486" spans="43:75" x14ac:dyDescent="0.2">
      <c r="AQ7486" s="7"/>
      <c r="AR7486" s="7"/>
      <c r="AS7486" s="7"/>
      <c r="AT7486" s="7"/>
      <c r="AU7486" s="7"/>
      <c r="AV7486" s="7"/>
      <c r="AX7486" s="7"/>
      <c r="AY7486" s="7"/>
      <c r="AZ7486" s="7"/>
      <c r="BA7486" s="7"/>
      <c r="BB7486" s="7"/>
      <c r="BC7486" s="7"/>
      <c r="BD7486" s="7"/>
      <c r="BG7486" s="7"/>
      <c r="BH7486" s="7"/>
      <c r="BI7486" s="7"/>
      <c r="BJ7486" s="7"/>
      <c r="BK7486" s="7"/>
      <c r="BL7486" s="7"/>
      <c r="BM7486" s="7"/>
      <c r="BP7486" s="7"/>
      <c r="BQ7486" s="7"/>
      <c r="BR7486" s="7"/>
      <c r="BS7486" s="7"/>
      <c r="BT7486" s="7"/>
      <c r="BU7486" s="7"/>
      <c r="BV7486" s="7"/>
      <c r="BW7486" s="7"/>
    </row>
    <row r="7487" spans="43:75" x14ac:dyDescent="0.2">
      <c r="AQ7487" s="7"/>
      <c r="AR7487" s="7"/>
      <c r="AS7487" s="7"/>
      <c r="AT7487" s="7"/>
      <c r="AU7487" s="7"/>
      <c r="AV7487" s="7"/>
      <c r="AX7487" s="7"/>
      <c r="AY7487" s="7"/>
      <c r="AZ7487" s="7"/>
      <c r="BA7487" s="7"/>
      <c r="BB7487" s="7"/>
      <c r="BC7487" s="7"/>
      <c r="BD7487" s="7"/>
      <c r="BG7487" s="7"/>
      <c r="BH7487" s="7"/>
      <c r="BI7487" s="7"/>
      <c r="BJ7487" s="7"/>
      <c r="BK7487" s="7"/>
      <c r="BL7487" s="7"/>
      <c r="BM7487" s="7"/>
      <c r="BP7487" s="7"/>
      <c r="BQ7487" s="7"/>
      <c r="BR7487" s="7"/>
      <c r="BS7487" s="7"/>
      <c r="BT7487" s="7"/>
      <c r="BU7487" s="7"/>
      <c r="BV7487" s="7"/>
      <c r="BW7487" s="7"/>
    </row>
    <row r="7488" spans="43:75" x14ac:dyDescent="0.2">
      <c r="AQ7488" s="7"/>
      <c r="AR7488" s="7"/>
      <c r="AS7488" s="7"/>
      <c r="AT7488" s="7"/>
      <c r="AU7488" s="7"/>
      <c r="AV7488" s="7"/>
      <c r="AX7488" s="7"/>
      <c r="AY7488" s="7"/>
      <c r="AZ7488" s="7"/>
      <c r="BA7488" s="7"/>
      <c r="BB7488" s="7"/>
      <c r="BC7488" s="7"/>
      <c r="BD7488" s="7"/>
      <c r="BG7488" s="7"/>
      <c r="BH7488" s="7"/>
      <c r="BI7488" s="7"/>
      <c r="BJ7488" s="7"/>
      <c r="BK7488" s="7"/>
      <c r="BL7488" s="7"/>
      <c r="BM7488" s="7"/>
      <c r="BP7488" s="7"/>
      <c r="BQ7488" s="7"/>
      <c r="BR7488" s="7"/>
      <c r="BS7488" s="7"/>
      <c r="BT7488" s="7"/>
      <c r="BU7488" s="7"/>
      <c r="BV7488" s="7"/>
      <c r="BW7488" s="7"/>
    </row>
    <row r="7489" spans="43:75" x14ac:dyDescent="0.2">
      <c r="AQ7489" s="7"/>
      <c r="AR7489" s="7"/>
      <c r="AS7489" s="7"/>
      <c r="AT7489" s="7"/>
      <c r="AU7489" s="7"/>
      <c r="AV7489" s="7"/>
      <c r="AX7489" s="7"/>
      <c r="AY7489" s="7"/>
      <c r="AZ7489" s="7"/>
      <c r="BA7489" s="7"/>
      <c r="BB7489" s="7"/>
      <c r="BC7489" s="7"/>
      <c r="BD7489" s="7"/>
      <c r="BG7489" s="7"/>
      <c r="BH7489" s="7"/>
      <c r="BI7489" s="7"/>
      <c r="BJ7489" s="7"/>
      <c r="BK7489" s="7"/>
      <c r="BL7489" s="7"/>
      <c r="BM7489" s="7"/>
      <c r="BP7489" s="7"/>
      <c r="BQ7489" s="7"/>
      <c r="BR7489" s="7"/>
      <c r="BS7489" s="7"/>
      <c r="BT7489" s="7"/>
      <c r="BU7489" s="7"/>
      <c r="BV7489" s="7"/>
      <c r="BW7489" s="7"/>
    </row>
    <row r="7490" spans="43:75" x14ac:dyDescent="0.2">
      <c r="AQ7490" s="7"/>
      <c r="AR7490" s="7"/>
      <c r="AS7490" s="7"/>
      <c r="AT7490" s="7"/>
      <c r="AU7490" s="7"/>
      <c r="AV7490" s="7"/>
      <c r="AX7490" s="7"/>
      <c r="AY7490" s="7"/>
      <c r="AZ7490" s="7"/>
      <c r="BA7490" s="7"/>
      <c r="BB7490" s="7"/>
      <c r="BC7490" s="7"/>
      <c r="BD7490" s="7"/>
      <c r="BG7490" s="7"/>
      <c r="BH7490" s="7"/>
      <c r="BI7490" s="7"/>
      <c r="BJ7490" s="7"/>
      <c r="BK7490" s="7"/>
      <c r="BL7490" s="7"/>
      <c r="BM7490" s="7"/>
      <c r="BP7490" s="7"/>
      <c r="BQ7490" s="7"/>
      <c r="BR7490" s="7"/>
      <c r="BS7490" s="7"/>
      <c r="BT7490" s="7"/>
      <c r="BU7490" s="7"/>
      <c r="BV7490" s="7"/>
      <c r="BW7490" s="7"/>
    </row>
    <row r="7491" spans="43:75" x14ac:dyDescent="0.2">
      <c r="AQ7491" s="7"/>
      <c r="AR7491" s="7"/>
      <c r="AS7491" s="7"/>
      <c r="AT7491" s="7"/>
      <c r="AU7491" s="7"/>
      <c r="AV7491" s="7"/>
      <c r="AX7491" s="7"/>
      <c r="AY7491" s="7"/>
      <c r="AZ7491" s="7"/>
      <c r="BA7491" s="7"/>
      <c r="BB7491" s="7"/>
      <c r="BC7491" s="7"/>
      <c r="BD7491" s="7"/>
      <c r="BG7491" s="7"/>
      <c r="BH7491" s="7"/>
      <c r="BI7491" s="7"/>
      <c r="BJ7491" s="7"/>
      <c r="BK7491" s="7"/>
      <c r="BL7491" s="7"/>
      <c r="BM7491" s="7"/>
      <c r="BP7491" s="7"/>
      <c r="BQ7491" s="7"/>
      <c r="BR7491" s="7"/>
      <c r="BS7491" s="7"/>
      <c r="BT7491" s="7"/>
      <c r="BU7491" s="7"/>
      <c r="BV7491" s="7"/>
      <c r="BW7491" s="7"/>
    </row>
    <row r="7492" spans="43:75" x14ac:dyDescent="0.2">
      <c r="AQ7492" s="7"/>
      <c r="AR7492" s="7"/>
      <c r="AS7492" s="7"/>
      <c r="AT7492" s="7"/>
      <c r="AU7492" s="7"/>
      <c r="AV7492" s="7"/>
      <c r="AX7492" s="7"/>
      <c r="AY7492" s="7"/>
      <c r="AZ7492" s="7"/>
      <c r="BA7492" s="7"/>
      <c r="BB7492" s="7"/>
      <c r="BC7492" s="7"/>
      <c r="BD7492" s="7"/>
      <c r="BG7492" s="7"/>
      <c r="BH7492" s="7"/>
      <c r="BI7492" s="7"/>
      <c r="BJ7492" s="7"/>
      <c r="BK7492" s="7"/>
      <c r="BL7492" s="7"/>
      <c r="BM7492" s="7"/>
      <c r="BP7492" s="7"/>
      <c r="BQ7492" s="7"/>
      <c r="BR7492" s="7"/>
      <c r="BS7492" s="7"/>
      <c r="BT7492" s="7"/>
      <c r="BU7492" s="7"/>
      <c r="BV7492" s="7"/>
      <c r="BW7492" s="7"/>
    </row>
    <row r="7493" spans="43:75" x14ac:dyDescent="0.2">
      <c r="AQ7493" s="7"/>
      <c r="AR7493" s="7"/>
      <c r="AS7493" s="7"/>
      <c r="AT7493" s="7"/>
      <c r="AU7493" s="7"/>
      <c r="AV7493" s="7"/>
      <c r="AX7493" s="7"/>
      <c r="AY7493" s="7"/>
      <c r="AZ7493" s="7"/>
      <c r="BA7493" s="7"/>
      <c r="BB7493" s="7"/>
      <c r="BC7493" s="7"/>
      <c r="BD7493" s="7"/>
      <c r="BG7493" s="7"/>
      <c r="BH7493" s="7"/>
      <c r="BI7493" s="7"/>
      <c r="BJ7493" s="7"/>
      <c r="BK7493" s="7"/>
      <c r="BL7493" s="7"/>
      <c r="BM7493" s="7"/>
      <c r="BP7493" s="7"/>
      <c r="BQ7493" s="7"/>
      <c r="BR7493" s="7"/>
      <c r="BS7493" s="7"/>
      <c r="BT7493" s="7"/>
      <c r="BU7493" s="7"/>
      <c r="BV7493" s="7"/>
      <c r="BW7493" s="7"/>
    </row>
    <row r="7494" spans="43:75" x14ac:dyDescent="0.2">
      <c r="AQ7494" s="7"/>
      <c r="AR7494" s="7"/>
      <c r="AS7494" s="7"/>
      <c r="AT7494" s="7"/>
      <c r="AU7494" s="7"/>
      <c r="AV7494" s="7"/>
      <c r="AX7494" s="7"/>
      <c r="AY7494" s="7"/>
      <c r="AZ7494" s="7"/>
      <c r="BA7494" s="7"/>
      <c r="BB7494" s="7"/>
      <c r="BC7494" s="7"/>
      <c r="BD7494" s="7"/>
      <c r="BG7494" s="7"/>
      <c r="BH7494" s="7"/>
      <c r="BI7494" s="7"/>
      <c r="BJ7494" s="7"/>
      <c r="BK7494" s="7"/>
      <c r="BL7494" s="7"/>
      <c r="BM7494" s="7"/>
      <c r="BP7494" s="7"/>
      <c r="BQ7494" s="7"/>
      <c r="BR7494" s="7"/>
      <c r="BS7494" s="7"/>
      <c r="BT7494" s="7"/>
      <c r="BU7494" s="7"/>
      <c r="BV7494" s="7"/>
      <c r="BW7494" s="7"/>
    </row>
    <row r="7495" spans="43:75" x14ac:dyDescent="0.2">
      <c r="AQ7495" s="7"/>
      <c r="AR7495" s="7"/>
      <c r="AS7495" s="7"/>
      <c r="AT7495" s="7"/>
      <c r="AU7495" s="7"/>
      <c r="AV7495" s="7"/>
      <c r="AX7495" s="7"/>
      <c r="AY7495" s="7"/>
      <c r="AZ7495" s="7"/>
      <c r="BA7495" s="7"/>
      <c r="BB7495" s="7"/>
      <c r="BC7495" s="7"/>
      <c r="BD7495" s="7"/>
      <c r="BG7495" s="7"/>
      <c r="BH7495" s="7"/>
      <c r="BI7495" s="7"/>
      <c r="BJ7495" s="7"/>
      <c r="BK7495" s="7"/>
      <c r="BL7495" s="7"/>
      <c r="BM7495" s="7"/>
      <c r="BP7495" s="7"/>
      <c r="BQ7495" s="7"/>
      <c r="BR7495" s="7"/>
      <c r="BS7495" s="7"/>
      <c r="BT7495" s="7"/>
      <c r="BU7495" s="7"/>
      <c r="BV7495" s="7"/>
      <c r="BW7495" s="7"/>
    </row>
    <row r="7496" spans="43:75" x14ac:dyDescent="0.2">
      <c r="AQ7496" s="7"/>
      <c r="AR7496" s="7"/>
      <c r="AS7496" s="7"/>
      <c r="AT7496" s="7"/>
      <c r="AU7496" s="7"/>
      <c r="AV7496" s="7"/>
      <c r="AX7496" s="7"/>
      <c r="AY7496" s="7"/>
      <c r="AZ7496" s="7"/>
      <c r="BA7496" s="7"/>
      <c r="BB7496" s="7"/>
      <c r="BC7496" s="7"/>
      <c r="BD7496" s="7"/>
      <c r="BG7496" s="7"/>
      <c r="BH7496" s="7"/>
      <c r="BI7496" s="7"/>
      <c r="BJ7496" s="7"/>
      <c r="BK7496" s="7"/>
      <c r="BL7496" s="7"/>
      <c r="BM7496" s="7"/>
      <c r="BP7496" s="7"/>
      <c r="BQ7496" s="7"/>
      <c r="BR7496" s="7"/>
      <c r="BS7496" s="7"/>
      <c r="BT7496" s="7"/>
      <c r="BU7496" s="7"/>
      <c r="BV7496" s="7"/>
      <c r="BW7496" s="7"/>
    </row>
    <row r="7497" spans="43:75" x14ac:dyDescent="0.2">
      <c r="AQ7497" s="7"/>
      <c r="AR7497" s="7"/>
      <c r="AS7497" s="7"/>
      <c r="AT7497" s="7"/>
      <c r="AU7497" s="7"/>
      <c r="AV7497" s="7"/>
      <c r="AX7497" s="7"/>
      <c r="AY7497" s="7"/>
      <c r="AZ7497" s="7"/>
      <c r="BA7497" s="7"/>
      <c r="BB7497" s="7"/>
      <c r="BC7497" s="7"/>
      <c r="BD7497" s="7"/>
      <c r="BG7497" s="7"/>
      <c r="BH7497" s="7"/>
      <c r="BI7497" s="7"/>
      <c r="BJ7497" s="7"/>
      <c r="BK7497" s="7"/>
      <c r="BL7497" s="7"/>
      <c r="BM7497" s="7"/>
      <c r="BP7497" s="7"/>
      <c r="BQ7497" s="7"/>
      <c r="BR7497" s="7"/>
      <c r="BS7497" s="7"/>
      <c r="BT7497" s="7"/>
      <c r="BU7497" s="7"/>
      <c r="BV7497" s="7"/>
      <c r="BW7497" s="7"/>
    </row>
    <row r="7498" spans="43:75" x14ac:dyDescent="0.2">
      <c r="AQ7498" s="7"/>
      <c r="AR7498" s="7"/>
      <c r="AS7498" s="7"/>
      <c r="AT7498" s="7"/>
      <c r="AU7498" s="7"/>
      <c r="AV7498" s="7"/>
      <c r="AX7498" s="7"/>
      <c r="AY7498" s="7"/>
      <c r="AZ7498" s="7"/>
      <c r="BA7498" s="7"/>
      <c r="BB7498" s="7"/>
      <c r="BC7498" s="7"/>
      <c r="BD7498" s="7"/>
      <c r="BG7498" s="7"/>
      <c r="BH7498" s="7"/>
      <c r="BI7498" s="7"/>
      <c r="BJ7498" s="7"/>
      <c r="BK7498" s="7"/>
      <c r="BL7498" s="7"/>
      <c r="BM7498" s="7"/>
      <c r="BP7498" s="7"/>
      <c r="BQ7498" s="7"/>
      <c r="BR7498" s="7"/>
      <c r="BS7498" s="7"/>
      <c r="BT7498" s="7"/>
      <c r="BU7498" s="7"/>
      <c r="BV7498" s="7"/>
      <c r="BW7498" s="7"/>
    </row>
    <row r="7499" spans="43:75" x14ac:dyDescent="0.2">
      <c r="AQ7499" s="7"/>
      <c r="AR7499" s="7"/>
      <c r="AS7499" s="7"/>
      <c r="AT7499" s="7"/>
      <c r="AU7499" s="7"/>
      <c r="AV7499" s="7"/>
      <c r="AX7499" s="7"/>
      <c r="AY7499" s="7"/>
      <c r="AZ7499" s="7"/>
      <c r="BA7499" s="7"/>
      <c r="BB7499" s="7"/>
      <c r="BC7499" s="7"/>
      <c r="BD7499" s="7"/>
      <c r="BG7499" s="7"/>
      <c r="BH7499" s="7"/>
      <c r="BI7499" s="7"/>
      <c r="BJ7499" s="7"/>
      <c r="BK7499" s="7"/>
      <c r="BL7499" s="7"/>
      <c r="BM7499" s="7"/>
      <c r="BP7499" s="7"/>
      <c r="BQ7499" s="7"/>
      <c r="BR7499" s="7"/>
      <c r="BS7499" s="7"/>
      <c r="BT7499" s="7"/>
      <c r="BU7499" s="7"/>
      <c r="BV7499" s="7"/>
      <c r="BW7499" s="7"/>
    </row>
    <row r="7500" spans="43:75" x14ac:dyDescent="0.2">
      <c r="AQ7500" s="7"/>
      <c r="AR7500" s="7"/>
      <c r="AS7500" s="7"/>
      <c r="AT7500" s="7"/>
      <c r="AU7500" s="7"/>
      <c r="AV7500" s="7"/>
      <c r="AX7500" s="7"/>
      <c r="AY7500" s="7"/>
      <c r="AZ7500" s="7"/>
      <c r="BA7500" s="7"/>
      <c r="BB7500" s="7"/>
      <c r="BC7500" s="7"/>
      <c r="BD7500" s="7"/>
      <c r="BG7500" s="7"/>
      <c r="BH7500" s="7"/>
      <c r="BI7500" s="7"/>
      <c r="BJ7500" s="7"/>
      <c r="BK7500" s="7"/>
      <c r="BL7500" s="7"/>
      <c r="BM7500" s="7"/>
      <c r="BP7500" s="7"/>
      <c r="BQ7500" s="7"/>
      <c r="BR7500" s="7"/>
      <c r="BS7500" s="7"/>
      <c r="BT7500" s="7"/>
      <c r="BU7500" s="7"/>
      <c r="BV7500" s="7"/>
      <c r="BW7500" s="7"/>
    </row>
    <row r="7501" spans="43:75" x14ac:dyDescent="0.2">
      <c r="AQ7501" s="7"/>
      <c r="AR7501" s="7"/>
      <c r="AS7501" s="7"/>
      <c r="AT7501" s="7"/>
      <c r="AU7501" s="7"/>
      <c r="AV7501" s="7"/>
      <c r="AX7501" s="7"/>
      <c r="AY7501" s="7"/>
      <c r="AZ7501" s="7"/>
      <c r="BA7501" s="7"/>
      <c r="BB7501" s="7"/>
      <c r="BC7501" s="7"/>
      <c r="BD7501" s="7"/>
      <c r="BG7501" s="7"/>
      <c r="BH7501" s="7"/>
      <c r="BI7501" s="7"/>
      <c r="BJ7501" s="7"/>
      <c r="BK7501" s="7"/>
      <c r="BL7501" s="7"/>
      <c r="BM7501" s="7"/>
      <c r="BP7501" s="7"/>
      <c r="BQ7501" s="7"/>
      <c r="BR7501" s="7"/>
      <c r="BS7501" s="7"/>
      <c r="BT7501" s="7"/>
      <c r="BU7501" s="7"/>
      <c r="BV7501" s="7"/>
      <c r="BW7501" s="7"/>
    </row>
    <row r="7502" spans="43:75" x14ac:dyDescent="0.2">
      <c r="AQ7502" s="7"/>
      <c r="AR7502" s="7"/>
      <c r="AS7502" s="7"/>
      <c r="AT7502" s="7"/>
      <c r="AU7502" s="7"/>
      <c r="AV7502" s="7"/>
      <c r="AX7502" s="7"/>
      <c r="AY7502" s="7"/>
      <c r="AZ7502" s="7"/>
      <c r="BA7502" s="7"/>
      <c r="BB7502" s="7"/>
      <c r="BC7502" s="7"/>
      <c r="BD7502" s="7"/>
      <c r="BG7502" s="7"/>
      <c r="BH7502" s="7"/>
      <c r="BI7502" s="7"/>
      <c r="BJ7502" s="7"/>
      <c r="BK7502" s="7"/>
      <c r="BL7502" s="7"/>
      <c r="BM7502" s="7"/>
      <c r="BP7502" s="7"/>
      <c r="BQ7502" s="7"/>
      <c r="BR7502" s="7"/>
      <c r="BS7502" s="7"/>
      <c r="BT7502" s="7"/>
      <c r="BU7502" s="7"/>
      <c r="BV7502" s="7"/>
      <c r="BW7502" s="7"/>
    </row>
    <row r="7503" spans="43:75" x14ac:dyDescent="0.2">
      <c r="AQ7503" s="7"/>
      <c r="AR7503" s="7"/>
      <c r="AS7503" s="7"/>
      <c r="AT7503" s="7"/>
      <c r="AU7503" s="7"/>
      <c r="AV7503" s="7"/>
      <c r="AX7503" s="7"/>
      <c r="AY7503" s="7"/>
      <c r="AZ7503" s="7"/>
      <c r="BA7503" s="7"/>
      <c r="BB7503" s="7"/>
      <c r="BC7503" s="7"/>
      <c r="BD7503" s="7"/>
      <c r="BG7503" s="7"/>
      <c r="BH7503" s="7"/>
      <c r="BI7503" s="7"/>
      <c r="BJ7503" s="7"/>
      <c r="BK7503" s="7"/>
      <c r="BL7503" s="7"/>
      <c r="BM7503" s="7"/>
      <c r="BP7503" s="7"/>
      <c r="BQ7503" s="7"/>
      <c r="BR7503" s="7"/>
      <c r="BS7503" s="7"/>
      <c r="BT7503" s="7"/>
      <c r="BU7503" s="7"/>
      <c r="BV7503" s="7"/>
      <c r="BW7503" s="7"/>
    </row>
    <row r="7504" spans="43:75" x14ac:dyDescent="0.2">
      <c r="AQ7504" s="7"/>
      <c r="AR7504" s="7"/>
      <c r="AS7504" s="7"/>
      <c r="AT7504" s="7"/>
      <c r="AU7504" s="7"/>
      <c r="AV7504" s="7"/>
      <c r="AX7504" s="7"/>
      <c r="AY7504" s="7"/>
      <c r="AZ7504" s="7"/>
      <c r="BA7504" s="7"/>
      <c r="BB7504" s="7"/>
      <c r="BC7504" s="7"/>
      <c r="BD7504" s="7"/>
      <c r="BG7504" s="7"/>
      <c r="BH7504" s="7"/>
      <c r="BI7504" s="7"/>
      <c r="BJ7504" s="7"/>
      <c r="BK7504" s="7"/>
      <c r="BL7504" s="7"/>
      <c r="BM7504" s="7"/>
      <c r="BP7504" s="7"/>
      <c r="BQ7504" s="7"/>
      <c r="BR7504" s="7"/>
      <c r="BS7504" s="7"/>
      <c r="BT7504" s="7"/>
      <c r="BU7504" s="7"/>
      <c r="BV7504" s="7"/>
      <c r="BW7504" s="7"/>
    </row>
    <row r="7505" spans="43:75" x14ac:dyDescent="0.2">
      <c r="AQ7505" s="7"/>
      <c r="AR7505" s="7"/>
      <c r="AS7505" s="7"/>
      <c r="AT7505" s="7"/>
      <c r="AU7505" s="7"/>
      <c r="AV7505" s="7"/>
      <c r="AX7505" s="7"/>
      <c r="AY7505" s="7"/>
      <c r="AZ7505" s="7"/>
      <c r="BA7505" s="7"/>
      <c r="BB7505" s="7"/>
      <c r="BC7505" s="7"/>
      <c r="BD7505" s="7"/>
      <c r="BG7505" s="7"/>
      <c r="BH7505" s="7"/>
      <c r="BI7505" s="7"/>
      <c r="BJ7505" s="7"/>
      <c r="BK7505" s="7"/>
      <c r="BL7505" s="7"/>
      <c r="BM7505" s="7"/>
      <c r="BP7505" s="7"/>
      <c r="BQ7505" s="7"/>
      <c r="BR7505" s="7"/>
      <c r="BS7505" s="7"/>
      <c r="BT7505" s="7"/>
      <c r="BU7505" s="7"/>
      <c r="BV7505" s="7"/>
      <c r="BW7505" s="7"/>
    </row>
    <row r="7506" spans="43:75" x14ac:dyDescent="0.2">
      <c r="AQ7506" s="7"/>
      <c r="AR7506" s="7"/>
      <c r="AS7506" s="7"/>
      <c r="AT7506" s="7"/>
      <c r="AU7506" s="7"/>
      <c r="AV7506" s="7"/>
      <c r="AX7506" s="7"/>
      <c r="AY7506" s="7"/>
      <c r="AZ7506" s="7"/>
      <c r="BA7506" s="7"/>
      <c r="BB7506" s="7"/>
      <c r="BC7506" s="7"/>
      <c r="BD7506" s="7"/>
      <c r="BG7506" s="7"/>
      <c r="BH7506" s="7"/>
      <c r="BI7506" s="7"/>
      <c r="BJ7506" s="7"/>
      <c r="BK7506" s="7"/>
      <c r="BL7506" s="7"/>
      <c r="BM7506" s="7"/>
      <c r="BP7506" s="7"/>
      <c r="BQ7506" s="7"/>
      <c r="BR7506" s="7"/>
      <c r="BS7506" s="7"/>
      <c r="BT7506" s="7"/>
      <c r="BU7506" s="7"/>
      <c r="BV7506" s="7"/>
      <c r="BW7506" s="7"/>
    </row>
    <row r="7507" spans="43:75" x14ac:dyDescent="0.2">
      <c r="AQ7507" s="7"/>
      <c r="AR7507" s="7"/>
      <c r="AS7507" s="7"/>
      <c r="AT7507" s="7"/>
      <c r="AU7507" s="7"/>
      <c r="AV7507" s="7"/>
      <c r="AX7507" s="7"/>
      <c r="AY7507" s="7"/>
      <c r="AZ7507" s="7"/>
      <c r="BA7507" s="7"/>
      <c r="BB7507" s="7"/>
      <c r="BC7507" s="7"/>
      <c r="BD7507" s="7"/>
      <c r="BG7507" s="7"/>
      <c r="BH7507" s="7"/>
      <c r="BI7507" s="7"/>
      <c r="BJ7507" s="7"/>
      <c r="BK7507" s="7"/>
      <c r="BL7507" s="7"/>
      <c r="BM7507" s="7"/>
      <c r="BP7507" s="7"/>
      <c r="BQ7507" s="7"/>
      <c r="BR7507" s="7"/>
      <c r="BS7507" s="7"/>
      <c r="BT7507" s="7"/>
      <c r="BU7507" s="7"/>
      <c r="BV7507" s="7"/>
      <c r="BW7507" s="7"/>
    </row>
    <row r="7508" spans="43:75" x14ac:dyDescent="0.2">
      <c r="AQ7508" s="7"/>
      <c r="AR7508" s="7"/>
      <c r="AS7508" s="7"/>
      <c r="AT7508" s="7"/>
      <c r="AU7508" s="7"/>
      <c r="AV7508" s="7"/>
      <c r="AX7508" s="7"/>
      <c r="AY7508" s="7"/>
      <c r="AZ7508" s="7"/>
      <c r="BA7508" s="7"/>
      <c r="BB7508" s="7"/>
      <c r="BC7508" s="7"/>
      <c r="BD7508" s="7"/>
      <c r="BG7508" s="7"/>
      <c r="BH7508" s="7"/>
      <c r="BI7508" s="7"/>
      <c r="BJ7508" s="7"/>
      <c r="BK7508" s="7"/>
      <c r="BL7508" s="7"/>
      <c r="BM7508" s="7"/>
      <c r="BP7508" s="7"/>
      <c r="BQ7508" s="7"/>
      <c r="BR7508" s="7"/>
      <c r="BS7508" s="7"/>
      <c r="BT7508" s="7"/>
      <c r="BU7508" s="7"/>
      <c r="BV7508" s="7"/>
      <c r="BW7508" s="7"/>
    </row>
    <row r="7509" spans="43:75" x14ac:dyDescent="0.2">
      <c r="AQ7509" s="7"/>
      <c r="AR7509" s="7"/>
      <c r="AS7509" s="7"/>
      <c r="AT7509" s="7"/>
      <c r="AU7509" s="7"/>
      <c r="AV7509" s="7"/>
      <c r="AX7509" s="7"/>
      <c r="AY7509" s="7"/>
      <c r="AZ7509" s="7"/>
      <c r="BA7509" s="7"/>
      <c r="BB7509" s="7"/>
      <c r="BC7509" s="7"/>
      <c r="BD7509" s="7"/>
      <c r="BG7509" s="7"/>
      <c r="BH7509" s="7"/>
      <c r="BI7509" s="7"/>
      <c r="BJ7509" s="7"/>
      <c r="BK7509" s="7"/>
      <c r="BL7509" s="7"/>
      <c r="BM7509" s="7"/>
      <c r="BP7509" s="7"/>
      <c r="BQ7509" s="7"/>
      <c r="BR7509" s="7"/>
      <c r="BS7509" s="7"/>
      <c r="BT7509" s="7"/>
      <c r="BU7509" s="7"/>
      <c r="BV7509" s="7"/>
      <c r="BW7509" s="7"/>
    </row>
    <row r="7510" spans="43:75" x14ac:dyDescent="0.2">
      <c r="AQ7510" s="7"/>
      <c r="AR7510" s="7"/>
      <c r="AS7510" s="7"/>
      <c r="AT7510" s="7"/>
      <c r="AU7510" s="7"/>
      <c r="AV7510" s="7"/>
      <c r="AX7510" s="7"/>
      <c r="AY7510" s="7"/>
      <c r="AZ7510" s="7"/>
      <c r="BA7510" s="7"/>
      <c r="BB7510" s="7"/>
      <c r="BC7510" s="7"/>
      <c r="BD7510" s="7"/>
      <c r="BG7510" s="7"/>
      <c r="BH7510" s="7"/>
      <c r="BI7510" s="7"/>
      <c r="BJ7510" s="7"/>
      <c r="BK7510" s="7"/>
      <c r="BL7510" s="7"/>
      <c r="BM7510" s="7"/>
      <c r="BP7510" s="7"/>
      <c r="BQ7510" s="7"/>
      <c r="BR7510" s="7"/>
      <c r="BS7510" s="7"/>
      <c r="BT7510" s="7"/>
      <c r="BU7510" s="7"/>
      <c r="BV7510" s="7"/>
      <c r="BW7510" s="7"/>
    </row>
    <row r="7511" spans="43:75" x14ac:dyDescent="0.2">
      <c r="AQ7511" s="7"/>
      <c r="AR7511" s="7"/>
      <c r="AS7511" s="7"/>
      <c r="AT7511" s="7"/>
      <c r="AU7511" s="7"/>
      <c r="AV7511" s="7"/>
      <c r="AX7511" s="7"/>
      <c r="AY7511" s="7"/>
      <c r="AZ7511" s="7"/>
      <c r="BA7511" s="7"/>
      <c r="BB7511" s="7"/>
      <c r="BC7511" s="7"/>
      <c r="BD7511" s="7"/>
      <c r="BG7511" s="7"/>
      <c r="BH7511" s="7"/>
      <c r="BI7511" s="7"/>
      <c r="BJ7511" s="7"/>
      <c r="BK7511" s="7"/>
      <c r="BL7511" s="7"/>
      <c r="BM7511" s="7"/>
      <c r="BP7511" s="7"/>
      <c r="BQ7511" s="7"/>
      <c r="BR7511" s="7"/>
      <c r="BS7511" s="7"/>
      <c r="BT7511" s="7"/>
      <c r="BU7511" s="7"/>
      <c r="BV7511" s="7"/>
      <c r="BW7511" s="7"/>
    </row>
    <row r="7512" spans="43:75" x14ac:dyDescent="0.2">
      <c r="AQ7512" s="7"/>
      <c r="AR7512" s="7"/>
      <c r="AS7512" s="7"/>
      <c r="AT7512" s="7"/>
      <c r="AU7512" s="7"/>
      <c r="AV7512" s="7"/>
      <c r="AX7512" s="7"/>
      <c r="AY7512" s="7"/>
      <c r="AZ7512" s="7"/>
      <c r="BA7512" s="7"/>
      <c r="BB7512" s="7"/>
      <c r="BC7512" s="7"/>
      <c r="BD7512" s="7"/>
      <c r="BG7512" s="7"/>
      <c r="BH7512" s="7"/>
      <c r="BI7512" s="7"/>
      <c r="BJ7512" s="7"/>
      <c r="BK7512" s="7"/>
      <c r="BL7512" s="7"/>
      <c r="BM7512" s="7"/>
      <c r="BP7512" s="7"/>
      <c r="BQ7512" s="7"/>
      <c r="BR7512" s="7"/>
      <c r="BS7512" s="7"/>
      <c r="BT7512" s="7"/>
      <c r="BU7512" s="7"/>
      <c r="BV7512" s="7"/>
      <c r="BW7512" s="7"/>
    </row>
    <row r="7513" spans="43:75" x14ac:dyDescent="0.2">
      <c r="AQ7513" s="7"/>
      <c r="AR7513" s="7"/>
      <c r="AS7513" s="7"/>
      <c r="AT7513" s="7"/>
      <c r="AU7513" s="7"/>
      <c r="AV7513" s="7"/>
      <c r="AX7513" s="7"/>
      <c r="AY7513" s="7"/>
      <c r="AZ7513" s="7"/>
      <c r="BA7513" s="7"/>
      <c r="BB7513" s="7"/>
      <c r="BC7513" s="7"/>
      <c r="BD7513" s="7"/>
      <c r="BG7513" s="7"/>
      <c r="BH7513" s="7"/>
      <c r="BI7513" s="7"/>
      <c r="BJ7513" s="7"/>
      <c r="BK7513" s="7"/>
      <c r="BL7513" s="7"/>
      <c r="BM7513" s="7"/>
      <c r="BP7513" s="7"/>
      <c r="BQ7513" s="7"/>
      <c r="BR7513" s="7"/>
      <c r="BS7513" s="7"/>
      <c r="BT7513" s="7"/>
      <c r="BU7513" s="7"/>
      <c r="BV7513" s="7"/>
      <c r="BW7513" s="7"/>
    </row>
    <row r="7514" spans="43:75" x14ac:dyDescent="0.2">
      <c r="AQ7514" s="7"/>
      <c r="AR7514" s="7"/>
      <c r="AS7514" s="7"/>
      <c r="AT7514" s="7"/>
      <c r="AU7514" s="7"/>
      <c r="AV7514" s="7"/>
      <c r="AX7514" s="7"/>
      <c r="AY7514" s="7"/>
      <c r="AZ7514" s="7"/>
      <c r="BA7514" s="7"/>
      <c r="BB7514" s="7"/>
      <c r="BC7514" s="7"/>
      <c r="BD7514" s="7"/>
      <c r="BG7514" s="7"/>
      <c r="BH7514" s="7"/>
      <c r="BI7514" s="7"/>
      <c r="BJ7514" s="7"/>
      <c r="BK7514" s="7"/>
      <c r="BL7514" s="7"/>
      <c r="BM7514" s="7"/>
      <c r="BP7514" s="7"/>
      <c r="BQ7514" s="7"/>
      <c r="BR7514" s="7"/>
      <c r="BS7514" s="7"/>
      <c r="BT7514" s="7"/>
      <c r="BU7514" s="7"/>
      <c r="BV7514" s="7"/>
      <c r="BW7514" s="7"/>
    </row>
    <row r="7515" spans="43:75" x14ac:dyDescent="0.2">
      <c r="AQ7515" s="7"/>
      <c r="AR7515" s="7"/>
      <c r="AS7515" s="7"/>
      <c r="AT7515" s="7"/>
      <c r="AU7515" s="7"/>
      <c r="AV7515" s="7"/>
      <c r="AX7515" s="7"/>
      <c r="AY7515" s="7"/>
      <c r="AZ7515" s="7"/>
      <c r="BA7515" s="7"/>
      <c r="BB7515" s="7"/>
      <c r="BC7515" s="7"/>
      <c r="BD7515" s="7"/>
      <c r="BG7515" s="7"/>
      <c r="BH7515" s="7"/>
      <c r="BI7515" s="7"/>
      <c r="BJ7515" s="7"/>
      <c r="BK7515" s="7"/>
      <c r="BL7515" s="7"/>
      <c r="BM7515" s="7"/>
      <c r="BP7515" s="7"/>
      <c r="BQ7515" s="7"/>
      <c r="BR7515" s="7"/>
      <c r="BS7515" s="7"/>
      <c r="BT7515" s="7"/>
      <c r="BU7515" s="7"/>
      <c r="BV7515" s="7"/>
      <c r="BW7515" s="7"/>
    </row>
    <row r="7516" spans="43:75" x14ac:dyDescent="0.2">
      <c r="AQ7516" s="7"/>
      <c r="AR7516" s="7"/>
      <c r="AS7516" s="7"/>
      <c r="AT7516" s="7"/>
      <c r="AU7516" s="7"/>
      <c r="AV7516" s="7"/>
      <c r="AX7516" s="7"/>
      <c r="AY7516" s="7"/>
      <c r="AZ7516" s="7"/>
      <c r="BA7516" s="7"/>
      <c r="BB7516" s="7"/>
      <c r="BC7516" s="7"/>
      <c r="BD7516" s="7"/>
      <c r="BG7516" s="7"/>
      <c r="BH7516" s="7"/>
      <c r="BI7516" s="7"/>
      <c r="BJ7516" s="7"/>
      <c r="BK7516" s="7"/>
      <c r="BL7516" s="7"/>
      <c r="BM7516" s="7"/>
      <c r="BP7516" s="7"/>
      <c r="BQ7516" s="7"/>
      <c r="BR7516" s="7"/>
      <c r="BS7516" s="7"/>
      <c r="BT7516" s="7"/>
      <c r="BU7516" s="7"/>
      <c r="BV7516" s="7"/>
      <c r="BW7516" s="7"/>
    </row>
    <row r="7517" spans="43:75" x14ac:dyDescent="0.2">
      <c r="AQ7517" s="7"/>
      <c r="AR7517" s="7"/>
      <c r="AS7517" s="7"/>
      <c r="AT7517" s="7"/>
      <c r="AU7517" s="7"/>
      <c r="AV7517" s="7"/>
      <c r="AX7517" s="7"/>
      <c r="AY7517" s="7"/>
      <c r="AZ7517" s="7"/>
      <c r="BA7517" s="7"/>
      <c r="BB7517" s="7"/>
      <c r="BC7517" s="7"/>
      <c r="BD7517" s="7"/>
      <c r="BG7517" s="7"/>
      <c r="BH7517" s="7"/>
      <c r="BI7517" s="7"/>
      <c r="BJ7517" s="7"/>
      <c r="BK7517" s="7"/>
      <c r="BL7517" s="7"/>
      <c r="BM7517" s="7"/>
      <c r="BP7517" s="7"/>
      <c r="BQ7517" s="7"/>
      <c r="BR7517" s="7"/>
      <c r="BS7517" s="7"/>
      <c r="BT7517" s="7"/>
      <c r="BU7517" s="7"/>
      <c r="BV7517" s="7"/>
      <c r="BW7517" s="7"/>
    </row>
    <row r="7518" spans="43:75" x14ac:dyDescent="0.2">
      <c r="AQ7518" s="7"/>
      <c r="AR7518" s="7"/>
      <c r="AS7518" s="7"/>
      <c r="AT7518" s="7"/>
      <c r="AU7518" s="7"/>
      <c r="AV7518" s="7"/>
      <c r="AX7518" s="7"/>
      <c r="AY7518" s="7"/>
      <c r="AZ7518" s="7"/>
      <c r="BA7518" s="7"/>
      <c r="BB7518" s="7"/>
      <c r="BC7518" s="7"/>
      <c r="BD7518" s="7"/>
      <c r="BG7518" s="7"/>
      <c r="BH7518" s="7"/>
      <c r="BI7518" s="7"/>
      <c r="BJ7518" s="7"/>
      <c r="BK7518" s="7"/>
      <c r="BL7518" s="7"/>
      <c r="BM7518" s="7"/>
      <c r="BP7518" s="7"/>
      <c r="BQ7518" s="7"/>
      <c r="BR7518" s="7"/>
      <c r="BS7518" s="7"/>
      <c r="BT7518" s="7"/>
      <c r="BU7518" s="7"/>
      <c r="BV7518" s="7"/>
      <c r="BW7518" s="7"/>
    </row>
    <row r="7519" spans="43:75" x14ac:dyDescent="0.2">
      <c r="AQ7519" s="7"/>
      <c r="AR7519" s="7"/>
      <c r="AS7519" s="7"/>
      <c r="AT7519" s="7"/>
      <c r="AU7519" s="7"/>
      <c r="AV7519" s="7"/>
      <c r="AX7519" s="7"/>
      <c r="AY7519" s="7"/>
      <c r="AZ7519" s="7"/>
      <c r="BA7519" s="7"/>
      <c r="BB7519" s="7"/>
      <c r="BC7519" s="7"/>
      <c r="BD7519" s="7"/>
      <c r="BG7519" s="7"/>
      <c r="BH7519" s="7"/>
      <c r="BI7519" s="7"/>
      <c r="BJ7519" s="7"/>
      <c r="BK7519" s="7"/>
      <c r="BL7519" s="7"/>
      <c r="BM7519" s="7"/>
      <c r="BP7519" s="7"/>
      <c r="BQ7519" s="7"/>
      <c r="BR7519" s="7"/>
      <c r="BS7519" s="7"/>
      <c r="BT7519" s="7"/>
      <c r="BU7519" s="7"/>
      <c r="BV7519" s="7"/>
      <c r="BW7519" s="7"/>
    </row>
    <row r="7520" spans="43:75" x14ac:dyDescent="0.2">
      <c r="AQ7520" s="7"/>
      <c r="AR7520" s="7"/>
      <c r="AS7520" s="7"/>
      <c r="AT7520" s="7"/>
      <c r="AU7520" s="7"/>
      <c r="AV7520" s="7"/>
      <c r="AX7520" s="7"/>
      <c r="AY7520" s="7"/>
      <c r="AZ7520" s="7"/>
      <c r="BA7520" s="7"/>
      <c r="BB7520" s="7"/>
      <c r="BC7520" s="7"/>
      <c r="BD7520" s="7"/>
      <c r="BG7520" s="7"/>
      <c r="BH7520" s="7"/>
      <c r="BI7520" s="7"/>
      <c r="BJ7520" s="7"/>
      <c r="BK7520" s="7"/>
      <c r="BL7520" s="7"/>
      <c r="BM7520" s="7"/>
      <c r="BP7520" s="7"/>
      <c r="BQ7520" s="7"/>
      <c r="BR7520" s="7"/>
      <c r="BS7520" s="7"/>
      <c r="BT7520" s="7"/>
      <c r="BU7520" s="7"/>
      <c r="BV7520" s="7"/>
      <c r="BW7520" s="7"/>
    </row>
    <row r="7521" spans="43:75" x14ac:dyDescent="0.2">
      <c r="AQ7521" s="7"/>
      <c r="AR7521" s="7"/>
      <c r="AS7521" s="7"/>
      <c r="AT7521" s="7"/>
      <c r="AU7521" s="7"/>
      <c r="AV7521" s="7"/>
      <c r="AX7521" s="7"/>
      <c r="AY7521" s="7"/>
      <c r="AZ7521" s="7"/>
      <c r="BA7521" s="7"/>
      <c r="BB7521" s="7"/>
      <c r="BC7521" s="7"/>
      <c r="BD7521" s="7"/>
      <c r="BG7521" s="7"/>
      <c r="BH7521" s="7"/>
      <c r="BI7521" s="7"/>
      <c r="BJ7521" s="7"/>
      <c r="BK7521" s="7"/>
      <c r="BL7521" s="7"/>
      <c r="BM7521" s="7"/>
      <c r="BP7521" s="7"/>
      <c r="BQ7521" s="7"/>
      <c r="BR7521" s="7"/>
      <c r="BS7521" s="7"/>
      <c r="BT7521" s="7"/>
      <c r="BU7521" s="7"/>
      <c r="BV7521" s="7"/>
      <c r="BW7521" s="7"/>
    </row>
    <row r="7522" spans="43:75" x14ac:dyDescent="0.2">
      <c r="AQ7522" s="7"/>
      <c r="AR7522" s="7"/>
      <c r="AS7522" s="7"/>
      <c r="AT7522" s="7"/>
      <c r="AU7522" s="7"/>
      <c r="AV7522" s="7"/>
      <c r="AX7522" s="7"/>
      <c r="AY7522" s="7"/>
      <c r="AZ7522" s="7"/>
      <c r="BA7522" s="7"/>
      <c r="BB7522" s="7"/>
      <c r="BC7522" s="7"/>
      <c r="BD7522" s="7"/>
      <c r="BG7522" s="7"/>
      <c r="BH7522" s="7"/>
      <c r="BI7522" s="7"/>
      <c r="BJ7522" s="7"/>
      <c r="BK7522" s="7"/>
      <c r="BL7522" s="7"/>
      <c r="BM7522" s="7"/>
      <c r="BP7522" s="7"/>
      <c r="BQ7522" s="7"/>
      <c r="BR7522" s="7"/>
      <c r="BS7522" s="7"/>
      <c r="BT7522" s="7"/>
      <c r="BU7522" s="7"/>
      <c r="BV7522" s="7"/>
      <c r="BW7522" s="7"/>
    </row>
    <row r="7523" spans="43:75" x14ac:dyDescent="0.2">
      <c r="AQ7523" s="7"/>
      <c r="AR7523" s="7"/>
      <c r="AS7523" s="7"/>
      <c r="AT7523" s="7"/>
      <c r="AU7523" s="7"/>
      <c r="AV7523" s="7"/>
      <c r="AX7523" s="7"/>
      <c r="AY7523" s="7"/>
      <c r="AZ7523" s="7"/>
      <c r="BA7523" s="7"/>
      <c r="BB7523" s="7"/>
      <c r="BC7523" s="7"/>
      <c r="BD7523" s="7"/>
      <c r="BG7523" s="7"/>
      <c r="BH7523" s="7"/>
      <c r="BI7523" s="7"/>
      <c r="BJ7523" s="7"/>
      <c r="BK7523" s="7"/>
      <c r="BL7523" s="7"/>
      <c r="BM7523" s="7"/>
      <c r="BP7523" s="7"/>
      <c r="BQ7523" s="7"/>
      <c r="BR7523" s="7"/>
      <c r="BS7523" s="7"/>
      <c r="BT7523" s="7"/>
      <c r="BU7523" s="7"/>
      <c r="BV7523" s="7"/>
      <c r="BW7523" s="7"/>
    </row>
    <row r="7524" spans="43:75" x14ac:dyDescent="0.2">
      <c r="AQ7524" s="7"/>
      <c r="AR7524" s="7"/>
      <c r="AS7524" s="7"/>
      <c r="AT7524" s="7"/>
      <c r="AU7524" s="7"/>
      <c r="AV7524" s="7"/>
      <c r="AX7524" s="7"/>
      <c r="AY7524" s="7"/>
      <c r="AZ7524" s="7"/>
      <c r="BA7524" s="7"/>
      <c r="BB7524" s="7"/>
      <c r="BC7524" s="7"/>
      <c r="BD7524" s="7"/>
      <c r="BG7524" s="7"/>
      <c r="BH7524" s="7"/>
      <c r="BI7524" s="7"/>
      <c r="BJ7524" s="7"/>
      <c r="BK7524" s="7"/>
      <c r="BL7524" s="7"/>
      <c r="BM7524" s="7"/>
      <c r="BP7524" s="7"/>
      <c r="BQ7524" s="7"/>
      <c r="BR7524" s="7"/>
      <c r="BS7524" s="7"/>
      <c r="BT7524" s="7"/>
      <c r="BU7524" s="7"/>
      <c r="BV7524" s="7"/>
      <c r="BW7524" s="7"/>
    </row>
    <row r="7525" spans="43:75" x14ac:dyDescent="0.2">
      <c r="AQ7525" s="7"/>
      <c r="AR7525" s="7"/>
      <c r="AS7525" s="7"/>
      <c r="AT7525" s="7"/>
      <c r="AU7525" s="7"/>
      <c r="AV7525" s="7"/>
      <c r="AX7525" s="7"/>
      <c r="AY7525" s="7"/>
      <c r="AZ7525" s="7"/>
      <c r="BA7525" s="7"/>
      <c r="BB7525" s="7"/>
      <c r="BC7525" s="7"/>
      <c r="BD7525" s="7"/>
      <c r="BG7525" s="7"/>
      <c r="BH7525" s="7"/>
      <c r="BI7525" s="7"/>
      <c r="BJ7525" s="7"/>
      <c r="BK7525" s="7"/>
      <c r="BL7525" s="7"/>
      <c r="BM7525" s="7"/>
      <c r="BP7525" s="7"/>
      <c r="BQ7525" s="7"/>
      <c r="BR7525" s="7"/>
      <c r="BS7525" s="7"/>
      <c r="BT7525" s="7"/>
      <c r="BU7525" s="7"/>
      <c r="BV7525" s="7"/>
      <c r="BW7525" s="7"/>
    </row>
    <row r="7526" spans="43:75" x14ac:dyDescent="0.2">
      <c r="AQ7526" s="7"/>
      <c r="AR7526" s="7"/>
      <c r="AS7526" s="7"/>
      <c r="AT7526" s="7"/>
      <c r="AU7526" s="7"/>
      <c r="AV7526" s="7"/>
      <c r="AX7526" s="7"/>
      <c r="AY7526" s="7"/>
      <c r="AZ7526" s="7"/>
      <c r="BA7526" s="7"/>
      <c r="BB7526" s="7"/>
      <c r="BC7526" s="7"/>
      <c r="BD7526" s="7"/>
      <c r="BG7526" s="7"/>
      <c r="BH7526" s="7"/>
      <c r="BI7526" s="7"/>
      <c r="BJ7526" s="7"/>
      <c r="BK7526" s="7"/>
      <c r="BL7526" s="7"/>
      <c r="BM7526" s="7"/>
      <c r="BP7526" s="7"/>
      <c r="BQ7526" s="7"/>
      <c r="BR7526" s="7"/>
      <c r="BS7526" s="7"/>
      <c r="BT7526" s="7"/>
      <c r="BU7526" s="7"/>
      <c r="BV7526" s="7"/>
      <c r="BW7526" s="7"/>
    </row>
    <row r="7527" spans="43:75" x14ac:dyDescent="0.2">
      <c r="AQ7527" s="7"/>
      <c r="AR7527" s="7"/>
      <c r="AS7527" s="7"/>
      <c r="AT7527" s="7"/>
      <c r="AU7527" s="7"/>
      <c r="AV7527" s="7"/>
      <c r="AX7527" s="7"/>
      <c r="AY7527" s="7"/>
      <c r="AZ7527" s="7"/>
      <c r="BA7527" s="7"/>
      <c r="BB7527" s="7"/>
      <c r="BC7527" s="7"/>
      <c r="BD7527" s="7"/>
      <c r="BG7527" s="7"/>
      <c r="BH7527" s="7"/>
      <c r="BI7527" s="7"/>
      <c r="BJ7527" s="7"/>
      <c r="BK7527" s="7"/>
      <c r="BL7527" s="7"/>
      <c r="BM7527" s="7"/>
      <c r="BP7527" s="7"/>
      <c r="BQ7527" s="7"/>
      <c r="BR7527" s="7"/>
      <c r="BS7527" s="7"/>
      <c r="BT7527" s="7"/>
      <c r="BU7527" s="7"/>
      <c r="BV7527" s="7"/>
      <c r="BW7527" s="7"/>
    </row>
    <row r="7528" spans="43:75" x14ac:dyDescent="0.2">
      <c r="AQ7528" s="7"/>
      <c r="AR7528" s="7"/>
      <c r="AS7528" s="7"/>
      <c r="AT7528" s="7"/>
      <c r="AU7528" s="7"/>
      <c r="AV7528" s="7"/>
      <c r="AX7528" s="7"/>
      <c r="AY7528" s="7"/>
      <c r="AZ7528" s="7"/>
      <c r="BA7528" s="7"/>
      <c r="BB7528" s="7"/>
      <c r="BC7528" s="7"/>
      <c r="BD7528" s="7"/>
      <c r="BG7528" s="7"/>
      <c r="BH7528" s="7"/>
      <c r="BI7528" s="7"/>
      <c r="BJ7528" s="7"/>
      <c r="BK7528" s="7"/>
      <c r="BL7528" s="7"/>
      <c r="BM7528" s="7"/>
      <c r="BP7528" s="7"/>
      <c r="BQ7528" s="7"/>
      <c r="BR7528" s="7"/>
      <c r="BS7528" s="7"/>
      <c r="BT7528" s="7"/>
      <c r="BU7528" s="7"/>
      <c r="BV7528" s="7"/>
      <c r="BW7528" s="7"/>
    </row>
    <row r="7529" spans="43:75" x14ac:dyDescent="0.2">
      <c r="AQ7529" s="7"/>
      <c r="AR7529" s="7"/>
      <c r="AS7529" s="7"/>
      <c r="AT7529" s="7"/>
      <c r="AU7529" s="7"/>
      <c r="AV7529" s="7"/>
      <c r="AX7529" s="7"/>
      <c r="AY7529" s="7"/>
      <c r="AZ7529" s="7"/>
      <c r="BA7529" s="7"/>
      <c r="BB7529" s="7"/>
      <c r="BC7529" s="7"/>
      <c r="BD7529" s="7"/>
      <c r="BG7529" s="7"/>
      <c r="BH7529" s="7"/>
      <c r="BI7529" s="7"/>
      <c r="BJ7529" s="7"/>
      <c r="BK7529" s="7"/>
      <c r="BL7529" s="7"/>
      <c r="BM7529" s="7"/>
      <c r="BP7529" s="7"/>
      <c r="BQ7529" s="7"/>
      <c r="BR7529" s="7"/>
      <c r="BS7529" s="7"/>
      <c r="BT7529" s="7"/>
      <c r="BU7529" s="7"/>
      <c r="BV7529" s="7"/>
      <c r="BW7529" s="7"/>
    </row>
    <row r="7530" spans="43:75" x14ac:dyDescent="0.2">
      <c r="AQ7530" s="7"/>
      <c r="AR7530" s="7"/>
      <c r="AS7530" s="7"/>
      <c r="AT7530" s="7"/>
      <c r="AU7530" s="7"/>
      <c r="AV7530" s="7"/>
      <c r="AX7530" s="7"/>
      <c r="AY7530" s="7"/>
      <c r="AZ7530" s="7"/>
      <c r="BA7530" s="7"/>
      <c r="BB7530" s="7"/>
      <c r="BC7530" s="7"/>
      <c r="BD7530" s="7"/>
      <c r="BG7530" s="7"/>
      <c r="BH7530" s="7"/>
      <c r="BI7530" s="7"/>
      <c r="BJ7530" s="7"/>
      <c r="BK7530" s="7"/>
      <c r="BL7530" s="7"/>
      <c r="BM7530" s="7"/>
      <c r="BP7530" s="7"/>
      <c r="BQ7530" s="7"/>
      <c r="BR7530" s="7"/>
      <c r="BS7530" s="7"/>
      <c r="BT7530" s="7"/>
      <c r="BU7530" s="7"/>
      <c r="BV7530" s="7"/>
      <c r="BW7530" s="7"/>
    </row>
    <row r="7531" spans="43:75" x14ac:dyDescent="0.2">
      <c r="AQ7531" s="7"/>
      <c r="AR7531" s="7"/>
      <c r="AS7531" s="7"/>
      <c r="AT7531" s="7"/>
      <c r="AU7531" s="7"/>
      <c r="AV7531" s="7"/>
      <c r="AX7531" s="7"/>
      <c r="AY7531" s="7"/>
      <c r="AZ7531" s="7"/>
      <c r="BA7531" s="7"/>
      <c r="BB7531" s="7"/>
      <c r="BC7531" s="7"/>
      <c r="BD7531" s="7"/>
      <c r="BG7531" s="7"/>
      <c r="BH7531" s="7"/>
      <c r="BI7531" s="7"/>
      <c r="BJ7531" s="7"/>
      <c r="BK7531" s="7"/>
      <c r="BL7531" s="7"/>
      <c r="BM7531" s="7"/>
      <c r="BP7531" s="7"/>
      <c r="BQ7531" s="7"/>
      <c r="BR7531" s="7"/>
      <c r="BS7531" s="7"/>
      <c r="BT7531" s="7"/>
      <c r="BU7531" s="7"/>
      <c r="BV7531" s="7"/>
      <c r="BW7531" s="7"/>
    </row>
    <row r="7532" spans="43:75" x14ac:dyDescent="0.2">
      <c r="AQ7532" s="7"/>
      <c r="AR7532" s="7"/>
      <c r="AS7532" s="7"/>
      <c r="AT7532" s="7"/>
      <c r="AU7532" s="7"/>
      <c r="AV7532" s="7"/>
      <c r="AX7532" s="7"/>
      <c r="AY7532" s="7"/>
      <c r="AZ7532" s="7"/>
      <c r="BA7532" s="7"/>
      <c r="BB7532" s="7"/>
      <c r="BC7532" s="7"/>
      <c r="BD7532" s="7"/>
      <c r="BG7532" s="7"/>
      <c r="BH7532" s="7"/>
      <c r="BI7532" s="7"/>
      <c r="BJ7532" s="7"/>
      <c r="BK7532" s="7"/>
      <c r="BL7532" s="7"/>
      <c r="BM7532" s="7"/>
      <c r="BP7532" s="7"/>
      <c r="BQ7532" s="7"/>
      <c r="BR7532" s="7"/>
      <c r="BS7532" s="7"/>
      <c r="BT7532" s="7"/>
      <c r="BU7532" s="7"/>
      <c r="BV7532" s="7"/>
      <c r="BW7532" s="7"/>
    </row>
    <row r="7533" spans="43:75" x14ac:dyDescent="0.2">
      <c r="AQ7533" s="7"/>
      <c r="AR7533" s="7"/>
      <c r="AS7533" s="7"/>
      <c r="AT7533" s="7"/>
      <c r="AU7533" s="7"/>
      <c r="AV7533" s="7"/>
      <c r="AX7533" s="7"/>
      <c r="AY7533" s="7"/>
      <c r="AZ7533" s="7"/>
      <c r="BA7533" s="7"/>
      <c r="BB7533" s="7"/>
      <c r="BC7533" s="7"/>
      <c r="BD7533" s="7"/>
      <c r="BG7533" s="7"/>
      <c r="BH7533" s="7"/>
      <c r="BI7533" s="7"/>
      <c r="BJ7533" s="7"/>
      <c r="BK7533" s="7"/>
      <c r="BL7533" s="7"/>
      <c r="BM7533" s="7"/>
      <c r="BP7533" s="7"/>
      <c r="BQ7533" s="7"/>
      <c r="BR7533" s="7"/>
      <c r="BS7533" s="7"/>
      <c r="BT7533" s="7"/>
      <c r="BU7533" s="7"/>
      <c r="BV7533" s="7"/>
      <c r="BW7533" s="7"/>
    </row>
    <row r="7534" spans="43:75" x14ac:dyDescent="0.2">
      <c r="AQ7534" s="7"/>
      <c r="AR7534" s="7"/>
      <c r="AS7534" s="7"/>
      <c r="AT7534" s="7"/>
      <c r="AU7534" s="7"/>
      <c r="AV7534" s="7"/>
      <c r="AX7534" s="7"/>
      <c r="AY7534" s="7"/>
      <c r="AZ7534" s="7"/>
      <c r="BA7534" s="7"/>
      <c r="BB7534" s="7"/>
      <c r="BC7534" s="7"/>
      <c r="BD7534" s="7"/>
      <c r="BG7534" s="7"/>
      <c r="BH7534" s="7"/>
      <c r="BI7534" s="7"/>
      <c r="BJ7534" s="7"/>
      <c r="BK7534" s="7"/>
      <c r="BL7534" s="7"/>
      <c r="BM7534" s="7"/>
      <c r="BP7534" s="7"/>
      <c r="BQ7534" s="7"/>
      <c r="BR7534" s="7"/>
      <c r="BS7534" s="7"/>
      <c r="BT7534" s="7"/>
      <c r="BU7534" s="7"/>
      <c r="BV7534" s="7"/>
      <c r="BW7534" s="7"/>
    </row>
    <row r="7535" spans="43:75" x14ac:dyDescent="0.2">
      <c r="AQ7535" s="7"/>
      <c r="AR7535" s="7"/>
      <c r="AS7535" s="7"/>
      <c r="AT7535" s="7"/>
      <c r="AU7535" s="7"/>
      <c r="AV7535" s="7"/>
      <c r="AX7535" s="7"/>
      <c r="AY7535" s="7"/>
      <c r="AZ7535" s="7"/>
      <c r="BA7535" s="7"/>
      <c r="BB7535" s="7"/>
      <c r="BC7535" s="7"/>
      <c r="BD7535" s="7"/>
      <c r="BG7535" s="7"/>
      <c r="BH7535" s="7"/>
      <c r="BI7535" s="7"/>
      <c r="BJ7535" s="7"/>
      <c r="BK7535" s="7"/>
      <c r="BL7535" s="7"/>
      <c r="BM7535" s="7"/>
      <c r="BP7535" s="7"/>
      <c r="BQ7535" s="7"/>
      <c r="BR7535" s="7"/>
      <c r="BS7535" s="7"/>
      <c r="BT7535" s="7"/>
      <c r="BU7535" s="7"/>
      <c r="BV7535" s="7"/>
      <c r="BW7535" s="7"/>
    </row>
    <row r="7536" spans="43:75" x14ac:dyDescent="0.2">
      <c r="AQ7536" s="7"/>
      <c r="AR7536" s="7"/>
      <c r="AS7536" s="7"/>
      <c r="AT7536" s="7"/>
      <c r="AU7536" s="7"/>
      <c r="AV7536" s="7"/>
      <c r="AX7536" s="7"/>
      <c r="AY7536" s="7"/>
      <c r="AZ7536" s="7"/>
      <c r="BA7536" s="7"/>
      <c r="BB7536" s="7"/>
      <c r="BC7536" s="7"/>
      <c r="BD7536" s="7"/>
      <c r="BG7536" s="7"/>
      <c r="BH7536" s="7"/>
      <c r="BI7536" s="7"/>
      <c r="BJ7536" s="7"/>
      <c r="BK7536" s="7"/>
      <c r="BL7536" s="7"/>
      <c r="BM7536" s="7"/>
      <c r="BP7536" s="7"/>
      <c r="BQ7536" s="7"/>
      <c r="BR7536" s="7"/>
      <c r="BS7536" s="7"/>
      <c r="BT7536" s="7"/>
      <c r="BU7536" s="7"/>
      <c r="BV7536" s="7"/>
      <c r="BW7536" s="7"/>
    </row>
    <row r="7537" spans="43:75" x14ac:dyDescent="0.2">
      <c r="AQ7537" s="7"/>
      <c r="AR7537" s="7"/>
      <c r="AS7537" s="7"/>
      <c r="AT7537" s="7"/>
      <c r="AU7537" s="7"/>
      <c r="AV7537" s="7"/>
      <c r="AX7537" s="7"/>
      <c r="AY7537" s="7"/>
      <c r="AZ7537" s="7"/>
      <c r="BA7537" s="7"/>
      <c r="BB7537" s="7"/>
      <c r="BC7537" s="7"/>
      <c r="BD7537" s="7"/>
      <c r="BG7537" s="7"/>
      <c r="BH7537" s="7"/>
      <c r="BI7537" s="7"/>
      <c r="BJ7537" s="7"/>
      <c r="BK7537" s="7"/>
      <c r="BL7537" s="7"/>
      <c r="BM7537" s="7"/>
      <c r="BP7537" s="7"/>
      <c r="BQ7537" s="7"/>
      <c r="BR7537" s="7"/>
      <c r="BS7537" s="7"/>
      <c r="BT7537" s="7"/>
      <c r="BU7537" s="7"/>
      <c r="BV7537" s="7"/>
      <c r="BW7537" s="7"/>
    </row>
    <row r="7538" spans="43:75" x14ac:dyDescent="0.2">
      <c r="AQ7538" s="7"/>
      <c r="AR7538" s="7"/>
      <c r="AS7538" s="7"/>
      <c r="AT7538" s="7"/>
      <c r="AU7538" s="7"/>
      <c r="AV7538" s="7"/>
      <c r="AX7538" s="7"/>
      <c r="AY7538" s="7"/>
      <c r="AZ7538" s="7"/>
      <c r="BA7538" s="7"/>
      <c r="BB7538" s="7"/>
      <c r="BC7538" s="7"/>
      <c r="BD7538" s="7"/>
      <c r="BG7538" s="7"/>
      <c r="BH7538" s="7"/>
      <c r="BI7538" s="7"/>
      <c r="BJ7538" s="7"/>
      <c r="BK7538" s="7"/>
      <c r="BL7538" s="7"/>
      <c r="BM7538" s="7"/>
      <c r="BP7538" s="7"/>
      <c r="BQ7538" s="7"/>
      <c r="BR7538" s="7"/>
      <c r="BS7538" s="7"/>
      <c r="BT7538" s="7"/>
      <c r="BU7538" s="7"/>
      <c r="BV7538" s="7"/>
      <c r="BW7538" s="7"/>
    </row>
    <row r="7539" spans="43:75" x14ac:dyDescent="0.2">
      <c r="AQ7539" s="7"/>
      <c r="AR7539" s="7"/>
      <c r="AS7539" s="7"/>
      <c r="AT7539" s="7"/>
      <c r="AU7539" s="7"/>
      <c r="AV7539" s="7"/>
      <c r="AX7539" s="7"/>
      <c r="AY7539" s="7"/>
      <c r="AZ7539" s="7"/>
      <c r="BA7539" s="7"/>
      <c r="BB7539" s="7"/>
      <c r="BC7539" s="7"/>
      <c r="BD7539" s="7"/>
      <c r="BG7539" s="7"/>
      <c r="BH7539" s="7"/>
      <c r="BI7539" s="7"/>
      <c r="BJ7539" s="7"/>
      <c r="BK7539" s="7"/>
      <c r="BL7539" s="7"/>
      <c r="BM7539" s="7"/>
      <c r="BP7539" s="7"/>
      <c r="BQ7539" s="7"/>
      <c r="BR7539" s="7"/>
      <c r="BS7539" s="7"/>
      <c r="BT7539" s="7"/>
      <c r="BU7539" s="7"/>
      <c r="BV7539" s="7"/>
      <c r="BW7539" s="7"/>
    </row>
    <row r="7540" spans="43:75" x14ac:dyDescent="0.2">
      <c r="AQ7540" s="7"/>
      <c r="AR7540" s="7"/>
      <c r="AS7540" s="7"/>
      <c r="AT7540" s="7"/>
      <c r="AU7540" s="7"/>
      <c r="AV7540" s="7"/>
      <c r="AX7540" s="7"/>
      <c r="AY7540" s="7"/>
      <c r="AZ7540" s="7"/>
      <c r="BA7540" s="7"/>
      <c r="BB7540" s="7"/>
      <c r="BC7540" s="7"/>
      <c r="BD7540" s="7"/>
      <c r="BG7540" s="7"/>
      <c r="BH7540" s="7"/>
      <c r="BI7540" s="7"/>
      <c r="BJ7540" s="7"/>
      <c r="BK7540" s="7"/>
      <c r="BL7540" s="7"/>
      <c r="BM7540" s="7"/>
      <c r="BP7540" s="7"/>
      <c r="BQ7540" s="7"/>
      <c r="BR7540" s="7"/>
      <c r="BS7540" s="7"/>
      <c r="BT7540" s="7"/>
      <c r="BU7540" s="7"/>
      <c r="BV7540" s="7"/>
      <c r="BW7540" s="7"/>
    </row>
    <row r="7541" spans="43:75" x14ac:dyDescent="0.2">
      <c r="AQ7541" s="7"/>
      <c r="AR7541" s="7"/>
      <c r="AS7541" s="7"/>
      <c r="AT7541" s="7"/>
      <c r="AU7541" s="7"/>
      <c r="AV7541" s="7"/>
      <c r="AX7541" s="7"/>
      <c r="AY7541" s="7"/>
      <c r="AZ7541" s="7"/>
      <c r="BA7541" s="7"/>
      <c r="BB7541" s="7"/>
      <c r="BC7541" s="7"/>
      <c r="BD7541" s="7"/>
      <c r="BG7541" s="7"/>
      <c r="BH7541" s="7"/>
      <c r="BI7541" s="7"/>
      <c r="BJ7541" s="7"/>
      <c r="BK7541" s="7"/>
      <c r="BL7541" s="7"/>
      <c r="BM7541" s="7"/>
      <c r="BP7541" s="7"/>
      <c r="BQ7541" s="7"/>
      <c r="BR7541" s="7"/>
      <c r="BS7541" s="7"/>
      <c r="BT7541" s="7"/>
      <c r="BU7541" s="7"/>
      <c r="BV7541" s="7"/>
      <c r="BW7541" s="7"/>
    </row>
    <row r="7542" spans="43:75" x14ac:dyDescent="0.2">
      <c r="AQ7542" s="7"/>
      <c r="AR7542" s="7"/>
      <c r="AS7542" s="7"/>
      <c r="AT7542" s="7"/>
      <c r="AU7542" s="7"/>
      <c r="AV7542" s="7"/>
      <c r="AX7542" s="7"/>
      <c r="AY7542" s="7"/>
      <c r="AZ7542" s="7"/>
      <c r="BA7542" s="7"/>
      <c r="BB7542" s="7"/>
      <c r="BC7542" s="7"/>
      <c r="BD7542" s="7"/>
      <c r="BG7542" s="7"/>
      <c r="BH7542" s="7"/>
      <c r="BI7542" s="7"/>
      <c r="BJ7542" s="7"/>
      <c r="BK7542" s="7"/>
      <c r="BL7542" s="7"/>
      <c r="BM7542" s="7"/>
      <c r="BP7542" s="7"/>
      <c r="BQ7542" s="7"/>
      <c r="BR7542" s="7"/>
      <c r="BS7542" s="7"/>
      <c r="BT7542" s="7"/>
      <c r="BU7542" s="7"/>
      <c r="BV7542" s="7"/>
      <c r="BW7542" s="7"/>
    </row>
    <row r="7543" spans="43:75" x14ac:dyDescent="0.2">
      <c r="AQ7543" s="7"/>
      <c r="AR7543" s="7"/>
      <c r="AS7543" s="7"/>
      <c r="AT7543" s="7"/>
      <c r="AU7543" s="7"/>
      <c r="AV7543" s="7"/>
      <c r="AX7543" s="7"/>
      <c r="AY7543" s="7"/>
      <c r="AZ7543" s="7"/>
      <c r="BA7543" s="7"/>
      <c r="BB7543" s="7"/>
      <c r="BC7543" s="7"/>
      <c r="BD7543" s="7"/>
      <c r="BG7543" s="7"/>
      <c r="BH7543" s="7"/>
      <c r="BI7543" s="7"/>
      <c r="BJ7543" s="7"/>
      <c r="BK7543" s="7"/>
      <c r="BL7543" s="7"/>
      <c r="BM7543" s="7"/>
      <c r="BP7543" s="7"/>
      <c r="BQ7543" s="7"/>
      <c r="BR7543" s="7"/>
      <c r="BS7543" s="7"/>
      <c r="BT7543" s="7"/>
      <c r="BU7543" s="7"/>
      <c r="BV7543" s="7"/>
      <c r="BW7543" s="7"/>
    </row>
    <row r="7544" spans="43:75" x14ac:dyDescent="0.2">
      <c r="AQ7544" s="7"/>
      <c r="AR7544" s="7"/>
      <c r="AS7544" s="7"/>
      <c r="AT7544" s="7"/>
      <c r="AU7544" s="7"/>
      <c r="AV7544" s="7"/>
      <c r="AX7544" s="7"/>
      <c r="AY7544" s="7"/>
      <c r="AZ7544" s="7"/>
      <c r="BA7544" s="7"/>
      <c r="BB7544" s="7"/>
      <c r="BC7544" s="7"/>
      <c r="BD7544" s="7"/>
      <c r="BG7544" s="7"/>
      <c r="BH7544" s="7"/>
      <c r="BI7544" s="7"/>
      <c r="BJ7544" s="7"/>
      <c r="BK7544" s="7"/>
      <c r="BL7544" s="7"/>
      <c r="BM7544" s="7"/>
      <c r="BP7544" s="7"/>
      <c r="BQ7544" s="7"/>
      <c r="BR7544" s="7"/>
      <c r="BS7544" s="7"/>
      <c r="BT7544" s="7"/>
      <c r="BU7544" s="7"/>
      <c r="BV7544" s="7"/>
      <c r="BW7544" s="7"/>
    </row>
    <row r="7545" spans="43:75" x14ac:dyDescent="0.2">
      <c r="AQ7545" s="7"/>
      <c r="AR7545" s="7"/>
      <c r="AS7545" s="7"/>
      <c r="AT7545" s="7"/>
      <c r="AU7545" s="7"/>
      <c r="AV7545" s="7"/>
      <c r="AX7545" s="7"/>
      <c r="AY7545" s="7"/>
      <c r="AZ7545" s="7"/>
      <c r="BA7545" s="7"/>
      <c r="BB7545" s="7"/>
      <c r="BC7545" s="7"/>
      <c r="BD7545" s="7"/>
      <c r="BG7545" s="7"/>
      <c r="BH7545" s="7"/>
      <c r="BI7545" s="7"/>
      <c r="BJ7545" s="7"/>
      <c r="BK7545" s="7"/>
      <c r="BL7545" s="7"/>
      <c r="BM7545" s="7"/>
      <c r="BP7545" s="7"/>
      <c r="BQ7545" s="7"/>
      <c r="BR7545" s="7"/>
      <c r="BS7545" s="7"/>
      <c r="BT7545" s="7"/>
      <c r="BU7545" s="7"/>
      <c r="BV7545" s="7"/>
      <c r="BW7545" s="7"/>
    </row>
    <row r="7546" spans="43:75" x14ac:dyDescent="0.2">
      <c r="AQ7546" s="7"/>
      <c r="AR7546" s="7"/>
      <c r="AS7546" s="7"/>
      <c r="AT7546" s="7"/>
      <c r="AU7546" s="7"/>
      <c r="AV7546" s="7"/>
      <c r="AX7546" s="7"/>
      <c r="AY7546" s="7"/>
      <c r="AZ7546" s="7"/>
      <c r="BA7546" s="7"/>
      <c r="BB7546" s="7"/>
      <c r="BC7546" s="7"/>
      <c r="BD7546" s="7"/>
      <c r="BG7546" s="7"/>
      <c r="BH7546" s="7"/>
      <c r="BI7546" s="7"/>
      <c r="BJ7546" s="7"/>
      <c r="BK7546" s="7"/>
      <c r="BL7546" s="7"/>
      <c r="BM7546" s="7"/>
      <c r="BP7546" s="7"/>
      <c r="BQ7546" s="7"/>
      <c r="BR7546" s="7"/>
      <c r="BS7546" s="7"/>
      <c r="BT7546" s="7"/>
      <c r="BU7546" s="7"/>
      <c r="BV7546" s="7"/>
      <c r="BW7546" s="7"/>
    </row>
    <row r="7547" spans="43:75" x14ac:dyDescent="0.2">
      <c r="AQ7547" s="7"/>
      <c r="AR7547" s="7"/>
      <c r="AS7547" s="7"/>
      <c r="AT7547" s="7"/>
      <c r="AU7547" s="7"/>
      <c r="AV7547" s="7"/>
      <c r="AX7547" s="7"/>
      <c r="AY7547" s="7"/>
      <c r="AZ7547" s="7"/>
      <c r="BA7547" s="7"/>
      <c r="BB7547" s="7"/>
      <c r="BC7547" s="7"/>
      <c r="BD7547" s="7"/>
      <c r="BG7547" s="7"/>
      <c r="BH7547" s="7"/>
      <c r="BI7547" s="7"/>
      <c r="BJ7547" s="7"/>
      <c r="BK7547" s="7"/>
      <c r="BL7547" s="7"/>
      <c r="BM7547" s="7"/>
      <c r="BP7547" s="7"/>
      <c r="BQ7547" s="7"/>
      <c r="BR7547" s="7"/>
      <c r="BS7547" s="7"/>
      <c r="BT7547" s="7"/>
      <c r="BU7547" s="7"/>
      <c r="BV7547" s="7"/>
      <c r="BW7547" s="7"/>
    </row>
    <row r="7548" spans="43:75" x14ac:dyDescent="0.2">
      <c r="AQ7548" s="7"/>
      <c r="AR7548" s="7"/>
      <c r="AS7548" s="7"/>
      <c r="AT7548" s="7"/>
      <c r="AU7548" s="7"/>
      <c r="AV7548" s="7"/>
      <c r="AX7548" s="7"/>
      <c r="AY7548" s="7"/>
      <c r="AZ7548" s="7"/>
      <c r="BA7548" s="7"/>
      <c r="BB7548" s="7"/>
      <c r="BC7548" s="7"/>
      <c r="BD7548" s="7"/>
      <c r="BG7548" s="7"/>
      <c r="BH7548" s="7"/>
      <c r="BI7548" s="7"/>
      <c r="BJ7548" s="7"/>
      <c r="BK7548" s="7"/>
      <c r="BL7548" s="7"/>
      <c r="BM7548" s="7"/>
      <c r="BP7548" s="7"/>
      <c r="BQ7548" s="7"/>
      <c r="BR7548" s="7"/>
      <c r="BS7548" s="7"/>
      <c r="BT7548" s="7"/>
      <c r="BU7548" s="7"/>
      <c r="BV7548" s="7"/>
      <c r="BW7548" s="7"/>
    </row>
    <row r="7549" spans="43:75" x14ac:dyDescent="0.2">
      <c r="AQ7549" s="7"/>
      <c r="AR7549" s="7"/>
      <c r="AS7549" s="7"/>
      <c r="AT7549" s="7"/>
      <c r="AU7549" s="7"/>
      <c r="AV7549" s="7"/>
      <c r="AX7549" s="7"/>
      <c r="AY7549" s="7"/>
      <c r="AZ7549" s="7"/>
      <c r="BA7549" s="7"/>
      <c r="BB7549" s="7"/>
      <c r="BC7549" s="7"/>
      <c r="BD7549" s="7"/>
      <c r="BG7549" s="7"/>
      <c r="BH7549" s="7"/>
      <c r="BI7549" s="7"/>
      <c r="BJ7549" s="7"/>
      <c r="BK7549" s="7"/>
      <c r="BL7549" s="7"/>
      <c r="BM7549" s="7"/>
      <c r="BP7549" s="7"/>
      <c r="BQ7549" s="7"/>
      <c r="BR7549" s="7"/>
      <c r="BS7549" s="7"/>
      <c r="BT7549" s="7"/>
      <c r="BU7549" s="7"/>
      <c r="BV7549" s="7"/>
      <c r="BW7549" s="7"/>
    </row>
    <row r="7550" spans="43:75" x14ac:dyDescent="0.2">
      <c r="AQ7550" s="7"/>
      <c r="AR7550" s="7"/>
      <c r="AS7550" s="7"/>
      <c r="AT7550" s="7"/>
      <c r="AU7550" s="7"/>
      <c r="AV7550" s="7"/>
      <c r="AX7550" s="7"/>
      <c r="AY7550" s="7"/>
      <c r="AZ7550" s="7"/>
      <c r="BA7550" s="7"/>
      <c r="BB7550" s="7"/>
      <c r="BC7550" s="7"/>
      <c r="BD7550" s="7"/>
      <c r="BG7550" s="7"/>
      <c r="BH7550" s="7"/>
      <c r="BI7550" s="7"/>
      <c r="BJ7550" s="7"/>
      <c r="BK7550" s="7"/>
      <c r="BL7550" s="7"/>
      <c r="BM7550" s="7"/>
      <c r="BP7550" s="7"/>
      <c r="BQ7550" s="7"/>
      <c r="BR7550" s="7"/>
      <c r="BS7550" s="7"/>
      <c r="BT7550" s="7"/>
      <c r="BU7550" s="7"/>
      <c r="BV7550" s="7"/>
      <c r="BW7550" s="7"/>
    </row>
    <row r="7551" spans="43:75" x14ac:dyDescent="0.2">
      <c r="AQ7551" s="7"/>
      <c r="AR7551" s="7"/>
      <c r="AS7551" s="7"/>
      <c r="AT7551" s="7"/>
      <c r="AU7551" s="7"/>
      <c r="AV7551" s="7"/>
      <c r="AX7551" s="7"/>
      <c r="AY7551" s="7"/>
      <c r="AZ7551" s="7"/>
      <c r="BA7551" s="7"/>
      <c r="BB7551" s="7"/>
      <c r="BC7551" s="7"/>
      <c r="BD7551" s="7"/>
      <c r="BG7551" s="7"/>
      <c r="BH7551" s="7"/>
      <c r="BI7551" s="7"/>
      <c r="BJ7551" s="7"/>
      <c r="BK7551" s="7"/>
      <c r="BL7551" s="7"/>
      <c r="BM7551" s="7"/>
      <c r="BP7551" s="7"/>
      <c r="BQ7551" s="7"/>
      <c r="BR7551" s="7"/>
      <c r="BS7551" s="7"/>
      <c r="BT7551" s="7"/>
      <c r="BU7551" s="7"/>
      <c r="BV7551" s="7"/>
      <c r="BW7551" s="7"/>
    </row>
    <row r="7552" spans="43:75" x14ac:dyDescent="0.2">
      <c r="AQ7552" s="7"/>
      <c r="AR7552" s="7"/>
      <c r="AS7552" s="7"/>
      <c r="AT7552" s="7"/>
      <c r="AU7552" s="7"/>
      <c r="AV7552" s="7"/>
      <c r="AX7552" s="7"/>
      <c r="AY7552" s="7"/>
      <c r="AZ7552" s="7"/>
      <c r="BA7552" s="7"/>
      <c r="BB7552" s="7"/>
      <c r="BC7552" s="7"/>
      <c r="BD7552" s="7"/>
      <c r="BG7552" s="7"/>
      <c r="BH7552" s="7"/>
      <c r="BI7552" s="7"/>
      <c r="BJ7552" s="7"/>
      <c r="BK7552" s="7"/>
      <c r="BL7552" s="7"/>
      <c r="BM7552" s="7"/>
      <c r="BP7552" s="7"/>
      <c r="BQ7552" s="7"/>
      <c r="BR7552" s="7"/>
      <c r="BS7552" s="7"/>
      <c r="BT7552" s="7"/>
      <c r="BU7552" s="7"/>
      <c r="BV7552" s="7"/>
      <c r="BW7552" s="7"/>
    </row>
    <row r="7553" spans="43:75" x14ac:dyDescent="0.2">
      <c r="AQ7553" s="7"/>
      <c r="AR7553" s="7"/>
      <c r="AS7553" s="7"/>
      <c r="AT7553" s="7"/>
      <c r="AU7553" s="7"/>
      <c r="AV7553" s="7"/>
      <c r="AX7553" s="7"/>
      <c r="AY7553" s="7"/>
      <c r="AZ7553" s="7"/>
      <c r="BA7553" s="7"/>
      <c r="BB7553" s="7"/>
      <c r="BC7553" s="7"/>
      <c r="BD7553" s="7"/>
      <c r="BG7553" s="7"/>
      <c r="BH7553" s="7"/>
      <c r="BI7553" s="7"/>
      <c r="BJ7553" s="7"/>
      <c r="BK7553" s="7"/>
      <c r="BL7553" s="7"/>
      <c r="BM7553" s="7"/>
      <c r="BP7553" s="7"/>
      <c r="BQ7553" s="7"/>
      <c r="BR7553" s="7"/>
      <c r="BS7553" s="7"/>
      <c r="BT7553" s="7"/>
      <c r="BU7553" s="7"/>
      <c r="BV7553" s="7"/>
      <c r="BW7553" s="7"/>
    </row>
    <row r="7554" spans="43:75" x14ac:dyDescent="0.2">
      <c r="AQ7554" s="7"/>
      <c r="AR7554" s="7"/>
      <c r="AS7554" s="7"/>
      <c r="AT7554" s="7"/>
      <c r="AU7554" s="7"/>
      <c r="AV7554" s="7"/>
      <c r="AX7554" s="7"/>
      <c r="AY7554" s="7"/>
      <c r="AZ7554" s="7"/>
      <c r="BA7554" s="7"/>
      <c r="BB7554" s="7"/>
      <c r="BC7554" s="7"/>
      <c r="BD7554" s="7"/>
      <c r="BG7554" s="7"/>
      <c r="BH7554" s="7"/>
      <c r="BI7554" s="7"/>
      <c r="BJ7554" s="7"/>
      <c r="BK7554" s="7"/>
      <c r="BL7554" s="7"/>
      <c r="BM7554" s="7"/>
      <c r="BP7554" s="7"/>
      <c r="BQ7554" s="7"/>
      <c r="BR7554" s="7"/>
      <c r="BS7554" s="7"/>
      <c r="BT7554" s="7"/>
      <c r="BU7554" s="7"/>
      <c r="BV7554" s="7"/>
      <c r="BW7554" s="7"/>
    </row>
    <row r="7555" spans="43:75" x14ac:dyDescent="0.2">
      <c r="AQ7555" s="7"/>
      <c r="AR7555" s="7"/>
      <c r="AS7555" s="7"/>
      <c r="AT7555" s="7"/>
      <c r="AU7555" s="7"/>
      <c r="AV7555" s="7"/>
      <c r="AX7555" s="7"/>
      <c r="AY7555" s="7"/>
      <c r="AZ7555" s="7"/>
      <c r="BA7555" s="7"/>
      <c r="BB7555" s="7"/>
      <c r="BC7555" s="7"/>
      <c r="BD7555" s="7"/>
      <c r="BG7555" s="7"/>
      <c r="BH7555" s="7"/>
      <c r="BI7555" s="7"/>
      <c r="BJ7555" s="7"/>
      <c r="BK7555" s="7"/>
      <c r="BL7555" s="7"/>
      <c r="BM7555" s="7"/>
      <c r="BP7555" s="7"/>
      <c r="BQ7555" s="7"/>
      <c r="BR7555" s="7"/>
      <c r="BS7555" s="7"/>
      <c r="BT7555" s="7"/>
      <c r="BU7555" s="7"/>
      <c r="BV7555" s="7"/>
      <c r="BW7555" s="7"/>
    </row>
    <row r="7556" spans="43:75" x14ac:dyDescent="0.2">
      <c r="AQ7556" s="7"/>
      <c r="AR7556" s="7"/>
      <c r="AS7556" s="7"/>
      <c r="AT7556" s="7"/>
      <c r="AU7556" s="7"/>
      <c r="AV7556" s="7"/>
      <c r="AX7556" s="7"/>
      <c r="AY7556" s="7"/>
      <c r="AZ7556" s="7"/>
      <c r="BA7556" s="7"/>
      <c r="BB7556" s="7"/>
      <c r="BC7556" s="7"/>
      <c r="BD7556" s="7"/>
      <c r="BG7556" s="7"/>
      <c r="BH7556" s="7"/>
      <c r="BI7556" s="7"/>
      <c r="BJ7556" s="7"/>
      <c r="BK7556" s="7"/>
      <c r="BL7556" s="7"/>
      <c r="BM7556" s="7"/>
      <c r="BP7556" s="7"/>
      <c r="BQ7556" s="7"/>
      <c r="BR7556" s="7"/>
      <c r="BS7556" s="7"/>
      <c r="BT7556" s="7"/>
      <c r="BU7556" s="7"/>
      <c r="BV7556" s="7"/>
      <c r="BW7556" s="7"/>
    </row>
    <row r="7557" spans="43:75" x14ac:dyDescent="0.2">
      <c r="AQ7557" s="7"/>
      <c r="AR7557" s="7"/>
      <c r="AS7557" s="7"/>
      <c r="AT7557" s="7"/>
      <c r="AU7557" s="7"/>
      <c r="AV7557" s="7"/>
      <c r="AX7557" s="7"/>
      <c r="AY7557" s="7"/>
      <c r="AZ7557" s="7"/>
      <c r="BA7557" s="7"/>
      <c r="BB7557" s="7"/>
      <c r="BC7557" s="7"/>
      <c r="BD7557" s="7"/>
      <c r="BG7557" s="7"/>
      <c r="BH7557" s="7"/>
      <c r="BI7557" s="7"/>
      <c r="BJ7557" s="7"/>
      <c r="BK7557" s="7"/>
      <c r="BL7557" s="7"/>
      <c r="BM7557" s="7"/>
      <c r="BP7557" s="7"/>
      <c r="BQ7557" s="7"/>
      <c r="BR7557" s="7"/>
      <c r="BS7557" s="7"/>
      <c r="BT7557" s="7"/>
      <c r="BU7557" s="7"/>
      <c r="BV7557" s="7"/>
      <c r="BW7557" s="7"/>
    </row>
    <row r="7558" spans="43:75" x14ac:dyDescent="0.2">
      <c r="AQ7558" s="7"/>
      <c r="AR7558" s="7"/>
      <c r="AS7558" s="7"/>
      <c r="AT7558" s="7"/>
      <c r="AU7558" s="7"/>
      <c r="AV7558" s="7"/>
      <c r="AX7558" s="7"/>
      <c r="AY7558" s="7"/>
      <c r="AZ7558" s="7"/>
      <c r="BA7558" s="7"/>
      <c r="BB7558" s="7"/>
      <c r="BC7558" s="7"/>
      <c r="BD7558" s="7"/>
      <c r="BG7558" s="7"/>
      <c r="BH7558" s="7"/>
      <c r="BI7558" s="7"/>
      <c r="BJ7558" s="7"/>
      <c r="BK7558" s="7"/>
      <c r="BL7558" s="7"/>
      <c r="BM7558" s="7"/>
      <c r="BP7558" s="7"/>
      <c r="BQ7558" s="7"/>
      <c r="BR7558" s="7"/>
      <c r="BS7558" s="7"/>
      <c r="BT7558" s="7"/>
      <c r="BU7558" s="7"/>
      <c r="BV7558" s="7"/>
      <c r="BW7558" s="7"/>
    </row>
    <row r="7559" spans="43:75" x14ac:dyDescent="0.2">
      <c r="AQ7559" s="7"/>
      <c r="AR7559" s="7"/>
      <c r="AS7559" s="7"/>
      <c r="AT7559" s="7"/>
      <c r="AU7559" s="7"/>
      <c r="AV7559" s="7"/>
      <c r="AX7559" s="7"/>
      <c r="AY7559" s="7"/>
      <c r="AZ7559" s="7"/>
      <c r="BA7559" s="7"/>
      <c r="BB7559" s="7"/>
      <c r="BC7559" s="7"/>
      <c r="BD7559" s="7"/>
      <c r="BG7559" s="7"/>
      <c r="BH7559" s="7"/>
      <c r="BI7559" s="7"/>
      <c r="BJ7559" s="7"/>
      <c r="BK7559" s="7"/>
      <c r="BL7559" s="7"/>
      <c r="BM7559" s="7"/>
      <c r="BP7559" s="7"/>
      <c r="BQ7559" s="7"/>
      <c r="BR7559" s="7"/>
      <c r="BS7559" s="7"/>
      <c r="BT7559" s="7"/>
      <c r="BU7559" s="7"/>
      <c r="BV7559" s="7"/>
      <c r="BW7559" s="7"/>
    </row>
    <row r="7560" spans="43:75" x14ac:dyDescent="0.2">
      <c r="AQ7560" s="7"/>
      <c r="AR7560" s="7"/>
      <c r="AS7560" s="7"/>
      <c r="AT7560" s="7"/>
      <c r="AU7560" s="7"/>
      <c r="AV7560" s="7"/>
      <c r="AX7560" s="7"/>
      <c r="AY7560" s="7"/>
      <c r="AZ7560" s="7"/>
      <c r="BA7560" s="7"/>
      <c r="BB7560" s="7"/>
      <c r="BC7560" s="7"/>
      <c r="BD7560" s="7"/>
      <c r="BG7560" s="7"/>
      <c r="BH7560" s="7"/>
      <c r="BI7560" s="7"/>
      <c r="BJ7560" s="7"/>
      <c r="BK7560" s="7"/>
      <c r="BL7560" s="7"/>
      <c r="BM7560" s="7"/>
      <c r="BP7560" s="7"/>
      <c r="BQ7560" s="7"/>
      <c r="BR7560" s="7"/>
      <c r="BS7560" s="7"/>
      <c r="BT7560" s="7"/>
      <c r="BU7560" s="7"/>
      <c r="BV7560" s="7"/>
      <c r="BW7560" s="7"/>
    </row>
    <row r="7561" spans="43:75" x14ac:dyDescent="0.2">
      <c r="AQ7561" s="7"/>
      <c r="AR7561" s="7"/>
      <c r="AS7561" s="7"/>
      <c r="AT7561" s="7"/>
      <c r="AU7561" s="7"/>
      <c r="AV7561" s="7"/>
      <c r="AX7561" s="7"/>
      <c r="AY7561" s="7"/>
      <c r="AZ7561" s="7"/>
      <c r="BA7561" s="7"/>
      <c r="BB7561" s="7"/>
      <c r="BC7561" s="7"/>
      <c r="BD7561" s="7"/>
      <c r="BG7561" s="7"/>
      <c r="BH7561" s="7"/>
      <c r="BI7561" s="7"/>
      <c r="BJ7561" s="7"/>
      <c r="BK7561" s="7"/>
      <c r="BL7561" s="7"/>
      <c r="BM7561" s="7"/>
      <c r="BP7561" s="7"/>
      <c r="BQ7561" s="7"/>
      <c r="BR7561" s="7"/>
      <c r="BS7561" s="7"/>
      <c r="BT7561" s="7"/>
      <c r="BU7561" s="7"/>
      <c r="BV7561" s="7"/>
      <c r="BW7561" s="7"/>
    </row>
    <row r="7562" spans="43:75" x14ac:dyDescent="0.2">
      <c r="AQ7562" s="7"/>
      <c r="AR7562" s="7"/>
      <c r="AS7562" s="7"/>
      <c r="AT7562" s="7"/>
      <c r="AU7562" s="7"/>
      <c r="AV7562" s="7"/>
      <c r="AX7562" s="7"/>
      <c r="AY7562" s="7"/>
      <c r="AZ7562" s="7"/>
      <c r="BA7562" s="7"/>
      <c r="BB7562" s="7"/>
      <c r="BC7562" s="7"/>
      <c r="BD7562" s="7"/>
      <c r="BG7562" s="7"/>
      <c r="BH7562" s="7"/>
      <c r="BI7562" s="7"/>
      <c r="BJ7562" s="7"/>
      <c r="BK7562" s="7"/>
      <c r="BL7562" s="7"/>
      <c r="BM7562" s="7"/>
      <c r="BP7562" s="7"/>
      <c r="BQ7562" s="7"/>
      <c r="BR7562" s="7"/>
      <c r="BS7562" s="7"/>
      <c r="BT7562" s="7"/>
      <c r="BU7562" s="7"/>
      <c r="BV7562" s="7"/>
      <c r="BW7562" s="7"/>
    </row>
    <row r="7563" spans="43:75" x14ac:dyDescent="0.2">
      <c r="AQ7563" s="7"/>
      <c r="AR7563" s="7"/>
      <c r="AS7563" s="7"/>
      <c r="AT7563" s="7"/>
      <c r="AU7563" s="7"/>
      <c r="AV7563" s="7"/>
      <c r="AX7563" s="7"/>
      <c r="AY7563" s="7"/>
      <c r="AZ7563" s="7"/>
      <c r="BA7563" s="7"/>
      <c r="BB7563" s="7"/>
      <c r="BC7563" s="7"/>
      <c r="BD7563" s="7"/>
      <c r="BG7563" s="7"/>
      <c r="BH7563" s="7"/>
      <c r="BI7563" s="7"/>
      <c r="BJ7563" s="7"/>
      <c r="BK7563" s="7"/>
      <c r="BL7563" s="7"/>
      <c r="BM7563" s="7"/>
      <c r="BP7563" s="7"/>
      <c r="BQ7563" s="7"/>
      <c r="BR7563" s="7"/>
      <c r="BS7563" s="7"/>
      <c r="BT7563" s="7"/>
      <c r="BU7563" s="7"/>
      <c r="BV7563" s="7"/>
      <c r="BW7563" s="7"/>
    </row>
    <row r="7564" spans="43:75" x14ac:dyDescent="0.2">
      <c r="AQ7564" s="7"/>
      <c r="AR7564" s="7"/>
      <c r="AS7564" s="7"/>
      <c r="AT7564" s="7"/>
      <c r="AU7564" s="7"/>
      <c r="AV7564" s="7"/>
      <c r="AX7564" s="7"/>
      <c r="AY7564" s="7"/>
      <c r="AZ7564" s="7"/>
      <c r="BA7564" s="7"/>
      <c r="BB7564" s="7"/>
      <c r="BC7564" s="7"/>
      <c r="BD7564" s="7"/>
      <c r="BG7564" s="7"/>
      <c r="BH7564" s="7"/>
      <c r="BI7564" s="7"/>
      <c r="BJ7564" s="7"/>
      <c r="BK7564" s="7"/>
      <c r="BL7564" s="7"/>
      <c r="BM7564" s="7"/>
      <c r="BP7564" s="7"/>
      <c r="BQ7564" s="7"/>
      <c r="BR7564" s="7"/>
      <c r="BS7564" s="7"/>
      <c r="BT7564" s="7"/>
      <c r="BU7564" s="7"/>
      <c r="BV7564" s="7"/>
      <c r="BW7564" s="7"/>
    </row>
    <row r="7565" spans="43:75" x14ac:dyDescent="0.2">
      <c r="AQ7565" s="7"/>
      <c r="AR7565" s="7"/>
      <c r="AS7565" s="7"/>
      <c r="AT7565" s="7"/>
      <c r="AU7565" s="7"/>
      <c r="AV7565" s="7"/>
      <c r="AX7565" s="7"/>
      <c r="AY7565" s="7"/>
      <c r="AZ7565" s="7"/>
      <c r="BA7565" s="7"/>
      <c r="BB7565" s="7"/>
      <c r="BC7565" s="7"/>
      <c r="BD7565" s="7"/>
      <c r="BG7565" s="7"/>
      <c r="BH7565" s="7"/>
      <c r="BI7565" s="7"/>
      <c r="BJ7565" s="7"/>
      <c r="BK7565" s="7"/>
      <c r="BL7565" s="7"/>
      <c r="BM7565" s="7"/>
      <c r="BP7565" s="7"/>
      <c r="BQ7565" s="7"/>
      <c r="BR7565" s="7"/>
      <c r="BS7565" s="7"/>
      <c r="BT7565" s="7"/>
      <c r="BU7565" s="7"/>
      <c r="BV7565" s="7"/>
      <c r="BW7565" s="7"/>
    </row>
    <row r="7566" spans="43:75" x14ac:dyDescent="0.2">
      <c r="AQ7566" s="7"/>
      <c r="AR7566" s="7"/>
      <c r="AS7566" s="7"/>
      <c r="AT7566" s="7"/>
      <c r="AU7566" s="7"/>
      <c r="AV7566" s="7"/>
      <c r="AX7566" s="7"/>
      <c r="AY7566" s="7"/>
      <c r="AZ7566" s="7"/>
      <c r="BA7566" s="7"/>
      <c r="BB7566" s="7"/>
      <c r="BC7566" s="7"/>
      <c r="BD7566" s="7"/>
      <c r="BG7566" s="7"/>
      <c r="BH7566" s="7"/>
      <c r="BI7566" s="7"/>
      <c r="BJ7566" s="7"/>
      <c r="BK7566" s="7"/>
      <c r="BL7566" s="7"/>
      <c r="BM7566" s="7"/>
      <c r="BP7566" s="7"/>
      <c r="BQ7566" s="7"/>
      <c r="BR7566" s="7"/>
      <c r="BS7566" s="7"/>
      <c r="BT7566" s="7"/>
      <c r="BU7566" s="7"/>
      <c r="BV7566" s="7"/>
      <c r="BW7566" s="7"/>
    </row>
    <row r="7567" spans="43:75" x14ac:dyDescent="0.2">
      <c r="AQ7567" s="7"/>
      <c r="AR7567" s="7"/>
      <c r="AS7567" s="7"/>
      <c r="AT7567" s="7"/>
      <c r="AU7567" s="7"/>
      <c r="AV7567" s="7"/>
      <c r="AX7567" s="7"/>
      <c r="AY7567" s="7"/>
      <c r="AZ7567" s="7"/>
      <c r="BA7567" s="7"/>
      <c r="BB7567" s="7"/>
      <c r="BC7567" s="7"/>
      <c r="BD7567" s="7"/>
      <c r="BG7567" s="7"/>
      <c r="BH7567" s="7"/>
      <c r="BI7567" s="7"/>
      <c r="BJ7567" s="7"/>
      <c r="BK7567" s="7"/>
      <c r="BL7567" s="7"/>
      <c r="BM7567" s="7"/>
      <c r="BP7567" s="7"/>
      <c r="BQ7567" s="7"/>
      <c r="BR7567" s="7"/>
      <c r="BS7567" s="7"/>
      <c r="BT7567" s="7"/>
      <c r="BU7567" s="7"/>
      <c r="BV7567" s="7"/>
      <c r="BW7567" s="7"/>
    </row>
    <row r="7568" spans="43:75" x14ac:dyDescent="0.2">
      <c r="AQ7568" s="7"/>
      <c r="AR7568" s="7"/>
      <c r="AS7568" s="7"/>
      <c r="AT7568" s="7"/>
      <c r="AU7568" s="7"/>
      <c r="AV7568" s="7"/>
      <c r="AX7568" s="7"/>
      <c r="AY7568" s="7"/>
      <c r="AZ7568" s="7"/>
      <c r="BA7568" s="7"/>
      <c r="BB7568" s="7"/>
      <c r="BC7568" s="7"/>
      <c r="BD7568" s="7"/>
      <c r="BG7568" s="7"/>
      <c r="BH7568" s="7"/>
      <c r="BI7568" s="7"/>
      <c r="BJ7568" s="7"/>
      <c r="BK7568" s="7"/>
      <c r="BL7568" s="7"/>
      <c r="BM7568" s="7"/>
      <c r="BP7568" s="7"/>
      <c r="BQ7568" s="7"/>
      <c r="BR7568" s="7"/>
      <c r="BS7568" s="7"/>
      <c r="BT7568" s="7"/>
      <c r="BU7568" s="7"/>
      <c r="BV7568" s="7"/>
      <c r="BW7568" s="7"/>
    </row>
    <row r="7569" spans="43:75" x14ac:dyDescent="0.2">
      <c r="AQ7569" s="7"/>
      <c r="AR7569" s="7"/>
      <c r="AS7569" s="7"/>
      <c r="AT7569" s="7"/>
      <c r="AU7569" s="7"/>
      <c r="AV7569" s="7"/>
      <c r="AX7569" s="7"/>
      <c r="AY7569" s="7"/>
      <c r="AZ7569" s="7"/>
      <c r="BA7569" s="7"/>
      <c r="BB7569" s="7"/>
      <c r="BC7569" s="7"/>
      <c r="BD7569" s="7"/>
      <c r="BG7569" s="7"/>
      <c r="BH7569" s="7"/>
      <c r="BI7569" s="7"/>
      <c r="BJ7569" s="7"/>
      <c r="BK7569" s="7"/>
      <c r="BL7569" s="7"/>
      <c r="BM7569" s="7"/>
      <c r="BP7569" s="7"/>
      <c r="BQ7569" s="7"/>
      <c r="BR7569" s="7"/>
      <c r="BS7569" s="7"/>
      <c r="BT7569" s="7"/>
      <c r="BU7569" s="7"/>
      <c r="BV7569" s="7"/>
      <c r="BW7569" s="7"/>
    </row>
    <row r="7570" spans="43:75" x14ac:dyDescent="0.2">
      <c r="AQ7570" s="7"/>
      <c r="AR7570" s="7"/>
      <c r="AS7570" s="7"/>
      <c r="AT7570" s="7"/>
      <c r="AU7570" s="7"/>
      <c r="AV7570" s="7"/>
      <c r="AX7570" s="7"/>
      <c r="AY7570" s="7"/>
      <c r="AZ7570" s="7"/>
      <c r="BA7570" s="7"/>
      <c r="BB7570" s="7"/>
      <c r="BC7570" s="7"/>
      <c r="BD7570" s="7"/>
      <c r="BG7570" s="7"/>
      <c r="BH7570" s="7"/>
      <c r="BI7570" s="7"/>
      <c r="BJ7570" s="7"/>
      <c r="BK7570" s="7"/>
      <c r="BL7570" s="7"/>
      <c r="BM7570" s="7"/>
      <c r="BP7570" s="7"/>
      <c r="BQ7570" s="7"/>
      <c r="BR7570" s="7"/>
      <c r="BS7570" s="7"/>
      <c r="BT7570" s="7"/>
      <c r="BU7570" s="7"/>
      <c r="BV7570" s="7"/>
      <c r="BW7570" s="7"/>
    </row>
    <row r="7571" spans="43:75" x14ac:dyDescent="0.2">
      <c r="AQ7571" s="7"/>
      <c r="AR7571" s="7"/>
      <c r="AS7571" s="7"/>
      <c r="AT7571" s="7"/>
      <c r="AU7571" s="7"/>
      <c r="AV7571" s="7"/>
      <c r="AX7571" s="7"/>
      <c r="AY7571" s="7"/>
      <c r="AZ7571" s="7"/>
      <c r="BA7571" s="7"/>
      <c r="BB7571" s="7"/>
      <c r="BC7571" s="7"/>
      <c r="BD7571" s="7"/>
      <c r="BG7571" s="7"/>
      <c r="BH7571" s="7"/>
      <c r="BI7571" s="7"/>
      <c r="BJ7571" s="7"/>
      <c r="BK7571" s="7"/>
      <c r="BL7571" s="7"/>
      <c r="BM7571" s="7"/>
      <c r="BP7571" s="7"/>
      <c r="BQ7571" s="7"/>
      <c r="BR7571" s="7"/>
      <c r="BS7571" s="7"/>
      <c r="BT7571" s="7"/>
      <c r="BU7571" s="7"/>
      <c r="BV7571" s="7"/>
      <c r="BW7571" s="7"/>
    </row>
    <row r="7572" spans="43:75" x14ac:dyDescent="0.2">
      <c r="AQ7572" s="7"/>
      <c r="AR7572" s="7"/>
      <c r="AS7572" s="7"/>
      <c r="AT7572" s="7"/>
      <c r="AU7572" s="7"/>
      <c r="AV7572" s="7"/>
      <c r="AX7572" s="7"/>
      <c r="AY7572" s="7"/>
      <c r="AZ7572" s="7"/>
      <c r="BA7572" s="7"/>
      <c r="BB7572" s="7"/>
      <c r="BC7572" s="7"/>
      <c r="BD7572" s="7"/>
      <c r="BG7572" s="7"/>
      <c r="BH7572" s="7"/>
      <c r="BI7572" s="7"/>
      <c r="BJ7572" s="7"/>
      <c r="BK7572" s="7"/>
      <c r="BL7572" s="7"/>
      <c r="BM7572" s="7"/>
      <c r="BP7572" s="7"/>
      <c r="BQ7572" s="7"/>
      <c r="BR7572" s="7"/>
      <c r="BS7572" s="7"/>
      <c r="BT7572" s="7"/>
      <c r="BU7572" s="7"/>
      <c r="BV7572" s="7"/>
      <c r="BW7572" s="7"/>
    </row>
    <row r="7573" spans="43:75" x14ac:dyDescent="0.2">
      <c r="AQ7573" s="7"/>
      <c r="AR7573" s="7"/>
      <c r="AS7573" s="7"/>
      <c r="AT7573" s="7"/>
      <c r="AU7573" s="7"/>
      <c r="AV7573" s="7"/>
      <c r="AX7573" s="7"/>
      <c r="AY7573" s="7"/>
      <c r="AZ7573" s="7"/>
      <c r="BA7573" s="7"/>
      <c r="BB7573" s="7"/>
      <c r="BC7573" s="7"/>
      <c r="BD7573" s="7"/>
      <c r="BG7573" s="7"/>
      <c r="BH7573" s="7"/>
      <c r="BI7573" s="7"/>
      <c r="BJ7573" s="7"/>
      <c r="BK7573" s="7"/>
      <c r="BL7573" s="7"/>
      <c r="BM7573" s="7"/>
      <c r="BP7573" s="7"/>
      <c r="BQ7573" s="7"/>
      <c r="BR7573" s="7"/>
      <c r="BS7573" s="7"/>
      <c r="BT7573" s="7"/>
      <c r="BU7573" s="7"/>
      <c r="BV7573" s="7"/>
      <c r="BW7573" s="7"/>
    </row>
    <row r="7574" spans="43:75" x14ac:dyDescent="0.2">
      <c r="AQ7574" s="7"/>
      <c r="AR7574" s="7"/>
      <c r="AS7574" s="7"/>
      <c r="AT7574" s="7"/>
      <c r="AU7574" s="7"/>
      <c r="AV7574" s="7"/>
      <c r="AX7574" s="7"/>
      <c r="AY7574" s="7"/>
      <c r="AZ7574" s="7"/>
      <c r="BA7574" s="7"/>
      <c r="BB7574" s="7"/>
      <c r="BC7574" s="7"/>
      <c r="BD7574" s="7"/>
      <c r="BG7574" s="7"/>
      <c r="BH7574" s="7"/>
      <c r="BI7574" s="7"/>
      <c r="BJ7574" s="7"/>
      <c r="BK7574" s="7"/>
      <c r="BL7574" s="7"/>
      <c r="BM7574" s="7"/>
      <c r="BP7574" s="7"/>
      <c r="BQ7574" s="7"/>
      <c r="BR7574" s="7"/>
      <c r="BS7574" s="7"/>
      <c r="BT7574" s="7"/>
      <c r="BU7574" s="7"/>
      <c r="BV7574" s="7"/>
      <c r="BW7574" s="7"/>
    </row>
    <row r="7575" spans="43:75" x14ac:dyDescent="0.2">
      <c r="AQ7575" s="7"/>
      <c r="AR7575" s="7"/>
      <c r="AS7575" s="7"/>
      <c r="AT7575" s="7"/>
      <c r="AU7575" s="7"/>
      <c r="AV7575" s="7"/>
      <c r="AX7575" s="7"/>
      <c r="AY7575" s="7"/>
      <c r="AZ7575" s="7"/>
      <c r="BA7575" s="7"/>
      <c r="BB7575" s="7"/>
      <c r="BC7575" s="7"/>
      <c r="BD7575" s="7"/>
      <c r="BG7575" s="7"/>
      <c r="BH7575" s="7"/>
      <c r="BI7575" s="7"/>
      <c r="BJ7575" s="7"/>
      <c r="BK7575" s="7"/>
      <c r="BL7575" s="7"/>
      <c r="BM7575" s="7"/>
      <c r="BP7575" s="7"/>
      <c r="BQ7575" s="7"/>
      <c r="BR7575" s="7"/>
      <c r="BS7575" s="7"/>
      <c r="BT7575" s="7"/>
      <c r="BU7575" s="7"/>
      <c r="BV7575" s="7"/>
      <c r="BW7575" s="7"/>
    </row>
    <row r="7576" spans="43:75" x14ac:dyDescent="0.2">
      <c r="AQ7576" s="7"/>
      <c r="AR7576" s="7"/>
      <c r="AS7576" s="7"/>
      <c r="AT7576" s="7"/>
      <c r="AU7576" s="7"/>
      <c r="AV7576" s="7"/>
      <c r="AX7576" s="7"/>
      <c r="AY7576" s="7"/>
      <c r="AZ7576" s="7"/>
      <c r="BA7576" s="7"/>
      <c r="BB7576" s="7"/>
      <c r="BC7576" s="7"/>
      <c r="BD7576" s="7"/>
      <c r="BG7576" s="7"/>
      <c r="BH7576" s="7"/>
      <c r="BI7576" s="7"/>
      <c r="BJ7576" s="7"/>
      <c r="BK7576" s="7"/>
      <c r="BL7576" s="7"/>
      <c r="BM7576" s="7"/>
      <c r="BP7576" s="7"/>
      <c r="BQ7576" s="7"/>
      <c r="BR7576" s="7"/>
      <c r="BS7576" s="7"/>
      <c r="BT7576" s="7"/>
      <c r="BU7576" s="7"/>
      <c r="BV7576" s="7"/>
      <c r="BW7576" s="7"/>
    </row>
    <row r="7577" spans="43:75" x14ac:dyDescent="0.2">
      <c r="AQ7577" s="7"/>
      <c r="AR7577" s="7"/>
      <c r="AS7577" s="7"/>
      <c r="AT7577" s="7"/>
      <c r="AU7577" s="7"/>
      <c r="AV7577" s="7"/>
      <c r="AX7577" s="7"/>
      <c r="AY7577" s="7"/>
      <c r="AZ7577" s="7"/>
      <c r="BA7577" s="7"/>
      <c r="BB7577" s="7"/>
      <c r="BC7577" s="7"/>
      <c r="BD7577" s="7"/>
      <c r="BG7577" s="7"/>
      <c r="BH7577" s="7"/>
      <c r="BI7577" s="7"/>
      <c r="BJ7577" s="7"/>
      <c r="BK7577" s="7"/>
      <c r="BL7577" s="7"/>
      <c r="BM7577" s="7"/>
      <c r="BP7577" s="7"/>
      <c r="BQ7577" s="7"/>
      <c r="BR7577" s="7"/>
      <c r="BS7577" s="7"/>
      <c r="BT7577" s="7"/>
      <c r="BU7577" s="7"/>
      <c r="BV7577" s="7"/>
      <c r="BW7577" s="7"/>
    </row>
    <row r="7578" spans="43:75" x14ac:dyDescent="0.2">
      <c r="AQ7578" s="7"/>
      <c r="AR7578" s="7"/>
      <c r="AS7578" s="7"/>
      <c r="AT7578" s="7"/>
      <c r="AU7578" s="7"/>
      <c r="AV7578" s="7"/>
      <c r="AX7578" s="7"/>
      <c r="AY7578" s="7"/>
      <c r="AZ7578" s="7"/>
      <c r="BA7578" s="7"/>
      <c r="BB7578" s="7"/>
      <c r="BC7578" s="7"/>
      <c r="BD7578" s="7"/>
      <c r="BG7578" s="7"/>
      <c r="BH7578" s="7"/>
      <c r="BI7578" s="7"/>
      <c r="BJ7578" s="7"/>
      <c r="BK7578" s="7"/>
      <c r="BL7578" s="7"/>
      <c r="BM7578" s="7"/>
      <c r="BP7578" s="7"/>
      <c r="BQ7578" s="7"/>
      <c r="BR7578" s="7"/>
      <c r="BS7578" s="7"/>
      <c r="BT7578" s="7"/>
      <c r="BU7578" s="7"/>
      <c r="BV7578" s="7"/>
      <c r="BW7578" s="7"/>
    </row>
    <row r="7579" spans="43:75" x14ac:dyDescent="0.2">
      <c r="AQ7579" s="7"/>
      <c r="AR7579" s="7"/>
      <c r="AS7579" s="7"/>
      <c r="AT7579" s="7"/>
      <c r="AU7579" s="7"/>
      <c r="AV7579" s="7"/>
      <c r="AX7579" s="7"/>
      <c r="AY7579" s="7"/>
      <c r="AZ7579" s="7"/>
      <c r="BA7579" s="7"/>
      <c r="BB7579" s="7"/>
      <c r="BC7579" s="7"/>
      <c r="BD7579" s="7"/>
      <c r="BG7579" s="7"/>
      <c r="BH7579" s="7"/>
      <c r="BI7579" s="7"/>
      <c r="BJ7579" s="7"/>
      <c r="BK7579" s="7"/>
      <c r="BL7579" s="7"/>
      <c r="BM7579" s="7"/>
      <c r="BP7579" s="7"/>
      <c r="BQ7579" s="7"/>
      <c r="BR7579" s="7"/>
      <c r="BS7579" s="7"/>
      <c r="BT7579" s="7"/>
      <c r="BU7579" s="7"/>
      <c r="BV7579" s="7"/>
      <c r="BW7579" s="7"/>
    </row>
    <row r="7580" spans="43:75" x14ac:dyDescent="0.2">
      <c r="AQ7580" s="7"/>
      <c r="AR7580" s="7"/>
      <c r="AS7580" s="7"/>
      <c r="AT7580" s="7"/>
      <c r="AU7580" s="7"/>
      <c r="AV7580" s="7"/>
      <c r="AX7580" s="7"/>
      <c r="AY7580" s="7"/>
      <c r="AZ7580" s="7"/>
      <c r="BA7580" s="7"/>
      <c r="BB7580" s="7"/>
      <c r="BC7580" s="7"/>
      <c r="BD7580" s="7"/>
      <c r="BG7580" s="7"/>
      <c r="BH7580" s="7"/>
      <c r="BI7580" s="7"/>
      <c r="BJ7580" s="7"/>
      <c r="BK7580" s="7"/>
      <c r="BL7580" s="7"/>
      <c r="BM7580" s="7"/>
      <c r="BP7580" s="7"/>
      <c r="BQ7580" s="7"/>
      <c r="BR7580" s="7"/>
      <c r="BS7580" s="7"/>
      <c r="BT7580" s="7"/>
      <c r="BU7580" s="7"/>
      <c r="BV7580" s="7"/>
      <c r="BW7580" s="7"/>
    </row>
    <row r="7581" spans="43:75" x14ac:dyDescent="0.2">
      <c r="AQ7581" s="7"/>
      <c r="AR7581" s="7"/>
      <c r="AS7581" s="7"/>
      <c r="AT7581" s="7"/>
      <c r="AU7581" s="7"/>
      <c r="AV7581" s="7"/>
      <c r="AX7581" s="7"/>
      <c r="AY7581" s="7"/>
      <c r="AZ7581" s="7"/>
      <c r="BA7581" s="7"/>
      <c r="BB7581" s="7"/>
      <c r="BC7581" s="7"/>
      <c r="BD7581" s="7"/>
      <c r="BG7581" s="7"/>
      <c r="BH7581" s="7"/>
      <c r="BI7581" s="7"/>
      <c r="BJ7581" s="7"/>
      <c r="BK7581" s="7"/>
      <c r="BL7581" s="7"/>
      <c r="BM7581" s="7"/>
      <c r="BP7581" s="7"/>
      <c r="BQ7581" s="7"/>
      <c r="BR7581" s="7"/>
      <c r="BS7581" s="7"/>
      <c r="BT7581" s="7"/>
      <c r="BU7581" s="7"/>
      <c r="BV7581" s="7"/>
      <c r="BW7581" s="7"/>
    </row>
    <row r="7582" spans="43:75" x14ac:dyDescent="0.2">
      <c r="AQ7582" s="7"/>
      <c r="AR7582" s="7"/>
      <c r="AS7582" s="7"/>
      <c r="AT7582" s="7"/>
      <c r="AU7582" s="7"/>
      <c r="AV7582" s="7"/>
      <c r="AX7582" s="7"/>
      <c r="AY7582" s="7"/>
      <c r="AZ7582" s="7"/>
      <c r="BA7582" s="7"/>
      <c r="BB7582" s="7"/>
      <c r="BC7582" s="7"/>
      <c r="BD7582" s="7"/>
      <c r="BG7582" s="7"/>
      <c r="BH7582" s="7"/>
      <c r="BI7582" s="7"/>
      <c r="BJ7582" s="7"/>
      <c r="BK7582" s="7"/>
      <c r="BL7582" s="7"/>
      <c r="BM7582" s="7"/>
      <c r="BP7582" s="7"/>
      <c r="BQ7582" s="7"/>
      <c r="BR7582" s="7"/>
      <c r="BS7582" s="7"/>
      <c r="BT7582" s="7"/>
      <c r="BU7582" s="7"/>
      <c r="BV7582" s="7"/>
      <c r="BW7582" s="7"/>
    </row>
    <row r="7583" spans="43:75" x14ac:dyDescent="0.2">
      <c r="AQ7583" s="7"/>
      <c r="AR7583" s="7"/>
      <c r="AS7583" s="7"/>
      <c r="AT7583" s="7"/>
      <c r="AU7583" s="7"/>
      <c r="AV7583" s="7"/>
      <c r="AX7583" s="7"/>
      <c r="AY7583" s="7"/>
      <c r="AZ7583" s="7"/>
      <c r="BA7583" s="7"/>
      <c r="BB7583" s="7"/>
      <c r="BC7583" s="7"/>
      <c r="BD7583" s="7"/>
      <c r="BG7583" s="7"/>
      <c r="BH7583" s="7"/>
      <c r="BI7583" s="7"/>
      <c r="BJ7583" s="7"/>
      <c r="BK7583" s="7"/>
      <c r="BL7583" s="7"/>
      <c r="BM7583" s="7"/>
      <c r="BP7583" s="7"/>
      <c r="BQ7583" s="7"/>
      <c r="BR7583" s="7"/>
      <c r="BS7583" s="7"/>
      <c r="BT7583" s="7"/>
      <c r="BU7583" s="7"/>
      <c r="BV7583" s="7"/>
      <c r="BW7583" s="7"/>
    </row>
    <row r="7584" spans="43:75" x14ac:dyDescent="0.2">
      <c r="AQ7584" s="7"/>
      <c r="AR7584" s="7"/>
      <c r="AS7584" s="7"/>
      <c r="AT7584" s="7"/>
      <c r="AU7584" s="7"/>
      <c r="AV7584" s="7"/>
      <c r="AX7584" s="7"/>
      <c r="AY7584" s="7"/>
      <c r="AZ7584" s="7"/>
      <c r="BA7584" s="7"/>
      <c r="BB7584" s="7"/>
      <c r="BC7584" s="7"/>
      <c r="BD7584" s="7"/>
      <c r="BG7584" s="7"/>
      <c r="BH7584" s="7"/>
      <c r="BI7584" s="7"/>
      <c r="BJ7584" s="7"/>
      <c r="BK7584" s="7"/>
      <c r="BL7584" s="7"/>
      <c r="BM7584" s="7"/>
      <c r="BP7584" s="7"/>
      <c r="BQ7584" s="7"/>
      <c r="BR7584" s="7"/>
      <c r="BS7584" s="7"/>
      <c r="BT7584" s="7"/>
      <c r="BU7584" s="7"/>
      <c r="BV7584" s="7"/>
      <c r="BW7584" s="7"/>
    </row>
    <row r="7585" spans="43:75" x14ac:dyDescent="0.2">
      <c r="AQ7585" s="7"/>
      <c r="AR7585" s="7"/>
      <c r="AS7585" s="7"/>
      <c r="AT7585" s="7"/>
      <c r="AU7585" s="7"/>
      <c r="AV7585" s="7"/>
      <c r="AX7585" s="7"/>
      <c r="AY7585" s="7"/>
      <c r="AZ7585" s="7"/>
      <c r="BA7585" s="7"/>
      <c r="BB7585" s="7"/>
      <c r="BC7585" s="7"/>
      <c r="BD7585" s="7"/>
      <c r="BG7585" s="7"/>
      <c r="BH7585" s="7"/>
      <c r="BI7585" s="7"/>
      <c r="BJ7585" s="7"/>
      <c r="BK7585" s="7"/>
      <c r="BL7585" s="7"/>
      <c r="BM7585" s="7"/>
      <c r="BP7585" s="7"/>
      <c r="BQ7585" s="7"/>
      <c r="BR7585" s="7"/>
      <c r="BS7585" s="7"/>
      <c r="BT7585" s="7"/>
      <c r="BU7585" s="7"/>
      <c r="BV7585" s="7"/>
      <c r="BW7585" s="7"/>
    </row>
    <row r="7586" spans="43:75" x14ac:dyDescent="0.2">
      <c r="AQ7586" s="7"/>
      <c r="AR7586" s="7"/>
      <c r="AS7586" s="7"/>
      <c r="AT7586" s="7"/>
      <c r="AU7586" s="7"/>
      <c r="AV7586" s="7"/>
      <c r="AX7586" s="7"/>
      <c r="AY7586" s="7"/>
      <c r="AZ7586" s="7"/>
      <c r="BA7586" s="7"/>
      <c r="BB7586" s="7"/>
      <c r="BC7586" s="7"/>
      <c r="BD7586" s="7"/>
      <c r="BG7586" s="7"/>
      <c r="BH7586" s="7"/>
      <c r="BI7586" s="7"/>
      <c r="BJ7586" s="7"/>
      <c r="BK7586" s="7"/>
      <c r="BL7586" s="7"/>
      <c r="BM7586" s="7"/>
      <c r="BP7586" s="7"/>
      <c r="BQ7586" s="7"/>
      <c r="BR7586" s="7"/>
      <c r="BS7586" s="7"/>
      <c r="BT7586" s="7"/>
      <c r="BU7586" s="7"/>
      <c r="BV7586" s="7"/>
      <c r="BW7586" s="7"/>
    </row>
    <row r="7587" spans="43:75" x14ac:dyDescent="0.2">
      <c r="AQ7587" s="7"/>
      <c r="AR7587" s="7"/>
      <c r="AS7587" s="7"/>
      <c r="AT7587" s="7"/>
      <c r="AU7587" s="7"/>
      <c r="AV7587" s="7"/>
      <c r="AX7587" s="7"/>
      <c r="AY7587" s="7"/>
      <c r="AZ7587" s="7"/>
      <c r="BA7587" s="7"/>
      <c r="BB7587" s="7"/>
      <c r="BC7587" s="7"/>
      <c r="BD7587" s="7"/>
      <c r="BG7587" s="7"/>
      <c r="BH7587" s="7"/>
      <c r="BI7587" s="7"/>
      <c r="BJ7587" s="7"/>
      <c r="BK7587" s="7"/>
      <c r="BL7587" s="7"/>
      <c r="BM7587" s="7"/>
      <c r="BP7587" s="7"/>
      <c r="BQ7587" s="7"/>
      <c r="BR7587" s="7"/>
      <c r="BS7587" s="7"/>
      <c r="BT7587" s="7"/>
      <c r="BU7587" s="7"/>
      <c r="BV7587" s="7"/>
      <c r="BW7587" s="7"/>
    </row>
    <row r="7588" spans="43:75" x14ac:dyDescent="0.2">
      <c r="AQ7588" s="7"/>
      <c r="AR7588" s="7"/>
      <c r="AS7588" s="7"/>
      <c r="AT7588" s="7"/>
      <c r="AU7588" s="7"/>
      <c r="AV7588" s="7"/>
      <c r="AX7588" s="7"/>
      <c r="AY7588" s="7"/>
      <c r="AZ7588" s="7"/>
      <c r="BA7588" s="7"/>
      <c r="BB7588" s="7"/>
      <c r="BC7588" s="7"/>
      <c r="BD7588" s="7"/>
      <c r="BG7588" s="7"/>
      <c r="BH7588" s="7"/>
      <c r="BI7588" s="7"/>
      <c r="BJ7588" s="7"/>
      <c r="BK7588" s="7"/>
      <c r="BL7588" s="7"/>
      <c r="BM7588" s="7"/>
      <c r="BP7588" s="7"/>
      <c r="BQ7588" s="7"/>
      <c r="BR7588" s="7"/>
      <c r="BS7588" s="7"/>
      <c r="BT7588" s="7"/>
      <c r="BU7588" s="7"/>
      <c r="BV7588" s="7"/>
      <c r="BW7588" s="7"/>
    </row>
    <row r="7589" spans="43:75" x14ac:dyDescent="0.2">
      <c r="AQ7589" s="7"/>
      <c r="AR7589" s="7"/>
      <c r="AS7589" s="7"/>
      <c r="AT7589" s="7"/>
      <c r="AU7589" s="7"/>
      <c r="AV7589" s="7"/>
      <c r="AX7589" s="7"/>
      <c r="AY7589" s="7"/>
      <c r="AZ7589" s="7"/>
      <c r="BA7589" s="7"/>
      <c r="BB7589" s="7"/>
      <c r="BC7589" s="7"/>
      <c r="BD7589" s="7"/>
      <c r="BG7589" s="7"/>
      <c r="BH7589" s="7"/>
      <c r="BI7589" s="7"/>
      <c r="BJ7589" s="7"/>
      <c r="BK7589" s="7"/>
      <c r="BL7589" s="7"/>
      <c r="BM7589" s="7"/>
      <c r="BP7589" s="7"/>
      <c r="BQ7589" s="7"/>
      <c r="BR7589" s="7"/>
      <c r="BS7589" s="7"/>
      <c r="BT7589" s="7"/>
      <c r="BU7589" s="7"/>
      <c r="BV7589" s="7"/>
      <c r="BW7589" s="7"/>
    </row>
    <row r="7590" spans="43:75" x14ac:dyDescent="0.2">
      <c r="AQ7590" s="7"/>
      <c r="AR7590" s="7"/>
      <c r="AS7590" s="7"/>
      <c r="AT7590" s="7"/>
      <c r="AU7590" s="7"/>
      <c r="AV7590" s="7"/>
      <c r="AX7590" s="7"/>
      <c r="AY7590" s="7"/>
      <c r="AZ7590" s="7"/>
      <c r="BA7590" s="7"/>
      <c r="BB7590" s="7"/>
      <c r="BC7590" s="7"/>
      <c r="BD7590" s="7"/>
      <c r="BG7590" s="7"/>
      <c r="BH7590" s="7"/>
      <c r="BI7590" s="7"/>
      <c r="BJ7590" s="7"/>
      <c r="BK7590" s="7"/>
      <c r="BL7590" s="7"/>
      <c r="BM7590" s="7"/>
      <c r="BP7590" s="7"/>
      <c r="BQ7590" s="7"/>
      <c r="BR7590" s="7"/>
      <c r="BS7590" s="7"/>
      <c r="BT7590" s="7"/>
      <c r="BU7590" s="7"/>
      <c r="BV7590" s="7"/>
      <c r="BW7590" s="7"/>
    </row>
    <row r="7591" spans="43:75" x14ac:dyDescent="0.2">
      <c r="AQ7591" s="7"/>
      <c r="AR7591" s="7"/>
      <c r="AS7591" s="7"/>
      <c r="AT7591" s="7"/>
      <c r="AU7591" s="7"/>
      <c r="AV7591" s="7"/>
      <c r="AX7591" s="7"/>
      <c r="AY7591" s="7"/>
      <c r="AZ7591" s="7"/>
      <c r="BA7591" s="7"/>
      <c r="BB7591" s="7"/>
      <c r="BC7591" s="7"/>
      <c r="BD7591" s="7"/>
      <c r="BG7591" s="7"/>
      <c r="BH7591" s="7"/>
      <c r="BI7591" s="7"/>
      <c r="BJ7591" s="7"/>
      <c r="BK7591" s="7"/>
      <c r="BL7591" s="7"/>
      <c r="BM7591" s="7"/>
      <c r="BP7591" s="7"/>
      <c r="BQ7591" s="7"/>
      <c r="BR7591" s="7"/>
      <c r="BS7591" s="7"/>
      <c r="BT7591" s="7"/>
      <c r="BU7591" s="7"/>
      <c r="BV7591" s="7"/>
      <c r="BW7591" s="7"/>
    </row>
    <row r="7592" spans="43:75" x14ac:dyDescent="0.2">
      <c r="AQ7592" s="7"/>
      <c r="AR7592" s="7"/>
      <c r="AS7592" s="7"/>
      <c r="AT7592" s="7"/>
      <c r="AU7592" s="7"/>
      <c r="AV7592" s="7"/>
      <c r="AX7592" s="7"/>
      <c r="AY7592" s="7"/>
      <c r="AZ7592" s="7"/>
      <c r="BA7592" s="7"/>
      <c r="BB7592" s="7"/>
      <c r="BC7592" s="7"/>
      <c r="BD7592" s="7"/>
      <c r="BG7592" s="7"/>
      <c r="BH7592" s="7"/>
      <c r="BI7592" s="7"/>
      <c r="BJ7592" s="7"/>
      <c r="BK7592" s="7"/>
      <c r="BL7592" s="7"/>
      <c r="BM7592" s="7"/>
      <c r="BP7592" s="7"/>
      <c r="BQ7592" s="7"/>
      <c r="BR7592" s="7"/>
      <c r="BS7592" s="7"/>
      <c r="BT7592" s="7"/>
      <c r="BU7592" s="7"/>
      <c r="BV7592" s="7"/>
      <c r="BW7592" s="7"/>
    </row>
    <row r="7593" spans="43:75" x14ac:dyDescent="0.2">
      <c r="AQ7593" s="7"/>
      <c r="AR7593" s="7"/>
      <c r="AS7593" s="7"/>
      <c r="AT7593" s="7"/>
      <c r="AU7593" s="7"/>
      <c r="AV7593" s="7"/>
      <c r="AX7593" s="7"/>
      <c r="AY7593" s="7"/>
      <c r="AZ7593" s="7"/>
      <c r="BA7593" s="7"/>
      <c r="BB7593" s="7"/>
      <c r="BC7593" s="7"/>
      <c r="BD7593" s="7"/>
      <c r="BG7593" s="7"/>
      <c r="BH7593" s="7"/>
      <c r="BI7593" s="7"/>
      <c r="BJ7593" s="7"/>
      <c r="BK7593" s="7"/>
      <c r="BL7593" s="7"/>
      <c r="BM7593" s="7"/>
      <c r="BP7593" s="7"/>
      <c r="BQ7593" s="7"/>
      <c r="BR7593" s="7"/>
      <c r="BS7593" s="7"/>
      <c r="BT7593" s="7"/>
      <c r="BU7593" s="7"/>
      <c r="BV7593" s="7"/>
      <c r="BW7593" s="7"/>
    </row>
    <row r="7594" spans="43:75" x14ac:dyDescent="0.2">
      <c r="AQ7594" s="7"/>
      <c r="AR7594" s="7"/>
      <c r="AS7594" s="7"/>
      <c r="AT7594" s="7"/>
      <c r="AU7594" s="7"/>
      <c r="AV7594" s="7"/>
      <c r="AX7594" s="7"/>
      <c r="AY7594" s="7"/>
      <c r="AZ7594" s="7"/>
      <c r="BA7594" s="7"/>
      <c r="BB7594" s="7"/>
      <c r="BC7594" s="7"/>
      <c r="BD7594" s="7"/>
      <c r="BG7594" s="7"/>
      <c r="BH7594" s="7"/>
      <c r="BI7594" s="7"/>
      <c r="BJ7594" s="7"/>
      <c r="BK7594" s="7"/>
      <c r="BL7594" s="7"/>
      <c r="BM7594" s="7"/>
      <c r="BP7594" s="7"/>
      <c r="BQ7594" s="7"/>
      <c r="BR7594" s="7"/>
      <c r="BS7594" s="7"/>
      <c r="BT7594" s="7"/>
      <c r="BU7594" s="7"/>
      <c r="BV7594" s="7"/>
      <c r="BW7594" s="7"/>
    </row>
    <row r="7595" spans="43:75" x14ac:dyDescent="0.2">
      <c r="AQ7595" s="7"/>
      <c r="AR7595" s="7"/>
      <c r="AS7595" s="7"/>
      <c r="AT7595" s="7"/>
      <c r="AU7595" s="7"/>
      <c r="AV7595" s="7"/>
      <c r="AX7595" s="7"/>
      <c r="AY7595" s="7"/>
      <c r="AZ7595" s="7"/>
      <c r="BA7595" s="7"/>
      <c r="BB7595" s="7"/>
      <c r="BC7595" s="7"/>
      <c r="BD7595" s="7"/>
      <c r="BG7595" s="7"/>
      <c r="BH7595" s="7"/>
      <c r="BI7595" s="7"/>
      <c r="BJ7595" s="7"/>
      <c r="BK7595" s="7"/>
      <c r="BL7595" s="7"/>
      <c r="BM7595" s="7"/>
      <c r="BP7595" s="7"/>
      <c r="BQ7595" s="7"/>
      <c r="BR7595" s="7"/>
      <c r="BS7595" s="7"/>
      <c r="BT7595" s="7"/>
      <c r="BU7595" s="7"/>
      <c r="BV7595" s="7"/>
      <c r="BW7595" s="7"/>
    </row>
    <row r="7596" spans="43:75" x14ac:dyDescent="0.2">
      <c r="AQ7596" s="7"/>
      <c r="AR7596" s="7"/>
      <c r="AS7596" s="7"/>
      <c r="AT7596" s="7"/>
      <c r="AU7596" s="7"/>
      <c r="AV7596" s="7"/>
      <c r="AX7596" s="7"/>
      <c r="AY7596" s="7"/>
      <c r="AZ7596" s="7"/>
      <c r="BA7596" s="7"/>
      <c r="BB7596" s="7"/>
      <c r="BC7596" s="7"/>
      <c r="BD7596" s="7"/>
      <c r="BG7596" s="7"/>
      <c r="BH7596" s="7"/>
      <c r="BI7596" s="7"/>
      <c r="BJ7596" s="7"/>
      <c r="BK7596" s="7"/>
      <c r="BL7596" s="7"/>
      <c r="BM7596" s="7"/>
      <c r="BP7596" s="7"/>
      <c r="BQ7596" s="7"/>
      <c r="BR7596" s="7"/>
      <c r="BS7596" s="7"/>
      <c r="BT7596" s="7"/>
      <c r="BU7596" s="7"/>
      <c r="BV7596" s="7"/>
      <c r="BW7596" s="7"/>
    </row>
    <row r="7597" spans="43:75" x14ac:dyDescent="0.2">
      <c r="AQ7597" s="7"/>
      <c r="AR7597" s="7"/>
      <c r="AS7597" s="7"/>
      <c r="AT7597" s="7"/>
      <c r="AU7597" s="7"/>
      <c r="AV7597" s="7"/>
      <c r="AX7597" s="7"/>
      <c r="AY7597" s="7"/>
      <c r="AZ7597" s="7"/>
      <c r="BA7597" s="7"/>
      <c r="BB7597" s="7"/>
      <c r="BC7597" s="7"/>
      <c r="BD7597" s="7"/>
      <c r="BG7597" s="7"/>
      <c r="BH7597" s="7"/>
      <c r="BI7597" s="7"/>
      <c r="BJ7597" s="7"/>
      <c r="BK7597" s="7"/>
      <c r="BL7597" s="7"/>
      <c r="BM7597" s="7"/>
      <c r="BP7597" s="7"/>
      <c r="BQ7597" s="7"/>
      <c r="BR7597" s="7"/>
      <c r="BS7597" s="7"/>
      <c r="BT7597" s="7"/>
      <c r="BU7597" s="7"/>
      <c r="BV7597" s="7"/>
      <c r="BW7597" s="7"/>
    </row>
    <row r="7598" spans="43:75" x14ac:dyDescent="0.2">
      <c r="AQ7598" s="7"/>
      <c r="AR7598" s="7"/>
      <c r="AS7598" s="7"/>
      <c r="AT7598" s="7"/>
      <c r="AU7598" s="7"/>
      <c r="AV7598" s="7"/>
      <c r="AX7598" s="7"/>
      <c r="AY7598" s="7"/>
      <c r="AZ7598" s="7"/>
      <c r="BA7598" s="7"/>
      <c r="BB7598" s="7"/>
      <c r="BC7598" s="7"/>
      <c r="BD7598" s="7"/>
      <c r="BG7598" s="7"/>
      <c r="BH7598" s="7"/>
      <c r="BI7598" s="7"/>
      <c r="BJ7598" s="7"/>
      <c r="BK7598" s="7"/>
      <c r="BL7598" s="7"/>
      <c r="BM7598" s="7"/>
      <c r="BP7598" s="7"/>
      <c r="BQ7598" s="7"/>
      <c r="BR7598" s="7"/>
      <c r="BS7598" s="7"/>
      <c r="BT7598" s="7"/>
      <c r="BU7598" s="7"/>
      <c r="BV7598" s="7"/>
      <c r="BW7598" s="7"/>
    </row>
    <row r="7599" spans="43:75" x14ac:dyDescent="0.2">
      <c r="AQ7599" s="7"/>
      <c r="AR7599" s="7"/>
      <c r="AS7599" s="7"/>
      <c r="AT7599" s="7"/>
      <c r="AU7599" s="7"/>
      <c r="AV7599" s="7"/>
      <c r="AX7599" s="7"/>
      <c r="AY7599" s="7"/>
      <c r="AZ7599" s="7"/>
      <c r="BA7599" s="7"/>
      <c r="BB7599" s="7"/>
      <c r="BC7599" s="7"/>
      <c r="BD7599" s="7"/>
      <c r="BG7599" s="7"/>
      <c r="BH7599" s="7"/>
      <c r="BI7599" s="7"/>
      <c r="BJ7599" s="7"/>
      <c r="BK7599" s="7"/>
      <c r="BL7599" s="7"/>
      <c r="BM7599" s="7"/>
      <c r="BP7599" s="7"/>
      <c r="BQ7599" s="7"/>
      <c r="BR7599" s="7"/>
      <c r="BS7599" s="7"/>
      <c r="BT7599" s="7"/>
      <c r="BU7599" s="7"/>
      <c r="BV7599" s="7"/>
      <c r="BW7599" s="7"/>
    </row>
    <row r="7600" spans="43:75" x14ac:dyDescent="0.2">
      <c r="AQ7600" s="7"/>
      <c r="AR7600" s="7"/>
      <c r="AS7600" s="7"/>
      <c r="AT7600" s="7"/>
      <c r="AU7600" s="7"/>
      <c r="AV7600" s="7"/>
      <c r="AX7600" s="7"/>
      <c r="AY7600" s="7"/>
      <c r="AZ7600" s="7"/>
      <c r="BA7600" s="7"/>
      <c r="BB7600" s="7"/>
      <c r="BC7600" s="7"/>
      <c r="BD7600" s="7"/>
      <c r="BG7600" s="7"/>
      <c r="BH7600" s="7"/>
      <c r="BI7600" s="7"/>
      <c r="BJ7600" s="7"/>
      <c r="BK7600" s="7"/>
      <c r="BL7600" s="7"/>
      <c r="BM7600" s="7"/>
      <c r="BP7600" s="7"/>
      <c r="BQ7600" s="7"/>
      <c r="BR7600" s="7"/>
      <c r="BS7600" s="7"/>
      <c r="BT7600" s="7"/>
      <c r="BU7600" s="7"/>
      <c r="BV7600" s="7"/>
      <c r="BW7600" s="7"/>
    </row>
    <row r="7601" spans="43:75" x14ac:dyDescent="0.2">
      <c r="AQ7601" s="7"/>
      <c r="AR7601" s="7"/>
      <c r="AS7601" s="7"/>
      <c r="AT7601" s="7"/>
      <c r="AU7601" s="7"/>
      <c r="AV7601" s="7"/>
      <c r="AX7601" s="7"/>
      <c r="AY7601" s="7"/>
      <c r="AZ7601" s="7"/>
      <c r="BA7601" s="7"/>
      <c r="BB7601" s="7"/>
      <c r="BC7601" s="7"/>
      <c r="BD7601" s="7"/>
      <c r="BG7601" s="7"/>
      <c r="BH7601" s="7"/>
      <c r="BI7601" s="7"/>
      <c r="BJ7601" s="7"/>
      <c r="BK7601" s="7"/>
      <c r="BL7601" s="7"/>
      <c r="BM7601" s="7"/>
      <c r="BP7601" s="7"/>
      <c r="BQ7601" s="7"/>
      <c r="BR7601" s="7"/>
      <c r="BS7601" s="7"/>
      <c r="BT7601" s="7"/>
      <c r="BU7601" s="7"/>
      <c r="BV7601" s="7"/>
      <c r="BW7601" s="7"/>
    </row>
    <row r="7602" spans="43:75" x14ac:dyDescent="0.2">
      <c r="AQ7602" s="7"/>
      <c r="AR7602" s="7"/>
      <c r="AS7602" s="7"/>
      <c r="AT7602" s="7"/>
      <c r="AU7602" s="7"/>
      <c r="AV7602" s="7"/>
      <c r="AX7602" s="7"/>
      <c r="AY7602" s="7"/>
      <c r="AZ7602" s="7"/>
      <c r="BA7602" s="7"/>
      <c r="BB7602" s="7"/>
      <c r="BC7602" s="7"/>
      <c r="BD7602" s="7"/>
      <c r="BG7602" s="7"/>
      <c r="BH7602" s="7"/>
      <c r="BI7602" s="7"/>
      <c r="BJ7602" s="7"/>
      <c r="BK7602" s="7"/>
      <c r="BL7602" s="7"/>
      <c r="BM7602" s="7"/>
      <c r="BP7602" s="7"/>
      <c r="BQ7602" s="7"/>
      <c r="BR7602" s="7"/>
      <c r="BS7602" s="7"/>
      <c r="BT7602" s="7"/>
      <c r="BU7602" s="7"/>
      <c r="BV7602" s="7"/>
      <c r="BW7602" s="7"/>
    </row>
    <row r="7603" spans="43:75" x14ac:dyDescent="0.2">
      <c r="AQ7603" s="7"/>
      <c r="AR7603" s="7"/>
      <c r="AS7603" s="7"/>
      <c r="AT7603" s="7"/>
      <c r="AU7603" s="7"/>
      <c r="AV7603" s="7"/>
      <c r="AX7603" s="7"/>
      <c r="AY7603" s="7"/>
      <c r="AZ7603" s="7"/>
      <c r="BA7603" s="7"/>
      <c r="BB7603" s="7"/>
      <c r="BC7603" s="7"/>
      <c r="BD7603" s="7"/>
      <c r="BG7603" s="7"/>
      <c r="BH7603" s="7"/>
      <c r="BI7603" s="7"/>
      <c r="BJ7603" s="7"/>
      <c r="BK7603" s="7"/>
      <c r="BL7603" s="7"/>
      <c r="BM7603" s="7"/>
      <c r="BP7603" s="7"/>
      <c r="BQ7603" s="7"/>
      <c r="BR7603" s="7"/>
      <c r="BS7603" s="7"/>
      <c r="BT7603" s="7"/>
      <c r="BU7603" s="7"/>
      <c r="BV7603" s="7"/>
      <c r="BW7603" s="7"/>
    </row>
    <row r="7604" spans="43:75" x14ac:dyDescent="0.2">
      <c r="AQ7604" s="7"/>
      <c r="AR7604" s="7"/>
      <c r="AS7604" s="7"/>
      <c r="AT7604" s="7"/>
      <c r="AU7604" s="7"/>
      <c r="AV7604" s="7"/>
      <c r="AX7604" s="7"/>
      <c r="AY7604" s="7"/>
      <c r="AZ7604" s="7"/>
      <c r="BA7604" s="7"/>
      <c r="BB7604" s="7"/>
      <c r="BC7604" s="7"/>
      <c r="BD7604" s="7"/>
      <c r="BG7604" s="7"/>
      <c r="BH7604" s="7"/>
      <c r="BI7604" s="7"/>
      <c r="BJ7604" s="7"/>
      <c r="BK7604" s="7"/>
      <c r="BL7604" s="7"/>
      <c r="BM7604" s="7"/>
      <c r="BP7604" s="7"/>
      <c r="BQ7604" s="7"/>
      <c r="BR7604" s="7"/>
      <c r="BS7604" s="7"/>
      <c r="BT7604" s="7"/>
      <c r="BU7604" s="7"/>
      <c r="BV7604" s="7"/>
      <c r="BW7604" s="7"/>
    </row>
    <row r="7605" spans="43:75" x14ac:dyDescent="0.2">
      <c r="AQ7605" s="7"/>
      <c r="AR7605" s="7"/>
      <c r="AS7605" s="7"/>
      <c r="AT7605" s="7"/>
      <c r="AU7605" s="7"/>
      <c r="AV7605" s="7"/>
      <c r="AX7605" s="7"/>
      <c r="AY7605" s="7"/>
      <c r="AZ7605" s="7"/>
      <c r="BA7605" s="7"/>
      <c r="BB7605" s="7"/>
      <c r="BC7605" s="7"/>
      <c r="BD7605" s="7"/>
      <c r="BG7605" s="7"/>
      <c r="BH7605" s="7"/>
      <c r="BI7605" s="7"/>
      <c r="BJ7605" s="7"/>
      <c r="BK7605" s="7"/>
      <c r="BL7605" s="7"/>
      <c r="BM7605" s="7"/>
      <c r="BP7605" s="7"/>
      <c r="BQ7605" s="7"/>
      <c r="BR7605" s="7"/>
      <c r="BS7605" s="7"/>
      <c r="BT7605" s="7"/>
      <c r="BU7605" s="7"/>
      <c r="BV7605" s="7"/>
      <c r="BW7605" s="7"/>
    </row>
    <row r="7606" spans="43:75" x14ac:dyDescent="0.2">
      <c r="AQ7606" s="7"/>
      <c r="AR7606" s="7"/>
      <c r="AS7606" s="7"/>
      <c r="AT7606" s="7"/>
      <c r="AU7606" s="7"/>
      <c r="AV7606" s="7"/>
      <c r="AX7606" s="7"/>
      <c r="AY7606" s="7"/>
      <c r="AZ7606" s="7"/>
      <c r="BA7606" s="7"/>
      <c r="BB7606" s="7"/>
      <c r="BC7606" s="7"/>
      <c r="BD7606" s="7"/>
      <c r="BG7606" s="7"/>
      <c r="BH7606" s="7"/>
      <c r="BI7606" s="7"/>
      <c r="BJ7606" s="7"/>
      <c r="BK7606" s="7"/>
      <c r="BL7606" s="7"/>
      <c r="BM7606" s="7"/>
      <c r="BP7606" s="7"/>
      <c r="BQ7606" s="7"/>
      <c r="BR7606" s="7"/>
      <c r="BS7606" s="7"/>
      <c r="BT7606" s="7"/>
      <c r="BU7606" s="7"/>
      <c r="BV7606" s="7"/>
      <c r="BW7606" s="7"/>
    </row>
    <row r="7607" spans="43:75" x14ac:dyDescent="0.2">
      <c r="AQ7607" s="7"/>
      <c r="AR7607" s="7"/>
      <c r="AS7607" s="7"/>
      <c r="AT7607" s="7"/>
      <c r="AU7607" s="7"/>
      <c r="AV7607" s="7"/>
      <c r="AX7607" s="7"/>
      <c r="AY7607" s="7"/>
      <c r="AZ7607" s="7"/>
      <c r="BA7607" s="7"/>
      <c r="BB7607" s="7"/>
      <c r="BC7607" s="7"/>
      <c r="BD7607" s="7"/>
      <c r="BG7607" s="7"/>
      <c r="BH7607" s="7"/>
      <c r="BI7607" s="7"/>
      <c r="BJ7607" s="7"/>
      <c r="BK7607" s="7"/>
      <c r="BL7607" s="7"/>
      <c r="BM7607" s="7"/>
      <c r="BP7607" s="7"/>
      <c r="BQ7607" s="7"/>
      <c r="BR7607" s="7"/>
      <c r="BS7607" s="7"/>
      <c r="BT7607" s="7"/>
      <c r="BU7607" s="7"/>
      <c r="BV7607" s="7"/>
      <c r="BW7607" s="7"/>
    </row>
    <row r="7608" spans="43:75" x14ac:dyDescent="0.2">
      <c r="AQ7608" s="7"/>
      <c r="AR7608" s="7"/>
      <c r="AS7608" s="7"/>
      <c r="AT7608" s="7"/>
      <c r="AU7608" s="7"/>
      <c r="AV7608" s="7"/>
      <c r="AX7608" s="7"/>
      <c r="AY7608" s="7"/>
      <c r="AZ7608" s="7"/>
      <c r="BA7608" s="7"/>
      <c r="BB7608" s="7"/>
      <c r="BC7608" s="7"/>
      <c r="BD7608" s="7"/>
      <c r="BG7608" s="7"/>
      <c r="BH7608" s="7"/>
      <c r="BI7608" s="7"/>
      <c r="BJ7608" s="7"/>
      <c r="BK7608" s="7"/>
      <c r="BL7608" s="7"/>
      <c r="BM7608" s="7"/>
      <c r="BP7608" s="7"/>
      <c r="BQ7608" s="7"/>
      <c r="BR7608" s="7"/>
      <c r="BS7608" s="7"/>
      <c r="BT7608" s="7"/>
      <c r="BU7608" s="7"/>
      <c r="BV7608" s="7"/>
      <c r="BW7608" s="7"/>
    </row>
    <row r="7609" spans="43:75" x14ac:dyDescent="0.2">
      <c r="AQ7609" s="7"/>
      <c r="AR7609" s="7"/>
      <c r="AS7609" s="7"/>
      <c r="AT7609" s="7"/>
      <c r="AU7609" s="7"/>
      <c r="AV7609" s="7"/>
      <c r="AX7609" s="7"/>
      <c r="AY7609" s="7"/>
      <c r="AZ7609" s="7"/>
      <c r="BA7609" s="7"/>
      <c r="BB7609" s="7"/>
      <c r="BC7609" s="7"/>
      <c r="BD7609" s="7"/>
      <c r="BG7609" s="7"/>
      <c r="BH7609" s="7"/>
      <c r="BI7609" s="7"/>
      <c r="BJ7609" s="7"/>
      <c r="BK7609" s="7"/>
      <c r="BL7609" s="7"/>
      <c r="BM7609" s="7"/>
      <c r="BP7609" s="7"/>
      <c r="BQ7609" s="7"/>
      <c r="BR7609" s="7"/>
      <c r="BS7609" s="7"/>
      <c r="BT7609" s="7"/>
      <c r="BU7609" s="7"/>
      <c r="BV7609" s="7"/>
      <c r="BW7609" s="7"/>
    </row>
    <row r="7610" spans="43:75" x14ac:dyDescent="0.2">
      <c r="AQ7610" s="7"/>
      <c r="AR7610" s="7"/>
      <c r="AS7610" s="7"/>
      <c r="AT7610" s="7"/>
      <c r="AU7610" s="7"/>
      <c r="AV7610" s="7"/>
      <c r="AX7610" s="7"/>
      <c r="AY7610" s="7"/>
      <c r="AZ7610" s="7"/>
      <c r="BA7610" s="7"/>
      <c r="BB7610" s="7"/>
      <c r="BC7610" s="7"/>
      <c r="BD7610" s="7"/>
      <c r="BG7610" s="7"/>
      <c r="BH7610" s="7"/>
      <c r="BI7610" s="7"/>
      <c r="BJ7610" s="7"/>
      <c r="BK7610" s="7"/>
      <c r="BL7610" s="7"/>
      <c r="BM7610" s="7"/>
      <c r="BP7610" s="7"/>
      <c r="BQ7610" s="7"/>
      <c r="BR7610" s="7"/>
      <c r="BS7610" s="7"/>
      <c r="BT7610" s="7"/>
      <c r="BU7610" s="7"/>
      <c r="BV7610" s="7"/>
      <c r="BW7610" s="7"/>
    </row>
    <row r="7611" spans="43:75" x14ac:dyDescent="0.2">
      <c r="AQ7611" s="7"/>
      <c r="AR7611" s="7"/>
      <c r="AS7611" s="7"/>
      <c r="AT7611" s="7"/>
      <c r="AU7611" s="7"/>
      <c r="AV7611" s="7"/>
      <c r="AX7611" s="7"/>
      <c r="AY7611" s="7"/>
      <c r="AZ7611" s="7"/>
      <c r="BA7611" s="7"/>
      <c r="BB7611" s="7"/>
      <c r="BC7611" s="7"/>
      <c r="BD7611" s="7"/>
      <c r="BG7611" s="7"/>
      <c r="BH7611" s="7"/>
      <c r="BI7611" s="7"/>
      <c r="BJ7611" s="7"/>
      <c r="BK7611" s="7"/>
      <c r="BL7611" s="7"/>
      <c r="BM7611" s="7"/>
      <c r="BP7611" s="7"/>
      <c r="BQ7611" s="7"/>
      <c r="BR7611" s="7"/>
      <c r="BS7611" s="7"/>
      <c r="BT7611" s="7"/>
      <c r="BU7611" s="7"/>
      <c r="BV7611" s="7"/>
      <c r="BW7611" s="7"/>
    </row>
    <row r="7612" spans="43:75" x14ac:dyDescent="0.2">
      <c r="AQ7612" s="7"/>
      <c r="AR7612" s="7"/>
      <c r="AS7612" s="7"/>
      <c r="AT7612" s="7"/>
      <c r="AU7612" s="7"/>
      <c r="AV7612" s="7"/>
      <c r="AX7612" s="7"/>
      <c r="AY7612" s="7"/>
      <c r="AZ7612" s="7"/>
      <c r="BA7612" s="7"/>
      <c r="BB7612" s="7"/>
      <c r="BC7612" s="7"/>
      <c r="BD7612" s="7"/>
      <c r="BG7612" s="7"/>
      <c r="BH7612" s="7"/>
      <c r="BI7612" s="7"/>
      <c r="BJ7612" s="7"/>
      <c r="BK7612" s="7"/>
      <c r="BL7612" s="7"/>
      <c r="BM7612" s="7"/>
      <c r="BP7612" s="7"/>
      <c r="BQ7612" s="7"/>
      <c r="BR7612" s="7"/>
      <c r="BS7612" s="7"/>
      <c r="BT7612" s="7"/>
      <c r="BU7612" s="7"/>
      <c r="BV7612" s="7"/>
      <c r="BW7612" s="7"/>
    </row>
    <row r="7613" spans="43:75" x14ac:dyDescent="0.2">
      <c r="AQ7613" s="7"/>
      <c r="AR7613" s="7"/>
      <c r="AS7613" s="7"/>
      <c r="AT7613" s="7"/>
      <c r="AU7613" s="7"/>
      <c r="AV7613" s="7"/>
      <c r="AX7613" s="7"/>
      <c r="AY7613" s="7"/>
      <c r="AZ7613" s="7"/>
      <c r="BA7613" s="7"/>
      <c r="BB7613" s="7"/>
      <c r="BC7613" s="7"/>
      <c r="BD7613" s="7"/>
      <c r="BG7613" s="7"/>
      <c r="BH7613" s="7"/>
      <c r="BI7613" s="7"/>
      <c r="BJ7613" s="7"/>
      <c r="BK7613" s="7"/>
      <c r="BL7613" s="7"/>
      <c r="BM7613" s="7"/>
      <c r="BP7613" s="7"/>
      <c r="BQ7613" s="7"/>
      <c r="BR7613" s="7"/>
      <c r="BS7613" s="7"/>
      <c r="BT7613" s="7"/>
      <c r="BU7613" s="7"/>
      <c r="BV7613" s="7"/>
      <c r="BW7613" s="7"/>
    </row>
    <row r="7614" spans="43:75" x14ac:dyDescent="0.2">
      <c r="AQ7614" s="7"/>
      <c r="AR7614" s="7"/>
      <c r="AS7614" s="7"/>
      <c r="AT7614" s="7"/>
      <c r="AU7614" s="7"/>
      <c r="AV7614" s="7"/>
      <c r="AX7614" s="7"/>
      <c r="AY7614" s="7"/>
      <c r="AZ7614" s="7"/>
      <c r="BA7614" s="7"/>
      <c r="BB7614" s="7"/>
      <c r="BC7614" s="7"/>
      <c r="BD7614" s="7"/>
      <c r="BG7614" s="7"/>
      <c r="BH7614" s="7"/>
      <c r="BI7614" s="7"/>
      <c r="BJ7614" s="7"/>
      <c r="BK7614" s="7"/>
      <c r="BL7614" s="7"/>
      <c r="BM7614" s="7"/>
      <c r="BP7614" s="7"/>
      <c r="BQ7614" s="7"/>
      <c r="BR7614" s="7"/>
      <c r="BS7614" s="7"/>
      <c r="BT7614" s="7"/>
      <c r="BU7614" s="7"/>
      <c r="BV7614" s="7"/>
      <c r="BW7614" s="7"/>
    </row>
    <row r="7615" spans="43:75" x14ac:dyDescent="0.2">
      <c r="AQ7615" s="7"/>
      <c r="AR7615" s="7"/>
      <c r="AS7615" s="7"/>
      <c r="AT7615" s="7"/>
      <c r="AU7615" s="7"/>
      <c r="AV7615" s="7"/>
      <c r="AX7615" s="7"/>
      <c r="AY7615" s="7"/>
      <c r="AZ7615" s="7"/>
      <c r="BA7615" s="7"/>
      <c r="BB7615" s="7"/>
      <c r="BC7615" s="7"/>
      <c r="BD7615" s="7"/>
      <c r="BG7615" s="7"/>
      <c r="BH7615" s="7"/>
      <c r="BI7615" s="7"/>
      <c r="BJ7615" s="7"/>
      <c r="BK7615" s="7"/>
      <c r="BL7615" s="7"/>
      <c r="BM7615" s="7"/>
      <c r="BP7615" s="7"/>
      <c r="BQ7615" s="7"/>
      <c r="BR7615" s="7"/>
      <c r="BS7615" s="7"/>
      <c r="BT7615" s="7"/>
      <c r="BU7615" s="7"/>
      <c r="BV7615" s="7"/>
      <c r="BW7615" s="7"/>
    </row>
    <row r="7616" spans="43:75" x14ac:dyDescent="0.2">
      <c r="AQ7616" s="7"/>
      <c r="AR7616" s="7"/>
      <c r="AS7616" s="7"/>
      <c r="AT7616" s="7"/>
      <c r="AU7616" s="7"/>
      <c r="AV7616" s="7"/>
      <c r="AX7616" s="7"/>
      <c r="AY7616" s="7"/>
      <c r="AZ7616" s="7"/>
      <c r="BA7616" s="7"/>
      <c r="BB7616" s="7"/>
      <c r="BC7616" s="7"/>
      <c r="BD7616" s="7"/>
      <c r="BG7616" s="7"/>
      <c r="BH7616" s="7"/>
      <c r="BI7616" s="7"/>
      <c r="BJ7616" s="7"/>
      <c r="BK7616" s="7"/>
      <c r="BL7616" s="7"/>
      <c r="BM7616" s="7"/>
      <c r="BP7616" s="7"/>
      <c r="BQ7616" s="7"/>
      <c r="BR7616" s="7"/>
      <c r="BS7616" s="7"/>
      <c r="BT7616" s="7"/>
      <c r="BU7616" s="7"/>
      <c r="BV7616" s="7"/>
      <c r="BW7616" s="7"/>
    </row>
    <row r="7617" spans="43:75" x14ac:dyDescent="0.2">
      <c r="AQ7617" s="7"/>
      <c r="AR7617" s="7"/>
      <c r="AS7617" s="7"/>
      <c r="AT7617" s="7"/>
      <c r="AU7617" s="7"/>
      <c r="AV7617" s="7"/>
      <c r="AX7617" s="7"/>
      <c r="AY7617" s="7"/>
      <c r="AZ7617" s="7"/>
      <c r="BA7617" s="7"/>
      <c r="BB7617" s="7"/>
      <c r="BC7617" s="7"/>
      <c r="BD7617" s="7"/>
      <c r="BG7617" s="7"/>
      <c r="BH7617" s="7"/>
      <c r="BI7617" s="7"/>
      <c r="BJ7617" s="7"/>
      <c r="BK7617" s="7"/>
      <c r="BL7617" s="7"/>
      <c r="BM7617" s="7"/>
      <c r="BP7617" s="7"/>
      <c r="BQ7617" s="7"/>
      <c r="BR7617" s="7"/>
      <c r="BS7617" s="7"/>
      <c r="BT7617" s="7"/>
      <c r="BU7617" s="7"/>
      <c r="BV7617" s="7"/>
      <c r="BW7617" s="7"/>
    </row>
    <row r="7618" spans="43:75" x14ac:dyDescent="0.2">
      <c r="AQ7618" s="7"/>
      <c r="AR7618" s="7"/>
      <c r="AS7618" s="7"/>
      <c r="AT7618" s="7"/>
      <c r="AU7618" s="7"/>
      <c r="AV7618" s="7"/>
      <c r="AX7618" s="7"/>
      <c r="AY7618" s="7"/>
      <c r="AZ7618" s="7"/>
      <c r="BA7618" s="7"/>
      <c r="BB7618" s="7"/>
      <c r="BC7618" s="7"/>
      <c r="BD7618" s="7"/>
      <c r="BG7618" s="7"/>
      <c r="BH7618" s="7"/>
      <c r="BI7618" s="7"/>
      <c r="BJ7618" s="7"/>
      <c r="BK7618" s="7"/>
      <c r="BL7618" s="7"/>
      <c r="BM7618" s="7"/>
      <c r="BP7618" s="7"/>
      <c r="BQ7618" s="7"/>
      <c r="BR7618" s="7"/>
      <c r="BS7618" s="7"/>
      <c r="BT7618" s="7"/>
      <c r="BU7618" s="7"/>
      <c r="BV7618" s="7"/>
      <c r="BW7618" s="7"/>
    </row>
    <row r="7619" spans="43:75" x14ac:dyDescent="0.2">
      <c r="AQ7619" s="7"/>
      <c r="AR7619" s="7"/>
      <c r="AS7619" s="7"/>
      <c r="AT7619" s="7"/>
      <c r="AU7619" s="7"/>
      <c r="AV7619" s="7"/>
      <c r="AX7619" s="7"/>
      <c r="AY7619" s="7"/>
      <c r="AZ7619" s="7"/>
      <c r="BA7619" s="7"/>
      <c r="BB7619" s="7"/>
      <c r="BC7619" s="7"/>
      <c r="BD7619" s="7"/>
      <c r="BG7619" s="7"/>
      <c r="BH7619" s="7"/>
      <c r="BI7619" s="7"/>
      <c r="BJ7619" s="7"/>
      <c r="BK7619" s="7"/>
      <c r="BL7619" s="7"/>
      <c r="BM7619" s="7"/>
      <c r="BP7619" s="7"/>
      <c r="BQ7619" s="7"/>
      <c r="BR7619" s="7"/>
      <c r="BS7619" s="7"/>
      <c r="BT7619" s="7"/>
      <c r="BU7619" s="7"/>
      <c r="BV7619" s="7"/>
      <c r="BW7619" s="7"/>
    </row>
    <row r="7620" spans="43:75" x14ac:dyDescent="0.2">
      <c r="AQ7620" s="7"/>
      <c r="AR7620" s="7"/>
      <c r="AS7620" s="7"/>
      <c r="AT7620" s="7"/>
      <c r="AU7620" s="7"/>
      <c r="AV7620" s="7"/>
      <c r="AX7620" s="7"/>
      <c r="AY7620" s="7"/>
      <c r="AZ7620" s="7"/>
      <c r="BA7620" s="7"/>
      <c r="BB7620" s="7"/>
      <c r="BC7620" s="7"/>
      <c r="BD7620" s="7"/>
      <c r="BG7620" s="7"/>
      <c r="BH7620" s="7"/>
      <c r="BI7620" s="7"/>
      <c r="BJ7620" s="7"/>
      <c r="BK7620" s="7"/>
      <c r="BL7620" s="7"/>
      <c r="BM7620" s="7"/>
      <c r="BP7620" s="7"/>
      <c r="BQ7620" s="7"/>
      <c r="BR7620" s="7"/>
      <c r="BS7620" s="7"/>
      <c r="BT7620" s="7"/>
      <c r="BU7620" s="7"/>
      <c r="BV7620" s="7"/>
      <c r="BW7620" s="7"/>
    </row>
    <row r="7621" spans="43:75" x14ac:dyDescent="0.2">
      <c r="AQ7621" s="7"/>
      <c r="AR7621" s="7"/>
      <c r="AS7621" s="7"/>
      <c r="AT7621" s="7"/>
      <c r="AU7621" s="7"/>
      <c r="AV7621" s="7"/>
      <c r="AX7621" s="7"/>
      <c r="AY7621" s="7"/>
      <c r="AZ7621" s="7"/>
      <c r="BA7621" s="7"/>
      <c r="BB7621" s="7"/>
      <c r="BC7621" s="7"/>
      <c r="BD7621" s="7"/>
      <c r="BG7621" s="7"/>
      <c r="BH7621" s="7"/>
      <c r="BI7621" s="7"/>
      <c r="BJ7621" s="7"/>
      <c r="BK7621" s="7"/>
      <c r="BL7621" s="7"/>
      <c r="BM7621" s="7"/>
      <c r="BP7621" s="7"/>
      <c r="BQ7621" s="7"/>
      <c r="BR7621" s="7"/>
      <c r="BS7621" s="7"/>
      <c r="BT7621" s="7"/>
      <c r="BU7621" s="7"/>
      <c r="BV7621" s="7"/>
      <c r="BW7621" s="7"/>
    </row>
    <row r="7622" spans="43:75" x14ac:dyDescent="0.2">
      <c r="AQ7622" s="7"/>
      <c r="AR7622" s="7"/>
      <c r="AS7622" s="7"/>
      <c r="AT7622" s="7"/>
      <c r="AU7622" s="7"/>
      <c r="AV7622" s="7"/>
      <c r="AX7622" s="7"/>
      <c r="AY7622" s="7"/>
      <c r="AZ7622" s="7"/>
      <c r="BA7622" s="7"/>
      <c r="BB7622" s="7"/>
      <c r="BC7622" s="7"/>
      <c r="BD7622" s="7"/>
      <c r="BG7622" s="7"/>
      <c r="BH7622" s="7"/>
      <c r="BI7622" s="7"/>
      <c r="BJ7622" s="7"/>
      <c r="BK7622" s="7"/>
      <c r="BL7622" s="7"/>
      <c r="BM7622" s="7"/>
      <c r="BP7622" s="7"/>
      <c r="BQ7622" s="7"/>
      <c r="BR7622" s="7"/>
      <c r="BS7622" s="7"/>
      <c r="BT7622" s="7"/>
      <c r="BU7622" s="7"/>
      <c r="BV7622" s="7"/>
      <c r="BW7622" s="7"/>
    </row>
    <row r="7623" spans="43:75" x14ac:dyDescent="0.2">
      <c r="AQ7623" s="7"/>
      <c r="AR7623" s="7"/>
      <c r="AS7623" s="7"/>
      <c r="AT7623" s="7"/>
      <c r="AU7623" s="7"/>
      <c r="AV7623" s="7"/>
      <c r="AX7623" s="7"/>
      <c r="AY7623" s="7"/>
      <c r="AZ7623" s="7"/>
      <c r="BA7623" s="7"/>
      <c r="BB7623" s="7"/>
      <c r="BC7623" s="7"/>
      <c r="BD7623" s="7"/>
      <c r="BG7623" s="7"/>
      <c r="BH7623" s="7"/>
      <c r="BI7623" s="7"/>
      <c r="BJ7623" s="7"/>
      <c r="BK7623" s="7"/>
      <c r="BL7623" s="7"/>
      <c r="BM7623" s="7"/>
      <c r="BP7623" s="7"/>
      <c r="BQ7623" s="7"/>
      <c r="BR7623" s="7"/>
      <c r="BS7623" s="7"/>
      <c r="BT7623" s="7"/>
      <c r="BU7623" s="7"/>
      <c r="BV7623" s="7"/>
      <c r="BW7623" s="7"/>
    </row>
    <row r="7624" spans="43:75" x14ac:dyDescent="0.2">
      <c r="AQ7624" s="7"/>
      <c r="AR7624" s="7"/>
      <c r="AS7624" s="7"/>
      <c r="AT7624" s="7"/>
      <c r="AU7624" s="7"/>
      <c r="AV7624" s="7"/>
      <c r="AX7624" s="7"/>
      <c r="AY7624" s="7"/>
      <c r="AZ7624" s="7"/>
      <c r="BA7624" s="7"/>
      <c r="BB7624" s="7"/>
      <c r="BC7624" s="7"/>
      <c r="BD7624" s="7"/>
      <c r="BG7624" s="7"/>
      <c r="BH7624" s="7"/>
      <c r="BI7624" s="7"/>
      <c r="BJ7624" s="7"/>
      <c r="BK7624" s="7"/>
      <c r="BL7624" s="7"/>
      <c r="BM7624" s="7"/>
      <c r="BP7624" s="7"/>
      <c r="BQ7624" s="7"/>
      <c r="BR7624" s="7"/>
      <c r="BS7624" s="7"/>
      <c r="BT7624" s="7"/>
      <c r="BU7624" s="7"/>
      <c r="BV7624" s="7"/>
      <c r="BW7624" s="7"/>
    </row>
    <row r="7625" spans="43:75" x14ac:dyDescent="0.2">
      <c r="AQ7625" s="7"/>
      <c r="AR7625" s="7"/>
      <c r="AS7625" s="7"/>
      <c r="AT7625" s="7"/>
      <c r="AU7625" s="7"/>
      <c r="AV7625" s="7"/>
      <c r="AX7625" s="7"/>
      <c r="AY7625" s="7"/>
      <c r="AZ7625" s="7"/>
      <c r="BA7625" s="7"/>
      <c r="BB7625" s="7"/>
      <c r="BC7625" s="7"/>
      <c r="BD7625" s="7"/>
      <c r="BG7625" s="7"/>
      <c r="BH7625" s="7"/>
      <c r="BI7625" s="7"/>
      <c r="BJ7625" s="7"/>
      <c r="BK7625" s="7"/>
      <c r="BL7625" s="7"/>
      <c r="BM7625" s="7"/>
      <c r="BP7625" s="7"/>
      <c r="BQ7625" s="7"/>
      <c r="BR7625" s="7"/>
      <c r="BS7625" s="7"/>
      <c r="BT7625" s="7"/>
      <c r="BU7625" s="7"/>
      <c r="BV7625" s="7"/>
      <c r="BW7625" s="7"/>
    </row>
    <row r="7626" spans="43:75" x14ac:dyDescent="0.2">
      <c r="AQ7626" s="7"/>
      <c r="AR7626" s="7"/>
      <c r="AS7626" s="7"/>
      <c r="AT7626" s="7"/>
      <c r="AU7626" s="7"/>
      <c r="AV7626" s="7"/>
      <c r="AX7626" s="7"/>
      <c r="AY7626" s="7"/>
      <c r="AZ7626" s="7"/>
      <c r="BA7626" s="7"/>
      <c r="BB7626" s="7"/>
      <c r="BC7626" s="7"/>
      <c r="BD7626" s="7"/>
      <c r="BG7626" s="7"/>
      <c r="BH7626" s="7"/>
      <c r="BI7626" s="7"/>
      <c r="BJ7626" s="7"/>
      <c r="BK7626" s="7"/>
      <c r="BL7626" s="7"/>
      <c r="BM7626" s="7"/>
      <c r="BP7626" s="7"/>
      <c r="BQ7626" s="7"/>
      <c r="BR7626" s="7"/>
      <c r="BS7626" s="7"/>
      <c r="BT7626" s="7"/>
      <c r="BU7626" s="7"/>
      <c r="BV7626" s="7"/>
      <c r="BW7626" s="7"/>
    </row>
    <row r="7627" spans="43:75" x14ac:dyDescent="0.2">
      <c r="AQ7627" s="7"/>
      <c r="AR7627" s="7"/>
      <c r="AS7627" s="7"/>
      <c r="AT7627" s="7"/>
      <c r="AU7627" s="7"/>
      <c r="AV7627" s="7"/>
      <c r="AX7627" s="7"/>
      <c r="AY7627" s="7"/>
      <c r="AZ7627" s="7"/>
      <c r="BA7627" s="7"/>
      <c r="BB7627" s="7"/>
      <c r="BC7627" s="7"/>
      <c r="BD7627" s="7"/>
      <c r="BG7627" s="7"/>
      <c r="BH7627" s="7"/>
      <c r="BI7627" s="7"/>
      <c r="BJ7627" s="7"/>
      <c r="BK7627" s="7"/>
      <c r="BL7627" s="7"/>
      <c r="BM7627" s="7"/>
      <c r="BP7627" s="7"/>
      <c r="BQ7627" s="7"/>
      <c r="BR7627" s="7"/>
      <c r="BS7627" s="7"/>
      <c r="BT7627" s="7"/>
      <c r="BU7627" s="7"/>
      <c r="BV7627" s="7"/>
      <c r="BW7627" s="7"/>
    </row>
    <row r="7628" spans="43:75" x14ac:dyDescent="0.2">
      <c r="AQ7628" s="7"/>
      <c r="AR7628" s="7"/>
      <c r="AS7628" s="7"/>
      <c r="AT7628" s="7"/>
      <c r="AU7628" s="7"/>
      <c r="AV7628" s="7"/>
      <c r="AX7628" s="7"/>
      <c r="AY7628" s="7"/>
      <c r="AZ7628" s="7"/>
      <c r="BA7628" s="7"/>
      <c r="BB7628" s="7"/>
      <c r="BC7628" s="7"/>
      <c r="BD7628" s="7"/>
      <c r="BG7628" s="7"/>
      <c r="BH7628" s="7"/>
      <c r="BI7628" s="7"/>
      <c r="BJ7628" s="7"/>
      <c r="BK7628" s="7"/>
      <c r="BL7628" s="7"/>
      <c r="BM7628" s="7"/>
      <c r="BP7628" s="7"/>
      <c r="BQ7628" s="7"/>
      <c r="BR7628" s="7"/>
      <c r="BS7628" s="7"/>
      <c r="BT7628" s="7"/>
      <c r="BU7628" s="7"/>
      <c r="BV7628" s="7"/>
      <c r="BW7628" s="7"/>
    </row>
    <row r="7629" spans="43:75" x14ac:dyDescent="0.2">
      <c r="AQ7629" s="7"/>
      <c r="AR7629" s="7"/>
      <c r="AS7629" s="7"/>
      <c r="AT7629" s="7"/>
      <c r="AU7629" s="7"/>
      <c r="AV7629" s="7"/>
      <c r="AX7629" s="7"/>
      <c r="AY7629" s="7"/>
      <c r="AZ7629" s="7"/>
      <c r="BA7629" s="7"/>
      <c r="BB7629" s="7"/>
      <c r="BC7629" s="7"/>
      <c r="BD7629" s="7"/>
      <c r="BG7629" s="7"/>
      <c r="BH7629" s="7"/>
      <c r="BI7629" s="7"/>
      <c r="BJ7629" s="7"/>
      <c r="BK7629" s="7"/>
      <c r="BL7629" s="7"/>
      <c r="BM7629" s="7"/>
      <c r="BP7629" s="7"/>
      <c r="BQ7629" s="7"/>
      <c r="BR7629" s="7"/>
      <c r="BS7629" s="7"/>
      <c r="BT7629" s="7"/>
      <c r="BU7629" s="7"/>
      <c r="BV7629" s="7"/>
      <c r="BW7629" s="7"/>
    </row>
    <row r="7630" spans="43:75" x14ac:dyDescent="0.2">
      <c r="AQ7630" s="7"/>
      <c r="AR7630" s="7"/>
      <c r="AS7630" s="7"/>
      <c r="AT7630" s="7"/>
      <c r="AU7630" s="7"/>
      <c r="AV7630" s="7"/>
      <c r="AX7630" s="7"/>
      <c r="AY7630" s="7"/>
      <c r="AZ7630" s="7"/>
      <c r="BA7630" s="7"/>
      <c r="BB7630" s="7"/>
      <c r="BC7630" s="7"/>
      <c r="BD7630" s="7"/>
      <c r="BG7630" s="7"/>
      <c r="BH7630" s="7"/>
      <c r="BI7630" s="7"/>
      <c r="BJ7630" s="7"/>
      <c r="BK7630" s="7"/>
      <c r="BL7630" s="7"/>
      <c r="BM7630" s="7"/>
      <c r="BP7630" s="7"/>
      <c r="BQ7630" s="7"/>
      <c r="BR7630" s="7"/>
      <c r="BS7630" s="7"/>
      <c r="BT7630" s="7"/>
      <c r="BU7630" s="7"/>
      <c r="BV7630" s="7"/>
      <c r="BW7630" s="7"/>
    </row>
    <row r="7631" spans="43:75" x14ac:dyDescent="0.2">
      <c r="AQ7631" s="7"/>
      <c r="AR7631" s="7"/>
      <c r="AS7631" s="7"/>
      <c r="AT7631" s="7"/>
      <c r="AU7631" s="7"/>
      <c r="AV7631" s="7"/>
      <c r="AX7631" s="7"/>
      <c r="AY7631" s="7"/>
      <c r="AZ7631" s="7"/>
      <c r="BA7631" s="7"/>
      <c r="BB7631" s="7"/>
      <c r="BC7631" s="7"/>
      <c r="BD7631" s="7"/>
      <c r="BG7631" s="7"/>
      <c r="BH7631" s="7"/>
      <c r="BI7631" s="7"/>
      <c r="BJ7631" s="7"/>
      <c r="BK7631" s="7"/>
      <c r="BL7631" s="7"/>
      <c r="BM7631" s="7"/>
      <c r="BP7631" s="7"/>
      <c r="BQ7631" s="7"/>
      <c r="BR7631" s="7"/>
      <c r="BS7631" s="7"/>
      <c r="BT7631" s="7"/>
      <c r="BU7631" s="7"/>
      <c r="BV7631" s="7"/>
      <c r="BW7631" s="7"/>
    </row>
    <row r="7632" spans="43:75" x14ac:dyDescent="0.2">
      <c r="AQ7632" s="7"/>
      <c r="AR7632" s="7"/>
      <c r="AS7632" s="7"/>
      <c r="AT7632" s="7"/>
      <c r="AU7632" s="7"/>
      <c r="AV7632" s="7"/>
      <c r="AX7632" s="7"/>
      <c r="AY7632" s="7"/>
      <c r="AZ7632" s="7"/>
      <c r="BA7632" s="7"/>
      <c r="BB7632" s="7"/>
      <c r="BC7632" s="7"/>
      <c r="BD7632" s="7"/>
      <c r="BG7632" s="7"/>
      <c r="BH7632" s="7"/>
      <c r="BI7632" s="7"/>
      <c r="BJ7632" s="7"/>
      <c r="BK7632" s="7"/>
      <c r="BL7632" s="7"/>
      <c r="BM7632" s="7"/>
      <c r="BP7632" s="7"/>
      <c r="BQ7632" s="7"/>
      <c r="BR7632" s="7"/>
      <c r="BS7632" s="7"/>
      <c r="BT7632" s="7"/>
      <c r="BU7632" s="7"/>
      <c r="BV7632" s="7"/>
      <c r="BW7632" s="7"/>
    </row>
    <row r="7633" spans="43:75" x14ac:dyDescent="0.2">
      <c r="AQ7633" s="7"/>
      <c r="AR7633" s="7"/>
      <c r="AS7633" s="7"/>
      <c r="AT7633" s="7"/>
      <c r="AU7633" s="7"/>
      <c r="AV7633" s="7"/>
      <c r="AX7633" s="7"/>
      <c r="AY7633" s="7"/>
      <c r="AZ7633" s="7"/>
      <c r="BA7633" s="7"/>
      <c r="BB7633" s="7"/>
      <c r="BC7633" s="7"/>
      <c r="BD7633" s="7"/>
      <c r="BG7633" s="7"/>
      <c r="BH7633" s="7"/>
      <c r="BI7633" s="7"/>
      <c r="BJ7633" s="7"/>
      <c r="BK7633" s="7"/>
      <c r="BL7633" s="7"/>
      <c r="BM7633" s="7"/>
      <c r="BP7633" s="7"/>
      <c r="BQ7633" s="7"/>
      <c r="BR7633" s="7"/>
      <c r="BS7633" s="7"/>
      <c r="BT7633" s="7"/>
      <c r="BU7633" s="7"/>
      <c r="BV7633" s="7"/>
      <c r="BW7633" s="7"/>
    </row>
    <row r="7634" spans="43:75" x14ac:dyDescent="0.2">
      <c r="AQ7634" s="7"/>
      <c r="AR7634" s="7"/>
      <c r="AS7634" s="7"/>
      <c r="AT7634" s="7"/>
      <c r="AU7634" s="7"/>
      <c r="AV7634" s="7"/>
      <c r="AX7634" s="7"/>
      <c r="AY7634" s="7"/>
      <c r="AZ7634" s="7"/>
      <c r="BA7634" s="7"/>
      <c r="BB7634" s="7"/>
      <c r="BC7634" s="7"/>
      <c r="BD7634" s="7"/>
      <c r="BG7634" s="7"/>
      <c r="BH7634" s="7"/>
      <c r="BI7634" s="7"/>
      <c r="BJ7634" s="7"/>
      <c r="BK7634" s="7"/>
      <c r="BL7634" s="7"/>
      <c r="BM7634" s="7"/>
      <c r="BP7634" s="7"/>
      <c r="BQ7634" s="7"/>
      <c r="BR7634" s="7"/>
      <c r="BS7634" s="7"/>
      <c r="BT7634" s="7"/>
      <c r="BU7634" s="7"/>
      <c r="BV7634" s="7"/>
      <c r="BW7634" s="7"/>
    </row>
    <row r="7635" spans="43:75" x14ac:dyDescent="0.2">
      <c r="AQ7635" s="7"/>
      <c r="AR7635" s="7"/>
      <c r="AS7635" s="7"/>
      <c r="AT7635" s="7"/>
      <c r="AU7635" s="7"/>
      <c r="AV7635" s="7"/>
      <c r="AX7635" s="7"/>
      <c r="AY7635" s="7"/>
      <c r="AZ7635" s="7"/>
      <c r="BA7635" s="7"/>
      <c r="BB7635" s="7"/>
      <c r="BC7635" s="7"/>
      <c r="BD7635" s="7"/>
      <c r="BG7635" s="7"/>
      <c r="BH7635" s="7"/>
      <c r="BI7635" s="7"/>
      <c r="BJ7635" s="7"/>
      <c r="BK7635" s="7"/>
      <c r="BL7635" s="7"/>
      <c r="BM7635" s="7"/>
      <c r="BP7635" s="7"/>
      <c r="BQ7635" s="7"/>
      <c r="BR7635" s="7"/>
      <c r="BS7635" s="7"/>
      <c r="BT7635" s="7"/>
      <c r="BU7635" s="7"/>
      <c r="BV7635" s="7"/>
      <c r="BW7635" s="7"/>
    </row>
    <row r="7636" spans="43:75" x14ac:dyDescent="0.2">
      <c r="AQ7636" s="7"/>
      <c r="AR7636" s="7"/>
      <c r="AS7636" s="7"/>
      <c r="AT7636" s="7"/>
      <c r="AU7636" s="7"/>
      <c r="AV7636" s="7"/>
      <c r="AX7636" s="7"/>
      <c r="AY7636" s="7"/>
      <c r="AZ7636" s="7"/>
      <c r="BA7636" s="7"/>
      <c r="BB7636" s="7"/>
      <c r="BC7636" s="7"/>
      <c r="BD7636" s="7"/>
      <c r="BG7636" s="7"/>
      <c r="BH7636" s="7"/>
      <c r="BI7636" s="7"/>
      <c r="BJ7636" s="7"/>
      <c r="BK7636" s="7"/>
      <c r="BL7636" s="7"/>
      <c r="BM7636" s="7"/>
      <c r="BP7636" s="7"/>
      <c r="BQ7636" s="7"/>
      <c r="BR7636" s="7"/>
      <c r="BS7636" s="7"/>
      <c r="BT7636" s="7"/>
      <c r="BU7636" s="7"/>
      <c r="BV7636" s="7"/>
      <c r="BW7636" s="7"/>
    </row>
    <row r="7637" spans="43:75" x14ac:dyDescent="0.2">
      <c r="AQ7637" s="7"/>
      <c r="AR7637" s="7"/>
      <c r="AS7637" s="7"/>
      <c r="AT7637" s="7"/>
      <c r="AU7637" s="7"/>
      <c r="AV7637" s="7"/>
      <c r="AX7637" s="7"/>
      <c r="AY7637" s="7"/>
      <c r="AZ7637" s="7"/>
      <c r="BA7637" s="7"/>
      <c r="BB7637" s="7"/>
      <c r="BC7637" s="7"/>
      <c r="BD7637" s="7"/>
      <c r="BG7637" s="7"/>
      <c r="BH7637" s="7"/>
      <c r="BI7637" s="7"/>
      <c r="BJ7637" s="7"/>
      <c r="BK7637" s="7"/>
      <c r="BL7637" s="7"/>
      <c r="BM7637" s="7"/>
      <c r="BP7637" s="7"/>
      <c r="BQ7637" s="7"/>
      <c r="BR7637" s="7"/>
      <c r="BS7637" s="7"/>
      <c r="BT7637" s="7"/>
      <c r="BU7637" s="7"/>
      <c r="BV7637" s="7"/>
      <c r="BW7637" s="7"/>
    </row>
    <row r="7638" spans="43:75" x14ac:dyDescent="0.2">
      <c r="AQ7638" s="7"/>
      <c r="AR7638" s="7"/>
      <c r="AS7638" s="7"/>
      <c r="AT7638" s="7"/>
      <c r="AU7638" s="7"/>
      <c r="AV7638" s="7"/>
      <c r="AX7638" s="7"/>
      <c r="AY7638" s="7"/>
      <c r="AZ7638" s="7"/>
      <c r="BA7638" s="7"/>
      <c r="BB7638" s="7"/>
      <c r="BC7638" s="7"/>
      <c r="BD7638" s="7"/>
      <c r="BG7638" s="7"/>
      <c r="BH7638" s="7"/>
      <c r="BI7638" s="7"/>
      <c r="BJ7638" s="7"/>
      <c r="BK7638" s="7"/>
      <c r="BL7638" s="7"/>
      <c r="BM7638" s="7"/>
      <c r="BP7638" s="7"/>
      <c r="BQ7638" s="7"/>
      <c r="BR7638" s="7"/>
      <c r="BS7638" s="7"/>
      <c r="BT7638" s="7"/>
      <c r="BU7638" s="7"/>
      <c r="BV7638" s="7"/>
      <c r="BW7638" s="7"/>
    </row>
    <row r="7639" spans="43:75" x14ac:dyDescent="0.2">
      <c r="AQ7639" s="7"/>
      <c r="AR7639" s="7"/>
      <c r="AS7639" s="7"/>
      <c r="AT7639" s="7"/>
      <c r="AU7639" s="7"/>
      <c r="AV7639" s="7"/>
      <c r="AX7639" s="7"/>
      <c r="AY7639" s="7"/>
      <c r="AZ7639" s="7"/>
      <c r="BA7639" s="7"/>
      <c r="BB7639" s="7"/>
      <c r="BC7639" s="7"/>
      <c r="BD7639" s="7"/>
      <c r="BG7639" s="7"/>
      <c r="BH7639" s="7"/>
      <c r="BI7639" s="7"/>
      <c r="BJ7639" s="7"/>
      <c r="BK7639" s="7"/>
      <c r="BL7639" s="7"/>
      <c r="BM7639" s="7"/>
      <c r="BP7639" s="7"/>
      <c r="BQ7639" s="7"/>
      <c r="BR7639" s="7"/>
      <c r="BS7639" s="7"/>
      <c r="BT7639" s="7"/>
      <c r="BU7639" s="7"/>
      <c r="BV7639" s="7"/>
      <c r="BW7639" s="7"/>
    </row>
    <row r="7640" spans="43:75" x14ac:dyDescent="0.2">
      <c r="AQ7640" s="7"/>
      <c r="AR7640" s="7"/>
      <c r="AS7640" s="7"/>
      <c r="AT7640" s="7"/>
      <c r="AU7640" s="7"/>
      <c r="AV7640" s="7"/>
      <c r="AX7640" s="7"/>
      <c r="AY7640" s="7"/>
      <c r="AZ7640" s="7"/>
      <c r="BA7640" s="7"/>
      <c r="BB7640" s="7"/>
      <c r="BC7640" s="7"/>
      <c r="BD7640" s="7"/>
      <c r="BG7640" s="7"/>
      <c r="BH7640" s="7"/>
      <c r="BI7640" s="7"/>
      <c r="BJ7640" s="7"/>
      <c r="BK7640" s="7"/>
      <c r="BL7640" s="7"/>
      <c r="BM7640" s="7"/>
      <c r="BP7640" s="7"/>
      <c r="BQ7640" s="7"/>
      <c r="BR7640" s="7"/>
      <c r="BS7640" s="7"/>
      <c r="BT7640" s="7"/>
      <c r="BU7640" s="7"/>
      <c r="BV7640" s="7"/>
      <c r="BW7640" s="7"/>
    </row>
    <row r="7641" spans="43:75" x14ac:dyDescent="0.2">
      <c r="AQ7641" s="7"/>
      <c r="AR7641" s="7"/>
      <c r="AS7641" s="7"/>
      <c r="AT7641" s="7"/>
      <c r="AU7641" s="7"/>
      <c r="AV7641" s="7"/>
      <c r="AX7641" s="7"/>
      <c r="AY7641" s="7"/>
      <c r="AZ7641" s="7"/>
      <c r="BA7641" s="7"/>
      <c r="BB7641" s="7"/>
      <c r="BC7641" s="7"/>
      <c r="BD7641" s="7"/>
      <c r="BG7641" s="7"/>
      <c r="BH7641" s="7"/>
      <c r="BI7641" s="7"/>
      <c r="BJ7641" s="7"/>
      <c r="BK7641" s="7"/>
      <c r="BL7641" s="7"/>
      <c r="BM7641" s="7"/>
      <c r="BP7641" s="7"/>
      <c r="BQ7641" s="7"/>
      <c r="BR7641" s="7"/>
      <c r="BS7641" s="7"/>
      <c r="BT7641" s="7"/>
      <c r="BU7641" s="7"/>
      <c r="BV7641" s="7"/>
      <c r="BW7641" s="7"/>
    </row>
    <row r="7642" spans="43:75" x14ac:dyDescent="0.2">
      <c r="AQ7642" s="7"/>
      <c r="AR7642" s="7"/>
      <c r="AS7642" s="7"/>
      <c r="AT7642" s="7"/>
      <c r="AU7642" s="7"/>
      <c r="AV7642" s="7"/>
      <c r="AX7642" s="7"/>
      <c r="AY7642" s="7"/>
      <c r="AZ7642" s="7"/>
      <c r="BA7642" s="7"/>
      <c r="BB7642" s="7"/>
      <c r="BC7642" s="7"/>
      <c r="BD7642" s="7"/>
      <c r="BG7642" s="7"/>
      <c r="BH7642" s="7"/>
      <c r="BI7642" s="7"/>
      <c r="BJ7642" s="7"/>
      <c r="BK7642" s="7"/>
      <c r="BL7642" s="7"/>
      <c r="BM7642" s="7"/>
      <c r="BP7642" s="7"/>
      <c r="BQ7642" s="7"/>
      <c r="BR7642" s="7"/>
      <c r="BS7642" s="7"/>
      <c r="BT7642" s="7"/>
      <c r="BU7642" s="7"/>
      <c r="BV7642" s="7"/>
      <c r="BW7642" s="7"/>
    </row>
    <row r="7643" spans="43:75" x14ac:dyDescent="0.2">
      <c r="AQ7643" s="7"/>
      <c r="AR7643" s="7"/>
      <c r="AS7643" s="7"/>
      <c r="AT7643" s="7"/>
      <c r="AU7643" s="7"/>
      <c r="AV7643" s="7"/>
      <c r="AX7643" s="7"/>
      <c r="AY7643" s="7"/>
      <c r="AZ7643" s="7"/>
      <c r="BA7643" s="7"/>
      <c r="BB7643" s="7"/>
      <c r="BC7643" s="7"/>
      <c r="BD7643" s="7"/>
      <c r="BG7643" s="7"/>
      <c r="BH7643" s="7"/>
      <c r="BI7643" s="7"/>
      <c r="BJ7643" s="7"/>
      <c r="BK7643" s="7"/>
      <c r="BL7643" s="7"/>
      <c r="BM7643" s="7"/>
      <c r="BP7643" s="7"/>
      <c r="BQ7643" s="7"/>
      <c r="BR7643" s="7"/>
      <c r="BS7643" s="7"/>
      <c r="BT7643" s="7"/>
      <c r="BU7643" s="7"/>
      <c r="BV7643" s="7"/>
      <c r="BW7643" s="7"/>
    </row>
    <row r="7644" spans="43:75" x14ac:dyDescent="0.2">
      <c r="AQ7644" s="7"/>
      <c r="AR7644" s="7"/>
      <c r="AS7644" s="7"/>
      <c r="AT7644" s="7"/>
      <c r="AU7644" s="7"/>
      <c r="AV7644" s="7"/>
      <c r="AX7644" s="7"/>
      <c r="AY7644" s="7"/>
      <c r="AZ7644" s="7"/>
      <c r="BA7644" s="7"/>
      <c r="BB7644" s="7"/>
      <c r="BC7644" s="7"/>
      <c r="BD7644" s="7"/>
      <c r="BG7644" s="7"/>
      <c r="BH7644" s="7"/>
      <c r="BI7644" s="7"/>
      <c r="BJ7644" s="7"/>
      <c r="BK7644" s="7"/>
      <c r="BL7644" s="7"/>
      <c r="BM7644" s="7"/>
      <c r="BP7644" s="7"/>
      <c r="BQ7644" s="7"/>
      <c r="BR7644" s="7"/>
      <c r="BS7644" s="7"/>
      <c r="BT7644" s="7"/>
      <c r="BU7644" s="7"/>
      <c r="BV7644" s="7"/>
      <c r="BW7644" s="7"/>
    </row>
    <row r="7645" spans="43:75" x14ac:dyDescent="0.2">
      <c r="AQ7645" s="7"/>
      <c r="AR7645" s="7"/>
      <c r="AS7645" s="7"/>
      <c r="AT7645" s="7"/>
      <c r="AU7645" s="7"/>
      <c r="AV7645" s="7"/>
      <c r="AX7645" s="7"/>
      <c r="AY7645" s="7"/>
      <c r="AZ7645" s="7"/>
      <c r="BA7645" s="7"/>
      <c r="BB7645" s="7"/>
      <c r="BC7645" s="7"/>
      <c r="BD7645" s="7"/>
      <c r="BG7645" s="7"/>
      <c r="BH7645" s="7"/>
      <c r="BI7645" s="7"/>
      <c r="BJ7645" s="7"/>
      <c r="BK7645" s="7"/>
      <c r="BL7645" s="7"/>
      <c r="BM7645" s="7"/>
      <c r="BP7645" s="7"/>
      <c r="BQ7645" s="7"/>
      <c r="BR7645" s="7"/>
      <c r="BS7645" s="7"/>
      <c r="BT7645" s="7"/>
      <c r="BU7645" s="7"/>
      <c r="BV7645" s="7"/>
      <c r="BW7645" s="7"/>
    </row>
    <row r="7646" spans="43:75" x14ac:dyDescent="0.2">
      <c r="AQ7646" s="7"/>
      <c r="AR7646" s="7"/>
      <c r="AS7646" s="7"/>
      <c r="AT7646" s="7"/>
      <c r="AU7646" s="7"/>
      <c r="AV7646" s="7"/>
      <c r="AX7646" s="7"/>
      <c r="AY7646" s="7"/>
      <c r="AZ7646" s="7"/>
      <c r="BA7646" s="7"/>
      <c r="BB7646" s="7"/>
      <c r="BC7646" s="7"/>
      <c r="BD7646" s="7"/>
      <c r="BG7646" s="7"/>
      <c r="BH7646" s="7"/>
      <c r="BI7646" s="7"/>
      <c r="BJ7646" s="7"/>
      <c r="BK7646" s="7"/>
      <c r="BL7646" s="7"/>
      <c r="BM7646" s="7"/>
      <c r="BP7646" s="7"/>
      <c r="BQ7646" s="7"/>
      <c r="BR7646" s="7"/>
      <c r="BS7646" s="7"/>
      <c r="BT7646" s="7"/>
      <c r="BU7646" s="7"/>
      <c r="BV7646" s="7"/>
      <c r="BW7646" s="7"/>
    </row>
    <row r="7647" spans="43:75" x14ac:dyDescent="0.2">
      <c r="AQ7647" s="7"/>
      <c r="AR7647" s="7"/>
      <c r="AS7647" s="7"/>
      <c r="AT7647" s="7"/>
      <c r="AU7647" s="7"/>
      <c r="AV7647" s="7"/>
      <c r="AX7647" s="7"/>
      <c r="AY7647" s="7"/>
      <c r="AZ7647" s="7"/>
      <c r="BA7647" s="7"/>
      <c r="BB7647" s="7"/>
      <c r="BC7647" s="7"/>
      <c r="BD7647" s="7"/>
      <c r="BG7647" s="7"/>
      <c r="BH7647" s="7"/>
      <c r="BI7647" s="7"/>
      <c r="BJ7647" s="7"/>
      <c r="BK7647" s="7"/>
      <c r="BL7647" s="7"/>
      <c r="BM7647" s="7"/>
      <c r="BP7647" s="7"/>
      <c r="BQ7647" s="7"/>
      <c r="BR7647" s="7"/>
      <c r="BS7647" s="7"/>
      <c r="BT7647" s="7"/>
      <c r="BU7647" s="7"/>
      <c r="BV7647" s="7"/>
      <c r="BW7647" s="7"/>
    </row>
    <row r="7648" spans="43:75" x14ac:dyDescent="0.2">
      <c r="AQ7648" s="7"/>
      <c r="AR7648" s="7"/>
      <c r="AS7648" s="7"/>
      <c r="AT7648" s="7"/>
      <c r="AU7648" s="7"/>
      <c r="AV7648" s="7"/>
      <c r="AX7648" s="7"/>
      <c r="AY7648" s="7"/>
      <c r="AZ7648" s="7"/>
      <c r="BA7648" s="7"/>
      <c r="BB7648" s="7"/>
      <c r="BC7648" s="7"/>
      <c r="BD7648" s="7"/>
      <c r="BG7648" s="7"/>
      <c r="BH7648" s="7"/>
      <c r="BI7648" s="7"/>
      <c r="BJ7648" s="7"/>
      <c r="BK7648" s="7"/>
      <c r="BL7648" s="7"/>
      <c r="BM7648" s="7"/>
      <c r="BP7648" s="7"/>
      <c r="BQ7648" s="7"/>
      <c r="BR7648" s="7"/>
      <c r="BS7648" s="7"/>
      <c r="BT7648" s="7"/>
      <c r="BU7648" s="7"/>
      <c r="BV7648" s="7"/>
      <c r="BW7648" s="7"/>
    </row>
    <row r="7649" spans="43:75" x14ac:dyDescent="0.2">
      <c r="AQ7649" s="7"/>
      <c r="AR7649" s="7"/>
      <c r="AS7649" s="7"/>
      <c r="AT7649" s="7"/>
      <c r="AU7649" s="7"/>
      <c r="AV7649" s="7"/>
      <c r="AX7649" s="7"/>
      <c r="AY7649" s="7"/>
      <c r="AZ7649" s="7"/>
      <c r="BA7649" s="7"/>
      <c r="BB7649" s="7"/>
      <c r="BC7649" s="7"/>
      <c r="BD7649" s="7"/>
      <c r="BG7649" s="7"/>
      <c r="BH7649" s="7"/>
      <c r="BI7649" s="7"/>
      <c r="BJ7649" s="7"/>
      <c r="BK7649" s="7"/>
      <c r="BL7649" s="7"/>
      <c r="BM7649" s="7"/>
      <c r="BP7649" s="7"/>
      <c r="BQ7649" s="7"/>
      <c r="BR7649" s="7"/>
      <c r="BS7649" s="7"/>
      <c r="BT7649" s="7"/>
      <c r="BU7649" s="7"/>
      <c r="BV7649" s="7"/>
      <c r="BW7649" s="7"/>
    </row>
    <row r="7650" spans="43:75" x14ac:dyDescent="0.2">
      <c r="AQ7650" s="7"/>
      <c r="AR7650" s="7"/>
      <c r="AS7650" s="7"/>
      <c r="AT7650" s="7"/>
      <c r="AU7650" s="7"/>
      <c r="AV7650" s="7"/>
      <c r="AX7650" s="7"/>
      <c r="AY7650" s="7"/>
      <c r="AZ7650" s="7"/>
      <c r="BA7650" s="7"/>
      <c r="BB7650" s="7"/>
      <c r="BC7650" s="7"/>
      <c r="BD7650" s="7"/>
      <c r="BG7650" s="7"/>
      <c r="BH7650" s="7"/>
      <c r="BI7650" s="7"/>
      <c r="BJ7650" s="7"/>
      <c r="BK7650" s="7"/>
      <c r="BL7650" s="7"/>
      <c r="BM7650" s="7"/>
      <c r="BP7650" s="7"/>
      <c r="BQ7650" s="7"/>
      <c r="BR7650" s="7"/>
      <c r="BS7650" s="7"/>
      <c r="BT7650" s="7"/>
      <c r="BU7650" s="7"/>
      <c r="BV7650" s="7"/>
      <c r="BW7650" s="7"/>
    </row>
    <row r="7651" spans="43:75" x14ac:dyDescent="0.2">
      <c r="AQ7651" s="7"/>
      <c r="AR7651" s="7"/>
      <c r="AS7651" s="7"/>
      <c r="AT7651" s="7"/>
      <c r="AU7651" s="7"/>
      <c r="AV7651" s="7"/>
      <c r="AX7651" s="7"/>
      <c r="AY7651" s="7"/>
      <c r="AZ7651" s="7"/>
      <c r="BA7651" s="7"/>
      <c r="BB7651" s="7"/>
      <c r="BC7651" s="7"/>
      <c r="BD7651" s="7"/>
      <c r="BG7651" s="7"/>
      <c r="BH7651" s="7"/>
      <c r="BI7651" s="7"/>
      <c r="BJ7651" s="7"/>
      <c r="BK7651" s="7"/>
      <c r="BL7651" s="7"/>
      <c r="BM7651" s="7"/>
      <c r="BP7651" s="7"/>
      <c r="BQ7651" s="7"/>
      <c r="BR7651" s="7"/>
      <c r="BS7651" s="7"/>
      <c r="BT7651" s="7"/>
      <c r="BU7651" s="7"/>
      <c r="BV7651" s="7"/>
      <c r="BW7651" s="7"/>
    </row>
    <row r="7652" spans="43:75" x14ac:dyDescent="0.2">
      <c r="AQ7652" s="7"/>
      <c r="AR7652" s="7"/>
      <c r="AS7652" s="7"/>
      <c r="AT7652" s="7"/>
      <c r="AU7652" s="7"/>
      <c r="AV7652" s="7"/>
      <c r="AX7652" s="7"/>
      <c r="AY7652" s="7"/>
      <c r="AZ7652" s="7"/>
      <c r="BA7652" s="7"/>
      <c r="BB7652" s="7"/>
      <c r="BC7652" s="7"/>
      <c r="BD7652" s="7"/>
      <c r="BG7652" s="7"/>
      <c r="BH7652" s="7"/>
      <c r="BI7652" s="7"/>
      <c r="BJ7652" s="7"/>
      <c r="BK7652" s="7"/>
      <c r="BL7652" s="7"/>
      <c r="BM7652" s="7"/>
      <c r="BP7652" s="7"/>
      <c r="BQ7652" s="7"/>
      <c r="BR7652" s="7"/>
      <c r="BS7652" s="7"/>
      <c r="BT7652" s="7"/>
      <c r="BU7652" s="7"/>
      <c r="BV7652" s="7"/>
      <c r="BW7652" s="7"/>
    </row>
    <row r="7653" spans="43:75" x14ac:dyDescent="0.2">
      <c r="AQ7653" s="7"/>
      <c r="AR7653" s="7"/>
      <c r="AS7653" s="7"/>
      <c r="AT7653" s="7"/>
      <c r="AU7653" s="7"/>
      <c r="AV7653" s="7"/>
      <c r="AX7653" s="7"/>
      <c r="AY7653" s="7"/>
      <c r="AZ7653" s="7"/>
      <c r="BA7653" s="7"/>
      <c r="BB7653" s="7"/>
      <c r="BC7653" s="7"/>
      <c r="BD7653" s="7"/>
      <c r="BG7653" s="7"/>
      <c r="BH7653" s="7"/>
      <c r="BI7653" s="7"/>
      <c r="BJ7653" s="7"/>
      <c r="BK7653" s="7"/>
      <c r="BL7653" s="7"/>
      <c r="BM7653" s="7"/>
      <c r="BP7653" s="7"/>
      <c r="BQ7653" s="7"/>
      <c r="BR7653" s="7"/>
      <c r="BS7653" s="7"/>
      <c r="BT7653" s="7"/>
      <c r="BU7653" s="7"/>
      <c r="BV7653" s="7"/>
      <c r="BW7653" s="7"/>
    </row>
    <row r="7654" spans="43:75" x14ac:dyDescent="0.2">
      <c r="AQ7654" s="7"/>
      <c r="AR7654" s="7"/>
      <c r="AS7654" s="7"/>
      <c r="AT7654" s="7"/>
      <c r="AU7654" s="7"/>
      <c r="AV7654" s="7"/>
      <c r="AX7654" s="7"/>
      <c r="AY7654" s="7"/>
      <c r="AZ7654" s="7"/>
      <c r="BA7654" s="7"/>
      <c r="BB7654" s="7"/>
      <c r="BC7654" s="7"/>
      <c r="BD7654" s="7"/>
      <c r="BG7654" s="7"/>
      <c r="BH7654" s="7"/>
      <c r="BI7654" s="7"/>
      <c r="BJ7654" s="7"/>
      <c r="BK7654" s="7"/>
      <c r="BL7654" s="7"/>
      <c r="BM7654" s="7"/>
      <c r="BP7654" s="7"/>
      <c r="BQ7654" s="7"/>
      <c r="BR7654" s="7"/>
      <c r="BS7654" s="7"/>
      <c r="BT7654" s="7"/>
      <c r="BU7654" s="7"/>
      <c r="BV7654" s="7"/>
      <c r="BW7654" s="7"/>
    </row>
    <row r="7655" spans="43:75" x14ac:dyDescent="0.2">
      <c r="AQ7655" s="7"/>
      <c r="AR7655" s="7"/>
      <c r="AS7655" s="7"/>
      <c r="AT7655" s="7"/>
      <c r="AU7655" s="7"/>
      <c r="AV7655" s="7"/>
      <c r="AX7655" s="7"/>
      <c r="AY7655" s="7"/>
      <c r="AZ7655" s="7"/>
      <c r="BA7655" s="7"/>
      <c r="BB7655" s="7"/>
      <c r="BC7655" s="7"/>
      <c r="BD7655" s="7"/>
      <c r="BG7655" s="7"/>
      <c r="BH7655" s="7"/>
      <c r="BI7655" s="7"/>
      <c r="BJ7655" s="7"/>
      <c r="BK7655" s="7"/>
      <c r="BL7655" s="7"/>
      <c r="BM7655" s="7"/>
      <c r="BP7655" s="7"/>
      <c r="BQ7655" s="7"/>
      <c r="BR7655" s="7"/>
      <c r="BS7655" s="7"/>
      <c r="BT7655" s="7"/>
      <c r="BU7655" s="7"/>
      <c r="BV7655" s="7"/>
      <c r="BW7655" s="7"/>
    </row>
    <row r="7656" spans="43:75" x14ac:dyDescent="0.2">
      <c r="AQ7656" s="7"/>
      <c r="AR7656" s="7"/>
      <c r="AS7656" s="7"/>
      <c r="AT7656" s="7"/>
      <c r="AU7656" s="7"/>
      <c r="AV7656" s="7"/>
      <c r="AX7656" s="7"/>
      <c r="AY7656" s="7"/>
      <c r="AZ7656" s="7"/>
      <c r="BA7656" s="7"/>
      <c r="BB7656" s="7"/>
      <c r="BC7656" s="7"/>
      <c r="BD7656" s="7"/>
      <c r="BG7656" s="7"/>
      <c r="BH7656" s="7"/>
      <c r="BI7656" s="7"/>
      <c r="BJ7656" s="7"/>
      <c r="BK7656" s="7"/>
      <c r="BL7656" s="7"/>
      <c r="BM7656" s="7"/>
      <c r="BP7656" s="7"/>
      <c r="BQ7656" s="7"/>
      <c r="BR7656" s="7"/>
      <c r="BS7656" s="7"/>
      <c r="BT7656" s="7"/>
      <c r="BU7656" s="7"/>
      <c r="BV7656" s="7"/>
      <c r="BW7656" s="7"/>
    </row>
    <row r="7657" spans="43:75" x14ac:dyDescent="0.2">
      <c r="AQ7657" s="7"/>
      <c r="AR7657" s="7"/>
      <c r="AS7657" s="7"/>
      <c r="AT7657" s="7"/>
      <c r="AU7657" s="7"/>
      <c r="AV7657" s="7"/>
      <c r="AX7657" s="7"/>
      <c r="AY7657" s="7"/>
      <c r="AZ7657" s="7"/>
      <c r="BA7657" s="7"/>
      <c r="BB7657" s="7"/>
      <c r="BC7657" s="7"/>
      <c r="BD7657" s="7"/>
      <c r="BG7657" s="7"/>
      <c r="BH7657" s="7"/>
      <c r="BI7657" s="7"/>
      <c r="BJ7657" s="7"/>
      <c r="BK7657" s="7"/>
      <c r="BL7657" s="7"/>
      <c r="BM7657" s="7"/>
      <c r="BP7657" s="7"/>
      <c r="BQ7657" s="7"/>
      <c r="BR7657" s="7"/>
      <c r="BS7657" s="7"/>
      <c r="BT7657" s="7"/>
      <c r="BU7657" s="7"/>
      <c r="BV7657" s="7"/>
      <c r="BW7657" s="7"/>
    </row>
    <row r="7658" spans="43:75" x14ac:dyDescent="0.2">
      <c r="AQ7658" s="7"/>
      <c r="AR7658" s="7"/>
      <c r="AS7658" s="7"/>
      <c r="AT7658" s="7"/>
      <c r="AU7658" s="7"/>
      <c r="AV7658" s="7"/>
      <c r="AX7658" s="7"/>
      <c r="AY7658" s="7"/>
      <c r="AZ7658" s="7"/>
      <c r="BA7658" s="7"/>
      <c r="BB7658" s="7"/>
      <c r="BC7658" s="7"/>
      <c r="BD7658" s="7"/>
      <c r="BG7658" s="7"/>
      <c r="BH7658" s="7"/>
      <c r="BI7658" s="7"/>
      <c r="BJ7658" s="7"/>
      <c r="BK7658" s="7"/>
      <c r="BL7658" s="7"/>
      <c r="BM7658" s="7"/>
      <c r="BP7658" s="7"/>
      <c r="BQ7658" s="7"/>
      <c r="BR7658" s="7"/>
      <c r="BS7658" s="7"/>
      <c r="BT7658" s="7"/>
      <c r="BU7658" s="7"/>
      <c r="BV7658" s="7"/>
      <c r="BW7658" s="7"/>
    </row>
    <row r="7659" spans="43:75" x14ac:dyDescent="0.2">
      <c r="AQ7659" s="7"/>
      <c r="AR7659" s="7"/>
      <c r="AS7659" s="7"/>
      <c r="AT7659" s="7"/>
      <c r="AU7659" s="7"/>
      <c r="AV7659" s="7"/>
      <c r="AX7659" s="7"/>
      <c r="AY7659" s="7"/>
      <c r="AZ7659" s="7"/>
      <c r="BA7659" s="7"/>
      <c r="BB7659" s="7"/>
      <c r="BC7659" s="7"/>
      <c r="BD7659" s="7"/>
      <c r="BG7659" s="7"/>
      <c r="BH7659" s="7"/>
      <c r="BI7659" s="7"/>
      <c r="BJ7659" s="7"/>
      <c r="BK7659" s="7"/>
      <c r="BL7659" s="7"/>
      <c r="BM7659" s="7"/>
      <c r="BP7659" s="7"/>
      <c r="BQ7659" s="7"/>
      <c r="BR7659" s="7"/>
      <c r="BS7659" s="7"/>
      <c r="BT7659" s="7"/>
      <c r="BU7659" s="7"/>
      <c r="BV7659" s="7"/>
      <c r="BW7659" s="7"/>
    </row>
    <row r="7660" spans="43:75" x14ac:dyDescent="0.2">
      <c r="AQ7660" s="7"/>
      <c r="AR7660" s="7"/>
      <c r="AS7660" s="7"/>
      <c r="AT7660" s="7"/>
      <c r="AU7660" s="7"/>
      <c r="AV7660" s="7"/>
      <c r="AX7660" s="7"/>
      <c r="AY7660" s="7"/>
      <c r="AZ7660" s="7"/>
      <c r="BA7660" s="7"/>
      <c r="BB7660" s="7"/>
      <c r="BC7660" s="7"/>
      <c r="BD7660" s="7"/>
      <c r="BG7660" s="7"/>
      <c r="BH7660" s="7"/>
      <c r="BI7660" s="7"/>
      <c r="BJ7660" s="7"/>
      <c r="BK7660" s="7"/>
      <c r="BL7660" s="7"/>
      <c r="BM7660" s="7"/>
      <c r="BP7660" s="7"/>
      <c r="BQ7660" s="7"/>
      <c r="BR7660" s="7"/>
      <c r="BS7660" s="7"/>
      <c r="BT7660" s="7"/>
      <c r="BU7660" s="7"/>
      <c r="BV7660" s="7"/>
      <c r="BW7660" s="7"/>
    </row>
    <row r="7661" spans="43:75" x14ac:dyDescent="0.2">
      <c r="AQ7661" s="7"/>
      <c r="AR7661" s="7"/>
      <c r="AS7661" s="7"/>
      <c r="AT7661" s="7"/>
      <c r="AU7661" s="7"/>
      <c r="AV7661" s="7"/>
      <c r="AX7661" s="7"/>
      <c r="AY7661" s="7"/>
      <c r="AZ7661" s="7"/>
      <c r="BA7661" s="7"/>
      <c r="BB7661" s="7"/>
      <c r="BC7661" s="7"/>
      <c r="BD7661" s="7"/>
      <c r="BG7661" s="7"/>
      <c r="BH7661" s="7"/>
      <c r="BI7661" s="7"/>
      <c r="BJ7661" s="7"/>
      <c r="BK7661" s="7"/>
      <c r="BL7661" s="7"/>
      <c r="BM7661" s="7"/>
      <c r="BP7661" s="7"/>
      <c r="BQ7661" s="7"/>
      <c r="BR7661" s="7"/>
      <c r="BS7661" s="7"/>
      <c r="BT7661" s="7"/>
      <c r="BU7661" s="7"/>
      <c r="BV7661" s="7"/>
      <c r="BW7661" s="7"/>
    </row>
    <row r="7662" spans="43:75" x14ac:dyDescent="0.2">
      <c r="AQ7662" s="7"/>
      <c r="AR7662" s="7"/>
      <c r="AS7662" s="7"/>
      <c r="AT7662" s="7"/>
      <c r="AU7662" s="7"/>
      <c r="AV7662" s="7"/>
      <c r="AX7662" s="7"/>
      <c r="AY7662" s="7"/>
      <c r="AZ7662" s="7"/>
      <c r="BA7662" s="7"/>
      <c r="BB7662" s="7"/>
      <c r="BC7662" s="7"/>
      <c r="BD7662" s="7"/>
      <c r="BG7662" s="7"/>
      <c r="BH7662" s="7"/>
      <c r="BI7662" s="7"/>
      <c r="BJ7662" s="7"/>
      <c r="BK7662" s="7"/>
      <c r="BL7662" s="7"/>
      <c r="BM7662" s="7"/>
      <c r="BP7662" s="7"/>
      <c r="BQ7662" s="7"/>
      <c r="BR7662" s="7"/>
      <c r="BS7662" s="7"/>
      <c r="BT7662" s="7"/>
      <c r="BU7662" s="7"/>
      <c r="BV7662" s="7"/>
      <c r="BW7662" s="7"/>
    </row>
    <row r="7663" spans="43:75" x14ac:dyDescent="0.2">
      <c r="AQ7663" s="7"/>
      <c r="AR7663" s="7"/>
      <c r="AS7663" s="7"/>
      <c r="AT7663" s="7"/>
      <c r="AU7663" s="7"/>
      <c r="AV7663" s="7"/>
      <c r="AX7663" s="7"/>
      <c r="AY7663" s="7"/>
      <c r="AZ7663" s="7"/>
      <c r="BA7663" s="7"/>
      <c r="BB7663" s="7"/>
      <c r="BC7663" s="7"/>
      <c r="BD7663" s="7"/>
      <c r="BG7663" s="7"/>
      <c r="BH7663" s="7"/>
      <c r="BI7663" s="7"/>
      <c r="BJ7663" s="7"/>
      <c r="BK7663" s="7"/>
      <c r="BL7663" s="7"/>
      <c r="BM7663" s="7"/>
      <c r="BP7663" s="7"/>
      <c r="BQ7663" s="7"/>
      <c r="BR7663" s="7"/>
      <c r="BS7663" s="7"/>
      <c r="BT7663" s="7"/>
      <c r="BU7663" s="7"/>
      <c r="BV7663" s="7"/>
      <c r="BW7663" s="7"/>
    </row>
    <row r="7664" spans="43:75" x14ac:dyDescent="0.2">
      <c r="AQ7664" s="7"/>
      <c r="AR7664" s="7"/>
      <c r="AS7664" s="7"/>
      <c r="AT7664" s="7"/>
      <c r="AU7664" s="7"/>
      <c r="AV7664" s="7"/>
      <c r="AX7664" s="7"/>
      <c r="AY7664" s="7"/>
      <c r="AZ7664" s="7"/>
      <c r="BA7664" s="7"/>
      <c r="BB7664" s="7"/>
      <c r="BC7664" s="7"/>
      <c r="BD7664" s="7"/>
      <c r="BG7664" s="7"/>
      <c r="BH7664" s="7"/>
      <c r="BI7664" s="7"/>
      <c r="BJ7664" s="7"/>
      <c r="BK7664" s="7"/>
      <c r="BL7664" s="7"/>
      <c r="BM7664" s="7"/>
      <c r="BP7664" s="7"/>
      <c r="BQ7664" s="7"/>
      <c r="BR7664" s="7"/>
      <c r="BS7664" s="7"/>
      <c r="BT7664" s="7"/>
      <c r="BU7664" s="7"/>
      <c r="BV7664" s="7"/>
      <c r="BW7664" s="7"/>
    </row>
    <row r="7665" spans="43:75" x14ac:dyDescent="0.2">
      <c r="AQ7665" s="7"/>
      <c r="AR7665" s="7"/>
      <c r="AS7665" s="7"/>
      <c r="AT7665" s="7"/>
      <c r="AU7665" s="7"/>
      <c r="AV7665" s="7"/>
      <c r="AX7665" s="7"/>
      <c r="AY7665" s="7"/>
      <c r="AZ7665" s="7"/>
      <c r="BA7665" s="7"/>
      <c r="BB7665" s="7"/>
      <c r="BC7665" s="7"/>
      <c r="BD7665" s="7"/>
      <c r="BG7665" s="7"/>
      <c r="BH7665" s="7"/>
      <c r="BI7665" s="7"/>
      <c r="BJ7665" s="7"/>
      <c r="BK7665" s="7"/>
      <c r="BL7665" s="7"/>
      <c r="BM7665" s="7"/>
      <c r="BP7665" s="7"/>
      <c r="BQ7665" s="7"/>
      <c r="BR7665" s="7"/>
      <c r="BS7665" s="7"/>
      <c r="BT7665" s="7"/>
      <c r="BU7665" s="7"/>
      <c r="BV7665" s="7"/>
      <c r="BW7665" s="7"/>
    </row>
    <row r="7666" spans="43:75" x14ac:dyDescent="0.2">
      <c r="AQ7666" s="7"/>
      <c r="AR7666" s="7"/>
      <c r="AS7666" s="7"/>
      <c r="AT7666" s="7"/>
      <c r="AU7666" s="7"/>
      <c r="AV7666" s="7"/>
      <c r="AX7666" s="7"/>
      <c r="AY7666" s="7"/>
      <c r="AZ7666" s="7"/>
      <c r="BA7666" s="7"/>
      <c r="BB7666" s="7"/>
      <c r="BC7666" s="7"/>
      <c r="BD7666" s="7"/>
      <c r="BG7666" s="7"/>
      <c r="BH7666" s="7"/>
      <c r="BI7666" s="7"/>
      <c r="BJ7666" s="7"/>
      <c r="BK7666" s="7"/>
      <c r="BL7666" s="7"/>
      <c r="BM7666" s="7"/>
      <c r="BP7666" s="7"/>
      <c r="BQ7666" s="7"/>
      <c r="BR7666" s="7"/>
      <c r="BS7666" s="7"/>
      <c r="BT7666" s="7"/>
      <c r="BU7666" s="7"/>
      <c r="BV7666" s="7"/>
      <c r="BW7666" s="7"/>
    </row>
    <row r="7667" spans="43:75" x14ac:dyDescent="0.2">
      <c r="AQ7667" s="7"/>
      <c r="AR7667" s="7"/>
      <c r="AS7667" s="7"/>
      <c r="AT7667" s="7"/>
      <c r="AU7667" s="7"/>
      <c r="AV7667" s="7"/>
      <c r="AX7667" s="7"/>
      <c r="AY7667" s="7"/>
      <c r="AZ7667" s="7"/>
      <c r="BA7667" s="7"/>
      <c r="BB7667" s="7"/>
      <c r="BC7667" s="7"/>
      <c r="BD7667" s="7"/>
      <c r="BG7667" s="7"/>
      <c r="BH7667" s="7"/>
      <c r="BI7667" s="7"/>
      <c r="BJ7667" s="7"/>
      <c r="BK7667" s="7"/>
      <c r="BL7667" s="7"/>
      <c r="BM7667" s="7"/>
      <c r="BP7667" s="7"/>
      <c r="BQ7667" s="7"/>
      <c r="BR7667" s="7"/>
      <c r="BS7667" s="7"/>
      <c r="BT7667" s="7"/>
      <c r="BU7667" s="7"/>
      <c r="BV7667" s="7"/>
      <c r="BW7667" s="7"/>
    </row>
    <row r="7668" spans="43:75" x14ac:dyDescent="0.2">
      <c r="AQ7668" s="7"/>
      <c r="AR7668" s="7"/>
      <c r="AS7668" s="7"/>
      <c r="AT7668" s="7"/>
      <c r="AU7668" s="7"/>
      <c r="AV7668" s="7"/>
      <c r="AX7668" s="7"/>
      <c r="AY7668" s="7"/>
      <c r="AZ7668" s="7"/>
      <c r="BA7668" s="7"/>
      <c r="BB7668" s="7"/>
      <c r="BC7668" s="7"/>
      <c r="BD7668" s="7"/>
      <c r="BG7668" s="7"/>
      <c r="BH7668" s="7"/>
      <c r="BI7668" s="7"/>
      <c r="BJ7668" s="7"/>
      <c r="BK7668" s="7"/>
      <c r="BL7668" s="7"/>
      <c r="BM7668" s="7"/>
      <c r="BP7668" s="7"/>
      <c r="BQ7668" s="7"/>
      <c r="BR7668" s="7"/>
      <c r="BS7668" s="7"/>
      <c r="BT7668" s="7"/>
      <c r="BU7668" s="7"/>
      <c r="BV7668" s="7"/>
      <c r="BW7668" s="7"/>
    </row>
    <row r="7669" spans="43:75" x14ac:dyDescent="0.2">
      <c r="AQ7669" s="7"/>
      <c r="AR7669" s="7"/>
      <c r="AS7669" s="7"/>
      <c r="AT7669" s="7"/>
      <c r="AU7669" s="7"/>
      <c r="AV7669" s="7"/>
      <c r="AX7669" s="7"/>
      <c r="AY7669" s="7"/>
      <c r="AZ7669" s="7"/>
      <c r="BA7669" s="7"/>
      <c r="BB7669" s="7"/>
      <c r="BC7669" s="7"/>
      <c r="BD7669" s="7"/>
      <c r="BG7669" s="7"/>
      <c r="BH7669" s="7"/>
      <c r="BI7669" s="7"/>
      <c r="BJ7669" s="7"/>
      <c r="BK7669" s="7"/>
      <c r="BL7669" s="7"/>
      <c r="BM7669" s="7"/>
      <c r="BP7669" s="7"/>
      <c r="BQ7669" s="7"/>
      <c r="BR7669" s="7"/>
      <c r="BS7669" s="7"/>
      <c r="BT7669" s="7"/>
      <c r="BU7669" s="7"/>
      <c r="BV7669" s="7"/>
      <c r="BW7669" s="7"/>
    </row>
    <row r="7670" spans="43:75" x14ac:dyDescent="0.2">
      <c r="AQ7670" s="7"/>
      <c r="AR7670" s="7"/>
      <c r="AS7670" s="7"/>
      <c r="AT7670" s="7"/>
      <c r="AU7670" s="7"/>
      <c r="AV7670" s="7"/>
      <c r="AX7670" s="7"/>
      <c r="AY7670" s="7"/>
      <c r="AZ7670" s="7"/>
      <c r="BA7670" s="7"/>
      <c r="BB7670" s="7"/>
      <c r="BC7670" s="7"/>
      <c r="BD7670" s="7"/>
      <c r="BG7670" s="7"/>
      <c r="BH7670" s="7"/>
      <c r="BI7670" s="7"/>
      <c r="BJ7670" s="7"/>
      <c r="BK7670" s="7"/>
      <c r="BL7670" s="7"/>
      <c r="BM7670" s="7"/>
      <c r="BP7670" s="7"/>
      <c r="BQ7670" s="7"/>
      <c r="BR7670" s="7"/>
      <c r="BS7670" s="7"/>
      <c r="BT7670" s="7"/>
      <c r="BU7670" s="7"/>
      <c r="BV7670" s="7"/>
      <c r="BW7670" s="7"/>
    </row>
    <row r="7671" spans="43:75" x14ac:dyDescent="0.2">
      <c r="AQ7671" s="7"/>
      <c r="AR7671" s="7"/>
      <c r="AS7671" s="7"/>
      <c r="AT7671" s="7"/>
      <c r="AU7671" s="7"/>
      <c r="AV7671" s="7"/>
      <c r="AX7671" s="7"/>
      <c r="AY7671" s="7"/>
      <c r="AZ7671" s="7"/>
      <c r="BA7671" s="7"/>
      <c r="BB7671" s="7"/>
      <c r="BC7671" s="7"/>
      <c r="BD7671" s="7"/>
      <c r="BG7671" s="7"/>
      <c r="BH7671" s="7"/>
      <c r="BI7671" s="7"/>
      <c r="BJ7671" s="7"/>
      <c r="BK7671" s="7"/>
      <c r="BL7671" s="7"/>
      <c r="BM7671" s="7"/>
      <c r="BP7671" s="7"/>
      <c r="BQ7671" s="7"/>
      <c r="BR7671" s="7"/>
      <c r="BS7671" s="7"/>
      <c r="BT7671" s="7"/>
      <c r="BU7671" s="7"/>
      <c r="BV7671" s="7"/>
      <c r="BW7671" s="7"/>
    </row>
    <row r="7672" spans="43:75" x14ac:dyDescent="0.2">
      <c r="AQ7672" s="7"/>
      <c r="AR7672" s="7"/>
      <c r="AS7672" s="7"/>
      <c r="AT7672" s="7"/>
      <c r="AU7672" s="7"/>
      <c r="AV7672" s="7"/>
      <c r="AX7672" s="7"/>
      <c r="AY7672" s="7"/>
      <c r="AZ7672" s="7"/>
      <c r="BA7672" s="7"/>
      <c r="BB7672" s="7"/>
      <c r="BC7672" s="7"/>
      <c r="BD7672" s="7"/>
      <c r="BG7672" s="7"/>
      <c r="BH7672" s="7"/>
      <c r="BI7672" s="7"/>
      <c r="BJ7672" s="7"/>
      <c r="BK7672" s="7"/>
      <c r="BL7672" s="7"/>
      <c r="BM7672" s="7"/>
      <c r="BP7672" s="7"/>
      <c r="BQ7672" s="7"/>
      <c r="BR7672" s="7"/>
      <c r="BS7672" s="7"/>
      <c r="BT7672" s="7"/>
      <c r="BU7672" s="7"/>
      <c r="BV7672" s="7"/>
      <c r="BW7672" s="7"/>
    </row>
    <row r="7673" spans="43:75" x14ac:dyDescent="0.2">
      <c r="AQ7673" s="7"/>
      <c r="AR7673" s="7"/>
      <c r="AS7673" s="7"/>
      <c r="AT7673" s="7"/>
      <c r="AU7673" s="7"/>
      <c r="AV7673" s="7"/>
      <c r="AX7673" s="7"/>
      <c r="AY7673" s="7"/>
      <c r="AZ7673" s="7"/>
      <c r="BA7673" s="7"/>
      <c r="BB7673" s="7"/>
      <c r="BC7673" s="7"/>
      <c r="BD7673" s="7"/>
      <c r="BG7673" s="7"/>
      <c r="BH7673" s="7"/>
      <c r="BI7673" s="7"/>
      <c r="BJ7673" s="7"/>
      <c r="BK7673" s="7"/>
      <c r="BL7673" s="7"/>
      <c r="BM7673" s="7"/>
      <c r="BP7673" s="7"/>
      <c r="BQ7673" s="7"/>
      <c r="BR7673" s="7"/>
      <c r="BS7673" s="7"/>
      <c r="BT7673" s="7"/>
      <c r="BU7673" s="7"/>
      <c r="BV7673" s="7"/>
      <c r="BW7673" s="7"/>
    </row>
    <row r="7674" spans="43:75" x14ac:dyDescent="0.2">
      <c r="AQ7674" s="7"/>
      <c r="AR7674" s="7"/>
      <c r="AS7674" s="7"/>
      <c r="AT7674" s="7"/>
      <c r="AU7674" s="7"/>
      <c r="AV7674" s="7"/>
      <c r="AX7674" s="7"/>
      <c r="AY7674" s="7"/>
      <c r="AZ7674" s="7"/>
      <c r="BA7674" s="7"/>
      <c r="BB7674" s="7"/>
      <c r="BC7674" s="7"/>
      <c r="BD7674" s="7"/>
      <c r="BG7674" s="7"/>
      <c r="BH7674" s="7"/>
      <c r="BI7674" s="7"/>
      <c r="BJ7674" s="7"/>
      <c r="BK7674" s="7"/>
      <c r="BL7674" s="7"/>
      <c r="BM7674" s="7"/>
      <c r="BP7674" s="7"/>
      <c r="BQ7674" s="7"/>
      <c r="BR7674" s="7"/>
      <c r="BS7674" s="7"/>
      <c r="BT7674" s="7"/>
      <c r="BU7674" s="7"/>
      <c r="BV7674" s="7"/>
      <c r="BW7674" s="7"/>
    </row>
    <row r="7675" spans="43:75" x14ac:dyDescent="0.2">
      <c r="AQ7675" s="7"/>
      <c r="AR7675" s="7"/>
      <c r="AS7675" s="7"/>
      <c r="AT7675" s="7"/>
      <c r="AU7675" s="7"/>
      <c r="AV7675" s="7"/>
      <c r="AX7675" s="7"/>
      <c r="AY7675" s="7"/>
      <c r="AZ7675" s="7"/>
      <c r="BA7675" s="7"/>
      <c r="BB7675" s="7"/>
      <c r="BC7675" s="7"/>
      <c r="BD7675" s="7"/>
      <c r="BG7675" s="7"/>
      <c r="BH7675" s="7"/>
      <c r="BI7675" s="7"/>
      <c r="BJ7675" s="7"/>
      <c r="BK7675" s="7"/>
      <c r="BL7675" s="7"/>
      <c r="BM7675" s="7"/>
      <c r="BP7675" s="7"/>
      <c r="BQ7675" s="7"/>
      <c r="BR7675" s="7"/>
      <c r="BS7675" s="7"/>
      <c r="BT7675" s="7"/>
      <c r="BU7675" s="7"/>
      <c r="BV7675" s="7"/>
      <c r="BW7675" s="7"/>
    </row>
    <row r="7676" spans="43:75" x14ac:dyDescent="0.2">
      <c r="AQ7676" s="7"/>
      <c r="AR7676" s="7"/>
      <c r="AS7676" s="7"/>
      <c r="AT7676" s="7"/>
      <c r="AU7676" s="7"/>
      <c r="AV7676" s="7"/>
      <c r="AX7676" s="7"/>
      <c r="AY7676" s="7"/>
      <c r="AZ7676" s="7"/>
      <c r="BA7676" s="7"/>
      <c r="BB7676" s="7"/>
      <c r="BC7676" s="7"/>
      <c r="BD7676" s="7"/>
      <c r="BG7676" s="7"/>
      <c r="BH7676" s="7"/>
      <c r="BI7676" s="7"/>
      <c r="BJ7676" s="7"/>
      <c r="BK7676" s="7"/>
      <c r="BL7676" s="7"/>
      <c r="BM7676" s="7"/>
      <c r="BP7676" s="7"/>
      <c r="BQ7676" s="7"/>
      <c r="BR7676" s="7"/>
      <c r="BS7676" s="7"/>
      <c r="BT7676" s="7"/>
      <c r="BU7676" s="7"/>
      <c r="BV7676" s="7"/>
      <c r="BW7676" s="7"/>
    </row>
    <row r="7677" spans="43:75" x14ac:dyDescent="0.2">
      <c r="AQ7677" s="7"/>
      <c r="AR7677" s="7"/>
      <c r="AS7677" s="7"/>
      <c r="AT7677" s="7"/>
      <c r="AU7677" s="7"/>
      <c r="AV7677" s="7"/>
      <c r="AX7677" s="7"/>
      <c r="AY7677" s="7"/>
      <c r="AZ7677" s="7"/>
      <c r="BA7677" s="7"/>
      <c r="BB7677" s="7"/>
      <c r="BC7677" s="7"/>
      <c r="BD7677" s="7"/>
      <c r="BG7677" s="7"/>
      <c r="BH7677" s="7"/>
      <c r="BI7677" s="7"/>
      <c r="BJ7677" s="7"/>
      <c r="BK7677" s="7"/>
      <c r="BL7677" s="7"/>
      <c r="BM7677" s="7"/>
      <c r="BP7677" s="7"/>
      <c r="BQ7677" s="7"/>
      <c r="BR7677" s="7"/>
      <c r="BS7677" s="7"/>
      <c r="BT7677" s="7"/>
      <c r="BU7677" s="7"/>
      <c r="BV7677" s="7"/>
      <c r="BW7677" s="7"/>
    </row>
    <row r="7678" spans="43:75" x14ac:dyDescent="0.2">
      <c r="AQ7678" s="7"/>
      <c r="AR7678" s="7"/>
      <c r="AS7678" s="7"/>
      <c r="AT7678" s="7"/>
      <c r="AU7678" s="7"/>
      <c r="AV7678" s="7"/>
      <c r="AX7678" s="7"/>
      <c r="AY7678" s="7"/>
      <c r="AZ7678" s="7"/>
      <c r="BA7678" s="7"/>
      <c r="BB7678" s="7"/>
      <c r="BC7678" s="7"/>
      <c r="BD7678" s="7"/>
      <c r="BG7678" s="7"/>
      <c r="BH7678" s="7"/>
      <c r="BI7678" s="7"/>
      <c r="BJ7678" s="7"/>
      <c r="BK7678" s="7"/>
      <c r="BL7678" s="7"/>
      <c r="BM7678" s="7"/>
      <c r="BP7678" s="7"/>
      <c r="BQ7678" s="7"/>
      <c r="BR7678" s="7"/>
      <c r="BS7678" s="7"/>
      <c r="BT7678" s="7"/>
      <c r="BU7678" s="7"/>
      <c r="BV7678" s="7"/>
      <c r="BW7678" s="7"/>
    </row>
    <row r="7679" spans="43:75" x14ac:dyDescent="0.2">
      <c r="AQ7679" s="7"/>
      <c r="AR7679" s="7"/>
      <c r="AS7679" s="7"/>
      <c r="AT7679" s="7"/>
      <c r="AU7679" s="7"/>
      <c r="AV7679" s="7"/>
      <c r="AX7679" s="7"/>
      <c r="AY7679" s="7"/>
      <c r="AZ7679" s="7"/>
      <c r="BA7679" s="7"/>
      <c r="BB7679" s="7"/>
      <c r="BC7679" s="7"/>
      <c r="BD7679" s="7"/>
      <c r="BG7679" s="7"/>
      <c r="BH7679" s="7"/>
      <c r="BI7679" s="7"/>
      <c r="BJ7679" s="7"/>
      <c r="BK7679" s="7"/>
      <c r="BL7679" s="7"/>
      <c r="BM7679" s="7"/>
      <c r="BP7679" s="7"/>
      <c r="BQ7679" s="7"/>
      <c r="BR7679" s="7"/>
      <c r="BS7679" s="7"/>
      <c r="BT7679" s="7"/>
      <c r="BU7679" s="7"/>
      <c r="BV7679" s="7"/>
      <c r="BW7679" s="7"/>
    </row>
    <row r="7680" spans="43:75" x14ac:dyDescent="0.2">
      <c r="AQ7680" s="7"/>
      <c r="AR7680" s="7"/>
      <c r="AS7680" s="7"/>
      <c r="AT7680" s="7"/>
      <c r="AU7680" s="7"/>
      <c r="AV7680" s="7"/>
      <c r="AX7680" s="7"/>
      <c r="AY7680" s="7"/>
      <c r="AZ7680" s="7"/>
      <c r="BA7680" s="7"/>
      <c r="BB7680" s="7"/>
      <c r="BC7680" s="7"/>
      <c r="BD7680" s="7"/>
      <c r="BG7680" s="7"/>
      <c r="BH7680" s="7"/>
      <c r="BI7680" s="7"/>
      <c r="BJ7680" s="7"/>
      <c r="BK7680" s="7"/>
      <c r="BL7680" s="7"/>
      <c r="BM7680" s="7"/>
      <c r="BP7680" s="7"/>
      <c r="BQ7680" s="7"/>
      <c r="BR7680" s="7"/>
      <c r="BS7680" s="7"/>
      <c r="BT7680" s="7"/>
      <c r="BU7680" s="7"/>
      <c r="BV7680" s="7"/>
      <c r="BW7680" s="7"/>
    </row>
    <row r="7681" spans="43:75" x14ac:dyDescent="0.2">
      <c r="AQ7681" s="7"/>
      <c r="AR7681" s="7"/>
      <c r="AS7681" s="7"/>
      <c r="AT7681" s="7"/>
      <c r="AU7681" s="7"/>
      <c r="AV7681" s="7"/>
      <c r="AX7681" s="7"/>
      <c r="AY7681" s="7"/>
      <c r="AZ7681" s="7"/>
      <c r="BA7681" s="7"/>
      <c r="BB7681" s="7"/>
      <c r="BC7681" s="7"/>
      <c r="BD7681" s="7"/>
      <c r="BG7681" s="7"/>
      <c r="BH7681" s="7"/>
      <c r="BI7681" s="7"/>
      <c r="BJ7681" s="7"/>
      <c r="BK7681" s="7"/>
      <c r="BL7681" s="7"/>
      <c r="BM7681" s="7"/>
      <c r="BP7681" s="7"/>
      <c r="BQ7681" s="7"/>
      <c r="BR7681" s="7"/>
      <c r="BS7681" s="7"/>
      <c r="BT7681" s="7"/>
      <c r="BU7681" s="7"/>
      <c r="BV7681" s="7"/>
      <c r="BW7681" s="7"/>
    </row>
    <row r="7682" spans="43:75" x14ac:dyDescent="0.2">
      <c r="AQ7682" s="7"/>
      <c r="AR7682" s="7"/>
      <c r="AS7682" s="7"/>
      <c r="AT7682" s="7"/>
      <c r="AU7682" s="7"/>
      <c r="AV7682" s="7"/>
      <c r="AX7682" s="7"/>
      <c r="AY7682" s="7"/>
      <c r="AZ7682" s="7"/>
      <c r="BA7682" s="7"/>
      <c r="BB7682" s="7"/>
      <c r="BC7682" s="7"/>
      <c r="BD7682" s="7"/>
      <c r="BG7682" s="7"/>
      <c r="BH7682" s="7"/>
      <c r="BI7682" s="7"/>
      <c r="BJ7682" s="7"/>
      <c r="BK7682" s="7"/>
      <c r="BL7682" s="7"/>
      <c r="BM7682" s="7"/>
      <c r="BP7682" s="7"/>
      <c r="BQ7682" s="7"/>
      <c r="BR7682" s="7"/>
      <c r="BS7682" s="7"/>
      <c r="BT7682" s="7"/>
      <c r="BU7682" s="7"/>
      <c r="BV7682" s="7"/>
      <c r="BW7682" s="7"/>
    </row>
    <row r="7683" spans="43:75" x14ac:dyDescent="0.2">
      <c r="AQ7683" s="7"/>
      <c r="AR7683" s="7"/>
      <c r="AS7683" s="7"/>
      <c r="AT7683" s="7"/>
      <c r="AU7683" s="7"/>
      <c r="AV7683" s="7"/>
      <c r="AX7683" s="7"/>
      <c r="AY7683" s="7"/>
      <c r="AZ7683" s="7"/>
      <c r="BA7683" s="7"/>
      <c r="BB7683" s="7"/>
      <c r="BC7683" s="7"/>
      <c r="BD7683" s="7"/>
      <c r="BG7683" s="7"/>
      <c r="BH7683" s="7"/>
      <c r="BI7683" s="7"/>
      <c r="BJ7683" s="7"/>
      <c r="BK7683" s="7"/>
      <c r="BL7683" s="7"/>
      <c r="BM7683" s="7"/>
      <c r="BP7683" s="7"/>
      <c r="BQ7683" s="7"/>
      <c r="BR7683" s="7"/>
      <c r="BS7683" s="7"/>
      <c r="BT7683" s="7"/>
      <c r="BU7683" s="7"/>
      <c r="BV7683" s="7"/>
      <c r="BW7683" s="7"/>
    </row>
    <row r="7684" spans="43:75" x14ac:dyDescent="0.2">
      <c r="AQ7684" s="7"/>
      <c r="AR7684" s="7"/>
      <c r="AS7684" s="7"/>
      <c r="AT7684" s="7"/>
      <c r="AU7684" s="7"/>
      <c r="AV7684" s="7"/>
      <c r="AX7684" s="7"/>
      <c r="AY7684" s="7"/>
      <c r="AZ7684" s="7"/>
      <c r="BA7684" s="7"/>
      <c r="BB7684" s="7"/>
      <c r="BC7684" s="7"/>
      <c r="BD7684" s="7"/>
      <c r="BG7684" s="7"/>
      <c r="BH7684" s="7"/>
      <c r="BI7684" s="7"/>
      <c r="BJ7684" s="7"/>
      <c r="BK7684" s="7"/>
      <c r="BL7684" s="7"/>
      <c r="BM7684" s="7"/>
      <c r="BP7684" s="7"/>
      <c r="BQ7684" s="7"/>
      <c r="BR7684" s="7"/>
      <c r="BS7684" s="7"/>
      <c r="BT7684" s="7"/>
      <c r="BU7684" s="7"/>
      <c r="BV7684" s="7"/>
      <c r="BW7684" s="7"/>
    </row>
    <row r="7685" spans="43:75" x14ac:dyDescent="0.2">
      <c r="AQ7685" s="7"/>
      <c r="AR7685" s="7"/>
      <c r="AS7685" s="7"/>
      <c r="AT7685" s="7"/>
      <c r="AU7685" s="7"/>
      <c r="AV7685" s="7"/>
      <c r="AX7685" s="7"/>
      <c r="AY7685" s="7"/>
      <c r="AZ7685" s="7"/>
      <c r="BA7685" s="7"/>
      <c r="BB7685" s="7"/>
      <c r="BC7685" s="7"/>
      <c r="BD7685" s="7"/>
      <c r="BG7685" s="7"/>
      <c r="BH7685" s="7"/>
      <c r="BI7685" s="7"/>
      <c r="BJ7685" s="7"/>
      <c r="BK7685" s="7"/>
      <c r="BL7685" s="7"/>
      <c r="BM7685" s="7"/>
      <c r="BP7685" s="7"/>
      <c r="BQ7685" s="7"/>
      <c r="BR7685" s="7"/>
      <c r="BS7685" s="7"/>
      <c r="BT7685" s="7"/>
      <c r="BU7685" s="7"/>
      <c r="BV7685" s="7"/>
      <c r="BW7685" s="7"/>
    </row>
    <row r="7686" spans="43:75" x14ac:dyDescent="0.2">
      <c r="AQ7686" s="7"/>
      <c r="AR7686" s="7"/>
      <c r="AS7686" s="7"/>
      <c r="AT7686" s="7"/>
      <c r="AU7686" s="7"/>
      <c r="AV7686" s="7"/>
      <c r="AX7686" s="7"/>
      <c r="AY7686" s="7"/>
      <c r="AZ7686" s="7"/>
      <c r="BA7686" s="7"/>
      <c r="BB7686" s="7"/>
      <c r="BC7686" s="7"/>
      <c r="BD7686" s="7"/>
      <c r="BG7686" s="7"/>
      <c r="BH7686" s="7"/>
      <c r="BI7686" s="7"/>
      <c r="BJ7686" s="7"/>
      <c r="BK7686" s="7"/>
      <c r="BL7686" s="7"/>
      <c r="BM7686" s="7"/>
      <c r="BP7686" s="7"/>
      <c r="BQ7686" s="7"/>
      <c r="BR7686" s="7"/>
      <c r="BS7686" s="7"/>
      <c r="BT7686" s="7"/>
      <c r="BU7686" s="7"/>
      <c r="BV7686" s="7"/>
      <c r="BW7686" s="7"/>
    </row>
    <row r="7687" spans="43:75" x14ac:dyDescent="0.2">
      <c r="AQ7687" s="7"/>
      <c r="AR7687" s="7"/>
      <c r="AS7687" s="7"/>
      <c r="AT7687" s="7"/>
      <c r="AU7687" s="7"/>
      <c r="AV7687" s="7"/>
      <c r="AX7687" s="7"/>
      <c r="AY7687" s="7"/>
      <c r="AZ7687" s="7"/>
      <c r="BA7687" s="7"/>
      <c r="BB7687" s="7"/>
      <c r="BC7687" s="7"/>
      <c r="BD7687" s="7"/>
      <c r="BG7687" s="7"/>
      <c r="BH7687" s="7"/>
      <c r="BI7687" s="7"/>
      <c r="BJ7687" s="7"/>
      <c r="BK7687" s="7"/>
      <c r="BL7687" s="7"/>
      <c r="BM7687" s="7"/>
      <c r="BP7687" s="7"/>
      <c r="BQ7687" s="7"/>
      <c r="BR7687" s="7"/>
      <c r="BS7687" s="7"/>
      <c r="BT7687" s="7"/>
      <c r="BU7687" s="7"/>
      <c r="BV7687" s="7"/>
      <c r="BW7687" s="7"/>
    </row>
    <row r="7688" spans="43:75" x14ac:dyDescent="0.2">
      <c r="AQ7688" s="7"/>
      <c r="AR7688" s="7"/>
      <c r="AS7688" s="7"/>
      <c r="AT7688" s="7"/>
      <c r="AU7688" s="7"/>
      <c r="AV7688" s="7"/>
      <c r="AX7688" s="7"/>
      <c r="AY7688" s="7"/>
      <c r="AZ7688" s="7"/>
      <c r="BA7688" s="7"/>
      <c r="BB7688" s="7"/>
      <c r="BC7688" s="7"/>
      <c r="BD7688" s="7"/>
      <c r="BG7688" s="7"/>
      <c r="BH7688" s="7"/>
      <c r="BI7688" s="7"/>
      <c r="BJ7688" s="7"/>
      <c r="BK7688" s="7"/>
      <c r="BL7688" s="7"/>
      <c r="BM7688" s="7"/>
      <c r="BP7688" s="7"/>
      <c r="BQ7688" s="7"/>
      <c r="BR7688" s="7"/>
      <c r="BS7688" s="7"/>
      <c r="BT7688" s="7"/>
      <c r="BU7688" s="7"/>
      <c r="BV7688" s="7"/>
      <c r="BW7688" s="7"/>
    </row>
    <row r="7689" spans="43:75" x14ac:dyDescent="0.2">
      <c r="AQ7689" s="7"/>
      <c r="AR7689" s="7"/>
      <c r="AS7689" s="7"/>
      <c r="AT7689" s="7"/>
      <c r="AU7689" s="7"/>
      <c r="AV7689" s="7"/>
      <c r="AX7689" s="7"/>
      <c r="AY7689" s="7"/>
      <c r="AZ7689" s="7"/>
      <c r="BA7689" s="7"/>
      <c r="BB7689" s="7"/>
      <c r="BC7689" s="7"/>
      <c r="BD7689" s="7"/>
      <c r="BG7689" s="7"/>
      <c r="BH7689" s="7"/>
      <c r="BI7689" s="7"/>
      <c r="BJ7689" s="7"/>
      <c r="BK7689" s="7"/>
      <c r="BL7689" s="7"/>
      <c r="BM7689" s="7"/>
      <c r="BP7689" s="7"/>
      <c r="BQ7689" s="7"/>
      <c r="BR7689" s="7"/>
      <c r="BS7689" s="7"/>
      <c r="BT7689" s="7"/>
      <c r="BU7689" s="7"/>
      <c r="BV7689" s="7"/>
      <c r="BW7689" s="7"/>
    </row>
    <row r="7690" spans="43:75" x14ac:dyDescent="0.2">
      <c r="AQ7690" s="7"/>
      <c r="AR7690" s="7"/>
      <c r="AS7690" s="7"/>
      <c r="AT7690" s="7"/>
      <c r="AU7690" s="7"/>
      <c r="AV7690" s="7"/>
      <c r="AX7690" s="7"/>
      <c r="AY7690" s="7"/>
      <c r="AZ7690" s="7"/>
      <c r="BA7690" s="7"/>
      <c r="BB7690" s="7"/>
      <c r="BC7690" s="7"/>
      <c r="BD7690" s="7"/>
      <c r="BG7690" s="7"/>
      <c r="BH7690" s="7"/>
      <c r="BI7690" s="7"/>
      <c r="BJ7690" s="7"/>
      <c r="BK7690" s="7"/>
      <c r="BL7690" s="7"/>
      <c r="BM7690" s="7"/>
      <c r="BP7690" s="7"/>
      <c r="BQ7690" s="7"/>
      <c r="BR7690" s="7"/>
      <c r="BS7690" s="7"/>
      <c r="BT7690" s="7"/>
      <c r="BU7690" s="7"/>
      <c r="BV7690" s="7"/>
      <c r="BW7690" s="7"/>
    </row>
    <row r="7691" spans="43:75" x14ac:dyDescent="0.2">
      <c r="AQ7691" s="7"/>
      <c r="AR7691" s="7"/>
      <c r="AS7691" s="7"/>
      <c r="AT7691" s="7"/>
      <c r="AU7691" s="7"/>
      <c r="AV7691" s="7"/>
      <c r="AX7691" s="7"/>
      <c r="AY7691" s="7"/>
      <c r="AZ7691" s="7"/>
      <c r="BA7691" s="7"/>
      <c r="BB7691" s="7"/>
      <c r="BC7691" s="7"/>
      <c r="BD7691" s="7"/>
      <c r="BG7691" s="7"/>
      <c r="BH7691" s="7"/>
      <c r="BI7691" s="7"/>
      <c r="BJ7691" s="7"/>
      <c r="BK7691" s="7"/>
      <c r="BL7691" s="7"/>
      <c r="BM7691" s="7"/>
      <c r="BP7691" s="7"/>
      <c r="BQ7691" s="7"/>
      <c r="BR7691" s="7"/>
      <c r="BS7691" s="7"/>
      <c r="BT7691" s="7"/>
      <c r="BU7691" s="7"/>
      <c r="BV7691" s="7"/>
      <c r="BW7691" s="7"/>
    </row>
    <row r="7692" spans="43:75" x14ac:dyDescent="0.2">
      <c r="AQ7692" s="7"/>
      <c r="AR7692" s="7"/>
      <c r="AS7692" s="7"/>
      <c r="AT7692" s="7"/>
      <c r="AU7692" s="7"/>
      <c r="AV7692" s="7"/>
      <c r="AX7692" s="7"/>
      <c r="AY7692" s="7"/>
      <c r="AZ7692" s="7"/>
      <c r="BA7692" s="7"/>
      <c r="BB7692" s="7"/>
      <c r="BC7692" s="7"/>
      <c r="BD7692" s="7"/>
      <c r="BG7692" s="7"/>
      <c r="BH7692" s="7"/>
      <c r="BI7692" s="7"/>
      <c r="BJ7692" s="7"/>
      <c r="BK7692" s="7"/>
      <c r="BL7692" s="7"/>
      <c r="BM7692" s="7"/>
      <c r="BP7692" s="7"/>
      <c r="BQ7692" s="7"/>
      <c r="BR7692" s="7"/>
      <c r="BS7692" s="7"/>
      <c r="BT7692" s="7"/>
      <c r="BU7692" s="7"/>
      <c r="BV7692" s="7"/>
      <c r="BW7692" s="7"/>
    </row>
    <row r="7693" spans="43:75" x14ac:dyDescent="0.2">
      <c r="AQ7693" s="7"/>
      <c r="AR7693" s="7"/>
      <c r="AS7693" s="7"/>
      <c r="AT7693" s="7"/>
      <c r="AU7693" s="7"/>
      <c r="AV7693" s="7"/>
      <c r="AX7693" s="7"/>
      <c r="AY7693" s="7"/>
      <c r="AZ7693" s="7"/>
      <c r="BA7693" s="7"/>
      <c r="BB7693" s="7"/>
      <c r="BC7693" s="7"/>
      <c r="BD7693" s="7"/>
      <c r="BG7693" s="7"/>
      <c r="BH7693" s="7"/>
      <c r="BI7693" s="7"/>
      <c r="BJ7693" s="7"/>
      <c r="BK7693" s="7"/>
      <c r="BL7693" s="7"/>
      <c r="BM7693" s="7"/>
      <c r="BP7693" s="7"/>
      <c r="BQ7693" s="7"/>
      <c r="BR7693" s="7"/>
      <c r="BS7693" s="7"/>
      <c r="BT7693" s="7"/>
      <c r="BU7693" s="7"/>
      <c r="BV7693" s="7"/>
      <c r="BW7693" s="7"/>
    </row>
    <row r="7694" spans="43:75" x14ac:dyDescent="0.2">
      <c r="AQ7694" s="7"/>
      <c r="AR7694" s="7"/>
      <c r="AS7694" s="7"/>
      <c r="AT7694" s="7"/>
      <c r="AU7694" s="7"/>
      <c r="AV7694" s="7"/>
      <c r="AX7694" s="7"/>
      <c r="AY7694" s="7"/>
      <c r="AZ7694" s="7"/>
      <c r="BA7694" s="7"/>
      <c r="BB7694" s="7"/>
      <c r="BC7694" s="7"/>
      <c r="BD7694" s="7"/>
      <c r="BG7694" s="7"/>
      <c r="BH7694" s="7"/>
      <c r="BI7694" s="7"/>
      <c r="BJ7694" s="7"/>
      <c r="BK7694" s="7"/>
      <c r="BL7694" s="7"/>
      <c r="BM7694" s="7"/>
      <c r="BP7694" s="7"/>
      <c r="BQ7694" s="7"/>
      <c r="BR7694" s="7"/>
      <c r="BS7694" s="7"/>
      <c r="BT7694" s="7"/>
      <c r="BU7694" s="7"/>
      <c r="BV7694" s="7"/>
      <c r="BW7694" s="7"/>
    </row>
    <row r="7695" spans="43:75" x14ac:dyDescent="0.2">
      <c r="AQ7695" s="7"/>
      <c r="AR7695" s="7"/>
      <c r="AS7695" s="7"/>
      <c r="AT7695" s="7"/>
      <c r="AU7695" s="7"/>
      <c r="AV7695" s="7"/>
      <c r="AX7695" s="7"/>
      <c r="AY7695" s="7"/>
      <c r="AZ7695" s="7"/>
      <c r="BA7695" s="7"/>
      <c r="BB7695" s="7"/>
      <c r="BC7695" s="7"/>
      <c r="BD7695" s="7"/>
      <c r="BG7695" s="7"/>
      <c r="BH7695" s="7"/>
      <c r="BI7695" s="7"/>
      <c r="BJ7695" s="7"/>
      <c r="BK7695" s="7"/>
      <c r="BL7695" s="7"/>
      <c r="BM7695" s="7"/>
      <c r="BP7695" s="7"/>
      <c r="BQ7695" s="7"/>
      <c r="BR7695" s="7"/>
      <c r="BS7695" s="7"/>
      <c r="BT7695" s="7"/>
      <c r="BU7695" s="7"/>
      <c r="BV7695" s="7"/>
      <c r="BW7695" s="7"/>
    </row>
    <row r="7696" spans="43:75" x14ac:dyDescent="0.2">
      <c r="AQ7696" s="7"/>
      <c r="AR7696" s="7"/>
      <c r="AS7696" s="7"/>
      <c r="AT7696" s="7"/>
      <c r="AU7696" s="7"/>
      <c r="AV7696" s="7"/>
      <c r="AX7696" s="7"/>
      <c r="AY7696" s="7"/>
      <c r="AZ7696" s="7"/>
      <c r="BA7696" s="7"/>
      <c r="BB7696" s="7"/>
      <c r="BC7696" s="7"/>
      <c r="BD7696" s="7"/>
      <c r="BG7696" s="7"/>
      <c r="BH7696" s="7"/>
      <c r="BI7696" s="7"/>
      <c r="BJ7696" s="7"/>
      <c r="BK7696" s="7"/>
      <c r="BL7696" s="7"/>
      <c r="BM7696" s="7"/>
      <c r="BP7696" s="7"/>
      <c r="BQ7696" s="7"/>
      <c r="BR7696" s="7"/>
      <c r="BS7696" s="7"/>
      <c r="BT7696" s="7"/>
      <c r="BU7696" s="7"/>
      <c r="BV7696" s="7"/>
      <c r="BW7696" s="7"/>
    </row>
    <row r="7697" spans="43:75" x14ac:dyDescent="0.2">
      <c r="AQ7697" s="7"/>
      <c r="AR7697" s="7"/>
      <c r="AS7697" s="7"/>
      <c r="AT7697" s="7"/>
      <c r="AU7697" s="7"/>
      <c r="AV7697" s="7"/>
      <c r="AX7697" s="7"/>
      <c r="AY7697" s="7"/>
      <c r="AZ7697" s="7"/>
      <c r="BA7697" s="7"/>
      <c r="BB7697" s="7"/>
      <c r="BC7697" s="7"/>
      <c r="BD7697" s="7"/>
      <c r="BG7697" s="7"/>
      <c r="BH7697" s="7"/>
      <c r="BI7697" s="7"/>
      <c r="BJ7697" s="7"/>
      <c r="BK7697" s="7"/>
      <c r="BL7697" s="7"/>
      <c r="BM7697" s="7"/>
      <c r="BP7697" s="7"/>
      <c r="BQ7697" s="7"/>
      <c r="BR7697" s="7"/>
      <c r="BS7697" s="7"/>
      <c r="BT7697" s="7"/>
      <c r="BU7697" s="7"/>
      <c r="BV7697" s="7"/>
      <c r="BW7697" s="7"/>
    </row>
    <row r="7698" spans="43:75" x14ac:dyDescent="0.2">
      <c r="AQ7698" s="7"/>
      <c r="AR7698" s="7"/>
      <c r="AS7698" s="7"/>
      <c r="AT7698" s="7"/>
      <c r="AU7698" s="7"/>
      <c r="AV7698" s="7"/>
      <c r="AX7698" s="7"/>
      <c r="AY7698" s="7"/>
      <c r="AZ7698" s="7"/>
      <c r="BA7698" s="7"/>
      <c r="BB7698" s="7"/>
      <c r="BC7698" s="7"/>
      <c r="BD7698" s="7"/>
      <c r="BG7698" s="7"/>
      <c r="BH7698" s="7"/>
      <c r="BI7698" s="7"/>
      <c r="BJ7698" s="7"/>
      <c r="BK7698" s="7"/>
      <c r="BL7698" s="7"/>
      <c r="BM7698" s="7"/>
      <c r="BP7698" s="7"/>
      <c r="BQ7698" s="7"/>
      <c r="BR7698" s="7"/>
      <c r="BS7698" s="7"/>
      <c r="BT7698" s="7"/>
      <c r="BU7698" s="7"/>
      <c r="BV7698" s="7"/>
      <c r="BW7698" s="7"/>
    </row>
    <row r="7699" spans="43:75" x14ac:dyDescent="0.2">
      <c r="AQ7699" s="7"/>
      <c r="AR7699" s="7"/>
      <c r="AS7699" s="7"/>
      <c r="AT7699" s="7"/>
      <c r="AU7699" s="7"/>
      <c r="AV7699" s="7"/>
      <c r="AX7699" s="7"/>
      <c r="AY7699" s="7"/>
      <c r="AZ7699" s="7"/>
      <c r="BA7699" s="7"/>
      <c r="BB7699" s="7"/>
      <c r="BC7699" s="7"/>
      <c r="BD7699" s="7"/>
      <c r="BG7699" s="7"/>
      <c r="BH7699" s="7"/>
      <c r="BI7699" s="7"/>
      <c r="BJ7699" s="7"/>
      <c r="BK7699" s="7"/>
      <c r="BL7699" s="7"/>
      <c r="BM7699" s="7"/>
      <c r="BP7699" s="7"/>
      <c r="BQ7699" s="7"/>
      <c r="BR7699" s="7"/>
      <c r="BS7699" s="7"/>
      <c r="BT7699" s="7"/>
      <c r="BU7699" s="7"/>
      <c r="BV7699" s="7"/>
      <c r="BW7699" s="7"/>
    </row>
    <row r="7700" spans="43:75" x14ac:dyDescent="0.2">
      <c r="AQ7700" s="7"/>
      <c r="AR7700" s="7"/>
      <c r="AS7700" s="7"/>
      <c r="AT7700" s="7"/>
      <c r="AU7700" s="7"/>
      <c r="AV7700" s="7"/>
      <c r="AX7700" s="7"/>
      <c r="AY7700" s="7"/>
      <c r="AZ7700" s="7"/>
      <c r="BA7700" s="7"/>
      <c r="BB7700" s="7"/>
      <c r="BC7700" s="7"/>
      <c r="BD7700" s="7"/>
      <c r="BG7700" s="7"/>
      <c r="BH7700" s="7"/>
      <c r="BI7700" s="7"/>
      <c r="BJ7700" s="7"/>
      <c r="BK7700" s="7"/>
      <c r="BL7700" s="7"/>
      <c r="BM7700" s="7"/>
      <c r="BP7700" s="7"/>
      <c r="BQ7700" s="7"/>
      <c r="BR7700" s="7"/>
      <c r="BS7700" s="7"/>
      <c r="BT7700" s="7"/>
      <c r="BU7700" s="7"/>
      <c r="BV7700" s="7"/>
      <c r="BW7700" s="7"/>
    </row>
    <row r="7701" spans="43:75" x14ac:dyDescent="0.2">
      <c r="AQ7701" s="7"/>
      <c r="AR7701" s="7"/>
      <c r="AS7701" s="7"/>
      <c r="AT7701" s="7"/>
      <c r="AU7701" s="7"/>
      <c r="AV7701" s="7"/>
      <c r="AX7701" s="7"/>
      <c r="AY7701" s="7"/>
      <c r="AZ7701" s="7"/>
      <c r="BA7701" s="7"/>
      <c r="BB7701" s="7"/>
      <c r="BC7701" s="7"/>
      <c r="BD7701" s="7"/>
      <c r="BG7701" s="7"/>
      <c r="BH7701" s="7"/>
      <c r="BI7701" s="7"/>
      <c r="BJ7701" s="7"/>
      <c r="BK7701" s="7"/>
      <c r="BL7701" s="7"/>
      <c r="BM7701" s="7"/>
      <c r="BP7701" s="7"/>
      <c r="BQ7701" s="7"/>
      <c r="BR7701" s="7"/>
      <c r="BS7701" s="7"/>
      <c r="BT7701" s="7"/>
      <c r="BU7701" s="7"/>
      <c r="BV7701" s="7"/>
      <c r="BW7701" s="7"/>
    </row>
    <row r="7702" spans="43:75" x14ac:dyDescent="0.2">
      <c r="AQ7702" s="7"/>
      <c r="AR7702" s="7"/>
      <c r="AS7702" s="7"/>
      <c r="AT7702" s="7"/>
      <c r="AU7702" s="7"/>
      <c r="AV7702" s="7"/>
      <c r="AX7702" s="7"/>
      <c r="AY7702" s="7"/>
      <c r="AZ7702" s="7"/>
      <c r="BA7702" s="7"/>
      <c r="BB7702" s="7"/>
      <c r="BC7702" s="7"/>
      <c r="BD7702" s="7"/>
      <c r="BG7702" s="7"/>
      <c r="BH7702" s="7"/>
      <c r="BI7702" s="7"/>
      <c r="BJ7702" s="7"/>
      <c r="BK7702" s="7"/>
      <c r="BL7702" s="7"/>
      <c r="BM7702" s="7"/>
      <c r="BP7702" s="7"/>
      <c r="BQ7702" s="7"/>
      <c r="BR7702" s="7"/>
      <c r="BS7702" s="7"/>
      <c r="BT7702" s="7"/>
      <c r="BU7702" s="7"/>
      <c r="BV7702" s="7"/>
      <c r="BW7702" s="7"/>
    </row>
    <row r="7703" spans="43:75" x14ac:dyDescent="0.2">
      <c r="AQ7703" s="7"/>
      <c r="AR7703" s="7"/>
      <c r="AS7703" s="7"/>
      <c r="AT7703" s="7"/>
      <c r="AU7703" s="7"/>
      <c r="AV7703" s="7"/>
      <c r="AX7703" s="7"/>
      <c r="AY7703" s="7"/>
      <c r="AZ7703" s="7"/>
      <c r="BA7703" s="7"/>
      <c r="BB7703" s="7"/>
      <c r="BC7703" s="7"/>
      <c r="BD7703" s="7"/>
      <c r="BG7703" s="7"/>
      <c r="BH7703" s="7"/>
      <c r="BI7703" s="7"/>
      <c r="BJ7703" s="7"/>
      <c r="BK7703" s="7"/>
      <c r="BL7703" s="7"/>
      <c r="BM7703" s="7"/>
      <c r="BP7703" s="7"/>
      <c r="BQ7703" s="7"/>
      <c r="BR7703" s="7"/>
      <c r="BS7703" s="7"/>
      <c r="BT7703" s="7"/>
      <c r="BU7703" s="7"/>
      <c r="BV7703" s="7"/>
      <c r="BW7703" s="7"/>
    </row>
    <row r="7704" spans="43:75" x14ac:dyDescent="0.2">
      <c r="AQ7704" s="7"/>
      <c r="AR7704" s="7"/>
      <c r="AS7704" s="7"/>
      <c r="AT7704" s="7"/>
      <c r="AU7704" s="7"/>
      <c r="AV7704" s="7"/>
      <c r="AX7704" s="7"/>
      <c r="AY7704" s="7"/>
      <c r="AZ7704" s="7"/>
      <c r="BA7704" s="7"/>
      <c r="BB7704" s="7"/>
      <c r="BC7704" s="7"/>
      <c r="BD7704" s="7"/>
      <c r="BG7704" s="7"/>
      <c r="BH7704" s="7"/>
      <c r="BI7704" s="7"/>
      <c r="BJ7704" s="7"/>
      <c r="BK7704" s="7"/>
      <c r="BL7704" s="7"/>
      <c r="BM7704" s="7"/>
      <c r="BP7704" s="7"/>
      <c r="BQ7704" s="7"/>
      <c r="BR7704" s="7"/>
      <c r="BS7704" s="7"/>
      <c r="BT7704" s="7"/>
      <c r="BU7704" s="7"/>
      <c r="BV7704" s="7"/>
      <c r="BW7704" s="7"/>
    </row>
    <row r="7705" spans="43:75" x14ac:dyDescent="0.2">
      <c r="AQ7705" s="7"/>
      <c r="AR7705" s="7"/>
      <c r="AS7705" s="7"/>
      <c r="AT7705" s="7"/>
      <c r="AU7705" s="7"/>
      <c r="AV7705" s="7"/>
      <c r="AX7705" s="7"/>
      <c r="AY7705" s="7"/>
      <c r="AZ7705" s="7"/>
      <c r="BA7705" s="7"/>
      <c r="BB7705" s="7"/>
      <c r="BC7705" s="7"/>
      <c r="BD7705" s="7"/>
      <c r="BG7705" s="7"/>
      <c r="BH7705" s="7"/>
      <c r="BI7705" s="7"/>
      <c r="BJ7705" s="7"/>
      <c r="BK7705" s="7"/>
      <c r="BL7705" s="7"/>
      <c r="BM7705" s="7"/>
      <c r="BP7705" s="7"/>
      <c r="BQ7705" s="7"/>
      <c r="BR7705" s="7"/>
      <c r="BS7705" s="7"/>
      <c r="BT7705" s="7"/>
      <c r="BU7705" s="7"/>
      <c r="BV7705" s="7"/>
      <c r="BW7705" s="7"/>
    </row>
    <row r="7706" spans="43:75" x14ac:dyDescent="0.2">
      <c r="AQ7706" s="7"/>
      <c r="AR7706" s="7"/>
      <c r="AS7706" s="7"/>
      <c r="AT7706" s="7"/>
      <c r="AU7706" s="7"/>
      <c r="AV7706" s="7"/>
      <c r="AX7706" s="7"/>
      <c r="AY7706" s="7"/>
      <c r="AZ7706" s="7"/>
      <c r="BA7706" s="7"/>
      <c r="BB7706" s="7"/>
      <c r="BC7706" s="7"/>
      <c r="BD7706" s="7"/>
      <c r="BG7706" s="7"/>
      <c r="BH7706" s="7"/>
      <c r="BI7706" s="7"/>
      <c r="BJ7706" s="7"/>
      <c r="BK7706" s="7"/>
      <c r="BL7706" s="7"/>
      <c r="BM7706" s="7"/>
      <c r="BP7706" s="7"/>
      <c r="BQ7706" s="7"/>
      <c r="BR7706" s="7"/>
      <c r="BS7706" s="7"/>
      <c r="BT7706" s="7"/>
      <c r="BU7706" s="7"/>
      <c r="BV7706" s="7"/>
      <c r="BW7706" s="7"/>
    </row>
    <row r="7707" spans="43:75" x14ac:dyDescent="0.2">
      <c r="AQ7707" s="7"/>
      <c r="AR7707" s="7"/>
      <c r="AS7707" s="7"/>
      <c r="AT7707" s="7"/>
      <c r="AU7707" s="7"/>
      <c r="AV7707" s="7"/>
      <c r="AX7707" s="7"/>
      <c r="AY7707" s="7"/>
      <c r="AZ7707" s="7"/>
      <c r="BA7707" s="7"/>
      <c r="BB7707" s="7"/>
      <c r="BC7707" s="7"/>
      <c r="BD7707" s="7"/>
      <c r="BG7707" s="7"/>
      <c r="BH7707" s="7"/>
      <c r="BI7707" s="7"/>
      <c r="BJ7707" s="7"/>
      <c r="BK7707" s="7"/>
      <c r="BL7707" s="7"/>
      <c r="BM7707" s="7"/>
      <c r="BP7707" s="7"/>
      <c r="BQ7707" s="7"/>
      <c r="BR7707" s="7"/>
      <c r="BS7707" s="7"/>
      <c r="BT7707" s="7"/>
      <c r="BU7707" s="7"/>
      <c r="BV7707" s="7"/>
      <c r="BW7707" s="7"/>
    </row>
    <row r="7708" spans="43:75" x14ac:dyDescent="0.2">
      <c r="AQ7708" s="7"/>
      <c r="AR7708" s="7"/>
      <c r="AS7708" s="7"/>
      <c r="AT7708" s="7"/>
      <c r="AU7708" s="7"/>
      <c r="AV7708" s="7"/>
      <c r="AX7708" s="7"/>
      <c r="AY7708" s="7"/>
      <c r="AZ7708" s="7"/>
      <c r="BA7708" s="7"/>
      <c r="BB7708" s="7"/>
      <c r="BC7708" s="7"/>
      <c r="BD7708" s="7"/>
      <c r="BG7708" s="7"/>
      <c r="BH7708" s="7"/>
      <c r="BI7708" s="7"/>
      <c r="BJ7708" s="7"/>
      <c r="BK7708" s="7"/>
      <c r="BL7708" s="7"/>
      <c r="BM7708" s="7"/>
      <c r="BP7708" s="7"/>
      <c r="BQ7708" s="7"/>
      <c r="BR7708" s="7"/>
      <c r="BS7708" s="7"/>
      <c r="BT7708" s="7"/>
      <c r="BU7708" s="7"/>
      <c r="BV7708" s="7"/>
      <c r="BW7708" s="7"/>
    </row>
    <row r="7709" spans="43:75" x14ac:dyDescent="0.2">
      <c r="AQ7709" s="7"/>
      <c r="AR7709" s="7"/>
      <c r="AS7709" s="7"/>
      <c r="AT7709" s="7"/>
      <c r="AU7709" s="7"/>
      <c r="AV7709" s="7"/>
      <c r="AX7709" s="7"/>
      <c r="AY7709" s="7"/>
      <c r="AZ7709" s="7"/>
      <c r="BA7709" s="7"/>
      <c r="BB7709" s="7"/>
      <c r="BC7709" s="7"/>
      <c r="BD7709" s="7"/>
      <c r="BG7709" s="7"/>
      <c r="BH7709" s="7"/>
      <c r="BI7709" s="7"/>
      <c r="BJ7709" s="7"/>
      <c r="BK7709" s="7"/>
      <c r="BL7709" s="7"/>
      <c r="BM7709" s="7"/>
      <c r="BP7709" s="7"/>
      <c r="BQ7709" s="7"/>
      <c r="BR7709" s="7"/>
      <c r="BS7709" s="7"/>
      <c r="BT7709" s="7"/>
      <c r="BU7709" s="7"/>
      <c r="BV7709" s="7"/>
      <c r="BW7709" s="7"/>
    </row>
    <row r="7710" spans="43:75" x14ac:dyDescent="0.2">
      <c r="AQ7710" s="7"/>
      <c r="AR7710" s="7"/>
      <c r="AS7710" s="7"/>
      <c r="AT7710" s="7"/>
      <c r="AU7710" s="7"/>
      <c r="AV7710" s="7"/>
      <c r="AX7710" s="7"/>
      <c r="AY7710" s="7"/>
      <c r="AZ7710" s="7"/>
      <c r="BA7710" s="7"/>
      <c r="BB7710" s="7"/>
      <c r="BC7710" s="7"/>
      <c r="BD7710" s="7"/>
      <c r="BG7710" s="7"/>
      <c r="BH7710" s="7"/>
      <c r="BI7710" s="7"/>
      <c r="BJ7710" s="7"/>
      <c r="BK7710" s="7"/>
      <c r="BL7710" s="7"/>
      <c r="BM7710" s="7"/>
      <c r="BP7710" s="7"/>
      <c r="BQ7710" s="7"/>
      <c r="BR7710" s="7"/>
      <c r="BS7710" s="7"/>
      <c r="BT7710" s="7"/>
      <c r="BU7710" s="7"/>
      <c r="BV7710" s="7"/>
      <c r="BW7710" s="7"/>
    </row>
    <row r="7711" spans="43:75" x14ac:dyDescent="0.2">
      <c r="AQ7711" s="7"/>
      <c r="AR7711" s="7"/>
      <c r="AS7711" s="7"/>
      <c r="AT7711" s="7"/>
      <c r="AU7711" s="7"/>
      <c r="AV7711" s="7"/>
      <c r="AX7711" s="7"/>
      <c r="AY7711" s="7"/>
      <c r="AZ7711" s="7"/>
      <c r="BA7711" s="7"/>
      <c r="BB7711" s="7"/>
      <c r="BC7711" s="7"/>
      <c r="BD7711" s="7"/>
      <c r="BG7711" s="7"/>
      <c r="BH7711" s="7"/>
      <c r="BI7711" s="7"/>
      <c r="BJ7711" s="7"/>
      <c r="BK7711" s="7"/>
      <c r="BL7711" s="7"/>
      <c r="BM7711" s="7"/>
      <c r="BP7711" s="7"/>
      <c r="BQ7711" s="7"/>
      <c r="BR7711" s="7"/>
      <c r="BS7711" s="7"/>
      <c r="BT7711" s="7"/>
      <c r="BU7711" s="7"/>
      <c r="BV7711" s="7"/>
      <c r="BW7711" s="7"/>
    </row>
    <row r="7712" spans="43:75" x14ac:dyDescent="0.2">
      <c r="AQ7712" s="7"/>
      <c r="AR7712" s="7"/>
      <c r="AS7712" s="7"/>
      <c r="AT7712" s="7"/>
      <c r="AU7712" s="7"/>
      <c r="AV7712" s="7"/>
      <c r="AX7712" s="7"/>
      <c r="AY7712" s="7"/>
      <c r="AZ7712" s="7"/>
      <c r="BA7712" s="7"/>
      <c r="BB7712" s="7"/>
      <c r="BC7712" s="7"/>
      <c r="BD7712" s="7"/>
      <c r="BG7712" s="7"/>
      <c r="BH7712" s="7"/>
      <c r="BI7712" s="7"/>
      <c r="BJ7712" s="7"/>
      <c r="BK7712" s="7"/>
      <c r="BL7712" s="7"/>
      <c r="BM7712" s="7"/>
      <c r="BP7712" s="7"/>
      <c r="BQ7712" s="7"/>
      <c r="BR7712" s="7"/>
      <c r="BS7712" s="7"/>
      <c r="BT7712" s="7"/>
      <c r="BU7712" s="7"/>
      <c r="BV7712" s="7"/>
      <c r="BW7712" s="7"/>
    </row>
    <row r="7713" spans="43:75" x14ac:dyDescent="0.2">
      <c r="AQ7713" s="7"/>
      <c r="AR7713" s="7"/>
      <c r="AS7713" s="7"/>
      <c r="AT7713" s="7"/>
      <c r="AU7713" s="7"/>
      <c r="AV7713" s="7"/>
      <c r="AX7713" s="7"/>
      <c r="AY7713" s="7"/>
      <c r="AZ7713" s="7"/>
      <c r="BA7713" s="7"/>
      <c r="BB7713" s="7"/>
      <c r="BC7713" s="7"/>
      <c r="BD7713" s="7"/>
      <c r="BG7713" s="7"/>
      <c r="BH7713" s="7"/>
      <c r="BI7713" s="7"/>
      <c r="BJ7713" s="7"/>
      <c r="BK7713" s="7"/>
      <c r="BL7713" s="7"/>
      <c r="BM7713" s="7"/>
      <c r="BP7713" s="7"/>
      <c r="BQ7713" s="7"/>
      <c r="BR7713" s="7"/>
      <c r="BS7713" s="7"/>
      <c r="BT7713" s="7"/>
      <c r="BU7713" s="7"/>
      <c r="BV7713" s="7"/>
      <c r="BW7713" s="7"/>
    </row>
    <row r="7714" spans="43:75" x14ac:dyDescent="0.2">
      <c r="AQ7714" s="7"/>
      <c r="AR7714" s="7"/>
      <c r="AS7714" s="7"/>
      <c r="AT7714" s="7"/>
      <c r="AU7714" s="7"/>
      <c r="AV7714" s="7"/>
      <c r="AX7714" s="7"/>
      <c r="AY7714" s="7"/>
      <c r="AZ7714" s="7"/>
      <c r="BA7714" s="7"/>
      <c r="BB7714" s="7"/>
      <c r="BC7714" s="7"/>
      <c r="BD7714" s="7"/>
      <c r="BG7714" s="7"/>
      <c r="BH7714" s="7"/>
      <c r="BI7714" s="7"/>
      <c r="BJ7714" s="7"/>
      <c r="BK7714" s="7"/>
      <c r="BL7714" s="7"/>
      <c r="BM7714" s="7"/>
      <c r="BP7714" s="7"/>
      <c r="BQ7714" s="7"/>
      <c r="BR7714" s="7"/>
      <c r="BS7714" s="7"/>
      <c r="BT7714" s="7"/>
      <c r="BU7714" s="7"/>
      <c r="BV7714" s="7"/>
      <c r="BW7714" s="7"/>
    </row>
    <row r="7715" spans="43:75" x14ac:dyDescent="0.2">
      <c r="AQ7715" s="7"/>
      <c r="AR7715" s="7"/>
      <c r="AS7715" s="7"/>
      <c r="AT7715" s="7"/>
      <c r="AU7715" s="7"/>
      <c r="AV7715" s="7"/>
      <c r="AX7715" s="7"/>
      <c r="AY7715" s="7"/>
      <c r="AZ7715" s="7"/>
      <c r="BA7715" s="7"/>
      <c r="BB7715" s="7"/>
      <c r="BC7715" s="7"/>
      <c r="BD7715" s="7"/>
      <c r="BG7715" s="7"/>
      <c r="BH7715" s="7"/>
      <c r="BI7715" s="7"/>
      <c r="BJ7715" s="7"/>
      <c r="BK7715" s="7"/>
      <c r="BL7715" s="7"/>
      <c r="BM7715" s="7"/>
      <c r="BP7715" s="7"/>
      <c r="BQ7715" s="7"/>
      <c r="BR7715" s="7"/>
      <c r="BS7715" s="7"/>
      <c r="BT7715" s="7"/>
      <c r="BU7715" s="7"/>
      <c r="BV7715" s="7"/>
      <c r="BW7715" s="7"/>
    </row>
    <row r="7716" spans="43:75" x14ac:dyDescent="0.2">
      <c r="AQ7716" s="7"/>
      <c r="AR7716" s="7"/>
      <c r="AS7716" s="7"/>
      <c r="AT7716" s="7"/>
      <c r="AU7716" s="7"/>
      <c r="AV7716" s="7"/>
      <c r="AX7716" s="7"/>
      <c r="AY7716" s="7"/>
      <c r="AZ7716" s="7"/>
      <c r="BA7716" s="7"/>
      <c r="BB7716" s="7"/>
      <c r="BC7716" s="7"/>
      <c r="BD7716" s="7"/>
      <c r="BG7716" s="7"/>
      <c r="BH7716" s="7"/>
      <c r="BI7716" s="7"/>
      <c r="BJ7716" s="7"/>
      <c r="BK7716" s="7"/>
      <c r="BL7716" s="7"/>
      <c r="BM7716" s="7"/>
      <c r="BP7716" s="7"/>
      <c r="BQ7716" s="7"/>
      <c r="BR7716" s="7"/>
      <c r="BS7716" s="7"/>
      <c r="BT7716" s="7"/>
      <c r="BU7716" s="7"/>
      <c r="BV7716" s="7"/>
      <c r="BW7716" s="7"/>
    </row>
    <row r="7717" spans="43:75" x14ac:dyDescent="0.2">
      <c r="AQ7717" s="7"/>
      <c r="AR7717" s="7"/>
      <c r="AS7717" s="7"/>
      <c r="AT7717" s="7"/>
      <c r="AU7717" s="7"/>
      <c r="AV7717" s="7"/>
      <c r="AX7717" s="7"/>
      <c r="AY7717" s="7"/>
      <c r="AZ7717" s="7"/>
      <c r="BA7717" s="7"/>
      <c r="BB7717" s="7"/>
      <c r="BC7717" s="7"/>
      <c r="BD7717" s="7"/>
      <c r="BG7717" s="7"/>
      <c r="BH7717" s="7"/>
      <c r="BI7717" s="7"/>
      <c r="BJ7717" s="7"/>
      <c r="BK7717" s="7"/>
      <c r="BL7717" s="7"/>
      <c r="BM7717" s="7"/>
      <c r="BP7717" s="7"/>
      <c r="BQ7717" s="7"/>
      <c r="BR7717" s="7"/>
      <c r="BS7717" s="7"/>
      <c r="BT7717" s="7"/>
      <c r="BU7717" s="7"/>
      <c r="BV7717" s="7"/>
      <c r="BW7717" s="7"/>
    </row>
    <row r="7718" spans="43:75" x14ac:dyDescent="0.2">
      <c r="AQ7718" s="7"/>
      <c r="AR7718" s="7"/>
      <c r="AS7718" s="7"/>
      <c r="AT7718" s="7"/>
      <c r="AU7718" s="7"/>
      <c r="AV7718" s="7"/>
      <c r="AX7718" s="7"/>
      <c r="AY7718" s="7"/>
      <c r="AZ7718" s="7"/>
      <c r="BA7718" s="7"/>
      <c r="BB7718" s="7"/>
      <c r="BC7718" s="7"/>
      <c r="BD7718" s="7"/>
      <c r="BG7718" s="7"/>
      <c r="BH7718" s="7"/>
      <c r="BI7718" s="7"/>
      <c r="BJ7718" s="7"/>
      <c r="BK7718" s="7"/>
      <c r="BL7718" s="7"/>
      <c r="BM7718" s="7"/>
      <c r="BP7718" s="7"/>
      <c r="BQ7718" s="7"/>
      <c r="BR7718" s="7"/>
      <c r="BS7718" s="7"/>
      <c r="BT7718" s="7"/>
      <c r="BU7718" s="7"/>
      <c r="BV7718" s="7"/>
      <c r="BW7718" s="7"/>
    </row>
    <row r="7719" spans="43:75" x14ac:dyDescent="0.2">
      <c r="AQ7719" s="7"/>
      <c r="AR7719" s="7"/>
      <c r="AS7719" s="7"/>
      <c r="AT7719" s="7"/>
      <c r="AU7719" s="7"/>
      <c r="AV7719" s="7"/>
      <c r="AX7719" s="7"/>
      <c r="AY7719" s="7"/>
      <c r="AZ7719" s="7"/>
      <c r="BA7719" s="7"/>
      <c r="BB7719" s="7"/>
      <c r="BC7719" s="7"/>
      <c r="BD7719" s="7"/>
      <c r="BG7719" s="7"/>
      <c r="BH7719" s="7"/>
      <c r="BI7719" s="7"/>
      <c r="BJ7719" s="7"/>
      <c r="BK7719" s="7"/>
      <c r="BL7719" s="7"/>
      <c r="BM7719" s="7"/>
      <c r="BP7719" s="7"/>
      <c r="BQ7719" s="7"/>
      <c r="BR7719" s="7"/>
      <c r="BS7719" s="7"/>
      <c r="BT7719" s="7"/>
      <c r="BU7719" s="7"/>
      <c r="BV7719" s="7"/>
      <c r="BW7719" s="7"/>
    </row>
    <row r="7720" spans="43:75" x14ac:dyDescent="0.2">
      <c r="AQ7720" s="7"/>
      <c r="AR7720" s="7"/>
      <c r="AS7720" s="7"/>
      <c r="AT7720" s="7"/>
      <c r="AU7720" s="7"/>
      <c r="AV7720" s="7"/>
      <c r="AX7720" s="7"/>
      <c r="AY7720" s="7"/>
      <c r="AZ7720" s="7"/>
      <c r="BA7720" s="7"/>
      <c r="BB7720" s="7"/>
      <c r="BC7720" s="7"/>
      <c r="BD7720" s="7"/>
      <c r="BG7720" s="7"/>
      <c r="BH7720" s="7"/>
      <c r="BI7720" s="7"/>
      <c r="BJ7720" s="7"/>
      <c r="BK7720" s="7"/>
      <c r="BL7720" s="7"/>
      <c r="BM7720" s="7"/>
      <c r="BP7720" s="7"/>
      <c r="BQ7720" s="7"/>
      <c r="BR7720" s="7"/>
      <c r="BS7720" s="7"/>
      <c r="BT7720" s="7"/>
      <c r="BU7720" s="7"/>
      <c r="BV7720" s="7"/>
      <c r="BW7720" s="7"/>
    </row>
    <row r="7721" spans="43:75" x14ac:dyDescent="0.2">
      <c r="AQ7721" s="7"/>
      <c r="AR7721" s="7"/>
      <c r="AS7721" s="7"/>
      <c r="AT7721" s="7"/>
      <c r="AU7721" s="7"/>
      <c r="AV7721" s="7"/>
      <c r="AX7721" s="7"/>
      <c r="AY7721" s="7"/>
      <c r="AZ7721" s="7"/>
      <c r="BA7721" s="7"/>
      <c r="BB7721" s="7"/>
      <c r="BC7721" s="7"/>
      <c r="BD7721" s="7"/>
      <c r="BG7721" s="7"/>
      <c r="BH7721" s="7"/>
      <c r="BI7721" s="7"/>
      <c r="BJ7721" s="7"/>
      <c r="BK7721" s="7"/>
      <c r="BL7721" s="7"/>
      <c r="BM7721" s="7"/>
      <c r="BP7721" s="7"/>
      <c r="BQ7721" s="7"/>
      <c r="BR7721" s="7"/>
      <c r="BS7721" s="7"/>
      <c r="BT7721" s="7"/>
      <c r="BU7721" s="7"/>
      <c r="BV7721" s="7"/>
      <c r="BW7721" s="7"/>
    </row>
    <row r="7722" spans="43:75" x14ac:dyDescent="0.2">
      <c r="AQ7722" s="7"/>
      <c r="AR7722" s="7"/>
      <c r="AS7722" s="7"/>
      <c r="AT7722" s="7"/>
      <c r="AU7722" s="7"/>
      <c r="AV7722" s="7"/>
      <c r="AX7722" s="7"/>
      <c r="AY7722" s="7"/>
      <c r="AZ7722" s="7"/>
      <c r="BA7722" s="7"/>
      <c r="BB7722" s="7"/>
      <c r="BC7722" s="7"/>
      <c r="BD7722" s="7"/>
      <c r="BG7722" s="7"/>
      <c r="BH7722" s="7"/>
      <c r="BI7722" s="7"/>
      <c r="BJ7722" s="7"/>
      <c r="BK7722" s="7"/>
      <c r="BL7722" s="7"/>
      <c r="BM7722" s="7"/>
      <c r="BP7722" s="7"/>
      <c r="BQ7722" s="7"/>
      <c r="BR7722" s="7"/>
      <c r="BS7722" s="7"/>
      <c r="BT7722" s="7"/>
      <c r="BU7722" s="7"/>
      <c r="BV7722" s="7"/>
      <c r="BW7722" s="7"/>
    </row>
    <row r="7723" spans="43:75" x14ac:dyDescent="0.2">
      <c r="AQ7723" s="7"/>
      <c r="AR7723" s="7"/>
      <c r="AS7723" s="7"/>
      <c r="AT7723" s="7"/>
      <c r="AU7723" s="7"/>
      <c r="AV7723" s="7"/>
      <c r="AX7723" s="7"/>
      <c r="AY7723" s="7"/>
      <c r="AZ7723" s="7"/>
      <c r="BA7723" s="7"/>
      <c r="BB7723" s="7"/>
      <c r="BC7723" s="7"/>
      <c r="BD7723" s="7"/>
      <c r="BG7723" s="7"/>
      <c r="BH7723" s="7"/>
      <c r="BI7723" s="7"/>
      <c r="BJ7723" s="7"/>
      <c r="BK7723" s="7"/>
      <c r="BL7723" s="7"/>
      <c r="BM7723" s="7"/>
      <c r="BP7723" s="7"/>
      <c r="BQ7723" s="7"/>
      <c r="BR7723" s="7"/>
      <c r="BS7723" s="7"/>
      <c r="BT7723" s="7"/>
      <c r="BU7723" s="7"/>
      <c r="BV7723" s="7"/>
      <c r="BW7723" s="7"/>
    </row>
    <row r="7724" spans="43:75" x14ac:dyDescent="0.2">
      <c r="AQ7724" s="7"/>
      <c r="AR7724" s="7"/>
      <c r="AS7724" s="7"/>
      <c r="AT7724" s="7"/>
      <c r="AU7724" s="7"/>
      <c r="AV7724" s="7"/>
      <c r="AX7724" s="7"/>
      <c r="AY7724" s="7"/>
      <c r="AZ7724" s="7"/>
      <c r="BA7724" s="7"/>
      <c r="BB7724" s="7"/>
      <c r="BC7724" s="7"/>
      <c r="BD7724" s="7"/>
      <c r="BG7724" s="7"/>
      <c r="BH7724" s="7"/>
      <c r="BI7724" s="7"/>
      <c r="BJ7724" s="7"/>
      <c r="BK7724" s="7"/>
      <c r="BL7724" s="7"/>
      <c r="BM7724" s="7"/>
      <c r="BP7724" s="7"/>
      <c r="BQ7724" s="7"/>
      <c r="BR7724" s="7"/>
      <c r="BS7724" s="7"/>
      <c r="BT7724" s="7"/>
      <c r="BU7724" s="7"/>
      <c r="BV7724" s="7"/>
      <c r="BW7724" s="7"/>
    </row>
    <row r="7725" spans="43:75" x14ac:dyDescent="0.2">
      <c r="AQ7725" s="7"/>
      <c r="AR7725" s="7"/>
      <c r="AS7725" s="7"/>
      <c r="AT7725" s="7"/>
      <c r="AU7725" s="7"/>
      <c r="AV7725" s="7"/>
      <c r="AX7725" s="7"/>
      <c r="AY7725" s="7"/>
      <c r="AZ7725" s="7"/>
      <c r="BA7725" s="7"/>
      <c r="BB7725" s="7"/>
      <c r="BC7725" s="7"/>
      <c r="BD7725" s="7"/>
      <c r="BG7725" s="7"/>
      <c r="BH7725" s="7"/>
      <c r="BI7725" s="7"/>
      <c r="BJ7725" s="7"/>
      <c r="BK7725" s="7"/>
      <c r="BL7725" s="7"/>
      <c r="BM7725" s="7"/>
      <c r="BP7725" s="7"/>
      <c r="BQ7725" s="7"/>
      <c r="BR7725" s="7"/>
      <c r="BS7725" s="7"/>
      <c r="BT7725" s="7"/>
      <c r="BU7725" s="7"/>
      <c r="BV7725" s="7"/>
      <c r="BW7725" s="7"/>
    </row>
    <row r="7726" spans="43:75" x14ac:dyDescent="0.2">
      <c r="AQ7726" s="7"/>
      <c r="AR7726" s="7"/>
      <c r="AS7726" s="7"/>
      <c r="AT7726" s="7"/>
      <c r="AU7726" s="7"/>
      <c r="AV7726" s="7"/>
      <c r="AX7726" s="7"/>
      <c r="AY7726" s="7"/>
      <c r="AZ7726" s="7"/>
      <c r="BA7726" s="7"/>
      <c r="BB7726" s="7"/>
      <c r="BC7726" s="7"/>
      <c r="BD7726" s="7"/>
      <c r="BG7726" s="7"/>
      <c r="BH7726" s="7"/>
      <c r="BI7726" s="7"/>
      <c r="BJ7726" s="7"/>
      <c r="BK7726" s="7"/>
      <c r="BL7726" s="7"/>
      <c r="BM7726" s="7"/>
      <c r="BP7726" s="7"/>
      <c r="BQ7726" s="7"/>
      <c r="BR7726" s="7"/>
      <c r="BS7726" s="7"/>
      <c r="BT7726" s="7"/>
      <c r="BU7726" s="7"/>
      <c r="BV7726" s="7"/>
      <c r="BW7726" s="7"/>
    </row>
    <row r="7727" spans="43:75" x14ac:dyDescent="0.2">
      <c r="AQ7727" s="7"/>
      <c r="AR7727" s="7"/>
      <c r="AS7727" s="7"/>
      <c r="AT7727" s="7"/>
      <c r="AU7727" s="7"/>
      <c r="AV7727" s="7"/>
      <c r="AX7727" s="7"/>
      <c r="AY7727" s="7"/>
      <c r="AZ7727" s="7"/>
      <c r="BA7727" s="7"/>
      <c r="BB7727" s="7"/>
      <c r="BC7727" s="7"/>
      <c r="BD7727" s="7"/>
      <c r="BG7727" s="7"/>
      <c r="BH7727" s="7"/>
      <c r="BI7727" s="7"/>
      <c r="BJ7727" s="7"/>
      <c r="BK7727" s="7"/>
      <c r="BL7727" s="7"/>
      <c r="BM7727" s="7"/>
      <c r="BP7727" s="7"/>
      <c r="BQ7727" s="7"/>
      <c r="BR7727" s="7"/>
      <c r="BS7727" s="7"/>
      <c r="BT7727" s="7"/>
      <c r="BU7727" s="7"/>
      <c r="BV7727" s="7"/>
      <c r="BW7727" s="7"/>
    </row>
    <row r="7728" spans="43:75" x14ac:dyDescent="0.2">
      <c r="AQ7728" s="7"/>
      <c r="AR7728" s="7"/>
      <c r="AS7728" s="7"/>
      <c r="AT7728" s="7"/>
      <c r="AU7728" s="7"/>
      <c r="AV7728" s="7"/>
      <c r="AX7728" s="7"/>
      <c r="AY7728" s="7"/>
      <c r="AZ7728" s="7"/>
      <c r="BA7728" s="7"/>
      <c r="BB7728" s="7"/>
      <c r="BC7728" s="7"/>
      <c r="BD7728" s="7"/>
      <c r="BG7728" s="7"/>
      <c r="BH7728" s="7"/>
      <c r="BI7728" s="7"/>
      <c r="BJ7728" s="7"/>
      <c r="BK7728" s="7"/>
      <c r="BL7728" s="7"/>
      <c r="BM7728" s="7"/>
      <c r="BP7728" s="7"/>
      <c r="BQ7728" s="7"/>
      <c r="BR7728" s="7"/>
      <c r="BS7728" s="7"/>
      <c r="BT7728" s="7"/>
      <c r="BU7728" s="7"/>
      <c r="BV7728" s="7"/>
      <c r="BW7728" s="7"/>
    </row>
    <row r="7729" spans="43:75" x14ac:dyDescent="0.2">
      <c r="AQ7729" s="7"/>
      <c r="AR7729" s="7"/>
      <c r="AS7729" s="7"/>
      <c r="AT7729" s="7"/>
      <c r="AU7729" s="7"/>
      <c r="AV7729" s="7"/>
      <c r="AX7729" s="7"/>
      <c r="AY7729" s="7"/>
      <c r="AZ7729" s="7"/>
      <c r="BA7729" s="7"/>
      <c r="BB7729" s="7"/>
      <c r="BC7729" s="7"/>
      <c r="BD7729" s="7"/>
      <c r="BG7729" s="7"/>
      <c r="BH7729" s="7"/>
      <c r="BI7729" s="7"/>
      <c r="BJ7729" s="7"/>
      <c r="BK7729" s="7"/>
      <c r="BL7729" s="7"/>
      <c r="BM7729" s="7"/>
      <c r="BP7729" s="7"/>
      <c r="BQ7729" s="7"/>
      <c r="BR7729" s="7"/>
      <c r="BS7729" s="7"/>
      <c r="BT7729" s="7"/>
      <c r="BU7729" s="7"/>
      <c r="BV7729" s="7"/>
      <c r="BW7729" s="7"/>
    </row>
    <row r="7730" spans="43:75" x14ac:dyDescent="0.2">
      <c r="AQ7730" s="7"/>
      <c r="AR7730" s="7"/>
      <c r="AS7730" s="7"/>
      <c r="AT7730" s="7"/>
      <c r="AU7730" s="7"/>
      <c r="AV7730" s="7"/>
      <c r="AX7730" s="7"/>
      <c r="AY7730" s="7"/>
      <c r="AZ7730" s="7"/>
      <c r="BA7730" s="7"/>
      <c r="BB7730" s="7"/>
      <c r="BC7730" s="7"/>
      <c r="BD7730" s="7"/>
      <c r="BG7730" s="7"/>
      <c r="BH7730" s="7"/>
      <c r="BI7730" s="7"/>
      <c r="BJ7730" s="7"/>
      <c r="BK7730" s="7"/>
      <c r="BL7730" s="7"/>
      <c r="BM7730" s="7"/>
      <c r="BP7730" s="7"/>
      <c r="BQ7730" s="7"/>
      <c r="BR7730" s="7"/>
      <c r="BS7730" s="7"/>
      <c r="BT7730" s="7"/>
      <c r="BU7730" s="7"/>
      <c r="BV7730" s="7"/>
      <c r="BW7730" s="7"/>
    </row>
    <row r="7731" spans="43:75" x14ac:dyDescent="0.2">
      <c r="AQ7731" s="7"/>
      <c r="AR7731" s="7"/>
      <c r="AS7731" s="7"/>
      <c r="AT7731" s="7"/>
      <c r="AU7731" s="7"/>
      <c r="AV7731" s="7"/>
      <c r="AX7731" s="7"/>
      <c r="AY7731" s="7"/>
      <c r="AZ7731" s="7"/>
      <c r="BA7731" s="7"/>
      <c r="BB7731" s="7"/>
      <c r="BC7731" s="7"/>
      <c r="BD7731" s="7"/>
      <c r="BG7731" s="7"/>
      <c r="BH7731" s="7"/>
      <c r="BI7731" s="7"/>
      <c r="BJ7731" s="7"/>
      <c r="BK7731" s="7"/>
      <c r="BL7731" s="7"/>
      <c r="BM7731" s="7"/>
      <c r="BP7731" s="7"/>
      <c r="BQ7731" s="7"/>
      <c r="BR7731" s="7"/>
      <c r="BS7731" s="7"/>
      <c r="BT7731" s="7"/>
      <c r="BU7731" s="7"/>
      <c r="BV7731" s="7"/>
      <c r="BW7731" s="7"/>
    </row>
    <row r="7732" spans="43:75" x14ac:dyDescent="0.2">
      <c r="AQ7732" s="7"/>
      <c r="AR7732" s="7"/>
      <c r="AS7732" s="7"/>
      <c r="AT7732" s="7"/>
      <c r="AU7732" s="7"/>
      <c r="AV7732" s="7"/>
      <c r="AX7732" s="7"/>
      <c r="AY7732" s="7"/>
      <c r="AZ7732" s="7"/>
      <c r="BA7732" s="7"/>
      <c r="BB7732" s="7"/>
      <c r="BC7732" s="7"/>
      <c r="BD7732" s="7"/>
      <c r="BG7732" s="7"/>
      <c r="BH7732" s="7"/>
      <c r="BI7732" s="7"/>
      <c r="BJ7732" s="7"/>
      <c r="BK7732" s="7"/>
      <c r="BL7732" s="7"/>
      <c r="BM7732" s="7"/>
      <c r="BP7732" s="7"/>
      <c r="BQ7732" s="7"/>
      <c r="BR7732" s="7"/>
      <c r="BS7732" s="7"/>
      <c r="BT7732" s="7"/>
      <c r="BU7732" s="7"/>
      <c r="BV7732" s="7"/>
      <c r="BW7732" s="7"/>
    </row>
    <row r="7733" spans="43:75" x14ac:dyDescent="0.2">
      <c r="AQ7733" s="7"/>
      <c r="AR7733" s="7"/>
      <c r="AS7733" s="7"/>
      <c r="AT7733" s="7"/>
      <c r="AU7733" s="7"/>
      <c r="AV7733" s="7"/>
      <c r="AX7733" s="7"/>
      <c r="AY7733" s="7"/>
      <c r="AZ7733" s="7"/>
      <c r="BA7733" s="7"/>
      <c r="BB7733" s="7"/>
      <c r="BC7733" s="7"/>
      <c r="BD7733" s="7"/>
      <c r="BG7733" s="7"/>
      <c r="BH7733" s="7"/>
      <c r="BI7733" s="7"/>
      <c r="BJ7733" s="7"/>
      <c r="BK7733" s="7"/>
      <c r="BL7733" s="7"/>
      <c r="BM7733" s="7"/>
      <c r="BP7733" s="7"/>
      <c r="BQ7733" s="7"/>
      <c r="BR7733" s="7"/>
      <c r="BS7733" s="7"/>
      <c r="BT7733" s="7"/>
      <c r="BU7733" s="7"/>
      <c r="BV7733" s="7"/>
      <c r="BW7733" s="7"/>
    </row>
    <row r="7734" spans="43:75" x14ac:dyDescent="0.2">
      <c r="AQ7734" s="7"/>
      <c r="AR7734" s="7"/>
      <c r="AS7734" s="7"/>
      <c r="AT7734" s="7"/>
      <c r="AU7734" s="7"/>
      <c r="AV7734" s="7"/>
      <c r="AX7734" s="7"/>
      <c r="AY7734" s="7"/>
      <c r="AZ7734" s="7"/>
      <c r="BA7734" s="7"/>
      <c r="BB7734" s="7"/>
      <c r="BC7734" s="7"/>
      <c r="BD7734" s="7"/>
      <c r="BG7734" s="7"/>
      <c r="BH7734" s="7"/>
      <c r="BI7734" s="7"/>
      <c r="BJ7734" s="7"/>
      <c r="BK7734" s="7"/>
      <c r="BL7734" s="7"/>
      <c r="BM7734" s="7"/>
      <c r="BP7734" s="7"/>
      <c r="BQ7734" s="7"/>
      <c r="BR7734" s="7"/>
      <c r="BS7734" s="7"/>
      <c r="BT7734" s="7"/>
      <c r="BU7734" s="7"/>
      <c r="BV7734" s="7"/>
      <c r="BW7734" s="7"/>
    </row>
    <row r="7735" spans="43:75" x14ac:dyDescent="0.2">
      <c r="AQ7735" s="7"/>
      <c r="AR7735" s="7"/>
      <c r="AS7735" s="7"/>
      <c r="AT7735" s="7"/>
      <c r="AU7735" s="7"/>
      <c r="AV7735" s="7"/>
      <c r="AX7735" s="7"/>
      <c r="AY7735" s="7"/>
      <c r="AZ7735" s="7"/>
      <c r="BA7735" s="7"/>
      <c r="BB7735" s="7"/>
      <c r="BC7735" s="7"/>
      <c r="BD7735" s="7"/>
      <c r="BG7735" s="7"/>
      <c r="BH7735" s="7"/>
      <c r="BI7735" s="7"/>
      <c r="BJ7735" s="7"/>
      <c r="BK7735" s="7"/>
      <c r="BL7735" s="7"/>
      <c r="BM7735" s="7"/>
      <c r="BP7735" s="7"/>
      <c r="BQ7735" s="7"/>
      <c r="BR7735" s="7"/>
      <c r="BS7735" s="7"/>
      <c r="BT7735" s="7"/>
      <c r="BU7735" s="7"/>
      <c r="BV7735" s="7"/>
      <c r="BW7735" s="7"/>
    </row>
    <row r="7736" spans="43:75" x14ac:dyDescent="0.2">
      <c r="AQ7736" s="7"/>
      <c r="AR7736" s="7"/>
      <c r="AS7736" s="7"/>
      <c r="AT7736" s="7"/>
      <c r="AU7736" s="7"/>
      <c r="AV7736" s="7"/>
      <c r="AX7736" s="7"/>
      <c r="AY7736" s="7"/>
      <c r="AZ7736" s="7"/>
      <c r="BA7736" s="7"/>
      <c r="BB7736" s="7"/>
      <c r="BC7736" s="7"/>
      <c r="BD7736" s="7"/>
      <c r="BG7736" s="7"/>
      <c r="BH7736" s="7"/>
      <c r="BI7736" s="7"/>
      <c r="BJ7736" s="7"/>
      <c r="BK7736" s="7"/>
      <c r="BL7736" s="7"/>
      <c r="BM7736" s="7"/>
      <c r="BP7736" s="7"/>
      <c r="BQ7736" s="7"/>
      <c r="BR7736" s="7"/>
      <c r="BS7736" s="7"/>
      <c r="BT7736" s="7"/>
      <c r="BU7736" s="7"/>
      <c r="BV7736" s="7"/>
      <c r="BW7736" s="7"/>
    </row>
    <row r="7737" spans="43:75" x14ac:dyDescent="0.2">
      <c r="AQ7737" s="7"/>
      <c r="AR7737" s="7"/>
      <c r="AS7737" s="7"/>
      <c r="AT7737" s="7"/>
      <c r="AU7737" s="7"/>
      <c r="AV7737" s="7"/>
      <c r="AX7737" s="7"/>
      <c r="AY7737" s="7"/>
      <c r="AZ7737" s="7"/>
      <c r="BA7737" s="7"/>
      <c r="BB7737" s="7"/>
      <c r="BC7737" s="7"/>
      <c r="BD7737" s="7"/>
      <c r="BG7737" s="7"/>
      <c r="BH7737" s="7"/>
      <c r="BI7737" s="7"/>
      <c r="BJ7737" s="7"/>
      <c r="BK7737" s="7"/>
      <c r="BL7737" s="7"/>
      <c r="BM7737" s="7"/>
      <c r="BP7737" s="7"/>
      <c r="BQ7737" s="7"/>
      <c r="BR7737" s="7"/>
      <c r="BS7737" s="7"/>
      <c r="BT7737" s="7"/>
      <c r="BU7737" s="7"/>
      <c r="BV7737" s="7"/>
      <c r="BW7737" s="7"/>
    </row>
    <row r="7738" spans="43:75" x14ac:dyDescent="0.2">
      <c r="AQ7738" s="7"/>
      <c r="AR7738" s="7"/>
      <c r="AS7738" s="7"/>
      <c r="AT7738" s="7"/>
      <c r="AU7738" s="7"/>
      <c r="AV7738" s="7"/>
      <c r="AX7738" s="7"/>
      <c r="AY7738" s="7"/>
      <c r="AZ7738" s="7"/>
      <c r="BA7738" s="7"/>
      <c r="BB7738" s="7"/>
      <c r="BC7738" s="7"/>
      <c r="BD7738" s="7"/>
      <c r="BG7738" s="7"/>
      <c r="BH7738" s="7"/>
      <c r="BI7738" s="7"/>
      <c r="BJ7738" s="7"/>
      <c r="BK7738" s="7"/>
      <c r="BL7738" s="7"/>
      <c r="BM7738" s="7"/>
      <c r="BP7738" s="7"/>
      <c r="BQ7738" s="7"/>
      <c r="BR7738" s="7"/>
      <c r="BS7738" s="7"/>
      <c r="BT7738" s="7"/>
      <c r="BU7738" s="7"/>
      <c r="BV7738" s="7"/>
      <c r="BW7738" s="7"/>
    </row>
    <row r="7739" spans="43:75" x14ac:dyDescent="0.2">
      <c r="AQ7739" s="7"/>
      <c r="AR7739" s="7"/>
      <c r="AS7739" s="7"/>
      <c r="AT7739" s="7"/>
      <c r="AU7739" s="7"/>
      <c r="AV7739" s="7"/>
      <c r="AX7739" s="7"/>
      <c r="AY7739" s="7"/>
      <c r="AZ7739" s="7"/>
      <c r="BA7739" s="7"/>
      <c r="BB7739" s="7"/>
      <c r="BC7739" s="7"/>
      <c r="BD7739" s="7"/>
      <c r="BG7739" s="7"/>
      <c r="BH7739" s="7"/>
      <c r="BI7739" s="7"/>
      <c r="BJ7739" s="7"/>
      <c r="BK7739" s="7"/>
      <c r="BL7739" s="7"/>
      <c r="BM7739" s="7"/>
      <c r="BP7739" s="7"/>
      <c r="BQ7739" s="7"/>
      <c r="BR7739" s="7"/>
      <c r="BS7739" s="7"/>
      <c r="BT7739" s="7"/>
      <c r="BU7739" s="7"/>
      <c r="BV7739" s="7"/>
      <c r="BW7739" s="7"/>
    </row>
    <row r="7740" spans="43:75" x14ac:dyDescent="0.2">
      <c r="AQ7740" s="7"/>
      <c r="AR7740" s="7"/>
      <c r="AS7740" s="7"/>
      <c r="AT7740" s="7"/>
      <c r="AU7740" s="7"/>
      <c r="AV7740" s="7"/>
      <c r="AX7740" s="7"/>
      <c r="AY7740" s="7"/>
      <c r="AZ7740" s="7"/>
      <c r="BA7740" s="7"/>
      <c r="BB7740" s="7"/>
      <c r="BC7740" s="7"/>
      <c r="BD7740" s="7"/>
      <c r="BG7740" s="7"/>
      <c r="BH7740" s="7"/>
      <c r="BI7740" s="7"/>
      <c r="BJ7740" s="7"/>
      <c r="BK7740" s="7"/>
      <c r="BL7740" s="7"/>
      <c r="BM7740" s="7"/>
      <c r="BP7740" s="7"/>
      <c r="BQ7740" s="7"/>
      <c r="BR7740" s="7"/>
      <c r="BS7740" s="7"/>
      <c r="BT7740" s="7"/>
      <c r="BU7740" s="7"/>
      <c r="BV7740" s="7"/>
      <c r="BW7740" s="7"/>
    </row>
    <row r="7741" spans="43:75" x14ac:dyDescent="0.2">
      <c r="AQ7741" s="7"/>
      <c r="AR7741" s="7"/>
      <c r="AS7741" s="7"/>
      <c r="AT7741" s="7"/>
      <c r="AU7741" s="7"/>
      <c r="AV7741" s="7"/>
      <c r="AX7741" s="7"/>
      <c r="AY7741" s="7"/>
      <c r="AZ7741" s="7"/>
      <c r="BA7741" s="7"/>
      <c r="BB7741" s="7"/>
      <c r="BC7741" s="7"/>
      <c r="BD7741" s="7"/>
      <c r="BG7741" s="7"/>
      <c r="BH7741" s="7"/>
      <c r="BI7741" s="7"/>
      <c r="BJ7741" s="7"/>
      <c r="BK7741" s="7"/>
      <c r="BL7741" s="7"/>
      <c r="BM7741" s="7"/>
      <c r="BP7741" s="7"/>
      <c r="BQ7741" s="7"/>
      <c r="BR7741" s="7"/>
      <c r="BS7741" s="7"/>
      <c r="BT7741" s="7"/>
      <c r="BU7741" s="7"/>
      <c r="BV7741" s="7"/>
      <c r="BW7741" s="7"/>
    </row>
    <row r="7742" spans="43:75" x14ac:dyDescent="0.2">
      <c r="AQ7742" s="7"/>
      <c r="AR7742" s="7"/>
      <c r="AS7742" s="7"/>
      <c r="AT7742" s="7"/>
      <c r="AU7742" s="7"/>
      <c r="AV7742" s="7"/>
      <c r="AX7742" s="7"/>
      <c r="AY7742" s="7"/>
      <c r="AZ7742" s="7"/>
      <c r="BA7742" s="7"/>
      <c r="BB7742" s="7"/>
      <c r="BC7742" s="7"/>
      <c r="BD7742" s="7"/>
      <c r="BG7742" s="7"/>
      <c r="BH7742" s="7"/>
      <c r="BI7742" s="7"/>
      <c r="BJ7742" s="7"/>
      <c r="BK7742" s="7"/>
      <c r="BL7742" s="7"/>
      <c r="BM7742" s="7"/>
      <c r="BP7742" s="7"/>
      <c r="BQ7742" s="7"/>
      <c r="BR7742" s="7"/>
      <c r="BS7742" s="7"/>
      <c r="BT7742" s="7"/>
      <c r="BU7742" s="7"/>
      <c r="BV7742" s="7"/>
      <c r="BW7742" s="7"/>
    </row>
    <row r="7743" spans="43:75" x14ac:dyDescent="0.2">
      <c r="AQ7743" s="7"/>
      <c r="AR7743" s="7"/>
      <c r="AS7743" s="7"/>
      <c r="AT7743" s="7"/>
      <c r="AU7743" s="7"/>
      <c r="AV7743" s="7"/>
      <c r="AX7743" s="7"/>
      <c r="AY7743" s="7"/>
      <c r="AZ7743" s="7"/>
      <c r="BA7743" s="7"/>
      <c r="BB7743" s="7"/>
      <c r="BC7743" s="7"/>
      <c r="BD7743" s="7"/>
      <c r="BG7743" s="7"/>
      <c r="BH7743" s="7"/>
      <c r="BI7743" s="7"/>
      <c r="BJ7743" s="7"/>
      <c r="BK7743" s="7"/>
      <c r="BL7743" s="7"/>
      <c r="BM7743" s="7"/>
      <c r="BP7743" s="7"/>
      <c r="BQ7743" s="7"/>
      <c r="BR7743" s="7"/>
      <c r="BS7743" s="7"/>
      <c r="BT7743" s="7"/>
      <c r="BU7743" s="7"/>
      <c r="BV7743" s="7"/>
      <c r="BW7743" s="7"/>
    </row>
    <row r="7744" spans="43:75" x14ac:dyDescent="0.2">
      <c r="AQ7744" s="7"/>
      <c r="AR7744" s="7"/>
      <c r="AS7744" s="7"/>
      <c r="AT7744" s="7"/>
      <c r="AU7744" s="7"/>
      <c r="AV7744" s="7"/>
      <c r="AX7744" s="7"/>
      <c r="AY7744" s="7"/>
      <c r="AZ7744" s="7"/>
      <c r="BA7744" s="7"/>
      <c r="BB7744" s="7"/>
      <c r="BC7744" s="7"/>
      <c r="BD7744" s="7"/>
      <c r="BG7744" s="7"/>
      <c r="BH7744" s="7"/>
      <c r="BI7744" s="7"/>
      <c r="BJ7744" s="7"/>
      <c r="BK7744" s="7"/>
      <c r="BL7744" s="7"/>
      <c r="BM7744" s="7"/>
      <c r="BP7744" s="7"/>
      <c r="BQ7744" s="7"/>
      <c r="BR7744" s="7"/>
      <c r="BS7744" s="7"/>
      <c r="BT7744" s="7"/>
      <c r="BU7744" s="7"/>
      <c r="BV7744" s="7"/>
      <c r="BW7744" s="7"/>
    </row>
    <row r="7745" spans="43:75" x14ac:dyDescent="0.2">
      <c r="AQ7745" s="7"/>
      <c r="AR7745" s="7"/>
      <c r="AS7745" s="7"/>
      <c r="AT7745" s="7"/>
      <c r="AU7745" s="7"/>
      <c r="AV7745" s="7"/>
      <c r="AX7745" s="7"/>
      <c r="AY7745" s="7"/>
      <c r="AZ7745" s="7"/>
      <c r="BA7745" s="7"/>
      <c r="BB7745" s="7"/>
      <c r="BC7745" s="7"/>
      <c r="BD7745" s="7"/>
      <c r="BG7745" s="7"/>
      <c r="BH7745" s="7"/>
      <c r="BI7745" s="7"/>
      <c r="BJ7745" s="7"/>
      <c r="BK7745" s="7"/>
      <c r="BL7745" s="7"/>
      <c r="BM7745" s="7"/>
      <c r="BP7745" s="7"/>
      <c r="BQ7745" s="7"/>
      <c r="BR7745" s="7"/>
      <c r="BS7745" s="7"/>
      <c r="BT7745" s="7"/>
      <c r="BU7745" s="7"/>
      <c r="BV7745" s="7"/>
      <c r="BW7745" s="7"/>
    </row>
    <row r="7746" spans="43:75" x14ac:dyDescent="0.2">
      <c r="AQ7746" s="7"/>
      <c r="AR7746" s="7"/>
      <c r="AS7746" s="7"/>
      <c r="AT7746" s="7"/>
      <c r="AU7746" s="7"/>
      <c r="AV7746" s="7"/>
      <c r="AX7746" s="7"/>
      <c r="AY7746" s="7"/>
      <c r="AZ7746" s="7"/>
      <c r="BA7746" s="7"/>
      <c r="BB7746" s="7"/>
      <c r="BC7746" s="7"/>
      <c r="BD7746" s="7"/>
      <c r="BG7746" s="7"/>
      <c r="BH7746" s="7"/>
      <c r="BI7746" s="7"/>
      <c r="BJ7746" s="7"/>
      <c r="BK7746" s="7"/>
      <c r="BL7746" s="7"/>
      <c r="BM7746" s="7"/>
      <c r="BP7746" s="7"/>
      <c r="BQ7746" s="7"/>
      <c r="BR7746" s="7"/>
      <c r="BS7746" s="7"/>
      <c r="BT7746" s="7"/>
      <c r="BU7746" s="7"/>
      <c r="BV7746" s="7"/>
      <c r="BW7746" s="7"/>
    </row>
    <row r="7747" spans="43:75" x14ac:dyDescent="0.2">
      <c r="AQ7747" s="7"/>
      <c r="AR7747" s="7"/>
      <c r="AS7747" s="7"/>
      <c r="AT7747" s="7"/>
      <c r="AU7747" s="7"/>
      <c r="AV7747" s="7"/>
      <c r="AX7747" s="7"/>
      <c r="AY7747" s="7"/>
      <c r="AZ7747" s="7"/>
      <c r="BA7747" s="7"/>
      <c r="BB7747" s="7"/>
      <c r="BC7747" s="7"/>
      <c r="BD7747" s="7"/>
      <c r="BG7747" s="7"/>
      <c r="BH7747" s="7"/>
      <c r="BI7747" s="7"/>
      <c r="BJ7747" s="7"/>
      <c r="BK7747" s="7"/>
      <c r="BL7747" s="7"/>
      <c r="BM7747" s="7"/>
      <c r="BP7747" s="7"/>
      <c r="BQ7747" s="7"/>
      <c r="BR7747" s="7"/>
      <c r="BS7747" s="7"/>
      <c r="BT7747" s="7"/>
      <c r="BU7747" s="7"/>
      <c r="BV7747" s="7"/>
      <c r="BW7747" s="7"/>
    </row>
    <row r="7748" spans="43:75" x14ac:dyDescent="0.2">
      <c r="AQ7748" s="7"/>
      <c r="AR7748" s="7"/>
      <c r="AS7748" s="7"/>
      <c r="AT7748" s="7"/>
      <c r="AU7748" s="7"/>
      <c r="AV7748" s="7"/>
      <c r="AX7748" s="7"/>
      <c r="AY7748" s="7"/>
      <c r="AZ7748" s="7"/>
      <c r="BA7748" s="7"/>
      <c r="BB7748" s="7"/>
      <c r="BC7748" s="7"/>
      <c r="BD7748" s="7"/>
      <c r="BG7748" s="7"/>
      <c r="BH7748" s="7"/>
      <c r="BI7748" s="7"/>
      <c r="BJ7748" s="7"/>
      <c r="BK7748" s="7"/>
      <c r="BL7748" s="7"/>
      <c r="BM7748" s="7"/>
      <c r="BP7748" s="7"/>
      <c r="BQ7748" s="7"/>
      <c r="BR7748" s="7"/>
      <c r="BS7748" s="7"/>
      <c r="BT7748" s="7"/>
      <c r="BU7748" s="7"/>
      <c r="BV7748" s="7"/>
      <c r="BW7748" s="7"/>
    </row>
    <row r="7749" spans="43:75" x14ac:dyDescent="0.2">
      <c r="AQ7749" s="7"/>
      <c r="AR7749" s="7"/>
      <c r="AS7749" s="7"/>
      <c r="AT7749" s="7"/>
      <c r="AU7749" s="7"/>
      <c r="AV7749" s="7"/>
      <c r="AX7749" s="7"/>
      <c r="AY7749" s="7"/>
      <c r="AZ7749" s="7"/>
      <c r="BA7749" s="7"/>
      <c r="BB7749" s="7"/>
      <c r="BC7749" s="7"/>
      <c r="BD7749" s="7"/>
      <c r="BG7749" s="7"/>
      <c r="BH7749" s="7"/>
      <c r="BI7749" s="7"/>
      <c r="BJ7749" s="7"/>
      <c r="BK7749" s="7"/>
      <c r="BL7749" s="7"/>
      <c r="BM7749" s="7"/>
      <c r="BP7749" s="7"/>
      <c r="BQ7749" s="7"/>
      <c r="BR7749" s="7"/>
      <c r="BS7749" s="7"/>
      <c r="BT7749" s="7"/>
      <c r="BU7749" s="7"/>
      <c r="BV7749" s="7"/>
      <c r="BW7749" s="7"/>
    </row>
    <row r="7750" spans="43:75" x14ac:dyDescent="0.2">
      <c r="AQ7750" s="7"/>
      <c r="AR7750" s="7"/>
      <c r="AS7750" s="7"/>
      <c r="AT7750" s="7"/>
      <c r="AU7750" s="7"/>
      <c r="AV7750" s="7"/>
      <c r="AX7750" s="7"/>
      <c r="AY7750" s="7"/>
      <c r="AZ7750" s="7"/>
      <c r="BA7750" s="7"/>
      <c r="BB7750" s="7"/>
      <c r="BC7750" s="7"/>
      <c r="BD7750" s="7"/>
      <c r="BG7750" s="7"/>
      <c r="BH7750" s="7"/>
      <c r="BI7750" s="7"/>
      <c r="BJ7750" s="7"/>
      <c r="BK7750" s="7"/>
      <c r="BL7750" s="7"/>
      <c r="BM7750" s="7"/>
      <c r="BP7750" s="7"/>
      <c r="BQ7750" s="7"/>
      <c r="BR7750" s="7"/>
      <c r="BS7750" s="7"/>
      <c r="BT7750" s="7"/>
      <c r="BU7750" s="7"/>
      <c r="BV7750" s="7"/>
      <c r="BW7750" s="7"/>
    </row>
    <row r="7751" spans="43:75" x14ac:dyDescent="0.2">
      <c r="AQ7751" s="7"/>
      <c r="AR7751" s="7"/>
      <c r="AS7751" s="7"/>
      <c r="AT7751" s="7"/>
      <c r="AU7751" s="7"/>
      <c r="AV7751" s="7"/>
      <c r="AX7751" s="7"/>
      <c r="AY7751" s="7"/>
      <c r="AZ7751" s="7"/>
      <c r="BA7751" s="7"/>
      <c r="BB7751" s="7"/>
      <c r="BC7751" s="7"/>
      <c r="BD7751" s="7"/>
      <c r="BG7751" s="7"/>
      <c r="BH7751" s="7"/>
      <c r="BI7751" s="7"/>
      <c r="BJ7751" s="7"/>
      <c r="BK7751" s="7"/>
      <c r="BL7751" s="7"/>
      <c r="BM7751" s="7"/>
      <c r="BP7751" s="7"/>
      <c r="BQ7751" s="7"/>
      <c r="BR7751" s="7"/>
      <c r="BS7751" s="7"/>
      <c r="BT7751" s="7"/>
      <c r="BU7751" s="7"/>
      <c r="BV7751" s="7"/>
      <c r="BW7751" s="7"/>
    </row>
    <row r="7752" spans="43:75" x14ac:dyDescent="0.2">
      <c r="AQ7752" s="7"/>
      <c r="AR7752" s="7"/>
      <c r="AS7752" s="7"/>
      <c r="AT7752" s="7"/>
      <c r="AU7752" s="7"/>
      <c r="AV7752" s="7"/>
      <c r="AX7752" s="7"/>
      <c r="AY7752" s="7"/>
      <c r="AZ7752" s="7"/>
      <c r="BA7752" s="7"/>
      <c r="BB7752" s="7"/>
      <c r="BC7752" s="7"/>
      <c r="BD7752" s="7"/>
      <c r="BG7752" s="7"/>
      <c r="BH7752" s="7"/>
      <c r="BI7752" s="7"/>
      <c r="BJ7752" s="7"/>
      <c r="BK7752" s="7"/>
      <c r="BL7752" s="7"/>
      <c r="BM7752" s="7"/>
      <c r="BP7752" s="7"/>
      <c r="BQ7752" s="7"/>
      <c r="BR7752" s="7"/>
      <c r="BS7752" s="7"/>
      <c r="BT7752" s="7"/>
      <c r="BU7752" s="7"/>
      <c r="BV7752" s="7"/>
      <c r="BW7752" s="7"/>
    </row>
    <row r="7753" spans="43:75" x14ac:dyDescent="0.2">
      <c r="AQ7753" s="7"/>
      <c r="AR7753" s="7"/>
      <c r="AS7753" s="7"/>
      <c r="AT7753" s="7"/>
      <c r="AU7753" s="7"/>
      <c r="AV7753" s="7"/>
      <c r="AX7753" s="7"/>
      <c r="AY7753" s="7"/>
      <c r="AZ7753" s="7"/>
      <c r="BA7753" s="7"/>
      <c r="BB7753" s="7"/>
      <c r="BC7753" s="7"/>
      <c r="BD7753" s="7"/>
      <c r="BG7753" s="7"/>
      <c r="BH7753" s="7"/>
      <c r="BI7753" s="7"/>
      <c r="BJ7753" s="7"/>
      <c r="BK7753" s="7"/>
      <c r="BL7753" s="7"/>
      <c r="BM7753" s="7"/>
      <c r="BP7753" s="7"/>
      <c r="BQ7753" s="7"/>
      <c r="BR7753" s="7"/>
      <c r="BS7753" s="7"/>
      <c r="BT7753" s="7"/>
      <c r="BU7753" s="7"/>
      <c r="BV7753" s="7"/>
      <c r="BW7753" s="7"/>
    </row>
    <row r="7754" spans="43:75" x14ac:dyDescent="0.2">
      <c r="AQ7754" s="7"/>
      <c r="AR7754" s="7"/>
      <c r="AS7754" s="7"/>
      <c r="AT7754" s="7"/>
      <c r="AU7754" s="7"/>
      <c r="AV7754" s="7"/>
      <c r="AX7754" s="7"/>
      <c r="AY7754" s="7"/>
      <c r="AZ7754" s="7"/>
      <c r="BA7754" s="7"/>
      <c r="BB7754" s="7"/>
      <c r="BC7754" s="7"/>
      <c r="BD7754" s="7"/>
      <c r="BG7754" s="7"/>
      <c r="BH7754" s="7"/>
      <c r="BI7754" s="7"/>
      <c r="BJ7754" s="7"/>
      <c r="BK7754" s="7"/>
      <c r="BL7754" s="7"/>
      <c r="BM7754" s="7"/>
      <c r="BP7754" s="7"/>
      <c r="BQ7754" s="7"/>
      <c r="BR7754" s="7"/>
      <c r="BS7754" s="7"/>
      <c r="BT7754" s="7"/>
      <c r="BU7754" s="7"/>
      <c r="BV7754" s="7"/>
      <c r="BW7754" s="7"/>
    </row>
    <row r="7755" spans="43:75" x14ac:dyDescent="0.2">
      <c r="AQ7755" s="7"/>
      <c r="AR7755" s="7"/>
      <c r="AS7755" s="7"/>
      <c r="AT7755" s="7"/>
      <c r="AU7755" s="7"/>
      <c r="AV7755" s="7"/>
      <c r="AX7755" s="7"/>
      <c r="AY7755" s="7"/>
      <c r="AZ7755" s="7"/>
      <c r="BA7755" s="7"/>
      <c r="BB7755" s="7"/>
      <c r="BC7755" s="7"/>
      <c r="BD7755" s="7"/>
      <c r="BG7755" s="7"/>
      <c r="BH7755" s="7"/>
      <c r="BI7755" s="7"/>
      <c r="BJ7755" s="7"/>
      <c r="BK7755" s="7"/>
      <c r="BL7755" s="7"/>
      <c r="BM7755" s="7"/>
      <c r="BP7755" s="7"/>
      <c r="BQ7755" s="7"/>
      <c r="BR7755" s="7"/>
      <c r="BS7755" s="7"/>
      <c r="BT7755" s="7"/>
      <c r="BU7755" s="7"/>
      <c r="BV7755" s="7"/>
      <c r="BW7755" s="7"/>
    </row>
    <row r="7756" spans="43:75" x14ac:dyDescent="0.2">
      <c r="AQ7756" s="7"/>
      <c r="AR7756" s="7"/>
      <c r="AS7756" s="7"/>
      <c r="AT7756" s="7"/>
      <c r="AU7756" s="7"/>
      <c r="AV7756" s="7"/>
      <c r="AX7756" s="7"/>
      <c r="AY7756" s="7"/>
      <c r="AZ7756" s="7"/>
      <c r="BA7756" s="7"/>
      <c r="BB7756" s="7"/>
      <c r="BC7756" s="7"/>
      <c r="BD7756" s="7"/>
      <c r="BG7756" s="7"/>
      <c r="BH7756" s="7"/>
      <c r="BI7756" s="7"/>
      <c r="BJ7756" s="7"/>
      <c r="BK7756" s="7"/>
      <c r="BL7756" s="7"/>
      <c r="BM7756" s="7"/>
      <c r="BP7756" s="7"/>
      <c r="BQ7756" s="7"/>
      <c r="BR7756" s="7"/>
      <c r="BS7756" s="7"/>
      <c r="BT7756" s="7"/>
      <c r="BU7756" s="7"/>
      <c r="BV7756" s="7"/>
      <c r="BW7756" s="7"/>
    </row>
    <row r="7757" spans="43:75" x14ac:dyDescent="0.2">
      <c r="AQ7757" s="7"/>
      <c r="AR7757" s="7"/>
      <c r="AS7757" s="7"/>
      <c r="AT7757" s="7"/>
      <c r="AU7757" s="7"/>
      <c r="AV7757" s="7"/>
      <c r="AX7757" s="7"/>
      <c r="AY7757" s="7"/>
      <c r="AZ7757" s="7"/>
      <c r="BA7757" s="7"/>
      <c r="BB7757" s="7"/>
      <c r="BC7757" s="7"/>
      <c r="BD7757" s="7"/>
      <c r="BG7757" s="7"/>
      <c r="BH7757" s="7"/>
      <c r="BI7757" s="7"/>
      <c r="BJ7757" s="7"/>
      <c r="BK7757" s="7"/>
      <c r="BL7757" s="7"/>
      <c r="BM7757" s="7"/>
      <c r="BP7757" s="7"/>
      <c r="BQ7757" s="7"/>
      <c r="BR7757" s="7"/>
      <c r="BS7757" s="7"/>
      <c r="BT7757" s="7"/>
      <c r="BU7757" s="7"/>
      <c r="BV7757" s="7"/>
      <c r="BW7757" s="7"/>
    </row>
    <row r="7758" spans="43:75" x14ac:dyDescent="0.2">
      <c r="AQ7758" s="7"/>
      <c r="AR7758" s="7"/>
      <c r="AS7758" s="7"/>
      <c r="AT7758" s="7"/>
      <c r="AU7758" s="7"/>
      <c r="AV7758" s="7"/>
      <c r="AX7758" s="7"/>
      <c r="AY7758" s="7"/>
      <c r="AZ7758" s="7"/>
      <c r="BA7758" s="7"/>
      <c r="BB7758" s="7"/>
      <c r="BC7758" s="7"/>
      <c r="BD7758" s="7"/>
      <c r="BG7758" s="7"/>
      <c r="BH7758" s="7"/>
      <c r="BI7758" s="7"/>
      <c r="BJ7758" s="7"/>
      <c r="BK7758" s="7"/>
      <c r="BL7758" s="7"/>
      <c r="BM7758" s="7"/>
      <c r="BP7758" s="7"/>
      <c r="BQ7758" s="7"/>
      <c r="BR7758" s="7"/>
      <c r="BS7758" s="7"/>
      <c r="BT7758" s="7"/>
      <c r="BU7758" s="7"/>
      <c r="BV7758" s="7"/>
      <c r="BW7758" s="7"/>
    </row>
    <row r="7759" spans="43:75" x14ac:dyDescent="0.2">
      <c r="AQ7759" s="7"/>
      <c r="AR7759" s="7"/>
      <c r="AS7759" s="7"/>
      <c r="AT7759" s="7"/>
      <c r="AU7759" s="7"/>
      <c r="AV7759" s="7"/>
      <c r="AX7759" s="7"/>
      <c r="AY7759" s="7"/>
      <c r="AZ7759" s="7"/>
      <c r="BA7759" s="7"/>
      <c r="BB7759" s="7"/>
      <c r="BC7759" s="7"/>
      <c r="BD7759" s="7"/>
      <c r="BG7759" s="7"/>
      <c r="BH7759" s="7"/>
      <c r="BI7759" s="7"/>
      <c r="BJ7759" s="7"/>
      <c r="BK7759" s="7"/>
      <c r="BL7759" s="7"/>
      <c r="BM7759" s="7"/>
      <c r="BP7759" s="7"/>
      <c r="BQ7759" s="7"/>
      <c r="BR7759" s="7"/>
      <c r="BS7759" s="7"/>
      <c r="BT7759" s="7"/>
      <c r="BU7759" s="7"/>
      <c r="BV7759" s="7"/>
      <c r="BW7759" s="7"/>
    </row>
    <row r="7760" spans="43:75" x14ac:dyDescent="0.2">
      <c r="AQ7760" s="7"/>
      <c r="AR7760" s="7"/>
      <c r="AS7760" s="7"/>
      <c r="AT7760" s="7"/>
      <c r="AU7760" s="7"/>
      <c r="AV7760" s="7"/>
      <c r="AX7760" s="7"/>
      <c r="AY7760" s="7"/>
      <c r="AZ7760" s="7"/>
      <c r="BA7760" s="7"/>
      <c r="BB7760" s="7"/>
      <c r="BC7760" s="7"/>
      <c r="BD7760" s="7"/>
      <c r="BG7760" s="7"/>
      <c r="BH7760" s="7"/>
      <c r="BI7760" s="7"/>
      <c r="BJ7760" s="7"/>
      <c r="BK7760" s="7"/>
      <c r="BL7760" s="7"/>
      <c r="BM7760" s="7"/>
      <c r="BP7760" s="7"/>
      <c r="BQ7760" s="7"/>
      <c r="BR7760" s="7"/>
      <c r="BS7760" s="7"/>
      <c r="BT7760" s="7"/>
      <c r="BU7760" s="7"/>
      <c r="BV7760" s="7"/>
      <c r="BW7760" s="7"/>
    </row>
    <row r="7761" spans="43:75" x14ac:dyDescent="0.2">
      <c r="AQ7761" s="7"/>
      <c r="AR7761" s="7"/>
      <c r="AS7761" s="7"/>
      <c r="AT7761" s="7"/>
      <c r="AU7761" s="7"/>
      <c r="AV7761" s="7"/>
      <c r="AX7761" s="7"/>
      <c r="AY7761" s="7"/>
      <c r="AZ7761" s="7"/>
      <c r="BA7761" s="7"/>
      <c r="BB7761" s="7"/>
      <c r="BC7761" s="7"/>
      <c r="BD7761" s="7"/>
      <c r="BG7761" s="7"/>
      <c r="BH7761" s="7"/>
      <c r="BI7761" s="7"/>
      <c r="BJ7761" s="7"/>
      <c r="BK7761" s="7"/>
      <c r="BL7761" s="7"/>
      <c r="BM7761" s="7"/>
      <c r="BP7761" s="7"/>
      <c r="BQ7761" s="7"/>
      <c r="BR7761" s="7"/>
      <c r="BS7761" s="7"/>
      <c r="BT7761" s="7"/>
      <c r="BU7761" s="7"/>
      <c r="BV7761" s="7"/>
      <c r="BW7761" s="7"/>
    </row>
    <row r="7762" spans="43:75" x14ac:dyDescent="0.2">
      <c r="AQ7762" s="7"/>
      <c r="AR7762" s="7"/>
      <c r="AS7762" s="7"/>
      <c r="AT7762" s="7"/>
      <c r="AU7762" s="7"/>
      <c r="AV7762" s="7"/>
      <c r="AX7762" s="7"/>
      <c r="AY7762" s="7"/>
      <c r="AZ7762" s="7"/>
      <c r="BA7762" s="7"/>
      <c r="BB7762" s="7"/>
      <c r="BC7762" s="7"/>
      <c r="BD7762" s="7"/>
      <c r="BG7762" s="7"/>
      <c r="BH7762" s="7"/>
      <c r="BI7762" s="7"/>
      <c r="BJ7762" s="7"/>
      <c r="BK7762" s="7"/>
      <c r="BL7762" s="7"/>
      <c r="BM7762" s="7"/>
      <c r="BP7762" s="7"/>
      <c r="BQ7762" s="7"/>
      <c r="BR7762" s="7"/>
      <c r="BS7762" s="7"/>
      <c r="BT7762" s="7"/>
      <c r="BU7762" s="7"/>
      <c r="BV7762" s="7"/>
      <c r="BW7762" s="7"/>
    </row>
    <row r="7763" spans="43:75" x14ac:dyDescent="0.2">
      <c r="AQ7763" s="7"/>
      <c r="AR7763" s="7"/>
      <c r="AS7763" s="7"/>
      <c r="AT7763" s="7"/>
      <c r="AU7763" s="7"/>
      <c r="AV7763" s="7"/>
      <c r="AX7763" s="7"/>
      <c r="AY7763" s="7"/>
      <c r="AZ7763" s="7"/>
      <c r="BA7763" s="7"/>
      <c r="BB7763" s="7"/>
      <c r="BC7763" s="7"/>
      <c r="BD7763" s="7"/>
      <c r="BG7763" s="7"/>
      <c r="BH7763" s="7"/>
      <c r="BI7763" s="7"/>
      <c r="BJ7763" s="7"/>
      <c r="BK7763" s="7"/>
      <c r="BL7763" s="7"/>
      <c r="BM7763" s="7"/>
      <c r="BP7763" s="7"/>
      <c r="BQ7763" s="7"/>
      <c r="BR7763" s="7"/>
      <c r="BS7763" s="7"/>
      <c r="BT7763" s="7"/>
      <c r="BU7763" s="7"/>
      <c r="BV7763" s="7"/>
      <c r="BW7763" s="7"/>
    </row>
    <row r="7764" spans="43:75" x14ac:dyDescent="0.2">
      <c r="AQ7764" s="7"/>
      <c r="AR7764" s="7"/>
      <c r="AS7764" s="7"/>
      <c r="AT7764" s="7"/>
      <c r="AU7764" s="7"/>
      <c r="AV7764" s="7"/>
      <c r="AX7764" s="7"/>
      <c r="AY7764" s="7"/>
      <c r="AZ7764" s="7"/>
      <c r="BA7764" s="7"/>
      <c r="BB7764" s="7"/>
      <c r="BC7764" s="7"/>
      <c r="BD7764" s="7"/>
      <c r="BG7764" s="7"/>
      <c r="BH7764" s="7"/>
      <c r="BI7764" s="7"/>
      <c r="BJ7764" s="7"/>
      <c r="BK7764" s="7"/>
      <c r="BL7764" s="7"/>
      <c r="BM7764" s="7"/>
      <c r="BP7764" s="7"/>
      <c r="BQ7764" s="7"/>
      <c r="BR7764" s="7"/>
      <c r="BS7764" s="7"/>
      <c r="BT7764" s="7"/>
      <c r="BU7764" s="7"/>
      <c r="BV7764" s="7"/>
      <c r="BW7764" s="7"/>
    </row>
    <row r="7765" spans="43:75" x14ac:dyDescent="0.2">
      <c r="AQ7765" s="7"/>
      <c r="AR7765" s="7"/>
      <c r="AS7765" s="7"/>
      <c r="AT7765" s="7"/>
      <c r="AU7765" s="7"/>
      <c r="AV7765" s="7"/>
      <c r="AX7765" s="7"/>
      <c r="AY7765" s="7"/>
      <c r="AZ7765" s="7"/>
      <c r="BA7765" s="7"/>
      <c r="BB7765" s="7"/>
      <c r="BC7765" s="7"/>
      <c r="BD7765" s="7"/>
      <c r="BG7765" s="7"/>
      <c r="BH7765" s="7"/>
      <c r="BI7765" s="7"/>
      <c r="BJ7765" s="7"/>
      <c r="BK7765" s="7"/>
      <c r="BL7765" s="7"/>
      <c r="BM7765" s="7"/>
      <c r="BP7765" s="7"/>
      <c r="BQ7765" s="7"/>
      <c r="BR7765" s="7"/>
      <c r="BS7765" s="7"/>
      <c r="BT7765" s="7"/>
      <c r="BU7765" s="7"/>
      <c r="BV7765" s="7"/>
      <c r="BW7765" s="7"/>
    </row>
    <row r="7766" spans="43:75" x14ac:dyDescent="0.2">
      <c r="AQ7766" s="7"/>
      <c r="AR7766" s="7"/>
      <c r="AS7766" s="7"/>
      <c r="AT7766" s="7"/>
      <c r="AU7766" s="7"/>
      <c r="AV7766" s="7"/>
      <c r="AX7766" s="7"/>
      <c r="AY7766" s="7"/>
      <c r="AZ7766" s="7"/>
      <c r="BA7766" s="7"/>
      <c r="BB7766" s="7"/>
      <c r="BC7766" s="7"/>
      <c r="BD7766" s="7"/>
      <c r="BG7766" s="7"/>
      <c r="BH7766" s="7"/>
      <c r="BI7766" s="7"/>
      <c r="BJ7766" s="7"/>
      <c r="BK7766" s="7"/>
      <c r="BL7766" s="7"/>
      <c r="BM7766" s="7"/>
      <c r="BP7766" s="7"/>
      <c r="BQ7766" s="7"/>
      <c r="BR7766" s="7"/>
      <c r="BS7766" s="7"/>
      <c r="BT7766" s="7"/>
      <c r="BU7766" s="7"/>
      <c r="BV7766" s="7"/>
      <c r="BW7766" s="7"/>
    </row>
    <row r="7767" spans="43:75" x14ac:dyDescent="0.2">
      <c r="AQ7767" s="7"/>
      <c r="AR7767" s="7"/>
      <c r="AS7767" s="7"/>
      <c r="AT7767" s="7"/>
      <c r="AU7767" s="7"/>
      <c r="AV7767" s="7"/>
      <c r="AX7767" s="7"/>
      <c r="AY7767" s="7"/>
      <c r="AZ7767" s="7"/>
      <c r="BA7767" s="7"/>
      <c r="BB7767" s="7"/>
      <c r="BC7767" s="7"/>
      <c r="BD7767" s="7"/>
      <c r="BG7767" s="7"/>
      <c r="BH7767" s="7"/>
      <c r="BI7767" s="7"/>
      <c r="BJ7767" s="7"/>
      <c r="BK7767" s="7"/>
      <c r="BL7767" s="7"/>
      <c r="BM7767" s="7"/>
      <c r="BP7767" s="7"/>
      <c r="BQ7767" s="7"/>
      <c r="BR7767" s="7"/>
      <c r="BS7767" s="7"/>
      <c r="BT7767" s="7"/>
      <c r="BU7767" s="7"/>
      <c r="BV7767" s="7"/>
      <c r="BW7767" s="7"/>
    </row>
    <row r="7768" spans="43:75" x14ac:dyDescent="0.2">
      <c r="AQ7768" s="7"/>
      <c r="AR7768" s="7"/>
      <c r="AS7768" s="7"/>
      <c r="AT7768" s="7"/>
      <c r="AU7768" s="7"/>
      <c r="AV7768" s="7"/>
      <c r="AX7768" s="7"/>
      <c r="AY7768" s="7"/>
      <c r="AZ7768" s="7"/>
      <c r="BA7768" s="7"/>
      <c r="BB7768" s="7"/>
      <c r="BC7768" s="7"/>
      <c r="BD7768" s="7"/>
      <c r="BG7768" s="7"/>
      <c r="BH7768" s="7"/>
      <c r="BI7768" s="7"/>
      <c r="BJ7768" s="7"/>
      <c r="BK7768" s="7"/>
      <c r="BL7768" s="7"/>
      <c r="BM7768" s="7"/>
      <c r="BP7768" s="7"/>
      <c r="BQ7768" s="7"/>
      <c r="BR7768" s="7"/>
      <c r="BS7768" s="7"/>
      <c r="BT7768" s="7"/>
      <c r="BU7768" s="7"/>
      <c r="BV7768" s="7"/>
      <c r="BW7768" s="7"/>
    </row>
    <row r="7769" spans="43:75" x14ac:dyDescent="0.2">
      <c r="AQ7769" s="7"/>
      <c r="AR7769" s="7"/>
      <c r="AS7769" s="7"/>
      <c r="AT7769" s="7"/>
      <c r="AU7769" s="7"/>
      <c r="AV7769" s="7"/>
      <c r="AX7769" s="7"/>
      <c r="AY7769" s="7"/>
      <c r="AZ7769" s="7"/>
      <c r="BA7769" s="7"/>
      <c r="BB7769" s="7"/>
      <c r="BC7769" s="7"/>
      <c r="BD7769" s="7"/>
      <c r="BG7769" s="7"/>
      <c r="BH7769" s="7"/>
      <c r="BI7769" s="7"/>
      <c r="BJ7769" s="7"/>
      <c r="BK7769" s="7"/>
      <c r="BL7769" s="7"/>
      <c r="BM7769" s="7"/>
      <c r="BP7769" s="7"/>
      <c r="BQ7769" s="7"/>
      <c r="BR7769" s="7"/>
      <c r="BS7769" s="7"/>
      <c r="BT7769" s="7"/>
      <c r="BU7769" s="7"/>
      <c r="BV7769" s="7"/>
      <c r="BW7769" s="7"/>
    </row>
    <row r="7770" spans="43:75" x14ac:dyDescent="0.2">
      <c r="AQ7770" s="7"/>
      <c r="AR7770" s="7"/>
      <c r="AS7770" s="7"/>
      <c r="AT7770" s="7"/>
      <c r="AU7770" s="7"/>
      <c r="AV7770" s="7"/>
      <c r="AX7770" s="7"/>
      <c r="AY7770" s="7"/>
      <c r="AZ7770" s="7"/>
      <c r="BA7770" s="7"/>
      <c r="BB7770" s="7"/>
      <c r="BC7770" s="7"/>
      <c r="BD7770" s="7"/>
      <c r="BG7770" s="7"/>
      <c r="BH7770" s="7"/>
      <c r="BI7770" s="7"/>
      <c r="BJ7770" s="7"/>
      <c r="BK7770" s="7"/>
      <c r="BL7770" s="7"/>
      <c r="BM7770" s="7"/>
      <c r="BP7770" s="7"/>
      <c r="BQ7770" s="7"/>
      <c r="BR7770" s="7"/>
      <c r="BS7770" s="7"/>
      <c r="BT7770" s="7"/>
      <c r="BU7770" s="7"/>
      <c r="BV7770" s="7"/>
      <c r="BW7770" s="7"/>
    </row>
    <row r="7771" spans="43:75" x14ac:dyDescent="0.2">
      <c r="AQ7771" s="7"/>
      <c r="AR7771" s="7"/>
      <c r="AS7771" s="7"/>
      <c r="AT7771" s="7"/>
      <c r="AU7771" s="7"/>
      <c r="AV7771" s="7"/>
      <c r="AX7771" s="7"/>
      <c r="AY7771" s="7"/>
      <c r="AZ7771" s="7"/>
      <c r="BA7771" s="7"/>
      <c r="BB7771" s="7"/>
      <c r="BC7771" s="7"/>
      <c r="BD7771" s="7"/>
      <c r="BG7771" s="7"/>
      <c r="BH7771" s="7"/>
      <c r="BI7771" s="7"/>
      <c r="BJ7771" s="7"/>
      <c r="BK7771" s="7"/>
      <c r="BL7771" s="7"/>
      <c r="BM7771" s="7"/>
      <c r="BP7771" s="7"/>
      <c r="BQ7771" s="7"/>
      <c r="BR7771" s="7"/>
      <c r="BS7771" s="7"/>
      <c r="BT7771" s="7"/>
      <c r="BU7771" s="7"/>
      <c r="BV7771" s="7"/>
      <c r="BW7771" s="7"/>
    </row>
    <row r="7772" spans="43:75" x14ac:dyDescent="0.2">
      <c r="AQ7772" s="7"/>
      <c r="AR7772" s="7"/>
      <c r="AS7772" s="7"/>
      <c r="AT7772" s="7"/>
      <c r="AU7772" s="7"/>
      <c r="AV7772" s="7"/>
      <c r="AX7772" s="7"/>
      <c r="AY7772" s="7"/>
      <c r="AZ7772" s="7"/>
      <c r="BA7772" s="7"/>
      <c r="BB7772" s="7"/>
      <c r="BC7772" s="7"/>
      <c r="BD7772" s="7"/>
      <c r="BG7772" s="7"/>
      <c r="BH7772" s="7"/>
      <c r="BI7772" s="7"/>
      <c r="BJ7772" s="7"/>
      <c r="BK7772" s="7"/>
      <c r="BL7772" s="7"/>
      <c r="BM7772" s="7"/>
      <c r="BP7772" s="7"/>
      <c r="BQ7772" s="7"/>
      <c r="BR7772" s="7"/>
      <c r="BS7772" s="7"/>
      <c r="BT7772" s="7"/>
      <c r="BU7772" s="7"/>
      <c r="BV7772" s="7"/>
      <c r="BW7772" s="7"/>
    </row>
    <row r="7773" spans="43:75" x14ac:dyDescent="0.2">
      <c r="AQ7773" s="7"/>
      <c r="AR7773" s="7"/>
      <c r="AS7773" s="7"/>
      <c r="AT7773" s="7"/>
      <c r="AU7773" s="7"/>
      <c r="AV7773" s="7"/>
      <c r="AX7773" s="7"/>
      <c r="AY7773" s="7"/>
      <c r="AZ7773" s="7"/>
      <c r="BA7773" s="7"/>
      <c r="BB7773" s="7"/>
      <c r="BC7773" s="7"/>
      <c r="BD7773" s="7"/>
      <c r="BG7773" s="7"/>
      <c r="BH7773" s="7"/>
      <c r="BI7773" s="7"/>
      <c r="BJ7773" s="7"/>
      <c r="BK7773" s="7"/>
      <c r="BL7773" s="7"/>
      <c r="BM7773" s="7"/>
      <c r="BP7773" s="7"/>
      <c r="BQ7773" s="7"/>
      <c r="BR7773" s="7"/>
      <c r="BS7773" s="7"/>
      <c r="BT7773" s="7"/>
      <c r="BU7773" s="7"/>
      <c r="BV7773" s="7"/>
      <c r="BW7773" s="7"/>
    </row>
    <row r="7774" spans="43:75" x14ac:dyDescent="0.2">
      <c r="AQ7774" s="7"/>
      <c r="AR7774" s="7"/>
      <c r="AS7774" s="7"/>
      <c r="AT7774" s="7"/>
      <c r="AU7774" s="7"/>
      <c r="AV7774" s="7"/>
      <c r="AX7774" s="7"/>
      <c r="AY7774" s="7"/>
      <c r="AZ7774" s="7"/>
      <c r="BA7774" s="7"/>
      <c r="BB7774" s="7"/>
      <c r="BC7774" s="7"/>
      <c r="BD7774" s="7"/>
      <c r="BG7774" s="7"/>
      <c r="BH7774" s="7"/>
      <c r="BI7774" s="7"/>
      <c r="BJ7774" s="7"/>
      <c r="BK7774" s="7"/>
      <c r="BL7774" s="7"/>
      <c r="BM7774" s="7"/>
      <c r="BP7774" s="7"/>
      <c r="BQ7774" s="7"/>
      <c r="BR7774" s="7"/>
      <c r="BS7774" s="7"/>
      <c r="BT7774" s="7"/>
      <c r="BU7774" s="7"/>
      <c r="BV7774" s="7"/>
      <c r="BW7774" s="7"/>
    </row>
    <row r="7775" spans="43:75" x14ac:dyDescent="0.2">
      <c r="AQ7775" s="7"/>
      <c r="AR7775" s="7"/>
      <c r="AS7775" s="7"/>
      <c r="AT7775" s="7"/>
      <c r="AU7775" s="7"/>
      <c r="AV7775" s="7"/>
      <c r="AX7775" s="7"/>
      <c r="AY7775" s="7"/>
      <c r="AZ7775" s="7"/>
      <c r="BA7775" s="7"/>
      <c r="BB7775" s="7"/>
      <c r="BC7775" s="7"/>
      <c r="BD7775" s="7"/>
      <c r="BG7775" s="7"/>
      <c r="BH7775" s="7"/>
      <c r="BI7775" s="7"/>
      <c r="BJ7775" s="7"/>
      <c r="BK7775" s="7"/>
      <c r="BL7775" s="7"/>
      <c r="BM7775" s="7"/>
      <c r="BP7775" s="7"/>
      <c r="BQ7775" s="7"/>
      <c r="BR7775" s="7"/>
      <c r="BS7775" s="7"/>
      <c r="BT7775" s="7"/>
      <c r="BU7775" s="7"/>
      <c r="BV7775" s="7"/>
      <c r="BW7775" s="7"/>
    </row>
    <row r="7776" spans="43:75" x14ac:dyDescent="0.2">
      <c r="AQ7776" s="7"/>
      <c r="AR7776" s="7"/>
      <c r="AS7776" s="7"/>
      <c r="AT7776" s="7"/>
      <c r="AU7776" s="7"/>
      <c r="AV7776" s="7"/>
      <c r="AX7776" s="7"/>
      <c r="AY7776" s="7"/>
      <c r="AZ7776" s="7"/>
      <c r="BA7776" s="7"/>
      <c r="BB7776" s="7"/>
      <c r="BC7776" s="7"/>
      <c r="BD7776" s="7"/>
      <c r="BG7776" s="7"/>
      <c r="BH7776" s="7"/>
      <c r="BI7776" s="7"/>
      <c r="BJ7776" s="7"/>
      <c r="BK7776" s="7"/>
      <c r="BL7776" s="7"/>
      <c r="BM7776" s="7"/>
      <c r="BP7776" s="7"/>
      <c r="BQ7776" s="7"/>
      <c r="BR7776" s="7"/>
      <c r="BS7776" s="7"/>
      <c r="BT7776" s="7"/>
      <c r="BU7776" s="7"/>
      <c r="BV7776" s="7"/>
      <c r="BW7776" s="7"/>
    </row>
    <row r="7777" spans="43:75" x14ac:dyDescent="0.2">
      <c r="AQ7777" s="7"/>
      <c r="AR7777" s="7"/>
      <c r="AS7777" s="7"/>
      <c r="AT7777" s="7"/>
      <c r="AU7777" s="7"/>
      <c r="AV7777" s="7"/>
      <c r="AX7777" s="7"/>
      <c r="AY7777" s="7"/>
      <c r="AZ7777" s="7"/>
      <c r="BA7777" s="7"/>
      <c r="BB7777" s="7"/>
      <c r="BC7777" s="7"/>
      <c r="BD7777" s="7"/>
      <c r="BG7777" s="7"/>
      <c r="BH7777" s="7"/>
      <c r="BI7777" s="7"/>
      <c r="BJ7777" s="7"/>
      <c r="BK7777" s="7"/>
      <c r="BL7777" s="7"/>
      <c r="BM7777" s="7"/>
      <c r="BP7777" s="7"/>
      <c r="BQ7777" s="7"/>
      <c r="BR7777" s="7"/>
      <c r="BS7777" s="7"/>
      <c r="BT7777" s="7"/>
      <c r="BU7777" s="7"/>
      <c r="BV7777" s="7"/>
      <c r="BW7777" s="7"/>
    </row>
    <row r="7778" spans="43:75" x14ac:dyDescent="0.2">
      <c r="AQ7778" s="7"/>
      <c r="AR7778" s="7"/>
      <c r="AS7778" s="7"/>
      <c r="AT7778" s="7"/>
      <c r="AU7778" s="7"/>
      <c r="AV7778" s="7"/>
      <c r="AX7778" s="7"/>
      <c r="AY7778" s="7"/>
      <c r="AZ7778" s="7"/>
      <c r="BA7778" s="7"/>
      <c r="BB7778" s="7"/>
      <c r="BC7778" s="7"/>
      <c r="BD7778" s="7"/>
      <c r="BG7778" s="7"/>
      <c r="BH7778" s="7"/>
      <c r="BI7778" s="7"/>
      <c r="BJ7778" s="7"/>
      <c r="BK7778" s="7"/>
      <c r="BL7778" s="7"/>
      <c r="BM7778" s="7"/>
      <c r="BP7778" s="7"/>
      <c r="BQ7778" s="7"/>
      <c r="BR7778" s="7"/>
      <c r="BS7778" s="7"/>
      <c r="BT7778" s="7"/>
      <c r="BU7778" s="7"/>
      <c r="BV7778" s="7"/>
      <c r="BW7778" s="7"/>
    </row>
    <row r="7779" spans="43:75" x14ac:dyDescent="0.2">
      <c r="AQ7779" s="7"/>
      <c r="AR7779" s="7"/>
      <c r="AS7779" s="7"/>
      <c r="AT7779" s="7"/>
      <c r="AU7779" s="7"/>
      <c r="AV7779" s="7"/>
      <c r="AX7779" s="7"/>
      <c r="AY7779" s="7"/>
      <c r="AZ7779" s="7"/>
      <c r="BA7779" s="7"/>
      <c r="BB7779" s="7"/>
      <c r="BC7779" s="7"/>
      <c r="BD7779" s="7"/>
      <c r="BG7779" s="7"/>
      <c r="BH7779" s="7"/>
      <c r="BI7779" s="7"/>
      <c r="BJ7779" s="7"/>
      <c r="BK7779" s="7"/>
      <c r="BL7779" s="7"/>
      <c r="BM7779" s="7"/>
      <c r="BP7779" s="7"/>
      <c r="BQ7779" s="7"/>
      <c r="BR7779" s="7"/>
      <c r="BS7779" s="7"/>
      <c r="BT7779" s="7"/>
      <c r="BU7779" s="7"/>
      <c r="BV7779" s="7"/>
      <c r="BW7779" s="7"/>
    </row>
    <row r="7780" spans="43:75" x14ac:dyDescent="0.2">
      <c r="AQ7780" s="7"/>
      <c r="AR7780" s="7"/>
      <c r="AS7780" s="7"/>
      <c r="AT7780" s="7"/>
      <c r="AU7780" s="7"/>
      <c r="AV7780" s="7"/>
      <c r="AX7780" s="7"/>
      <c r="AY7780" s="7"/>
      <c r="AZ7780" s="7"/>
      <c r="BA7780" s="7"/>
      <c r="BB7780" s="7"/>
      <c r="BC7780" s="7"/>
      <c r="BD7780" s="7"/>
      <c r="BG7780" s="7"/>
      <c r="BH7780" s="7"/>
      <c r="BI7780" s="7"/>
      <c r="BJ7780" s="7"/>
      <c r="BK7780" s="7"/>
      <c r="BL7780" s="7"/>
      <c r="BM7780" s="7"/>
      <c r="BP7780" s="7"/>
      <c r="BQ7780" s="7"/>
      <c r="BR7780" s="7"/>
      <c r="BS7780" s="7"/>
      <c r="BT7780" s="7"/>
      <c r="BU7780" s="7"/>
      <c r="BV7780" s="7"/>
      <c r="BW7780" s="7"/>
    </row>
    <row r="7781" spans="43:75" x14ac:dyDescent="0.2">
      <c r="AQ7781" s="7"/>
      <c r="AR7781" s="7"/>
      <c r="AS7781" s="7"/>
      <c r="AT7781" s="7"/>
      <c r="AU7781" s="7"/>
      <c r="AV7781" s="7"/>
      <c r="AX7781" s="7"/>
      <c r="AY7781" s="7"/>
      <c r="AZ7781" s="7"/>
      <c r="BA7781" s="7"/>
      <c r="BB7781" s="7"/>
      <c r="BC7781" s="7"/>
      <c r="BD7781" s="7"/>
      <c r="BG7781" s="7"/>
      <c r="BH7781" s="7"/>
      <c r="BI7781" s="7"/>
      <c r="BJ7781" s="7"/>
      <c r="BK7781" s="7"/>
      <c r="BL7781" s="7"/>
      <c r="BM7781" s="7"/>
      <c r="BP7781" s="7"/>
      <c r="BQ7781" s="7"/>
      <c r="BR7781" s="7"/>
      <c r="BS7781" s="7"/>
      <c r="BT7781" s="7"/>
      <c r="BU7781" s="7"/>
      <c r="BV7781" s="7"/>
      <c r="BW7781" s="7"/>
    </row>
    <row r="7782" spans="43:75" x14ac:dyDescent="0.2">
      <c r="AQ7782" s="7"/>
      <c r="AR7782" s="7"/>
      <c r="AS7782" s="7"/>
      <c r="AT7782" s="7"/>
      <c r="AU7782" s="7"/>
      <c r="AV7782" s="7"/>
      <c r="AX7782" s="7"/>
      <c r="AY7782" s="7"/>
      <c r="AZ7782" s="7"/>
      <c r="BA7782" s="7"/>
      <c r="BB7782" s="7"/>
      <c r="BC7782" s="7"/>
      <c r="BD7782" s="7"/>
      <c r="BG7782" s="7"/>
      <c r="BH7782" s="7"/>
      <c r="BI7782" s="7"/>
      <c r="BJ7782" s="7"/>
      <c r="BK7782" s="7"/>
      <c r="BL7782" s="7"/>
      <c r="BM7782" s="7"/>
      <c r="BP7782" s="7"/>
      <c r="BQ7782" s="7"/>
      <c r="BR7782" s="7"/>
      <c r="BS7782" s="7"/>
      <c r="BT7782" s="7"/>
      <c r="BU7782" s="7"/>
      <c r="BV7782" s="7"/>
      <c r="BW7782" s="7"/>
    </row>
    <row r="7783" spans="43:75" x14ac:dyDescent="0.2">
      <c r="AQ7783" s="7"/>
      <c r="AR7783" s="7"/>
      <c r="AS7783" s="7"/>
      <c r="AT7783" s="7"/>
      <c r="AU7783" s="7"/>
      <c r="AV7783" s="7"/>
      <c r="AX7783" s="7"/>
      <c r="AY7783" s="7"/>
      <c r="AZ7783" s="7"/>
      <c r="BA7783" s="7"/>
      <c r="BB7783" s="7"/>
      <c r="BC7783" s="7"/>
      <c r="BD7783" s="7"/>
      <c r="BG7783" s="7"/>
      <c r="BH7783" s="7"/>
      <c r="BI7783" s="7"/>
      <c r="BJ7783" s="7"/>
      <c r="BK7783" s="7"/>
      <c r="BL7783" s="7"/>
      <c r="BM7783" s="7"/>
      <c r="BP7783" s="7"/>
      <c r="BQ7783" s="7"/>
      <c r="BR7783" s="7"/>
      <c r="BS7783" s="7"/>
      <c r="BT7783" s="7"/>
      <c r="BU7783" s="7"/>
      <c r="BV7783" s="7"/>
      <c r="BW7783" s="7"/>
    </row>
    <row r="7784" spans="43:75" x14ac:dyDescent="0.2">
      <c r="AQ7784" s="7"/>
      <c r="AR7784" s="7"/>
      <c r="AS7784" s="7"/>
      <c r="AT7784" s="7"/>
      <c r="AU7784" s="7"/>
      <c r="AV7784" s="7"/>
      <c r="AX7784" s="7"/>
      <c r="AY7784" s="7"/>
      <c r="AZ7784" s="7"/>
      <c r="BA7784" s="7"/>
      <c r="BB7784" s="7"/>
      <c r="BC7784" s="7"/>
      <c r="BD7784" s="7"/>
      <c r="BG7784" s="7"/>
      <c r="BH7784" s="7"/>
      <c r="BI7784" s="7"/>
      <c r="BJ7784" s="7"/>
      <c r="BK7784" s="7"/>
      <c r="BL7784" s="7"/>
      <c r="BM7784" s="7"/>
      <c r="BP7784" s="7"/>
      <c r="BQ7784" s="7"/>
      <c r="BR7784" s="7"/>
      <c r="BS7784" s="7"/>
      <c r="BT7784" s="7"/>
      <c r="BU7784" s="7"/>
      <c r="BV7784" s="7"/>
      <c r="BW7784" s="7"/>
    </row>
    <row r="7785" spans="43:75" x14ac:dyDescent="0.2">
      <c r="AQ7785" s="7"/>
      <c r="AR7785" s="7"/>
      <c r="AS7785" s="7"/>
      <c r="AT7785" s="7"/>
      <c r="AU7785" s="7"/>
      <c r="AV7785" s="7"/>
      <c r="AX7785" s="7"/>
      <c r="AY7785" s="7"/>
      <c r="AZ7785" s="7"/>
      <c r="BA7785" s="7"/>
      <c r="BB7785" s="7"/>
      <c r="BC7785" s="7"/>
      <c r="BD7785" s="7"/>
      <c r="BG7785" s="7"/>
      <c r="BH7785" s="7"/>
      <c r="BI7785" s="7"/>
      <c r="BJ7785" s="7"/>
      <c r="BK7785" s="7"/>
      <c r="BL7785" s="7"/>
      <c r="BM7785" s="7"/>
      <c r="BP7785" s="7"/>
      <c r="BQ7785" s="7"/>
      <c r="BR7785" s="7"/>
      <c r="BS7785" s="7"/>
      <c r="BT7785" s="7"/>
      <c r="BU7785" s="7"/>
      <c r="BV7785" s="7"/>
      <c r="BW7785" s="7"/>
    </row>
    <row r="7786" spans="43:75" x14ac:dyDescent="0.2">
      <c r="AQ7786" s="7"/>
      <c r="AR7786" s="7"/>
      <c r="AS7786" s="7"/>
      <c r="AT7786" s="7"/>
      <c r="AU7786" s="7"/>
      <c r="AV7786" s="7"/>
      <c r="AX7786" s="7"/>
      <c r="AY7786" s="7"/>
      <c r="AZ7786" s="7"/>
      <c r="BA7786" s="7"/>
      <c r="BB7786" s="7"/>
      <c r="BC7786" s="7"/>
      <c r="BD7786" s="7"/>
      <c r="BG7786" s="7"/>
      <c r="BH7786" s="7"/>
      <c r="BI7786" s="7"/>
      <c r="BJ7786" s="7"/>
      <c r="BK7786" s="7"/>
      <c r="BL7786" s="7"/>
      <c r="BM7786" s="7"/>
      <c r="BP7786" s="7"/>
      <c r="BQ7786" s="7"/>
      <c r="BR7786" s="7"/>
      <c r="BS7786" s="7"/>
      <c r="BT7786" s="7"/>
      <c r="BU7786" s="7"/>
      <c r="BV7786" s="7"/>
      <c r="BW7786" s="7"/>
    </row>
    <row r="7787" spans="43:75" x14ac:dyDescent="0.2">
      <c r="AQ7787" s="7"/>
      <c r="AR7787" s="7"/>
      <c r="AS7787" s="7"/>
      <c r="AT7787" s="7"/>
      <c r="AU7787" s="7"/>
      <c r="AV7787" s="7"/>
      <c r="AX7787" s="7"/>
      <c r="AY7787" s="7"/>
      <c r="AZ7787" s="7"/>
      <c r="BA7787" s="7"/>
      <c r="BB7787" s="7"/>
      <c r="BC7787" s="7"/>
      <c r="BD7787" s="7"/>
      <c r="BG7787" s="7"/>
      <c r="BH7787" s="7"/>
      <c r="BI7787" s="7"/>
      <c r="BJ7787" s="7"/>
      <c r="BK7787" s="7"/>
      <c r="BL7787" s="7"/>
      <c r="BM7787" s="7"/>
      <c r="BP7787" s="7"/>
      <c r="BQ7787" s="7"/>
      <c r="BR7787" s="7"/>
      <c r="BS7787" s="7"/>
      <c r="BT7787" s="7"/>
      <c r="BU7787" s="7"/>
      <c r="BV7787" s="7"/>
      <c r="BW7787" s="7"/>
    </row>
    <row r="7788" spans="43:75" x14ac:dyDescent="0.2">
      <c r="AQ7788" s="7"/>
      <c r="AR7788" s="7"/>
      <c r="AS7788" s="7"/>
      <c r="AT7788" s="7"/>
      <c r="AU7788" s="7"/>
      <c r="AV7788" s="7"/>
      <c r="AX7788" s="7"/>
      <c r="AY7788" s="7"/>
      <c r="AZ7788" s="7"/>
      <c r="BA7788" s="7"/>
      <c r="BB7788" s="7"/>
      <c r="BC7788" s="7"/>
      <c r="BD7788" s="7"/>
      <c r="BG7788" s="7"/>
      <c r="BH7788" s="7"/>
      <c r="BI7788" s="7"/>
      <c r="BJ7788" s="7"/>
      <c r="BK7788" s="7"/>
      <c r="BL7788" s="7"/>
      <c r="BM7788" s="7"/>
      <c r="BP7788" s="7"/>
      <c r="BQ7788" s="7"/>
      <c r="BR7788" s="7"/>
      <c r="BS7788" s="7"/>
      <c r="BT7788" s="7"/>
      <c r="BU7788" s="7"/>
      <c r="BV7788" s="7"/>
      <c r="BW7788" s="7"/>
    </row>
    <row r="7789" spans="43:75" x14ac:dyDescent="0.2">
      <c r="AQ7789" s="7"/>
      <c r="AR7789" s="7"/>
      <c r="AS7789" s="7"/>
      <c r="AT7789" s="7"/>
      <c r="AU7789" s="7"/>
      <c r="AV7789" s="7"/>
      <c r="AX7789" s="7"/>
      <c r="AY7789" s="7"/>
      <c r="AZ7789" s="7"/>
      <c r="BA7789" s="7"/>
      <c r="BB7789" s="7"/>
      <c r="BC7789" s="7"/>
      <c r="BD7789" s="7"/>
      <c r="BG7789" s="7"/>
      <c r="BH7789" s="7"/>
      <c r="BI7789" s="7"/>
      <c r="BJ7789" s="7"/>
      <c r="BK7789" s="7"/>
      <c r="BL7789" s="7"/>
      <c r="BM7789" s="7"/>
      <c r="BP7789" s="7"/>
      <c r="BQ7789" s="7"/>
      <c r="BR7789" s="7"/>
      <c r="BS7789" s="7"/>
      <c r="BT7789" s="7"/>
      <c r="BU7789" s="7"/>
      <c r="BV7789" s="7"/>
      <c r="BW7789" s="7"/>
    </row>
    <row r="7790" spans="43:75" x14ac:dyDescent="0.2">
      <c r="AQ7790" s="7"/>
      <c r="AR7790" s="7"/>
      <c r="AS7790" s="7"/>
      <c r="AT7790" s="7"/>
      <c r="AU7790" s="7"/>
      <c r="AV7790" s="7"/>
      <c r="AX7790" s="7"/>
      <c r="AY7790" s="7"/>
      <c r="AZ7790" s="7"/>
      <c r="BA7790" s="7"/>
      <c r="BB7790" s="7"/>
      <c r="BC7790" s="7"/>
      <c r="BD7790" s="7"/>
      <c r="BG7790" s="7"/>
      <c r="BH7790" s="7"/>
      <c r="BI7790" s="7"/>
      <c r="BJ7790" s="7"/>
      <c r="BK7790" s="7"/>
      <c r="BL7790" s="7"/>
      <c r="BM7790" s="7"/>
      <c r="BP7790" s="7"/>
      <c r="BQ7790" s="7"/>
      <c r="BR7790" s="7"/>
      <c r="BS7790" s="7"/>
      <c r="BT7790" s="7"/>
      <c r="BU7790" s="7"/>
      <c r="BV7790" s="7"/>
      <c r="BW7790" s="7"/>
    </row>
    <row r="7791" spans="43:75" x14ac:dyDescent="0.2">
      <c r="AQ7791" s="7"/>
      <c r="AR7791" s="7"/>
      <c r="AS7791" s="7"/>
      <c r="AT7791" s="7"/>
      <c r="AU7791" s="7"/>
      <c r="AV7791" s="7"/>
      <c r="AX7791" s="7"/>
      <c r="AY7791" s="7"/>
      <c r="AZ7791" s="7"/>
      <c r="BA7791" s="7"/>
      <c r="BB7791" s="7"/>
      <c r="BC7791" s="7"/>
      <c r="BD7791" s="7"/>
      <c r="BG7791" s="7"/>
      <c r="BH7791" s="7"/>
      <c r="BI7791" s="7"/>
      <c r="BJ7791" s="7"/>
      <c r="BK7791" s="7"/>
      <c r="BL7791" s="7"/>
      <c r="BM7791" s="7"/>
      <c r="BP7791" s="7"/>
      <c r="BQ7791" s="7"/>
      <c r="BR7791" s="7"/>
      <c r="BS7791" s="7"/>
      <c r="BT7791" s="7"/>
      <c r="BU7791" s="7"/>
      <c r="BV7791" s="7"/>
      <c r="BW7791" s="7"/>
    </row>
    <row r="7792" spans="43:75" x14ac:dyDescent="0.2">
      <c r="AQ7792" s="7"/>
      <c r="AR7792" s="7"/>
      <c r="AS7792" s="7"/>
      <c r="AT7792" s="7"/>
      <c r="AU7792" s="7"/>
      <c r="AV7792" s="7"/>
      <c r="AX7792" s="7"/>
      <c r="AY7792" s="7"/>
      <c r="AZ7792" s="7"/>
      <c r="BA7792" s="7"/>
      <c r="BB7792" s="7"/>
      <c r="BC7792" s="7"/>
      <c r="BD7792" s="7"/>
      <c r="BG7792" s="7"/>
      <c r="BH7792" s="7"/>
      <c r="BI7792" s="7"/>
      <c r="BJ7792" s="7"/>
      <c r="BK7792" s="7"/>
      <c r="BL7792" s="7"/>
      <c r="BM7792" s="7"/>
      <c r="BP7792" s="7"/>
      <c r="BQ7792" s="7"/>
      <c r="BR7792" s="7"/>
      <c r="BS7792" s="7"/>
      <c r="BT7792" s="7"/>
      <c r="BU7792" s="7"/>
      <c r="BV7792" s="7"/>
      <c r="BW7792" s="7"/>
    </row>
    <row r="7793" spans="43:75" x14ac:dyDescent="0.2">
      <c r="AQ7793" s="7"/>
      <c r="AR7793" s="7"/>
      <c r="AS7793" s="7"/>
      <c r="AT7793" s="7"/>
      <c r="AU7793" s="7"/>
      <c r="AV7793" s="7"/>
      <c r="AX7793" s="7"/>
      <c r="AY7793" s="7"/>
      <c r="AZ7793" s="7"/>
      <c r="BA7793" s="7"/>
      <c r="BB7793" s="7"/>
      <c r="BC7793" s="7"/>
      <c r="BD7793" s="7"/>
      <c r="BG7793" s="7"/>
      <c r="BH7793" s="7"/>
      <c r="BI7793" s="7"/>
      <c r="BJ7793" s="7"/>
      <c r="BK7793" s="7"/>
      <c r="BL7793" s="7"/>
      <c r="BM7793" s="7"/>
      <c r="BP7793" s="7"/>
      <c r="BQ7793" s="7"/>
      <c r="BR7793" s="7"/>
      <c r="BS7793" s="7"/>
      <c r="BT7793" s="7"/>
      <c r="BU7793" s="7"/>
      <c r="BV7793" s="7"/>
      <c r="BW7793" s="7"/>
    </row>
    <row r="7794" spans="43:75" x14ac:dyDescent="0.2">
      <c r="AQ7794" s="7"/>
      <c r="AR7794" s="7"/>
      <c r="AS7794" s="7"/>
      <c r="AT7794" s="7"/>
      <c r="AU7794" s="7"/>
      <c r="AV7794" s="7"/>
      <c r="AX7794" s="7"/>
      <c r="AY7794" s="7"/>
      <c r="AZ7794" s="7"/>
      <c r="BA7794" s="7"/>
      <c r="BB7794" s="7"/>
      <c r="BC7794" s="7"/>
      <c r="BD7794" s="7"/>
      <c r="BG7794" s="7"/>
      <c r="BH7794" s="7"/>
      <c r="BI7794" s="7"/>
      <c r="BJ7794" s="7"/>
      <c r="BK7794" s="7"/>
      <c r="BL7794" s="7"/>
      <c r="BM7794" s="7"/>
      <c r="BP7794" s="7"/>
      <c r="BQ7794" s="7"/>
      <c r="BR7794" s="7"/>
      <c r="BS7794" s="7"/>
      <c r="BT7794" s="7"/>
      <c r="BU7794" s="7"/>
      <c r="BV7794" s="7"/>
      <c r="BW7794" s="7"/>
    </row>
    <row r="7795" spans="43:75" x14ac:dyDescent="0.2">
      <c r="AQ7795" s="7"/>
      <c r="AR7795" s="7"/>
      <c r="AS7795" s="7"/>
      <c r="AT7795" s="7"/>
      <c r="AU7795" s="7"/>
      <c r="AV7795" s="7"/>
      <c r="AX7795" s="7"/>
      <c r="AY7795" s="7"/>
      <c r="AZ7795" s="7"/>
      <c r="BA7795" s="7"/>
      <c r="BB7795" s="7"/>
      <c r="BC7795" s="7"/>
      <c r="BD7795" s="7"/>
      <c r="BG7795" s="7"/>
      <c r="BH7795" s="7"/>
      <c r="BI7795" s="7"/>
      <c r="BJ7795" s="7"/>
      <c r="BK7795" s="7"/>
      <c r="BL7795" s="7"/>
      <c r="BM7795" s="7"/>
      <c r="BP7795" s="7"/>
      <c r="BQ7795" s="7"/>
      <c r="BR7795" s="7"/>
      <c r="BS7795" s="7"/>
      <c r="BT7795" s="7"/>
      <c r="BU7795" s="7"/>
      <c r="BV7795" s="7"/>
      <c r="BW7795" s="7"/>
    </row>
    <row r="7796" spans="43:75" x14ac:dyDescent="0.2">
      <c r="AQ7796" s="7"/>
      <c r="AR7796" s="7"/>
      <c r="AS7796" s="7"/>
      <c r="AT7796" s="7"/>
      <c r="AU7796" s="7"/>
      <c r="AV7796" s="7"/>
      <c r="AX7796" s="7"/>
      <c r="AY7796" s="7"/>
      <c r="AZ7796" s="7"/>
      <c r="BA7796" s="7"/>
      <c r="BB7796" s="7"/>
      <c r="BC7796" s="7"/>
      <c r="BD7796" s="7"/>
      <c r="BG7796" s="7"/>
      <c r="BH7796" s="7"/>
      <c r="BI7796" s="7"/>
      <c r="BJ7796" s="7"/>
      <c r="BK7796" s="7"/>
      <c r="BL7796" s="7"/>
      <c r="BM7796" s="7"/>
      <c r="BP7796" s="7"/>
      <c r="BQ7796" s="7"/>
      <c r="BR7796" s="7"/>
      <c r="BS7796" s="7"/>
      <c r="BT7796" s="7"/>
      <c r="BU7796" s="7"/>
      <c r="BV7796" s="7"/>
      <c r="BW7796" s="7"/>
    </row>
    <row r="7797" spans="43:75" x14ac:dyDescent="0.2">
      <c r="AQ7797" s="7"/>
      <c r="AR7797" s="7"/>
      <c r="AS7797" s="7"/>
      <c r="AT7797" s="7"/>
      <c r="AU7797" s="7"/>
      <c r="AV7797" s="7"/>
      <c r="AX7797" s="7"/>
      <c r="AY7797" s="7"/>
      <c r="AZ7797" s="7"/>
      <c r="BA7797" s="7"/>
      <c r="BB7797" s="7"/>
      <c r="BC7797" s="7"/>
      <c r="BD7797" s="7"/>
      <c r="BG7797" s="7"/>
      <c r="BH7797" s="7"/>
      <c r="BI7797" s="7"/>
      <c r="BJ7797" s="7"/>
      <c r="BK7797" s="7"/>
      <c r="BL7797" s="7"/>
      <c r="BM7797" s="7"/>
      <c r="BP7797" s="7"/>
      <c r="BQ7797" s="7"/>
      <c r="BR7797" s="7"/>
      <c r="BS7797" s="7"/>
      <c r="BT7797" s="7"/>
      <c r="BU7797" s="7"/>
      <c r="BV7797" s="7"/>
      <c r="BW7797" s="7"/>
    </row>
    <row r="7798" spans="43:75" x14ac:dyDescent="0.2">
      <c r="AQ7798" s="7"/>
      <c r="AR7798" s="7"/>
      <c r="AS7798" s="7"/>
      <c r="AT7798" s="7"/>
      <c r="AU7798" s="7"/>
      <c r="AV7798" s="7"/>
      <c r="AX7798" s="7"/>
      <c r="AY7798" s="7"/>
      <c r="AZ7798" s="7"/>
      <c r="BA7798" s="7"/>
      <c r="BB7798" s="7"/>
      <c r="BC7798" s="7"/>
      <c r="BD7798" s="7"/>
      <c r="BG7798" s="7"/>
      <c r="BH7798" s="7"/>
      <c r="BI7798" s="7"/>
      <c r="BJ7798" s="7"/>
      <c r="BK7798" s="7"/>
      <c r="BL7798" s="7"/>
      <c r="BM7798" s="7"/>
      <c r="BP7798" s="7"/>
      <c r="BQ7798" s="7"/>
      <c r="BR7798" s="7"/>
      <c r="BS7798" s="7"/>
      <c r="BT7798" s="7"/>
      <c r="BU7798" s="7"/>
      <c r="BV7798" s="7"/>
      <c r="BW7798" s="7"/>
    </row>
    <row r="7799" spans="43:75" x14ac:dyDescent="0.2">
      <c r="AQ7799" s="7"/>
      <c r="AR7799" s="7"/>
      <c r="AS7799" s="7"/>
      <c r="AT7799" s="7"/>
      <c r="AU7799" s="7"/>
      <c r="AV7799" s="7"/>
      <c r="AX7799" s="7"/>
      <c r="AY7799" s="7"/>
      <c r="AZ7799" s="7"/>
      <c r="BA7799" s="7"/>
      <c r="BB7799" s="7"/>
      <c r="BC7799" s="7"/>
      <c r="BD7799" s="7"/>
      <c r="BG7799" s="7"/>
      <c r="BH7799" s="7"/>
      <c r="BI7799" s="7"/>
      <c r="BJ7799" s="7"/>
      <c r="BK7799" s="7"/>
      <c r="BL7799" s="7"/>
      <c r="BM7799" s="7"/>
      <c r="BP7799" s="7"/>
      <c r="BQ7799" s="7"/>
      <c r="BR7799" s="7"/>
      <c r="BS7799" s="7"/>
      <c r="BT7799" s="7"/>
      <c r="BU7799" s="7"/>
      <c r="BV7799" s="7"/>
      <c r="BW7799" s="7"/>
    </row>
    <row r="7800" spans="43:75" x14ac:dyDescent="0.2">
      <c r="AQ7800" s="7"/>
      <c r="AR7800" s="7"/>
      <c r="AS7800" s="7"/>
      <c r="AT7800" s="7"/>
      <c r="AU7800" s="7"/>
      <c r="AV7800" s="7"/>
      <c r="AX7800" s="7"/>
      <c r="AY7800" s="7"/>
      <c r="AZ7800" s="7"/>
      <c r="BA7800" s="7"/>
      <c r="BB7800" s="7"/>
      <c r="BC7800" s="7"/>
      <c r="BD7800" s="7"/>
      <c r="BG7800" s="7"/>
      <c r="BH7800" s="7"/>
      <c r="BI7800" s="7"/>
      <c r="BJ7800" s="7"/>
      <c r="BK7800" s="7"/>
      <c r="BL7800" s="7"/>
      <c r="BM7800" s="7"/>
      <c r="BP7800" s="7"/>
      <c r="BQ7800" s="7"/>
      <c r="BR7800" s="7"/>
      <c r="BS7800" s="7"/>
      <c r="BT7800" s="7"/>
      <c r="BU7800" s="7"/>
      <c r="BV7800" s="7"/>
      <c r="BW7800" s="7"/>
    </row>
    <row r="7801" spans="43:75" x14ac:dyDescent="0.2">
      <c r="AQ7801" s="7"/>
      <c r="AR7801" s="7"/>
      <c r="AS7801" s="7"/>
      <c r="AT7801" s="7"/>
      <c r="AU7801" s="7"/>
      <c r="AV7801" s="7"/>
      <c r="AX7801" s="7"/>
      <c r="AY7801" s="7"/>
      <c r="AZ7801" s="7"/>
      <c r="BA7801" s="7"/>
      <c r="BB7801" s="7"/>
      <c r="BC7801" s="7"/>
      <c r="BD7801" s="7"/>
      <c r="BG7801" s="7"/>
      <c r="BH7801" s="7"/>
      <c r="BI7801" s="7"/>
      <c r="BJ7801" s="7"/>
      <c r="BK7801" s="7"/>
      <c r="BL7801" s="7"/>
      <c r="BM7801" s="7"/>
      <c r="BP7801" s="7"/>
      <c r="BQ7801" s="7"/>
      <c r="BR7801" s="7"/>
      <c r="BS7801" s="7"/>
      <c r="BT7801" s="7"/>
      <c r="BU7801" s="7"/>
      <c r="BV7801" s="7"/>
      <c r="BW7801" s="7"/>
    </row>
    <row r="7802" spans="43:75" x14ac:dyDescent="0.2">
      <c r="AQ7802" s="7"/>
      <c r="AR7802" s="7"/>
      <c r="AS7802" s="7"/>
      <c r="AT7802" s="7"/>
      <c r="AU7802" s="7"/>
      <c r="AV7802" s="7"/>
      <c r="AX7802" s="7"/>
      <c r="AY7802" s="7"/>
      <c r="AZ7802" s="7"/>
      <c r="BA7802" s="7"/>
      <c r="BB7802" s="7"/>
      <c r="BC7802" s="7"/>
      <c r="BD7802" s="7"/>
      <c r="BG7802" s="7"/>
      <c r="BH7802" s="7"/>
      <c r="BI7802" s="7"/>
      <c r="BJ7802" s="7"/>
      <c r="BK7802" s="7"/>
      <c r="BL7802" s="7"/>
      <c r="BM7802" s="7"/>
      <c r="BP7802" s="7"/>
      <c r="BQ7802" s="7"/>
      <c r="BR7802" s="7"/>
      <c r="BS7802" s="7"/>
      <c r="BT7802" s="7"/>
      <c r="BU7802" s="7"/>
      <c r="BV7802" s="7"/>
      <c r="BW7802" s="7"/>
    </row>
    <row r="7803" spans="43:75" x14ac:dyDescent="0.2">
      <c r="AQ7803" s="7"/>
      <c r="AR7803" s="7"/>
      <c r="AS7803" s="7"/>
      <c r="AT7803" s="7"/>
      <c r="AU7803" s="7"/>
      <c r="AV7803" s="7"/>
      <c r="AX7803" s="7"/>
      <c r="AY7803" s="7"/>
      <c r="AZ7803" s="7"/>
      <c r="BA7803" s="7"/>
      <c r="BB7803" s="7"/>
      <c r="BC7803" s="7"/>
      <c r="BD7803" s="7"/>
      <c r="BG7803" s="7"/>
      <c r="BH7803" s="7"/>
      <c r="BI7803" s="7"/>
      <c r="BJ7803" s="7"/>
      <c r="BK7803" s="7"/>
      <c r="BL7803" s="7"/>
      <c r="BM7803" s="7"/>
      <c r="BP7803" s="7"/>
      <c r="BQ7803" s="7"/>
      <c r="BR7803" s="7"/>
      <c r="BS7803" s="7"/>
      <c r="BT7803" s="7"/>
      <c r="BU7803" s="7"/>
      <c r="BV7803" s="7"/>
      <c r="BW7803" s="7"/>
    </row>
    <row r="7804" spans="43:75" x14ac:dyDescent="0.2">
      <c r="AQ7804" s="7"/>
      <c r="AR7804" s="7"/>
      <c r="AS7804" s="7"/>
      <c r="AT7804" s="7"/>
      <c r="AU7804" s="7"/>
      <c r="AV7804" s="7"/>
      <c r="AX7804" s="7"/>
      <c r="AY7804" s="7"/>
      <c r="AZ7804" s="7"/>
      <c r="BA7804" s="7"/>
      <c r="BB7804" s="7"/>
      <c r="BC7804" s="7"/>
      <c r="BD7804" s="7"/>
      <c r="BG7804" s="7"/>
      <c r="BH7804" s="7"/>
      <c r="BI7804" s="7"/>
      <c r="BJ7804" s="7"/>
      <c r="BK7804" s="7"/>
      <c r="BL7804" s="7"/>
      <c r="BM7804" s="7"/>
      <c r="BP7804" s="7"/>
      <c r="BQ7804" s="7"/>
      <c r="BR7804" s="7"/>
      <c r="BS7804" s="7"/>
      <c r="BT7804" s="7"/>
      <c r="BU7804" s="7"/>
      <c r="BV7804" s="7"/>
      <c r="BW7804" s="7"/>
    </row>
    <row r="7805" spans="43:75" x14ac:dyDescent="0.2">
      <c r="AQ7805" s="7"/>
      <c r="AR7805" s="7"/>
      <c r="AS7805" s="7"/>
      <c r="AT7805" s="7"/>
      <c r="AU7805" s="7"/>
      <c r="AV7805" s="7"/>
      <c r="AX7805" s="7"/>
      <c r="AY7805" s="7"/>
      <c r="AZ7805" s="7"/>
      <c r="BA7805" s="7"/>
      <c r="BB7805" s="7"/>
      <c r="BC7805" s="7"/>
      <c r="BD7805" s="7"/>
      <c r="BG7805" s="7"/>
      <c r="BH7805" s="7"/>
      <c r="BI7805" s="7"/>
      <c r="BJ7805" s="7"/>
      <c r="BK7805" s="7"/>
      <c r="BL7805" s="7"/>
      <c r="BM7805" s="7"/>
      <c r="BP7805" s="7"/>
      <c r="BQ7805" s="7"/>
      <c r="BR7805" s="7"/>
      <c r="BS7805" s="7"/>
      <c r="BT7805" s="7"/>
      <c r="BU7805" s="7"/>
      <c r="BV7805" s="7"/>
      <c r="BW7805" s="7"/>
    </row>
    <row r="7806" spans="43:75" x14ac:dyDescent="0.2">
      <c r="AQ7806" s="7"/>
      <c r="AR7806" s="7"/>
      <c r="AS7806" s="7"/>
      <c r="AT7806" s="7"/>
      <c r="AU7806" s="7"/>
      <c r="AV7806" s="7"/>
      <c r="AX7806" s="7"/>
      <c r="AY7806" s="7"/>
      <c r="AZ7806" s="7"/>
      <c r="BA7806" s="7"/>
      <c r="BB7806" s="7"/>
      <c r="BC7806" s="7"/>
      <c r="BD7806" s="7"/>
      <c r="BG7806" s="7"/>
      <c r="BH7806" s="7"/>
      <c r="BI7806" s="7"/>
      <c r="BJ7806" s="7"/>
      <c r="BK7806" s="7"/>
      <c r="BL7806" s="7"/>
      <c r="BM7806" s="7"/>
      <c r="BP7806" s="7"/>
      <c r="BQ7806" s="7"/>
      <c r="BR7806" s="7"/>
      <c r="BS7806" s="7"/>
      <c r="BT7806" s="7"/>
      <c r="BU7806" s="7"/>
      <c r="BV7806" s="7"/>
      <c r="BW7806" s="7"/>
    </row>
    <row r="7807" spans="43:75" x14ac:dyDescent="0.2">
      <c r="AQ7807" s="7"/>
      <c r="AR7807" s="7"/>
      <c r="AS7807" s="7"/>
      <c r="AT7807" s="7"/>
      <c r="AU7807" s="7"/>
      <c r="AV7807" s="7"/>
      <c r="AX7807" s="7"/>
      <c r="AY7807" s="7"/>
      <c r="AZ7807" s="7"/>
      <c r="BA7807" s="7"/>
      <c r="BB7807" s="7"/>
      <c r="BC7807" s="7"/>
      <c r="BD7807" s="7"/>
      <c r="BG7807" s="7"/>
      <c r="BH7807" s="7"/>
      <c r="BI7807" s="7"/>
      <c r="BJ7807" s="7"/>
      <c r="BK7807" s="7"/>
      <c r="BL7807" s="7"/>
      <c r="BM7807" s="7"/>
      <c r="BP7807" s="7"/>
      <c r="BQ7807" s="7"/>
      <c r="BR7807" s="7"/>
      <c r="BS7807" s="7"/>
      <c r="BT7807" s="7"/>
      <c r="BU7807" s="7"/>
      <c r="BV7807" s="7"/>
      <c r="BW7807" s="7"/>
    </row>
    <row r="7808" spans="43:75" x14ac:dyDescent="0.2">
      <c r="AQ7808" s="7"/>
      <c r="AR7808" s="7"/>
      <c r="AS7808" s="7"/>
      <c r="AT7808" s="7"/>
      <c r="AU7808" s="7"/>
      <c r="AV7808" s="7"/>
      <c r="AX7808" s="7"/>
      <c r="AY7808" s="7"/>
      <c r="AZ7808" s="7"/>
      <c r="BA7808" s="7"/>
      <c r="BB7808" s="7"/>
      <c r="BC7808" s="7"/>
      <c r="BD7808" s="7"/>
      <c r="BG7808" s="7"/>
      <c r="BH7808" s="7"/>
      <c r="BI7808" s="7"/>
      <c r="BJ7808" s="7"/>
      <c r="BK7808" s="7"/>
      <c r="BL7808" s="7"/>
      <c r="BM7808" s="7"/>
      <c r="BP7808" s="7"/>
      <c r="BQ7808" s="7"/>
      <c r="BR7808" s="7"/>
      <c r="BS7808" s="7"/>
      <c r="BT7808" s="7"/>
      <c r="BU7808" s="7"/>
      <c r="BV7808" s="7"/>
      <c r="BW7808" s="7"/>
    </row>
    <row r="7809" spans="43:75" x14ac:dyDescent="0.2">
      <c r="AQ7809" s="7"/>
      <c r="AR7809" s="7"/>
      <c r="AS7809" s="7"/>
      <c r="AT7809" s="7"/>
      <c r="AU7809" s="7"/>
      <c r="AV7809" s="7"/>
      <c r="AX7809" s="7"/>
      <c r="AY7809" s="7"/>
      <c r="AZ7809" s="7"/>
      <c r="BA7809" s="7"/>
      <c r="BB7809" s="7"/>
      <c r="BC7809" s="7"/>
      <c r="BD7809" s="7"/>
      <c r="BG7809" s="7"/>
      <c r="BH7809" s="7"/>
      <c r="BI7809" s="7"/>
      <c r="BJ7809" s="7"/>
      <c r="BK7809" s="7"/>
      <c r="BL7809" s="7"/>
      <c r="BM7809" s="7"/>
      <c r="BP7809" s="7"/>
      <c r="BQ7809" s="7"/>
      <c r="BR7809" s="7"/>
      <c r="BS7809" s="7"/>
      <c r="BT7809" s="7"/>
      <c r="BU7809" s="7"/>
      <c r="BV7809" s="7"/>
      <c r="BW7809" s="7"/>
    </row>
    <row r="7810" spans="43:75" x14ac:dyDescent="0.2">
      <c r="AQ7810" s="7"/>
      <c r="AR7810" s="7"/>
      <c r="AS7810" s="7"/>
      <c r="AT7810" s="7"/>
      <c r="AU7810" s="7"/>
      <c r="AV7810" s="7"/>
      <c r="AX7810" s="7"/>
      <c r="AY7810" s="7"/>
      <c r="AZ7810" s="7"/>
      <c r="BA7810" s="7"/>
      <c r="BB7810" s="7"/>
      <c r="BC7810" s="7"/>
      <c r="BD7810" s="7"/>
      <c r="BG7810" s="7"/>
      <c r="BH7810" s="7"/>
      <c r="BI7810" s="7"/>
      <c r="BJ7810" s="7"/>
      <c r="BK7810" s="7"/>
      <c r="BL7810" s="7"/>
      <c r="BM7810" s="7"/>
      <c r="BP7810" s="7"/>
      <c r="BQ7810" s="7"/>
      <c r="BR7810" s="7"/>
      <c r="BS7810" s="7"/>
      <c r="BT7810" s="7"/>
      <c r="BU7810" s="7"/>
      <c r="BV7810" s="7"/>
      <c r="BW7810" s="7"/>
    </row>
    <row r="7811" spans="43:75" x14ac:dyDescent="0.2">
      <c r="AQ7811" s="7"/>
      <c r="AR7811" s="7"/>
      <c r="AS7811" s="7"/>
      <c r="AT7811" s="7"/>
      <c r="AU7811" s="7"/>
      <c r="AV7811" s="7"/>
      <c r="AX7811" s="7"/>
      <c r="AY7811" s="7"/>
      <c r="AZ7811" s="7"/>
      <c r="BA7811" s="7"/>
      <c r="BB7811" s="7"/>
      <c r="BC7811" s="7"/>
      <c r="BD7811" s="7"/>
      <c r="BG7811" s="7"/>
      <c r="BH7811" s="7"/>
      <c r="BI7811" s="7"/>
      <c r="BJ7811" s="7"/>
      <c r="BK7811" s="7"/>
      <c r="BL7811" s="7"/>
      <c r="BM7811" s="7"/>
      <c r="BP7811" s="7"/>
      <c r="BQ7811" s="7"/>
      <c r="BR7811" s="7"/>
      <c r="BS7811" s="7"/>
      <c r="BT7811" s="7"/>
      <c r="BU7811" s="7"/>
      <c r="BV7811" s="7"/>
      <c r="BW7811" s="7"/>
    </row>
    <row r="7812" spans="43:75" x14ac:dyDescent="0.2">
      <c r="AQ7812" s="7"/>
      <c r="AR7812" s="7"/>
      <c r="AS7812" s="7"/>
      <c r="AT7812" s="7"/>
      <c r="AU7812" s="7"/>
      <c r="AV7812" s="7"/>
      <c r="AX7812" s="7"/>
      <c r="AY7812" s="7"/>
      <c r="AZ7812" s="7"/>
      <c r="BA7812" s="7"/>
      <c r="BB7812" s="7"/>
      <c r="BC7812" s="7"/>
      <c r="BD7812" s="7"/>
      <c r="BG7812" s="7"/>
      <c r="BH7812" s="7"/>
      <c r="BI7812" s="7"/>
      <c r="BJ7812" s="7"/>
      <c r="BK7812" s="7"/>
      <c r="BL7812" s="7"/>
      <c r="BM7812" s="7"/>
      <c r="BP7812" s="7"/>
      <c r="BQ7812" s="7"/>
      <c r="BR7812" s="7"/>
      <c r="BS7812" s="7"/>
      <c r="BT7812" s="7"/>
      <c r="BU7812" s="7"/>
      <c r="BV7812" s="7"/>
      <c r="BW7812" s="7"/>
    </row>
    <row r="7813" spans="43:75" x14ac:dyDescent="0.2">
      <c r="AQ7813" s="7"/>
      <c r="AR7813" s="7"/>
      <c r="AS7813" s="7"/>
      <c r="AT7813" s="7"/>
      <c r="AU7813" s="7"/>
      <c r="AV7813" s="7"/>
      <c r="AX7813" s="7"/>
      <c r="AY7813" s="7"/>
      <c r="AZ7813" s="7"/>
      <c r="BA7813" s="7"/>
      <c r="BB7813" s="7"/>
      <c r="BC7813" s="7"/>
      <c r="BD7813" s="7"/>
      <c r="BG7813" s="7"/>
      <c r="BH7813" s="7"/>
      <c r="BI7813" s="7"/>
      <c r="BJ7813" s="7"/>
      <c r="BK7813" s="7"/>
      <c r="BL7813" s="7"/>
      <c r="BM7813" s="7"/>
      <c r="BP7813" s="7"/>
      <c r="BQ7813" s="7"/>
      <c r="BR7813" s="7"/>
      <c r="BS7813" s="7"/>
      <c r="BT7813" s="7"/>
      <c r="BU7813" s="7"/>
      <c r="BV7813" s="7"/>
      <c r="BW7813" s="7"/>
    </row>
    <row r="7814" spans="43:75" x14ac:dyDescent="0.2">
      <c r="AQ7814" s="7"/>
      <c r="AR7814" s="7"/>
      <c r="AS7814" s="7"/>
      <c r="AT7814" s="7"/>
      <c r="AU7814" s="7"/>
      <c r="AV7814" s="7"/>
      <c r="AX7814" s="7"/>
      <c r="AY7814" s="7"/>
      <c r="AZ7814" s="7"/>
      <c r="BA7814" s="7"/>
      <c r="BB7814" s="7"/>
      <c r="BC7814" s="7"/>
      <c r="BD7814" s="7"/>
      <c r="BG7814" s="7"/>
      <c r="BH7814" s="7"/>
      <c r="BI7814" s="7"/>
      <c r="BJ7814" s="7"/>
      <c r="BK7814" s="7"/>
      <c r="BL7814" s="7"/>
      <c r="BM7814" s="7"/>
      <c r="BP7814" s="7"/>
      <c r="BQ7814" s="7"/>
      <c r="BR7814" s="7"/>
      <c r="BS7814" s="7"/>
      <c r="BT7814" s="7"/>
      <c r="BU7814" s="7"/>
      <c r="BV7814" s="7"/>
      <c r="BW7814" s="7"/>
    </row>
    <row r="7815" spans="43:75" x14ac:dyDescent="0.2">
      <c r="AQ7815" s="7"/>
      <c r="AR7815" s="7"/>
      <c r="AS7815" s="7"/>
      <c r="AT7815" s="7"/>
      <c r="AU7815" s="7"/>
      <c r="AV7815" s="7"/>
      <c r="AX7815" s="7"/>
      <c r="AY7815" s="7"/>
      <c r="AZ7815" s="7"/>
      <c r="BA7815" s="7"/>
      <c r="BB7815" s="7"/>
      <c r="BC7815" s="7"/>
      <c r="BD7815" s="7"/>
      <c r="BG7815" s="7"/>
      <c r="BH7815" s="7"/>
      <c r="BI7815" s="7"/>
      <c r="BJ7815" s="7"/>
      <c r="BK7815" s="7"/>
      <c r="BL7815" s="7"/>
      <c r="BM7815" s="7"/>
      <c r="BP7815" s="7"/>
      <c r="BQ7815" s="7"/>
      <c r="BR7815" s="7"/>
      <c r="BS7815" s="7"/>
      <c r="BT7815" s="7"/>
      <c r="BU7815" s="7"/>
      <c r="BV7815" s="7"/>
      <c r="BW7815" s="7"/>
    </row>
    <row r="7816" spans="43:75" x14ac:dyDescent="0.2">
      <c r="AQ7816" s="7"/>
      <c r="AR7816" s="7"/>
      <c r="AS7816" s="7"/>
      <c r="AT7816" s="7"/>
      <c r="AU7816" s="7"/>
      <c r="AV7816" s="7"/>
      <c r="AX7816" s="7"/>
      <c r="AY7816" s="7"/>
      <c r="AZ7816" s="7"/>
      <c r="BA7816" s="7"/>
      <c r="BB7816" s="7"/>
      <c r="BC7816" s="7"/>
      <c r="BD7816" s="7"/>
      <c r="BG7816" s="7"/>
      <c r="BH7816" s="7"/>
      <c r="BI7816" s="7"/>
      <c r="BJ7816" s="7"/>
      <c r="BK7816" s="7"/>
      <c r="BL7816" s="7"/>
      <c r="BM7816" s="7"/>
      <c r="BP7816" s="7"/>
      <c r="BQ7816" s="7"/>
      <c r="BR7816" s="7"/>
      <c r="BS7816" s="7"/>
      <c r="BT7816" s="7"/>
      <c r="BU7816" s="7"/>
      <c r="BV7816" s="7"/>
      <c r="BW7816" s="7"/>
    </row>
    <row r="7817" spans="43:75" x14ac:dyDescent="0.2">
      <c r="AQ7817" s="7"/>
      <c r="AR7817" s="7"/>
      <c r="AS7817" s="7"/>
      <c r="AT7817" s="7"/>
      <c r="AU7817" s="7"/>
      <c r="AV7817" s="7"/>
      <c r="AX7817" s="7"/>
      <c r="AY7817" s="7"/>
      <c r="AZ7817" s="7"/>
      <c r="BA7817" s="7"/>
      <c r="BB7817" s="7"/>
      <c r="BC7817" s="7"/>
      <c r="BD7817" s="7"/>
      <c r="BG7817" s="7"/>
      <c r="BH7817" s="7"/>
      <c r="BI7817" s="7"/>
      <c r="BJ7817" s="7"/>
      <c r="BK7817" s="7"/>
      <c r="BL7817" s="7"/>
      <c r="BM7817" s="7"/>
      <c r="BP7817" s="7"/>
      <c r="BQ7817" s="7"/>
      <c r="BR7817" s="7"/>
      <c r="BS7817" s="7"/>
      <c r="BT7817" s="7"/>
      <c r="BU7817" s="7"/>
      <c r="BV7817" s="7"/>
      <c r="BW7817" s="7"/>
    </row>
    <row r="7818" spans="43:75" x14ac:dyDescent="0.2">
      <c r="AQ7818" s="7"/>
      <c r="AR7818" s="7"/>
      <c r="AS7818" s="7"/>
      <c r="AT7818" s="7"/>
      <c r="AU7818" s="7"/>
      <c r="AV7818" s="7"/>
      <c r="AX7818" s="7"/>
      <c r="AY7818" s="7"/>
      <c r="AZ7818" s="7"/>
      <c r="BA7818" s="7"/>
      <c r="BB7818" s="7"/>
      <c r="BC7818" s="7"/>
      <c r="BD7818" s="7"/>
      <c r="BG7818" s="7"/>
      <c r="BH7818" s="7"/>
      <c r="BI7818" s="7"/>
      <c r="BJ7818" s="7"/>
      <c r="BK7818" s="7"/>
      <c r="BL7818" s="7"/>
      <c r="BM7818" s="7"/>
      <c r="BP7818" s="7"/>
      <c r="BQ7818" s="7"/>
      <c r="BR7818" s="7"/>
      <c r="BS7818" s="7"/>
      <c r="BT7818" s="7"/>
      <c r="BU7818" s="7"/>
      <c r="BV7818" s="7"/>
      <c r="BW7818" s="7"/>
    </row>
    <row r="7819" spans="43:75" x14ac:dyDescent="0.2">
      <c r="AQ7819" s="7"/>
      <c r="AR7819" s="7"/>
      <c r="AS7819" s="7"/>
      <c r="AT7819" s="7"/>
      <c r="AU7819" s="7"/>
      <c r="AV7819" s="7"/>
      <c r="AX7819" s="7"/>
      <c r="AY7819" s="7"/>
      <c r="AZ7819" s="7"/>
      <c r="BA7819" s="7"/>
      <c r="BB7819" s="7"/>
      <c r="BC7819" s="7"/>
      <c r="BD7819" s="7"/>
      <c r="BG7819" s="7"/>
      <c r="BH7819" s="7"/>
      <c r="BI7819" s="7"/>
      <c r="BJ7819" s="7"/>
      <c r="BK7819" s="7"/>
      <c r="BL7819" s="7"/>
      <c r="BM7819" s="7"/>
      <c r="BP7819" s="7"/>
      <c r="BQ7819" s="7"/>
      <c r="BR7819" s="7"/>
      <c r="BS7819" s="7"/>
      <c r="BT7819" s="7"/>
      <c r="BU7819" s="7"/>
      <c r="BV7819" s="7"/>
      <c r="BW7819" s="7"/>
    </row>
    <row r="7820" spans="43:75" x14ac:dyDescent="0.2">
      <c r="AQ7820" s="7"/>
      <c r="AR7820" s="7"/>
      <c r="AS7820" s="7"/>
      <c r="AT7820" s="7"/>
      <c r="AU7820" s="7"/>
      <c r="AV7820" s="7"/>
      <c r="AX7820" s="7"/>
      <c r="AY7820" s="7"/>
      <c r="AZ7820" s="7"/>
      <c r="BA7820" s="7"/>
      <c r="BB7820" s="7"/>
      <c r="BC7820" s="7"/>
      <c r="BD7820" s="7"/>
      <c r="BG7820" s="7"/>
      <c r="BH7820" s="7"/>
      <c r="BI7820" s="7"/>
      <c r="BJ7820" s="7"/>
      <c r="BK7820" s="7"/>
      <c r="BL7820" s="7"/>
      <c r="BM7820" s="7"/>
      <c r="BP7820" s="7"/>
      <c r="BQ7820" s="7"/>
      <c r="BR7820" s="7"/>
      <c r="BS7820" s="7"/>
      <c r="BT7820" s="7"/>
      <c r="BU7820" s="7"/>
      <c r="BV7820" s="7"/>
      <c r="BW7820" s="7"/>
    </row>
    <row r="7821" spans="43:75" x14ac:dyDescent="0.2">
      <c r="AQ7821" s="7"/>
      <c r="AR7821" s="7"/>
      <c r="AS7821" s="7"/>
      <c r="AT7821" s="7"/>
      <c r="AU7821" s="7"/>
      <c r="AV7821" s="7"/>
      <c r="AX7821" s="7"/>
      <c r="AY7821" s="7"/>
      <c r="AZ7821" s="7"/>
      <c r="BA7821" s="7"/>
      <c r="BB7821" s="7"/>
      <c r="BC7821" s="7"/>
      <c r="BD7821" s="7"/>
      <c r="BG7821" s="7"/>
      <c r="BH7821" s="7"/>
      <c r="BI7821" s="7"/>
      <c r="BJ7821" s="7"/>
      <c r="BK7821" s="7"/>
      <c r="BL7821" s="7"/>
      <c r="BM7821" s="7"/>
      <c r="BP7821" s="7"/>
      <c r="BQ7821" s="7"/>
      <c r="BR7821" s="7"/>
      <c r="BS7821" s="7"/>
      <c r="BT7821" s="7"/>
      <c r="BU7821" s="7"/>
      <c r="BV7821" s="7"/>
      <c r="BW7821" s="7"/>
    </row>
    <row r="7822" spans="43:75" x14ac:dyDescent="0.2">
      <c r="AQ7822" s="7"/>
      <c r="AR7822" s="7"/>
      <c r="AS7822" s="7"/>
      <c r="AT7822" s="7"/>
      <c r="AU7822" s="7"/>
      <c r="AV7822" s="7"/>
      <c r="AX7822" s="7"/>
      <c r="AY7822" s="7"/>
      <c r="AZ7822" s="7"/>
      <c r="BA7822" s="7"/>
      <c r="BB7822" s="7"/>
      <c r="BC7822" s="7"/>
      <c r="BD7822" s="7"/>
      <c r="BG7822" s="7"/>
      <c r="BH7822" s="7"/>
      <c r="BI7822" s="7"/>
      <c r="BJ7822" s="7"/>
      <c r="BK7822" s="7"/>
      <c r="BL7822" s="7"/>
      <c r="BM7822" s="7"/>
      <c r="BP7822" s="7"/>
      <c r="BQ7822" s="7"/>
      <c r="BR7822" s="7"/>
      <c r="BS7822" s="7"/>
      <c r="BT7822" s="7"/>
      <c r="BU7822" s="7"/>
      <c r="BV7822" s="7"/>
      <c r="BW7822" s="7"/>
    </row>
    <row r="7823" spans="43:75" x14ac:dyDescent="0.2">
      <c r="AQ7823" s="7"/>
      <c r="AR7823" s="7"/>
      <c r="AS7823" s="7"/>
      <c r="AT7823" s="7"/>
      <c r="AU7823" s="7"/>
      <c r="AV7823" s="7"/>
      <c r="AX7823" s="7"/>
      <c r="AY7823" s="7"/>
      <c r="AZ7823" s="7"/>
      <c r="BA7823" s="7"/>
      <c r="BB7823" s="7"/>
      <c r="BC7823" s="7"/>
      <c r="BD7823" s="7"/>
      <c r="BG7823" s="7"/>
      <c r="BH7823" s="7"/>
      <c r="BI7823" s="7"/>
      <c r="BJ7823" s="7"/>
      <c r="BK7823" s="7"/>
      <c r="BL7823" s="7"/>
      <c r="BM7823" s="7"/>
      <c r="BP7823" s="7"/>
      <c r="BQ7823" s="7"/>
      <c r="BR7823" s="7"/>
      <c r="BS7823" s="7"/>
      <c r="BT7823" s="7"/>
      <c r="BU7823" s="7"/>
      <c r="BV7823" s="7"/>
      <c r="BW7823" s="7"/>
    </row>
    <row r="7824" spans="43:75" x14ac:dyDescent="0.2">
      <c r="AQ7824" s="7"/>
      <c r="AR7824" s="7"/>
      <c r="AS7824" s="7"/>
      <c r="AT7824" s="7"/>
      <c r="AU7824" s="7"/>
      <c r="AV7824" s="7"/>
      <c r="AX7824" s="7"/>
      <c r="AY7824" s="7"/>
      <c r="AZ7824" s="7"/>
      <c r="BA7824" s="7"/>
      <c r="BB7824" s="7"/>
      <c r="BC7824" s="7"/>
      <c r="BD7824" s="7"/>
      <c r="BG7824" s="7"/>
      <c r="BH7824" s="7"/>
      <c r="BI7824" s="7"/>
      <c r="BJ7824" s="7"/>
      <c r="BK7824" s="7"/>
      <c r="BL7824" s="7"/>
      <c r="BM7824" s="7"/>
      <c r="BP7824" s="7"/>
      <c r="BQ7824" s="7"/>
      <c r="BR7824" s="7"/>
      <c r="BS7824" s="7"/>
      <c r="BT7824" s="7"/>
      <c r="BU7824" s="7"/>
      <c r="BV7824" s="7"/>
      <c r="BW7824" s="7"/>
    </row>
    <row r="7825" spans="43:75" x14ac:dyDescent="0.2">
      <c r="AQ7825" s="7"/>
      <c r="AR7825" s="7"/>
      <c r="AS7825" s="7"/>
      <c r="AT7825" s="7"/>
      <c r="AU7825" s="7"/>
      <c r="AV7825" s="7"/>
      <c r="AX7825" s="7"/>
      <c r="AY7825" s="7"/>
      <c r="AZ7825" s="7"/>
      <c r="BA7825" s="7"/>
      <c r="BB7825" s="7"/>
      <c r="BC7825" s="7"/>
      <c r="BD7825" s="7"/>
      <c r="BG7825" s="7"/>
      <c r="BH7825" s="7"/>
      <c r="BI7825" s="7"/>
      <c r="BJ7825" s="7"/>
      <c r="BK7825" s="7"/>
      <c r="BL7825" s="7"/>
      <c r="BM7825" s="7"/>
      <c r="BP7825" s="7"/>
      <c r="BQ7825" s="7"/>
      <c r="BR7825" s="7"/>
      <c r="BS7825" s="7"/>
      <c r="BT7825" s="7"/>
      <c r="BU7825" s="7"/>
      <c r="BV7825" s="7"/>
      <c r="BW7825" s="7"/>
    </row>
    <row r="7826" spans="43:75" x14ac:dyDescent="0.2">
      <c r="AQ7826" s="7"/>
      <c r="AR7826" s="7"/>
      <c r="AS7826" s="7"/>
      <c r="AT7826" s="7"/>
      <c r="AU7826" s="7"/>
      <c r="AV7826" s="7"/>
      <c r="AX7826" s="7"/>
      <c r="AY7826" s="7"/>
      <c r="AZ7826" s="7"/>
      <c r="BA7826" s="7"/>
      <c r="BB7826" s="7"/>
      <c r="BC7826" s="7"/>
      <c r="BD7826" s="7"/>
      <c r="BG7826" s="7"/>
      <c r="BH7826" s="7"/>
      <c r="BI7826" s="7"/>
      <c r="BJ7826" s="7"/>
      <c r="BK7826" s="7"/>
      <c r="BL7826" s="7"/>
      <c r="BM7826" s="7"/>
      <c r="BP7826" s="7"/>
      <c r="BQ7826" s="7"/>
      <c r="BR7826" s="7"/>
      <c r="BS7826" s="7"/>
      <c r="BT7826" s="7"/>
      <c r="BU7826" s="7"/>
      <c r="BV7826" s="7"/>
      <c r="BW7826" s="7"/>
    </row>
    <row r="7827" spans="43:75" x14ac:dyDescent="0.2">
      <c r="AQ7827" s="7"/>
      <c r="AR7827" s="7"/>
      <c r="AS7827" s="7"/>
      <c r="AT7827" s="7"/>
      <c r="AU7827" s="7"/>
      <c r="AV7827" s="7"/>
      <c r="AX7827" s="7"/>
      <c r="AY7827" s="7"/>
      <c r="AZ7827" s="7"/>
      <c r="BA7827" s="7"/>
      <c r="BB7827" s="7"/>
      <c r="BC7827" s="7"/>
      <c r="BD7827" s="7"/>
      <c r="BG7827" s="7"/>
      <c r="BH7827" s="7"/>
      <c r="BI7827" s="7"/>
      <c r="BJ7827" s="7"/>
      <c r="BK7827" s="7"/>
      <c r="BL7827" s="7"/>
      <c r="BM7827" s="7"/>
      <c r="BP7827" s="7"/>
      <c r="BQ7827" s="7"/>
      <c r="BR7827" s="7"/>
      <c r="BS7827" s="7"/>
      <c r="BT7827" s="7"/>
      <c r="BU7827" s="7"/>
      <c r="BV7827" s="7"/>
      <c r="BW7827" s="7"/>
    </row>
    <row r="7828" spans="43:75" x14ac:dyDescent="0.2">
      <c r="AQ7828" s="7"/>
      <c r="AR7828" s="7"/>
      <c r="AS7828" s="7"/>
      <c r="AT7828" s="7"/>
      <c r="AU7828" s="7"/>
      <c r="AV7828" s="7"/>
      <c r="AX7828" s="7"/>
      <c r="AY7828" s="7"/>
      <c r="AZ7828" s="7"/>
      <c r="BA7828" s="7"/>
      <c r="BB7828" s="7"/>
      <c r="BC7828" s="7"/>
      <c r="BD7828" s="7"/>
      <c r="BG7828" s="7"/>
      <c r="BH7828" s="7"/>
      <c r="BI7828" s="7"/>
      <c r="BJ7828" s="7"/>
      <c r="BK7828" s="7"/>
      <c r="BL7828" s="7"/>
      <c r="BM7828" s="7"/>
      <c r="BP7828" s="7"/>
      <c r="BQ7828" s="7"/>
      <c r="BR7828" s="7"/>
      <c r="BS7828" s="7"/>
      <c r="BT7828" s="7"/>
      <c r="BU7828" s="7"/>
      <c r="BV7828" s="7"/>
      <c r="BW7828" s="7"/>
    </row>
    <row r="7829" spans="43:75" x14ac:dyDescent="0.2">
      <c r="AQ7829" s="7"/>
      <c r="AR7829" s="7"/>
      <c r="AS7829" s="7"/>
      <c r="AT7829" s="7"/>
      <c r="AU7829" s="7"/>
      <c r="AV7829" s="7"/>
      <c r="AX7829" s="7"/>
      <c r="AY7829" s="7"/>
      <c r="AZ7829" s="7"/>
      <c r="BA7829" s="7"/>
      <c r="BB7829" s="7"/>
      <c r="BC7829" s="7"/>
      <c r="BD7829" s="7"/>
      <c r="BG7829" s="7"/>
      <c r="BH7829" s="7"/>
      <c r="BI7829" s="7"/>
      <c r="BJ7829" s="7"/>
      <c r="BK7829" s="7"/>
      <c r="BL7829" s="7"/>
      <c r="BM7829" s="7"/>
      <c r="BP7829" s="7"/>
      <c r="BQ7829" s="7"/>
      <c r="BR7829" s="7"/>
      <c r="BS7829" s="7"/>
      <c r="BT7829" s="7"/>
      <c r="BU7829" s="7"/>
      <c r="BV7829" s="7"/>
      <c r="BW7829" s="7"/>
    </row>
    <row r="7830" spans="43:75" x14ac:dyDescent="0.2">
      <c r="AQ7830" s="7"/>
      <c r="AR7830" s="7"/>
      <c r="AS7830" s="7"/>
      <c r="AT7830" s="7"/>
      <c r="AU7830" s="7"/>
      <c r="AV7830" s="7"/>
      <c r="AX7830" s="7"/>
      <c r="AY7830" s="7"/>
      <c r="AZ7830" s="7"/>
      <c r="BA7830" s="7"/>
      <c r="BB7830" s="7"/>
      <c r="BC7830" s="7"/>
      <c r="BD7830" s="7"/>
      <c r="BG7830" s="7"/>
      <c r="BH7830" s="7"/>
      <c r="BI7830" s="7"/>
      <c r="BJ7830" s="7"/>
      <c r="BK7830" s="7"/>
      <c r="BL7830" s="7"/>
      <c r="BM7830" s="7"/>
      <c r="BP7830" s="7"/>
      <c r="BQ7830" s="7"/>
      <c r="BR7830" s="7"/>
      <c r="BS7830" s="7"/>
      <c r="BT7830" s="7"/>
      <c r="BU7830" s="7"/>
      <c r="BV7830" s="7"/>
      <c r="BW7830" s="7"/>
    </row>
    <row r="7831" spans="43:75" x14ac:dyDescent="0.2">
      <c r="AQ7831" s="7"/>
      <c r="AR7831" s="7"/>
      <c r="AS7831" s="7"/>
      <c r="AT7831" s="7"/>
      <c r="AU7831" s="7"/>
      <c r="AV7831" s="7"/>
      <c r="AX7831" s="7"/>
      <c r="AY7831" s="7"/>
      <c r="AZ7831" s="7"/>
      <c r="BA7831" s="7"/>
      <c r="BB7831" s="7"/>
      <c r="BC7831" s="7"/>
      <c r="BD7831" s="7"/>
      <c r="BG7831" s="7"/>
      <c r="BH7831" s="7"/>
      <c r="BI7831" s="7"/>
      <c r="BJ7831" s="7"/>
      <c r="BK7831" s="7"/>
      <c r="BL7831" s="7"/>
      <c r="BM7831" s="7"/>
      <c r="BP7831" s="7"/>
      <c r="BQ7831" s="7"/>
      <c r="BR7831" s="7"/>
      <c r="BS7831" s="7"/>
      <c r="BT7831" s="7"/>
      <c r="BU7831" s="7"/>
      <c r="BV7831" s="7"/>
      <c r="BW7831" s="7"/>
    </row>
    <row r="7832" spans="43:75" x14ac:dyDescent="0.2">
      <c r="AQ7832" s="7"/>
      <c r="AR7832" s="7"/>
      <c r="AS7832" s="7"/>
      <c r="AT7832" s="7"/>
      <c r="AU7832" s="7"/>
      <c r="AV7832" s="7"/>
      <c r="AX7832" s="7"/>
      <c r="AY7832" s="7"/>
      <c r="AZ7832" s="7"/>
      <c r="BA7832" s="7"/>
      <c r="BB7832" s="7"/>
      <c r="BC7832" s="7"/>
      <c r="BD7832" s="7"/>
      <c r="BG7832" s="7"/>
      <c r="BH7832" s="7"/>
      <c r="BI7832" s="7"/>
      <c r="BJ7832" s="7"/>
      <c r="BK7832" s="7"/>
      <c r="BL7832" s="7"/>
      <c r="BM7832" s="7"/>
      <c r="BP7832" s="7"/>
      <c r="BQ7832" s="7"/>
      <c r="BR7832" s="7"/>
      <c r="BS7832" s="7"/>
      <c r="BT7832" s="7"/>
      <c r="BU7832" s="7"/>
      <c r="BV7832" s="7"/>
      <c r="BW7832" s="7"/>
    </row>
    <row r="7833" spans="43:75" x14ac:dyDescent="0.2">
      <c r="AQ7833" s="7"/>
      <c r="AR7833" s="7"/>
      <c r="AS7833" s="7"/>
      <c r="AT7833" s="7"/>
      <c r="AU7833" s="7"/>
      <c r="AV7833" s="7"/>
      <c r="AX7833" s="7"/>
      <c r="AY7833" s="7"/>
      <c r="AZ7833" s="7"/>
      <c r="BA7833" s="7"/>
      <c r="BB7833" s="7"/>
      <c r="BC7833" s="7"/>
      <c r="BD7833" s="7"/>
      <c r="BG7833" s="7"/>
      <c r="BH7833" s="7"/>
      <c r="BI7833" s="7"/>
      <c r="BJ7833" s="7"/>
      <c r="BK7833" s="7"/>
      <c r="BL7833" s="7"/>
      <c r="BM7833" s="7"/>
      <c r="BP7833" s="7"/>
      <c r="BQ7833" s="7"/>
      <c r="BR7833" s="7"/>
      <c r="BS7833" s="7"/>
      <c r="BT7833" s="7"/>
      <c r="BU7833" s="7"/>
      <c r="BV7833" s="7"/>
      <c r="BW7833" s="7"/>
    </row>
    <row r="7834" spans="43:75" x14ac:dyDescent="0.2">
      <c r="AQ7834" s="7"/>
      <c r="AR7834" s="7"/>
      <c r="AS7834" s="7"/>
      <c r="AT7834" s="7"/>
      <c r="AU7834" s="7"/>
      <c r="AV7834" s="7"/>
      <c r="AX7834" s="7"/>
      <c r="AY7834" s="7"/>
      <c r="AZ7834" s="7"/>
      <c r="BA7834" s="7"/>
      <c r="BB7834" s="7"/>
      <c r="BC7834" s="7"/>
      <c r="BD7834" s="7"/>
      <c r="BG7834" s="7"/>
      <c r="BH7834" s="7"/>
      <c r="BI7834" s="7"/>
      <c r="BJ7834" s="7"/>
      <c r="BK7834" s="7"/>
      <c r="BL7834" s="7"/>
      <c r="BM7834" s="7"/>
      <c r="BP7834" s="7"/>
      <c r="BQ7834" s="7"/>
      <c r="BR7834" s="7"/>
      <c r="BS7834" s="7"/>
      <c r="BT7834" s="7"/>
      <c r="BU7834" s="7"/>
      <c r="BV7834" s="7"/>
      <c r="BW7834" s="7"/>
    </row>
    <row r="7835" spans="43:75" x14ac:dyDescent="0.2">
      <c r="AQ7835" s="7"/>
      <c r="AR7835" s="7"/>
      <c r="AS7835" s="7"/>
      <c r="AT7835" s="7"/>
      <c r="AU7835" s="7"/>
      <c r="AV7835" s="7"/>
      <c r="AX7835" s="7"/>
      <c r="AY7835" s="7"/>
      <c r="AZ7835" s="7"/>
      <c r="BA7835" s="7"/>
      <c r="BB7835" s="7"/>
      <c r="BC7835" s="7"/>
      <c r="BD7835" s="7"/>
      <c r="BG7835" s="7"/>
      <c r="BH7835" s="7"/>
      <c r="BI7835" s="7"/>
      <c r="BJ7835" s="7"/>
      <c r="BK7835" s="7"/>
      <c r="BL7835" s="7"/>
      <c r="BM7835" s="7"/>
      <c r="BP7835" s="7"/>
      <c r="BQ7835" s="7"/>
      <c r="BR7835" s="7"/>
      <c r="BS7835" s="7"/>
      <c r="BT7835" s="7"/>
      <c r="BU7835" s="7"/>
      <c r="BV7835" s="7"/>
      <c r="BW7835" s="7"/>
    </row>
    <row r="7836" spans="43:75" x14ac:dyDescent="0.2">
      <c r="AQ7836" s="7"/>
      <c r="AR7836" s="7"/>
      <c r="AS7836" s="7"/>
      <c r="AT7836" s="7"/>
      <c r="AU7836" s="7"/>
      <c r="AV7836" s="7"/>
      <c r="AX7836" s="7"/>
      <c r="AY7836" s="7"/>
      <c r="AZ7836" s="7"/>
      <c r="BA7836" s="7"/>
      <c r="BB7836" s="7"/>
      <c r="BC7836" s="7"/>
      <c r="BD7836" s="7"/>
      <c r="BG7836" s="7"/>
      <c r="BH7836" s="7"/>
      <c r="BI7836" s="7"/>
      <c r="BJ7836" s="7"/>
      <c r="BK7836" s="7"/>
      <c r="BL7836" s="7"/>
      <c r="BM7836" s="7"/>
      <c r="BP7836" s="7"/>
      <c r="BQ7836" s="7"/>
      <c r="BR7836" s="7"/>
      <c r="BS7836" s="7"/>
      <c r="BT7836" s="7"/>
      <c r="BU7836" s="7"/>
      <c r="BV7836" s="7"/>
      <c r="BW7836" s="7"/>
    </row>
    <row r="7837" spans="43:75" x14ac:dyDescent="0.2">
      <c r="AQ7837" s="7"/>
      <c r="AR7837" s="7"/>
      <c r="AS7837" s="7"/>
      <c r="AT7837" s="7"/>
      <c r="AU7837" s="7"/>
      <c r="AV7837" s="7"/>
      <c r="AX7837" s="7"/>
      <c r="AY7837" s="7"/>
      <c r="AZ7837" s="7"/>
      <c r="BA7837" s="7"/>
      <c r="BB7837" s="7"/>
      <c r="BC7837" s="7"/>
      <c r="BD7837" s="7"/>
      <c r="BG7837" s="7"/>
      <c r="BH7837" s="7"/>
      <c r="BI7837" s="7"/>
      <c r="BJ7837" s="7"/>
      <c r="BK7837" s="7"/>
      <c r="BL7837" s="7"/>
      <c r="BM7837" s="7"/>
      <c r="BP7837" s="7"/>
      <c r="BQ7837" s="7"/>
      <c r="BR7837" s="7"/>
      <c r="BS7837" s="7"/>
      <c r="BT7837" s="7"/>
      <c r="BU7837" s="7"/>
      <c r="BV7837" s="7"/>
      <c r="BW7837" s="7"/>
    </row>
    <row r="7838" spans="43:75" x14ac:dyDescent="0.2">
      <c r="AQ7838" s="7"/>
      <c r="AR7838" s="7"/>
      <c r="AS7838" s="7"/>
      <c r="AT7838" s="7"/>
      <c r="AU7838" s="7"/>
      <c r="AV7838" s="7"/>
      <c r="AX7838" s="7"/>
      <c r="AY7838" s="7"/>
      <c r="AZ7838" s="7"/>
      <c r="BA7838" s="7"/>
      <c r="BB7838" s="7"/>
      <c r="BC7838" s="7"/>
      <c r="BD7838" s="7"/>
      <c r="BG7838" s="7"/>
      <c r="BH7838" s="7"/>
      <c r="BI7838" s="7"/>
      <c r="BJ7838" s="7"/>
      <c r="BK7838" s="7"/>
      <c r="BL7838" s="7"/>
      <c r="BM7838" s="7"/>
      <c r="BP7838" s="7"/>
      <c r="BQ7838" s="7"/>
      <c r="BR7838" s="7"/>
      <c r="BS7838" s="7"/>
      <c r="BT7838" s="7"/>
      <c r="BU7838" s="7"/>
      <c r="BV7838" s="7"/>
      <c r="BW7838" s="7"/>
    </row>
    <row r="7839" spans="43:75" x14ac:dyDescent="0.2">
      <c r="AQ7839" s="7"/>
      <c r="AR7839" s="7"/>
      <c r="AS7839" s="7"/>
      <c r="AT7839" s="7"/>
      <c r="AU7839" s="7"/>
      <c r="AV7839" s="7"/>
      <c r="AX7839" s="7"/>
      <c r="AY7839" s="7"/>
      <c r="AZ7839" s="7"/>
      <c r="BA7839" s="7"/>
      <c r="BB7839" s="7"/>
      <c r="BC7839" s="7"/>
      <c r="BD7839" s="7"/>
      <c r="BG7839" s="7"/>
      <c r="BH7839" s="7"/>
      <c r="BI7839" s="7"/>
      <c r="BJ7839" s="7"/>
      <c r="BK7839" s="7"/>
      <c r="BL7839" s="7"/>
      <c r="BM7839" s="7"/>
      <c r="BP7839" s="7"/>
      <c r="BQ7839" s="7"/>
      <c r="BR7839" s="7"/>
      <c r="BS7839" s="7"/>
      <c r="BT7839" s="7"/>
      <c r="BU7839" s="7"/>
      <c r="BV7839" s="7"/>
      <c r="BW7839" s="7"/>
    </row>
    <row r="7840" spans="43:75" x14ac:dyDescent="0.2">
      <c r="AQ7840" s="7"/>
      <c r="AR7840" s="7"/>
      <c r="AS7840" s="7"/>
      <c r="AT7840" s="7"/>
      <c r="AU7840" s="7"/>
      <c r="AV7840" s="7"/>
      <c r="AX7840" s="7"/>
      <c r="AY7840" s="7"/>
      <c r="AZ7840" s="7"/>
      <c r="BA7840" s="7"/>
      <c r="BB7840" s="7"/>
      <c r="BC7840" s="7"/>
      <c r="BD7840" s="7"/>
      <c r="BG7840" s="7"/>
      <c r="BH7840" s="7"/>
      <c r="BI7840" s="7"/>
      <c r="BJ7840" s="7"/>
      <c r="BK7840" s="7"/>
      <c r="BL7840" s="7"/>
      <c r="BM7840" s="7"/>
      <c r="BP7840" s="7"/>
      <c r="BQ7840" s="7"/>
      <c r="BR7840" s="7"/>
      <c r="BS7840" s="7"/>
      <c r="BT7840" s="7"/>
      <c r="BU7840" s="7"/>
      <c r="BV7840" s="7"/>
      <c r="BW7840" s="7"/>
    </row>
    <row r="7841" spans="43:75" x14ac:dyDescent="0.2">
      <c r="AQ7841" s="7"/>
      <c r="AR7841" s="7"/>
      <c r="AS7841" s="7"/>
      <c r="AT7841" s="7"/>
      <c r="AU7841" s="7"/>
      <c r="AV7841" s="7"/>
      <c r="AX7841" s="7"/>
      <c r="AY7841" s="7"/>
      <c r="AZ7841" s="7"/>
      <c r="BA7841" s="7"/>
      <c r="BB7841" s="7"/>
      <c r="BC7841" s="7"/>
      <c r="BD7841" s="7"/>
      <c r="BG7841" s="7"/>
      <c r="BH7841" s="7"/>
      <c r="BI7841" s="7"/>
      <c r="BJ7841" s="7"/>
      <c r="BK7841" s="7"/>
      <c r="BL7841" s="7"/>
      <c r="BM7841" s="7"/>
      <c r="BP7841" s="7"/>
      <c r="BQ7841" s="7"/>
      <c r="BR7841" s="7"/>
      <c r="BS7841" s="7"/>
      <c r="BT7841" s="7"/>
      <c r="BU7841" s="7"/>
      <c r="BV7841" s="7"/>
      <c r="BW7841" s="7"/>
    </row>
    <row r="7842" spans="43:75" x14ac:dyDescent="0.2">
      <c r="AQ7842" s="7"/>
      <c r="AR7842" s="7"/>
      <c r="AS7842" s="7"/>
      <c r="AT7842" s="7"/>
      <c r="AU7842" s="7"/>
      <c r="AV7842" s="7"/>
      <c r="AX7842" s="7"/>
      <c r="AY7842" s="7"/>
      <c r="AZ7842" s="7"/>
      <c r="BA7842" s="7"/>
      <c r="BB7842" s="7"/>
      <c r="BC7842" s="7"/>
      <c r="BD7842" s="7"/>
      <c r="BG7842" s="7"/>
      <c r="BH7842" s="7"/>
      <c r="BI7842" s="7"/>
      <c r="BJ7842" s="7"/>
      <c r="BK7842" s="7"/>
      <c r="BL7842" s="7"/>
      <c r="BM7842" s="7"/>
      <c r="BP7842" s="7"/>
      <c r="BQ7842" s="7"/>
      <c r="BR7842" s="7"/>
      <c r="BS7842" s="7"/>
      <c r="BT7842" s="7"/>
      <c r="BU7842" s="7"/>
      <c r="BV7842" s="7"/>
      <c r="BW7842" s="7"/>
    </row>
    <row r="7843" spans="43:75" x14ac:dyDescent="0.2">
      <c r="AQ7843" s="7"/>
      <c r="AR7843" s="7"/>
      <c r="AS7843" s="7"/>
      <c r="AT7843" s="7"/>
      <c r="AU7843" s="7"/>
      <c r="AV7843" s="7"/>
      <c r="AX7843" s="7"/>
      <c r="AY7843" s="7"/>
      <c r="AZ7843" s="7"/>
      <c r="BA7843" s="7"/>
      <c r="BB7843" s="7"/>
      <c r="BC7843" s="7"/>
      <c r="BD7843" s="7"/>
      <c r="BG7843" s="7"/>
      <c r="BH7843" s="7"/>
      <c r="BI7843" s="7"/>
      <c r="BJ7843" s="7"/>
      <c r="BK7843" s="7"/>
      <c r="BL7843" s="7"/>
      <c r="BM7843" s="7"/>
      <c r="BP7843" s="7"/>
      <c r="BQ7843" s="7"/>
      <c r="BR7843" s="7"/>
      <c r="BS7843" s="7"/>
      <c r="BT7843" s="7"/>
      <c r="BU7843" s="7"/>
      <c r="BV7843" s="7"/>
      <c r="BW7843" s="7"/>
    </row>
    <row r="7844" spans="43:75" x14ac:dyDescent="0.2">
      <c r="AQ7844" s="7"/>
      <c r="AR7844" s="7"/>
      <c r="AS7844" s="7"/>
      <c r="AT7844" s="7"/>
      <c r="AU7844" s="7"/>
      <c r="AV7844" s="7"/>
      <c r="AX7844" s="7"/>
      <c r="AY7844" s="7"/>
      <c r="AZ7844" s="7"/>
      <c r="BA7844" s="7"/>
      <c r="BB7844" s="7"/>
      <c r="BC7844" s="7"/>
      <c r="BD7844" s="7"/>
      <c r="BG7844" s="7"/>
      <c r="BH7844" s="7"/>
      <c r="BI7844" s="7"/>
      <c r="BJ7844" s="7"/>
      <c r="BK7844" s="7"/>
      <c r="BL7844" s="7"/>
      <c r="BM7844" s="7"/>
      <c r="BP7844" s="7"/>
      <c r="BQ7844" s="7"/>
      <c r="BR7844" s="7"/>
      <c r="BS7844" s="7"/>
      <c r="BT7844" s="7"/>
      <c r="BU7844" s="7"/>
      <c r="BV7844" s="7"/>
      <c r="BW7844" s="7"/>
    </row>
    <row r="7845" spans="43:75" x14ac:dyDescent="0.2">
      <c r="AQ7845" s="7"/>
      <c r="AR7845" s="7"/>
      <c r="AS7845" s="7"/>
      <c r="AT7845" s="7"/>
      <c r="AU7845" s="7"/>
      <c r="AV7845" s="7"/>
      <c r="AX7845" s="7"/>
      <c r="AY7845" s="7"/>
      <c r="AZ7845" s="7"/>
      <c r="BA7845" s="7"/>
      <c r="BB7845" s="7"/>
      <c r="BC7845" s="7"/>
      <c r="BD7845" s="7"/>
      <c r="BG7845" s="7"/>
      <c r="BH7845" s="7"/>
      <c r="BI7845" s="7"/>
      <c r="BJ7845" s="7"/>
      <c r="BK7845" s="7"/>
      <c r="BL7845" s="7"/>
      <c r="BM7845" s="7"/>
      <c r="BP7845" s="7"/>
      <c r="BQ7845" s="7"/>
      <c r="BR7845" s="7"/>
      <c r="BS7845" s="7"/>
      <c r="BT7845" s="7"/>
      <c r="BU7845" s="7"/>
      <c r="BV7845" s="7"/>
      <c r="BW7845" s="7"/>
    </row>
    <row r="7846" spans="43:75" x14ac:dyDescent="0.2">
      <c r="AQ7846" s="7"/>
      <c r="AR7846" s="7"/>
      <c r="AS7846" s="7"/>
      <c r="AT7846" s="7"/>
      <c r="AU7846" s="7"/>
      <c r="AV7846" s="7"/>
      <c r="AX7846" s="7"/>
      <c r="AY7846" s="7"/>
      <c r="AZ7846" s="7"/>
      <c r="BA7846" s="7"/>
      <c r="BB7846" s="7"/>
      <c r="BC7846" s="7"/>
      <c r="BD7846" s="7"/>
      <c r="BG7846" s="7"/>
      <c r="BH7846" s="7"/>
      <c r="BI7846" s="7"/>
      <c r="BJ7846" s="7"/>
      <c r="BK7846" s="7"/>
      <c r="BL7846" s="7"/>
      <c r="BM7846" s="7"/>
      <c r="BP7846" s="7"/>
      <c r="BQ7846" s="7"/>
      <c r="BR7846" s="7"/>
      <c r="BS7846" s="7"/>
      <c r="BT7846" s="7"/>
      <c r="BU7846" s="7"/>
      <c r="BV7846" s="7"/>
      <c r="BW7846" s="7"/>
    </row>
    <row r="7847" spans="43:75" x14ac:dyDescent="0.2">
      <c r="AQ7847" s="7"/>
      <c r="AR7847" s="7"/>
      <c r="AS7847" s="7"/>
      <c r="AT7847" s="7"/>
      <c r="AU7847" s="7"/>
      <c r="AV7847" s="7"/>
      <c r="AX7847" s="7"/>
      <c r="AY7847" s="7"/>
      <c r="AZ7847" s="7"/>
      <c r="BA7847" s="7"/>
      <c r="BB7847" s="7"/>
      <c r="BC7847" s="7"/>
      <c r="BD7847" s="7"/>
      <c r="BG7847" s="7"/>
      <c r="BH7847" s="7"/>
      <c r="BI7847" s="7"/>
      <c r="BJ7847" s="7"/>
      <c r="BK7847" s="7"/>
      <c r="BL7847" s="7"/>
      <c r="BM7847" s="7"/>
      <c r="BP7847" s="7"/>
      <c r="BQ7847" s="7"/>
      <c r="BR7847" s="7"/>
      <c r="BS7847" s="7"/>
      <c r="BT7847" s="7"/>
      <c r="BU7847" s="7"/>
      <c r="BV7847" s="7"/>
      <c r="BW7847" s="7"/>
    </row>
    <row r="7848" spans="43:75" x14ac:dyDescent="0.2">
      <c r="AQ7848" s="7"/>
      <c r="AR7848" s="7"/>
      <c r="AS7848" s="7"/>
      <c r="AT7848" s="7"/>
      <c r="AU7848" s="7"/>
      <c r="AV7848" s="7"/>
      <c r="AX7848" s="7"/>
      <c r="AY7848" s="7"/>
      <c r="AZ7848" s="7"/>
      <c r="BA7848" s="7"/>
      <c r="BB7848" s="7"/>
      <c r="BC7848" s="7"/>
      <c r="BD7848" s="7"/>
      <c r="BG7848" s="7"/>
      <c r="BH7848" s="7"/>
      <c r="BI7848" s="7"/>
      <c r="BJ7848" s="7"/>
      <c r="BK7848" s="7"/>
      <c r="BL7848" s="7"/>
      <c r="BM7848" s="7"/>
      <c r="BP7848" s="7"/>
      <c r="BQ7848" s="7"/>
      <c r="BR7848" s="7"/>
      <c r="BS7848" s="7"/>
      <c r="BT7848" s="7"/>
      <c r="BU7848" s="7"/>
      <c r="BV7848" s="7"/>
      <c r="BW7848" s="7"/>
    </row>
    <row r="7849" spans="43:75" x14ac:dyDescent="0.2">
      <c r="AQ7849" s="7"/>
      <c r="AR7849" s="7"/>
      <c r="AS7849" s="7"/>
      <c r="AT7849" s="7"/>
      <c r="AU7849" s="7"/>
      <c r="AV7849" s="7"/>
      <c r="AX7849" s="7"/>
      <c r="AY7849" s="7"/>
      <c r="AZ7849" s="7"/>
      <c r="BA7849" s="7"/>
      <c r="BB7849" s="7"/>
      <c r="BC7849" s="7"/>
      <c r="BD7849" s="7"/>
      <c r="BG7849" s="7"/>
      <c r="BH7849" s="7"/>
      <c r="BI7849" s="7"/>
      <c r="BJ7849" s="7"/>
      <c r="BK7849" s="7"/>
      <c r="BL7849" s="7"/>
      <c r="BM7849" s="7"/>
      <c r="BP7849" s="7"/>
      <c r="BQ7849" s="7"/>
      <c r="BR7849" s="7"/>
      <c r="BS7849" s="7"/>
      <c r="BT7849" s="7"/>
      <c r="BU7849" s="7"/>
      <c r="BV7849" s="7"/>
      <c r="BW7849" s="7"/>
    </row>
    <row r="7850" spans="43:75" x14ac:dyDescent="0.2">
      <c r="AQ7850" s="7"/>
      <c r="AR7850" s="7"/>
      <c r="AS7850" s="7"/>
      <c r="AT7850" s="7"/>
      <c r="AU7850" s="7"/>
      <c r="AV7850" s="7"/>
      <c r="AX7850" s="7"/>
      <c r="AY7850" s="7"/>
      <c r="AZ7850" s="7"/>
      <c r="BA7850" s="7"/>
      <c r="BB7850" s="7"/>
      <c r="BC7850" s="7"/>
      <c r="BD7850" s="7"/>
      <c r="BG7850" s="7"/>
      <c r="BH7850" s="7"/>
      <c r="BI7850" s="7"/>
      <c r="BJ7850" s="7"/>
      <c r="BK7850" s="7"/>
      <c r="BL7850" s="7"/>
      <c r="BM7850" s="7"/>
      <c r="BP7850" s="7"/>
      <c r="BQ7850" s="7"/>
      <c r="BR7850" s="7"/>
      <c r="BS7850" s="7"/>
      <c r="BT7850" s="7"/>
      <c r="BU7850" s="7"/>
      <c r="BV7850" s="7"/>
      <c r="BW7850" s="7"/>
    </row>
    <row r="7851" spans="43:75" x14ac:dyDescent="0.2">
      <c r="AQ7851" s="7"/>
      <c r="AR7851" s="7"/>
      <c r="AS7851" s="7"/>
      <c r="AT7851" s="7"/>
      <c r="AU7851" s="7"/>
      <c r="AV7851" s="7"/>
      <c r="AX7851" s="7"/>
      <c r="AY7851" s="7"/>
      <c r="AZ7851" s="7"/>
      <c r="BA7851" s="7"/>
      <c r="BB7851" s="7"/>
      <c r="BC7851" s="7"/>
      <c r="BD7851" s="7"/>
      <c r="BG7851" s="7"/>
      <c r="BH7851" s="7"/>
      <c r="BI7851" s="7"/>
      <c r="BJ7851" s="7"/>
      <c r="BK7851" s="7"/>
      <c r="BL7851" s="7"/>
      <c r="BM7851" s="7"/>
      <c r="BP7851" s="7"/>
      <c r="BQ7851" s="7"/>
      <c r="BR7851" s="7"/>
      <c r="BS7851" s="7"/>
      <c r="BT7851" s="7"/>
      <c r="BU7851" s="7"/>
      <c r="BV7851" s="7"/>
      <c r="BW7851" s="7"/>
    </row>
    <row r="7852" spans="43:75" x14ac:dyDescent="0.2">
      <c r="AQ7852" s="7"/>
      <c r="AR7852" s="7"/>
      <c r="AS7852" s="7"/>
      <c r="AT7852" s="7"/>
      <c r="AU7852" s="7"/>
      <c r="AV7852" s="7"/>
      <c r="AX7852" s="7"/>
      <c r="AY7852" s="7"/>
      <c r="AZ7852" s="7"/>
      <c r="BA7852" s="7"/>
      <c r="BB7852" s="7"/>
      <c r="BC7852" s="7"/>
      <c r="BD7852" s="7"/>
      <c r="BG7852" s="7"/>
      <c r="BH7852" s="7"/>
      <c r="BI7852" s="7"/>
      <c r="BJ7852" s="7"/>
      <c r="BK7852" s="7"/>
      <c r="BL7852" s="7"/>
      <c r="BM7852" s="7"/>
      <c r="BP7852" s="7"/>
      <c r="BQ7852" s="7"/>
      <c r="BR7852" s="7"/>
      <c r="BS7852" s="7"/>
      <c r="BT7852" s="7"/>
      <c r="BU7852" s="7"/>
      <c r="BV7852" s="7"/>
      <c r="BW7852" s="7"/>
    </row>
    <row r="7853" spans="43:75" x14ac:dyDescent="0.2">
      <c r="AQ7853" s="7"/>
      <c r="AR7853" s="7"/>
      <c r="AS7853" s="7"/>
      <c r="AT7853" s="7"/>
      <c r="AU7853" s="7"/>
      <c r="AV7853" s="7"/>
      <c r="AX7853" s="7"/>
      <c r="AY7853" s="7"/>
      <c r="AZ7853" s="7"/>
      <c r="BA7853" s="7"/>
      <c r="BB7853" s="7"/>
      <c r="BC7853" s="7"/>
      <c r="BD7853" s="7"/>
      <c r="BG7853" s="7"/>
      <c r="BH7853" s="7"/>
      <c r="BI7853" s="7"/>
      <c r="BJ7853" s="7"/>
      <c r="BK7853" s="7"/>
      <c r="BL7853" s="7"/>
      <c r="BM7853" s="7"/>
      <c r="BP7853" s="7"/>
      <c r="BQ7853" s="7"/>
      <c r="BR7853" s="7"/>
      <c r="BS7853" s="7"/>
      <c r="BT7853" s="7"/>
      <c r="BU7853" s="7"/>
      <c r="BV7853" s="7"/>
      <c r="BW7853" s="7"/>
    </row>
    <row r="7854" spans="43:75" x14ac:dyDescent="0.2">
      <c r="AQ7854" s="7"/>
      <c r="AR7854" s="7"/>
      <c r="AS7854" s="7"/>
      <c r="AT7854" s="7"/>
      <c r="AU7854" s="7"/>
      <c r="AV7854" s="7"/>
      <c r="AX7854" s="7"/>
      <c r="AY7854" s="7"/>
      <c r="AZ7854" s="7"/>
      <c r="BA7854" s="7"/>
      <c r="BB7854" s="7"/>
      <c r="BC7854" s="7"/>
      <c r="BD7854" s="7"/>
      <c r="BG7854" s="7"/>
      <c r="BH7854" s="7"/>
      <c r="BI7854" s="7"/>
      <c r="BJ7854" s="7"/>
      <c r="BK7854" s="7"/>
      <c r="BL7854" s="7"/>
      <c r="BM7854" s="7"/>
      <c r="BP7854" s="7"/>
      <c r="BQ7854" s="7"/>
      <c r="BR7854" s="7"/>
      <c r="BS7854" s="7"/>
      <c r="BT7854" s="7"/>
      <c r="BU7854" s="7"/>
      <c r="BV7854" s="7"/>
      <c r="BW7854" s="7"/>
    </row>
    <row r="7855" spans="43:75" x14ac:dyDescent="0.2">
      <c r="AQ7855" s="7"/>
      <c r="AR7855" s="7"/>
      <c r="AS7855" s="7"/>
      <c r="AT7855" s="7"/>
      <c r="AU7855" s="7"/>
      <c r="AV7855" s="7"/>
      <c r="AX7855" s="7"/>
      <c r="AY7855" s="7"/>
      <c r="AZ7855" s="7"/>
      <c r="BA7855" s="7"/>
      <c r="BB7855" s="7"/>
      <c r="BC7855" s="7"/>
      <c r="BD7855" s="7"/>
      <c r="BG7855" s="7"/>
      <c r="BH7855" s="7"/>
      <c r="BI7855" s="7"/>
      <c r="BJ7855" s="7"/>
      <c r="BK7855" s="7"/>
      <c r="BL7855" s="7"/>
      <c r="BM7855" s="7"/>
      <c r="BP7855" s="7"/>
      <c r="BQ7855" s="7"/>
      <c r="BR7855" s="7"/>
      <c r="BS7855" s="7"/>
      <c r="BT7855" s="7"/>
      <c r="BU7855" s="7"/>
      <c r="BV7855" s="7"/>
      <c r="BW7855" s="7"/>
    </row>
    <row r="7856" spans="43:75" x14ac:dyDescent="0.2">
      <c r="AQ7856" s="7"/>
      <c r="AR7856" s="7"/>
      <c r="AS7856" s="7"/>
      <c r="AT7856" s="7"/>
      <c r="AU7856" s="7"/>
      <c r="AV7856" s="7"/>
      <c r="AX7856" s="7"/>
      <c r="AY7856" s="7"/>
      <c r="AZ7856" s="7"/>
      <c r="BA7856" s="7"/>
      <c r="BB7856" s="7"/>
      <c r="BC7856" s="7"/>
      <c r="BD7856" s="7"/>
      <c r="BG7856" s="7"/>
      <c r="BH7856" s="7"/>
      <c r="BI7856" s="7"/>
      <c r="BJ7856" s="7"/>
      <c r="BK7856" s="7"/>
      <c r="BL7856" s="7"/>
      <c r="BM7856" s="7"/>
      <c r="BP7856" s="7"/>
      <c r="BQ7856" s="7"/>
      <c r="BR7856" s="7"/>
      <c r="BS7856" s="7"/>
      <c r="BT7856" s="7"/>
      <c r="BU7856" s="7"/>
      <c r="BV7856" s="7"/>
      <c r="BW7856" s="7"/>
    </row>
    <row r="7857" spans="43:75" x14ac:dyDescent="0.2">
      <c r="AQ7857" s="7"/>
      <c r="AR7857" s="7"/>
      <c r="AS7857" s="7"/>
      <c r="AT7857" s="7"/>
      <c r="AU7857" s="7"/>
      <c r="AV7857" s="7"/>
      <c r="AX7857" s="7"/>
      <c r="AY7857" s="7"/>
      <c r="AZ7857" s="7"/>
      <c r="BA7857" s="7"/>
      <c r="BB7857" s="7"/>
      <c r="BC7857" s="7"/>
      <c r="BD7857" s="7"/>
      <c r="BG7857" s="7"/>
      <c r="BH7857" s="7"/>
      <c r="BI7857" s="7"/>
      <c r="BJ7857" s="7"/>
      <c r="BK7857" s="7"/>
      <c r="BL7857" s="7"/>
      <c r="BM7857" s="7"/>
      <c r="BP7857" s="7"/>
      <c r="BQ7857" s="7"/>
      <c r="BR7857" s="7"/>
      <c r="BS7857" s="7"/>
      <c r="BT7857" s="7"/>
      <c r="BU7857" s="7"/>
      <c r="BV7857" s="7"/>
      <c r="BW7857" s="7"/>
    </row>
    <row r="7858" spans="43:75" x14ac:dyDescent="0.2">
      <c r="AQ7858" s="7"/>
      <c r="AR7858" s="7"/>
      <c r="AS7858" s="7"/>
      <c r="AT7858" s="7"/>
      <c r="AU7858" s="7"/>
      <c r="AV7858" s="7"/>
      <c r="AX7858" s="7"/>
      <c r="AY7858" s="7"/>
      <c r="AZ7858" s="7"/>
      <c r="BA7858" s="7"/>
      <c r="BB7858" s="7"/>
      <c r="BC7858" s="7"/>
      <c r="BD7858" s="7"/>
      <c r="BG7858" s="7"/>
      <c r="BH7858" s="7"/>
      <c r="BI7858" s="7"/>
      <c r="BJ7858" s="7"/>
      <c r="BK7858" s="7"/>
      <c r="BL7858" s="7"/>
      <c r="BM7858" s="7"/>
      <c r="BP7858" s="7"/>
      <c r="BQ7858" s="7"/>
      <c r="BR7858" s="7"/>
      <c r="BS7858" s="7"/>
      <c r="BT7858" s="7"/>
      <c r="BU7858" s="7"/>
      <c r="BV7858" s="7"/>
      <c r="BW7858" s="7"/>
    </row>
    <row r="7859" spans="43:75" x14ac:dyDescent="0.2">
      <c r="AQ7859" s="7"/>
      <c r="AR7859" s="7"/>
      <c r="AS7859" s="7"/>
      <c r="AT7859" s="7"/>
      <c r="AU7859" s="7"/>
      <c r="AV7859" s="7"/>
      <c r="AX7859" s="7"/>
      <c r="AY7859" s="7"/>
      <c r="AZ7859" s="7"/>
      <c r="BA7859" s="7"/>
      <c r="BB7859" s="7"/>
      <c r="BC7859" s="7"/>
      <c r="BD7859" s="7"/>
      <c r="BG7859" s="7"/>
      <c r="BH7859" s="7"/>
      <c r="BI7859" s="7"/>
      <c r="BJ7859" s="7"/>
      <c r="BK7859" s="7"/>
      <c r="BL7859" s="7"/>
      <c r="BM7859" s="7"/>
      <c r="BP7859" s="7"/>
      <c r="BQ7859" s="7"/>
      <c r="BR7859" s="7"/>
      <c r="BS7859" s="7"/>
      <c r="BT7859" s="7"/>
      <c r="BU7859" s="7"/>
      <c r="BV7859" s="7"/>
      <c r="BW7859" s="7"/>
    </row>
    <row r="7860" spans="43:75" x14ac:dyDescent="0.2">
      <c r="AQ7860" s="7"/>
      <c r="AR7860" s="7"/>
      <c r="AS7860" s="7"/>
      <c r="AT7860" s="7"/>
      <c r="AU7860" s="7"/>
      <c r="AV7860" s="7"/>
      <c r="AX7860" s="7"/>
      <c r="AY7860" s="7"/>
      <c r="AZ7860" s="7"/>
      <c r="BA7860" s="7"/>
      <c r="BB7860" s="7"/>
      <c r="BC7860" s="7"/>
      <c r="BD7860" s="7"/>
      <c r="BG7860" s="7"/>
      <c r="BH7860" s="7"/>
      <c r="BI7860" s="7"/>
      <c r="BJ7860" s="7"/>
      <c r="BK7860" s="7"/>
      <c r="BL7860" s="7"/>
      <c r="BM7860" s="7"/>
      <c r="BP7860" s="7"/>
      <c r="BQ7860" s="7"/>
      <c r="BR7860" s="7"/>
      <c r="BS7860" s="7"/>
      <c r="BT7860" s="7"/>
      <c r="BU7860" s="7"/>
      <c r="BV7860" s="7"/>
      <c r="BW7860" s="7"/>
    </row>
    <row r="7861" spans="43:75" x14ac:dyDescent="0.2">
      <c r="AQ7861" s="7"/>
      <c r="AR7861" s="7"/>
      <c r="AS7861" s="7"/>
      <c r="AT7861" s="7"/>
      <c r="AU7861" s="7"/>
      <c r="AV7861" s="7"/>
      <c r="AX7861" s="7"/>
      <c r="AY7861" s="7"/>
      <c r="AZ7861" s="7"/>
      <c r="BA7861" s="7"/>
      <c r="BB7861" s="7"/>
      <c r="BC7861" s="7"/>
      <c r="BD7861" s="7"/>
      <c r="BG7861" s="7"/>
      <c r="BH7861" s="7"/>
      <c r="BI7861" s="7"/>
      <c r="BJ7861" s="7"/>
      <c r="BK7861" s="7"/>
      <c r="BL7861" s="7"/>
      <c r="BM7861" s="7"/>
      <c r="BP7861" s="7"/>
      <c r="BQ7861" s="7"/>
      <c r="BR7861" s="7"/>
      <c r="BS7861" s="7"/>
      <c r="BT7861" s="7"/>
      <c r="BU7861" s="7"/>
      <c r="BV7861" s="7"/>
      <c r="BW7861" s="7"/>
    </row>
    <row r="7862" spans="43:75" x14ac:dyDescent="0.2">
      <c r="AQ7862" s="7"/>
      <c r="AR7862" s="7"/>
      <c r="AS7862" s="7"/>
      <c r="AT7862" s="7"/>
      <c r="AU7862" s="7"/>
      <c r="AV7862" s="7"/>
      <c r="AX7862" s="7"/>
      <c r="AY7862" s="7"/>
      <c r="AZ7862" s="7"/>
      <c r="BA7862" s="7"/>
      <c r="BB7862" s="7"/>
      <c r="BC7862" s="7"/>
      <c r="BD7862" s="7"/>
      <c r="BG7862" s="7"/>
      <c r="BH7862" s="7"/>
      <c r="BI7862" s="7"/>
      <c r="BJ7862" s="7"/>
      <c r="BK7862" s="7"/>
      <c r="BL7862" s="7"/>
      <c r="BM7862" s="7"/>
      <c r="BP7862" s="7"/>
      <c r="BQ7862" s="7"/>
      <c r="BR7862" s="7"/>
      <c r="BS7862" s="7"/>
      <c r="BT7862" s="7"/>
      <c r="BU7862" s="7"/>
      <c r="BV7862" s="7"/>
      <c r="BW7862" s="7"/>
    </row>
    <row r="7863" spans="43:75" x14ac:dyDescent="0.2">
      <c r="AQ7863" s="7"/>
      <c r="AR7863" s="7"/>
      <c r="AS7863" s="7"/>
      <c r="AT7863" s="7"/>
      <c r="AU7863" s="7"/>
      <c r="AV7863" s="7"/>
      <c r="AX7863" s="7"/>
      <c r="AY7863" s="7"/>
      <c r="AZ7863" s="7"/>
      <c r="BA7863" s="7"/>
      <c r="BB7863" s="7"/>
      <c r="BC7863" s="7"/>
      <c r="BD7863" s="7"/>
      <c r="BG7863" s="7"/>
      <c r="BH7863" s="7"/>
      <c r="BI7863" s="7"/>
      <c r="BJ7863" s="7"/>
      <c r="BK7863" s="7"/>
      <c r="BL7863" s="7"/>
      <c r="BM7863" s="7"/>
      <c r="BP7863" s="7"/>
      <c r="BQ7863" s="7"/>
      <c r="BR7863" s="7"/>
      <c r="BS7863" s="7"/>
      <c r="BT7863" s="7"/>
      <c r="BU7863" s="7"/>
      <c r="BV7863" s="7"/>
      <c r="BW7863" s="7"/>
    </row>
    <row r="7864" spans="43:75" x14ac:dyDescent="0.2">
      <c r="AQ7864" s="7"/>
      <c r="AR7864" s="7"/>
      <c r="AS7864" s="7"/>
      <c r="AT7864" s="7"/>
      <c r="AU7864" s="7"/>
      <c r="AV7864" s="7"/>
      <c r="AX7864" s="7"/>
      <c r="AY7864" s="7"/>
      <c r="AZ7864" s="7"/>
      <c r="BA7864" s="7"/>
      <c r="BB7864" s="7"/>
      <c r="BC7864" s="7"/>
      <c r="BD7864" s="7"/>
      <c r="BG7864" s="7"/>
      <c r="BH7864" s="7"/>
      <c r="BI7864" s="7"/>
      <c r="BJ7864" s="7"/>
      <c r="BK7864" s="7"/>
      <c r="BL7864" s="7"/>
      <c r="BM7864" s="7"/>
      <c r="BP7864" s="7"/>
      <c r="BQ7864" s="7"/>
      <c r="BR7864" s="7"/>
      <c r="BS7864" s="7"/>
      <c r="BT7864" s="7"/>
      <c r="BU7864" s="7"/>
      <c r="BV7864" s="7"/>
      <c r="BW7864" s="7"/>
    </row>
    <row r="7865" spans="43:75" x14ac:dyDescent="0.2">
      <c r="AQ7865" s="7"/>
      <c r="AR7865" s="7"/>
      <c r="AS7865" s="7"/>
      <c r="AT7865" s="7"/>
      <c r="AU7865" s="7"/>
      <c r="AV7865" s="7"/>
      <c r="AX7865" s="7"/>
      <c r="AY7865" s="7"/>
      <c r="AZ7865" s="7"/>
      <c r="BA7865" s="7"/>
      <c r="BB7865" s="7"/>
      <c r="BC7865" s="7"/>
      <c r="BD7865" s="7"/>
      <c r="BG7865" s="7"/>
      <c r="BH7865" s="7"/>
      <c r="BI7865" s="7"/>
      <c r="BJ7865" s="7"/>
      <c r="BK7865" s="7"/>
      <c r="BL7865" s="7"/>
      <c r="BM7865" s="7"/>
      <c r="BP7865" s="7"/>
      <c r="BQ7865" s="7"/>
      <c r="BR7865" s="7"/>
      <c r="BS7865" s="7"/>
      <c r="BT7865" s="7"/>
      <c r="BU7865" s="7"/>
      <c r="BV7865" s="7"/>
      <c r="BW7865" s="7"/>
    </row>
    <row r="7866" spans="43:75" x14ac:dyDescent="0.2">
      <c r="AQ7866" s="7"/>
      <c r="AR7866" s="7"/>
      <c r="AS7866" s="7"/>
      <c r="AT7866" s="7"/>
      <c r="AU7866" s="7"/>
      <c r="AV7866" s="7"/>
      <c r="AX7866" s="7"/>
      <c r="AY7866" s="7"/>
      <c r="AZ7866" s="7"/>
      <c r="BA7866" s="7"/>
      <c r="BB7866" s="7"/>
      <c r="BC7866" s="7"/>
      <c r="BD7866" s="7"/>
      <c r="BG7866" s="7"/>
      <c r="BH7866" s="7"/>
      <c r="BI7866" s="7"/>
      <c r="BJ7866" s="7"/>
      <c r="BK7866" s="7"/>
      <c r="BL7866" s="7"/>
      <c r="BM7866" s="7"/>
      <c r="BP7866" s="7"/>
      <c r="BQ7866" s="7"/>
      <c r="BR7866" s="7"/>
      <c r="BS7866" s="7"/>
      <c r="BT7866" s="7"/>
      <c r="BU7866" s="7"/>
      <c r="BV7866" s="7"/>
      <c r="BW7866" s="7"/>
    </row>
    <row r="7867" spans="43:75" x14ac:dyDescent="0.2">
      <c r="AQ7867" s="7"/>
      <c r="AR7867" s="7"/>
      <c r="AS7867" s="7"/>
      <c r="AT7867" s="7"/>
      <c r="AU7867" s="7"/>
      <c r="AV7867" s="7"/>
      <c r="AX7867" s="7"/>
      <c r="AY7867" s="7"/>
      <c r="AZ7867" s="7"/>
      <c r="BA7867" s="7"/>
      <c r="BB7867" s="7"/>
      <c r="BC7867" s="7"/>
      <c r="BD7867" s="7"/>
      <c r="BG7867" s="7"/>
      <c r="BH7867" s="7"/>
      <c r="BI7867" s="7"/>
      <c r="BJ7867" s="7"/>
      <c r="BK7867" s="7"/>
      <c r="BL7867" s="7"/>
      <c r="BM7867" s="7"/>
      <c r="BP7867" s="7"/>
      <c r="BQ7867" s="7"/>
      <c r="BR7867" s="7"/>
      <c r="BS7867" s="7"/>
      <c r="BT7867" s="7"/>
      <c r="BU7867" s="7"/>
      <c r="BV7867" s="7"/>
      <c r="BW7867" s="7"/>
    </row>
    <row r="7868" spans="43:75" x14ac:dyDescent="0.2">
      <c r="AQ7868" s="7"/>
      <c r="AR7868" s="7"/>
      <c r="AS7868" s="7"/>
      <c r="AT7868" s="7"/>
      <c r="AU7868" s="7"/>
      <c r="AV7868" s="7"/>
      <c r="AX7868" s="7"/>
      <c r="AY7868" s="7"/>
      <c r="AZ7868" s="7"/>
      <c r="BA7868" s="7"/>
      <c r="BB7868" s="7"/>
      <c r="BC7868" s="7"/>
      <c r="BD7868" s="7"/>
      <c r="BG7868" s="7"/>
      <c r="BH7868" s="7"/>
      <c r="BI7868" s="7"/>
      <c r="BJ7868" s="7"/>
      <c r="BK7868" s="7"/>
      <c r="BL7868" s="7"/>
      <c r="BM7868" s="7"/>
      <c r="BP7868" s="7"/>
      <c r="BQ7868" s="7"/>
      <c r="BR7868" s="7"/>
      <c r="BS7868" s="7"/>
      <c r="BT7868" s="7"/>
      <c r="BU7868" s="7"/>
      <c r="BV7868" s="7"/>
      <c r="BW7868" s="7"/>
    </row>
    <row r="7869" spans="43:75" x14ac:dyDescent="0.2">
      <c r="AQ7869" s="7"/>
      <c r="AR7869" s="7"/>
      <c r="AS7869" s="7"/>
      <c r="AT7869" s="7"/>
      <c r="AU7869" s="7"/>
      <c r="AV7869" s="7"/>
      <c r="AX7869" s="7"/>
      <c r="AY7869" s="7"/>
      <c r="AZ7869" s="7"/>
      <c r="BA7869" s="7"/>
      <c r="BB7869" s="7"/>
      <c r="BC7869" s="7"/>
      <c r="BD7869" s="7"/>
      <c r="BG7869" s="7"/>
      <c r="BH7869" s="7"/>
      <c r="BI7869" s="7"/>
      <c r="BJ7869" s="7"/>
      <c r="BK7869" s="7"/>
      <c r="BL7869" s="7"/>
      <c r="BM7869" s="7"/>
      <c r="BP7869" s="7"/>
      <c r="BQ7869" s="7"/>
      <c r="BR7869" s="7"/>
      <c r="BS7869" s="7"/>
      <c r="BT7869" s="7"/>
      <c r="BU7869" s="7"/>
      <c r="BV7869" s="7"/>
      <c r="BW7869" s="7"/>
    </row>
    <row r="7870" spans="43:75" x14ac:dyDescent="0.2">
      <c r="AQ7870" s="7"/>
      <c r="AR7870" s="7"/>
      <c r="AS7870" s="7"/>
      <c r="AT7870" s="7"/>
      <c r="AU7870" s="7"/>
      <c r="AV7870" s="7"/>
      <c r="AX7870" s="7"/>
      <c r="AY7870" s="7"/>
      <c r="AZ7870" s="7"/>
      <c r="BA7870" s="7"/>
      <c r="BB7870" s="7"/>
      <c r="BC7870" s="7"/>
      <c r="BD7870" s="7"/>
      <c r="BG7870" s="7"/>
      <c r="BH7870" s="7"/>
      <c r="BI7870" s="7"/>
      <c r="BJ7870" s="7"/>
      <c r="BK7870" s="7"/>
      <c r="BL7870" s="7"/>
      <c r="BM7870" s="7"/>
      <c r="BP7870" s="7"/>
      <c r="BQ7870" s="7"/>
      <c r="BR7870" s="7"/>
      <c r="BS7870" s="7"/>
      <c r="BT7870" s="7"/>
      <c r="BU7870" s="7"/>
      <c r="BV7870" s="7"/>
      <c r="BW7870" s="7"/>
    </row>
    <row r="7871" spans="43:75" x14ac:dyDescent="0.2">
      <c r="AQ7871" s="7"/>
      <c r="AR7871" s="7"/>
      <c r="AS7871" s="7"/>
      <c r="AT7871" s="7"/>
      <c r="AU7871" s="7"/>
      <c r="AV7871" s="7"/>
      <c r="AX7871" s="7"/>
      <c r="AY7871" s="7"/>
      <c r="AZ7871" s="7"/>
      <c r="BA7871" s="7"/>
      <c r="BB7871" s="7"/>
      <c r="BC7871" s="7"/>
      <c r="BD7871" s="7"/>
      <c r="BG7871" s="7"/>
      <c r="BH7871" s="7"/>
      <c r="BI7871" s="7"/>
      <c r="BJ7871" s="7"/>
      <c r="BK7871" s="7"/>
      <c r="BL7871" s="7"/>
      <c r="BM7871" s="7"/>
      <c r="BP7871" s="7"/>
      <c r="BQ7871" s="7"/>
      <c r="BR7871" s="7"/>
      <c r="BS7871" s="7"/>
      <c r="BT7871" s="7"/>
      <c r="BU7871" s="7"/>
      <c r="BV7871" s="7"/>
      <c r="BW7871" s="7"/>
    </row>
    <row r="7872" spans="43:75" x14ac:dyDescent="0.2">
      <c r="AQ7872" s="7"/>
      <c r="AR7872" s="7"/>
      <c r="AS7872" s="7"/>
      <c r="AT7872" s="7"/>
      <c r="AU7872" s="7"/>
      <c r="AV7872" s="7"/>
      <c r="AX7872" s="7"/>
      <c r="AY7872" s="7"/>
      <c r="AZ7872" s="7"/>
      <c r="BA7872" s="7"/>
      <c r="BB7872" s="7"/>
      <c r="BC7872" s="7"/>
      <c r="BD7872" s="7"/>
      <c r="BG7872" s="7"/>
      <c r="BH7872" s="7"/>
      <c r="BI7872" s="7"/>
      <c r="BJ7872" s="7"/>
      <c r="BK7872" s="7"/>
      <c r="BL7872" s="7"/>
      <c r="BM7872" s="7"/>
      <c r="BP7872" s="7"/>
      <c r="BQ7872" s="7"/>
      <c r="BR7872" s="7"/>
      <c r="BS7872" s="7"/>
      <c r="BT7872" s="7"/>
      <c r="BU7872" s="7"/>
      <c r="BV7872" s="7"/>
      <c r="BW7872" s="7"/>
    </row>
    <row r="7873" spans="43:75" x14ac:dyDescent="0.2">
      <c r="AQ7873" s="7"/>
      <c r="AR7873" s="7"/>
      <c r="AS7873" s="7"/>
      <c r="AT7873" s="7"/>
      <c r="AU7873" s="7"/>
      <c r="AV7873" s="7"/>
      <c r="AX7873" s="7"/>
      <c r="AY7873" s="7"/>
      <c r="AZ7873" s="7"/>
      <c r="BA7873" s="7"/>
      <c r="BB7873" s="7"/>
      <c r="BC7873" s="7"/>
      <c r="BD7873" s="7"/>
      <c r="BG7873" s="7"/>
      <c r="BH7873" s="7"/>
      <c r="BI7873" s="7"/>
      <c r="BJ7873" s="7"/>
      <c r="BK7873" s="7"/>
      <c r="BL7873" s="7"/>
      <c r="BM7873" s="7"/>
      <c r="BP7873" s="7"/>
      <c r="BQ7873" s="7"/>
      <c r="BR7873" s="7"/>
      <c r="BS7873" s="7"/>
      <c r="BT7873" s="7"/>
      <c r="BU7873" s="7"/>
      <c r="BV7873" s="7"/>
      <c r="BW7873" s="7"/>
    </row>
    <row r="7874" spans="43:75" x14ac:dyDescent="0.2">
      <c r="AQ7874" s="7"/>
      <c r="AR7874" s="7"/>
      <c r="AS7874" s="7"/>
      <c r="AT7874" s="7"/>
      <c r="AU7874" s="7"/>
      <c r="AV7874" s="7"/>
      <c r="AX7874" s="7"/>
      <c r="AY7874" s="7"/>
      <c r="AZ7874" s="7"/>
      <c r="BA7874" s="7"/>
      <c r="BB7874" s="7"/>
      <c r="BC7874" s="7"/>
      <c r="BD7874" s="7"/>
      <c r="BG7874" s="7"/>
      <c r="BH7874" s="7"/>
      <c r="BI7874" s="7"/>
      <c r="BJ7874" s="7"/>
      <c r="BK7874" s="7"/>
      <c r="BL7874" s="7"/>
      <c r="BM7874" s="7"/>
      <c r="BP7874" s="7"/>
      <c r="BQ7874" s="7"/>
      <c r="BR7874" s="7"/>
      <c r="BS7874" s="7"/>
      <c r="BT7874" s="7"/>
      <c r="BU7874" s="7"/>
      <c r="BV7874" s="7"/>
      <c r="BW7874" s="7"/>
    </row>
    <row r="7875" spans="43:75" x14ac:dyDescent="0.2">
      <c r="AQ7875" s="7"/>
      <c r="AR7875" s="7"/>
      <c r="AS7875" s="7"/>
      <c r="AT7875" s="7"/>
      <c r="AU7875" s="7"/>
      <c r="AV7875" s="7"/>
      <c r="AX7875" s="7"/>
      <c r="AY7875" s="7"/>
      <c r="AZ7875" s="7"/>
      <c r="BA7875" s="7"/>
      <c r="BB7875" s="7"/>
      <c r="BC7875" s="7"/>
      <c r="BD7875" s="7"/>
      <c r="BG7875" s="7"/>
      <c r="BH7875" s="7"/>
      <c r="BI7875" s="7"/>
      <c r="BJ7875" s="7"/>
      <c r="BK7875" s="7"/>
      <c r="BL7875" s="7"/>
      <c r="BM7875" s="7"/>
      <c r="BP7875" s="7"/>
      <c r="BQ7875" s="7"/>
      <c r="BR7875" s="7"/>
      <c r="BS7875" s="7"/>
      <c r="BT7875" s="7"/>
      <c r="BU7875" s="7"/>
      <c r="BV7875" s="7"/>
      <c r="BW7875" s="7"/>
    </row>
    <row r="7876" spans="43:75" x14ac:dyDescent="0.2">
      <c r="AQ7876" s="7"/>
      <c r="AR7876" s="7"/>
      <c r="AS7876" s="7"/>
      <c r="AT7876" s="7"/>
      <c r="AU7876" s="7"/>
      <c r="AV7876" s="7"/>
      <c r="AX7876" s="7"/>
      <c r="AY7876" s="7"/>
      <c r="AZ7876" s="7"/>
      <c r="BA7876" s="7"/>
      <c r="BB7876" s="7"/>
      <c r="BC7876" s="7"/>
      <c r="BD7876" s="7"/>
      <c r="BG7876" s="7"/>
      <c r="BH7876" s="7"/>
      <c r="BI7876" s="7"/>
      <c r="BJ7876" s="7"/>
      <c r="BK7876" s="7"/>
      <c r="BL7876" s="7"/>
      <c r="BM7876" s="7"/>
      <c r="BP7876" s="7"/>
      <c r="BQ7876" s="7"/>
      <c r="BR7876" s="7"/>
      <c r="BS7876" s="7"/>
      <c r="BT7876" s="7"/>
      <c r="BU7876" s="7"/>
      <c r="BV7876" s="7"/>
      <c r="BW7876" s="7"/>
    </row>
    <row r="7877" spans="43:75" x14ac:dyDescent="0.2">
      <c r="AQ7877" s="7"/>
      <c r="AR7877" s="7"/>
      <c r="AS7877" s="7"/>
      <c r="AT7877" s="7"/>
      <c r="AU7877" s="7"/>
      <c r="AV7877" s="7"/>
      <c r="AX7877" s="7"/>
      <c r="AY7877" s="7"/>
      <c r="AZ7877" s="7"/>
      <c r="BA7877" s="7"/>
      <c r="BB7877" s="7"/>
      <c r="BC7877" s="7"/>
      <c r="BD7877" s="7"/>
      <c r="BG7877" s="7"/>
      <c r="BH7877" s="7"/>
      <c r="BI7877" s="7"/>
      <c r="BJ7877" s="7"/>
      <c r="BK7877" s="7"/>
      <c r="BL7877" s="7"/>
      <c r="BM7877" s="7"/>
      <c r="BP7877" s="7"/>
      <c r="BQ7877" s="7"/>
      <c r="BR7877" s="7"/>
      <c r="BS7877" s="7"/>
      <c r="BT7877" s="7"/>
      <c r="BU7877" s="7"/>
      <c r="BV7877" s="7"/>
      <c r="BW7877" s="7"/>
    </row>
    <row r="7878" spans="43:75" x14ac:dyDescent="0.2">
      <c r="AQ7878" s="7"/>
      <c r="AR7878" s="7"/>
      <c r="AS7878" s="7"/>
      <c r="AT7878" s="7"/>
      <c r="AU7878" s="7"/>
      <c r="AV7878" s="7"/>
      <c r="AX7878" s="7"/>
      <c r="AY7878" s="7"/>
      <c r="AZ7878" s="7"/>
      <c r="BA7878" s="7"/>
      <c r="BB7878" s="7"/>
      <c r="BC7878" s="7"/>
      <c r="BD7878" s="7"/>
      <c r="BG7878" s="7"/>
      <c r="BH7878" s="7"/>
      <c r="BI7878" s="7"/>
      <c r="BJ7878" s="7"/>
      <c r="BK7878" s="7"/>
      <c r="BL7878" s="7"/>
      <c r="BM7878" s="7"/>
      <c r="BP7878" s="7"/>
      <c r="BQ7878" s="7"/>
      <c r="BR7878" s="7"/>
      <c r="BS7878" s="7"/>
      <c r="BT7878" s="7"/>
      <c r="BU7878" s="7"/>
      <c r="BV7878" s="7"/>
      <c r="BW7878" s="7"/>
    </row>
    <row r="7879" spans="43:75" x14ac:dyDescent="0.2">
      <c r="AQ7879" s="7"/>
      <c r="AR7879" s="7"/>
      <c r="AS7879" s="7"/>
      <c r="AT7879" s="7"/>
      <c r="AU7879" s="7"/>
      <c r="AV7879" s="7"/>
      <c r="AX7879" s="7"/>
      <c r="AY7879" s="7"/>
      <c r="AZ7879" s="7"/>
      <c r="BA7879" s="7"/>
      <c r="BB7879" s="7"/>
      <c r="BC7879" s="7"/>
      <c r="BD7879" s="7"/>
      <c r="BG7879" s="7"/>
      <c r="BH7879" s="7"/>
      <c r="BI7879" s="7"/>
      <c r="BJ7879" s="7"/>
      <c r="BK7879" s="7"/>
      <c r="BL7879" s="7"/>
      <c r="BM7879" s="7"/>
      <c r="BP7879" s="7"/>
      <c r="BQ7879" s="7"/>
      <c r="BR7879" s="7"/>
      <c r="BS7879" s="7"/>
      <c r="BT7879" s="7"/>
      <c r="BU7879" s="7"/>
      <c r="BV7879" s="7"/>
      <c r="BW7879" s="7"/>
    </row>
    <row r="7880" spans="43:75" x14ac:dyDescent="0.2">
      <c r="AQ7880" s="7"/>
      <c r="AR7880" s="7"/>
      <c r="AS7880" s="7"/>
      <c r="AT7880" s="7"/>
      <c r="AU7880" s="7"/>
      <c r="AV7880" s="7"/>
      <c r="AX7880" s="7"/>
      <c r="AY7880" s="7"/>
      <c r="AZ7880" s="7"/>
      <c r="BA7880" s="7"/>
      <c r="BB7880" s="7"/>
      <c r="BC7880" s="7"/>
      <c r="BD7880" s="7"/>
      <c r="BG7880" s="7"/>
      <c r="BH7880" s="7"/>
      <c r="BI7880" s="7"/>
      <c r="BJ7880" s="7"/>
      <c r="BK7880" s="7"/>
      <c r="BL7880" s="7"/>
      <c r="BM7880" s="7"/>
      <c r="BP7880" s="7"/>
      <c r="BQ7880" s="7"/>
      <c r="BR7880" s="7"/>
      <c r="BS7880" s="7"/>
      <c r="BT7880" s="7"/>
      <c r="BU7880" s="7"/>
      <c r="BV7880" s="7"/>
      <c r="BW7880" s="7"/>
    </row>
    <row r="7881" spans="43:75" x14ac:dyDescent="0.2">
      <c r="AQ7881" s="7"/>
      <c r="AR7881" s="7"/>
      <c r="AS7881" s="7"/>
      <c r="AT7881" s="7"/>
      <c r="AU7881" s="7"/>
      <c r="AV7881" s="7"/>
      <c r="AX7881" s="7"/>
      <c r="AY7881" s="7"/>
      <c r="AZ7881" s="7"/>
      <c r="BA7881" s="7"/>
      <c r="BB7881" s="7"/>
      <c r="BC7881" s="7"/>
      <c r="BD7881" s="7"/>
      <c r="BG7881" s="7"/>
      <c r="BH7881" s="7"/>
      <c r="BI7881" s="7"/>
      <c r="BJ7881" s="7"/>
      <c r="BK7881" s="7"/>
      <c r="BL7881" s="7"/>
      <c r="BM7881" s="7"/>
      <c r="BP7881" s="7"/>
      <c r="BQ7881" s="7"/>
      <c r="BR7881" s="7"/>
      <c r="BS7881" s="7"/>
      <c r="BT7881" s="7"/>
      <c r="BU7881" s="7"/>
      <c r="BV7881" s="7"/>
      <c r="BW7881" s="7"/>
    </row>
    <row r="7882" spans="43:75" x14ac:dyDescent="0.2">
      <c r="AQ7882" s="7"/>
      <c r="AR7882" s="7"/>
      <c r="AS7882" s="7"/>
      <c r="AT7882" s="7"/>
      <c r="AU7882" s="7"/>
      <c r="AV7882" s="7"/>
      <c r="AX7882" s="7"/>
      <c r="AY7882" s="7"/>
      <c r="AZ7882" s="7"/>
      <c r="BA7882" s="7"/>
      <c r="BB7882" s="7"/>
      <c r="BC7882" s="7"/>
      <c r="BD7882" s="7"/>
      <c r="BG7882" s="7"/>
      <c r="BH7882" s="7"/>
      <c r="BI7882" s="7"/>
      <c r="BJ7882" s="7"/>
      <c r="BK7882" s="7"/>
      <c r="BL7882" s="7"/>
      <c r="BM7882" s="7"/>
      <c r="BP7882" s="7"/>
      <c r="BQ7882" s="7"/>
      <c r="BR7882" s="7"/>
      <c r="BS7882" s="7"/>
      <c r="BT7882" s="7"/>
      <c r="BU7882" s="7"/>
      <c r="BV7882" s="7"/>
      <c r="BW7882" s="7"/>
    </row>
    <row r="7883" spans="43:75" x14ac:dyDescent="0.2">
      <c r="AQ7883" s="7"/>
      <c r="AR7883" s="7"/>
      <c r="AS7883" s="7"/>
      <c r="AT7883" s="7"/>
      <c r="AU7883" s="7"/>
      <c r="AV7883" s="7"/>
      <c r="AX7883" s="7"/>
      <c r="AY7883" s="7"/>
      <c r="AZ7883" s="7"/>
      <c r="BA7883" s="7"/>
      <c r="BB7883" s="7"/>
      <c r="BC7883" s="7"/>
      <c r="BD7883" s="7"/>
      <c r="BG7883" s="7"/>
      <c r="BH7883" s="7"/>
      <c r="BI7883" s="7"/>
      <c r="BJ7883" s="7"/>
      <c r="BK7883" s="7"/>
      <c r="BL7883" s="7"/>
      <c r="BM7883" s="7"/>
      <c r="BP7883" s="7"/>
      <c r="BQ7883" s="7"/>
      <c r="BR7883" s="7"/>
      <c r="BS7883" s="7"/>
      <c r="BT7883" s="7"/>
      <c r="BU7883" s="7"/>
      <c r="BV7883" s="7"/>
      <c r="BW7883" s="7"/>
    </row>
    <row r="7884" spans="43:75" x14ac:dyDescent="0.2">
      <c r="AQ7884" s="7"/>
      <c r="AR7884" s="7"/>
      <c r="AS7884" s="7"/>
      <c r="AT7884" s="7"/>
      <c r="AU7884" s="7"/>
      <c r="AV7884" s="7"/>
      <c r="AX7884" s="7"/>
      <c r="AY7884" s="7"/>
      <c r="AZ7884" s="7"/>
      <c r="BA7884" s="7"/>
      <c r="BB7884" s="7"/>
      <c r="BC7884" s="7"/>
      <c r="BD7884" s="7"/>
      <c r="BG7884" s="7"/>
      <c r="BH7884" s="7"/>
      <c r="BI7884" s="7"/>
      <c r="BJ7884" s="7"/>
      <c r="BK7884" s="7"/>
      <c r="BL7884" s="7"/>
      <c r="BM7884" s="7"/>
      <c r="BP7884" s="7"/>
      <c r="BQ7884" s="7"/>
      <c r="BR7884" s="7"/>
      <c r="BS7884" s="7"/>
      <c r="BT7884" s="7"/>
      <c r="BU7884" s="7"/>
      <c r="BV7884" s="7"/>
      <c r="BW7884" s="7"/>
    </row>
    <row r="7885" spans="43:75" x14ac:dyDescent="0.2">
      <c r="AQ7885" s="7"/>
      <c r="AR7885" s="7"/>
      <c r="AS7885" s="7"/>
      <c r="AT7885" s="7"/>
      <c r="AU7885" s="7"/>
      <c r="AV7885" s="7"/>
      <c r="AX7885" s="7"/>
      <c r="AY7885" s="7"/>
      <c r="AZ7885" s="7"/>
      <c r="BA7885" s="7"/>
      <c r="BB7885" s="7"/>
      <c r="BC7885" s="7"/>
      <c r="BD7885" s="7"/>
      <c r="BG7885" s="7"/>
      <c r="BH7885" s="7"/>
      <c r="BI7885" s="7"/>
      <c r="BJ7885" s="7"/>
      <c r="BK7885" s="7"/>
      <c r="BL7885" s="7"/>
      <c r="BM7885" s="7"/>
      <c r="BP7885" s="7"/>
      <c r="BQ7885" s="7"/>
      <c r="BR7885" s="7"/>
      <c r="BS7885" s="7"/>
      <c r="BT7885" s="7"/>
      <c r="BU7885" s="7"/>
      <c r="BV7885" s="7"/>
      <c r="BW7885" s="7"/>
    </row>
    <row r="7886" spans="43:75" x14ac:dyDescent="0.2">
      <c r="AQ7886" s="7"/>
      <c r="AR7886" s="7"/>
      <c r="AS7886" s="7"/>
      <c r="AT7886" s="7"/>
      <c r="AU7886" s="7"/>
      <c r="AV7886" s="7"/>
      <c r="AX7886" s="7"/>
      <c r="AY7886" s="7"/>
      <c r="AZ7886" s="7"/>
      <c r="BA7886" s="7"/>
      <c r="BB7886" s="7"/>
      <c r="BC7886" s="7"/>
      <c r="BD7886" s="7"/>
      <c r="BG7886" s="7"/>
      <c r="BH7886" s="7"/>
      <c r="BI7886" s="7"/>
      <c r="BJ7886" s="7"/>
      <c r="BK7886" s="7"/>
      <c r="BL7886" s="7"/>
      <c r="BM7886" s="7"/>
      <c r="BP7886" s="7"/>
      <c r="BQ7886" s="7"/>
      <c r="BR7886" s="7"/>
      <c r="BS7886" s="7"/>
      <c r="BT7886" s="7"/>
      <c r="BU7886" s="7"/>
      <c r="BV7886" s="7"/>
      <c r="BW7886" s="7"/>
    </row>
    <row r="7887" spans="43:75" x14ac:dyDescent="0.2">
      <c r="AQ7887" s="7"/>
      <c r="AR7887" s="7"/>
      <c r="AS7887" s="7"/>
      <c r="AT7887" s="7"/>
      <c r="AU7887" s="7"/>
      <c r="AV7887" s="7"/>
      <c r="AX7887" s="7"/>
      <c r="AY7887" s="7"/>
      <c r="AZ7887" s="7"/>
      <c r="BA7887" s="7"/>
      <c r="BB7887" s="7"/>
      <c r="BC7887" s="7"/>
      <c r="BD7887" s="7"/>
      <c r="BG7887" s="7"/>
      <c r="BH7887" s="7"/>
      <c r="BI7887" s="7"/>
      <c r="BJ7887" s="7"/>
      <c r="BK7887" s="7"/>
      <c r="BL7887" s="7"/>
      <c r="BM7887" s="7"/>
      <c r="BP7887" s="7"/>
      <c r="BQ7887" s="7"/>
      <c r="BR7887" s="7"/>
      <c r="BS7887" s="7"/>
      <c r="BT7887" s="7"/>
      <c r="BU7887" s="7"/>
      <c r="BV7887" s="7"/>
      <c r="BW7887" s="7"/>
    </row>
    <row r="7888" spans="43:75" x14ac:dyDescent="0.2">
      <c r="AQ7888" s="7"/>
      <c r="AR7888" s="7"/>
      <c r="AS7888" s="7"/>
      <c r="AT7888" s="7"/>
      <c r="AU7888" s="7"/>
      <c r="AV7888" s="7"/>
      <c r="AX7888" s="7"/>
      <c r="AY7888" s="7"/>
      <c r="AZ7888" s="7"/>
      <c r="BA7888" s="7"/>
      <c r="BB7888" s="7"/>
      <c r="BC7888" s="7"/>
      <c r="BD7888" s="7"/>
      <c r="BG7888" s="7"/>
      <c r="BH7888" s="7"/>
      <c r="BI7888" s="7"/>
      <c r="BJ7888" s="7"/>
      <c r="BK7888" s="7"/>
      <c r="BL7888" s="7"/>
      <c r="BM7888" s="7"/>
      <c r="BP7888" s="7"/>
      <c r="BQ7888" s="7"/>
      <c r="BR7888" s="7"/>
      <c r="BS7888" s="7"/>
      <c r="BT7888" s="7"/>
      <c r="BU7888" s="7"/>
      <c r="BV7888" s="7"/>
      <c r="BW7888" s="7"/>
    </row>
    <row r="7889" spans="43:75" x14ac:dyDescent="0.2">
      <c r="AQ7889" s="7"/>
      <c r="AR7889" s="7"/>
      <c r="AS7889" s="7"/>
      <c r="AT7889" s="7"/>
      <c r="AU7889" s="7"/>
      <c r="AV7889" s="7"/>
      <c r="AX7889" s="7"/>
      <c r="AY7889" s="7"/>
      <c r="AZ7889" s="7"/>
      <c r="BA7889" s="7"/>
      <c r="BB7889" s="7"/>
      <c r="BC7889" s="7"/>
      <c r="BD7889" s="7"/>
      <c r="BG7889" s="7"/>
      <c r="BH7889" s="7"/>
      <c r="BI7889" s="7"/>
      <c r="BJ7889" s="7"/>
      <c r="BK7889" s="7"/>
      <c r="BL7889" s="7"/>
      <c r="BM7889" s="7"/>
      <c r="BP7889" s="7"/>
      <c r="BQ7889" s="7"/>
      <c r="BR7889" s="7"/>
      <c r="BS7889" s="7"/>
      <c r="BT7889" s="7"/>
      <c r="BU7889" s="7"/>
      <c r="BV7889" s="7"/>
      <c r="BW7889" s="7"/>
    </row>
    <row r="7890" spans="43:75" x14ac:dyDescent="0.2">
      <c r="AQ7890" s="7"/>
      <c r="AR7890" s="7"/>
      <c r="AS7890" s="7"/>
      <c r="AT7890" s="7"/>
      <c r="AU7890" s="7"/>
      <c r="AV7890" s="7"/>
      <c r="AX7890" s="7"/>
      <c r="AY7890" s="7"/>
      <c r="AZ7890" s="7"/>
      <c r="BA7890" s="7"/>
      <c r="BB7890" s="7"/>
      <c r="BC7890" s="7"/>
      <c r="BD7890" s="7"/>
      <c r="BG7890" s="7"/>
      <c r="BH7890" s="7"/>
      <c r="BI7890" s="7"/>
      <c r="BJ7890" s="7"/>
      <c r="BK7890" s="7"/>
      <c r="BL7890" s="7"/>
      <c r="BM7890" s="7"/>
      <c r="BP7890" s="7"/>
      <c r="BQ7890" s="7"/>
      <c r="BR7890" s="7"/>
      <c r="BS7890" s="7"/>
      <c r="BT7890" s="7"/>
      <c r="BU7890" s="7"/>
      <c r="BV7890" s="7"/>
      <c r="BW7890" s="7"/>
    </row>
    <row r="7891" spans="43:75" x14ac:dyDescent="0.2">
      <c r="AQ7891" s="7"/>
      <c r="AR7891" s="7"/>
      <c r="AS7891" s="7"/>
      <c r="AT7891" s="7"/>
      <c r="AU7891" s="7"/>
      <c r="AV7891" s="7"/>
      <c r="AX7891" s="7"/>
      <c r="AY7891" s="7"/>
      <c r="AZ7891" s="7"/>
      <c r="BA7891" s="7"/>
      <c r="BB7891" s="7"/>
      <c r="BC7891" s="7"/>
      <c r="BD7891" s="7"/>
      <c r="BG7891" s="7"/>
      <c r="BH7891" s="7"/>
      <c r="BI7891" s="7"/>
      <c r="BJ7891" s="7"/>
      <c r="BK7891" s="7"/>
      <c r="BL7891" s="7"/>
      <c r="BM7891" s="7"/>
      <c r="BP7891" s="7"/>
      <c r="BQ7891" s="7"/>
      <c r="BR7891" s="7"/>
      <c r="BS7891" s="7"/>
      <c r="BT7891" s="7"/>
      <c r="BU7891" s="7"/>
      <c r="BV7891" s="7"/>
      <c r="BW7891" s="7"/>
    </row>
    <row r="7892" spans="43:75" x14ac:dyDescent="0.2">
      <c r="AQ7892" s="7"/>
      <c r="AR7892" s="7"/>
      <c r="AS7892" s="7"/>
      <c r="AT7892" s="7"/>
      <c r="AU7892" s="7"/>
      <c r="AV7892" s="7"/>
      <c r="AX7892" s="7"/>
      <c r="AY7892" s="7"/>
      <c r="AZ7892" s="7"/>
      <c r="BA7892" s="7"/>
      <c r="BB7892" s="7"/>
      <c r="BC7892" s="7"/>
      <c r="BD7892" s="7"/>
      <c r="BG7892" s="7"/>
      <c r="BH7892" s="7"/>
      <c r="BI7892" s="7"/>
      <c r="BJ7892" s="7"/>
      <c r="BK7892" s="7"/>
      <c r="BL7892" s="7"/>
      <c r="BM7892" s="7"/>
      <c r="BP7892" s="7"/>
      <c r="BQ7892" s="7"/>
      <c r="BR7892" s="7"/>
      <c r="BS7892" s="7"/>
      <c r="BT7892" s="7"/>
      <c r="BU7892" s="7"/>
      <c r="BV7892" s="7"/>
      <c r="BW7892" s="7"/>
    </row>
    <row r="7893" spans="43:75" x14ac:dyDescent="0.2">
      <c r="AQ7893" s="7"/>
      <c r="AR7893" s="7"/>
      <c r="AS7893" s="7"/>
      <c r="AT7893" s="7"/>
      <c r="AU7893" s="7"/>
      <c r="AV7893" s="7"/>
      <c r="AX7893" s="7"/>
      <c r="AY7893" s="7"/>
      <c r="AZ7893" s="7"/>
      <c r="BA7893" s="7"/>
      <c r="BB7893" s="7"/>
      <c r="BC7893" s="7"/>
      <c r="BD7893" s="7"/>
      <c r="BG7893" s="7"/>
      <c r="BH7893" s="7"/>
      <c r="BI7893" s="7"/>
      <c r="BJ7893" s="7"/>
      <c r="BK7893" s="7"/>
      <c r="BL7893" s="7"/>
      <c r="BM7893" s="7"/>
      <c r="BP7893" s="7"/>
      <c r="BQ7893" s="7"/>
      <c r="BR7893" s="7"/>
      <c r="BS7893" s="7"/>
      <c r="BT7893" s="7"/>
      <c r="BU7893" s="7"/>
      <c r="BV7893" s="7"/>
      <c r="BW7893" s="7"/>
    </row>
    <row r="7894" spans="43:75" x14ac:dyDescent="0.2">
      <c r="AQ7894" s="7"/>
      <c r="AR7894" s="7"/>
      <c r="AS7894" s="7"/>
      <c r="AT7894" s="7"/>
      <c r="AU7894" s="7"/>
      <c r="AV7894" s="7"/>
      <c r="AX7894" s="7"/>
      <c r="AY7894" s="7"/>
      <c r="AZ7894" s="7"/>
      <c r="BA7894" s="7"/>
      <c r="BB7894" s="7"/>
      <c r="BC7894" s="7"/>
      <c r="BD7894" s="7"/>
      <c r="BG7894" s="7"/>
      <c r="BH7894" s="7"/>
      <c r="BI7894" s="7"/>
      <c r="BJ7894" s="7"/>
      <c r="BK7894" s="7"/>
      <c r="BL7894" s="7"/>
      <c r="BM7894" s="7"/>
      <c r="BP7894" s="7"/>
      <c r="BQ7894" s="7"/>
      <c r="BR7894" s="7"/>
      <c r="BS7894" s="7"/>
      <c r="BT7894" s="7"/>
      <c r="BU7894" s="7"/>
      <c r="BV7894" s="7"/>
      <c r="BW7894" s="7"/>
    </row>
    <row r="7895" spans="43:75" x14ac:dyDescent="0.2">
      <c r="AQ7895" s="7"/>
      <c r="AR7895" s="7"/>
      <c r="AS7895" s="7"/>
      <c r="AT7895" s="7"/>
      <c r="AU7895" s="7"/>
      <c r="AV7895" s="7"/>
      <c r="AX7895" s="7"/>
      <c r="AY7895" s="7"/>
      <c r="AZ7895" s="7"/>
      <c r="BA7895" s="7"/>
      <c r="BB7895" s="7"/>
      <c r="BC7895" s="7"/>
      <c r="BD7895" s="7"/>
      <c r="BG7895" s="7"/>
      <c r="BH7895" s="7"/>
      <c r="BI7895" s="7"/>
      <c r="BJ7895" s="7"/>
      <c r="BK7895" s="7"/>
      <c r="BL7895" s="7"/>
      <c r="BM7895" s="7"/>
      <c r="BP7895" s="7"/>
      <c r="BQ7895" s="7"/>
      <c r="BR7895" s="7"/>
      <c r="BS7895" s="7"/>
      <c r="BT7895" s="7"/>
      <c r="BU7895" s="7"/>
      <c r="BV7895" s="7"/>
      <c r="BW7895" s="7"/>
    </row>
    <row r="7896" spans="43:75" x14ac:dyDescent="0.2">
      <c r="AQ7896" s="7"/>
      <c r="AR7896" s="7"/>
      <c r="AS7896" s="7"/>
      <c r="AT7896" s="7"/>
      <c r="AU7896" s="7"/>
      <c r="AV7896" s="7"/>
      <c r="AX7896" s="7"/>
      <c r="AY7896" s="7"/>
      <c r="AZ7896" s="7"/>
      <c r="BA7896" s="7"/>
      <c r="BB7896" s="7"/>
      <c r="BC7896" s="7"/>
      <c r="BD7896" s="7"/>
      <c r="BG7896" s="7"/>
      <c r="BH7896" s="7"/>
      <c r="BI7896" s="7"/>
      <c r="BJ7896" s="7"/>
      <c r="BK7896" s="7"/>
      <c r="BL7896" s="7"/>
      <c r="BM7896" s="7"/>
      <c r="BP7896" s="7"/>
      <c r="BQ7896" s="7"/>
      <c r="BR7896" s="7"/>
      <c r="BS7896" s="7"/>
      <c r="BT7896" s="7"/>
      <c r="BU7896" s="7"/>
      <c r="BV7896" s="7"/>
      <c r="BW7896" s="7"/>
    </row>
    <row r="7897" spans="43:75" x14ac:dyDescent="0.2">
      <c r="AQ7897" s="7"/>
      <c r="AR7897" s="7"/>
      <c r="AS7897" s="7"/>
      <c r="AT7897" s="7"/>
      <c r="AU7897" s="7"/>
      <c r="AV7897" s="7"/>
      <c r="AX7897" s="7"/>
      <c r="AY7897" s="7"/>
      <c r="AZ7897" s="7"/>
      <c r="BA7897" s="7"/>
      <c r="BB7897" s="7"/>
      <c r="BC7897" s="7"/>
      <c r="BD7897" s="7"/>
      <c r="BG7897" s="7"/>
      <c r="BH7897" s="7"/>
      <c r="BI7897" s="7"/>
      <c r="BJ7897" s="7"/>
      <c r="BK7897" s="7"/>
      <c r="BL7897" s="7"/>
      <c r="BM7897" s="7"/>
      <c r="BP7897" s="7"/>
      <c r="BQ7897" s="7"/>
      <c r="BR7897" s="7"/>
      <c r="BS7897" s="7"/>
      <c r="BT7897" s="7"/>
      <c r="BU7897" s="7"/>
      <c r="BV7897" s="7"/>
      <c r="BW7897" s="7"/>
    </row>
    <row r="7898" spans="43:75" x14ac:dyDescent="0.2">
      <c r="AQ7898" s="7"/>
      <c r="AR7898" s="7"/>
      <c r="AS7898" s="7"/>
      <c r="AT7898" s="7"/>
      <c r="AU7898" s="7"/>
      <c r="AV7898" s="7"/>
      <c r="AX7898" s="7"/>
      <c r="AY7898" s="7"/>
      <c r="AZ7898" s="7"/>
      <c r="BA7898" s="7"/>
      <c r="BB7898" s="7"/>
      <c r="BC7898" s="7"/>
      <c r="BD7898" s="7"/>
      <c r="BG7898" s="7"/>
      <c r="BH7898" s="7"/>
      <c r="BI7898" s="7"/>
      <c r="BJ7898" s="7"/>
      <c r="BK7898" s="7"/>
      <c r="BL7898" s="7"/>
      <c r="BM7898" s="7"/>
      <c r="BP7898" s="7"/>
      <c r="BQ7898" s="7"/>
      <c r="BR7898" s="7"/>
      <c r="BS7898" s="7"/>
      <c r="BT7898" s="7"/>
      <c r="BU7898" s="7"/>
      <c r="BV7898" s="7"/>
      <c r="BW7898" s="7"/>
    </row>
    <row r="7899" spans="43:75" x14ac:dyDescent="0.2">
      <c r="AQ7899" s="7"/>
      <c r="AR7899" s="7"/>
      <c r="AS7899" s="7"/>
      <c r="AT7899" s="7"/>
      <c r="AU7899" s="7"/>
      <c r="AV7899" s="7"/>
      <c r="AX7899" s="7"/>
      <c r="AY7899" s="7"/>
      <c r="AZ7899" s="7"/>
      <c r="BA7899" s="7"/>
      <c r="BB7899" s="7"/>
      <c r="BC7899" s="7"/>
      <c r="BD7899" s="7"/>
      <c r="BG7899" s="7"/>
      <c r="BH7899" s="7"/>
      <c r="BI7899" s="7"/>
      <c r="BJ7899" s="7"/>
      <c r="BK7899" s="7"/>
      <c r="BL7899" s="7"/>
      <c r="BM7899" s="7"/>
      <c r="BP7899" s="7"/>
      <c r="BQ7899" s="7"/>
      <c r="BR7899" s="7"/>
      <c r="BS7899" s="7"/>
      <c r="BT7899" s="7"/>
      <c r="BU7899" s="7"/>
      <c r="BV7899" s="7"/>
      <c r="BW7899" s="7"/>
    </row>
    <row r="7900" spans="43:75" x14ac:dyDescent="0.2">
      <c r="AQ7900" s="7"/>
      <c r="AR7900" s="7"/>
      <c r="AS7900" s="7"/>
      <c r="AT7900" s="7"/>
      <c r="AU7900" s="7"/>
      <c r="AV7900" s="7"/>
      <c r="AX7900" s="7"/>
      <c r="AY7900" s="7"/>
      <c r="AZ7900" s="7"/>
      <c r="BA7900" s="7"/>
      <c r="BB7900" s="7"/>
      <c r="BC7900" s="7"/>
      <c r="BD7900" s="7"/>
      <c r="BG7900" s="7"/>
      <c r="BH7900" s="7"/>
      <c r="BI7900" s="7"/>
      <c r="BJ7900" s="7"/>
      <c r="BK7900" s="7"/>
      <c r="BL7900" s="7"/>
      <c r="BM7900" s="7"/>
      <c r="BP7900" s="7"/>
      <c r="BQ7900" s="7"/>
      <c r="BR7900" s="7"/>
      <c r="BS7900" s="7"/>
      <c r="BT7900" s="7"/>
      <c r="BU7900" s="7"/>
      <c r="BV7900" s="7"/>
      <c r="BW7900" s="7"/>
    </row>
    <row r="7901" spans="43:75" x14ac:dyDescent="0.2">
      <c r="AQ7901" s="7"/>
      <c r="AR7901" s="7"/>
      <c r="AS7901" s="7"/>
      <c r="AT7901" s="7"/>
      <c r="AU7901" s="7"/>
      <c r="AV7901" s="7"/>
      <c r="AX7901" s="7"/>
      <c r="AY7901" s="7"/>
      <c r="AZ7901" s="7"/>
      <c r="BA7901" s="7"/>
      <c r="BB7901" s="7"/>
      <c r="BC7901" s="7"/>
      <c r="BD7901" s="7"/>
      <c r="BG7901" s="7"/>
      <c r="BH7901" s="7"/>
      <c r="BI7901" s="7"/>
      <c r="BJ7901" s="7"/>
      <c r="BK7901" s="7"/>
      <c r="BL7901" s="7"/>
      <c r="BM7901" s="7"/>
      <c r="BP7901" s="7"/>
      <c r="BQ7901" s="7"/>
      <c r="BR7901" s="7"/>
      <c r="BS7901" s="7"/>
      <c r="BT7901" s="7"/>
      <c r="BU7901" s="7"/>
      <c r="BV7901" s="7"/>
      <c r="BW7901" s="7"/>
    </row>
    <row r="7902" spans="43:75" x14ac:dyDescent="0.2">
      <c r="AQ7902" s="7"/>
      <c r="AR7902" s="7"/>
      <c r="AS7902" s="7"/>
      <c r="AT7902" s="7"/>
      <c r="AU7902" s="7"/>
      <c r="AV7902" s="7"/>
      <c r="AX7902" s="7"/>
      <c r="AY7902" s="7"/>
      <c r="AZ7902" s="7"/>
      <c r="BA7902" s="7"/>
      <c r="BB7902" s="7"/>
      <c r="BC7902" s="7"/>
      <c r="BD7902" s="7"/>
      <c r="BG7902" s="7"/>
      <c r="BH7902" s="7"/>
      <c r="BI7902" s="7"/>
      <c r="BJ7902" s="7"/>
      <c r="BK7902" s="7"/>
      <c r="BL7902" s="7"/>
      <c r="BM7902" s="7"/>
      <c r="BP7902" s="7"/>
      <c r="BQ7902" s="7"/>
      <c r="BR7902" s="7"/>
      <c r="BS7902" s="7"/>
      <c r="BT7902" s="7"/>
      <c r="BU7902" s="7"/>
      <c r="BV7902" s="7"/>
      <c r="BW7902" s="7"/>
    </row>
    <row r="7903" spans="43:75" x14ac:dyDescent="0.2">
      <c r="AQ7903" s="7"/>
      <c r="AR7903" s="7"/>
      <c r="AS7903" s="7"/>
      <c r="AT7903" s="7"/>
      <c r="AU7903" s="7"/>
      <c r="AV7903" s="7"/>
      <c r="AX7903" s="7"/>
      <c r="AY7903" s="7"/>
      <c r="AZ7903" s="7"/>
      <c r="BA7903" s="7"/>
      <c r="BB7903" s="7"/>
      <c r="BC7903" s="7"/>
      <c r="BD7903" s="7"/>
      <c r="BG7903" s="7"/>
      <c r="BH7903" s="7"/>
      <c r="BI7903" s="7"/>
      <c r="BJ7903" s="7"/>
      <c r="BK7903" s="7"/>
      <c r="BL7903" s="7"/>
      <c r="BM7903" s="7"/>
      <c r="BP7903" s="7"/>
      <c r="BQ7903" s="7"/>
      <c r="BR7903" s="7"/>
      <c r="BS7903" s="7"/>
      <c r="BT7903" s="7"/>
      <c r="BU7903" s="7"/>
      <c r="BV7903" s="7"/>
      <c r="BW7903" s="7"/>
    </row>
    <row r="7904" spans="43:75" x14ac:dyDescent="0.2">
      <c r="AQ7904" s="7"/>
      <c r="AR7904" s="7"/>
      <c r="AS7904" s="7"/>
      <c r="AT7904" s="7"/>
      <c r="AU7904" s="7"/>
      <c r="AV7904" s="7"/>
      <c r="AX7904" s="7"/>
      <c r="AY7904" s="7"/>
      <c r="AZ7904" s="7"/>
      <c r="BA7904" s="7"/>
      <c r="BB7904" s="7"/>
      <c r="BC7904" s="7"/>
      <c r="BD7904" s="7"/>
      <c r="BG7904" s="7"/>
      <c r="BH7904" s="7"/>
      <c r="BI7904" s="7"/>
      <c r="BJ7904" s="7"/>
      <c r="BK7904" s="7"/>
      <c r="BL7904" s="7"/>
      <c r="BM7904" s="7"/>
      <c r="BP7904" s="7"/>
      <c r="BQ7904" s="7"/>
      <c r="BR7904" s="7"/>
      <c r="BS7904" s="7"/>
      <c r="BT7904" s="7"/>
      <c r="BU7904" s="7"/>
      <c r="BV7904" s="7"/>
      <c r="BW7904" s="7"/>
    </row>
    <row r="7905" spans="43:75" x14ac:dyDescent="0.2">
      <c r="AQ7905" s="7"/>
      <c r="AR7905" s="7"/>
      <c r="AS7905" s="7"/>
      <c r="AT7905" s="7"/>
      <c r="AU7905" s="7"/>
      <c r="AV7905" s="7"/>
      <c r="AX7905" s="7"/>
      <c r="AY7905" s="7"/>
      <c r="AZ7905" s="7"/>
      <c r="BA7905" s="7"/>
      <c r="BB7905" s="7"/>
      <c r="BC7905" s="7"/>
      <c r="BD7905" s="7"/>
      <c r="BG7905" s="7"/>
      <c r="BH7905" s="7"/>
      <c r="BI7905" s="7"/>
      <c r="BJ7905" s="7"/>
      <c r="BK7905" s="7"/>
      <c r="BL7905" s="7"/>
      <c r="BM7905" s="7"/>
      <c r="BP7905" s="7"/>
      <c r="BQ7905" s="7"/>
      <c r="BR7905" s="7"/>
      <c r="BS7905" s="7"/>
      <c r="BT7905" s="7"/>
      <c r="BU7905" s="7"/>
      <c r="BV7905" s="7"/>
      <c r="BW7905" s="7"/>
    </row>
    <row r="7906" spans="43:75" x14ac:dyDescent="0.2">
      <c r="AQ7906" s="7"/>
      <c r="AR7906" s="7"/>
      <c r="AS7906" s="7"/>
      <c r="AT7906" s="7"/>
      <c r="AU7906" s="7"/>
      <c r="AV7906" s="7"/>
      <c r="AX7906" s="7"/>
      <c r="AY7906" s="7"/>
      <c r="AZ7906" s="7"/>
      <c r="BA7906" s="7"/>
      <c r="BB7906" s="7"/>
      <c r="BC7906" s="7"/>
      <c r="BD7906" s="7"/>
      <c r="BG7906" s="7"/>
      <c r="BH7906" s="7"/>
      <c r="BI7906" s="7"/>
      <c r="BJ7906" s="7"/>
      <c r="BK7906" s="7"/>
      <c r="BL7906" s="7"/>
      <c r="BM7906" s="7"/>
      <c r="BP7906" s="7"/>
      <c r="BQ7906" s="7"/>
      <c r="BR7906" s="7"/>
      <c r="BS7906" s="7"/>
      <c r="BT7906" s="7"/>
      <c r="BU7906" s="7"/>
      <c r="BV7906" s="7"/>
      <c r="BW7906" s="7"/>
    </row>
    <row r="7907" spans="43:75" x14ac:dyDescent="0.2">
      <c r="AQ7907" s="7"/>
      <c r="AR7907" s="7"/>
      <c r="AS7907" s="7"/>
      <c r="AT7907" s="7"/>
      <c r="AU7907" s="7"/>
      <c r="AV7907" s="7"/>
      <c r="AX7907" s="7"/>
      <c r="AY7907" s="7"/>
      <c r="AZ7907" s="7"/>
      <c r="BA7907" s="7"/>
      <c r="BB7907" s="7"/>
      <c r="BC7907" s="7"/>
      <c r="BD7907" s="7"/>
      <c r="BG7907" s="7"/>
      <c r="BH7907" s="7"/>
      <c r="BI7907" s="7"/>
      <c r="BJ7907" s="7"/>
      <c r="BK7907" s="7"/>
      <c r="BL7907" s="7"/>
      <c r="BM7907" s="7"/>
      <c r="BP7907" s="7"/>
      <c r="BQ7907" s="7"/>
      <c r="BR7907" s="7"/>
      <c r="BS7907" s="7"/>
      <c r="BT7907" s="7"/>
      <c r="BU7907" s="7"/>
      <c r="BV7907" s="7"/>
      <c r="BW7907" s="7"/>
    </row>
    <row r="7908" spans="43:75" x14ac:dyDescent="0.2">
      <c r="AQ7908" s="7"/>
      <c r="AR7908" s="7"/>
      <c r="AS7908" s="7"/>
      <c r="AT7908" s="7"/>
      <c r="AU7908" s="7"/>
      <c r="AV7908" s="7"/>
      <c r="AX7908" s="7"/>
      <c r="AY7908" s="7"/>
      <c r="AZ7908" s="7"/>
      <c r="BA7908" s="7"/>
      <c r="BB7908" s="7"/>
      <c r="BC7908" s="7"/>
      <c r="BD7908" s="7"/>
      <c r="BG7908" s="7"/>
      <c r="BH7908" s="7"/>
      <c r="BI7908" s="7"/>
      <c r="BJ7908" s="7"/>
      <c r="BK7908" s="7"/>
      <c r="BL7908" s="7"/>
      <c r="BM7908" s="7"/>
      <c r="BP7908" s="7"/>
      <c r="BQ7908" s="7"/>
      <c r="BR7908" s="7"/>
      <c r="BS7908" s="7"/>
      <c r="BT7908" s="7"/>
      <c r="BU7908" s="7"/>
      <c r="BV7908" s="7"/>
      <c r="BW7908" s="7"/>
    </row>
    <row r="7909" spans="43:75" x14ac:dyDescent="0.2">
      <c r="AQ7909" s="7"/>
      <c r="AR7909" s="7"/>
      <c r="AS7909" s="7"/>
      <c r="AT7909" s="7"/>
      <c r="AU7909" s="7"/>
      <c r="AV7909" s="7"/>
      <c r="AX7909" s="7"/>
      <c r="AY7909" s="7"/>
      <c r="AZ7909" s="7"/>
      <c r="BA7909" s="7"/>
      <c r="BB7909" s="7"/>
      <c r="BC7909" s="7"/>
      <c r="BD7909" s="7"/>
      <c r="BG7909" s="7"/>
      <c r="BH7909" s="7"/>
      <c r="BI7909" s="7"/>
      <c r="BJ7909" s="7"/>
      <c r="BK7909" s="7"/>
      <c r="BL7909" s="7"/>
      <c r="BM7909" s="7"/>
      <c r="BP7909" s="7"/>
      <c r="BQ7909" s="7"/>
      <c r="BR7909" s="7"/>
      <c r="BS7909" s="7"/>
      <c r="BT7909" s="7"/>
      <c r="BU7909" s="7"/>
      <c r="BV7909" s="7"/>
      <c r="BW7909" s="7"/>
    </row>
    <row r="7910" spans="43:75" x14ac:dyDescent="0.2">
      <c r="AQ7910" s="7"/>
      <c r="AR7910" s="7"/>
      <c r="AS7910" s="7"/>
      <c r="AT7910" s="7"/>
      <c r="AU7910" s="7"/>
      <c r="AV7910" s="7"/>
      <c r="AX7910" s="7"/>
      <c r="AY7910" s="7"/>
      <c r="AZ7910" s="7"/>
      <c r="BA7910" s="7"/>
      <c r="BB7910" s="7"/>
      <c r="BC7910" s="7"/>
      <c r="BD7910" s="7"/>
      <c r="BG7910" s="7"/>
      <c r="BH7910" s="7"/>
      <c r="BI7910" s="7"/>
      <c r="BJ7910" s="7"/>
      <c r="BK7910" s="7"/>
      <c r="BL7910" s="7"/>
      <c r="BM7910" s="7"/>
      <c r="BP7910" s="7"/>
      <c r="BQ7910" s="7"/>
      <c r="BR7910" s="7"/>
      <c r="BS7910" s="7"/>
      <c r="BT7910" s="7"/>
      <c r="BU7910" s="7"/>
      <c r="BV7910" s="7"/>
      <c r="BW7910" s="7"/>
    </row>
    <row r="7911" spans="43:75" x14ac:dyDescent="0.2">
      <c r="AQ7911" s="7"/>
      <c r="AR7911" s="7"/>
      <c r="AS7911" s="7"/>
      <c r="AT7911" s="7"/>
      <c r="AU7911" s="7"/>
      <c r="AV7911" s="7"/>
      <c r="AX7911" s="7"/>
      <c r="AY7911" s="7"/>
      <c r="AZ7911" s="7"/>
      <c r="BA7911" s="7"/>
      <c r="BB7911" s="7"/>
      <c r="BC7911" s="7"/>
      <c r="BD7911" s="7"/>
      <c r="BG7911" s="7"/>
      <c r="BH7911" s="7"/>
      <c r="BI7911" s="7"/>
      <c r="BJ7911" s="7"/>
      <c r="BK7911" s="7"/>
      <c r="BL7911" s="7"/>
      <c r="BM7911" s="7"/>
      <c r="BP7911" s="7"/>
      <c r="BQ7911" s="7"/>
      <c r="BR7911" s="7"/>
      <c r="BS7911" s="7"/>
      <c r="BT7911" s="7"/>
      <c r="BU7911" s="7"/>
      <c r="BV7911" s="7"/>
      <c r="BW7911" s="7"/>
    </row>
    <row r="7912" spans="43:75" x14ac:dyDescent="0.2">
      <c r="AQ7912" s="7"/>
      <c r="AR7912" s="7"/>
      <c r="AS7912" s="7"/>
      <c r="AT7912" s="7"/>
      <c r="AU7912" s="7"/>
      <c r="AV7912" s="7"/>
      <c r="AX7912" s="7"/>
      <c r="AY7912" s="7"/>
      <c r="AZ7912" s="7"/>
      <c r="BA7912" s="7"/>
      <c r="BB7912" s="7"/>
      <c r="BC7912" s="7"/>
      <c r="BD7912" s="7"/>
      <c r="BG7912" s="7"/>
      <c r="BH7912" s="7"/>
      <c r="BI7912" s="7"/>
      <c r="BJ7912" s="7"/>
      <c r="BK7912" s="7"/>
      <c r="BL7912" s="7"/>
      <c r="BM7912" s="7"/>
      <c r="BP7912" s="7"/>
      <c r="BQ7912" s="7"/>
      <c r="BR7912" s="7"/>
      <c r="BS7912" s="7"/>
      <c r="BT7912" s="7"/>
      <c r="BU7912" s="7"/>
      <c r="BV7912" s="7"/>
      <c r="BW7912" s="7"/>
    </row>
    <row r="7913" spans="43:75" x14ac:dyDescent="0.2">
      <c r="AQ7913" s="7"/>
      <c r="AR7913" s="7"/>
      <c r="AS7913" s="7"/>
      <c r="AT7913" s="7"/>
      <c r="AU7913" s="7"/>
      <c r="AV7913" s="7"/>
      <c r="AX7913" s="7"/>
      <c r="AY7913" s="7"/>
      <c r="AZ7913" s="7"/>
      <c r="BA7913" s="7"/>
      <c r="BB7913" s="7"/>
      <c r="BC7913" s="7"/>
      <c r="BD7913" s="7"/>
      <c r="BG7913" s="7"/>
      <c r="BH7913" s="7"/>
      <c r="BI7913" s="7"/>
      <c r="BJ7913" s="7"/>
      <c r="BK7913" s="7"/>
      <c r="BL7913" s="7"/>
      <c r="BM7913" s="7"/>
      <c r="BP7913" s="7"/>
      <c r="BQ7913" s="7"/>
      <c r="BR7913" s="7"/>
      <c r="BS7913" s="7"/>
      <c r="BT7913" s="7"/>
      <c r="BU7913" s="7"/>
      <c r="BV7913" s="7"/>
      <c r="BW7913" s="7"/>
    </row>
    <row r="7914" spans="43:75" x14ac:dyDescent="0.2">
      <c r="AQ7914" s="7"/>
      <c r="AR7914" s="7"/>
      <c r="AS7914" s="7"/>
      <c r="AT7914" s="7"/>
      <c r="AU7914" s="7"/>
      <c r="AV7914" s="7"/>
      <c r="AX7914" s="7"/>
      <c r="AY7914" s="7"/>
      <c r="AZ7914" s="7"/>
      <c r="BA7914" s="7"/>
      <c r="BB7914" s="7"/>
      <c r="BC7914" s="7"/>
      <c r="BD7914" s="7"/>
      <c r="BG7914" s="7"/>
      <c r="BH7914" s="7"/>
      <c r="BI7914" s="7"/>
      <c r="BJ7914" s="7"/>
      <c r="BK7914" s="7"/>
      <c r="BL7914" s="7"/>
      <c r="BM7914" s="7"/>
      <c r="BP7914" s="7"/>
      <c r="BQ7914" s="7"/>
      <c r="BR7914" s="7"/>
      <c r="BS7914" s="7"/>
      <c r="BT7914" s="7"/>
      <c r="BU7914" s="7"/>
      <c r="BV7914" s="7"/>
      <c r="BW7914" s="7"/>
    </row>
    <row r="7915" spans="43:75" x14ac:dyDescent="0.2">
      <c r="AQ7915" s="7"/>
      <c r="AR7915" s="7"/>
      <c r="AS7915" s="7"/>
      <c r="AT7915" s="7"/>
      <c r="AU7915" s="7"/>
      <c r="AV7915" s="7"/>
      <c r="AX7915" s="7"/>
      <c r="AY7915" s="7"/>
      <c r="AZ7915" s="7"/>
      <c r="BA7915" s="7"/>
      <c r="BB7915" s="7"/>
      <c r="BC7915" s="7"/>
      <c r="BD7915" s="7"/>
      <c r="BG7915" s="7"/>
      <c r="BH7915" s="7"/>
      <c r="BI7915" s="7"/>
      <c r="BJ7915" s="7"/>
      <c r="BK7915" s="7"/>
      <c r="BL7915" s="7"/>
      <c r="BM7915" s="7"/>
      <c r="BP7915" s="7"/>
      <c r="BQ7915" s="7"/>
      <c r="BR7915" s="7"/>
      <c r="BS7915" s="7"/>
      <c r="BT7915" s="7"/>
      <c r="BU7915" s="7"/>
      <c r="BV7915" s="7"/>
      <c r="BW7915" s="7"/>
    </row>
    <row r="7916" spans="43:75" x14ac:dyDescent="0.2">
      <c r="AQ7916" s="7"/>
      <c r="AR7916" s="7"/>
      <c r="AS7916" s="7"/>
      <c r="AT7916" s="7"/>
      <c r="AU7916" s="7"/>
      <c r="AV7916" s="7"/>
      <c r="AX7916" s="7"/>
      <c r="AY7916" s="7"/>
      <c r="AZ7916" s="7"/>
      <c r="BA7916" s="7"/>
      <c r="BB7916" s="7"/>
      <c r="BC7916" s="7"/>
      <c r="BD7916" s="7"/>
      <c r="BG7916" s="7"/>
      <c r="BH7916" s="7"/>
      <c r="BI7916" s="7"/>
      <c r="BJ7916" s="7"/>
      <c r="BK7916" s="7"/>
      <c r="BL7916" s="7"/>
      <c r="BM7916" s="7"/>
      <c r="BP7916" s="7"/>
      <c r="BQ7916" s="7"/>
      <c r="BR7916" s="7"/>
      <c r="BS7916" s="7"/>
      <c r="BT7916" s="7"/>
      <c r="BU7916" s="7"/>
      <c r="BV7916" s="7"/>
      <c r="BW7916" s="7"/>
    </row>
    <row r="7917" spans="43:75" x14ac:dyDescent="0.2">
      <c r="AQ7917" s="7"/>
      <c r="AR7917" s="7"/>
      <c r="AS7917" s="7"/>
      <c r="AT7917" s="7"/>
      <c r="AU7917" s="7"/>
      <c r="AV7917" s="7"/>
      <c r="AX7917" s="7"/>
      <c r="AY7917" s="7"/>
      <c r="AZ7917" s="7"/>
      <c r="BA7917" s="7"/>
      <c r="BB7917" s="7"/>
      <c r="BC7917" s="7"/>
      <c r="BD7917" s="7"/>
      <c r="BG7917" s="7"/>
      <c r="BH7917" s="7"/>
      <c r="BI7917" s="7"/>
      <c r="BJ7917" s="7"/>
      <c r="BK7917" s="7"/>
      <c r="BL7917" s="7"/>
      <c r="BM7917" s="7"/>
      <c r="BP7917" s="7"/>
      <c r="BQ7917" s="7"/>
      <c r="BR7917" s="7"/>
      <c r="BS7917" s="7"/>
      <c r="BT7917" s="7"/>
      <c r="BU7917" s="7"/>
      <c r="BV7917" s="7"/>
      <c r="BW7917" s="7"/>
    </row>
    <row r="7918" spans="43:75" x14ac:dyDescent="0.2">
      <c r="AQ7918" s="7"/>
      <c r="AR7918" s="7"/>
      <c r="AS7918" s="7"/>
      <c r="AT7918" s="7"/>
      <c r="AU7918" s="7"/>
      <c r="AV7918" s="7"/>
      <c r="AX7918" s="7"/>
      <c r="AY7918" s="7"/>
      <c r="AZ7918" s="7"/>
      <c r="BA7918" s="7"/>
      <c r="BB7918" s="7"/>
      <c r="BC7918" s="7"/>
      <c r="BD7918" s="7"/>
      <c r="BG7918" s="7"/>
      <c r="BH7918" s="7"/>
      <c r="BI7918" s="7"/>
      <c r="BJ7918" s="7"/>
      <c r="BK7918" s="7"/>
      <c r="BL7918" s="7"/>
      <c r="BM7918" s="7"/>
      <c r="BP7918" s="7"/>
      <c r="BQ7918" s="7"/>
      <c r="BR7918" s="7"/>
      <c r="BS7918" s="7"/>
      <c r="BT7918" s="7"/>
      <c r="BU7918" s="7"/>
      <c r="BV7918" s="7"/>
      <c r="BW7918" s="7"/>
    </row>
    <row r="7919" spans="43:75" x14ac:dyDescent="0.2">
      <c r="AQ7919" s="7"/>
      <c r="AR7919" s="7"/>
      <c r="AS7919" s="7"/>
      <c r="AT7919" s="7"/>
      <c r="AU7919" s="7"/>
      <c r="AV7919" s="7"/>
      <c r="AX7919" s="7"/>
      <c r="AY7919" s="7"/>
      <c r="AZ7919" s="7"/>
      <c r="BA7919" s="7"/>
      <c r="BB7919" s="7"/>
      <c r="BC7919" s="7"/>
      <c r="BD7919" s="7"/>
      <c r="BG7919" s="7"/>
      <c r="BH7919" s="7"/>
      <c r="BI7919" s="7"/>
      <c r="BJ7919" s="7"/>
      <c r="BK7919" s="7"/>
      <c r="BL7919" s="7"/>
      <c r="BM7919" s="7"/>
      <c r="BP7919" s="7"/>
      <c r="BQ7919" s="7"/>
      <c r="BR7919" s="7"/>
      <c r="BS7919" s="7"/>
      <c r="BT7919" s="7"/>
      <c r="BU7919" s="7"/>
      <c r="BV7919" s="7"/>
      <c r="BW7919" s="7"/>
    </row>
    <row r="7920" spans="43:75" x14ac:dyDescent="0.2">
      <c r="AQ7920" s="7"/>
      <c r="AR7920" s="7"/>
      <c r="AS7920" s="7"/>
      <c r="AT7920" s="7"/>
      <c r="AU7920" s="7"/>
      <c r="AV7920" s="7"/>
      <c r="AX7920" s="7"/>
      <c r="AY7920" s="7"/>
      <c r="AZ7920" s="7"/>
      <c r="BA7920" s="7"/>
      <c r="BB7920" s="7"/>
      <c r="BC7920" s="7"/>
      <c r="BD7920" s="7"/>
      <c r="BG7920" s="7"/>
      <c r="BH7920" s="7"/>
      <c r="BI7920" s="7"/>
      <c r="BJ7920" s="7"/>
      <c r="BK7920" s="7"/>
      <c r="BL7920" s="7"/>
      <c r="BM7920" s="7"/>
      <c r="BP7920" s="7"/>
      <c r="BQ7920" s="7"/>
      <c r="BR7920" s="7"/>
      <c r="BS7920" s="7"/>
      <c r="BT7920" s="7"/>
      <c r="BU7920" s="7"/>
      <c r="BV7920" s="7"/>
      <c r="BW7920" s="7"/>
    </row>
    <row r="7921" spans="43:75" x14ac:dyDescent="0.2">
      <c r="AQ7921" s="7"/>
      <c r="AR7921" s="7"/>
      <c r="AS7921" s="7"/>
      <c r="AT7921" s="7"/>
      <c r="AU7921" s="7"/>
      <c r="AV7921" s="7"/>
      <c r="AX7921" s="7"/>
      <c r="AY7921" s="7"/>
      <c r="AZ7921" s="7"/>
      <c r="BA7921" s="7"/>
      <c r="BB7921" s="7"/>
      <c r="BC7921" s="7"/>
      <c r="BD7921" s="7"/>
      <c r="BG7921" s="7"/>
      <c r="BH7921" s="7"/>
      <c r="BI7921" s="7"/>
      <c r="BJ7921" s="7"/>
      <c r="BK7921" s="7"/>
      <c r="BL7921" s="7"/>
      <c r="BM7921" s="7"/>
      <c r="BP7921" s="7"/>
      <c r="BQ7921" s="7"/>
      <c r="BR7921" s="7"/>
      <c r="BS7921" s="7"/>
      <c r="BT7921" s="7"/>
      <c r="BU7921" s="7"/>
      <c r="BV7921" s="7"/>
      <c r="BW7921" s="7"/>
    </row>
    <row r="7922" spans="43:75" x14ac:dyDescent="0.2">
      <c r="AQ7922" s="7"/>
      <c r="AR7922" s="7"/>
      <c r="AS7922" s="7"/>
      <c r="AT7922" s="7"/>
      <c r="AU7922" s="7"/>
      <c r="AV7922" s="7"/>
      <c r="AX7922" s="7"/>
      <c r="AY7922" s="7"/>
      <c r="AZ7922" s="7"/>
      <c r="BA7922" s="7"/>
      <c r="BB7922" s="7"/>
      <c r="BC7922" s="7"/>
      <c r="BD7922" s="7"/>
      <c r="BG7922" s="7"/>
      <c r="BH7922" s="7"/>
      <c r="BI7922" s="7"/>
      <c r="BJ7922" s="7"/>
      <c r="BK7922" s="7"/>
      <c r="BL7922" s="7"/>
      <c r="BM7922" s="7"/>
      <c r="BP7922" s="7"/>
      <c r="BQ7922" s="7"/>
      <c r="BR7922" s="7"/>
      <c r="BS7922" s="7"/>
      <c r="BT7922" s="7"/>
      <c r="BU7922" s="7"/>
      <c r="BV7922" s="7"/>
      <c r="BW7922" s="7"/>
    </row>
    <row r="7923" spans="43:75" x14ac:dyDescent="0.2">
      <c r="AQ7923" s="7"/>
      <c r="AR7923" s="7"/>
      <c r="AS7923" s="7"/>
      <c r="AT7923" s="7"/>
      <c r="AU7923" s="7"/>
      <c r="AV7923" s="7"/>
      <c r="AX7923" s="7"/>
      <c r="AY7923" s="7"/>
      <c r="AZ7923" s="7"/>
      <c r="BA7923" s="7"/>
      <c r="BB7923" s="7"/>
      <c r="BC7923" s="7"/>
      <c r="BD7923" s="7"/>
      <c r="BG7923" s="7"/>
      <c r="BH7923" s="7"/>
      <c r="BI7923" s="7"/>
      <c r="BJ7923" s="7"/>
      <c r="BK7923" s="7"/>
      <c r="BL7923" s="7"/>
      <c r="BM7923" s="7"/>
      <c r="BP7923" s="7"/>
      <c r="BQ7923" s="7"/>
      <c r="BR7923" s="7"/>
      <c r="BS7923" s="7"/>
      <c r="BT7923" s="7"/>
      <c r="BU7923" s="7"/>
      <c r="BV7923" s="7"/>
      <c r="BW7923" s="7"/>
    </row>
    <row r="7924" spans="43:75" x14ac:dyDescent="0.2">
      <c r="AQ7924" s="7"/>
      <c r="AR7924" s="7"/>
      <c r="AS7924" s="7"/>
      <c r="AT7924" s="7"/>
      <c r="AU7924" s="7"/>
      <c r="AV7924" s="7"/>
      <c r="AX7924" s="7"/>
      <c r="AY7924" s="7"/>
      <c r="AZ7924" s="7"/>
      <c r="BA7924" s="7"/>
      <c r="BB7924" s="7"/>
      <c r="BC7924" s="7"/>
      <c r="BD7924" s="7"/>
      <c r="BG7924" s="7"/>
      <c r="BH7924" s="7"/>
      <c r="BI7924" s="7"/>
      <c r="BJ7924" s="7"/>
      <c r="BK7924" s="7"/>
      <c r="BL7924" s="7"/>
      <c r="BM7924" s="7"/>
      <c r="BP7924" s="7"/>
      <c r="BQ7924" s="7"/>
      <c r="BR7924" s="7"/>
      <c r="BS7924" s="7"/>
      <c r="BT7924" s="7"/>
      <c r="BU7924" s="7"/>
      <c r="BV7924" s="7"/>
      <c r="BW7924" s="7"/>
    </row>
    <row r="7925" spans="43:75" x14ac:dyDescent="0.2">
      <c r="AQ7925" s="7"/>
      <c r="AR7925" s="7"/>
      <c r="AS7925" s="7"/>
      <c r="AT7925" s="7"/>
      <c r="AU7925" s="7"/>
      <c r="AV7925" s="7"/>
      <c r="AX7925" s="7"/>
      <c r="AY7925" s="7"/>
      <c r="AZ7925" s="7"/>
      <c r="BA7925" s="7"/>
      <c r="BB7925" s="7"/>
      <c r="BC7925" s="7"/>
      <c r="BD7925" s="7"/>
      <c r="BG7925" s="7"/>
      <c r="BH7925" s="7"/>
      <c r="BI7925" s="7"/>
      <c r="BJ7925" s="7"/>
      <c r="BK7925" s="7"/>
      <c r="BL7925" s="7"/>
      <c r="BM7925" s="7"/>
      <c r="BP7925" s="7"/>
      <c r="BQ7925" s="7"/>
      <c r="BR7925" s="7"/>
      <c r="BS7925" s="7"/>
      <c r="BT7925" s="7"/>
      <c r="BU7925" s="7"/>
      <c r="BV7925" s="7"/>
      <c r="BW7925" s="7"/>
    </row>
    <row r="7926" spans="43:75" x14ac:dyDescent="0.2">
      <c r="AQ7926" s="7"/>
      <c r="AR7926" s="7"/>
      <c r="AS7926" s="7"/>
      <c r="AT7926" s="7"/>
      <c r="AU7926" s="7"/>
      <c r="AV7926" s="7"/>
      <c r="AX7926" s="7"/>
      <c r="AY7926" s="7"/>
      <c r="AZ7926" s="7"/>
      <c r="BA7926" s="7"/>
      <c r="BB7926" s="7"/>
      <c r="BC7926" s="7"/>
      <c r="BD7926" s="7"/>
      <c r="BG7926" s="7"/>
      <c r="BH7926" s="7"/>
      <c r="BI7926" s="7"/>
      <c r="BJ7926" s="7"/>
      <c r="BK7926" s="7"/>
      <c r="BL7926" s="7"/>
      <c r="BM7926" s="7"/>
      <c r="BP7926" s="7"/>
      <c r="BQ7926" s="7"/>
      <c r="BR7926" s="7"/>
      <c r="BS7926" s="7"/>
      <c r="BT7926" s="7"/>
      <c r="BU7926" s="7"/>
      <c r="BV7926" s="7"/>
      <c r="BW7926" s="7"/>
    </row>
    <row r="7927" spans="43:75" x14ac:dyDescent="0.2">
      <c r="AQ7927" s="7"/>
      <c r="AR7927" s="7"/>
      <c r="AS7927" s="7"/>
      <c r="AT7927" s="7"/>
      <c r="AU7927" s="7"/>
      <c r="AV7927" s="7"/>
      <c r="AX7927" s="7"/>
      <c r="AY7927" s="7"/>
      <c r="AZ7927" s="7"/>
      <c r="BA7927" s="7"/>
      <c r="BB7927" s="7"/>
      <c r="BC7927" s="7"/>
      <c r="BD7927" s="7"/>
      <c r="BG7927" s="7"/>
      <c r="BH7927" s="7"/>
      <c r="BI7927" s="7"/>
      <c r="BJ7927" s="7"/>
      <c r="BK7927" s="7"/>
      <c r="BL7927" s="7"/>
      <c r="BM7927" s="7"/>
      <c r="BP7927" s="7"/>
      <c r="BQ7927" s="7"/>
      <c r="BR7927" s="7"/>
      <c r="BS7927" s="7"/>
      <c r="BT7927" s="7"/>
      <c r="BU7927" s="7"/>
      <c r="BV7927" s="7"/>
      <c r="BW7927" s="7"/>
    </row>
    <row r="7928" spans="43:75" x14ac:dyDescent="0.2">
      <c r="AQ7928" s="7"/>
      <c r="AR7928" s="7"/>
      <c r="AS7928" s="7"/>
      <c r="AT7928" s="7"/>
      <c r="AU7928" s="7"/>
      <c r="AV7928" s="7"/>
      <c r="AX7928" s="7"/>
      <c r="AY7928" s="7"/>
      <c r="AZ7928" s="7"/>
      <c r="BA7928" s="7"/>
      <c r="BB7928" s="7"/>
      <c r="BC7928" s="7"/>
      <c r="BD7928" s="7"/>
      <c r="BG7928" s="7"/>
      <c r="BH7928" s="7"/>
      <c r="BI7928" s="7"/>
      <c r="BJ7928" s="7"/>
      <c r="BK7928" s="7"/>
      <c r="BL7928" s="7"/>
      <c r="BM7928" s="7"/>
      <c r="BP7928" s="7"/>
      <c r="BQ7928" s="7"/>
      <c r="BR7928" s="7"/>
      <c r="BS7928" s="7"/>
      <c r="BT7928" s="7"/>
      <c r="BU7928" s="7"/>
      <c r="BV7928" s="7"/>
      <c r="BW7928" s="7"/>
    </row>
    <row r="7929" spans="43:75" x14ac:dyDescent="0.2">
      <c r="AQ7929" s="7"/>
      <c r="AR7929" s="7"/>
      <c r="AS7929" s="7"/>
      <c r="AT7929" s="7"/>
      <c r="AU7929" s="7"/>
      <c r="AV7929" s="7"/>
      <c r="AX7929" s="7"/>
      <c r="AY7929" s="7"/>
      <c r="AZ7929" s="7"/>
      <c r="BA7929" s="7"/>
      <c r="BB7929" s="7"/>
      <c r="BC7929" s="7"/>
      <c r="BD7929" s="7"/>
      <c r="BG7929" s="7"/>
      <c r="BH7929" s="7"/>
      <c r="BI7929" s="7"/>
      <c r="BJ7929" s="7"/>
      <c r="BK7929" s="7"/>
      <c r="BL7929" s="7"/>
      <c r="BM7929" s="7"/>
      <c r="BP7929" s="7"/>
      <c r="BQ7929" s="7"/>
      <c r="BR7929" s="7"/>
      <c r="BS7929" s="7"/>
      <c r="BT7929" s="7"/>
      <c r="BU7929" s="7"/>
      <c r="BV7929" s="7"/>
      <c r="BW7929" s="7"/>
    </row>
    <row r="7930" spans="43:75" x14ac:dyDescent="0.2">
      <c r="AQ7930" s="7"/>
      <c r="AR7930" s="7"/>
      <c r="AS7930" s="7"/>
      <c r="AT7930" s="7"/>
      <c r="AU7930" s="7"/>
      <c r="AV7930" s="7"/>
      <c r="AX7930" s="7"/>
      <c r="AY7930" s="7"/>
      <c r="AZ7930" s="7"/>
      <c r="BA7930" s="7"/>
      <c r="BB7930" s="7"/>
      <c r="BC7930" s="7"/>
      <c r="BD7930" s="7"/>
      <c r="BG7930" s="7"/>
      <c r="BH7930" s="7"/>
      <c r="BI7930" s="7"/>
      <c r="BJ7930" s="7"/>
      <c r="BK7930" s="7"/>
      <c r="BL7930" s="7"/>
      <c r="BM7930" s="7"/>
      <c r="BP7930" s="7"/>
      <c r="BQ7930" s="7"/>
      <c r="BR7930" s="7"/>
      <c r="BS7930" s="7"/>
      <c r="BT7930" s="7"/>
      <c r="BU7930" s="7"/>
      <c r="BV7930" s="7"/>
      <c r="BW7930" s="7"/>
    </row>
    <row r="7931" spans="43:75" x14ac:dyDescent="0.2">
      <c r="AQ7931" s="7"/>
      <c r="AR7931" s="7"/>
      <c r="AS7931" s="7"/>
      <c r="AT7931" s="7"/>
      <c r="AU7931" s="7"/>
      <c r="AV7931" s="7"/>
      <c r="AX7931" s="7"/>
      <c r="AY7931" s="7"/>
      <c r="AZ7931" s="7"/>
      <c r="BA7931" s="7"/>
      <c r="BB7931" s="7"/>
      <c r="BC7931" s="7"/>
      <c r="BD7931" s="7"/>
      <c r="BG7931" s="7"/>
      <c r="BH7931" s="7"/>
      <c r="BI7931" s="7"/>
      <c r="BJ7931" s="7"/>
      <c r="BK7931" s="7"/>
      <c r="BL7931" s="7"/>
      <c r="BM7931" s="7"/>
      <c r="BP7931" s="7"/>
      <c r="BQ7931" s="7"/>
      <c r="BR7931" s="7"/>
      <c r="BS7931" s="7"/>
      <c r="BT7931" s="7"/>
      <c r="BU7931" s="7"/>
      <c r="BV7931" s="7"/>
      <c r="BW7931" s="7"/>
    </row>
    <row r="7932" spans="43:75" x14ac:dyDescent="0.2">
      <c r="AQ7932" s="7"/>
      <c r="AR7932" s="7"/>
      <c r="AS7932" s="7"/>
      <c r="AT7932" s="7"/>
      <c r="AU7932" s="7"/>
      <c r="AV7932" s="7"/>
      <c r="AX7932" s="7"/>
      <c r="AY7932" s="7"/>
      <c r="AZ7932" s="7"/>
      <c r="BA7932" s="7"/>
      <c r="BB7932" s="7"/>
      <c r="BC7932" s="7"/>
      <c r="BD7932" s="7"/>
      <c r="BG7932" s="7"/>
      <c r="BH7932" s="7"/>
      <c r="BI7932" s="7"/>
      <c r="BJ7932" s="7"/>
      <c r="BK7932" s="7"/>
      <c r="BL7932" s="7"/>
      <c r="BM7932" s="7"/>
      <c r="BP7932" s="7"/>
      <c r="BQ7932" s="7"/>
      <c r="BR7932" s="7"/>
      <c r="BS7932" s="7"/>
      <c r="BT7932" s="7"/>
      <c r="BU7932" s="7"/>
      <c r="BV7932" s="7"/>
      <c r="BW7932" s="7"/>
    </row>
    <row r="7933" spans="43:75" x14ac:dyDescent="0.2">
      <c r="AQ7933" s="7"/>
      <c r="AR7933" s="7"/>
      <c r="AS7933" s="7"/>
      <c r="AT7933" s="7"/>
      <c r="AU7933" s="7"/>
      <c r="AV7933" s="7"/>
      <c r="AX7933" s="7"/>
      <c r="AY7933" s="7"/>
      <c r="AZ7933" s="7"/>
      <c r="BA7933" s="7"/>
      <c r="BB7933" s="7"/>
      <c r="BC7933" s="7"/>
      <c r="BD7933" s="7"/>
      <c r="BG7933" s="7"/>
      <c r="BH7933" s="7"/>
      <c r="BI7933" s="7"/>
      <c r="BJ7933" s="7"/>
      <c r="BK7933" s="7"/>
      <c r="BL7933" s="7"/>
      <c r="BM7933" s="7"/>
      <c r="BP7933" s="7"/>
      <c r="BQ7933" s="7"/>
      <c r="BR7933" s="7"/>
      <c r="BS7933" s="7"/>
      <c r="BT7933" s="7"/>
      <c r="BU7933" s="7"/>
      <c r="BV7933" s="7"/>
      <c r="BW7933" s="7"/>
    </row>
    <row r="7934" spans="43:75" x14ac:dyDescent="0.2">
      <c r="AQ7934" s="7"/>
      <c r="AR7934" s="7"/>
      <c r="AS7934" s="7"/>
      <c r="AT7934" s="7"/>
      <c r="AU7934" s="7"/>
      <c r="AV7934" s="7"/>
      <c r="AX7934" s="7"/>
      <c r="AY7934" s="7"/>
      <c r="AZ7934" s="7"/>
      <c r="BA7934" s="7"/>
      <c r="BB7934" s="7"/>
      <c r="BC7934" s="7"/>
      <c r="BD7934" s="7"/>
      <c r="BG7934" s="7"/>
      <c r="BH7934" s="7"/>
      <c r="BI7934" s="7"/>
      <c r="BJ7934" s="7"/>
      <c r="BK7934" s="7"/>
      <c r="BL7934" s="7"/>
      <c r="BM7934" s="7"/>
      <c r="BP7934" s="7"/>
      <c r="BQ7934" s="7"/>
      <c r="BR7934" s="7"/>
      <c r="BS7934" s="7"/>
      <c r="BT7934" s="7"/>
      <c r="BU7934" s="7"/>
      <c r="BV7934" s="7"/>
      <c r="BW7934" s="7"/>
    </row>
    <row r="7935" spans="43:75" x14ac:dyDescent="0.2">
      <c r="AQ7935" s="7"/>
      <c r="AR7935" s="7"/>
      <c r="AS7935" s="7"/>
      <c r="AT7935" s="7"/>
      <c r="AU7935" s="7"/>
      <c r="AV7935" s="7"/>
      <c r="AX7935" s="7"/>
      <c r="AY7935" s="7"/>
      <c r="AZ7935" s="7"/>
      <c r="BA7935" s="7"/>
      <c r="BB7935" s="7"/>
      <c r="BC7935" s="7"/>
      <c r="BD7935" s="7"/>
      <c r="BG7935" s="7"/>
      <c r="BH7935" s="7"/>
      <c r="BI7935" s="7"/>
      <c r="BJ7935" s="7"/>
      <c r="BK7935" s="7"/>
      <c r="BL7935" s="7"/>
      <c r="BM7935" s="7"/>
      <c r="BP7935" s="7"/>
      <c r="BQ7935" s="7"/>
      <c r="BR7935" s="7"/>
      <c r="BS7935" s="7"/>
      <c r="BT7935" s="7"/>
      <c r="BU7935" s="7"/>
      <c r="BV7935" s="7"/>
      <c r="BW7935" s="7"/>
    </row>
    <row r="7936" spans="43:75" x14ac:dyDescent="0.2">
      <c r="AQ7936" s="7"/>
      <c r="AR7936" s="7"/>
      <c r="AS7936" s="7"/>
      <c r="AT7936" s="7"/>
      <c r="AU7936" s="7"/>
      <c r="AV7936" s="7"/>
      <c r="AX7936" s="7"/>
      <c r="AY7936" s="7"/>
      <c r="AZ7936" s="7"/>
      <c r="BA7936" s="7"/>
      <c r="BB7936" s="7"/>
      <c r="BC7936" s="7"/>
      <c r="BD7936" s="7"/>
      <c r="BG7936" s="7"/>
      <c r="BH7936" s="7"/>
      <c r="BI7936" s="7"/>
      <c r="BJ7936" s="7"/>
      <c r="BK7936" s="7"/>
      <c r="BL7936" s="7"/>
      <c r="BM7936" s="7"/>
      <c r="BP7936" s="7"/>
      <c r="BQ7936" s="7"/>
      <c r="BR7936" s="7"/>
      <c r="BS7936" s="7"/>
      <c r="BT7936" s="7"/>
      <c r="BU7936" s="7"/>
      <c r="BV7936" s="7"/>
      <c r="BW7936" s="7"/>
    </row>
    <row r="7937" spans="43:75" x14ac:dyDescent="0.2">
      <c r="AQ7937" s="7"/>
      <c r="AR7937" s="7"/>
      <c r="AS7937" s="7"/>
      <c r="AT7937" s="7"/>
      <c r="AU7937" s="7"/>
      <c r="AV7937" s="7"/>
      <c r="AX7937" s="7"/>
      <c r="AY7937" s="7"/>
      <c r="AZ7937" s="7"/>
      <c r="BA7937" s="7"/>
      <c r="BB7937" s="7"/>
      <c r="BC7937" s="7"/>
      <c r="BD7937" s="7"/>
      <c r="BG7937" s="7"/>
      <c r="BH7937" s="7"/>
      <c r="BI7937" s="7"/>
      <c r="BJ7937" s="7"/>
      <c r="BK7937" s="7"/>
      <c r="BL7937" s="7"/>
      <c r="BM7937" s="7"/>
      <c r="BP7937" s="7"/>
      <c r="BQ7937" s="7"/>
      <c r="BR7937" s="7"/>
      <c r="BS7937" s="7"/>
      <c r="BT7937" s="7"/>
      <c r="BU7937" s="7"/>
      <c r="BV7937" s="7"/>
      <c r="BW7937" s="7"/>
    </row>
    <row r="7938" spans="43:75" x14ac:dyDescent="0.2">
      <c r="AQ7938" s="7"/>
      <c r="AR7938" s="7"/>
      <c r="AS7938" s="7"/>
      <c r="AT7938" s="7"/>
      <c r="AU7938" s="7"/>
      <c r="AV7938" s="7"/>
      <c r="AX7938" s="7"/>
      <c r="AY7938" s="7"/>
      <c r="AZ7938" s="7"/>
      <c r="BA7938" s="7"/>
      <c r="BB7938" s="7"/>
      <c r="BC7938" s="7"/>
      <c r="BD7938" s="7"/>
      <c r="BG7938" s="7"/>
      <c r="BH7938" s="7"/>
      <c r="BI7938" s="7"/>
      <c r="BJ7938" s="7"/>
      <c r="BK7938" s="7"/>
      <c r="BL7938" s="7"/>
      <c r="BM7938" s="7"/>
      <c r="BP7938" s="7"/>
      <c r="BQ7938" s="7"/>
      <c r="BR7938" s="7"/>
      <c r="BS7938" s="7"/>
      <c r="BT7938" s="7"/>
      <c r="BU7938" s="7"/>
      <c r="BV7938" s="7"/>
      <c r="BW7938" s="7"/>
    </row>
    <row r="7939" spans="43:75" x14ac:dyDescent="0.2">
      <c r="AQ7939" s="7"/>
      <c r="AR7939" s="7"/>
      <c r="AS7939" s="7"/>
      <c r="AT7939" s="7"/>
      <c r="AU7939" s="7"/>
      <c r="AV7939" s="7"/>
      <c r="AX7939" s="7"/>
      <c r="AY7939" s="7"/>
      <c r="AZ7939" s="7"/>
      <c r="BA7939" s="7"/>
      <c r="BB7939" s="7"/>
      <c r="BC7939" s="7"/>
      <c r="BD7939" s="7"/>
      <c r="BG7939" s="7"/>
      <c r="BH7939" s="7"/>
      <c r="BI7939" s="7"/>
      <c r="BJ7939" s="7"/>
      <c r="BK7939" s="7"/>
      <c r="BL7939" s="7"/>
      <c r="BM7939" s="7"/>
      <c r="BP7939" s="7"/>
      <c r="BQ7939" s="7"/>
      <c r="BR7939" s="7"/>
      <c r="BS7939" s="7"/>
      <c r="BT7939" s="7"/>
      <c r="BU7939" s="7"/>
      <c r="BV7939" s="7"/>
      <c r="BW7939" s="7"/>
    </row>
    <row r="7940" spans="43:75" x14ac:dyDescent="0.2">
      <c r="AQ7940" s="7"/>
      <c r="AR7940" s="7"/>
      <c r="AS7940" s="7"/>
      <c r="AT7940" s="7"/>
      <c r="AU7940" s="7"/>
      <c r="AV7940" s="7"/>
      <c r="AX7940" s="7"/>
      <c r="AY7940" s="7"/>
      <c r="AZ7940" s="7"/>
      <c r="BA7940" s="7"/>
      <c r="BB7940" s="7"/>
      <c r="BC7940" s="7"/>
      <c r="BD7940" s="7"/>
      <c r="BG7940" s="7"/>
      <c r="BH7940" s="7"/>
      <c r="BI7940" s="7"/>
      <c r="BJ7940" s="7"/>
      <c r="BK7940" s="7"/>
      <c r="BL7940" s="7"/>
      <c r="BM7940" s="7"/>
      <c r="BP7940" s="7"/>
      <c r="BQ7940" s="7"/>
      <c r="BR7940" s="7"/>
      <c r="BS7940" s="7"/>
      <c r="BT7940" s="7"/>
      <c r="BU7940" s="7"/>
      <c r="BV7940" s="7"/>
      <c r="BW7940" s="7"/>
    </row>
    <row r="7941" spans="43:75" x14ac:dyDescent="0.2">
      <c r="AQ7941" s="7"/>
      <c r="AR7941" s="7"/>
      <c r="AS7941" s="7"/>
      <c r="AT7941" s="7"/>
      <c r="AU7941" s="7"/>
      <c r="AV7941" s="7"/>
      <c r="AX7941" s="7"/>
      <c r="AY7941" s="7"/>
      <c r="AZ7941" s="7"/>
      <c r="BA7941" s="7"/>
      <c r="BB7941" s="7"/>
      <c r="BC7941" s="7"/>
      <c r="BD7941" s="7"/>
      <c r="BG7941" s="7"/>
      <c r="BH7941" s="7"/>
      <c r="BI7941" s="7"/>
      <c r="BJ7941" s="7"/>
      <c r="BK7941" s="7"/>
      <c r="BL7941" s="7"/>
      <c r="BM7941" s="7"/>
      <c r="BP7941" s="7"/>
      <c r="BQ7941" s="7"/>
      <c r="BR7941" s="7"/>
      <c r="BS7941" s="7"/>
      <c r="BT7941" s="7"/>
      <c r="BU7941" s="7"/>
      <c r="BV7941" s="7"/>
      <c r="BW7941" s="7"/>
    </row>
    <row r="7942" spans="43:75" x14ac:dyDescent="0.2">
      <c r="AQ7942" s="7"/>
      <c r="AR7942" s="7"/>
      <c r="AS7942" s="7"/>
      <c r="AT7942" s="7"/>
      <c r="AU7942" s="7"/>
      <c r="AV7942" s="7"/>
      <c r="AX7942" s="7"/>
      <c r="AY7942" s="7"/>
      <c r="AZ7942" s="7"/>
      <c r="BA7942" s="7"/>
      <c r="BB7942" s="7"/>
      <c r="BC7942" s="7"/>
      <c r="BD7942" s="7"/>
      <c r="BG7942" s="7"/>
      <c r="BH7942" s="7"/>
      <c r="BI7942" s="7"/>
      <c r="BJ7942" s="7"/>
      <c r="BK7942" s="7"/>
      <c r="BL7942" s="7"/>
      <c r="BM7942" s="7"/>
      <c r="BP7942" s="7"/>
      <c r="BQ7942" s="7"/>
      <c r="BR7942" s="7"/>
      <c r="BS7942" s="7"/>
      <c r="BT7942" s="7"/>
      <c r="BU7942" s="7"/>
      <c r="BV7942" s="7"/>
      <c r="BW7942" s="7"/>
    </row>
    <row r="7943" spans="43:75" x14ac:dyDescent="0.2">
      <c r="AQ7943" s="7"/>
      <c r="AR7943" s="7"/>
      <c r="AS7943" s="7"/>
      <c r="AT7943" s="7"/>
      <c r="AU7943" s="7"/>
      <c r="AV7943" s="7"/>
      <c r="AX7943" s="7"/>
      <c r="AY7943" s="7"/>
      <c r="AZ7943" s="7"/>
      <c r="BA7943" s="7"/>
      <c r="BB7943" s="7"/>
      <c r="BC7943" s="7"/>
      <c r="BD7943" s="7"/>
      <c r="BG7943" s="7"/>
      <c r="BH7943" s="7"/>
      <c r="BI7943" s="7"/>
      <c r="BJ7943" s="7"/>
      <c r="BK7943" s="7"/>
      <c r="BL7943" s="7"/>
      <c r="BM7943" s="7"/>
      <c r="BP7943" s="7"/>
      <c r="BQ7943" s="7"/>
      <c r="BR7943" s="7"/>
      <c r="BS7943" s="7"/>
      <c r="BT7943" s="7"/>
      <c r="BU7943" s="7"/>
      <c r="BV7943" s="7"/>
      <c r="BW7943" s="7"/>
    </row>
    <row r="7944" spans="43:75" x14ac:dyDescent="0.2">
      <c r="AQ7944" s="7"/>
      <c r="AR7944" s="7"/>
      <c r="AS7944" s="7"/>
      <c r="AT7944" s="7"/>
      <c r="AU7944" s="7"/>
      <c r="AV7944" s="7"/>
      <c r="AX7944" s="7"/>
      <c r="AY7944" s="7"/>
      <c r="AZ7944" s="7"/>
      <c r="BA7944" s="7"/>
      <c r="BB7944" s="7"/>
      <c r="BC7944" s="7"/>
      <c r="BD7944" s="7"/>
      <c r="BG7944" s="7"/>
      <c r="BH7944" s="7"/>
      <c r="BI7944" s="7"/>
      <c r="BJ7944" s="7"/>
      <c r="BK7944" s="7"/>
      <c r="BL7944" s="7"/>
      <c r="BM7944" s="7"/>
      <c r="BP7944" s="7"/>
      <c r="BQ7944" s="7"/>
      <c r="BR7944" s="7"/>
      <c r="BS7944" s="7"/>
      <c r="BT7944" s="7"/>
      <c r="BU7944" s="7"/>
      <c r="BV7944" s="7"/>
      <c r="BW7944" s="7"/>
    </row>
    <row r="7945" spans="43:75" x14ac:dyDescent="0.2">
      <c r="AQ7945" s="7"/>
      <c r="AR7945" s="7"/>
      <c r="AS7945" s="7"/>
      <c r="AT7945" s="7"/>
      <c r="AU7945" s="7"/>
      <c r="AV7945" s="7"/>
      <c r="AX7945" s="7"/>
      <c r="AY7945" s="7"/>
      <c r="AZ7945" s="7"/>
      <c r="BA7945" s="7"/>
      <c r="BB7945" s="7"/>
      <c r="BC7945" s="7"/>
      <c r="BD7945" s="7"/>
      <c r="BG7945" s="7"/>
      <c r="BH7945" s="7"/>
      <c r="BI7945" s="7"/>
      <c r="BJ7945" s="7"/>
      <c r="BK7945" s="7"/>
      <c r="BL7945" s="7"/>
      <c r="BM7945" s="7"/>
      <c r="BP7945" s="7"/>
      <c r="BQ7945" s="7"/>
      <c r="BR7945" s="7"/>
      <c r="BS7945" s="7"/>
      <c r="BT7945" s="7"/>
      <c r="BU7945" s="7"/>
      <c r="BV7945" s="7"/>
      <c r="BW7945" s="7"/>
    </row>
    <row r="7946" spans="43:75" x14ac:dyDescent="0.2">
      <c r="AQ7946" s="7"/>
      <c r="AR7946" s="7"/>
      <c r="AS7946" s="7"/>
      <c r="AT7946" s="7"/>
      <c r="AU7946" s="7"/>
      <c r="AV7946" s="7"/>
      <c r="AX7946" s="7"/>
      <c r="AY7946" s="7"/>
      <c r="AZ7946" s="7"/>
      <c r="BA7946" s="7"/>
      <c r="BB7946" s="7"/>
      <c r="BC7946" s="7"/>
      <c r="BD7946" s="7"/>
      <c r="BG7946" s="7"/>
      <c r="BH7946" s="7"/>
      <c r="BI7946" s="7"/>
      <c r="BJ7946" s="7"/>
      <c r="BK7946" s="7"/>
      <c r="BL7946" s="7"/>
      <c r="BM7946" s="7"/>
      <c r="BP7946" s="7"/>
      <c r="BQ7946" s="7"/>
      <c r="BR7946" s="7"/>
      <c r="BS7946" s="7"/>
      <c r="BT7946" s="7"/>
      <c r="BU7946" s="7"/>
      <c r="BV7946" s="7"/>
      <c r="BW7946" s="7"/>
    </row>
    <row r="7947" spans="43:75" x14ac:dyDescent="0.2">
      <c r="AQ7947" s="7"/>
      <c r="AR7947" s="7"/>
      <c r="AS7947" s="7"/>
      <c r="AT7947" s="7"/>
      <c r="AU7947" s="7"/>
      <c r="AV7947" s="7"/>
      <c r="AX7947" s="7"/>
      <c r="AY7947" s="7"/>
      <c r="AZ7947" s="7"/>
      <c r="BA7947" s="7"/>
      <c r="BB7947" s="7"/>
      <c r="BC7947" s="7"/>
      <c r="BD7947" s="7"/>
      <c r="BG7947" s="7"/>
      <c r="BH7947" s="7"/>
      <c r="BI7947" s="7"/>
      <c r="BJ7947" s="7"/>
      <c r="BK7947" s="7"/>
      <c r="BL7947" s="7"/>
      <c r="BM7947" s="7"/>
      <c r="BP7947" s="7"/>
      <c r="BQ7947" s="7"/>
      <c r="BR7947" s="7"/>
      <c r="BS7947" s="7"/>
      <c r="BT7947" s="7"/>
      <c r="BU7947" s="7"/>
      <c r="BV7947" s="7"/>
      <c r="BW7947" s="7"/>
    </row>
    <row r="7948" spans="43:75" x14ac:dyDescent="0.2">
      <c r="AQ7948" s="7"/>
      <c r="AR7948" s="7"/>
      <c r="AS7948" s="7"/>
      <c r="AT7948" s="7"/>
      <c r="AU7948" s="7"/>
      <c r="AV7948" s="7"/>
      <c r="AX7948" s="7"/>
      <c r="AY7948" s="7"/>
      <c r="AZ7948" s="7"/>
      <c r="BA7948" s="7"/>
      <c r="BB7948" s="7"/>
      <c r="BC7948" s="7"/>
      <c r="BD7948" s="7"/>
      <c r="BG7948" s="7"/>
      <c r="BH7948" s="7"/>
      <c r="BI7948" s="7"/>
      <c r="BJ7948" s="7"/>
      <c r="BK7948" s="7"/>
      <c r="BL7948" s="7"/>
      <c r="BM7948" s="7"/>
      <c r="BP7948" s="7"/>
      <c r="BQ7948" s="7"/>
      <c r="BR7948" s="7"/>
      <c r="BS7948" s="7"/>
      <c r="BT7948" s="7"/>
      <c r="BU7948" s="7"/>
      <c r="BV7948" s="7"/>
      <c r="BW7948" s="7"/>
    </row>
    <row r="7949" spans="43:75" x14ac:dyDescent="0.2">
      <c r="AQ7949" s="7"/>
      <c r="AR7949" s="7"/>
      <c r="AS7949" s="7"/>
      <c r="AT7949" s="7"/>
      <c r="AU7949" s="7"/>
      <c r="AV7949" s="7"/>
      <c r="AX7949" s="7"/>
      <c r="AY7949" s="7"/>
      <c r="AZ7949" s="7"/>
      <c r="BA7949" s="7"/>
      <c r="BB7949" s="7"/>
      <c r="BC7949" s="7"/>
      <c r="BD7949" s="7"/>
      <c r="BG7949" s="7"/>
      <c r="BH7949" s="7"/>
      <c r="BI7949" s="7"/>
      <c r="BJ7949" s="7"/>
      <c r="BK7949" s="7"/>
      <c r="BL7949" s="7"/>
      <c r="BM7949" s="7"/>
      <c r="BP7949" s="7"/>
      <c r="BQ7949" s="7"/>
      <c r="BR7949" s="7"/>
      <c r="BS7949" s="7"/>
      <c r="BT7949" s="7"/>
      <c r="BU7949" s="7"/>
      <c r="BV7949" s="7"/>
      <c r="BW7949" s="7"/>
    </row>
    <row r="7950" spans="43:75" x14ac:dyDescent="0.2">
      <c r="AQ7950" s="7"/>
      <c r="AR7950" s="7"/>
      <c r="AS7950" s="7"/>
      <c r="AT7950" s="7"/>
      <c r="AU7950" s="7"/>
      <c r="AV7950" s="7"/>
      <c r="AX7950" s="7"/>
      <c r="AY7950" s="7"/>
      <c r="AZ7950" s="7"/>
      <c r="BA7950" s="7"/>
      <c r="BB7950" s="7"/>
      <c r="BC7950" s="7"/>
      <c r="BD7950" s="7"/>
      <c r="BG7950" s="7"/>
      <c r="BH7950" s="7"/>
      <c r="BI7950" s="7"/>
      <c r="BJ7950" s="7"/>
      <c r="BK7950" s="7"/>
      <c r="BL7950" s="7"/>
      <c r="BM7950" s="7"/>
      <c r="BP7950" s="7"/>
      <c r="BQ7950" s="7"/>
      <c r="BR7950" s="7"/>
      <c r="BS7950" s="7"/>
      <c r="BT7950" s="7"/>
      <c r="BU7950" s="7"/>
      <c r="BV7950" s="7"/>
      <c r="BW7950" s="7"/>
    </row>
    <row r="7951" spans="43:75" x14ac:dyDescent="0.2">
      <c r="AQ7951" s="7"/>
      <c r="AR7951" s="7"/>
      <c r="AS7951" s="7"/>
      <c r="AT7951" s="7"/>
      <c r="AU7951" s="7"/>
      <c r="AV7951" s="7"/>
      <c r="AX7951" s="7"/>
      <c r="AY7951" s="7"/>
      <c r="AZ7951" s="7"/>
      <c r="BA7951" s="7"/>
      <c r="BB7951" s="7"/>
      <c r="BC7951" s="7"/>
      <c r="BD7951" s="7"/>
      <c r="BG7951" s="7"/>
      <c r="BH7951" s="7"/>
      <c r="BI7951" s="7"/>
      <c r="BJ7951" s="7"/>
      <c r="BK7951" s="7"/>
      <c r="BL7951" s="7"/>
      <c r="BM7951" s="7"/>
      <c r="BP7951" s="7"/>
      <c r="BQ7951" s="7"/>
      <c r="BR7951" s="7"/>
      <c r="BS7951" s="7"/>
      <c r="BT7951" s="7"/>
      <c r="BU7951" s="7"/>
      <c r="BV7951" s="7"/>
      <c r="BW7951" s="7"/>
    </row>
    <row r="7952" spans="43:75" x14ac:dyDescent="0.2">
      <c r="AQ7952" s="7"/>
      <c r="AR7952" s="7"/>
      <c r="AS7952" s="7"/>
      <c r="AT7952" s="7"/>
      <c r="AU7952" s="7"/>
      <c r="AV7952" s="7"/>
      <c r="AX7952" s="7"/>
      <c r="AY7952" s="7"/>
      <c r="AZ7952" s="7"/>
      <c r="BA7952" s="7"/>
      <c r="BB7952" s="7"/>
      <c r="BC7952" s="7"/>
      <c r="BD7952" s="7"/>
      <c r="BG7952" s="7"/>
      <c r="BH7952" s="7"/>
      <c r="BI7952" s="7"/>
      <c r="BJ7952" s="7"/>
      <c r="BK7952" s="7"/>
      <c r="BL7952" s="7"/>
      <c r="BM7952" s="7"/>
      <c r="BP7952" s="7"/>
      <c r="BQ7952" s="7"/>
      <c r="BR7952" s="7"/>
      <c r="BS7952" s="7"/>
      <c r="BT7952" s="7"/>
      <c r="BU7952" s="7"/>
      <c r="BV7952" s="7"/>
      <c r="BW7952" s="7"/>
    </row>
    <row r="7953" spans="43:75" x14ac:dyDescent="0.2">
      <c r="AQ7953" s="7"/>
      <c r="AR7953" s="7"/>
      <c r="AS7953" s="7"/>
      <c r="AT7953" s="7"/>
      <c r="AU7953" s="7"/>
      <c r="AV7953" s="7"/>
      <c r="AX7953" s="7"/>
      <c r="AY7953" s="7"/>
      <c r="AZ7953" s="7"/>
      <c r="BA7953" s="7"/>
      <c r="BB7953" s="7"/>
      <c r="BC7953" s="7"/>
      <c r="BD7953" s="7"/>
      <c r="BG7953" s="7"/>
      <c r="BH7953" s="7"/>
      <c r="BI7953" s="7"/>
      <c r="BJ7953" s="7"/>
      <c r="BK7953" s="7"/>
      <c r="BL7953" s="7"/>
      <c r="BM7953" s="7"/>
      <c r="BP7953" s="7"/>
      <c r="BQ7953" s="7"/>
      <c r="BR7953" s="7"/>
      <c r="BS7953" s="7"/>
      <c r="BT7953" s="7"/>
      <c r="BU7953" s="7"/>
      <c r="BV7953" s="7"/>
      <c r="BW7953" s="7"/>
    </row>
    <row r="7954" spans="43:75" x14ac:dyDescent="0.2">
      <c r="AQ7954" s="7"/>
      <c r="AR7954" s="7"/>
      <c r="AS7954" s="7"/>
      <c r="AT7954" s="7"/>
      <c r="AU7954" s="7"/>
      <c r="AV7954" s="7"/>
      <c r="AX7954" s="7"/>
      <c r="AY7954" s="7"/>
      <c r="AZ7954" s="7"/>
      <c r="BA7954" s="7"/>
      <c r="BB7954" s="7"/>
      <c r="BC7954" s="7"/>
      <c r="BD7954" s="7"/>
      <c r="BG7954" s="7"/>
      <c r="BH7954" s="7"/>
      <c r="BI7954" s="7"/>
      <c r="BJ7954" s="7"/>
      <c r="BK7954" s="7"/>
      <c r="BL7954" s="7"/>
      <c r="BM7954" s="7"/>
      <c r="BP7954" s="7"/>
      <c r="BQ7954" s="7"/>
      <c r="BR7954" s="7"/>
      <c r="BS7954" s="7"/>
      <c r="BT7954" s="7"/>
      <c r="BU7954" s="7"/>
      <c r="BV7954" s="7"/>
      <c r="BW7954" s="7"/>
    </row>
    <row r="7955" spans="43:75" x14ac:dyDescent="0.2">
      <c r="AQ7955" s="7"/>
      <c r="AR7955" s="7"/>
      <c r="AS7955" s="7"/>
      <c r="AT7955" s="7"/>
      <c r="AU7955" s="7"/>
      <c r="AV7955" s="7"/>
      <c r="AX7955" s="7"/>
      <c r="AY7955" s="7"/>
      <c r="AZ7955" s="7"/>
      <c r="BA7955" s="7"/>
      <c r="BB7955" s="7"/>
      <c r="BC7955" s="7"/>
      <c r="BD7955" s="7"/>
      <c r="BG7955" s="7"/>
      <c r="BH7955" s="7"/>
      <c r="BI7955" s="7"/>
      <c r="BJ7955" s="7"/>
      <c r="BK7955" s="7"/>
      <c r="BL7955" s="7"/>
      <c r="BM7955" s="7"/>
      <c r="BP7955" s="7"/>
      <c r="BQ7955" s="7"/>
      <c r="BR7955" s="7"/>
      <c r="BS7955" s="7"/>
      <c r="BT7955" s="7"/>
      <c r="BU7955" s="7"/>
      <c r="BV7955" s="7"/>
      <c r="BW7955" s="7"/>
    </row>
    <row r="7956" spans="43:75" x14ac:dyDescent="0.2">
      <c r="AQ7956" s="7"/>
      <c r="AR7956" s="7"/>
      <c r="AS7956" s="7"/>
      <c r="AT7956" s="7"/>
      <c r="AU7956" s="7"/>
      <c r="AV7956" s="7"/>
      <c r="AX7956" s="7"/>
      <c r="AY7956" s="7"/>
      <c r="AZ7956" s="7"/>
      <c r="BA7956" s="7"/>
      <c r="BB7956" s="7"/>
      <c r="BC7956" s="7"/>
      <c r="BD7956" s="7"/>
      <c r="BG7956" s="7"/>
      <c r="BH7956" s="7"/>
      <c r="BI7956" s="7"/>
      <c r="BJ7956" s="7"/>
      <c r="BK7956" s="7"/>
      <c r="BL7956" s="7"/>
      <c r="BM7956" s="7"/>
      <c r="BP7956" s="7"/>
      <c r="BQ7956" s="7"/>
      <c r="BR7956" s="7"/>
      <c r="BS7956" s="7"/>
      <c r="BT7956" s="7"/>
      <c r="BU7956" s="7"/>
      <c r="BV7956" s="7"/>
      <c r="BW7956" s="7"/>
    </row>
    <row r="7957" spans="43:75" x14ac:dyDescent="0.2">
      <c r="AQ7957" s="7"/>
      <c r="AR7957" s="7"/>
      <c r="AS7957" s="7"/>
      <c r="AT7957" s="7"/>
      <c r="AU7957" s="7"/>
      <c r="AV7957" s="7"/>
      <c r="AX7957" s="7"/>
      <c r="AY7957" s="7"/>
      <c r="AZ7957" s="7"/>
      <c r="BA7957" s="7"/>
      <c r="BB7957" s="7"/>
      <c r="BC7957" s="7"/>
      <c r="BD7957" s="7"/>
      <c r="BG7957" s="7"/>
      <c r="BH7957" s="7"/>
      <c r="BI7957" s="7"/>
      <c r="BJ7957" s="7"/>
      <c r="BK7957" s="7"/>
      <c r="BL7957" s="7"/>
      <c r="BM7957" s="7"/>
      <c r="BP7957" s="7"/>
      <c r="BQ7957" s="7"/>
      <c r="BR7957" s="7"/>
      <c r="BS7957" s="7"/>
      <c r="BT7957" s="7"/>
      <c r="BU7957" s="7"/>
      <c r="BV7957" s="7"/>
      <c r="BW7957" s="7"/>
    </row>
    <row r="7958" spans="43:75" x14ac:dyDescent="0.2">
      <c r="AQ7958" s="7"/>
      <c r="AR7958" s="7"/>
      <c r="AS7958" s="7"/>
      <c r="AT7958" s="7"/>
      <c r="AU7958" s="7"/>
      <c r="AV7958" s="7"/>
      <c r="AX7958" s="7"/>
      <c r="AY7958" s="7"/>
      <c r="AZ7958" s="7"/>
      <c r="BA7958" s="7"/>
      <c r="BB7958" s="7"/>
      <c r="BC7958" s="7"/>
      <c r="BD7958" s="7"/>
      <c r="BG7958" s="7"/>
      <c r="BH7958" s="7"/>
      <c r="BI7958" s="7"/>
      <c r="BJ7958" s="7"/>
      <c r="BK7958" s="7"/>
      <c r="BL7958" s="7"/>
      <c r="BM7958" s="7"/>
      <c r="BP7958" s="7"/>
      <c r="BQ7958" s="7"/>
      <c r="BR7958" s="7"/>
      <c r="BS7958" s="7"/>
      <c r="BT7958" s="7"/>
      <c r="BU7958" s="7"/>
      <c r="BV7958" s="7"/>
      <c r="BW7958" s="7"/>
    </row>
    <row r="7959" spans="43:75" x14ac:dyDescent="0.2">
      <c r="AQ7959" s="7"/>
      <c r="AR7959" s="7"/>
      <c r="AS7959" s="7"/>
      <c r="AT7959" s="7"/>
      <c r="AU7959" s="7"/>
      <c r="AV7959" s="7"/>
      <c r="AX7959" s="7"/>
      <c r="AY7959" s="7"/>
      <c r="AZ7959" s="7"/>
      <c r="BA7959" s="7"/>
      <c r="BB7959" s="7"/>
      <c r="BC7959" s="7"/>
      <c r="BD7959" s="7"/>
      <c r="BG7959" s="7"/>
      <c r="BH7959" s="7"/>
      <c r="BI7959" s="7"/>
      <c r="BJ7959" s="7"/>
      <c r="BK7959" s="7"/>
      <c r="BL7959" s="7"/>
      <c r="BM7959" s="7"/>
      <c r="BP7959" s="7"/>
      <c r="BQ7959" s="7"/>
      <c r="BR7959" s="7"/>
      <c r="BS7959" s="7"/>
      <c r="BT7959" s="7"/>
      <c r="BU7959" s="7"/>
      <c r="BV7959" s="7"/>
      <c r="BW7959" s="7"/>
    </row>
    <row r="7960" spans="43:75" x14ac:dyDescent="0.2">
      <c r="AQ7960" s="7"/>
      <c r="AR7960" s="7"/>
      <c r="AS7960" s="7"/>
      <c r="AT7960" s="7"/>
      <c r="AU7960" s="7"/>
      <c r="AV7960" s="7"/>
      <c r="AX7960" s="7"/>
      <c r="AY7960" s="7"/>
      <c r="AZ7960" s="7"/>
      <c r="BA7960" s="7"/>
      <c r="BB7960" s="7"/>
      <c r="BC7960" s="7"/>
      <c r="BD7960" s="7"/>
      <c r="BG7960" s="7"/>
      <c r="BH7960" s="7"/>
      <c r="BI7960" s="7"/>
      <c r="BJ7960" s="7"/>
      <c r="BK7960" s="7"/>
      <c r="BL7960" s="7"/>
      <c r="BM7960" s="7"/>
      <c r="BP7960" s="7"/>
      <c r="BQ7960" s="7"/>
      <c r="BR7960" s="7"/>
      <c r="BS7960" s="7"/>
      <c r="BT7960" s="7"/>
      <c r="BU7960" s="7"/>
      <c r="BV7960" s="7"/>
      <c r="BW7960" s="7"/>
    </row>
    <row r="7961" spans="43:75" x14ac:dyDescent="0.2">
      <c r="AQ7961" s="7"/>
      <c r="AR7961" s="7"/>
      <c r="AS7961" s="7"/>
      <c r="AT7961" s="7"/>
      <c r="AU7961" s="7"/>
      <c r="AV7961" s="7"/>
      <c r="AX7961" s="7"/>
      <c r="AY7961" s="7"/>
      <c r="AZ7961" s="7"/>
      <c r="BA7961" s="7"/>
      <c r="BB7961" s="7"/>
      <c r="BC7961" s="7"/>
      <c r="BD7961" s="7"/>
      <c r="BG7961" s="7"/>
      <c r="BH7961" s="7"/>
      <c r="BI7961" s="7"/>
      <c r="BJ7961" s="7"/>
      <c r="BK7961" s="7"/>
      <c r="BL7961" s="7"/>
      <c r="BM7961" s="7"/>
      <c r="BP7961" s="7"/>
      <c r="BQ7961" s="7"/>
      <c r="BR7961" s="7"/>
      <c r="BS7961" s="7"/>
      <c r="BT7961" s="7"/>
      <c r="BU7961" s="7"/>
      <c r="BV7961" s="7"/>
      <c r="BW7961" s="7"/>
    </row>
    <row r="7962" spans="43:75" x14ac:dyDescent="0.2">
      <c r="AQ7962" s="7"/>
      <c r="AR7962" s="7"/>
      <c r="AS7962" s="7"/>
      <c r="AT7962" s="7"/>
      <c r="AU7962" s="7"/>
      <c r="AV7962" s="7"/>
      <c r="AX7962" s="7"/>
      <c r="AY7962" s="7"/>
      <c r="AZ7962" s="7"/>
      <c r="BA7962" s="7"/>
      <c r="BB7962" s="7"/>
      <c r="BC7962" s="7"/>
      <c r="BD7962" s="7"/>
      <c r="BG7962" s="7"/>
      <c r="BH7962" s="7"/>
      <c r="BI7962" s="7"/>
      <c r="BJ7962" s="7"/>
      <c r="BK7962" s="7"/>
      <c r="BL7962" s="7"/>
      <c r="BM7962" s="7"/>
      <c r="BP7962" s="7"/>
      <c r="BQ7962" s="7"/>
      <c r="BR7962" s="7"/>
      <c r="BS7962" s="7"/>
      <c r="BT7962" s="7"/>
      <c r="BU7962" s="7"/>
      <c r="BV7962" s="7"/>
      <c r="BW7962" s="7"/>
    </row>
    <row r="7963" spans="43:75" x14ac:dyDescent="0.2">
      <c r="AQ7963" s="7"/>
      <c r="AR7963" s="7"/>
      <c r="AS7963" s="7"/>
      <c r="AT7963" s="7"/>
      <c r="AU7963" s="7"/>
      <c r="AV7963" s="7"/>
      <c r="AX7963" s="7"/>
      <c r="AY7963" s="7"/>
      <c r="AZ7963" s="7"/>
      <c r="BA7963" s="7"/>
      <c r="BB7963" s="7"/>
      <c r="BC7963" s="7"/>
      <c r="BD7963" s="7"/>
      <c r="BG7963" s="7"/>
      <c r="BH7963" s="7"/>
      <c r="BI7963" s="7"/>
      <c r="BJ7963" s="7"/>
      <c r="BK7963" s="7"/>
      <c r="BL7963" s="7"/>
      <c r="BM7963" s="7"/>
      <c r="BP7963" s="7"/>
      <c r="BQ7963" s="7"/>
      <c r="BR7963" s="7"/>
      <c r="BS7963" s="7"/>
      <c r="BT7963" s="7"/>
      <c r="BU7963" s="7"/>
      <c r="BV7963" s="7"/>
      <c r="BW7963" s="7"/>
    </row>
    <row r="7964" spans="43:75" x14ac:dyDescent="0.2">
      <c r="AQ7964" s="7"/>
      <c r="AR7964" s="7"/>
      <c r="AS7964" s="7"/>
      <c r="AT7964" s="7"/>
      <c r="AU7964" s="7"/>
      <c r="AV7964" s="7"/>
      <c r="AX7964" s="7"/>
      <c r="AY7964" s="7"/>
      <c r="AZ7964" s="7"/>
      <c r="BA7964" s="7"/>
      <c r="BB7964" s="7"/>
      <c r="BC7964" s="7"/>
      <c r="BD7964" s="7"/>
      <c r="BG7964" s="7"/>
      <c r="BH7964" s="7"/>
      <c r="BI7964" s="7"/>
      <c r="BJ7964" s="7"/>
      <c r="BK7964" s="7"/>
      <c r="BL7964" s="7"/>
      <c r="BM7964" s="7"/>
      <c r="BP7964" s="7"/>
      <c r="BQ7964" s="7"/>
      <c r="BR7964" s="7"/>
      <c r="BS7964" s="7"/>
      <c r="BT7964" s="7"/>
      <c r="BU7964" s="7"/>
      <c r="BV7964" s="7"/>
      <c r="BW7964" s="7"/>
    </row>
    <row r="7965" spans="43:75" x14ac:dyDescent="0.2">
      <c r="AQ7965" s="7"/>
      <c r="AR7965" s="7"/>
      <c r="AS7965" s="7"/>
      <c r="AT7965" s="7"/>
      <c r="AU7965" s="7"/>
      <c r="AV7965" s="7"/>
      <c r="AX7965" s="7"/>
      <c r="AY7965" s="7"/>
      <c r="AZ7965" s="7"/>
      <c r="BA7965" s="7"/>
      <c r="BB7965" s="7"/>
      <c r="BC7965" s="7"/>
      <c r="BD7965" s="7"/>
      <c r="BG7965" s="7"/>
      <c r="BH7965" s="7"/>
      <c r="BI7965" s="7"/>
      <c r="BJ7965" s="7"/>
      <c r="BK7965" s="7"/>
      <c r="BL7965" s="7"/>
      <c r="BM7965" s="7"/>
      <c r="BP7965" s="7"/>
      <c r="BQ7965" s="7"/>
      <c r="BR7965" s="7"/>
      <c r="BS7965" s="7"/>
      <c r="BT7965" s="7"/>
      <c r="BU7965" s="7"/>
      <c r="BV7965" s="7"/>
      <c r="BW7965" s="7"/>
    </row>
    <row r="7966" spans="43:75" x14ac:dyDescent="0.2">
      <c r="AQ7966" s="7"/>
      <c r="AR7966" s="7"/>
      <c r="AS7966" s="7"/>
      <c r="AT7966" s="7"/>
      <c r="AU7966" s="7"/>
      <c r="AV7966" s="7"/>
      <c r="AX7966" s="7"/>
      <c r="AY7966" s="7"/>
      <c r="AZ7966" s="7"/>
      <c r="BA7966" s="7"/>
      <c r="BB7966" s="7"/>
      <c r="BC7966" s="7"/>
      <c r="BD7966" s="7"/>
      <c r="BG7966" s="7"/>
      <c r="BH7966" s="7"/>
      <c r="BI7966" s="7"/>
      <c r="BJ7966" s="7"/>
      <c r="BK7966" s="7"/>
      <c r="BL7966" s="7"/>
      <c r="BM7966" s="7"/>
      <c r="BP7966" s="7"/>
      <c r="BQ7966" s="7"/>
      <c r="BR7966" s="7"/>
      <c r="BS7966" s="7"/>
      <c r="BT7966" s="7"/>
      <c r="BU7966" s="7"/>
      <c r="BV7966" s="7"/>
      <c r="BW7966" s="7"/>
    </row>
    <row r="7967" spans="43:75" x14ac:dyDescent="0.2">
      <c r="AQ7967" s="7"/>
      <c r="AR7967" s="7"/>
      <c r="AS7967" s="7"/>
      <c r="AT7967" s="7"/>
      <c r="AU7967" s="7"/>
      <c r="AV7967" s="7"/>
      <c r="AX7967" s="7"/>
      <c r="AY7967" s="7"/>
      <c r="AZ7967" s="7"/>
      <c r="BA7967" s="7"/>
      <c r="BB7967" s="7"/>
      <c r="BC7967" s="7"/>
      <c r="BD7967" s="7"/>
      <c r="BG7967" s="7"/>
      <c r="BH7967" s="7"/>
      <c r="BI7967" s="7"/>
      <c r="BJ7967" s="7"/>
      <c r="BK7967" s="7"/>
      <c r="BL7967" s="7"/>
      <c r="BM7967" s="7"/>
      <c r="BP7967" s="7"/>
      <c r="BQ7967" s="7"/>
      <c r="BR7967" s="7"/>
      <c r="BS7967" s="7"/>
      <c r="BT7967" s="7"/>
      <c r="BU7967" s="7"/>
      <c r="BV7967" s="7"/>
      <c r="BW7967" s="7"/>
    </row>
    <row r="7968" spans="43:75" x14ac:dyDescent="0.2">
      <c r="AQ7968" s="7"/>
      <c r="AR7968" s="7"/>
      <c r="AS7968" s="7"/>
      <c r="AT7968" s="7"/>
      <c r="AU7968" s="7"/>
      <c r="AV7968" s="7"/>
      <c r="AX7968" s="7"/>
      <c r="AY7968" s="7"/>
      <c r="AZ7968" s="7"/>
      <c r="BA7968" s="7"/>
      <c r="BB7968" s="7"/>
      <c r="BC7968" s="7"/>
      <c r="BD7968" s="7"/>
      <c r="BG7968" s="7"/>
      <c r="BH7968" s="7"/>
      <c r="BI7968" s="7"/>
      <c r="BJ7968" s="7"/>
      <c r="BK7968" s="7"/>
      <c r="BL7968" s="7"/>
      <c r="BM7968" s="7"/>
      <c r="BP7968" s="7"/>
      <c r="BQ7968" s="7"/>
      <c r="BR7968" s="7"/>
      <c r="BS7968" s="7"/>
      <c r="BT7968" s="7"/>
      <c r="BU7968" s="7"/>
      <c r="BV7968" s="7"/>
      <c r="BW7968" s="7"/>
    </row>
    <row r="7969" spans="43:75" x14ac:dyDescent="0.2">
      <c r="AQ7969" s="7"/>
      <c r="AR7969" s="7"/>
      <c r="AS7969" s="7"/>
      <c r="AT7969" s="7"/>
      <c r="AU7969" s="7"/>
      <c r="AV7969" s="7"/>
      <c r="AX7969" s="7"/>
      <c r="AY7969" s="7"/>
      <c r="AZ7969" s="7"/>
      <c r="BA7969" s="7"/>
      <c r="BB7969" s="7"/>
      <c r="BC7969" s="7"/>
      <c r="BD7969" s="7"/>
      <c r="BG7969" s="7"/>
      <c r="BH7969" s="7"/>
      <c r="BI7969" s="7"/>
      <c r="BJ7969" s="7"/>
      <c r="BK7969" s="7"/>
      <c r="BL7969" s="7"/>
      <c r="BM7969" s="7"/>
      <c r="BP7969" s="7"/>
      <c r="BQ7969" s="7"/>
      <c r="BR7969" s="7"/>
      <c r="BS7969" s="7"/>
      <c r="BT7969" s="7"/>
      <c r="BU7969" s="7"/>
      <c r="BV7969" s="7"/>
      <c r="BW7969" s="7"/>
    </row>
    <row r="7970" spans="43:75" x14ac:dyDescent="0.2">
      <c r="AQ7970" s="7"/>
      <c r="AR7970" s="7"/>
      <c r="AS7970" s="7"/>
      <c r="AT7970" s="7"/>
      <c r="AU7970" s="7"/>
      <c r="AV7970" s="7"/>
      <c r="AX7970" s="7"/>
      <c r="AY7970" s="7"/>
      <c r="AZ7970" s="7"/>
      <c r="BA7970" s="7"/>
      <c r="BB7970" s="7"/>
      <c r="BC7970" s="7"/>
      <c r="BD7970" s="7"/>
      <c r="BG7970" s="7"/>
      <c r="BH7970" s="7"/>
      <c r="BI7970" s="7"/>
      <c r="BJ7970" s="7"/>
      <c r="BK7970" s="7"/>
      <c r="BL7970" s="7"/>
      <c r="BM7970" s="7"/>
      <c r="BP7970" s="7"/>
      <c r="BQ7970" s="7"/>
      <c r="BR7970" s="7"/>
      <c r="BS7970" s="7"/>
      <c r="BT7970" s="7"/>
      <c r="BU7970" s="7"/>
      <c r="BV7970" s="7"/>
      <c r="BW7970" s="7"/>
    </row>
    <row r="7971" spans="43:75" x14ac:dyDescent="0.2">
      <c r="AQ7971" s="7"/>
      <c r="AR7971" s="7"/>
      <c r="AS7971" s="7"/>
      <c r="AT7971" s="7"/>
      <c r="AU7971" s="7"/>
      <c r="AV7971" s="7"/>
      <c r="AX7971" s="7"/>
      <c r="AY7971" s="7"/>
      <c r="AZ7971" s="7"/>
      <c r="BA7971" s="7"/>
      <c r="BB7971" s="7"/>
      <c r="BC7971" s="7"/>
      <c r="BD7971" s="7"/>
      <c r="BG7971" s="7"/>
      <c r="BH7971" s="7"/>
      <c r="BI7971" s="7"/>
      <c r="BJ7971" s="7"/>
      <c r="BK7971" s="7"/>
      <c r="BL7971" s="7"/>
      <c r="BM7971" s="7"/>
      <c r="BP7971" s="7"/>
      <c r="BQ7971" s="7"/>
      <c r="BR7971" s="7"/>
      <c r="BS7971" s="7"/>
      <c r="BT7971" s="7"/>
      <c r="BU7971" s="7"/>
      <c r="BV7971" s="7"/>
      <c r="BW7971" s="7"/>
    </row>
    <row r="7972" spans="43:75" x14ac:dyDescent="0.2">
      <c r="AQ7972" s="7"/>
      <c r="AR7972" s="7"/>
      <c r="AS7972" s="7"/>
      <c r="AT7972" s="7"/>
      <c r="AU7972" s="7"/>
      <c r="AV7972" s="7"/>
      <c r="AX7972" s="7"/>
      <c r="AY7972" s="7"/>
      <c r="AZ7972" s="7"/>
      <c r="BA7972" s="7"/>
      <c r="BB7972" s="7"/>
      <c r="BC7972" s="7"/>
      <c r="BD7972" s="7"/>
      <c r="BG7972" s="7"/>
      <c r="BH7972" s="7"/>
      <c r="BI7972" s="7"/>
      <c r="BJ7972" s="7"/>
      <c r="BK7972" s="7"/>
      <c r="BL7972" s="7"/>
      <c r="BM7972" s="7"/>
      <c r="BP7972" s="7"/>
      <c r="BQ7972" s="7"/>
      <c r="BR7972" s="7"/>
      <c r="BS7972" s="7"/>
      <c r="BT7972" s="7"/>
      <c r="BU7972" s="7"/>
      <c r="BV7972" s="7"/>
      <c r="BW7972" s="7"/>
    </row>
    <row r="7973" spans="43:75" x14ac:dyDescent="0.2">
      <c r="AQ7973" s="7"/>
      <c r="AR7973" s="7"/>
      <c r="AS7973" s="7"/>
      <c r="AT7973" s="7"/>
      <c r="AU7973" s="7"/>
      <c r="AV7973" s="7"/>
      <c r="AX7973" s="7"/>
      <c r="AY7973" s="7"/>
      <c r="AZ7973" s="7"/>
      <c r="BA7973" s="7"/>
      <c r="BB7973" s="7"/>
      <c r="BC7973" s="7"/>
      <c r="BD7973" s="7"/>
      <c r="BG7973" s="7"/>
      <c r="BH7973" s="7"/>
      <c r="BI7973" s="7"/>
      <c r="BJ7973" s="7"/>
      <c r="BK7973" s="7"/>
      <c r="BL7973" s="7"/>
      <c r="BM7973" s="7"/>
      <c r="BP7973" s="7"/>
      <c r="BQ7973" s="7"/>
      <c r="BR7973" s="7"/>
      <c r="BS7973" s="7"/>
      <c r="BT7973" s="7"/>
      <c r="BU7973" s="7"/>
      <c r="BV7973" s="7"/>
      <c r="BW7973" s="7"/>
    </row>
    <row r="7974" spans="43:75" x14ac:dyDescent="0.2">
      <c r="AQ7974" s="7"/>
      <c r="AR7974" s="7"/>
      <c r="AS7974" s="7"/>
      <c r="AT7974" s="7"/>
      <c r="AU7974" s="7"/>
      <c r="AV7974" s="7"/>
      <c r="AX7974" s="7"/>
      <c r="AY7974" s="7"/>
      <c r="AZ7974" s="7"/>
      <c r="BA7974" s="7"/>
      <c r="BB7974" s="7"/>
      <c r="BC7974" s="7"/>
      <c r="BD7974" s="7"/>
      <c r="BG7974" s="7"/>
      <c r="BH7974" s="7"/>
      <c r="BI7974" s="7"/>
      <c r="BJ7974" s="7"/>
      <c r="BK7974" s="7"/>
      <c r="BL7974" s="7"/>
      <c r="BM7974" s="7"/>
      <c r="BP7974" s="7"/>
      <c r="BQ7974" s="7"/>
      <c r="BR7974" s="7"/>
      <c r="BS7974" s="7"/>
      <c r="BT7974" s="7"/>
      <c r="BU7974" s="7"/>
      <c r="BV7974" s="7"/>
      <c r="BW7974" s="7"/>
    </row>
    <row r="7975" spans="43:75" x14ac:dyDescent="0.2">
      <c r="AQ7975" s="7"/>
      <c r="AR7975" s="7"/>
      <c r="AS7975" s="7"/>
      <c r="AT7975" s="7"/>
      <c r="AU7975" s="7"/>
      <c r="AV7975" s="7"/>
      <c r="AX7975" s="7"/>
      <c r="AY7975" s="7"/>
      <c r="AZ7975" s="7"/>
      <c r="BA7975" s="7"/>
      <c r="BB7975" s="7"/>
      <c r="BC7975" s="7"/>
      <c r="BD7975" s="7"/>
      <c r="BG7975" s="7"/>
      <c r="BH7975" s="7"/>
      <c r="BI7975" s="7"/>
      <c r="BJ7975" s="7"/>
      <c r="BK7975" s="7"/>
      <c r="BL7975" s="7"/>
      <c r="BM7975" s="7"/>
      <c r="BP7975" s="7"/>
      <c r="BQ7975" s="7"/>
      <c r="BR7975" s="7"/>
      <c r="BS7975" s="7"/>
      <c r="BT7975" s="7"/>
      <c r="BU7975" s="7"/>
      <c r="BV7975" s="7"/>
      <c r="BW7975" s="7"/>
    </row>
    <row r="7976" spans="43:75" x14ac:dyDescent="0.2">
      <c r="AQ7976" s="7"/>
      <c r="AR7976" s="7"/>
      <c r="AS7976" s="7"/>
      <c r="AT7976" s="7"/>
      <c r="AU7976" s="7"/>
      <c r="AV7976" s="7"/>
      <c r="AX7976" s="7"/>
      <c r="AY7976" s="7"/>
      <c r="AZ7976" s="7"/>
      <c r="BA7976" s="7"/>
      <c r="BB7976" s="7"/>
      <c r="BC7976" s="7"/>
      <c r="BD7976" s="7"/>
      <c r="BG7976" s="7"/>
      <c r="BH7976" s="7"/>
      <c r="BI7976" s="7"/>
      <c r="BJ7976" s="7"/>
      <c r="BK7976" s="7"/>
      <c r="BL7976" s="7"/>
      <c r="BM7976" s="7"/>
      <c r="BP7976" s="7"/>
      <c r="BQ7976" s="7"/>
      <c r="BR7976" s="7"/>
      <c r="BS7976" s="7"/>
      <c r="BT7976" s="7"/>
      <c r="BU7976" s="7"/>
      <c r="BV7976" s="7"/>
      <c r="BW7976" s="7"/>
    </row>
    <row r="7977" spans="43:75" x14ac:dyDescent="0.2">
      <c r="AQ7977" s="7"/>
      <c r="AR7977" s="7"/>
      <c r="AS7977" s="7"/>
      <c r="AT7977" s="7"/>
      <c r="AU7977" s="7"/>
      <c r="AV7977" s="7"/>
      <c r="AX7977" s="7"/>
      <c r="AY7977" s="7"/>
      <c r="AZ7977" s="7"/>
      <c r="BA7977" s="7"/>
      <c r="BB7977" s="7"/>
      <c r="BC7977" s="7"/>
      <c r="BD7977" s="7"/>
      <c r="BG7977" s="7"/>
      <c r="BH7977" s="7"/>
      <c r="BI7977" s="7"/>
      <c r="BJ7977" s="7"/>
      <c r="BK7977" s="7"/>
      <c r="BL7977" s="7"/>
      <c r="BM7977" s="7"/>
      <c r="BP7977" s="7"/>
      <c r="BQ7977" s="7"/>
      <c r="BR7977" s="7"/>
      <c r="BS7977" s="7"/>
      <c r="BT7977" s="7"/>
      <c r="BU7977" s="7"/>
      <c r="BV7977" s="7"/>
      <c r="BW7977" s="7"/>
    </row>
    <row r="7978" spans="43:75" x14ac:dyDescent="0.2">
      <c r="AQ7978" s="7"/>
      <c r="AR7978" s="7"/>
      <c r="AS7978" s="7"/>
      <c r="AT7978" s="7"/>
      <c r="AU7978" s="7"/>
      <c r="AV7978" s="7"/>
      <c r="AX7978" s="7"/>
      <c r="AY7978" s="7"/>
      <c r="AZ7978" s="7"/>
      <c r="BA7978" s="7"/>
      <c r="BB7978" s="7"/>
      <c r="BC7978" s="7"/>
      <c r="BD7978" s="7"/>
      <c r="BG7978" s="7"/>
      <c r="BH7978" s="7"/>
      <c r="BI7978" s="7"/>
      <c r="BJ7978" s="7"/>
      <c r="BK7978" s="7"/>
      <c r="BL7978" s="7"/>
      <c r="BM7978" s="7"/>
      <c r="BP7978" s="7"/>
      <c r="BQ7978" s="7"/>
      <c r="BR7978" s="7"/>
      <c r="BS7978" s="7"/>
      <c r="BT7978" s="7"/>
      <c r="BU7978" s="7"/>
      <c r="BV7978" s="7"/>
      <c r="BW7978" s="7"/>
    </row>
    <row r="7979" spans="43:75" x14ac:dyDescent="0.2">
      <c r="AQ7979" s="7"/>
      <c r="AR7979" s="7"/>
      <c r="AS7979" s="7"/>
      <c r="AT7979" s="7"/>
      <c r="AU7979" s="7"/>
      <c r="AV7979" s="7"/>
      <c r="AX7979" s="7"/>
      <c r="AY7979" s="7"/>
      <c r="AZ7979" s="7"/>
      <c r="BA7979" s="7"/>
      <c r="BB7979" s="7"/>
      <c r="BC7979" s="7"/>
      <c r="BD7979" s="7"/>
      <c r="BG7979" s="7"/>
      <c r="BH7979" s="7"/>
      <c r="BI7979" s="7"/>
      <c r="BJ7979" s="7"/>
      <c r="BK7979" s="7"/>
      <c r="BL7979" s="7"/>
      <c r="BM7979" s="7"/>
      <c r="BP7979" s="7"/>
      <c r="BQ7979" s="7"/>
      <c r="BR7979" s="7"/>
      <c r="BS7979" s="7"/>
      <c r="BT7979" s="7"/>
      <c r="BU7979" s="7"/>
      <c r="BV7979" s="7"/>
      <c r="BW7979" s="7"/>
    </row>
    <row r="7980" spans="43:75" x14ac:dyDescent="0.2">
      <c r="AQ7980" s="7"/>
      <c r="AR7980" s="7"/>
      <c r="AS7980" s="7"/>
      <c r="AT7980" s="7"/>
      <c r="AU7980" s="7"/>
      <c r="AV7980" s="7"/>
      <c r="AX7980" s="7"/>
      <c r="AY7980" s="7"/>
      <c r="AZ7980" s="7"/>
      <c r="BA7980" s="7"/>
      <c r="BB7980" s="7"/>
      <c r="BC7980" s="7"/>
      <c r="BD7980" s="7"/>
      <c r="BG7980" s="7"/>
      <c r="BH7980" s="7"/>
      <c r="BI7980" s="7"/>
      <c r="BJ7980" s="7"/>
      <c r="BK7980" s="7"/>
      <c r="BL7980" s="7"/>
      <c r="BM7980" s="7"/>
      <c r="BP7980" s="7"/>
      <c r="BQ7980" s="7"/>
      <c r="BR7980" s="7"/>
      <c r="BS7980" s="7"/>
      <c r="BT7980" s="7"/>
      <c r="BU7980" s="7"/>
      <c r="BV7980" s="7"/>
      <c r="BW7980" s="7"/>
    </row>
    <row r="7981" spans="43:75" x14ac:dyDescent="0.2">
      <c r="AQ7981" s="7"/>
      <c r="AR7981" s="7"/>
      <c r="AS7981" s="7"/>
      <c r="AT7981" s="7"/>
      <c r="AU7981" s="7"/>
      <c r="AV7981" s="7"/>
      <c r="AX7981" s="7"/>
      <c r="AY7981" s="7"/>
      <c r="AZ7981" s="7"/>
      <c r="BA7981" s="7"/>
      <c r="BB7981" s="7"/>
      <c r="BC7981" s="7"/>
      <c r="BD7981" s="7"/>
      <c r="BG7981" s="7"/>
      <c r="BH7981" s="7"/>
      <c r="BI7981" s="7"/>
      <c r="BJ7981" s="7"/>
      <c r="BK7981" s="7"/>
      <c r="BL7981" s="7"/>
      <c r="BM7981" s="7"/>
      <c r="BP7981" s="7"/>
      <c r="BQ7981" s="7"/>
      <c r="BR7981" s="7"/>
      <c r="BS7981" s="7"/>
      <c r="BT7981" s="7"/>
      <c r="BU7981" s="7"/>
      <c r="BV7981" s="7"/>
      <c r="BW7981" s="7"/>
    </row>
    <row r="7982" spans="43:75" x14ac:dyDescent="0.2">
      <c r="AQ7982" s="7"/>
      <c r="AR7982" s="7"/>
      <c r="AS7982" s="7"/>
      <c r="AT7982" s="7"/>
      <c r="AU7982" s="7"/>
      <c r="AV7982" s="7"/>
      <c r="AX7982" s="7"/>
      <c r="AY7982" s="7"/>
      <c r="AZ7982" s="7"/>
      <c r="BA7982" s="7"/>
      <c r="BB7982" s="7"/>
      <c r="BC7982" s="7"/>
      <c r="BD7982" s="7"/>
      <c r="BG7982" s="7"/>
      <c r="BH7982" s="7"/>
      <c r="BI7982" s="7"/>
      <c r="BJ7982" s="7"/>
      <c r="BK7982" s="7"/>
      <c r="BL7982" s="7"/>
      <c r="BM7982" s="7"/>
      <c r="BP7982" s="7"/>
      <c r="BQ7982" s="7"/>
      <c r="BR7982" s="7"/>
      <c r="BS7982" s="7"/>
      <c r="BT7982" s="7"/>
      <c r="BU7982" s="7"/>
      <c r="BV7982" s="7"/>
      <c r="BW7982" s="7"/>
    </row>
    <row r="7983" spans="43:75" x14ac:dyDescent="0.2">
      <c r="AQ7983" s="7"/>
      <c r="AR7983" s="7"/>
      <c r="AS7983" s="7"/>
      <c r="AT7983" s="7"/>
      <c r="AU7983" s="7"/>
      <c r="AV7983" s="7"/>
      <c r="AX7983" s="7"/>
      <c r="AY7983" s="7"/>
      <c r="AZ7983" s="7"/>
      <c r="BA7983" s="7"/>
      <c r="BB7983" s="7"/>
      <c r="BC7983" s="7"/>
      <c r="BD7983" s="7"/>
      <c r="BG7983" s="7"/>
      <c r="BH7983" s="7"/>
      <c r="BI7983" s="7"/>
      <c r="BJ7983" s="7"/>
      <c r="BK7983" s="7"/>
      <c r="BL7983" s="7"/>
      <c r="BM7983" s="7"/>
      <c r="BP7983" s="7"/>
      <c r="BQ7983" s="7"/>
      <c r="BR7983" s="7"/>
      <c r="BS7983" s="7"/>
      <c r="BT7983" s="7"/>
      <c r="BU7983" s="7"/>
      <c r="BV7983" s="7"/>
      <c r="BW7983" s="7"/>
    </row>
    <row r="7984" spans="43:75" x14ac:dyDescent="0.2">
      <c r="AQ7984" s="7"/>
      <c r="AR7984" s="7"/>
      <c r="AS7984" s="7"/>
      <c r="AT7984" s="7"/>
      <c r="AU7984" s="7"/>
      <c r="AV7984" s="7"/>
      <c r="AX7984" s="7"/>
      <c r="AY7984" s="7"/>
      <c r="AZ7984" s="7"/>
      <c r="BA7984" s="7"/>
      <c r="BB7984" s="7"/>
      <c r="BC7984" s="7"/>
      <c r="BD7984" s="7"/>
      <c r="BG7984" s="7"/>
      <c r="BH7984" s="7"/>
      <c r="BI7984" s="7"/>
      <c r="BJ7984" s="7"/>
      <c r="BK7984" s="7"/>
      <c r="BL7984" s="7"/>
      <c r="BM7984" s="7"/>
      <c r="BP7984" s="7"/>
      <c r="BQ7984" s="7"/>
      <c r="BR7984" s="7"/>
      <c r="BS7984" s="7"/>
      <c r="BT7984" s="7"/>
      <c r="BU7984" s="7"/>
      <c r="BV7984" s="7"/>
      <c r="BW7984" s="7"/>
    </row>
    <row r="7985" spans="43:75" x14ac:dyDescent="0.2">
      <c r="AQ7985" s="7"/>
      <c r="AR7985" s="7"/>
      <c r="AS7985" s="7"/>
      <c r="AT7985" s="7"/>
      <c r="AU7985" s="7"/>
      <c r="AV7985" s="7"/>
      <c r="AX7985" s="7"/>
      <c r="AY7985" s="7"/>
      <c r="AZ7985" s="7"/>
      <c r="BA7985" s="7"/>
      <c r="BB7985" s="7"/>
      <c r="BC7985" s="7"/>
      <c r="BD7985" s="7"/>
      <c r="BG7985" s="7"/>
      <c r="BH7985" s="7"/>
      <c r="BI7985" s="7"/>
      <c r="BJ7985" s="7"/>
      <c r="BK7985" s="7"/>
      <c r="BL7985" s="7"/>
      <c r="BM7985" s="7"/>
      <c r="BP7985" s="7"/>
      <c r="BQ7985" s="7"/>
      <c r="BR7985" s="7"/>
      <c r="BS7985" s="7"/>
      <c r="BT7985" s="7"/>
      <c r="BU7985" s="7"/>
      <c r="BV7985" s="7"/>
      <c r="BW7985" s="7"/>
    </row>
    <row r="7986" spans="43:75" x14ac:dyDescent="0.2">
      <c r="AQ7986" s="7"/>
      <c r="AR7986" s="7"/>
      <c r="AS7986" s="7"/>
      <c r="AT7986" s="7"/>
      <c r="AU7986" s="7"/>
      <c r="AV7986" s="7"/>
      <c r="AX7986" s="7"/>
      <c r="AY7986" s="7"/>
      <c r="AZ7986" s="7"/>
      <c r="BA7986" s="7"/>
      <c r="BB7986" s="7"/>
      <c r="BC7986" s="7"/>
      <c r="BD7986" s="7"/>
      <c r="BG7986" s="7"/>
      <c r="BH7986" s="7"/>
      <c r="BI7986" s="7"/>
      <c r="BJ7986" s="7"/>
      <c r="BK7986" s="7"/>
      <c r="BL7986" s="7"/>
      <c r="BM7986" s="7"/>
      <c r="BP7986" s="7"/>
      <c r="BQ7986" s="7"/>
      <c r="BR7986" s="7"/>
      <c r="BS7986" s="7"/>
      <c r="BT7986" s="7"/>
      <c r="BU7986" s="7"/>
      <c r="BV7986" s="7"/>
      <c r="BW7986" s="7"/>
    </row>
    <row r="7987" spans="43:75" x14ac:dyDescent="0.2">
      <c r="AQ7987" s="7"/>
      <c r="AR7987" s="7"/>
      <c r="AS7987" s="7"/>
      <c r="AT7987" s="7"/>
      <c r="AU7987" s="7"/>
      <c r="AV7987" s="7"/>
      <c r="AX7987" s="7"/>
      <c r="AY7987" s="7"/>
      <c r="AZ7987" s="7"/>
      <c r="BA7987" s="7"/>
      <c r="BB7987" s="7"/>
      <c r="BC7987" s="7"/>
      <c r="BD7987" s="7"/>
      <c r="BG7987" s="7"/>
      <c r="BH7987" s="7"/>
      <c r="BI7987" s="7"/>
      <c r="BJ7987" s="7"/>
      <c r="BK7987" s="7"/>
      <c r="BL7987" s="7"/>
      <c r="BM7987" s="7"/>
      <c r="BP7987" s="7"/>
      <c r="BQ7987" s="7"/>
      <c r="BR7987" s="7"/>
      <c r="BS7987" s="7"/>
      <c r="BT7987" s="7"/>
      <c r="BU7987" s="7"/>
      <c r="BV7987" s="7"/>
      <c r="BW7987" s="7"/>
    </row>
    <row r="7988" spans="43:75" x14ac:dyDescent="0.2">
      <c r="AQ7988" s="7"/>
      <c r="AR7988" s="7"/>
      <c r="AS7988" s="7"/>
      <c r="AT7988" s="7"/>
      <c r="AU7988" s="7"/>
      <c r="AV7988" s="7"/>
      <c r="AX7988" s="7"/>
      <c r="AY7988" s="7"/>
      <c r="AZ7988" s="7"/>
      <c r="BA7988" s="7"/>
      <c r="BB7988" s="7"/>
      <c r="BC7988" s="7"/>
      <c r="BD7988" s="7"/>
      <c r="BG7988" s="7"/>
      <c r="BH7988" s="7"/>
      <c r="BI7988" s="7"/>
      <c r="BJ7988" s="7"/>
      <c r="BK7988" s="7"/>
      <c r="BL7988" s="7"/>
      <c r="BM7988" s="7"/>
      <c r="BP7988" s="7"/>
      <c r="BQ7988" s="7"/>
      <c r="BR7988" s="7"/>
      <c r="BS7988" s="7"/>
      <c r="BT7988" s="7"/>
      <c r="BU7988" s="7"/>
      <c r="BV7988" s="7"/>
      <c r="BW7988" s="7"/>
    </row>
    <row r="7989" spans="43:75" x14ac:dyDescent="0.2">
      <c r="AQ7989" s="7"/>
      <c r="AR7989" s="7"/>
      <c r="AS7989" s="7"/>
      <c r="AT7989" s="7"/>
      <c r="AU7989" s="7"/>
      <c r="AV7989" s="7"/>
      <c r="AX7989" s="7"/>
      <c r="AY7989" s="7"/>
      <c r="AZ7989" s="7"/>
      <c r="BA7989" s="7"/>
      <c r="BB7989" s="7"/>
      <c r="BC7989" s="7"/>
      <c r="BD7989" s="7"/>
      <c r="BG7989" s="7"/>
      <c r="BH7989" s="7"/>
      <c r="BI7989" s="7"/>
      <c r="BJ7989" s="7"/>
      <c r="BK7989" s="7"/>
      <c r="BL7989" s="7"/>
      <c r="BM7989" s="7"/>
      <c r="BP7989" s="7"/>
      <c r="BQ7989" s="7"/>
      <c r="BR7989" s="7"/>
      <c r="BS7989" s="7"/>
      <c r="BT7989" s="7"/>
      <c r="BU7989" s="7"/>
      <c r="BV7989" s="7"/>
      <c r="BW7989" s="7"/>
    </row>
    <row r="7990" spans="43:75" x14ac:dyDescent="0.2">
      <c r="AQ7990" s="7"/>
      <c r="AR7990" s="7"/>
      <c r="AS7990" s="7"/>
      <c r="AT7990" s="7"/>
      <c r="AU7990" s="7"/>
      <c r="AV7990" s="7"/>
      <c r="AX7990" s="7"/>
      <c r="AY7990" s="7"/>
      <c r="AZ7990" s="7"/>
      <c r="BA7990" s="7"/>
      <c r="BB7990" s="7"/>
      <c r="BC7990" s="7"/>
      <c r="BD7990" s="7"/>
      <c r="BG7990" s="7"/>
      <c r="BH7990" s="7"/>
      <c r="BI7990" s="7"/>
      <c r="BJ7990" s="7"/>
      <c r="BK7990" s="7"/>
      <c r="BL7990" s="7"/>
      <c r="BM7990" s="7"/>
      <c r="BP7990" s="7"/>
      <c r="BQ7990" s="7"/>
      <c r="BR7990" s="7"/>
      <c r="BS7990" s="7"/>
      <c r="BT7990" s="7"/>
      <c r="BU7990" s="7"/>
      <c r="BV7990" s="7"/>
      <c r="BW7990" s="7"/>
    </row>
    <row r="7991" spans="43:75" x14ac:dyDescent="0.2">
      <c r="AQ7991" s="7"/>
      <c r="AR7991" s="7"/>
      <c r="AS7991" s="7"/>
      <c r="AT7991" s="7"/>
      <c r="AU7991" s="7"/>
      <c r="AV7991" s="7"/>
      <c r="AX7991" s="7"/>
      <c r="AY7991" s="7"/>
      <c r="AZ7991" s="7"/>
      <c r="BA7991" s="7"/>
      <c r="BB7991" s="7"/>
      <c r="BC7991" s="7"/>
      <c r="BD7991" s="7"/>
      <c r="BG7991" s="7"/>
      <c r="BH7991" s="7"/>
      <c r="BI7991" s="7"/>
      <c r="BJ7991" s="7"/>
      <c r="BK7991" s="7"/>
      <c r="BL7991" s="7"/>
      <c r="BM7991" s="7"/>
      <c r="BP7991" s="7"/>
      <c r="BQ7991" s="7"/>
      <c r="BR7991" s="7"/>
      <c r="BS7991" s="7"/>
      <c r="BT7991" s="7"/>
      <c r="BU7991" s="7"/>
      <c r="BV7991" s="7"/>
      <c r="BW7991" s="7"/>
    </row>
    <row r="7992" spans="43:75" x14ac:dyDescent="0.2">
      <c r="AQ7992" s="7"/>
      <c r="AR7992" s="7"/>
      <c r="AS7992" s="7"/>
      <c r="AT7992" s="7"/>
      <c r="AU7992" s="7"/>
      <c r="AV7992" s="7"/>
      <c r="AX7992" s="7"/>
      <c r="AY7992" s="7"/>
      <c r="AZ7992" s="7"/>
      <c r="BA7992" s="7"/>
      <c r="BB7992" s="7"/>
      <c r="BC7992" s="7"/>
      <c r="BD7992" s="7"/>
      <c r="BG7992" s="7"/>
      <c r="BH7992" s="7"/>
      <c r="BI7992" s="7"/>
      <c r="BJ7992" s="7"/>
      <c r="BK7992" s="7"/>
      <c r="BL7992" s="7"/>
      <c r="BM7992" s="7"/>
      <c r="BP7992" s="7"/>
      <c r="BQ7992" s="7"/>
      <c r="BR7992" s="7"/>
      <c r="BS7992" s="7"/>
      <c r="BT7992" s="7"/>
      <c r="BU7992" s="7"/>
      <c r="BV7992" s="7"/>
      <c r="BW7992" s="7"/>
    </row>
    <row r="7993" spans="43:75" x14ac:dyDescent="0.2">
      <c r="AQ7993" s="7"/>
      <c r="AR7993" s="7"/>
      <c r="AS7993" s="7"/>
      <c r="AT7993" s="7"/>
      <c r="AU7993" s="7"/>
      <c r="AV7993" s="7"/>
      <c r="AX7993" s="7"/>
      <c r="AY7993" s="7"/>
      <c r="AZ7993" s="7"/>
      <c r="BA7993" s="7"/>
      <c r="BB7993" s="7"/>
      <c r="BC7993" s="7"/>
      <c r="BD7993" s="7"/>
      <c r="BG7993" s="7"/>
      <c r="BH7993" s="7"/>
      <c r="BI7993" s="7"/>
      <c r="BJ7993" s="7"/>
      <c r="BK7993" s="7"/>
      <c r="BL7993" s="7"/>
      <c r="BM7993" s="7"/>
      <c r="BP7993" s="7"/>
      <c r="BQ7993" s="7"/>
      <c r="BR7993" s="7"/>
      <c r="BS7993" s="7"/>
      <c r="BT7993" s="7"/>
      <c r="BU7993" s="7"/>
      <c r="BV7993" s="7"/>
      <c r="BW7993" s="7"/>
    </row>
    <row r="7994" spans="43:75" x14ac:dyDescent="0.2">
      <c r="AQ7994" s="7"/>
      <c r="AR7994" s="7"/>
      <c r="AS7994" s="7"/>
      <c r="AT7994" s="7"/>
      <c r="AU7994" s="7"/>
      <c r="AV7994" s="7"/>
      <c r="AX7994" s="7"/>
      <c r="AY7994" s="7"/>
      <c r="AZ7994" s="7"/>
      <c r="BA7994" s="7"/>
      <c r="BB7994" s="7"/>
      <c r="BC7994" s="7"/>
      <c r="BD7994" s="7"/>
      <c r="BG7994" s="7"/>
      <c r="BH7994" s="7"/>
      <c r="BI7994" s="7"/>
      <c r="BJ7994" s="7"/>
      <c r="BK7994" s="7"/>
      <c r="BL7994" s="7"/>
      <c r="BM7994" s="7"/>
      <c r="BP7994" s="7"/>
      <c r="BQ7994" s="7"/>
      <c r="BR7994" s="7"/>
      <c r="BS7994" s="7"/>
      <c r="BT7994" s="7"/>
      <c r="BU7994" s="7"/>
      <c r="BV7994" s="7"/>
      <c r="BW7994" s="7"/>
    </row>
    <row r="7995" spans="43:75" x14ac:dyDescent="0.2">
      <c r="AQ7995" s="7"/>
      <c r="AR7995" s="7"/>
      <c r="AS7995" s="7"/>
      <c r="AT7995" s="7"/>
      <c r="AU7995" s="7"/>
      <c r="AV7995" s="7"/>
      <c r="AX7995" s="7"/>
      <c r="AY7995" s="7"/>
      <c r="AZ7995" s="7"/>
      <c r="BA7995" s="7"/>
      <c r="BB7995" s="7"/>
      <c r="BC7995" s="7"/>
      <c r="BD7995" s="7"/>
      <c r="BG7995" s="7"/>
      <c r="BH7995" s="7"/>
      <c r="BI7995" s="7"/>
      <c r="BJ7995" s="7"/>
      <c r="BK7995" s="7"/>
      <c r="BL7995" s="7"/>
      <c r="BM7995" s="7"/>
      <c r="BP7995" s="7"/>
      <c r="BQ7995" s="7"/>
      <c r="BR7995" s="7"/>
      <c r="BS7995" s="7"/>
      <c r="BT7995" s="7"/>
      <c r="BU7995" s="7"/>
      <c r="BV7995" s="7"/>
      <c r="BW7995" s="7"/>
    </row>
    <row r="7996" spans="43:75" x14ac:dyDescent="0.2">
      <c r="AQ7996" s="7"/>
      <c r="AR7996" s="7"/>
      <c r="AS7996" s="7"/>
      <c r="AT7996" s="7"/>
      <c r="AU7996" s="7"/>
      <c r="AV7996" s="7"/>
      <c r="AX7996" s="7"/>
      <c r="AY7996" s="7"/>
      <c r="AZ7996" s="7"/>
      <c r="BA7996" s="7"/>
      <c r="BB7996" s="7"/>
      <c r="BC7996" s="7"/>
      <c r="BD7996" s="7"/>
      <c r="BG7996" s="7"/>
      <c r="BH7996" s="7"/>
      <c r="BI7996" s="7"/>
      <c r="BJ7996" s="7"/>
      <c r="BK7996" s="7"/>
      <c r="BL7996" s="7"/>
      <c r="BM7996" s="7"/>
      <c r="BP7996" s="7"/>
      <c r="BQ7996" s="7"/>
      <c r="BR7996" s="7"/>
      <c r="BS7996" s="7"/>
      <c r="BT7996" s="7"/>
      <c r="BU7996" s="7"/>
      <c r="BV7996" s="7"/>
      <c r="BW7996" s="7"/>
    </row>
    <row r="7997" spans="43:75" x14ac:dyDescent="0.2">
      <c r="AQ7997" s="7"/>
      <c r="AR7997" s="7"/>
      <c r="AS7997" s="7"/>
      <c r="AT7997" s="7"/>
      <c r="AU7997" s="7"/>
      <c r="AV7997" s="7"/>
      <c r="AX7997" s="7"/>
      <c r="AY7997" s="7"/>
      <c r="AZ7997" s="7"/>
      <c r="BA7997" s="7"/>
      <c r="BB7997" s="7"/>
      <c r="BC7997" s="7"/>
      <c r="BD7997" s="7"/>
      <c r="BG7997" s="7"/>
      <c r="BH7997" s="7"/>
      <c r="BI7997" s="7"/>
      <c r="BJ7997" s="7"/>
      <c r="BK7997" s="7"/>
      <c r="BL7997" s="7"/>
      <c r="BM7997" s="7"/>
      <c r="BP7997" s="7"/>
      <c r="BQ7997" s="7"/>
      <c r="BR7997" s="7"/>
      <c r="BS7997" s="7"/>
      <c r="BT7997" s="7"/>
      <c r="BU7997" s="7"/>
      <c r="BV7997" s="7"/>
      <c r="BW7997" s="7"/>
    </row>
    <row r="7998" spans="43:75" x14ac:dyDescent="0.2">
      <c r="AQ7998" s="7"/>
      <c r="AR7998" s="7"/>
      <c r="AS7998" s="7"/>
      <c r="AT7998" s="7"/>
      <c r="AU7998" s="7"/>
      <c r="AV7998" s="7"/>
      <c r="AX7998" s="7"/>
      <c r="AY7998" s="7"/>
      <c r="AZ7998" s="7"/>
      <c r="BA7998" s="7"/>
      <c r="BB7998" s="7"/>
      <c r="BC7998" s="7"/>
      <c r="BD7998" s="7"/>
      <c r="BG7998" s="7"/>
      <c r="BH7998" s="7"/>
      <c r="BI7998" s="7"/>
      <c r="BJ7998" s="7"/>
      <c r="BK7998" s="7"/>
      <c r="BL7998" s="7"/>
      <c r="BM7998" s="7"/>
      <c r="BP7998" s="7"/>
      <c r="BQ7998" s="7"/>
      <c r="BR7998" s="7"/>
      <c r="BS7998" s="7"/>
      <c r="BT7998" s="7"/>
      <c r="BU7998" s="7"/>
      <c r="BV7998" s="7"/>
      <c r="BW7998" s="7"/>
    </row>
    <row r="7999" spans="43:75" x14ac:dyDescent="0.2">
      <c r="AQ7999" s="7"/>
      <c r="AR7999" s="7"/>
      <c r="AS7999" s="7"/>
      <c r="AT7999" s="7"/>
      <c r="AU7999" s="7"/>
      <c r="AV7999" s="7"/>
      <c r="AX7999" s="7"/>
      <c r="AY7999" s="7"/>
      <c r="AZ7999" s="7"/>
      <c r="BA7999" s="7"/>
      <c r="BB7999" s="7"/>
      <c r="BC7999" s="7"/>
      <c r="BD7999" s="7"/>
      <c r="BG7999" s="7"/>
      <c r="BH7999" s="7"/>
      <c r="BI7999" s="7"/>
      <c r="BJ7999" s="7"/>
      <c r="BK7999" s="7"/>
      <c r="BL7999" s="7"/>
      <c r="BM7999" s="7"/>
      <c r="BP7999" s="7"/>
      <c r="BQ7999" s="7"/>
      <c r="BR7999" s="7"/>
      <c r="BS7999" s="7"/>
      <c r="BT7999" s="7"/>
      <c r="BU7999" s="7"/>
      <c r="BV7999" s="7"/>
      <c r="BW7999" s="7"/>
    </row>
    <row r="8000" spans="43:75" x14ac:dyDescent="0.2">
      <c r="AQ8000" s="7"/>
      <c r="AR8000" s="7"/>
      <c r="AS8000" s="7"/>
      <c r="AT8000" s="7"/>
      <c r="AU8000" s="7"/>
      <c r="AV8000" s="7"/>
      <c r="AX8000" s="7"/>
      <c r="AY8000" s="7"/>
      <c r="AZ8000" s="7"/>
      <c r="BA8000" s="7"/>
      <c r="BB8000" s="7"/>
      <c r="BC8000" s="7"/>
      <c r="BD8000" s="7"/>
      <c r="BG8000" s="7"/>
      <c r="BH8000" s="7"/>
      <c r="BI8000" s="7"/>
      <c r="BJ8000" s="7"/>
      <c r="BK8000" s="7"/>
      <c r="BL8000" s="7"/>
      <c r="BM8000" s="7"/>
      <c r="BP8000" s="7"/>
      <c r="BQ8000" s="7"/>
      <c r="BR8000" s="7"/>
      <c r="BS8000" s="7"/>
      <c r="BT8000" s="7"/>
      <c r="BU8000" s="7"/>
      <c r="BV8000" s="7"/>
      <c r="BW8000" s="7"/>
    </row>
    <row r="8001" spans="43:75" x14ac:dyDescent="0.2">
      <c r="AQ8001" s="7"/>
      <c r="AR8001" s="7"/>
      <c r="AS8001" s="7"/>
      <c r="AT8001" s="7"/>
      <c r="AU8001" s="7"/>
      <c r="AV8001" s="7"/>
      <c r="AX8001" s="7"/>
      <c r="AY8001" s="7"/>
      <c r="AZ8001" s="7"/>
      <c r="BA8001" s="7"/>
      <c r="BB8001" s="7"/>
      <c r="BC8001" s="7"/>
      <c r="BD8001" s="7"/>
      <c r="BG8001" s="7"/>
      <c r="BH8001" s="7"/>
      <c r="BI8001" s="7"/>
      <c r="BJ8001" s="7"/>
      <c r="BK8001" s="7"/>
      <c r="BL8001" s="7"/>
      <c r="BM8001" s="7"/>
      <c r="BP8001" s="7"/>
      <c r="BQ8001" s="7"/>
      <c r="BR8001" s="7"/>
      <c r="BS8001" s="7"/>
      <c r="BT8001" s="7"/>
      <c r="BU8001" s="7"/>
      <c r="BV8001" s="7"/>
      <c r="BW8001" s="7"/>
    </row>
    <row r="8002" spans="43:75" x14ac:dyDescent="0.2">
      <c r="AQ8002" s="7"/>
      <c r="AR8002" s="7"/>
      <c r="AS8002" s="7"/>
      <c r="AT8002" s="7"/>
      <c r="AU8002" s="7"/>
      <c r="AV8002" s="7"/>
      <c r="AX8002" s="7"/>
      <c r="AY8002" s="7"/>
      <c r="AZ8002" s="7"/>
      <c r="BA8002" s="7"/>
      <c r="BB8002" s="7"/>
      <c r="BC8002" s="7"/>
      <c r="BD8002" s="7"/>
      <c r="BG8002" s="7"/>
      <c r="BH8002" s="7"/>
      <c r="BI8002" s="7"/>
      <c r="BJ8002" s="7"/>
      <c r="BK8002" s="7"/>
      <c r="BL8002" s="7"/>
      <c r="BM8002" s="7"/>
      <c r="BP8002" s="7"/>
      <c r="BQ8002" s="7"/>
      <c r="BR8002" s="7"/>
      <c r="BS8002" s="7"/>
      <c r="BT8002" s="7"/>
      <c r="BU8002" s="7"/>
      <c r="BV8002" s="7"/>
      <c r="BW8002" s="7"/>
    </row>
    <row r="8003" spans="43:75" x14ac:dyDescent="0.2">
      <c r="AQ8003" s="7"/>
      <c r="AR8003" s="7"/>
      <c r="AS8003" s="7"/>
      <c r="AT8003" s="7"/>
      <c r="AU8003" s="7"/>
      <c r="AV8003" s="7"/>
      <c r="AX8003" s="7"/>
      <c r="AY8003" s="7"/>
      <c r="AZ8003" s="7"/>
      <c r="BA8003" s="7"/>
      <c r="BB8003" s="7"/>
      <c r="BC8003" s="7"/>
      <c r="BD8003" s="7"/>
      <c r="BG8003" s="7"/>
      <c r="BH8003" s="7"/>
      <c r="BI8003" s="7"/>
      <c r="BJ8003" s="7"/>
      <c r="BK8003" s="7"/>
      <c r="BL8003" s="7"/>
      <c r="BM8003" s="7"/>
      <c r="BP8003" s="7"/>
      <c r="BQ8003" s="7"/>
      <c r="BR8003" s="7"/>
      <c r="BS8003" s="7"/>
      <c r="BT8003" s="7"/>
      <c r="BU8003" s="7"/>
      <c r="BV8003" s="7"/>
      <c r="BW8003" s="7"/>
    </row>
    <row r="8004" spans="43:75" x14ac:dyDescent="0.2">
      <c r="AQ8004" s="7"/>
      <c r="AR8004" s="7"/>
      <c r="AS8004" s="7"/>
      <c r="AT8004" s="7"/>
      <c r="AU8004" s="7"/>
      <c r="AV8004" s="7"/>
      <c r="AX8004" s="7"/>
      <c r="AY8004" s="7"/>
      <c r="AZ8004" s="7"/>
      <c r="BA8004" s="7"/>
      <c r="BB8004" s="7"/>
      <c r="BC8004" s="7"/>
      <c r="BD8004" s="7"/>
      <c r="BG8004" s="7"/>
      <c r="BH8004" s="7"/>
      <c r="BI8004" s="7"/>
      <c r="BJ8004" s="7"/>
      <c r="BK8004" s="7"/>
      <c r="BL8004" s="7"/>
      <c r="BM8004" s="7"/>
      <c r="BP8004" s="7"/>
      <c r="BQ8004" s="7"/>
      <c r="BR8004" s="7"/>
      <c r="BS8004" s="7"/>
      <c r="BT8004" s="7"/>
      <c r="BU8004" s="7"/>
      <c r="BV8004" s="7"/>
      <c r="BW8004" s="7"/>
    </row>
    <row r="8005" spans="43:75" x14ac:dyDescent="0.2">
      <c r="AQ8005" s="7"/>
      <c r="AR8005" s="7"/>
      <c r="AS8005" s="7"/>
      <c r="AT8005" s="7"/>
      <c r="AU8005" s="7"/>
      <c r="AV8005" s="7"/>
      <c r="AX8005" s="7"/>
      <c r="AY8005" s="7"/>
      <c r="AZ8005" s="7"/>
      <c r="BA8005" s="7"/>
      <c r="BB8005" s="7"/>
      <c r="BC8005" s="7"/>
      <c r="BD8005" s="7"/>
      <c r="BG8005" s="7"/>
      <c r="BH8005" s="7"/>
      <c r="BI8005" s="7"/>
      <c r="BJ8005" s="7"/>
      <c r="BK8005" s="7"/>
      <c r="BL8005" s="7"/>
      <c r="BM8005" s="7"/>
      <c r="BP8005" s="7"/>
      <c r="BQ8005" s="7"/>
      <c r="BR8005" s="7"/>
      <c r="BS8005" s="7"/>
      <c r="BT8005" s="7"/>
      <c r="BU8005" s="7"/>
      <c r="BV8005" s="7"/>
      <c r="BW8005" s="7"/>
    </row>
    <row r="8006" spans="43:75" x14ac:dyDescent="0.2">
      <c r="AQ8006" s="7"/>
      <c r="AR8006" s="7"/>
      <c r="AS8006" s="7"/>
      <c r="AT8006" s="7"/>
      <c r="AU8006" s="7"/>
      <c r="AV8006" s="7"/>
      <c r="AX8006" s="7"/>
      <c r="AY8006" s="7"/>
      <c r="AZ8006" s="7"/>
      <c r="BA8006" s="7"/>
      <c r="BB8006" s="7"/>
      <c r="BC8006" s="7"/>
      <c r="BD8006" s="7"/>
      <c r="BG8006" s="7"/>
      <c r="BH8006" s="7"/>
      <c r="BI8006" s="7"/>
      <c r="BJ8006" s="7"/>
      <c r="BK8006" s="7"/>
      <c r="BL8006" s="7"/>
      <c r="BM8006" s="7"/>
      <c r="BP8006" s="7"/>
      <c r="BQ8006" s="7"/>
      <c r="BR8006" s="7"/>
      <c r="BS8006" s="7"/>
      <c r="BT8006" s="7"/>
      <c r="BU8006" s="7"/>
      <c r="BV8006" s="7"/>
      <c r="BW8006" s="7"/>
    </row>
    <row r="8007" spans="43:75" x14ac:dyDescent="0.2">
      <c r="AQ8007" s="7"/>
      <c r="AR8007" s="7"/>
      <c r="AS8007" s="7"/>
      <c r="AT8007" s="7"/>
      <c r="AU8007" s="7"/>
      <c r="AV8007" s="7"/>
      <c r="AX8007" s="7"/>
      <c r="AY8007" s="7"/>
      <c r="AZ8007" s="7"/>
      <c r="BA8007" s="7"/>
      <c r="BB8007" s="7"/>
      <c r="BC8007" s="7"/>
      <c r="BD8007" s="7"/>
      <c r="BG8007" s="7"/>
      <c r="BH8007" s="7"/>
      <c r="BI8007" s="7"/>
      <c r="BJ8007" s="7"/>
      <c r="BK8007" s="7"/>
      <c r="BL8007" s="7"/>
      <c r="BM8007" s="7"/>
      <c r="BP8007" s="7"/>
      <c r="BQ8007" s="7"/>
      <c r="BR8007" s="7"/>
      <c r="BS8007" s="7"/>
      <c r="BT8007" s="7"/>
      <c r="BU8007" s="7"/>
      <c r="BV8007" s="7"/>
      <c r="BW8007" s="7"/>
    </row>
    <row r="8008" spans="43:75" x14ac:dyDescent="0.2">
      <c r="AQ8008" s="7"/>
      <c r="AR8008" s="7"/>
      <c r="AS8008" s="7"/>
      <c r="AT8008" s="7"/>
      <c r="AU8008" s="7"/>
      <c r="AV8008" s="7"/>
      <c r="AX8008" s="7"/>
      <c r="AY8008" s="7"/>
      <c r="AZ8008" s="7"/>
      <c r="BA8008" s="7"/>
      <c r="BB8008" s="7"/>
      <c r="BC8008" s="7"/>
      <c r="BD8008" s="7"/>
      <c r="BG8008" s="7"/>
      <c r="BH8008" s="7"/>
      <c r="BI8008" s="7"/>
      <c r="BJ8008" s="7"/>
      <c r="BK8008" s="7"/>
      <c r="BL8008" s="7"/>
      <c r="BM8008" s="7"/>
      <c r="BP8008" s="7"/>
      <c r="BQ8008" s="7"/>
      <c r="BR8008" s="7"/>
      <c r="BS8008" s="7"/>
      <c r="BT8008" s="7"/>
      <c r="BU8008" s="7"/>
      <c r="BV8008" s="7"/>
      <c r="BW8008" s="7"/>
    </row>
    <row r="8009" spans="43:75" x14ac:dyDescent="0.2">
      <c r="AQ8009" s="7"/>
      <c r="AR8009" s="7"/>
      <c r="AS8009" s="7"/>
      <c r="AT8009" s="7"/>
      <c r="AU8009" s="7"/>
      <c r="AV8009" s="7"/>
      <c r="AX8009" s="7"/>
      <c r="AY8009" s="7"/>
      <c r="AZ8009" s="7"/>
      <c r="BA8009" s="7"/>
      <c r="BB8009" s="7"/>
      <c r="BC8009" s="7"/>
      <c r="BD8009" s="7"/>
      <c r="BG8009" s="7"/>
      <c r="BH8009" s="7"/>
      <c r="BI8009" s="7"/>
      <c r="BJ8009" s="7"/>
      <c r="BK8009" s="7"/>
      <c r="BL8009" s="7"/>
      <c r="BM8009" s="7"/>
      <c r="BP8009" s="7"/>
      <c r="BQ8009" s="7"/>
      <c r="BR8009" s="7"/>
      <c r="BS8009" s="7"/>
      <c r="BT8009" s="7"/>
      <c r="BU8009" s="7"/>
      <c r="BV8009" s="7"/>
      <c r="BW8009" s="7"/>
    </row>
    <row r="8010" spans="43:75" x14ac:dyDescent="0.2">
      <c r="AQ8010" s="7"/>
      <c r="AR8010" s="7"/>
      <c r="AS8010" s="7"/>
      <c r="AT8010" s="7"/>
      <c r="AU8010" s="7"/>
      <c r="AV8010" s="7"/>
      <c r="AX8010" s="7"/>
      <c r="AY8010" s="7"/>
      <c r="AZ8010" s="7"/>
      <c r="BA8010" s="7"/>
      <c r="BB8010" s="7"/>
      <c r="BC8010" s="7"/>
      <c r="BD8010" s="7"/>
      <c r="BG8010" s="7"/>
      <c r="BH8010" s="7"/>
      <c r="BI8010" s="7"/>
      <c r="BJ8010" s="7"/>
      <c r="BK8010" s="7"/>
      <c r="BL8010" s="7"/>
      <c r="BM8010" s="7"/>
      <c r="BP8010" s="7"/>
      <c r="BQ8010" s="7"/>
      <c r="BR8010" s="7"/>
      <c r="BS8010" s="7"/>
      <c r="BT8010" s="7"/>
      <c r="BU8010" s="7"/>
      <c r="BV8010" s="7"/>
      <c r="BW8010" s="7"/>
    </row>
    <row r="8011" spans="43:75" x14ac:dyDescent="0.2">
      <c r="AQ8011" s="7"/>
      <c r="AR8011" s="7"/>
      <c r="AS8011" s="7"/>
      <c r="AT8011" s="7"/>
      <c r="AU8011" s="7"/>
      <c r="AV8011" s="7"/>
      <c r="AX8011" s="7"/>
      <c r="AY8011" s="7"/>
      <c r="AZ8011" s="7"/>
      <c r="BA8011" s="7"/>
      <c r="BB8011" s="7"/>
      <c r="BC8011" s="7"/>
      <c r="BD8011" s="7"/>
      <c r="BG8011" s="7"/>
      <c r="BH8011" s="7"/>
      <c r="BI8011" s="7"/>
      <c r="BJ8011" s="7"/>
      <c r="BK8011" s="7"/>
      <c r="BL8011" s="7"/>
      <c r="BM8011" s="7"/>
      <c r="BP8011" s="7"/>
      <c r="BQ8011" s="7"/>
      <c r="BR8011" s="7"/>
      <c r="BS8011" s="7"/>
      <c r="BT8011" s="7"/>
      <c r="BU8011" s="7"/>
      <c r="BV8011" s="7"/>
      <c r="BW8011" s="7"/>
    </row>
    <row r="8012" spans="43:75" x14ac:dyDescent="0.2">
      <c r="AQ8012" s="7"/>
      <c r="AR8012" s="7"/>
      <c r="AS8012" s="7"/>
      <c r="AT8012" s="7"/>
      <c r="AU8012" s="7"/>
      <c r="AV8012" s="7"/>
      <c r="AX8012" s="7"/>
      <c r="AY8012" s="7"/>
      <c r="AZ8012" s="7"/>
      <c r="BA8012" s="7"/>
      <c r="BB8012" s="7"/>
      <c r="BC8012" s="7"/>
      <c r="BD8012" s="7"/>
      <c r="BG8012" s="7"/>
      <c r="BH8012" s="7"/>
      <c r="BI8012" s="7"/>
      <c r="BJ8012" s="7"/>
      <c r="BK8012" s="7"/>
      <c r="BL8012" s="7"/>
      <c r="BM8012" s="7"/>
      <c r="BP8012" s="7"/>
      <c r="BQ8012" s="7"/>
      <c r="BR8012" s="7"/>
      <c r="BS8012" s="7"/>
      <c r="BT8012" s="7"/>
      <c r="BU8012" s="7"/>
      <c r="BV8012" s="7"/>
      <c r="BW8012" s="7"/>
    </row>
    <row r="8013" spans="43:75" x14ac:dyDescent="0.2">
      <c r="AQ8013" s="7"/>
      <c r="AR8013" s="7"/>
      <c r="AS8013" s="7"/>
      <c r="AT8013" s="7"/>
      <c r="AU8013" s="7"/>
      <c r="AV8013" s="7"/>
      <c r="AX8013" s="7"/>
      <c r="AY8013" s="7"/>
      <c r="AZ8013" s="7"/>
      <c r="BA8013" s="7"/>
      <c r="BB8013" s="7"/>
      <c r="BC8013" s="7"/>
      <c r="BD8013" s="7"/>
      <c r="BG8013" s="7"/>
      <c r="BH8013" s="7"/>
      <c r="BI8013" s="7"/>
      <c r="BJ8013" s="7"/>
      <c r="BK8013" s="7"/>
      <c r="BL8013" s="7"/>
      <c r="BM8013" s="7"/>
      <c r="BP8013" s="7"/>
      <c r="BQ8013" s="7"/>
      <c r="BR8013" s="7"/>
      <c r="BS8013" s="7"/>
      <c r="BT8013" s="7"/>
      <c r="BU8013" s="7"/>
      <c r="BV8013" s="7"/>
      <c r="BW8013" s="7"/>
    </row>
    <row r="8014" spans="43:75" x14ac:dyDescent="0.2">
      <c r="AQ8014" s="7"/>
      <c r="AR8014" s="7"/>
      <c r="AS8014" s="7"/>
      <c r="AT8014" s="7"/>
      <c r="AU8014" s="7"/>
      <c r="AV8014" s="7"/>
      <c r="AX8014" s="7"/>
      <c r="AY8014" s="7"/>
      <c r="AZ8014" s="7"/>
      <c r="BA8014" s="7"/>
      <c r="BB8014" s="7"/>
      <c r="BC8014" s="7"/>
      <c r="BD8014" s="7"/>
      <c r="BG8014" s="7"/>
      <c r="BH8014" s="7"/>
      <c r="BI8014" s="7"/>
      <c r="BJ8014" s="7"/>
      <c r="BK8014" s="7"/>
      <c r="BL8014" s="7"/>
      <c r="BM8014" s="7"/>
      <c r="BP8014" s="7"/>
      <c r="BQ8014" s="7"/>
      <c r="BR8014" s="7"/>
      <c r="BS8014" s="7"/>
      <c r="BT8014" s="7"/>
      <c r="BU8014" s="7"/>
      <c r="BV8014" s="7"/>
      <c r="BW8014" s="7"/>
    </row>
    <row r="8015" spans="43:75" x14ac:dyDescent="0.2">
      <c r="AQ8015" s="7"/>
      <c r="AR8015" s="7"/>
      <c r="AS8015" s="7"/>
      <c r="AT8015" s="7"/>
      <c r="AU8015" s="7"/>
      <c r="AV8015" s="7"/>
      <c r="AX8015" s="7"/>
      <c r="AY8015" s="7"/>
      <c r="AZ8015" s="7"/>
      <c r="BA8015" s="7"/>
      <c r="BB8015" s="7"/>
      <c r="BC8015" s="7"/>
      <c r="BD8015" s="7"/>
      <c r="BG8015" s="7"/>
      <c r="BH8015" s="7"/>
      <c r="BI8015" s="7"/>
      <c r="BJ8015" s="7"/>
      <c r="BK8015" s="7"/>
      <c r="BL8015" s="7"/>
      <c r="BM8015" s="7"/>
      <c r="BP8015" s="7"/>
      <c r="BQ8015" s="7"/>
      <c r="BR8015" s="7"/>
      <c r="BS8015" s="7"/>
      <c r="BT8015" s="7"/>
      <c r="BU8015" s="7"/>
      <c r="BV8015" s="7"/>
      <c r="BW8015" s="7"/>
    </row>
    <row r="8016" spans="43:75" x14ac:dyDescent="0.2">
      <c r="AQ8016" s="7"/>
      <c r="AR8016" s="7"/>
      <c r="AS8016" s="7"/>
      <c r="AT8016" s="7"/>
      <c r="AU8016" s="7"/>
      <c r="AV8016" s="7"/>
      <c r="AX8016" s="7"/>
      <c r="AY8016" s="7"/>
      <c r="AZ8016" s="7"/>
      <c r="BA8016" s="7"/>
      <c r="BB8016" s="7"/>
      <c r="BC8016" s="7"/>
      <c r="BD8016" s="7"/>
      <c r="BG8016" s="7"/>
      <c r="BH8016" s="7"/>
      <c r="BI8016" s="7"/>
      <c r="BJ8016" s="7"/>
      <c r="BK8016" s="7"/>
      <c r="BL8016" s="7"/>
      <c r="BM8016" s="7"/>
      <c r="BP8016" s="7"/>
      <c r="BQ8016" s="7"/>
      <c r="BR8016" s="7"/>
      <c r="BS8016" s="7"/>
      <c r="BT8016" s="7"/>
      <c r="BU8016" s="7"/>
      <c r="BV8016" s="7"/>
      <c r="BW8016" s="7"/>
    </row>
    <row r="8017" spans="43:75" x14ac:dyDescent="0.2">
      <c r="AQ8017" s="7"/>
      <c r="AR8017" s="7"/>
      <c r="AS8017" s="7"/>
      <c r="AT8017" s="7"/>
      <c r="AU8017" s="7"/>
      <c r="AV8017" s="7"/>
      <c r="AX8017" s="7"/>
      <c r="AY8017" s="7"/>
      <c r="AZ8017" s="7"/>
      <c r="BA8017" s="7"/>
      <c r="BB8017" s="7"/>
      <c r="BC8017" s="7"/>
      <c r="BD8017" s="7"/>
      <c r="BG8017" s="7"/>
      <c r="BH8017" s="7"/>
      <c r="BI8017" s="7"/>
      <c r="BJ8017" s="7"/>
      <c r="BK8017" s="7"/>
      <c r="BL8017" s="7"/>
      <c r="BM8017" s="7"/>
      <c r="BP8017" s="7"/>
      <c r="BQ8017" s="7"/>
      <c r="BR8017" s="7"/>
      <c r="BS8017" s="7"/>
      <c r="BT8017" s="7"/>
      <c r="BU8017" s="7"/>
      <c r="BV8017" s="7"/>
      <c r="BW8017" s="7"/>
    </row>
    <row r="8018" spans="43:75" x14ac:dyDescent="0.2">
      <c r="AQ8018" s="7"/>
      <c r="AR8018" s="7"/>
      <c r="AS8018" s="7"/>
      <c r="AT8018" s="7"/>
      <c r="AU8018" s="7"/>
      <c r="AV8018" s="7"/>
      <c r="AX8018" s="7"/>
      <c r="AY8018" s="7"/>
      <c r="AZ8018" s="7"/>
      <c r="BA8018" s="7"/>
      <c r="BB8018" s="7"/>
      <c r="BC8018" s="7"/>
      <c r="BD8018" s="7"/>
      <c r="BG8018" s="7"/>
      <c r="BH8018" s="7"/>
      <c r="BI8018" s="7"/>
      <c r="BJ8018" s="7"/>
      <c r="BK8018" s="7"/>
      <c r="BL8018" s="7"/>
      <c r="BM8018" s="7"/>
      <c r="BP8018" s="7"/>
      <c r="BQ8018" s="7"/>
      <c r="BR8018" s="7"/>
      <c r="BS8018" s="7"/>
      <c r="BT8018" s="7"/>
      <c r="BU8018" s="7"/>
      <c r="BV8018" s="7"/>
      <c r="BW8018" s="7"/>
    </row>
    <row r="8019" spans="43:75" x14ac:dyDescent="0.2">
      <c r="AQ8019" s="7"/>
      <c r="AR8019" s="7"/>
      <c r="AS8019" s="7"/>
      <c r="AT8019" s="7"/>
      <c r="AU8019" s="7"/>
      <c r="AV8019" s="7"/>
      <c r="AX8019" s="7"/>
      <c r="AY8019" s="7"/>
      <c r="AZ8019" s="7"/>
      <c r="BA8019" s="7"/>
      <c r="BB8019" s="7"/>
      <c r="BC8019" s="7"/>
      <c r="BD8019" s="7"/>
      <c r="BG8019" s="7"/>
      <c r="BH8019" s="7"/>
      <c r="BI8019" s="7"/>
      <c r="BJ8019" s="7"/>
      <c r="BK8019" s="7"/>
      <c r="BL8019" s="7"/>
      <c r="BM8019" s="7"/>
      <c r="BP8019" s="7"/>
      <c r="BQ8019" s="7"/>
      <c r="BR8019" s="7"/>
      <c r="BS8019" s="7"/>
      <c r="BT8019" s="7"/>
      <c r="BU8019" s="7"/>
      <c r="BV8019" s="7"/>
      <c r="BW8019" s="7"/>
    </row>
    <row r="8020" spans="43:75" x14ac:dyDescent="0.2">
      <c r="AQ8020" s="7"/>
      <c r="AR8020" s="7"/>
      <c r="AS8020" s="7"/>
      <c r="AT8020" s="7"/>
      <c r="AU8020" s="7"/>
      <c r="AV8020" s="7"/>
      <c r="AX8020" s="7"/>
      <c r="AY8020" s="7"/>
      <c r="AZ8020" s="7"/>
      <c r="BA8020" s="7"/>
      <c r="BB8020" s="7"/>
      <c r="BC8020" s="7"/>
      <c r="BD8020" s="7"/>
      <c r="BG8020" s="7"/>
      <c r="BH8020" s="7"/>
      <c r="BI8020" s="7"/>
      <c r="BJ8020" s="7"/>
      <c r="BK8020" s="7"/>
      <c r="BL8020" s="7"/>
      <c r="BM8020" s="7"/>
      <c r="BP8020" s="7"/>
      <c r="BQ8020" s="7"/>
      <c r="BR8020" s="7"/>
      <c r="BS8020" s="7"/>
      <c r="BT8020" s="7"/>
      <c r="BU8020" s="7"/>
      <c r="BV8020" s="7"/>
      <c r="BW8020" s="7"/>
    </row>
    <row r="8021" spans="43:75" x14ac:dyDescent="0.2">
      <c r="AQ8021" s="7"/>
      <c r="AR8021" s="7"/>
      <c r="AS8021" s="7"/>
      <c r="AT8021" s="7"/>
      <c r="AU8021" s="7"/>
      <c r="AV8021" s="7"/>
      <c r="AX8021" s="7"/>
      <c r="AY8021" s="7"/>
      <c r="AZ8021" s="7"/>
      <c r="BA8021" s="7"/>
      <c r="BB8021" s="7"/>
      <c r="BC8021" s="7"/>
      <c r="BD8021" s="7"/>
      <c r="BG8021" s="7"/>
      <c r="BH8021" s="7"/>
      <c r="BI8021" s="7"/>
      <c r="BJ8021" s="7"/>
      <c r="BK8021" s="7"/>
      <c r="BL8021" s="7"/>
      <c r="BM8021" s="7"/>
      <c r="BP8021" s="7"/>
      <c r="BQ8021" s="7"/>
      <c r="BR8021" s="7"/>
      <c r="BS8021" s="7"/>
      <c r="BT8021" s="7"/>
      <c r="BU8021" s="7"/>
      <c r="BV8021" s="7"/>
      <c r="BW8021" s="7"/>
    </row>
    <row r="8022" spans="43:75" x14ac:dyDescent="0.2">
      <c r="AQ8022" s="7"/>
      <c r="AR8022" s="7"/>
      <c r="AS8022" s="7"/>
      <c r="AT8022" s="7"/>
      <c r="AU8022" s="7"/>
      <c r="AV8022" s="7"/>
      <c r="AX8022" s="7"/>
      <c r="AY8022" s="7"/>
      <c r="AZ8022" s="7"/>
      <c r="BA8022" s="7"/>
      <c r="BB8022" s="7"/>
      <c r="BC8022" s="7"/>
      <c r="BD8022" s="7"/>
      <c r="BG8022" s="7"/>
      <c r="BH8022" s="7"/>
      <c r="BI8022" s="7"/>
      <c r="BJ8022" s="7"/>
      <c r="BK8022" s="7"/>
      <c r="BL8022" s="7"/>
      <c r="BM8022" s="7"/>
      <c r="BP8022" s="7"/>
      <c r="BQ8022" s="7"/>
      <c r="BR8022" s="7"/>
      <c r="BS8022" s="7"/>
      <c r="BT8022" s="7"/>
      <c r="BU8022" s="7"/>
      <c r="BV8022" s="7"/>
      <c r="BW8022" s="7"/>
    </row>
    <row r="8023" spans="43:75" x14ac:dyDescent="0.2">
      <c r="AQ8023" s="7"/>
      <c r="AR8023" s="7"/>
      <c r="AS8023" s="7"/>
      <c r="AT8023" s="7"/>
      <c r="AU8023" s="7"/>
      <c r="AV8023" s="7"/>
      <c r="AX8023" s="7"/>
      <c r="AY8023" s="7"/>
      <c r="AZ8023" s="7"/>
      <c r="BA8023" s="7"/>
      <c r="BB8023" s="7"/>
      <c r="BC8023" s="7"/>
      <c r="BD8023" s="7"/>
      <c r="BG8023" s="7"/>
      <c r="BH8023" s="7"/>
      <c r="BI8023" s="7"/>
      <c r="BJ8023" s="7"/>
      <c r="BK8023" s="7"/>
      <c r="BL8023" s="7"/>
      <c r="BM8023" s="7"/>
      <c r="BP8023" s="7"/>
      <c r="BQ8023" s="7"/>
      <c r="BR8023" s="7"/>
      <c r="BS8023" s="7"/>
      <c r="BT8023" s="7"/>
      <c r="BU8023" s="7"/>
      <c r="BV8023" s="7"/>
      <c r="BW8023" s="7"/>
    </row>
    <row r="8024" spans="43:75" x14ac:dyDescent="0.2">
      <c r="AQ8024" s="7"/>
      <c r="AR8024" s="7"/>
      <c r="AS8024" s="7"/>
      <c r="AT8024" s="7"/>
      <c r="AU8024" s="7"/>
      <c r="AV8024" s="7"/>
      <c r="AX8024" s="7"/>
      <c r="AY8024" s="7"/>
      <c r="AZ8024" s="7"/>
      <c r="BA8024" s="7"/>
      <c r="BB8024" s="7"/>
      <c r="BC8024" s="7"/>
      <c r="BD8024" s="7"/>
      <c r="BG8024" s="7"/>
      <c r="BH8024" s="7"/>
      <c r="BI8024" s="7"/>
      <c r="BJ8024" s="7"/>
      <c r="BK8024" s="7"/>
      <c r="BL8024" s="7"/>
      <c r="BM8024" s="7"/>
      <c r="BP8024" s="7"/>
      <c r="BQ8024" s="7"/>
      <c r="BR8024" s="7"/>
      <c r="BS8024" s="7"/>
      <c r="BT8024" s="7"/>
      <c r="BU8024" s="7"/>
      <c r="BV8024" s="7"/>
      <c r="BW8024" s="7"/>
    </row>
    <row r="8025" spans="43:75" x14ac:dyDescent="0.2">
      <c r="AQ8025" s="7"/>
      <c r="AR8025" s="7"/>
      <c r="AS8025" s="7"/>
      <c r="AT8025" s="7"/>
      <c r="AU8025" s="7"/>
      <c r="AV8025" s="7"/>
      <c r="AX8025" s="7"/>
      <c r="AY8025" s="7"/>
      <c r="AZ8025" s="7"/>
      <c r="BA8025" s="7"/>
      <c r="BB8025" s="7"/>
      <c r="BC8025" s="7"/>
      <c r="BD8025" s="7"/>
      <c r="BG8025" s="7"/>
      <c r="BH8025" s="7"/>
      <c r="BI8025" s="7"/>
      <c r="BJ8025" s="7"/>
      <c r="BK8025" s="7"/>
      <c r="BL8025" s="7"/>
      <c r="BM8025" s="7"/>
      <c r="BP8025" s="7"/>
      <c r="BQ8025" s="7"/>
      <c r="BR8025" s="7"/>
      <c r="BS8025" s="7"/>
      <c r="BT8025" s="7"/>
      <c r="BU8025" s="7"/>
      <c r="BV8025" s="7"/>
      <c r="BW8025" s="7"/>
    </row>
    <row r="8026" spans="43:75" x14ac:dyDescent="0.2">
      <c r="AQ8026" s="7"/>
      <c r="AR8026" s="7"/>
      <c r="AS8026" s="7"/>
      <c r="AT8026" s="7"/>
      <c r="AU8026" s="7"/>
      <c r="AV8026" s="7"/>
      <c r="AX8026" s="7"/>
      <c r="AY8026" s="7"/>
      <c r="AZ8026" s="7"/>
      <c r="BA8026" s="7"/>
      <c r="BB8026" s="7"/>
      <c r="BC8026" s="7"/>
      <c r="BD8026" s="7"/>
      <c r="BG8026" s="7"/>
      <c r="BH8026" s="7"/>
      <c r="BI8026" s="7"/>
      <c r="BJ8026" s="7"/>
      <c r="BK8026" s="7"/>
      <c r="BL8026" s="7"/>
      <c r="BM8026" s="7"/>
      <c r="BP8026" s="7"/>
      <c r="BQ8026" s="7"/>
      <c r="BR8026" s="7"/>
      <c r="BS8026" s="7"/>
      <c r="BT8026" s="7"/>
      <c r="BU8026" s="7"/>
      <c r="BV8026" s="7"/>
      <c r="BW8026" s="7"/>
    </row>
    <row r="8027" spans="43:75" x14ac:dyDescent="0.2">
      <c r="AQ8027" s="7"/>
      <c r="AR8027" s="7"/>
      <c r="AS8027" s="7"/>
      <c r="AT8027" s="7"/>
      <c r="AU8027" s="7"/>
      <c r="AV8027" s="7"/>
      <c r="AX8027" s="7"/>
      <c r="AY8027" s="7"/>
      <c r="AZ8027" s="7"/>
      <c r="BA8027" s="7"/>
      <c r="BB8027" s="7"/>
      <c r="BC8027" s="7"/>
      <c r="BD8027" s="7"/>
      <c r="BG8027" s="7"/>
      <c r="BH8027" s="7"/>
      <c r="BI8027" s="7"/>
      <c r="BJ8027" s="7"/>
      <c r="BK8027" s="7"/>
      <c r="BL8027" s="7"/>
      <c r="BM8027" s="7"/>
      <c r="BP8027" s="7"/>
      <c r="BQ8027" s="7"/>
      <c r="BR8027" s="7"/>
      <c r="BS8027" s="7"/>
      <c r="BT8027" s="7"/>
      <c r="BU8027" s="7"/>
      <c r="BV8027" s="7"/>
      <c r="BW8027" s="7"/>
    </row>
    <row r="8028" spans="43:75" x14ac:dyDescent="0.2">
      <c r="AQ8028" s="7"/>
      <c r="AR8028" s="7"/>
      <c r="AS8028" s="7"/>
      <c r="AT8028" s="7"/>
      <c r="AU8028" s="7"/>
      <c r="AV8028" s="7"/>
      <c r="AX8028" s="7"/>
      <c r="AY8028" s="7"/>
      <c r="AZ8028" s="7"/>
      <c r="BA8028" s="7"/>
      <c r="BB8028" s="7"/>
      <c r="BC8028" s="7"/>
      <c r="BD8028" s="7"/>
      <c r="BG8028" s="7"/>
      <c r="BH8028" s="7"/>
      <c r="BI8028" s="7"/>
      <c r="BJ8028" s="7"/>
      <c r="BK8028" s="7"/>
      <c r="BL8028" s="7"/>
      <c r="BM8028" s="7"/>
      <c r="BP8028" s="7"/>
      <c r="BQ8028" s="7"/>
      <c r="BR8028" s="7"/>
      <c r="BS8028" s="7"/>
      <c r="BT8028" s="7"/>
      <c r="BU8028" s="7"/>
      <c r="BV8028" s="7"/>
      <c r="BW8028" s="7"/>
    </row>
    <row r="8029" spans="43:75" x14ac:dyDescent="0.2">
      <c r="AQ8029" s="7"/>
      <c r="AR8029" s="7"/>
      <c r="AS8029" s="7"/>
      <c r="AT8029" s="7"/>
      <c r="AU8029" s="7"/>
      <c r="AV8029" s="7"/>
      <c r="AX8029" s="7"/>
      <c r="AY8029" s="7"/>
      <c r="AZ8029" s="7"/>
      <c r="BA8029" s="7"/>
      <c r="BB8029" s="7"/>
      <c r="BC8029" s="7"/>
      <c r="BD8029" s="7"/>
      <c r="BG8029" s="7"/>
      <c r="BH8029" s="7"/>
      <c r="BI8029" s="7"/>
      <c r="BJ8029" s="7"/>
      <c r="BK8029" s="7"/>
      <c r="BL8029" s="7"/>
      <c r="BM8029" s="7"/>
      <c r="BP8029" s="7"/>
      <c r="BQ8029" s="7"/>
      <c r="BR8029" s="7"/>
      <c r="BS8029" s="7"/>
      <c r="BT8029" s="7"/>
      <c r="BU8029" s="7"/>
      <c r="BV8029" s="7"/>
      <c r="BW8029" s="7"/>
    </row>
    <row r="8030" spans="43:75" x14ac:dyDescent="0.2">
      <c r="AQ8030" s="7"/>
      <c r="AR8030" s="7"/>
      <c r="AS8030" s="7"/>
      <c r="AT8030" s="7"/>
      <c r="AU8030" s="7"/>
      <c r="AV8030" s="7"/>
      <c r="AX8030" s="7"/>
      <c r="AY8030" s="7"/>
      <c r="AZ8030" s="7"/>
      <c r="BA8030" s="7"/>
      <c r="BB8030" s="7"/>
      <c r="BC8030" s="7"/>
      <c r="BD8030" s="7"/>
      <c r="BG8030" s="7"/>
      <c r="BH8030" s="7"/>
      <c r="BI8030" s="7"/>
      <c r="BJ8030" s="7"/>
      <c r="BK8030" s="7"/>
      <c r="BL8030" s="7"/>
      <c r="BM8030" s="7"/>
      <c r="BP8030" s="7"/>
      <c r="BQ8030" s="7"/>
      <c r="BR8030" s="7"/>
      <c r="BS8030" s="7"/>
      <c r="BT8030" s="7"/>
      <c r="BU8030" s="7"/>
      <c r="BV8030" s="7"/>
      <c r="BW8030" s="7"/>
    </row>
    <row r="8031" spans="43:75" x14ac:dyDescent="0.2">
      <c r="AQ8031" s="7"/>
      <c r="AR8031" s="7"/>
      <c r="AS8031" s="7"/>
      <c r="AT8031" s="7"/>
      <c r="AU8031" s="7"/>
      <c r="AV8031" s="7"/>
      <c r="AX8031" s="7"/>
      <c r="AY8031" s="7"/>
      <c r="AZ8031" s="7"/>
      <c r="BA8031" s="7"/>
      <c r="BB8031" s="7"/>
      <c r="BC8031" s="7"/>
      <c r="BD8031" s="7"/>
      <c r="BG8031" s="7"/>
      <c r="BH8031" s="7"/>
      <c r="BI8031" s="7"/>
      <c r="BJ8031" s="7"/>
      <c r="BK8031" s="7"/>
      <c r="BL8031" s="7"/>
      <c r="BM8031" s="7"/>
      <c r="BP8031" s="7"/>
      <c r="BQ8031" s="7"/>
      <c r="BR8031" s="7"/>
      <c r="BS8031" s="7"/>
      <c r="BT8031" s="7"/>
      <c r="BU8031" s="7"/>
      <c r="BV8031" s="7"/>
      <c r="BW8031" s="7"/>
    </row>
    <row r="8032" spans="43:75" x14ac:dyDescent="0.2">
      <c r="AQ8032" s="7"/>
      <c r="AR8032" s="7"/>
      <c r="AS8032" s="7"/>
      <c r="AT8032" s="7"/>
      <c r="AU8032" s="7"/>
      <c r="AV8032" s="7"/>
      <c r="AX8032" s="7"/>
      <c r="AY8032" s="7"/>
      <c r="AZ8032" s="7"/>
      <c r="BA8032" s="7"/>
      <c r="BB8032" s="7"/>
      <c r="BC8032" s="7"/>
      <c r="BD8032" s="7"/>
      <c r="BG8032" s="7"/>
      <c r="BH8032" s="7"/>
      <c r="BI8032" s="7"/>
      <c r="BJ8032" s="7"/>
      <c r="BK8032" s="7"/>
      <c r="BL8032" s="7"/>
      <c r="BM8032" s="7"/>
      <c r="BP8032" s="7"/>
      <c r="BQ8032" s="7"/>
      <c r="BR8032" s="7"/>
      <c r="BS8032" s="7"/>
      <c r="BT8032" s="7"/>
      <c r="BU8032" s="7"/>
      <c r="BV8032" s="7"/>
      <c r="BW8032" s="7"/>
    </row>
    <row r="8033" spans="43:75" x14ac:dyDescent="0.2">
      <c r="AQ8033" s="7"/>
      <c r="AR8033" s="7"/>
      <c r="AS8033" s="7"/>
      <c r="AT8033" s="7"/>
      <c r="AU8033" s="7"/>
      <c r="AV8033" s="7"/>
      <c r="AX8033" s="7"/>
      <c r="AY8033" s="7"/>
      <c r="AZ8033" s="7"/>
      <c r="BA8033" s="7"/>
      <c r="BB8033" s="7"/>
      <c r="BC8033" s="7"/>
      <c r="BD8033" s="7"/>
      <c r="BG8033" s="7"/>
      <c r="BH8033" s="7"/>
      <c r="BI8033" s="7"/>
      <c r="BJ8033" s="7"/>
      <c r="BK8033" s="7"/>
      <c r="BL8033" s="7"/>
      <c r="BM8033" s="7"/>
      <c r="BP8033" s="7"/>
      <c r="BQ8033" s="7"/>
      <c r="BR8033" s="7"/>
      <c r="BS8033" s="7"/>
      <c r="BT8033" s="7"/>
      <c r="BU8033" s="7"/>
      <c r="BV8033" s="7"/>
      <c r="BW8033" s="7"/>
    </row>
    <row r="8034" spans="43:75" x14ac:dyDescent="0.2">
      <c r="AQ8034" s="7"/>
      <c r="AR8034" s="7"/>
      <c r="AS8034" s="7"/>
      <c r="AT8034" s="7"/>
      <c r="AU8034" s="7"/>
      <c r="AV8034" s="7"/>
      <c r="AX8034" s="7"/>
      <c r="AY8034" s="7"/>
      <c r="AZ8034" s="7"/>
      <c r="BA8034" s="7"/>
      <c r="BB8034" s="7"/>
      <c r="BC8034" s="7"/>
      <c r="BD8034" s="7"/>
      <c r="BG8034" s="7"/>
      <c r="BH8034" s="7"/>
      <c r="BI8034" s="7"/>
      <c r="BJ8034" s="7"/>
      <c r="BK8034" s="7"/>
      <c r="BL8034" s="7"/>
      <c r="BM8034" s="7"/>
      <c r="BP8034" s="7"/>
      <c r="BQ8034" s="7"/>
      <c r="BR8034" s="7"/>
      <c r="BS8034" s="7"/>
      <c r="BT8034" s="7"/>
      <c r="BU8034" s="7"/>
      <c r="BV8034" s="7"/>
      <c r="BW8034" s="7"/>
    </row>
    <row r="8035" spans="43:75" x14ac:dyDescent="0.2">
      <c r="AQ8035" s="7"/>
      <c r="AR8035" s="7"/>
      <c r="AS8035" s="7"/>
      <c r="AT8035" s="7"/>
      <c r="AU8035" s="7"/>
      <c r="AV8035" s="7"/>
      <c r="AX8035" s="7"/>
      <c r="AY8035" s="7"/>
      <c r="AZ8035" s="7"/>
      <c r="BA8035" s="7"/>
      <c r="BB8035" s="7"/>
      <c r="BC8035" s="7"/>
      <c r="BD8035" s="7"/>
      <c r="BG8035" s="7"/>
      <c r="BH8035" s="7"/>
      <c r="BI8035" s="7"/>
      <c r="BJ8035" s="7"/>
      <c r="BK8035" s="7"/>
      <c r="BL8035" s="7"/>
      <c r="BM8035" s="7"/>
      <c r="BP8035" s="7"/>
      <c r="BQ8035" s="7"/>
      <c r="BR8035" s="7"/>
      <c r="BS8035" s="7"/>
      <c r="BT8035" s="7"/>
      <c r="BU8035" s="7"/>
      <c r="BV8035" s="7"/>
      <c r="BW8035" s="7"/>
    </row>
    <row r="8036" spans="43:75" x14ac:dyDescent="0.2">
      <c r="AQ8036" s="7"/>
      <c r="AR8036" s="7"/>
      <c r="AS8036" s="7"/>
      <c r="AT8036" s="7"/>
      <c r="AU8036" s="7"/>
      <c r="AV8036" s="7"/>
      <c r="AX8036" s="7"/>
      <c r="AY8036" s="7"/>
      <c r="AZ8036" s="7"/>
      <c r="BA8036" s="7"/>
      <c r="BB8036" s="7"/>
      <c r="BC8036" s="7"/>
      <c r="BD8036" s="7"/>
      <c r="BG8036" s="7"/>
      <c r="BH8036" s="7"/>
      <c r="BI8036" s="7"/>
      <c r="BJ8036" s="7"/>
      <c r="BK8036" s="7"/>
      <c r="BL8036" s="7"/>
      <c r="BM8036" s="7"/>
      <c r="BP8036" s="7"/>
      <c r="BQ8036" s="7"/>
      <c r="BR8036" s="7"/>
      <c r="BS8036" s="7"/>
      <c r="BT8036" s="7"/>
      <c r="BU8036" s="7"/>
      <c r="BV8036" s="7"/>
      <c r="BW8036" s="7"/>
    </row>
    <row r="8037" spans="43:75" x14ac:dyDescent="0.2">
      <c r="AQ8037" s="7"/>
      <c r="AR8037" s="7"/>
      <c r="AS8037" s="7"/>
      <c r="AT8037" s="7"/>
      <c r="AU8037" s="7"/>
      <c r="AV8037" s="7"/>
      <c r="AX8037" s="7"/>
      <c r="AY8037" s="7"/>
      <c r="AZ8037" s="7"/>
      <c r="BA8037" s="7"/>
      <c r="BB8037" s="7"/>
      <c r="BC8037" s="7"/>
      <c r="BD8037" s="7"/>
      <c r="BG8037" s="7"/>
      <c r="BH8037" s="7"/>
      <c r="BI8037" s="7"/>
      <c r="BJ8037" s="7"/>
      <c r="BK8037" s="7"/>
      <c r="BL8037" s="7"/>
      <c r="BM8037" s="7"/>
      <c r="BP8037" s="7"/>
      <c r="BQ8037" s="7"/>
      <c r="BR8037" s="7"/>
      <c r="BS8037" s="7"/>
      <c r="BT8037" s="7"/>
      <c r="BU8037" s="7"/>
      <c r="BV8037" s="7"/>
      <c r="BW8037" s="7"/>
    </row>
    <row r="8038" spans="43:75" x14ac:dyDescent="0.2">
      <c r="AQ8038" s="7"/>
      <c r="AR8038" s="7"/>
      <c r="AS8038" s="7"/>
      <c r="AT8038" s="7"/>
      <c r="AU8038" s="7"/>
      <c r="AV8038" s="7"/>
      <c r="AX8038" s="7"/>
      <c r="AY8038" s="7"/>
      <c r="AZ8038" s="7"/>
      <c r="BA8038" s="7"/>
      <c r="BB8038" s="7"/>
      <c r="BC8038" s="7"/>
      <c r="BD8038" s="7"/>
      <c r="BG8038" s="7"/>
      <c r="BH8038" s="7"/>
      <c r="BI8038" s="7"/>
      <c r="BJ8038" s="7"/>
      <c r="BK8038" s="7"/>
      <c r="BL8038" s="7"/>
      <c r="BM8038" s="7"/>
      <c r="BP8038" s="7"/>
      <c r="BQ8038" s="7"/>
      <c r="BR8038" s="7"/>
      <c r="BS8038" s="7"/>
      <c r="BT8038" s="7"/>
      <c r="BU8038" s="7"/>
      <c r="BV8038" s="7"/>
      <c r="BW8038" s="7"/>
    </row>
    <row r="8039" spans="43:75" x14ac:dyDescent="0.2">
      <c r="AQ8039" s="7"/>
      <c r="AR8039" s="7"/>
      <c r="AS8039" s="7"/>
      <c r="AT8039" s="7"/>
      <c r="AU8039" s="7"/>
      <c r="AV8039" s="7"/>
      <c r="AX8039" s="7"/>
      <c r="AY8039" s="7"/>
      <c r="AZ8039" s="7"/>
      <c r="BA8039" s="7"/>
      <c r="BB8039" s="7"/>
      <c r="BC8039" s="7"/>
      <c r="BD8039" s="7"/>
      <c r="BG8039" s="7"/>
      <c r="BH8039" s="7"/>
      <c r="BI8039" s="7"/>
      <c r="BJ8039" s="7"/>
      <c r="BK8039" s="7"/>
      <c r="BL8039" s="7"/>
      <c r="BM8039" s="7"/>
      <c r="BP8039" s="7"/>
      <c r="BQ8039" s="7"/>
      <c r="BR8039" s="7"/>
      <c r="BS8039" s="7"/>
      <c r="BT8039" s="7"/>
      <c r="BU8039" s="7"/>
      <c r="BV8039" s="7"/>
      <c r="BW8039" s="7"/>
    </row>
    <row r="8040" spans="43:75" x14ac:dyDescent="0.2">
      <c r="AQ8040" s="7"/>
      <c r="AR8040" s="7"/>
      <c r="AS8040" s="7"/>
      <c r="AT8040" s="7"/>
      <c r="AU8040" s="7"/>
      <c r="AV8040" s="7"/>
      <c r="AX8040" s="7"/>
      <c r="AY8040" s="7"/>
      <c r="AZ8040" s="7"/>
      <c r="BA8040" s="7"/>
      <c r="BB8040" s="7"/>
      <c r="BC8040" s="7"/>
      <c r="BD8040" s="7"/>
      <c r="BG8040" s="7"/>
      <c r="BH8040" s="7"/>
      <c r="BI8040" s="7"/>
      <c r="BJ8040" s="7"/>
      <c r="BK8040" s="7"/>
      <c r="BL8040" s="7"/>
      <c r="BM8040" s="7"/>
      <c r="BP8040" s="7"/>
      <c r="BQ8040" s="7"/>
      <c r="BR8040" s="7"/>
      <c r="BS8040" s="7"/>
      <c r="BT8040" s="7"/>
      <c r="BU8040" s="7"/>
      <c r="BV8040" s="7"/>
      <c r="BW8040" s="7"/>
    </row>
    <row r="8041" spans="43:75" x14ac:dyDescent="0.2">
      <c r="AQ8041" s="7"/>
      <c r="AR8041" s="7"/>
      <c r="AS8041" s="7"/>
      <c r="AT8041" s="7"/>
      <c r="AU8041" s="7"/>
      <c r="AV8041" s="7"/>
      <c r="AX8041" s="7"/>
      <c r="AY8041" s="7"/>
      <c r="AZ8041" s="7"/>
      <c r="BA8041" s="7"/>
      <c r="BB8041" s="7"/>
      <c r="BC8041" s="7"/>
      <c r="BD8041" s="7"/>
      <c r="BG8041" s="7"/>
      <c r="BH8041" s="7"/>
      <c r="BI8041" s="7"/>
      <c r="BJ8041" s="7"/>
      <c r="BK8041" s="7"/>
      <c r="BL8041" s="7"/>
      <c r="BM8041" s="7"/>
      <c r="BP8041" s="7"/>
      <c r="BQ8041" s="7"/>
      <c r="BR8041" s="7"/>
      <c r="BS8041" s="7"/>
      <c r="BT8041" s="7"/>
      <c r="BU8041" s="7"/>
      <c r="BV8041" s="7"/>
      <c r="BW8041" s="7"/>
    </row>
    <row r="8042" spans="43:75" x14ac:dyDescent="0.2">
      <c r="AQ8042" s="7"/>
      <c r="AR8042" s="7"/>
      <c r="AS8042" s="7"/>
      <c r="AT8042" s="7"/>
      <c r="AU8042" s="7"/>
      <c r="AV8042" s="7"/>
      <c r="AX8042" s="7"/>
      <c r="AY8042" s="7"/>
      <c r="AZ8042" s="7"/>
      <c r="BA8042" s="7"/>
      <c r="BB8042" s="7"/>
      <c r="BC8042" s="7"/>
      <c r="BD8042" s="7"/>
      <c r="BG8042" s="7"/>
      <c r="BH8042" s="7"/>
      <c r="BI8042" s="7"/>
      <c r="BJ8042" s="7"/>
      <c r="BK8042" s="7"/>
      <c r="BL8042" s="7"/>
      <c r="BM8042" s="7"/>
      <c r="BP8042" s="7"/>
      <c r="BQ8042" s="7"/>
      <c r="BR8042" s="7"/>
      <c r="BS8042" s="7"/>
      <c r="BT8042" s="7"/>
      <c r="BU8042" s="7"/>
      <c r="BV8042" s="7"/>
      <c r="BW8042" s="7"/>
    </row>
    <row r="8043" spans="43:75" x14ac:dyDescent="0.2">
      <c r="AQ8043" s="7"/>
      <c r="AR8043" s="7"/>
      <c r="AS8043" s="7"/>
      <c r="AT8043" s="7"/>
      <c r="AU8043" s="7"/>
      <c r="AV8043" s="7"/>
      <c r="AX8043" s="7"/>
      <c r="AY8043" s="7"/>
      <c r="AZ8043" s="7"/>
      <c r="BA8043" s="7"/>
      <c r="BB8043" s="7"/>
      <c r="BC8043" s="7"/>
      <c r="BD8043" s="7"/>
      <c r="BG8043" s="7"/>
      <c r="BH8043" s="7"/>
      <c r="BI8043" s="7"/>
      <c r="BJ8043" s="7"/>
      <c r="BK8043" s="7"/>
      <c r="BL8043" s="7"/>
      <c r="BM8043" s="7"/>
      <c r="BP8043" s="7"/>
      <c r="BQ8043" s="7"/>
      <c r="BR8043" s="7"/>
      <c r="BS8043" s="7"/>
      <c r="BT8043" s="7"/>
      <c r="BU8043" s="7"/>
      <c r="BV8043" s="7"/>
      <c r="BW8043" s="7"/>
    </row>
    <row r="8044" spans="43:75" x14ac:dyDescent="0.2">
      <c r="AQ8044" s="7"/>
      <c r="AR8044" s="7"/>
      <c r="AS8044" s="7"/>
      <c r="AT8044" s="7"/>
      <c r="AU8044" s="7"/>
      <c r="AV8044" s="7"/>
      <c r="AX8044" s="7"/>
      <c r="AY8044" s="7"/>
      <c r="AZ8044" s="7"/>
      <c r="BA8044" s="7"/>
      <c r="BB8044" s="7"/>
      <c r="BC8044" s="7"/>
      <c r="BD8044" s="7"/>
      <c r="BG8044" s="7"/>
      <c r="BH8044" s="7"/>
      <c r="BI8044" s="7"/>
      <c r="BJ8044" s="7"/>
      <c r="BK8044" s="7"/>
      <c r="BL8044" s="7"/>
      <c r="BM8044" s="7"/>
      <c r="BP8044" s="7"/>
      <c r="BQ8044" s="7"/>
      <c r="BR8044" s="7"/>
      <c r="BS8044" s="7"/>
      <c r="BT8044" s="7"/>
      <c r="BU8044" s="7"/>
      <c r="BV8044" s="7"/>
      <c r="BW8044" s="7"/>
    </row>
    <row r="8045" spans="43:75" x14ac:dyDescent="0.2">
      <c r="AQ8045" s="7"/>
      <c r="AR8045" s="7"/>
      <c r="AS8045" s="7"/>
      <c r="AT8045" s="7"/>
      <c r="AU8045" s="7"/>
      <c r="AV8045" s="7"/>
      <c r="AX8045" s="7"/>
      <c r="AY8045" s="7"/>
      <c r="AZ8045" s="7"/>
      <c r="BA8045" s="7"/>
      <c r="BB8045" s="7"/>
      <c r="BC8045" s="7"/>
      <c r="BD8045" s="7"/>
      <c r="BG8045" s="7"/>
      <c r="BH8045" s="7"/>
      <c r="BI8045" s="7"/>
      <c r="BJ8045" s="7"/>
      <c r="BK8045" s="7"/>
      <c r="BL8045" s="7"/>
      <c r="BM8045" s="7"/>
      <c r="BP8045" s="7"/>
      <c r="BQ8045" s="7"/>
      <c r="BR8045" s="7"/>
      <c r="BS8045" s="7"/>
      <c r="BT8045" s="7"/>
      <c r="BU8045" s="7"/>
      <c r="BV8045" s="7"/>
      <c r="BW8045" s="7"/>
    </row>
    <row r="8046" spans="43:75" x14ac:dyDescent="0.2">
      <c r="AQ8046" s="7"/>
      <c r="AR8046" s="7"/>
      <c r="AS8046" s="7"/>
      <c r="AT8046" s="7"/>
      <c r="AU8046" s="7"/>
      <c r="AV8046" s="7"/>
      <c r="AX8046" s="7"/>
      <c r="AY8046" s="7"/>
      <c r="AZ8046" s="7"/>
      <c r="BA8046" s="7"/>
      <c r="BB8046" s="7"/>
      <c r="BC8046" s="7"/>
      <c r="BD8046" s="7"/>
      <c r="BG8046" s="7"/>
      <c r="BH8046" s="7"/>
      <c r="BI8046" s="7"/>
      <c r="BJ8046" s="7"/>
      <c r="BK8046" s="7"/>
      <c r="BL8046" s="7"/>
      <c r="BM8046" s="7"/>
      <c r="BP8046" s="7"/>
      <c r="BQ8046" s="7"/>
      <c r="BR8046" s="7"/>
      <c r="BS8046" s="7"/>
      <c r="BT8046" s="7"/>
      <c r="BU8046" s="7"/>
      <c r="BV8046" s="7"/>
      <c r="BW8046" s="7"/>
    </row>
    <row r="8047" spans="43:75" x14ac:dyDescent="0.2">
      <c r="AQ8047" s="7"/>
      <c r="AR8047" s="7"/>
      <c r="AS8047" s="7"/>
      <c r="AT8047" s="7"/>
      <c r="AU8047" s="7"/>
      <c r="AV8047" s="7"/>
      <c r="AX8047" s="7"/>
      <c r="AY8047" s="7"/>
      <c r="AZ8047" s="7"/>
      <c r="BA8047" s="7"/>
      <c r="BB8047" s="7"/>
      <c r="BC8047" s="7"/>
      <c r="BD8047" s="7"/>
      <c r="BG8047" s="7"/>
      <c r="BH8047" s="7"/>
      <c r="BI8047" s="7"/>
      <c r="BJ8047" s="7"/>
      <c r="BK8047" s="7"/>
      <c r="BL8047" s="7"/>
      <c r="BM8047" s="7"/>
      <c r="BP8047" s="7"/>
      <c r="BQ8047" s="7"/>
      <c r="BR8047" s="7"/>
      <c r="BS8047" s="7"/>
      <c r="BT8047" s="7"/>
      <c r="BU8047" s="7"/>
      <c r="BV8047" s="7"/>
      <c r="BW8047" s="7"/>
    </row>
    <row r="8048" spans="43:75" x14ac:dyDescent="0.2">
      <c r="AQ8048" s="7"/>
      <c r="AR8048" s="7"/>
      <c r="AS8048" s="7"/>
      <c r="AT8048" s="7"/>
      <c r="AU8048" s="7"/>
      <c r="AV8048" s="7"/>
      <c r="AX8048" s="7"/>
      <c r="AY8048" s="7"/>
      <c r="AZ8048" s="7"/>
      <c r="BA8048" s="7"/>
      <c r="BB8048" s="7"/>
      <c r="BC8048" s="7"/>
      <c r="BD8048" s="7"/>
      <c r="BG8048" s="7"/>
      <c r="BH8048" s="7"/>
      <c r="BI8048" s="7"/>
      <c r="BJ8048" s="7"/>
      <c r="BK8048" s="7"/>
      <c r="BL8048" s="7"/>
      <c r="BM8048" s="7"/>
      <c r="BP8048" s="7"/>
      <c r="BQ8048" s="7"/>
      <c r="BR8048" s="7"/>
      <c r="BS8048" s="7"/>
      <c r="BT8048" s="7"/>
      <c r="BU8048" s="7"/>
      <c r="BV8048" s="7"/>
      <c r="BW8048" s="7"/>
    </row>
    <row r="8049" spans="43:75" x14ac:dyDescent="0.2">
      <c r="AQ8049" s="7"/>
      <c r="AR8049" s="7"/>
      <c r="AS8049" s="7"/>
      <c r="AT8049" s="7"/>
      <c r="AU8049" s="7"/>
      <c r="AV8049" s="7"/>
      <c r="AX8049" s="7"/>
      <c r="AY8049" s="7"/>
      <c r="AZ8049" s="7"/>
      <c r="BA8049" s="7"/>
      <c r="BB8049" s="7"/>
      <c r="BC8049" s="7"/>
      <c r="BD8049" s="7"/>
      <c r="BG8049" s="7"/>
      <c r="BH8049" s="7"/>
      <c r="BI8049" s="7"/>
      <c r="BJ8049" s="7"/>
      <c r="BK8049" s="7"/>
      <c r="BL8049" s="7"/>
      <c r="BM8049" s="7"/>
      <c r="BP8049" s="7"/>
      <c r="BQ8049" s="7"/>
      <c r="BR8049" s="7"/>
      <c r="BS8049" s="7"/>
      <c r="BT8049" s="7"/>
      <c r="BU8049" s="7"/>
      <c r="BV8049" s="7"/>
      <c r="BW8049" s="7"/>
    </row>
    <row r="8050" spans="43:75" x14ac:dyDescent="0.2">
      <c r="AQ8050" s="7"/>
      <c r="AR8050" s="7"/>
      <c r="AS8050" s="7"/>
      <c r="AT8050" s="7"/>
      <c r="AU8050" s="7"/>
      <c r="AV8050" s="7"/>
      <c r="AX8050" s="7"/>
      <c r="AY8050" s="7"/>
      <c r="AZ8050" s="7"/>
      <c r="BA8050" s="7"/>
      <c r="BB8050" s="7"/>
      <c r="BC8050" s="7"/>
      <c r="BD8050" s="7"/>
      <c r="BG8050" s="7"/>
      <c r="BH8050" s="7"/>
      <c r="BI8050" s="7"/>
      <c r="BJ8050" s="7"/>
      <c r="BK8050" s="7"/>
      <c r="BL8050" s="7"/>
      <c r="BM8050" s="7"/>
      <c r="BP8050" s="7"/>
      <c r="BQ8050" s="7"/>
      <c r="BR8050" s="7"/>
      <c r="BS8050" s="7"/>
      <c r="BT8050" s="7"/>
      <c r="BU8050" s="7"/>
      <c r="BV8050" s="7"/>
      <c r="BW8050" s="7"/>
    </row>
    <row r="8051" spans="43:75" x14ac:dyDescent="0.2">
      <c r="AQ8051" s="7"/>
      <c r="AR8051" s="7"/>
      <c r="AS8051" s="7"/>
      <c r="AT8051" s="7"/>
      <c r="AU8051" s="7"/>
      <c r="AV8051" s="7"/>
      <c r="AX8051" s="7"/>
      <c r="AY8051" s="7"/>
      <c r="AZ8051" s="7"/>
      <c r="BA8051" s="7"/>
      <c r="BB8051" s="7"/>
      <c r="BC8051" s="7"/>
      <c r="BD8051" s="7"/>
      <c r="BG8051" s="7"/>
      <c r="BH8051" s="7"/>
      <c r="BI8051" s="7"/>
      <c r="BJ8051" s="7"/>
      <c r="BK8051" s="7"/>
      <c r="BL8051" s="7"/>
      <c r="BM8051" s="7"/>
      <c r="BP8051" s="7"/>
      <c r="BQ8051" s="7"/>
      <c r="BR8051" s="7"/>
      <c r="BS8051" s="7"/>
      <c r="BT8051" s="7"/>
      <c r="BU8051" s="7"/>
      <c r="BV8051" s="7"/>
      <c r="BW8051" s="7"/>
    </row>
    <row r="8052" spans="43:75" x14ac:dyDescent="0.2">
      <c r="AQ8052" s="7"/>
      <c r="AR8052" s="7"/>
      <c r="AS8052" s="7"/>
      <c r="AT8052" s="7"/>
      <c r="AU8052" s="7"/>
      <c r="AV8052" s="7"/>
      <c r="AX8052" s="7"/>
      <c r="AY8052" s="7"/>
      <c r="AZ8052" s="7"/>
      <c r="BA8052" s="7"/>
      <c r="BB8052" s="7"/>
      <c r="BC8052" s="7"/>
      <c r="BD8052" s="7"/>
      <c r="BG8052" s="7"/>
      <c r="BH8052" s="7"/>
      <c r="BI8052" s="7"/>
      <c r="BJ8052" s="7"/>
      <c r="BK8052" s="7"/>
      <c r="BL8052" s="7"/>
      <c r="BM8052" s="7"/>
      <c r="BP8052" s="7"/>
      <c r="BQ8052" s="7"/>
      <c r="BR8052" s="7"/>
      <c r="BS8052" s="7"/>
      <c r="BT8052" s="7"/>
      <c r="BU8052" s="7"/>
      <c r="BV8052" s="7"/>
      <c r="BW8052" s="7"/>
    </row>
    <row r="8053" spans="43:75" x14ac:dyDescent="0.2">
      <c r="AQ8053" s="7"/>
      <c r="AR8053" s="7"/>
      <c r="AS8053" s="7"/>
      <c r="AT8053" s="7"/>
      <c r="AU8053" s="7"/>
      <c r="AV8053" s="7"/>
      <c r="AX8053" s="7"/>
      <c r="AY8053" s="7"/>
      <c r="AZ8053" s="7"/>
      <c r="BA8053" s="7"/>
      <c r="BB8053" s="7"/>
      <c r="BC8053" s="7"/>
      <c r="BD8053" s="7"/>
      <c r="BG8053" s="7"/>
      <c r="BH8053" s="7"/>
      <c r="BI8053" s="7"/>
      <c r="BJ8053" s="7"/>
      <c r="BK8053" s="7"/>
      <c r="BL8053" s="7"/>
      <c r="BM8053" s="7"/>
      <c r="BP8053" s="7"/>
      <c r="BQ8053" s="7"/>
      <c r="BR8053" s="7"/>
      <c r="BS8053" s="7"/>
      <c r="BT8053" s="7"/>
      <c r="BU8053" s="7"/>
      <c r="BV8053" s="7"/>
      <c r="BW8053" s="7"/>
    </row>
    <row r="8054" spans="43:75" x14ac:dyDescent="0.2">
      <c r="AQ8054" s="7"/>
      <c r="AR8054" s="7"/>
      <c r="AS8054" s="7"/>
      <c r="AT8054" s="7"/>
      <c r="AU8054" s="7"/>
      <c r="AV8054" s="7"/>
      <c r="AX8054" s="7"/>
      <c r="AY8054" s="7"/>
      <c r="AZ8054" s="7"/>
      <c r="BA8054" s="7"/>
      <c r="BB8054" s="7"/>
      <c r="BC8054" s="7"/>
      <c r="BD8054" s="7"/>
      <c r="BG8054" s="7"/>
      <c r="BH8054" s="7"/>
      <c r="BI8054" s="7"/>
      <c r="BJ8054" s="7"/>
      <c r="BK8054" s="7"/>
      <c r="BL8054" s="7"/>
      <c r="BM8054" s="7"/>
      <c r="BP8054" s="7"/>
      <c r="BQ8054" s="7"/>
      <c r="BR8054" s="7"/>
      <c r="BS8054" s="7"/>
      <c r="BT8054" s="7"/>
      <c r="BU8054" s="7"/>
      <c r="BV8054" s="7"/>
      <c r="BW8054" s="7"/>
    </row>
    <row r="8055" spans="43:75" x14ac:dyDescent="0.2">
      <c r="AQ8055" s="7"/>
      <c r="AR8055" s="7"/>
      <c r="AS8055" s="7"/>
      <c r="AT8055" s="7"/>
      <c r="AU8055" s="7"/>
      <c r="AV8055" s="7"/>
      <c r="AX8055" s="7"/>
      <c r="AY8055" s="7"/>
      <c r="AZ8055" s="7"/>
      <c r="BA8055" s="7"/>
      <c r="BB8055" s="7"/>
      <c r="BC8055" s="7"/>
      <c r="BD8055" s="7"/>
      <c r="BG8055" s="7"/>
      <c r="BH8055" s="7"/>
      <c r="BI8055" s="7"/>
      <c r="BJ8055" s="7"/>
      <c r="BK8055" s="7"/>
      <c r="BL8055" s="7"/>
      <c r="BM8055" s="7"/>
      <c r="BP8055" s="7"/>
      <c r="BQ8055" s="7"/>
      <c r="BR8055" s="7"/>
      <c r="BS8055" s="7"/>
      <c r="BT8055" s="7"/>
      <c r="BU8055" s="7"/>
      <c r="BV8055" s="7"/>
      <c r="BW8055" s="7"/>
    </row>
    <row r="8056" spans="43:75" x14ac:dyDescent="0.2">
      <c r="AQ8056" s="7"/>
      <c r="AR8056" s="7"/>
      <c r="AS8056" s="7"/>
      <c r="AT8056" s="7"/>
      <c r="AU8056" s="7"/>
      <c r="AV8056" s="7"/>
      <c r="AX8056" s="7"/>
      <c r="AY8056" s="7"/>
      <c r="AZ8056" s="7"/>
      <c r="BA8056" s="7"/>
      <c r="BB8056" s="7"/>
      <c r="BC8056" s="7"/>
      <c r="BD8056" s="7"/>
      <c r="BG8056" s="7"/>
      <c r="BH8056" s="7"/>
      <c r="BI8056" s="7"/>
      <c r="BJ8056" s="7"/>
      <c r="BK8056" s="7"/>
      <c r="BL8056" s="7"/>
      <c r="BM8056" s="7"/>
      <c r="BP8056" s="7"/>
      <c r="BQ8056" s="7"/>
      <c r="BR8056" s="7"/>
      <c r="BS8056" s="7"/>
      <c r="BT8056" s="7"/>
      <c r="BU8056" s="7"/>
      <c r="BV8056" s="7"/>
      <c r="BW8056" s="7"/>
    </row>
    <row r="8057" spans="43:75" x14ac:dyDescent="0.2">
      <c r="AQ8057" s="7"/>
      <c r="AR8057" s="7"/>
      <c r="AS8057" s="7"/>
      <c r="AT8057" s="7"/>
      <c r="AU8057" s="7"/>
      <c r="AV8057" s="7"/>
      <c r="AX8057" s="7"/>
      <c r="AY8057" s="7"/>
      <c r="AZ8057" s="7"/>
      <c r="BA8057" s="7"/>
      <c r="BB8057" s="7"/>
      <c r="BC8057" s="7"/>
      <c r="BD8057" s="7"/>
      <c r="BG8057" s="7"/>
      <c r="BH8057" s="7"/>
      <c r="BI8057" s="7"/>
      <c r="BJ8057" s="7"/>
      <c r="BK8057" s="7"/>
      <c r="BL8057" s="7"/>
      <c r="BM8057" s="7"/>
      <c r="BP8057" s="7"/>
      <c r="BQ8057" s="7"/>
      <c r="BR8057" s="7"/>
      <c r="BS8057" s="7"/>
      <c r="BT8057" s="7"/>
      <c r="BU8057" s="7"/>
      <c r="BV8057" s="7"/>
      <c r="BW8057" s="7"/>
    </row>
    <row r="8058" spans="43:75" x14ac:dyDescent="0.2">
      <c r="AQ8058" s="7"/>
      <c r="AR8058" s="7"/>
      <c r="AS8058" s="7"/>
      <c r="AT8058" s="7"/>
      <c r="AU8058" s="7"/>
      <c r="AV8058" s="7"/>
      <c r="AX8058" s="7"/>
      <c r="AY8058" s="7"/>
      <c r="AZ8058" s="7"/>
      <c r="BA8058" s="7"/>
      <c r="BB8058" s="7"/>
      <c r="BC8058" s="7"/>
      <c r="BD8058" s="7"/>
      <c r="BG8058" s="7"/>
      <c r="BH8058" s="7"/>
      <c r="BI8058" s="7"/>
      <c r="BJ8058" s="7"/>
      <c r="BK8058" s="7"/>
      <c r="BL8058" s="7"/>
      <c r="BM8058" s="7"/>
      <c r="BP8058" s="7"/>
      <c r="BQ8058" s="7"/>
      <c r="BR8058" s="7"/>
      <c r="BS8058" s="7"/>
      <c r="BT8058" s="7"/>
      <c r="BU8058" s="7"/>
      <c r="BV8058" s="7"/>
      <c r="BW8058" s="7"/>
    </row>
    <row r="8059" spans="43:75" x14ac:dyDescent="0.2">
      <c r="AQ8059" s="7"/>
      <c r="AR8059" s="7"/>
      <c r="AS8059" s="7"/>
      <c r="AT8059" s="7"/>
      <c r="AU8059" s="7"/>
      <c r="AV8059" s="7"/>
      <c r="AX8059" s="7"/>
      <c r="AY8059" s="7"/>
      <c r="AZ8059" s="7"/>
      <c r="BA8059" s="7"/>
      <c r="BB8059" s="7"/>
      <c r="BC8059" s="7"/>
      <c r="BD8059" s="7"/>
      <c r="BG8059" s="7"/>
      <c r="BH8059" s="7"/>
      <c r="BI8059" s="7"/>
      <c r="BJ8059" s="7"/>
      <c r="BK8059" s="7"/>
      <c r="BL8059" s="7"/>
      <c r="BM8059" s="7"/>
      <c r="BP8059" s="7"/>
      <c r="BQ8059" s="7"/>
      <c r="BR8059" s="7"/>
      <c r="BS8059" s="7"/>
      <c r="BT8059" s="7"/>
      <c r="BU8059" s="7"/>
      <c r="BV8059" s="7"/>
      <c r="BW8059" s="7"/>
    </row>
    <row r="8060" spans="43:75" x14ac:dyDescent="0.2">
      <c r="AQ8060" s="7"/>
      <c r="AR8060" s="7"/>
      <c r="AS8060" s="7"/>
      <c r="AT8060" s="7"/>
      <c r="AU8060" s="7"/>
      <c r="AV8060" s="7"/>
      <c r="AX8060" s="7"/>
      <c r="AY8060" s="7"/>
      <c r="AZ8060" s="7"/>
      <c r="BA8060" s="7"/>
      <c r="BB8060" s="7"/>
      <c r="BC8060" s="7"/>
      <c r="BD8060" s="7"/>
      <c r="BG8060" s="7"/>
      <c r="BH8060" s="7"/>
      <c r="BI8060" s="7"/>
      <c r="BJ8060" s="7"/>
      <c r="BK8060" s="7"/>
      <c r="BL8060" s="7"/>
      <c r="BM8060" s="7"/>
      <c r="BP8060" s="7"/>
      <c r="BQ8060" s="7"/>
      <c r="BR8060" s="7"/>
      <c r="BS8060" s="7"/>
      <c r="BT8060" s="7"/>
      <c r="BU8060" s="7"/>
      <c r="BV8060" s="7"/>
      <c r="BW8060" s="7"/>
    </row>
    <row r="8061" spans="43:75" x14ac:dyDescent="0.2">
      <c r="AQ8061" s="7"/>
      <c r="AR8061" s="7"/>
      <c r="AS8061" s="7"/>
      <c r="AT8061" s="7"/>
      <c r="AU8061" s="7"/>
      <c r="AV8061" s="7"/>
      <c r="AX8061" s="7"/>
      <c r="AY8061" s="7"/>
      <c r="AZ8061" s="7"/>
      <c r="BA8061" s="7"/>
      <c r="BB8061" s="7"/>
      <c r="BC8061" s="7"/>
      <c r="BD8061" s="7"/>
      <c r="BG8061" s="7"/>
      <c r="BH8061" s="7"/>
      <c r="BI8061" s="7"/>
      <c r="BJ8061" s="7"/>
      <c r="BK8061" s="7"/>
      <c r="BL8061" s="7"/>
      <c r="BM8061" s="7"/>
      <c r="BP8061" s="7"/>
      <c r="BQ8061" s="7"/>
      <c r="BR8061" s="7"/>
      <c r="BS8061" s="7"/>
      <c r="BT8061" s="7"/>
      <c r="BU8061" s="7"/>
      <c r="BV8061" s="7"/>
      <c r="BW8061" s="7"/>
    </row>
    <row r="8062" spans="43:75" x14ac:dyDescent="0.2">
      <c r="AQ8062" s="7"/>
      <c r="AR8062" s="7"/>
      <c r="AS8062" s="7"/>
      <c r="AT8062" s="7"/>
      <c r="AU8062" s="7"/>
      <c r="AV8062" s="7"/>
      <c r="AX8062" s="7"/>
      <c r="AY8062" s="7"/>
      <c r="AZ8062" s="7"/>
      <c r="BA8062" s="7"/>
      <c r="BB8062" s="7"/>
      <c r="BC8062" s="7"/>
      <c r="BD8062" s="7"/>
      <c r="BG8062" s="7"/>
      <c r="BH8062" s="7"/>
      <c r="BI8062" s="7"/>
      <c r="BJ8062" s="7"/>
      <c r="BK8062" s="7"/>
      <c r="BL8062" s="7"/>
      <c r="BM8062" s="7"/>
      <c r="BP8062" s="7"/>
      <c r="BQ8062" s="7"/>
      <c r="BR8062" s="7"/>
      <c r="BS8062" s="7"/>
      <c r="BT8062" s="7"/>
      <c r="BU8062" s="7"/>
      <c r="BV8062" s="7"/>
      <c r="BW8062" s="7"/>
    </row>
    <row r="8063" spans="43:75" x14ac:dyDescent="0.2">
      <c r="AQ8063" s="7"/>
      <c r="AR8063" s="7"/>
      <c r="AS8063" s="7"/>
      <c r="AT8063" s="7"/>
      <c r="AU8063" s="7"/>
      <c r="AV8063" s="7"/>
      <c r="AX8063" s="7"/>
      <c r="AY8063" s="7"/>
      <c r="AZ8063" s="7"/>
      <c r="BA8063" s="7"/>
      <c r="BB8063" s="7"/>
      <c r="BC8063" s="7"/>
      <c r="BD8063" s="7"/>
      <c r="BG8063" s="7"/>
      <c r="BH8063" s="7"/>
      <c r="BI8063" s="7"/>
      <c r="BJ8063" s="7"/>
      <c r="BK8063" s="7"/>
      <c r="BL8063" s="7"/>
      <c r="BM8063" s="7"/>
      <c r="BP8063" s="7"/>
      <c r="BQ8063" s="7"/>
      <c r="BR8063" s="7"/>
      <c r="BS8063" s="7"/>
      <c r="BT8063" s="7"/>
      <c r="BU8063" s="7"/>
      <c r="BV8063" s="7"/>
      <c r="BW8063" s="7"/>
    </row>
    <row r="8064" spans="43:75" x14ac:dyDescent="0.2">
      <c r="AQ8064" s="7"/>
      <c r="AR8064" s="7"/>
      <c r="AS8064" s="7"/>
      <c r="AT8064" s="7"/>
      <c r="AU8064" s="7"/>
      <c r="AV8064" s="7"/>
      <c r="AX8064" s="7"/>
      <c r="AY8064" s="7"/>
      <c r="AZ8064" s="7"/>
      <c r="BA8064" s="7"/>
      <c r="BB8064" s="7"/>
      <c r="BC8064" s="7"/>
      <c r="BD8064" s="7"/>
      <c r="BG8064" s="7"/>
      <c r="BH8064" s="7"/>
      <c r="BI8064" s="7"/>
      <c r="BJ8064" s="7"/>
      <c r="BK8064" s="7"/>
      <c r="BL8064" s="7"/>
      <c r="BM8064" s="7"/>
      <c r="BP8064" s="7"/>
      <c r="BQ8064" s="7"/>
      <c r="BR8064" s="7"/>
      <c r="BS8064" s="7"/>
      <c r="BT8064" s="7"/>
      <c r="BU8064" s="7"/>
      <c r="BV8064" s="7"/>
      <c r="BW8064" s="7"/>
    </row>
    <row r="8065" spans="43:75" x14ac:dyDescent="0.2">
      <c r="AQ8065" s="7"/>
      <c r="AR8065" s="7"/>
      <c r="AS8065" s="7"/>
      <c r="AT8065" s="7"/>
      <c r="AU8065" s="7"/>
      <c r="AV8065" s="7"/>
      <c r="AX8065" s="7"/>
      <c r="AY8065" s="7"/>
      <c r="AZ8065" s="7"/>
      <c r="BA8065" s="7"/>
      <c r="BB8065" s="7"/>
      <c r="BC8065" s="7"/>
      <c r="BD8065" s="7"/>
      <c r="BG8065" s="7"/>
      <c r="BH8065" s="7"/>
      <c r="BI8065" s="7"/>
      <c r="BJ8065" s="7"/>
      <c r="BK8065" s="7"/>
      <c r="BL8065" s="7"/>
      <c r="BM8065" s="7"/>
      <c r="BP8065" s="7"/>
      <c r="BQ8065" s="7"/>
      <c r="BR8065" s="7"/>
      <c r="BS8065" s="7"/>
      <c r="BT8065" s="7"/>
      <c r="BU8065" s="7"/>
      <c r="BV8065" s="7"/>
      <c r="BW8065" s="7"/>
    </row>
    <row r="8066" spans="43:75" x14ac:dyDescent="0.2">
      <c r="AQ8066" s="7"/>
      <c r="AR8066" s="7"/>
      <c r="AS8066" s="7"/>
      <c r="AT8066" s="7"/>
      <c r="AU8066" s="7"/>
      <c r="AV8066" s="7"/>
      <c r="AX8066" s="7"/>
      <c r="AY8066" s="7"/>
      <c r="AZ8066" s="7"/>
      <c r="BA8066" s="7"/>
      <c r="BB8066" s="7"/>
      <c r="BC8066" s="7"/>
      <c r="BD8066" s="7"/>
      <c r="BG8066" s="7"/>
      <c r="BH8066" s="7"/>
      <c r="BI8066" s="7"/>
      <c r="BJ8066" s="7"/>
      <c r="BK8066" s="7"/>
      <c r="BL8066" s="7"/>
      <c r="BM8066" s="7"/>
      <c r="BP8066" s="7"/>
      <c r="BQ8066" s="7"/>
      <c r="BR8066" s="7"/>
      <c r="BS8066" s="7"/>
      <c r="BT8066" s="7"/>
      <c r="BU8066" s="7"/>
      <c r="BV8066" s="7"/>
      <c r="BW8066" s="7"/>
    </row>
    <row r="8067" spans="43:75" x14ac:dyDescent="0.2">
      <c r="AQ8067" s="7"/>
      <c r="AR8067" s="7"/>
      <c r="AS8067" s="7"/>
      <c r="AT8067" s="7"/>
      <c r="AU8067" s="7"/>
      <c r="AV8067" s="7"/>
      <c r="AX8067" s="7"/>
      <c r="AY8067" s="7"/>
      <c r="AZ8067" s="7"/>
      <c r="BA8067" s="7"/>
      <c r="BB8067" s="7"/>
      <c r="BC8067" s="7"/>
      <c r="BD8067" s="7"/>
      <c r="BG8067" s="7"/>
      <c r="BH8067" s="7"/>
      <c r="BI8067" s="7"/>
      <c r="BJ8067" s="7"/>
      <c r="BK8067" s="7"/>
      <c r="BL8067" s="7"/>
      <c r="BM8067" s="7"/>
      <c r="BP8067" s="7"/>
      <c r="BQ8067" s="7"/>
      <c r="BR8067" s="7"/>
      <c r="BS8067" s="7"/>
      <c r="BT8067" s="7"/>
      <c r="BU8067" s="7"/>
      <c r="BV8067" s="7"/>
      <c r="BW8067" s="7"/>
    </row>
    <row r="8068" spans="43:75" x14ac:dyDescent="0.2">
      <c r="AQ8068" s="7"/>
      <c r="AR8068" s="7"/>
      <c r="AS8068" s="7"/>
      <c r="AT8068" s="7"/>
      <c r="AU8068" s="7"/>
      <c r="AV8068" s="7"/>
      <c r="AX8068" s="7"/>
      <c r="AY8068" s="7"/>
      <c r="AZ8068" s="7"/>
      <c r="BA8068" s="7"/>
      <c r="BB8068" s="7"/>
      <c r="BC8068" s="7"/>
      <c r="BD8068" s="7"/>
      <c r="BG8068" s="7"/>
      <c r="BH8068" s="7"/>
      <c r="BI8068" s="7"/>
      <c r="BJ8068" s="7"/>
      <c r="BK8068" s="7"/>
      <c r="BL8068" s="7"/>
      <c r="BM8068" s="7"/>
      <c r="BP8068" s="7"/>
      <c r="BQ8068" s="7"/>
      <c r="BR8068" s="7"/>
      <c r="BS8068" s="7"/>
      <c r="BT8068" s="7"/>
      <c r="BU8068" s="7"/>
      <c r="BV8068" s="7"/>
      <c r="BW8068" s="7"/>
    </row>
    <row r="8069" spans="43:75" x14ac:dyDescent="0.2">
      <c r="AQ8069" s="7"/>
      <c r="AR8069" s="7"/>
      <c r="AS8069" s="7"/>
      <c r="AT8069" s="7"/>
      <c r="AU8069" s="7"/>
      <c r="AV8069" s="7"/>
      <c r="AX8069" s="7"/>
      <c r="AY8069" s="7"/>
      <c r="AZ8069" s="7"/>
      <c r="BA8069" s="7"/>
      <c r="BB8069" s="7"/>
      <c r="BC8069" s="7"/>
      <c r="BD8069" s="7"/>
      <c r="BG8069" s="7"/>
      <c r="BH8069" s="7"/>
      <c r="BI8069" s="7"/>
      <c r="BJ8069" s="7"/>
      <c r="BK8069" s="7"/>
      <c r="BL8069" s="7"/>
      <c r="BM8069" s="7"/>
      <c r="BP8069" s="7"/>
      <c r="BQ8069" s="7"/>
      <c r="BR8069" s="7"/>
      <c r="BS8069" s="7"/>
      <c r="BT8069" s="7"/>
      <c r="BU8069" s="7"/>
      <c r="BV8069" s="7"/>
      <c r="BW8069" s="7"/>
    </row>
    <row r="8070" spans="43:75" x14ac:dyDescent="0.2">
      <c r="AQ8070" s="7"/>
      <c r="AR8070" s="7"/>
      <c r="AS8070" s="7"/>
      <c r="AT8070" s="7"/>
      <c r="AU8070" s="7"/>
      <c r="AV8070" s="7"/>
      <c r="AX8070" s="7"/>
      <c r="AY8070" s="7"/>
      <c r="AZ8070" s="7"/>
      <c r="BA8070" s="7"/>
      <c r="BB8070" s="7"/>
      <c r="BC8070" s="7"/>
      <c r="BD8070" s="7"/>
      <c r="BG8070" s="7"/>
      <c r="BH8070" s="7"/>
      <c r="BI8070" s="7"/>
      <c r="BJ8070" s="7"/>
      <c r="BK8070" s="7"/>
      <c r="BL8070" s="7"/>
      <c r="BM8070" s="7"/>
      <c r="BP8070" s="7"/>
      <c r="BQ8070" s="7"/>
      <c r="BR8070" s="7"/>
      <c r="BS8070" s="7"/>
      <c r="BT8070" s="7"/>
      <c r="BU8070" s="7"/>
      <c r="BV8070" s="7"/>
      <c r="BW8070" s="7"/>
    </row>
    <row r="8071" spans="43:75" x14ac:dyDescent="0.2">
      <c r="AQ8071" s="7"/>
      <c r="AR8071" s="7"/>
      <c r="AS8071" s="7"/>
      <c r="AT8071" s="7"/>
      <c r="AU8071" s="7"/>
      <c r="AV8071" s="7"/>
      <c r="AX8071" s="7"/>
      <c r="AY8071" s="7"/>
      <c r="AZ8071" s="7"/>
      <c r="BA8071" s="7"/>
      <c r="BB8071" s="7"/>
      <c r="BC8071" s="7"/>
      <c r="BD8071" s="7"/>
      <c r="BG8071" s="7"/>
      <c r="BH8071" s="7"/>
      <c r="BI8071" s="7"/>
      <c r="BJ8071" s="7"/>
      <c r="BK8071" s="7"/>
      <c r="BL8071" s="7"/>
      <c r="BM8071" s="7"/>
      <c r="BP8071" s="7"/>
      <c r="BQ8071" s="7"/>
      <c r="BR8071" s="7"/>
      <c r="BS8071" s="7"/>
      <c r="BT8071" s="7"/>
      <c r="BU8071" s="7"/>
      <c r="BV8071" s="7"/>
      <c r="BW8071" s="7"/>
    </row>
    <row r="8072" spans="43:75" x14ac:dyDescent="0.2">
      <c r="AQ8072" s="7"/>
      <c r="AR8072" s="7"/>
      <c r="AS8072" s="7"/>
      <c r="AT8072" s="7"/>
      <c r="AU8072" s="7"/>
      <c r="AV8072" s="7"/>
      <c r="AX8072" s="7"/>
      <c r="AY8072" s="7"/>
      <c r="AZ8072" s="7"/>
      <c r="BA8072" s="7"/>
      <c r="BB8072" s="7"/>
      <c r="BC8072" s="7"/>
      <c r="BD8072" s="7"/>
      <c r="BG8072" s="7"/>
      <c r="BH8072" s="7"/>
      <c r="BI8072" s="7"/>
      <c r="BJ8072" s="7"/>
      <c r="BK8072" s="7"/>
      <c r="BL8072" s="7"/>
      <c r="BM8072" s="7"/>
      <c r="BP8072" s="7"/>
      <c r="BQ8072" s="7"/>
      <c r="BR8072" s="7"/>
      <c r="BS8072" s="7"/>
      <c r="BT8072" s="7"/>
      <c r="BU8072" s="7"/>
      <c r="BV8072" s="7"/>
      <c r="BW8072" s="7"/>
    </row>
    <row r="8073" spans="43:75" x14ac:dyDescent="0.2">
      <c r="AQ8073" s="7"/>
      <c r="AR8073" s="7"/>
      <c r="AS8073" s="7"/>
      <c r="AT8073" s="7"/>
      <c r="AU8073" s="7"/>
      <c r="AV8073" s="7"/>
      <c r="AX8073" s="7"/>
      <c r="AY8073" s="7"/>
      <c r="AZ8073" s="7"/>
      <c r="BA8073" s="7"/>
      <c r="BB8073" s="7"/>
      <c r="BC8073" s="7"/>
      <c r="BD8073" s="7"/>
      <c r="BG8073" s="7"/>
      <c r="BH8073" s="7"/>
      <c r="BI8073" s="7"/>
      <c r="BJ8073" s="7"/>
      <c r="BK8073" s="7"/>
      <c r="BL8073" s="7"/>
      <c r="BM8073" s="7"/>
      <c r="BP8073" s="7"/>
      <c r="BQ8073" s="7"/>
      <c r="BR8073" s="7"/>
      <c r="BS8073" s="7"/>
      <c r="BT8073" s="7"/>
      <c r="BU8073" s="7"/>
      <c r="BV8073" s="7"/>
      <c r="BW8073" s="7"/>
    </row>
    <row r="8074" spans="43:75" x14ac:dyDescent="0.2">
      <c r="AQ8074" s="7"/>
      <c r="AR8074" s="7"/>
      <c r="AS8074" s="7"/>
      <c r="AT8074" s="7"/>
      <c r="AU8074" s="7"/>
      <c r="AV8074" s="7"/>
      <c r="AX8074" s="7"/>
      <c r="AY8074" s="7"/>
      <c r="AZ8074" s="7"/>
      <c r="BA8074" s="7"/>
      <c r="BB8074" s="7"/>
      <c r="BC8074" s="7"/>
      <c r="BD8074" s="7"/>
      <c r="BG8074" s="7"/>
      <c r="BH8074" s="7"/>
      <c r="BI8074" s="7"/>
      <c r="BJ8074" s="7"/>
      <c r="BK8074" s="7"/>
      <c r="BL8074" s="7"/>
      <c r="BM8074" s="7"/>
      <c r="BP8074" s="7"/>
      <c r="BQ8074" s="7"/>
      <c r="BR8074" s="7"/>
      <c r="BS8074" s="7"/>
      <c r="BT8074" s="7"/>
      <c r="BU8074" s="7"/>
      <c r="BV8074" s="7"/>
      <c r="BW8074" s="7"/>
    </row>
    <row r="8075" spans="43:75" x14ac:dyDescent="0.2">
      <c r="AQ8075" s="7"/>
      <c r="AR8075" s="7"/>
      <c r="AS8075" s="7"/>
      <c r="AT8075" s="7"/>
      <c r="AU8075" s="7"/>
      <c r="AV8075" s="7"/>
      <c r="AX8075" s="7"/>
      <c r="AY8075" s="7"/>
      <c r="AZ8075" s="7"/>
      <c r="BA8075" s="7"/>
      <c r="BB8075" s="7"/>
      <c r="BC8075" s="7"/>
      <c r="BD8075" s="7"/>
      <c r="BG8075" s="7"/>
      <c r="BH8075" s="7"/>
      <c r="BI8075" s="7"/>
      <c r="BJ8075" s="7"/>
      <c r="BK8075" s="7"/>
      <c r="BL8075" s="7"/>
      <c r="BM8075" s="7"/>
      <c r="BP8075" s="7"/>
      <c r="BQ8075" s="7"/>
      <c r="BR8075" s="7"/>
      <c r="BS8075" s="7"/>
      <c r="BT8075" s="7"/>
      <c r="BU8075" s="7"/>
      <c r="BV8075" s="7"/>
      <c r="BW8075" s="7"/>
    </row>
    <row r="8076" spans="43:75" x14ac:dyDescent="0.2">
      <c r="AQ8076" s="7"/>
      <c r="AR8076" s="7"/>
      <c r="AS8076" s="7"/>
      <c r="AT8076" s="7"/>
      <c r="AU8076" s="7"/>
      <c r="AV8076" s="7"/>
      <c r="AX8076" s="7"/>
      <c r="AY8076" s="7"/>
      <c r="AZ8076" s="7"/>
      <c r="BA8076" s="7"/>
      <c r="BB8076" s="7"/>
      <c r="BC8076" s="7"/>
      <c r="BD8076" s="7"/>
      <c r="BG8076" s="7"/>
      <c r="BH8076" s="7"/>
      <c r="BI8076" s="7"/>
      <c r="BJ8076" s="7"/>
      <c r="BK8076" s="7"/>
      <c r="BL8076" s="7"/>
      <c r="BM8076" s="7"/>
      <c r="BP8076" s="7"/>
      <c r="BQ8076" s="7"/>
      <c r="BR8076" s="7"/>
      <c r="BS8076" s="7"/>
      <c r="BT8076" s="7"/>
      <c r="BU8076" s="7"/>
      <c r="BV8076" s="7"/>
      <c r="BW8076" s="7"/>
    </row>
    <row r="8077" spans="43:75" x14ac:dyDescent="0.2">
      <c r="AQ8077" s="7"/>
      <c r="AR8077" s="7"/>
      <c r="AS8077" s="7"/>
      <c r="AT8077" s="7"/>
      <c r="AU8077" s="7"/>
      <c r="AV8077" s="7"/>
      <c r="AX8077" s="7"/>
      <c r="AY8077" s="7"/>
      <c r="AZ8077" s="7"/>
      <c r="BA8077" s="7"/>
      <c r="BB8077" s="7"/>
      <c r="BC8077" s="7"/>
      <c r="BD8077" s="7"/>
      <c r="BG8077" s="7"/>
      <c r="BH8077" s="7"/>
      <c r="BI8077" s="7"/>
      <c r="BJ8077" s="7"/>
      <c r="BK8077" s="7"/>
      <c r="BL8077" s="7"/>
      <c r="BM8077" s="7"/>
      <c r="BP8077" s="7"/>
      <c r="BQ8077" s="7"/>
      <c r="BR8077" s="7"/>
      <c r="BS8077" s="7"/>
      <c r="BT8077" s="7"/>
      <c r="BU8077" s="7"/>
      <c r="BV8077" s="7"/>
      <c r="BW8077" s="7"/>
    </row>
    <row r="8078" spans="43:75" x14ac:dyDescent="0.2">
      <c r="AQ8078" s="7"/>
      <c r="AR8078" s="7"/>
      <c r="AS8078" s="7"/>
      <c r="AT8078" s="7"/>
      <c r="AU8078" s="7"/>
      <c r="AV8078" s="7"/>
      <c r="AX8078" s="7"/>
      <c r="AY8078" s="7"/>
      <c r="AZ8078" s="7"/>
      <c r="BA8078" s="7"/>
      <c r="BB8078" s="7"/>
      <c r="BC8078" s="7"/>
      <c r="BD8078" s="7"/>
      <c r="BG8078" s="7"/>
      <c r="BH8078" s="7"/>
      <c r="BI8078" s="7"/>
      <c r="BJ8078" s="7"/>
      <c r="BK8078" s="7"/>
      <c r="BL8078" s="7"/>
      <c r="BM8078" s="7"/>
      <c r="BP8078" s="7"/>
      <c r="BQ8078" s="7"/>
      <c r="BR8078" s="7"/>
      <c r="BS8078" s="7"/>
      <c r="BT8078" s="7"/>
      <c r="BU8078" s="7"/>
      <c r="BV8078" s="7"/>
      <c r="BW8078" s="7"/>
    </row>
    <row r="8079" spans="43:75" x14ac:dyDescent="0.2">
      <c r="AQ8079" s="7"/>
      <c r="AR8079" s="7"/>
      <c r="AS8079" s="7"/>
      <c r="AT8079" s="7"/>
      <c r="AU8079" s="7"/>
      <c r="AV8079" s="7"/>
      <c r="AX8079" s="7"/>
      <c r="AY8079" s="7"/>
      <c r="AZ8079" s="7"/>
      <c r="BA8079" s="7"/>
      <c r="BB8079" s="7"/>
      <c r="BC8079" s="7"/>
      <c r="BD8079" s="7"/>
      <c r="BG8079" s="7"/>
      <c r="BH8079" s="7"/>
      <c r="BI8079" s="7"/>
      <c r="BJ8079" s="7"/>
      <c r="BK8079" s="7"/>
      <c r="BL8079" s="7"/>
      <c r="BM8079" s="7"/>
      <c r="BP8079" s="7"/>
      <c r="BQ8079" s="7"/>
      <c r="BR8079" s="7"/>
      <c r="BS8079" s="7"/>
      <c r="BT8079" s="7"/>
      <c r="BU8079" s="7"/>
      <c r="BV8079" s="7"/>
      <c r="BW8079" s="7"/>
    </row>
    <row r="8080" spans="43:75" x14ac:dyDescent="0.2">
      <c r="AQ8080" s="7"/>
      <c r="AR8080" s="7"/>
      <c r="AS8080" s="7"/>
      <c r="AT8080" s="7"/>
      <c r="AU8080" s="7"/>
      <c r="AV8080" s="7"/>
      <c r="AX8080" s="7"/>
      <c r="AY8080" s="7"/>
      <c r="AZ8080" s="7"/>
      <c r="BA8080" s="7"/>
      <c r="BB8080" s="7"/>
      <c r="BC8080" s="7"/>
      <c r="BD8080" s="7"/>
      <c r="BG8080" s="7"/>
      <c r="BH8080" s="7"/>
      <c r="BI8080" s="7"/>
      <c r="BJ8080" s="7"/>
      <c r="BK8080" s="7"/>
      <c r="BL8080" s="7"/>
      <c r="BM8080" s="7"/>
      <c r="BP8080" s="7"/>
      <c r="BQ8080" s="7"/>
      <c r="BR8080" s="7"/>
      <c r="BS8080" s="7"/>
      <c r="BT8080" s="7"/>
      <c r="BU8080" s="7"/>
      <c r="BV8080" s="7"/>
      <c r="BW8080" s="7"/>
    </row>
    <row r="8081" spans="43:75" x14ac:dyDescent="0.2">
      <c r="AQ8081" s="7"/>
      <c r="AR8081" s="7"/>
      <c r="AS8081" s="7"/>
      <c r="AT8081" s="7"/>
      <c r="AU8081" s="7"/>
      <c r="AV8081" s="7"/>
      <c r="AX8081" s="7"/>
      <c r="AY8081" s="7"/>
      <c r="AZ8081" s="7"/>
      <c r="BA8081" s="7"/>
      <c r="BB8081" s="7"/>
      <c r="BC8081" s="7"/>
      <c r="BD8081" s="7"/>
      <c r="BG8081" s="7"/>
      <c r="BH8081" s="7"/>
      <c r="BI8081" s="7"/>
      <c r="BJ8081" s="7"/>
      <c r="BK8081" s="7"/>
      <c r="BL8081" s="7"/>
      <c r="BM8081" s="7"/>
      <c r="BP8081" s="7"/>
      <c r="BQ8081" s="7"/>
      <c r="BR8081" s="7"/>
      <c r="BS8081" s="7"/>
      <c r="BT8081" s="7"/>
      <c r="BU8081" s="7"/>
      <c r="BV8081" s="7"/>
      <c r="BW8081" s="7"/>
    </row>
    <row r="8082" spans="43:75" x14ac:dyDescent="0.2">
      <c r="AQ8082" s="7"/>
      <c r="AR8082" s="7"/>
      <c r="AS8082" s="7"/>
      <c r="AT8082" s="7"/>
      <c r="AU8082" s="7"/>
      <c r="AV8082" s="7"/>
      <c r="AX8082" s="7"/>
      <c r="AY8082" s="7"/>
      <c r="AZ8082" s="7"/>
      <c r="BA8082" s="7"/>
      <c r="BB8082" s="7"/>
      <c r="BC8082" s="7"/>
      <c r="BD8082" s="7"/>
      <c r="BG8082" s="7"/>
      <c r="BH8082" s="7"/>
      <c r="BI8082" s="7"/>
      <c r="BJ8082" s="7"/>
      <c r="BK8082" s="7"/>
      <c r="BL8082" s="7"/>
      <c r="BM8082" s="7"/>
      <c r="BP8082" s="7"/>
      <c r="BQ8082" s="7"/>
      <c r="BR8082" s="7"/>
      <c r="BS8082" s="7"/>
      <c r="BT8082" s="7"/>
      <c r="BU8082" s="7"/>
      <c r="BV8082" s="7"/>
      <c r="BW8082" s="7"/>
    </row>
    <row r="8083" spans="43:75" x14ac:dyDescent="0.2">
      <c r="AQ8083" s="7"/>
      <c r="AR8083" s="7"/>
      <c r="AS8083" s="7"/>
      <c r="AT8083" s="7"/>
      <c r="AU8083" s="7"/>
      <c r="AV8083" s="7"/>
      <c r="AX8083" s="7"/>
      <c r="AY8083" s="7"/>
      <c r="AZ8083" s="7"/>
      <c r="BA8083" s="7"/>
      <c r="BB8083" s="7"/>
      <c r="BC8083" s="7"/>
      <c r="BD8083" s="7"/>
      <c r="BG8083" s="7"/>
      <c r="BH8083" s="7"/>
      <c r="BI8083" s="7"/>
      <c r="BJ8083" s="7"/>
      <c r="BK8083" s="7"/>
      <c r="BL8083" s="7"/>
      <c r="BM8083" s="7"/>
      <c r="BP8083" s="7"/>
      <c r="BQ8083" s="7"/>
      <c r="BR8083" s="7"/>
      <c r="BS8083" s="7"/>
      <c r="BT8083" s="7"/>
      <c r="BU8083" s="7"/>
      <c r="BV8083" s="7"/>
      <c r="BW8083" s="7"/>
    </row>
    <row r="8084" spans="43:75" x14ac:dyDescent="0.2">
      <c r="AQ8084" s="7"/>
      <c r="AR8084" s="7"/>
      <c r="AS8084" s="7"/>
      <c r="AT8084" s="7"/>
      <c r="AU8084" s="7"/>
      <c r="AV8084" s="7"/>
      <c r="AX8084" s="7"/>
      <c r="AY8084" s="7"/>
      <c r="AZ8084" s="7"/>
      <c r="BA8084" s="7"/>
      <c r="BB8084" s="7"/>
      <c r="BC8084" s="7"/>
      <c r="BD8084" s="7"/>
      <c r="BG8084" s="7"/>
      <c r="BH8084" s="7"/>
      <c r="BI8084" s="7"/>
      <c r="BJ8084" s="7"/>
      <c r="BK8084" s="7"/>
      <c r="BL8084" s="7"/>
      <c r="BM8084" s="7"/>
      <c r="BP8084" s="7"/>
      <c r="BQ8084" s="7"/>
      <c r="BR8084" s="7"/>
      <c r="BS8084" s="7"/>
      <c r="BT8084" s="7"/>
      <c r="BU8084" s="7"/>
      <c r="BV8084" s="7"/>
      <c r="BW8084" s="7"/>
    </row>
    <row r="8085" spans="43:75" x14ac:dyDescent="0.2">
      <c r="AQ8085" s="7"/>
      <c r="AR8085" s="7"/>
      <c r="AS8085" s="7"/>
      <c r="AT8085" s="7"/>
      <c r="AU8085" s="7"/>
      <c r="AV8085" s="7"/>
      <c r="AX8085" s="7"/>
      <c r="AY8085" s="7"/>
      <c r="AZ8085" s="7"/>
      <c r="BA8085" s="7"/>
      <c r="BB8085" s="7"/>
      <c r="BC8085" s="7"/>
      <c r="BD8085" s="7"/>
      <c r="BG8085" s="7"/>
      <c r="BH8085" s="7"/>
      <c r="BI8085" s="7"/>
      <c r="BJ8085" s="7"/>
      <c r="BK8085" s="7"/>
      <c r="BL8085" s="7"/>
      <c r="BM8085" s="7"/>
      <c r="BP8085" s="7"/>
      <c r="BQ8085" s="7"/>
      <c r="BR8085" s="7"/>
      <c r="BS8085" s="7"/>
      <c r="BT8085" s="7"/>
      <c r="BU8085" s="7"/>
      <c r="BV8085" s="7"/>
      <c r="BW8085" s="7"/>
    </row>
    <row r="8086" spans="43:75" x14ac:dyDescent="0.2">
      <c r="AQ8086" s="7"/>
      <c r="AR8086" s="7"/>
      <c r="AS8086" s="7"/>
      <c r="AT8086" s="7"/>
      <c r="AU8086" s="7"/>
      <c r="AV8086" s="7"/>
      <c r="AX8086" s="7"/>
      <c r="AY8086" s="7"/>
      <c r="AZ8086" s="7"/>
      <c r="BA8086" s="7"/>
      <c r="BB8086" s="7"/>
      <c r="BC8086" s="7"/>
      <c r="BD8086" s="7"/>
      <c r="BG8086" s="7"/>
      <c r="BH8086" s="7"/>
      <c r="BI8086" s="7"/>
      <c r="BJ8086" s="7"/>
      <c r="BK8086" s="7"/>
      <c r="BL8086" s="7"/>
      <c r="BM8086" s="7"/>
      <c r="BP8086" s="7"/>
      <c r="BQ8086" s="7"/>
      <c r="BR8086" s="7"/>
      <c r="BS8086" s="7"/>
      <c r="BT8086" s="7"/>
      <c r="BU8086" s="7"/>
      <c r="BV8086" s="7"/>
      <c r="BW8086" s="7"/>
    </row>
    <row r="8087" spans="43:75" x14ac:dyDescent="0.2">
      <c r="AQ8087" s="7"/>
      <c r="AR8087" s="7"/>
      <c r="AS8087" s="7"/>
      <c r="AT8087" s="7"/>
      <c r="AU8087" s="7"/>
      <c r="AV8087" s="7"/>
      <c r="AX8087" s="7"/>
      <c r="AY8087" s="7"/>
      <c r="AZ8087" s="7"/>
      <c r="BA8087" s="7"/>
      <c r="BB8087" s="7"/>
      <c r="BC8087" s="7"/>
      <c r="BD8087" s="7"/>
      <c r="BG8087" s="7"/>
      <c r="BH8087" s="7"/>
      <c r="BI8087" s="7"/>
      <c r="BJ8087" s="7"/>
      <c r="BK8087" s="7"/>
      <c r="BL8087" s="7"/>
      <c r="BM8087" s="7"/>
      <c r="BP8087" s="7"/>
      <c r="BQ8087" s="7"/>
      <c r="BR8087" s="7"/>
      <c r="BS8087" s="7"/>
      <c r="BT8087" s="7"/>
      <c r="BU8087" s="7"/>
      <c r="BV8087" s="7"/>
      <c r="BW8087" s="7"/>
    </row>
    <row r="8088" spans="43:75" x14ac:dyDescent="0.2">
      <c r="AQ8088" s="7"/>
      <c r="AR8088" s="7"/>
      <c r="AS8088" s="7"/>
      <c r="AT8088" s="7"/>
      <c r="AU8088" s="7"/>
      <c r="AV8088" s="7"/>
      <c r="AX8088" s="7"/>
      <c r="AY8088" s="7"/>
      <c r="AZ8088" s="7"/>
      <c r="BA8088" s="7"/>
      <c r="BB8088" s="7"/>
      <c r="BC8088" s="7"/>
      <c r="BD8088" s="7"/>
      <c r="BG8088" s="7"/>
      <c r="BH8088" s="7"/>
      <c r="BI8088" s="7"/>
      <c r="BJ8088" s="7"/>
      <c r="BK8088" s="7"/>
      <c r="BL8088" s="7"/>
      <c r="BM8088" s="7"/>
      <c r="BP8088" s="7"/>
      <c r="BQ8088" s="7"/>
      <c r="BR8088" s="7"/>
      <c r="BS8088" s="7"/>
      <c r="BT8088" s="7"/>
      <c r="BU8088" s="7"/>
      <c r="BV8088" s="7"/>
      <c r="BW8088" s="7"/>
    </row>
    <row r="8089" spans="43:75" x14ac:dyDescent="0.2">
      <c r="AQ8089" s="7"/>
      <c r="AR8089" s="7"/>
      <c r="AS8089" s="7"/>
      <c r="AT8089" s="7"/>
      <c r="AU8089" s="7"/>
      <c r="AV8089" s="7"/>
      <c r="AX8089" s="7"/>
      <c r="AY8089" s="7"/>
      <c r="AZ8089" s="7"/>
      <c r="BA8089" s="7"/>
      <c r="BB8089" s="7"/>
      <c r="BC8089" s="7"/>
      <c r="BD8089" s="7"/>
      <c r="BG8089" s="7"/>
      <c r="BH8089" s="7"/>
      <c r="BI8089" s="7"/>
      <c r="BJ8089" s="7"/>
      <c r="BK8089" s="7"/>
      <c r="BL8089" s="7"/>
      <c r="BM8089" s="7"/>
      <c r="BP8089" s="7"/>
      <c r="BQ8089" s="7"/>
      <c r="BR8089" s="7"/>
      <c r="BS8089" s="7"/>
      <c r="BT8089" s="7"/>
      <c r="BU8089" s="7"/>
      <c r="BV8089" s="7"/>
      <c r="BW8089" s="7"/>
    </row>
    <row r="8090" spans="43:75" x14ac:dyDescent="0.2">
      <c r="AQ8090" s="7"/>
      <c r="AR8090" s="7"/>
      <c r="AS8090" s="7"/>
      <c r="AT8090" s="7"/>
      <c r="AU8090" s="7"/>
      <c r="AV8090" s="7"/>
      <c r="AX8090" s="7"/>
      <c r="AY8090" s="7"/>
      <c r="AZ8090" s="7"/>
      <c r="BA8090" s="7"/>
      <c r="BB8090" s="7"/>
      <c r="BC8090" s="7"/>
      <c r="BD8090" s="7"/>
      <c r="BG8090" s="7"/>
      <c r="BH8090" s="7"/>
      <c r="BI8090" s="7"/>
      <c r="BJ8090" s="7"/>
      <c r="BK8090" s="7"/>
      <c r="BL8090" s="7"/>
      <c r="BM8090" s="7"/>
      <c r="BP8090" s="7"/>
      <c r="BQ8090" s="7"/>
      <c r="BR8090" s="7"/>
      <c r="BS8090" s="7"/>
      <c r="BT8090" s="7"/>
      <c r="BU8090" s="7"/>
      <c r="BV8090" s="7"/>
      <c r="BW8090" s="7"/>
    </row>
    <row r="8091" spans="43:75" x14ac:dyDescent="0.2">
      <c r="AQ8091" s="7"/>
      <c r="AR8091" s="7"/>
      <c r="AS8091" s="7"/>
      <c r="AT8091" s="7"/>
      <c r="AU8091" s="7"/>
      <c r="AV8091" s="7"/>
      <c r="AX8091" s="7"/>
      <c r="AY8091" s="7"/>
      <c r="AZ8091" s="7"/>
      <c r="BA8091" s="7"/>
      <c r="BB8091" s="7"/>
      <c r="BC8091" s="7"/>
      <c r="BD8091" s="7"/>
      <c r="BG8091" s="7"/>
      <c r="BH8091" s="7"/>
      <c r="BI8091" s="7"/>
      <c r="BJ8091" s="7"/>
      <c r="BK8091" s="7"/>
      <c r="BL8091" s="7"/>
      <c r="BM8091" s="7"/>
      <c r="BP8091" s="7"/>
      <c r="BQ8091" s="7"/>
      <c r="BR8091" s="7"/>
      <c r="BS8091" s="7"/>
      <c r="BT8091" s="7"/>
      <c r="BU8091" s="7"/>
      <c r="BV8091" s="7"/>
      <c r="BW8091" s="7"/>
    </row>
    <row r="8092" spans="43:75" x14ac:dyDescent="0.2">
      <c r="AQ8092" s="7"/>
      <c r="AR8092" s="7"/>
      <c r="AS8092" s="7"/>
      <c r="AT8092" s="7"/>
      <c r="AU8092" s="7"/>
      <c r="AV8092" s="7"/>
      <c r="AX8092" s="7"/>
      <c r="AY8092" s="7"/>
      <c r="AZ8092" s="7"/>
      <c r="BA8092" s="7"/>
      <c r="BB8092" s="7"/>
      <c r="BC8092" s="7"/>
      <c r="BD8092" s="7"/>
      <c r="BG8092" s="7"/>
      <c r="BH8092" s="7"/>
      <c r="BI8092" s="7"/>
      <c r="BJ8092" s="7"/>
      <c r="BK8092" s="7"/>
      <c r="BL8092" s="7"/>
      <c r="BM8092" s="7"/>
      <c r="BP8092" s="7"/>
      <c r="BQ8092" s="7"/>
      <c r="BR8092" s="7"/>
      <c r="BS8092" s="7"/>
      <c r="BT8092" s="7"/>
      <c r="BU8092" s="7"/>
      <c r="BV8092" s="7"/>
      <c r="BW8092" s="7"/>
    </row>
    <row r="8093" spans="43:75" x14ac:dyDescent="0.2">
      <c r="AQ8093" s="7"/>
      <c r="AR8093" s="7"/>
      <c r="AS8093" s="7"/>
      <c r="AT8093" s="7"/>
      <c r="AU8093" s="7"/>
      <c r="AV8093" s="7"/>
      <c r="AX8093" s="7"/>
      <c r="AY8093" s="7"/>
      <c r="AZ8093" s="7"/>
      <c r="BA8093" s="7"/>
      <c r="BB8093" s="7"/>
      <c r="BC8093" s="7"/>
      <c r="BD8093" s="7"/>
      <c r="BG8093" s="7"/>
      <c r="BH8093" s="7"/>
      <c r="BI8093" s="7"/>
      <c r="BJ8093" s="7"/>
      <c r="BK8093" s="7"/>
      <c r="BL8093" s="7"/>
      <c r="BM8093" s="7"/>
      <c r="BP8093" s="7"/>
      <c r="BQ8093" s="7"/>
      <c r="BR8093" s="7"/>
      <c r="BS8093" s="7"/>
      <c r="BT8093" s="7"/>
      <c r="BU8093" s="7"/>
      <c r="BV8093" s="7"/>
      <c r="BW8093" s="7"/>
    </row>
    <row r="8094" spans="43:75" x14ac:dyDescent="0.2">
      <c r="AQ8094" s="7"/>
      <c r="AR8094" s="7"/>
      <c r="AS8094" s="7"/>
      <c r="AT8094" s="7"/>
      <c r="AU8094" s="7"/>
      <c r="AV8094" s="7"/>
      <c r="AX8094" s="7"/>
      <c r="AY8094" s="7"/>
      <c r="AZ8094" s="7"/>
      <c r="BA8094" s="7"/>
      <c r="BB8094" s="7"/>
      <c r="BC8094" s="7"/>
      <c r="BD8094" s="7"/>
      <c r="BG8094" s="7"/>
      <c r="BH8094" s="7"/>
      <c r="BI8094" s="7"/>
      <c r="BJ8094" s="7"/>
      <c r="BK8094" s="7"/>
      <c r="BL8094" s="7"/>
      <c r="BM8094" s="7"/>
      <c r="BP8094" s="7"/>
      <c r="BQ8094" s="7"/>
      <c r="BR8094" s="7"/>
      <c r="BS8094" s="7"/>
      <c r="BT8094" s="7"/>
      <c r="BU8094" s="7"/>
      <c r="BV8094" s="7"/>
      <c r="BW8094" s="7"/>
    </row>
    <row r="8095" spans="43:75" x14ac:dyDescent="0.2">
      <c r="AQ8095" s="7"/>
      <c r="AR8095" s="7"/>
      <c r="AS8095" s="7"/>
      <c r="AT8095" s="7"/>
      <c r="AU8095" s="7"/>
      <c r="AV8095" s="7"/>
      <c r="AX8095" s="7"/>
      <c r="AY8095" s="7"/>
      <c r="AZ8095" s="7"/>
      <c r="BA8095" s="7"/>
      <c r="BB8095" s="7"/>
      <c r="BC8095" s="7"/>
      <c r="BD8095" s="7"/>
      <c r="BG8095" s="7"/>
      <c r="BH8095" s="7"/>
      <c r="BI8095" s="7"/>
      <c r="BJ8095" s="7"/>
      <c r="BK8095" s="7"/>
      <c r="BL8095" s="7"/>
      <c r="BM8095" s="7"/>
      <c r="BP8095" s="7"/>
      <c r="BQ8095" s="7"/>
      <c r="BR8095" s="7"/>
      <c r="BS8095" s="7"/>
      <c r="BT8095" s="7"/>
      <c r="BU8095" s="7"/>
      <c r="BV8095" s="7"/>
      <c r="BW8095" s="7"/>
    </row>
    <row r="8096" spans="43:75" x14ac:dyDescent="0.2">
      <c r="AQ8096" s="7"/>
      <c r="AR8096" s="7"/>
      <c r="AS8096" s="7"/>
      <c r="AT8096" s="7"/>
      <c r="AU8096" s="7"/>
      <c r="AV8096" s="7"/>
      <c r="AX8096" s="7"/>
      <c r="AY8096" s="7"/>
      <c r="AZ8096" s="7"/>
      <c r="BA8096" s="7"/>
      <c r="BB8096" s="7"/>
      <c r="BC8096" s="7"/>
      <c r="BD8096" s="7"/>
      <c r="BG8096" s="7"/>
      <c r="BH8096" s="7"/>
      <c r="BI8096" s="7"/>
      <c r="BJ8096" s="7"/>
      <c r="BK8096" s="7"/>
      <c r="BL8096" s="7"/>
      <c r="BM8096" s="7"/>
      <c r="BP8096" s="7"/>
      <c r="BQ8096" s="7"/>
      <c r="BR8096" s="7"/>
      <c r="BS8096" s="7"/>
      <c r="BT8096" s="7"/>
      <c r="BU8096" s="7"/>
      <c r="BV8096" s="7"/>
      <c r="BW8096" s="7"/>
    </row>
    <row r="8097" spans="43:75" x14ac:dyDescent="0.2">
      <c r="AQ8097" s="7"/>
      <c r="AR8097" s="7"/>
      <c r="AS8097" s="7"/>
      <c r="AT8097" s="7"/>
      <c r="AU8097" s="7"/>
      <c r="AV8097" s="7"/>
      <c r="AX8097" s="7"/>
      <c r="AY8097" s="7"/>
      <c r="AZ8097" s="7"/>
      <c r="BA8097" s="7"/>
      <c r="BB8097" s="7"/>
      <c r="BC8097" s="7"/>
      <c r="BD8097" s="7"/>
      <c r="BG8097" s="7"/>
      <c r="BH8097" s="7"/>
      <c r="BI8097" s="7"/>
      <c r="BJ8097" s="7"/>
      <c r="BK8097" s="7"/>
      <c r="BL8097" s="7"/>
      <c r="BM8097" s="7"/>
      <c r="BP8097" s="7"/>
      <c r="BQ8097" s="7"/>
      <c r="BR8097" s="7"/>
      <c r="BS8097" s="7"/>
      <c r="BT8097" s="7"/>
      <c r="BU8097" s="7"/>
      <c r="BV8097" s="7"/>
      <c r="BW8097" s="7"/>
    </row>
    <row r="8098" spans="43:75" x14ac:dyDescent="0.2">
      <c r="AQ8098" s="7"/>
      <c r="AR8098" s="7"/>
      <c r="AS8098" s="7"/>
      <c r="AT8098" s="7"/>
      <c r="AU8098" s="7"/>
      <c r="AV8098" s="7"/>
      <c r="AX8098" s="7"/>
      <c r="AY8098" s="7"/>
      <c r="AZ8098" s="7"/>
      <c r="BA8098" s="7"/>
      <c r="BB8098" s="7"/>
      <c r="BC8098" s="7"/>
      <c r="BD8098" s="7"/>
      <c r="BG8098" s="7"/>
      <c r="BH8098" s="7"/>
      <c r="BI8098" s="7"/>
      <c r="BJ8098" s="7"/>
      <c r="BK8098" s="7"/>
      <c r="BL8098" s="7"/>
      <c r="BM8098" s="7"/>
      <c r="BP8098" s="7"/>
      <c r="BQ8098" s="7"/>
      <c r="BR8098" s="7"/>
      <c r="BS8098" s="7"/>
      <c r="BT8098" s="7"/>
      <c r="BU8098" s="7"/>
      <c r="BV8098" s="7"/>
      <c r="BW8098" s="7"/>
    </row>
    <row r="8099" spans="43:75" x14ac:dyDescent="0.2">
      <c r="AQ8099" s="7"/>
      <c r="AR8099" s="7"/>
      <c r="AS8099" s="7"/>
      <c r="AT8099" s="7"/>
      <c r="AU8099" s="7"/>
      <c r="AV8099" s="7"/>
      <c r="AX8099" s="7"/>
      <c r="AY8099" s="7"/>
      <c r="AZ8099" s="7"/>
      <c r="BA8099" s="7"/>
      <c r="BB8099" s="7"/>
      <c r="BC8099" s="7"/>
      <c r="BD8099" s="7"/>
      <c r="BG8099" s="7"/>
      <c r="BH8099" s="7"/>
      <c r="BI8099" s="7"/>
      <c r="BJ8099" s="7"/>
      <c r="BK8099" s="7"/>
      <c r="BL8099" s="7"/>
      <c r="BM8099" s="7"/>
      <c r="BP8099" s="7"/>
      <c r="BQ8099" s="7"/>
      <c r="BR8099" s="7"/>
      <c r="BS8099" s="7"/>
      <c r="BT8099" s="7"/>
      <c r="BU8099" s="7"/>
      <c r="BV8099" s="7"/>
      <c r="BW8099" s="7"/>
    </row>
    <row r="8100" spans="43:75" x14ac:dyDescent="0.2">
      <c r="AQ8100" s="7"/>
      <c r="AR8100" s="7"/>
      <c r="AS8100" s="7"/>
      <c r="AT8100" s="7"/>
      <c r="AU8100" s="7"/>
      <c r="AV8100" s="7"/>
      <c r="AX8100" s="7"/>
      <c r="AY8100" s="7"/>
      <c r="AZ8100" s="7"/>
      <c r="BA8100" s="7"/>
      <c r="BB8100" s="7"/>
      <c r="BC8100" s="7"/>
      <c r="BD8100" s="7"/>
      <c r="BG8100" s="7"/>
      <c r="BH8100" s="7"/>
      <c r="BI8100" s="7"/>
      <c r="BJ8100" s="7"/>
      <c r="BK8100" s="7"/>
      <c r="BL8100" s="7"/>
      <c r="BM8100" s="7"/>
      <c r="BP8100" s="7"/>
      <c r="BQ8100" s="7"/>
      <c r="BR8100" s="7"/>
      <c r="BS8100" s="7"/>
      <c r="BT8100" s="7"/>
      <c r="BU8100" s="7"/>
      <c r="BV8100" s="7"/>
      <c r="BW8100" s="7"/>
    </row>
    <row r="8101" spans="43:75" x14ac:dyDescent="0.2">
      <c r="AQ8101" s="7"/>
      <c r="AR8101" s="7"/>
      <c r="AS8101" s="7"/>
      <c r="AT8101" s="7"/>
      <c r="AU8101" s="7"/>
      <c r="AV8101" s="7"/>
      <c r="AX8101" s="7"/>
      <c r="AY8101" s="7"/>
      <c r="AZ8101" s="7"/>
      <c r="BA8101" s="7"/>
      <c r="BB8101" s="7"/>
      <c r="BC8101" s="7"/>
      <c r="BD8101" s="7"/>
      <c r="BG8101" s="7"/>
      <c r="BH8101" s="7"/>
      <c r="BI8101" s="7"/>
      <c r="BJ8101" s="7"/>
      <c r="BK8101" s="7"/>
      <c r="BL8101" s="7"/>
      <c r="BM8101" s="7"/>
      <c r="BP8101" s="7"/>
      <c r="BQ8101" s="7"/>
      <c r="BR8101" s="7"/>
      <c r="BS8101" s="7"/>
      <c r="BT8101" s="7"/>
      <c r="BU8101" s="7"/>
      <c r="BV8101" s="7"/>
      <c r="BW8101" s="7"/>
    </row>
    <row r="8102" spans="43:75" x14ac:dyDescent="0.2">
      <c r="AQ8102" s="7"/>
      <c r="AR8102" s="7"/>
      <c r="AS8102" s="7"/>
      <c r="AT8102" s="7"/>
      <c r="AU8102" s="7"/>
      <c r="AV8102" s="7"/>
      <c r="AX8102" s="7"/>
      <c r="AY8102" s="7"/>
      <c r="AZ8102" s="7"/>
      <c r="BA8102" s="7"/>
      <c r="BB8102" s="7"/>
      <c r="BC8102" s="7"/>
      <c r="BD8102" s="7"/>
      <c r="BG8102" s="7"/>
      <c r="BH8102" s="7"/>
      <c r="BI8102" s="7"/>
      <c r="BJ8102" s="7"/>
      <c r="BK8102" s="7"/>
      <c r="BL8102" s="7"/>
      <c r="BM8102" s="7"/>
      <c r="BP8102" s="7"/>
      <c r="BQ8102" s="7"/>
      <c r="BR8102" s="7"/>
      <c r="BS8102" s="7"/>
      <c r="BT8102" s="7"/>
      <c r="BU8102" s="7"/>
      <c r="BV8102" s="7"/>
      <c r="BW8102" s="7"/>
    </row>
    <row r="8103" spans="43:75" x14ac:dyDescent="0.2">
      <c r="AQ8103" s="7"/>
      <c r="AR8103" s="7"/>
      <c r="AS8103" s="7"/>
      <c r="AT8103" s="7"/>
      <c r="AU8103" s="7"/>
      <c r="AV8103" s="7"/>
      <c r="AX8103" s="7"/>
      <c r="AY8103" s="7"/>
      <c r="AZ8103" s="7"/>
      <c r="BA8103" s="7"/>
      <c r="BB8103" s="7"/>
      <c r="BC8103" s="7"/>
      <c r="BD8103" s="7"/>
      <c r="BG8103" s="7"/>
      <c r="BH8103" s="7"/>
      <c r="BI8103" s="7"/>
      <c r="BJ8103" s="7"/>
      <c r="BK8103" s="7"/>
      <c r="BL8103" s="7"/>
      <c r="BM8103" s="7"/>
      <c r="BP8103" s="7"/>
      <c r="BQ8103" s="7"/>
      <c r="BR8103" s="7"/>
      <c r="BS8103" s="7"/>
      <c r="BT8103" s="7"/>
      <c r="BU8103" s="7"/>
      <c r="BV8103" s="7"/>
      <c r="BW8103" s="7"/>
    </row>
    <row r="8104" spans="43:75" x14ac:dyDescent="0.2">
      <c r="AQ8104" s="7"/>
      <c r="AR8104" s="7"/>
      <c r="AS8104" s="7"/>
      <c r="AT8104" s="7"/>
      <c r="AU8104" s="7"/>
      <c r="AV8104" s="7"/>
      <c r="AX8104" s="7"/>
      <c r="AY8104" s="7"/>
      <c r="AZ8104" s="7"/>
      <c r="BA8104" s="7"/>
      <c r="BB8104" s="7"/>
      <c r="BC8104" s="7"/>
      <c r="BD8104" s="7"/>
      <c r="BG8104" s="7"/>
      <c r="BH8104" s="7"/>
      <c r="BI8104" s="7"/>
      <c r="BJ8104" s="7"/>
      <c r="BK8104" s="7"/>
      <c r="BL8104" s="7"/>
      <c r="BM8104" s="7"/>
      <c r="BP8104" s="7"/>
      <c r="BQ8104" s="7"/>
      <c r="BR8104" s="7"/>
      <c r="BS8104" s="7"/>
      <c r="BT8104" s="7"/>
      <c r="BU8104" s="7"/>
      <c r="BV8104" s="7"/>
      <c r="BW8104" s="7"/>
    </row>
    <row r="8105" spans="43:75" x14ac:dyDescent="0.2">
      <c r="AQ8105" s="7"/>
      <c r="AR8105" s="7"/>
      <c r="AS8105" s="7"/>
      <c r="AT8105" s="7"/>
      <c r="AU8105" s="7"/>
      <c r="AV8105" s="7"/>
      <c r="AX8105" s="7"/>
      <c r="AY8105" s="7"/>
      <c r="AZ8105" s="7"/>
      <c r="BA8105" s="7"/>
      <c r="BB8105" s="7"/>
      <c r="BC8105" s="7"/>
      <c r="BD8105" s="7"/>
      <c r="BG8105" s="7"/>
      <c r="BH8105" s="7"/>
      <c r="BI8105" s="7"/>
      <c r="BJ8105" s="7"/>
      <c r="BK8105" s="7"/>
      <c r="BL8105" s="7"/>
      <c r="BM8105" s="7"/>
      <c r="BP8105" s="7"/>
      <c r="BQ8105" s="7"/>
      <c r="BR8105" s="7"/>
      <c r="BS8105" s="7"/>
      <c r="BT8105" s="7"/>
      <c r="BU8105" s="7"/>
      <c r="BV8105" s="7"/>
      <c r="BW8105" s="7"/>
    </row>
    <row r="8106" spans="43:75" x14ac:dyDescent="0.2">
      <c r="AQ8106" s="7"/>
      <c r="AR8106" s="7"/>
      <c r="AS8106" s="7"/>
      <c r="AT8106" s="7"/>
      <c r="AU8106" s="7"/>
      <c r="AV8106" s="7"/>
      <c r="AX8106" s="7"/>
      <c r="AY8106" s="7"/>
      <c r="AZ8106" s="7"/>
      <c r="BA8106" s="7"/>
      <c r="BB8106" s="7"/>
      <c r="BC8106" s="7"/>
      <c r="BD8106" s="7"/>
      <c r="BG8106" s="7"/>
      <c r="BH8106" s="7"/>
      <c r="BI8106" s="7"/>
      <c r="BJ8106" s="7"/>
      <c r="BK8106" s="7"/>
      <c r="BL8106" s="7"/>
      <c r="BM8106" s="7"/>
      <c r="BP8106" s="7"/>
      <c r="BQ8106" s="7"/>
      <c r="BR8106" s="7"/>
      <c r="BS8106" s="7"/>
      <c r="BT8106" s="7"/>
      <c r="BU8106" s="7"/>
      <c r="BV8106" s="7"/>
      <c r="BW8106" s="7"/>
    </row>
    <row r="8107" spans="43:75" x14ac:dyDescent="0.2">
      <c r="AQ8107" s="7"/>
      <c r="AR8107" s="7"/>
      <c r="AS8107" s="7"/>
      <c r="AT8107" s="7"/>
      <c r="AU8107" s="7"/>
      <c r="AV8107" s="7"/>
      <c r="AX8107" s="7"/>
      <c r="AY8107" s="7"/>
      <c r="AZ8107" s="7"/>
      <c r="BA8107" s="7"/>
      <c r="BB8107" s="7"/>
      <c r="BC8107" s="7"/>
      <c r="BD8107" s="7"/>
      <c r="BG8107" s="7"/>
      <c r="BH8107" s="7"/>
      <c r="BI8107" s="7"/>
      <c r="BJ8107" s="7"/>
      <c r="BK8107" s="7"/>
      <c r="BL8107" s="7"/>
      <c r="BM8107" s="7"/>
      <c r="BP8107" s="7"/>
      <c r="BQ8107" s="7"/>
      <c r="BR8107" s="7"/>
      <c r="BS8107" s="7"/>
      <c r="BT8107" s="7"/>
      <c r="BU8107" s="7"/>
      <c r="BV8107" s="7"/>
      <c r="BW8107" s="7"/>
    </row>
    <row r="8108" spans="43:75" x14ac:dyDescent="0.2">
      <c r="AQ8108" s="7"/>
      <c r="AR8108" s="7"/>
      <c r="AS8108" s="7"/>
      <c r="AT8108" s="7"/>
      <c r="AU8108" s="7"/>
      <c r="AV8108" s="7"/>
      <c r="AX8108" s="7"/>
      <c r="AY8108" s="7"/>
      <c r="AZ8108" s="7"/>
      <c r="BA8108" s="7"/>
      <c r="BB8108" s="7"/>
      <c r="BC8108" s="7"/>
      <c r="BD8108" s="7"/>
      <c r="BG8108" s="7"/>
      <c r="BH8108" s="7"/>
      <c r="BI8108" s="7"/>
      <c r="BJ8108" s="7"/>
      <c r="BK8108" s="7"/>
      <c r="BL8108" s="7"/>
      <c r="BM8108" s="7"/>
      <c r="BP8108" s="7"/>
      <c r="BQ8108" s="7"/>
      <c r="BR8108" s="7"/>
      <c r="BS8108" s="7"/>
      <c r="BT8108" s="7"/>
      <c r="BU8108" s="7"/>
      <c r="BV8108" s="7"/>
      <c r="BW8108" s="7"/>
    </row>
    <row r="8109" spans="43:75" x14ac:dyDescent="0.2">
      <c r="AQ8109" s="7"/>
      <c r="AR8109" s="7"/>
      <c r="AS8109" s="7"/>
      <c r="AT8109" s="7"/>
      <c r="AU8109" s="7"/>
      <c r="AV8109" s="7"/>
      <c r="AX8109" s="7"/>
      <c r="AY8109" s="7"/>
      <c r="AZ8109" s="7"/>
      <c r="BA8109" s="7"/>
      <c r="BB8109" s="7"/>
      <c r="BC8109" s="7"/>
      <c r="BD8109" s="7"/>
      <c r="BG8109" s="7"/>
      <c r="BH8109" s="7"/>
      <c r="BI8109" s="7"/>
      <c r="BJ8109" s="7"/>
      <c r="BK8109" s="7"/>
      <c r="BL8109" s="7"/>
      <c r="BM8109" s="7"/>
      <c r="BP8109" s="7"/>
      <c r="BQ8109" s="7"/>
      <c r="BR8109" s="7"/>
      <c r="BS8109" s="7"/>
      <c r="BT8109" s="7"/>
      <c r="BU8109" s="7"/>
      <c r="BV8109" s="7"/>
      <c r="BW8109" s="7"/>
    </row>
    <row r="8110" spans="43:75" x14ac:dyDescent="0.2">
      <c r="AQ8110" s="7"/>
      <c r="AR8110" s="7"/>
      <c r="AS8110" s="7"/>
      <c r="AT8110" s="7"/>
      <c r="AU8110" s="7"/>
      <c r="AV8110" s="7"/>
      <c r="AX8110" s="7"/>
      <c r="AY8110" s="7"/>
      <c r="AZ8110" s="7"/>
      <c r="BA8110" s="7"/>
      <c r="BB8110" s="7"/>
      <c r="BC8110" s="7"/>
      <c r="BD8110" s="7"/>
      <c r="BG8110" s="7"/>
      <c r="BH8110" s="7"/>
      <c r="BI8110" s="7"/>
      <c r="BJ8110" s="7"/>
      <c r="BK8110" s="7"/>
      <c r="BL8110" s="7"/>
      <c r="BM8110" s="7"/>
      <c r="BP8110" s="7"/>
      <c r="BQ8110" s="7"/>
      <c r="BR8110" s="7"/>
      <c r="BS8110" s="7"/>
      <c r="BT8110" s="7"/>
      <c r="BU8110" s="7"/>
      <c r="BV8110" s="7"/>
      <c r="BW8110" s="7"/>
    </row>
    <row r="8111" spans="43:75" x14ac:dyDescent="0.2">
      <c r="AQ8111" s="7"/>
      <c r="AR8111" s="7"/>
      <c r="AS8111" s="7"/>
      <c r="AT8111" s="7"/>
      <c r="AU8111" s="7"/>
      <c r="AV8111" s="7"/>
      <c r="AX8111" s="7"/>
      <c r="AY8111" s="7"/>
      <c r="AZ8111" s="7"/>
      <c r="BA8111" s="7"/>
      <c r="BB8111" s="7"/>
      <c r="BC8111" s="7"/>
      <c r="BD8111" s="7"/>
      <c r="BG8111" s="7"/>
      <c r="BH8111" s="7"/>
      <c r="BI8111" s="7"/>
      <c r="BJ8111" s="7"/>
      <c r="BK8111" s="7"/>
      <c r="BL8111" s="7"/>
      <c r="BM8111" s="7"/>
      <c r="BP8111" s="7"/>
      <c r="BQ8111" s="7"/>
      <c r="BR8111" s="7"/>
      <c r="BS8111" s="7"/>
      <c r="BT8111" s="7"/>
      <c r="BU8111" s="7"/>
      <c r="BV8111" s="7"/>
      <c r="BW8111" s="7"/>
    </row>
    <row r="8112" spans="43:75" x14ac:dyDescent="0.2">
      <c r="AQ8112" s="7"/>
      <c r="AR8112" s="7"/>
      <c r="AS8112" s="7"/>
      <c r="AT8112" s="7"/>
      <c r="AU8112" s="7"/>
      <c r="AV8112" s="7"/>
      <c r="AX8112" s="7"/>
      <c r="AY8112" s="7"/>
      <c r="AZ8112" s="7"/>
      <c r="BA8112" s="7"/>
      <c r="BB8112" s="7"/>
      <c r="BC8112" s="7"/>
      <c r="BD8112" s="7"/>
      <c r="BG8112" s="7"/>
      <c r="BH8112" s="7"/>
      <c r="BI8112" s="7"/>
      <c r="BJ8112" s="7"/>
      <c r="BK8112" s="7"/>
      <c r="BL8112" s="7"/>
      <c r="BM8112" s="7"/>
      <c r="BP8112" s="7"/>
      <c r="BQ8112" s="7"/>
      <c r="BR8112" s="7"/>
      <c r="BS8112" s="7"/>
      <c r="BT8112" s="7"/>
      <c r="BU8112" s="7"/>
      <c r="BV8112" s="7"/>
      <c r="BW8112" s="7"/>
    </row>
    <row r="8113" spans="43:75" x14ac:dyDescent="0.2">
      <c r="AQ8113" s="7"/>
      <c r="AR8113" s="7"/>
      <c r="AS8113" s="7"/>
      <c r="AT8113" s="7"/>
      <c r="AU8113" s="7"/>
      <c r="AV8113" s="7"/>
      <c r="AX8113" s="7"/>
      <c r="AY8113" s="7"/>
      <c r="AZ8113" s="7"/>
      <c r="BA8113" s="7"/>
      <c r="BB8113" s="7"/>
      <c r="BC8113" s="7"/>
      <c r="BD8113" s="7"/>
      <c r="BG8113" s="7"/>
      <c r="BH8113" s="7"/>
      <c r="BI8113" s="7"/>
      <c r="BJ8113" s="7"/>
      <c r="BK8113" s="7"/>
      <c r="BL8113" s="7"/>
      <c r="BM8113" s="7"/>
      <c r="BP8113" s="7"/>
      <c r="BQ8113" s="7"/>
      <c r="BR8113" s="7"/>
      <c r="BS8113" s="7"/>
      <c r="BT8113" s="7"/>
      <c r="BU8113" s="7"/>
      <c r="BV8113" s="7"/>
      <c r="BW8113" s="7"/>
    </row>
    <row r="8114" spans="43:75" x14ac:dyDescent="0.2">
      <c r="AQ8114" s="7"/>
      <c r="AR8114" s="7"/>
      <c r="AS8114" s="7"/>
      <c r="AT8114" s="7"/>
      <c r="AU8114" s="7"/>
      <c r="AV8114" s="7"/>
      <c r="AX8114" s="7"/>
      <c r="AY8114" s="7"/>
      <c r="AZ8114" s="7"/>
      <c r="BA8114" s="7"/>
      <c r="BB8114" s="7"/>
      <c r="BC8114" s="7"/>
      <c r="BD8114" s="7"/>
      <c r="BG8114" s="7"/>
      <c r="BH8114" s="7"/>
      <c r="BI8114" s="7"/>
      <c r="BJ8114" s="7"/>
      <c r="BK8114" s="7"/>
      <c r="BL8114" s="7"/>
      <c r="BM8114" s="7"/>
      <c r="BP8114" s="7"/>
      <c r="BQ8114" s="7"/>
      <c r="BR8114" s="7"/>
      <c r="BS8114" s="7"/>
      <c r="BT8114" s="7"/>
      <c r="BU8114" s="7"/>
      <c r="BV8114" s="7"/>
      <c r="BW8114" s="7"/>
    </row>
    <row r="8115" spans="43:75" x14ac:dyDescent="0.2">
      <c r="AQ8115" s="7"/>
      <c r="AR8115" s="7"/>
      <c r="AS8115" s="7"/>
      <c r="AT8115" s="7"/>
      <c r="AU8115" s="7"/>
      <c r="AV8115" s="7"/>
      <c r="AX8115" s="7"/>
      <c r="AY8115" s="7"/>
      <c r="AZ8115" s="7"/>
      <c r="BA8115" s="7"/>
      <c r="BB8115" s="7"/>
      <c r="BC8115" s="7"/>
      <c r="BD8115" s="7"/>
      <c r="BG8115" s="7"/>
      <c r="BH8115" s="7"/>
      <c r="BI8115" s="7"/>
      <c r="BJ8115" s="7"/>
      <c r="BK8115" s="7"/>
      <c r="BL8115" s="7"/>
      <c r="BM8115" s="7"/>
      <c r="BP8115" s="7"/>
      <c r="BQ8115" s="7"/>
      <c r="BR8115" s="7"/>
      <c r="BS8115" s="7"/>
      <c r="BT8115" s="7"/>
      <c r="BU8115" s="7"/>
      <c r="BV8115" s="7"/>
      <c r="BW8115" s="7"/>
    </row>
    <row r="8116" spans="43:75" x14ac:dyDescent="0.2">
      <c r="AQ8116" s="7"/>
      <c r="AR8116" s="7"/>
      <c r="AS8116" s="7"/>
      <c r="AT8116" s="7"/>
      <c r="AU8116" s="7"/>
      <c r="AV8116" s="7"/>
      <c r="AX8116" s="7"/>
      <c r="AY8116" s="7"/>
      <c r="AZ8116" s="7"/>
      <c r="BA8116" s="7"/>
      <c r="BB8116" s="7"/>
      <c r="BC8116" s="7"/>
      <c r="BD8116" s="7"/>
      <c r="BG8116" s="7"/>
      <c r="BH8116" s="7"/>
      <c r="BI8116" s="7"/>
      <c r="BJ8116" s="7"/>
      <c r="BK8116" s="7"/>
      <c r="BL8116" s="7"/>
      <c r="BM8116" s="7"/>
      <c r="BP8116" s="7"/>
      <c r="BQ8116" s="7"/>
      <c r="BR8116" s="7"/>
      <c r="BS8116" s="7"/>
      <c r="BT8116" s="7"/>
      <c r="BU8116" s="7"/>
      <c r="BV8116" s="7"/>
      <c r="BW8116" s="7"/>
    </row>
    <row r="8117" spans="43:75" x14ac:dyDescent="0.2">
      <c r="AQ8117" s="7"/>
      <c r="AR8117" s="7"/>
      <c r="AS8117" s="7"/>
      <c r="AT8117" s="7"/>
      <c r="AU8117" s="7"/>
      <c r="AV8117" s="7"/>
      <c r="AX8117" s="7"/>
      <c r="AY8117" s="7"/>
      <c r="AZ8117" s="7"/>
      <c r="BA8117" s="7"/>
      <c r="BB8117" s="7"/>
      <c r="BC8117" s="7"/>
      <c r="BD8117" s="7"/>
      <c r="BG8117" s="7"/>
      <c r="BH8117" s="7"/>
      <c r="BI8117" s="7"/>
      <c r="BJ8117" s="7"/>
      <c r="BK8117" s="7"/>
      <c r="BL8117" s="7"/>
      <c r="BM8117" s="7"/>
      <c r="BP8117" s="7"/>
      <c r="BQ8117" s="7"/>
      <c r="BR8117" s="7"/>
      <c r="BS8117" s="7"/>
      <c r="BT8117" s="7"/>
      <c r="BU8117" s="7"/>
      <c r="BV8117" s="7"/>
      <c r="BW8117" s="7"/>
    </row>
    <row r="8118" spans="43:75" x14ac:dyDescent="0.2">
      <c r="AQ8118" s="7"/>
      <c r="AR8118" s="7"/>
      <c r="AS8118" s="7"/>
      <c r="AT8118" s="7"/>
      <c r="AU8118" s="7"/>
      <c r="AV8118" s="7"/>
      <c r="AX8118" s="7"/>
      <c r="AY8118" s="7"/>
      <c r="AZ8118" s="7"/>
      <c r="BA8118" s="7"/>
      <c r="BB8118" s="7"/>
      <c r="BC8118" s="7"/>
      <c r="BD8118" s="7"/>
      <c r="BG8118" s="7"/>
      <c r="BH8118" s="7"/>
      <c r="BI8118" s="7"/>
      <c r="BJ8118" s="7"/>
      <c r="BK8118" s="7"/>
      <c r="BL8118" s="7"/>
      <c r="BM8118" s="7"/>
      <c r="BP8118" s="7"/>
      <c r="BQ8118" s="7"/>
      <c r="BR8118" s="7"/>
      <c r="BS8118" s="7"/>
      <c r="BT8118" s="7"/>
      <c r="BU8118" s="7"/>
      <c r="BV8118" s="7"/>
      <c r="BW8118" s="7"/>
    </row>
    <row r="8119" spans="43:75" x14ac:dyDescent="0.2">
      <c r="AQ8119" s="7"/>
      <c r="AR8119" s="7"/>
      <c r="AS8119" s="7"/>
      <c r="AT8119" s="7"/>
      <c r="AU8119" s="7"/>
      <c r="AV8119" s="7"/>
      <c r="AX8119" s="7"/>
      <c r="AY8119" s="7"/>
      <c r="AZ8119" s="7"/>
      <c r="BA8119" s="7"/>
      <c r="BB8119" s="7"/>
      <c r="BC8119" s="7"/>
      <c r="BD8119" s="7"/>
      <c r="BG8119" s="7"/>
      <c r="BH8119" s="7"/>
      <c r="BI8119" s="7"/>
      <c r="BJ8119" s="7"/>
      <c r="BK8119" s="7"/>
      <c r="BL8119" s="7"/>
      <c r="BM8119" s="7"/>
      <c r="BP8119" s="7"/>
      <c r="BQ8119" s="7"/>
      <c r="BR8119" s="7"/>
      <c r="BS8119" s="7"/>
      <c r="BT8119" s="7"/>
      <c r="BU8119" s="7"/>
      <c r="BV8119" s="7"/>
      <c r="BW8119" s="7"/>
    </row>
    <row r="8120" spans="43:75" x14ac:dyDescent="0.2">
      <c r="AQ8120" s="7"/>
      <c r="AR8120" s="7"/>
      <c r="AS8120" s="7"/>
      <c r="AT8120" s="7"/>
      <c r="AU8120" s="7"/>
      <c r="AV8120" s="7"/>
      <c r="AX8120" s="7"/>
      <c r="AY8120" s="7"/>
      <c r="AZ8120" s="7"/>
      <c r="BA8120" s="7"/>
      <c r="BB8120" s="7"/>
      <c r="BC8120" s="7"/>
      <c r="BD8120" s="7"/>
      <c r="BG8120" s="7"/>
      <c r="BH8120" s="7"/>
      <c r="BI8120" s="7"/>
      <c r="BJ8120" s="7"/>
      <c r="BK8120" s="7"/>
      <c r="BL8120" s="7"/>
      <c r="BM8120" s="7"/>
      <c r="BP8120" s="7"/>
      <c r="BQ8120" s="7"/>
      <c r="BR8120" s="7"/>
      <c r="BS8120" s="7"/>
      <c r="BT8120" s="7"/>
      <c r="BU8120" s="7"/>
      <c r="BV8120" s="7"/>
      <c r="BW8120" s="7"/>
    </row>
    <row r="8121" spans="43:75" x14ac:dyDescent="0.2">
      <c r="AQ8121" s="7"/>
      <c r="AR8121" s="7"/>
      <c r="AS8121" s="7"/>
      <c r="AT8121" s="7"/>
      <c r="AU8121" s="7"/>
      <c r="AV8121" s="7"/>
      <c r="AX8121" s="7"/>
      <c r="AY8121" s="7"/>
      <c r="AZ8121" s="7"/>
      <c r="BA8121" s="7"/>
      <c r="BB8121" s="7"/>
      <c r="BC8121" s="7"/>
      <c r="BD8121" s="7"/>
      <c r="BG8121" s="7"/>
      <c r="BH8121" s="7"/>
      <c r="BI8121" s="7"/>
      <c r="BJ8121" s="7"/>
      <c r="BK8121" s="7"/>
      <c r="BL8121" s="7"/>
      <c r="BM8121" s="7"/>
      <c r="BP8121" s="7"/>
      <c r="BQ8121" s="7"/>
      <c r="BR8121" s="7"/>
      <c r="BS8121" s="7"/>
      <c r="BT8121" s="7"/>
      <c r="BU8121" s="7"/>
      <c r="BV8121" s="7"/>
      <c r="BW8121" s="7"/>
    </row>
    <row r="8122" spans="43:75" x14ac:dyDescent="0.2">
      <c r="AQ8122" s="7"/>
      <c r="AR8122" s="7"/>
      <c r="AS8122" s="7"/>
      <c r="AT8122" s="7"/>
      <c r="AU8122" s="7"/>
      <c r="AV8122" s="7"/>
      <c r="AX8122" s="7"/>
      <c r="AY8122" s="7"/>
      <c r="AZ8122" s="7"/>
      <c r="BA8122" s="7"/>
      <c r="BB8122" s="7"/>
      <c r="BC8122" s="7"/>
      <c r="BD8122" s="7"/>
      <c r="BG8122" s="7"/>
      <c r="BH8122" s="7"/>
      <c r="BI8122" s="7"/>
      <c r="BJ8122" s="7"/>
      <c r="BK8122" s="7"/>
      <c r="BL8122" s="7"/>
      <c r="BM8122" s="7"/>
      <c r="BP8122" s="7"/>
      <c r="BQ8122" s="7"/>
      <c r="BR8122" s="7"/>
      <c r="BS8122" s="7"/>
      <c r="BT8122" s="7"/>
      <c r="BU8122" s="7"/>
      <c r="BV8122" s="7"/>
      <c r="BW8122" s="7"/>
    </row>
    <row r="8123" spans="43:75" x14ac:dyDescent="0.2">
      <c r="AQ8123" s="7"/>
      <c r="AR8123" s="7"/>
      <c r="AS8123" s="7"/>
      <c r="AT8123" s="7"/>
      <c r="AU8123" s="7"/>
      <c r="AV8123" s="7"/>
      <c r="AX8123" s="7"/>
      <c r="AY8123" s="7"/>
      <c r="AZ8123" s="7"/>
      <c r="BA8123" s="7"/>
      <c r="BB8123" s="7"/>
      <c r="BC8123" s="7"/>
      <c r="BD8123" s="7"/>
      <c r="BG8123" s="7"/>
      <c r="BH8123" s="7"/>
      <c r="BI8123" s="7"/>
      <c r="BJ8123" s="7"/>
      <c r="BK8123" s="7"/>
      <c r="BL8123" s="7"/>
      <c r="BM8123" s="7"/>
      <c r="BP8123" s="7"/>
      <c r="BQ8123" s="7"/>
      <c r="BR8123" s="7"/>
      <c r="BS8123" s="7"/>
      <c r="BT8123" s="7"/>
      <c r="BU8123" s="7"/>
      <c r="BV8123" s="7"/>
      <c r="BW8123" s="7"/>
    </row>
    <row r="8124" spans="43:75" x14ac:dyDescent="0.2">
      <c r="AQ8124" s="7"/>
      <c r="AR8124" s="7"/>
      <c r="AS8124" s="7"/>
      <c r="AT8124" s="7"/>
      <c r="AU8124" s="7"/>
      <c r="AV8124" s="7"/>
      <c r="AX8124" s="7"/>
      <c r="AY8124" s="7"/>
      <c r="AZ8124" s="7"/>
      <c r="BA8124" s="7"/>
      <c r="BB8124" s="7"/>
      <c r="BC8124" s="7"/>
      <c r="BD8124" s="7"/>
      <c r="BG8124" s="7"/>
      <c r="BH8124" s="7"/>
      <c r="BI8124" s="7"/>
      <c r="BJ8124" s="7"/>
      <c r="BK8124" s="7"/>
      <c r="BL8124" s="7"/>
      <c r="BM8124" s="7"/>
      <c r="BP8124" s="7"/>
      <c r="BQ8124" s="7"/>
      <c r="BR8124" s="7"/>
      <c r="BS8124" s="7"/>
      <c r="BT8124" s="7"/>
      <c r="BU8124" s="7"/>
      <c r="BV8124" s="7"/>
      <c r="BW8124" s="7"/>
    </row>
    <row r="8125" spans="43:75" x14ac:dyDescent="0.2">
      <c r="AQ8125" s="7"/>
      <c r="AR8125" s="7"/>
      <c r="AS8125" s="7"/>
      <c r="AT8125" s="7"/>
      <c r="AU8125" s="7"/>
      <c r="AV8125" s="7"/>
      <c r="AX8125" s="7"/>
      <c r="AY8125" s="7"/>
      <c r="AZ8125" s="7"/>
      <c r="BA8125" s="7"/>
      <c r="BB8125" s="7"/>
      <c r="BC8125" s="7"/>
      <c r="BD8125" s="7"/>
      <c r="BG8125" s="7"/>
      <c r="BH8125" s="7"/>
      <c r="BI8125" s="7"/>
      <c r="BJ8125" s="7"/>
      <c r="BK8125" s="7"/>
      <c r="BL8125" s="7"/>
      <c r="BM8125" s="7"/>
      <c r="BP8125" s="7"/>
      <c r="BQ8125" s="7"/>
      <c r="BR8125" s="7"/>
      <c r="BS8125" s="7"/>
      <c r="BT8125" s="7"/>
      <c r="BU8125" s="7"/>
      <c r="BV8125" s="7"/>
      <c r="BW8125" s="7"/>
    </row>
    <row r="8126" spans="43:75" x14ac:dyDescent="0.2">
      <c r="AQ8126" s="7"/>
      <c r="AR8126" s="7"/>
      <c r="AS8126" s="7"/>
      <c r="AT8126" s="7"/>
      <c r="AU8126" s="7"/>
      <c r="AV8126" s="7"/>
      <c r="AX8126" s="7"/>
      <c r="AY8126" s="7"/>
      <c r="AZ8126" s="7"/>
      <c r="BA8126" s="7"/>
      <c r="BB8126" s="7"/>
      <c r="BC8126" s="7"/>
      <c r="BD8126" s="7"/>
      <c r="BG8126" s="7"/>
      <c r="BH8126" s="7"/>
      <c r="BI8126" s="7"/>
      <c r="BJ8126" s="7"/>
      <c r="BK8126" s="7"/>
      <c r="BL8126" s="7"/>
      <c r="BM8126" s="7"/>
      <c r="BP8126" s="7"/>
      <c r="BQ8126" s="7"/>
      <c r="BR8126" s="7"/>
      <c r="BS8126" s="7"/>
      <c r="BT8126" s="7"/>
      <c r="BU8126" s="7"/>
      <c r="BV8126" s="7"/>
      <c r="BW8126" s="7"/>
    </row>
    <row r="8127" spans="43:75" x14ac:dyDescent="0.2">
      <c r="AQ8127" s="7"/>
      <c r="AR8127" s="7"/>
      <c r="AS8127" s="7"/>
      <c r="AT8127" s="7"/>
      <c r="AU8127" s="7"/>
      <c r="AV8127" s="7"/>
      <c r="AX8127" s="7"/>
      <c r="AY8127" s="7"/>
      <c r="AZ8127" s="7"/>
      <c r="BA8127" s="7"/>
      <c r="BB8127" s="7"/>
      <c r="BC8127" s="7"/>
      <c r="BD8127" s="7"/>
      <c r="BG8127" s="7"/>
      <c r="BH8127" s="7"/>
      <c r="BI8127" s="7"/>
      <c r="BJ8127" s="7"/>
      <c r="BK8127" s="7"/>
      <c r="BL8127" s="7"/>
      <c r="BM8127" s="7"/>
      <c r="BP8127" s="7"/>
      <c r="BQ8127" s="7"/>
      <c r="BR8127" s="7"/>
      <c r="BS8127" s="7"/>
      <c r="BT8127" s="7"/>
      <c r="BU8127" s="7"/>
      <c r="BV8127" s="7"/>
      <c r="BW8127" s="7"/>
    </row>
    <row r="8128" spans="43:75" x14ac:dyDescent="0.2">
      <c r="AQ8128" s="7"/>
      <c r="AR8128" s="7"/>
      <c r="AS8128" s="7"/>
      <c r="AT8128" s="7"/>
      <c r="AU8128" s="7"/>
      <c r="AV8128" s="7"/>
      <c r="AX8128" s="7"/>
      <c r="AY8128" s="7"/>
      <c r="AZ8128" s="7"/>
      <c r="BA8128" s="7"/>
      <c r="BB8128" s="7"/>
      <c r="BC8128" s="7"/>
      <c r="BD8128" s="7"/>
      <c r="BG8128" s="7"/>
      <c r="BH8128" s="7"/>
      <c r="BI8128" s="7"/>
      <c r="BJ8128" s="7"/>
      <c r="BK8128" s="7"/>
      <c r="BL8128" s="7"/>
      <c r="BM8128" s="7"/>
      <c r="BP8128" s="7"/>
      <c r="BQ8128" s="7"/>
      <c r="BR8128" s="7"/>
      <c r="BS8128" s="7"/>
      <c r="BT8128" s="7"/>
      <c r="BU8128" s="7"/>
      <c r="BV8128" s="7"/>
      <c r="BW8128" s="7"/>
    </row>
    <row r="8129" spans="43:75" x14ac:dyDescent="0.2">
      <c r="AQ8129" s="7"/>
      <c r="AR8129" s="7"/>
      <c r="AS8129" s="7"/>
      <c r="AT8129" s="7"/>
      <c r="AU8129" s="7"/>
      <c r="AV8129" s="7"/>
      <c r="AX8129" s="7"/>
      <c r="AY8129" s="7"/>
      <c r="AZ8129" s="7"/>
      <c r="BA8129" s="7"/>
      <c r="BB8129" s="7"/>
      <c r="BC8129" s="7"/>
      <c r="BD8129" s="7"/>
      <c r="BG8129" s="7"/>
      <c r="BH8129" s="7"/>
      <c r="BI8129" s="7"/>
      <c r="BJ8129" s="7"/>
      <c r="BK8129" s="7"/>
      <c r="BL8129" s="7"/>
      <c r="BM8129" s="7"/>
      <c r="BP8129" s="7"/>
      <c r="BQ8129" s="7"/>
      <c r="BR8129" s="7"/>
      <c r="BS8129" s="7"/>
      <c r="BT8129" s="7"/>
      <c r="BU8129" s="7"/>
      <c r="BV8129" s="7"/>
      <c r="BW8129" s="7"/>
    </row>
    <row r="8130" spans="43:75" x14ac:dyDescent="0.2">
      <c r="AQ8130" s="7"/>
      <c r="AR8130" s="7"/>
      <c r="AS8130" s="7"/>
      <c r="AT8130" s="7"/>
      <c r="AU8130" s="7"/>
      <c r="AV8130" s="7"/>
      <c r="AX8130" s="7"/>
      <c r="AY8130" s="7"/>
      <c r="AZ8130" s="7"/>
      <c r="BA8130" s="7"/>
      <c r="BB8130" s="7"/>
      <c r="BC8130" s="7"/>
      <c r="BD8130" s="7"/>
      <c r="BG8130" s="7"/>
      <c r="BH8130" s="7"/>
      <c r="BI8130" s="7"/>
      <c r="BJ8130" s="7"/>
      <c r="BK8130" s="7"/>
      <c r="BL8130" s="7"/>
      <c r="BM8130" s="7"/>
      <c r="BP8130" s="7"/>
      <c r="BQ8130" s="7"/>
      <c r="BR8130" s="7"/>
      <c r="BS8130" s="7"/>
      <c r="BT8130" s="7"/>
      <c r="BU8130" s="7"/>
      <c r="BV8130" s="7"/>
      <c r="BW8130" s="7"/>
    </row>
    <row r="8131" spans="43:75" x14ac:dyDescent="0.2">
      <c r="AQ8131" s="7"/>
      <c r="AR8131" s="7"/>
      <c r="AS8131" s="7"/>
      <c r="AT8131" s="7"/>
      <c r="AU8131" s="7"/>
      <c r="AV8131" s="7"/>
      <c r="AX8131" s="7"/>
      <c r="AY8131" s="7"/>
      <c r="AZ8131" s="7"/>
      <c r="BA8131" s="7"/>
      <c r="BB8131" s="7"/>
      <c r="BC8131" s="7"/>
      <c r="BD8131" s="7"/>
      <c r="BG8131" s="7"/>
      <c r="BH8131" s="7"/>
      <c r="BI8131" s="7"/>
      <c r="BJ8131" s="7"/>
      <c r="BK8131" s="7"/>
      <c r="BL8131" s="7"/>
      <c r="BM8131" s="7"/>
      <c r="BP8131" s="7"/>
      <c r="BQ8131" s="7"/>
      <c r="BR8131" s="7"/>
      <c r="BS8131" s="7"/>
      <c r="BT8131" s="7"/>
      <c r="BU8131" s="7"/>
      <c r="BV8131" s="7"/>
      <c r="BW8131" s="7"/>
    </row>
    <row r="8132" spans="43:75" x14ac:dyDescent="0.2">
      <c r="AQ8132" s="7"/>
      <c r="AR8132" s="7"/>
      <c r="AS8132" s="7"/>
      <c r="AT8132" s="7"/>
      <c r="AU8132" s="7"/>
      <c r="AV8132" s="7"/>
      <c r="AX8132" s="7"/>
      <c r="AY8132" s="7"/>
      <c r="AZ8132" s="7"/>
      <c r="BA8132" s="7"/>
      <c r="BB8132" s="7"/>
      <c r="BC8132" s="7"/>
      <c r="BD8132" s="7"/>
      <c r="BG8132" s="7"/>
      <c r="BH8132" s="7"/>
      <c r="BI8132" s="7"/>
      <c r="BJ8132" s="7"/>
      <c r="BK8132" s="7"/>
      <c r="BL8132" s="7"/>
      <c r="BM8132" s="7"/>
      <c r="BP8132" s="7"/>
      <c r="BQ8132" s="7"/>
      <c r="BR8132" s="7"/>
      <c r="BS8132" s="7"/>
      <c r="BT8132" s="7"/>
      <c r="BU8132" s="7"/>
      <c r="BV8132" s="7"/>
      <c r="BW8132" s="7"/>
    </row>
    <row r="8133" spans="43:75" x14ac:dyDescent="0.2">
      <c r="AQ8133" s="7"/>
      <c r="AR8133" s="7"/>
      <c r="AS8133" s="7"/>
      <c r="AT8133" s="7"/>
      <c r="AU8133" s="7"/>
      <c r="AV8133" s="7"/>
      <c r="AX8133" s="7"/>
      <c r="AY8133" s="7"/>
      <c r="AZ8133" s="7"/>
      <c r="BA8133" s="7"/>
      <c r="BB8133" s="7"/>
      <c r="BC8133" s="7"/>
      <c r="BD8133" s="7"/>
      <c r="BG8133" s="7"/>
      <c r="BH8133" s="7"/>
      <c r="BI8133" s="7"/>
      <c r="BJ8133" s="7"/>
      <c r="BK8133" s="7"/>
      <c r="BL8133" s="7"/>
      <c r="BM8133" s="7"/>
      <c r="BP8133" s="7"/>
      <c r="BQ8133" s="7"/>
      <c r="BR8133" s="7"/>
      <c r="BS8133" s="7"/>
      <c r="BT8133" s="7"/>
      <c r="BU8133" s="7"/>
      <c r="BV8133" s="7"/>
      <c r="BW8133" s="7"/>
    </row>
    <row r="8134" spans="43:75" x14ac:dyDescent="0.2">
      <c r="AQ8134" s="7"/>
      <c r="AR8134" s="7"/>
      <c r="AS8134" s="7"/>
      <c r="AT8134" s="7"/>
      <c r="AU8134" s="7"/>
      <c r="AV8134" s="7"/>
      <c r="AX8134" s="7"/>
      <c r="AY8134" s="7"/>
      <c r="AZ8134" s="7"/>
      <c r="BA8134" s="7"/>
      <c r="BB8134" s="7"/>
      <c r="BC8134" s="7"/>
      <c r="BD8134" s="7"/>
      <c r="BG8134" s="7"/>
      <c r="BH8134" s="7"/>
      <c r="BI8134" s="7"/>
      <c r="BJ8134" s="7"/>
      <c r="BK8134" s="7"/>
      <c r="BL8134" s="7"/>
      <c r="BM8134" s="7"/>
      <c r="BP8134" s="7"/>
      <c r="BQ8134" s="7"/>
      <c r="BR8134" s="7"/>
      <c r="BS8134" s="7"/>
      <c r="BT8134" s="7"/>
      <c r="BU8134" s="7"/>
      <c r="BV8134" s="7"/>
      <c r="BW8134" s="7"/>
    </row>
    <row r="8135" spans="43:75" x14ac:dyDescent="0.2">
      <c r="AQ8135" s="7"/>
      <c r="AR8135" s="7"/>
      <c r="AS8135" s="7"/>
      <c r="AT8135" s="7"/>
      <c r="AU8135" s="7"/>
      <c r="AV8135" s="7"/>
      <c r="AX8135" s="7"/>
      <c r="AY8135" s="7"/>
      <c r="AZ8135" s="7"/>
      <c r="BA8135" s="7"/>
      <c r="BB8135" s="7"/>
      <c r="BC8135" s="7"/>
      <c r="BD8135" s="7"/>
      <c r="BG8135" s="7"/>
      <c r="BH8135" s="7"/>
      <c r="BI8135" s="7"/>
      <c r="BJ8135" s="7"/>
      <c r="BK8135" s="7"/>
      <c r="BL8135" s="7"/>
      <c r="BM8135" s="7"/>
      <c r="BP8135" s="7"/>
      <c r="BQ8135" s="7"/>
      <c r="BR8135" s="7"/>
      <c r="BS8135" s="7"/>
      <c r="BT8135" s="7"/>
      <c r="BU8135" s="7"/>
      <c r="BV8135" s="7"/>
      <c r="BW8135" s="7"/>
    </row>
    <row r="8136" spans="43:75" x14ac:dyDescent="0.2">
      <c r="AQ8136" s="7"/>
      <c r="AR8136" s="7"/>
      <c r="AS8136" s="7"/>
      <c r="AT8136" s="7"/>
      <c r="AU8136" s="7"/>
      <c r="AV8136" s="7"/>
      <c r="AX8136" s="7"/>
      <c r="AY8136" s="7"/>
      <c r="AZ8136" s="7"/>
      <c r="BA8136" s="7"/>
      <c r="BB8136" s="7"/>
      <c r="BC8136" s="7"/>
      <c r="BD8136" s="7"/>
      <c r="BG8136" s="7"/>
      <c r="BH8136" s="7"/>
      <c r="BI8136" s="7"/>
      <c r="BJ8136" s="7"/>
      <c r="BK8136" s="7"/>
      <c r="BL8136" s="7"/>
      <c r="BM8136" s="7"/>
      <c r="BP8136" s="7"/>
      <c r="BQ8136" s="7"/>
      <c r="BR8136" s="7"/>
      <c r="BS8136" s="7"/>
      <c r="BT8136" s="7"/>
      <c r="BU8136" s="7"/>
      <c r="BV8136" s="7"/>
      <c r="BW8136" s="7"/>
    </row>
    <row r="8137" spans="43:75" x14ac:dyDescent="0.2">
      <c r="AQ8137" s="7"/>
      <c r="AR8137" s="7"/>
      <c r="AS8137" s="7"/>
      <c r="AT8137" s="7"/>
      <c r="AU8137" s="7"/>
      <c r="AV8137" s="7"/>
      <c r="AX8137" s="7"/>
      <c r="AY8137" s="7"/>
      <c r="AZ8137" s="7"/>
      <c r="BA8137" s="7"/>
      <c r="BB8137" s="7"/>
      <c r="BC8137" s="7"/>
      <c r="BD8137" s="7"/>
      <c r="BG8137" s="7"/>
      <c r="BH8137" s="7"/>
      <c r="BI8137" s="7"/>
      <c r="BJ8137" s="7"/>
      <c r="BK8137" s="7"/>
      <c r="BL8137" s="7"/>
      <c r="BM8137" s="7"/>
      <c r="BP8137" s="7"/>
      <c r="BQ8137" s="7"/>
      <c r="BR8137" s="7"/>
      <c r="BS8137" s="7"/>
      <c r="BT8137" s="7"/>
      <c r="BU8137" s="7"/>
      <c r="BV8137" s="7"/>
      <c r="BW8137" s="7"/>
    </row>
    <row r="8138" spans="43:75" x14ac:dyDescent="0.2">
      <c r="AQ8138" s="7"/>
      <c r="AR8138" s="7"/>
      <c r="AS8138" s="7"/>
      <c r="AT8138" s="7"/>
      <c r="AU8138" s="7"/>
      <c r="AV8138" s="7"/>
      <c r="AX8138" s="7"/>
      <c r="AY8138" s="7"/>
      <c r="AZ8138" s="7"/>
      <c r="BA8138" s="7"/>
      <c r="BB8138" s="7"/>
      <c r="BC8138" s="7"/>
      <c r="BD8138" s="7"/>
      <c r="BG8138" s="7"/>
      <c r="BH8138" s="7"/>
      <c r="BI8138" s="7"/>
      <c r="BJ8138" s="7"/>
      <c r="BK8138" s="7"/>
      <c r="BL8138" s="7"/>
      <c r="BM8138" s="7"/>
      <c r="BP8138" s="7"/>
      <c r="BQ8138" s="7"/>
      <c r="BR8138" s="7"/>
      <c r="BS8138" s="7"/>
      <c r="BT8138" s="7"/>
      <c r="BU8138" s="7"/>
      <c r="BV8138" s="7"/>
      <c r="BW8138" s="7"/>
    </row>
    <row r="8139" spans="43:75" x14ac:dyDescent="0.2">
      <c r="AQ8139" s="7"/>
      <c r="AR8139" s="7"/>
      <c r="AS8139" s="7"/>
      <c r="AT8139" s="7"/>
      <c r="AU8139" s="7"/>
      <c r="AV8139" s="7"/>
      <c r="AX8139" s="7"/>
      <c r="AY8139" s="7"/>
      <c r="AZ8139" s="7"/>
      <c r="BA8139" s="7"/>
      <c r="BB8139" s="7"/>
      <c r="BC8139" s="7"/>
      <c r="BD8139" s="7"/>
      <c r="BG8139" s="7"/>
      <c r="BH8139" s="7"/>
      <c r="BI8139" s="7"/>
      <c r="BJ8139" s="7"/>
      <c r="BK8139" s="7"/>
      <c r="BL8139" s="7"/>
      <c r="BM8139" s="7"/>
      <c r="BP8139" s="7"/>
      <c r="BQ8139" s="7"/>
      <c r="BR8139" s="7"/>
      <c r="BS8139" s="7"/>
      <c r="BT8139" s="7"/>
      <c r="BU8139" s="7"/>
      <c r="BV8139" s="7"/>
      <c r="BW8139" s="7"/>
    </row>
    <row r="8140" spans="43:75" x14ac:dyDescent="0.2">
      <c r="AQ8140" s="7"/>
      <c r="AR8140" s="7"/>
      <c r="AS8140" s="7"/>
      <c r="AT8140" s="7"/>
      <c r="AU8140" s="7"/>
      <c r="AV8140" s="7"/>
      <c r="AX8140" s="7"/>
      <c r="AY8140" s="7"/>
      <c r="AZ8140" s="7"/>
      <c r="BA8140" s="7"/>
      <c r="BB8140" s="7"/>
      <c r="BC8140" s="7"/>
      <c r="BD8140" s="7"/>
      <c r="BG8140" s="7"/>
      <c r="BH8140" s="7"/>
      <c r="BI8140" s="7"/>
      <c r="BJ8140" s="7"/>
      <c r="BK8140" s="7"/>
      <c r="BL8140" s="7"/>
      <c r="BM8140" s="7"/>
      <c r="BP8140" s="7"/>
      <c r="BQ8140" s="7"/>
      <c r="BR8140" s="7"/>
      <c r="BS8140" s="7"/>
      <c r="BT8140" s="7"/>
      <c r="BU8140" s="7"/>
      <c r="BV8140" s="7"/>
      <c r="BW8140" s="7"/>
    </row>
    <row r="8141" spans="43:75" x14ac:dyDescent="0.2">
      <c r="AQ8141" s="7"/>
      <c r="AR8141" s="7"/>
      <c r="AS8141" s="7"/>
      <c r="AT8141" s="7"/>
      <c r="AU8141" s="7"/>
      <c r="AV8141" s="7"/>
      <c r="AX8141" s="7"/>
      <c r="AY8141" s="7"/>
      <c r="AZ8141" s="7"/>
      <c r="BA8141" s="7"/>
      <c r="BB8141" s="7"/>
      <c r="BC8141" s="7"/>
      <c r="BD8141" s="7"/>
      <c r="BG8141" s="7"/>
      <c r="BH8141" s="7"/>
      <c r="BI8141" s="7"/>
      <c r="BJ8141" s="7"/>
      <c r="BK8141" s="7"/>
      <c r="BL8141" s="7"/>
      <c r="BM8141" s="7"/>
      <c r="BP8141" s="7"/>
      <c r="BQ8141" s="7"/>
      <c r="BR8141" s="7"/>
      <c r="BS8141" s="7"/>
      <c r="BT8141" s="7"/>
      <c r="BU8141" s="7"/>
      <c r="BV8141" s="7"/>
      <c r="BW8141" s="7"/>
    </row>
    <row r="8142" spans="43:75" x14ac:dyDescent="0.2">
      <c r="AQ8142" s="7"/>
      <c r="AR8142" s="7"/>
      <c r="AS8142" s="7"/>
      <c r="AT8142" s="7"/>
      <c r="AU8142" s="7"/>
      <c r="AV8142" s="7"/>
      <c r="AX8142" s="7"/>
      <c r="AY8142" s="7"/>
      <c r="AZ8142" s="7"/>
      <c r="BA8142" s="7"/>
      <c r="BB8142" s="7"/>
      <c r="BC8142" s="7"/>
      <c r="BD8142" s="7"/>
      <c r="BG8142" s="7"/>
      <c r="BH8142" s="7"/>
      <c r="BI8142" s="7"/>
      <c r="BJ8142" s="7"/>
      <c r="BK8142" s="7"/>
      <c r="BL8142" s="7"/>
      <c r="BM8142" s="7"/>
      <c r="BP8142" s="7"/>
      <c r="BQ8142" s="7"/>
      <c r="BR8142" s="7"/>
      <c r="BS8142" s="7"/>
      <c r="BT8142" s="7"/>
      <c r="BU8142" s="7"/>
      <c r="BV8142" s="7"/>
      <c r="BW8142" s="7"/>
    </row>
    <row r="8143" spans="43:75" x14ac:dyDescent="0.2">
      <c r="AQ8143" s="7"/>
      <c r="AR8143" s="7"/>
      <c r="AS8143" s="7"/>
      <c r="AT8143" s="7"/>
      <c r="AU8143" s="7"/>
      <c r="AV8143" s="7"/>
      <c r="AX8143" s="7"/>
      <c r="AY8143" s="7"/>
      <c r="AZ8143" s="7"/>
      <c r="BA8143" s="7"/>
      <c r="BB8143" s="7"/>
      <c r="BC8143" s="7"/>
      <c r="BD8143" s="7"/>
      <c r="BG8143" s="7"/>
      <c r="BH8143" s="7"/>
      <c r="BI8143" s="7"/>
      <c r="BJ8143" s="7"/>
      <c r="BK8143" s="7"/>
      <c r="BL8143" s="7"/>
      <c r="BM8143" s="7"/>
      <c r="BP8143" s="7"/>
      <c r="BQ8143" s="7"/>
      <c r="BR8143" s="7"/>
      <c r="BS8143" s="7"/>
      <c r="BT8143" s="7"/>
      <c r="BU8143" s="7"/>
      <c r="BV8143" s="7"/>
      <c r="BW8143" s="7"/>
    </row>
    <row r="8144" spans="43:75" x14ac:dyDescent="0.2">
      <c r="AQ8144" s="7"/>
      <c r="AR8144" s="7"/>
      <c r="AS8144" s="7"/>
      <c r="AT8144" s="7"/>
      <c r="AU8144" s="7"/>
      <c r="AV8144" s="7"/>
      <c r="AX8144" s="7"/>
      <c r="AY8144" s="7"/>
      <c r="AZ8144" s="7"/>
      <c r="BA8144" s="7"/>
      <c r="BB8144" s="7"/>
      <c r="BC8144" s="7"/>
      <c r="BD8144" s="7"/>
      <c r="BG8144" s="7"/>
      <c r="BH8144" s="7"/>
      <c r="BI8144" s="7"/>
      <c r="BJ8144" s="7"/>
      <c r="BK8144" s="7"/>
      <c r="BL8144" s="7"/>
      <c r="BM8144" s="7"/>
      <c r="BP8144" s="7"/>
      <c r="BQ8144" s="7"/>
      <c r="BR8144" s="7"/>
      <c r="BS8144" s="7"/>
      <c r="BT8144" s="7"/>
      <c r="BU8144" s="7"/>
      <c r="BV8144" s="7"/>
      <c r="BW8144" s="7"/>
    </row>
    <row r="8145" spans="43:75" x14ac:dyDescent="0.2">
      <c r="AQ8145" s="7"/>
      <c r="AR8145" s="7"/>
      <c r="AS8145" s="7"/>
      <c r="AT8145" s="7"/>
      <c r="AU8145" s="7"/>
      <c r="AV8145" s="7"/>
      <c r="AX8145" s="7"/>
      <c r="AY8145" s="7"/>
      <c r="AZ8145" s="7"/>
      <c r="BA8145" s="7"/>
      <c r="BB8145" s="7"/>
      <c r="BC8145" s="7"/>
      <c r="BD8145" s="7"/>
      <c r="BG8145" s="7"/>
      <c r="BH8145" s="7"/>
      <c r="BI8145" s="7"/>
      <c r="BJ8145" s="7"/>
      <c r="BK8145" s="7"/>
      <c r="BL8145" s="7"/>
      <c r="BM8145" s="7"/>
      <c r="BP8145" s="7"/>
      <c r="BQ8145" s="7"/>
      <c r="BR8145" s="7"/>
      <c r="BS8145" s="7"/>
      <c r="BT8145" s="7"/>
      <c r="BU8145" s="7"/>
      <c r="BV8145" s="7"/>
      <c r="BW8145" s="7"/>
    </row>
    <row r="8146" spans="43:75" x14ac:dyDescent="0.2">
      <c r="AQ8146" s="7"/>
      <c r="AR8146" s="7"/>
      <c r="AS8146" s="7"/>
      <c r="AT8146" s="7"/>
      <c r="AU8146" s="7"/>
      <c r="AV8146" s="7"/>
      <c r="AX8146" s="7"/>
      <c r="AY8146" s="7"/>
      <c r="AZ8146" s="7"/>
      <c r="BA8146" s="7"/>
      <c r="BB8146" s="7"/>
      <c r="BC8146" s="7"/>
      <c r="BD8146" s="7"/>
      <c r="BG8146" s="7"/>
      <c r="BH8146" s="7"/>
      <c r="BI8146" s="7"/>
      <c r="BJ8146" s="7"/>
      <c r="BK8146" s="7"/>
      <c r="BL8146" s="7"/>
      <c r="BM8146" s="7"/>
      <c r="BP8146" s="7"/>
      <c r="BQ8146" s="7"/>
      <c r="BR8146" s="7"/>
      <c r="BS8146" s="7"/>
      <c r="BT8146" s="7"/>
      <c r="BU8146" s="7"/>
      <c r="BV8146" s="7"/>
      <c r="BW8146" s="7"/>
    </row>
    <row r="8147" spans="43:75" x14ac:dyDescent="0.2">
      <c r="AQ8147" s="7"/>
      <c r="AR8147" s="7"/>
      <c r="AS8147" s="7"/>
      <c r="AT8147" s="7"/>
      <c r="AU8147" s="7"/>
      <c r="AV8147" s="7"/>
      <c r="AX8147" s="7"/>
      <c r="AY8147" s="7"/>
      <c r="AZ8147" s="7"/>
      <c r="BA8147" s="7"/>
      <c r="BB8147" s="7"/>
      <c r="BC8147" s="7"/>
      <c r="BD8147" s="7"/>
      <c r="BG8147" s="7"/>
      <c r="BH8147" s="7"/>
      <c r="BI8147" s="7"/>
      <c r="BJ8147" s="7"/>
      <c r="BK8147" s="7"/>
      <c r="BL8147" s="7"/>
      <c r="BM8147" s="7"/>
      <c r="BP8147" s="7"/>
      <c r="BQ8147" s="7"/>
      <c r="BR8147" s="7"/>
      <c r="BS8147" s="7"/>
      <c r="BT8147" s="7"/>
      <c r="BU8147" s="7"/>
      <c r="BV8147" s="7"/>
      <c r="BW8147" s="7"/>
    </row>
    <row r="8148" spans="43:75" x14ac:dyDescent="0.2">
      <c r="AQ8148" s="7"/>
      <c r="AR8148" s="7"/>
      <c r="AS8148" s="7"/>
      <c r="AT8148" s="7"/>
      <c r="AU8148" s="7"/>
      <c r="AV8148" s="7"/>
      <c r="AX8148" s="7"/>
      <c r="AY8148" s="7"/>
      <c r="AZ8148" s="7"/>
      <c r="BA8148" s="7"/>
      <c r="BB8148" s="7"/>
      <c r="BC8148" s="7"/>
      <c r="BD8148" s="7"/>
      <c r="BG8148" s="7"/>
      <c r="BH8148" s="7"/>
      <c r="BI8148" s="7"/>
      <c r="BJ8148" s="7"/>
      <c r="BK8148" s="7"/>
      <c r="BL8148" s="7"/>
      <c r="BM8148" s="7"/>
      <c r="BP8148" s="7"/>
      <c r="BQ8148" s="7"/>
      <c r="BR8148" s="7"/>
      <c r="BS8148" s="7"/>
      <c r="BT8148" s="7"/>
      <c r="BU8148" s="7"/>
      <c r="BV8148" s="7"/>
      <c r="BW8148" s="7"/>
    </row>
    <row r="8149" spans="43:75" x14ac:dyDescent="0.2">
      <c r="AQ8149" s="7"/>
      <c r="AR8149" s="7"/>
      <c r="AS8149" s="7"/>
      <c r="AT8149" s="7"/>
      <c r="AU8149" s="7"/>
      <c r="AV8149" s="7"/>
      <c r="AX8149" s="7"/>
      <c r="AY8149" s="7"/>
      <c r="AZ8149" s="7"/>
      <c r="BA8149" s="7"/>
      <c r="BB8149" s="7"/>
      <c r="BC8149" s="7"/>
      <c r="BD8149" s="7"/>
      <c r="BG8149" s="7"/>
      <c r="BH8149" s="7"/>
      <c r="BI8149" s="7"/>
      <c r="BJ8149" s="7"/>
      <c r="BK8149" s="7"/>
      <c r="BL8149" s="7"/>
      <c r="BM8149" s="7"/>
      <c r="BP8149" s="7"/>
      <c r="BQ8149" s="7"/>
      <c r="BR8149" s="7"/>
      <c r="BS8149" s="7"/>
      <c r="BT8149" s="7"/>
      <c r="BU8149" s="7"/>
      <c r="BV8149" s="7"/>
      <c r="BW8149" s="7"/>
    </row>
    <row r="8150" spans="43:75" x14ac:dyDescent="0.2">
      <c r="AQ8150" s="7"/>
      <c r="AR8150" s="7"/>
      <c r="AS8150" s="7"/>
      <c r="AT8150" s="7"/>
      <c r="AU8150" s="7"/>
      <c r="AV8150" s="7"/>
      <c r="AX8150" s="7"/>
      <c r="AY8150" s="7"/>
      <c r="AZ8150" s="7"/>
      <c r="BA8150" s="7"/>
      <c r="BB8150" s="7"/>
      <c r="BC8150" s="7"/>
      <c r="BD8150" s="7"/>
      <c r="BG8150" s="7"/>
      <c r="BH8150" s="7"/>
      <c r="BI8150" s="7"/>
      <c r="BJ8150" s="7"/>
      <c r="BK8150" s="7"/>
      <c r="BL8150" s="7"/>
      <c r="BM8150" s="7"/>
      <c r="BP8150" s="7"/>
      <c r="BQ8150" s="7"/>
      <c r="BR8150" s="7"/>
      <c r="BS8150" s="7"/>
      <c r="BT8150" s="7"/>
      <c r="BU8150" s="7"/>
      <c r="BV8150" s="7"/>
      <c r="BW8150" s="7"/>
    </row>
    <row r="8151" spans="43:75" x14ac:dyDescent="0.2">
      <c r="AQ8151" s="7"/>
      <c r="AR8151" s="7"/>
      <c r="AS8151" s="7"/>
      <c r="AT8151" s="7"/>
      <c r="AU8151" s="7"/>
      <c r="AV8151" s="7"/>
      <c r="AX8151" s="7"/>
      <c r="AY8151" s="7"/>
      <c r="AZ8151" s="7"/>
      <c r="BA8151" s="7"/>
      <c r="BB8151" s="7"/>
      <c r="BC8151" s="7"/>
      <c r="BD8151" s="7"/>
      <c r="BG8151" s="7"/>
      <c r="BH8151" s="7"/>
      <c r="BI8151" s="7"/>
      <c r="BJ8151" s="7"/>
      <c r="BK8151" s="7"/>
      <c r="BL8151" s="7"/>
      <c r="BM8151" s="7"/>
      <c r="BP8151" s="7"/>
      <c r="BQ8151" s="7"/>
      <c r="BR8151" s="7"/>
      <c r="BS8151" s="7"/>
      <c r="BT8151" s="7"/>
      <c r="BU8151" s="7"/>
      <c r="BV8151" s="7"/>
      <c r="BW8151" s="7"/>
    </row>
    <row r="8152" spans="43:75" x14ac:dyDescent="0.2">
      <c r="AQ8152" s="7"/>
      <c r="AR8152" s="7"/>
      <c r="AS8152" s="7"/>
      <c r="AT8152" s="7"/>
      <c r="AU8152" s="7"/>
      <c r="AV8152" s="7"/>
      <c r="AX8152" s="7"/>
      <c r="AY8152" s="7"/>
      <c r="AZ8152" s="7"/>
      <c r="BA8152" s="7"/>
      <c r="BB8152" s="7"/>
      <c r="BC8152" s="7"/>
      <c r="BD8152" s="7"/>
      <c r="BG8152" s="7"/>
      <c r="BH8152" s="7"/>
      <c r="BI8152" s="7"/>
      <c r="BJ8152" s="7"/>
      <c r="BK8152" s="7"/>
      <c r="BL8152" s="7"/>
      <c r="BM8152" s="7"/>
      <c r="BP8152" s="7"/>
      <c r="BQ8152" s="7"/>
      <c r="BR8152" s="7"/>
      <c r="BS8152" s="7"/>
      <c r="BT8152" s="7"/>
      <c r="BU8152" s="7"/>
      <c r="BV8152" s="7"/>
      <c r="BW8152" s="7"/>
    </row>
    <row r="8153" spans="43:75" x14ac:dyDescent="0.2">
      <c r="AQ8153" s="7"/>
      <c r="AR8153" s="7"/>
      <c r="AS8153" s="7"/>
      <c r="AT8153" s="7"/>
      <c r="AU8153" s="7"/>
      <c r="AV8153" s="7"/>
      <c r="AX8153" s="7"/>
      <c r="AY8153" s="7"/>
      <c r="AZ8153" s="7"/>
      <c r="BA8153" s="7"/>
      <c r="BB8153" s="7"/>
      <c r="BC8153" s="7"/>
      <c r="BD8153" s="7"/>
      <c r="BG8153" s="7"/>
      <c r="BH8153" s="7"/>
      <c r="BI8153" s="7"/>
      <c r="BJ8153" s="7"/>
      <c r="BK8153" s="7"/>
      <c r="BL8153" s="7"/>
      <c r="BM8153" s="7"/>
      <c r="BP8153" s="7"/>
      <c r="BQ8153" s="7"/>
      <c r="BR8153" s="7"/>
      <c r="BS8153" s="7"/>
      <c r="BT8153" s="7"/>
      <c r="BU8153" s="7"/>
      <c r="BV8153" s="7"/>
      <c r="BW8153" s="7"/>
    </row>
    <row r="8154" spans="43:75" x14ac:dyDescent="0.2">
      <c r="AQ8154" s="7"/>
      <c r="AR8154" s="7"/>
      <c r="AS8154" s="7"/>
      <c r="AT8154" s="7"/>
      <c r="AU8154" s="7"/>
      <c r="AV8154" s="7"/>
      <c r="AX8154" s="7"/>
      <c r="AY8154" s="7"/>
      <c r="AZ8154" s="7"/>
      <c r="BA8154" s="7"/>
      <c r="BB8154" s="7"/>
      <c r="BC8154" s="7"/>
      <c r="BD8154" s="7"/>
      <c r="BG8154" s="7"/>
      <c r="BH8154" s="7"/>
      <c r="BI8154" s="7"/>
      <c r="BJ8154" s="7"/>
      <c r="BK8154" s="7"/>
      <c r="BL8154" s="7"/>
      <c r="BM8154" s="7"/>
      <c r="BP8154" s="7"/>
      <c r="BQ8154" s="7"/>
      <c r="BR8154" s="7"/>
      <c r="BS8154" s="7"/>
      <c r="BT8154" s="7"/>
      <c r="BU8154" s="7"/>
      <c r="BV8154" s="7"/>
      <c r="BW8154" s="7"/>
    </row>
    <row r="8155" spans="43:75" x14ac:dyDescent="0.2">
      <c r="AQ8155" s="7"/>
      <c r="AR8155" s="7"/>
      <c r="AS8155" s="7"/>
      <c r="AT8155" s="7"/>
      <c r="AU8155" s="7"/>
      <c r="AV8155" s="7"/>
      <c r="AX8155" s="7"/>
      <c r="AY8155" s="7"/>
      <c r="AZ8155" s="7"/>
      <c r="BA8155" s="7"/>
      <c r="BB8155" s="7"/>
      <c r="BC8155" s="7"/>
      <c r="BD8155" s="7"/>
      <c r="BG8155" s="7"/>
      <c r="BH8155" s="7"/>
      <c r="BI8155" s="7"/>
      <c r="BJ8155" s="7"/>
      <c r="BK8155" s="7"/>
      <c r="BL8155" s="7"/>
      <c r="BM8155" s="7"/>
      <c r="BP8155" s="7"/>
      <c r="BQ8155" s="7"/>
      <c r="BR8155" s="7"/>
      <c r="BS8155" s="7"/>
      <c r="BT8155" s="7"/>
      <c r="BU8155" s="7"/>
      <c r="BV8155" s="7"/>
      <c r="BW8155" s="7"/>
    </row>
    <row r="8156" spans="43:75" x14ac:dyDescent="0.2">
      <c r="AQ8156" s="7"/>
      <c r="AR8156" s="7"/>
      <c r="AS8156" s="7"/>
      <c r="AT8156" s="7"/>
      <c r="AU8156" s="7"/>
      <c r="AV8156" s="7"/>
      <c r="AX8156" s="7"/>
      <c r="AY8156" s="7"/>
      <c r="AZ8156" s="7"/>
      <c r="BA8156" s="7"/>
      <c r="BB8156" s="7"/>
      <c r="BC8156" s="7"/>
      <c r="BD8156" s="7"/>
      <c r="BG8156" s="7"/>
      <c r="BH8156" s="7"/>
      <c r="BI8156" s="7"/>
      <c r="BJ8156" s="7"/>
      <c r="BK8156" s="7"/>
      <c r="BL8156" s="7"/>
      <c r="BM8156" s="7"/>
      <c r="BP8156" s="7"/>
      <c r="BQ8156" s="7"/>
      <c r="BR8156" s="7"/>
      <c r="BS8156" s="7"/>
      <c r="BT8156" s="7"/>
      <c r="BU8156" s="7"/>
      <c r="BV8156" s="7"/>
      <c r="BW8156" s="7"/>
    </row>
    <row r="8157" spans="43:75" x14ac:dyDescent="0.2">
      <c r="AQ8157" s="7"/>
      <c r="AR8157" s="7"/>
      <c r="AS8157" s="7"/>
      <c r="AT8157" s="7"/>
      <c r="AU8157" s="7"/>
      <c r="AV8157" s="7"/>
      <c r="AX8157" s="7"/>
      <c r="AY8157" s="7"/>
      <c r="AZ8157" s="7"/>
      <c r="BA8157" s="7"/>
      <c r="BB8157" s="7"/>
      <c r="BC8157" s="7"/>
      <c r="BD8157" s="7"/>
      <c r="BG8157" s="7"/>
      <c r="BH8157" s="7"/>
      <c r="BI8157" s="7"/>
      <c r="BJ8157" s="7"/>
      <c r="BK8157" s="7"/>
      <c r="BL8157" s="7"/>
      <c r="BM8157" s="7"/>
      <c r="BP8157" s="7"/>
      <c r="BQ8157" s="7"/>
      <c r="BR8157" s="7"/>
      <c r="BS8157" s="7"/>
      <c r="BT8157" s="7"/>
      <c r="BU8157" s="7"/>
      <c r="BV8157" s="7"/>
      <c r="BW8157" s="7"/>
    </row>
    <row r="8158" spans="43:75" x14ac:dyDescent="0.2">
      <c r="AQ8158" s="7"/>
      <c r="AR8158" s="7"/>
      <c r="AS8158" s="7"/>
      <c r="AT8158" s="7"/>
      <c r="AU8158" s="7"/>
      <c r="AV8158" s="7"/>
      <c r="AX8158" s="7"/>
      <c r="AY8158" s="7"/>
      <c r="AZ8158" s="7"/>
      <c r="BA8158" s="7"/>
      <c r="BB8158" s="7"/>
      <c r="BC8158" s="7"/>
      <c r="BD8158" s="7"/>
      <c r="BG8158" s="7"/>
      <c r="BH8158" s="7"/>
      <c r="BI8158" s="7"/>
      <c r="BJ8158" s="7"/>
      <c r="BK8158" s="7"/>
      <c r="BL8158" s="7"/>
      <c r="BM8158" s="7"/>
      <c r="BP8158" s="7"/>
      <c r="BQ8158" s="7"/>
      <c r="BR8158" s="7"/>
      <c r="BS8158" s="7"/>
      <c r="BT8158" s="7"/>
      <c r="BU8158" s="7"/>
      <c r="BV8158" s="7"/>
      <c r="BW8158" s="7"/>
    </row>
    <row r="8159" spans="43:75" x14ac:dyDescent="0.2">
      <c r="AQ8159" s="7"/>
      <c r="AR8159" s="7"/>
      <c r="AS8159" s="7"/>
      <c r="AT8159" s="7"/>
      <c r="AU8159" s="7"/>
      <c r="AV8159" s="7"/>
      <c r="AX8159" s="7"/>
      <c r="AY8159" s="7"/>
      <c r="AZ8159" s="7"/>
      <c r="BA8159" s="7"/>
      <c r="BB8159" s="7"/>
      <c r="BC8159" s="7"/>
      <c r="BD8159" s="7"/>
      <c r="BG8159" s="7"/>
      <c r="BH8159" s="7"/>
      <c r="BI8159" s="7"/>
      <c r="BJ8159" s="7"/>
      <c r="BK8159" s="7"/>
      <c r="BL8159" s="7"/>
      <c r="BM8159" s="7"/>
      <c r="BP8159" s="7"/>
      <c r="BQ8159" s="7"/>
      <c r="BR8159" s="7"/>
      <c r="BS8159" s="7"/>
      <c r="BT8159" s="7"/>
      <c r="BU8159" s="7"/>
      <c r="BV8159" s="7"/>
      <c r="BW8159" s="7"/>
    </row>
    <row r="8160" spans="43:75" x14ac:dyDescent="0.2">
      <c r="AQ8160" s="7"/>
      <c r="AR8160" s="7"/>
      <c r="AS8160" s="7"/>
      <c r="AT8160" s="7"/>
      <c r="AU8160" s="7"/>
      <c r="AV8160" s="7"/>
      <c r="AX8160" s="7"/>
      <c r="AY8160" s="7"/>
      <c r="AZ8160" s="7"/>
      <c r="BA8160" s="7"/>
      <c r="BB8160" s="7"/>
      <c r="BC8160" s="7"/>
      <c r="BD8160" s="7"/>
      <c r="BG8160" s="7"/>
      <c r="BH8160" s="7"/>
      <c r="BI8160" s="7"/>
      <c r="BJ8160" s="7"/>
      <c r="BK8160" s="7"/>
      <c r="BL8160" s="7"/>
      <c r="BM8160" s="7"/>
      <c r="BP8160" s="7"/>
      <c r="BQ8160" s="7"/>
      <c r="BR8160" s="7"/>
      <c r="BS8160" s="7"/>
      <c r="BT8160" s="7"/>
      <c r="BU8160" s="7"/>
      <c r="BV8160" s="7"/>
      <c r="BW8160" s="7"/>
    </row>
    <row r="8161" spans="43:75" x14ac:dyDescent="0.2">
      <c r="AQ8161" s="7"/>
      <c r="AR8161" s="7"/>
      <c r="AS8161" s="7"/>
      <c r="AT8161" s="7"/>
      <c r="AU8161" s="7"/>
      <c r="AV8161" s="7"/>
      <c r="AX8161" s="7"/>
      <c r="AY8161" s="7"/>
      <c r="AZ8161" s="7"/>
      <c r="BA8161" s="7"/>
      <c r="BB8161" s="7"/>
      <c r="BC8161" s="7"/>
      <c r="BD8161" s="7"/>
      <c r="BG8161" s="7"/>
      <c r="BH8161" s="7"/>
      <c r="BI8161" s="7"/>
      <c r="BJ8161" s="7"/>
      <c r="BK8161" s="7"/>
      <c r="BL8161" s="7"/>
      <c r="BM8161" s="7"/>
      <c r="BP8161" s="7"/>
      <c r="BQ8161" s="7"/>
      <c r="BR8161" s="7"/>
      <c r="BS8161" s="7"/>
      <c r="BT8161" s="7"/>
      <c r="BU8161" s="7"/>
      <c r="BV8161" s="7"/>
      <c r="BW8161" s="7"/>
    </row>
    <row r="8162" spans="43:75" x14ac:dyDescent="0.2">
      <c r="AQ8162" s="7"/>
      <c r="AR8162" s="7"/>
      <c r="AS8162" s="7"/>
      <c r="AT8162" s="7"/>
      <c r="AU8162" s="7"/>
      <c r="AV8162" s="7"/>
      <c r="AX8162" s="7"/>
      <c r="AY8162" s="7"/>
      <c r="AZ8162" s="7"/>
      <c r="BA8162" s="7"/>
      <c r="BB8162" s="7"/>
      <c r="BC8162" s="7"/>
      <c r="BD8162" s="7"/>
      <c r="BG8162" s="7"/>
      <c r="BH8162" s="7"/>
      <c r="BI8162" s="7"/>
      <c r="BJ8162" s="7"/>
      <c r="BK8162" s="7"/>
      <c r="BL8162" s="7"/>
      <c r="BM8162" s="7"/>
      <c r="BP8162" s="7"/>
      <c r="BQ8162" s="7"/>
      <c r="BR8162" s="7"/>
      <c r="BS8162" s="7"/>
      <c r="BT8162" s="7"/>
      <c r="BU8162" s="7"/>
      <c r="BV8162" s="7"/>
      <c r="BW8162" s="7"/>
    </row>
    <row r="8163" spans="43:75" x14ac:dyDescent="0.2">
      <c r="AQ8163" s="7"/>
      <c r="AR8163" s="7"/>
      <c r="AS8163" s="7"/>
      <c r="AT8163" s="7"/>
      <c r="AU8163" s="7"/>
      <c r="AV8163" s="7"/>
      <c r="AX8163" s="7"/>
      <c r="AY8163" s="7"/>
      <c r="AZ8163" s="7"/>
      <c r="BA8163" s="7"/>
      <c r="BB8163" s="7"/>
      <c r="BC8163" s="7"/>
      <c r="BD8163" s="7"/>
      <c r="BG8163" s="7"/>
      <c r="BH8163" s="7"/>
      <c r="BI8163" s="7"/>
      <c r="BJ8163" s="7"/>
      <c r="BK8163" s="7"/>
      <c r="BL8163" s="7"/>
      <c r="BM8163" s="7"/>
      <c r="BP8163" s="7"/>
      <c r="BQ8163" s="7"/>
      <c r="BR8163" s="7"/>
      <c r="BS8163" s="7"/>
      <c r="BT8163" s="7"/>
      <c r="BU8163" s="7"/>
      <c r="BV8163" s="7"/>
      <c r="BW8163" s="7"/>
    </row>
    <row r="8164" spans="43:75" x14ac:dyDescent="0.2">
      <c r="AQ8164" s="7"/>
      <c r="AR8164" s="7"/>
      <c r="AS8164" s="7"/>
      <c r="AT8164" s="7"/>
      <c r="AU8164" s="7"/>
      <c r="AV8164" s="7"/>
      <c r="AX8164" s="7"/>
      <c r="AY8164" s="7"/>
      <c r="AZ8164" s="7"/>
      <c r="BA8164" s="7"/>
      <c r="BB8164" s="7"/>
      <c r="BC8164" s="7"/>
      <c r="BD8164" s="7"/>
      <c r="BG8164" s="7"/>
      <c r="BH8164" s="7"/>
      <c r="BI8164" s="7"/>
      <c r="BJ8164" s="7"/>
      <c r="BK8164" s="7"/>
      <c r="BL8164" s="7"/>
      <c r="BM8164" s="7"/>
      <c r="BP8164" s="7"/>
      <c r="BQ8164" s="7"/>
      <c r="BR8164" s="7"/>
      <c r="BS8164" s="7"/>
      <c r="BT8164" s="7"/>
      <c r="BU8164" s="7"/>
      <c r="BV8164" s="7"/>
      <c r="BW8164" s="7"/>
    </row>
    <row r="8165" spans="43:75" x14ac:dyDescent="0.2">
      <c r="AQ8165" s="7"/>
      <c r="AR8165" s="7"/>
      <c r="AS8165" s="7"/>
      <c r="AT8165" s="7"/>
      <c r="AU8165" s="7"/>
      <c r="AV8165" s="7"/>
      <c r="AX8165" s="7"/>
      <c r="AY8165" s="7"/>
      <c r="AZ8165" s="7"/>
      <c r="BA8165" s="7"/>
      <c r="BB8165" s="7"/>
      <c r="BC8165" s="7"/>
      <c r="BD8165" s="7"/>
      <c r="BG8165" s="7"/>
      <c r="BH8165" s="7"/>
      <c r="BI8165" s="7"/>
      <c r="BJ8165" s="7"/>
      <c r="BK8165" s="7"/>
      <c r="BL8165" s="7"/>
      <c r="BM8165" s="7"/>
      <c r="BP8165" s="7"/>
      <c r="BQ8165" s="7"/>
      <c r="BR8165" s="7"/>
      <c r="BS8165" s="7"/>
      <c r="BT8165" s="7"/>
      <c r="BU8165" s="7"/>
      <c r="BV8165" s="7"/>
      <c r="BW8165" s="7"/>
    </row>
    <row r="8166" spans="43:75" x14ac:dyDescent="0.2">
      <c r="AQ8166" s="7"/>
      <c r="AR8166" s="7"/>
      <c r="AS8166" s="7"/>
      <c r="AT8166" s="7"/>
      <c r="AU8166" s="7"/>
      <c r="AV8166" s="7"/>
      <c r="AX8166" s="7"/>
      <c r="AY8166" s="7"/>
      <c r="AZ8166" s="7"/>
      <c r="BA8166" s="7"/>
      <c r="BB8166" s="7"/>
      <c r="BC8166" s="7"/>
      <c r="BD8166" s="7"/>
      <c r="BG8166" s="7"/>
      <c r="BH8166" s="7"/>
      <c r="BI8166" s="7"/>
      <c r="BJ8166" s="7"/>
      <c r="BK8166" s="7"/>
      <c r="BL8166" s="7"/>
      <c r="BM8166" s="7"/>
      <c r="BP8166" s="7"/>
      <c r="BQ8166" s="7"/>
      <c r="BR8166" s="7"/>
      <c r="BS8166" s="7"/>
      <c r="BT8166" s="7"/>
      <c r="BU8166" s="7"/>
      <c r="BV8166" s="7"/>
      <c r="BW8166" s="7"/>
    </row>
    <row r="8167" spans="43:75" x14ac:dyDescent="0.2">
      <c r="AQ8167" s="7"/>
      <c r="AR8167" s="7"/>
      <c r="AS8167" s="7"/>
      <c r="AT8167" s="7"/>
      <c r="AU8167" s="7"/>
      <c r="AV8167" s="7"/>
      <c r="AX8167" s="7"/>
      <c r="AY8167" s="7"/>
      <c r="AZ8167" s="7"/>
      <c r="BA8167" s="7"/>
      <c r="BB8167" s="7"/>
      <c r="BC8167" s="7"/>
      <c r="BD8167" s="7"/>
      <c r="BG8167" s="7"/>
      <c r="BH8167" s="7"/>
      <c r="BI8167" s="7"/>
      <c r="BJ8167" s="7"/>
      <c r="BK8167" s="7"/>
      <c r="BL8167" s="7"/>
      <c r="BM8167" s="7"/>
      <c r="BP8167" s="7"/>
      <c r="BQ8167" s="7"/>
      <c r="BR8167" s="7"/>
      <c r="BS8167" s="7"/>
      <c r="BT8167" s="7"/>
      <c r="BU8167" s="7"/>
      <c r="BV8167" s="7"/>
      <c r="BW8167" s="7"/>
    </row>
    <row r="8168" spans="43:75" x14ac:dyDescent="0.2">
      <c r="AQ8168" s="7"/>
      <c r="AR8168" s="7"/>
      <c r="AS8168" s="7"/>
      <c r="AT8168" s="7"/>
      <c r="AU8168" s="7"/>
      <c r="AV8168" s="7"/>
      <c r="AX8168" s="7"/>
      <c r="AY8168" s="7"/>
      <c r="AZ8168" s="7"/>
      <c r="BA8168" s="7"/>
      <c r="BB8168" s="7"/>
      <c r="BC8168" s="7"/>
      <c r="BD8168" s="7"/>
      <c r="BG8168" s="7"/>
      <c r="BH8168" s="7"/>
      <c r="BI8168" s="7"/>
      <c r="BJ8168" s="7"/>
      <c r="BK8168" s="7"/>
      <c r="BL8168" s="7"/>
      <c r="BM8168" s="7"/>
      <c r="BP8168" s="7"/>
      <c r="BQ8168" s="7"/>
      <c r="BR8168" s="7"/>
      <c r="BS8168" s="7"/>
      <c r="BT8168" s="7"/>
      <c r="BU8168" s="7"/>
      <c r="BV8168" s="7"/>
      <c r="BW8168" s="7"/>
    </row>
    <row r="8169" spans="43:75" x14ac:dyDescent="0.2">
      <c r="AQ8169" s="7"/>
      <c r="AR8169" s="7"/>
      <c r="AS8169" s="7"/>
      <c r="AT8169" s="7"/>
      <c r="AU8169" s="7"/>
      <c r="AV8169" s="7"/>
      <c r="AX8169" s="7"/>
      <c r="AY8169" s="7"/>
      <c r="AZ8169" s="7"/>
      <c r="BA8169" s="7"/>
      <c r="BB8169" s="7"/>
      <c r="BC8169" s="7"/>
      <c r="BD8169" s="7"/>
      <c r="BG8169" s="7"/>
      <c r="BH8169" s="7"/>
      <c r="BI8169" s="7"/>
      <c r="BJ8169" s="7"/>
      <c r="BK8169" s="7"/>
      <c r="BL8169" s="7"/>
      <c r="BM8169" s="7"/>
      <c r="BP8169" s="7"/>
      <c r="BQ8169" s="7"/>
      <c r="BR8169" s="7"/>
      <c r="BS8169" s="7"/>
      <c r="BT8169" s="7"/>
      <c r="BU8169" s="7"/>
      <c r="BV8169" s="7"/>
      <c r="BW8169" s="7"/>
    </row>
    <row r="8170" spans="43:75" x14ac:dyDescent="0.2">
      <c r="AQ8170" s="7"/>
      <c r="AR8170" s="7"/>
      <c r="AS8170" s="7"/>
      <c r="AT8170" s="7"/>
      <c r="AU8170" s="7"/>
      <c r="AV8170" s="7"/>
      <c r="AX8170" s="7"/>
      <c r="AY8170" s="7"/>
      <c r="AZ8170" s="7"/>
      <c r="BA8170" s="7"/>
      <c r="BB8170" s="7"/>
      <c r="BC8170" s="7"/>
      <c r="BD8170" s="7"/>
      <c r="BG8170" s="7"/>
      <c r="BH8170" s="7"/>
      <c r="BI8170" s="7"/>
      <c r="BJ8170" s="7"/>
      <c r="BK8170" s="7"/>
      <c r="BL8170" s="7"/>
      <c r="BM8170" s="7"/>
      <c r="BP8170" s="7"/>
      <c r="BQ8170" s="7"/>
      <c r="BR8170" s="7"/>
      <c r="BS8170" s="7"/>
      <c r="BT8170" s="7"/>
      <c r="BU8170" s="7"/>
      <c r="BV8170" s="7"/>
      <c r="BW8170" s="7"/>
    </row>
    <row r="8171" spans="43:75" x14ac:dyDescent="0.2">
      <c r="AQ8171" s="7"/>
      <c r="AR8171" s="7"/>
      <c r="AS8171" s="7"/>
      <c r="AT8171" s="7"/>
      <c r="AU8171" s="7"/>
      <c r="AV8171" s="7"/>
      <c r="AX8171" s="7"/>
      <c r="AY8171" s="7"/>
      <c r="AZ8171" s="7"/>
      <c r="BA8171" s="7"/>
      <c r="BB8171" s="7"/>
      <c r="BC8171" s="7"/>
      <c r="BD8171" s="7"/>
      <c r="BG8171" s="7"/>
      <c r="BH8171" s="7"/>
      <c r="BI8171" s="7"/>
      <c r="BJ8171" s="7"/>
      <c r="BK8171" s="7"/>
      <c r="BL8171" s="7"/>
      <c r="BM8171" s="7"/>
      <c r="BP8171" s="7"/>
      <c r="BQ8171" s="7"/>
      <c r="BR8171" s="7"/>
      <c r="BS8171" s="7"/>
      <c r="BT8171" s="7"/>
      <c r="BU8171" s="7"/>
      <c r="BV8171" s="7"/>
      <c r="BW8171" s="7"/>
    </row>
    <row r="8172" spans="43:75" x14ac:dyDescent="0.2">
      <c r="AQ8172" s="7"/>
      <c r="AR8172" s="7"/>
      <c r="AS8172" s="7"/>
      <c r="AT8172" s="7"/>
      <c r="AU8172" s="7"/>
      <c r="AV8172" s="7"/>
      <c r="AX8172" s="7"/>
      <c r="AY8172" s="7"/>
      <c r="AZ8172" s="7"/>
      <c r="BA8172" s="7"/>
      <c r="BB8172" s="7"/>
      <c r="BC8172" s="7"/>
      <c r="BD8172" s="7"/>
      <c r="BG8172" s="7"/>
      <c r="BH8172" s="7"/>
      <c r="BI8172" s="7"/>
      <c r="BJ8172" s="7"/>
      <c r="BK8172" s="7"/>
      <c r="BL8172" s="7"/>
      <c r="BM8172" s="7"/>
      <c r="BP8172" s="7"/>
      <c r="BQ8172" s="7"/>
      <c r="BR8172" s="7"/>
      <c r="BS8172" s="7"/>
      <c r="BT8172" s="7"/>
      <c r="BU8172" s="7"/>
      <c r="BV8172" s="7"/>
      <c r="BW8172" s="7"/>
    </row>
    <row r="8173" spans="43:75" x14ac:dyDescent="0.2">
      <c r="AQ8173" s="7"/>
      <c r="AR8173" s="7"/>
      <c r="AS8173" s="7"/>
      <c r="AT8173" s="7"/>
      <c r="AU8173" s="7"/>
      <c r="AV8173" s="7"/>
      <c r="AX8173" s="7"/>
      <c r="AY8173" s="7"/>
      <c r="AZ8173" s="7"/>
      <c r="BA8173" s="7"/>
      <c r="BB8173" s="7"/>
      <c r="BC8173" s="7"/>
      <c r="BD8173" s="7"/>
      <c r="BG8173" s="7"/>
      <c r="BH8173" s="7"/>
      <c r="BI8173" s="7"/>
      <c r="BJ8173" s="7"/>
      <c r="BK8173" s="7"/>
      <c r="BL8173" s="7"/>
      <c r="BM8173" s="7"/>
      <c r="BP8173" s="7"/>
      <c r="BQ8173" s="7"/>
      <c r="BR8173" s="7"/>
      <c r="BS8173" s="7"/>
      <c r="BT8173" s="7"/>
      <c r="BU8173" s="7"/>
      <c r="BV8173" s="7"/>
      <c r="BW8173" s="7"/>
    </row>
    <row r="8174" spans="43:75" x14ac:dyDescent="0.2">
      <c r="AQ8174" s="7"/>
      <c r="AR8174" s="7"/>
      <c r="AS8174" s="7"/>
      <c r="AT8174" s="7"/>
      <c r="AU8174" s="7"/>
      <c r="AV8174" s="7"/>
      <c r="AX8174" s="7"/>
      <c r="AY8174" s="7"/>
      <c r="AZ8174" s="7"/>
      <c r="BA8174" s="7"/>
      <c r="BB8174" s="7"/>
      <c r="BC8174" s="7"/>
      <c r="BD8174" s="7"/>
      <c r="BG8174" s="7"/>
      <c r="BH8174" s="7"/>
      <c r="BI8174" s="7"/>
      <c r="BJ8174" s="7"/>
      <c r="BK8174" s="7"/>
      <c r="BL8174" s="7"/>
      <c r="BM8174" s="7"/>
      <c r="BP8174" s="7"/>
      <c r="BQ8174" s="7"/>
      <c r="BR8174" s="7"/>
      <c r="BS8174" s="7"/>
      <c r="BT8174" s="7"/>
      <c r="BU8174" s="7"/>
      <c r="BV8174" s="7"/>
      <c r="BW8174" s="7"/>
    </row>
    <row r="8175" spans="43:75" x14ac:dyDescent="0.2">
      <c r="AQ8175" s="7"/>
      <c r="AR8175" s="7"/>
      <c r="AS8175" s="7"/>
      <c r="AT8175" s="7"/>
      <c r="AU8175" s="7"/>
      <c r="AV8175" s="7"/>
      <c r="AX8175" s="7"/>
      <c r="AY8175" s="7"/>
      <c r="AZ8175" s="7"/>
      <c r="BA8175" s="7"/>
      <c r="BB8175" s="7"/>
      <c r="BC8175" s="7"/>
      <c r="BD8175" s="7"/>
      <c r="BG8175" s="7"/>
      <c r="BH8175" s="7"/>
      <c r="BI8175" s="7"/>
      <c r="BJ8175" s="7"/>
      <c r="BK8175" s="7"/>
      <c r="BL8175" s="7"/>
      <c r="BM8175" s="7"/>
      <c r="BP8175" s="7"/>
      <c r="BQ8175" s="7"/>
      <c r="BR8175" s="7"/>
      <c r="BS8175" s="7"/>
      <c r="BT8175" s="7"/>
      <c r="BU8175" s="7"/>
      <c r="BV8175" s="7"/>
      <c r="BW8175" s="7"/>
    </row>
    <row r="8176" spans="43:75" x14ac:dyDescent="0.2">
      <c r="AQ8176" s="7"/>
      <c r="AR8176" s="7"/>
      <c r="AS8176" s="7"/>
      <c r="AT8176" s="7"/>
      <c r="AU8176" s="7"/>
      <c r="AV8176" s="7"/>
      <c r="AX8176" s="7"/>
      <c r="AY8176" s="7"/>
      <c r="AZ8176" s="7"/>
      <c r="BA8176" s="7"/>
      <c r="BB8176" s="7"/>
      <c r="BC8176" s="7"/>
      <c r="BD8176" s="7"/>
      <c r="BG8176" s="7"/>
      <c r="BH8176" s="7"/>
      <c r="BI8176" s="7"/>
      <c r="BJ8176" s="7"/>
      <c r="BK8176" s="7"/>
      <c r="BL8176" s="7"/>
      <c r="BM8176" s="7"/>
      <c r="BP8176" s="7"/>
      <c r="BQ8176" s="7"/>
      <c r="BR8176" s="7"/>
      <c r="BS8176" s="7"/>
      <c r="BT8176" s="7"/>
      <c r="BU8176" s="7"/>
      <c r="BV8176" s="7"/>
      <c r="BW8176" s="7"/>
    </row>
    <row r="8177" spans="43:75" x14ac:dyDescent="0.2">
      <c r="AQ8177" s="7"/>
      <c r="AR8177" s="7"/>
      <c r="AS8177" s="7"/>
      <c r="AT8177" s="7"/>
      <c r="AU8177" s="7"/>
      <c r="AV8177" s="7"/>
      <c r="AX8177" s="7"/>
      <c r="AY8177" s="7"/>
      <c r="AZ8177" s="7"/>
      <c r="BA8177" s="7"/>
      <c r="BB8177" s="7"/>
      <c r="BC8177" s="7"/>
      <c r="BD8177" s="7"/>
      <c r="BG8177" s="7"/>
      <c r="BH8177" s="7"/>
      <c r="BI8177" s="7"/>
      <c r="BJ8177" s="7"/>
      <c r="BK8177" s="7"/>
      <c r="BL8177" s="7"/>
      <c r="BM8177" s="7"/>
      <c r="BP8177" s="7"/>
      <c r="BQ8177" s="7"/>
      <c r="BR8177" s="7"/>
      <c r="BS8177" s="7"/>
      <c r="BT8177" s="7"/>
      <c r="BU8177" s="7"/>
      <c r="BV8177" s="7"/>
      <c r="BW8177" s="7"/>
    </row>
    <row r="8178" spans="43:75" x14ac:dyDescent="0.2">
      <c r="AQ8178" s="7"/>
      <c r="AR8178" s="7"/>
      <c r="AS8178" s="7"/>
      <c r="AT8178" s="7"/>
      <c r="AU8178" s="7"/>
      <c r="AV8178" s="7"/>
      <c r="AX8178" s="7"/>
      <c r="AY8178" s="7"/>
      <c r="AZ8178" s="7"/>
      <c r="BA8178" s="7"/>
      <c r="BB8178" s="7"/>
      <c r="BC8178" s="7"/>
      <c r="BD8178" s="7"/>
      <c r="BG8178" s="7"/>
      <c r="BH8178" s="7"/>
      <c r="BI8178" s="7"/>
      <c r="BJ8178" s="7"/>
      <c r="BK8178" s="7"/>
      <c r="BL8178" s="7"/>
      <c r="BM8178" s="7"/>
      <c r="BP8178" s="7"/>
      <c r="BQ8178" s="7"/>
      <c r="BR8178" s="7"/>
      <c r="BS8178" s="7"/>
      <c r="BT8178" s="7"/>
      <c r="BU8178" s="7"/>
      <c r="BV8178" s="7"/>
      <c r="BW8178" s="7"/>
    </row>
    <row r="8179" spans="43:75" x14ac:dyDescent="0.2">
      <c r="AQ8179" s="7"/>
      <c r="AR8179" s="7"/>
      <c r="AS8179" s="7"/>
      <c r="AT8179" s="7"/>
      <c r="AU8179" s="7"/>
      <c r="AV8179" s="7"/>
      <c r="AX8179" s="7"/>
      <c r="AY8179" s="7"/>
      <c r="AZ8179" s="7"/>
      <c r="BA8179" s="7"/>
      <c r="BB8179" s="7"/>
      <c r="BC8179" s="7"/>
      <c r="BD8179" s="7"/>
      <c r="BG8179" s="7"/>
      <c r="BH8179" s="7"/>
      <c r="BI8179" s="7"/>
      <c r="BJ8179" s="7"/>
      <c r="BK8179" s="7"/>
      <c r="BL8179" s="7"/>
      <c r="BM8179" s="7"/>
      <c r="BP8179" s="7"/>
      <c r="BQ8179" s="7"/>
      <c r="BR8179" s="7"/>
      <c r="BS8179" s="7"/>
      <c r="BT8179" s="7"/>
      <c r="BU8179" s="7"/>
      <c r="BV8179" s="7"/>
      <c r="BW8179" s="7"/>
    </row>
    <row r="8180" spans="43:75" x14ac:dyDescent="0.2">
      <c r="AQ8180" s="7"/>
      <c r="AR8180" s="7"/>
      <c r="AS8180" s="7"/>
      <c r="AT8180" s="7"/>
      <c r="AU8180" s="7"/>
      <c r="AV8180" s="7"/>
      <c r="AX8180" s="7"/>
      <c r="AY8180" s="7"/>
      <c r="AZ8180" s="7"/>
      <c r="BA8180" s="7"/>
      <c r="BB8180" s="7"/>
      <c r="BC8180" s="7"/>
      <c r="BD8180" s="7"/>
      <c r="BG8180" s="7"/>
      <c r="BH8180" s="7"/>
      <c r="BI8180" s="7"/>
      <c r="BJ8180" s="7"/>
      <c r="BK8180" s="7"/>
      <c r="BL8180" s="7"/>
      <c r="BM8180" s="7"/>
      <c r="BP8180" s="7"/>
      <c r="BQ8180" s="7"/>
      <c r="BR8180" s="7"/>
      <c r="BS8180" s="7"/>
      <c r="BT8180" s="7"/>
      <c r="BU8180" s="7"/>
      <c r="BV8180" s="7"/>
      <c r="BW8180" s="7"/>
    </row>
    <row r="8181" spans="43:75" x14ac:dyDescent="0.2">
      <c r="AQ8181" s="7"/>
      <c r="AR8181" s="7"/>
      <c r="AS8181" s="7"/>
      <c r="AT8181" s="7"/>
      <c r="AU8181" s="7"/>
      <c r="AV8181" s="7"/>
      <c r="AX8181" s="7"/>
      <c r="AY8181" s="7"/>
      <c r="AZ8181" s="7"/>
      <c r="BA8181" s="7"/>
      <c r="BB8181" s="7"/>
      <c r="BC8181" s="7"/>
      <c r="BD8181" s="7"/>
      <c r="BG8181" s="7"/>
      <c r="BH8181" s="7"/>
      <c r="BI8181" s="7"/>
      <c r="BJ8181" s="7"/>
      <c r="BK8181" s="7"/>
      <c r="BL8181" s="7"/>
      <c r="BM8181" s="7"/>
      <c r="BP8181" s="7"/>
      <c r="BQ8181" s="7"/>
      <c r="BR8181" s="7"/>
      <c r="BS8181" s="7"/>
      <c r="BT8181" s="7"/>
      <c r="BU8181" s="7"/>
      <c r="BV8181" s="7"/>
      <c r="BW8181" s="7"/>
    </row>
    <row r="8182" spans="43:75" x14ac:dyDescent="0.2">
      <c r="AQ8182" s="7"/>
      <c r="AR8182" s="7"/>
      <c r="AS8182" s="7"/>
      <c r="AT8182" s="7"/>
      <c r="AU8182" s="7"/>
      <c r="AV8182" s="7"/>
      <c r="AX8182" s="7"/>
      <c r="AY8182" s="7"/>
      <c r="AZ8182" s="7"/>
      <c r="BA8182" s="7"/>
      <c r="BB8182" s="7"/>
      <c r="BC8182" s="7"/>
      <c r="BD8182" s="7"/>
      <c r="BG8182" s="7"/>
      <c r="BH8182" s="7"/>
      <c r="BI8182" s="7"/>
      <c r="BJ8182" s="7"/>
      <c r="BK8182" s="7"/>
      <c r="BL8182" s="7"/>
      <c r="BM8182" s="7"/>
      <c r="BP8182" s="7"/>
      <c r="BQ8182" s="7"/>
      <c r="BR8182" s="7"/>
      <c r="BS8182" s="7"/>
      <c r="BT8182" s="7"/>
      <c r="BU8182" s="7"/>
      <c r="BV8182" s="7"/>
      <c r="BW8182" s="7"/>
    </row>
    <row r="8183" spans="43:75" x14ac:dyDescent="0.2">
      <c r="AQ8183" s="7"/>
      <c r="AR8183" s="7"/>
      <c r="AS8183" s="7"/>
      <c r="AT8183" s="7"/>
      <c r="AU8183" s="7"/>
      <c r="AV8183" s="7"/>
      <c r="AX8183" s="7"/>
      <c r="AY8183" s="7"/>
      <c r="AZ8183" s="7"/>
      <c r="BA8183" s="7"/>
      <c r="BB8183" s="7"/>
      <c r="BC8183" s="7"/>
      <c r="BD8183" s="7"/>
      <c r="BG8183" s="7"/>
      <c r="BH8183" s="7"/>
      <c r="BI8183" s="7"/>
      <c r="BJ8183" s="7"/>
      <c r="BK8183" s="7"/>
      <c r="BL8183" s="7"/>
      <c r="BM8183" s="7"/>
      <c r="BP8183" s="7"/>
      <c r="BQ8183" s="7"/>
      <c r="BR8183" s="7"/>
      <c r="BS8183" s="7"/>
      <c r="BT8183" s="7"/>
      <c r="BU8183" s="7"/>
      <c r="BV8183" s="7"/>
      <c r="BW8183" s="7"/>
    </row>
    <row r="8184" spans="43:75" x14ac:dyDescent="0.2">
      <c r="AQ8184" s="7"/>
      <c r="AR8184" s="7"/>
      <c r="AS8184" s="7"/>
      <c r="AT8184" s="7"/>
      <c r="AU8184" s="7"/>
      <c r="AV8184" s="7"/>
      <c r="AX8184" s="7"/>
      <c r="AY8184" s="7"/>
      <c r="AZ8184" s="7"/>
      <c r="BA8184" s="7"/>
      <c r="BB8184" s="7"/>
      <c r="BC8184" s="7"/>
      <c r="BD8184" s="7"/>
      <c r="BG8184" s="7"/>
      <c r="BH8184" s="7"/>
      <c r="BI8184" s="7"/>
      <c r="BJ8184" s="7"/>
      <c r="BK8184" s="7"/>
      <c r="BL8184" s="7"/>
      <c r="BM8184" s="7"/>
      <c r="BP8184" s="7"/>
      <c r="BQ8184" s="7"/>
      <c r="BR8184" s="7"/>
      <c r="BS8184" s="7"/>
      <c r="BT8184" s="7"/>
      <c r="BU8184" s="7"/>
      <c r="BV8184" s="7"/>
      <c r="BW8184" s="7"/>
    </row>
    <row r="8185" spans="43:75" x14ac:dyDescent="0.2">
      <c r="AQ8185" s="7"/>
      <c r="AR8185" s="7"/>
      <c r="AS8185" s="7"/>
      <c r="AT8185" s="7"/>
      <c r="AU8185" s="7"/>
      <c r="AV8185" s="7"/>
      <c r="AX8185" s="7"/>
      <c r="AY8185" s="7"/>
      <c r="AZ8185" s="7"/>
      <c r="BA8185" s="7"/>
      <c r="BB8185" s="7"/>
      <c r="BC8185" s="7"/>
      <c r="BD8185" s="7"/>
      <c r="BG8185" s="7"/>
      <c r="BH8185" s="7"/>
      <c r="BI8185" s="7"/>
      <c r="BJ8185" s="7"/>
      <c r="BK8185" s="7"/>
      <c r="BL8185" s="7"/>
      <c r="BM8185" s="7"/>
      <c r="BP8185" s="7"/>
      <c r="BQ8185" s="7"/>
      <c r="BR8185" s="7"/>
      <c r="BS8185" s="7"/>
      <c r="BT8185" s="7"/>
      <c r="BU8185" s="7"/>
      <c r="BV8185" s="7"/>
      <c r="BW8185" s="7"/>
    </row>
    <row r="8186" spans="43:75" x14ac:dyDescent="0.2">
      <c r="AQ8186" s="7"/>
      <c r="AR8186" s="7"/>
      <c r="AS8186" s="7"/>
      <c r="AT8186" s="7"/>
      <c r="AU8186" s="7"/>
      <c r="AV8186" s="7"/>
      <c r="AX8186" s="7"/>
      <c r="AY8186" s="7"/>
      <c r="AZ8186" s="7"/>
      <c r="BA8186" s="7"/>
      <c r="BB8186" s="7"/>
      <c r="BC8186" s="7"/>
      <c r="BD8186" s="7"/>
      <c r="BG8186" s="7"/>
      <c r="BH8186" s="7"/>
      <c r="BI8186" s="7"/>
      <c r="BJ8186" s="7"/>
      <c r="BK8186" s="7"/>
      <c r="BL8186" s="7"/>
      <c r="BM8186" s="7"/>
      <c r="BP8186" s="7"/>
      <c r="BQ8186" s="7"/>
      <c r="BR8186" s="7"/>
      <c r="BS8186" s="7"/>
      <c r="BT8186" s="7"/>
      <c r="BU8186" s="7"/>
      <c r="BV8186" s="7"/>
      <c r="BW8186" s="7"/>
    </row>
    <row r="8187" spans="43:75" x14ac:dyDescent="0.2">
      <c r="AQ8187" s="7"/>
      <c r="AR8187" s="7"/>
      <c r="AS8187" s="7"/>
      <c r="AT8187" s="7"/>
      <c r="AU8187" s="7"/>
      <c r="AV8187" s="7"/>
      <c r="AX8187" s="7"/>
      <c r="AY8187" s="7"/>
      <c r="AZ8187" s="7"/>
      <c r="BA8187" s="7"/>
      <c r="BB8187" s="7"/>
      <c r="BC8187" s="7"/>
      <c r="BD8187" s="7"/>
      <c r="BG8187" s="7"/>
      <c r="BH8187" s="7"/>
      <c r="BI8187" s="7"/>
      <c r="BJ8187" s="7"/>
      <c r="BK8187" s="7"/>
      <c r="BL8187" s="7"/>
      <c r="BM8187" s="7"/>
      <c r="BP8187" s="7"/>
      <c r="BQ8187" s="7"/>
      <c r="BR8187" s="7"/>
      <c r="BS8187" s="7"/>
      <c r="BT8187" s="7"/>
      <c r="BU8187" s="7"/>
      <c r="BV8187" s="7"/>
      <c r="BW8187" s="7"/>
    </row>
    <row r="8188" spans="43:75" x14ac:dyDescent="0.2">
      <c r="AQ8188" s="7"/>
      <c r="AR8188" s="7"/>
      <c r="AS8188" s="7"/>
      <c r="AT8188" s="7"/>
      <c r="AU8188" s="7"/>
      <c r="AV8188" s="7"/>
      <c r="AX8188" s="7"/>
      <c r="AY8188" s="7"/>
      <c r="AZ8188" s="7"/>
      <c r="BA8188" s="7"/>
      <c r="BB8188" s="7"/>
      <c r="BC8188" s="7"/>
      <c r="BD8188" s="7"/>
      <c r="BG8188" s="7"/>
      <c r="BH8188" s="7"/>
      <c r="BI8188" s="7"/>
      <c r="BJ8188" s="7"/>
      <c r="BK8188" s="7"/>
      <c r="BL8188" s="7"/>
      <c r="BM8188" s="7"/>
      <c r="BP8188" s="7"/>
      <c r="BQ8188" s="7"/>
      <c r="BR8188" s="7"/>
      <c r="BS8188" s="7"/>
      <c r="BT8188" s="7"/>
      <c r="BU8188" s="7"/>
      <c r="BV8188" s="7"/>
      <c r="BW8188" s="7"/>
    </row>
    <row r="8189" spans="43:75" x14ac:dyDescent="0.2">
      <c r="AQ8189" s="7"/>
      <c r="AR8189" s="7"/>
      <c r="AS8189" s="7"/>
      <c r="AT8189" s="7"/>
      <c r="AU8189" s="7"/>
      <c r="AV8189" s="7"/>
      <c r="AX8189" s="7"/>
      <c r="AY8189" s="7"/>
      <c r="AZ8189" s="7"/>
      <c r="BA8189" s="7"/>
      <c r="BB8189" s="7"/>
      <c r="BC8189" s="7"/>
      <c r="BD8189" s="7"/>
      <c r="BG8189" s="7"/>
      <c r="BH8189" s="7"/>
      <c r="BI8189" s="7"/>
      <c r="BJ8189" s="7"/>
      <c r="BK8189" s="7"/>
      <c r="BL8189" s="7"/>
      <c r="BM8189" s="7"/>
      <c r="BP8189" s="7"/>
      <c r="BQ8189" s="7"/>
      <c r="BR8189" s="7"/>
      <c r="BS8189" s="7"/>
      <c r="BT8189" s="7"/>
      <c r="BU8189" s="7"/>
      <c r="BV8189" s="7"/>
      <c r="BW8189" s="7"/>
    </row>
    <row r="8190" spans="43:75" x14ac:dyDescent="0.2">
      <c r="AQ8190" s="7"/>
      <c r="AR8190" s="7"/>
      <c r="AS8190" s="7"/>
      <c r="AT8190" s="7"/>
      <c r="AU8190" s="7"/>
      <c r="AV8190" s="7"/>
      <c r="AX8190" s="7"/>
      <c r="AY8190" s="7"/>
      <c r="AZ8190" s="7"/>
      <c r="BA8190" s="7"/>
      <c r="BB8190" s="7"/>
      <c r="BC8190" s="7"/>
      <c r="BD8190" s="7"/>
      <c r="BG8190" s="7"/>
      <c r="BH8190" s="7"/>
      <c r="BI8190" s="7"/>
      <c r="BJ8190" s="7"/>
      <c r="BK8190" s="7"/>
      <c r="BL8190" s="7"/>
      <c r="BM8190" s="7"/>
      <c r="BP8190" s="7"/>
      <c r="BQ8190" s="7"/>
      <c r="BR8190" s="7"/>
      <c r="BS8190" s="7"/>
      <c r="BT8190" s="7"/>
      <c r="BU8190" s="7"/>
      <c r="BV8190" s="7"/>
      <c r="BW8190" s="7"/>
    </row>
    <row r="8191" spans="43:75" x14ac:dyDescent="0.2">
      <c r="AQ8191" s="7"/>
      <c r="AR8191" s="7"/>
      <c r="AS8191" s="7"/>
      <c r="AT8191" s="7"/>
      <c r="AU8191" s="7"/>
      <c r="AV8191" s="7"/>
      <c r="AX8191" s="7"/>
      <c r="AY8191" s="7"/>
      <c r="AZ8191" s="7"/>
      <c r="BA8191" s="7"/>
      <c r="BB8191" s="7"/>
      <c r="BC8191" s="7"/>
      <c r="BD8191" s="7"/>
      <c r="BG8191" s="7"/>
      <c r="BH8191" s="7"/>
      <c r="BI8191" s="7"/>
      <c r="BJ8191" s="7"/>
      <c r="BK8191" s="7"/>
      <c r="BL8191" s="7"/>
      <c r="BM8191" s="7"/>
      <c r="BP8191" s="7"/>
      <c r="BQ8191" s="7"/>
      <c r="BR8191" s="7"/>
      <c r="BS8191" s="7"/>
      <c r="BT8191" s="7"/>
      <c r="BU8191" s="7"/>
      <c r="BV8191" s="7"/>
      <c r="BW8191" s="7"/>
    </row>
    <row r="8192" spans="43:75" x14ac:dyDescent="0.2">
      <c r="AQ8192" s="7"/>
      <c r="AR8192" s="7"/>
      <c r="AS8192" s="7"/>
      <c r="AT8192" s="7"/>
      <c r="AU8192" s="7"/>
      <c r="AV8192" s="7"/>
      <c r="AX8192" s="7"/>
      <c r="AY8192" s="7"/>
      <c r="AZ8192" s="7"/>
      <c r="BA8192" s="7"/>
      <c r="BB8192" s="7"/>
      <c r="BC8192" s="7"/>
      <c r="BD8192" s="7"/>
      <c r="BG8192" s="7"/>
      <c r="BH8192" s="7"/>
      <c r="BI8192" s="7"/>
      <c r="BJ8192" s="7"/>
      <c r="BK8192" s="7"/>
      <c r="BL8192" s="7"/>
      <c r="BM8192" s="7"/>
      <c r="BP8192" s="7"/>
      <c r="BQ8192" s="7"/>
      <c r="BR8192" s="7"/>
      <c r="BS8192" s="7"/>
      <c r="BT8192" s="7"/>
      <c r="BU8192" s="7"/>
      <c r="BV8192" s="7"/>
      <c r="BW8192" s="7"/>
    </row>
    <row r="8193" spans="43:75" x14ac:dyDescent="0.2">
      <c r="AQ8193" s="7"/>
      <c r="AR8193" s="7"/>
      <c r="AS8193" s="7"/>
      <c r="AT8193" s="7"/>
      <c r="AU8193" s="7"/>
      <c r="AV8193" s="7"/>
      <c r="AX8193" s="7"/>
      <c r="AY8193" s="7"/>
      <c r="AZ8193" s="7"/>
      <c r="BA8193" s="7"/>
      <c r="BB8193" s="7"/>
      <c r="BC8193" s="7"/>
      <c r="BD8193" s="7"/>
      <c r="BG8193" s="7"/>
      <c r="BH8193" s="7"/>
      <c r="BI8193" s="7"/>
      <c r="BJ8193" s="7"/>
      <c r="BK8193" s="7"/>
      <c r="BL8193" s="7"/>
      <c r="BM8193" s="7"/>
      <c r="BP8193" s="7"/>
      <c r="BQ8193" s="7"/>
      <c r="BR8193" s="7"/>
      <c r="BS8193" s="7"/>
      <c r="BT8193" s="7"/>
      <c r="BU8193" s="7"/>
      <c r="BV8193" s="7"/>
      <c r="BW8193" s="7"/>
    </row>
    <row r="8194" spans="43:75" x14ac:dyDescent="0.2">
      <c r="AQ8194" s="7"/>
      <c r="AR8194" s="7"/>
      <c r="AS8194" s="7"/>
      <c r="AT8194" s="7"/>
      <c r="AU8194" s="7"/>
      <c r="AV8194" s="7"/>
      <c r="AX8194" s="7"/>
      <c r="AY8194" s="7"/>
      <c r="AZ8194" s="7"/>
      <c r="BA8194" s="7"/>
      <c r="BB8194" s="7"/>
      <c r="BC8194" s="7"/>
      <c r="BD8194" s="7"/>
      <c r="BG8194" s="7"/>
      <c r="BH8194" s="7"/>
      <c r="BI8194" s="7"/>
      <c r="BJ8194" s="7"/>
      <c r="BK8194" s="7"/>
      <c r="BL8194" s="7"/>
      <c r="BM8194" s="7"/>
      <c r="BP8194" s="7"/>
      <c r="BQ8194" s="7"/>
      <c r="BR8194" s="7"/>
      <c r="BS8194" s="7"/>
      <c r="BT8194" s="7"/>
      <c r="BU8194" s="7"/>
      <c r="BV8194" s="7"/>
      <c r="BW8194" s="7"/>
    </row>
    <row r="8195" spans="43:75" x14ac:dyDescent="0.2">
      <c r="AQ8195" s="7"/>
      <c r="AR8195" s="7"/>
      <c r="AS8195" s="7"/>
      <c r="AT8195" s="7"/>
      <c r="AU8195" s="7"/>
      <c r="AV8195" s="7"/>
      <c r="AX8195" s="7"/>
      <c r="AY8195" s="7"/>
      <c r="AZ8195" s="7"/>
      <c r="BA8195" s="7"/>
      <c r="BB8195" s="7"/>
      <c r="BC8195" s="7"/>
      <c r="BD8195" s="7"/>
      <c r="BG8195" s="7"/>
      <c r="BH8195" s="7"/>
      <c r="BI8195" s="7"/>
      <c r="BJ8195" s="7"/>
      <c r="BK8195" s="7"/>
      <c r="BL8195" s="7"/>
      <c r="BM8195" s="7"/>
      <c r="BP8195" s="7"/>
      <c r="BQ8195" s="7"/>
      <c r="BR8195" s="7"/>
      <c r="BS8195" s="7"/>
      <c r="BT8195" s="7"/>
      <c r="BU8195" s="7"/>
      <c r="BV8195" s="7"/>
      <c r="BW8195" s="7"/>
    </row>
    <row r="8196" spans="43:75" x14ac:dyDescent="0.2">
      <c r="AQ8196" s="7"/>
      <c r="AR8196" s="7"/>
      <c r="AS8196" s="7"/>
      <c r="AT8196" s="7"/>
      <c r="AU8196" s="7"/>
      <c r="AV8196" s="7"/>
      <c r="AX8196" s="7"/>
      <c r="AY8196" s="7"/>
      <c r="AZ8196" s="7"/>
      <c r="BA8196" s="7"/>
      <c r="BB8196" s="7"/>
      <c r="BC8196" s="7"/>
      <c r="BD8196" s="7"/>
      <c r="BG8196" s="7"/>
      <c r="BH8196" s="7"/>
      <c r="BI8196" s="7"/>
      <c r="BJ8196" s="7"/>
      <c r="BK8196" s="7"/>
      <c r="BL8196" s="7"/>
      <c r="BM8196" s="7"/>
      <c r="BP8196" s="7"/>
      <c r="BQ8196" s="7"/>
      <c r="BR8196" s="7"/>
      <c r="BS8196" s="7"/>
      <c r="BT8196" s="7"/>
      <c r="BU8196" s="7"/>
      <c r="BV8196" s="7"/>
      <c r="BW8196" s="7"/>
    </row>
    <row r="8197" spans="43:75" x14ac:dyDescent="0.2">
      <c r="AQ8197" s="7"/>
      <c r="AR8197" s="7"/>
      <c r="AS8197" s="7"/>
      <c r="AT8197" s="7"/>
      <c r="AU8197" s="7"/>
      <c r="AV8197" s="7"/>
      <c r="AX8197" s="7"/>
      <c r="AY8197" s="7"/>
      <c r="AZ8197" s="7"/>
      <c r="BA8197" s="7"/>
      <c r="BB8197" s="7"/>
      <c r="BC8197" s="7"/>
      <c r="BD8197" s="7"/>
      <c r="BG8197" s="7"/>
      <c r="BH8197" s="7"/>
      <c r="BI8197" s="7"/>
      <c r="BJ8197" s="7"/>
      <c r="BK8197" s="7"/>
      <c r="BL8197" s="7"/>
      <c r="BM8197" s="7"/>
      <c r="BP8197" s="7"/>
      <c r="BQ8197" s="7"/>
      <c r="BR8197" s="7"/>
      <c r="BS8197" s="7"/>
      <c r="BT8197" s="7"/>
      <c r="BU8197" s="7"/>
      <c r="BV8197" s="7"/>
      <c r="BW8197" s="7"/>
    </row>
    <row r="8198" spans="43:75" x14ac:dyDescent="0.2">
      <c r="AQ8198" s="7"/>
      <c r="AR8198" s="7"/>
      <c r="AS8198" s="7"/>
      <c r="AT8198" s="7"/>
      <c r="AU8198" s="7"/>
      <c r="AV8198" s="7"/>
      <c r="AX8198" s="7"/>
      <c r="AY8198" s="7"/>
      <c r="AZ8198" s="7"/>
      <c r="BA8198" s="7"/>
      <c r="BB8198" s="7"/>
      <c r="BC8198" s="7"/>
      <c r="BD8198" s="7"/>
      <c r="BG8198" s="7"/>
      <c r="BH8198" s="7"/>
      <c r="BI8198" s="7"/>
      <c r="BJ8198" s="7"/>
      <c r="BK8198" s="7"/>
      <c r="BL8198" s="7"/>
      <c r="BM8198" s="7"/>
      <c r="BP8198" s="7"/>
      <c r="BQ8198" s="7"/>
      <c r="BR8198" s="7"/>
      <c r="BS8198" s="7"/>
      <c r="BT8198" s="7"/>
      <c r="BU8198" s="7"/>
      <c r="BV8198" s="7"/>
      <c r="BW8198" s="7"/>
    </row>
    <row r="8199" spans="43:75" x14ac:dyDescent="0.2">
      <c r="AQ8199" s="7"/>
      <c r="AR8199" s="7"/>
      <c r="AS8199" s="7"/>
      <c r="AT8199" s="7"/>
      <c r="AU8199" s="7"/>
      <c r="AV8199" s="7"/>
      <c r="AX8199" s="7"/>
      <c r="AY8199" s="7"/>
      <c r="AZ8199" s="7"/>
      <c r="BA8199" s="7"/>
      <c r="BB8199" s="7"/>
      <c r="BC8199" s="7"/>
      <c r="BD8199" s="7"/>
      <c r="BG8199" s="7"/>
      <c r="BH8199" s="7"/>
      <c r="BI8199" s="7"/>
      <c r="BJ8199" s="7"/>
      <c r="BK8199" s="7"/>
      <c r="BL8199" s="7"/>
      <c r="BM8199" s="7"/>
      <c r="BP8199" s="7"/>
      <c r="BQ8199" s="7"/>
      <c r="BR8199" s="7"/>
      <c r="BS8199" s="7"/>
      <c r="BT8199" s="7"/>
      <c r="BU8199" s="7"/>
      <c r="BV8199" s="7"/>
      <c r="BW8199" s="7"/>
    </row>
    <row r="8200" spans="43:75" x14ac:dyDescent="0.2">
      <c r="AQ8200" s="7"/>
      <c r="AR8200" s="7"/>
      <c r="AS8200" s="7"/>
      <c r="AT8200" s="7"/>
      <c r="AU8200" s="7"/>
      <c r="AV8200" s="7"/>
      <c r="AX8200" s="7"/>
      <c r="AY8200" s="7"/>
      <c r="AZ8200" s="7"/>
      <c r="BA8200" s="7"/>
      <c r="BB8200" s="7"/>
      <c r="BC8200" s="7"/>
      <c r="BD8200" s="7"/>
      <c r="BG8200" s="7"/>
      <c r="BH8200" s="7"/>
      <c r="BI8200" s="7"/>
      <c r="BJ8200" s="7"/>
      <c r="BK8200" s="7"/>
      <c r="BL8200" s="7"/>
      <c r="BM8200" s="7"/>
      <c r="BP8200" s="7"/>
      <c r="BQ8200" s="7"/>
      <c r="BR8200" s="7"/>
      <c r="BS8200" s="7"/>
      <c r="BT8200" s="7"/>
      <c r="BU8200" s="7"/>
      <c r="BV8200" s="7"/>
      <c r="BW8200" s="7"/>
    </row>
    <row r="8201" spans="43:75" x14ac:dyDescent="0.2">
      <c r="AQ8201" s="7"/>
      <c r="AR8201" s="7"/>
      <c r="AS8201" s="7"/>
      <c r="AT8201" s="7"/>
      <c r="AU8201" s="7"/>
      <c r="AV8201" s="7"/>
      <c r="AX8201" s="7"/>
      <c r="AY8201" s="7"/>
      <c r="AZ8201" s="7"/>
      <c r="BA8201" s="7"/>
      <c r="BB8201" s="7"/>
      <c r="BC8201" s="7"/>
      <c r="BD8201" s="7"/>
      <c r="BG8201" s="7"/>
      <c r="BH8201" s="7"/>
      <c r="BI8201" s="7"/>
      <c r="BJ8201" s="7"/>
      <c r="BK8201" s="7"/>
      <c r="BL8201" s="7"/>
      <c r="BM8201" s="7"/>
      <c r="BP8201" s="7"/>
      <c r="BQ8201" s="7"/>
      <c r="BR8201" s="7"/>
      <c r="BS8201" s="7"/>
      <c r="BT8201" s="7"/>
      <c r="BU8201" s="7"/>
      <c r="BV8201" s="7"/>
      <c r="BW8201" s="7"/>
    </row>
    <row r="8202" spans="43:75" x14ac:dyDescent="0.2">
      <c r="AQ8202" s="7"/>
      <c r="AR8202" s="7"/>
      <c r="AS8202" s="7"/>
      <c r="AT8202" s="7"/>
      <c r="AU8202" s="7"/>
      <c r="AV8202" s="7"/>
      <c r="AX8202" s="7"/>
      <c r="AY8202" s="7"/>
      <c r="AZ8202" s="7"/>
      <c r="BA8202" s="7"/>
      <c r="BB8202" s="7"/>
      <c r="BC8202" s="7"/>
      <c r="BD8202" s="7"/>
      <c r="BG8202" s="7"/>
      <c r="BH8202" s="7"/>
      <c r="BI8202" s="7"/>
      <c r="BJ8202" s="7"/>
      <c r="BK8202" s="7"/>
      <c r="BL8202" s="7"/>
      <c r="BM8202" s="7"/>
      <c r="BP8202" s="7"/>
      <c r="BQ8202" s="7"/>
      <c r="BR8202" s="7"/>
      <c r="BS8202" s="7"/>
      <c r="BT8202" s="7"/>
      <c r="BU8202" s="7"/>
      <c r="BV8202" s="7"/>
      <c r="BW8202" s="7"/>
    </row>
    <row r="8203" spans="43:75" x14ac:dyDescent="0.2">
      <c r="AQ8203" s="7"/>
      <c r="AR8203" s="7"/>
      <c r="AS8203" s="7"/>
      <c r="AT8203" s="7"/>
      <c r="AU8203" s="7"/>
      <c r="AV8203" s="7"/>
      <c r="AX8203" s="7"/>
      <c r="AY8203" s="7"/>
      <c r="AZ8203" s="7"/>
      <c r="BA8203" s="7"/>
      <c r="BB8203" s="7"/>
      <c r="BC8203" s="7"/>
      <c r="BD8203" s="7"/>
      <c r="BG8203" s="7"/>
      <c r="BH8203" s="7"/>
      <c r="BI8203" s="7"/>
      <c r="BJ8203" s="7"/>
      <c r="BK8203" s="7"/>
      <c r="BL8203" s="7"/>
      <c r="BM8203" s="7"/>
      <c r="BP8203" s="7"/>
      <c r="BQ8203" s="7"/>
      <c r="BR8203" s="7"/>
      <c r="BS8203" s="7"/>
      <c r="BT8203" s="7"/>
      <c r="BU8203" s="7"/>
      <c r="BV8203" s="7"/>
      <c r="BW8203" s="7"/>
    </row>
    <row r="8204" spans="43:75" x14ac:dyDescent="0.2">
      <c r="AQ8204" s="7"/>
      <c r="AR8204" s="7"/>
      <c r="AS8204" s="7"/>
      <c r="AT8204" s="7"/>
      <c r="AU8204" s="7"/>
      <c r="AV8204" s="7"/>
      <c r="AX8204" s="7"/>
      <c r="AY8204" s="7"/>
      <c r="AZ8204" s="7"/>
      <c r="BA8204" s="7"/>
      <c r="BB8204" s="7"/>
      <c r="BC8204" s="7"/>
      <c r="BD8204" s="7"/>
      <c r="BG8204" s="7"/>
      <c r="BH8204" s="7"/>
      <c r="BI8204" s="7"/>
      <c r="BJ8204" s="7"/>
      <c r="BK8204" s="7"/>
      <c r="BL8204" s="7"/>
      <c r="BM8204" s="7"/>
      <c r="BP8204" s="7"/>
      <c r="BQ8204" s="7"/>
      <c r="BR8204" s="7"/>
      <c r="BS8204" s="7"/>
      <c r="BT8204" s="7"/>
      <c r="BU8204" s="7"/>
      <c r="BV8204" s="7"/>
      <c r="BW8204" s="7"/>
    </row>
    <row r="8205" spans="43:75" x14ac:dyDescent="0.2">
      <c r="AQ8205" s="7"/>
      <c r="AR8205" s="7"/>
      <c r="AS8205" s="7"/>
      <c r="AT8205" s="7"/>
      <c r="AU8205" s="7"/>
      <c r="AV8205" s="7"/>
      <c r="AX8205" s="7"/>
      <c r="AY8205" s="7"/>
      <c r="AZ8205" s="7"/>
      <c r="BA8205" s="7"/>
      <c r="BB8205" s="7"/>
      <c r="BC8205" s="7"/>
      <c r="BD8205" s="7"/>
      <c r="BG8205" s="7"/>
      <c r="BH8205" s="7"/>
      <c r="BI8205" s="7"/>
      <c r="BJ8205" s="7"/>
      <c r="BK8205" s="7"/>
      <c r="BL8205" s="7"/>
      <c r="BM8205" s="7"/>
      <c r="BP8205" s="7"/>
      <c r="BQ8205" s="7"/>
      <c r="BR8205" s="7"/>
      <c r="BS8205" s="7"/>
      <c r="BT8205" s="7"/>
      <c r="BU8205" s="7"/>
      <c r="BV8205" s="7"/>
      <c r="BW8205" s="7"/>
    </row>
    <row r="8206" spans="43:75" x14ac:dyDescent="0.2">
      <c r="AQ8206" s="7"/>
      <c r="AR8206" s="7"/>
      <c r="AS8206" s="7"/>
      <c r="AT8206" s="7"/>
      <c r="AU8206" s="7"/>
      <c r="AV8206" s="7"/>
      <c r="AX8206" s="7"/>
      <c r="AY8206" s="7"/>
      <c r="AZ8206" s="7"/>
      <c r="BA8206" s="7"/>
      <c r="BB8206" s="7"/>
      <c r="BC8206" s="7"/>
      <c r="BD8206" s="7"/>
      <c r="BG8206" s="7"/>
      <c r="BH8206" s="7"/>
      <c r="BI8206" s="7"/>
      <c r="BJ8206" s="7"/>
      <c r="BK8206" s="7"/>
      <c r="BL8206" s="7"/>
      <c r="BM8206" s="7"/>
      <c r="BP8206" s="7"/>
      <c r="BQ8206" s="7"/>
      <c r="BR8206" s="7"/>
      <c r="BS8206" s="7"/>
      <c r="BT8206" s="7"/>
      <c r="BU8206" s="7"/>
      <c r="BV8206" s="7"/>
      <c r="BW8206" s="7"/>
    </row>
    <row r="8207" spans="43:75" x14ac:dyDescent="0.2">
      <c r="AQ8207" s="7"/>
      <c r="AR8207" s="7"/>
      <c r="AS8207" s="7"/>
      <c r="AT8207" s="7"/>
      <c r="AU8207" s="7"/>
      <c r="AV8207" s="7"/>
      <c r="AX8207" s="7"/>
      <c r="AY8207" s="7"/>
      <c r="AZ8207" s="7"/>
      <c r="BA8207" s="7"/>
      <c r="BB8207" s="7"/>
      <c r="BC8207" s="7"/>
      <c r="BD8207" s="7"/>
      <c r="BG8207" s="7"/>
      <c r="BH8207" s="7"/>
      <c r="BI8207" s="7"/>
      <c r="BJ8207" s="7"/>
      <c r="BK8207" s="7"/>
      <c r="BL8207" s="7"/>
      <c r="BM8207" s="7"/>
      <c r="BP8207" s="7"/>
      <c r="BQ8207" s="7"/>
      <c r="BR8207" s="7"/>
      <c r="BS8207" s="7"/>
      <c r="BT8207" s="7"/>
      <c r="BU8207" s="7"/>
      <c r="BV8207" s="7"/>
      <c r="BW8207" s="7"/>
    </row>
    <row r="8208" spans="43:75" x14ac:dyDescent="0.2">
      <c r="AQ8208" s="7"/>
      <c r="AR8208" s="7"/>
      <c r="AS8208" s="7"/>
      <c r="AT8208" s="7"/>
      <c r="AU8208" s="7"/>
      <c r="AV8208" s="7"/>
      <c r="AX8208" s="7"/>
      <c r="AY8208" s="7"/>
      <c r="AZ8208" s="7"/>
      <c r="BA8208" s="7"/>
      <c r="BB8208" s="7"/>
      <c r="BC8208" s="7"/>
      <c r="BD8208" s="7"/>
      <c r="BG8208" s="7"/>
      <c r="BH8208" s="7"/>
      <c r="BI8208" s="7"/>
      <c r="BJ8208" s="7"/>
      <c r="BK8208" s="7"/>
      <c r="BL8208" s="7"/>
      <c r="BM8208" s="7"/>
      <c r="BP8208" s="7"/>
      <c r="BQ8208" s="7"/>
      <c r="BR8208" s="7"/>
      <c r="BS8208" s="7"/>
      <c r="BT8208" s="7"/>
      <c r="BU8208" s="7"/>
      <c r="BV8208" s="7"/>
      <c r="BW8208" s="7"/>
    </row>
    <row r="8209" spans="43:75" x14ac:dyDescent="0.2">
      <c r="AQ8209" s="7"/>
      <c r="AR8209" s="7"/>
      <c r="AS8209" s="7"/>
      <c r="AT8209" s="7"/>
      <c r="AU8209" s="7"/>
      <c r="AV8209" s="7"/>
      <c r="AX8209" s="7"/>
      <c r="AY8209" s="7"/>
      <c r="AZ8209" s="7"/>
      <c r="BA8209" s="7"/>
      <c r="BB8209" s="7"/>
      <c r="BC8209" s="7"/>
      <c r="BD8209" s="7"/>
      <c r="BG8209" s="7"/>
      <c r="BH8209" s="7"/>
      <c r="BI8209" s="7"/>
      <c r="BJ8209" s="7"/>
      <c r="BK8209" s="7"/>
      <c r="BL8209" s="7"/>
      <c r="BM8209" s="7"/>
      <c r="BP8209" s="7"/>
      <c r="BQ8209" s="7"/>
      <c r="BR8209" s="7"/>
      <c r="BS8209" s="7"/>
      <c r="BT8209" s="7"/>
      <c r="BU8209" s="7"/>
      <c r="BV8209" s="7"/>
      <c r="BW8209" s="7"/>
    </row>
    <row r="8210" spans="43:75" x14ac:dyDescent="0.2">
      <c r="AQ8210" s="7"/>
      <c r="AR8210" s="7"/>
      <c r="AS8210" s="7"/>
      <c r="AT8210" s="7"/>
      <c r="AU8210" s="7"/>
      <c r="AV8210" s="7"/>
      <c r="AX8210" s="7"/>
      <c r="AY8210" s="7"/>
      <c r="AZ8210" s="7"/>
      <c r="BA8210" s="7"/>
      <c r="BB8210" s="7"/>
      <c r="BC8210" s="7"/>
      <c r="BD8210" s="7"/>
      <c r="BG8210" s="7"/>
      <c r="BH8210" s="7"/>
      <c r="BI8210" s="7"/>
      <c r="BJ8210" s="7"/>
      <c r="BK8210" s="7"/>
      <c r="BL8210" s="7"/>
      <c r="BM8210" s="7"/>
      <c r="BP8210" s="7"/>
      <c r="BQ8210" s="7"/>
      <c r="BR8210" s="7"/>
      <c r="BS8210" s="7"/>
      <c r="BT8210" s="7"/>
      <c r="BU8210" s="7"/>
      <c r="BV8210" s="7"/>
      <c r="BW8210" s="7"/>
    </row>
    <row r="8211" spans="43:75" x14ac:dyDescent="0.2">
      <c r="AQ8211" s="7"/>
      <c r="AR8211" s="7"/>
      <c r="AS8211" s="7"/>
      <c r="AT8211" s="7"/>
      <c r="AU8211" s="7"/>
      <c r="AV8211" s="7"/>
      <c r="AX8211" s="7"/>
      <c r="AY8211" s="7"/>
      <c r="AZ8211" s="7"/>
      <c r="BA8211" s="7"/>
      <c r="BB8211" s="7"/>
      <c r="BC8211" s="7"/>
      <c r="BD8211" s="7"/>
      <c r="BG8211" s="7"/>
      <c r="BH8211" s="7"/>
      <c r="BI8211" s="7"/>
      <c r="BJ8211" s="7"/>
      <c r="BK8211" s="7"/>
      <c r="BL8211" s="7"/>
      <c r="BM8211" s="7"/>
      <c r="BP8211" s="7"/>
      <c r="BQ8211" s="7"/>
      <c r="BR8211" s="7"/>
      <c r="BS8211" s="7"/>
      <c r="BT8211" s="7"/>
      <c r="BU8211" s="7"/>
      <c r="BV8211" s="7"/>
      <c r="BW8211" s="7"/>
    </row>
    <row r="8212" spans="43:75" x14ac:dyDescent="0.2">
      <c r="AQ8212" s="7"/>
      <c r="AR8212" s="7"/>
      <c r="AS8212" s="7"/>
      <c r="AT8212" s="7"/>
      <c r="AU8212" s="7"/>
      <c r="AV8212" s="7"/>
      <c r="AX8212" s="7"/>
      <c r="AY8212" s="7"/>
      <c r="AZ8212" s="7"/>
      <c r="BA8212" s="7"/>
      <c r="BB8212" s="7"/>
      <c r="BC8212" s="7"/>
      <c r="BD8212" s="7"/>
      <c r="BG8212" s="7"/>
      <c r="BH8212" s="7"/>
      <c r="BI8212" s="7"/>
      <c r="BJ8212" s="7"/>
      <c r="BK8212" s="7"/>
      <c r="BL8212" s="7"/>
      <c r="BM8212" s="7"/>
      <c r="BP8212" s="7"/>
      <c r="BQ8212" s="7"/>
      <c r="BR8212" s="7"/>
      <c r="BS8212" s="7"/>
      <c r="BT8212" s="7"/>
      <c r="BU8212" s="7"/>
      <c r="BV8212" s="7"/>
      <c r="BW8212" s="7"/>
    </row>
    <row r="8213" spans="43:75" x14ac:dyDescent="0.2">
      <c r="AQ8213" s="7"/>
      <c r="AR8213" s="7"/>
      <c r="AS8213" s="7"/>
      <c r="AT8213" s="7"/>
      <c r="AU8213" s="7"/>
      <c r="AV8213" s="7"/>
      <c r="AX8213" s="7"/>
      <c r="AY8213" s="7"/>
      <c r="AZ8213" s="7"/>
      <c r="BA8213" s="7"/>
      <c r="BB8213" s="7"/>
      <c r="BC8213" s="7"/>
      <c r="BD8213" s="7"/>
      <c r="BG8213" s="7"/>
      <c r="BH8213" s="7"/>
      <c r="BI8213" s="7"/>
      <c r="BJ8213" s="7"/>
      <c r="BK8213" s="7"/>
      <c r="BL8213" s="7"/>
      <c r="BM8213" s="7"/>
      <c r="BP8213" s="7"/>
      <c r="BQ8213" s="7"/>
      <c r="BR8213" s="7"/>
      <c r="BS8213" s="7"/>
      <c r="BT8213" s="7"/>
      <c r="BU8213" s="7"/>
      <c r="BV8213" s="7"/>
      <c r="BW8213" s="7"/>
    </row>
    <row r="8214" spans="43:75" x14ac:dyDescent="0.2">
      <c r="AQ8214" s="7"/>
      <c r="AR8214" s="7"/>
      <c r="AS8214" s="7"/>
      <c r="AT8214" s="7"/>
      <c r="AU8214" s="7"/>
      <c r="AV8214" s="7"/>
      <c r="AX8214" s="7"/>
      <c r="AY8214" s="7"/>
      <c r="AZ8214" s="7"/>
      <c r="BA8214" s="7"/>
      <c r="BB8214" s="7"/>
      <c r="BC8214" s="7"/>
      <c r="BD8214" s="7"/>
      <c r="BG8214" s="7"/>
      <c r="BH8214" s="7"/>
      <c r="BI8214" s="7"/>
      <c r="BJ8214" s="7"/>
      <c r="BK8214" s="7"/>
      <c r="BL8214" s="7"/>
      <c r="BM8214" s="7"/>
      <c r="BP8214" s="7"/>
      <c r="BQ8214" s="7"/>
      <c r="BR8214" s="7"/>
      <c r="BS8214" s="7"/>
      <c r="BT8214" s="7"/>
      <c r="BU8214" s="7"/>
      <c r="BV8214" s="7"/>
      <c r="BW8214" s="7"/>
    </row>
    <row r="8215" spans="43:75" x14ac:dyDescent="0.2">
      <c r="AQ8215" s="7"/>
      <c r="AR8215" s="7"/>
      <c r="AS8215" s="7"/>
      <c r="AT8215" s="7"/>
      <c r="AU8215" s="7"/>
      <c r="AV8215" s="7"/>
      <c r="AX8215" s="7"/>
      <c r="AY8215" s="7"/>
      <c r="AZ8215" s="7"/>
      <c r="BA8215" s="7"/>
      <c r="BB8215" s="7"/>
      <c r="BC8215" s="7"/>
      <c r="BD8215" s="7"/>
      <c r="BG8215" s="7"/>
      <c r="BH8215" s="7"/>
      <c r="BI8215" s="7"/>
      <c r="BJ8215" s="7"/>
      <c r="BK8215" s="7"/>
      <c r="BL8215" s="7"/>
      <c r="BM8215" s="7"/>
      <c r="BP8215" s="7"/>
      <c r="BQ8215" s="7"/>
      <c r="BR8215" s="7"/>
      <c r="BS8215" s="7"/>
      <c r="BT8215" s="7"/>
      <c r="BU8215" s="7"/>
      <c r="BV8215" s="7"/>
      <c r="BW8215" s="7"/>
    </row>
    <row r="8216" spans="43:75" x14ac:dyDescent="0.2">
      <c r="AQ8216" s="7"/>
      <c r="AR8216" s="7"/>
      <c r="AS8216" s="7"/>
      <c r="AT8216" s="7"/>
      <c r="AU8216" s="7"/>
      <c r="AV8216" s="7"/>
      <c r="AX8216" s="7"/>
      <c r="AY8216" s="7"/>
      <c r="AZ8216" s="7"/>
      <c r="BA8216" s="7"/>
      <c r="BB8216" s="7"/>
      <c r="BC8216" s="7"/>
      <c r="BD8216" s="7"/>
      <c r="BG8216" s="7"/>
      <c r="BH8216" s="7"/>
      <c r="BI8216" s="7"/>
      <c r="BJ8216" s="7"/>
      <c r="BK8216" s="7"/>
      <c r="BL8216" s="7"/>
      <c r="BM8216" s="7"/>
      <c r="BP8216" s="7"/>
      <c r="BQ8216" s="7"/>
      <c r="BR8216" s="7"/>
      <c r="BS8216" s="7"/>
      <c r="BT8216" s="7"/>
      <c r="BU8216" s="7"/>
      <c r="BV8216" s="7"/>
      <c r="BW8216" s="7"/>
    </row>
    <row r="8217" spans="43:75" x14ac:dyDescent="0.2">
      <c r="AQ8217" s="7"/>
      <c r="AR8217" s="7"/>
      <c r="AS8217" s="7"/>
      <c r="AT8217" s="7"/>
      <c r="AU8217" s="7"/>
      <c r="AV8217" s="7"/>
      <c r="AX8217" s="7"/>
      <c r="AY8217" s="7"/>
      <c r="AZ8217" s="7"/>
      <c r="BA8217" s="7"/>
      <c r="BB8217" s="7"/>
      <c r="BC8217" s="7"/>
      <c r="BD8217" s="7"/>
      <c r="BG8217" s="7"/>
      <c r="BH8217" s="7"/>
      <c r="BI8217" s="7"/>
      <c r="BJ8217" s="7"/>
      <c r="BK8217" s="7"/>
      <c r="BL8217" s="7"/>
      <c r="BM8217" s="7"/>
      <c r="BP8217" s="7"/>
      <c r="BQ8217" s="7"/>
      <c r="BR8217" s="7"/>
      <c r="BS8217" s="7"/>
      <c r="BT8217" s="7"/>
      <c r="BU8217" s="7"/>
      <c r="BV8217" s="7"/>
      <c r="BW8217" s="7"/>
    </row>
    <row r="8218" spans="43:75" x14ac:dyDescent="0.2">
      <c r="AQ8218" s="7"/>
      <c r="AR8218" s="7"/>
      <c r="AS8218" s="7"/>
      <c r="AT8218" s="7"/>
      <c r="AU8218" s="7"/>
      <c r="AV8218" s="7"/>
      <c r="AX8218" s="7"/>
      <c r="AY8218" s="7"/>
      <c r="AZ8218" s="7"/>
      <c r="BA8218" s="7"/>
      <c r="BB8218" s="7"/>
      <c r="BC8218" s="7"/>
      <c r="BD8218" s="7"/>
      <c r="BG8218" s="7"/>
      <c r="BH8218" s="7"/>
      <c r="BI8218" s="7"/>
      <c r="BJ8218" s="7"/>
      <c r="BK8218" s="7"/>
      <c r="BL8218" s="7"/>
      <c r="BM8218" s="7"/>
      <c r="BP8218" s="7"/>
      <c r="BQ8218" s="7"/>
      <c r="BR8218" s="7"/>
      <c r="BS8218" s="7"/>
      <c r="BT8218" s="7"/>
      <c r="BU8218" s="7"/>
      <c r="BV8218" s="7"/>
      <c r="BW8218" s="7"/>
    </row>
    <row r="8219" spans="43:75" x14ac:dyDescent="0.2">
      <c r="AQ8219" s="7"/>
      <c r="AR8219" s="7"/>
      <c r="AS8219" s="7"/>
      <c r="AT8219" s="7"/>
      <c r="AU8219" s="7"/>
      <c r="AV8219" s="7"/>
      <c r="AX8219" s="7"/>
      <c r="AY8219" s="7"/>
      <c r="AZ8219" s="7"/>
      <c r="BA8219" s="7"/>
      <c r="BB8219" s="7"/>
      <c r="BC8219" s="7"/>
      <c r="BD8219" s="7"/>
      <c r="BG8219" s="7"/>
      <c r="BH8219" s="7"/>
      <c r="BI8219" s="7"/>
      <c r="BJ8219" s="7"/>
      <c r="BK8219" s="7"/>
      <c r="BL8219" s="7"/>
      <c r="BM8219" s="7"/>
      <c r="BP8219" s="7"/>
      <c r="BQ8219" s="7"/>
      <c r="BR8219" s="7"/>
      <c r="BS8219" s="7"/>
      <c r="BT8219" s="7"/>
      <c r="BU8219" s="7"/>
      <c r="BV8219" s="7"/>
      <c r="BW8219" s="7"/>
    </row>
    <row r="8220" spans="43:75" x14ac:dyDescent="0.2">
      <c r="AQ8220" s="7"/>
      <c r="AR8220" s="7"/>
      <c r="AS8220" s="7"/>
      <c r="AT8220" s="7"/>
      <c r="AU8220" s="7"/>
      <c r="AV8220" s="7"/>
      <c r="AX8220" s="7"/>
      <c r="AY8220" s="7"/>
      <c r="AZ8220" s="7"/>
      <c r="BA8220" s="7"/>
      <c r="BB8220" s="7"/>
      <c r="BC8220" s="7"/>
      <c r="BD8220" s="7"/>
      <c r="BG8220" s="7"/>
      <c r="BH8220" s="7"/>
      <c r="BI8220" s="7"/>
      <c r="BJ8220" s="7"/>
      <c r="BK8220" s="7"/>
      <c r="BL8220" s="7"/>
      <c r="BM8220" s="7"/>
      <c r="BP8220" s="7"/>
      <c r="BQ8220" s="7"/>
      <c r="BR8220" s="7"/>
      <c r="BS8220" s="7"/>
      <c r="BT8220" s="7"/>
      <c r="BU8220" s="7"/>
      <c r="BV8220" s="7"/>
      <c r="BW8220" s="7"/>
    </row>
    <row r="8221" spans="43:75" x14ac:dyDescent="0.2">
      <c r="AQ8221" s="7"/>
      <c r="AR8221" s="7"/>
      <c r="AS8221" s="7"/>
      <c r="AT8221" s="7"/>
      <c r="AU8221" s="7"/>
      <c r="AV8221" s="7"/>
      <c r="AX8221" s="7"/>
      <c r="AY8221" s="7"/>
      <c r="AZ8221" s="7"/>
      <c r="BA8221" s="7"/>
      <c r="BB8221" s="7"/>
      <c r="BC8221" s="7"/>
      <c r="BD8221" s="7"/>
      <c r="BG8221" s="7"/>
      <c r="BH8221" s="7"/>
      <c r="BI8221" s="7"/>
      <c r="BJ8221" s="7"/>
      <c r="BK8221" s="7"/>
      <c r="BL8221" s="7"/>
      <c r="BM8221" s="7"/>
      <c r="BP8221" s="7"/>
      <c r="BQ8221" s="7"/>
      <c r="BR8221" s="7"/>
      <c r="BS8221" s="7"/>
      <c r="BT8221" s="7"/>
      <c r="BU8221" s="7"/>
      <c r="BV8221" s="7"/>
      <c r="BW8221" s="7"/>
    </row>
    <row r="8222" spans="43:75" x14ac:dyDescent="0.2">
      <c r="AQ8222" s="7"/>
      <c r="AR8222" s="7"/>
      <c r="AS8222" s="7"/>
      <c r="AT8222" s="7"/>
      <c r="AU8222" s="7"/>
      <c r="AV8222" s="7"/>
      <c r="AX8222" s="7"/>
      <c r="AY8222" s="7"/>
      <c r="AZ8222" s="7"/>
      <c r="BA8222" s="7"/>
      <c r="BB8222" s="7"/>
      <c r="BC8222" s="7"/>
      <c r="BD8222" s="7"/>
      <c r="BG8222" s="7"/>
      <c r="BH8222" s="7"/>
      <c r="BI8222" s="7"/>
      <c r="BJ8222" s="7"/>
      <c r="BK8222" s="7"/>
      <c r="BL8222" s="7"/>
      <c r="BM8222" s="7"/>
      <c r="BP8222" s="7"/>
      <c r="BQ8222" s="7"/>
      <c r="BR8222" s="7"/>
      <c r="BS8222" s="7"/>
      <c r="BT8222" s="7"/>
      <c r="BU8222" s="7"/>
      <c r="BV8222" s="7"/>
      <c r="BW8222" s="7"/>
    </row>
    <row r="8223" spans="43:75" x14ac:dyDescent="0.2">
      <c r="AQ8223" s="7"/>
      <c r="AR8223" s="7"/>
      <c r="AS8223" s="7"/>
      <c r="AT8223" s="7"/>
      <c r="AU8223" s="7"/>
      <c r="AV8223" s="7"/>
      <c r="AX8223" s="7"/>
      <c r="AY8223" s="7"/>
      <c r="AZ8223" s="7"/>
      <c r="BA8223" s="7"/>
      <c r="BB8223" s="7"/>
      <c r="BC8223" s="7"/>
      <c r="BD8223" s="7"/>
      <c r="BG8223" s="7"/>
      <c r="BH8223" s="7"/>
      <c r="BI8223" s="7"/>
      <c r="BJ8223" s="7"/>
      <c r="BK8223" s="7"/>
      <c r="BL8223" s="7"/>
      <c r="BM8223" s="7"/>
      <c r="BP8223" s="7"/>
      <c r="BQ8223" s="7"/>
      <c r="BR8223" s="7"/>
      <c r="BS8223" s="7"/>
      <c r="BT8223" s="7"/>
      <c r="BU8223" s="7"/>
      <c r="BV8223" s="7"/>
      <c r="BW8223" s="7"/>
    </row>
    <row r="8224" spans="43:75" x14ac:dyDescent="0.2">
      <c r="AQ8224" s="7"/>
      <c r="AR8224" s="7"/>
      <c r="AS8224" s="7"/>
      <c r="AT8224" s="7"/>
      <c r="AU8224" s="7"/>
      <c r="AV8224" s="7"/>
      <c r="AX8224" s="7"/>
      <c r="AY8224" s="7"/>
      <c r="AZ8224" s="7"/>
      <c r="BA8224" s="7"/>
      <c r="BB8224" s="7"/>
      <c r="BC8224" s="7"/>
      <c r="BD8224" s="7"/>
      <c r="BG8224" s="7"/>
      <c r="BH8224" s="7"/>
      <c r="BI8224" s="7"/>
      <c r="BJ8224" s="7"/>
      <c r="BK8224" s="7"/>
      <c r="BL8224" s="7"/>
      <c r="BM8224" s="7"/>
      <c r="BP8224" s="7"/>
      <c r="BQ8224" s="7"/>
      <c r="BR8224" s="7"/>
      <c r="BS8224" s="7"/>
      <c r="BT8224" s="7"/>
      <c r="BU8224" s="7"/>
      <c r="BV8224" s="7"/>
      <c r="BW8224" s="7"/>
    </row>
    <row r="8225" spans="43:75" x14ac:dyDescent="0.2">
      <c r="AQ8225" s="7"/>
      <c r="AR8225" s="7"/>
      <c r="AS8225" s="7"/>
      <c r="AT8225" s="7"/>
      <c r="AU8225" s="7"/>
      <c r="AV8225" s="7"/>
      <c r="AX8225" s="7"/>
      <c r="AY8225" s="7"/>
      <c r="AZ8225" s="7"/>
      <c r="BA8225" s="7"/>
      <c r="BB8225" s="7"/>
      <c r="BC8225" s="7"/>
      <c r="BD8225" s="7"/>
      <c r="BG8225" s="7"/>
      <c r="BH8225" s="7"/>
      <c r="BI8225" s="7"/>
      <c r="BJ8225" s="7"/>
      <c r="BK8225" s="7"/>
      <c r="BL8225" s="7"/>
      <c r="BM8225" s="7"/>
      <c r="BP8225" s="7"/>
      <c r="BQ8225" s="7"/>
      <c r="BR8225" s="7"/>
      <c r="BS8225" s="7"/>
      <c r="BT8225" s="7"/>
      <c r="BU8225" s="7"/>
      <c r="BV8225" s="7"/>
      <c r="BW8225" s="7"/>
    </row>
    <row r="8226" spans="43:75" x14ac:dyDescent="0.2">
      <c r="AQ8226" s="7"/>
      <c r="AR8226" s="7"/>
      <c r="AS8226" s="7"/>
      <c r="AT8226" s="7"/>
      <c r="AU8226" s="7"/>
      <c r="AV8226" s="7"/>
      <c r="AX8226" s="7"/>
      <c r="AY8226" s="7"/>
      <c r="AZ8226" s="7"/>
      <c r="BA8226" s="7"/>
      <c r="BB8226" s="7"/>
      <c r="BC8226" s="7"/>
      <c r="BD8226" s="7"/>
      <c r="BG8226" s="7"/>
      <c r="BH8226" s="7"/>
      <c r="BI8226" s="7"/>
      <c r="BJ8226" s="7"/>
      <c r="BK8226" s="7"/>
      <c r="BL8226" s="7"/>
      <c r="BM8226" s="7"/>
      <c r="BP8226" s="7"/>
      <c r="BQ8226" s="7"/>
      <c r="BR8226" s="7"/>
      <c r="BS8226" s="7"/>
      <c r="BT8226" s="7"/>
      <c r="BU8226" s="7"/>
      <c r="BV8226" s="7"/>
      <c r="BW8226" s="7"/>
    </row>
    <row r="8227" spans="43:75" x14ac:dyDescent="0.2">
      <c r="AQ8227" s="7"/>
      <c r="AR8227" s="7"/>
      <c r="AS8227" s="7"/>
      <c r="AT8227" s="7"/>
      <c r="AU8227" s="7"/>
      <c r="AV8227" s="7"/>
      <c r="AX8227" s="7"/>
      <c r="AY8227" s="7"/>
      <c r="AZ8227" s="7"/>
      <c r="BA8227" s="7"/>
      <c r="BB8227" s="7"/>
      <c r="BC8227" s="7"/>
      <c r="BD8227" s="7"/>
      <c r="BG8227" s="7"/>
      <c r="BH8227" s="7"/>
      <c r="BI8227" s="7"/>
      <c r="BJ8227" s="7"/>
      <c r="BK8227" s="7"/>
      <c r="BL8227" s="7"/>
      <c r="BM8227" s="7"/>
      <c r="BP8227" s="7"/>
      <c r="BQ8227" s="7"/>
      <c r="BR8227" s="7"/>
      <c r="BS8227" s="7"/>
      <c r="BT8227" s="7"/>
      <c r="BU8227" s="7"/>
      <c r="BV8227" s="7"/>
      <c r="BW8227" s="7"/>
    </row>
    <row r="8228" spans="43:75" x14ac:dyDescent="0.2">
      <c r="AQ8228" s="7"/>
      <c r="AR8228" s="7"/>
      <c r="AS8228" s="7"/>
      <c r="AT8228" s="7"/>
      <c r="AU8228" s="7"/>
      <c r="AV8228" s="7"/>
      <c r="AX8228" s="7"/>
      <c r="AY8228" s="7"/>
      <c r="AZ8228" s="7"/>
      <c r="BA8228" s="7"/>
      <c r="BB8228" s="7"/>
      <c r="BC8228" s="7"/>
      <c r="BD8228" s="7"/>
      <c r="BG8228" s="7"/>
      <c r="BH8228" s="7"/>
      <c r="BI8228" s="7"/>
      <c r="BJ8228" s="7"/>
      <c r="BK8228" s="7"/>
      <c r="BL8228" s="7"/>
      <c r="BM8228" s="7"/>
      <c r="BP8228" s="7"/>
      <c r="BQ8228" s="7"/>
      <c r="BR8228" s="7"/>
      <c r="BS8228" s="7"/>
      <c r="BT8228" s="7"/>
      <c r="BU8228" s="7"/>
      <c r="BV8228" s="7"/>
      <c r="BW8228" s="7"/>
    </row>
    <row r="8229" spans="43:75" x14ac:dyDescent="0.2">
      <c r="AQ8229" s="7"/>
      <c r="AR8229" s="7"/>
      <c r="AS8229" s="7"/>
      <c r="AT8229" s="7"/>
      <c r="AU8229" s="7"/>
      <c r="AV8229" s="7"/>
      <c r="AX8229" s="7"/>
      <c r="AY8229" s="7"/>
      <c r="AZ8229" s="7"/>
      <c r="BA8229" s="7"/>
      <c r="BB8229" s="7"/>
      <c r="BC8229" s="7"/>
      <c r="BD8229" s="7"/>
      <c r="BG8229" s="7"/>
      <c r="BH8229" s="7"/>
      <c r="BI8229" s="7"/>
      <c r="BJ8229" s="7"/>
      <c r="BK8229" s="7"/>
      <c r="BL8229" s="7"/>
      <c r="BM8229" s="7"/>
      <c r="BP8229" s="7"/>
      <c r="BQ8229" s="7"/>
      <c r="BR8229" s="7"/>
      <c r="BS8229" s="7"/>
      <c r="BT8229" s="7"/>
      <c r="BU8229" s="7"/>
      <c r="BV8229" s="7"/>
      <c r="BW8229" s="7"/>
    </row>
    <row r="8230" spans="43:75" x14ac:dyDescent="0.2">
      <c r="AQ8230" s="7"/>
      <c r="AR8230" s="7"/>
      <c r="AS8230" s="7"/>
      <c r="AT8230" s="7"/>
      <c r="AU8230" s="7"/>
      <c r="AV8230" s="7"/>
      <c r="AX8230" s="7"/>
      <c r="AY8230" s="7"/>
      <c r="AZ8230" s="7"/>
      <c r="BA8230" s="7"/>
      <c r="BB8230" s="7"/>
      <c r="BC8230" s="7"/>
      <c r="BD8230" s="7"/>
      <c r="BG8230" s="7"/>
      <c r="BH8230" s="7"/>
      <c r="BI8230" s="7"/>
      <c r="BJ8230" s="7"/>
      <c r="BK8230" s="7"/>
      <c r="BL8230" s="7"/>
      <c r="BM8230" s="7"/>
      <c r="BP8230" s="7"/>
      <c r="BQ8230" s="7"/>
      <c r="BR8230" s="7"/>
      <c r="BS8230" s="7"/>
      <c r="BT8230" s="7"/>
      <c r="BU8230" s="7"/>
      <c r="BV8230" s="7"/>
      <c r="BW8230" s="7"/>
    </row>
    <row r="8231" spans="43:75" x14ac:dyDescent="0.2">
      <c r="AQ8231" s="7"/>
      <c r="AR8231" s="7"/>
      <c r="AS8231" s="7"/>
      <c r="AT8231" s="7"/>
      <c r="AU8231" s="7"/>
      <c r="AV8231" s="7"/>
      <c r="AX8231" s="7"/>
      <c r="AY8231" s="7"/>
      <c r="AZ8231" s="7"/>
      <c r="BA8231" s="7"/>
      <c r="BB8231" s="7"/>
      <c r="BC8231" s="7"/>
      <c r="BD8231" s="7"/>
      <c r="BG8231" s="7"/>
      <c r="BH8231" s="7"/>
      <c r="BI8231" s="7"/>
      <c r="BJ8231" s="7"/>
      <c r="BK8231" s="7"/>
      <c r="BL8231" s="7"/>
      <c r="BM8231" s="7"/>
      <c r="BP8231" s="7"/>
      <c r="BQ8231" s="7"/>
      <c r="BR8231" s="7"/>
      <c r="BS8231" s="7"/>
      <c r="BT8231" s="7"/>
      <c r="BU8231" s="7"/>
      <c r="BV8231" s="7"/>
      <c r="BW8231" s="7"/>
    </row>
    <row r="8232" spans="43:75" x14ac:dyDescent="0.2">
      <c r="AQ8232" s="7"/>
      <c r="AR8232" s="7"/>
      <c r="AS8232" s="7"/>
      <c r="AT8232" s="7"/>
      <c r="AU8232" s="7"/>
      <c r="AV8232" s="7"/>
      <c r="AX8232" s="7"/>
      <c r="AY8232" s="7"/>
      <c r="AZ8232" s="7"/>
      <c r="BA8232" s="7"/>
      <c r="BB8232" s="7"/>
      <c r="BC8232" s="7"/>
      <c r="BD8232" s="7"/>
      <c r="BG8232" s="7"/>
      <c r="BH8232" s="7"/>
      <c r="BI8232" s="7"/>
      <c r="BJ8232" s="7"/>
      <c r="BK8232" s="7"/>
      <c r="BL8232" s="7"/>
      <c r="BM8232" s="7"/>
      <c r="BP8232" s="7"/>
      <c r="BQ8232" s="7"/>
      <c r="BR8232" s="7"/>
      <c r="BS8232" s="7"/>
      <c r="BT8232" s="7"/>
      <c r="BU8232" s="7"/>
      <c r="BV8232" s="7"/>
      <c r="BW8232" s="7"/>
    </row>
    <row r="8233" spans="43:75" x14ac:dyDescent="0.2">
      <c r="AQ8233" s="7"/>
      <c r="AR8233" s="7"/>
      <c r="AS8233" s="7"/>
      <c r="AT8233" s="7"/>
      <c r="AU8233" s="7"/>
      <c r="AV8233" s="7"/>
      <c r="AX8233" s="7"/>
      <c r="AY8233" s="7"/>
      <c r="AZ8233" s="7"/>
      <c r="BA8233" s="7"/>
      <c r="BB8233" s="7"/>
      <c r="BC8233" s="7"/>
      <c r="BD8233" s="7"/>
      <c r="BG8233" s="7"/>
      <c r="BH8233" s="7"/>
      <c r="BI8233" s="7"/>
      <c r="BJ8233" s="7"/>
      <c r="BK8233" s="7"/>
      <c r="BL8233" s="7"/>
      <c r="BM8233" s="7"/>
      <c r="BP8233" s="7"/>
      <c r="BQ8233" s="7"/>
      <c r="BR8233" s="7"/>
      <c r="BS8233" s="7"/>
      <c r="BT8233" s="7"/>
      <c r="BU8233" s="7"/>
      <c r="BV8233" s="7"/>
      <c r="BW8233" s="7"/>
    </row>
    <row r="8234" spans="43:75" x14ac:dyDescent="0.2">
      <c r="AQ8234" s="7"/>
      <c r="AR8234" s="7"/>
      <c r="AS8234" s="7"/>
      <c r="AT8234" s="7"/>
      <c r="AU8234" s="7"/>
      <c r="AV8234" s="7"/>
      <c r="AX8234" s="7"/>
      <c r="AY8234" s="7"/>
      <c r="AZ8234" s="7"/>
      <c r="BA8234" s="7"/>
      <c r="BB8234" s="7"/>
      <c r="BC8234" s="7"/>
      <c r="BD8234" s="7"/>
      <c r="BG8234" s="7"/>
      <c r="BH8234" s="7"/>
      <c r="BI8234" s="7"/>
      <c r="BJ8234" s="7"/>
      <c r="BK8234" s="7"/>
      <c r="BL8234" s="7"/>
      <c r="BM8234" s="7"/>
      <c r="BP8234" s="7"/>
      <c r="BQ8234" s="7"/>
      <c r="BR8234" s="7"/>
      <c r="BS8234" s="7"/>
      <c r="BT8234" s="7"/>
      <c r="BU8234" s="7"/>
      <c r="BV8234" s="7"/>
      <c r="BW8234" s="7"/>
    </row>
    <row r="8235" spans="43:75" x14ac:dyDescent="0.2">
      <c r="AQ8235" s="7"/>
      <c r="AR8235" s="7"/>
      <c r="AS8235" s="7"/>
      <c r="AT8235" s="7"/>
      <c r="AU8235" s="7"/>
      <c r="AV8235" s="7"/>
      <c r="AX8235" s="7"/>
      <c r="AY8235" s="7"/>
      <c r="AZ8235" s="7"/>
      <c r="BA8235" s="7"/>
      <c r="BB8235" s="7"/>
      <c r="BC8235" s="7"/>
      <c r="BD8235" s="7"/>
      <c r="BG8235" s="7"/>
      <c r="BH8235" s="7"/>
      <c r="BI8235" s="7"/>
      <c r="BJ8235" s="7"/>
      <c r="BK8235" s="7"/>
      <c r="BL8235" s="7"/>
      <c r="BM8235" s="7"/>
      <c r="BP8235" s="7"/>
      <c r="BQ8235" s="7"/>
      <c r="BR8235" s="7"/>
      <c r="BS8235" s="7"/>
      <c r="BT8235" s="7"/>
      <c r="BU8235" s="7"/>
      <c r="BV8235" s="7"/>
      <c r="BW8235" s="7"/>
    </row>
    <row r="8236" spans="43:75" x14ac:dyDescent="0.2">
      <c r="AQ8236" s="7"/>
      <c r="AR8236" s="7"/>
      <c r="AS8236" s="7"/>
      <c r="AT8236" s="7"/>
      <c r="AU8236" s="7"/>
      <c r="AV8236" s="7"/>
      <c r="AX8236" s="7"/>
      <c r="AY8236" s="7"/>
      <c r="AZ8236" s="7"/>
      <c r="BA8236" s="7"/>
      <c r="BB8236" s="7"/>
      <c r="BC8236" s="7"/>
      <c r="BD8236" s="7"/>
      <c r="BG8236" s="7"/>
      <c r="BH8236" s="7"/>
      <c r="BI8236" s="7"/>
      <c r="BJ8236" s="7"/>
      <c r="BK8236" s="7"/>
      <c r="BL8236" s="7"/>
      <c r="BM8236" s="7"/>
      <c r="BP8236" s="7"/>
      <c r="BQ8236" s="7"/>
      <c r="BR8236" s="7"/>
      <c r="BS8236" s="7"/>
      <c r="BT8236" s="7"/>
      <c r="BU8236" s="7"/>
      <c r="BV8236" s="7"/>
      <c r="BW8236" s="7"/>
    </row>
    <row r="8237" spans="43:75" x14ac:dyDescent="0.2">
      <c r="AQ8237" s="7"/>
      <c r="AR8237" s="7"/>
      <c r="AS8237" s="7"/>
      <c r="AT8237" s="7"/>
      <c r="AU8237" s="7"/>
      <c r="AV8237" s="7"/>
      <c r="AX8237" s="7"/>
      <c r="AY8237" s="7"/>
      <c r="AZ8237" s="7"/>
      <c r="BA8237" s="7"/>
      <c r="BB8237" s="7"/>
      <c r="BC8237" s="7"/>
      <c r="BD8237" s="7"/>
      <c r="BG8237" s="7"/>
      <c r="BH8237" s="7"/>
      <c r="BI8237" s="7"/>
      <c r="BJ8237" s="7"/>
      <c r="BK8237" s="7"/>
      <c r="BL8237" s="7"/>
      <c r="BM8237" s="7"/>
      <c r="BP8237" s="7"/>
      <c r="BQ8237" s="7"/>
      <c r="BR8237" s="7"/>
      <c r="BS8237" s="7"/>
      <c r="BT8237" s="7"/>
      <c r="BU8237" s="7"/>
      <c r="BV8237" s="7"/>
      <c r="BW8237" s="7"/>
    </row>
    <row r="8238" spans="43:75" x14ac:dyDescent="0.2">
      <c r="AQ8238" s="7"/>
      <c r="AR8238" s="7"/>
      <c r="AS8238" s="7"/>
      <c r="AT8238" s="7"/>
      <c r="AU8238" s="7"/>
      <c r="AV8238" s="7"/>
      <c r="AX8238" s="7"/>
      <c r="AY8238" s="7"/>
      <c r="AZ8238" s="7"/>
      <c r="BA8238" s="7"/>
      <c r="BB8238" s="7"/>
      <c r="BC8238" s="7"/>
      <c r="BD8238" s="7"/>
      <c r="BG8238" s="7"/>
      <c r="BH8238" s="7"/>
      <c r="BI8238" s="7"/>
      <c r="BJ8238" s="7"/>
      <c r="BK8238" s="7"/>
      <c r="BL8238" s="7"/>
      <c r="BM8238" s="7"/>
      <c r="BP8238" s="7"/>
      <c r="BQ8238" s="7"/>
      <c r="BR8238" s="7"/>
      <c r="BS8238" s="7"/>
      <c r="BT8238" s="7"/>
      <c r="BU8238" s="7"/>
      <c r="BV8238" s="7"/>
      <c r="BW8238" s="7"/>
    </row>
    <row r="8239" spans="43:75" x14ac:dyDescent="0.2">
      <c r="AQ8239" s="7"/>
      <c r="AR8239" s="7"/>
      <c r="AS8239" s="7"/>
      <c r="AT8239" s="7"/>
      <c r="AU8239" s="7"/>
      <c r="AV8239" s="7"/>
      <c r="AX8239" s="7"/>
      <c r="AY8239" s="7"/>
      <c r="AZ8239" s="7"/>
      <c r="BA8239" s="7"/>
      <c r="BB8239" s="7"/>
      <c r="BC8239" s="7"/>
      <c r="BD8239" s="7"/>
      <c r="BG8239" s="7"/>
      <c r="BH8239" s="7"/>
      <c r="BI8239" s="7"/>
      <c r="BJ8239" s="7"/>
      <c r="BK8239" s="7"/>
      <c r="BL8239" s="7"/>
      <c r="BM8239" s="7"/>
      <c r="BP8239" s="7"/>
      <c r="BQ8239" s="7"/>
      <c r="BR8239" s="7"/>
      <c r="BS8239" s="7"/>
      <c r="BT8239" s="7"/>
      <c r="BU8239" s="7"/>
      <c r="BV8239" s="7"/>
      <c r="BW8239" s="7"/>
    </row>
    <row r="8240" spans="43:75" x14ac:dyDescent="0.2">
      <c r="AQ8240" s="7"/>
      <c r="AR8240" s="7"/>
      <c r="AS8240" s="7"/>
      <c r="AT8240" s="7"/>
      <c r="AU8240" s="7"/>
      <c r="AV8240" s="7"/>
      <c r="AX8240" s="7"/>
      <c r="AY8240" s="7"/>
      <c r="AZ8240" s="7"/>
      <c r="BA8240" s="7"/>
      <c r="BB8240" s="7"/>
      <c r="BC8240" s="7"/>
      <c r="BD8240" s="7"/>
      <c r="BG8240" s="7"/>
      <c r="BH8240" s="7"/>
      <c r="BI8240" s="7"/>
      <c r="BJ8240" s="7"/>
      <c r="BK8240" s="7"/>
      <c r="BL8240" s="7"/>
      <c r="BM8240" s="7"/>
      <c r="BP8240" s="7"/>
      <c r="BQ8240" s="7"/>
      <c r="BR8240" s="7"/>
      <c r="BS8240" s="7"/>
      <c r="BT8240" s="7"/>
      <c r="BU8240" s="7"/>
      <c r="BV8240" s="7"/>
      <c r="BW8240" s="7"/>
    </row>
    <row r="8241" spans="43:75" x14ac:dyDescent="0.2">
      <c r="AQ8241" s="7"/>
      <c r="AR8241" s="7"/>
      <c r="AS8241" s="7"/>
      <c r="AT8241" s="7"/>
      <c r="AU8241" s="7"/>
      <c r="AV8241" s="7"/>
      <c r="AX8241" s="7"/>
      <c r="AY8241" s="7"/>
      <c r="AZ8241" s="7"/>
      <c r="BA8241" s="7"/>
      <c r="BB8241" s="7"/>
      <c r="BC8241" s="7"/>
      <c r="BD8241" s="7"/>
      <c r="BG8241" s="7"/>
      <c r="BH8241" s="7"/>
      <c r="BI8241" s="7"/>
      <c r="BJ8241" s="7"/>
      <c r="BK8241" s="7"/>
      <c r="BL8241" s="7"/>
      <c r="BM8241" s="7"/>
      <c r="BP8241" s="7"/>
      <c r="BQ8241" s="7"/>
      <c r="BR8241" s="7"/>
      <c r="BS8241" s="7"/>
      <c r="BT8241" s="7"/>
      <c r="BU8241" s="7"/>
      <c r="BV8241" s="7"/>
      <c r="BW8241" s="7"/>
    </row>
    <row r="8242" spans="43:75" x14ac:dyDescent="0.2">
      <c r="AQ8242" s="7"/>
      <c r="AR8242" s="7"/>
      <c r="AS8242" s="7"/>
      <c r="AT8242" s="7"/>
      <c r="AU8242" s="7"/>
      <c r="AV8242" s="7"/>
      <c r="AX8242" s="7"/>
      <c r="AY8242" s="7"/>
      <c r="AZ8242" s="7"/>
      <c r="BA8242" s="7"/>
      <c r="BB8242" s="7"/>
      <c r="BC8242" s="7"/>
      <c r="BD8242" s="7"/>
      <c r="BG8242" s="7"/>
      <c r="BH8242" s="7"/>
      <c r="BI8242" s="7"/>
      <c r="BJ8242" s="7"/>
      <c r="BK8242" s="7"/>
      <c r="BL8242" s="7"/>
      <c r="BM8242" s="7"/>
      <c r="BP8242" s="7"/>
      <c r="BQ8242" s="7"/>
      <c r="BR8242" s="7"/>
      <c r="BS8242" s="7"/>
      <c r="BT8242" s="7"/>
      <c r="BU8242" s="7"/>
      <c r="BV8242" s="7"/>
      <c r="BW8242" s="7"/>
    </row>
    <row r="8243" spans="43:75" x14ac:dyDescent="0.2">
      <c r="AQ8243" s="7"/>
      <c r="AR8243" s="7"/>
      <c r="AS8243" s="7"/>
      <c r="AT8243" s="7"/>
      <c r="AU8243" s="7"/>
      <c r="AV8243" s="7"/>
      <c r="AX8243" s="7"/>
      <c r="AY8243" s="7"/>
      <c r="AZ8243" s="7"/>
      <c r="BA8243" s="7"/>
      <c r="BB8243" s="7"/>
      <c r="BC8243" s="7"/>
      <c r="BD8243" s="7"/>
      <c r="BG8243" s="7"/>
      <c r="BH8243" s="7"/>
      <c r="BI8243" s="7"/>
      <c r="BJ8243" s="7"/>
      <c r="BK8243" s="7"/>
      <c r="BL8243" s="7"/>
      <c r="BM8243" s="7"/>
      <c r="BP8243" s="7"/>
      <c r="BQ8243" s="7"/>
      <c r="BR8243" s="7"/>
      <c r="BS8243" s="7"/>
      <c r="BT8243" s="7"/>
      <c r="BU8243" s="7"/>
      <c r="BV8243" s="7"/>
      <c r="BW8243" s="7"/>
    </row>
    <row r="8244" spans="43:75" x14ac:dyDescent="0.2">
      <c r="AQ8244" s="7"/>
      <c r="AR8244" s="7"/>
      <c r="AS8244" s="7"/>
      <c r="AT8244" s="7"/>
      <c r="AU8244" s="7"/>
      <c r="AV8244" s="7"/>
      <c r="AX8244" s="7"/>
      <c r="AY8244" s="7"/>
      <c r="AZ8244" s="7"/>
      <c r="BA8244" s="7"/>
      <c r="BB8244" s="7"/>
      <c r="BC8244" s="7"/>
      <c r="BD8244" s="7"/>
      <c r="BG8244" s="7"/>
      <c r="BH8244" s="7"/>
      <c r="BI8244" s="7"/>
      <c r="BJ8244" s="7"/>
      <c r="BK8244" s="7"/>
      <c r="BL8244" s="7"/>
      <c r="BM8244" s="7"/>
      <c r="BP8244" s="7"/>
      <c r="BQ8244" s="7"/>
      <c r="BR8244" s="7"/>
      <c r="BS8244" s="7"/>
      <c r="BT8244" s="7"/>
      <c r="BU8244" s="7"/>
      <c r="BV8244" s="7"/>
      <c r="BW8244" s="7"/>
    </row>
    <row r="8245" spans="43:75" x14ac:dyDescent="0.2">
      <c r="AQ8245" s="7"/>
      <c r="AR8245" s="7"/>
      <c r="AS8245" s="7"/>
      <c r="AT8245" s="7"/>
      <c r="AU8245" s="7"/>
      <c r="AV8245" s="7"/>
      <c r="AX8245" s="7"/>
      <c r="AY8245" s="7"/>
      <c r="AZ8245" s="7"/>
      <c r="BA8245" s="7"/>
      <c r="BB8245" s="7"/>
      <c r="BC8245" s="7"/>
      <c r="BD8245" s="7"/>
      <c r="BG8245" s="7"/>
      <c r="BH8245" s="7"/>
      <c r="BI8245" s="7"/>
      <c r="BJ8245" s="7"/>
      <c r="BK8245" s="7"/>
      <c r="BL8245" s="7"/>
      <c r="BM8245" s="7"/>
      <c r="BP8245" s="7"/>
      <c r="BQ8245" s="7"/>
      <c r="BR8245" s="7"/>
      <c r="BS8245" s="7"/>
      <c r="BT8245" s="7"/>
      <c r="BU8245" s="7"/>
      <c r="BV8245" s="7"/>
      <c r="BW8245" s="7"/>
    </row>
    <row r="8246" spans="43:75" x14ac:dyDescent="0.2">
      <c r="AQ8246" s="7"/>
      <c r="AR8246" s="7"/>
      <c r="AS8246" s="7"/>
      <c r="AT8246" s="7"/>
      <c r="AU8246" s="7"/>
      <c r="AV8246" s="7"/>
      <c r="AX8246" s="7"/>
      <c r="AY8246" s="7"/>
      <c r="AZ8246" s="7"/>
      <c r="BA8246" s="7"/>
      <c r="BB8246" s="7"/>
      <c r="BC8246" s="7"/>
      <c r="BD8246" s="7"/>
      <c r="BG8246" s="7"/>
      <c r="BH8246" s="7"/>
      <c r="BI8246" s="7"/>
      <c r="BJ8246" s="7"/>
      <c r="BK8246" s="7"/>
      <c r="BL8246" s="7"/>
      <c r="BM8246" s="7"/>
      <c r="BP8246" s="7"/>
      <c r="BQ8246" s="7"/>
      <c r="BR8246" s="7"/>
      <c r="BS8246" s="7"/>
      <c r="BT8246" s="7"/>
      <c r="BU8246" s="7"/>
      <c r="BV8246" s="7"/>
      <c r="BW8246" s="7"/>
    </row>
    <row r="8247" spans="43:75" x14ac:dyDescent="0.2">
      <c r="AQ8247" s="7"/>
      <c r="AR8247" s="7"/>
      <c r="AS8247" s="7"/>
      <c r="AT8247" s="7"/>
      <c r="AU8247" s="7"/>
      <c r="AV8247" s="7"/>
      <c r="AX8247" s="7"/>
      <c r="AY8247" s="7"/>
      <c r="AZ8247" s="7"/>
      <c r="BA8247" s="7"/>
      <c r="BB8247" s="7"/>
      <c r="BC8247" s="7"/>
      <c r="BD8247" s="7"/>
      <c r="BG8247" s="7"/>
      <c r="BH8247" s="7"/>
      <c r="BI8247" s="7"/>
      <c r="BJ8247" s="7"/>
      <c r="BK8247" s="7"/>
      <c r="BL8247" s="7"/>
      <c r="BM8247" s="7"/>
      <c r="BP8247" s="7"/>
      <c r="BQ8247" s="7"/>
      <c r="BR8247" s="7"/>
      <c r="BS8247" s="7"/>
      <c r="BT8247" s="7"/>
      <c r="BU8247" s="7"/>
      <c r="BV8247" s="7"/>
      <c r="BW8247" s="7"/>
    </row>
    <row r="8248" spans="43:75" x14ac:dyDescent="0.2">
      <c r="AQ8248" s="7"/>
      <c r="AR8248" s="7"/>
      <c r="AS8248" s="7"/>
      <c r="AT8248" s="7"/>
      <c r="AU8248" s="7"/>
      <c r="AV8248" s="7"/>
      <c r="AX8248" s="7"/>
      <c r="AY8248" s="7"/>
      <c r="AZ8248" s="7"/>
      <c r="BA8248" s="7"/>
      <c r="BB8248" s="7"/>
      <c r="BC8248" s="7"/>
      <c r="BD8248" s="7"/>
      <c r="BG8248" s="7"/>
      <c r="BH8248" s="7"/>
      <c r="BI8248" s="7"/>
      <c r="BJ8248" s="7"/>
      <c r="BK8248" s="7"/>
      <c r="BL8248" s="7"/>
      <c r="BM8248" s="7"/>
      <c r="BP8248" s="7"/>
      <c r="BQ8248" s="7"/>
      <c r="BR8248" s="7"/>
      <c r="BS8248" s="7"/>
      <c r="BT8248" s="7"/>
      <c r="BU8248" s="7"/>
      <c r="BV8248" s="7"/>
      <c r="BW8248" s="7"/>
    </row>
    <row r="8249" spans="43:75" x14ac:dyDescent="0.2">
      <c r="AQ8249" s="7"/>
      <c r="AR8249" s="7"/>
      <c r="AS8249" s="7"/>
      <c r="AT8249" s="7"/>
      <c r="AU8249" s="7"/>
      <c r="AV8249" s="7"/>
      <c r="AX8249" s="7"/>
      <c r="AY8249" s="7"/>
      <c r="AZ8249" s="7"/>
      <c r="BA8249" s="7"/>
      <c r="BB8249" s="7"/>
      <c r="BC8249" s="7"/>
      <c r="BD8249" s="7"/>
      <c r="BG8249" s="7"/>
      <c r="BH8249" s="7"/>
      <c r="BI8249" s="7"/>
      <c r="BJ8249" s="7"/>
      <c r="BK8249" s="7"/>
      <c r="BL8249" s="7"/>
      <c r="BM8249" s="7"/>
      <c r="BP8249" s="7"/>
      <c r="BQ8249" s="7"/>
      <c r="BR8249" s="7"/>
      <c r="BS8249" s="7"/>
      <c r="BT8249" s="7"/>
      <c r="BU8249" s="7"/>
      <c r="BV8249" s="7"/>
      <c r="BW8249" s="7"/>
    </row>
    <row r="8250" spans="43:75" x14ac:dyDescent="0.2">
      <c r="AQ8250" s="7"/>
      <c r="AR8250" s="7"/>
      <c r="AS8250" s="7"/>
      <c r="AT8250" s="7"/>
      <c r="AU8250" s="7"/>
      <c r="AV8250" s="7"/>
      <c r="AX8250" s="7"/>
      <c r="AY8250" s="7"/>
      <c r="AZ8250" s="7"/>
      <c r="BA8250" s="7"/>
      <c r="BB8250" s="7"/>
      <c r="BC8250" s="7"/>
      <c r="BD8250" s="7"/>
      <c r="BG8250" s="7"/>
      <c r="BH8250" s="7"/>
      <c r="BI8250" s="7"/>
      <c r="BJ8250" s="7"/>
      <c r="BK8250" s="7"/>
      <c r="BL8250" s="7"/>
      <c r="BM8250" s="7"/>
      <c r="BP8250" s="7"/>
      <c r="BQ8250" s="7"/>
      <c r="BR8250" s="7"/>
      <c r="BS8250" s="7"/>
      <c r="BT8250" s="7"/>
      <c r="BU8250" s="7"/>
      <c r="BV8250" s="7"/>
      <c r="BW8250" s="7"/>
    </row>
    <row r="8251" spans="43:75" x14ac:dyDescent="0.2">
      <c r="AQ8251" s="7"/>
      <c r="AR8251" s="7"/>
      <c r="AS8251" s="7"/>
      <c r="AT8251" s="7"/>
      <c r="AU8251" s="7"/>
      <c r="AV8251" s="7"/>
      <c r="AX8251" s="7"/>
      <c r="AY8251" s="7"/>
      <c r="AZ8251" s="7"/>
      <c r="BA8251" s="7"/>
      <c r="BB8251" s="7"/>
      <c r="BC8251" s="7"/>
      <c r="BD8251" s="7"/>
      <c r="BG8251" s="7"/>
      <c r="BH8251" s="7"/>
      <c r="BI8251" s="7"/>
      <c r="BJ8251" s="7"/>
      <c r="BK8251" s="7"/>
      <c r="BL8251" s="7"/>
      <c r="BM8251" s="7"/>
      <c r="BP8251" s="7"/>
      <c r="BQ8251" s="7"/>
      <c r="BR8251" s="7"/>
      <c r="BS8251" s="7"/>
      <c r="BT8251" s="7"/>
      <c r="BU8251" s="7"/>
      <c r="BV8251" s="7"/>
      <c r="BW8251" s="7"/>
    </row>
    <row r="8252" spans="43:75" x14ac:dyDescent="0.2">
      <c r="AQ8252" s="7"/>
      <c r="AR8252" s="7"/>
      <c r="AS8252" s="7"/>
      <c r="AT8252" s="7"/>
      <c r="AU8252" s="7"/>
      <c r="AV8252" s="7"/>
      <c r="AX8252" s="7"/>
      <c r="AY8252" s="7"/>
      <c r="AZ8252" s="7"/>
      <c r="BA8252" s="7"/>
      <c r="BB8252" s="7"/>
      <c r="BC8252" s="7"/>
      <c r="BD8252" s="7"/>
      <c r="BG8252" s="7"/>
      <c r="BH8252" s="7"/>
      <c r="BI8252" s="7"/>
      <c r="BJ8252" s="7"/>
      <c r="BK8252" s="7"/>
      <c r="BL8252" s="7"/>
      <c r="BM8252" s="7"/>
      <c r="BP8252" s="7"/>
      <c r="BQ8252" s="7"/>
      <c r="BR8252" s="7"/>
      <c r="BS8252" s="7"/>
      <c r="BT8252" s="7"/>
      <c r="BU8252" s="7"/>
      <c r="BV8252" s="7"/>
      <c r="BW8252" s="7"/>
    </row>
    <row r="8253" spans="43:75" x14ac:dyDescent="0.2">
      <c r="AQ8253" s="7"/>
      <c r="AR8253" s="7"/>
      <c r="AS8253" s="7"/>
      <c r="AT8253" s="7"/>
      <c r="AU8253" s="7"/>
      <c r="AV8253" s="7"/>
      <c r="AX8253" s="7"/>
      <c r="AY8253" s="7"/>
      <c r="AZ8253" s="7"/>
      <c r="BA8253" s="7"/>
      <c r="BB8253" s="7"/>
      <c r="BC8253" s="7"/>
      <c r="BD8253" s="7"/>
      <c r="BG8253" s="7"/>
      <c r="BH8253" s="7"/>
      <c r="BI8253" s="7"/>
      <c r="BJ8253" s="7"/>
      <c r="BK8253" s="7"/>
      <c r="BL8253" s="7"/>
      <c r="BM8253" s="7"/>
      <c r="BP8253" s="7"/>
      <c r="BQ8253" s="7"/>
      <c r="BR8253" s="7"/>
      <c r="BS8253" s="7"/>
      <c r="BT8253" s="7"/>
      <c r="BU8253" s="7"/>
      <c r="BV8253" s="7"/>
      <c r="BW8253" s="7"/>
    </row>
    <row r="8254" spans="43:75" x14ac:dyDescent="0.2">
      <c r="AQ8254" s="7"/>
      <c r="AR8254" s="7"/>
      <c r="AS8254" s="7"/>
      <c r="AT8254" s="7"/>
      <c r="AU8254" s="7"/>
      <c r="AV8254" s="7"/>
      <c r="AX8254" s="7"/>
      <c r="AY8254" s="7"/>
      <c r="AZ8254" s="7"/>
      <c r="BA8254" s="7"/>
      <c r="BB8254" s="7"/>
      <c r="BC8254" s="7"/>
      <c r="BD8254" s="7"/>
      <c r="BG8254" s="7"/>
      <c r="BH8254" s="7"/>
      <c r="BI8254" s="7"/>
      <c r="BJ8254" s="7"/>
      <c r="BK8254" s="7"/>
      <c r="BL8254" s="7"/>
      <c r="BM8254" s="7"/>
      <c r="BP8254" s="7"/>
      <c r="BQ8254" s="7"/>
      <c r="BR8254" s="7"/>
      <c r="BS8254" s="7"/>
      <c r="BT8254" s="7"/>
      <c r="BU8254" s="7"/>
      <c r="BV8254" s="7"/>
      <c r="BW8254" s="7"/>
    </row>
    <row r="8255" spans="43:75" x14ac:dyDescent="0.2">
      <c r="AQ8255" s="7"/>
      <c r="AR8255" s="7"/>
      <c r="AS8255" s="7"/>
      <c r="AT8255" s="7"/>
      <c r="AU8255" s="7"/>
      <c r="AV8255" s="7"/>
      <c r="AX8255" s="7"/>
      <c r="AY8255" s="7"/>
      <c r="AZ8255" s="7"/>
      <c r="BA8255" s="7"/>
      <c r="BB8255" s="7"/>
      <c r="BC8255" s="7"/>
      <c r="BD8255" s="7"/>
      <c r="BG8255" s="7"/>
      <c r="BH8255" s="7"/>
      <c r="BI8255" s="7"/>
      <c r="BJ8255" s="7"/>
      <c r="BK8255" s="7"/>
      <c r="BL8255" s="7"/>
      <c r="BM8255" s="7"/>
      <c r="BP8255" s="7"/>
      <c r="BQ8255" s="7"/>
      <c r="BR8255" s="7"/>
      <c r="BS8255" s="7"/>
      <c r="BT8255" s="7"/>
      <c r="BU8255" s="7"/>
      <c r="BV8255" s="7"/>
      <c r="BW8255" s="7"/>
    </row>
    <row r="8256" spans="43:75" x14ac:dyDescent="0.2">
      <c r="AQ8256" s="7"/>
      <c r="AR8256" s="7"/>
      <c r="AS8256" s="7"/>
      <c r="AT8256" s="7"/>
      <c r="AU8256" s="7"/>
      <c r="AV8256" s="7"/>
      <c r="AX8256" s="7"/>
      <c r="AY8256" s="7"/>
      <c r="AZ8256" s="7"/>
      <c r="BA8256" s="7"/>
      <c r="BB8256" s="7"/>
      <c r="BC8256" s="7"/>
      <c r="BD8256" s="7"/>
      <c r="BG8256" s="7"/>
      <c r="BH8256" s="7"/>
      <c r="BI8256" s="7"/>
      <c r="BJ8256" s="7"/>
      <c r="BK8256" s="7"/>
      <c r="BL8256" s="7"/>
      <c r="BM8256" s="7"/>
      <c r="BP8256" s="7"/>
      <c r="BQ8256" s="7"/>
      <c r="BR8256" s="7"/>
      <c r="BS8256" s="7"/>
      <c r="BT8256" s="7"/>
      <c r="BU8256" s="7"/>
      <c r="BV8256" s="7"/>
      <c r="BW8256" s="7"/>
    </row>
    <row r="8257" spans="43:75" x14ac:dyDescent="0.2">
      <c r="AQ8257" s="7"/>
      <c r="AR8257" s="7"/>
      <c r="AS8257" s="7"/>
      <c r="AT8257" s="7"/>
      <c r="AU8257" s="7"/>
      <c r="AV8257" s="7"/>
      <c r="AX8257" s="7"/>
      <c r="AY8257" s="7"/>
      <c r="AZ8257" s="7"/>
      <c r="BA8257" s="7"/>
      <c r="BB8257" s="7"/>
      <c r="BC8257" s="7"/>
      <c r="BD8257" s="7"/>
      <c r="BG8257" s="7"/>
      <c r="BH8257" s="7"/>
      <c r="BI8257" s="7"/>
      <c r="BJ8257" s="7"/>
      <c r="BK8257" s="7"/>
      <c r="BL8257" s="7"/>
      <c r="BM8257" s="7"/>
      <c r="BP8257" s="7"/>
      <c r="BQ8257" s="7"/>
      <c r="BR8257" s="7"/>
      <c r="BS8257" s="7"/>
      <c r="BT8257" s="7"/>
      <c r="BU8257" s="7"/>
      <c r="BV8257" s="7"/>
      <c r="BW8257" s="7"/>
    </row>
    <row r="8258" spans="43:75" x14ac:dyDescent="0.2">
      <c r="AQ8258" s="7"/>
      <c r="AR8258" s="7"/>
      <c r="AS8258" s="7"/>
      <c r="AT8258" s="7"/>
      <c r="AU8258" s="7"/>
      <c r="AV8258" s="7"/>
      <c r="AX8258" s="7"/>
      <c r="AY8258" s="7"/>
      <c r="AZ8258" s="7"/>
      <c r="BA8258" s="7"/>
      <c r="BB8258" s="7"/>
      <c r="BC8258" s="7"/>
      <c r="BD8258" s="7"/>
      <c r="BG8258" s="7"/>
      <c r="BH8258" s="7"/>
      <c r="BI8258" s="7"/>
      <c r="BJ8258" s="7"/>
      <c r="BK8258" s="7"/>
      <c r="BL8258" s="7"/>
      <c r="BM8258" s="7"/>
      <c r="BP8258" s="7"/>
      <c r="BQ8258" s="7"/>
      <c r="BR8258" s="7"/>
      <c r="BS8258" s="7"/>
      <c r="BT8258" s="7"/>
      <c r="BU8258" s="7"/>
      <c r="BV8258" s="7"/>
      <c r="BW8258" s="7"/>
    </row>
    <row r="8259" spans="43:75" x14ac:dyDescent="0.2">
      <c r="AQ8259" s="7"/>
      <c r="AR8259" s="7"/>
      <c r="AS8259" s="7"/>
      <c r="AT8259" s="7"/>
      <c r="AU8259" s="7"/>
      <c r="AV8259" s="7"/>
      <c r="AX8259" s="7"/>
      <c r="AY8259" s="7"/>
      <c r="AZ8259" s="7"/>
      <c r="BA8259" s="7"/>
      <c r="BB8259" s="7"/>
      <c r="BC8259" s="7"/>
      <c r="BD8259" s="7"/>
      <c r="BG8259" s="7"/>
      <c r="BH8259" s="7"/>
      <c r="BI8259" s="7"/>
      <c r="BJ8259" s="7"/>
      <c r="BK8259" s="7"/>
      <c r="BL8259" s="7"/>
      <c r="BM8259" s="7"/>
      <c r="BP8259" s="7"/>
      <c r="BQ8259" s="7"/>
      <c r="BR8259" s="7"/>
      <c r="BS8259" s="7"/>
      <c r="BT8259" s="7"/>
      <c r="BU8259" s="7"/>
      <c r="BV8259" s="7"/>
      <c r="BW8259" s="7"/>
    </row>
    <row r="8260" spans="43:75" x14ac:dyDescent="0.2">
      <c r="AQ8260" s="7"/>
      <c r="AR8260" s="7"/>
      <c r="AS8260" s="7"/>
      <c r="AT8260" s="7"/>
      <c r="AU8260" s="7"/>
      <c r="AV8260" s="7"/>
      <c r="AX8260" s="7"/>
      <c r="AY8260" s="7"/>
      <c r="AZ8260" s="7"/>
      <c r="BA8260" s="7"/>
      <c r="BB8260" s="7"/>
      <c r="BC8260" s="7"/>
      <c r="BD8260" s="7"/>
      <c r="BG8260" s="7"/>
      <c r="BH8260" s="7"/>
      <c r="BI8260" s="7"/>
      <c r="BJ8260" s="7"/>
      <c r="BK8260" s="7"/>
      <c r="BL8260" s="7"/>
      <c r="BM8260" s="7"/>
      <c r="BP8260" s="7"/>
      <c r="BQ8260" s="7"/>
      <c r="BR8260" s="7"/>
      <c r="BS8260" s="7"/>
      <c r="BT8260" s="7"/>
      <c r="BU8260" s="7"/>
      <c r="BV8260" s="7"/>
      <c r="BW8260" s="7"/>
    </row>
    <row r="8261" spans="43:75" x14ac:dyDescent="0.2">
      <c r="AQ8261" s="7"/>
      <c r="AR8261" s="7"/>
      <c r="AS8261" s="7"/>
      <c r="AT8261" s="7"/>
      <c r="AU8261" s="7"/>
      <c r="AV8261" s="7"/>
      <c r="AX8261" s="7"/>
      <c r="AY8261" s="7"/>
      <c r="AZ8261" s="7"/>
      <c r="BA8261" s="7"/>
      <c r="BB8261" s="7"/>
      <c r="BC8261" s="7"/>
      <c r="BD8261" s="7"/>
      <c r="BG8261" s="7"/>
      <c r="BH8261" s="7"/>
      <c r="BI8261" s="7"/>
      <c r="BJ8261" s="7"/>
      <c r="BK8261" s="7"/>
      <c r="BL8261" s="7"/>
      <c r="BM8261" s="7"/>
      <c r="BP8261" s="7"/>
      <c r="BQ8261" s="7"/>
      <c r="BR8261" s="7"/>
      <c r="BS8261" s="7"/>
      <c r="BT8261" s="7"/>
      <c r="BU8261" s="7"/>
      <c r="BV8261" s="7"/>
      <c r="BW8261" s="7"/>
    </row>
    <row r="8262" spans="43:75" x14ac:dyDescent="0.2">
      <c r="AQ8262" s="7"/>
      <c r="AR8262" s="7"/>
      <c r="AS8262" s="7"/>
      <c r="AT8262" s="7"/>
      <c r="AU8262" s="7"/>
      <c r="AV8262" s="7"/>
      <c r="AX8262" s="7"/>
      <c r="AY8262" s="7"/>
      <c r="AZ8262" s="7"/>
      <c r="BA8262" s="7"/>
      <c r="BB8262" s="7"/>
      <c r="BC8262" s="7"/>
      <c r="BD8262" s="7"/>
      <c r="BG8262" s="7"/>
      <c r="BH8262" s="7"/>
      <c r="BI8262" s="7"/>
      <c r="BJ8262" s="7"/>
      <c r="BK8262" s="7"/>
      <c r="BL8262" s="7"/>
      <c r="BM8262" s="7"/>
      <c r="BP8262" s="7"/>
      <c r="BQ8262" s="7"/>
      <c r="BR8262" s="7"/>
      <c r="BS8262" s="7"/>
      <c r="BT8262" s="7"/>
      <c r="BU8262" s="7"/>
      <c r="BV8262" s="7"/>
      <c r="BW8262" s="7"/>
    </row>
    <row r="8263" spans="43:75" x14ac:dyDescent="0.2">
      <c r="AQ8263" s="7"/>
      <c r="AR8263" s="7"/>
      <c r="AS8263" s="7"/>
      <c r="AT8263" s="7"/>
      <c r="AU8263" s="7"/>
      <c r="AV8263" s="7"/>
      <c r="AX8263" s="7"/>
      <c r="AY8263" s="7"/>
      <c r="AZ8263" s="7"/>
      <c r="BA8263" s="7"/>
      <c r="BB8263" s="7"/>
      <c r="BC8263" s="7"/>
      <c r="BD8263" s="7"/>
      <c r="BG8263" s="7"/>
      <c r="BH8263" s="7"/>
      <c r="BI8263" s="7"/>
      <c r="BJ8263" s="7"/>
      <c r="BK8263" s="7"/>
      <c r="BL8263" s="7"/>
      <c r="BM8263" s="7"/>
      <c r="BP8263" s="7"/>
      <c r="BQ8263" s="7"/>
      <c r="BR8263" s="7"/>
      <c r="BS8263" s="7"/>
      <c r="BT8263" s="7"/>
      <c r="BU8263" s="7"/>
      <c r="BV8263" s="7"/>
      <c r="BW8263" s="7"/>
    </row>
    <row r="8264" spans="43:75" x14ac:dyDescent="0.2">
      <c r="AQ8264" s="7"/>
      <c r="AR8264" s="7"/>
      <c r="AS8264" s="7"/>
      <c r="AT8264" s="7"/>
      <c r="AU8264" s="7"/>
      <c r="AV8264" s="7"/>
      <c r="AX8264" s="7"/>
      <c r="AY8264" s="7"/>
      <c r="AZ8264" s="7"/>
      <c r="BA8264" s="7"/>
      <c r="BB8264" s="7"/>
      <c r="BC8264" s="7"/>
      <c r="BD8264" s="7"/>
      <c r="BG8264" s="7"/>
      <c r="BH8264" s="7"/>
      <c r="BI8264" s="7"/>
      <c r="BJ8264" s="7"/>
      <c r="BK8264" s="7"/>
      <c r="BL8264" s="7"/>
      <c r="BM8264" s="7"/>
      <c r="BP8264" s="7"/>
      <c r="BQ8264" s="7"/>
      <c r="BR8264" s="7"/>
      <c r="BS8264" s="7"/>
      <c r="BT8264" s="7"/>
      <c r="BU8264" s="7"/>
      <c r="BV8264" s="7"/>
      <c r="BW8264" s="7"/>
    </row>
    <row r="8265" spans="43:75" x14ac:dyDescent="0.2">
      <c r="AQ8265" s="7"/>
      <c r="AR8265" s="7"/>
      <c r="AS8265" s="7"/>
      <c r="AT8265" s="7"/>
      <c r="AU8265" s="7"/>
      <c r="AV8265" s="7"/>
      <c r="AX8265" s="7"/>
      <c r="AY8265" s="7"/>
      <c r="AZ8265" s="7"/>
      <c r="BA8265" s="7"/>
      <c r="BB8265" s="7"/>
      <c r="BC8265" s="7"/>
      <c r="BD8265" s="7"/>
      <c r="BG8265" s="7"/>
      <c r="BH8265" s="7"/>
      <c r="BI8265" s="7"/>
      <c r="BJ8265" s="7"/>
      <c r="BK8265" s="7"/>
      <c r="BL8265" s="7"/>
      <c r="BM8265" s="7"/>
      <c r="BP8265" s="7"/>
      <c r="BQ8265" s="7"/>
      <c r="BR8265" s="7"/>
      <c r="BS8265" s="7"/>
      <c r="BT8265" s="7"/>
      <c r="BU8265" s="7"/>
      <c r="BV8265" s="7"/>
      <c r="BW8265" s="7"/>
    </row>
    <row r="8266" spans="43:75" x14ac:dyDescent="0.2">
      <c r="AQ8266" s="7"/>
      <c r="AR8266" s="7"/>
      <c r="AS8266" s="7"/>
      <c r="AT8266" s="7"/>
      <c r="AU8266" s="7"/>
      <c r="AV8266" s="7"/>
      <c r="AX8266" s="7"/>
      <c r="AY8266" s="7"/>
      <c r="AZ8266" s="7"/>
      <c r="BA8266" s="7"/>
      <c r="BB8266" s="7"/>
      <c r="BC8266" s="7"/>
      <c r="BD8266" s="7"/>
      <c r="BG8266" s="7"/>
      <c r="BH8266" s="7"/>
      <c r="BI8266" s="7"/>
      <c r="BJ8266" s="7"/>
      <c r="BK8266" s="7"/>
      <c r="BL8266" s="7"/>
      <c r="BM8266" s="7"/>
      <c r="BP8266" s="7"/>
      <c r="BQ8266" s="7"/>
      <c r="BR8266" s="7"/>
      <c r="BS8266" s="7"/>
      <c r="BT8266" s="7"/>
      <c r="BU8266" s="7"/>
      <c r="BV8266" s="7"/>
      <c r="BW8266" s="7"/>
    </row>
    <row r="8267" spans="43:75" x14ac:dyDescent="0.2">
      <c r="AQ8267" s="7"/>
      <c r="AR8267" s="7"/>
      <c r="AS8267" s="7"/>
      <c r="AT8267" s="7"/>
      <c r="AU8267" s="7"/>
      <c r="AV8267" s="7"/>
      <c r="AX8267" s="7"/>
      <c r="AY8267" s="7"/>
      <c r="AZ8267" s="7"/>
      <c r="BA8267" s="7"/>
      <c r="BB8267" s="7"/>
      <c r="BC8267" s="7"/>
      <c r="BD8267" s="7"/>
      <c r="BG8267" s="7"/>
      <c r="BH8267" s="7"/>
      <c r="BI8267" s="7"/>
      <c r="BJ8267" s="7"/>
      <c r="BK8267" s="7"/>
      <c r="BL8267" s="7"/>
      <c r="BM8267" s="7"/>
      <c r="BP8267" s="7"/>
      <c r="BQ8267" s="7"/>
      <c r="BR8267" s="7"/>
      <c r="BS8267" s="7"/>
      <c r="BT8267" s="7"/>
      <c r="BU8267" s="7"/>
      <c r="BV8267" s="7"/>
      <c r="BW8267" s="7"/>
    </row>
    <row r="8268" spans="43:75" x14ac:dyDescent="0.2">
      <c r="AQ8268" s="7"/>
      <c r="AR8268" s="7"/>
      <c r="AS8268" s="7"/>
      <c r="AT8268" s="7"/>
      <c r="AU8268" s="7"/>
      <c r="AV8268" s="7"/>
      <c r="AX8268" s="7"/>
      <c r="AY8268" s="7"/>
      <c r="AZ8268" s="7"/>
      <c r="BA8268" s="7"/>
      <c r="BB8268" s="7"/>
      <c r="BC8268" s="7"/>
      <c r="BD8268" s="7"/>
      <c r="BG8268" s="7"/>
      <c r="BH8268" s="7"/>
      <c r="BI8268" s="7"/>
      <c r="BJ8268" s="7"/>
      <c r="BK8268" s="7"/>
      <c r="BL8268" s="7"/>
      <c r="BM8268" s="7"/>
      <c r="BP8268" s="7"/>
      <c r="BQ8268" s="7"/>
      <c r="BR8268" s="7"/>
      <c r="BS8268" s="7"/>
      <c r="BT8268" s="7"/>
      <c r="BU8268" s="7"/>
      <c r="BV8268" s="7"/>
      <c r="BW8268" s="7"/>
    </row>
    <row r="8269" spans="43:75" x14ac:dyDescent="0.2">
      <c r="AQ8269" s="7"/>
      <c r="AR8269" s="7"/>
      <c r="AS8269" s="7"/>
      <c r="AT8269" s="7"/>
      <c r="AU8269" s="7"/>
      <c r="AV8269" s="7"/>
      <c r="AX8269" s="7"/>
      <c r="AY8269" s="7"/>
      <c r="AZ8269" s="7"/>
      <c r="BA8269" s="7"/>
      <c r="BB8269" s="7"/>
      <c r="BC8269" s="7"/>
      <c r="BD8269" s="7"/>
      <c r="BG8269" s="7"/>
      <c r="BH8269" s="7"/>
      <c r="BI8269" s="7"/>
      <c r="BJ8269" s="7"/>
      <c r="BK8269" s="7"/>
      <c r="BL8269" s="7"/>
      <c r="BM8269" s="7"/>
      <c r="BP8269" s="7"/>
      <c r="BQ8269" s="7"/>
      <c r="BR8269" s="7"/>
      <c r="BS8269" s="7"/>
      <c r="BT8269" s="7"/>
      <c r="BU8269" s="7"/>
      <c r="BV8269" s="7"/>
      <c r="BW8269" s="7"/>
    </row>
    <row r="8270" spans="43:75" x14ac:dyDescent="0.2">
      <c r="AQ8270" s="7"/>
      <c r="AR8270" s="7"/>
      <c r="AS8270" s="7"/>
      <c r="AT8270" s="7"/>
      <c r="AU8270" s="7"/>
      <c r="AV8270" s="7"/>
      <c r="AX8270" s="7"/>
      <c r="AY8270" s="7"/>
      <c r="AZ8270" s="7"/>
      <c r="BA8270" s="7"/>
      <c r="BB8270" s="7"/>
      <c r="BC8270" s="7"/>
      <c r="BD8270" s="7"/>
      <c r="BG8270" s="7"/>
      <c r="BH8270" s="7"/>
      <c r="BI8270" s="7"/>
      <c r="BJ8270" s="7"/>
      <c r="BK8270" s="7"/>
      <c r="BL8270" s="7"/>
      <c r="BM8270" s="7"/>
      <c r="BP8270" s="7"/>
      <c r="BQ8270" s="7"/>
      <c r="BR8270" s="7"/>
      <c r="BS8270" s="7"/>
      <c r="BT8270" s="7"/>
      <c r="BU8270" s="7"/>
      <c r="BV8270" s="7"/>
      <c r="BW8270" s="7"/>
    </row>
    <row r="8271" spans="43:75" x14ac:dyDescent="0.2">
      <c r="AQ8271" s="7"/>
      <c r="AR8271" s="7"/>
      <c r="AS8271" s="7"/>
      <c r="AT8271" s="7"/>
      <c r="AU8271" s="7"/>
      <c r="AV8271" s="7"/>
      <c r="AX8271" s="7"/>
      <c r="AY8271" s="7"/>
      <c r="AZ8271" s="7"/>
      <c r="BA8271" s="7"/>
      <c r="BB8271" s="7"/>
      <c r="BC8271" s="7"/>
      <c r="BD8271" s="7"/>
      <c r="BG8271" s="7"/>
      <c r="BH8271" s="7"/>
      <c r="BI8271" s="7"/>
      <c r="BJ8271" s="7"/>
      <c r="BK8271" s="7"/>
      <c r="BL8271" s="7"/>
      <c r="BM8271" s="7"/>
      <c r="BP8271" s="7"/>
      <c r="BQ8271" s="7"/>
      <c r="BR8271" s="7"/>
      <c r="BS8271" s="7"/>
      <c r="BT8271" s="7"/>
      <c r="BU8271" s="7"/>
      <c r="BV8271" s="7"/>
      <c r="BW8271" s="7"/>
    </row>
    <row r="8272" spans="43:75" x14ac:dyDescent="0.2">
      <c r="AQ8272" s="7"/>
      <c r="AR8272" s="7"/>
      <c r="AS8272" s="7"/>
      <c r="AT8272" s="7"/>
      <c r="AU8272" s="7"/>
      <c r="AV8272" s="7"/>
      <c r="AX8272" s="7"/>
      <c r="AY8272" s="7"/>
      <c r="AZ8272" s="7"/>
      <c r="BA8272" s="7"/>
      <c r="BB8272" s="7"/>
      <c r="BC8272" s="7"/>
      <c r="BD8272" s="7"/>
      <c r="BG8272" s="7"/>
      <c r="BH8272" s="7"/>
      <c r="BI8272" s="7"/>
      <c r="BJ8272" s="7"/>
      <c r="BK8272" s="7"/>
      <c r="BL8272" s="7"/>
      <c r="BM8272" s="7"/>
      <c r="BP8272" s="7"/>
      <c r="BQ8272" s="7"/>
      <c r="BR8272" s="7"/>
      <c r="BS8272" s="7"/>
      <c r="BT8272" s="7"/>
      <c r="BU8272" s="7"/>
      <c r="BV8272" s="7"/>
      <c r="BW8272" s="7"/>
    </row>
    <row r="8273" spans="43:75" x14ac:dyDescent="0.2">
      <c r="AQ8273" s="7"/>
      <c r="AR8273" s="7"/>
      <c r="AS8273" s="7"/>
      <c r="AT8273" s="7"/>
      <c r="AU8273" s="7"/>
      <c r="AV8273" s="7"/>
      <c r="AX8273" s="7"/>
      <c r="AY8273" s="7"/>
      <c r="AZ8273" s="7"/>
      <c r="BA8273" s="7"/>
      <c r="BB8273" s="7"/>
      <c r="BC8273" s="7"/>
      <c r="BD8273" s="7"/>
      <c r="BG8273" s="7"/>
      <c r="BH8273" s="7"/>
      <c r="BI8273" s="7"/>
      <c r="BJ8273" s="7"/>
      <c r="BK8273" s="7"/>
      <c r="BL8273" s="7"/>
      <c r="BM8273" s="7"/>
      <c r="BP8273" s="7"/>
      <c r="BQ8273" s="7"/>
      <c r="BR8273" s="7"/>
      <c r="BS8273" s="7"/>
      <c r="BT8273" s="7"/>
      <c r="BU8273" s="7"/>
      <c r="BV8273" s="7"/>
      <c r="BW8273" s="7"/>
    </row>
    <row r="8274" spans="43:75" x14ac:dyDescent="0.2">
      <c r="AQ8274" s="7"/>
      <c r="AR8274" s="7"/>
      <c r="AS8274" s="7"/>
      <c r="AT8274" s="7"/>
      <c r="AU8274" s="7"/>
      <c r="AV8274" s="7"/>
      <c r="AX8274" s="7"/>
      <c r="AY8274" s="7"/>
      <c r="AZ8274" s="7"/>
      <c r="BA8274" s="7"/>
      <c r="BB8274" s="7"/>
      <c r="BC8274" s="7"/>
      <c r="BD8274" s="7"/>
      <c r="BG8274" s="7"/>
      <c r="BH8274" s="7"/>
      <c r="BI8274" s="7"/>
      <c r="BJ8274" s="7"/>
      <c r="BK8274" s="7"/>
      <c r="BL8274" s="7"/>
      <c r="BM8274" s="7"/>
      <c r="BP8274" s="7"/>
      <c r="BQ8274" s="7"/>
      <c r="BR8274" s="7"/>
      <c r="BS8274" s="7"/>
      <c r="BT8274" s="7"/>
      <c r="BU8274" s="7"/>
      <c r="BV8274" s="7"/>
      <c r="BW8274" s="7"/>
    </row>
    <row r="8275" spans="43:75" x14ac:dyDescent="0.2">
      <c r="AQ8275" s="7"/>
      <c r="AR8275" s="7"/>
      <c r="AS8275" s="7"/>
      <c r="AT8275" s="7"/>
      <c r="AU8275" s="7"/>
      <c r="AV8275" s="7"/>
      <c r="AX8275" s="7"/>
      <c r="AY8275" s="7"/>
      <c r="AZ8275" s="7"/>
      <c r="BA8275" s="7"/>
      <c r="BB8275" s="7"/>
      <c r="BC8275" s="7"/>
      <c r="BD8275" s="7"/>
      <c r="BG8275" s="7"/>
      <c r="BH8275" s="7"/>
      <c r="BI8275" s="7"/>
      <c r="BJ8275" s="7"/>
      <c r="BK8275" s="7"/>
      <c r="BL8275" s="7"/>
      <c r="BM8275" s="7"/>
      <c r="BP8275" s="7"/>
      <c r="BQ8275" s="7"/>
      <c r="BR8275" s="7"/>
      <c r="BS8275" s="7"/>
      <c r="BT8275" s="7"/>
      <c r="BU8275" s="7"/>
      <c r="BV8275" s="7"/>
      <c r="BW8275" s="7"/>
    </row>
    <row r="8276" spans="43:75" x14ac:dyDescent="0.2">
      <c r="AQ8276" s="7"/>
      <c r="AR8276" s="7"/>
      <c r="AS8276" s="7"/>
      <c r="AT8276" s="7"/>
      <c r="AU8276" s="7"/>
      <c r="AV8276" s="7"/>
      <c r="AX8276" s="7"/>
      <c r="AY8276" s="7"/>
      <c r="AZ8276" s="7"/>
      <c r="BA8276" s="7"/>
      <c r="BB8276" s="7"/>
      <c r="BC8276" s="7"/>
      <c r="BD8276" s="7"/>
      <c r="BG8276" s="7"/>
      <c r="BH8276" s="7"/>
      <c r="BI8276" s="7"/>
      <c r="BJ8276" s="7"/>
      <c r="BK8276" s="7"/>
      <c r="BL8276" s="7"/>
      <c r="BM8276" s="7"/>
      <c r="BP8276" s="7"/>
      <c r="BQ8276" s="7"/>
      <c r="BR8276" s="7"/>
      <c r="BS8276" s="7"/>
      <c r="BT8276" s="7"/>
      <c r="BU8276" s="7"/>
      <c r="BV8276" s="7"/>
      <c r="BW8276" s="7"/>
    </row>
    <row r="8277" spans="43:75" x14ac:dyDescent="0.2">
      <c r="AQ8277" s="7"/>
      <c r="AR8277" s="7"/>
      <c r="AS8277" s="7"/>
      <c r="AT8277" s="7"/>
      <c r="AU8277" s="7"/>
      <c r="AV8277" s="7"/>
      <c r="AX8277" s="7"/>
      <c r="AY8277" s="7"/>
      <c r="AZ8277" s="7"/>
      <c r="BA8277" s="7"/>
      <c r="BB8277" s="7"/>
      <c r="BC8277" s="7"/>
      <c r="BD8277" s="7"/>
      <c r="BG8277" s="7"/>
      <c r="BH8277" s="7"/>
      <c r="BI8277" s="7"/>
      <c r="BJ8277" s="7"/>
      <c r="BK8277" s="7"/>
      <c r="BL8277" s="7"/>
      <c r="BM8277" s="7"/>
      <c r="BP8277" s="7"/>
      <c r="BQ8277" s="7"/>
      <c r="BR8277" s="7"/>
      <c r="BS8277" s="7"/>
      <c r="BT8277" s="7"/>
      <c r="BU8277" s="7"/>
      <c r="BV8277" s="7"/>
      <c r="BW8277" s="7"/>
    </row>
    <row r="8278" spans="43:75" x14ac:dyDescent="0.2">
      <c r="AQ8278" s="7"/>
      <c r="AR8278" s="7"/>
      <c r="AS8278" s="7"/>
      <c r="AT8278" s="7"/>
      <c r="AU8278" s="7"/>
      <c r="AV8278" s="7"/>
      <c r="AX8278" s="7"/>
      <c r="AY8278" s="7"/>
      <c r="AZ8278" s="7"/>
      <c r="BA8278" s="7"/>
      <c r="BB8278" s="7"/>
      <c r="BC8278" s="7"/>
      <c r="BD8278" s="7"/>
      <c r="BG8278" s="7"/>
      <c r="BH8278" s="7"/>
      <c r="BI8278" s="7"/>
      <c r="BJ8278" s="7"/>
      <c r="BK8278" s="7"/>
      <c r="BL8278" s="7"/>
      <c r="BM8278" s="7"/>
      <c r="BP8278" s="7"/>
      <c r="BQ8278" s="7"/>
      <c r="BR8278" s="7"/>
      <c r="BS8278" s="7"/>
      <c r="BT8278" s="7"/>
      <c r="BU8278" s="7"/>
      <c r="BV8278" s="7"/>
      <c r="BW8278" s="7"/>
    </row>
    <row r="8279" spans="43:75" x14ac:dyDescent="0.2">
      <c r="AQ8279" s="7"/>
      <c r="AR8279" s="7"/>
      <c r="AS8279" s="7"/>
      <c r="AT8279" s="7"/>
      <c r="AU8279" s="7"/>
      <c r="AV8279" s="7"/>
      <c r="AX8279" s="7"/>
      <c r="AY8279" s="7"/>
      <c r="AZ8279" s="7"/>
      <c r="BA8279" s="7"/>
      <c r="BB8279" s="7"/>
      <c r="BC8279" s="7"/>
      <c r="BD8279" s="7"/>
      <c r="BG8279" s="7"/>
      <c r="BH8279" s="7"/>
      <c r="BI8279" s="7"/>
      <c r="BJ8279" s="7"/>
      <c r="BK8279" s="7"/>
      <c r="BL8279" s="7"/>
      <c r="BM8279" s="7"/>
      <c r="BP8279" s="7"/>
      <c r="BQ8279" s="7"/>
      <c r="BR8279" s="7"/>
      <c r="BS8279" s="7"/>
      <c r="BT8279" s="7"/>
      <c r="BU8279" s="7"/>
      <c r="BV8279" s="7"/>
      <c r="BW8279" s="7"/>
    </row>
    <row r="8280" spans="43:75" x14ac:dyDescent="0.2">
      <c r="AQ8280" s="7"/>
      <c r="AR8280" s="7"/>
      <c r="AS8280" s="7"/>
      <c r="AT8280" s="7"/>
      <c r="AU8280" s="7"/>
      <c r="AV8280" s="7"/>
      <c r="AX8280" s="7"/>
      <c r="AY8280" s="7"/>
      <c r="AZ8280" s="7"/>
      <c r="BA8280" s="7"/>
      <c r="BB8280" s="7"/>
      <c r="BC8280" s="7"/>
      <c r="BD8280" s="7"/>
      <c r="BG8280" s="7"/>
      <c r="BH8280" s="7"/>
      <c r="BI8280" s="7"/>
      <c r="BJ8280" s="7"/>
      <c r="BK8280" s="7"/>
      <c r="BL8280" s="7"/>
      <c r="BM8280" s="7"/>
      <c r="BP8280" s="7"/>
      <c r="BQ8280" s="7"/>
      <c r="BR8280" s="7"/>
      <c r="BS8280" s="7"/>
      <c r="BT8280" s="7"/>
      <c r="BU8280" s="7"/>
      <c r="BV8280" s="7"/>
      <c r="BW8280" s="7"/>
    </row>
    <row r="8281" spans="43:75" x14ac:dyDescent="0.2">
      <c r="AQ8281" s="7"/>
      <c r="AR8281" s="7"/>
      <c r="AS8281" s="7"/>
      <c r="AT8281" s="7"/>
      <c r="AU8281" s="7"/>
      <c r="AV8281" s="7"/>
      <c r="AX8281" s="7"/>
      <c r="AY8281" s="7"/>
      <c r="AZ8281" s="7"/>
      <c r="BA8281" s="7"/>
      <c r="BB8281" s="7"/>
      <c r="BC8281" s="7"/>
      <c r="BD8281" s="7"/>
      <c r="BG8281" s="7"/>
      <c r="BH8281" s="7"/>
      <c r="BI8281" s="7"/>
      <c r="BJ8281" s="7"/>
      <c r="BK8281" s="7"/>
      <c r="BL8281" s="7"/>
      <c r="BM8281" s="7"/>
      <c r="BP8281" s="7"/>
      <c r="BQ8281" s="7"/>
      <c r="BR8281" s="7"/>
      <c r="BS8281" s="7"/>
      <c r="BT8281" s="7"/>
      <c r="BU8281" s="7"/>
      <c r="BV8281" s="7"/>
      <c r="BW8281" s="7"/>
    </row>
    <row r="8282" spans="43:75" x14ac:dyDescent="0.2">
      <c r="AQ8282" s="7"/>
      <c r="AR8282" s="7"/>
      <c r="AS8282" s="7"/>
      <c r="AT8282" s="7"/>
      <c r="AU8282" s="7"/>
      <c r="AV8282" s="7"/>
      <c r="AX8282" s="7"/>
      <c r="AY8282" s="7"/>
      <c r="AZ8282" s="7"/>
      <c r="BA8282" s="7"/>
      <c r="BB8282" s="7"/>
      <c r="BC8282" s="7"/>
      <c r="BD8282" s="7"/>
      <c r="BG8282" s="7"/>
      <c r="BH8282" s="7"/>
      <c r="BI8282" s="7"/>
      <c r="BJ8282" s="7"/>
      <c r="BK8282" s="7"/>
      <c r="BL8282" s="7"/>
      <c r="BM8282" s="7"/>
      <c r="BP8282" s="7"/>
      <c r="BQ8282" s="7"/>
      <c r="BR8282" s="7"/>
      <c r="BS8282" s="7"/>
      <c r="BT8282" s="7"/>
      <c r="BU8282" s="7"/>
      <c r="BV8282" s="7"/>
      <c r="BW8282" s="7"/>
    </row>
    <row r="8283" spans="43:75" x14ac:dyDescent="0.2">
      <c r="AQ8283" s="7"/>
      <c r="AR8283" s="7"/>
      <c r="AS8283" s="7"/>
      <c r="AT8283" s="7"/>
      <c r="AU8283" s="7"/>
      <c r="AV8283" s="7"/>
      <c r="AX8283" s="7"/>
      <c r="AY8283" s="7"/>
      <c r="AZ8283" s="7"/>
      <c r="BA8283" s="7"/>
      <c r="BB8283" s="7"/>
      <c r="BC8283" s="7"/>
      <c r="BD8283" s="7"/>
      <c r="BG8283" s="7"/>
      <c r="BH8283" s="7"/>
      <c r="BI8283" s="7"/>
      <c r="BJ8283" s="7"/>
      <c r="BK8283" s="7"/>
      <c r="BL8283" s="7"/>
      <c r="BM8283" s="7"/>
      <c r="BP8283" s="7"/>
      <c r="BQ8283" s="7"/>
      <c r="BR8283" s="7"/>
      <c r="BS8283" s="7"/>
      <c r="BT8283" s="7"/>
      <c r="BU8283" s="7"/>
      <c r="BV8283" s="7"/>
      <c r="BW8283" s="7"/>
    </row>
    <row r="8284" spans="43:75" x14ac:dyDescent="0.2">
      <c r="AQ8284" s="7"/>
      <c r="AR8284" s="7"/>
      <c r="AS8284" s="7"/>
      <c r="AT8284" s="7"/>
      <c r="AU8284" s="7"/>
      <c r="AV8284" s="7"/>
      <c r="AX8284" s="7"/>
      <c r="AY8284" s="7"/>
      <c r="AZ8284" s="7"/>
      <c r="BA8284" s="7"/>
      <c r="BB8284" s="7"/>
      <c r="BC8284" s="7"/>
      <c r="BD8284" s="7"/>
      <c r="BG8284" s="7"/>
      <c r="BH8284" s="7"/>
      <c r="BI8284" s="7"/>
      <c r="BJ8284" s="7"/>
      <c r="BK8284" s="7"/>
      <c r="BL8284" s="7"/>
      <c r="BM8284" s="7"/>
      <c r="BP8284" s="7"/>
      <c r="BQ8284" s="7"/>
      <c r="BR8284" s="7"/>
      <c r="BS8284" s="7"/>
      <c r="BT8284" s="7"/>
      <c r="BU8284" s="7"/>
      <c r="BV8284" s="7"/>
      <c r="BW8284" s="7"/>
    </row>
    <row r="8285" spans="43:75" x14ac:dyDescent="0.2">
      <c r="AQ8285" s="7"/>
      <c r="AR8285" s="7"/>
      <c r="AS8285" s="7"/>
      <c r="AT8285" s="7"/>
      <c r="AU8285" s="7"/>
      <c r="AV8285" s="7"/>
      <c r="AX8285" s="7"/>
      <c r="AY8285" s="7"/>
      <c r="AZ8285" s="7"/>
      <c r="BA8285" s="7"/>
      <c r="BB8285" s="7"/>
      <c r="BC8285" s="7"/>
      <c r="BD8285" s="7"/>
      <c r="BG8285" s="7"/>
      <c r="BH8285" s="7"/>
      <c r="BI8285" s="7"/>
      <c r="BJ8285" s="7"/>
      <c r="BK8285" s="7"/>
      <c r="BL8285" s="7"/>
      <c r="BM8285" s="7"/>
      <c r="BP8285" s="7"/>
      <c r="BQ8285" s="7"/>
      <c r="BR8285" s="7"/>
      <c r="BS8285" s="7"/>
      <c r="BT8285" s="7"/>
      <c r="BU8285" s="7"/>
      <c r="BV8285" s="7"/>
      <c r="BW8285" s="7"/>
    </row>
    <row r="8286" spans="43:75" x14ac:dyDescent="0.2">
      <c r="AQ8286" s="7"/>
      <c r="AR8286" s="7"/>
      <c r="AS8286" s="7"/>
      <c r="AT8286" s="7"/>
      <c r="AU8286" s="7"/>
      <c r="AV8286" s="7"/>
      <c r="AX8286" s="7"/>
      <c r="AY8286" s="7"/>
      <c r="AZ8286" s="7"/>
      <c r="BA8286" s="7"/>
      <c r="BB8286" s="7"/>
      <c r="BC8286" s="7"/>
      <c r="BD8286" s="7"/>
      <c r="BG8286" s="7"/>
      <c r="BH8286" s="7"/>
      <c r="BI8286" s="7"/>
      <c r="BJ8286" s="7"/>
      <c r="BK8286" s="7"/>
      <c r="BL8286" s="7"/>
      <c r="BM8286" s="7"/>
      <c r="BP8286" s="7"/>
      <c r="BQ8286" s="7"/>
      <c r="BR8286" s="7"/>
      <c r="BS8286" s="7"/>
      <c r="BT8286" s="7"/>
      <c r="BU8286" s="7"/>
      <c r="BV8286" s="7"/>
      <c r="BW8286" s="7"/>
    </row>
    <row r="8287" spans="43:75" x14ac:dyDescent="0.2">
      <c r="AQ8287" s="7"/>
      <c r="AR8287" s="7"/>
      <c r="AS8287" s="7"/>
      <c r="AT8287" s="7"/>
      <c r="AU8287" s="7"/>
      <c r="AV8287" s="7"/>
      <c r="AX8287" s="7"/>
      <c r="AY8287" s="7"/>
      <c r="AZ8287" s="7"/>
      <c r="BA8287" s="7"/>
      <c r="BB8287" s="7"/>
      <c r="BC8287" s="7"/>
      <c r="BD8287" s="7"/>
      <c r="BG8287" s="7"/>
      <c r="BH8287" s="7"/>
      <c r="BI8287" s="7"/>
      <c r="BJ8287" s="7"/>
      <c r="BK8287" s="7"/>
      <c r="BL8287" s="7"/>
      <c r="BM8287" s="7"/>
      <c r="BP8287" s="7"/>
      <c r="BQ8287" s="7"/>
      <c r="BR8287" s="7"/>
      <c r="BS8287" s="7"/>
      <c r="BT8287" s="7"/>
      <c r="BU8287" s="7"/>
      <c r="BV8287" s="7"/>
      <c r="BW8287" s="7"/>
    </row>
    <row r="8288" spans="43:75" x14ac:dyDescent="0.2">
      <c r="AQ8288" s="7"/>
      <c r="AR8288" s="7"/>
      <c r="AS8288" s="7"/>
      <c r="AT8288" s="7"/>
      <c r="AU8288" s="7"/>
      <c r="AV8288" s="7"/>
      <c r="AX8288" s="7"/>
      <c r="AY8288" s="7"/>
      <c r="AZ8288" s="7"/>
      <c r="BA8288" s="7"/>
      <c r="BB8288" s="7"/>
      <c r="BC8288" s="7"/>
      <c r="BD8288" s="7"/>
      <c r="BG8288" s="7"/>
      <c r="BH8288" s="7"/>
      <c r="BI8288" s="7"/>
      <c r="BJ8288" s="7"/>
      <c r="BK8288" s="7"/>
      <c r="BL8288" s="7"/>
      <c r="BM8288" s="7"/>
      <c r="BP8288" s="7"/>
      <c r="BQ8288" s="7"/>
      <c r="BR8288" s="7"/>
      <c r="BS8288" s="7"/>
      <c r="BT8288" s="7"/>
      <c r="BU8288" s="7"/>
      <c r="BV8288" s="7"/>
      <c r="BW8288" s="7"/>
    </row>
    <row r="8289" spans="43:75" x14ac:dyDescent="0.2">
      <c r="AQ8289" s="7"/>
      <c r="AR8289" s="7"/>
      <c r="AS8289" s="7"/>
      <c r="AT8289" s="7"/>
      <c r="AU8289" s="7"/>
      <c r="AV8289" s="7"/>
      <c r="AX8289" s="7"/>
      <c r="AY8289" s="7"/>
      <c r="AZ8289" s="7"/>
      <c r="BA8289" s="7"/>
      <c r="BB8289" s="7"/>
      <c r="BC8289" s="7"/>
      <c r="BD8289" s="7"/>
      <c r="BG8289" s="7"/>
      <c r="BH8289" s="7"/>
      <c r="BI8289" s="7"/>
      <c r="BJ8289" s="7"/>
      <c r="BK8289" s="7"/>
      <c r="BL8289" s="7"/>
      <c r="BM8289" s="7"/>
      <c r="BP8289" s="7"/>
      <c r="BQ8289" s="7"/>
      <c r="BR8289" s="7"/>
      <c r="BS8289" s="7"/>
      <c r="BT8289" s="7"/>
      <c r="BU8289" s="7"/>
      <c r="BV8289" s="7"/>
      <c r="BW8289" s="7"/>
    </row>
    <row r="8290" spans="43:75" x14ac:dyDescent="0.2">
      <c r="AQ8290" s="7"/>
      <c r="AR8290" s="7"/>
      <c r="AS8290" s="7"/>
      <c r="AT8290" s="7"/>
      <c r="AU8290" s="7"/>
      <c r="AV8290" s="7"/>
      <c r="AX8290" s="7"/>
      <c r="AY8290" s="7"/>
      <c r="AZ8290" s="7"/>
      <c r="BA8290" s="7"/>
      <c r="BB8290" s="7"/>
      <c r="BC8290" s="7"/>
      <c r="BD8290" s="7"/>
      <c r="BG8290" s="7"/>
      <c r="BH8290" s="7"/>
      <c r="BI8290" s="7"/>
      <c r="BJ8290" s="7"/>
      <c r="BK8290" s="7"/>
      <c r="BL8290" s="7"/>
      <c r="BM8290" s="7"/>
      <c r="BP8290" s="7"/>
      <c r="BQ8290" s="7"/>
      <c r="BR8290" s="7"/>
      <c r="BS8290" s="7"/>
      <c r="BT8290" s="7"/>
      <c r="BU8290" s="7"/>
      <c r="BV8290" s="7"/>
      <c r="BW8290" s="7"/>
    </row>
    <row r="8291" spans="43:75" x14ac:dyDescent="0.2">
      <c r="AQ8291" s="7"/>
      <c r="AR8291" s="7"/>
      <c r="AS8291" s="7"/>
      <c r="AT8291" s="7"/>
      <c r="AU8291" s="7"/>
      <c r="AV8291" s="7"/>
      <c r="AX8291" s="7"/>
      <c r="AY8291" s="7"/>
      <c r="AZ8291" s="7"/>
      <c r="BA8291" s="7"/>
      <c r="BB8291" s="7"/>
      <c r="BC8291" s="7"/>
      <c r="BD8291" s="7"/>
      <c r="BG8291" s="7"/>
      <c r="BH8291" s="7"/>
      <c r="BI8291" s="7"/>
      <c r="BJ8291" s="7"/>
      <c r="BK8291" s="7"/>
      <c r="BL8291" s="7"/>
      <c r="BM8291" s="7"/>
      <c r="BP8291" s="7"/>
      <c r="BQ8291" s="7"/>
      <c r="BR8291" s="7"/>
      <c r="BS8291" s="7"/>
      <c r="BT8291" s="7"/>
      <c r="BU8291" s="7"/>
      <c r="BV8291" s="7"/>
      <c r="BW8291" s="7"/>
    </row>
    <row r="8292" spans="43:75" x14ac:dyDescent="0.2">
      <c r="AQ8292" s="7"/>
      <c r="AR8292" s="7"/>
      <c r="AS8292" s="7"/>
      <c r="AT8292" s="7"/>
      <c r="AU8292" s="7"/>
      <c r="AV8292" s="7"/>
      <c r="AX8292" s="7"/>
      <c r="AY8292" s="7"/>
      <c r="AZ8292" s="7"/>
      <c r="BA8292" s="7"/>
      <c r="BB8292" s="7"/>
      <c r="BC8292" s="7"/>
      <c r="BD8292" s="7"/>
      <c r="BG8292" s="7"/>
      <c r="BH8292" s="7"/>
      <c r="BI8292" s="7"/>
      <c r="BJ8292" s="7"/>
      <c r="BK8292" s="7"/>
      <c r="BL8292" s="7"/>
      <c r="BM8292" s="7"/>
      <c r="BP8292" s="7"/>
      <c r="BQ8292" s="7"/>
      <c r="BR8292" s="7"/>
      <c r="BS8292" s="7"/>
      <c r="BT8292" s="7"/>
      <c r="BU8292" s="7"/>
      <c r="BV8292" s="7"/>
      <c r="BW8292" s="7"/>
    </row>
    <row r="8293" spans="43:75" x14ac:dyDescent="0.2">
      <c r="AQ8293" s="7"/>
      <c r="AR8293" s="7"/>
      <c r="AS8293" s="7"/>
      <c r="AT8293" s="7"/>
      <c r="AU8293" s="7"/>
      <c r="AV8293" s="7"/>
      <c r="AX8293" s="7"/>
      <c r="AY8293" s="7"/>
      <c r="AZ8293" s="7"/>
      <c r="BA8293" s="7"/>
      <c r="BB8293" s="7"/>
      <c r="BC8293" s="7"/>
      <c r="BD8293" s="7"/>
      <c r="BG8293" s="7"/>
      <c r="BH8293" s="7"/>
      <c r="BI8293" s="7"/>
      <c r="BJ8293" s="7"/>
      <c r="BK8293" s="7"/>
      <c r="BL8293" s="7"/>
      <c r="BM8293" s="7"/>
      <c r="BP8293" s="7"/>
      <c r="BQ8293" s="7"/>
      <c r="BR8293" s="7"/>
      <c r="BS8293" s="7"/>
      <c r="BT8293" s="7"/>
      <c r="BU8293" s="7"/>
      <c r="BV8293" s="7"/>
      <c r="BW8293" s="7"/>
    </row>
    <row r="8294" spans="43:75" x14ac:dyDescent="0.2">
      <c r="AQ8294" s="7"/>
      <c r="AR8294" s="7"/>
      <c r="AS8294" s="7"/>
      <c r="AT8294" s="7"/>
      <c r="AU8294" s="7"/>
      <c r="AV8294" s="7"/>
      <c r="AX8294" s="7"/>
      <c r="AY8294" s="7"/>
      <c r="AZ8294" s="7"/>
      <c r="BA8294" s="7"/>
      <c r="BB8294" s="7"/>
      <c r="BC8294" s="7"/>
      <c r="BD8294" s="7"/>
      <c r="BG8294" s="7"/>
      <c r="BH8294" s="7"/>
      <c r="BI8294" s="7"/>
      <c r="BJ8294" s="7"/>
      <c r="BK8294" s="7"/>
      <c r="BL8294" s="7"/>
      <c r="BM8294" s="7"/>
      <c r="BP8294" s="7"/>
      <c r="BQ8294" s="7"/>
      <c r="BR8294" s="7"/>
      <c r="BS8294" s="7"/>
      <c r="BT8294" s="7"/>
      <c r="BU8294" s="7"/>
      <c r="BV8294" s="7"/>
      <c r="BW8294" s="7"/>
    </row>
    <row r="8295" spans="43:75" x14ac:dyDescent="0.2">
      <c r="AQ8295" s="7"/>
      <c r="AR8295" s="7"/>
      <c r="AS8295" s="7"/>
      <c r="AT8295" s="7"/>
      <c r="AU8295" s="7"/>
      <c r="AV8295" s="7"/>
      <c r="AX8295" s="7"/>
      <c r="AY8295" s="7"/>
      <c r="AZ8295" s="7"/>
      <c r="BA8295" s="7"/>
      <c r="BB8295" s="7"/>
      <c r="BC8295" s="7"/>
      <c r="BD8295" s="7"/>
      <c r="BG8295" s="7"/>
      <c r="BH8295" s="7"/>
      <c r="BI8295" s="7"/>
      <c r="BJ8295" s="7"/>
      <c r="BK8295" s="7"/>
      <c r="BL8295" s="7"/>
      <c r="BM8295" s="7"/>
      <c r="BP8295" s="7"/>
      <c r="BQ8295" s="7"/>
      <c r="BR8295" s="7"/>
      <c r="BS8295" s="7"/>
      <c r="BT8295" s="7"/>
      <c r="BU8295" s="7"/>
      <c r="BV8295" s="7"/>
      <c r="BW8295" s="7"/>
    </row>
    <row r="8296" spans="43:75" x14ac:dyDescent="0.2">
      <c r="AQ8296" s="7"/>
      <c r="AR8296" s="7"/>
      <c r="AS8296" s="7"/>
      <c r="AT8296" s="7"/>
      <c r="AU8296" s="7"/>
      <c r="AV8296" s="7"/>
      <c r="AX8296" s="7"/>
      <c r="AY8296" s="7"/>
      <c r="AZ8296" s="7"/>
      <c r="BA8296" s="7"/>
      <c r="BB8296" s="7"/>
      <c r="BC8296" s="7"/>
      <c r="BD8296" s="7"/>
      <c r="BG8296" s="7"/>
      <c r="BH8296" s="7"/>
      <c r="BI8296" s="7"/>
      <c r="BJ8296" s="7"/>
      <c r="BK8296" s="7"/>
      <c r="BL8296" s="7"/>
      <c r="BM8296" s="7"/>
      <c r="BP8296" s="7"/>
      <c r="BQ8296" s="7"/>
      <c r="BR8296" s="7"/>
      <c r="BS8296" s="7"/>
      <c r="BT8296" s="7"/>
      <c r="BU8296" s="7"/>
      <c r="BV8296" s="7"/>
      <c r="BW8296" s="7"/>
    </row>
    <row r="8297" spans="43:75" x14ac:dyDescent="0.2">
      <c r="AQ8297" s="7"/>
      <c r="AR8297" s="7"/>
      <c r="AS8297" s="7"/>
      <c r="AT8297" s="7"/>
      <c r="AU8297" s="7"/>
      <c r="AV8297" s="7"/>
      <c r="AX8297" s="7"/>
      <c r="AY8297" s="7"/>
      <c r="AZ8297" s="7"/>
      <c r="BA8297" s="7"/>
      <c r="BB8297" s="7"/>
      <c r="BC8297" s="7"/>
      <c r="BD8297" s="7"/>
      <c r="BG8297" s="7"/>
      <c r="BH8297" s="7"/>
      <c r="BI8297" s="7"/>
      <c r="BJ8297" s="7"/>
      <c r="BK8297" s="7"/>
      <c r="BL8297" s="7"/>
      <c r="BM8297" s="7"/>
      <c r="BP8297" s="7"/>
      <c r="BQ8297" s="7"/>
      <c r="BR8297" s="7"/>
      <c r="BS8297" s="7"/>
      <c r="BT8297" s="7"/>
      <c r="BU8297" s="7"/>
      <c r="BV8297" s="7"/>
      <c r="BW8297" s="7"/>
    </row>
    <row r="8298" spans="43:75" x14ac:dyDescent="0.2">
      <c r="AQ8298" s="7"/>
      <c r="AR8298" s="7"/>
      <c r="AS8298" s="7"/>
      <c r="AT8298" s="7"/>
      <c r="AU8298" s="7"/>
      <c r="AV8298" s="7"/>
      <c r="AX8298" s="7"/>
      <c r="AY8298" s="7"/>
      <c r="AZ8298" s="7"/>
      <c r="BA8298" s="7"/>
      <c r="BB8298" s="7"/>
      <c r="BC8298" s="7"/>
      <c r="BD8298" s="7"/>
      <c r="BG8298" s="7"/>
      <c r="BH8298" s="7"/>
      <c r="BI8298" s="7"/>
      <c r="BJ8298" s="7"/>
      <c r="BK8298" s="7"/>
      <c r="BL8298" s="7"/>
      <c r="BM8298" s="7"/>
      <c r="BP8298" s="7"/>
      <c r="BQ8298" s="7"/>
      <c r="BR8298" s="7"/>
      <c r="BS8298" s="7"/>
      <c r="BT8298" s="7"/>
      <c r="BU8298" s="7"/>
      <c r="BV8298" s="7"/>
      <c r="BW8298" s="7"/>
    </row>
    <row r="8299" spans="43:75" x14ac:dyDescent="0.2">
      <c r="AQ8299" s="7"/>
      <c r="AR8299" s="7"/>
      <c r="AS8299" s="7"/>
      <c r="AT8299" s="7"/>
      <c r="AU8299" s="7"/>
      <c r="AV8299" s="7"/>
      <c r="AX8299" s="7"/>
      <c r="AY8299" s="7"/>
      <c r="AZ8299" s="7"/>
      <c r="BA8299" s="7"/>
      <c r="BB8299" s="7"/>
      <c r="BC8299" s="7"/>
      <c r="BD8299" s="7"/>
      <c r="BG8299" s="7"/>
      <c r="BH8299" s="7"/>
      <c r="BI8299" s="7"/>
      <c r="BJ8299" s="7"/>
      <c r="BK8299" s="7"/>
      <c r="BL8299" s="7"/>
      <c r="BM8299" s="7"/>
      <c r="BP8299" s="7"/>
      <c r="BQ8299" s="7"/>
      <c r="BR8299" s="7"/>
      <c r="BS8299" s="7"/>
      <c r="BT8299" s="7"/>
      <c r="BU8299" s="7"/>
      <c r="BV8299" s="7"/>
      <c r="BW8299" s="7"/>
    </row>
    <row r="8300" spans="43:75" x14ac:dyDescent="0.2">
      <c r="AQ8300" s="7"/>
      <c r="AR8300" s="7"/>
      <c r="AS8300" s="7"/>
      <c r="AT8300" s="7"/>
      <c r="AU8300" s="7"/>
      <c r="AV8300" s="7"/>
      <c r="AX8300" s="7"/>
      <c r="AY8300" s="7"/>
      <c r="AZ8300" s="7"/>
      <c r="BA8300" s="7"/>
      <c r="BB8300" s="7"/>
      <c r="BC8300" s="7"/>
      <c r="BD8300" s="7"/>
      <c r="BG8300" s="7"/>
      <c r="BH8300" s="7"/>
      <c r="BI8300" s="7"/>
      <c r="BJ8300" s="7"/>
      <c r="BK8300" s="7"/>
      <c r="BL8300" s="7"/>
      <c r="BM8300" s="7"/>
      <c r="BP8300" s="7"/>
      <c r="BQ8300" s="7"/>
      <c r="BR8300" s="7"/>
      <c r="BS8300" s="7"/>
      <c r="BT8300" s="7"/>
      <c r="BU8300" s="7"/>
      <c r="BV8300" s="7"/>
      <c r="BW8300" s="7"/>
    </row>
    <row r="8301" spans="43:75" x14ac:dyDescent="0.2">
      <c r="AQ8301" s="7"/>
      <c r="AR8301" s="7"/>
      <c r="AS8301" s="7"/>
      <c r="AT8301" s="7"/>
      <c r="AU8301" s="7"/>
      <c r="AV8301" s="7"/>
      <c r="AX8301" s="7"/>
      <c r="AY8301" s="7"/>
      <c r="AZ8301" s="7"/>
      <c r="BA8301" s="7"/>
      <c r="BB8301" s="7"/>
      <c r="BC8301" s="7"/>
      <c r="BD8301" s="7"/>
      <c r="BG8301" s="7"/>
      <c r="BH8301" s="7"/>
      <c r="BI8301" s="7"/>
      <c r="BJ8301" s="7"/>
      <c r="BK8301" s="7"/>
      <c r="BL8301" s="7"/>
      <c r="BM8301" s="7"/>
      <c r="BP8301" s="7"/>
      <c r="BQ8301" s="7"/>
      <c r="BR8301" s="7"/>
      <c r="BS8301" s="7"/>
      <c r="BT8301" s="7"/>
      <c r="BU8301" s="7"/>
      <c r="BV8301" s="7"/>
      <c r="BW8301" s="7"/>
    </row>
    <row r="8302" spans="43:75" x14ac:dyDescent="0.2">
      <c r="AQ8302" s="7"/>
      <c r="AR8302" s="7"/>
      <c r="AS8302" s="7"/>
      <c r="AT8302" s="7"/>
      <c r="AU8302" s="7"/>
      <c r="AV8302" s="7"/>
      <c r="AX8302" s="7"/>
      <c r="AY8302" s="7"/>
      <c r="AZ8302" s="7"/>
      <c r="BA8302" s="7"/>
      <c r="BB8302" s="7"/>
      <c r="BC8302" s="7"/>
      <c r="BD8302" s="7"/>
      <c r="BG8302" s="7"/>
      <c r="BH8302" s="7"/>
      <c r="BI8302" s="7"/>
      <c r="BJ8302" s="7"/>
      <c r="BK8302" s="7"/>
      <c r="BL8302" s="7"/>
      <c r="BM8302" s="7"/>
      <c r="BP8302" s="7"/>
      <c r="BQ8302" s="7"/>
      <c r="BR8302" s="7"/>
      <c r="BS8302" s="7"/>
      <c r="BT8302" s="7"/>
      <c r="BU8302" s="7"/>
      <c r="BV8302" s="7"/>
      <c r="BW8302" s="7"/>
    </row>
    <row r="8303" spans="43:75" x14ac:dyDescent="0.2">
      <c r="AQ8303" s="7"/>
      <c r="AR8303" s="7"/>
      <c r="AS8303" s="7"/>
      <c r="AT8303" s="7"/>
      <c r="AU8303" s="7"/>
      <c r="AV8303" s="7"/>
      <c r="AX8303" s="7"/>
      <c r="AY8303" s="7"/>
      <c r="AZ8303" s="7"/>
      <c r="BA8303" s="7"/>
      <c r="BB8303" s="7"/>
      <c r="BC8303" s="7"/>
      <c r="BD8303" s="7"/>
      <c r="BG8303" s="7"/>
      <c r="BH8303" s="7"/>
      <c r="BI8303" s="7"/>
      <c r="BJ8303" s="7"/>
      <c r="BK8303" s="7"/>
      <c r="BL8303" s="7"/>
      <c r="BM8303" s="7"/>
      <c r="BP8303" s="7"/>
      <c r="BQ8303" s="7"/>
      <c r="BR8303" s="7"/>
      <c r="BS8303" s="7"/>
      <c r="BT8303" s="7"/>
      <c r="BU8303" s="7"/>
      <c r="BV8303" s="7"/>
      <c r="BW8303" s="7"/>
    </row>
    <row r="8304" spans="43:75" x14ac:dyDescent="0.2">
      <c r="AQ8304" s="7"/>
      <c r="AR8304" s="7"/>
      <c r="AS8304" s="7"/>
      <c r="AT8304" s="7"/>
      <c r="AU8304" s="7"/>
      <c r="AV8304" s="7"/>
      <c r="AX8304" s="7"/>
      <c r="AY8304" s="7"/>
      <c r="AZ8304" s="7"/>
      <c r="BA8304" s="7"/>
      <c r="BB8304" s="7"/>
      <c r="BC8304" s="7"/>
      <c r="BD8304" s="7"/>
      <c r="BG8304" s="7"/>
      <c r="BH8304" s="7"/>
      <c r="BI8304" s="7"/>
      <c r="BJ8304" s="7"/>
      <c r="BK8304" s="7"/>
      <c r="BL8304" s="7"/>
      <c r="BM8304" s="7"/>
      <c r="BP8304" s="7"/>
      <c r="BQ8304" s="7"/>
      <c r="BR8304" s="7"/>
      <c r="BS8304" s="7"/>
      <c r="BT8304" s="7"/>
      <c r="BU8304" s="7"/>
      <c r="BV8304" s="7"/>
      <c r="BW8304" s="7"/>
    </row>
    <row r="8305" spans="43:75" x14ac:dyDescent="0.2">
      <c r="AQ8305" s="7"/>
      <c r="AR8305" s="7"/>
      <c r="AS8305" s="7"/>
      <c r="AT8305" s="7"/>
      <c r="AU8305" s="7"/>
      <c r="AV8305" s="7"/>
      <c r="AX8305" s="7"/>
      <c r="AY8305" s="7"/>
      <c r="AZ8305" s="7"/>
      <c r="BA8305" s="7"/>
      <c r="BB8305" s="7"/>
      <c r="BC8305" s="7"/>
      <c r="BD8305" s="7"/>
      <c r="BG8305" s="7"/>
      <c r="BH8305" s="7"/>
      <c r="BI8305" s="7"/>
      <c r="BJ8305" s="7"/>
      <c r="BK8305" s="7"/>
      <c r="BL8305" s="7"/>
      <c r="BM8305" s="7"/>
      <c r="BP8305" s="7"/>
      <c r="BQ8305" s="7"/>
      <c r="BR8305" s="7"/>
      <c r="BS8305" s="7"/>
      <c r="BT8305" s="7"/>
      <c r="BU8305" s="7"/>
      <c r="BV8305" s="7"/>
      <c r="BW8305" s="7"/>
    </row>
    <row r="8306" spans="43:75" x14ac:dyDescent="0.2">
      <c r="AQ8306" s="7"/>
      <c r="AR8306" s="7"/>
      <c r="AS8306" s="7"/>
      <c r="AT8306" s="7"/>
      <c r="AU8306" s="7"/>
      <c r="AV8306" s="7"/>
      <c r="AX8306" s="7"/>
      <c r="AY8306" s="7"/>
      <c r="AZ8306" s="7"/>
      <c r="BA8306" s="7"/>
      <c r="BB8306" s="7"/>
      <c r="BC8306" s="7"/>
      <c r="BD8306" s="7"/>
      <c r="BG8306" s="7"/>
      <c r="BH8306" s="7"/>
      <c r="BI8306" s="7"/>
      <c r="BJ8306" s="7"/>
      <c r="BK8306" s="7"/>
      <c r="BL8306" s="7"/>
      <c r="BM8306" s="7"/>
      <c r="BP8306" s="7"/>
      <c r="BQ8306" s="7"/>
      <c r="BR8306" s="7"/>
      <c r="BS8306" s="7"/>
      <c r="BT8306" s="7"/>
      <c r="BU8306" s="7"/>
      <c r="BV8306" s="7"/>
      <c r="BW8306" s="7"/>
    </row>
    <row r="8307" spans="43:75" x14ac:dyDescent="0.2">
      <c r="AQ8307" s="7"/>
      <c r="AR8307" s="7"/>
      <c r="AS8307" s="7"/>
      <c r="AT8307" s="7"/>
      <c r="AU8307" s="7"/>
      <c r="AV8307" s="7"/>
      <c r="AX8307" s="7"/>
      <c r="AY8307" s="7"/>
      <c r="AZ8307" s="7"/>
      <c r="BA8307" s="7"/>
      <c r="BB8307" s="7"/>
      <c r="BC8307" s="7"/>
      <c r="BD8307" s="7"/>
      <c r="BG8307" s="7"/>
      <c r="BH8307" s="7"/>
      <c r="BI8307" s="7"/>
      <c r="BJ8307" s="7"/>
      <c r="BK8307" s="7"/>
      <c r="BL8307" s="7"/>
      <c r="BM8307" s="7"/>
      <c r="BP8307" s="7"/>
      <c r="BQ8307" s="7"/>
      <c r="BR8307" s="7"/>
      <c r="BS8307" s="7"/>
      <c r="BT8307" s="7"/>
      <c r="BU8307" s="7"/>
      <c r="BV8307" s="7"/>
      <c r="BW8307" s="7"/>
    </row>
    <row r="8308" spans="43:75" x14ac:dyDescent="0.2">
      <c r="AQ8308" s="7"/>
      <c r="AR8308" s="7"/>
      <c r="AS8308" s="7"/>
      <c r="AT8308" s="7"/>
      <c r="AU8308" s="7"/>
      <c r="AV8308" s="7"/>
      <c r="AX8308" s="7"/>
      <c r="AY8308" s="7"/>
      <c r="AZ8308" s="7"/>
      <c r="BA8308" s="7"/>
      <c r="BB8308" s="7"/>
      <c r="BC8308" s="7"/>
      <c r="BD8308" s="7"/>
      <c r="BG8308" s="7"/>
      <c r="BH8308" s="7"/>
      <c r="BI8308" s="7"/>
      <c r="BJ8308" s="7"/>
      <c r="BK8308" s="7"/>
      <c r="BL8308" s="7"/>
      <c r="BM8308" s="7"/>
      <c r="BP8308" s="7"/>
      <c r="BQ8308" s="7"/>
      <c r="BR8308" s="7"/>
      <c r="BS8308" s="7"/>
      <c r="BT8308" s="7"/>
      <c r="BU8308" s="7"/>
      <c r="BV8308" s="7"/>
      <c r="BW8308" s="7"/>
    </row>
    <row r="8309" spans="43:75" x14ac:dyDescent="0.2">
      <c r="AQ8309" s="7"/>
      <c r="AR8309" s="7"/>
      <c r="AS8309" s="7"/>
      <c r="AT8309" s="7"/>
      <c r="AU8309" s="7"/>
      <c r="AV8309" s="7"/>
      <c r="AX8309" s="7"/>
      <c r="AY8309" s="7"/>
      <c r="AZ8309" s="7"/>
      <c r="BA8309" s="7"/>
      <c r="BB8309" s="7"/>
      <c r="BC8309" s="7"/>
      <c r="BD8309" s="7"/>
      <c r="BG8309" s="7"/>
      <c r="BH8309" s="7"/>
      <c r="BI8309" s="7"/>
      <c r="BJ8309" s="7"/>
      <c r="BK8309" s="7"/>
      <c r="BL8309" s="7"/>
      <c r="BM8309" s="7"/>
      <c r="BP8309" s="7"/>
      <c r="BQ8309" s="7"/>
      <c r="BR8309" s="7"/>
      <c r="BS8309" s="7"/>
      <c r="BT8309" s="7"/>
      <c r="BU8309" s="7"/>
      <c r="BV8309" s="7"/>
      <c r="BW8309" s="7"/>
    </row>
    <row r="8310" spans="43:75" x14ac:dyDescent="0.2">
      <c r="AQ8310" s="7"/>
      <c r="AR8310" s="7"/>
      <c r="AS8310" s="7"/>
      <c r="AT8310" s="7"/>
      <c r="AU8310" s="7"/>
      <c r="AV8310" s="7"/>
      <c r="AX8310" s="7"/>
      <c r="AY8310" s="7"/>
      <c r="AZ8310" s="7"/>
      <c r="BA8310" s="7"/>
      <c r="BB8310" s="7"/>
      <c r="BC8310" s="7"/>
      <c r="BD8310" s="7"/>
      <c r="BG8310" s="7"/>
      <c r="BH8310" s="7"/>
      <c r="BI8310" s="7"/>
      <c r="BJ8310" s="7"/>
      <c r="BK8310" s="7"/>
      <c r="BL8310" s="7"/>
      <c r="BM8310" s="7"/>
      <c r="BP8310" s="7"/>
      <c r="BQ8310" s="7"/>
      <c r="BR8310" s="7"/>
      <c r="BS8310" s="7"/>
      <c r="BT8310" s="7"/>
      <c r="BU8310" s="7"/>
      <c r="BV8310" s="7"/>
      <c r="BW8310" s="7"/>
    </row>
    <row r="8311" spans="43:75" x14ac:dyDescent="0.2">
      <c r="AQ8311" s="7"/>
      <c r="AR8311" s="7"/>
      <c r="AS8311" s="7"/>
      <c r="AT8311" s="7"/>
      <c r="AU8311" s="7"/>
      <c r="AV8311" s="7"/>
      <c r="AX8311" s="7"/>
      <c r="AY8311" s="7"/>
      <c r="AZ8311" s="7"/>
      <c r="BA8311" s="7"/>
      <c r="BB8311" s="7"/>
      <c r="BC8311" s="7"/>
      <c r="BD8311" s="7"/>
      <c r="BG8311" s="7"/>
      <c r="BH8311" s="7"/>
      <c r="BI8311" s="7"/>
      <c r="BJ8311" s="7"/>
      <c r="BK8311" s="7"/>
      <c r="BL8311" s="7"/>
      <c r="BM8311" s="7"/>
      <c r="BP8311" s="7"/>
      <c r="BQ8311" s="7"/>
      <c r="BR8311" s="7"/>
      <c r="BS8311" s="7"/>
      <c r="BT8311" s="7"/>
      <c r="BU8311" s="7"/>
      <c r="BV8311" s="7"/>
      <c r="BW8311" s="7"/>
    </row>
    <row r="8312" spans="43:75" x14ac:dyDescent="0.2">
      <c r="AQ8312" s="7"/>
      <c r="AR8312" s="7"/>
      <c r="AS8312" s="7"/>
      <c r="AT8312" s="7"/>
      <c r="AU8312" s="7"/>
      <c r="AV8312" s="7"/>
      <c r="AX8312" s="7"/>
      <c r="AY8312" s="7"/>
      <c r="AZ8312" s="7"/>
      <c r="BA8312" s="7"/>
      <c r="BB8312" s="7"/>
      <c r="BC8312" s="7"/>
      <c r="BD8312" s="7"/>
      <c r="BG8312" s="7"/>
      <c r="BH8312" s="7"/>
      <c r="BI8312" s="7"/>
      <c r="BJ8312" s="7"/>
      <c r="BK8312" s="7"/>
      <c r="BL8312" s="7"/>
      <c r="BM8312" s="7"/>
      <c r="BP8312" s="7"/>
      <c r="BQ8312" s="7"/>
      <c r="BR8312" s="7"/>
      <c r="BS8312" s="7"/>
      <c r="BT8312" s="7"/>
      <c r="BU8312" s="7"/>
      <c r="BV8312" s="7"/>
      <c r="BW8312" s="7"/>
    </row>
    <row r="8313" spans="43:75" x14ac:dyDescent="0.2">
      <c r="AQ8313" s="7"/>
      <c r="AR8313" s="7"/>
      <c r="AS8313" s="7"/>
      <c r="AT8313" s="7"/>
      <c r="AU8313" s="7"/>
      <c r="AV8313" s="7"/>
      <c r="AX8313" s="7"/>
      <c r="AY8313" s="7"/>
      <c r="AZ8313" s="7"/>
      <c r="BA8313" s="7"/>
      <c r="BB8313" s="7"/>
      <c r="BC8313" s="7"/>
      <c r="BD8313" s="7"/>
      <c r="BG8313" s="7"/>
      <c r="BH8313" s="7"/>
      <c r="BI8313" s="7"/>
      <c r="BJ8313" s="7"/>
      <c r="BK8313" s="7"/>
      <c r="BL8313" s="7"/>
      <c r="BM8313" s="7"/>
      <c r="BP8313" s="7"/>
      <c r="BQ8313" s="7"/>
      <c r="BR8313" s="7"/>
      <c r="BS8313" s="7"/>
      <c r="BT8313" s="7"/>
      <c r="BU8313" s="7"/>
      <c r="BV8313" s="7"/>
      <c r="BW8313" s="7"/>
    </row>
    <row r="8314" spans="43:75" x14ac:dyDescent="0.2">
      <c r="AQ8314" s="7"/>
      <c r="AR8314" s="7"/>
      <c r="AS8314" s="7"/>
      <c r="AT8314" s="7"/>
      <c r="AU8314" s="7"/>
      <c r="AV8314" s="7"/>
      <c r="AX8314" s="7"/>
      <c r="AY8314" s="7"/>
      <c r="AZ8314" s="7"/>
      <c r="BA8314" s="7"/>
      <c r="BB8314" s="7"/>
      <c r="BC8314" s="7"/>
      <c r="BD8314" s="7"/>
      <c r="BG8314" s="7"/>
      <c r="BH8314" s="7"/>
      <c r="BI8314" s="7"/>
      <c r="BJ8314" s="7"/>
      <c r="BK8314" s="7"/>
      <c r="BL8314" s="7"/>
      <c r="BM8314" s="7"/>
      <c r="BP8314" s="7"/>
      <c r="BQ8314" s="7"/>
      <c r="BR8314" s="7"/>
      <c r="BS8314" s="7"/>
      <c r="BT8314" s="7"/>
      <c r="BU8314" s="7"/>
      <c r="BV8314" s="7"/>
      <c r="BW8314" s="7"/>
    </row>
    <row r="8315" spans="43:75" x14ac:dyDescent="0.2">
      <c r="AQ8315" s="7"/>
      <c r="AR8315" s="7"/>
      <c r="AS8315" s="7"/>
      <c r="AT8315" s="7"/>
      <c r="AU8315" s="7"/>
      <c r="AV8315" s="7"/>
      <c r="AX8315" s="7"/>
      <c r="AY8315" s="7"/>
      <c r="AZ8315" s="7"/>
      <c r="BA8315" s="7"/>
      <c r="BB8315" s="7"/>
      <c r="BC8315" s="7"/>
      <c r="BD8315" s="7"/>
      <c r="BG8315" s="7"/>
      <c r="BH8315" s="7"/>
      <c r="BI8315" s="7"/>
      <c r="BJ8315" s="7"/>
      <c r="BK8315" s="7"/>
      <c r="BL8315" s="7"/>
      <c r="BM8315" s="7"/>
      <c r="BP8315" s="7"/>
      <c r="BQ8315" s="7"/>
      <c r="BR8315" s="7"/>
      <c r="BS8315" s="7"/>
      <c r="BT8315" s="7"/>
      <c r="BU8315" s="7"/>
      <c r="BV8315" s="7"/>
      <c r="BW8315" s="7"/>
    </row>
    <row r="8316" spans="43:75" x14ac:dyDescent="0.2">
      <c r="AQ8316" s="7"/>
      <c r="AR8316" s="7"/>
      <c r="AS8316" s="7"/>
      <c r="AT8316" s="7"/>
      <c r="AU8316" s="7"/>
      <c r="AV8316" s="7"/>
      <c r="AX8316" s="7"/>
      <c r="AY8316" s="7"/>
      <c r="AZ8316" s="7"/>
      <c r="BA8316" s="7"/>
      <c r="BB8316" s="7"/>
      <c r="BC8316" s="7"/>
      <c r="BD8316" s="7"/>
      <c r="BG8316" s="7"/>
      <c r="BH8316" s="7"/>
      <c r="BI8316" s="7"/>
      <c r="BJ8316" s="7"/>
      <c r="BK8316" s="7"/>
      <c r="BL8316" s="7"/>
      <c r="BM8316" s="7"/>
      <c r="BP8316" s="7"/>
      <c r="BQ8316" s="7"/>
      <c r="BR8316" s="7"/>
      <c r="BS8316" s="7"/>
      <c r="BT8316" s="7"/>
      <c r="BU8316" s="7"/>
      <c r="BV8316" s="7"/>
      <c r="BW8316" s="7"/>
    </row>
    <row r="8317" spans="43:75" x14ac:dyDescent="0.2">
      <c r="AQ8317" s="7"/>
      <c r="AR8317" s="7"/>
      <c r="AS8317" s="7"/>
      <c r="AT8317" s="7"/>
      <c r="AU8317" s="7"/>
      <c r="AV8317" s="7"/>
      <c r="AX8317" s="7"/>
      <c r="AY8317" s="7"/>
      <c r="AZ8317" s="7"/>
      <c r="BA8317" s="7"/>
      <c r="BB8317" s="7"/>
      <c r="BC8317" s="7"/>
      <c r="BD8317" s="7"/>
      <c r="BG8317" s="7"/>
      <c r="BH8317" s="7"/>
      <c r="BI8317" s="7"/>
      <c r="BJ8317" s="7"/>
      <c r="BK8317" s="7"/>
      <c r="BL8317" s="7"/>
      <c r="BM8317" s="7"/>
      <c r="BP8317" s="7"/>
      <c r="BQ8317" s="7"/>
      <c r="BR8317" s="7"/>
      <c r="BS8317" s="7"/>
      <c r="BT8317" s="7"/>
      <c r="BU8317" s="7"/>
      <c r="BV8317" s="7"/>
      <c r="BW8317" s="7"/>
    </row>
    <row r="8318" spans="43:75" x14ac:dyDescent="0.2">
      <c r="AQ8318" s="7"/>
      <c r="AR8318" s="7"/>
      <c r="AS8318" s="7"/>
      <c r="AT8318" s="7"/>
      <c r="AU8318" s="7"/>
      <c r="AV8318" s="7"/>
      <c r="AX8318" s="7"/>
      <c r="AY8318" s="7"/>
      <c r="AZ8318" s="7"/>
      <c r="BA8318" s="7"/>
      <c r="BB8318" s="7"/>
      <c r="BC8318" s="7"/>
      <c r="BD8318" s="7"/>
      <c r="BG8318" s="7"/>
      <c r="BH8318" s="7"/>
      <c r="BI8318" s="7"/>
      <c r="BJ8318" s="7"/>
      <c r="BK8318" s="7"/>
      <c r="BL8318" s="7"/>
      <c r="BM8318" s="7"/>
      <c r="BP8318" s="7"/>
      <c r="BQ8318" s="7"/>
      <c r="BR8318" s="7"/>
      <c r="BS8318" s="7"/>
      <c r="BT8318" s="7"/>
      <c r="BU8318" s="7"/>
      <c r="BV8318" s="7"/>
      <c r="BW8318" s="7"/>
    </row>
    <row r="8319" spans="43:75" x14ac:dyDescent="0.2">
      <c r="AQ8319" s="7"/>
      <c r="AR8319" s="7"/>
      <c r="AS8319" s="7"/>
      <c r="AT8319" s="7"/>
      <c r="AU8319" s="7"/>
      <c r="AV8319" s="7"/>
      <c r="AX8319" s="7"/>
      <c r="AY8319" s="7"/>
      <c r="AZ8319" s="7"/>
      <c r="BA8319" s="7"/>
      <c r="BB8319" s="7"/>
      <c r="BC8319" s="7"/>
      <c r="BD8319" s="7"/>
      <c r="BG8319" s="7"/>
      <c r="BH8319" s="7"/>
      <c r="BI8319" s="7"/>
      <c r="BJ8319" s="7"/>
      <c r="BK8319" s="7"/>
      <c r="BL8319" s="7"/>
      <c r="BM8319" s="7"/>
      <c r="BP8319" s="7"/>
      <c r="BQ8319" s="7"/>
      <c r="BR8319" s="7"/>
      <c r="BS8319" s="7"/>
      <c r="BT8319" s="7"/>
      <c r="BU8319" s="7"/>
      <c r="BV8319" s="7"/>
      <c r="BW8319" s="7"/>
    </row>
    <row r="8320" spans="43:75" x14ac:dyDescent="0.2">
      <c r="AQ8320" s="7"/>
      <c r="AR8320" s="7"/>
      <c r="AS8320" s="7"/>
      <c r="AT8320" s="7"/>
      <c r="AU8320" s="7"/>
      <c r="AV8320" s="7"/>
      <c r="AX8320" s="7"/>
      <c r="AY8320" s="7"/>
      <c r="AZ8320" s="7"/>
      <c r="BA8320" s="7"/>
      <c r="BB8320" s="7"/>
      <c r="BC8320" s="7"/>
      <c r="BD8320" s="7"/>
      <c r="BG8320" s="7"/>
      <c r="BH8320" s="7"/>
      <c r="BI8320" s="7"/>
      <c r="BJ8320" s="7"/>
      <c r="BK8320" s="7"/>
      <c r="BL8320" s="7"/>
      <c r="BM8320" s="7"/>
      <c r="BP8320" s="7"/>
      <c r="BQ8320" s="7"/>
      <c r="BR8320" s="7"/>
      <c r="BS8320" s="7"/>
      <c r="BT8320" s="7"/>
      <c r="BU8320" s="7"/>
      <c r="BV8320" s="7"/>
      <c r="BW8320" s="7"/>
    </row>
    <row r="8321" spans="43:75" x14ac:dyDescent="0.2">
      <c r="AQ8321" s="7"/>
      <c r="AR8321" s="7"/>
      <c r="AS8321" s="7"/>
      <c r="AT8321" s="7"/>
      <c r="AU8321" s="7"/>
      <c r="AV8321" s="7"/>
      <c r="AX8321" s="7"/>
      <c r="AY8321" s="7"/>
      <c r="AZ8321" s="7"/>
      <c r="BA8321" s="7"/>
      <c r="BB8321" s="7"/>
      <c r="BC8321" s="7"/>
      <c r="BD8321" s="7"/>
      <c r="BG8321" s="7"/>
      <c r="BH8321" s="7"/>
      <c r="BI8321" s="7"/>
      <c r="BJ8321" s="7"/>
      <c r="BK8321" s="7"/>
      <c r="BL8321" s="7"/>
      <c r="BM8321" s="7"/>
      <c r="BP8321" s="7"/>
      <c r="BQ8321" s="7"/>
      <c r="BR8321" s="7"/>
      <c r="BS8321" s="7"/>
      <c r="BT8321" s="7"/>
      <c r="BU8321" s="7"/>
      <c r="BV8321" s="7"/>
      <c r="BW8321" s="7"/>
    </row>
    <row r="8322" spans="43:75" x14ac:dyDescent="0.2">
      <c r="AQ8322" s="7"/>
      <c r="AR8322" s="7"/>
      <c r="AS8322" s="7"/>
      <c r="AT8322" s="7"/>
      <c r="AU8322" s="7"/>
      <c r="AV8322" s="7"/>
      <c r="AX8322" s="7"/>
      <c r="AY8322" s="7"/>
      <c r="AZ8322" s="7"/>
      <c r="BA8322" s="7"/>
      <c r="BB8322" s="7"/>
      <c r="BC8322" s="7"/>
      <c r="BD8322" s="7"/>
      <c r="BG8322" s="7"/>
      <c r="BH8322" s="7"/>
      <c r="BI8322" s="7"/>
      <c r="BJ8322" s="7"/>
      <c r="BK8322" s="7"/>
      <c r="BL8322" s="7"/>
      <c r="BM8322" s="7"/>
      <c r="BP8322" s="7"/>
      <c r="BQ8322" s="7"/>
      <c r="BR8322" s="7"/>
      <c r="BS8322" s="7"/>
      <c r="BT8322" s="7"/>
      <c r="BU8322" s="7"/>
      <c r="BV8322" s="7"/>
      <c r="BW8322" s="7"/>
    </row>
    <row r="8323" spans="43:75" x14ac:dyDescent="0.2">
      <c r="AQ8323" s="7"/>
      <c r="AR8323" s="7"/>
      <c r="AS8323" s="7"/>
      <c r="AT8323" s="7"/>
      <c r="AU8323" s="7"/>
      <c r="AV8323" s="7"/>
      <c r="AX8323" s="7"/>
      <c r="AY8323" s="7"/>
      <c r="AZ8323" s="7"/>
      <c r="BA8323" s="7"/>
      <c r="BB8323" s="7"/>
      <c r="BC8323" s="7"/>
      <c r="BD8323" s="7"/>
      <c r="BG8323" s="7"/>
      <c r="BH8323" s="7"/>
      <c r="BI8323" s="7"/>
      <c r="BJ8323" s="7"/>
      <c r="BK8323" s="7"/>
      <c r="BL8323" s="7"/>
      <c r="BM8323" s="7"/>
      <c r="BP8323" s="7"/>
      <c r="BQ8323" s="7"/>
      <c r="BR8323" s="7"/>
      <c r="BS8323" s="7"/>
      <c r="BT8323" s="7"/>
      <c r="BU8323" s="7"/>
      <c r="BV8323" s="7"/>
      <c r="BW8323" s="7"/>
    </row>
    <row r="8324" spans="43:75" x14ac:dyDescent="0.2">
      <c r="AQ8324" s="7"/>
      <c r="AR8324" s="7"/>
      <c r="AS8324" s="7"/>
      <c r="AT8324" s="7"/>
      <c r="AU8324" s="7"/>
      <c r="AV8324" s="7"/>
      <c r="AX8324" s="7"/>
      <c r="AY8324" s="7"/>
      <c r="AZ8324" s="7"/>
      <c r="BA8324" s="7"/>
      <c r="BB8324" s="7"/>
      <c r="BC8324" s="7"/>
      <c r="BD8324" s="7"/>
      <c r="BG8324" s="7"/>
      <c r="BH8324" s="7"/>
      <c r="BI8324" s="7"/>
      <c r="BJ8324" s="7"/>
      <c r="BK8324" s="7"/>
      <c r="BL8324" s="7"/>
      <c r="BM8324" s="7"/>
      <c r="BP8324" s="7"/>
      <c r="BQ8324" s="7"/>
      <c r="BR8324" s="7"/>
      <c r="BS8324" s="7"/>
      <c r="BT8324" s="7"/>
      <c r="BU8324" s="7"/>
      <c r="BV8324" s="7"/>
      <c r="BW8324" s="7"/>
    </row>
    <row r="8325" spans="43:75" x14ac:dyDescent="0.2">
      <c r="AQ8325" s="7"/>
      <c r="AR8325" s="7"/>
      <c r="AS8325" s="7"/>
      <c r="AT8325" s="7"/>
      <c r="AU8325" s="7"/>
      <c r="AV8325" s="7"/>
      <c r="AX8325" s="7"/>
      <c r="AY8325" s="7"/>
      <c r="AZ8325" s="7"/>
      <c r="BA8325" s="7"/>
      <c r="BB8325" s="7"/>
      <c r="BC8325" s="7"/>
      <c r="BD8325" s="7"/>
      <c r="BG8325" s="7"/>
      <c r="BH8325" s="7"/>
      <c r="BI8325" s="7"/>
      <c r="BJ8325" s="7"/>
      <c r="BK8325" s="7"/>
      <c r="BL8325" s="7"/>
      <c r="BM8325" s="7"/>
      <c r="BP8325" s="7"/>
      <c r="BQ8325" s="7"/>
      <c r="BR8325" s="7"/>
      <c r="BS8325" s="7"/>
      <c r="BT8325" s="7"/>
      <c r="BU8325" s="7"/>
      <c r="BV8325" s="7"/>
      <c r="BW8325" s="7"/>
    </row>
    <row r="8326" spans="43:75" x14ac:dyDescent="0.2">
      <c r="AQ8326" s="7"/>
      <c r="AR8326" s="7"/>
      <c r="AS8326" s="7"/>
      <c r="AT8326" s="7"/>
      <c r="AU8326" s="7"/>
      <c r="AV8326" s="7"/>
      <c r="AX8326" s="7"/>
      <c r="AY8326" s="7"/>
      <c r="AZ8326" s="7"/>
      <c r="BA8326" s="7"/>
      <c r="BB8326" s="7"/>
      <c r="BC8326" s="7"/>
      <c r="BD8326" s="7"/>
      <c r="BG8326" s="7"/>
      <c r="BH8326" s="7"/>
      <c r="BI8326" s="7"/>
      <c r="BJ8326" s="7"/>
      <c r="BK8326" s="7"/>
      <c r="BL8326" s="7"/>
      <c r="BM8326" s="7"/>
      <c r="BP8326" s="7"/>
      <c r="BQ8326" s="7"/>
      <c r="BR8326" s="7"/>
      <c r="BS8326" s="7"/>
      <c r="BT8326" s="7"/>
      <c r="BU8326" s="7"/>
      <c r="BV8326" s="7"/>
      <c r="BW8326" s="7"/>
    </row>
    <row r="8327" spans="43:75" x14ac:dyDescent="0.2">
      <c r="AQ8327" s="7"/>
      <c r="AR8327" s="7"/>
      <c r="AS8327" s="7"/>
      <c r="AT8327" s="7"/>
      <c r="AU8327" s="7"/>
      <c r="AV8327" s="7"/>
      <c r="AX8327" s="7"/>
      <c r="AY8327" s="7"/>
      <c r="AZ8327" s="7"/>
      <c r="BA8327" s="7"/>
      <c r="BB8327" s="7"/>
      <c r="BC8327" s="7"/>
      <c r="BD8327" s="7"/>
      <c r="BG8327" s="7"/>
      <c r="BH8327" s="7"/>
      <c r="BI8327" s="7"/>
      <c r="BJ8327" s="7"/>
      <c r="BK8327" s="7"/>
      <c r="BL8327" s="7"/>
      <c r="BM8327" s="7"/>
      <c r="BP8327" s="7"/>
      <c r="BQ8327" s="7"/>
      <c r="BR8327" s="7"/>
      <c r="BS8327" s="7"/>
      <c r="BT8327" s="7"/>
      <c r="BU8327" s="7"/>
      <c r="BV8327" s="7"/>
      <c r="BW8327" s="7"/>
    </row>
    <row r="8328" spans="43:75" x14ac:dyDescent="0.2">
      <c r="AQ8328" s="7"/>
      <c r="AR8328" s="7"/>
      <c r="AS8328" s="7"/>
      <c r="AT8328" s="7"/>
      <c r="AU8328" s="7"/>
      <c r="AV8328" s="7"/>
      <c r="AX8328" s="7"/>
      <c r="AY8328" s="7"/>
      <c r="AZ8328" s="7"/>
      <c r="BA8328" s="7"/>
      <c r="BB8328" s="7"/>
      <c r="BC8328" s="7"/>
      <c r="BD8328" s="7"/>
      <c r="BG8328" s="7"/>
      <c r="BH8328" s="7"/>
      <c r="BI8328" s="7"/>
      <c r="BJ8328" s="7"/>
      <c r="BK8328" s="7"/>
      <c r="BL8328" s="7"/>
      <c r="BM8328" s="7"/>
      <c r="BP8328" s="7"/>
      <c r="BQ8328" s="7"/>
      <c r="BR8328" s="7"/>
      <c r="BS8328" s="7"/>
      <c r="BT8328" s="7"/>
      <c r="BU8328" s="7"/>
      <c r="BV8328" s="7"/>
      <c r="BW8328" s="7"/>
    </row>
    <row r="8329" spans="43:75" x14ac:dyDescent="0.2">
      <c r="AQ8329" s="7"/>
      <c r="AR8329" s="7"/>
      <c r="AS8329" s="7"/>
      <c r="AT8329" s="7"/>
      <c r="AU8329" s="7"/>
      <c r="AV8329" s="7"/>
      <c r="AX8329" s="7"/>
      <c r="AY8329" s="7"/>
      <c r="AZ8329" s="7"/>
      <c r="BA8329" s="7"/>
      <c r="BB8329" s="7"/>
      <c r="BC8329" s="7"/>
      <c r="BD8329" s="7"/>
      <c r="BG8329" s="7"/>
      <c r="BH8329" s="7"/>
      <c r="BI8329" s="7"/>
      <c r="BJ8329" s="7"/>
      <c r="BK8329" s="7"/>
      <c r="BL8329" s="7"/>
      <c r="BM8329" s="7"/>
      <c r="BP8329" s="7"/>
      <c r="BQ8329" s="7"/>
      <c r="BR8329" s="7"/>
      <c r="BS8329" s="7"/>
      <c r="BT8329" s="7"/>
      <c r="BU8329" s="7"/>
      <c r="BV8329" s="7"/>
      <c r="BW8329" s="7"/>
    </row>
    <row r="8330" spans="43:75" x14ac:dyDescent="0.2">
      <c r="AQ8330" s="7"/>
      <c r="AR8330" s="7"/>
      <c r="AS8330" s="7"/>
      <c r="AT8330" s="7"/>
      <c r="AU8330" s="7"/>
      <c r="AV8330" s="7"/>
      <c r="AX8330" s="7"/>
      <c r="AY8330" s="7"/>
      <c r="AZ8330" s="7"/>
      <c r="BA8330" s="7"/>
      <c r="BB8330" s="7"/>
      <c r="BC8330" s="7"/>
      <c r="BD8330" s="7"/>
      <c r="BG8330" s="7"/>
      <c r="BH8330" s="7"/>
      <c r="BI8330" s="7"/>
      <c r="BJ8330" s="7"/>
      <c r="BK8330" s="7"/>
      <c r="BL8330" s="7"/>
      <c r="BM8330" s="7"/>
      <c r="BP8330" s="7"/>
      <c r="BQ8330" s="7"/>
      <c r="BR8330" s="7"/>
      <c r="BS8330" s="7"/>
      <c r="BT8330" s="7"/>
      <c r="BU8330" s="7"/>
      <c r="BV8330" s="7"/>
      <c r="BW8330" s="7"/>
    </row>
    <row r="8331" spans="43:75" x14ac:dyDescent="0.2">
      <c r="AQ8331" s="7"/>
      <c r="AR8331" s="7"/>
      <c r="AS8331" s="7"/>
      <c r="AT8331" s="7"/>
      <c r="AU8331" s="7"/>
      <c r="AV8331" s="7"/>
      <c r="AX8331" s="7"/>
      <c r="AY8331" s="7"/>
      <c r="AZ8331" s="7"/>
      <c r="BA8331" s="7"/>
      <c r="BB8331" s="7"/>
      <c r="BC8331" s="7"/>
      <c r="BD8331" s="7"/>
      <c r="BG8331" s="7"/>
      <c r="BH8331" s="7"/>
      <c r="BI8331" s="7"/>
      <c r="BJ8331" s="7"/>
      <c r="BK8331" s="7"/>
      <c r="BL8331" s="7"/>
      <c r="BM8331" s="7"/>
      <c r="BP8331" s="7"/>
      <c r="BQ8331" s="7"/>
      <c r="BR8331" s="7"/>
      <c r="BS8331" s="7"/>
      <c r="BT8331" s="7"/>
      <c r="BU8331" s="7"/>
      <c r="BV8331" s="7"/>
      <c r="BW8331" s="7"/>
    </row>
    <row r="8332" spans="43:75" x14ac:dyDescent="0.2">
      <c r="AQ8332" s="7"/>
      <c r="AR8332" s="7"/>
      <c r="AS8332" s="7"/>
      <c r="AT8332" s="7"/>
      <c r="AU8332" s="7"/>
      <c r="AV8332" s="7"/>
      <c r="AX8332" s="7"/>
      <c r="AY8332" s="7"/>
      <c r="AZ8332" s="7"/>
      <c r="BA8332" s="7"/>
      <c r="BB8332" s="7"/>
      <c r="BC8332" s="7"/>
      <c r="BD8332" s="7"/>
      <c r="BG8332" s="7"/>
      <c r="BH8332" s="7"/>
      <c r="BI8332" s="7"/>
      <c r="BJ8332" s="7"/>
      <c r="BK8332" s="7"/>
      <c r="BL8332" s="7"/>
      <c r="BM8332" s="7"/>
      <c r="BP8332" s="7"/>
      <c r="BQ8332" s="7"/>
      <c r="BR8332" s="7"/>
      <c r="BS8332" s="7"/>
      <c r="BT8332" s="7"/>
      <c r="BU8332" s="7"/>
      <c r="BV8332" s="7"/>
      <c r="BW8332" s="7"/>
    </row>
    <row r="8333" spans="43:75" x14ac:dyDescent="0.2">
      <c r="AQ8333" s="7"/>
      <c r="AR8333" s="7"/>
      <c r="AS8333" s="7"/>
      <c r="AT8333" s="7"/>
      <c r="AU8333" s="7"/>
      <c r="AV8333" s="7"/>
      <c r="AX8333" s="7"/>
      <c r="AY8333" s="7"/>
      <c r="AZ8333" s="7"/>
      <c r="BA8333" s="7"/>
      <c r="BB8333" s="7"/>
      <c r="BC8333" s="7"/>
      <c r="BD8333" s="7"/>
      <c r="BG8333" s="7"/>
      <c r="BH8333" s="7"/>
      <c r="BI8333" s="7"/>
      <c r="BJ8333" s="7"/>
      <c r="BK8333" s="7"/>
      <c r="BL8333" s="7"/>
      <c r="BM8333" s="7"/>
      <c r="BP8333" s="7"/>
      <c r="BQ8333" s="7"/>
      <c r="BR8333" s="7"/>
      <c r="BS8333" s="7"/>
      <c r="BT8333" s="7"/>
      <c r="BU8333" s="7"/>
      <c r="BV8333" s="7"/>
      <c r="BW8333" s="7"/>
    </row>
    <row r="8334" spans="43:75" x14ac:dyDescent="0.2">
      <c r="AQ8334" s="7"/>
      <c r="AR8334" s="7"/>
      <c r="AS8334" s="7"/>
      <c r="AT8334" s="7"/>
      <c r="AU8334" s="7"/>
      <c r="AV8334" s="7"/>
      <c r="AX8334" s="7"/>
      <c r="AY8334" s="7"/>
      <c r="AZ8334" s="7"/>
      <c r="BA8334" s="7"/>
      <c r="BB8334" s="7"/>
      <c r="BC8334" s="7"/>
      <c r="BD8334" s="7"/>
      <c r="BG8334" s="7"/>
      <c r="BH8334" s="7"/>
      <c r="BI8334" s="7"/>
      <c r="BJ8334" s="7"/>
      <c r="BK8334" s="7"/>
      <c r="BL8334" s="7"/>
      <c r="BM8334" s="7"/>
      <c r="BP8334" s="7"/>
      <c r="BQ8334" s="7"/>
      <c r="BR8334" s="7"/>
      <c r="BS8334" s="7"/>
      <c r="BT8334" s="7"/>
      <c r="BU8334" s="7"/>
      <c r="BV8334" s="7"/>
      <c r="BW8334" s="7"/>
    </row>
    <row r="8335" spans="43:75" x14ac:dyDescent="0.2">
      <c r="AQ8335" s="7"/>
      <c r="AR8335" s="7"/>
      <c r="AS8335" s="7"/>
      <c r="AT8335" s="7"/>
      <c r="AU8335" s="7"/>
      <c r="AV8335" s="7"/>
      <c r="AX8335" s="7"/>
      <c r="AY8335" s="7"/>
      <c r="AZ8335" s="7"/>
      <c r="BA8335" s="7"/>
      <c r="BB8335" s="7"/>
      <c r="BC8335" s="7"/>
      <c r="BD8335" s="7"/>
      <c r="BG8335" s="7"/>
      <c r="BH8335" s="7"/>
      <c r="BI8335" s="7"/>
      <c r="BJ8335" s="7"/>
      <c r="BK8335" s="7"/>
      <c r="BL8335" s="7"/>
      <c r="BM8335" s="7"/>
      <c r="BP8335" s="7"/>
      <c r="BQ8335" s="7"/>
      <c r="BR8335" s="7"/>
      <c r="BS8335" s="7"/>
      <c r="BT8335" s="7"/>
      <c r="BU8335" s="7"/>
      <c r="BV8335" s="7"/>
      <c r="BW8335" s="7"/>
    </row>
    <row r="8336" spans="43:75" x14ac:dyDescent="0.2">
      <c r="AQ8336" s="7"/>
      <c r="AR8336" s="7"/>
      <c r="AS8336" s="7"/>
      <c r="AT8336" s="7"/>
      <c r="AU8336" s="7"/>
      <c r="AV8336" s="7"/>
      <c r="AX8336" s="7"/>
      <c r="AY8336" s="7"/>
      <c r="AZ8336" s="7"/>
      <c r="BA8336" s="7"/>
      <c r="BB8336" s="7"/>
      <c r="BC8336" s="7"/>
      <c r="BD8336" s="7"/>
      <c r="BG8336" s="7"/>
      <c r="BH8336" s="7"/>
      <c r="BI8336" s="7"/>
      <c r="BJ8336" s="7"/>
      <c r="BK8336" s="7"/>
      <c r="BL8336" s="7"/>
      <c r="BM8336" s="7"/>
      <c r="BP8336" s="7"/>
      <c r="BQ8336" s="7"/>
      <c r="BR8336" s="7"/>
      <c r="BS8336" s="7"/>
      <c r="BT8336" s="7"/>
      <c r="BU8336" s="7"/>
      <c r="BV8336" s="7"/>
      <c r="BW8336" s="7"/>
    </row>
    <row r="8337" spans="43:75" x14ac:dyDescent="0.2">
      <c r="AQ8337" s="7"/>
      <c r="AR8337" s="7"/>
      <c r="AS8337" s="7"/>
      <c r="AT8337" s="7"/>
      <c r="AU8337" s="7"/>
      <c r="AV8337" s="7"/>
      <c r="AX8337" s="7"/>
      <c r="AY8337" s="7"/>
      <c r="AZ8337" s="7"/>
      <c r="BA8337" s="7"/>
      <c r="BB8337" s="7"/>
      <c r="BC8337" s="7"/>
      <c r="BD8337" s="7"/>
      <c r="BG8337" s="7"/>
      <c r="BH8337" s="7"/>
      <c r="BI8337" s="7"/>
      <c r="BJ8337" s="7"/>
      <c r="BK8337" s="7"/>
      <c r="BL8337" s="7"/>
      <c r="BM8337" s="7"/>
      <c r="BP8337" s="7"/>
      <c r="BQ8337" s="7"/>
      <c r="BR8337" s="7"/>
      <c r="BS8337" s="7"/>
      <c r="BT8337" s="7"/>
      <c r="BU8337" s="7"/>
      <c r="BV8337" s="7"/>
      <c r="BW8337" s="7"/>
    </row>
    <row r="8338" spans="43:75" x14ac:dyDescent="0.2">
      <c r="AQ8338" s="7"/>
      <c r="AR8338" s="7"/>
      <c r="AS8338" s="7"/>
      <c r="AT8338" s="7"/>
      <c r="AU8338" s="7"/>
      <c r="AV8338" s="7"/>
      <c r="AX8338" s="7"/>
      <c r="AY8338" s="7"/>
      <c r="AZ8338" s="7"/>
      <c r="BA8338" s="7"/>
      <c r="BB8338" s="7"/>
      <c r="BC8338" s="7"/>
      <c r="BD8338" s="7"/>
      <c r="BG8338" s="7"/>
      <c r="BH8338" s="7"/>
      <c r="BI8338" s="7"/>
      <c r="BJ8338" s="7"/>
      <c r="BK8338" s="7"/>
      <c r="BL8338" s="7"/>
      <c r="BM8338" s="7"/>
      <c r="BP8338" s="7"/>
      <c r="BQ8338" s="7"/>
      <c r="BR8338" s="7"/>
      <c r="BS8338" s="7"/>
      <c r="BT8338" s="7"/>
      <c r="BU8338" s="7"/>
      <c r="BV8338" s="7"/>
      <c r="BW8338" s="7"/>
    </row>
    <row r="8339" spans="43:75" x14ac:dyDescent="0.2">
      <c r="AQ8339" s="7"/>
      <c r="AR8339" s="7"/>
      <c r="AS8339" s="7"/>
      <c r="AT8339" s="7"/>
      <c r="AU8339" s="7"/>
      <c r="AV8339" s="7"/>
      <c r="AX8339" s="7"/>
      <c r="AY8339" s="7"/>
      <c r="AZ8339" s="7"/>
      <c r="BA8339" s="7"/>
      <c r="BB8339" s="7"/>
      <c r="BC8339" s="7"/>
      <c r="BD8339" s="7"/>
      <c r="BG8339" s="7"/>
      <c r="BH8339" s="7"/>
      <c r="BI8339" s="7"/>
      <c r="BJ8339" s="7"/>
      <c r="BK8339" s="7"/>
      <c r="BL8339" s="7"/>
      <c r="BM8339" s="7"/>
      <c r="BP8339" s="7"/>
      <c r="BQ8339" s="7"/>
      <c r="BR8339" s="7"/>
      <c r="BS8339" s="7"/>
      <c r="BT8339" s="7"/>
      <c r="BU8339" s="7"/>
      <c r="BV8339" s="7"/>
      <c r="BW8339" s="7"/>
    </row>
    <row r="8340" spans="43:75" x14ac:dyDescent="0.2">
      <c r="AQ8340" s="7"/>
      <c r="AR8340" s="7"/>
      <c r="AS8340" s="7"/>
      <c r="AT8340" s="7"/>
      <c r="AU8340" s="7"/>
      <c r="AV8340" s="7"/>
      <c r="AX8340" s="7"/>
      <c r="AY8340" s="7"/>
      <c r="AZ8340" s="7"/>
      <c r="BA8340" s="7"/>
      <c r="BB8340" s="7"/>
      <c r="BC8340" s="7"/>
      <c r="BD8340" s="7"/>
      <c r="BG8340" s="7"/>
      <c r="BH8340" s="7"/>
      <c r="BI8340" s="7"/>
      <c r="BJ8340" s="7"/>
      <c r="BK8340" s="7"/>
      <c r="BL8340" s="7"/>
      <c r="BM8340" s="7"/>
      <c r="BP8340" s="7"/>
      <c r="BQ8340" s="7"/>
      <c r="BR8340" s="7"/>
      <c r="BS8340" s="7"/>
      <c r="BT8340" s="7"/>
      <c r="BU8340" s="7"/>
      <c r="BV8340" s="7"/>
      <c r="BW8340" s="7"/>
    </row>
    <row r="8341" spans="43:75" x14ac:dyDescent="0.2">
      <c r="AQ8341" s="7"/>
      <c r="AR8341" s="7"/>
      <c r="AS8341" s="7"/>
      <c r="AT8341" s="7"/>
      <c r="AU8341" s="7"/>
      <c r="AV8341" s="7"/>
      <c r="AX8341" s="7"/>
      <c r="AY8341" s="7"/>
      <c r="AZ8341" s="7"/>
      <c r="BA8341" s="7"/>
      <c r="BB8341" s="7"/>
      <c r="BC8341" s="7"/>
      <c r="BD8341" s="7"/>
      <c r="BG8341" s="7"/>
      <c r="BH8341" s="7"/>
      <c r="BI8341" s="7"/>
      <c r="BJ8341" s="7"/>
      <c r="BK8341" s="7"/>
      <c r="BL8341" s="7"/>
      <c r="BM8341" s="7"/>
      <c r="BP8341" s="7"/>
      <c r="BQ8341" s="7"/>
      <c r="BR8341" s="7"/>
      <c r="BS8341" s="7"/>
      <c r="BT8341" s="7"/>
      <c r="BU8341" s="7"/>
      <c r="BV8341" s="7"/>
      <c r="BW8341" s="7"/>
    </row>
    <row r="8342" spans="43:75" x14ac:dyDescent="0.2">
      <c r="AQ8342" s="7"/>
      <c r="AR8342" s="7"/>
      <c r="AS8342" s="7"/>
      <c r="AT8342" s="7"/>
      <c r="AU8342" s="7"/>
      <c r="AV8342" s="7"/>
      <c r="AX8342" s="7"/>
      <c r="AY8342" s="7"/>
      <c r="AZ8342" s="7"/>
      <c r="BA8342" s="7"/>
      <c r="BB8342" s="7"/>
      <c r="BC8342" s="7"/>
      <c r="BD8342" s="7"/>
      <c r="BG8342" s="7"/>
      <c r="BH8342" s="7"/>
      <c r="BI8342" s="7"/>
      <c r="BJ8342" s="7"/>
      <c r="BK8342" s="7"/>
      <c r="BL8342" s="7"/>
      <c r="BM8342" s="7"/>
      <c r="BP8342" s="7"/>
      <c r="BQ8342" s="7"/>
      <c r="BR8342" s="7"/>
      <c r="BS8342" s="7"/>
      <c r="BT8342" s="7"/>
      <c r="BU8342" s="7"/>
      <c r="BV8342" s="7"/>
      <c r="BW8342" s="7"/>
    </row>
    <row r="8343" spans="43:75" x14ac:dyDescent="0.2">
      <c r="AQ8343" s="7"/>
      <c r="AR8343" s="7"/>
      <c r="AS8343" s="7"/>
      <c r="AT8343" s="7"/>
      <c r="AU8343" s="7"/>
      <c r="AV8343" s="7"/>
      <c r="AX8343" s="7"/>
      <c r="AY8343" s="7"/>
      <c r="AZ8343" s="7"/>
      <c r="BA8343" s="7"/>
      <c r="BB8343" s="7"/>
      <c r="BC8343" s="7"/>
      <c r="BD8343" s="7"/>
      <c r="BG8343" s="7"/>
      <c r="BH8343" s="7"/>
      <c r="BI8343" s="7"/>
      <c r="BJ8343" s="7"/>
      <c r="BK8343" s="7"/>
      <c r="BL8343" s="7"/>
      <c r="BM8343" s="7"/>
      <c r="BP8343" s="7"/>
      <c r="BQ8343" s="7"/>
      <c r="BR8343" s="7"/>
      <c r="BS8343" s="7"/>
      <c r="BT8343" s="7"/>
      <c r="BU8343" s="7"/>
      <c r="BV8343" s="7"/>
      <c r="BW8343" s="7"/>
    </row>
    <row r="8344" spans="43:75" x14ac:dyDescent="0.2">
      <c r="AQ8344" s="7"/>
      <c r="AR8344" s="7"/>
      <c r="AS8344" s="7"/>
      <c r="AT8344" s="7"/>
      <c r="AU8344" s="7"/>
      <c r="AV8344" s="7"/>
      <c r="AX8344" s="7"/>
      <c r="AY8344" s="7"/>
      <c r="AZ8344" s="7"/>
      <c r="BA8344" s="7"/>
      <c r="BB8344" s="7"/>
      <c r="BC8344" s="7"/>
      <c r="BD8344" s="7"/>
      <c r="BG8344" s="7"/>
      <c r="BH8344" s="7"/>
      <c r="BI8344" s="7"/>
      <c r="BJ8344" s="7"/>
      <c r="BK8344" s="7"/>
      <c r="BL8344" s="7"/>
      <c r="BM8344" s="7"/>
      <c r="BP8344" s="7"/>
      <c r="BQ8344" s="7"/>
      <c r="BR8344" s="7"/>
      <c r="BS8344" s="7"/>
      <c r="BT8344" s="7"/>
      <c r="BU8344" s="7"/>
      <c r="BV8344" s="7"/>
      <c r="BW8344" s="7"/>
    </row>
    <row r="8345" spans="43:75" x14ac:dyDescent="0.2">
      <c r="AQ8345" s="7"/>
      <c r="AR8345" s="7"/>
      <c r="AS8345" s="7"/>
      <c r="AT8345" s="7"/>
      <c r="AU8345" s="7"/>
      <c r="AV8345" s="7"/>
      <c r="AX8345" s="7"/>
      <c r="AY8345" s="7"/>
      <c r="AZ8345" s="7"/>
      <c r="BA8345" s="7"/>
      <c r="BB8345" s="7"/>
      <c r="BC8345" s="7"/>
      <c r="BD8345" s="7"/>
      <c r="BG8345" s="7"/>
      <c r="BH8345" s="7"/>
      <c r="BI8345" s="7"/>
      <c r="BJ8345" s="7"/>
      <c r="BK8345" s="7"/>
      <c r="BL8345" s="7"/>
      <c r="BM8345" s="7"/>
      <c r="BP8345" s="7"/>
      <c r="BQ8345" s="7"/>
      <c r="BR8345" s="7"/>
      <c r="BS8345" s="7"/>
      <c r="BT8345" s="7"/>
      <c r="BU8345" s="7"/>
      <c r="BV8345" s="7"/>
      <c r="BW8345" s="7"/>
    </row>
    <row r="8346" spans="43:75" x14ac:dyDescent="0.2">
      <c r="AQ8346" s="7"/>
      <c r="AR8346" s="7"/>
      <c r="AS8346" s="7"/>
      <c r="AT8346" s="7"/>
      <c r="AU8346" s="7"/>
      <c r="AV8346" s="7"/>
      <c r="AX8346" s="7"/>
      <c r="AY8346" s="7"/>
      <c r="AZ8346" s="7"/>
      <c r="BA8346" s="7"/>
      <c r="BB8346" s="7"/>
      <c r="BC8346" s="7"/>
      <c r="BD8346" s="7"/>
      <c r="BG8346" s="7"/>
      <c r="BH8346" s="7"/>
      <c r="BI8346" s="7"/>
      <c r="BJ8346" s="7"/>
      <c r="BK8346" s="7"/>
      <c r="BL8346" s="7"/>
      <c r="BM8346" s="7"/>
      <c r="BP8346" s="7"/>
      <c r="BQ8346" s="7"/>
      <c r="BR8346" s="7"/>
      <c r="BS8346" s="7"/>
      <c r="BT8346" s="7"/>
      <c r="BU8346" s="7"/>
      <c r="BV8346" s="7"/>
      <c r="BW8346" s="7"/>
    </row>
    <row r="8347" spans="43:75" x14ac:dyDescent="0.2">
      <c r="AQ8347" s="7"/>
      <c r="AR8347" s="7"/>
      <c r="AS8347" s="7"/>
      <c r="AT8347" s="7"/>
      <c r="AU8347" s="7"/>
      <c r="AV8347" s="7"/>
      <c r="AX8347" s="7"/>
      <c r="AY8347" s="7"/>
      <c r="AZ8347" s="7"/>
      <c r="BA8347" s="7"/>
      <c r="BB8347" s="7"/>
      <c r="BC8347" s="7"/>
      <c r="BD8347" s="7"/>
      <c r="BG8347" s="7"/>
      <c r="BH8347" s="7"/>
      <c r="BI8347" s="7"/>
      <c r="BJ8347" s="7"/>
      <c r="BK8347" s="7"/>
      <c r="BL8347" s="7"/>
      <c r="BM8347" s="7"/>
      <c r="BP8347" s="7"/>
      <c r="BQ8347" s="7"/>
      <c r="BR8347" s="7"/>
      <c r="BS8347" s="7"/>
      <c r="BT8347" s="7"/>
      <c r="BU8347" s="7"/>
      <c r="BV8347" s="7"/>
      <c r="BW8347" s="7"/>
    </row>
    <row r="8348" spans="43:75" x14ac:dyDescent="0.2">
      <c r="AQ8348" s="7"/>
      <c r="AR8348" s="7"/>
      <c r="AS8348" s="7"/>
      <c r="AT8348" s="7"/>
      <c r="AU8348" s="7"/>
      <c r="AV8348" s="7"/>
      <c r="AX8348" s="7"/>
      <c r="AY8348" s="7"/>
      <c r="AZ8348" s="7"/>
      <c r="BA8348" s="7"/>
      <c r="BB8348" s="7"/>
      <c r="BC8348" s="7"/>
      <c r="BD8348" s="7"/>
      <c r="BG8348" s="7"/>
      <c r="BH8348" s="7"/>
      <c r="BI8348" s="7"/>
      <c r="BJ8348" s="7"/>
      <c r="BK8348" s="7"/>
      <c r="BL8348" s="7"/>
      <c r="BM8348" s="7"/>
      <c r="BP8348" s="7"/>
      <c r="BQ8348" s="7"/>
      <c r="BR8348" s="7"/>
      <c r="BS8348" s="7"/>
      <c r="BT8348" s="7"/>
      <c r="BU8348" s="7"/>
      <c r="BV8348" s="7"/>
      <c r="BW8348" s="7"/>
    </row>
    <row r="8349" spans="43:75" x14ac:dyDescent="0.2">
      <c r="AQ8349" s="7"/>
      <c r="AR8349" s="7"/>
      <c r="AS8349" s="7"/>
      <c r="AT8349" s="7"/>
      <c r="AU8349" s="7"/>
      <c r="AV8349" s="7"/>
      <c r="AX8349" s="7"/>
      <c r="AY8349" s="7"/>
      <c r="AZ8349" s="7"/>
      <c r="BA8349" s="7"/>
      <c r="BB8349" s="7"/>
      <c r="BC8349" s="7"/>
      <c r="BD8349" s="7"/>
      <c r="BG8349" s="7"/>
      <c r="BH8349" s="7"/>
      <c r="BI8349" s="7"/>
      <c r="BJ8349" s="7"/>
      <c r="BK8349" s="7"/>
      <c r="BL8349" s="7"/>
      <c r="BM8349" s="7"/>
      <c r="BP8349" s="7"/>
      <c r="BQ8349" s="7"/>
      <c r="BR8349" s="7"/>
      <c r="BS8349" s="7"/>
      <c r="BT8349" s="7"/>
      <c r="BU8349" s="7"/>
      <c r="BV8349" s="7"/>
      <c r="BW8349" s="7"/>
    </row>
    <row r="8350" spans="43:75" x14ac:dyDescent="0.2">
      <c r="AQ8350" s="7"/>
      <c r="AR8350" s="7"/>
      <c r="AS8350" s="7"/>
      <c r="AT8350" s="7"/>
      <c r="AU8350" s="7"/>
      <c r="AV8350" s="7"/>
      <c r="AX8350" s="7"/>
      <c r="AY8350" s="7"/>
      <c r="AZ8350" s="7"/>
      <c r="BA8350" s="7"/>
      <c r="BB8350" s="7"/>
      <c r="BC8350" s="7"/>
      <c r="BD8350" s="7"/>
      <c r="BG8350" s="7"/>
      <c r="BH8350" s="7"/>
      <c r="BI8350" s="7"/>
      <c r="BJ8350" s="7"/>
      <c r="BK8350" s="7"/>
      <c r="BL8350" s="7"/>
      <c r="BM8350" s="7"/>
      <c r="BP8350" s="7"/>
      <c r="BQ8350" s="7"/>
      <c r="BR8350" s="7"/>
      <c r="BS8350" s="7"/>
      <c r="BT8350" s="7"/>
      <c r="BU8350" s="7"/>
      <c r="BV8350" s="7"/>
      <c r="BW8350" s="7"/>
    </row>
    <row r="8351" spans="43:75" x14ac:dyDescent="0.2">
      <c r="AQ8351" s="7"/>
      <c r="AR8351" s="7"/>
      <c r="AS8351" s="7"/>
      <c r="AT8351" s="7"/>
      <c r="AU8351" s="7"/>
      <c r="AV8351" s="7"/>
      <c r="AX8351" s="7"/>
      <c r="AY8351" s="7"/>
      <c r="AZ8351" s="7"/>
      <c r="BA8351" s="7"/>
      <c r="BB8351" s="7"/>
      <c r="BC8351" s="7"/>
      <c r="BD8351" s="7"/>
      <c r="BG8351" s="7"/>
      <c r="BH8351" s="7"/>
      <c r="BI8351" s="7"/>
      <c r="BJ8351" s="7"/>
      <c r="BK8351" s="7"/>
      <c r="BL8351" s="7"/>
      <c r="BM8351" s="7"/>
      <c r="BP8351" s="7"/>
      <c r="BQ8351" s="7"/>
      <c r="BR8351" s="7"/>
      <c r="BS8351" s="7"/>
      <c r="BT8351" s="7"/>
      <c r="BU8351" s="7"/>
      <c r="BV8351" s="7"/>
      <c r="BW8351" s="7"/>
    </row>
    <row r="8352" spans="43:75" x14ac:dyDescent="0.2">
      <c r="AQ8352" s="7"/>
      <c r="AR8352" s="7"/>
      <c r="AS8352" s="7"/>
      <c r="AT8352" s="7"/>
      <c r="AU8352" s="7"/>
      <c r="AV8352" s="7"/>
      <c r="AX8352" s="7"/>
      <c r="AY8352" s="7"/>
      <c r="AZ8352" s="7"/>
      <c r="BA8352" s="7"/>
      <c r="BB8352" s="7"/>
      <c r="BC8352" s="7"/>
      <c r="BD8352" s="7"/>
      <c r="BG8352" s="7"/>
      <c r="BH8352" s="7"/>
      <c r="BI8352" s="7"/>
      <c r="BJ8352" s="7"/>
      <c r="BK8352" s="7"/>
      <c r="BL8352" s="7"/>
      <c r="BM8352" s="7"/>
      <c r="BP8352" s="7"/>
      <c r="BQ8352" s="7"/>
      <c r="BR8352" s="7"/>
      <c r="BS8352" s="7"/>
      <c r="BT8352" s="7"/>
      <c r="BU8352" s="7"/>
      <c r="BV8352" s="7"/>
      <c r="BW8352" s="7"/>
    </row>
    <row r="8353" spans="43:75" x14ac:dyDescent="0.2">
      <c r="AQ8353" s="7"/>
      <c r="AR8353" s="7"/>
      <c r="AS8353" s="7"/>
      <c r="AT8353" s="7"/>
      <c r="AU8353" s="7"/>
      <c r="AV8353" s="7"/>
      <c r="AX8353" s="7"/>
      <c r="AY8353" s="7"/>
      <c r="AZ8353" s="7"/>
      <c r="BA8353" s="7"/>
      <c r="BB8353" s="7"/>
      <c r="BC8353" s="7"/>
      <c r="BD8353" s="7"/>
      <c r="BG8353" s="7"/>
      <c r="BH8353" s="7"/>
      <c r="BI8353" s="7"/>
      <c r="BJ8353" s="7"/>
      <c r="BK8353" s="7"/>
      <c r="BL8353" s="7"/>
      <c r="BM8353" s="7"/>
      <c r="BP8353" s="7"/>
      <c r="BQ8353" s="7"/>
      <c r="BR8353" s="7"/>
      <c r="BS8353" s="7"/>
      <c r="BT8353" s="7"/>
      <c r="BU8353" s="7"/>
      <c r="BV8353" s="7"/>
      <c r="BW8353" s="7"/>
    </row>
    <row r="8354" spans="43:75" x14ac:dyDescent="0.2">
      <c r="AQ8354" s="7"/>
      <c r="AR8354" s="7"/>
      <c r="AS8354" s="7"/>
      <c r="AT8354" s="7"/>
      <c r="AU8354" s="7"/>
      <c r="AV8354" s="7"/>
      <c r="AX8354" s="7"/>
      <c r="AY8354" s="7"/>
      <c r="AZ8354" s="7"/>
      <c r="BA8354" s="7"/>
      <c r="BB8354" s="7"/>
      <c r="BC8354" s="7"/>
      <c r="BD8354" s="7"/>
      <c r="BG8354" s="7"/>
      <c r="BH8354" s="7"/>
      <c r="BI8354" s="7"/>
      <c r="BJ8354" s="7"/>
      <c r="BK8354" s="7"/>
      <c r="BL8354" s="7"/>
      <c r="BM8354" s="7"/>
      <c r="BP8354" s="7"/>
      <c r="BQ8354" s="7"/>
      <c r="BR8354" s="7"/>
      <c r="BS8354" s="7"/>
      <c r="BT8354" s="7"/>
      <c r="BU8354" s="7"/>
      <c r="BV8354" s="7"/>
      <c r="BW8354" s="7"/>
    </row>
    <row r="8355" spans="43:75" x14ac:dyDescent="0.2">
      <c r="AQ8355" s="7"/>
      <c r="AR8355" s="7"/>
      <c r="AS8355" s="7"/>
      <c r="AT8355" s="7"/>
      <c r="AU8355" s="7"/>
      <c r="AV8355" s="7"/>
      <c r="AX8355" s="7"/>
      <c r="AY8355" s="7"/>
      <c r="AZ8355" s="7"/>
      <c r="BA8355" s="7"/>
      <c r="BB8355" s="7"/>
      <c r="BC8355" s="7"/>
      <c r="BD8355" s="7"/>
      <c r="BG8355" s="7"/>
      <c r="BH8355" s="7"/>
      <c r="BI8355" s="7"/>
      <c r="BJ8355" s="7"/>
      <c r="BK8355" s="7"/>
      <c r="BL8355" s="7"/>
      <c r="BM8355" s="7"/>
      <c r="BP8355" s="7"/>
      <c r="BQ8355" s="7"/>
      <c r="BR8355" s="7"/>
      <c r="BS8355" s="7"/>
      <c r="BT8355" s="7"/>
      <c r="BU8355" s="7"/>
      <c r="BV8355" s="7"/>
      <c r="BW8355" s="7"/>
    </row>
    <row r="8356" spans="43:75" x14ac:dyDescent="0.2">
      <c r="AQ8356" s="7"/>
      <c r="AR8356" s="7"/>
      <c r="AS8356" s="7"/>
      <c r="AT8356" s="7"/>
      <c r="AU8356" s="7"/>
      <c r="AV8356" s="7"/>
      <c r="AX8356" s="7"/>
      <c r="AY8356" s="7"/>
      <c r="AZ8356" s="7"/>
      <c r="BA8356" s="7"/>
      <c r="BB8356" s="7"/>
      <c r="BC8356" s="7"/>
      <c r="BD8356" s="7"/>
      <c r="BG8356" s="7"/>
      <c r="BH8356" s="7"/>
      <c r="BI8356" s="7"/>
      <c r="BJ8356" s="7"/>
      <c r="BK8356" s="7"/>
      <c r="BL8356" s="7"/>
      <c r="BM8356" s="7"/>
      <c r="BP8356" s="7"/>
      <c r="BQ8356" s="7"/>
      <c r="BR8356" s="7"/>
      <c r="BS8356" s="7"/>
      <c r="BT8356" s="7"/>
      <c r="BU8356" s="7"/>
      <c r="BV8356" s="7"/>
      <c r="BW8356" s="7"/>
    </row>
    <row r="8357" spans="43:75" x14ac:dyDescent="0.2">
      <c r="AQ8357" s="7"/>
      <c r="AR8357" s="7"/>
      <c r="AS8357" s="7"/>
      <c r="AT8357" s="7"/>
      <c r="AU8357" s="7"/>
      <c r="AV8357" s="7"/>
      <c r="AX8357" s="7"/>
      <c r="AY8357" s="7"/>
      <c r="AZ8357" s="7"/>
      <c r="BA8357" s="7"/>
      <c r="BB8357" s="7"/>
      <c r="BC8357" s="7"/>
      <c r="BD8357" s="7"/>
      <c r="BG8357" s="7"/>
      <c r="BH8357" s="7"/>
      <c r="BI8357" s="7"/>
      <c r="BJ8357" s="7"/>
      <c r="BK8357" s="7"/>
      <c r="BL8357" s="7"/>
      <c r="BM8357" s="7"/>
      <c r="BP8357" s="7"/>
      <c r="BQ8357" s="7"/>
      <c r="BR8357" s="7"/>
      <c r="BS8357" s="7"/>
      <c r="BT8357" s="7"/>
      <c r="BU8357" s="7"/>
      <c r="BV8357" s="7"/>
      <c r="BW8357" s="7"/>
    </row>
    <row r="8358" spans="43:75" x14ac:dyDescent="0.2">
      <c r="AQ8358" s="7"/>
      <c r="AR8358" s="7"/>
      <c r="AS8358" s="7"/>
      <c r="AT8358" s="7"/>
      <c r="AU8358" s="7"/>
      <c r="AV8358" s="7"/>
      <c r="AX8358" s="7"/>
      <c r="AY8358" s="7"/>
      <c r="AZ8358" s="7"/>
      <c r="BA8358" s="7"/>
      <c r="BB8358" s="7"/>
      <c r="BC8358" s="7"/>
      <c r="BD8358" s="7"/>
      <c r="BG8358" s="7"/>
      <c r="BH8358" s="7"/>
      <c r="BI8358" s="7"/>
      <c r="BJ8358" s="7"/>
      <c r="BK8358" s="7"/>
      <c r="BL8358" s="7"/>
      <c r="BM8358" s="7"/>
      <c r="BP8358" s="7"/>
      <c r="BQ8358" s="7"/>
      <c r="BR8358" s="7"/>
      <c r="BS8358" s="7"/>
      <c r="BT8358" s="7"/>
      <c r="BU8358" s="7"/>
      <c r="BV8358" s="7"/>
      <c r="BW8358" s="7"/>
    </row>
    <row r="8359" spans="43:75" x14ac:dyDescent="0.2">
      <c r="AQ8359" s="7"/>
      <c r="AR8359" s="7"/>
      <c r="AS8359" s="7"/>
      <c r="AT8359" s="7"/>
      <c r="AU8359" s="7"/>
      <c r="AV8359" s="7"/>
      <c r="AX8359" s="7"/>
      <c r="AY8359" s="7"/>
      <c r="AZ8359" s="7"/>
      <c r="BA8359" s="7"/>
      <c r="BB8359" s="7"/>
      <c r="BC8359" s="7"/>
      <c r="BD8359" s="7"/>
      <c r="BG8359" s="7"/>
      <c r="BH8359" s="7"/>
      <c r="BI8359" s="7"/>
      <c r="BJ8359" s="7"/>
      <c r="BK8359" s="7"/>
      <c r="BL8359" s="7"/>
      <c r="BM8359" s="7"/>
      <c r="BP8359" s="7"/>
      <c r="BQ8359" s="7"/>
      <c r="BR8359" s="7"/>
      <c r="BS8359" s="7"/>
      <c r="BT8359" s="7"/>
      <c r="BU8359" s="7"/>
      <c r="BV8359" s="7"/>
      <c r="BW8359" s="7"/>
    </row>
    <row r="8360" spans="43:75" x14ac:dyDescent="0.2">
      <c r="AQ8360" s="7"/>
      <c r="AR8360" s="7"/>
      <c r="AS8360" s="7"/>
      <c r="AT8360" s="7"/>
      <c r="AU8360" s="7"/>
      <c r="AV8360" s="7"/>
      <c r="AX8360" s="7"/>
      <c r="AY8360" s="7"/>
      <c r="AZ8360" s="7"/>
      <c r="BA8360" s="7"/>
      <c r="BB8360" s="7"/>
      <c r="BC8360" s="7"/>
      <c r="BD8360" s="7"/>
      <c r="BG8360" s="7"/>
      <c r="BH8360" s="7"/>
      <c r="BI8360" s="7"/>
      <c r="BJ8360" s="7"/>
      <c r="BK8360" s="7"/>
      <c r="BL8360" s="7"/>
      <c r="BM8360" s="7"/>
      <c r="BP8360" s="7"/>
      <c r="BQ8360" s="7"/>
      <c r="BR8360" s="7"/>
      <c r="BS8360" s="7"/>
      <c r="BT8360" s="7"/>
      <c r="BU8360" s="7"/>
      <c r="BV8360" s="7"/>
      <c r="BW8360" s="7"/>
    </row>
    <row r="8361" spans="43:75" x14ac:dyDescent="0.2">
      <c r="AQ8361" s="7"/>
      <c r="AR8361" s="7"/>
      <c r="AS8361" s="7"/>
      <c r="AT8361" s="7"/>
      <c r="AU8361" s="7"/>
      <c r="AV8361" s="7"/>
      <c r="AX8361" s="7"/>
      <c r="AY8361" s="7"/>
      <c r="AZ8361" s="7"/>
      <c r="BA8361" s="7"/>
      <c r="BB8361" s="7"/>
      <c r="BC8361" s="7"/>
      <c r="BD8361" s="7"/>
      <c r="BG8361" s="7"/>
      <c r="BH8361" s="7"/>
      <c r="BI8361" s="7"/>
      <c r="BJ8361" s="7"/>
      <c r="BK8361" s="7"/>
      <c r="BL8361" s="7"/>
      <c r="BM8361" s="7"/>
      <c r="BP8361" s="7"/>
      <c r="BQ8361" s="7"/>
      <c r="BR8361" s="7"/>
      <c r="BS8361" s="7"/>
      <c r="BT8361" s="7"/>
      <c r="BU8361" s="7"/>
      <c r="BV8361" s="7"/>
      <c r="BW8361" s="7"/>
    </row>
    <row r="8362" spans="43:75" x14ac:dyDescent="0.2">
      <c r="AQ8362" s="7"/>
      <c r="AR8362" s="7"/>
      <c r="AS8362" s="7"/>
      <c r="AT8362" s="7"/>
      <c r="AU8362" s="7"/>
      <c r="AV8362" s="7"/>
      <c r="AX8362" s="7"/>
      <c r="AY8362" s="7"/>
      <c r="AZ8362" s="7"/>
      <c r="BA8362" s="7"/>
      <c r="BB8362" s="7"/>
      <c r="BC8362" s="7"/>
      <c r="BD8362" s="7"/>
      <c r="BG8362" s="7"/>
      <c r="BH8362" s="7"/>
      <c r="BI8362" s="7"/>
      <c r="BJ8362" s="7"/>
      <c r="BK8362" s="7"/>
      <c r="BL8362" s="7"/>
      <c r="BM8362" s="7"/>
      <c r="BP8362" s="7"/>
      <c r="BQ8362" s="7"/>
      <c r="BR8362" s="7"/>
      <c r="BS8362" s="7"/>
      <c r="BT8362" s="7"/>
      <c r="BU8362" s="7"/>
      <c r="BV8362" s="7"/>
      <c r="BW8362" s="7"/>
    </row>
    <row r="8363" spans="43:75" x14ac:dyDescent="0.2">
      <c r="AQ8363" s="7"/>
      <c r="AR8363" s="7"/>
      <c r="AS8363" s="7"/>
      <c r="AT8363" s="7"/>
      <c r="AU8363" s="7"/>
      <c r="AV8363" s="7"/>
      <c r="AX8363" s="7"/>
      <c r="AY8363" s="7"/>
      <c r="AZ8363" s="7"/>
      <c r="BA8363" s="7"/>
      <c r="BB8363" s="7"/>
      <c r="BC8363" s="7"/>
      <c r="BD8363" s="7"/>
      <c r="BG8363" s="7"/>
      <c r="BH8363" s="7"/>
      <c r="BI8363" s="7"/>
      <c r="BJ8363" s="7"/>
      <c r="BK8363" s="7"/>
      <c r="BL8363" s="7"/>
      <c r="BM8363" s="7"/>
      <c r="BP8363" s="7"/>
      <c r="BQ8363" s="7"/>
      <c r="BR8363" s="7"/>
      <c r="BS8363" s="7"/>
      <c r="BT8363" s="7"/>
      <c r="BU8363" s="7"/>
      <c r="BV8363" s="7"/>
      <c r="BW8363" s="7"/>
    </row>
    <row r="8364" spans="43:75" x14ac:dyDescent="0.2">
      <c r="AQ8364" s="7"/>
      <c r="AR8364" s="7"/>
      <c r="AS8364" s="7"/>
      <c r="AT8364" s="7"/>
      <c r="AU8364" s="7"/>
      <c r="AV8364" s="7"/>
      <c r="AX8364" s="7"/>
      <c r="AY8364" s="7"/>
      <c r="AZ8364" s="7"/>
      <c r="BA8364" s="7"/>
      <c r="BB8364" s="7"/>
      <c r="BC8364" s="7"/>
      <c r="BD8364" s="7"/>
      <c r="BG8364" s="7"/>
      <c r="BH8364" s="7"/>
      <c r="BI8364" s="7"/>
      <c r="BJ8364" s="7"/>
      <c r="BK8364" s="7"/>
      <c r="BL8364" s="7"/>
      <c r="BM8364" s="7"/>
      <c r="BP8364" s="7"/>
      <c r="BQ8364" s="7"/>
      <c r="BR8364" s="7"/>
      <c r="BS8364" s="7"/>
      <c r="BT8364" s="7"/>
      <c r="BU8364" s="7"/>
      <c r="BV8364" s="7"/>
      <c r="BW8364" s="7"/>
    </row>
    <row r="8365" spans="43:75" x14ac:dyDescent="0.2">
      <c r="AQ8365" s="7"/>
      <c r="AR8365" s="7"/>
      <c r="AS8365" s="7"/>
      <c r="AT8365" s="7"/>
      <c r="AU8365" s="7"/>
      <c r="AV8365" s="7"/>
      <c r="AX8365" s="7"/>
      <c r="AY8365" s="7"/>
      <c r="AZ8365" s="7"/>
      <c r="BA8365" s="7"/>
      <c r="BB8365" s="7"/>
      <c r="BC8365" s="7"/>
      <c r="BD8365" s="7"/>
      <c r="BG8365" s="7"/>
      <c r="BH8365" s="7"/>
      <c r="BI8365" s="7"/>
      <c r="BJ8365" s="7"/>
      <c r="BK8365" s="7"/>
      <c r="BL8365" s="7"/>
      <c r="BM8365" s="7"/>
      <c r="BP8365" s="7"/>
      <c r="BQ8365" s="7"/>
      <c r="BR8365" s="7"/>
      <c r="BS8365" s="7"/>
      <c r="BT8365" s="7"/>
      <c r="BU8365" s="7"/>
      <c r="BV8365" s="7"/>
      <c r="BW8365" s="7"/>
    </row>
    <row r="8366" spans="43:75" x14ac:dyDescent="0.2">
      <c r="AQ8366" s="7"/>
      <c r="AR8366" s="7"/>
      <c r="AS8366" s="7"/>
      <c r="AT8366" s="7"/>
      <c r="AU8366" s="7"/>
      <c r="AV8366" s="7"/>
      <c r="AX8366" s="7"/>
      <c r="AY8366" s="7"/>
      <c r="AZ8366" s="7"/>
      <c r="BA8366" s="7"/>
      <c r="BB8366" s="7"/>
      <c r="BC8366" s="7"/>
      <c r="BD8366" s="7"/>
      <c r="BG8366" s="7"/>
      <c r="BH8366" s="7"/>
      <c r="BI8366" s="7"/>
      <c r="BJ8366" s="7"/>
      <c r="BK8366" s="7"/>
      <c r="BL8366" s="7"/>
      <c r="BM8366" s="7"/>
      <c r="BP8366" s="7"/>
      <c r="BQ8366" s="7"/>
      <c r="BR8366" s="7"/>
      <c r="BS8366" s="7"/>
      <c r="BT8366" s="7"/>
      <c r="BU8366" s="7"/>
      <c r="BV8366" s="7"/>
      <c r="BW8366" s="7"/>
    </row>
    <row r="8367" spans="43:75" x14ac:dyDescent="0.2">
      <c r="AQ8367" s="7"/>
      <c r="AR8367" s="7"/>
      <c r="AS8367" s="7"/>
      <c r="AT8367" s="7"/>
      <c r="AU8367" s="7"/>
      <c r="AV8367" s="7"/>
      <c r="AX8367" s="7"/>
      <c r="AY8367" s="7"/>
      <c r="AZ8367" s="7"/>
      <c r="BA8367" s="7"/>
      <c r="BB8367" s="7"/>
      <c r="BC8367" s="7"/>
      <c r="BD8367" s="7"/>
      <c r="BG8367" s="7"/>
      <c r="BH8367" s="7"/>
      <c r="BI8367" s="7"/>
      <c r="BJ8367" s="7"/>
      <c r="BK8367" s="7"/>
      <c r="BL8367" s="7"/>
      <c r="BM8367" s="7"/>
      <c r="BP8367" s="7"/>
      <c r="BQ8367" s="7"/>
      <c r="BR8367" s="7"/>
      <c r="BS8367" s="7"/>
      <c r="BT8367" s="7"/>
      <c r="BU8367" s="7"/>
      <c r="BV8367" s="7"/>
      <c r="BW8367" s="7"/>
    </row>
    <row r="8368" spans="43:75" x14ac:dyDescent="0.2">
      <c r="AQ8368" s="7"/>
      <c r="AR8368" s="7"/>
      <c r="AS8368" s="7"/>
      <c r="AT8368" s="7"/>
      <c r="AU8368" s="7"/>
      <c r="AV8368" s="7"/>
      <c r="AX8368" s="7"/>
      <c r="AY8368" s="7"/>
      <c r="AZ8368" s="7"/>
      <c r="BA8368" s="7"/>
      <c r="BB8368" s="7"/>
      <c r="BC8368" s="7"/>
      <c r="BD8368" s="7"/>
      <c r="BG8368" s="7"/>
      <c r="BH8368" s="7"/>
      <c r="BI8368" s="7"/>
      <c r="BJ8368" s="7"/>
      <c r="BK8368" s="7"/>
      <c r="BL8368" s="7"/>
      <c r="BM8368" s="7"/>
      <c r="BP8368" s="7"/>
      <c r="BQ8368" s="7"/>
      <c r="BR8368" s="7"/>
      <c r="BS8368" s="7"/>
      <c r="BT8368" s="7"/>
      <c r="BU8368" s="7"/>
      <c r="BV8368" s="7"/>
      <c r="BW8368" s="7"/>
    </row>
    <row r="8369" spans="43:75" x14ac:dyDescent="0.2">
      <c r="AQ8369" s="7"/>
      <c r="AR8369" s="7"/>
      <c r="AS8369" s="7"/>
      <c r="AT8369" s="7"/>
      <c r="AU8369" s="7"/>
      <c r="AV8369" s="7"/>
      <c r="AX8369" s="7"/>
      <c r="AY8369" s="7"/>
      <c r="AZ8369" s="7"/>
      <c r="BA8369" s="7"/>
      <c r="BB8369" s="7"/>
      <c r="BC8369" s="7"/>
      <c r="BD8369" s="7"/>
      <c r="BG8369" s="7"/>
      <c r="BH8369" s="7"/>
      <c r="BI8369" s="7"/>
      <c r="BJ8369" s="7"/>
      <c r="BK8369" s="7"/>
      <c r="BL8369" s="7"/>
      <c r="BM8369" s="7"/>
      <c r="BP8369" s="7"/>
      <c r="BQ8369" s="7"/>
      <c r="BR8369" s="7"/>
      <c r="BS8369" s="7"/>
      <c r="BT8369" s="7"/>
      <c r="BU8369" s="7"/>
      <c r="BV8369" s="7"/>
      <c r="BW8369" s="7"/>
    </row>
    <row r="8370" spans="43:75" x14ac:dyDescent="0.2">
      <c r="AQ8370" s="7"/>
      <c r="AR8370" s="7"/>
      <c r="AS8370" s="7"/>
      <c r="AT8370" s="7"/>
      <c r="AU8370" s="7"/>
      <c r="AV8370" s="7"/>
      <c r="AX8370" s="7"/>
      <c r="AY8370" s="7"/>
      <c r="AZ8370" s="7"/>
      <c r="BA8370" s="7"/>
      <c r="BB8370" s="7"/>
      <c r="BC8370" s="7"/>
      <c r="BD8370" s="7"/>
      <c r="BG8370" s="7"/>
      <c r="BH8370" s="7"/>
      <c r="BI8370" s="7"/>
      <c r="BJ8370" s="7"/>
      <c r="BK8370" s="7"/>
      <c r="BL8370" s="7"/>
      <c r="BM8370" s="7"/>
      <c r="BP8370" s="7"/>
      <c r="BQ8370" s="7"/>
      <c r="BR8370" s="7"/>
      <c r="BS8370" s="7"/>
      <c r="BT8370" s="7"/>
      <c r="BU8370" s="7"/>
      <c r="BV8370" s="7"/>
      <c r="BW8370" s="7"/>
    </row>
    <row r="8371" spans="43:75" x14ac:dyDescent="0.2">
      <c r="AQ8371" s="7"/>
      <c r="AR8371" s="7"/>
      <c r="AS8371" s="7"/>
      <c r="AT8371" s="7"/>
      <c r="AU8371" s="7"/>
      <c r="AV8371" s="7"/>
      <c r="AX8371" s="7"/>
      <c r="AY8371" s="7"/>
      <c r="AZ8371" s="7"/>
      <c r="BA8371" s="7"/>
      <c r="BB8371" s="7"/>
      <c r="BC8371" s="7"/>
      <c r="BD8371" s="7"/>
      <c r="BG8371" s="7"/>
      <c r="BH8371" s="7"/>
      <c r="BI8371" s="7"/>
      <c r="BJ8371" s="7"/>
      <c r="BK8371" s="7"/>
      <c r="BL8371" s="7"/>
      <c r="BM8371" s="7"/>
      <c r="BP8371" s="7"/>
      <c r="BQ8371" s="7"/>
      <c r="BR8371" s="7"/>
      <c r="BS8371" s="7"/>
      <c r="BT8371" s="7"/>
      <c r="BU8371" s="7"/>
      <c r="BV8371" s="7"/>
      <c r="BW8371" s="7"/>
    </row>
    <row r="8372" spans="43:75" x14ac:dyDescent="0.2">
      <c r="AQ8372" s="7"/>
      <c r="AR8372" s="7"/>
      <c r="AS8372" s="7"/>
      <c r="AT8372" s="7"/>
      <c r="AU8372" s="7"/>
      <c r="AV8372" s="7"/>
      <c r="AX8372" s="7"/>
      <c r="AY8372" s="7"/>
      <c r="AZ8372" s="7"/>
      <c r="BA8372" s="7"/>
      <c r="BB8372" s="7"/>
      <c r="BC8372" s="7"/>
      <c r="BD8372" s="7"/>
      <c r="BG8372" s="7"/>
      <c r="BH8372" s="7"/>
      <c r="BI8372" s="7"/>
      <c r="BJ8372" s="7"/>
      <c r="BK8372" s="7"/>
      <c r="BL8372" s="7"/>
      <c r="BM8372" s="7"/>
      <c r="BP8372" s="7"/>
      <c r="BQ8372" s="7"/>
      <c r="BR8372" s="7"/>
      <c r="BS8372" s="7"/>
      <c r="BT8372" s="7"/>
      <c r="BU8372" s="7"/>
      <c r="BV8372" s="7"/>
      <c r="BW8372" s="7"/>
    </row>
    <row r="8373" spans="43:75" x14ac:dyDescent="0.2">
      <c r="AQ8373" s="7"/>
      <c r="AR8373" s="7"/>
      <c r="AS8373" s="7"/>
      <c r="AT8373" s="7"/>
      <c r="AU8373" s="7"/>
      <c r="AV8373" s="7"/>
      <c r="AX8373" s="7"/>
      <c r="AY8373" s="7"/>
      <c r="AZ8373" s="7"/>
      <c r="BA8373" s="7"/>
      <c r="BB8373" s="7"/>
      <c r="BC8373" s="7"/>
      <c r="BD8373" s="7"/>
      <c r="BG8373" s="7"/>
      <c r="BH8373" s="7"/>
      <c r="BI8373" s="7"/>
      <c r="BJ8373" s="7"/>
      <c r="BK8373" s="7"/>
      <c r="BL8373" s="7"/>
      <c r="BM8373" s="7"/>
      <c r="BP8373" s="7"/>
      <c r="BQ8373" s="7"/>
      <c r="BR8373" s="7"/>
      <c r="BS8373" s="7"/>
      <c r="BT8373" s="7"/>
      <c r="BU8373" s="7"/>
      <c r="BV8373" s="7"/>
      <c r="BW8373" s="7"/>
    </row>
    <row r="8374" spans="43:75" x14ac:dyDescent="0.2">
      <c r="AQ8374" s="7"/>
      <c r="AR8374" s="7"/>
      <c r="AS8374" s="7"/>
      <c r="AT8374" s="7"/>
      <c r="AU8374" s="7"/>
      <c r="AV8374" s="7"/>
      <c r="AX8374" s="7"/>
      <c r="AY8374" s="7"/>
      <c r="AZ8374" s="7"/>
      <c r="BA8374" s="7"/>
      <c r="BB8374" s="7"/>
      <c r="BC8374" s="7"/>
      <c r="BD8374" s="7"/>
      <c r="BG8374" s="7"/>
      <c r="BH8374" s="7"/>
      <c r="BI8374" s="7"/>
      <c r="BJ8374" s="7"/>
      <c r="BK8374" s="7"/>
      <c r="BL8374" s="7"/>
      <c r="BM8374" s="7"/>
      <c r="BP8374" s="7"/>
      <c r="BQ8374" s="7"/>
      <c r="BR8374" s="7"/>
      <c r="BS8374" s="7"/>
      <c r="BT8374" s="7"/>
      <c r="BU8374" s="7"/>
      <c r="BV8374" s="7"/>
      <c r="BW8374" s="7"/>
    </row>
    <row r="8375" spans="43:75" x14ac:dyDescent="0.2">
      <c r="AQ8375" s="7"/>
      <c r="AR8375" s="7"/>
      <c r="AS8375" s="7"/>
      <c r="AT8375" s="7"/>
      <c r="AU8375" s="7"/>
      <c r="AV8375" s="7"/>
      <c r="AX8375" s="7"/>
      <c r="AY8375" s="7"/>
      <c r="AZ8375" s="7"/>
      <c r="BA8375" s="7"/>
      <c r="BB8375" s="7"/>
      <c r="BC8375" s="7"/>
      <c r="BD8375" s="7"/>
      <c r="BG8375" s="7"/>
      <c r="BH8375" s="7"/>
      <c r="BI8375" s="7"/>
      <c r="BJ8375" s="7"/>
      <c r="BK8375" s="7"/>
      <c r="BL8375" s="7"/>
      <c r="BM8375" s="7"/>
      <c r="BP8375" s="7"/>
      <c r="BQ8375" s="7"/>
      <c r="BR8375" s="7"/>
      <c r="BS8375" s="7"/>
      <c r="BT8375" s="7"/>
      <c r="BU8375" s="7"/>
      <c r="BV8375" s="7"/>
      <c r="BW8375" s="7"/>
    </row>
    <row r="8376" spans="43:75" x14ac:dyDescent="0.2">
      <c r="AQ8376" s="7"/>
      <c r="AR8376" s="7"/>
      <c r="AS8376" s="7"/>
      <c r="AT8376" s="7"/>
      <c r="AU8376" s="7"/>
      <c r="AV8376" s="7"/>
      <c r="AX8376" s="7"/>
      <c r="AY8376" s="7"/>
      <c r="AZ8376" s="7"/>
      <c r="BA8376" s="7"/>
      <c r="BB8376" s="7"/>
      <c r="BC8376" s="7"/>
      <c r="BD8376" s="7"/>
      <c r="BG8376" s="7"/>
      <c r="BH8376" s="7"/>
      <c r="BI8376" s="7"/>
      <c r="BJ8376" s="7"/>
      <c r="BK8376" s="7"/>
      <c r="BL8376" s="7"/>
      <c r="BM8376" s="7"/>
      <c r="BP8376" s="7"/>
      <c r="BQ8376" s="7"/>
      <c r="BR8376" s="7"/>
      <c r="BS8376" s="7"/>
      <c r="BT8376" s="7"/>
      <c r="BU8376" s="7"/>
      <c r="BV8376" s="7"/>
      <c r="BW8376" s="7"/>
    </row>
    <row r="8377" spans="43:75" x14ac:dyDescent="0.2">
      <c r="AQ8377" s="7"/>
      <c r="AR8377" s="7"/>
      <c r="AS8377" s="7"/>
      <c r="AT8377" s="7"/>
      <c r="AU8377" s="7"/>
      <c r="AV8377" s="7"/>
      <c r="AX8377" s="7"/>
      <c r="AY8377" s="7"/>
      <c r="AZ8377" s="7"/>
      <c r="BA8377" s="7"/>
      <c r="BB8377" s="7"/>
      <c r="BC8377" s="7"/>
      <c r="BD8377" s="7"/>
      <c r="BG8377" s="7"/>
      <c r="BH8377" s="7"/>
      <c r="BI8377" s="7"/>
      <c r="BJ8377" s="7"/>
      <c r="BK8377" s="7"/>
      <c r="BL8377" s="7"/>
      <c r="BM8377" s="7"/>
      <c r="BP8377" s="7"/>
      <c r="BQ8377" s="7"/>
      <c r="BR8377" s="7"/>
      <c r="BS8377" s="7"/>
      <c r="BT8377" s="7"/>
      <c r="BU8377" s="7"/>
      <c r="BV8377" s="7"/>
      <c r="BW8377" s="7"/>
    </row>
    <row r="8378" spans="43:75" x14ac:dyDescent="0.2">
      <c r="AQ8378" s="7"/>
      <c r="AR8378" s="7"/>
      <c r="AS8378" s="7"/>
      <c r="AT8378" s="7"/>
      <c r="AU8378" s="7"/>
      <c r="AV8378" s="7"/>
      <c r="AX8378" s="7"/>
      <c r="AY8378" s="7"/>
      <c r="AZ8378" s="7"/>
      <c r="BA8378" s="7"/>
      <c r="BB8378" s="7"/>
      <c r="BC8378" s="7"/>
      <c r="BD8378" s="7"/>
      <c r="BG8378" s="7"/>
      <c r="BH8378" s="7"/>
      <c r="BI8378" s="7"/>
      <c r="BJ8378" s="7"/>
      <c r="BK8378" s="7"/>
      <c r="BL8378" s="7"/>
      <c r="BM8378" s="7"/>
      <c r="BP8378" s="7"/>
      <c r="BQ8378" s="7"/>
      <c r="BR8378" s="7"/>
      <c r="BS8378" s="7"/>
      <c r="BT8378" s="7"/>
      <c r="BU8378" s="7"/>
      <c r="BV8378" s="7"/>
      <c r="BW8378" s="7"/>
    </row>
    <row r="8379" spans="43:75" x14ac:dyDescent="0.2">
      <c r="AQ8379" s="7"/>
      <c r="AR8379" s="7"/>
      <c r="AS8379" s="7"/>
      <c r="AT8379" s="7"/>
      <c r="AU8379" s="7"/>
      <c r="AV8379" s="7"/>
      <c r="AX8379" s="7"/>
      <c r="AY8379" s="7"/>
      <c r="AZ8379" s="7"/>
      <c r="BA8379" s="7"/>
      <c r="BB8379" s="7"/>
      <c r="BC8379" s="7"/>
      <c r="BD8379" s="7"/>
      <c r="BG8379" s="7"/>
      <c r="BH8379" s="7"/>
      <c r="BI8379" s="7"/>
      <c r="BJ8379" s="7"/>
      <c r="BK8379" s="7"/>
      <c r="BL8379" s="7"/>
      <c r="BM8379" s="7"/>
      <c r="BP8379" s="7"/>
      <c r="BQ8379" s="7"/>
      <c r="BR8379" s="7"/>
      <c r="BS8379" s="7"/>
      <c r="BT8379" s="7"/>
      <c r="BU8379" s="7"/>
      <c r="BV8379" s="7"/>
      <c r="BW8379" s="7"/>
    </row>
    <row r="8380" spans="43:75" x14ac:dyDescent="0.2">
      <c r="AQ8380" s="7"/>
      <c r="AR8380" s="7"/>
      <c r="AS8380" s="7"/>
      <c r="AT8380" s="7"/>
      <c r="AU8380" s="7"/>
      <c r="AV8380" s="7"/>
      <c r="AX8380" s="7"/>
      <c r="AY8380" s="7"/>
      <c r="AZ8380" s="7"/>
      <c r="BA8380" s="7"/>
      <c r="BB8380" s="7"/>
      <c r="BC8380" s="7"/>
      <c r="BD8380" s="7"/>
      <c r="BG8380" s="7"/>
      <c r="BH8380" s="7"/>
      <c r="BI8380" s="7"/>
      <c r="BJ8380" s="7"/>
      <c r="BK8380" s="7"/>
      <c r="BL8380" s="7"/>
      <c r="BM8380" s="7"/>
      <c r="BP8380" s="7"/>
      <c r="BQ8380" s="7"/>
      <c r="BR8380" s="7"/>
      <c r="BS8380" s="7"/>
      <c r="BT8380" s="7"/>
      <c r="BU8380" s="7"/>
      <c r="BV8380" s="7"/>
      <c r="BW8380" s="7"/>
    </row>
    <row r="8381" spans="43:75" x14ac:dyDescent="0.2">
      <c r="AQ8381" s="7"/>
      <c r="AR8381" s="7"/>
      <c r="AS8381" s="7"/>
      <c r="AT8381" s="7"/>
      <c r="AU8381" s="7"/>
      <c r="AV8381" s="7"/>
      <c r="AX8381" s="7"/>
      <c r="AY8381" s="7"/>
      <c r="AZ8381" s="7"/>
      <c r="BA8381" s="7"/>
      <c r="BB8381" s="7"/>
      <c r="BC8381" s="7"/>
      <c r="BD8381" s="7"/>
      <c r="BG8381" s="7"/>
      <c r="BH8381" s="7"/>
      <c r="BI8381" s="7"/>
      <c r="BJ8381" s="7"/>
      <c r="BK8381" s="7"/>
      <c r="BL8381" s="7"/>
      <c r="BM8381" s="7"/>
      <c r="BP8381" s="7"/>
      <c r="BQ8381" s="7"/>
      <c r="BR8381" s="7"/>
      <c r="BS8381" s="7"/>
      <c r="BT8381" s="7"/>
      <c r="BU8381" s="7"/>
      <c r="BV8381" s="7"/>
      <c r="BW8381" s="7"/>
    </row>
    <row r="8382" spans="43:75" x14ac:dyDescent="0.2">
      <c r="AQ8382" s="7"/>
      <c r="AR8382" s="7"/>
      <c r="AS8382" s="7"/>
      <c r="AT8382" s="7"/>
      <c r="AU8382" s="7"/>
      <c r="AV8382" s="7"/>
      <c r="AX8382" s="7"/>
      <c r="AY8382" s="7"/>
      <c r="AZ8382" s="7"/>
      <c r="BA8382" s="7"/>
      <c r="BB8382" s="7"/>
      <c r="BC8382" s="7"/>
      <c r="BD8382" s="7"/>
      <c r="BG8382" s="7"/>
      <c r="BH8382" s="7"/>
      <c r="BI8382" s="7"/>
      <c r="BJ8382" s="7"/>
      <c r="BK8382" s="7"/>
      <c r="BL8382" s="7"/>
      <c r="BM8382" s="7"/>
      <c r="BP8382" s="7"/>
      <c r="BQ8382" s="7"/>
      <c r="BR8382" s="7"/>
      <c r="BS8382" s="7"/>
      <c r="BT8382" s="7"/>
      <c r="BU8382" s="7"/>
      <c r="BV8382" s="7"/>
      <c r="BW8382" s="7"/>
    </row>
    <row r="8383" spans="43:75" x14ac:dyDescent="0.2">
      <c r="AQ8383" s="7"/>
      <c r="AR8383" s="7"/>
      <c r="AS8383" s="7"/>
      <c r="AT8383" s="7"/>
      <c r="AU8383" s="7"/>
      <c r="AV8383" s="7"/>
      <c r="AX8383" s="7"/>
      <c r="AY8383" s="7"/>
      <c r="AZ8383" s="7"/>
      <c r="BA8383" s="7"/>
      <c r="BB8383" s="7"/>
      <c r="BC8383" s="7"/>
      <c r="BD8383" s="7"/>
      <c r="BG8383" s="7"/>
      <c r="BH8383" s="7"/>
      <c r="BI8383" s="7"/>
      <c r="BJ8383" s="7"/>
      <c r="BK8383" s="7"/>
      <c r="BL8383" s="7"/>
      <c r="BM8383" s="7"/>
      <c r="BP8383" s="7"/>
      <c r="BQ8383" s="7"/>
      <c r="BR8383" s="7"/>
      <c r="BS8383" s="7"/>
      <c r="BT8383" s="7"/>
      <c r="BU8383" s="7"/>
      <c r="BV8383" s="7"/>
      <c r="BW8383" s="7"/>
    </row>
    <row r="8384" spans="43:75" x14ac:dyDescent="0.2">
      <c r="AQ8384" s="7"/>
      <c r="AR8384" s="7"/>
      <c r="AS8384" s="7"/>
      <c r="AT8384" s="7"/>
      <c r="AU8384" s="7"/>
      <c r="AV8384" s="7"/>
      <c r="AX8384" s="7"/>
      <c r="AY8384" s="7"/>
      <c r="AZ8384" s="7"/>
      <c r="BA8384" s="7"/>
      <c r="BB8384" s="7"/>
      <c r="BC8384" s="7"/>
      <c r="BD8384" s="7"/>
      <c r="BG8384" s="7"/>
      <c r="BH8384" s="7"/>
      <c r="BI8384" s="7"/>
      <c r="BJ8384" s="7"/>
      <c r="BK8384" s="7"/>
      <c r="BL8384" s="7"/>
      <c r="BM8384" s="7"/>
      <c r="BP8384" s="7"/>
      <c r="BQ8384" s="7"/>
      <c r="BR8384" s="7"/>
      <c r="BS8384" s="7"/>
      <c r="BT8384" s="7"/>
      <c r="BU8384" s="7"/>
      <c r="BV8384" s="7"/>
      <c r="BW8384" s="7"/>
    </row>
    <row r="8385" spans="43:75" x14ac:dyDescent="0.2">
      <c r="AQ8385" s="7"/>
      <c r="AR8385" s="7"/>
      <c r="AS8385" s="7"/>
      <c r="AT8385" s="7"/>
      <c r="AU8385" s="7"/>
      <c r="AV8385" s="7"/>
      <c r="AX8385" s="7"/>
      <c r="AY8385" s="7"/>
      <c r="AZ8385" s="7"/>
      <c r="BA8385" s="7"/>
      <c r="BB8385" s="7"/>
      <c r="BC8385" s="7"/>
      <c r="BD8385" s="7"/>
      <c r="BG8385" s="7"/>
      <c r="BH8385" s="7"/>
      <c r="BI8385" s="7"/>
      <c r="BJ8385" s="7"/>
      <c r="BK8385" s="7"/>
      <c r="BL8385" s="7"/>
      <c r="BM8385" s="7"/>
      <c r="BP8385" s="7"/>
      <c r="BQ8385" s="7"/>
      <c r="BR8385" s="7"/>
      <c r="BS8385" s="7"/>
      <c r="BT8385" s="7"/>
      <c r="BU8385" s="7"/>
      <c r="BV8385" s="7"/>
      <c r="BW8385" s="7"/>
    </row>
    <row r="8386" spans="43:75" x14ac:dyDescent="0.2">
      <c r="AQ8386" s="7"/>
      <c r="AR8386" s="7"/>
      <c r="AS8386" s="7"/>
      <c r="AT8386" s="7"/>
      <c r="AU8386" s="7"/>
      <c r="AV8386" s="7"/>
      <c r="AX8386" s="7"/>
      <c r="AY8386" s="7"/>
      <c r="AZ8386" s="7"/>
      <c r="BA8386" s="7"/>
      <c r="BB8386" s="7"/>
      <c r="BC8386" s="7"/>
      <c r="BD8386" s="7"/>
      <c r="BG8386" s="7"/>
      <c r="BH8386" s="7"/>
      <c r="BI8386" s="7"/>
      <c r="BJ8386" s="7"/>
      <c r="BK8386" s="7"/>
      <c r="BL8386" s="7"/>
      <c r="BM8386" s="7"/>
      <c r="BP8386" s="7"/>
      <c r="BQ8386" s="7"/>
      <c r="BR8386" s="7"/>
      <c r="BS8386" s="7"/>
      <c r="BT8386" s="7"/>
      <c r="BU8386" s="7"/>
      <c r="BV8386" s="7"/>
      <c r="BW8386" s="7"/>
    </row>
    <row r="8387" spans="43:75" x14ac:dyDescent="0.2">
      <c r="AQ8387" s="7"/>
      <c r="AR8387" s="7"/>
      <c r="AS8387" s="7"/>
      <c r="AT8387" s="7"/>
      <c r="AU8387" s="7"/>
      <c r="AV8387" s="7"/>
      <c r="AX8387" s="7"/>
      <c r="AY8387" s="7"/>
      <c r="AZ8387" s="7"/>
      <c r="BA8387" s="7"/>
      <c r="BB8387" s="7"/>
      <c r="BC8387" s="7"/>
      <c r="BD8387" s="7"/>
      <c r="BG8387" s="7"/>
      <c r="BH8387" s="7"/>
      <c r="BI8387" s="7"/>
      <c r="BJ8387" s="7"/>
      <c r="BK8387" s="7"/>
      <c r="BL8387" s="7"/>
      <c r="BM8387" s="7"/>
      <c r="BP8387" s="7"/>
      <c r="BQ8387" s="7"/>
      <c r="BR8387" s="7"/>
      <c r="BS8387" s="7"/>
      <c r="BT8387" s="7"/>
      <c r="BU8387" s="7"/>
      <c r="BV8387" s="7"/>
      <c r="BW8387" s="7"/>
    </row>
    <row r="8388" spans="43:75" x14ac:dyDescent="0.2">
      <c r="AQ8388" s="7"/>
      <c r="AR8388" s="7"/>
      <c r="AS8388" s="7"/>
      <c r="AT8388" s="7"/>
      <c r="AU8388" s="7"/>
      <c r="AV8388" s="7"/>
      <c r="AX8388" s="7"/>
      <c r="AY8388" s="7"/>
      <c r="AZ8388" s="7"/>
      <c r="BA8388" s="7"/>
      <c r="BB8388" s="7"/>
      <c r="BC8388" s="7"/>
      <c r="BD8388" s="7"/>
      <c r="BG8388" s="7"/>
      <c r="BH8388" s="7"/>
      <c r="BI8388" s="7"/>
      <c r="BJ8388" s="7"/>
      <c r="BK8388" s="7"/>
      <c r="BL8388" s="7"/>
      <c r="BM8388" s="7"/>
      <c r="BP8388" s="7"/>
      <c r="BQ8388" s="7"/>
      <c r="BR8388" s="7"/>
      <c r="BS8388" s="7"/>
      <c r="BT8388" s="7"/>
      <c r="BU8388" s="7"/>
      <c r="BV8388" s="7"/>
      <c r="BW8388" s="7"/>
    </row>
    <row r="8389" spans="43:75" x14ac:dyDescent="0.2">
      <c r="AQ8389" s="7"/>
      <c r="AR8389" s="7"/>
      <c r="AS8389" s="7"/>
      <c r="AT8389" s="7"/>
      <c r="AU8389" s="7"/>
      <c r="AV8389" s="7"/>
      <c r="AX8389" s="7"/>
      <c r="AY8389" s="7"/>
      <c r="AZ8389" s="7"/>
      <c r="BA8389" s="7"/>
      <c r="BB8389" s="7"/>
      <c r="BC8389" s="7"/>
      <c r="BD8389" s="7"/>
      <c r="BG8389" s="7"/>
      <c r="BH8389" s="7"/>
      <c r="BI8389" s="7"/>
      <c r="BJ8389" s="7"/>
      <c r="BK8389" s="7"/>
      <c r="BL8389" s="7"/>
      <c r="BM8389" s="7"/>
      <c r="BP8389" s="7"/>
      <c r="BQ8389" s="7"/>
      <c r="BR8389" s="7"/>
      <c r="BS8389" s="7"/>
      <c r="BT8389" s="7"/>
      <c r="BU8389" s="7"/>
      <c r="BV8389" s="7"/>
      <c r="BW8389" s="7"/>
    </row>
    <row r="8390" spans="43:75" x14ac:dyDescent="0.2">
      <c r="AQ8390" s="7"/>
      <c r="AR8390" s="7"/>
      <c r="AS8390" s="7"/>
      <c r="AT8390" s="7"/>
      <c r="AU8390" s="7"/>
      <c r="AV8390" s="7"/>
      <c r="AX8390" s="7"/>
      <c r="AY8390" s="7"/>
      <c r="AZ8390" s="7"/>
      <c r="BA8390" s="7"/>
      <c r="BB8390" s="7"/>
      <c r="BC8390" s="7"/>
      <c r="BD8390" s="7"/>
      <c r="BG8390" s="7"/>
      <c r="BH8390" s="7"/>
      <c r="BI8390" s="7"/>
      <c r="BJ8390" s="7"/>
      <c r="BK8390" s="7"/>
      <c r="BL8390" s="7"/>
      <c r="BM8390" s="7"/>
      <c r="BP8390" s="7"/>
      <c r="BQ8390" s="7"/>
      <c r="BR8390" s="7"/>
      <c r="BS8390" s="7"/>
      <c r="BT8390" s="7"/>
      <c r="BU8390" s="7"/>
      <c r="BV8390" s="7"/>
      <c r="BW8390" s="7"/>
    </row>
    <row r="8391" spans="43:75" x14ac:dyDescent="0.2">
      <c r="AQ8391" s="7"/>
      <c r="AR8391" s="7"/>
      <c r="AS8391" s="7"/>
      <c r="AT8391" s="7"/>
      <c r="AU8391" s="7"/>
      <c r="AV8391" s="7"/>
      <c r="AX8391" s="7"/>
      <c r="AY8391" s="7"/>
      <c r="AZ8391" s="7"/>
      <c r="BA8391" s="7"/>
      <c r="BB8391" s="7"/>
      <c r="BC8391" s="7"/>
      <c r="BD8391" s="7"/>
      <c r="BG8391" s="7"/>
      <c r="BH8391" s="7"/>
      <c r="BI8391" s="7"/>
      <c r="BJ8391" s="7"/>
      <c r="BK8391" s="7"/>
      <c r="BL8391" s="7"/>
      <c r="BM8391" s="7"/>
      <c r="BP8391" s="7"/>
      <c r="BQ8391" s="7"/>
      <c r="BR8391" s="7"/>
      <c r="BS8391" s="7"/>
      <c r="BT8391" s="7"/>
      <c r="BU8391" s="7"/>
      <c r="BV8391" s="7"/>
      <c r="BW8391" s="7"/>
    </row>
    <row r="8392" spans="43:75" x14ac:dyDescent="0.2">
      <c r="AQ8392" s="7"/>
      <c r="AR8392" s="7"/>
      <c r="AS8392" s="7"/>
      <c r="AT8392" s="7"/>
      <c r="AU8392" s="7"/>
      <c r="AV8392" s="7"/>
      <c r="AX8392" s="7"/>
      <c r="AY8392" s="7"/>
      <c r="AZ8392" s="7"/>
      <c r="BA8392" s="7"/>
      <c r="BB8392" s="7"/>
      <c r="BC8392" s="7"/>
      <c r="BD8392" s="7"/>
      <c r="BG8392" s="7"/>
      <c r="BH8392" s="7"/>
      <c r="BI8392" s="7"/>
      <c r="BJ8392" s="7"/>
      <c r="BK8392" s="7"/>
      <c r="BL8392" s="7"/>
      <c r="BM8392" s="7"/>
      <c r="BP8392" s="7"/>
      <c r="BQ8392" s="7"/>
      <c r="BR8392" s="7"/>
      <c r="BS8392" s="7"/>
      <c r="BT8392" s="7"/>
      <c r="BU8392" s="7"/>
      <c r="BV8392" s="7"/>
      <c r="BW8392" s="7"/>
    </row>
    <row r="8393" spans="43:75" x14ac:dyDescent="0.2">
      <c r="AQ8393" s="7"/>
      <c r="AR8393" s="7"/>
      <c r="AS8393" s="7"/>
      <c r="AT8393" s="7"/>
      <c r="AU8393" s="7"/>
      <c r="AV8393" s="7"/>
      <c r="AX8393" s="7"/>
      <c r="AY8393" s="7"/>
      <c r="AZ8393" s="7"/>
      <c r="BA8393" s="7"/>
      <c r="BB8393" s="7"/>
      <c r="BC8393" s="7"/>
      <c r="BD8393" s="7"/>
      <c r="BG8393" s="7"/>
      <c r="BH8393" s="7"/>
      <c r="BI8393" s="7"/>
      <c r="BJ8393" s="7"/>
      <c r="BK8393" s="7"/>
      <c r="BL8393" s="7"/>
      <c r="BM8393" s="7"/>
      <c r="BP8393" s="7"/>
      <c r="BQ8393" s="7"/>
      <c r="BR8393" s="7"/>
      <c r="BS8393" s="7"/>
      <c r="BT8393" s="7"/>
      <c r="BU8393" s="7"/>
      <c r="BV8393" s="7"/>
      <c r="BW8393" s="7"/>
    </row>
    <row r="8394" spans="43:75" x14ac:dyDescent="0.2">
      <c r="AQ8394" s="7"/>
      <c r="AR8394" s="7"/>
      <c r="AS8394" s="7"/>
      <c r="AT8394" s="7"/>
      <c r="AU8394" s="7"/>
      <c r="AV8394" s="7"/>
      <c r="AX8394" s="7"/>
      <c r="AY8394" s="7"/>
      <c r="AZ8394" s="7"/>
      <c r="BA8394" s="7"/>
      <c r="BB8394" s="7"/>
      <c r="BC8394" s="7"/>
      <c r="BD8394" s="7"/>
      <c r="BG8394" s="7"/>
      <c r="BH8394" s="7"/>
      <c r="BI8394" s="7"/>
      <c r="BJ8394" s="7"/>
      <c r="BK8394" s="7"/>
      <c r="BL8394" s="7"/>
      <c r="BM8394" s="7"/>
      <c r="BP8394" s="7"/>
      <c r="BQ8394" s="7"/>
      <c r="BR8394" s="7"/>
      <c r="BS8394" s="7"/>
      <c r="BT8394" s="7"/>
      <c r="BU8394" s="7"/>
      <c r="BV8394" s="7"/>
      <c r="BW8394" s="7"/>
    </row>
    <row r="8395" spans="43:75" x14ac:dyDescent="0.2">
      <c r="AQ8395" s="7"/>
      <c r="AR8395" s="7"/>
      <c r="AS8395" s="7"/>
      <c r="AT8395" s="7"/>
      <c r="AU8395" s="7"/>
      <c r="AV8395" s="7"/>
      <c r="AX8395" s="7"/>
      <c r="AY8395" s="7"/>
      <c r="AZ8395" s="7"/>
      <c r="BA8395" s="7"/>
      <c r="BB8395" s="7"/>
      <c r="BC8395" s="7"/>
      <c r="BD8395" s="7"/>
      <c r="BG8395" s="7"/>
      <c r="BH8395" s="7"/>
      <c r="BI8395" s="7"/>
      <c r="BJ8395" s="7"/>
      <c r="BK8395" s="7"/>
      <c r="BL8395" s="7"/>
      <c r="BM8395" s="7"/>
      <c r="BP8395" s="7"/>
      <c r="BQ8395" s="7"/>
      <c r="BR8395" s="7"/>
      <c r="BS8395" s="7"/>
      <c r="BT8395" s="7"/>
      <c r="BU8395" s="7"/>
      <c r="BV8395" s="7"/>
      <c r="BW8395" s="7"/>
    </row>
    <row r="8396" spans="43:75" x14ac:dyDescent="0.2">
      <c r="AQ8396" s="7"/>
      <c r="AR8396" s="7"/>
      <c r="AS8396" s="7"/>
      <c r="AT8396" s="7"/>
      <c r="AU8396" s="7"/>
      <c r="AV8396" s="7"/>
      <c r="AX8396" s="7"/>
      <c r="AY8396" s="7"/>
      <c r="AZ8396" s="7"/>
      <c r="BA8396" s="7"/>
      <c r="BB8396" s="7"/>
      <c r="BC8396" s="7"/>
      <c r="BD8396" s="7"/>
      <c r="BG8396" s="7"/>
      <c r="BH8396" s="7"/>
      <c r="BI8396" s="7"/>
      <c r="BJ8396" s="7"/>
      <c r="BK8396" s="7"/>
      <c r="BL8396" s="7"/>
      <c r="BM8396" s="7"/>
      <c r="BP8396" s="7"/>
      <c r="BQ8396" s="7"/>
      <c r="BR8396" s="7"/>
      <c r="BS8396" s="7"/>
      <c r="BT8396" s="7"/>
      <c r="BU8396" s="7"/>
      <c r="BV8396" s="7"/>
      <c r="BW8396" s="7"/>
    </row>
    <row r="8397" spans="43:75" x14ac:dyDescent="0.2">
      <c r="AQ8397" s="7"/>
      <c r="AR8397" s="7"/>
      <c r="AS8397" s="7"/>
      <c r="AT8397" s="7"/>
      <c r="AU8397" s="7"/>
      <c r="AV8397" s="7"/>
      <c r="AX8397" s="7"/>
      <c r="AY8397" s="7"/>
      <c r="AZ8397" s="7"/>
      <c r="BA8397" s="7"/>
      <c r="BB8397" s="7"/>
      <c r="BC8397" s="7"/>
      <c r="BD8397" s="7"/>
      <c r="BG8397" s="7"/>
      <c r="BH8397" s="7"/>
      <c r="BI8397" s="7"/>
      <c r="BJ8397" s="7"/>
      <c r="BK8397" s="7"/>
      <c r="BL8397" s="7"/>
      <c r="BM8397" s="7"/>
      <c r="BP8397" s="7"/>
      <c r="BQ8397" s="7"/>
      <c r="BR8397" s="7"/>
      <c r="BS8397" s="7"/>
      <c r="BT8397" s="7"/>
      <c r="BU8397" s="7"/>
      <c r="BV8397" s="7"/>
      <c r="BW8397" s="7"/>
    </row>
    <row r="8398" spans="43:75" x14ac:dyDescent="0.2">
      <c r="AQ8398" s="7"/>
      <c r="AR8398" s="7"/>
      <c r="AS8398" s="7"/>
      <c r="AT8398" s="7"/>
      <c r="AU8398" s="7"/>
      <c r="AV8398" s="7"/>
      <c r="AX8398" s="7"/>
      <c r="AY8398" s="7"/>
      <c r="AZ8398" s="7"/>
      <c r="BA8398" s="7"/>
      <c r="BB8398" s="7"/>
      <c r="BC8398" s="7"/>
      <c r="BD8398" s="7"/>
      <c r="BG8398" s="7"/>
      <c r="BH8398" s="7"/>
      <c r="BI8398" s="7"/>
      <c r="BJ8398" s="7"/>
      <c r="BK8398" s="7"/>
      <c r="BL8398" s="7"/>
      <c r="BM8398" s="7"/>
      <c r="BP8398" s="7"/>
      <c r="BQ8398" s="7"/>
      <c r="BR8398" s="7"/>
      <c r="BS8398" s="7"/>
      <c r="BT8398" s="7"/>
      <c r="BU8398" s="7"/>
      <c r="BV8398" s="7"/>
      <c r="BW8398" s="7"/>
    </row>
    <row r="8399" spans="43:75" x14ac:dyDescent="0.2">
      <c r="AQ8399" s="7"/>
      <c r="AR8399" s="7"/>
      <c r="AS8399" s="7"/>
      <c r="AT8399" s="7"/>
      <c r="AU8399" s="7"/>
      <c r="AV8399" s="7"/>
      <c r="AX8399" s="7"/>
      <c r="AY8399" s="7"/>
      <c r="AZ8399" s="7"/>
      <c r="BA8399" s="7"/>
      <c r="BB8399" s="7"/>
      <c r="BC8399" s="7"/>
      <c r="BD8399" s="7"/>
      <c r="BG8399" s="7"/>
      <c r="BH8399" s="7"/>
      <c r="BI8399" s="7"/>
      <c r="BJ8399" s="7"/>
      <c r="BK8399" s="7"/>
      <c r="BL8399" s="7"/>
      <c r="BM8399" s="7"/>
      <c r="BP8399" s="7"/>
      <c r="BQ8399" s="7"/>
      <c r="BR8399" s="7"/>
      <c r="BS8399" s="7"/>
      <c r="BT8399" s="7"/>
      <c r="BU8399" s="7"/>
      <c r="BV8399" s="7"/>
      <c r="BW8399" s="7"/>
    </row>
    <row r="8400" spans="43:75" x14ac:dyDescent="0.2">
      <c r="AQ8400" s="7"/>
      <c r="AR8400" s="7"/>
      <c r="AS8400" s="7"/>
      <c r="AT8400" s="7"/>
      <c r="AU8400" s="7"/>
      <c r="AV8400" s="7"/>
      <c r="AX8400" s="7"/>
      <c r="AY8400" s="7"/>
      <c r="AZ8400" s="7"/>
      <c r="BA8400" s="7"/>
      <c r="BB8400" s="7"/>
      <c r="BC8400" s="7"/>
      <c r="BD8400" s="7"/>
      <c r="BG8400" s="7"/>
      <c r="BH8400" s="7"/>
      <c r="BI8400" s="7"/>
      <c r="BJ8400" s="7"/>
      <c r="BK8400" s="7"/>
      <c r="BL8400" s="7"/>
      <c r="BM8400" s="7"/>
      <c r="BP8400" s="7"/>
      <c r="BQ8400" s="7"/>
      <c r="BR8400" s="7"/>
      <c r="BS8400" s="7"/>
      <c r="BT8400" s="7"/>
      <c r="BU8400" s="7"/>
      <c r="BV8400" s="7"/>
      <c r="BW8400" s="7"/>
    </row>
    <row r="8401" spans="43:75" x14ac:dyDescent="0.2">
      <c r="AQ8401" s="7"/>
      <c r="AR8401" s="7"/>
      <c r="AS8401" s="7"/>
      <c r="AT8401" s="7"/>
      <c r="AU8401" s="7"/>
      <c r="AV8401" s="7"/>
      <c r="AX8401" s="7"/>
      <c r="AY8401" s="7"/>
      <c r="AZ8401" s="7"/>
      <c r="BA8401" s="7"/>
      <c r="BB8401" s="7"/>
      <c r="BC8401" s="7"/>
      <c r="BD8401" s="7"/>
      <c r="BG8401" s="7"/>
      <c r="BH8401" s="7"/>
      <c r="BI8401" s="7"/>
      <c r="BJ8401" s="7"/>
      <c r="BK8401" s="7"/>
      <c r="BL8401" s="7"/>
      <c r="BM8401" s="7"/>
      <c r="BP8401" s="7"/>
      <c r="BQ8401" s="7"/>
      <c r="BR8401" s="7"/>
      <c r="BS8401" s="7"/>
      <c r="BT8401" s="7"/>
      <c r="BU8401" s="7"/>
      <c r="BV8401" s="7"/>
      <c r="BW8401" s="7"/>
    </row>
    <row r="8402" spans="43:75" x14ac:dyDescent="0.2">
      <c r="AQ8402" s="7"/>
      <c r="AR8402" s="7"/>
      <c r="AS8402" s="7"/>
      <c r="AT8402" s="7"/>
      <c r="AU8402" s="7"/>
      <c r="AV8402" s="7"/>
      <c r="AX8402" s="7"/>
      <c r="AY8402" s="7"/>
      <c r="AZ8402" s="7"/>
      <c r="BA8402" s="7"/>
      <c r="BB8402" s="7"/>
      <c r="BC8402" s="7"/>
      <c r="BD8402" s="7"/>
      <c r="BG8402" s="7"/>
      <c r="BH8402" s="7"/>
      <c r="BI8402" s="7"/>
      <c r="BJ8402" s="7"/>
      <c r="BK8402" s="7"/>
      <c r="BL8402" s="7"/>
      <c r="BM8402" s="7"/>
      <c r="BP8402" s="7"/>
      <c r="BQ8402" s="7"/>
      <c r="BR8402" s="7"/>
      <c r="BS8402" s="7"/>
      <c r="BT8402" s="7"/>
      <c r="BU8402" s="7"/>
      <c r="BV8402" s="7"/>
      <c r="BW8402" s="7"/>
    </row>
    <row r="8403" spans="43:75" x14ac:dyDescent="0.2">
      <c r="AQ8403" s="7"/>
      <c r="AR8403" s="7"/>
      <c r="AS8403" s="7"/>
      <c r="AT8403" s="7"/>
      <c r="AU8403" s="7"/>
      <c r="AV8403" s="7"/>
      <c r="AX8403" s="7"/>
      <c r="AY8403" s="7"/>
      <c r="AZ8403" s="7"/>
      <c r="BA8403" s="7"/>
      <c r="BB8403" s="7"/>
      <c r="BC8403" s="7"/>
      <c r="BD8403" s="7"/>
      <c r="BG8403" s="7"/>
      <c r="BH8403" s="7"/>
      <c r="BI8403" s="7"/>
      <c r="BJ8403" s="7"/>
      <c r="BK8403" s="7"/>
      <c r="BL8403" s="7"/>
      <c r="BM8403" s="7"/>
      <c r="BP8403" s="7"/>
      <c r="BQ8403" s="7"/>
      <c r="BR8403" s="7"/>
      <c r="BS8403" s="7"/>
      <c r="BT8403" s="7"/>
      <c r="BU8403" s="7"/>
      <c r="BV8403" s="7"/>
      <c r="BW8403" s="7"/>
    </row>
    <row r="8404" spans="43:75" x14ac:dyDescent="0.2">
      <c r="AQ8404" s="7"/>
      <c r="AR8404" s="7"/>
      <c r="AS8404" s="7"/>
      <c r="AT8404" s="7"/>
      <c r="AU8404" s="7"/>
      <c r="AV8404" s="7"/>
      <c r="AX8404" s="7"/>
      <c r="AY8404" s="7"/>
      <c r="AZ8404" s="7"/>
      <c r="BA8404" s="7"/>
      <c r="BB8404" s="7"/>
      <c r="BC8404" s="7"/>
      <c r="BD8404" s="7"/>
      <c r="BG8404" s="7"/>
      <c r="BH8404" s="7"/>
      <c r="BI8404" s="7"/>
      <c r="BJ8404" s="7"/>
      <c r="BK8404" s="7"/>
      <c r="BL8404" s="7"/>
      <c r="BM8404" s="7"/>
      <c r="BP8404" s="7"/>
      <c r="BQ8404" s="7"/>
      <c r="BR8404" s="7"/>
      <c r="BS8404" s="7"/>
      <c r="BT8404" s="7"/>
      <c r="BU8404" s="7"/>
      <c r="BV8404" s="7"/>
      <c r="BW8404" s="7"/>
    </row>
    <row r="8405" spans="43:75" x14ac:dyDescent="0.2">
      <c r="AQ8405" s="7"/>
      <c r="AR8405" s="7"/>
      <c r="AS8405" s="7"/>
      <c r="AT8405" s="7"/>
      <c r="AU8405" s="7"/>
      <c r="AV8405" s="7"/>
      <c r="AX8405" s="7"/>
      <c r="AY8405" s="7"/>
      <c r="AZ8405" s="7"/>
      <c r="BA8405" s="7"/>
      <c r="BB8405" s="7"/>
      <c r="BC8405" s="7"/>
      <c r="BD8405" s="7"/>
      <c r="BG8405" s="7"/>
      <c r="BH8405" s="7"/>
      <c r="BI8405" s="7"/>
      <c r="BJ8405" s="7"/>
      <c r="BK8405" s="7"/>
      <c r="BL8405" s="7"/>
      <c r="BM8405" s="7"/>
      <c r="BP8405" s="7"/>
      <c r="BQ8405" s="7"/>
      <c r="BR8405" s="7"/>
      <c r="BS8405" s="7"/>
      <c r="BT8405" s="7"/>
      <c r="BU8405" s="7"/>
      <c r="BV8405" s="7"/>
      <c r="BW8405" s="7"/>
    </row>
    <row r="8406" spans="43:75" x14ac:dyDescent="0.2">
      <c r="AQ8406" s="7"/>
      <c r="AR8406" s="7"/>
      <c r="AS8406" s="7"/>
      <c r="AT8406" s="7"/>
      <c r="AU8406" s="7"/>
      <c r="AV8406" s="7"/>
      <c r="AX8406" s="7"/>
      <c r="AY8406" s="7"/>
      <c r="AZ8406" s="7"/>
      <c r="BA8406" s="7"/>
      <c r="BB8406" s="7"/>
      <c r="BC8406" s="7"/>
      <c r="BD8406" s="7"/>
      <c r="BG8406" s="7"/>
      <c r="BH8406" s="7"/>
      <c r="BI8406" s="7"/>
      <c r="BJ8406" s="7"/>
      <c r="BK8406" s="7"/>
      <c r="BL8406" s="7"/>
      <c r="BM8406" s="7"/>
      <c r="BP8406" s="7"/>
      <c r="BQ8406" s="7"/>
      <c r="BR8406" s="7"/>
      <c r="BS8406" s="7"/>
      <c r="BT8406" s="7"/>
      <c r="BU8406" s="7"/>
      <c r="BV8406" s="7"/>
      <c r="BW8406" s="7"/>
    </row>
    <row r="8407" spans="43:75" x14ac:dyDescent="0.2">
      <c r="AQ8407" s="7"/>
      <c r="AR8407" s="7"/>
      <c r="AS8407" s="7"/>
      <c r="AT8407" s="7"/>
      <c r="AU8407" s="7"/>
      <c r="AV8407" s="7"/>
      <c r="AX8407" s="7"/>
      <c r="AY8407" s="7"/>
      <c r="AZ8407" s="7"/>
      <c r="BA8407" s="7"/>
      <c r="BB8407" s="7"/>
      <c r="BC8407" s="7"/>
      <c r="BD8407" s="7"/>
      <c r="BG8407" s="7"/>
      <c r="BH8407" s="7"/>
      <c r="BI8407" s="7"/>
      <c r="BJ8407" s="7"/>
      <c r="BK8407" s="7"/>
      <c r="BL8407" s="7"/>
      <c r="BM8407" s="7"/>
      <c r="BP8407" s="7"/>
      <c r="BQ8407" s="7"/>
      <c r="BR8407" s="7"/>
      <c r="BS8407" s="7"/>
      <c r="BT8407" s="7"/>
      <c r="BU8407" s="7"/>
      <c r="BV8407" s="7"/>
      <c r="BW8407" s="7"/>
    </row>
    <row r="8408" spans="43:75" x14ac:dyDescent="0.2">
      <c r="AQ8408" s="7"/>
      <c r="AR8408" s="7"/>
      <c r="AS8408" s="7"/>
      <c r="AT8408" s="7"/>
      <c r="AU8408" s="7"/>
      <c r="AV8408" s="7"/>
      <c r="AX8408" s="7"/>
      <c r="AY8408" s="7"/>
      <c r="AZ8408" s="7"/>
      <c r="BA8408" s="7"/>
      <c r="BB8408" s="7"/>
      <c r="BC8408" s="7"/>
      <c r="BD8408" s="7"/>
      <c r="BG8408" s="7"/>
      <c r="BH8408" s="7"/>
      <c r="BI8408" s="7"/>
      <c r="BJ8408" s="7"/>
      <c r="BK8408" s="7"/>
      <c r="BL8408" s="7"/>
      <c r="BM8408" s="7"/>
      <c r="BP8408" s="7"/>
      <c r="BQ8408" s="7"/>
      <c r="BR8408" s="7"/>
      <c r="BS8408" s="7"/>
      <c r="BT8408" s="7"/>
      <c r="BU8408" s="7"/>
      <c r="BV8408" s="7"/>
      <c r="BW8408" s="7"/>
    </row>
    <row r="8409" spans="43:75" x14ac:dyDescent="0.2">
      <c r="AQ8409" s="7"/>
      <c r="AR8409" s="7"/>
      <c r="AS8409" s="7"/>
      <c r="AT8409" s="7"/>
      <c r="AU8409" s="7"/>
      <c r="AV8409" s="7"/>
      <c r="AX8409" s="7"/>
      <c r="AY8409" s="7"/>
      <c r="AZ8409" s="7"/>
      <c r="BA8409" s="7"/>
      <c r="BB8409" s="7"/>
      <c r="BC8409" s="7"/>
      <c r="BD8409" s="7"/>
      <c r="BG8409" s="7"/>
      <c r="BH8409" s="7"/>
      <c r="BI8409" s="7"/>
      <c r="BJ8409" s="7"/>
      <c r="BK8409" s="7"/>
      <c r="BL8409" s="7"/>
      <c r="BM8409" s="7"/>
      <c r="BP8409" s="7"/>
      <c r="BQ8409" s="7"/>
      <c r="BR8409" s="7"/>
      <c r="BS8409" s="7"/>
      <c r="BT8409" s="7"/>
      <c r="BU8409" s="7"/>
      <c r="BV8409" s="7"/>
      <c r="BW8409" s="7"/>
    </row>
    <row r="8410" spans="43:75" x14ac:dyDescent="0.2">
      <c r="AQ8410" s="7"/>
      <c r="AR8410" s="7"/>
      <c r="AS8410" s="7"/>
      <c r="AT8410" s="7"/>
      <c r="AU8410" s="7"/>
      <c r="AV8410" s="7"/>
      <c r="AX8410" s="7"/>
      <c r="AY8410" s="7"/>
      <c r="AZ8410" s="7"/>
      <c r="BA8410" s="7"/>
      <c r="BB8410" s="7"/>
      <c r="BC8410" s="7"/>
      <c r="BD8410" s="7"/>
      <c r="BG8410" s="7"/>
      <c r="BH8410" s="7"/>
      <c r="BI8410" s="7"/>
      <c r="BJ8410" s="7"/>
      <c r="BK8410" s="7"/>
      <c r="BL8410" s="7"/>
      <c r="BM8410" s="7"/>
      <c r="BP8410" s="7"/>
      <c r="BQ8410" s="7"/>
      <c r="BR8410" s="7"/>
      <c r="BS8410" s="7"/>
      <c r="BT8410" s="7"/>
      <c r="BU8410" s="7"/>
      <c r="BV8410" s="7"/>
      <c r="BW8410" s="7"/>
    </row>
    <row r="8411" spans="43:75" x14ac:dyDescent="0.2">
      <c r="AQ8411" s="7"/>
      <c r="AR8411" s="7"/>
      <c r="AS8411" s="7"/>
      <c r="AT8411" s="7"/>
      <c r="AU8411" s="7"/>
      <c r="AV8411" s="7"/>
      <c r="AX8411" s="7"/>
      <c r="AY8411" s="7"/>
      <c r="AZ8411" s="7"/>
      <c r="BA8411" s="7"/>
      <c r="BB8411" s="7"/>
      <c r="BC8411" s="7"/>
      <c r="BD8411" s="7"/>
      <c r="BG8411" s="7"/>
      <c r="BH8411" s="7"/>
      <c r="BI8411" s="7"/>
      <c r="BJ8411" s="7"/>
      <c r="BK8411" s="7"/>
      <c r="BL8411" s="7"/>
      <c r="BM8411" s="7"/>
      <c r="BP8411" s="7"/>
      <c r="BQ8411" s="7"/>
      <c r="BR8411" s="7"/>
      <c r="BS8411" s="7"/>
      <c r="BT8411" s="7"/>
      <c r="BU8411" s="7"/>
      <c r="BV8411" s="7"/>
      <c r="BW8411" s="7"/>
    </row>
    <row r="8412" spans="43:75" x14ac:dyDescent="0.2">
      <c r="AQ8412" s="7"/>
      <c r="AR8412" s="7"/>
      <c r="AS8412" s="7"/>
      <c r="AT8412" s="7"/>
      <c r="AU8412" s="7"/>
      <c r="AV8412" s="7"/>
      <c r="AX8412" s="7"/>
      <c r="AY8412" s="7"/>
      <c r="AZ8412" s="7"/>
      <c r="BA8412" s="7"/>
      <c r="BB8412" s="7"/>
      <c r="BC8412" s="7"/>
      <c r="BD8412" s="7"/>
      <c r="BG8412" s="7"/>
      <c r="BH8412" s="7"/>
      <c r="BI8412" s="7"/>
      <c r="BJ8412" s="7"/>
      <c r="BK8412" s="7"/>
      <c r="BL8412" s="7"/>
      <c r="BM8412" s="7"/>
      <c r="BP8412" s="7"/>
      <c r="BQ8412" s="7"/>
      <c r="BR8412" s="7"/>
      <c r="BS8412" s="7"/>
      <c r="BT8412" s="7"/>
      <c r="BU8412" s="7"/>
      <c r="BV8412" s="7"/>
      <c r="BW8412" s="7"/>
    </row>
    <row r="8413" spans="43:75" x14ac:dyDescent="0.2">
      <c r="AQ8413" s="7"/>
      <c r="AR8413" s="7"/>
      <c r="AS8413" s="7"/>
      <c r="AT8413" s="7"/>
      <c r="AU8413" s="7"/>
      <c r="AV8413" s="7"/>
      <c r="AX8413" s="7"/>
      <c r="AY8413" s="7"/>
      <c r="AZ8413" s="7"/>
      <c r="BA8413" s="7"/>
      <c r="BB8413" s="7"/>
      <c r="BC8413" s="7"/>
      <c r="BD8413" s="7"/>
      <c r="BG8413" s="7"/>
      <c r="BH8413" s="7"/>
      <c r="BI8413" s="7"/>
      <c r="BJ8413" s="7"/>
      <c r="BK8413" s="7"/>
      <c r="BL8413" s="7"/>
      <c r="BM8413" s="7"/>
      <c r="BP8413" s="7"/>
      <c r="BQ8413" s="7"/>
      <c r="BR8413" s="7"/>
      <c r="BS8413" s="7"/>
      <c r="BT8413" s="7"/>
      <c r="BU8413" s="7"/>
      <c r="BV8413" s="7"/>
      <c r="BW8413" s="7"/>
    </row>
    <row r="8414" spans="43:75" x14ac:dyDescent="0.2">
      <c r="AQ8414" s="7"/>
      <c r="AR8414" s="7"/>
      <c r="AS8414" s="7"/>
      <c r="AT8414" s="7"/>
      <c r="AU8414" s="7"/>
      <c r="AV8414" s="7"/>
      <c r="AX8414" s="7"/>
      <c r="AY8414" s="7"/>
      <c r="AZ8414" s="7"/>
      <c r="BA8414" s="7"/>
      <c r="BB8414" s="7"/>
      <c r="BC8414" s="7"/>
      <c r="BD8414" s="7"/>
      <c r="BG8414" s="7"/>
      <c r="BH8414" s="7"/>
      <c r="BI8414" s="7"/>
      <c r="BJ8414" s="7"/>
      <c r="BK8414" s="7"/>
      <c r="BL8414" s="7"/>
      <c r="BM8414" s="7"/>
      <c r="BP8414" s="7"/>
      <c r="BQ8414" s="7"/>
      <c r="BR8414" s="7"/>
      <c r="BS8414" s="7"/>
      <c r="BT8414" s="7"/>
      <c r="BU8414" s="7"/>
      <c r="BV8414" s="7"/>
      <c r="BW8414" s="7"/>
    </row>
    <row r="8415" spans="43:75" x14ac:dyDescent="0.2">
      <c r="AQ8415" s="7"/>
      <c r="AR8415" s="7"/>
      <c r="AS8415" s="7"/>
      <c r="AT8415" s="7"/>
      <c r="AU8415" s="7"/>
      <c r="AV8415" s="7"/>
      <c r="AX8415" s="7"/>
      <c r="AY8415" s="7"/>
      <c r="AZ8415" s="7"/>
      <c r="BA8415" s="7"/>
      <c r="BB8415" s="7"/>
      <c r="BC8415" s="7"/>
      <c r="BD8415" s="7"/>
      <c r="BG8415" s="7"/>
      <c r="BH8415" s="7"/>
      <c r="BI8415" s="7"/>
      <c r="BJ8415" s="7"/>
      <c r="BK8415" s="7"/>
      <c r="BL8415" s="7"/>
      <c r="BM8415" s="7"/>
      <c r="BP8415" s="7"/>
      <c r="BQ8415" s="7"/>
      <c r="BR8415" s="7"/>
      <c r="BS8415" s="7"/>
      <c r="BT8415" s="7"/>
      <c r="BU8415" s="7"/>
      <c r="BV8415" s="7"/>
      <c r="BW8415" s="7"/>
    </row>
    <row r="8416" spans="43:75" x14ac:dyDescent="0.2">
      <c r="AQ8416" s="7"/>
      <c r="AR8416" s="7"/>
      <c r="AS8416" s="7"/>
      <c r="AT8416" s="7"/>
      <c r="AU8416" s="7"/>
      <c r="AV8416" s="7"/>
      <c r="AX8416" s="7"/>
      <c r="AY8416" s="7"/>
      <c r="AZ8416" s="7"/>
      <c r="BA8416" s="7"/>
      <c r="BB8416" s="7"/>
      <c r="BC8416" s="7"/>
      <c r="BD8416" s="7"/>
      <c r="BG8416" s="7"/>
      <c r="BH8416" s="7"/>
      <c r="BI8416" s="7"/>
      <c r="BJ8416" s="7"/>
      <c r="BK8416" s="7"/>
      <c r="BL8416" s="7"/>
      <c r="BM8416" s="7"/>
      <c r="BP8416" s="7"/>
      <c r="BQ8416" s="7"/>
      <c r="BR8416" s="7"/>
      <c r="BS8416" s="7"/>
      <c r="BT8416" s="7"/>
      <c r="BU8416" s="7"/>
      <c r="BV8416" s="7"/>
      <c r="BW8416" s="7"/>
    </row>
    <row r="8417" spans="43:75" x14ac:dyDescent="0.2">
      <c r="AQ8417" s="7"/>
      <c r="AR8417" s="7"/>
      <c r="AS8417" s="7"/>
      <c r="AT8417" s="7"/>
      <c r="AU8417" s="7"/>
      <c r="AV8417" s="7"/>
      <c r="AX8417" s="7"/>
      <c r="AY8417" s="7"/>
      <c r="AZ8417" s="7"/>
      <c r="BA8417" s="7"/>
      <c r="BB8417" s="7"/>
      <c r="BC8417" s="7"/>
      <c r="BD8417" s="7"/>
      <c r="BG8417" s="7"/>
      <c r="BH8417" s="7"/>
      <c r="BI8417" s="7"/>
      <c r="BJ8417" s="7"/>
      <c r="BK8417" s="7"/>
      <c r="BL8417" s="7"/>
      <c r="BM8417" s="7"/>
      <c r="BP8417" s="7"/>
      <c r="BQ8417" s="7"/>
      <c r="BR8417" s="7"/>
      <c r="BS8417" s="7"/>
      <c r="BT8417" s="7"/>
      <c r="BU8417" s="7"/>
      <c r="BV8417" s="7"/>
      <c r="BW8417" s="7"/>
    </row>
    <row r="8418" spans="43:75" x14ac:dyDescent="0.2">
      <c r="AQ8418" s="7"/>
      <c r="AR8418" s="7"/>
      <c r="AS8418" s="7"/>
      <c r="AT8418" s="7"/>
      <c r="AU8418" s="7"/>
      <c r="AV8418" s="7"/>
      <c r="AX8418" s="7"/>
      <c r="AY8418" s="7"/>
      <c r="AZ8418" s="7"/>
      <c r="BA8418" s="7"/>
      <c r="BB8418" s="7"/>
      <c r="BC8418" s="7"/>
      <c r="BD8418" s="7"/>
      <c r="BG8418" s="7"/>
      <c r="BH8418" s="7"/>
      <c r="BI8418" s="7"/>
      <c r="BJ8418" s="7"/>
      <c r="BK8418" s="7"/>
      <c r="BL8418" s="7"/>
      <c r="BM8418" s="7"/>
      <c r="BP8418" s="7"/>
      <c r="BQ8418" s="7"/>
      <c r="BR8418" s="7"/>
      <c r="BS8418" s="7"/>
      <c r="BT8418" s="7"/>
      <c r="BU8418" s="7"/>
      <c r="BV8418" s="7"/>
      <c r="BW8418" s="7"/>
    </row>
    <row r="8419" spans="43:75" x14ac:dyDescent="0.2">
      <c r="AQ8419" s="7"/>
      <c r="AR8419" s="7"/>
      <c r="AS8419" s="7"/>
      <c r="AT8419" s="7"/>
      <c r="AU8419" s="7"/>
      <c r="AV8419" s="7"/>
      <c r="AX8419" s="7"/>
      <c r="AY8419" s="7"/>
      <c r="AZ8419" s="7"/>
      <c r="BA8419" s="7"/>
      <c r="BB8419" s="7"/>
      <c r="BC8419" s="7"/>
      <c r="BD8419" s="7"/>
      <c r="BG8419" s="7"/>
      <c r="BH8419" s="7"/>
      <c r="BI8419" s="7"/>
      <c r="BJ8419" s="7"/>
      <c r="BK8419" s="7"/>
      <c r="BL8419" s="7"/>
      <c r="BM8419" s="7"/>
      <c r="BP8419" s="7"/>
      <c r="BQ8419" s="7"/>
      <c r="BR8419" s="7"/>
      <c r="BS8419" s="7"/>
      <c r="BT8419" s="7"/>
      <c r="BU8419" s="7"/>
      <c r="BV8419" s="7"/>
      <c r="BW8419" s="7"/>
    </row>
    <row r="8420" spans="43:75" x14ac:dyDescent="0.2">
      <c r="AQ8420" s="7"/>
      <c r="AR8420" s="7"/>
      <c r="AS8420" s="7"/>
      <c r="AT8420" s="7"/>
      <c r="AU8420" s="7"/>
      <c r="AV8420" s="7"/>
      <c r="AX8420" s="7"/>
      <c r="AY8420" s="7"/>
      <c r="AZ8420" s="7"/>
      <c r="BA8420" s="7"/>
      <c r="BB8420" s="7"/>
      <c r="BC8420" s="7"/>
      <c r="BD8420" s="7"/>
      <c r="BG8420" s="7"/>
      <c r="BH8420" s="7"/>
      <c r="BI8420" s="7"/>
      <c r="BJ8420" s="7"/>
      <c r="BK8420" s="7"/>
      <c r="BL8420" s="7"/>
      <c r="BM8420" s="7"/>
      <c r="BP8420" s="7"/>
      <c r="BQ8420" s="7"/>
      <c r="BR8420" s="7"/>
      <c r="BS8420" s="7"/>
      <c r="BT8420" s="7"/>
      <c r="BU8420" s="7"/>
      <c r="BV8420" s="7"/>
      <c r="BW8420" s="7"/>
    </row>
    <row r="8421" spans="43:75" x14ac:dyDescent="0.2">
      <c r="AQ8421" s="7"/>
      <c r="AR8421" s="7"/>
      <c r="AS8421" s="7"/>
      <c r="AT8421" s="7"/>
      <c r="AU8421" s="7"/>
      <c r="AV8421" s="7"/>
      <c r="AX8421" s="7"/>
      <c r="AY8421" s="7"/>
      <c r="AZ8421" s="7"/>
      <c r="BA8421" s="7"/>
      <c r="BB8421" s="7"/>
      <c r="BC8421" s="7"/>
      <c r="BD8421" s="7"/>
      <c r="BG8421" s="7"/>
      <c r="BH8421" s="7"/>
      <c r="BI8421" s="7"/>
      <c r="BJ8421" s="7"/>
      <c r="BK8421" s="7"/>
      <c r="BL8421" s="7"/>
      <c r="BM8421" s="7"/>
      <c r="BP8421" s="7"/>
      <c r="BQ8421" s="7"/>
      <c r="BR8421" s="7"/>
      <c r="BS8421" s="7"/>
      <c r="BT8421" s="7"/>
      <c r="BU8421" s="7"/>
      <c r="BV8421" s="7"/>
      <c r="BW8421" s="7"/>
    </row>
    <row r="8422" spans="43:75" x14ac:dyDescent="0.2">
      <c r="AQ8422" s="7"/>
      <c r="AR8422" s="7"/>
      <c r="AS8422" s="7"/>
      <c r="AT8422" s="7"/>
      <c r="AU8422" s="7"/>
      <c r="AV8422" s="7"/>
      <c r="AX8422" s="7"/>
      <c r="AY8422" s="7"/>
      <c r="AZ8422" s="7"/>
      <c r="BA8422" s="7"/>
      <c r="BB8422" s="7"/>
      <c r="BC8422" s="7"/>
      <c r="BD8422" s="7"/>
      <c r="BG8422" s="7"/>
      <c r="BH8422" s="7"/>
      <c r="BI8422" s="7"/>
      <c r="BJ8422" s="7"/>
      <c r="BK8422" s="7"/>
      <c r="BL8422" s="7"/>
      <c r="BM8422" s="7"/>
      <c r="BP8422" s="7"/>
      <c r="BQ8422" s="7"/>
      <c r="BR8422" s="7"/>
      <c r="BS8422" s="7"/>
      <c r="BT8422" s="7"/>
      <c r="BU8422" s="7"/>
      <c r="BV8422" s="7"/>
      <c r="BW8422" s="7"/>
    </row>
    <row r="8423" spans="43:75" x14ac:dyDescent="0.2">
      <c r="AQ8423" s="7"/>
      <c r="AR8423" s="7"/>
      <c r="AS8423" s="7"/>
      <c r="AT8423" s="7"/>
      <c r="AU8423" s="7"/>
      <c r="AV8423" s="7"/>
      <c r="AX8423" s="7"/>
      <c r="AY8423" s="7"/>
      <c r="AZ8423" s="7"/>
      <c r="BA8423" s="7"/>
      <c r="BB8423" s="7"/>
      <c r="BC8423" s="7"/>
      <c r="BD8423" s="7"/>
      <c r="BG8423" s="7"/>
      <c r="BH8423" s="7"/>
      <c r="BI8423" s="7"/>
      <c r="BJ8423" s="7"/>
      <c r="BK8423" s="7"/>
      <c r="BL8423" s="7"/>
      <c r="BM8423" s="7"/>
      <c r="BP8423" s="7"/>
      <c r="BQ8423" s="7"/>
      <c r="BR8423" s="7"/>
      <c r="BS8423" s="7"/>
      <c r="BT8423" s="7"/>
      <c r="BU8423" s="7"/>
      <c r="BV8423" s="7"/>
      <c r="BW8423" s="7"/>
    </row>
    <row r="8424" spans="43:75" x14ac:dyDescent="0.2">
      <c r="AQ8424" s="7"/>
      <c r="AR8424" s="7"/>
      <c r="AS8424" s="7"/>
      <c r="AT8424" s="7"/>
      <c r="AU8424" s="7"/>
      <c r="AV8424" s="7"/>
      <c r="AX8424" s="7"/>
      <c r="AY8424" s="7"/>
      <c r="AZ8424" s="7"/>
      <c r="BA8424" s="7"/>
      <c r="BB8424" s="7"/>
      <c r="BC8424" s="7"/>
      <c r="BD8424" s="7"/>
      <c r="BG8424" s="7"/>
      <c r="BH8424" s="7"/>
      <c r="BI8424" s="7"/>
      <c r="BJ8424" s="7"/>
      <c r="BK8424" s="7"/>
      <c r="BL8424" s="7"/>
      <c r="BM8424" s="7"/>
      <c r="BP8424" s="7"/>
      <c r="BQ8424" s="7"/>
      <c r="BR8424" s="7"/>
      <c r="BS8424" s="7"/>
      <c r="BT8424" s="7"/>
      <c r="BU8424" s="7"/>
      <c r="BV8424" s="7"/>
      <c r="BW8424" s="7"/>
    </row>
    <row r="8425" spans="43:75" x14ac:dyDescent="0.2">
      <c r="AQ8425" s="7"/>
      <c r="AR8425" s="7"/>
      <c r="AS8425" s="7"/>
      <c r="AT8425" s="7"/>
      <c r="AU8425" s="7"/>
      <c r="AV8425" s="7"/>
      <c r="AX8425" s="7"/>
      <c r="AY8425" s="7"/>
      <c r="AZ8425" s="7"/>
      <c r="BA8425" s="7"/>
      <c r="BB8425" s="7"/>
      <c r="BC8425" s="7"/>
      <c r="BD8425" s="7"/>
      <c r="BG8425" s="7"/>
      <c r="BH8425" s="7"/>
      <c r="BI8425" s="7"/>
      <c r="BJ8425" s="7"/>
      <c r="BK8425" s="7"/>
      <c r="BL8425" s="7"/>
      <c r="BM8425" s="7"/>
      <c r="BP8425" s="7"/>
      <c r="BQ8425" s="7"/>
      <c r="BR8425" s="7"/>
      <c r="BS8425" s="7"/>
      <c r="BT8425" s="7"/>
      <c r="BU8425" s="7"/>
      <c r="BV8425" s="7"/>
      <c r="BW8425" s="7"/>
    </row>
    <row r="8426" spans="43:75" x14ac:dyDescent="0.2">
      <c r="AQ8426" s="7"/>
      <c r="AR8426" s="7"/>
      <c r="AS8426" s="7"/>
      <c r="AT8426" s="7"/>
      <c r="AU8426" s="7"/>
      <c r="AV8426" s="7"/>
      <c r="AX8426" s="7"/>
      <c r="AY8426" s="7"/>
      <c r="AZ8426" s="7"/>
      <c r="BA8426" s="7"/>
      <c r="BB8426" s="7"/>
      <c r="BC8426" s="7"/>
      <c r="BD8426" s="7"/>
      <c r="BG8426" s="7"/>
      <c r="BH8426" s="7"/>
      <c r="BI8426" s="7"/>
      <c r="BJ8426" s="7"/>
      <c r="BK8426" s="7"/>
      <c r="BL8426" s="7"/>
      <c r="BM8426" s="7"/>
      <c r="BP8426" s="7"/>
      <c r="BQ8426" s="7"/>
      <c r="BR8426" s="7"/>
      <c r="BS8426" s="7"/>
      <c r="BT8426" s="7"/>
      <c r="BU8426" s="7"/>
      <c r="BV8426" s="7"/>
      <c r="BW8426" s="7"/>
    </row>
    <row r="8427" spans="43:75" x14ac:dyDescent="0.2">
      <c r="AQ8427" s="7"/>
      <c r="AR8427" s="7"/>
      <c r="AS8427" s="7"/>
      <c r="AT8427" s="7"/>
      <c r="AU8427" s="7"/>
      <c r="AV8427" s="7"/>
      <c r="AX8427" s="7"/>
      <c r="AY8427" s="7"/>
      <c r="AZ8427" s="7"/>
      <c r="BA8427" s="7"/>
      <c r="BB8427" s="7"/>
      <c r="BC8427" s="7"/>
      <c r="BD8427" s="7"/>
      <c r="BG8427" s="7"/>
      <c r="BH8427" s="7"/>
      <c r="BI8427" s="7"/>
      <c r="BJ8427" s="7"/>
      <c r="BK8427" s="7"/>
      <c r="BL8427" s="7"/>
      <c r="BM8427" s="7"/>
      <c r="BP8427" s="7"/>
      <c r="BQ8427" s="7"/>
      <c r="BR8427" s="7"/>
      <c r="BS8427" s="7"/>
      <c r="BT8427" s="7"/>
      <c r="BU8427" s="7"/>
      <c r="BV8427" s="7"/>
      <c r="BW8427" s="7"/>
    </row>
    <row r="8428" spans="43:75" x14ac:dyDescent="0.2">
      <c r="AQ8428" s="7"/>
      <c r="AR8428" s="7"/>
      <c r="AS8428" s="7"/>
      <c r="AT8428" s="7"/>
      <c r="AU8428" s="7"/>
      <c r="AV8428" s="7"/>
      <c r="AX8428" s="7"/>
      <c r="AY8428" s="7"/>
      <c r="AZ8428" s="7"/>
      <c r="BA8428" s="7"/>
      <c r="BB8428" s="7"/>
      <c r="BC8428" s="7"/>
      <c r="BD8428" s="7"/>
      <c r="BG8428" s="7"/>
      <c r="BH8428" s="7"/>
      <c r="BI8428" s="7"/>
      <c r="BJ8428" s="7"/>
      <c r="BK8428" s="7"/>
      <c r="BL8428" s="7"/>
      <c r="BM8428" s="7"/>
      <c r="BP8428" s="7"/>
      <c r="BQ8428" s="7"/>
      <c r="BR8428" s="7"/>
      <c r="BS8428" s="7"/>
      <c r="BT8428" s="7"/>
      <c r="BU8428" s="7"/>
      <c r="BV8428" s="7"/>
      <c r="BW8428" s="7"/>
    </row>
    <row r="8429" spans="43:75" x14ac:dyDescent="0.2">
      <c r="AQ8429" s="7"/>
      <c r="AR8429" s="7"/>
      <c r="AS8429" s="7"/>
      <c r="AT8429" s="7"/>
      <c r="AU8429" s="7"/>
      <c r="AV8429" s="7"/>
      <c r="AX8429" s="7"/>
      <c r="AY8429" s="7"/>
      <c r="AZ8429" s="7"/>
      <c r="BA8429" s="7"/>
      <c r="BB8429" s="7"/>
      <c r="BC8429" s="7"/>
      <c r="BD8429" s="7"/>
      <c r="BG8429" s="7"/>
      <c r="BH8429" s="7"/>
      <c r="BI8429" s="7"/>
      <c r="BJ8429" s="7"/>
      <c r="BK8429" s="7"/>
      <c r="BL8429" s="7"/>
      <c r="BM8429" s="7"/>
      <c r="BP8429" s="7"/>
      <c r="BQ8429" s="7"/>
      <c r="BR8429" s="7"/>
      <c r="BS8429" s="7"/>
      <c r="BT8429" s="7"/>
      <c r="BU8429" s="7"/>
      <c r="BV8429" s="7"/>
      <c r="BW8429" s="7"/>
    </row>
    <row r="8430" spans="43:75" x14ac:dyDescent="0.2">
      <c r="AQ8430" s="7"/>
      <c r="AR8430" s="7"/>
      <c r="AS8430" s="7"/>
      <c r="AT8430" s="7"/>
      <c r="AU8430" s="7"/>
      <c r="AV8430" s="7"/>
      <c r="AX8430" s="7"/>
      <c r="AY8430" s="7"/>
      <c r="AZ8430" s="7"/>
      <c r="BA8430" s="7"/>
      <c r="BB8430" s="7"/>
      <c r="BC8430" s="7"/>
      <c r="BD8430" s="7"/>
      <c r="BG8430" s="7"/>
      <c r="BH8430" s="7"/>
      <c r="BI8430" s="7"/>
      <c r="BJ8430" s="7"/>
      <c r="BK8430" s="7"/>
      <c r="BL8430" s="7"/>
      <c r="BM8430" s="7"/>
      <c r="BP8430" s="7"/>
      <c r="BQ8430" s="7"/>
      <c r="BR8430" s="7"/>
      <c r="BS8430" s="7"/>
      <c r="BT8430" s="7"/>
      <c r="BU8430" s="7"/>
      <c r="BV8430" s="7"/>
      <c r="BW8430" s="7"/>
    </row>
    <row r="8431" spans="43:75" x14ac:dyDescent="0.2">
      <c r="AQ8431" s="7"/>
      <c r="AR8431" s="7"/>
      <c r="AS8431" s="7"/>
      <c r="AT8431" s="7"/>
      <c r="AU8431" s="7"/>
      <c r="AV8431" s="7"/>
      <c r="AX8431" s="7"/>
      <c r="AY8431" s="7"/>
      <c r="AZ8431" s="7"/>
      <c r="BA8431" s="7"/>
      <c r="BB8431" s="7"/>
      <c r="BC8431" s="7"/>
      <c r="BD8431" s="7"/>
      <c r="BG8431" s="7"/>
      <c r="BH8431" s="7"/>
      <c r="BI8431" s="7"/>
      <c r="BJ8431" s="7"/>
      <c r="BK8431" s="7"/>
      <c r="BL8431" s="7"/>
      <c r="BM8431" s="7"/>
      <c r="BP8431" s="7"/>
      <c r="BQ8431" s="7"/>
      <c r="BR8431" s="7"/>
      <c r="BS8431" s="7"/>
      <c r="BT8431" s="7"/>
      <c r="BU8431" s="7"/>
      <c r="BV8431" s="7"/>
      <c r="BW8431" s="7"/>
    </row>
    <row r="8432" spans="43:75" x14ac:dyDescent="0.2">
      <c r="AQ8432" s="7"/>
      <c r="AR8432" s="7"/>
      <c r="AS8432" s="7"/>
      <c r="AT8432" s="7"/>
      <c r="AU8432" s="7"/>
      <c r="AV8432" s="7"/>
      <c r="AX8432" s="7"/>
      <c r="AY8432" s="7"/>
      <c r="AZ8432" s="7"/>
      <c r="BA8432" s="7"/>
      <c r="BB8432" s="7"/>
      <c r="BC8432" s="7"/>
      <c r="BD8432" s="7"/>
      <c r="BG8432" s="7"/>
      <c r="BH8432" s="7"/>
      <c r="BI8432" s="7"/>
      <c r="BJ8432" s="7"/>
      <c r="BK8432" s="7"/>
      <c r="BL8432" s="7"/>
      <c r="BM8432" s="7"/>
      <c r="BP8432" s="7"/>
      <c r="BQ8432" s="7"/>
      <c r="BR8432" s="7"/>
      <c r="BS8432" s="7"/>
      <c r="BT8432" s="7"/>
      <c r="BU8432" s="7"/>
      <c r="BV8432" s="7"/>
      <c r="BW8432" s="7"/>
    </row>
    <row r="8433" spans="43:75" x14ac:dyDescent="0.2">
      <c r="AQ8433" s="7"/>
      <c r="AR8433" s="7"/>
      <c r="AS8433" s="7"/>
      <c r="AT8433" s="7"/>
      <c r="AU8433" s="7"/>
      <c r="AV8433" s="7"/>
      <c r="AX8433" s="7"/>
      <c r="AY8433" s="7"/>
      <c r="AZ8433" s="7"/>
      <c r="BA8433" s="7"/>
      <c r="BB8433" s="7"/>
      <c r="BC8433" s="7"/>
      <c r="BD8433" s="7"/>
      <c r="BG8433" s="7"/>
      <c r="BH8433" s="7"/>
      <c r="BI8433" s="7"/>
      <c r="BJ8433" s="7"/>
      <c r="BK8433" s="7"/>
      <c r="BL8433" s="7"/>
      <c r="BM8433" s="7"/>
      <c r="BP8433" s="7"/>
      <c r="BQ8433" s="7"/>
      <c r="BR8433" s="7"/>
      <c r="BS8433" s="7"/>
      <c r="BT8433" s="7"/>
      <c r="BU8433" s="7"/>
      <c r="BV8433" s="7"/>
      <c r="BW8433" s="7"/>
    </row>
    <row r="8434" spans="43:75" x14ac:dyDescent="0.2">
      <c r="AQ8434" s="7"/>
      <c r="AR8434" s="7"/>
      <c r="AS8434" s="7"/>
      <c r="AT8434" s="7"/>
      <c r="AU8434" s="7"/>
      <c r="AV8434" s="7"/>
      <c r="AX8434" s="7"/>
      <c r="AY8434" s="7"/>
      <c r="AZ8434" s="7"/>
      <c r="BA8434" s="7"/>
      <c r="BB8434" s="7"/>
      <c r="BC8434" s="7"/>
      <c r="BD8434" s="7"/>
      <c r="BG8434" s="7"/>
      <c r="BH8434" s="7"/>
      <c r="BI8434" s="7"/>
      <c r="BJ8434" s="7"/>
      <c r="BK8434" s="7"/>
      <c r="BL8434" s="7"/>
      <c r="BM8434" s="7"/>
      <c r="BP8434" s="7"/>
      <c r="BQ8434" s="7"/>
      <c r="BR8434" s="7"/>
      <c r="BS8434" s="7"/>
      <c r="BT8434" s="7"/>
      <c r="BU8434" s="7"/>
      <c r="BV8434" s="7"/>
      <c r="BW8434" s="7"/>
    </row>
    <row r="8435" spans="43:75" x14ac:dyDescent="0.2">
      <c r="AQ8435" s="7"/>
      <c r="AR8435" s="7"/>
      <c r="AS8435" s="7"/>
      <c r="AT8435" s="7"/>
      <c r="AU8435" s="7"/>
      <c r="AV8435" s="7"/>
      <c r="AX8435" s="7"/>
      <c r="AY8435" s="7"/>
      <c r="AZ8435" s="7"/>
      <c r="BA8435" s="7"/>
      <c r="BB8435" s="7"/>
      <c r="BC8435" s="7"/>
      <c r="BD8435" s="7"/>
      <c r="BG8435" s="7"/>
      <c r="BH8435" s="7"/>
      <c r="BI8435" s="7"/>
      <c r="BJ8435" s="7"/>
      <c r="BK8435" s="7"/>
      <c r="BL8435" s="7"/>
      <c r="BM8435" s="7"/>
      <c r="BP8435" s="7"/>
      <c r="BQ8435" s="7"/>
      <c r="BR8435" s="7"/>
      <c r="BS8435" s="7"/>
      <c r="BT8435" s="7"/>
      <c r="BU8435" s="7"/>
      <c r="BV8435" s="7"/>
      <c r="BW8435" s="7"/>
    </row>
    <row r="8436" spans="43:75" x14ac:dyDescent="0.2">
      <c r="AQ8436" s="7"/>
      <c r="AR8436" s="7"/>
      <c r="AS8436" s="7"/>
      <c r="AT8436" s="7"/>
      <c r="AU8436" s="7"/>
      <c r="AV8436" s="7"/>
      <c r="AX8436" s="7"/>
      <c r="AY8436" s="7"/>
      <c r="AZ8436" s="7"/>
      <c r="BA8436" s="7"/>
      <c r="BB8436" s="7"/>
      <c r="BC8436" s="7"/>
      <c r="BD8436" s="7"/>
      <c r="BG8436" s="7"/>
      <c r="BH8436" s="7"/>
      <c r="BI8436" s="7"/>
      <c r="BJ8436" s="7"/>
      <c r="BK8436" s="7"/>
      <c r="BL8436" s="7"/>
      <c r="BM8436" s="7"/>
      <c r="BP8436" s="7"/>
      <c r="BQ8436" s="7"/>
      <c r="BR8436" s="7"/>
      <c r="BS8436" s="7"/>
      <c r="BT8436" s="7"/>
      <c r="BU8436" s="7"/>
      <c r="BV8436" s="7"/>
      <c r="BW8436" s="7"/>
    </row>
    <row r="8437" spans="43:75" x14ac:dyDescent="0.2">
      <c r="AQ8437" s="7"/>
      <c r="AR8437" s="7"/>
      <c r="AS8437" s="7"/>
      <c r="AT8437" s="7"/>
      <c r="AU8437" s="7"/>
      <c r="AV8437" s="7"/>
      <c r="AX8437" s="7"/>
      <c r="AY8437" s="7"/>
      <c r="AZ8437" s="7"/>
      <c r="BA8437" s="7"/>
      <c r="BB8437" s="7"/>
      <c r="BC8437" s="7"/>
      <c r="BD8437" s="7"/>
      <c r="BG8437" s="7"/>
      <c r="BH8437" s="7"/>
      <c r="BI8437" s="7"/>
      <c r="BJ8437" s="7"/>
      <c r="BK8437" s="7"/>
      <c r="BL8437" s="7"/>
      <c r="BM8437" s="7"/>
      <c r="BP8437" s="7"/>
      <c r="BQ8437" s="7"/>
      <c r="BR8437" s="7"/>
      <c r="BS8437" s="7"/>
      <c r="BT8437" s="7"/>
      <c r="BU8437" s="7"/>
      <c r="BV8437" s="7"/>
      <c r="BW8437" s="7"/>
    </row>
    <row r="8438" spans="43:75" x14ac:dyDescent="0.2">
      <c r="AQ8438" s="7"/>
      <c r="AR8438" s="7"/>
      <c r="AS8438" s="7"/>
      <c r="AT8438" s="7"/>
      <c r="AU8438" s="7"/>
      <c r="AV8438" s="7"/>
      <c r="AX8438" s="7"/>
      <c r="AY8438" s="7"/>
      <c r="AZ8438" s="7"/>
      <c r="BA8438" s="7"/>
      <c r="BB8438" s="7"/>
      <c r="BC8438" s="7"/>
      <c r="BD8438" s="7"/>
      <c r="BG8438" s="7"/>
      <c r="BH8438" s="7"/>
      <c r="BI8438" s="7"/>
      <c r="BJ8438" s="7"/>
      <c r="BK8438" s="7"/>
      <c r="BL8438" s="7"/>
      <c r="BM8438" s="7"/>
      <c r="BP8438" s="7"/>
      <c r="BQ8438" s="7"/>
      <c r="BR8438" s="7"/>
      <c r="BS8438" s="7"/>
      <c r="BT8438" s="7"/>
      <c r="BU8438" s="7"/>
      <c r="BV8438" s="7"/>
      <c r="BW8438" s="7"/>
    </row>
    <row r="8439" spans="43:75" x14ac:dyDescent="0.2">
      <c r="AQ8439" s="7"/>
      <c r="AR8439" s="7"/>
      <c r="AS8439" s="7"/>
      <c r="AT8439" s="7"/>
      <c r="AU8439" s="7"/>
      <c r="AV8439" s="7"/>
      <c r="AX8439" s="7"/>
      <c r="AY8439" s="7"/>
      <c r="AZ8439" s="7"/>
      <c r="BA8439" s="7"/>
      <c r="BB8439" s="7"/>
      <c r="BC8439" s="7"/>
      <c r="BD8439" s="7"/>
      <c r="BG8439" s="7"/>
      <c r="BH8439" s="7"/>
      <c r="BI8439" s="7"/>
      <c r="BJ8439" s="7"/>
      <c r="BK8439" s="7"/>
      <c r="BL8439" s="7"/>
      <c r="BM8439" s="7"/>
      <c r="BP8439" s="7"/>
      <c r="BQ8439" s="7"/>
      <c r="BR8439" s="7"/>
      <c r="BS8439" s="7"/>
      <c r="BT8439" s="7"/>
      <c r="BU8439" s="7"/>
      <c r="BV8439" s="7"/>
      <c r="BW8439" s="7"/>
    </row>
    <row r="8440" spans="43:75" x14ac:dyDescent="0.2">
      <c r="AQ8440" s="7"/>
      <c r="AR8440" s="7"/>
      <c r="AS8440" s="7"/>
      <c r="AT8440" s="7"/>
      <c r="AU8440" s="7"/>
      <c r="AV8440" s="7"/>
      <c r="AX8440" s="7"/>
      <c r="AY8440" s="7"/>
      <c r="AZ8440" s="7"/>
      <c r="BA8440" s="7"/>
      <c r="BB8440" s="7"/>
      <c r="BC8440" s="7"/>
      <c r="BD8440" s="7"/>
      <c r="BG8440" s="7"/>
      <c r="BH8440" s="7"/>
      <c r="BI8440" s="7"/>
      <c r="BJ8440" s="7"/>
      <c r="BK8440" s="7"/>
      <c r="BL8440" s="7"/>
      <c r="BM8440" s="7"/>
      <c r="BP8440" s="7"/>
      <c r="BQ8440" s="7"/>
      <c r="BR8440" s="7"/>
      <c r="BS8440" s="7"/>
      <c r="BT8440" s="7"/>
      <c r="BU8440" s="7"/>
      <c r="BV8440" s="7"/>
      <c r="BW8440" s="7"/>
    </row>
    <row r="8441" spans="43:75" x14ac:dyDescent="0.2">
      <c r="AQ8441" s="7"/>
      <c r="AR8441" s="7"/>
      <c r="AS8441" s="7"/>
      <c r="AT8441" s="7"/>
      <c r="AU8441" s="7"/>
      <c r="AV8441" s="7"/>
      <c r="AX8441" s="7"/>
      <c r="AY8441" s="7"/>
      <c r="AZ8441" s="7"/>
      <c r="BA8441" s="7"/>
      <c r="BB8441" s="7"/>
      <c r="BC8441" s="7"/>
      <c r="BD8441" s="7"/>
      <c r="BG8441" s="7"/>
      <c r="BH8441" s="7"/>
      <c r="BI8441" s="7"/>
      <c r="BJ8441" s="7"/>
      <c r="BK8441" s="7"/>
      <c r="BL8441" s="7"/>
      <c r="BM8441" s="7"/>
      <c r="BP8441" s="7"/>
      <c r="BQ8441" s="7"/>
      <c r="BR8441" s="7"/>
      <c r="BS8441" s="7"/>
      <c r="BT8441" s="7"/>
      <c r="BU8441" s="7"/>
      <c r="BV8441" s="7"/>
      <c r="BW8441" s="7"/>
    </row>
    <row r="8442" spans="43:75" x14ac:dyDescent="0.2">
      <c r="AQ8442" s="7"/>
      <c r="AR8442" s="7"/>
      <c r="AS8442" s="7"/>
      <c r="AT8442" s="7"/>
      <c r="AU8442" s="7"/>
      <c r="AV8442" s="7"/>
      <c r="AX8442" s="7"/>
      <c r="AY8442" s="7"/>
      <c r="AZ8442" s="7"/>
      <c r="BA8442" s="7"/>
      <c r="BB8442" s="7"/>
      <c r="BC8442" s="7"/>
      <c r="BD8442" s="7"/>
      <c r="BG8442" s="7"/>
      <c r="BH8442" s="7"/>
      <c r="BI8442" s="7"/>
      <c r="BJ8442" s="7"/>
      <c r="BK8442" s="7"/>
      <c r="BL8442" s="7"/>
      <c r="BM8442" s="7"/>
      <c r="BP8442" s="7"/>
      <c r="BQ8442" s="7"/>
      <c r="BR8442" s="7"/>
      <c r="BS8442" s="7"/>
      <c r="BT8442" s="7"/>
      <c r="BU8442" s="7"/>
      <c r="BV8442" s="7"/>
      <c r="BW8442" s="7"/>
    </row>
    <row r="8443" spans="43:75" x14ac:dyDescent="0.2">
      <c r="AQ8443" s="7"/>
      <c r="AR8443" s="7"/>
      <c r="AS8443" s="7"/>
      <c r="AT8443" s="7"/>
      <c r="AU8443" s="7"/>
      <c r="AV8443" s="7"/>
      <c r="AX8443" s="7"/>
      <c r="AY8443" s="7"/>
      <c r="AZ8443" s="7"/>
      <c r="BA8443" s="7"/>
      <c r="BB8443" s="7"/>
      <c r="BC8443" s="7"/>
      <c r="BD8443" s="7"/>
      <c r="BG8443" s="7"/>
      <c r="BH8443" s="7"/>
      <c r="BI8443" s="7"/>
      <c r="BJ8443" s="7"/>
      <c r="BK8443" s="7"/>
      <c r="BL8443" s="7"/>
      <c r="BM8443" s="7"/>
      <c r="BP8443" s="7"/>
      <c r="BQ8443" s="7"/>
      <c r="BR8443" s="7"/>
      <c r="BS8443" s="7"/>
      <c r="BT8443" s="7"/>
      <c r="BU8443" s="7"/>
      <c r="BV8443" s="7"/>
      <c r="BW8443" s="7"/>
    </row>
    <row r="8444" spans="43:75" x14ac:dyDescent="0.2">
      <c r="AQ8444" s="7"/>
      <c r="AR8444" s="7"/>
      <c r="AS8444" s="7"/>
      <c r="AT8444" s="7"/>
      <c r="AU8444" s="7"/>
      <c r="AV8444" s="7"/>
      <c r="AX8444" s="7"/>
      <c r="AY8444" s="7"/>
      <c r="AZ8444" s="7"/>
      <c r="BA8444" s="7"/>
      <c r="BB8444" s="7"/>
      <c r="BC8444" s="7"/>
      <c r="BD8444" s="7"/>
      <c r="BG8444" s="7"/>
      <c r="BH8444" s="7"/>
      <c r="BI8444" s="7"/>
      <c r="BJ8444" s="7"/>
      <c r="BK8444" s="7"/>
      <c r="BL8444" s="7"/>
      <c r="BM8444" s="7"/>
      <c r="BP8444" s="7"/>
      <c r="BQ8444" s="7"/>
      <c r="BR8444" s="7"/>
      <c r="BS8444" s="7"/>
      <c r="BT8444" s="7"/>
      <c r="BU8444" s="7"/>
      <c r="BV8444" s="7"/>
      <c r="BW8444" s="7"/>
    </row>
    <row r="8445" spans="43:75" x14ac:dyDescent="0.2">
      <c r="AQ8445" s="7"/>
      <c r="AR8445" s="7"/>
      <c r="AS8445" s="7"/>
      <c r="AT8445" s="7"/>
      <c r="AU8445" s="7"/>
      <c r="AV8445" s="7"/>
      <c r="AX8445" s="7"/>
      <c r="AY8445" s="7"/>
      <c r="AZ8445" s="7"/>
      <c r="BA8445" s="7"/>
      <c r="BB8445" s="7"/>
      <c r="BC8445" s="7"/>
      <c r="BD8445" s="7"/>
      <c r="BG8445" s="7"/>
      <c r="BH8445" s="7"/>
      <c r="BI8445" s="7"/>
      <c r="BJ8445" s="7"/>
      <c r="BK8445" s="7"/>
      <c r="BL8445" s="7"/>
      <c r="BM8445" s="7"/>
      <c r="BP8445" s="7"/>
      <c r="BQ8445" s="7"/>
      <c r="BR8445" s="7"/>
      <c r="BS8445" s="7"/>
      <c r="BT8445" s="7"/>
      <c r="BU8445" s="7"/>
      <c r="BV8445" s="7"/>
      <c r="BW8445" s="7"/>
    </row>
    <row r="8446" spans="43:75" x14ac:dyDescent="0.2">
      <c r="AQ8446" s="7"/>
      <c r="AR8446" s="7"/>
      <c r="AS8446" s="7"/>
      <c r="AT8446" s="7"/>
      <c r="AU8446" s="7"/>
      <c r="AV8446" s="7"/>
      <c r="AX8446" s="7"/>
      <c r="AY8446" s="7"/>
      <c r="AZ8446" s="7"/>
      <c r="BA8446" s="7"/>
      <c r="BB8446" s="7"/>
      <c r="BC8446" s="7"/>
      <c r="BD8446" s="7"/>
      <c r="BG8446" s="7"/>
      <c r="BH8446" s="7"/>
      <c r="BI8446" s="7"/>
      <c r="BJ8446" s="7"/>
      <c r="BK8446" s="7"/>
      <c r="BL8446" s="7"/>
      <c r="BM8446" s="7"/>
      <c r="BP8446" s="7"/>
      <c r="BQ8446" s="7"/>
      <c r="BR8446" s="7"/>
      <c r="BS8446" s="7"/>
      <c r="BT8446" s="7"/>
      <c r="BU8446" s="7"/>
      <c r="BV8446" s="7"/>
      <c r="BW8446" s="7"/>
    </row>
    <row r="8447" spans="43:75" x14ac:dyDescent="0.2">
      <c r="AQ8447" s="7"/>
      <c r="AR8447" s="7"/>
      <c r="AS8447" s="7"/>
      <c r="AT8447" s="7"/>
      <c r="AU8447" s="7"/>
      <c r="AV8447" s="7"/>
      <c r="AX8447" s="7"/>
      <c r="AY8447" s="7"/>
      <c r="AZ8447" s="7"/>
      <c r="BA8447" s="7"/>
      <c r="BB8447" s="7"/>
      <c r="BC8447" s="7"/>
      <c r="BD8447" s="7"/>
      <c r="BG8447" s="7"/>
      <c r="BH8447" s="7"/>
      <c r="BI8447" s="7"/>
      <c r="BJ8447" s="7"/>
      <c r="BK8447" s="7"/>
      <c r="BL8447" s="7"/>
      <c r="BM8447" s="7"/>
      <c r="BP8447" s="7"/>
      <c r="BQ8447" s="7"/>
      <c r="BR8447" s="7"/>
      <c r="BS8447" s="7"/>
      <c r="BT8447" s="7"/>
      <c r="BU8447" s="7"/>
      <c r="BV8447" s="7"/>
      <c r="BW8447" s="7"/>
    </row>
    <row r="8448" spans="43:75" x14ac:dyDescent="0.2">
      <c r="AQ8448" s="7"/>
      <c r="AR8448" s="7"/>
      <c r="AS8448" s="7"/>
      <c r="AT8448" s="7"/>
      <c r="AU8448" s="7"/>
      <c r="AV8448" s="7"/>
      <c r="AX8448" s="7"/>
      <c r="AY8448" s="7"/>
      <c r="AZ8448" s="7"/>
      <c r="BA8448" s="7"/>
      <c r="BB8448" s="7"/>
      <c r="BC8448" s="7"/>
      <c r="BD8448" s="7"/>
      <c r="BG8448" s="7"/>
      <c r="BH8448" s="7"/>
      <c r="BI8448" s="7"/>
      <c r="BJ8448" s="7"/>
      <c r="BK8448" s="7"/>
      <c r="BL8448" s="7"/>
      <c r="BM8448" s="7"/>
      <c r="BP8448" s="7"/>
      <c r="BQ8448" s="7"/>
      <c r="BR8448" s="7"/>
      <c r="BS8448" s="7"/>
      <c r="BT8448" s="7"/>
      <c r="BU8448" s="7"/>
      <c r="BV8448" s="7"/>
      <c r="BW8448" s="7"/>
    </row>
    <row r="8449" spans="43:75" x14ac:dyDescent="0.2">
      <c r="AQ8449" s="7"/>
      <c r="AR8449" s="7"/>
      <c r="AS8449" s="7"/>
      <c r="AT8449" s="7"/>
      <c r="AU8449" s="7"/>
      <c r="AV8449" s="7"/>
      <c r="AX8449" s="7"/>
      <c r="AY8449" s="7"/>
      <c r="AZ8449" s="7"/>
      <c r="BA8449" s="7"/>
      <c r="BB8449" s="7"/>
      <c r="BC8449" s="7"/>
      <c r="BD8449" s="7"/>
      <c r="BG8449" s="7"/>
      <c r="BH8449" s="7"/>
      <c r="BI8449" s="7"/>
      <c r="BJ8449" s="7"/>
      <c r="BK8449" s="7"/>
      <c r="BL8449" s="7"/>
      <c r="BM8449" s="7"/>
      <c r="BP8449" s="7"/>
      <c r="BQ8449" s="7"/>
      <c r="BR8449" s="7"/>
      <c r="BS8449" s="7"/>
      <c r="BT8449" s="7"/>
      <c r="BU8449" s="7"/>
      <c r="BV8449" s="7"/>
      <c r="BW8449" s="7"/>
    </row>
    <row r="8450" spans="43:75" x14ac:dyDescent="0.2">
      <c r="AQ8450" s="7"/>
      <c r="AR8450" s="7"/>
      <c r="AS8450" s="7"/>
      <c r="AT8450" s="7"/>
      <c r="AU8450" s="7"/>
      <c r="AV8450" s="7"/>
      <c r="AX8450" s="7"/>
      <c r="AY8450" s="7"/>
      <c r="AZ8450" s="7"/>
      <c r="BA8450" s="7"/>
      <c r="BB8450" s="7"/>
      <c r="BC8450" s="7"/>
      <c r="BD8450" s="7"/>
      <c r="BG8450" s="7"/>
      <c r="BH8450" s="7"/>
      <c r="BI8450" s="7"/>
      <c r="BJ8450" s="7"/>
      <c r="BK8450" s="7"/>
      <c r="BL8450" s="7"/>
      <c r="BM8450" s="7"/>
      <c r="BP8450" s="7"/>
      <c r="BQ8450" s="7"/>
      <c r="BR8450" s="7"/>
      <c r="BS8450" s="7"/>
      <c r="BT8450" s="7"/>
      <c r="BU8450" s="7"/>
      <c r="BV8450" s="7"/>
      <c r="BW8450" s="7"/>
    </row>
    <row r="8451" spans="43:75" x14ac:dyDescent="0.2">
      <c r="AQ8451" s="7"/>
      <c r="AR8451" s="7"/>
      <c r="AS8451" s="7"/>
      <c r="AT8451" s="7"/>
      <c r="AU8451" s="7"/>
      <c r="AV8451" s="7"/>
      <c r="AX8451" s="7"/>
      <c r="AY8451" s="7"/>
      <c r="AZ8451" s="7"/>
      <c r="BA8451" s="7"/>
      <c r="BB8451" s="7"/>
      <c r="BC8451" s="7"/>
      <c r="BD8451" s="7"/>
      <c r="BG8451" s="7"/>
      <c r="BH8451" s="7"/>
      <c r="BI8451" s="7"/>
      <c r="BJ8451" s="7"/>
      <c r="BK8451" s="7"/>
      <c r="BL8451" s="7"/>
      <c r="BM8451" s="7"/>
      <c r="BP8451" s="7"/>
      <c r="BQ8451" s="7"/>
      <c r="BR8451" s="7"/>
      <c r="BS8451" s="7"/>
      <c r="BT8451" s="7"/>
      <c r="BU8451" s="7"/>
      <c r="BV8451" s="7"/>
      <c r="BW8451" s="7"/>
    </row>
    <row r="8452" spans="43:75" x14ac:dyDescent="0.2">
      <c r="AQ8452" s="7"/>
      <c r="AR8452" s="7"/>
      <c r="AS8452" s="7"/>
      <c r="AT8452" s="7"/>
      <c r="AU8452" s="7"/>
      <c r="AV8452" s="7"/>
      <c r="AX8452" s="7"/>
      <c r="AY8452" s="7"/>
      <c r="AZ8452" s="7"/>
      <c r="BA8452" s="7"/>
      <c r="BB8452" s="7"/>
      <c r="BC8452" s="7"/>
      <c r="BD8452" s="7"/>
      <c r="BG8452" s="7"/>
      <c r="BH8452" s="7"/>
      <c r="BI8452" s="7"/>
      <c r="BJ8452" s="7"/>
      <c r="BK8452" s="7"/>
      <c r="BL8452" s="7"/>
      <c r="BM8452" s="7"/>
      <c r="BP8452" s="7"/>
      <c r="BQ8452" s="7"/>
      <c r="BR8452" s="7"/>
      <c r="BS8452" s="7"/>
      <c r="BT8452" s="7"/>
      <c r="BU8452" s="7"/>
      <c r="BV8452" s="7"/>
      <c r="BW8452" s="7"/>
    </row>
    <row r="8453" spans="43:75" x14ac:dyDescent="0.2">
      <c r="AQ8453" s="7"/>
      <c r="AR8453" s="7"/>
      <c r="AS8453" s="7"/>
      <c r="AT8453" s="7"/>
      <c r="AU8453" s="7"/>
      <c r="AV8453" s="7"/>
      <c r="AX8453" s="7"/>
      <c r="AY8453" s="7"/>
      <c r="AZ8453" s="7"/>
      <c r="BA8453" s="7"/>
      <c r="BB8453" s="7"/>
      <c r="BC8453" s="7"/>
      <c r="BD8453" s="7"/>
      <c r="BG8453" s="7"/>
      <c r="BH8453" s="7"/>
      <c r="BI8453" s="7"/>
      <c r="BJ8453" s="7"/>
      <c r="BK8453" s="7"/>
      <c r="BL8453" s="7"/>
      <c r="BM8453" s="7"/>
      <c r="BP8453" s="7"/>
      <c r="BQ8453" s="7"/>
      <c r="BR8453" s="7"/>
      <c r="BS8453" s="7"/>
      <c r="BT8453" s="7"/>
      <c r="BU8453" s="7"/>
      <c r="BV8453" s="7"/>
      <c r="BW8453" s="7"/>
    </row>
    <row r="8454" spans="43:75" x14ac:dyDescent="0.2">
      <c r="AQ8454" s="7"/>
      <c r="AR8454" s="7"/>
      <c r="AS8454" s="7"/>
      <c r="AT8454" s="7"/>
      <c r="AU8454" s="7"/>
      <c r="AV8454" s="7"/>
      <c r="AX8454" s="7"/>
      <c r="AY8454" s="7"/>
      <c r="AZ8454" s="7"/>
      <c r="BA8454" s="7"/>
      <c r="BB8454" s="7"/>
      <c r="BC8454" s="7"/>
      <c r="BD8454" s="7"/>
      <c r="BG8454" s="7"/>
      <c r="BH8454" s="7"/>
      <c r="BI8454" s="7"/>
      <c r="BJ8454" s="7"/>
      <c r="BK8454" s="7"/>
      <c r="BL8454" s="7"/>
      <c r="BM8454" s="7"/>
      <c r="BP8454" s="7"/>
      <c r="BQ8454" s="7"/>
      <c r="BR8454" s="7"/>
      <c r="BS8454" s="7"/>
      <c r="BT8454" s="7"/>
      <c r="BU8454" s="7"/>
      <c r="BV8454" s="7"/>
      <c r="BW8454" s="7"/>
    </row>
    <row r="8455" spans="43:75" x14ac:dyDescent="0.2">
      <c r="AQ8455" s="7"/>
      <c r="AR8455" s="7"/>
      <c r="AS8455" s="7"/>
      <c r="AT8455" s="7"/>
      <c r="AU8455" s="7"/>
      <c r="AV8455" s="7"/>
      <c r="AX8455" s="7"/>
      <c r="AY8455" s="7"/>
      <c r="AZ8455" s="7"/>
      <c r="BA8455" s="7"/>
      <c r="BB8455" s="7"/>
      <c r="BC8455" s="7"/>
      <c r="BD8455" s="7"/>
      <c r="BG8455" s="7"/>
      <c r="BH8455" s="7"/>
      <c r="BI8455" s="7"/>
      <c r="BJ8455" s="7"/>
      <c r="BK8455" s="7"/>
      <c r="BL8455" s="7"/>
      <c r="BM8455" s="7"/>
      <c r="BP8455" s="7"/>
      <c r="BQ8455" s="7"/>
      <c r="BR8455" s="7"/>
      <c r="BS8455" s="7"/>
      <c r="BT8455" s="7"/>
      <c r="BU8455" s="7"/>
      <c r="BV8455" s="7"/>
      <c r="BW8455" s="7"/>
    </row>
    <row r="8456" spans="43:75" x14ac:dyDescent="0.2">
      <c r="AQ8456" s="7"/>
      <c r="AR8456" s="7"/>
      <c r="AS8456" s="7"/>
      <c r="AT8456" s="7"/>
      <c r="AU8456" s="7"/>
      <c r="AV8456" s="7"/>
      <c r="AX8456" s="7"/>
      <c r="AY8456" s="7"/>
      <c r="AZ8456" s="7"/>
      <c r="BA8456" s="7"/>
      <c r="BB8456" s="7"/>
      <c r="BC8456" s="7"/>
      <c r="BD8456" s="7"/>
      <c r="BG8456" s="7"/>
      <c r="BH8456" s="7"/>
      <c r="BI8456" s="7"/>
      <c r="BJ8456" s="7"/>
      <c r="BK8456" s="7"/>
      <c r="BL8456" s="7"/>
      <c r="BM8456" s="7"/>
      <c r="BP8456" s="7"/>
      <c r="BQ8456" s="7"/>
      <c r="BR8456" s="7"/>
      <c r="BS8456" s="7"/>
      <c r="BT8456" s="7"/>
      <c r="BU8456" s="7"/>
      <c r="BV8456" s="7"/>
      <c r="BW8456" s="7"/>
    </row>
    <row r="8457" spans="43:75" x14ac:dyDescent="0.2">
      <c r="AQ8457" s="7"/>
      <c r="AR8457" s="7"/>
      <c r="AS8457" s="7"/>
      <c r="AT8457" s="7"/>
      <c r="AU8457" s="7"/>
      <c r="AV8457" s="7"/>
      <c r="AX8457" s="7"/>
      <c r="AY8457" s="7"/>
      <c r="AZ8457" s="7"/>
      <c r="BA8457" s="7"/>
      <c r="BB8457" s="7"/>
      <c r="BC8457" s="7"/>
      <c r="BD8457" s="7"/>
      <c r="BG8457" s="7"/>
      <c r="BH8457" s="7"/>
      <c r="BI8457" s="7"/>
      <c r="BJ8457" s="7"/>
      <c r="BK8457" s="7"/>
      <c r="BL8457" s="7"/>
      <c r="BM8457" s="7"/>
      <c r="BP8457" s="7"/>
      <c r="BQ8457" s="7"/>
      <c r="BR8457" s="7"/>
      <c r="BS8457" s="7"/>
      <c r="BT8457" s="7"/>
      <c r="BU8457" s="7"/>
      <c r="BV8457" s="7"/>
      <c r="BW8457" s="7"/>
    </row>
    <row r="8458" spans="43:75" x14ac:dyDescent="0.2">
      <c r="AQ8458" s="7"/>
      <c r="AR8458" s="7"/>
      <c r="AS8458" s="7"/>
      <c r="AT8458" s="7"/>
      <c r="AU8458" s="7"/>
      <c r="AV8458" s="7"/>
      <c r="AX8458" s="7"/>
      <c r="AY8458" s="7"/>
      <c r="AZ8458" s="7"/>
      <c r="BA8458" s="7"/>
      <c r="BB8458" s="7"/>
      <c r="BC8458" s="7"/>
      <c r="BD8458" s="7"/>
      <c r="BG8458" s="7"/>
      <c r="BH8458" s="7"/>
      <c r="BI8458" s="7"/>
      <c r="BJ8458" s="7"/>
      <c r="BK8458" s="7"/>
      <c r="BL8458" s="7"/>
      <c r="BM8458" s="7"/>
      <c r="BP8458" s="7"/>
      <c r="BQ8458" s="7"/>
      <c r="BR8458" s="7"/>
      <c r="BS8458" s="7"/>
      <c r="BT8458" s="7"/>
      <c r="BU8458" s="7"/>
      <c r="BV8458" s="7"/>
      <c r="BW8458" s="7"/>
    </row>
    <row r="8459" spans="43:75" x14ac:dyDescent="0.2">
      <c r="AQ8459" s="7"/>
      <c r="AR8459" s="7"/>
      <c r="AS8459" s="7"/>
      <c r="AT8459" s="7"/>
      <c r="AU8459" s="7"/>
      <c r="AV8459" s="7"/>
      <c r="AX8459" s="7"/>
      <c r="AY8459" s="7"/>
      <c r="AZ8459" s="7"/>
      <c r="BA8459" s="7"/>
      <c r="BB8459" s="7"/>
      <c r="BC8459" s="7"/>
      <c r="BD8459" s="7"/>
      <c r="BG8459" s="7"/>
      <c r="BH8459" s="7"/>
      <c r="BI8459" s="7"/>
      <c r="BJ8459" s="7"/>
      <c r="BK8459" s="7"/>
      <c r="BL8459" s="7"/>
      <c r="BM8459" s="7"/>
      <c r="BP8459" s="7"/>
      <c r="BQ8459" s="7"/>
      <c r="BR8459" s="7"/>
      <c r="BS8459" s="7"/>
      <c r="BT8459" s="7"/>
      <c r="BU8459" s="7"/>
      <c r="BV8459" s="7"/>
      <c r="BW8459" s="7"/>
    </row>
    <row r="8460" spans="43:75" x14ac:dyDescent="0.2">
      <c r="AQ8460" s="7"/>
      <c r="AR8460" s="7"/>
      <c r="AS8460" s="7"/>
      <c r="AT8460" s="7"/>
      <c r="AU8460" s="7"/>
      <c r="AV8460" s="7"/>
      <c r="AX8460" s="7"/>
      <c r="AY8460" s="7"/>
      <c r="AZ8460" s="7"/>
      <c r="BA8460" s="7"/>
      <c r="BB8460" s="7"/>
      <c r="BC8460" s="7"/>
      <c r="BD8460" s="7"/>
      <c r="BG8460" s="7"/>
      <c r="BH8460" s="7"/>
      <c r="BI8460" s="7"/>
      <c r="BJ8460" s="7"/>
      <c r="BK8460" s="7"/>
      <c r="BL8460" s="7"/>
      <c r="BM8460" s="7"/>
      <c r="BP8460" s="7"/>
      <c r="BQ8460" s="7"/>
      <c r="BR8460" s="7"/>
      <c r="BS8460" s="7"/>
      <c r="BT8460" s="7"/>
      <c r="BU8460" s="7"/>
      <c r="BV8460" s="7"/>
      <c r="BW8460" s="7"/>
    </row>
    <row r="8461" spans="43:75" x14ac:dyDescent="0.2">
      <c r="AQ8461" s="7"/>
      <c r="AR8461" s="7"/>
      <c r="AS8461" s="7"/>
      <c r="AT8461" s="7"/>
      <c r="AU8461" s="7"/>
      <c r="AV8461" s="7"/>
      <c r="AX8461" s="7"/>
      <c r="AY8461" s="7"/>
      <c r="AZ8461" s="7"/>
      <c r="BA8461" s="7"/>
      <c r="BB8461" s="7"/>
      <c r="BC8461" s="7"/>
      <c r="BD8461" s="7"/>
      <c r="BG8461" s="7"/>
      <c r="BH8461" s="7"/>
      <c r="BI8461" s="7"/>
      <c r="BJ8461" s="7"/>
      <c r="BK8461" s="7"/>
      <c r="BL8461" s="7"/>
      <c r="BM8461" s="7"/>
      <c r="BP8461" s="7"/>
      <c r="BQ8461" s="7"/>
      <c r="BR8461" s="7"/>
      <c r="BS8461" s="7"/>
      <c r="BT8461" s="7"/>
      <c r="BU8461" s="7"/>
      <c r="BV8461" s="7"/>
      <c r="BW8461" s="7"/>
    </row>
    <row r="8462" spans="43:75" x14ac:dyDescent="0.2">
      <c r="AQ8462" s="7"/>
      <c r="AR8462" s="7"/>
      <c r="AS8462" s="7"/>
      <c r="AT8462" s="7"/>
      <c r="AU8462" s="7"/>
      <c r="AV8462" s="7"/>
      <c r="AX8462" s="7"/>
      <c r="AY8462" s="7"/>
      <c r="AZ8462" s="7"/>
      <c r="BA8462" s="7"/>
      <c r="BB8462" s="7"/>
      <c r="BC8462" s="7"/>
      <c r="BD8462" s="7"/>
      <c r="BG8462" s="7"/>
      <c r="BH8462" s="7"/>
      <c r="BI8462" s="7"/>
      <c r="BJ8462" s="7"/>
      <c r="BK8462" s="7"/>
      <c r="BL8462" s="7"/>
      <c r="BM8462" s="7"/>
      <c r="BP8462" s="7"/>
      <c r="BQ8462" s="7"/>
      <c r="BR8462" s="7"/>
      <c r="BS8462" s="7"/>
      <c r="BT8462" s="7"/>
      <c r="BU8462" s="7"/>
      <c r="BV8462" s="7"/>
      <c r="BW8462" s="7"/>
    </row>
    <row r="8463" spans="43:75" x14ac:dyDescent="0.2">
      <c r="AQ8463" s="7"/>
      <c r="AR8463" s="7"/>
      <c r="AS8463" s="7"/>
      <c r="AT8463" s="7"/>
      <c r="AU8463" s="7"/>
      <c r="AV8463" s="7"/>
      <c r="AX8463" s="7"/>
      <c r="AY8463" s="7"/>
      <c r="AZ8463" s="7"/>
      <c r="BA8463" s="7"/>
      <c r="BB8463" s="7"/>
      <c r="BC8463" s="7"/>
      <c r="BD8463" s="7"/>
      <c r="BG8463" s="7"/>
      <c r="BH8463" s="7"/>
      <c r="BI8463" s="7"/>
      <c r="BJ8463" s="7"/>
      <c r="BK8463" s="7"/>
      <c r="BL8463" s="7"/>
      <c r="BM8463" s="7"/>
      <c r="BP8463" s="7"/>
      <c r="BQ8463" s="7"/>
      <c r="BR8463" s="7"/>
      <c r="BS8463" s="7"/>
      <c r="BT8463" s="7"/>
      <c r="BU8463" s="7"/>
      <c r="BV8463" s="7"/>
      <c r="BW8463" s="7"/>
    </row>
    <row r="8464" spans="43:75" x14ac:dyDescent="0.2">
      <c r="AQ8464" s="7"/>
      <c r="AR8464" s="7"/>
      <c r="AS8464" s="7"/>
      <c r="AT8464" s="7"/>
      <c r="AU8464" s="7"/>
      <c r="AV8464" s="7"/>
      <c r="AX8464" s="7"/>
      <c r="AY8464" s="7"/>
      <c r="AZ8464" s="7"/>
      <c r="BA8464" s="7"/>
      <c r="BB8464" s="7"/>
      <c r="BC8464" s="7"/>
      <c r="BD8464" s="7"/>
      <c r="BG8464" s="7"/>
      <c r="BH8464" s="7"/>
      <c r="BI8464" s="7"/>
      <c r="BJ8464" s="7"/>
      <c r="BK8464" s="7"/>
      <c r="BL8464" s="7"/>
      <c r="BM8464" s="7"/>
      <c r="BP8464" s="7"/>
      <c r="BQ8464" s="7"/>
      <c r="BR8464" s="7"/>
      <c r="BS8464" s="7"/>
      <c r="BT8464" s="7"/>
      <c r="BU8464" s="7"/>
      <c r="BV8464" s="7"/>
      <c r="BW8464" s="7"/>
    </row>
    <row r="8465" spans="43:75" x14ac:dyDescent="0.2">
      <c r="AQ8465" s="7"/>
      <c r="AR8465" s="7"/>
      <c r="AS8465" s="7"/>
      <c r="AT8465" s="7"/>
      <c r="AU8465" s="7"/>
      <c r="AV8465" s="7"/>
      <c r="AX8465" s="7"/>
      <c r="AY8465" s="7"/>
      <c r="AZ8465" s="7"/>
      <c r="BA8465" s="7"/>
      <c r="BB8465" s="7"/>
      <c r="BC8465" s="7"/>
      <c r="BD8465" s="7"/>
      <c r="BG8465" s="7"/>
      <c r="BH8465" s="7"/>
      <c r="BI8465" s="7"/>
      <c r="BJ8465" s="7"/>
      <c r="BK8465" s="7"/>
      <c r="BL8465" s="7"/>
      <c r="BM8465" s="7"/>
      <c r="BP8465" s="7"/>
      <c r="BQ8465" s="7"/>
      <c r="BR8465" s="7"/>
      <c r="BS8465" s="7"/>
      <c r="BT8465" s="7"/>
      <c r="BU8465" s="7"/>
      <c r="BV8465" s="7"/>
      <c r="BW8465" s="7"/>
    </row>
    <row r="8466" spans="43:75" x14ac:dyDescent="0.2">
      <c r="AQ8466" s="7"/>
      <c r="AR8466" s="7"/>
      <c r="AS8466" s="7"/>
      <c r="AT8466" s="7"/>
      <c r="AU8466" s="7"/>
      <c r="AV8466" s="7"/>
      <c r="AX8466" s="7"/>
      <c r="AY8466" s="7"/>
      <c r="AZ8466" s="7"/>
      <c r="BA8466" s="7"/>
      <c r="BB8466" s="7"/>
      <c r="BC8466" s="7"/>
      <c r="BD8466" s="7"/>
      <c r="BG8466" s="7"/>
      <c r="BH8466" s="7"/>
      <c r="BI8466" s="7"/>
      <c r="BJ8466" s="7"/>
      <c r="BK8466" s="7"/>
      <c r="BL8466" s="7"/>
      <c r="BM8466" s="7"/>
      <c r="BP8466" s="7"/>
      <c r="BQ8466" s="7"/>
      <c r="BR8466" s="7"/>
      <c r="BS8466" s="7"/>
      <c r="BT8466" s="7"/>
      <c r="BU8466" s="7"/>
      <c r="BV8466" s="7"/>
      <c r="BW8466" s="7"/>
    </row>
    <row r="8467" spans="43:75" x14ac:dyDescent="0.2">
      <c r="AQ8467" s="7"/>
      <c r="AR8467" s="7"/>
      <c r="AS8467" s="7"/>
      <c r="AT8467" s="7"/>
      <c r="AU8467" s="7"/>
      <c r="AV8467" s="7"/>
      <c r="AX8467" s="7"/>
      <c r="AY8467" s="7"/>
      <c r="AZ8467" s="7"/>
      <c r="BA8467" s="7"/>
      <c r="BB8467" s="7"/>
      <c r="BC8467" s="7"/>
      <c r="BD8467" s="7"/>
      <c r="BG8467" s="7"/>
      <c r="BH8467" s="7"/>
      <c r="BI8467" s="7"/>
      <c r="BJ8467" s="7"/>
      <c r="BK8467" s="7"/>
      <c r="BL8467" s="7"/>
      <c r="BM8467" s="7"/>
      <c r="BP8467" s="7"/>
      <c r="BQ8467" s="7"/>
      <c r="BR8467" s="7"/>
      <c r="BS8467" s="7"/>
      <c r="BT8467" s="7"/>
      <c r="BU8467" s="7"/>
      <c r="BV8467" s="7"/>
      <c r="BW8467" s="7"/>
    </row>
    <row r="8468" spans="43:75" x14ac:dyDescent="0.2">
      <c r="AQ8468" s="7"/>
      <c r="AR8468" s="7"/>
      <c r="AS8468" s="7"/>
      <c r="AT8468" s="7"/>
      <c r="AU8468" s="7"/>
      <c r="AV8468" s="7"/>
      <c r="AX8468" s="7"/>
      <c r="AY8468" s="7"/>
      <c r="AZ8468" s="7"/>
      <c r="BA8468" s="7"/>
      <c r="BB8468" s="7"/>
      <c r="BC8468" s="7"/>
      <c r="BD8468" s="7"/>
      <c r="BG8468" s="7"/>
      <c r="BH8468" s="7"/>
      <c r="BI8468" s="7"/>
      <c r="BJ8468" s="7"/>
      <c r="BK8468" s="7"/>
      <c r="BL8468" s="7"/>
      <c r="BM8468" s="7"/>
      <c r="BP8468" s="7"/>
      <c r="BQ8468" s="7"/>
      <c r="BR8468" s="7"/>
      <c r="BS8468" s="7"/>
      <c r="BT8468" s="7"/>
      <c r="BU8468" s="7"/>
      <c r="BV8468" s="7"/>
      <c r="BW8468" s="7"/>
    </row>
    <row r="8469" spans="43:75" x14ac:dyDescent="0.2">
      <c r="AQ8469" s="7"/>
      <c r="AR8469" s="7"/>
      <c r="AS8469" s="7"/>
      <c r="AT8469" s="7"/>
      <c r="AU8469" s="7"/>
      <c r="AV8469" s="7"/>
      <c r="AX8469" s="7"/>
      <c r="AY8469" s="7"/>
      <c r="AZ8469" s="7"/>
      <c r="BA8469" s="7"/>
      <c r="BB8469" s="7"/>
      <c r="BC8469" s="7"/>
      <c r="BD8469" s="7"/>
      <c r="BG8469" s="7"/>
      <c r="BH8469" s="7"/>
      <c r="BI8469" s="7"/>
      <c r="BJ8469" s="7"/>
      <c r="BK8469" s="7"/>
      <c r="BL8469" s="7"/>
      <c r="BM8469" s="7"/>
      <c r="BP8469" s="7"/>
      <c r="BQ8469" s="7"/>
      <c r="BR8469" s="7"/>
      <c r="BS8469" s="7"/>
      <c r="BT8469" s="7"/>
      <c r="BU8469" s="7"/>
      <c r="BV8469" s="7"/>
      <c r="BW8469" s="7"/>
    </row>
    <row r="8470" spans="43:75" x14ac:dyDescent="0.2">
      <c r="AQ8470" s="7"/>
      <c r="AR8470" s="7"/>
      <c r="AS8470" s="7"/>
      <c r="AT8470" s="7"/>
      <c r="AU8470" s="7"/>
      <c r="AV8470" s="7"/>
      <c r="AX8470" s="7"/>
      <c r="AY8470" s="7"/>
      <c r="AZ8470" s="7"/>
      <c r="BA8470" s="7"/>
      <c r="BB8470" s="7"/>
      <c r="BC8470" s="7"/>
      <c r="BD8470" s="7"/>
      <c r="BG8470" s="7"/>
      <c r="BH8470" s="7"/>
      <c r="BI8470" s="7"/>
      <c r="BJ8470" s="7"/>
      <c r="BK8470" s="7"/>
      <c r="BL8470" s="7"/>
      <c r="BM8470" s="7"/>
      <c r="BP8470" s="7"/>
      <c r="BQ8470" s="7"/>
      <c r="BR8470" s="7"/>
      <c r="BS8470" s="7"/>
      <c r="BT8470" s="7"/>
      <c r="BU8470" s="7"/>
      <c r="BV8470" s="7"/>
      <c r="BW8470" s="7"/>
    </row>
    <row r="8471" spans="43:75" x14ac:dyDescent="0.2">
      <c r="AQ8471" s="7"/>
      <c r="AR8471" s="7"/>
      <c r="AS8471" s="7"/>
      <c r="AT8471" s="7"/>
      <c r="AU8471" s="7"/>
      <c r="AV8471" s="7"/>
      <c r="AX8471" s="7"/>
      <c r="AY8471" s="7"/>
      <c r="AZ8471" s="7"/>
      <c r="BA8471" s="7"/>
      <c r="BB8471" s="7"/>
      <c r="BC8471" s="7"/>
      <c r="BD8471" s="7"/>
      <c r="BG8471" s="7"/>
      <c r="BH8471" s="7"/>
      <c r="BI8471" s="7"/>
      <c r="BJ8471" s="7"/>
      <c r="BK8471" s="7"/>
      <c r="BL8471" s="7"/>
      <c r="BM8471" s="7"/>
      <c r="BP8471" s="7"/>
      <c r="BQ8471" s="7"/>
      <c r="BR8471" s="7"/>
      <c r="BS8471" s="7"/>
      <c r="BT8471" s="7"/>
      <c r="BU8471" s="7"/>
      <c r="BV8471" s="7"/>
      <c r="BW8471" s="7"/>
    </row>
    <row r="8472" spans="43:75" x14ac:dyDescent="0.2">
      <c r="AQ8472" s="7"/>
      <c r="AR8472" s="7"/>
      <c r="AS8472" s="7"/>
      <c r="AT8472" s="7"/>
      <c r="AU8472" s="7"/>
      <c r="AV8472" s="7"/>
      <c r="AX8472" s="7"/>
      <c r="AY8472" s="7"/>
      <c r="AZ8472" s="7"/>
      <c r="BA8472" s="7"/>
      <c r="BB8472" s="7"/>
      <c r="BC8472" s="7"/>
      <c r="BD8472" s="7"/>
      <c r="BG8472" s="7"/>
      <c r="BH8472" s="7"/>
      <c r="BI8472" s="7"/>
      <c r="BJ8472" s="7"/>
      <c r="BK8472" s="7"/>
      <c r="BL8472" s="7"/>
      <c r="BM8472" s="7"/>
      <c r="BP8472" s="7"/>
      <c r="BQ8472" s="7"/>
      <c r="BR8472" s="7"/>
      <c r="BS8472" s="7"/>
      <c r="BT8472" s="7"/>
      <c r="BU8472" s="7"/>
      <c r="BV8472" s="7"/>
      <c r="BW8472" s="7"/>
    </row>
    <row r="8473" spans="43:75" x14ac:dyDescent="0.2">
      <c r="AQ8473" s="7"/>
      <c r="AR8473" s="7"/>
      <c r="AS8473" s="7"/>
      <c r="AT8473" s="7"/>
      <c r="AU8473" s="7"/>
      <c r="AV8473" s="7"/>
      <c r="AX8473" s="7"/>
      <c r="AY8473" s="7"/>
      <c r="AZ8473" s="7"/>
      <c r="BA8473" s="7"/>
      <c r="BB8473" s="7"/>
      <c r="BC8473" s="7"/>
      <c r="BD8473" s="7"/>
      <c r="BG8473" s="7"/>
      <c r="BH8473" s="7"/>
      <c r="BI8473" s="7"/>
      <c r="BJ8473" s="7"/>
      <c r="BK8473" s="7"/>
      <c r="BL8473" s="7"/>
      <c r="BM8473" s="7"/>
      <c r="BP8473" s="7"/>
      <c r="BQ8473" s="7"/>
      <c r="BR8473" s="7"/>
      <c r="BS8473" s="7"/>
      <c r="BT8473" s="7"/>
      <c r="BU8473" s="7"/>
      <c r="BV8473" s="7"/>
      <c r="BW8473" s="7"/>
    </row>
    <row r="8474" spans="43:75" x14ac:dyDescent="0.2">
      <c r="AQ8474" s="7"/>
      <c r="AR8474" s="7"/>
      <c r="AS8474" s="7"/>
      <c r="AT8474" s="7"/>
      <c r="AU8474" s="7"/>
      <c r="AV8474" s="7"/>
      <c r="AX8474" s="7"/>
      <c r="AY8474" s="7"/>
      <c r="AZ8474" s="7"/>
      <c r="BA8474" s="7"/>
      <c r="BB8474" s="7"/>
      <c r="BC8474" s="7"/>
      <c r="BD8474" s="7"/>
      <c r="BG8474" s="7"/>
      <c r="BH8474" s="7"/>
      <c r="BI8474" s="7"/>
      <c r="BJ8474" s="7"/>
      <c r="BK8474" s="7"/>
      <c r="BL8474" s="7"/>
      <c r="BM8474" s="7"/>
      <c r="BP8474" s="7"/>
      <c r="BQ8474" s="7"/>
      <c r="BR8474" s="7"/>
      <c r="BS8474" s="7"/>
      <c r="BT8474" s="7"/>
      <c r="BU8474" s="7"/>
      <c r="BV8474" s="7"/>
      <c r="BW8474" s="7"/>
    </row>
    <row r="8475" spans="43:75" x14ac:dyDescent="0.2">
      <c r="AQ8475" s="7"/>
      <c r="AR8475" s="7"/>
      <c r="AS8475" s="7"/>
      <c r="AT8475" s="7"/>
      <c r="AU8475" s="7"/>
      <c r="AV8475" s="7"/>
      <c r="AX8475" s="7"/>
      <c r="AY8475" s="7"/>
      <c r="AZ8475" s="7"/>
      <c r="BA8475" s="7"/>
      <c r="BB8475" s="7"/>
      <c r="BC8475" s="7"/>
      <c r="BD8475" s="7"/>
      <c r="BG8475" s="7"/>
      <c r="BH8475" s="7"/>
      <c r="BI8475" s="7"/>
      <c r="BJ8475" s="7"/>
      <c r="BK8475" s="7"/>
      <c r="BL8475" s="7"/>
      <c r="BM8475" s="7"/>
      <c r="BP8475" s="7"/>
      <c r="BQ8475" s="7"/>
      <c r="BR8475" s="7"/>
      <c r="BS8475" s="7"/>
      <c r="BT8475" s="7"/>
      <c r="BU8475" s="7"/>
      <c r="BV8475" s="7"/>
      <c r="BW8475" s="7"/>
    </row>
    <row r="8476" spans="43:75" x14ac:dyDescent="0.2">
      <c r="AQ8476" s="7"/>
      <c r="AR8476" s="7"/>
      <c r="AS8476" s="7"/>
      <c r="AT8476" s="7"/>
      <c r="AU8476" s="7"/>
      <c r="AV8476" s="7"/>
      <c r="AX8476" s="7"/>
      <c r="AY8476" s="7"/>
      <c r="AZ8476" s="7"/>
      <c r="BA8476" s="7"/>
      <c r="BB8476" s="7"/>
      <c r="BC8476" s="7"/>
      <c r="BD8476" s="7"/>
      <c r="BG8476" s="7"/>
      <c r="BH8476" s="7"/>
      <c r="BI8476" s="7"/>
      <c r="BJ8476" s="7"/>
      <c r="BK8476" s="7"/>
      <c r="BL8476" s="7"/>
      <c r="BM8476" s="7"/>
      <c r="BP8476" s="7"/>
      <c r="BQ8476" s="7"/>
      <c r="BR8476" s="7"/>
      <c r="BS8476" s="7"/>
      <c r="BT8476" s="7"/>
      <c r="BU8476" s="7"/>
      <c r="BV8476" s="7"/>
      <c r="BW8476" s="7"/>
    </row>
    <row r="8477" spans="43:75" x14ac:dyDescent="0.2">
      <c r="AQ8477" s="7"/>
      <c r="AR8477" s="7"/>
      <c r="AS8477" s="7"/>
      <c r="AT8477" s="7"/>
      <c r="AU8477" s="7"/>
      <c r="AV8477" s="7"/>
      <c r="AX8477" s="7"/>
      <c r="AY8477" s="7"/>
      <c r="AZ8477" s="7"/>
      <c r="BA8477" s="7"/>
      <c r="BB8477" s="7"/>
      <c r="BC8477" s="7"/>
      <c r="BD8477" s="7"/>
      <c r="BG8477" s="7"/>
      <c r="BH8477" s="7"/>
      <c r="BI8477" s="7"/>
      <c r="BJ8477" s="7"/>
      <c r="BK8477" s="7"/>
      <c r="BL8477" s="7"/>
      <c r="BM8477" s="7"/>
      <c r="BP8477" s="7"/>
      <c r="BQ8477" s="7"/>
      <c r="BR8477" s="7"/>
      <c r="BS8477" s="7"/>
      <c r="BT8477" s="7"/>
      <c r="BU8477" s="7"/>
      <c r="BV8477" s="7"/>
      <c r="BW8477" s="7"/>
    </row>
    <row r="8478" spans="43:75" x14ac:dyDescent="0.2">
      <c r="AQ8478" s="7"/>
      <c r="AR8478" s="7"/>
      <c r="AS8478" s="7"/>
      <c r="AT8478" s="7"/>
      <c r="AU8478" s="7"/>
      <c r="AV8478" s="7"/>
      <c r="AX8478" s="7"/>
      <c r="AY8478" s="7"/>
      <c r="AZ8478" s="7"/>
      <c r="BA8478" s="7"/>
      <c r="BB8478" s="7"/>
      <c r="BC8478" s="7"/>
      <c r="BD8478" s="7"/>
      <c r="BG8478" s="7"/>
      <c r="BH8478" s="7"/>
      <c r="BI8478" s="7"/>
      <c r="BJ8478" s="7"/>
      <c r="BK8478" s="7"/>
      <c r="BL8478" s="7"/>
      <c r="BM8478" s="7"/>
      <c r="BP8478" s="7"/>
      <c r="BQ8478" s="7"/>
      <c r="BR8478" s="7"/>
      <c r="BS8478" s="7"/>
      <c r="BT8478" s="7"/>
      <c r="BU8478" s="7"/>
      <c r="BV8478" s="7"/>
      <c r="BW8478" s="7"/>
    </row>
    <row r="8479" spans="43:75" x14ac:dyDescent="0.2">
      <c r="AQ8479" s="7"/>
      <c r="AR8479" s="7"/>
      <c r="AS8479" s="7"/>
      <c r="AT8479" s="7"/>
      <c r="AU8479" s="7"/>
      <c r="AV8479" s="7"/>
      <c r="AX8479" s="7"/>
      <c r="AY8479" s="7"/>
      <c r="AZ8479" s="7"/>
      <c r="BA8479" s="7"/>
      <c r="BB8479" s="7"/>
      <c r="BC8479" s="7"/>
      <c r="BD8479" s="7"/>
      <c r="BG8479" s="7"/>
      <c r="BH8479" s="7"/>
      <c r="BI8479" s="7"/>
      <c r="BJ8479" s="7"/>
      <c r="BK8479" s="7"/>
      <c r="BL8479" s="7"/>
      <c r="BM8479" s="7"/>
      <c r="BP8479" s="7"/>
      <c r="BQ8479" s="7"/>
      <c r="BR8479" s="7"/>
      <c r="BS8479" s="7"/>
      <c r="BT8479" s="7"/>
      <c r="BU8479" s="7"/>
      <c r="BV8479" s="7"/>
      <c r="BW8479" s="7"/>
    </row>
    <row r="8480" spans="43:75" x14ac:dyDescent="0.2">
      <c r="AQ8480" s="7"/>
      <c r="AR8480" s="7"/>
      <c r="AS8480" s="7"/>
      <c r="AT8480" s="7"/>
      <c r="AU8480" s="7"/>
      <c r="AV8480" s="7"/>
      <c r="AX8480" s="7"/>
      <c r="AY8480" s="7"/>
      <c r="AZ8480" s="7"/>
      <c r="BA8480" s="7"/>
      <c r="BB8480" s="7"/>
      <c r="BC8480" s="7"/>
      <c r="BD8480" s="7"/>
      <c r="BG8480" s="7"/>
      <c r="BH8480" s="7"/>
      <c r="BI8480" s="7"/>
      <c r="BJ8480" s="7"/>
      <c r="BK8480" s="7"/>
      <c r="BL8480" s="7"/>
      <c r="BM8480" s="7"/>
      <c r="BP8480" s="7"/>
      <c r="BQ8480" s="7"/>
      <c r="BR8480" s="7"/>
      <c r="BS8480" s="7"/>
      <c r="BT8480" s="7"/>
      <c r="BU8480" s="7"/>
      <c r="BV8480" s="7"/>
      <c r="BW8480" s="7"/>
    </row>
    <row r="8481" spans="43:75" x14ac:dyDescent="0.2">
      <c r="AQ8481" s="7"/>
      <c r="AR8481" s="7"/>
      <c r="AS8481" s="7"/>
      <c r="AT8481" s="7"/>
      <c r="AU8481" s="7"/>
      <c r="AV8481" s="7"/>
      <c r="AX8481" s="7"/>
      <c r="AY8481" s="7"/>
      <c r="AZ8481" s="7"/>
      <c r="BA8481" s="7"/>
      <c r="BB8481" s="7"/>
      <c r="BC8481" s="7"/>
      <c r="BD8481" s="7"/>
      <c r="BG8481" s="7"/>
      <c r="BH8481" s="7"/>
      <c r="BI8481" s="7"/>
      <c r="BJ8481" s="7"/>
      <c r="BK8481" s="7"/>
      <c r="BL8481" s="7"/>
      <c r="BM8481" s="7"/>
      <c r="BP8481" s="7"/>
      <c r="BQ8481" s="7"/>
      <c r="BR8481" s="7"/>
      <c r="BS8481" s="7"/>
      <c r="BT8481" s="7"/>
      <c r="BU8481" s="7"/>
      <c r="BV8481" s="7"/>
      <c r="BW8481" s="7"/>
    </row>
    <row r="8482" spans="43:75" x14ac:dyDescent="0.2">
      <c r="AQ8482" s="7"/>
      <c r="AR8482" s="7"/>
      <c r="AS8482" s="7"/>
      <c r="AT8482" s="7"/>
      <c r="AU8482" s="7"/>
      <c r="AV8482" s="7"/>
      <c r="AX8482" s="7"/>
      <c r="AY8482" s="7"/>
      <c r="AZ8482" s="7"/>
      <c r="BA8482" s="7"/>
      <c r="BB8482" s="7"/>
      <c r="BC8482" s="7"/>
      <c r="BD8482" s="7"/>
      <c r="BG8482" s="7"/>
      <c r="BH8482" s="7"/>
      <c r="BI8482" s="7"/>
      <c r="BJ8482" s="7"/>
      <c r="BK8482" s="7"/>
      <c r="BL8482" s="7"/>
      <c r="BM8482" s="7"/>
      <c r="BP8482" s="7"/>
      <c r="BQ8482" s="7"/>
      <c r="BR8482" s="7"/>
      <c r="BS8482" s="7"/>
      <c r="BT8482" s="7"/>
      <c r="BU8482" s="7"/>
      <c r="BV8482" s="7"/>
      <c r="BW8482" s="7"/>
    </row>
    <row r="8483" spans="43:75" x14ac:dyDescent="0.2">
      <c r="AQ8483" s="7"/>
      <c r="AR8483" s="7"/>
      <c r="AS8483" s="7"/>
      <c r="AT8483" s="7"/>
      <c r="AU8483" s="7"/>
      <c r="AV8483" s="7"/>
      <c r="AX8483" s="7"/>
      <c r="AY8483" s="7"/>
      <c r="AZ8483" s="7"/>
      <c r="BA8483" s="7"/>
      <c r="BB8483" s="7"/>
      <c r="BC8483" s="7"/>
      <c r="BD8483" s="7"/>
      <c r="BG8483" s="7"/>
      <c r="BH8483" s="7"/>
      <c r="BI8483" s="7"/>
      <c r="BJ8483" s="7"/>
      <c r="BK8483" s="7"/>
      <c r="BL8483" s="7"/>
      <c r="BM8483" s="7"/>
      <c r="BP8483" s="7"/>
      <c r="BQ8483" s="7"/>
      <c r="BR8483" s="7"/>
      <c r="BS8483" s="7"/>
      <c r="BT8483" s="7"/>
      <c r="BU8483" s="7"/>
      <c r="BV8483" s="7"/>
      <c r="BW8483" s="7"/>
    </row>
    <row r="8484" spans="43:75" x14ac:dyDescent="0.2">
      <c r="AQ8484" s="7"/>
      <c r="AR8484" s="7"/>
      <c r="AS8484" s="7"/>
      <c r="AT8484" s="7"/>
      <c r="AU8484" s="7"/>
      <c r="AV8484" s="7"/>
      <c r="AX8484" s="7"/>
      <c r="AY8484" s="7"/>
      <c r="AZ8484" s="7"/>
      <c r="BA8484" s="7"/>
      <c r="BB8484" s="7"/>
      <c r="BC8484" s="7"/>
      <c r="BD8484" s="7"/>
      <c r="BG8484" s="7"/>
      <c r="BH8484" s="7"/>
      <c r="BI8484" s="7"/>
      <c r="BJ8484" s="7"/>
      <c r="BK8484" s="7"/>
      <c r="BL8484" s="7"/>
      <c r="BM8484" s="7"/>
      <c r="BP8484" s="7"/>
      <c r="BQ8484" s="7"/>
      <c r="BR8484" s="7"/>
      <c r="BS8484" s="7"/>
      <c r="BT8484" s="7"/>
      <c r="BU8484" s="7"/>
      <c r="BV8484" s="7"/>
      <c r="BW8484" s="7"/>
    </row>
    <row r="8485" spans="43:75" x14ac:dyDescent="0.2">
      <c r="AQ8485" s="7"/>
      <c r="AR8485" s="7"/>
      <c r="AS8485" s="7"/>
      <c r="AT8485" s="7"/>
      <c r="AU8485" s="7"/>
      <c r="AV8485" s="7"/>
      <c r="AX8485" s="7"/>
      <c r="AY8485" s="7"/>
      <c r="AZ8485" s="7"/>
      <c r="BA8485" s="7"/>
      <c r="BB8485" s="7"/>
      <c r="BC8485" s="7"/>
      <c r="BD8485" s="7"/>
      <c r="BG8485" s="7"/>
      <c r="BH8485" s="7"/>
      <c r="BI8485" s="7"/>
      <c r="BJ8485" s="7"/>
      <c r="BK8485" s="7"/>
      <c r="BL8485" s="7"/>
      <c r="BM8485" s="7"/>
      <c r="BP8485" s="7"/>
      <c r="BQ8485" s="7"/>
      <c r="BR8485" s="7"/>
      <c r="BS8485" s="7"/>
      <c r="BT8485" s="7"/>
      <c r="BU8485" s="7"/>
      <c r="BV8485" s="7"/>
      <c r="BW8485" s="7"/>
    </row>
    <row r="8486" spans="43:75" x14ac:dyDescent="0.2">
      <c r="AQ8486" s="7"/>
      <c r="AR8486" s="7"/>
      <c r="AS8486" s="7"/>
      <c r="AT8486" s="7"/>
      <c r="AU8486" s="7"/>
      <c r="AV8486" s="7"/>
      <c r="AX8486" s="7"/>
      <c r="AY8486" s="7"/>
      <c r="AZ8486" s="7"/>
      <c r="BA8486" s="7"/>
      <c r="BB8486" s="7"/>
      <c r="BC8486" s="7"/>
      <c r="BD8486" s="7"/>
      <c r="BG8486" s="7"/>
      <c r="BH8486" s="7"/>
      <c r="BI8486" s="7"/>
      <c r="BJ8486" s="7"/>
      <c r="BK8486" s="7"/>
      <c r="BL8486" s="7"/>
      <c r="BM8486" s="7"/>
      <c r="BP8486" s="7"/>
      <c r="BQ8486" s="7"/>
      <c r="BR8486" s="7"/>
      <c r="BS8486" s="7"/>
      <c r="BT8486" s="7"/>
      <c r="BU8486" s="7"/>
      <c r="BV8486" s="7"/>
      <c r="BW8486" s="7"/>
    </row>
    <row r="8487" spans="43:75" x14ac:dyDescent="0.2">
      <c r="AQ8487" s="7"/>
      <c r="AR8487" s="7"/>
      <c r="AS8487" s="7"/>
      <c r="AT8487" s="7"/>
      <c r="AU8487" s="7"/>
      <c r="AV8487" s="7"/>
      <c r="AX8487" s="7"/>
      <c r="AY8487" s="7"/>
      <c r="AZ8487" s="7"/>
      <c r="BA8487" s="7"/>
      <c r="BB8487" s="7"/>
      <c r="BC8487" s="7"/>
      <c r="BD8487" s="7"/>
      <c r="BG8487" s="7"/>
      <c r="BH8487" s="7"/>
      <c r="BI8487" s="7"/>
      <c r="BJ8487" s="7"/>
      <c r="BK8487" s="7"/>
      <c r="BL8487" s="7"/>
      <c r="BM8487" s="7"/>
      <c r="BP8487" s="7"/>
      <c r="BQ8487" s="7"/>
      <c r="BR8487" s="7"/>
      <c r="BS8487" s="7"/>
      <c r="BT8487" s="7"/>
      <c r="BU8487" s="7"/>
      <c r="BV8487" s="7"/>
      <c r="BW8487" s="7"/>
    </row>
    <row r="8488" spans="43:75" x14ac:dyDescent="0.2">
      <c r="AQ8488" s="7"/>
      <c r="AR8488" s="7"/>
      <c r="AS8488" s="7"/>
      <c r="AT8488" s="7"/>
      <c r="AU8488" s="7"/>
      <c r="AV8488" s="7"/>
      <c r="AX8488" s="7"/>
      <c r="AY8488" s="7"/>
      <c r="AZ8488" s="7"/>
      <c r="BA8488" s="7"/>
      <c r="BB8488" s="7"/>
      <c r="BC8488" s="7"/>
      <c r="BD8488" s="7"/>
      <c r="BG8488" s="7"/>
      <c r="BH8488" s="7"/>
      <c r="BI8488" s="7"/>
      <c r="BJ8488" s="7"/>
      <c r="BK8488" s="7"/>
      <c r="BL8488" s="7"/>
      <c r="BM8488" s="7"/>
      <c r="BP8488" s="7"/>
      <c r="BQ8488" s="7"/>
      <c r="BR8488" s="7"/>
      <c r="BS8488" s="7"/>
      <c r="BT8488" s="7"/>
      <c r="BU8488" s="7"/>
      <c r="BV8488" s="7"/>
      <c r="BW8488" s="7"/>
    </row>
    <row r="8489" spans="43:75" x14ac:dyDescent="0.2">
      <c r="AQ8489" s="7"/>
      <c r="AR8489" s="7"/>
      <c r="AS8489" s="7"/>
      <c r="AT8489" s="7"/>
      <c r="AU8489" s="7"/>
      <c r="AV8489" s="7"/>
      <c r="AX8489" s="7"/>
      <c r="AY8489" s="7"/>
      <c r="AZ8489" s="7"/>
      <c r="BA8489" s="7"/>
      <c r="BB8489" s="7"/>
      <c r="BC8489" s="7"/>
      <c r="BD8489" s="7"/>
      <c r="BG8489" s="7"/>
      <c r="BH8489" s="7"/>
      <c r="BI8489" s="7"/>
      <c r="BJ8489" s="7"/>
      <c r="BK8489" s="7"/>
      <c r="BL8489" s="7"/>
      <c r="BM8489" s="7"/>
      <c r="BP8489" s="7"/>
      <c r="BQ8489" s="7"/>
      <c r="BR8489" s="7"/>
      <c r="BS8489" s="7"/>
      <c r="BT8489" s="7"/>
      <c r="BU8489" s="7"/>
      <c r="BV8489" s="7"/>
      <c r="BW8489" s="7"/>
    </row>
    <row r="8490" spans="43:75" x14ac:dyDescent="0.2">
      <c r="AQ8490" s="7"/>
      <c r="AR8490" s="7"/>
      <c r="AS8490" s="7"/>
      <c r="AT8490" s="7"/>
      <c r="AU8490" s="7"/>
      <c r="AV8490" s="7"/>
      <c r="AX8490" s="7"/>
      <c r="AY8490" s="7"/>
      <c r="AZ8490" s="7"/>
      <c r="BA8490" s="7"/>
      <c r="BB8490" s="7"/>
      <c r="BC8490" s="7"/>
      <c r="BD8490" s="7"/>
      <c r="BG8490" s="7"/>
      <c r="BH8490" s="7"/>
      <c r="BI8490" s="7"/>
      <c r="BJ8490" s="7"/>
      <c r="BK8490" s="7"/>
      <c r="BL8490" s="7"/>
      <c r="BM8490" s="7"/>
      <c r="BP8490" s="7"/>
      <c r="BQ8490" s="7"/>
      <c r="BR8490" s="7"/>
      <c r="BS8490" s="7"/>
      <c r="BT8490" s="7"/>
      <c r="BU8490" s="7"/>
      <c r="BV8490" s="7"/>
      <c r="BW8490" s="7"/>
    </row>
    <row r="8491" spans="43:75" x14ac:dyDescent="0.2">
      <c r="AQ8491" s="7"/>
      <c r="AR8491" s="7"/>
      <c r="AS8491" s="7"/>
      <c r="AT8491" s="7"/>
      <c r="AU8491" s="7"/>
      <c r="AV8491" s="7"/>
      <c r="AX8491" s="7"/>
      <c r="AY8491" s="7"/>
      <c r="AZ8491" s="7"/>
      <c r="BA8491" s="7"/>
      <c r="BB8491" s="7"/>
      <c r="BC8491" s="7"/>
      <c r="BD8491" s="7"/>
      <c r="BG8491" s="7"/>
      <c r="BH8491" s="7"/>
      <c r="BI8491" s="7"/>
      <c r="BJ8491" s="7"/>
      <c r="BK8491" s="7"/>
      <c r="BL8491" s="7"/>
      <c r="BM8491" s="7"/>
      <c r="BP8491" s="7"/>
      <c r="BQ8491" s="7"/>
      <c r="BR8491" s="7"/>
      <c r="BS8491" s="7"/>
      <c r="BT8491" s="7"/>
      <c r="BU8491" s="7"/>
      <c r="BV8491" s="7"/>
      <c r="BW8491" s="7"/>
    </row>
    <row r="8492" spans="43:75" x14ac:dyDescent="0.2">
      <c r="AQ8492" s="7"/>
      <c r="AR8492" s="7"/>
      <c r="AS8492" s="7"/>
      <c r="AT8492" s="7"/>
      <c r="AU8492" s="7"/>
      <c r="AV8492" s="7"/>
      <c r="AX8492" s="7"/>
      <c r="AY8492" s="7"/>
      <c r="AZ8492" s="7"/>
      <c r="BA8492" s="7"/>
      <c r="BB8492" s="7"/>
      <c r="BC8492" s="7"/>
      <c r="BD8492" s="7"/>
      <c r="BG8492" s="7"/>
      <c r="BH8492" s="7"/>
      <c r="BI8492" s="7"/>
      <c r="BJ8492" s="7"/>
      <c r="BK8492" s="7"/>
      <c r="BL8492" s="7"/>
      <c r="BM8492" s="7"/>
      <c r="BP8492" s="7"/>
      <c r="BQ8492" s="7"/>
      <c r="BR8492" s="7"/>
      <c r="BS8492" s="7"/>
      <c r="BT8492" s="7"/>
      <c r="BU8492" s="7"/>
      <c r="BV8492" s="7"/>
      <c r="BW8492" s="7"/>
    </row>
    <row r="8493" spans="43:75" x14ac:dyDescent="0.2">
      <c r="AQ8493" s="7"/>
      <c r="AR8493" s="7"/>
      <c r="AS8493" s="7"/>
      <c r="AT8493" s="7"/>
      <c r="AU8493" s="7"/>
      <c r="AV8493" s="7"/>
      <c r="AX8493" s="7"/>
      <c r="AY8493" s="7"/>
      <c r="AZ8493" s="7"/>
      <c r="BA8493" s="7"/>
      <c r="BB8493" s="7"/>
      <c r="BC8493" s="7"/>
      <c r="BD8493" s="7"/>
      <c r="BG8493" s="7"/>
      <c r="BH8493" s="7"/>
      <c r="BI8493" s="7"/>
      <c r="BJ8493" s="7"/>
      <c r="BK8493" s="7"/>
      <c r="BL8493" s="7"/>
      <c r="BM8493" s="7"/>
      <c r="BP8493" s="7"/>
      <c r="BQ8493" s="7"/>
      <c r="BR8493" s="7"/>
      <c r="BS8493" s="7"/>
      <c r="BT8493" s="7"/>
      <c r="BU8493" s="7"/>
      <c r="BV8493" s="7"/>
      <c r="BW8493" s="7"/>
    </row>
    <row r="8494" spans="43:75" x14ac:dyDescent="0.2">
      <c r="AQ8494" s="7"/>
      <c r="AR8494" s="7"/>
      <c r="AS8494" s="7"/>
      <c r="AT8494" s="7"/>
      <c r="AU8494" s="7"/>
      <c r="AV8494" s="7"/>
      <c r="AX8494" s="7"/>
      <c r="AY8494" s="7"/>
      <c r="AZ8494" s="7"/>
      <c r="BA8494" s="7"/>
      <c r="BB8494" s="7"/>
      <c r="BC8494" s="7"/>
      <c r="BD8494" s="7"/>
      <c r="BG8494" s="7"/>
      <c r="BH8494" s="7"/>
      <c r="BI8494" s="7"/>
      <c r="BJ8494" s="7"/>
      <c r="BK8494" s="7"/>
      <c r="BL8494" s="7"/>
      <c r="BM8494" s="7"/>
      <c r="BP8494" s="7"/>
      <c r="BQ8494" s="7"/>
      <c r="BR8494" s="7"/>
      <c r="BS8494" s="7"/>
      <c r="BT8494" s="7"/>
      <c r="BU8494" s="7"/>
      <c r="BV8494" s="7"/>
      <c r="BW8494" s="7"/>
    </row>
    <row r="8495" spans="43:75" x14ac:dyDescent="0.2">
      <c r="AQ8495" s="7"/>
      <c r="AR8495" s="7"/>
      <c r="AS8495" s="7"/>
      <c r="AT8495" s="7"/>
      <c r="AU8495" s="7"/>
      <c r="AV8495" s="7"/>
      <c r="AX8495" s="7"/>
      <c r="AY8495" s="7"/>
      <c r="AZ8495" s="7"/>
      <c r="BA8495" s="7"/>
      <c r="BB8495" s="7"/>
      <c r="BC8495" s="7"/>
      <c r="BD8495" s="7"/>
      <c r="BG8495" s="7"/>
      <c r="BH8495" s="7"/>
      <c r="BI8495" s="7"/>
      <c r="BJ8495" s="7"/>
      <c r="BK8495" s="7"/>
      <c r="BL8495" s="7"/>
      <c r="BM8495" s="7"/>
      <c r="BP8495" s="7"/>
      <c r="BQ8495" s="7"/>
      <c r="BR8495" s="7"/>
      <c r="BS8495" s="7"/>
      <c r="BT8495" s="7"/>
      <c r="BU8495" s="7"/>
      <c r="BV8495" s="7"/>
      <c r="BW8495" s="7"/>
    </row>
    <row r="8496" spans="43:75" x14ac:dyDescent="0.2">
      <c r="AQ8496" s="7"/>
      <c r="AR8496" s="7"/>
      <c r="AS8496" s="7"/>
      <c r="AT8496" s="7"/>
      <c r="AU8496" s="7"/>
      <c r="AV8496" s="7"/>
      <c r="AX8496" s="7"/>
      <c r="AY8496" s="7"/>
      <c r="AZ8496" s="7"/>
      <c r="BA8496" s="7"/>
      <c r="BB8496" s="7"/>
      <c r="BC8496" s="7"/>
      <c r="BD8496" s="7"/>
      <c r="BG8496" s="7"/>
      <c r="BH8496" s="7"/>
      <c r="BI8496" s="7"/>
      <c r="BJ8496" s="7"/>
      <c r="BK8496" s="7"/>
      <c r="BL8496" s="7"/>
      <c r="BM8496" s="7"/>
      <c r="BP8496" s="7"/>
      <c r="BQ8496" s="7"/>
      <c r="BR8496" s="7"/>
      <c r="BS8496" s="7"/>
      <c r="BT8496" s="7"/>
      <c r="BU8496" s="7"/>
      <c r="BV8496" s="7"/>
      <c r="BW8496" s="7"/>
    </row>
    <row r="8497" spans="43:75" x14ac:dyDescent="0.2">
      <c r="AQ8497" s="7"/>
      <c r="AR8497" s="7"/>
      <c r="AS8497" s="7"/>
      <c r="AT8497" s="7"/>
      <c r="AU8497" s="7"/>
      <c r="AV8497" s="7"/>
      <c r="AX8497" s="7"/>
      <c r="AY8497" s="7"/>
      <c r="AZ8497" s="7"/>
      <c r="BA8497" s="7"/>
      <c r="BB8497" s="7"/>
      <c r="BC8497" s="7"/>
      <c r="BD8497" s="7"/>
      <c r="BG8497" s="7"/>
      <c r="BH8497" s="7"/>
      <c r="BI8497" s="7"/>
      <c r="BJ8497" s="7"/>
      <c r="BK8497" s="7"/>
      <c r="BL8497" s="7"/>
      <c r="BM8497" s="7"/>
      <c r="BP8497" s="7"/>
      <c r="BQ8497" s="7"/>
      <c r="BR8497" s="7"/>
      <c r="BS8497" s="7"/>
      <c r="BT8497" s="7"/>
      <c r="BU8497" s="7"/>
      <c r="BV8497" s="7"/>
      <c r="BW8497" s="7"/>
    </row>
    <row r="8498" spans="43:75" x14ac:dyDescent="0.2">
      <c r="AQ8498" s="7"/>
      <c r="AR8498" s="7"/>
      <c r="AS8498" s="7"/>
      <c r="AT8498" s="7"/>
      <c r="AU8498" s="7"/>
      <c r="AV8498" s="7"/>
      <c r="AX8498" s="7"/>
      <c r="AY8498" s="7"/>
      <c r="AZ8498" s="7"/>
      <c r="BA8498" s="7"/>
      <c r="BB8498" s="7"/>
      <c r="BC8498" s="7"/>
      <c r="BD8498" s="7"/>
      <c r="BG8498" s="7"/>
      <c r="BH8498" s="7"/>
      <c r="BI8498" s="7"/>
      <c r="BJ8498" s="7"/>
      <c r="BK8498" s="7"/>
      <c r="BL8498" s="7"/>
      <c r="BM8498" s="7"/>
      <c r="BP8498" s="7"/>
      <c r="BQ8498" s="7"/>
      <c r="BR8498" s="7"/>
      <c r="BS8498" s="7"/>
      <c r="BT8498" s="7"/>
      <c r="BU8498" s="7"/>
      <c r="BV8498" s="7"/>
      <c r="BW8498" s="7"/>
    </row>
    <row r="8499" spans="43:75" x14ac:dyDescent="0.2">
      <c r="AQ8499" s="7"/>
      <c r="AR8499" s="7"/>
      <c r="AS8499" s="7"/>
      <c r="AT8499" s="7"/>
      <c r="AU8499" s="7"/>
      <c r="AV8499" s="7"/>
      <c r="AX8499" s="7"/>
      <c r="AY8499" s="7"/>
      <c r="AZ8499" s="7"/>
      <c r="BA8499" s="7"/>
      <c r="BB8499" s="7"/>
      <c r="BC8499" s="7"/>
      <c r="BD8499" s="7"/>
      <c r="BG8499" s="7"/>
      <c r="BH8499" s="7"/>
      <c r="BI8499" s="7"/>
      <c r="BJ8499" s="7"/>
      <c r="BK8499" s="7"/>
      <c r="BL8499" s="7"/>
      <c r="BM8499" s="7"/>
      <c r="BP8499" s="7"/>
      <c r="BQ8499" s="7"/>
      <c r="BR8499" s="7"/>
      <c r="BS8499" s="7"/>
      <c r="BT8499" s="7"/>
      <c r="BU8499" s="7"/>
      <c r="BV8499" s="7"/>
      <c r="BW8499" s="7"/>
    </row>
    <row r="8500" spans="43:75" x14ac:dyDescent="0.2">
      <c r="AQ8500" s="7"/>
      <c r="AR8500" s="7"/>
      <c r="AS8500" s="7"/>
      <c r="AT8500" s="7"/>
      <c r="AU8500" s="7"/>
      <c r="AV8500" s="7"/>
      <c r="AX8500" s="7"/>
      <c r="AY8500" s="7"/>
      <c r="AZ8500" s="7"/>
      <c r="BA8500" s="7"/>
      <c r="BB8500" s="7"/>
      <c r="BC8500" s="7"/>
      <c r="BD8500" s="7"/>
      <c r="BG8500" s="7"/>
      <c r="BH8500" s="7"/>
      <c r="BI8500" s="7"/>
      <c r="BJ8500" s="7"/>
      <c r="BK8500" s="7"/>
      <c r="BL8500" s="7"/>
      <c r="BM8500" s="7"/>
      <c r="BP8500" s="7"/>
      <c r="BQ8500" s="7"/>
      <c r="BR8500" s="7"/>
      <c r="BS8500" s="7"/>
      <c r="BT8500" s="7"/>
      <c r="BU8500" s="7"/>
      <c r="BV8500" s="7"/>
      <c r="BW8500" s="7"/>
    </row>
    <row r="8501" spans="43:75" x14ac:dyDescent="0.2">
      <c r="AQ8501" s="7"/>
      <c r="AR8501" s="7"/>
      <c r="AS8501" s="7"/>
      <c r="AT8501" s="7"/>
      <c r="AU8501" s="7"/>
      <c r="AV8501" s="7"/>
      <c r="AX8501" s="7"/>
      <c r="AY8501" s="7"/>
      <c r="AZ8501" s="7"/>
      <c r="BA8501" s="7"/>
      <c r="BB8501" s="7"/>
      <c r="BC8501" s="7"/>
      <c r="BD8501" s="7"/>
      <c r="BG8501" s="7"/>
      <c r="BH8501" s="7"/>
      <c r="BI8501" s="7"/>
      <c r="BJ8501" s="7"/>
      <c r="BK8501" s="7"/>
      <c r="BL8501" s="7"/>
      <c r="BM8501" s="7"/>
      <c r="BP8501" s="7"/>
      <c r="BQ8501" s="7"/>
      <c r="BR8501" s="7"/>
      <c r="BS8501" s="7"/>
      <c r="BT8501" s="7"/>
      <c r="BU8501" s="7"/>
      <c r="BV8501" s="7"/>
      <c r="BW8501" s="7"/>
    </row>
    <row r="8502" spans="43:75" x14ac:dyDescent="0.2">
      <c r="AQ8502" s="7"/>
      <c r="AR8502" s="7"/>
      <c r="AS8502" s="7"/>
      <c r="AT8502" s="7"/>
      <c r="AU8502" s="7"/>
      <c r="AV8502" s="7"/>
      <c r="AX8502" s="7"/>
      <c r="AY8502" s="7"/>
      <c r="AZ8502" s="7"/>
      <c r="BA8502" s="7"/>
      <c r="BB8502" s="7"/>
      <c r="BC8502" s="7"/>
      <c r="BD8502" s="7"/>
      <c r="BG8502" s="7"/>
      <c r="BH8502" s="7"/>
      <c r="BI8502" s="7"/>
      <c r="BJ8502" s="7"/>
      <c r="BK8502" s="7"/>
      <c r="BL8502" s="7"/>
      <c r="BM8502" s="7"/>
      <c r="BP8502" s="7"/>
      <c r="BQ8502" s="7"/>
      <c r="BR8502" s="7"/>
      <c r="BS8502" s="7"/>
      <c r="BT8502" s="7"/>
      <c r="BU8502" s="7"/>
      <c r="BV8502" s="7"/>
      <c r="BW8502" s="7"/>
    </row>
    <row r="8503" spans="43:75" x14ac:dyDescent="0.2">
      <c r="AQ8503" s="7"/>
      <c r="AR8503" s="7"/>
      <c r="AS8503" s="7"/>
      <c r="AT8503" s="7"/>
      <c r="AU8503" s="7"/>
      <c r="AV8503" s="7"/>
      <c r="AX8503" s="7"/>
      <c r="AY8503" s="7"/>
      <c r="AZ8503" s="7"/>
      <c r="BA8503" s="7"/>
      <c r="BB8503" s="7"/>
      <c r="BC8503" s="7"/>
      <c r="BD8503" s="7"/>
      <c r="BG8503" s="7"/>
      <c r="BH8503" s="7"/>
      <c r="BI8503" s="7"/>
      <c r="BJ8503" s="7"/>
      <c r="BK8503" s="7"/>
      <c r="BL8503" s="7"/>
      <c r="BM8503" s="7"/>
      <c r="BP8503" s="7"/>
      <c r="BQ8503" s="7"/>
      <c r="BR8503" s="7"/>
      <c r="BS8503" s="7"/>
      <c r="BT8503" s="7"/>
      <c r="BU8503" s="7"/>
      <c r="BV8503" s="7"/>
      <c r="BW8503" s="7"/>
    </row>
    <row r="8504" spans="43:75" x14ac:dyDescent="0.2">
      <c r="AQ8504" s="7"/>
      <c r="AR8504" s="7"/>
      <c r="AS8504" s="7"/>
      <c r="AT8504" s="7"/>
      <c r="AU8504" s="7"/>
      <c r="AV8504" s="7"/>
      <c r="AX8504" s="7"/>
      <c r="AY8504" s="7"/>
      <c r="AZ8504" s="7"/>
      <c r="BA8504" s="7"/>
      <c r="BB8504" s="7"/>
      <c r="BC8504" s="7"/>
      <c r="BD8504" s="7"/>
      <c r="BG8504" s="7"/>
      <c r="BH8504" s="7"/>
      <c r="BI8504" s="7"/>
      <c r="BJ8504" s="7"/>
      <c r="BK8504" s="7"/>
      <c r="BL8504" s="7"/>
      <c r="BM8504" s="7"/>
      <c r="BP8504" s="7"/>
      <c r="BQ8504" s="7"/>
      <c r="BR8504" s="7"/>
      <c r="BS8504" s="7"/>
      <c r="BT8504" s="7"/>
      <c r="BU8504" s="7"/>
      <c r="BV8504" s="7"/>
      <c r="BW8504" s="7"/>
    </row>
    <row r="8505" spans="43:75" x14ac:dyDescent="0.2">
      <c r="AQ8505" s="7"/>
      <c r="AR8505" s="7"/>
      <c r="AS8505" s="7"/>
      <c r="AT8505" s="7"/>
      <c r="AU8505" s="7"/>
      <c r="AV8505" s="7"/>
      <c r="AX8505" s="7"/>
      <c r="AY8505" s="7"/>
      <c r="AZ8505" s="7"/>
      <c r="BA8505" s="7"/>
      <c r="BB8505" s="7"/>
      <c r="BC8505" s="7"/>
      <c r="BD8505" s="7"/>
      <c r="BG8505" s="7"/>
      <c r="BH8505" s="7"/>
      <c r="BI8505" s="7"/>
      <c r="BJ8505" s="7"/>
      <c r="BK8505" s="7"/>
      <c r="BL8505" s="7"/>
      <c r="BM8505" s="7"/>
      <c r="BP8505" s="7"/>
      <c r="BQ8505" s="7"/>
      <c r="BR8505" s="7"/>
      <c r="BS8505" s="7"/>
      <c r="BT8505" s="7"/>
      <c r="BU8505" s="7"/>
      <c r="BV8505" s="7"/>
      <c r="BW8505" s="7"/>
    </row>
    <row r="8506" spans="43:75" x14ac:dyDescent="0.2">
      <c r="AQ8506" s="7"/>
      <c r="AR8506" s="7"/>
      <c r="AS8506" s="7"/>
      <c r="AT8506" s="7"/>
      <c r="AU8506" s="7"/>
      <c r="AV8506" s="7"/>
      <c r="AX8506" s="7"/>
      <c r="AY8506" s="7"/>
      <c r="AZ8506" s="7"/>
      <c r="BA8506" s="7"/>
      <c r="BB8506" s="7"/>
      <c r="BC8506" s="7"/>
      <c r="BD8506" s="7"/>
      <c r="BG8506" s="7"/>
      <c r="BH8506" s="7"/>
      <c r="BI8506" s="7"/>
      <c r="BJ8506" s="7"/>
      <c r="BK8506" s="7"/>
      <c r="BL8506" s="7"/>
      <c r="BM8506" s="7"/>
      <c r="BP8506" s="7"/>
      <c r="BQ8506" s="7"/>
      <c r="BR8506" s="7"/>
      <c r="BS8506" s="7"/>
      <c r="BT8506" s="7"/>
      <c r="BU8506" s="7"/>
      <c r="BV8506" s="7"/>
      <c r="BW8506" s="7"/>
    </row>
    <row r="8507" spans="43:75" x14ac:dyDescent="0.2">
      <c r="AQ8507" s="7"/>
      <c r="AR8507" s="7"/>
      <c r="AS8507" s="7"/>
      <c r="AT8507" s="7"/>
      <c r="AU8507" s="7"/>
      <c r="AV8507" s="7"/>
      <c r="AX8507" s="7"/>
      <c r="AY8507" s="7"/>
      <c r="AZ8507" s="7"/>
      <c r="BA8507" s="7"/>
      <c r="BB8507" s="7"/>
      <c r="BC8507" s="7"/>
      <c r="BD8507" s="7"/>
      <c r="BG8507" s="7"/>
      <c r="BH8507" s="7"/>
      <c r="BI8507" s="7"/>
      <c r="BJ8507" s="7"/>
      <c r="BK8507" s="7"/>
      <c r="BL8507" s="7"/>
      <c r="BM8507" s="7"/>
      <c r="BP8507" s="7"/>
      <c r="BQ8507" s="7"/>
      <c r="BR8507" s="7"/>
      <c r="BS8507" s="7"/>
      <c r="BT8507" s="7"/>
      <c r="BU8507" s="7"/>
      <c r="BV8507" s="7"/>
      <c r="BW8507" s="7"/>
    </row>
    <row r="8508" spans="43:75" x14ac:dyDescent="0.2">
      <c r="AQ8508" s="7"/>
      <c r="AR8508" s="7"/>
      <c r="AS8508" s="7"/>
      <c r="AT8508" s="7"/>
      <c r="AU8508" s="7"/>
      <c r="AV8508" s="7"/>
      <c r="AX8508" s="7"/>
      <c r="AY8508" s="7"/>
      <c r="AZ8508" s="7"/>
      <c r="BA8508" s="7"/>
      <c r="BB8508" s="7"/>
      <c r="BC8508" s="7"/>
      <c r="BD8508" s="7"/>
      <c r="BG8508" s="7"/>
      <c r="BH8508" s="7"/>
      <c r="BI8508" s="7"/>
      <c r="BJ8508" s="7"/>
      <c r="BK8508" s="7"/>
      <c r="BL8508" s="7"/>
      <c r="BM8508" s="7"/>
      <c r="BP8508" s="7"/>
      <c r="BQ8508" s="7"/>
      <c r="BR8508" s="7"/>
      <c r="BS8508" s="7"/>
      <c r="BT8508" s="7"/>
      <c r="BU8508" s="7"/>
      <c r="BV8508" s="7"/>
      <c r="BW8508" s="7"/>
    </row>
    <row r="8509" spans="43:75" x14ac:dyDescent="0.2">
      <c r="AQ8509" s="7"/>
      <c r="AR8509" s="7"/>
      <c r="AS8509" s="7"/>
      <c r="AT8509" s="7"/>
      <c r="AU8509" s="7"/>
      <c r="AV8509" s="7"/>
      <c r="AX8509" s="7"/>
      <c r="AY8509" s="7"/>
      <c r="AZ8509" s="7"/>
      <c r="BA8509" s="7"/>
      <c r="BB8509" s="7"/>
      <c r="BC8509" s="7"/>
      <c r="BD8509" s="7"/>
      <c r="BG8509" s="7"/>
      <c r="BH8509" s="7"/>
      <c r="BI8509" s="7"/>
      <c r="BJ8509" s="7"/>
      <c r="BK8509" s="7"/>
      <c r="BL8509" s="7"/>
      <c r="BM8509" s="7"/>
      <c r="BP8509" s="7"/>
      <c r="BQ8509" s="7"/>
      <c r="BR8509" s="7"/>
      <c r="BS8509" s="7"/>
      <c r="BT8509" s="7"/>
      <c r="BU8509" s="7"/>
      <c r="BV8509" s="7"/>
      <c r="BW8509" s="7"/>
    </row>
    <row r="8510" spans="43:75" x14ac:dyDescent="0.2">
      <c r="AQ8510" s="7"/>
      <c r="AR8510" s="7"/>
      <c r="AS8510" s="7"/>
      <c r="AT8510" s="7"/>
      <c r="AU8510" s="7"/>
      <c r="AV8510" s="7"/>
      <c r="AX8510" s="7"/>
      <c r="AY8510" s="7"/>
      <c r="AZ8510" s="7"/>
      <c r="BA8510" s="7"/>
      <c r="BB8510" s="7"/>
      <c r="BC8510" s="7"/>
      <c r="BD8510" s="7"/>
      <c r="BG8510" s="7"/>
      <c r="BH8510" s="7"/>
      <c r="BI8510" s="7"/>
      <c r="BJ8510" s="7"/>
      <c r="BK8510" s="7"/>
      <c r="BL8510" s="7"/>
      <c r="BM8510" s="7"/>
      <c r="BP8510" s="7"/>
      <c r="BQ8510" s="7"/>
      <c r="BR8510" s="7"/>
      <c r="BS8510" s="7"/>
      <c r="BT8510" s="7"/>
      <c r="BU8510" s="7"/>
      <c r="BV8510" s="7"/>
      <c r="BW8510" s="7"/>
    </row>
    <row r="8511" spans="43:75" x14ac:dyDescent="0.2">
      <c r="AQ8511" s="7"/>
      <c r="AR8511" s="7"/>
      <c r="AS8511" s="7"/>
      <c r="AT8511" s="7"/>
      <c r="AU8511" s="7"/>
      <c r="AV8511" s="7"/>
      <c r="AX8511" s="7"/>
      <c r="AY8511" s="7"/>
      <c r="AZ8511" s="7"/>
      <c r="BA8511" s="7"/>
      <c r="BB8511" s="7"/>
      <c r="BC8511" s="7"/>
      <c r="BD8511" s="7"/>
      <c r="BG8511" s="7"/>
      <c r="BH8511" s="7"/>
      <c r="BI8511" s="7"/>
      <c r="BJ8511" s="7"/>
      <c r="BK8511" s="7"/>
      <c r="BL8511" s="7"/>
      <c r="BM8511" s="7"/>
      <c r="BP8511" s="7"/>
      <c r="BQ8511" s="7"/>
      <c r="BR8511" s="7"/>
      <c r="BS8511" s="7"/>
      <c r="BT8511" s="7"/>
      <c r="BU8511" s="7"/>
      <c r="BV8511" s="7"/>
      <c r="BW8511" s="7"/>
    </row>
    <row r="8512" spans="43:75" x14ac:dyDescent="0.2">
      <c r="AQ8512" s="7"/>
      <c r="AR8512" s="7"/>
      <c r="AS8512" s="7"/>
      <c r="AT8512" s="7"/>
      <c r="AU8512" s="7"/>
      <c r="AV8512" s="7"/>
      <c r="AX8512" s="7"/>
      <c r="AY8512" s="7"/>
      <c r="AZ8512" s="7"/>
      <c r="BA8512" s="7"/>
      <c r="BB8512" s="7"/>
      <c r="BC8512" s="7"/>
      <c r="BD8512" s="7"/>
      <c r="BG8512" s="7"/>
      <c r="BH8512" s="7"/>
      <c r="BI8512" s="7"/>
      <c r="BJ8512" s="7"/>
      <c r="BK8512" s="7"/>
      <c r="BL8512" s="7"/>
      <c r="BM8512" s="7"/>
      <c r="BP8512" s="7"/>
      <c r="BQ8512" s="7"/>
      <c r="BR8512" s="7"/>
      <c r="BS8512" s="7"/>
      <c r="BT8512" s="7"/>
      <c r="BU8512" s="7"/>
      <c r="BV8512" s="7"/>
      <c r="BW8512" s="7"/>
    </row>
    <row r="8513" spans="43:75" x14ac:dyDescent="0.2">
      <c r="AQ8513" s="7"/>
      <c r="AR8513" s="7"/>
      <c r="AS8513" s="7"/>
      <c r="AT8513" s="7"/>
      <c r="AU8513" s="7"/>
      <c r="AV8513" s="7"/>
      <c r="AX8513" s="7"/>
      <c r="AY8513" s="7"/>
      <c r="AZ8513" s="7"/>
      <c r="BA8513" s="7"/>
      <c r="BB8513" s="7"/>
      <c r="BC8513" s="7"/>
      <c r="BD8513" s="7"/>
      <c r="BG8513" s="7"/>
      <c r="BH8513" s="7"/>
      <c r="BI8513" s="7"/>
      <c r="BJ8513" s="7"/>
      <c r="BK8513" s="7"/>
      <c r="BL8513" s="7"/>
      <c r="BM8513" s="7"/>
      <c r="BP8513" s="7"/>
      <c r="BQ8513" s="7"/>
      <c r="BR8513" s="7"/>
      <c r="BS8513" s="7"/>
      <c r="BT8513" s="7"/>
      <c r="BU8513" s="7"/>
      <c r="BV8513" s="7"/>
      <c r="BW8513" s="7"/>
    </row>
    <row r="8514" spans="43:75" x14ac:dyDescent="0.2">
      <c r="AQ8514" s="7"/>
      <c r="AR8514" s="7"/>
      <c r="AS8514" s="7"/>
      <c r="AT8514" s="7"/>
      <c r="AU8514" s="7"/>
      <c r="AV8514" s="7"/>
      <c r="AX8514" s="7"/>
      <c r="AY8514" s="7"/>
      <c r="AZ8514" s="7"/>
      <c r="BA8514" s="7"/>
      <c r="BB8514" s="7"/>
      <c r="BC8514" s="7"/>
      <c r="BD8514" s="7"/>
      <c r="BG8514" s="7"/>
      <c r="BH8514" s="7"/>
      <c r="BI8514" s="7"/>
      <c r="BJ8514" s="7"/>
      <c r="BK8514" s="7"/>
      <c r="BL8514" s="7"/>
      <c r="BM8514" s="7"/>
      <c r="BP8514" s="7"/>
      <c r="BQ8514" s="7"/>
      <c r="BR8514" s="7"/>
      <c r="BS8514" s="7"/>
      <c r="BT8514" s="7"/>
      <c r="BU8514" s="7"/>
      <c r="BV8514" s="7"/>
      <c r="BW8514" s="7"/>
    </row>
    <row r="8515" spans="43:75" x14ac:dyDescent="0.2">
      <c r="AQ8515" s="7"/>
      <c r="AR8515" s="7"/>
      <c r="AS8515" s="7"/>
      <c r="AT8515" s="7"/>
      <c r="AU8515" s="7"/>
      <c r="AV8515" s="7"/>
      <c r="AX8515" s="7"/>
      <c r="AY8515" s="7"/>
      <c r="AZ8515" s="7"/>
      <c r="BA8515" s="7"/>
      <c r="BB8515" s="7"/>
      <c r="BC8515" s="7"/>
      <c r="BD8515" s="7"/>
      <c r="BG8515" s="7"/>
      <c r="BH8515" s="7"/>
      <c r="BI8515" s="7"/>
      <c r="BJ8515" s="7"/>
      <c r="BK8515" s="7"/>
      <c r="BL8515" s="7"/>
      <c r="BM8515" s="7"/>
      <c r="BP8515" s="7"/>
      <c r="BQ8515" s="7"/>
      <c r="BR8515" s="7"/>
      <c r="BS8515" s="7"/>
      <c r="BT8515" s="7"/>
      <c r="BU8515" s="7"/>
      <c r="BV8515" s="7"/>
      <c r="BW8515" s="7"/>
    </row>
    <row r="8516" spans="43:75" x14ac:dyDescent="0.2">
      <c r="AQ8516" s="7"/>
      <c r="AR8516" s="7"/>
      <c r="AS8516" s="7"/>
      <c r="AT8516" s="7"/>
      <c r="AU8516" s="7"/>
      <c r="AV8516" s="7"/>
      <c r="AX8516" s="7"/>
      <c r="AY8516" s="7"/>
      <c r="AZ8516" s="7"/>
      <c r="BA8516" s="7"/>
      <c r="BB8516" s="7"/>
      <c r="BC8516" s="7"/>
      <c r="BD8516" s="7"/>
      <c r="BG8516" s="7"/>
      <c r="BH8516" s="7"/>
      <c r="BI8516" s="7"/>
      <c r="BJ8516" s="7"/>
      <c r="BK8516" s="7"/>
      <c r="BL8516" s="7"/>
      <c r="BM8516" s="7"/>
      <c r="BP8516" s="7"/>
      <c r="BQ8516" s="7"/>
      <c r="BR8516" s="7"/>
      <c r="BS8516" s="7"/>
      <c r="BT8516" s="7"/>
      <c r="BU8516" s="7"/>
      <c r="BV8516" s="7"/>
      <c r="BW8516" s="7"/>
    </row>
    <row r="8517" spans="43:75" x14ac:dyDescent="0.2">
      <c r="AQ8517" s="7"/>
      <c r="AR8517" s="7"/>
      <c r="AS8517" s="7"/>
      <c r="AT8517" s="7"/>
      <c r="AU8517" s="7"/>
      <c r="AV8517" s="7"/>
      <c r="AX8517" s="7"/>
      <c r="AY8517" s="7"/>
      <c r="AZ8517" s="7"/>
      <c r="BA8517" s="7"/>
      <c r="BB8517" s="7"/>
      <c r="BC8517" s="7"/>
      <c r="BD8517" s="7"/>
      <c r="BG8517" s="7"/>
      <c r="BH8517" s="7"/>
      <c r="BI8517" s="7"/>
      <c r="BJ8517" s="7"/>
      <c r="BK8517" s="7"/>
      <c r="BL8517" s="7"/>
      <c r="BM8517" s="7"/>
      <c r="BP8517" s="7"/>
      <c r="BQ8517" s="7"/>
      <c r="BR8517" s="7"/>
      <c r="BS8517" s="7"/>
      <c r="BT8517" s="7"/>
      <c r="BU8517" s="7"/>
      <c r="BV8517" s="7"/>
      <c r="BW8517" s="7"/>
    </row>
    <row r="8518" spans="43:75" x14ac:dyDescent="0.2">
      <c r="AQ8518" s="7"/>
      <c r="AR8518" s="7"/>
      <c r="AS8518" s="7"/>
      <c r="AT8518" s="7"/>
      <c r="AU8518" s="7"/>
      <c r="AV8518" s="7"/>
      <c r="AX8518" s="7"/>
      <c r="AY8518" s="7"/>
      <c r="AZ8518" s="7"/>
      <c r="BA8518" s="7"/>
      <c r="BB8518" s="7"/>
      <c r="BC8518" s="7"/>
      <c r="BD8518" s="7"/>
      <c r="BG8518" s="7"/>
      <c r="BH8518" s="7"/>
      <c r="BI8518" s="7"/>
      <c r="BJ8518" s="7"/>
      <c r="BK8518" s="7"/>
      <c r="BL8518" s="7"/>
      <c r="BM8518" s="7"/>
      <c r="BP8518" s="7"/>
      <c r="BQ8518" s="7"/>
      <c r="BR8518" s="7"/>
      <c r="BS8518" s="7"/>
      <c r="BT8518" s="7"/>
      <c r="BU8518" s="7"/>
      <c r="BV8518" s="7"/>
      <c r="BW8518" s="7"/>
    </row>
    <row r="8519" spans="43:75" x14ac:dyDescent="0.2">
      <c r="AQ8519" s="7"/>
      <c r="AR8519" s="7"/>
      <c r="AS8519" s="7"/>
      <c r="AT8519" s="7"/>
      <c r="AU8519" s="7"/>
      <c r="AV8519" s="7"/>
      <c r="AX8519" s="7"/>
      <c r="AY8519" s="7"/>
      <c r="AZ8519" s="7"/>
      <c r="BA8519" s="7"/>
      <c r="BB8519" s="7"/>
      <c r="BC8519" s="7"/>
      <c r="BD8519" s="7"/>
      <c r="BG8519" s="7"/>
      <c r="BH8519" s="7"/>
      <c r="BI8519" s="7"/>
      <c r="BJ8519" s="7"/>
      <c r="BK8519" s="7"/>
      <c r="BL8519" s="7"/>
      <c r="BM8519" s="7"/>
      <c r="BP8519" s="7"/>
      <c r="BQ8519" s="7"/>
      <c r="BR8519" s="7"/>
      <c r="BS8519" s="7"/>
      <c r="BT8519" s="7"/>
      <c r="BU8519" s="7"/>
      <c r="BV8519" s="7"/>
      <c r="BW8519" s="7"/>
    </row>
    <row r="8520" spans="43:75" x14ac:dyDescent="0.2">
      <c r="AQ8520" s="7"/>
      <c r="AR8520" s="7"/>
      <c r="AS8520" s="7"/>
      <c r="AT8520" s="7"/>
      <c r="AU8520" s="7"/>
      <c r="AV8520" s="7"/>
      <c r="AX8520" s="7"/>
      <c r="AY8520" s="7"/>
      <c r="AZ8520" s="7"/>
      <c r="BA8520" s="7"/>
      <c r="BB8520" s="7"/>
      <c r="BC8520" s="7"/>
      <c r="BD8520" s="7"/>
      <c r="BG8520" s="7"/>
      <c r="BH8520" s="7"/>
      <c r="BI8520" s="7"/>
      <c r="BJ8520" s="7"/>
      <c r="BK8520" s="7"/>
      <c r="BL8520" s="7"/>
      <c r="BM8520" s="7"/>
      <c r="BP8520" s="7"/>
      <c r="BQ8520" s="7"/>
      <c r="BR8520" s="7"/>
      <c r="BS8520" s="7"/>
      <c r="BT8520" s="7"/>
      <c r="BU8520" s="7"/>
      <c r="BV8520" s="7"/>
      <c r="BW8520" s="7"/>
    </row>
    <row r="8521" spans="43:75" x14ac:dyDescent="0.2">
      <c r="AQ8521" s="7"/>
      <c r="AR8521" s="7"/>
      <c r="AS8521" s="7"/>
      <c r="AT8521" s="7"/>
      <c r="AU8521" s="7"/>
      <c r="AV8521" s="7"/>
      <c r="AX8521" s="7"/>
      <c r="AY8521" s="7"/>
      <c r="AZ8521" s="7"/>
      <c r="BA8521" s="7"/>
      <c r="BB8521" s="7"/>
      <c r="BC8521" s="7"/>
      <c r="BD8521" s="7"/>
      <c r="BG8521" s="7"/>
      <c r="BH8521" s="7"/>
      <c r="BI8521" s="7"/>
      <c r="BJ8521" s="7"/>
      <c r="BK8521" s="7"/>
      <c r="BL8521" s="7"/>
      <c r="BM8521" s="7"/>
      <c r="BP8521" s="7"/>
      <c r="BQ8521" s="7"/>
      <c r="BR8521" s="7"/>
      <c r="BS8521" s="7"/>
      <c r="BT8521" s="7"/>
      <c r="BU8521" s="7"/>
      <c r="BV8521" s="7"/>
      <c r="BW8521" s="7"/>
    </row>
    <row r="8522" spans="43:75" x14ac:dyDescent="0.2">
      <c r="AQ8522" s="7"/>
      <c r="AR8522" s="7"/>
      <c r="AS8522" s="7"/>
      <c r="AT8522" s="7"/>
      <c r="AU8522" s="7"/>
      <c r="AV8522" s="7"/>
      <c r="AX8522" s="7"/>
      <c r="AY8522" s="7"/>
      <c r="AZ8522" s="7"/>
      <c r="BA8522" s="7"/>
      <c r="BB8522" s="7"/>
      <c r="BC8522" s="7"/>
      <c r="BD8522" s="7"/>
      <c r="BG8522" s="7"/>
      <c r="BH8522" s="7"/>
      <c r="BI8522" s="7"/>
      <c r="BJ8522" s="7"/>
      <c r="BK8522" s="7"/>
      <c r="BL8522" s="7"/>
      <c r="BM8522" s="7"/>
      <c r="BP8522" s="7"/>
      <c r="BQ8522" s="7"/>
      <c r="BR8522" s="7"/>
      <c r="BS8522" s="7"/>
      <c r="BT8522" s="7"/>
      <c r="BU8522" s="7"/>
      <c r="BV8522" s="7"/>
      <c r="BW8522" s="7"/>
    </row>
    <row r="8523" spans="43:75" x14ac:dyDescent="0.2">
      <c r="AQ8523" s="7"/>
      <c r="AR8523" s="7"/>
      <c r="AS8523" s="7"/>
      <c r="AT8523" s="7"/>
      <c r="AU8523" s="7"/>
      <c r="AV8523" s="7"/>
      <c r="AX8523" s="7"/>
      <c r="AY8523" s="7"/>
      <c r="AZ8523" s="7"/>
      <c r="BA8523" s="7"/>
      <c r="BB8523" s="7"/>
      <c r="BC8523" s="7"/>
      <c r="BD8523" s="7"/>
      <c r="BG8523" s="7"/>
      <c r="BH8523" s="7"/>
      <c r="BI8523" s="7"/>
      <c r="BJ8523" s="7"/>
      <c r="BK8523" s="7"/>
      <c r="BL8523" s="7"/>
      <c r="BM8523" s="7"/>
      <c r="BP8523" s="7"/>
      <c r="BQ8523" s="7"/>
      <c r="BR8523" s="7"/>
      <c r="BS8523" s="7"/>
      <c r="BT8523" s="7"/>
      <c r="BU8523" s="7"/>
      <c r="BV8523" s="7"/>
      <c r="BW8523" s="7"/>
    </row>
    <row r="8524" spans="43:75" x14ac:dyDescent="0.2">
      <c r="AQ8524" s="7"/>
      <c r="AR8524" s="7"/>
      <c r="AS8524" s="7"/>
      <c r="AT8524" s="7"/>
      <c r="AU8524" s="7"/>
      <c r="AV8524" s="7"/>
      <c r="AX8524" s="7"/>
      <c r="AY8524" s="7"/>
      <c r="AZ8524" s="7"/>
      <c r="BA8524" s="7"/>
      <c r="BB8524" s="7"/>
      <c r="BC8524" s="7"/>
      <c r="BD8524" s="7"/>
      <c r="BG8524" s="7"/>
      <c r="BH8524" s="7"/>
      <c r="BI8524" s="7"/>
      <c r="BJ8524" s="7"/>
      <c r="BK8524" s="7"/>
      <c r="BL8524" s="7"/>
      <c r="BM8524" s="7"/>
      <c r="BP8524" s="7"/>
      <c r="BQ8524" s="7"/>
      <c r="BR8524" s="7"/>
      <c r="BS8524" s="7"/>
      <c r="BT8524" s="7"/>
      <c r="BU8524" s="7"/>
      <c r="BV8524" s="7"/>
      <c r="BW8524" s="7"/>
    </row>
    <row r="8525" spans="43:75" x14ac:dyDescent="0.2">
      <c r="AQ8525" s="7"/>
      <c r="AR8525" s="7"/>
      <c r="AS8525" s="7"/>
      <c r="AT8525" s="7"/>
      <c r="AU8525" s="7"/>
      <c r="AV8525" s="7"/>
      <c r="AX8525" s="7"/>
      <c r="AY8525" s="7"/>
      <c r="AZ8525" s="7"/>
      <c r="BA8525" s="7"/>
      <c r="BB8525" s="7"/>
      <c r="BC8525" s="7"/>
      <c r="BD8525" s="7"/>
      <c r="BG8525" s="7"/>
      <c r="BH8525" s="7"/>
      <c r="BI8525" s="7"/>
      <c r="BJ8525" s="7"/>
      <c r="BK8525" s="7"/>
      <c r="BL8525" s="7"/>
      <c r="BM8525" s="7"/>
      <c r="BP8525" s="7"/>
      <c r="BQ8525" s="7"/>
      <c r="BR8525" s="7"/>
      <c r="BS8525" s="7"/>
      <c r="BT8525" s="7"/>
      <c r="BU8525" s="7"/>
      <c r="BV8525" s="7"/>
      <c r="BW8525" s="7"/>
    </row>
    <row r="8526" spans="43:75" x14ac:dyDescent="0.2">
      <c r="AQ8526" s="7"/>
      <c r="AR8526" s="7"/>
      <c r="AS8526" s="7"/>
      <c r="AT8526" s="7"/>
      <c r="AU8526" s="7"/>
      <c r="AV8526" s="7"/>
      <c r="AX8526" s="7"/>
      <c r="AY8526" s="7"/>
      <c r="AZ8526" s="7"/>
      <c r="BA8526" s="7"/>
      <c r="BB8526" s="7"/>
      <c r="BC8526" s="7"/>
      <c r="BD8526" s="7"/>
      <c r="BG8526" s="7"/>
      <c r="BH8526" s="7"/>
      <c r="BI8526" s="7"/>
      <c r="BJ8526" s="7"/>
      <c r="BK8526" s="7"/>
      <c r="BL8526" s="7"/>
      <c r="BM8526" s="7"/>
      <c r="BP8526" s="7"/>
      <c r="BQ8526" s="7"/>
      <c r="BR8526" s="7"/>
      <c r="BS8526" s="7"/>
      <c r="BT8526" s="7"/>
      <c r="BU8526" s="7"/>
      <c r="BV8526" s="7"/>
      <c r="BW8526" s="7"/>
    </row>
    <row r="8527" spans="43:75" x14ac:dyDescent="0.2">
      <c r="AQ8527" s="7"/>
      <c r="AR8527" s="7"/>
      <c r="AS8527" s="7"/>
      <c r="AT8527" s="7"/>
      <c r="AU8527" s="7"/>
      <c r="AV8527" s="7"/>
      <c r="AX8527" s="7"/>
      <c r="AY8527" s="7"/>
      <c r="AZ8527" s="7"/>
      <c r="BA8527" s="7"/>
      <c r="BB8527" s="7"/>
      <c r="BC8527" s="7"/>
      <c r="BD8527" s="7"/>
      <c r="BG8527" s="7"/>
      <c r="BH8527" s="7"/>
      <c r="BI8527" s="7"/>
      <c r="BJ8527" s="7"/>
      <c r="BK8527" s="7"/>
      <c r="BL8527" s="7"/>
      <c r="BM8527" s="7"/>
      <c r="BP8527" s="7"/>
      <c r="BQ8527" s="7"/>
      <c r="BR8527" s="7"/>
      <c r="BS8527" s="7"/>
      <c r="BT8527" s="7"/>
      <c r="BU8527" s="7"/>
      <c r="BV8527" s="7"/>
      <c r="BW8527" s="7"/>
    </row>
    <row r="8528" spans="43:75" x14ac:dyDescent="0.2">
      <c r="AQ8528" s="7"/>
      <c r="AR8528" s="7"/>
      <c r="AS8528" s="7"/>
      <c r="AT8528" s="7"/>
      <c r="AU8528" s="7"/>
      <c r="AV8528" s="7"/>
      <c r="AX8528" s="7"/>
      <c r="AY8528" s="7"/>
      <c r="AZ8528" s="7"/>
      <c r="BA8528" s="7"/>
      <c r="BB8528" s="7"/>
      <c r="BC8528" s="7"/>
      <c r="BD8528" s="7"/>
      <c r="BG8528" s="7"/>
      <c r="BH8528" s="7"/>
      <c r="BI8528" s="7"/>
      <c r="BJ8528" s="7"/>
      <c r="BK8528" s="7"/>
      <c r="BL8528" s="7"/>
      <c r="BM8528" s="7"/>
      <c r="BP8528" s="7"/>
      <c r="BQ8528" s="7"/>
      <c r="BR8528" s="7"/>
      <c r="BS8528" s="7"/>
      <c r="BT8528" s="7"/>
      <c r="BU8528" s="7"/>
      <c r="BV8528" s="7"/>
      <c r="BW8528" s="7"/>
    </row>
    <row r="8529" spans="43:75" x14ac:dyDescent="0.2">
      <c r="AQ8529" s="7"/>
      <c r="AR8529" s="7"/>
      <c r="AS8529" s="7"/>
      <c r="AT8529" s="7"/>
      <c r="AU8529" s="7"/>
      <c r="AV8529" s="7"/>
      <c r="AX8529" s="7"/>
      <c r="AY8529" s="7"/>
      <c r="AZ8529" s="7"/>
      <c r="BA8529" s="7"/>
      <c r="BB8529" s="7"/>
      <c r="BC8529" s="7"/>
      <c r="BD8529" s="7"/>
      <c r="BG8529" s="7"/>
      <c r="BH8529" s="7"/>
      <c r="BI8529" s="7"/>
      <c r="BJ8529" s="7"/>
      <c r="BK8529" s="7"/>
      <c r="BL8529" s="7"/>
      <c r="BM8529" s="7"/>
      <c r="BP8529" s="7"/>
      <c r="BQ8529" s="7"/>
      <c r="BR8529" s="7"/>
      <c r="BS8529" s="7"/>
      <c r="BT8529" s="7"/>
      <c r="BU8529" s="7"/>
      <c r="BV8529" s="7"/>
      <c r="BW8529" s="7"/>
    </row>
    <row r="8530" spans="43:75" x14ac:dyDescent="0.2">
      <c r="AQ8530" s="7"/>
      <c r="AR8530" s="7"/>
      <c r="AS8530" s="7"/>
      <c r="AT8530" s="7"/>
      <c r="AU8530" s="7"/>
      <c r="AV8530" s="7"/>
      <c r="AX8530" s="7"/>
      <c r="AY8530" s="7"/>
      <c r="AZ8530" s="7"/>
      <c r="BA8530" s="7"/>
      <c r="BB8530" s="7"/>
      <c r="BC8530" s="7"/>
      <c r="BD8530" s="7"/>
      <c r="BG8530" s="7"/>
      <c r="BH8530" s="7"/>
      <c r="BI8530" s="7"/>
      <c r="BJ8530" s="7"/>
      <c r="BK8530" s="7"/>
      <c r="BL8530" s="7"/>
      <c r="BM8530" s="7"/>
      <c r="BP8530" s="7"/>
      <c r="BQ8530" s="7"/>
      <c r="BR8530" s="7"/>
      <c r="BS8530" s="7"/>
      <c r="BT8530" s="7"/>
      <c r="BU8530" s="7"/>
      <c r="BV8530" s="7"/>
      <c r="BW8530" s="7"/>
    </row>
    <row r="8531" spans="43:75" x14ac:dyDescent="0.2">
      <c r="AQ8531" s="7"/>
      <c r="AR8531" s="7"/>
      <c r="AS8531" s="7"/>
      <c r="AT8531" s="7"/>
      <c r="AU8531" s="7"/>
      <c r="AV8531" s="7"/>
      <c r="AX8531" s="7"/>
      <c r="AY8531" s="7"/>
      <c r="AZ8531" s="7"/>
      <c r="BA8531" s="7"/>
      <c r="BB8531" s="7"/>
      <c r="BC8531" s="7"/>
      <c r="BD8531" s="7"/>
      <c r="BG8531" s="7"/>
      <c r="BH8531" s="7"/>
      <c r="BI8531" s="7"/>
      <c r="BJ8531" s="7"/>
      <c r="BK8531" s="7"/>
      <c r="BL8531" s="7"/>
      <c r="BM8531" s="7"/>
      <c r="BP8531" s="7"/>
      <c r="BQ8531" s="7"/>
      <c r="BR8531" s="7"/>
      <c r="BS8531" s="7"/>
      <c r="BT8531" s="7"/>
      <c r="BU8531" s="7"/>
      <c r="BV8531" s="7"/>
      <c r="BW8531" s="7"/>
    </row>
    <row r="8532" spans="43:75" x14ac:dyDescent="0.2">
      <c r="AQ8532" s="7"/>
      <c r="AR8532" s="7"/>
      <c r="AS8532" s="7"/>
      <c r="AT8532" s="7"/>
      <c r="AU8532" s="7"/>
      <c r="AV8532" s="7"/>
      <c r="AX8532" s="7"/>
      <c r="AY8532" s="7"/>
      <c r="AZ8532" s="7"/>
      <c r="BA8532" s="7"/>
      <c r="BB8532" s="7"/>
      <c r="BC8532" s="7"/>
      <c r="BD8532" s="7"/>
      <c r="BG8532" s="7"/>
      <c r="BH8532" s="7"/>
      <c r="BI8532" s="7"/>
      <c r="BJ8532" s="7"/>
      <c r="BK8532" s="7"/>
      <c r="BL8532" s="7"/>
      <c r="BM8532" s="7"/>
      <c r="BP8532" s="7"/>
      <c r="BQ8532" s="7"/>
      <c r="BR8532" s="7"/>
      <c r="BS8532" s="7"/>
      <c r="BT8532" s="7"/>
      <c r="BU8532" s="7"/>
      <c r="BV8532" s="7"/>
      <c r="BW8532" s="7"/>
    </row>
    <row r="8533" spans="43:75" x14ac:dyDescent="0.2">
      <c r="AQ8533" s="7"/>
      <c r="AR8533" s="7"/>
      <c r="AS8533" s="7"/>
      <c r="AT8533" s="7"/>
      <c r="AU8533" s="7"/>
      <c r="AV8533" s="7"/>
      <c r="AX8533" s="7"/>
      <c r="AY8533" s="7"/>
      <c r="AZ8533" s="7"/>
      <c r="BA8533" s="7"/>
      <c r="BB8533" s="7"/>
      <c r="BC8533" s="7"/>
      <c r="BD8533" s="7"/>
      <c r="BG8533" s="7"/>
      <c r="BH8533" s="7"/>
      <c r="BI8533" s="7"/>
      <c r="BJ8533" s="7"/>
      <c r="BK8533" s="7"/>
      <c r="BL8533" s="7"/>
      <c r="BM8533" s="7"/>
      <c r="BP8533" s="7"/>
      <c r="BQ8533" s="7"/>
      <c r="BR8533" s="7"/>
      <c r="BS8533" s="7"/>
      <c r="BT8533" s="7"/>
      <c r="BU8533" s="7"/>
      <c r="BV8533" s="7"/>
      <c r="BW8533" s="7"/>
    </row>
    <row r="8534" spans="43:75" x14ac:dyDescent="0.2">
      <c r="AQ8534" s="7"/>
      <c r="AR8534" s="7"/>
      <c r="AS8534" s="7"/>
      <c r="AT8534" s="7"/>
      <c r="AU8534" s="7"/>
      <c r="AV8534" s="7"/>
      <c r="AX8534" s="7"/>
      <c r="AY8534" s="7"/>
      <c r="AZ8534" s="7"/>
      <c r="BA8534" s="7"/>
      <c r="BB8534" s="7"/>
      <c r="BC8534" s="7"/>
      <c r="BD8534" s="7"/>
      <c r="BG8534" s="7"/>
      <c r="BH8534" s="7"/>
      <c r="BI8534" s="7"/>
      <c r="BJ8534" s="7"/>
      <c r="BK8534" s="7"/>
      <c r="BL8534" s="7"/>
      <c r="BM8534" s="7"/>
      <c r="BP8534" s="7"/>
      <c r="BQ8534" s="7"/>
      <c r="BR8534" s="7"/>
      <c r="BS8534" s="7"/>
      <c r="BT8534" s="7"/>
      <c r="BU8534" s="7"/>
      <c r="BV8534" s="7"/>
      <c r="BW8534" s="7"/>
    </row>
    <row r="8535" spans="43:75" x14ac:dyDescent="0.2">
      <c r="AQ8535" s="7"/>
      <c r="AR8535" s="7"/>
      <c r="AS8535" s="7"/>
      <c r="AT8535" s="7"/>
      <c r="AU8535" s="7"/>
      <c r="AV8535" s="7"/>
      <c r="AX8535" s="7"/>
      <c r="AY8535" s="7"/>
      <c r="AZ8535" s="7"/>
      <c r="BA8535" s="7"/>
      <c r="BB8535" s="7"/>
      <c r="BC8535" s="7"/>
      <c r="BD8535" s="7"/>
      <c r="BG8535" s="7"/>
      <c r="BH8535" s="7"/>
      <c r="BI8535" s="7"/>
      <c r="BJ8535" s="7"/>
      <c r="BK8535" s="7"/>
      <c r="BL8535" s="7"/>
      <c r="BM8535" s="7"/>
      <c r="BP8535" s="7"/>
      <c r="BQ8535" s="7"/>
      <c r="BR8535" s="7"/>
      <c r="BS8535" s="7"/>
      <c r="BT8535" s="7"/>
      <c r="BU8535" s="7"/>
      <c r="BV8535" s="7"/>
      <c r="BW8535" s="7"/>
    </row>
    <row r="8536" spans="43:75" x14ac:dyDescent="0.2">
      <c r="AQ8536" s="7"/>
      <c r="AR8536" s="7"/>
      <c r="AS8536" s="7"/>
      <c r="AT8536" s="7"/>
      <c r="AU8536" s="7"/>
      <c r="AV8536" s="7"/>
      <c r="AX8536" s="7"/>
      <c r="AY8536" s="7"/>
      <c r="AZ8536" s="7"/>
      <c r="BA8536" s="7"/>
      <c r="BB8536" s="7"/>
      <c r="BC8536" s="7"/>
      <c r="BD8536" s="7"/>
      <c r="BG8536" s="7"/>
      <c r="BH8536" s="7"/>
      <c r="BI8536" s="7"/>
      <c r="BJ8536" s="7"/>
      <c r="BK8536" s="7"/>
      <c r="BL8536" s="7"/>
      <c r="BM8536" s="7"/>
      <c r="BP8536" s="7"/>
      <c r="BQ8536" s="7"/>
      <c r="BR8536" s="7"/>
      <c r="BS8536" s="7"/>
      <c r="BT8536" s="7"/>
      <c r="BU8536" s="7"/>
      <c r="BV8536" s="7"/>
      <c r="BW8536" s="7"/>
    </row>
    <row r="8537" spans="43:75" x14ac:dyDescent="0.2">
      <c r="AQ8537" s="7"/>
      <c r="AR8537" s="7"/>
      <c r="AS8537" s="7"/>
      <c r="AT8537" s="7"/>
      <c r="AU8537" s="7"/>
      <c r="AV8537" s="7"/>
      <c r="AX8537" s="7"/>
      <c r="AY8537" s="7"/>
      <c r="AZ8537" s="7"/>
      <c r="BA8537" s="7"/>
      <c r="BB8537" s="7"/>
      <c r="BC8537" s="7"/>
      <c r="BD8537" s="7"/>
      <c r="BG8537" s="7"/>
      <c r="BH8537" s="7"/>
      <c r="BI8537" s="7"/>
      <c r="BJ8537" s="7"/>
      <c r="BK8537" s="7"/>
      <c r="BL8537" s="7"/>
      <c r="BM8537" s="7"/>
      <c r="BP8537" s="7"/>
      <c r="BQ8537" s="7"/>
      <c r="BR8537" s="7"/>
      <c r="BS8537" s="7"/>
      <c r="BT8537" s="7"/>
      <c r="BU8537" s="7"/>
      <c r="BV8537" s="7"/>
      <c r="BW8537" s="7"/>
    </row>
    <row r="8538" spans="43:75" x14ac:dyDescent="0.2">
      <c r="AQ8538" s="7"/>
      <c r="AR8538" s="7"/>
      <c r="AS8538" s="7"/>
      <c r="AT8538" s="7"/>
      <c r="AU8538" s="7"/>
      <c r="AV8538" s="7"/>
      <c r="AX8538" s="7"/>
      <c r="AY8538" s="7"/>
      <c r="AZ8538" s="7"/>
      <c r="BA8538" s="7"/>
      <c r="BB8538" s="7"/>
      <c r="BC8538" s="7"/>
      <c r="BD8538" s="7"/>
      <c r="BG8538" s="7"/>
      <c r="BH8538" s="7"/>
      <c r="BI8538" s="7"/>
      <c r="BJ8538" s="7"/>
      <c r="BK8538" s="7"/>
      <c r="BL8538" s="7"/>
      <c r="BM8538" s="7"/>
      <c r="BP8538" s="7"/>
      <c r="BQ8538" s="7"/>
      <c r="BR8538" s="7"/>
      <c r="BS8538" s="7"/>
      <c r="BT8538" s="7"/>
      <c r="BU8538" s="7"/>
      <c r="BV8538" s="7"/>
      <c r="BW8538" s="7"/>
    </row>
    <row r="8539" spans="43:75" x14ac:dyDescent="0.2">
      <c r="AQ8539" s="7"/>
      <c r="AR8539" s="7"/>
      <c r="AS8539" s="7"/>
      <c r="AT8539" s="7"/>
      <c r="AU8539" s="7"/>
      <c r="AV8539" s="7"/>
      <c r="AX8539" s="7"/>
      <c r="AY8539" s="7"/>
      <c r="AZ8539" s="7"/>
      <c r="BA8539" s="7"/>
      <c r="BB8539" s="7"/>
      <c r="BC8539" s="7"/>
      <c r="BD8539" s="7"/>
      <c r="BG8539" s="7"/>
      <c r="BH8539" s="7"/>
      <c r="BI8539" s="7"/>
      <c r="BJ8539" s="7"/>
      <c r="BK8539" s="7"/>
      <c r="BL8539" s="7"/>
      <c r="BM8539" s="7"/>
      <c r="BP8539" s="7"/>
      <c r="BQ8539" s="7"/>
      <c r="BR8539" s="7"/>
      <c r="BS8539" s="7"/>
      <c r="BT8539" s="7"/>
      <c r="BU8539" s="7"/>
      <c r="BV8539" s="7"/>
      <c r="BW8539" s="7"/>
    </row>
    <row r="8540" spans="43:75" x14ac:dyDescent="0.2">
      <c r="AQ8540" s="7"/>
      <c r="AR8540" s="7"/>
      <c r="AS8540" s="7"/>
      <c r="AT8540" s="7"/>
      <c r="AU8540" s="7"/>
      <c r="AV8540" s="7"/>
      <c r="AX8540" s="7"/>
      <c r="AY8540" s="7"/>
      <c r="AZ8540" s="7"/>
      <c r="BA8540" s="7"/>
      <c r="BB8540" s="7"/>
      <c r="BC8540" s="7"/>
      <c r="BD8540" s="7"/>
      <c r="BG8540" s="7"/>
      <c r="BH8540" s="7"/>
      <c r="BI8540" s="7"/>
      <c r="BJ8540" s="7"/>
      <c r="BK8540" s="7"/>
      <c r="BL8540" s="7"/>
      <c r="BM8540" s="7"/>
      <c r="BP8540" s="7"/>
      <c r="BQ8540" s="7"/>
      <c r="BR8540" s="7"/>
      <c r="BS8540" s="7"/>
      <c r="BT8540" s="7"/>
      <c r="BU8540" s="7"/>
      <c r="BV8540" s="7"/>
      <c r="BW8540" s="7"/>
    </row>
    <row r="8541" spans="43:75" x14ac:dyDescent="0.2">
      <c r="AQ8541" s="7"/>
      <c r="AR8541" s="7"/>
      <c r="AS8541" s="7"/>
      <c r="AT8541" s="7"/>
      <c r="AU8541" s="7"/>
      <c r="AV8541" s="7"/>
      <c r="AX8541" s="7"/>
      <c r="AY8541" s="7"/>
      <c r="AZ8541" s="7"/>
      <c r="BA8541" s="7"/>
      <c r="BB8541" s="7"/>
      <c r="BC8541" s="7"/>
      <c r="BD8541" s="7"/>
      <c r="BG8541" s="7"/>
      <c r="BH8541" s="7"/>
      <c r="BI8541" s="7"/>
      <c r="BJ8541" s="7"/>
      <c r="BK8541" s="7"/>
      <c r="BL8541" s="7"/>
      <c r="BM8541" s="7"/>
      <c r="BP8541" s="7"/>
      <c r="BQ8541" s="7"/>
      <c r="BR8541" s="7"/>
      <c r="BS8541" s="7"/>
      <c r="BT8541" s="7"/>
      <c r="BU8541" s="7"/>
      <c r="BV8541" s="7"/>
      <c r="BW8541" s="7"/>
    </row>
    <row r="8542" spans="43:75" x14ac:dyDescent="0.2">
      <c r="AQ8542" s="7"/>
      <c r="AR8542" s="7"/>
      <c r="AS8542" s="7"/>
      <c r="AT8542" s="7"/>
      <c r="AU8542" s="7"/>
      <c r="AV8542" s="7"/>
      <c r="AX8542" s="7"/>
      <c r="AY8542" s="7"/>
      <c r="AZ8542" s="7"/>
      <c r="BA8542" s="7"/>
      <c r="BB8542" s="7"/>
      <c r="BC8542" s="7"/>
      <c r="BD8542" s="7"/>
      <c r="BG8542" s="7"/>
      <c r="BH8542" s="7"/>
      <c r="BI8542" s="7"/>
      <c r="BJ8542" s="7"/>
      <c r="BK8542" s="7"/>
      <c r="BL8542" s="7"/>
      <c r="BM8542" s="7"/>
      <c r="BP8542" s="7"/>
      <c r="BQ8542" s="7"/>
      <c r="BR8542" s="7"/>
      <c r="BS8542" s="7"/>
      <c r="BT8542" s="7"/>
      <c r="BU8542" s="7"/>
      <c r="BV8542" s="7"/>
      <c r="BW8542" s="7"/>
    </row>
    <row r="8543" spans="43:75" x14ac:dyDescent="0.2">
      <c r="AQ8543" s="7"/>
      <c r="AR8543" s="7"/>
      <c r="AS8543" s="7"/>
      <c r="AT8543" s="7"/>
      <c r="AU8543" s="7"/>
      <c r="AV8543" s="7"/>
      <c r="AX8543" s="7"/>
      <c r="AY8543" s="7"/>
      <c r="AZ8543" s="7"/>
      <c r="BA8543" s="7"/>
      <c r="BB8543" s="7"/>
      <c r="BC8543" s="7"/>
      <c r="BD8543" s="7"/>
      <c r="BG8543" s="7"/>
      <c r="BH8543" s="7"/>
      <c r="BI8543" s="7"/>
      <c r="BJ8543" s="7"/>
      <c r="BK8543" s="7"/>
      <c r="BL8543" s="7"/>
      <c r="BM8543" s="7"/>
      <c r="BP8543" s="7"/>
      <c r="BQ8543" s="7"/>
      <c r="BR8543" s="7"/>
      <c r="BS8543" s="7"/>
      <c r="BT8543" s="7"/>
      <c r="BU8543" s="7"/>
      <c r="BV8543" s="7"/>
      <c r="BW8543" s="7"/>
    </row>
    <row r="8544" spans="43:75" x14ac:dyDescent="0.2">
      <c r="AQ8544" s="7"/>
      <c r="AR8544" s="7"/>
      <c r="AS8544" s="7"/>
      <c r="AT8544" s="7"/>
      <c r="AU8544" s="7"/>
      <c r="AV8544" s="7"/>
      <c r="AX8544" s="7"/>
      <c r="AY8544" s="7"/>
      <c r="AZ8544" s="7"/>
      <c r="BA8544" s="7"/>
      <c r="BB8544" s="7"/>
      <c r="BC8544" s="7"/>
      <c r="BD8544" s="7"/>
      <c r="BG8544" s="7"/>
      <c r="BH8544" s="7"/>
      <c r="BI8544" s="7"/>
      <c r="BJ8544" s="7"/>
      <c r="BK8544" s="7"/>
      <c r="BL8544" s="7"/>
      <c r="BM8544" s="7"/>
      <c r="BP8544" s="7"/>
      <c r="BQ8544" s="7"/>
      <c r="BR8544" s="7"/>
      <c r="BS8544" s="7"/>
      <c r="BT8544" s="7"/>
      <c r="BU8544" s="7"/>
      <c r="BV8544" s="7"/>
      <c r="BW8544" s="7"/>
    </row>
    <row r="8545" spans="43:75" x14ac:dyDescent="0.2">
      <c r="AQ8545" s="7"/>
      <c r="AR8545" s="7"/>
      <c r="AS8545" s="7"/>
      <c r="AT8545" s="7"/>
      <c r="AU8545" s="7"/>
      <c r="AV8545" s="7"/>
      <c r="AX8545" s="7"/>
      <c r="AY8545" s="7"/>
      <c r="AZ8545" s="7"/>
      <c r="BA8545" s="7"/>
      <c r="BB8545" s="7"/>
      <c r="BC8545" s="7"/>
      <c r="BD8545" s="7"/>
      <c r="BG8545" s="7"/>
      <c r="BH8545" s="7"/>
      <c r="BI8545" s="7"/>
      <c r="BJ8545" s="7"/>
      <c r="BK8545" s="7"/>
      <c r="BL8545" s="7"/>
      <c r="BM8545" s="7"/>
      <c r="BP8545" s="7"/>
      <c r="BQ8545" s="7"/>
      <c r="BR8545" s="7"/>
      <c r="BS8545" s="7"/>
      <c r="BT8545" s="7"/>
      <c r="BU8545" s="7"/>
      <c r="BV8545" s="7"/>
      <c r="BW8545" s="7"/>
    </row>
    <row r="8546" spans="43:75" x14ac:dyDescent="0.2">
      <c r="AQ8546" s="7"/>
      <c r="AR8546" s="7"/>
      <c r="AS8546" s="7"/>
      <c r="AT8546" s="7"/>
      <c r="AU8546" s="7"/>
      <c r="AV8546" s="7"/>
      <c r="AX8546" s="7"/>
      <c r="AY8546" s="7"/>
      <c r="AZ8546" s="7"/>
      <c r="BA8546" s="7"/>
      <c r="BB8546" s="7"/>
      <c r="BC8546" s="7"/>
      <c r="BD8546" s="7"/>
      <c r="BG8546" s="7"/>
      <c r="BH8546" s="7"/>
      <c r="BI8546" s="7"/>
      <c r="BJ8546" s="7"/>
      <c r="BK8546" s="7"/>
      <c r="BL8546" s="7"/>
      <c r="BM8546" s="7"/>
      <c r="BP8546" s="7"/>
      <c r="BQ8546" s="7"/>
      <c r="BR8546" s="7"/>
      <c r="BS8546" s="7"/>
      <c r="BT8546" s="7"/>
      <c r="BU8546" s="7"/>
      <c r="BV8546" s="7"/>
      <c r="BW8546" s="7"/>
    </row>
    <row r="8547" spans="43:75" x14ac:dyDescent="0.2">
      <c r="AQ8547" s="7"/>
      <c r="AR8547" s="7"/>
      <c r="AS8547" s="7"/>
      <c r="AT8547" s="7"/>
      <c r="AU8547" s="7"/>
      <c r="AV8547" s="7"/>
      <c r="AX8547" s="7"/>
      <c r="AY8547" s="7"/>
      <c r="AZ8547" s="7"/>
      <c r="BA8547" s="7"/>
      <c r="BB8547" s="7"/>
      <c r="BC8547" s="7"/>
      <c r="BD8547" s="7"/>
      <c r="BG8547" s="7"/>
      <c r="BH8547" s="7"/>
      <c r="BI8547" s="7"/>
      <c r="BJ8547" s="7"/>
      <c r="BK8547" s="7"/>
      <c r="BL8547" s="7"/>
      <c r="BM8547" s="7"/>
      <c r="BP8547" s="7"/>
      <c r="BQ8547" s="7"/>
      <c r="BR8547" s="7"/>
      <c r="BS8547" s="7"/>
      <c r="BT8547" s="7"/>
      <c r="BU8547" s="7"/>
      <c r="BV8547" s="7"/>
      <c r="BW8547" s="7"/>
    </row>
    <row r="8548" spans="43:75" x14ac:dyDescent="0.2">
      <c r="AQ8548" s="7"/>
      <c r="AR8548" s="7"/>
      <c r="AS8548" s="7"/>
      <c r="AT8548" s="7"/>
      <c r="AU8548" s="7"/>
      <c r="AV8548" s="7"/>
      <c r="AX8548" s="7"/>
      <c r="AY8548" s="7"/>
      <c r="AZ8548" s="7"/>
      <c r="BA8548" s="7"/>
      <c r="BB8548" s="7"/>
      <c r="BC8548" s="7"/>
      <c r="BD8548" s="7"/>
      <c r="BG8548" s="7"/>
      <c r="BH8548" s="7"/>
      <c r="BI8548" s="7"/>
      <c r="BJ8548" s="7"/>
      <c r="BK8548" s="7"/>
      <c r="BL8548" s="7"/>
      <c r="BM8548" s="7"/>
      <c r="BP8548" s="7"/>
      <c r="BQ8548" s="7"/>
      <c r="BR8548" s="7"/>
      <c r="BS8548" s="7"/>
      <c r="BT8548" s="7"/>
      <c r="BU8548" s="7"/>
      <c r="BV8548" s="7"/>
      <c r="BW8548" s="7"/>
    </row>
    <row r="8549" spans="43:75" x14ac:dyDescent="0.2">
      <c r="AQ8549" s="7"/>
      <c r="AR8549" s="7"/>
      <c r="AS8549" s="7"/>
      <c r="AT8549" s="7"/>
      <c r="AU8549" s="7"/>
      <c r="AV8549" s="7"/>
      <c r="AX8549" s="7"/>
      <c r="AY8549" s="7"/>
      <c r="AZ8549" s="7"/>
      <c r="BA8549" s="7"/>
      <c r="BB8549" s="7"/>
      <c r="BC8549" s="7"/>
      <c r="BD8549" s="7"/>
      <c r="BG8549" s="7"/>
      <c r="BH8549" s="7"/>
      <c r="BI8549" s="7"/>
      <c r="BJ8549" s="7"/>
      <c r="BK8549" s="7"/>
      <c r="BL8549" s="7"/>
      <c r="BM8549" s="7"/>
      <c r="BP8549" s="7"/>
      <c r="BQ8549" s="7"/>
      <c r="BR8549" s="7"/>
      <c r="BS8549" s="7"/>
      <c r="BT8549" s="7"/>
      <c r="BU8549" s="7"/>
      <c r="BV8549" s="7"/>
      <c r="BW8549" s="7"/>
    </row>
    <row r="8550" spans="43:75" x14ac:dyDescent="0.2">
      <c r="AQ8550" s="7"/>
      <c r="AR8550" s="7"/>
      <c r="AS8550" s="7"/>
      <c r="AT8550" s="7"/>
      <c r="AU8550" s="7"/>
      <c r="AV8550" s="7"/>
      <c r="AX8550" s="7"/>
      <c r="AY8550" s="7"/>
      <c r="AZ8550" s="7"/>
      <c r="BA8550" s="7"/>
      <c r="BB8550" s="7"/>
      <c r="BC8550" s="7"/>
      <c r="BD8550" s="7"/>
      <c r="BG8550" s="7"/>
      <c r="BH8550" s="7"/>
      <c r="BI8550" s="7"/>
      <c r="BJ8550" s="7"/>
      <c r="BK8550" s="7"/>
      <c r="BL8550" s="7"/>
      <c r="BM8550" s="7"/>
      <c r="BP8550" s="7"/>
      <c r="BQ8550" s="7"/>
      <c r="BR8550" s="7"/>
      <c r="BS8550" s="7"/>
      <c r="BT8550" s="7"/>
      <c r="BU8550" s="7"/>
      <c r="BV8550" s="7"/>
      <c r="BW8550" s="7"/>
    </row>
    <row r="8551" spans="43:75" x14ac:dyDescent="0.2">
      <c r="AQ8551" s="7"/>
      <c r="AR8551" s="7"/>
      <c r="AS8551" s="7"/>
      <c r="AT8551" s="7"/>
      <c r="AU8551" s="7"/>
      <c r="AV8551" s="7"/>
      <c r="AX8551" s="7"/>
      <c r="AY8551" s="7"/>
      <c r="AZ8551" s="7"/>
      <c r="BA8551" s="7"/>
      <c r="BB8551" s="7"/>
      <c r="BC8551" s="7"/>
      <c r="BD8551" s="7"/>
      <c r="BG8551" s="7"/>
      <c r="BH8551" s="7"/>
      <c r="BI8551" s="7"/>
      <c r="BJ8551" s="7"/>
      <c r="BK8551" s="7"/>
      <c r="BL8551" s="7"/>
      <c r="BM8551" s="7"/>
      <c r="BP8551" s="7"/>
      <c r="BQ8551" s="7"/>
      <c r="BR8551" s="7"/>
      <c r="BS8551" s="7"/>
      <c r="BT8551" s="7"/>
      <c r="BU8551" s="7"/>
      <c r="BV8551" s="7"/>
      <c r="BW8551" s="7"/>
    </row>
    <row r="8552" spans="43:75" x14ac:dyDescent="0.2">
      <c r="AQ8552" s="7"/>
      <c r="AR8552" s="7"/>
      <c r="AS8552" s="7"/>
      <c r="AT8552" s="7"/>
      <c r="AU8552" s="7"/>
      <c r="AV8552" s="7"/>
      <c r="AX8552" s="7"/>
      <c r="AY8552" s="7"/>
      <c r="AZ8552" s="7"/>
      <c r="BA8552" s="7"/>
      <c r="BB8552" s="7"/>
      <c r="BC8552" s="7"/>
      <c r="BD8552" s="7"/>
      <c r="BG8552" s="7"/>
      <c r="BH8552" s="7"/>
      <c r="BI8552" s="7"/>
      <c r="BJ8552" s="7"/>
      <c r="BK8552" s="7"/>
      <c r="BL8552" s="7"/>
      <c r="BM8552" s="7"/>
      <c r="BP8552" s="7"/>
      <c r="BQ8552" s="7"/>
      <c r="BR8552" s="7"/>
      <c r="BS8552" s="7"/>
      <c r="BT8552" s="7"/>
      <c r="BU8552" s="7"/>
      <c r="BV8552" s="7"/>
      <c r="BW8552" s="7"/>
    </row>
    <row r="8553" spans="43:75" x14ac:dyDescent="0.2">
      <c r="AQ8553" s="7"/>
      <c r="AR8553" s="7"/>
      <c r="AS8553" s="7"/>
      <c r="AT8553" s="7"/>
      <c r="AU8553" s="7"/>
      <c r="AV8553" s="7"/>
      <c r="AX8553" s="7"/>
      <c r="AY8553" s="7"/>
      <c r="AZ8553" s="7"/>
      <c r="BA8553" s="7"/>
      <c r="BB8553" s="7"/>
      <c r="BC8553" s="7"/>
      <c r="BD8553" s="7"/>
      <c r="BG8553" s="7"/>
      <c r="BH8553" s="7"/>
      <c r="BI8553" s="7"/>
      <c r="BJ8553" s="7"/>
      <c r="BK8553" s="7"/>
      <c r="BL8553" s="7"/>
      <c r="BM8553" s="7"/>
      <c r="BP8553" s="7"/>
      <c r="BQ8553" s="7"/>
      <c r="BR8553" s="7"/>
      <c r="BS8553" s="7"/>
      <c r="BT8553" s="7"/>
      <c r="BU8553" s="7"/>
      <c r="BV8553" s="7"/>
      <c r="BW8553" s="7"/>
    </row>
    <row r="8554" spans="43:75" x14ac:dyDescent="0.2">
      <c r="AQ8554" s="7"/>
      <c r="AR8554" s="7"/>
      <c r="AS8554" s="7"/>
      <c r="AT8554" s="7"/>
      <c r="AU8554" s="7"/>
      <c r="AV8554" s="7"/>
      <c r="AX8554" s="7"/>
      <c r="AY8554" s="7"/>
      <c r="AZ8554" s="7"/>
      <c r="BA8554" s="7"/>
      <c r="BB8554" s="7"/>
      <c r="BC8554" s="7"/>
      <c r="BD8554" s="7"/>
      <c r="BG8554" s="7"/>
      <c r="BH8554" s="7"/>
      <c r="BI8554" s="7"/>
      <c r="BJ8554" s="7"/>
      <c r="BK8554" s="7"/>
      <c r="BL8554" s="7"/>
      <c r="BM8554" s="7"/>
      <c r="BP8554" s="7"/>
      <c r="BQ8554" s="7"/>
      <c r="BR8554" s="7"/>
      <c r="BS8554" s="7"/>
      <c r="BT8554" s="7"/>
      <c r="BU8554" s="7"/>
      <c r="BV8554" s="7"/>
      <c r="BW8554" s="7"/>
    </row>
    <row r="8555" spans="43:75" x14ac:dyDescent="0.2">
      <c r="AQ8555" s="7"/>
      <c r="AR8555" s="7"/>
      <c r="AS8555" s="7"/>
      <c r="AT8555" s="7"/>
      <c r="AU8555" s="7"/>
      <c r="AV8555" s="7"/>
      <c r="AX8555" s="7"/>
      <c r="AY8555" s="7"/>
      <c r="AZ8555" s="7"/>
      <c r="BA8555" s="7"/>
      <c r="BB8555" s="7"/>
      <c r="BC8555" s="7"/>
      <c r="BD8555" s="7"/>
      <c r="BG8555" s="7"/>
      <c r="BH8555" s="7"/>
      <c r="BI8555" s="7"/>
      <c r="BJ8555" s="7"/>
      <c r="BK8555" s="7"/>
      <c r="BL8555" s="7"/>
      <c r="BM8555" s="7"/>
      <c r="BP8555" s="7"/>
      <c r="BQ8555" s="7"/>
      <c r="BR8555" s="7"/>
      <c r="BS8555" s="7"/>
      <c r="BT8555" s="7"/>
      <c r="BU8555" s="7"/>
      <c r="BV8555" s="7"/>
      <c r="BW8555" s="7"/>
    </row>
    <row r="8556" spans="43:75" x14ac:dyDescent="0.2">
      <c r="AQ8556" s="7"/>
      <c r="AR8556" s="7"/>
      <c r="AS8556" s="7"/>
      <c r="AT8556" s="7"/>
      <c r="AU8556" s="7"/>
      <c r="AV8556" s="7"/>
      <c r="AX8556" s="7"/>
      <c r="AY8556" s="7"/>
      <c r="AZ8556" s="7"/>
      <c r="BA8556" s="7"/>
      <c r="BB8556" s="7"/>
      <c r="BC8556" s="7"/>
      <c r="BD8556" s="7"/>
      <c r="BG8556" s="7"/>
      <c r="BH8556" s="7"/>
      <c r="BI8556" s="7"/>
      <c r="BJ8556" s="7"/>
      <c r="BK8556" s="7"/>
      <c r="BL8556" s="7"/>
      <c r="BM8556" s="7"/>
      <c r="BP8556" s="7"/>
      <c r="BQ8556" s="7"/>
      <c r="BR8556" s="7"/>
      <c r="BS8556" s="7"/>
      <c r="BT8556" s="7"/>
      <c r="BU8556" s="7"/>
      <c r="BV8556" s="7"/>
      <c r="BW8556" s="7"/>
    </row>
    <row r="8557" spans="43:75" x14ac:dyDescent="0.2">
      <c r="AQ8557" s="7"/>
      <c r="AR8557" s="7"/>
      <c r="AS8557" s="7"/>
      <c r="AT8557" s="7"/>
      <c r="AU8557" s="7"/>
      <c r="AV8557" s="7"/>
      <c r="AX8557" s="7"/>
      <c r="AY8557" s="7"/>
      <c r="AZ8557" s="7"/>
      <c r="BA8557" s="7"/>
      <c r="BB8557" s="7"/>
      <c r="BC8557" s="7"/>
      <c r="BD8557" s="7"/>
      <c r="BG8557" s="7"/>
      <c r="BH8557" s="7"/>
      <c r="BI8557" s="7"/>
      <c r="BJ8557" s="7"/>
      <c r="BK8557" s="7"/>
      <c r="BL8557" s="7"/>
      <c r="BM8557" s="7"/>
      <c r="BP8557" s="7"/>
      <c r="BQ8557" s="7"/>
      <c r="BR8557" s="7"/>
      <c r="BS8557" s="7"/>
      <c r="BT8557" s="7"/>
      <c r="BU8557" s="7"/>
      <c r="BV8557" s="7"/>
      <c r="BW8557" s="7"/>
    </row>
    <row r="8558" spans="43:75" x14ac:dyDescent="0.2">
      <c r="AQ8558" s="7"/>
      <c r="AR8558" s="7"/>
      <c r="AS8558" s="7"/>
      <c r="AT8558" s="7"/>
      <c r="AU8558" s="7"/>
      <c r="AV8558" s="7"/>
      <c r="AX8558" s="7"/>
      <c r="AY8558" s="7"/>
      <c r="AZ8558" s="7"/>
      <c r="BA8558" s="7"/>
      <c r="BB8558" s="7"/>
      <c r="BC8558" s="7"/>
      <c r="BD8558" s="7"/>
      <c r="BG8558" s="7"/>
      <c r="BH8558" s="7"/>
      <c r="BI8558" s="7"/>
      <c r="BJ8558" s="7"/>
      <c r="BK8558" s="7"/>
      <c r="BL8558" s="7"/>
      <c r="BM8558" s="7"/>
      <c r="BP8558" s="7"/>
      <c r="BQ8558" s="7"/>
      <c r="BR8558" s="7"/>
      <c r="BS8558" s="7"/>
      <c r="BT8558" s="7"/>
      <c r="BU8558" s="7"/>
      <c r="BV8558" s="7"/>
      <c r="BW8558" s="7"/>
    </row>
    <row r="8559" spans="43:75" x14ac:dyDescent="0.2">
      <c r="AQ8559" s="7"/>
      <c r="AR8559" s="7"/>
      <c r="AS8559" s="7"/>
      <c r="AT8559" s="7"/>
      <c r="AU8559" s="7"/>
      <c r="AV8559" s="7"/>
      <c r="AX8559" s="7"/>
      <c r="AY8559" s="7"/>
      <c r="AZ8559" s="7"/>
      <c r="BA8559" s="7"/>
      <c r="BB8559" s="7"/>
      <c r="BC8559" s="7"/>
      <c r="BD8559" s="7"/>
      <c r="BG8559" s="7"/>
      <c r="BH8559" s="7"/>
      <c r="BI8559" s="7"/>
      <c r="BJ8559" s="7"/>
      <c r="BK8559" s="7"/>
      <c r="BL8559" s="7"/>
      <c r="BM8559" s="7"/>
      <c r="BP8559" s="7"/>
      <c r="BQ8559" s="7"/>
      <c r="BR8559" s="7"/>
      <c r="BS8559" s="7"/>
      <c r="BT8559" s="7"/>
      <c r="BU8559" s="7"/>
      <c r="BV8559" s="7"/>
      <c r="BW8559" s="7"/>
    </row>
    <row r="8560" spans="43:75" x14ac:dyDescent="0.2">
      <c r="AQ8560" s="7"/>
      <c r="AR8560" s="7"/>
      <c r="AS8560" s="7"/>
      <c r="AT8560" s="7"/>
      <c r="AU8560" s="7"/>
      <c r="AV8560" s="7"/>
      <c r="AX8560" s="7"/>
      <c r="AY8560" s="7"/>
      <c r="AZ8560" s="7"/>
      <c r="BA8560" s="7"/>
      <c r="BB8560" s="7"/>
      <c r="BC8560" s="7"/>
      <c r="BD8560" s="7"/>
      <c r="BG8560" s="7"/>
      <c r="BH8560" s="7"/>
      <c r="BI8560" s="7"/>
      <c r="BJ8560" s="7"/>
      <c r="BK8560" s="7"/>
      <c r="BL8560" s="7"/>
      <c r="BM8560" s="7"/>
      <c r="BP8560" s="7"/>
      <c r="BQ8560" s="7"/>
      <c r="BR8560" s="7"/>
      <c r="BS8560" s="7"/>
      <c r="BT8560" s="7"/>
      <c r="BU8560" s="7"/>
      <c r="BV8560" s="7"/>
      <c r="BW8560" s="7"/>
    </row>
    <row r="8561" spans="43:75" x14ac:dyDescent="0.2">
      <c r="AQ8561" s="7"/>
      <c r="AR8561" s="7"/>
      <c r="AS8561" s="7"/>
      <c r="AT8561" s="7"/>
      <c r="AU8561" s="7"/>
      <c r="AV8561" s="7"/>
      <c r="AX8561" s="7"/>
      <c r="AY8561" s="7"/>
      <c r="AZ8561" s="7"/>
      <c r="BA8561" s="7"/>
      <c r="BB8561" s="7"/>
      <c r="BC8561" s="7"/>
      <c r="BD8561" s="7"/>
      <c r="BG8561" s="7"/>
      <c r="BH8561" s="7"/>
      <c r="BI8561" s="7"/>
      <c r="BJ8561" s="7"/>
      <c r="BK8561" s="7"/>
      <c r="BL8561" s="7"/>
      <c r="BM8561" s="7"/>
      <c r="BP8561" s="7"/>
      <c r="BQ8561" s="7"/>
      <c r="BR8561" s="7"/>
      <c r="BS8561" s="7"/>
      <c r="BT8561" s="7"/>
      <c r="BU8561" s="7"/>
      <c r="BV8561" s="7"/>
      <c r="BW8561" s="7"/>
    </row>
    <row r="8562" spans="43:75" x14ac:dyDescent="0.2">
      <c r="AQ8562" s="7"/>
      <c r="AR8562" s="7"/>
      <c r="AS8562" s="7"/>
      <c r="AT8562" s="7"/>
      <c r="AU8562" s="7"/>
      <c r="AV8562" s="7"/>
      <c r="AX8562" s="7"/>
      <c r="AY8562" s="7"/>
      <c r="AZ8562" s="7"/>
      <c r="BA8562" s="7"/>
      <c r="BB8562" s="7"/>
      <c r="BC8562" s="7"/>
      <c r="BD8562" s="7"/>
      <c r="BG8562" s="7"/>
      <c r="BH8562" s="7"/>
      <c r="BI8562" s="7"/>
      <c r="BJ8562" s="7"/>
      <c r="BK8562" s="7"/>
      <c r="BL8562" s="7"/>
      <c r="BM8562" s="7"/>
      <c r="BP8562" s="7"/>
      <c r="BQ8562" s="7"/>
      <c r="BR8562" s="7"/>
      <c r="BS8562" s="7"/>
      <c r="BT8562" s="7"/>
      <c r="BU8562" s="7"/>
      <c r="BV8562" s="7"/>
      <c r="BW8562" s="7"/>
    </row>
    <row r="8563" spans="43:75" x14ac:dyDescent="0.2">
      <c r="AQ8563" s="7"/>
      <c r="AR8563" s="7"/>
      <c r="AS8563" s="7"/>
      <c r="AT8563" s="7"/>
      <c r="AU8563" s="7"/>
      <c r="AV8563" s="7"/>
      <c r="AX8563" s="7"/>
      <c r="AY8563" s="7"/>
      <c r="AZ8563" s="7"/>
      <c r="BA8563" s="7"/>
      <c r="BB8563" s="7"/>
      <c r="BC8563" s="7"/>
      <c r="BD8563" s="7"/>
      <c r="BG8563" s="7"/>
      <c r="BH8563" s="7"/>
      <c r="BI8563" s="7"/>
      <c r="BJ8563" s="7"/>
      <c r="BK8563" s="7"/>
      <c r="BL8563" s="7"/>
      <c r="BM8563" s="7"/>
      <c r="BP8563" s="7"/>
      <c r="BQ8563" s="7"/>
      <c r="BR8563" s="7"/>
      <c r="BS8563" s="7"/>
      <c r="BT8563" s="7"/>
      <c r="BU8563" s="7"/>
      <c r="BV8563" s="7"/>
      <c r="BW8563" s="7"/>
    </row>
    <row r="8564" spans="43:75" x14ac:dyDescent="0.2">
      <c r="AQ8564" s="7"/>
      <c r="AR8564" s="7"/>
      <c r="AS8564" s="7"/>
      <c r="AT8564" s="7"/>
      <c r="AU8564" s="7"/>
      <c r="AV8564" s="7"/>
      <c r="AX8564" s="7"/>
      <c r="AY8564" s="7"/>
      <c r="AZ8564" s="7"/>
      <c r="BA8564" s="7"/>
      <c r="BB8564" s="7"/>
      <c r="BC8564" s="7"/>
      <c r="BD8564" s="7"/>
      <c r="BG8564" s="7"/>
      <c r="BH8564" s="7"/>
      <c r="BI8564" s="7"/>
      <c r="BJ8564" s="7"/>
      <c r="BK8564" s="7"/>
      <c r="BL8564" s="7"/>
      <c r="BM8564" s="7"/>
      <c r="BP8564" s="7"/>
      <c r="BQ8564" s="7"/>
      <c r="BR8564" s="7"/>
      <c r="BS8564" s="7"/>
      <c r="BT8564" s="7"/>
      <c r="BU8564" s="7"/>
      <c r="BV8564" s="7"/>
      <c r="BW8564" s="7"/>
    </row>
    <row r="8565" spans="43:75" x14ac:dyDescent="0.2">
      <c r="AQ8565" s="7"/>
      <c r="AR8565" s="7"/>
      <c r="AS8565" s="7"/>
      <c r="AT8565" s="7"/>
      <c r="AU8565" s="7"/>
      <c r="AV8565" s="7"/>
      <c r="AX8565" s="7"/>
      <c r="AY8565" s="7"/>
      <c r="AZ8565" s="7"/>
      <c r="BA8565" s="7"/>
      <c r="BB8565" s="7"/>
      <c r="BC8565" s="7"/>
      <c r="BD8565" s="7"/>
      <c r="BG8565" s="7"/>
      <c r="BH8565" s="7"/>
      <c r="BI8565" s="7"/>
      <c r="BJ8565" s="7"/>
      <c r="BK8565" s="7"/>
      <c r="BL8565" s="7"/>
      <c r="BM8565" s="7"/>
      <c r="BP8565" s="7"/>
      <c r="BQ8565" s="7"/>
      <c r="BR8565" s="7"/>
      <c r="BS8565" s="7"/>
      <c r="BT8565" s="7"/>
      <c r="BU8565" s="7"/>
      <c r="BV8565" s="7"/>
      <c r="BW8565" s="7"/>
    </row>
    <row r="8566" spans="43:75" x14ac:dyDescent="0.2">
      <c r="AQ8566" s="7"/>
      <c r="AR8566" s="7"/>
      <c r="AS8566" s="7"/>
      <c r="AT8566" s="7"/>
      <c r="AU8566" s="7"/>
      <c r="AV8566" s="7"/>
      <c r="AX8566" s="7"/>
      <c r="AY8566" s="7"/>
      <c r="AZ8566" s="7"/>
      <c r="BA8566" s="7"/>
      <c r="BB8566" s="7"/>
      <c r="BC8566" s="7"/>
      <c r="BD8566" s="7"/>
      <c r="BG8566" s="7"/>
      <c r="BH8566" s="7"/>
      <c r="BI8566" s="7"/>
      <c r="BJ8566" s="7"/>
      <c r="BK8566" s="7"/>
      <c r="BL8566" s="7"/>
      <c r="BM8566" s="7"/>
      <c r="BP8566" s="7"/>
      <c r="BQ8566" s="7"/>
      <c r="BR8566" s="7"/>
      <c r="BS8566" s="7"/>
      <c r="BT8566" s="7"/>
      <c r="BU8566" s="7"/>
      <c r="BV8566" s="7"/>
      <c r="BW8566" s="7"/>
    </row>
    <row r="8567" spans="43:75" x14ac:dyDescent="0.2">
      <c r="AQ8567" s="7"/>
      <c r="AR8567" s="7"/>
      <c r="AS8567" s="7"/>
      <c r="AT8567" s="7"/>
      <c r="AU8567" s="7"/>
      <c r="AV8567" s="7"/>
      <c r="AX8567" s="7"/>
      <c r="AY8567" s="7"/>
      <c r="AZ8567" s="7"/>
      <c r="BA8567" s="7"/>
      <c r="BB8567" s="7"/>
      <c r="BC8567" s="7"/>
      <c r="BD8567" s="7"/>
      <c r="BG8567" s="7"/>
      <c r="BH8567" s="7"/>
      <c r="BI8567" s="7"/>
      <c r="BJ8567" s="7"/>
      <c r="BK8567" s="7"/>
      <c r="BL8567" s="7"/>
      <c r="BM8567" s="7"/>
      <c r="BP8567" s="7"/>
      <c r="BQ8567" s="7"/>
      <c r="BR8567" s="7"/>
      <c r="BS8567" s="7"/>
      <c r="BT8567" s="7"/>
      <c r="BU8567" s="7"/>
      <c r="BV8567" s="7"/>
      <c r="BW8567" s="7"/>
    </row>
    <row r="8568" spans="43:75" x14ac:dyDescent="0.2">
      <c r="AQ8568" s="7"/>
      <c r="AR8568" s="7"/>
      <c r="AS8568" s="7"/>
      <c r="AT8568" s="7"/>
      <c r="AU8568" s="7"/>
      <c r="AV8568" s="7"/>
      <c r="AX8568" s="7"/>
      <c r="AY8568" s="7"/>
      <c r="AZ8568" s="7"/>
      <c r="BA8568" s="7"/>
      <c r="BB8568" s="7"/>
      <c r="BC8568" s="7"/>
      <c r="BD8568" s="7"/>
      <c r="BG8568" s="7"/>
      <c r="BH8568" s="7"/>
      <c r="BI8568" s="7"/>
      <c r="BJ8568" s="7"/>
      <c r="BK8568" s="7"/>
      <c r="BL8568" s="7"/>
      <c r="BM8568" s="7"/>
      <c r="BP8568" s="7"/>
      <c r="BQ8568" s="7"/>
      <c r="BR8568" s="7"/>
      <c r="BS8568" s="7"/>
      <c r="BT8568" s="7"/>
      <c r="BU8568" s="7"/>
      <c r="BV8568" s="7"/>
      <c r="BW8568" s="7"/>
    </row>
    <row r="8569" spans="43:75" x14ac:dyDescent="0.2">
      <c r="AQ8569" s="7"/>
      <c r="AR8569" s="7"/>
      <c r="AS8569" s="7"/>
      <c r="AT8569" s="7"/>
      <c r="AU8569" s="7"/>
      <c r="AV8569" s="7"/>
      <c r="AX8569" s="7"/>
      <c r="AY8569" s="7"/>
      <c r="AZ8569" s="7"/>
      <c r="BA8569" s="7"/>
      <c r="BB8569" s="7"/>
      <c r="BC8569" s="7"/>
      <c r="BD8569" s="7"/>
      <c r="BG8569" s="7"/>
      <c r="BH8569" s="7"/>
      <c r="BI8569" s="7"/>
      <c r="BJ8569" s="7"/>
      <c r="BK8569" s="7"/>
      <c r="BL8569" s="7"/>
      <c r="BM8569" s="7"/>
      <c r="BP8569" s="7"/>
      <c r="BQ8569" s="7"/>
      <c r="BR8569" s="7"/>
      <c r="BS8569" s="7"/>
      <c r="BT8569" s="7"/>
      <c r="BU8569" s="7"/>
      <c r="BV8569" s="7"/>
      <c r="BW8569" s="7"/>
    </row>
    <row r="8570" spans="43:75" x14ac:dyDescent="0.2">
      <c r="AQ8570" s="7"/>
      <c r="AR8570" s="7"/>
      <c r="AS8570" s="7"/>
      <c r="AT8570" s="7"/>
      <c r="AU8570" s="7"/>
      <c r="AV8570" s="7"/>
      <c r="AX8570" s="7"/>
      <c r="AY8570" s="7"/>
      <c r="AZ8570" s="7"/>
      <c r="BA8570" s="7"/>
      <c r="BB8570" s="7"/>
      <c r="BC8570" s="7"/>
      <c r="BD8570" s="7"/>
      <c r="BG8570" s="7"/>
      <c r="BH8570" s="7"/>
      <c r="BI8570" s="7"/>
      <c r="BJ8570" s="7"/>
      <c r="BK8570" s="7"/>
      <c r="BL8570" s="7"/>
      <c r="BM8570" s="7"/>
      <c r="BP8570" s="7"/>
      <c r="BQ8570" s="7"/>
      <c r="BR8570" s="7"/>
      <c r="BS8570" s="7"/>
      <c r="BT8570" s="7"/>
      <c r="BU8570" s="7"/>
      <c r="BV8570" s="7"/>
      <c r="BW8570" s="7"/>
    </row>
    <row r="8571" spans="43:75" x14ac:dyDescent="0.2">
      <c r="AQ8571" s="7"/>
      <c r="AR8571" s="7"/>
      <c r="AS8571" s="7"/>
      <c r="AT8571" s="7"/>
      <c r="AU8571" s="7"/>
      <c r="AV8571" s="7"/>
      <c r="AX8571" s="7"/>
      <c r="AY8571" s="7"/>
      <c r="AZ8571" s="7"/>
      <c r="BA8571" s="7"/>
      <c r="BB8571" s="7"/>
      <c r="BC8571" s="7"/>
      <c r="BD8571" s="7"/>
      <c r="BG8571" s="7"/>
      <c r="BH8571" s="7"/>
      <c r="BI8571" s="7"/>
      <c r="BJ8571" s="7"/>
      <c r="BK8571" s="7"/>
      <c r="BL8571" s="7"/>
      <c r="BM8571" s="7"/>
      <c r="BP8571" s="7"/>
      <c r="BQ8571" s="7"/>
      <c r="BR8571" s="7"/>
      <c r="BS8571" s="7"/>
      <c r="BT8571" s="7"/>
      <c r="BU8571" s="7"/>
      <c r="BV8571" s="7"/>
      <c r="BW8571" s="7"/>
    </row>
    <row r="8572" spans="43:75" x14ac:dyDescent="0.2">
      <c r="AQ8572" s="7"/>
      <c r="AR8572" s="7"/>
      <c r="AS8572" s="7"/>
      <c r="AT8572" s="7"/>
      <c r="AU8572" s="7"/>
      <c r="AV8572" s="7"/>
      <c r="AX8572" s="7"/>
      <c r="AY8572" s="7"/>
      <c r="AZ8572" s="7"/>
      <c r="BA8572" s="7"/>
      <c r="BB8572" s="7"/>
      <c r="BC8572" s="7"/>
      <c r="BD8572" s="7"/>
      <c r="BG8572" s="7"/>
      <c r="BH8572" s="7"/>
      <c r="BI8572" s="7"/>
      <c r="BJ8572" s="7"/>
      <c r="BK8572" s="7"/>
      <c r="BL8572" s="7"/>
      <c r="BM8572" s="7"/>
      <c r="BP8572" s="7"/>
      <c r="BQ8572" s="7"/>
      <c r="BR8572" s="7"/>
      <c r="BS8572" s="7"/>
      <c r="BT8572" s="7"/>
      <c r="BU8572" s="7"/>
      <c r="BV8572" s="7"/>
      <c r="BW8572" s="7"/>
    </row>
    <row r="8573" spans="43:75" x14ac:dyDescent="0.2">
      <c r="AQ8573" s="7"/>
      <c r="AR8573" s="7"/>
      <c r="AS8573" s="7"/>
      <c r="AT8573" s="7"/>
      <c r="AU8573" s="7"/>
      <c r="AV8573" s="7"/>
      <c r="AX8573" s="7"/>
      <c r="AY8573" s="7"/>
      <c r="AZ8573" s="7"/>
      <c r="BA8573" s="7"/>
      <c r="BB8573" s="7"/>
      <c r="BC8573" s="7"/>
      <c r="BD8573" s="7"/>
      <c r="BG8573" s="7"/>
      <c r="BH8573" s="7"/>
      <c r="BI8573" s="7"/>
      <c r="BJ8573" s="7"/>
      <c r="BK8573" s="7"/>
      <c r="BL8573" s="7"/>
      <c r="BM8573" s="7"/>
      <c r="BP8573" s="7"/>
      <c r="BQ8573" s="7"/>
      <c r="BR8573" s="7"/>
      <c r="BS8573" s="7"/>
      <c r="BT8573" s="7"/>
      <c r="BU8573" s="7"/>
      <c r="BV8573" s="7"/>
      <c r="BW8573" s="7"/>
    </row>
    <row r="8574" spans="43:75" x14ac:dyDescent="0.2">
      <c r="AQ8574" s="7"/>
      <c r="AR8574" s="7"/>
      <c r="AS8574" s="7"/>
      <c r="AT8574" s="7"/>
      <c r="AU8574" s="7"/>
      <c r="AV8574" s="7"/>
      <c r="AX8574" s="7"/>
      <c r="AY8574" s="7"/>
      <c r="AZ8574" s="7"/>
      <c r="BA8574" s="7"/>
      <c r="BB8574" s="7"/>
      <c r="BC8574" s="7"/>
      <c r="BD8574" s="7"/>
      <c r="BG8574" s="7"/>
      <c r="BH8574" s="7"/>
      <c r="BI8574" s="7"/>
      <c r="BJ8574" s="7"/>
      <c r="BK8574" s="7"/>
      <c r="BL8574" s="7"/>
      <c r="BM8574" s="7"/>
      <c r="BP8574" s="7"/>
      <c r="BQ8574" s="7"/>
      <c r="BR8574" s="7"/>
      <c r="BS8574" s="7"/>
      <c r="BT8574" s="7"/>
      <c r="BU8574" s="7"/>
      <c r="BV8574" s="7"/>
      <c r="BW8574" s="7"/>
    </row>
    <row r="8575" spans="43:75" x14ac:dyDescent="0.2">
      <c r="AQ8575" s="7"/>
      <c r="AR8575" s="7"/>
      <c r="AS8575" s="7"/>
      <c r="AT8575" s="7"/>
      <c r="AU8575" s="7"/>
      <c r="AV8575" s="7"/>
      <c r="AX8575" s="7"/>
      <c r="AY8575" s="7"/>
      <c r="AZ8575" s="7"/>
      <c r="BA8575" s="7"/>
      <c r="BB8575" s="7"/>
      <c r="BC8575" s="7"/>
      <c r="BD8575" s="7"/>
      <c r="BG8575" s="7"/>
      <c r="BH8575" s="7"/>
      <c r="BI8575" s="7"/>
      <c r="BJ8575" s="7"/>
      <c r="BK8575" s="7"/>
      <c r="BL8575" s="7"/>
      <c r="BM8575" s="7"/>
      <c r="BP8575" s="7"/>
      <c r="BQ8575" s="7"/>
      <c r="BR8575" s="7"/>
      <c r="BS8575" s="7"/>
      <c r="BT8575" s="7"/>
      <c r="BU8575" s="7"/>
      <c r="BV8575" s="7"/>
      <c r="BW8575" s="7"/>
    </row>
    <row r="8576" spans="43:75" x14ac:dyDescent="0.2">
      <c r="AQ8576" s="7"/>
      <c r="AR8576" s="7"/>
      <c r="AS8576" s="7"/>
      <c r="AT8576" s="7"/>
      <c r="AU8576" s="7"/>
      <c r="AV8576" s="7"/>
      <c r="AX8576" s="7"/>
      <c r="AY8576" s="7"/>
      <c r="AZ8576" s="7"/>
      <c r="BA8576" s="7"/>
      <c r="BB8576" s="7"/>
      <c r="BC8576" s="7"/>
      <c r="BD8576" s="7"/>
      <c r="BG8576" s="7"/>
      <c r="BH8576" s="7"/>
      <c r="BI8576" s="7"/>
      <c r="BJ8576" s="7"/>
      <c r="BK8576" s="7"/>
      <c r="BL8576" s="7"/>
      <c r="BM8576" s="7"/>
      <c r="BP8576" s="7"/>
      <c r="BQ8576" s="7"/>
      <c r="BR8576" s="7"/>
      <c r="BS8576" s="7"/>
      <c r="BT8576" s="7"/>
      <c r="BU8576" s="7"/>
      <c r="BV8576" s="7"/>
      <c r="BW8576" s="7"/>
    </row>
    <row r="8577" spans="43:75" x14ac:dyDescent="0.2">
      <c r="AQ8577" s="7"/>
      <c r="AR8577" s="7"/>
      <c r="AS8577" s="7"/>
      <c r="AT8577" s="7"/>
      <c r="AU8577" s="7"/>
      <c r="AV8577" s="7"/>
      <c r="AX8577" s="7"/>
      <c r="AY8577" s="7"/>
      <c r="AZ8577" s="7"/>
      <c r="BA8577" s="7"/>
      <c r="BB8577" s="7"/>
      <c r="BC8577" s="7"/>
      <c r="BD8577" s="7"/>
      <c r="BG8577" s="7"/>
      <c r="BH8577" s="7"/>
      <c r="BI8577" s="7"/>
      <c r="BJ8577" s="7"/>
      <c r="BK8577" s="7"/>
      <c r="BL8577" s="7"/>
      <c r="BM8577" s="7"/>
      <c r="BP8577" s="7"/>
      <c r="BQ8577" s="7"/>
      <c r="BR8577" s="7"/>
      <c r="BS8577" s="7"/>
      <c r="BT8577" s="7"/>
      <c r="BU8577" s="7"/>
      <c r="BV8577" s="7"/>
      <c r="BW8577" s="7"/>
    </row>
    <row r="8578" spans="43:75" x14ac:dyDescent="0.2">
      <c r="AQ8578" s="7"/>
      <c r="AR8578" s="7"/>
      <c r="AS8578" s="7"/>
      <c r="AT8578" s="7"/>
      <c r="AU8578" s="7"/>
      <c r="AV8578" s="7"/>
      <c r="AX8578" s="7"/>
      <c r="AY8578" s="7"/>
      <c r="AZ8578" s="7"/>
      <c r="BA8578" s="7"/>
      <c r="BB8578" s="7"/>
      <c r="BC8578" s="7"/>
      <c r="BD8578" s="7"/>
      <c r="BG8578" s="7"/>
      <c r="BH8578" s="7"/>
      <c r="BI8578" s="7"/>
      <c r="BJ8578" s="7"/>
      <c r="BK8578" s="7"/>
      <c r="BL8578" s="7"/>
      <c r="BM8578" s="7"/>
      <c r="BP8578" s="7"/>
      <c r="BQ8578" s="7"/>
      <c r="BR8578" s="7"/>
      <c r="BS8578" s="7"/>
      <c r="BT8578" s="7"/>
      <c r="BU8578" s="7"/>
      <c r="BV8578" s="7"/>
      <c r="BW8578" s="7"/>
    </row>
    <row r="8579" spans="43:75" x14ac:dyDescent="0.2">
      <c r="AQ8579" s="7"/>
      <c r="AR8579" s="7"/>
      <c r="AS8579" s="7"/>
      <c r="AT8579" s="7"/>
      <c r="AU8579" s="7"/>
      <c r="AV8579" s="7"/>
      <c r="AX8579" s="7"/>
      <c r="AY8579" s="7"/>
      <c r="AZ8579" s="7"/>
      <c r="BA8579" s="7"/>
      <c r="BB8579" s="7"/>
      <c r="BC8579" s="7"/>
      <c r="BD8579" s="7"/>
      <c r="BG8579" s="7"/>
      <c r="BH8579" s="7"/>
      <c r="BI8579" s="7"/>
      <c r="BJ8579" s="7"/>
      <c r="BK8579" s="7"/>
      <c r="BL8579" s="7"/>
      <c r="BM8579" s="7"/>
      <c r="BP8579" s="7"/>
      <c r="BQ8579" s="7"/>
      <c r="BR8579" s="7"/>
      <c r="BS8579" s="7"/>
      <c r="BT8579" s="7"/>
      <c r="BU8579" s="7"/>
      <c r="BV8579" s="7"/>
      <c r="BW8579" s="7"/>
    </row>
    <row r="8580" spans="43:75" x14ac:dyDescent="0.2">
      <c r="AQ8580" s="7"/>
      <c r="AR8580" s="7"/>
      <c r="AS8580" s="7"/>
      <c r="AT8580" s="7"/>
      <c r="AU8580" s="7"/>
      <c r="AV8580" s="7"/>
      <c r="AX8580" s="7"/>
      <c r="AY8580" s="7"/>
      <c r="AZ8580" s="7"/>
      <c r="BA8580" s="7"/>
      <c r="BB8580" s="7"/>
      <c r="BC8580" s="7"/>
      <c r="BD8580" s="7"/>
      <c r="BG8580" s="7"/>
      <c r="BH8580" s="7"/>
      <c r="BI8580" s="7"/>
      <c r="BJ8580" s="7"/>
      <c r="BK8580" s="7"/>
      <c r="BL8580" s="7"/>
      <c r="BM8580" s="7"/>
      <c r="BP8580" s="7"/>
      <c r="BQ8580" s="7"/>
      <c r="BR8580" s="7"/>
      <c r="BS8580" s="7"/>
      <c r="BT8580" s="7"/>
      <c r="BU8580" s="7"/>
      <c r="BV8580" s="7"/>
      <c r="BW8580" s="7"/>
    </row>
    <row r="8581" spans="43:75" x14ac:dyDescent="0.2">
      <c r="AQ8581" s="7"/>
      <c r="AR8581" s="7"/>
      <c r="AS8581" s="7"/>
      <c r="AT8581" s="7"/>
      <c r="AU8581" s="7"/>
      <c r="AV8581" s="7"/>
      <c r="AX8581" s="7"/>
      <c r="AY8581" s="7"/>
      <c r="AZ8581" s="7"/>
      <c r="BA8581" s="7"/>
      <c r="BB8581" s="7"/>
      <c r="BC8581" s="7"/>
      <c r="BD8581" s="7"/>
      <c r="BG8581" s="7"/>
      <c r="BH8581" s="7"/>
      <c r="BI8581" s="7"/>
      <c r="BJ8581" s="7"/>
      <c r="BK8581" s="7"/>
      <c r="BL8581" s="7"/>
      <c r="BM8581" s="7"/>
      <c r="BP8581" s="7"/>
      <c r="BQ8581" s="7"/>
      <c r="BR8581" s="7"/>
      <c r="BS8581" s="7"/>
      <c r="BT8581" s="7"/>
      <c r="BU8581" s="7"/>
      <c r="BV8581" s="7"/>
      <c r="BW8581" s="7"/>
    </row>
    <row r="8582" spans="43:75" x14ac:dyDescent="0.2">
      <c r="AQ8582" s="7"/>
      <c r="AR8582" s="7"/>
      <c r="AS8582" s="7"/>
      <c r="AT8582" s="7"/>
      <c r="AU8582" s="7"/>
      <c r="AV8582" s="7"/>
      <c r="AX8582" s="7"/>
      <c r="AY8582" s="7"/>
      <c r="AZ8582" s="7"/>
      <c r="BA8582" s="7"/>
      <c r="BB8582" s="7"/>
      <c r="BC8582" s="7"/>
      <c r="BD8582" s="7"/>
      <c r="BG8582" s="7"/>
      <c r="BH8582" s="7"/>
      <c r="BI8582" s="7"/>
      <c r="BJ8582" s="7"/>
      <c r="BK8582" s="7"/>
      <c r="BL8582" s="7"/>
      <c r="BM8582" s="7"/>
      <c r="BP8582" s="7"/>
      <c r="BQ8582" s="7"/>
      <c r="BR8582" s="7"/>
      <c r="BS8582" s="7"/>
      <c r="BT8582" s="7"/>
      <c r="BU8582" s="7"/>
      <c r="BV8582" s="7"/>
      <c r="BW8582" s="7"/>
    </row>
    <row r="8583" spans="43:75" x14ac:dyDescent="0.2">
      <c r="AQ8583" s="7"/>
      <c r="AR8583" s="7"/>
      <c r="AS8583" s="7"/>
      <c r="AT8583" s="7"/>
      <c r="AU8583" s="7"/>
      <c r="AV8583" s="7"/>
      <c r="AX8583" s="7"/>
      <c r="AY8583" s="7"/>
      <c r="AZ8583" s="7"/>
      <c r="BA8583" s="7"/>
      <c r="BB8583" s="7"/>
      <c r="BC8583" s="7"/>
      <c r="BD8583" s="7"/>
      <c r="BG8583" s="7"/>
      <c r="BH8583" s="7"/>
      <c r="BI8583" s="7"/>
      <c r="BJ8583" s="7"/>
      <c r="BK8583" s="7"/>
      <c r="BL8583" s="7"/>
      <c r="BM8583" s="7"/>
      <c r="BP8583" s="7"/>
      <c r="BQ8583" s="7"/>
      <c r="BR8583" s="7"/>
      <c r="BS8583" s="7"/>
      <c r="BT8583" s="7"/>
      <c r="BU8583" s="7"/>
      <c r="BV8583" s="7"/>
      <c r="BW8583" s="7"/>
    </row>
    <row r="8584" spans="43:75" x14ac:dyDescent="0.2">
      <c r="AQ8584" s="7"/>
      <c r="AR8584" s="7"/>
      <c r="AS8584" s="7"/>
      <c r="AT8584" s="7"/>
      <c r="AU8584" s="7"/>
      <c r="AV8584" s="7"/>
      <c r="AX8584" s="7"/>
      <c r="AY8584" s="7"/>
      <c r="AZ8584" s="7"/>
      <c r="BA8584" s="7"/>
      <c r="BB8584" s="7"/>
      <c r="BC8584" s="7"/>
      <c r="BD8584" s="7"/>
      <c r="BG8584" s="7"/>
      <c r="BH8584" s="7"/>
      <c r="BI8584" s="7"/>
      <c r="BJ8584" s="7"/>
      <c r="BK8584" s="7"/>
      <c r="BL8584" s="7"/>
      <c r="BM8584" s="7"/>
      <c r="BP8584" s="7"/>
      <c r="BQ8584" s="7"/>
      <c r="BR8584" s="7"/>
      <c r="BS8584" s="7"/>
      <c r="BT8584" s="7"/>
      <c r="BU8584" s="7"/>
      <c r="BV8584" s="7"/>
      <c r="BW8584" s="7"/>
    </row>
    <row r="8585" spans="43:75" x14ac:dyDescent="0.2">
      <c r="AQ8585" s="7"/>
      <c r="AR8585" s="7"/>
      <c r="AS8585" s="7"/>
      <c r="AT8585" s="7"/>
      <c r="AU8585" s="7"/>
      <c r="AV8585" s="7"/>
      <c r="AX8585" s="7"/>
      <c r="AY8585" s="7"/>
      <c r="AZ8585" s="7"/>
      <c r="BA8585" s="7"/>
      <c r="BB8585" s="7"/>
      <c r="BC8585" s="7"/>
      <c r="BD8585" s="7"/>
      <c r="BG8585" s="7"/>
      <c r="BH8585" s="7"/>
      <c r="BI8585" s="7"/>
      <c r="BJ8585" s="7"/>
      <c r="BK8585" s="7"/>
      <c r="BL8585" s="7"/>
      <c r="BM8585" s="7"/>
      <c r="BP8585" s="7"/>
      <c r="BQ8585" s="7"/>
      <c r="BR8585" s="7"/>
      <c r="BS8585" s="7"/>
      <c r="BT8585" s="7"/>
      <c r="BU8585" s="7"/>
      <c r="BV8585" s="7"/>
      <c r="BW8585" s="7"/>
    </row>
    <row r="8586" spans="43:75" x14ac:dyDescent="0.2">
      <c r="AQ8586" s="7"/>
      <c r="AR8586" s="7"/>
      <c r="AS8586" s="7"/>
      <c r="AT8586" s="7"/>
      <c r="AU8586" s="7"/>
      <c r="AV8586" s="7"/>
      <c r="AX8586" s="7"/>
      <c r="AY8586" s="7"/>
      <c r="AZ8586" s="7"/>
      <c r="BA8586" s="7"/>
      <c r="BB8586" s="7"/>
      <c r="BC8586" s="7"/>
      <c r="BD8586" s="7"/>
      <c r="BG8586" s="7"/>
      <c r="BH8586" s="7"/>
      <c r="BI8586" s="7"/>
      <c r="BJ8586" s="7"/>
      <c r="BK8586" s="7"/>
      <c r="BL8586" s="7"/>
      <c r="BM8586" s="7"/>
      <c r="BP8586" s="7"/>
      <c r="BQ8586" s="7"/>
      <c r="BR8586" s="7"/>
      <c r="BS8586" s="7"/>
      <c r="BT8586" s="7"/>
      <c r="BU8586" s="7"/>
      <c r="BV8586" s="7"/>
      <c r="BW8586" s="7"/>
    </row>
    <row r="8587" spans="43:75" x14ac:dyDescent="0.2">
      <c r="AQ8587" s="7"/>
      <c r="AR8587" s="7"/>
      <c r="AS8587" s="7"/>
      <c r="AT8587" s="7"/>
      <c r="AU8587" s="7"/>
      <c r="AV8587" s="7"/>
      <c r="AX8587" s="7"/>
      <c r="AY8587" s="7"/>
      <c r="AZ8587" s="7"/>
      <c r="BA8587" s="7"/>
      <c r="BB8587" s="7"/>
      <c r="BC8587" s="7"/>
      <c r="BD8587" s="7"/>
      <c r="BG8587" s="7"/>
      <c r="BH8587" s="7"/>
      <c r="BI8587" s="7"/>
      <c r="BJ8587" s="7"/>
      <c r="BK8587" s="7"/>
      <c r="BL8587" s="7"/>
      <c r="BM8587" s="7"/>
      <c r="BP8587" s="7"/>
      <c r="BQ8587" s="7"/>
      <c r="BR8587" s="7"/>
      <c r="BS8587" s="7"/>
      <c r="BT8587" s="7"/>
      <c r="BU8587" s="7"/>
      <c r="BV8587" s="7"/>
      <c r="BW8587" s="7"/>
    </row>
    <row r="8588" spans="43:75" x14ac:dyDescent="0.2">
      <c r="AQ8588" s="7"/>
      <c r="AR8588" s="7"/>
      <c r="AS8588" s="7"/>
      <c r="AT8588" s="7"/>
      <c r="AU8588" s="7"/>
      <c r="AV8588" s="7"/>
      <c r="AX8588" s="7"/>
      <c r="AY8588" s="7"/>
      <c r="AZ8588" s="7"/>
      <c r="BA8588" s="7"/>
      <c r="BB8588" s="7"/>
      <c r="BC8588" s="7"/>
      <c r="BD8588" s="7"/>
      <c r="BG8588" s="7"/>
      <c r="BH8588" s="7"/>
      <c r="BI8588" s="7"/>
      <c r="BJ8588" s="7"/>
      <c r="BK8588" s="7"/>
      <c r="BL8588" s="7"/>
      <c r="BM8588" s="7"/>
      <c r="BP8588" s="7"/>
      <c r="BQ8588" s="7"/>
      <c r="BR8588" s="7"/>
      <c r="BS8588" s="7"/>
      <c r="BT8588" s="7"/>
      <c r="BU8588" s="7"/>
      <c r="BV8588" s="7"/>
      <c r="BW8588" s="7"/>
    </row>
    <row r="8589" spans="43:75" x14ac:dyDescent="0.2">
      <c r="AQ8589" s="7"/>
      <c r="AR8589" s="7"/>
      <c r="AS8589" s="7"/>
      <c r="AT8589" s="7"/>
      <c r="AU8589" s="7"/>
      <c r="AV8589" s="7"/>
      <c r="AX8589" s="7"/>
      <c r="AY8589" s="7"/>
      <c r="AZ8589" s="7"/>
      <c r="BA8589" s="7"/>
      <c r="BB8589" s="7"/>
      <c r="BC8589" s="7"/>
      <c r="BD8589" s="7"/>
      <c r="BG8589" s="7"/>
      <c r="BH8589" s="7"/>
      <c r="BI8589" s="7"/>
      <c r="BJ8589" s="7"/>
      <c r="BK8589" s="7"/>
      <c r="BL8589" s="7"/>
      <c r="BM8589" s="7"/>
      <c r="BP8589" s="7"/>
      <c r="BQ8589" s="7"/>
      <c r="BR8589" s="7"/>
      <c r="BS8589" s="7"/>
      <c r="BT8589" s="7"/>
      <c r="BU8589" s="7"/>
      <c r="BV8589" s="7"/>
      <c r="BW8589" s="7"/>
    </row>
    <row r="8590" spans="43:75" x14ac:dyDescent="0.2">
      <c r="AQ8590" s="7"/>
      <c r="AR8590" s="7"/>
      <c r="AS8590" s="7"/>
      <c r="AT8590" s="7"/>
      <c r="AU8590" s="7"/>
      <c r="AV8590" s="7"/>
      <c r="AX8590" s="7"/>
      <c r="AY8590" s="7"/>
      <c r="AZ8590" s="7"/>
      <c r="BA8590" s="7"/>
      <c r="BB8590" s="7"/>
      <c r="BC8590" s="7"/>
      <c r="BD8590" s="7"/>
      <c r="BG8590" s="7"/>
      <c r="BH8590" s="7"/>
      <c r="BI8590" s="7"/>
      <c r="BJ8590" s="7"/>
      <c r="BK8590" s="7"/>
      <c r="BL8590" s="7"/>
      <c r="BM8590" s="7"/>
      <c r="BP8590" s="7"/>
      <c r="BQ8590" s="7"/>
      <c r="BR8590" s="7"/>
      <c r="BS8590" s="7"/>
      <c r="BT8590" s="7"/>
      <c r="BU8590" s="7"/>
      <c r="BV8590" s="7"/>
      <c r="BW8590" s="7"/>
    </row>
    <row r="8591" spans="43:75" x14ac:dyDescent="0.2">
      <c r="AQ8591" s="7"/>
      <c r="AR8591" s="7"/>
      <c r="AS8591" s="7"/>
      <c r="AT8591" s="7"/>
      <c r="AU8591" s="7"/>
      <c r="AV8591" s="7"/>
      <c r="AX8591" s="7"/>
      <c r="AY8591" s="7"/>
      <c r="AZ8591" s="7"/>
      <c r="BA8591" s="7"/>
      <c r="BB8591" s="7"/>
      <c r="BC8591" s="7"/>
      <c r="BD8591" s="7"/>
      <c r="BG8591" s="7"/>
      <c r="BH8591" s="7"/>
      <c r="BI8591" s="7"/>
      <c r="BJ8591" s="7"/>
      <c r="BK8591" s="7"/>
      <c r="BL8591" s="7"/>
      <c r="BM8591" s="7"/>
      <c r="BP8591" s="7"/>
      <c r="BQ8591" s="7"/>
      <c r="BR8591" s="7"/>
      <c r="BS8591" s="7"/>
      <c r="BT8591" s="7"/>
      <c r="BU8591" s="7"/>
      <c r="BV8591" s="7"/>
      <c r="BW8591" s="7"/>
    </row>
    <row r="8592" spans="43:75" x14ac:dyDescent="0.2">
      <c r="AQ8592" s="7"/>
      <c r="AR8592" s="7"/>
      <c r="AS8592" s="7"/>
      <c r="AT8592" s="7"/>
      <c r="AU8592" s="7"/>
      <c r="AV8592" s="7"/>
      <c r="AX8592" s="7"/>
      <c r="AY8592" s="7"/>
      <c r="AZ8592" s="7"/>
      <c r="BA8592" s="7"/>
      <c r="BB8592" s="7"/>
      <c r="BC8592" s="7"/>
      <c r="BD8592" s="7"/>
      <c r="BG8592" s="7"/>
      <c r="BH8592" s="7"/>
      <c r="BI8592" s="7"/>
      <c r="BJ8592" s="7"/>
      <c r="BK8592" s="7"/>
      <c r="BL8592" s="7"/>
      <c r="BM8592" s="7"/>
      <c r="BP8592" s="7"/>
      <c r="BQ8592" s="7"/>
      <c r="BR8592" s="7"/>
      <c r="BS8592" s="7"/>
      <c r="BT8592" s="7"/>
      <c r="BU8592" s="7"/>
      <c r="BV8592" s="7"/>
      <c r="BW8592" s="7"/>
    </row>
    <row r="8593" spans="43:75" x14ac:dyDescent="0.2">
      <c r="AQ8593" s="7"/>
      <c r="AR8593" s="7"/>
      <c r="AS8593" s="7"/>
      <c r="AT8593" s="7"/>
      <c r="AU8593" s="7"/>
      <c r="AV8593" s="7"/>
      <c r="AX8593" s="7"/>
      <c r="AY8593" s="7"/>
      <c r="AZ8593" s="7"/>
      <c r="BA8593" s="7"/>
      <c r="BB8593" s="7"/>
      <c r="BC8593" s="7"/>
      <c r="BD8593" s="7"/>
      <c r="BG8593" s="7"/>
      <c r="BH8593" s="7"/>
      <c r="BI8593" s="7"/>
      <c r="BJ8593" s="7"/>
      <c r="BK8593" s="7"/>
      <c r="BL8593" s="7"/>
      <c r="BM8593" s="7"/>
      <c r="BP8593" s="7"/>
      <c r="BQ8593" s="7"/>
      <c r="BR8593" s="7"/>
      <c r="BS8593" s="7"/>
      <c r="BT8593" s="7"/>
      <c r="BU8593" s="7"/>
      <c r="BV8593" s="7"/>
      <c r="BW8593" s="7"/>
    </row>
    <row r="8594" spans="43:75" x14ac:dyDescent="0.2">
      <c r="AQ8594" s="7"/>
      <c r="AR8594" s="7"/>
      <c r="AS8594" s="7"/>
      <c r="AT8594" s="7"/>
      <c r="AU8594" s="7"/>
      <c r="AV8594" s="7"/>
      <c r="AX8594" s="7"/>
      <c r="AY8594" s="7"/>
      <c r="AZ8594" s="7"/>
      <c r="BA8594" s="7"/>
      <c r="BB8594" s="7"/>
      <c r="BC8594" s="7"/>
      <c r="BD8594" s="7"/>
      <c r="BG8594" s="7"/>
      <c r="BH8594" s="7"/>
      <c r="BI8594" s="7"/>
      <c r="BJ8594" s="7"/>
      <c r="BK8594" s="7"/>
      <c r="BL8594" s="7"/>
      <c r="BM8594" s="7"/>
      <c r="BP8594" s="7"/>
      <c r="BQ8594" s="7"/>
      <c r="BR8594" s="7"/>
      <c r="BS8594" s="7"/>
      <c r="BT8594" s="7"/>
      <c r="BU8594" s="7"/>
      <c r="BV8594" s="7"/>
      <c r="BW8594" s="7"/>
    </row>
    <row r="8595" spans="43:75" x14ac:dyDescent="0.2">
      <c r="AQ8595" s="7"/>
      <c r="AR8595" s="7"/>
      <c r="AS8595" s="7"/>
      <c r="AT8595" s="7"/>
      <c r="AU8595" s="7"/>
      <c r="AV8595" s="7"/>
      <c r="AX8595" s="7"/>
      <c r="AY8595" s="7"/>
      <c r="AZ8595" s="7"/>
      <c r="BA8595" s="7"/>
      <c r="BB8595" s="7"/>
      <c r="BC8595" s="7"/>
      <c r="BD8595" s="7"/>
      <c r="BG8595" s="7"/>
      <c r="BH8595" s="7"/>
      <c r="BI8595" s="7"/>
      <c r="BJ8595" s="7"/>
      <c r="BK8595" s="7"/>
      <c r="BL8595" s="7"/>
      <c r="BM8595" s="7"/>
      <c r="BP8595" s="7"/>
      <c r="BQ8595" s="7"/>
      <c r="BR8595" s="7"/>
      <c r="BS8595" s="7"/>
      <c r="BT8595" s="7"/>
      <c r="BU8595" s="7"/>
      <c r="BV8595" s="7"/>
      <c r="BW8595" s="7"/>
    </row>
    <row r="8596" spans="43:75" x14ac:dyDescent="0.2">
      <c r="AQ8596" s="7"/>
      <c r="AR8596" s="7"/>
      <c r="AS8596" s="7"/>
      <c r="AT8596" s="7"/>
      <c r="AU8596" s="7"/>
      <c r="AV8596" s="7"/>
      <c r="AX8596" s="7"/>
      <c r="AY8596" s="7"/>
      <c r="AZ8596" s="7"/>
      <c r="BA8596" s="7"/>
      <c r="BB8596" s="7"/>
      <c r="BC8596" s="7"/>
      <c r="BD8596" s="7"/>
      <c r="BG8596" s="7"/>
      <c r="BH8596" s="7"/>
      <c r="BI8596" s="7"/>
      <c r="BJ8596" s="7"/>
      <c r="BK8596" s="7"/>
      <c r="BL8596" s="7"/>
      <c r="BM8596" s="7"/>
      <c r="BP8596" s="7"/>
      <c r="BQ8596" s="7"/>
      <c r="BR8596" s="7"/>
      <c r="BS8596" s="7"/>
      <c r="BT8596" s="7"/>
      <c r="BU8596" s="7"/>
      <c r="BV8596" s="7"/>
      <c r="BW8596" s="7"/>
    </row>
    <row r="8597" spans="43:75" x14ac:dyDescent="0.2">
      <c r="AQ8597" s="7"/>
      <c r="AR8597" s="7"/>
      <c r="AS8597" s="7"/>
      <c r="AT8597" s="7"/>
      <c r="AU8597" s="7"/>
      <c r="AV8597" s="7"/>
      <c r="AX8597" s="7"/>
      <c r="AY8597" s="7"/>
      <c r="AZ8597" s="7"/>
      <c r="BA8597" s="7"/>
      <c r="BB8597" s="7"/>
      <c r="BC8597" s="7"/>
      <c r="BD8597" s="7"/>
      <c r="BG8597" s="7"/>
      <c r="BH8597" s="7"/>
      <c r="BI8597" s="7"/>
      <c r="BJ8597" s="7"/>
      <c r="BK8597" s="7"/>
      <c r="BL8597" s="7"/>
      <c r="BM8597" s="7"/>
      <c r="BP8597" s="7"/>
      <c r="BQ8597" s="7"/>
      <c r="BR8597" s="7"/>
      <c r="BS8597" s="7"/>
      <c r="BT8597" s="7"/>
      <c r="BU8597" s="7"/>
      <c r="BV8597" s="7"/>
      <c r="BW8597" s="7"/>
    </row>
    <row r="8598" spans="43:75" x14ac:dyDescent="0.2">
      <c r="AQ8598" s="7"/>
      <c r="AR8598" s="7"/>
      <c r="AS8598" s="7"/>
      <c r="AT8598" s="7"/>
      <c r="AU8598" s="7"/>
      <c r="AV8598" s="7"/>
      <c r="AX8598" s="7"/>
      <c r="AY8598" s="7"/>
      <c r="AZ8598" s="7"/>
      <c r="BA8598" s="7"/>
      <c r="BB8598" s="7"/>
      <c r="BC8598" s="7"/>
      <c r="BD8598" s="7"/>
      <c r="BG8598" s="7"/>
      <c r="BH8598" s="7"/>
      <c r="BI8598" s="7"/>
      <c r="BJ8598" s="7"/>
      <c r="BK8598" s="7"/>
      <c r="BL8598" s="7"/>
      <c r="BM8598" s="7"/>
      <c r="BP8598" s="7"/>
      <c r="BQ8598" s="7"/>
      <c r="BR8598" s="7"/>
      <c r="BS8598" s="7"/>
      <c r="BT8598" s="7"/>
      <c r="BU8598" s="7"/>
      <c r="BV8598" s="7"/>
      <c r="BW8598" s="7"/>
    </row>
    <row r="8599" spans="43:75" x14ac:dyDescent="0.2">
      <c r="AQ8599" s="7"/>
      <c r="AR8599" s="7"/>
      <c r="AS8599" s="7"/>
      <c r="AT8599" s="7"/>
      <c r="AU8599" s="7"/>
      <c r="AV8599" s="7"/>
      <c r="AX8599" s="7"/>
      <c r="AY8599" s="7"/>
      <c r="AZ8599" s="7"/>
      <c r="BA8599" s="7"/>
      <c r="BB8599" s="7"/>
      <c r="BC8599" s="7"/>
      <c r="BD8599" s="7"/>
      <c r="BG8599" s="7"/>
      <c r="BH8599" s="7"/>
      <c r="BI8599" s="7"/>
      <c r="BJ8599" s="7"/>
      <c r="BK8599" s="7"/>
      <c r="BL8599" s="7"/>
      <c r="BM8599" s="7"/>
      <c r="BP8599" s="7"/>
      <c r="BQ8599" s="7"/>
      <c r="BR8599" s="7"/>
      <c r="BS8599" s="7"/>
      <c r="BT8599" s="7"/>
      <c r="BU8599" s="7"/>
      <c r="BV8599" s="7"/>
      <c r="BW8599" s="7"/>
    </row>
    <row r="8600" spans="43:75" x14ac:dyDescent="0.2">
      <c r="AQ8600" s="7"/>
      <c r="AR8600" s="7"/>
      <c r="AS8600" s="7"/>
      <c r="AT8600" s="7"/>
      <c r="AU8600" s="7"/>
      <c r="AV8600" s="7"/>
      <c r="AX8600" s="7"/>
      <c r="AY8600" s="7"/>
      <c r="AZ8600" s="7"/>
      <c r="BA8600" s="7"/>
      <c r="BB8600" s="7"/>
      <c r="BC8600" s="7"/>
      <c r="BD8600" s="7"/>
      <c r="BG8600" s="7"/>
      <c r="BH8600" s="7"/>
      <c r="BI8600" s="7"/>
      <c r="BJ8600" s="7"/>
      <c r="BK8600" s="7"/>
      <c r="BL8600" s="7"/>
      <c r="BM8600" s="7"/>
      <c r="BP8600" s="7"/>
      <c r="BQ8600" s="7"/>
      <c r="BR8600" s="7"/>
      <c r="BS8600" s="7"/>
      <c r="BT8600" s="7"/>
      <c r="BU8600" s="7"/>
      <c r="BV8600" s="7"/>
      <c r="BW8600" s="7"/>
    </row>
    <row r="8601" spans="43:75" x14ac:dyDescent="0.2">
      <c r="AQ8601" s="7"/>
      <c r="AR8601" s="7"/>
      <c r="AS8601" s="7"/>
      <c r="AT8601" s="7"/>
      <c r="AU8601" s="7"/>
      <c r="AV8601" s="7"/>
      <c r="AX8601" s="7"/>
      <c r="AY8601" s="7"/>
      <c r="AZ8601" s="7"/>
      <c r="BA8601" s="7"/>
      <c r="BB8601" s="7"/>
      <c r="BC8601" s="7"/>
      <c r="BD8601" s="7"/>
      <c r="BG8601" s="7"/>
      <c r="BH8601" s="7"/>
      <c r="BI8601" s="7"/>
      <c r="BJ8601" s="7"/>
      <c r="BK8601" s="7"/>
      <c r="BL8601" s="7"/>
      <c r="BM8601" s="7"/>
      <c r="BP8601" s="7"/>
      <c r="BQ8601" s="7"/>
      <c r="BR8601" s="7"/>
      <c r="BS8601" s="7"/>
      <c r="BT8601" s="7"/>
      <c r="BU8601" s="7"/>
      <c r="BV8601" s="7"/>
      <c r="BW8601" s="7"/>
    </row>
    <row r="8602" spans="43:75" x14ac:dyDescent="0.2">
      <c r="AQ8602" s="7"/>
      <c r="AR8602" s="7"/>
      <c r="AS8602" s="7"/>
      <c r="AT8602" s="7"/>
      <c r="AU8602" s="7"/>
      <c r="AV8602" s="7"/>
      <c r="AX8602" s="7"/>
      <c r="AY8602" s="7"/>
      <c r="AZ8602" s="7"/>
      <c r="BA8602" s="7"/>
      <c r="BB8602" s="7"/>
      <c r="BC8602" s="7"/>
      <c r="BD8602" s="7"/>
      <c r="BG8602" s="7"/>
      <c r="BH8602" s="7"/>
      <c r="BI8602" s="7"/>
      <c r="BJ8602" s="7"/>
      <c r="BK8602" s="7"/>
      <c r="BL8602" s="7"/>
      <c r="BM8602" s="7"/>
      <c r="BP8602" s="7"/>
      <c r="BQ8602" s="7"/>
      <c r="BR8602" s="7"/>
      <c r="BS8602" s="7"/>
      <c r="BT8602" s="7"/>
      <c r="BU8602" s="7"/>
      <c r="BV8602" s="7"/>
      <c r="BW8602" s="7"/>
    </row>
    <row r="8603" spans="43:75" x14ac:dyDescent="0.2">
      <c r="AQ8603" s="7"/>
      <c r="AR8603" s="7"/>
      <c r="AS8603" s="7"/>
      <c r="AT8603" s="7"/>
      <c r="AU8603" s="7"/>
      <c r="AV8603" s="7"/>
      <c r="AX8603" s="7"/>
      <c r="AY8603" s="7"/>
      <c r="AZ8603" s="7"/>
      <c r="BA8603" s="7"/>
      <c r="BB8603" s="7"/>
      <c r="BC8603" s="7"/>
      <c r="BD8603" s="7"/>
      <c r="BG8603" s="7"/>
      <c r="BH8603" s="7"/>
      <c r="BI8603" s="7"/>
      <c r="BJ8603" s="7"/>
      <c r="BK8603" s="7"/>
      <c r="BL8603" s="7"/>
      <c r="BM8603" s="7"/>
      <c r="BP8603" s="7"/>
      <c r="BQ8603" s="7"/>
      <c r="BR8603" s="7"/>
      <c r="BS8603" s="7"/>
      <c r="BT8603" s="7"/>
      <c r="BU8603" s="7"/>
      <c r="BV8603" s="7"/>
      <c r="BW8603" s="7"/>
    </row>
    <row r="8604" spans="43:75" x14ac:dyDescent="0.2">
      <c r="AQ8604" s="7"/>
      <c r="AR8604" s="7"/>
      <c r="AS8604" s="7"/>
      <c r="AT8604" s="7"/>
      <c r="AU8604" s="7"/>
      <c r="AV8604" s="7"/>
      <c r="AX8604" s="7"/>
      <c r="AY8604" s="7"/>
      <c r="AZ8604" s="7"/>
      <c r="BA8604" s="7"/>
      <c r="BB8604" s="7"/>
      <c r="BC8604" s="7"/>
      <c r="BD8604" s="7"/>
      <c r="BG8604" s="7"/>
      <c r="BH8604" s="7"/>
      <c r="BI8604" s="7"/>
      <c r="BJ8604" s="7"/>
      <c r="BK8604" s="7"/>
      <c r="BL8604" s="7"/>
      <c r="BM8604" s="7"/>
      <c r="BP8604" s="7"/>
      <c r="BQ8604" s="7"/>
      <c r="BR8604" s="7"/>
      <c r="BS8604" s="7"/>
      <c r="BT8604" s="7"/>
      <c r="BU8604" s="7"/>
      <c r="BV8604" s="7"/>
      <c r="BW8604" s="7"/>
    </row>
    <row r="8605" spans="43:75" x14ac:dyDescent="0.2">
      <c r="AQ8605" s="7"/>
      <c r="AR8605" s="7"/>
      <c r="AS8605" s="7"/>
      <c r="AT8605" s="7"/>
      <c r="AU8605" s="7"/>
      <c r="AV8605" s="7"/>
      <c r="AX8605" s="7"/>
      <c r="AY8605" s="7"/>
      <c r="AZ8605" s="7"/>
      <c r="BA8605" s="7"/>
      <c r="BB8605" s="7"/>
      <c r="BC8605" s="7"/>
      <c r="BD8605" s="7"/>
      <c r="BG8605" s="7"/>
      <c r="BH8605" s="7"/>
      <c r="BI8605" s="7"/>
      <c r="BJ8605" s="7"/>
      <c r="BK8605" s="7"/>
      <c r="BL8605" s="7"/>
      <c r="BM8605" s="7"/>
      <c r="BP8605" s="7"/>
      <c r="BQ8605" s="7"/>
      <c r="BR8605" s="7"/>
      <c r="BS8605" s="7"/>
      <c r="BT8605" s="7"/>
      <c r="BU8605" s="7"/>
      <c r="BV8605" s="7"/>
      <c r="BW8605" s="7"/>
    </row>
    <row r="8606" spans="43:75" x14ac:dyDescent="0.2">
      <c r="AQ8606" s="7"/>
      <c r="AR8606" s="7"/>
      <c r="AS8606" s="7"/>
      <c r="AT8606" s="7"/>
      <c r="AU8606" s="7"/>
      <c r="AV8606" s="7"/>
      <c r="AX8606" s="7"/>
      <c r="AY8606" s="7"/>
      <c r="AZ8606" s="7"/>
      <c r="BA8606" s="7"/>
      <c r="BB8606" s="7"/>
      <c r="BC8606" s="7"/>
      <c r="BD8606" s="7"/>
      <c r="BG8606" s="7"/>
      <c r="BH8606" s="7"/>
      <c r="BI8606" s="7"/>
      <c r="BJ8606" s="7"/>
      <c r="BK8606" s="7"/>
      <c r="BL8606" s="7"/>
      <c r="BM8606" s="7"/>
      <c r="BP8606" s="7"/>
      <c r="BQ8606" s="7"/>
      <c r="BR8606" s="7"/>
      <c r="BS8606" s="7"/>
      <c r="BT8606" s="7"/>
      <c r="BU8606" s="7"/>
      <c r="BV8606" s="7"/>
      <c r="BW8606" s="7"/>
    </row>
    <row r="8607" spans="43:75" x14ac:dyDescent="0.2">
      <c r="AQ8607" s="7"/>
      <c r="AR8607" s="7"/>
      <c r="AS8607" s="7"/>
      <c r="AT8607" s="7"/>
      <c r="AU8607" s="7"/>
      <c r="AV8607" s="7"/>
      <c r="AX8607" s="7"/>
      <c r="AY8607" s="7"/>
      <c r="AZ8607" s="7"/>
      <c r="BA8607" s="7"/>
      <c r="BB8607" s="7"/>
      <c r="BC8607" s="7"/>
      <c r="BD8607" s="7"/>
      <c r="BG8607" s="7"/>
      <c r="BH8607" s="7"/>
      <c r="BI8607" s="7"/>
      <c r="BJ8607" s="7"/>
      <c r="BK8607" s="7"/>
      <c r="BL8607" s="7"/>
      <c r="BM8607" s="7"/>
      <c r="BP8607" s="7"/>
      <c r="BQ8607" s="7"/>
      <c r="BR8607" s="7"/>
      <c r="BS8607" s="7"/>
      <c r="BT8607" s="7"/>
      <c r="BU8607" s="7"/>
      <c r="BV8607" s="7"/>
      <c r="BW8607" s="7"/>
    </row>
    <row r="8608" spans="43:75" x14ac:dyDescent="0.2">
      <c r="AQ8608" s="7"/>
      <c r="AR8608" s="7"/>
      <c r="AS8608" s="7"/>
      <c r="AT8608" s="7"/>
      <c r="AU8608" s="7"/>
      <c r="AV8608" s="7"/>
      <c r="AX8608" s="7"/>
      <c r="AY8608" s="7"/>
      <c r="AZ8608" s="7"/>
      <c r="BA8608" s="7"/>
      <c r="BB8608" s="7"/>
      <c r="BC8608" s="7"/>
      <c r="BD8608" s="7"/>
      <c r="BG8608" s="7"/>
      <c r="BH8608" s="7"/>
      <c r="BI8608" s="7"/>
      <c r="BJ8608" s="7"/>
      <c r="BK8608" s="7"/>
      <c r="BL8608" s="7"/>
      <c r="BM8608" s="7"/>
      <c r="BP8608" s="7"/>
      <c r="BQ8608" s="7"/>
      <c r="BR8608" s="7"/>
      <c r="BS8608" s="7"/>
      <c r="BT8608" s="7"/>
      <c r="BU8608" s="7"/>
      <c r="BV8608" s="7"/>
      <c r="BW8608" s="7"/>
    </row>
    <row r="8609" spans="43:75" x14ac:dyDescent="0.2">
      <c r="AQ8609" s="7"/>
      <c r="AR8609" s="7"/>
      <c r="AS8609" s="7"/>
      <c r="AT8609" s="7"/>
      <c r="AU8609" s="7"/>
      <c r="AV8609" s="7"/>
      <c r="AX8609" s="7"/>
      <c r="AY8609" s="7"/>
      <c r="AZ8609" s="7"/>
      <c r="BA8609" s="7"/>
      <c r="BB8609" s="7"/>
      <c r="BC8609" s="7"/>
      <c r="BD8609" s="7"/>
      <c r="BG8609" s="7"/>
      <c r="BH8609" s="7"/>
      <c r="BI8609" s="7"/>
      <c r="BJ8609" s="7"/>
      <c r="BK8609" s="7"/>
      <c r="BL8609" s="7"/>
      <c r="BM8609" s="7"/>
      <c r="BP8609" s="7"/>
      <c r="BQ8609" s="7"/>
      <c r="BR8609" s="7"/>
      <c r="BS8609" s="7"/>
      <c r="BT8609" s="7"/>
      <c r="BU8609" s="7"/>
      <c r="BV8609" s="7"/>
      <c r="BW8609" s="7"/>
    </row>
    <row r="8610" spans="43:75" x14ac:dyDescent="0.2">
      <c r="AQ8610" s="7"/>
      <c r="AR8610" s="7"/>
      <c r="AS8610" s="7"/>
      <c r="AT8610" s="7"/>
      <c r="AU8610" s="7"/>
      <c r="AV8610" s="7"/>
      <c r="AX8610" s="7"/>
      <c r="AY8610" s="7"/>
      <c r="AZ8610" s="7"/>
      <c r="BA8610" s="7"/>
      <c r="BB8610" s="7"/>
      <c r="BC8610" s="7"/>
      <c r="BD8610" s="7"/>
      <c r="BG8610" s="7"/>
      <c r="BH8610" s="7"/>
      <c r="BI8610" s="7"/>
      <c r="BJ8610" s="7"/>
      <c r="BK8610" s="7"/>
      <c r="BL8610" s="7"/>
      <c r="BM8610" s="7"/>
      <c r="BP8610" s="7"/>
      <c r="BQ8610" s="7"/>
      <c r="BR8610" s="7"/>
      <c r="BS8610" s="7"/>
      <c r="BT8610" s="7"/>
      <c r="BU8610" s="7"/>
      <c r="BV8610" s="7"/>
      <c r="BW8610" s="7"/>
    </row>
    <row r="8611" spans="43:75" x14ac:dyDescent="0.2">
      <c r="AQ8611" s="7"/>
      <c r="AR8611" s="7"/>
      <c r="AS8611" s="7"/>
      <c r="AT8611" s="7"/>
      <c r="AU8611" s="7"/>
      <c r="AV8611" s="7"/>
      <c r="AX8611" s="7"/>
      <c r="AY8611" s="7"/>
      <c r="AZ8611" s="7"/>
      <c r="BA8611" s="7"/>
      <c r="BB8611" s="7"/>
      <c r="BC8611" s="7"/>
      <c r="BD8611" s="7"/>
      <c r="BG8611" s="7"/>
      <c r="BH8611" s="7"/>
      <c r="BI8611" s="7"/>
      <c r="BJ8611" s="7"/>
      <c r="BK8611" s="7"/>
      <c r="BL8611" s="7"/>
      <c r="BM8611" s="7"/>
      <c r="BP8611" s="7"/>
      <c r="BQ8611" s="7"/>
      <c r="BR8611" s="7"/>
      <c r="BS8611" s="7"/>
      <c r="BT8611" s="7"/>
      <c r="BU8611" s="7"/>
      <c r="BV8611" s="7"/>
      <c r="BW8611" s="7"/>
    </row>
    <row r="8612" spans="43:75" x14ac:dyDescent="0.2">
      <c r="AQ8612" s="7"/>
      <c r="AR8612" s="7"/>
      <c r="AS8612" s="7"/>
      <c r="AT8612" s="7"/>
      <c r="AU8612" s="7"/>
      <c r="AV8612" s="7"/>
      <c r="AX8612" s="7"/>
      <c r="AY8612" s="7"/>
      <c r="AZ8612" s="7"/>
      <c r="BA8612" s="7"/>
      <c r="BB8612" s="7"/>
      <c r="BC8612" s="7"/>
      <c r="BD8612" s="7"/>
      <c r="BG8612" s="7"/>
      <c r="BH8612" s="7"/>
      <c r="BI8612" s="7"/>
      <c r="BJ8612" s="7"/>
      <c r="BK8612" s="7"/>
      <c r="BL8612" s="7"/>
      <c r="BM8612" s="7"/>
      <c r="BP8612" s="7"/>
      <c r="BQ8612" s="7"/>
      <c r="BR8612" s="7"/>
      <c r="BS8612" s="7"/>
      <c r="BT8612" s="7"/>
      <c r="BU8612" s="7"/>
      <c r="BV8612" s="7"/>
      <c r="BW8612" s="7"/>
    </row>
    <row r="8613" spans="43:75" x14ac:dyDescent="0.2">
      <c r="AQ8613" s="7"/>
      <c r="AR8613" s="7"/>
      <c r="AS8613" s="7"/>
      <c r="AT8613" s="7"/>
      <c r="AU8613" s="7"/>
      <c r="AV8613" s="7"/>
      <c r="AX8613" s="7"/>
      <c r="AY8613" s="7"/>
      <c r="AZ8613" s="7"/>
      <c r="BA8613" s="7"/>
      <c r="BB8613" s="7"/>
      <c r="BC8613" s="7"/>
      <c r="BD8613" s="7"/>
      <c r="BG8613" s="7"/>
      <c r="BH8613" s="7"/>
      <c r="BI8613" s="7"/>
      <c r="BJ8613" s="7"/>
      <c r="BK8613" s="7"/>
      <c r="BL8613" s="7"/>
      <c r="BM8613" s="7"/>
      <c r="BP8613" s="7"/>
      <c r="BQ8613" s="7"/>
      <c r="BR8613" s="7"/>
      <c r="BS8613" s="7"/>
      <c r="BT8613" s="7"/>
      <c r="BU8613" s="7"/>
      <c r="BV8613" s="7"/>
      <c r="BW8613" s="7"/>
    </row>
    <row r="8614" spans="43:75" x14ac:dyDescent="0.2">
      <c r="AQ8614" s="7"/>
      <c r="AR8614" s="7"/>
      <c r="AS8614" s="7"/>
      <c r="AT8614" s="7"/>
      <c r="AU8614" s="7"/>
      <c r="AV8614" s="7"/>
      <c r="AX8614" s="7"/>
      <c r="AY8614" s="7"/>
      <c r="AZ8614" s="7"/>
      <c r="BA8614" s="7"/>
      <c r="BB8614" s="7"/>
      <c r="BC8614" s="7"/>
      <c r="BD8614" s="7"/>
      <c r="BG8614" s="7"/>
      <c r="BH8614" s="7"/>
      <c r="BI8614" s="7"/>
      <c r="BJ8614" s="7"/>
      <c r="BK8614" s="7"/>
      <c r="BL8614" s="7"/>
      <c r="BM8614" s="7"/>
      <c r="BP8614" s="7"/>
      <c r="BQ8614" s="7"/>
      <c r="BR8614" s="7"/>
      <c r="BS8614" s="7"/>
      <c r="BT8614" s="7"/>
      <c r="BU8614" s="7"/>
      <c r="BV8614" s="7"/>
      <c r="BW8614" s="7"/>
    </row>
    <row r="8615" spans="43:75" x14ac:dyDescent="0.2">
      <c r="AQ8615" s="7"/>
      <c r="AR8615" s="7"/>
      <c r="AS8615" s="7"/>
      <c r="AT8615" s="7"/>
      <c r="AU8615" s="7"/>
      <c r="AV8615" s="7"/>
      <c r="AX8615" s="7"/>
      <c r="AY8615" s="7"/>
      <c r="AZ8615" s="7"/>
      <c r="BA8615" s="7"/>
      <c r="BB8615" s="7"/>
      <c r="BC8615" s="7"/>
      <c r="BD8615" s="7"/>
      <c r="BG8615" s="7"/>
      <c r="BH8615" s="7"/>
      <c r="BI8615" s="7"/>
      <c r="BJ8615" s="7"/>
      <c r="BK8615" s="7"/>
      <c r="BL8615" s="7"/>
      <c r="BM8615" s="7"/>
      <c r="BP8615" s="7"/>
      <c r="BQ8615" s="7"/>
      <c r="BR8615" s="7"/>
      <c r="BS8615" s="7"/>
      <c r="BT8615" s="7"/>
      <c r="BU8615" s="7"/>
      <c r="BV8615" s="7"/>
      <c r="BW8615" s="7"/>
    </row>
    <row r="8616" spans="43:75" x14ac:dyDescent="0.2">
      <c r="AQ8616" s="7"/>
      <c r="AR8616" s="7"/>
      <c r="AS8616" s="7"/>
      <c r="AT8616" s="7"/>
      <c r="AU8616" s="7"/>
      <c r="AV8616" s="7"/>
      <c r="AX8616" s="7"/>
      <c r="AY8616" s="7"/>
      <c r="AZ8616" s="7"/>
      <c r="BA8616" s="7"/>
      <c r="BB8616" s="7"/>
      <c r="BC8616" s="7"/>
      <c r="BD8616" s="7"/>
      <c r="BG8616" s="7"/>
      <c r="BH8616" s="7"/>
      <c r="BI8616" s="7"/>
      <c r="BJ8616" s="7"/>
      <c r="BK8616" s="7"/>
      <c r="BL8616" s="7"/>
      <c r="BM8616" s="7"/>
      <c r="BP8616" s="7"/>
      <c r="BQ8616" s="7"/>
      <c r="BR8616" s="7"/>
      <c r="BS8616" s="7"/>
      <c r="BT8616" s="7"/>
      <c r="BU8616" s="7"/>
      <c r="BV8616" s="7"/>
      <c r="BW8616" s="7"/>
    </row>
    <row r="8617" spans="43:75" x14ac:dyDescent="0.2">
      <c r="AQ8617" s="7"/>
      <c r="AR8617" s="7"/>
      <c r="AS8617" s="7"/>
      <c r="AT8617" s="7"/>
      <c r="AU8617" s="7"/>
      <c r="AV8617" s="7"/>
      <c r="AX8617" s="7"/>
      <c r="AY8617" s="7"/>
      <c r="AZ8617" s="7"/>
      <c r="BA8617" s="7"/>
      <c r="BB8617" s="7"/>
      <c r="BC8617" s="7"/>
      <c r="BD8617" s="7"/>
      <c r="BG8617" s="7"/>
      <c r="BH8617" s="7"/>
      <c r="BI8617" s="7"/>
      <c r="BJ8617" s="7"/>
      <c r="BK8617" s="7"/>
      <c r="BL8617" s="7"/>
      <c r="BM8617" s="7"/>
      <c r="BP8617" s="7"/>
      <c r="BQ8617" s="7"/>
      <c r="BR8617" s="7"/>
      <c r="BS8617" s="7"/>
      <c r="BT8617" s="7"/>
      <c r="BU8617" s="7"/>
      <c r="BV8617" s="7"/>
      <c r="BW8617" s="7"/>
    </row>
    <row r="8618" spans="43:75" x14ac:dyDescent="0.2">
      <c r="AQ8618" s="7"/>
      <c r="AR8618" s="7"/>
      <c r="AS8618" s="7"/>
      <c r="AT8618" s="7"/>
      <c r="AU8618" s="7"/>
      <c r="AV8618" s="7"/>
      <c r="AX8618" s="7"/>
      <c r="AY8618" s="7"/>
      <c r="AZ8618" s="7"/>
      <c r="BA8618" s="7"/>
      <c r="BB8618" s="7"/>
      <c r="BC8618" s="7"/>
      <c r="BD8618" s="7"/>
      <c r="BG8618" s="7"/>
      <c r="BH8618" s="7"/>
      <c r="BI8618" s="7"/>
      <c r="BJ8618" s="7"/>
      <c r="BK8618" s="7"/>
      <c r="BL8618" s="7"/>
      <c r="BM8618" s="7"/>
      <c r="BP8618" s="7"/>
      <c r="BQ8618" s="7"/>
      <c r="BR8618" s="7"/>
      <c r="BS8618" s="7"/>
      <c r="BT8618" s="7"/>
      <c r="BU8618" s="7"/>
      <c r="BV8618" s="7"/>
      <c r="BW8618" s="7"/>
    </row>
    <row r="8619" spans="43:75" x14ac:dyDescent="0.2">
      <c r="AQ8619" s="7"/>
      <c r="AR8619" s="7"/>
      <c r="AS8619" s="7"/>
      <c r="AT8619" s="7"/>
      <c r="AU8619" s="7"/>
      <c r="AV8619" s="7"/>
      <c r="AX8619" s="7"/>
      <c r="AY8619" s="7"/>
      <c r="AZ8619" s="7"/>
      <c r="BA8619" s="7"/>
      <c r="BB8619" s="7"/>
      <c r="BC8619" s="7"/>
      <c r="BD8619" s="7"/>
      <c r="BG8619" s="7"/>
      <c r="BH8619" s="7"/>
      <c r="BI8619" s="7"/>
      <c r="BJ8619" s="7"/>
      <c r="BK8619" s="7"/>
      <c r="BL8619" s="7"/>
      <c r="BM8619" s="7"/>
      <c r="BP8619" s="7"/>
      <c r="BQ8619" s="7"/>
      <c r="BR8619" s="7"/>
      <c r="BS8619" s="7"/>
      <c r="BT8619" s="7"/>
      <c r="BU8619" s="7"/>
      <c r="BV8619" s="7"/>
      <c r="BW8619" s="7"/>
    </row>
    <row r="8620" spans="43:75" x14ac:dyDescent="0.2">
      <c r="AQ8620" s="7"/>
      <c r="AR8620" s="7"/>
      <c r="AS8620" s="7"/>
      <c r="AT8620" s="7"/>
      <c r="AU8620" s="7"/>
      <c r="AV8620" s="7"/>
      <c r="AX8620" s="7"/>
      <c r="AY8620" s="7"/>
      <c r="AZ8620" s="7"/>
      <c r="BA8620" s="7"/>
      <c r="BB8620" s="7"/>
      <c r="BC8620" s="7"/>
      <c r="BD8620" s="7"/>
      <c r="BG8620" s="7"/>
      <c r="BH8620" s="7"/>
      <c r="BI8620" s="7"/>
      <c r="BJ8620" s="7"/>
      <c r="BK8620" s="7"/>
      <c r="BL8620" s="7"/>
      <c r="BM8620" s="7"/>
      <c r="BP8620" s="7"/>
      <c r="BQ8620" s="7"/>
      <c r="BR8620" s="7"/>
      <c r="BS8620" s="7"/>
      <c r="BT8620" s="7"/>
      <c r="BU8620" s="7"/>
      <c r="BV8620" s="7"/>
      <c r="BW8620" s="7"/>
    </row>
    <row r="8621" spans="43:75" x14ac:dyDescent="0.2">
      <c r="AQ8621" s="7"/>
      <c r="AR8621" s="7"/>
      <c r="AS8621" s="7"/>
      <c r="AT8621" s="7"/>
      <c r="AU8621" s="7"/>
      <c r="AV8621" s="7"/>
      <c r="AX8621" s="7"/>
      <c r="AY8621" s="7"/>
      <c r="AZ8621" s="7"/>
      <c r="BA8621" s="7"/>
      <c r="BB8621" s="7"/>
      <c r="BC8621" s="7"/>
      <c r="BD8621" s="7"/>
      <c r="BG8621" s="7"/>
      <c r="BH8621" s="7"/>
      <c r="BI8621" s="7"/>
      <c r="BJ8621" s="7"/>
      <c r="BK8621" s="7"/>
      <c r="BL8621" s="7"/>
      <c r="BM8621" s="7"/>
      <c r="BP8621" s="7"/>
      <c r="BQ8621" s="7"/>
      <c r="BR8621" s="7"/>
      <c r="BS8621" s="7"/>
      <c r="BT8621" s="7"/>
      <c r="BU8621" s="7"/>
      <c r="BV8621" s="7"/>
      <c r="BW8621" s="7"/>
    </row>
    <row r="8622" spans="43:75" x14ac:dyDescent="0.2">
      <c r="AQ8622" s="7"/>
      <c r="AR8622" s="7"/>
      <c r="AS8622" s="7"/>
      <c r="AT8622" s="7"/>
      <c r="AU8622" s="7"/>
      <c r="AV8622" s="7"/>
      <c r="AX8622" s="7"/>
      <c r="AY8622" s="7"/>
      <c r="AZ8622" s="7"/>
      <c r="BA8622" s="7"/>
      <c r="BB8622" s="7"/>
      <c r="BC8622" s="7"/>
      <c r="BD8622" s="7"/>
      <c r="BG8622" s="7"/>
      <c r="BH8622" s="7"/>
      <c r="BI8622" s="7"/>
      <c r="BJ8622" s="7"/>
      <c r="BK8622" s="7"/>
      <c r="BL8622" s="7"/>
      <c r="BM8622" s="7"/>
      <c r="BP8622" s="7"/>
      <c r="BQ8622" s="7"/>
      <c r="BR8622" s="7"/>
      <c r="BS8622" s="7"/>
      <c r="BT8622" s="7"/>
      <c r="BU8622" s="7"/>
      <c r="BV8622" s="7"/>
      <c r="BW8622" s="7"/>
    </row>
    <row r="8623" spans="43:75" x14ac:dyDescent="0.2">
      <c r="AQ8623" s="7"/>
      <c r="AR8623" s="7"/>
      <c r="AS8623" s="7"/>
      <c r="AT8623" s="7"/>
      <c r="AU8623" s="7"/>
      <c r="AV8623" s="7"/>
      <c r="AX8623" s="7"/>
      <c r="AY8623" s="7"/>
      <c r="AZ8623" s="7"/>
      <c r="BA8623" s="7"/>
      <c r="BB8623" s="7"/>
      <c r="BC8623" s="7"/>
      <c r="BD8623" s="7"/>
      <c r="BG8623" s="7"/>
      <c r="BH8623" s="7"/>
      <c r="BI8623" s="7"/>
      <c r="BJ8623" s="7"/>
      <c r="BK8623" s="7"/>
      <c r="BL8623" s="7"/>
      <c r="BM8623" s="7"/>
      <c r="BP8623" s="7"/>
      <c r="BQ8623" s="7"/>
      <c r="BR8623" s="7"/>
      <c r="BS8623" s="7"/>
      <c r="BT8623" s="7"/>
      <c r="BU8623" s="7"/>
      <c r="BV8623" s="7"/>
      <c r="BW8623" s="7"/>
    </row>
    <row r="8624" spans="43:75" x14ac:dyDescent="0.2">
      <c r="AQ8624" s="7"/>
      <c r="AR8624" s="7"/>
      <c r="AS8624" s="7"/>
      <c r="AT8624" s="7"/>
      <c r="AU8624" s="7"/>
      <c r="AV8624" s="7"/>
      <c r="AX8624" s="7"/>
      <c r="AY8624" s="7"/>
      <c r="AZ8624" s="7"/>
      <c r="BA8624" s="7"/>
      <c r="BB8624" s="7"/>
      <c r="BC8624" s="7"/>
      <c r="BD8624" s="7"/>
      <c r="BG8624" s="7"/>
      <c r="BH8624" s="7"/>
      <c r="BI8624" s="7"/>
      <c r="BJ8624" s="7"/>
      <c r="BK8624" s="7"/>
      <c r="BL8624" s="7"/>
      <c r="BM8624" s="7"/>
      <c r="BP8624" s="7"/>
      <c r="BQ8624" s="7"/>
      <c r="BR8624" s="7"/>
      <c r="BS8624" s="7"/>
      <c r="BT8624" s="7"/>
      <c r="BU8624" s="7"/>
      <c r="BV8624" s="7"/>
      <c r="BW8624" s="7"/>
    </row>
    <row r="8625" spans="43:75" x14ac:dyDescent="0.2">
      <c r="AQ8625" s="7"/>
      <c r="AR8625" s="7"/>
      <c r="AS8625" s="7"/>
      <c r="AT8625" s="7"/>
      <c r="AU8625" s="7"/>
      <c r="AV8625" s="7"/>
      <c r="AX8625" s="7"/>
      <c r="AY8625" s="7"/>
      <c r="AZ8625" s="7"/>
      <c r="BA8625" s="7"/>
      <c r="BB8625" s="7"/>
      <c r="BC8625" s="7"/>
      <c r="BD8625" s="7"/>
      <c r="BG8625" s="7"/>
      <c r="BH8625" s="7"/>
      <c r="BI8625" s="7"/>
      <c r="BJ8625" s="7"/>
      <c r="BK8625" s="7"/>
      <c r="BL8625" s="7"/>
      <c r="BM8625" s="7"/>
      <c r="BP8625" s="7"/>
      <c r="BQ8625" s="7"/>
      <c r="BR8625" s="7"/>
      <c r="BS8625" s="7"/>
      <c r="BT8625" s="7"/>
      <c r="BU8625" s="7"/>
      <c r="BV8625" s="7"/>
      <c r="BW8625" s="7"/>
    </row>
    <row r="8626" spans="43:75" x14ac:dyDescent="0.2">
      <c r="AQ8626" s="7"/>
      <c r="AR8626" s="7"/>
      <c r="AS8626" s="7"/>
      <c r="AT8626" s="7"/>
      <c r="AU8626" s="7"/>
      <c r="AV8626" s="7"/>
      <c r="AX8626" s="7"/>
      <c r="AY8626" s="7"/>
      <c r="AZ8626" s="7"/>
      <c r="BA8626" s="7"/>
      <c r="BB8626" s="7"/>
      <c r="BC8626" s="7"/>
      <c r="BD8626" s="7"/>
      <c r="BG8626" s="7"/>
      <c r="BH8626" s="7"/>
      <c r="BI8626" s="7"/>
      <c r="BJ8626" s="7"/>
      <c r="BK8626" s="7"/>
      <c r="BL8626" s="7"/>
      <c r="BM8626" s="7"/>
      <c r="BP8626" s="7"/>
      <c r="BQ8626" s="7"/>
      <c r="BR8626" s="7"/>
      <c r="BS8626" s="7"/>
      <c r="BT8626" s="7"/>
      <c r="BU8626" s="7"/>
      <c r="BV8626" s="7"/>
      <c r="BW8626" s="7"/>
    </row>
    <row r="8627" spans="43:75" x14ac:dyDescent="0.2">
      <c r="AQ8627" s="7"/>
      <c r="AR8627" s="7"/>
      <c r="AS8627" s="7"/>
      <c r="AT8627" s="7"/>
      <c r="AU8627" s="7"/>
      <c r="AV8627" s="7"/>
      <c r="AX8627" s="7"/>
      <c r="AY8627" s="7"/>
      <c r="AZ8627" s="7"/>
      <c r="BA8627" s="7"/>
      <c r="BB8627" s="7"/>
      <c r="BC8627" s="7"/>
      <c r="BD8627" s="7"/>
      <c r="BG8627" s="7"/>
      <c r="BH8627" s="7"/>
      <c r="BI8627" s="7"/>
      <c r="BJ8627" s="7"/>
      <c r="BK8627" s="7"/>
      <c r="BL8627" s="7"/>
      <c r="BM8627" s="7"/>
      <c r="BP8627" s="7"/>
      <c r="BQ8627" s="7"/>
      <c r="BR8627" s="7"/>
      <c r="BS8627" s="7"/>
      <c r="BT8627" s="7"/>
      <c r="BU8627" s="7"/>
      <c r="BV8627" s="7"/>
      <c r="BW8627" s="7"/>
    </row>
    <row r="8628" spans="43:75" x14ac:dyDescent="0.2">
      <c r="AQ8628" s="7"/>
      <c r="AR8628" s="7"/>
      <c r="AS8628" s="7"/>
      <c r="AT8628" s="7"/>
      <c r="AU8628" s="7"/>
      <c r="AV8628" s="7"/>
      <c r="AX8628" s="7"/>
      <c r="AY8628" s="7"/>
      <c r="AZ8628" s="7"/>
      <c r="BA8628" s="7"/>
      <c r="BB8628" s="7"/>
      <c r="BC8628" s="7"/>
      <c r="BD8628" s="7"/>
      <c r="BG8628" s="7"/>
      <c r="BH8628" s="7"/>
      <c r="BI8628" s="7"/>
      <c r="BJ8628" s="7"/>
      <c r="BK8628" s="7"/>
      <c r="BL8628" s="7"/>
      <c r="BM8628" s="7"/>
      <c r="BP8628" s="7"/>
      <c r="BQ8628" s="7"/>
      <c r="BR8628" s="7"/>
      <c r="BS8628" s="7"/>
      <c r="BT8628" s="7"/>
      <c r="BU8628" s="7"/>
      <c r="BV8628" s="7"/>
      <c r="BW8628" s="7"/>
    </row>
    <row r="8629" spans="43:75" x14ac:dyDescent="0.2">
      <c r="AQ8629" s="7"/>
      <c r="AR8629" s="7"/>
      <c r="AS8629" s="7"/>
      <c r="AT8629" s="7"/>
      <c r="AU8629" s="7"/>
      <c r="AV8629" s="7"/>
      <c r="AX8629" s="7"/>
      <c r="AY8629" s="7"/>
      <c r="AZ8629" s="7"/>
      <c r="BA8629" s="7"/>
      <c r="BB8629" s="7"/>
      <c r="BC8629" s="7"/>
      <c r="BD8629" s="7"/>
      <c r="BG8629" s="7"/>
      <c r="BH8629" s="7"/>
      <c r="BI8629" s="7"/>
      <c r="BJ8629" s="7"/>
      <c r="BK8629" s="7"/>
      <c r="BL8629" s="7"/>
      <c r="BM8629" s="7"/>
      <c r="BP8629" s="7"/>
      <c r="BQ8629" s="7"/>
      <c r="BR8629" s="7"/>
      <c r="BS8629" s="7"/>
      <c r="BT8629" s="7"/>
      <c r="BU8629" s="7"/>
      <c r="BV8629" s="7"/>
      <c r="BW8629" s="7"/>
    </row>
    <row r="8630" spans="43:75" x14ac:dyDescent="0.2">
      <c r="AQ8630" s="7"/>
      <c r="AR8630" s="7"/>
      <c r="AS8630" s="7"/>
      <c r="AT8630" s="7"/>
      <c r="AU8630" s="7"/>
      <c r="AV8630" s="7"/>
      <c r="AX8630" s="7"/>
      <c r="AY8630" s="7"/>
      <c r="AZ8630" s="7"/>
      <c r="BA8630" s="7"/>
      <c r="BB8630" s="7"/>
      <c r="BC8630" s="7"/>
      <c r="BD8630" s="7"/>
      <c r="BG8630" s="7"/>
      <c r="BH8630" s="7"/>
      <c r="BI8630" s="7"/>
      <c r="BJ8630" s="7"/>
      <c r="BK8630" s="7"/>
      <c r="BL8630" s="7"/>
      <c r="BM8630" s="7"/>
      <c r="BP8630" s="7"/>
      <c r="BQ8630" s="7"/>
      <c r="BR8630" s="7"/>
      <c r="BS8630" s="7"/>
      <c r="BT8630" s="7"/>
      <c r="BU8630" s="7"/>
      <c r="BV8630" s="7"/>
      <c r="BW8630" s="7"/>
    </row>
    <row r="8631" spans="43:75" x14ac:dyDescent="0.2">
      <c r="AQ8631" s="7"/>
      <c r="AR8631" s="7"/>
      <c r="AS8631" s="7"/>
      <c r="AT8631" s="7"/>
      <c r="AU8631" s="7"/>
      <c r="AV8631" s="7"/>
      <c r="AX8631" s="7"/>
      <c r="AY8631" s="7"/>
      <c r="AZ8631" s="7"/>
      <c r="BA8631" s="7"/>
      <c r="BB8631" s="7"/>
      <c r="BC8631" s="7"/>
      <c r="BD8631" s="7"/>
      <c r="BG8631" s="7"/>
      <c r="BH8631" s="7"/>
      <c r="BI8631" s="7"/>
      <c r="BJ8631" s="7"/>
      <c r="BK8631" s="7"/>
      <c r="BL8631" s="7"/>
      <c r="BM8631" s="7"/>
      <c r="BP8631" s="7"/>
      <c r="BQ8631" s="7"/>
      <c r="BR8631" s="7"/>
      <c r="BS8631" s="7"/>
      <c r="BT8631" s="7"/>
      <c r="BU8631" s="7"/>
      <c r="BV8631" s="7"/>
      <c r="BW8631" s="7"/>
    </row>
    <row r="8632" spans="43:75" x14ac:dyDescent="0.2">
      <c r="AQ8632" s="7"/>
      <c r="AR8632" s="7"/>
      <c r="AS8632" s="7"/>
      <c r="AT8632" s="7"/>
      <c r="AU8632" s="7"/>
      <c r="AV8632" s="7"/>
      <c r="AX8632" s="7"/>
      <c r="AY8632" s="7"/>
      <c r="AZ8632" s="7"/>
      <c r="BA8632" s="7"/>
      <c r="BB8632" s="7"/>
      <c r="BC8632" s="7"/>
      <c r="BD8632" s="7"/>
      <c r="BG8632" s="7"/>
      <c r="BH8632" s="7"/>
      <c r="BI8632" s="7"/>
      <c r="BJ8632" s="7"/>
      <c r="BK8632" s="7"/>
      <c r="BL8632" s="7"/>
      <c r="BM8632" s="7"/>
      <c r="BP8632" s="7"/>
      <c r="BQ8632" s="7"/>
      <c r="BR8632" s="7"/>
      <c r="BS8632" s="7"/>
      <c r="BT8632" s="7"/>
      <c r="BU8632" s="7"/>
      <c r="BV8632" s="7"/>
      <c r="BW8632" s="7"/>
    </row>
    <row r="8633" spans="43:75" x14ac:dyDescent="0.2">
      <c r="AQ8633" s="7"/>
      <c r="AR8633" s="7"/>
      <c r="AS8633" s="7"/>
      <c r="AT8633" s="7"/>
      <c r="AU8633" s="7"/>
      <c r="AV8633" s="7"/>
      <c r="AX8633" s="7"/>
      <c r="AY8633" s="7"/>
      <c r="AZ8633" s="7"/>
      <c r="BA8633" s="7"/>
      <c r="BB8633" s="7"/>
      <c r="BC8633" s="7"/>
      <c r="BD8633" s="7"/>
      <c r="BG8633" s="7"/>
      <c r="BH8633" s="7"/>
      <c r="BI8633" s="7"/>
      <c r="BJ8633" s="7"/>
      <c r="BK8633" s="7"/>
      <c r="BL8633" s="7"/>
      <c r="BM8633" s="7"/>
      <c r="BP8633" s="7"/>
      <c r="BQ8633" s="7"/>
      <c r="BR8633" s="7"/>
      <c r="BS8633" s="7"/>
      <c r="BT8633" s="7"/>
      <c r="BU8633" s="7"/>
      <c r="BV8633" s="7"/>
      <c r="BW8633" s="7"/>
    </row>
    <row r="8634" spans="43:75" x14ac:dyDescent="0.2">
      <c r="AQ8634" s="7"/>
      <c r="AR8634" s="7"/>
      <c r="AS8634" s="7"/>
      <c r="AT8634" s="7"/>
      <c r="AU8634" s="7"/>
      <c r="AV8634" s="7"/>
      <c r="AX8634" s="7"/>
      <c r="AY8634" s="7"/>
      <c r="AZ8634" s="7"/>
      <c r="BA8634" s="7"/>
      <c r="BB8634" s="7"/>
      <c r="BC8634" s="7"/>
      <c r="BD8634" s="7"/>
      <c r="BG8634" s="7"/>
      <c r="BH8634" s="7"/>
      <c r="BI8634" s="7"/>
      <c r="BJ8634" s="7"/>
      <c r="BK8634" s="7"/>
      <c r="BL8634" s="7"/>
      <c r="BM8634" s="7"/>
      <c r="BP8634" s="7"/>
      <c r="BQ8634" s="7"/>
      <c r="BR8634" s="7"/>
      <c r="BS8634" s="7"/>
      <c r="BT8634" s="7"/>
      <c r="BU8634" s="7"/>
      <c r="BV8634" s="7"/>
      <c r="BW8634" s="7"/>
    </row>
    <row r="8635" spans="43:75" x14ac:dyDescent="0.2">
      <c r="AQ8635" s="7"/>
      <c r="AR8635" s="7"/>
      <c r="AS8635" s="7"/>
      <c r="AT8635" s="7"/>
      <c r="AU8635" s="7"/>
      <c r="AV8635" s="7"/>
      <c r="AX8635" s="7"/>
      <c r="AY8635" s="7"/>
      <c r="AZ8635" s="7"/>
      <c r="BA8635" s="7"/>
      <c r="BB8635" s="7"/>
      <c r="BC8635" s="7"/>
      <c r="BD8635" s="7"/>
      <c r="BG8635" s="7"/>
      <c r="BH8635" s="7"/>
      <c r="BI8635" s="7"/>
      <c r="BJ8635" s="7"/>
      <c r="BK8635" s="7"/>
      <c r="BL8635" s="7"/>
      <c r="BM8635" s="7"/>
      <c r="BP8635" s="7"/>
      <c r="BQ8635" s="7"/>
      <c r="BR8635" s="7"/>
      <c r="BS8635" s="7"/>
      <c r="BT8635" s="7"/>
      <c r="BU8635" s="7"/>
      <c r="BV8635" s="7"/>
      <c r="BW8635" s="7"/>
    </row>
    <row r="8636" spans="43:75" x14ac:dyDescent="0.2">
      <c r="AQ8636" s="7"/>
      <c r="AR8636" s="7"/>
      <c r="AS8636" s="7"/>
      <c r="AT8636" s="7"/>
      <c r="AU8636" s="7"/>
      <c r="AV8636" s="7"/>
      <c r="AX8636" s="7"/>
      <c r="AY8636" s="7"/>
      <c r="AZ8636" s="7"/>
      <c r="BA8636" s="7"/>
      <c r="BB8636" s="7"/>
      <c r="BC8636" s="7"/>
      <c r="BD8636" s="7"/>
      <c r="BG8636" s="7"/>
      <c r="BH8636" s="7"/>
      <c r="BI8636" s="7"/>
      <c r="BJ8636" s="7"/>
      <c r="BK8636" s="7"/>
      <c r="BL8636" s="7"/>
      <c r="BM8636" s="7"/>
      <c r="BP8636" s="7"/>
      <c r="BQ8636" s="7"/>
      <c r="BR8636" s="7"/>
      <c r="BS8636" s="7"/>
      <c r="BT8636" s="7"/>
      <c r="BU8636" s="7"/>
      <c r="BV8636" s="7"/>
      <c r="BW8636" s="7"/>
    </row>
    <row r="8637" spans="43:75" x14ac:dyDescent="0.2">
      <c r="AQ8637" s="7"/>
      <c r="AR8637" s="7"/>
      <c r="AS8637" s="7"/>
      <c r="AT8637" s="7"/>
      <c r="AU8637" s="7"/>
      <c r="AV8637" s="7"/>
      <c r="AX8637" s="7"/>
      <c r="AY8637" s="7"/>
      <c r="AZ8637" s="7"/>
      <c r="BA8637" s="7"/>
      <c r="BB8637" s="7"/>
      <c r="BC8637" s="7"/>
      <c r="BD8637" s="7"/>
      <c r="BG8637" s="7"/>
      <c r="BH8637" s="7"/>
      <c r="BI8637" s="7"/>
      <c r="BJ8637" s="7"/>
      <c r="BK8637" s="7"/>
      <c r="BL8637" s="7"/>
      <c r="BM8637" s="7"/>
      <c r="BP8637" s="7"/>
      <c r="BQ8637" s="7"/>
      <c r="BR8637" s="7"/>
      <c r="BS8637" s="7"/>
      <c r="BT8637" s="7"/>
      <c r="BU8637" s="7"/>
      <c r="BV8637" s="7"/>
      <c r="BW8637" s="7"/>
    </row>
    <row r="8638" spans="43:75" x14ac:dyDescent="0.2">
      <c r="AQ8638" s="7"/>
      <c r="AR8638" s="7"/>
      <c r="AS8638" s="7"/>
      <c r="AT8638" s="7"/>
      <c r="AU8638" s="7"/>
      <c r="AV8638" s="7"/>
      <c r="AX8638" s="7"/>
      <c r="AY8638" s="7"/>
      <c r="AZ8638" s="7"/>
      <c r="BA8638" s="7"/>
      <c r="BB8638" s="7"/>
      <c r="BC8638" s="7"/>
      <c r="BD8638" s="7"/>
      <c r="BG8638" s="7"/>
      <c r="BH8638" s="7"/>
      <c r="BI8638" s="7"/>
      <c r="BJ8638" s="7"/>
      <c r="BK8638" s="7"/>
      <c r="BL8638" s="7"/>
      <c r="BM8638" s="7"/>
      <c r="BP8638" s="7"/>
      <c r="BQ8638" s="7"/>
      <c r="BR8638" s="7"/>
      <c r="BS8638" s="7"/>
      <c r="BT8638" s="7"/>
      <c r="BU8638" s="7"/>
      <c r="BV8638" s="7"/>
      <c r="BW8638" s="7"/>
    </row>
    <row r="8639" spans="43:75" x14ac:dyDescent="0.2">
      <c r="AQ8639" s="7"/>
      <c r="AR8639" s="7"/>
      <c r="AS8639" s="7"/>
      <c r="AT8639" s="7"/>
      <c r="AU8639" s="7"/>
      <c r="AV8639" s="7"/>
      <c r="AX8639" s="7"/>
      <c r="AY8639" s="7"/>
      <c r="AZ8639" s="7"/>
      <c r="BA8639" s="7"/>
      <c r="BB8639" s="7"/>
      <c r="BC8639" s="7"/>
      <c r="BD8639" s="7"/>
      <c r="BG8639" s="7"/>
      <c r="BH8639" s="7"/>
      <c r="BI8639" s="7"/>
      <c r="BJ8639" s="7"/>
      <c r="BK8639" s="7"/>
      <c r="BL8639" s="7"/>
      <c r="BM8639" s="7"/>
      <c r="BP8639" s="7"/>
      <c r="BQ8639" s="7"/>
      <c r="BR8639" s="7"/>
      <c r="BS8639" s="7"/>
      <c r="BT8639" s="7"/>
      <c r="BU8639" s="7"/>
      <c r="BV8639" s="7"/>
      <c r="BW8639" s="7"/>
    </row>
    <row r="8640" spans="43:75" x14ac:dyDescent="0.2">
      <c r="AQ8640" s="7"/>
      <c r="AR8640" s="7"/>
      <c r="AS8640" s="7"/>
      <c r="AT8640" s="7"/>
      <c r="AU8640" s="7"/>
      <c r="AV8640" s="7"/>
      <c r="AX8640" s="7"/>
      <c r="AY8640" s="7"/>
      <c r="AZ8640" s="7"/>
      <c r="BA8640" s="7"/>
      <c r="BB8640" s="7"/>
      <c r="BC8640" s="7"/>
      <c r="BD8640" s="7"/>
      <c r="BG8640" s="7"/>
      <c r="BH8640" s="7"/>
      <c r="BI8640" s="7"/>
      <c r="BJ8640" s="7"/>
      <c r="BK8640" s="7"/>
      <c r="BL8640" s="7"/>
      <c r="BM8640" s="7"/>
      <c r="BP8640" s="7"/>
      <c r="BQ8640" s="7"/>
      <c r="BR8640" s="7"/>
      <c r="BS8640" s="7"/>
      <c r="BT8640" s="7"/>
      <c r="BU8640" s="7"/>
      <c r="BV8640" s="7"/>
      <c r="BW8640" s="7"/>
    </row>
    <row r="8641" spans="43:75" x14ac:dyDescent="0.2">
      <c r="AQ8641" s="7"/>
      <c r="AR8641" s="7"/>
      <c r="AS8641" s="7"/>
      <c r="AT8641" s="7"/>
      <c r="AU8641" s="7"/>
      <c r="AV8641" s="7"/>
      <c r="AX8641" s="7"/>
      <c r="AY8641" s="7"/>
      <c r="AZ8641" s="7"/>
      <c r="BA8641" s="7"/>
      <c r="BB8641" s="7"/>
      <c r="BC8641" s="7"/>
      <c r="BD8641" s="7"/>
      <c r="BG8641" s="7"/>
      <c r="BH8641" s="7"/>
      <c r="BI8641" s="7"/>
      <c r="BJ8641" s="7"/>
      <c r="BK8641" s="7"/>
      <c r="BL8641" s="7"/>
      <c r="BM8641" s="7"/>
      <c r="BP8641" s="7"/>
      <c r="BQ8641" s="7"/>
      <c r="BR8641" s="7"/>
      <c r="BS8641" s="7"/>
      <c r="BT8641" s="7"/>
      <c r="BU8641" s="7"/>
      <c r="BV8641" s="7"/>
      <c r="BW8641" s="7"/>
    </row>
    <row r="8642" spans="43:75" x14ac:dyDescent="0.2">
      <c r="AQ8642" s="7"/>
      <c r="AR8642" s="7"/>
      <c r="AS8642" s="7"/>
      <c r="AT8642" s="7"/>
      <c r="AU8642" s="7"/>
      <c r="AV8642" s="7"/>
      <c r="AX8642" s="7"/>
      <c r="AY8642" s="7"/>
      <c r="AZ8642" s="7"/>
      <c r="BA8642" s="7"/>
      <c r="BB8642" s="7"/>
      <c r="BC8642" s="7"/>
      <c r="BD8642" s="7"/>
      <c r="BG8642" s="7"/>
      <c r="BH8642" s="7"/>
      <c r="BI8642" s="7"/>
      <c r="BJ8642" s="7"/>
      <c r="BK8642" s="7"/>
      <c r="BL8642" s="7"/>
      <c r="BM8642" s="7"/>
      <c r="BP8642" s="7"/>
      <c r="BQ8642" s="7"/>
      <c r="BR8642" s="7"/>
      <c r="BS8642" s="7"/>
      <c r="BT8642" s="7"/>
      <c r="BU8642" s="7"/>
      <c r="BV8642" s="7"/>
      <c r="BW8642" s="7"/>
    </row>
    <row r="8643" spans="43:75" x14ac:dyDescent="0.2">
      <c r="AQ8643" s="7"/>
      <c r="AR8643" s="7"/>
      <c r="AS8643" s="7"/>
      <c r="AT8643" s="7"/>
      <c r="AU8643" s="7"/>
      <c r="AV8643" s="7"/>
      <c r="AX8643" s="7"/>
      <c r="AY8643" s="7"/>
      <c r="AZ8643" s="7"/>
      <c r="BA8643" s="7"/>
      <c r="BB8643" s="7"/>
      <c r="BC8643" s="7"/>
      <c r="BD8643" s="7"/>
      <c r="BG8643" s="7"/>
      <c r="BH8643" s="7"/>
      <c r="BI8643" s="7"/>
      <c r="BJ8643" s="7"/>
      <c r="BK8643" s="7"/>
      <c r="BL8643" s="7"/>
      <c r="BM8643" s="7"/>
      <c r="BP8643" s="7"/>
      <c r="BQ8643" s="7"/>
      <c r="BR8643" s="7"/>
      <c r="BS8643" s="7"/>
      <c r="BT8643" s="7"/>
      <c r="BU8643" s="7"/>
      <c r="BV8643" s="7"/>
      <c r="BW8643" s="7"/>
    </row>
    <row r="8644" spans="43:75" x14ac:dyDescent="0.2">
      <c r="AQ8644" s="7"/>
      <c r="AR8644" s="7"/>
      <c r="AS8644" s="7"/>
      <c r="AT8644" s="7"/>
      <c r="AU8644" s="7"/>
      <c r="AV8644" s="7"/>
      <c r="AX8644" s="7"/>
      <c r="AY8644" s="7"/>
      <c r="AZ8644" s="7"/>
      <c r="BA8644" s="7"/>
      <c r="BB8644" s="7"/>
      <c r="BC8644" s="7"/>
      <c r="BD8644" s="7"/>
      <c r="BG8644" s="7"/>
      <c r="BH8644" s="7"/>
      <c r="BI8644" s="7"/>
      <c r="BJ8644" s="7"/>
      <c r="BK8644" s="7"/>
      <c r="BL8644" s="7"/>
      <c r="BM8644" s="7"/>
      <c r="BP8644" s="7"/>
      <c r="BQ8644" s="7"/>
      <c r="BR8644" s="7"/>
      <c r="BS8644" s="7"/>
      <c r="BT8644" s="7"/>
      <c r="BU8644" s="7"/>
      <c r="BV8644" s="7"/>
      <c r="BW8644" s="7"/>
    </row>
    <row r="8645" spans="43:75" x14ac:dyDescent="0.2">
      <c r="AQ8645" s="7"/>
      <c r="AR8645" s="7"/>
      <c r="AS8645" s="7"/>
      <c r="AT8645" s="7"/>
      <c r="AU8645" s="7"/>
      <c r="AV8645" s="7"/>
      <c r="AX8645" s="7"/>
      <c r="AY8645" s="7"/>
      <c r="AZ8645" s="7"/>
      <c r="BA8645" s="7"/>
      <c r="BB8645" s="7"/>
      <c r="BC8645" s="7"/>
      <c r="BD8645" s="7"/>
      <c r="BG8645" s="7"/>
      <c r="BH8645" s="7"/>
      <c r="BI8645" s="7"/>
      <c r="BJ8645" s="7"/>
      <c r="BK8645" s="7"/>
      <c r="BL8645" s="7"/>
      <c r="BM8645" s="7"/>
      <c r="BP8645" s="7"/>
      <c r="BQ8645" s="7"/>
      <c r="BR8645" s="7"/>
      <c r="BS8645" s="7"/>
      <c r="BT8645" s="7"/>
      <c r="BU8645" s="7"/>
      <c r="BV8645" s="7"/>
      <c r="BW8645" s="7"/>
    </row>
    <row r="8646" spans="43:75" x14ac:dyDescent="0.2">
      <c r="AQ8646" s="7"/>
      <c r="AR8646" s="7"/>
      <c r="AS8646" s="7"/>
      <c r="AT8646" s="7"/>
      <c r="AU8646" s="7"/>
      <c r="AV8646" s="7"/>
      <c r="AX8646" s="7"/>
      <c r="AY8646" s="7"/>
      <c r="AZ8646" s="7"/>
      <c r="BA8646" s="7"/>
      <c r="BB8646" s="7"/>
      <c r="BC8646" s="7"/>
      <c r="BD8646" s="7"/>
      <c r="BG8646" s="7"/>
      <c r="BH8646" s="7"/>
      <c r="BI8646" s="7"/>
      <c r="BJ8646" s="7"/>
      <c r="BK8646" s="7"/>
      <c r="BL8646" s="7"/>
      <c r="BM8646" s="7"/>
      <c r="BP8646" s="7"/>
      <c r="BQ8646" s="7"/>
      <c r="BR8646" s="7"/>
      <c r="BS8646" s="7"/>
      <c r="BT8646" s="7"/>
      <c r="BU8646" s="7"/>
      <c r="BV8646" s="7"/>
      <c r="BW8646" s="7"/>
    </row>
    <row r="8647" spans="43:75" x14ac:dyDescent="0.2">
      <c r="AQ8647" s="7"/>
      <c r="AR8647" s="7"/>
      <c r="AS8647" s="7"/>
      <c r="AT8647" s="7"/>
      <c r="AU8647" s="7"/>
      <c r="AV8647" s="7"/>
      <c r="AX8647" s="7"/>
      <c r="AY8647" s="7"/>
      <c r="AZ8647" s="7"/>
      <c r="BA8647" s="7"/>
      <c r="BB8647" s="7"/>
      <c r="BC8647" s="7"/>
      <c r="BD8647" s="7"/>
      <c r="BG8647" s="7"/>
      <c r="BH8647" s="7"/>
      <c r="BI8647" s="7"/>
      <c r="BJ8647" s="7"/>
      <c r="BK8647" s="7"/>
      <c r="BL8647" s="7"/>
      <c r="BM8647" s="7"/>
      <c r="BP8647" s="7"/>
      <c r="BQ8647" s="7"/>
      <c r="BR8647" s="7"/>
      <c r="BS8647" s="7"/>
      <c r="BT8647" s="7"/>
      <c r="BU8647" s="7"/>
      <c r="BV8647" s="7"/>
      <c r="BW8647" s="7"/>
    </row>
    <row r="8648" spans="43:75" x14ac:dyDescent="0.2">
      <c r="AQ8648" s="7"/>
      <c r="AR8648" s="7"/>
      <c r="AS8648" s="7"/>
      <c r="AT8648" s="7"/>
      <c r="AU8648" s="7"/>
      <c r="AV8648" s="7"/>
      <c r="AX8648" s="7"/>
      <c r="AY8648" s="7"/>
      <c r="AZ8648" s="7"/>
      <c r="BA8648" s="7"/>
      <c r="BB8648" s="7"/>
      <c r="BC8648" s="7"/>
      <c r="BD8648" s="7"/>
      <c r="BG8648" s="7"/>
      <c r="BH8648" s="7"/>
      <c r="BI8648" s="7"/>
      <c r="BJ8648" s="7"/>
      <c r="BK8648" s="7"/>
      <c r="BL8648" s="7"/>
      <c r="BM8648" s="7"/>
      <c r="BP8648" s="7"/>
      <c r="BQ8648" s="7"/>
      <c r="BR8648" s="7"/>
      <c r="BS8648" s="7"/>
      <c r="BT8648" s="7"/>
      <c r="BU8648" s="7"/>
      <c r="BV8648" s="7"/>
      <c r="BW8648" s="7"/>
    </row>
    <row r="8649" spans="43:75" x14ac:dyDescent="0.2">
      <c r="AQ8649" s="7"/>
      <c r="AR8649" s="7"/>
      <c r="AS8649" s="7"/>
      <c r="AT8649" s="7"/>
      <c r="AU8649" s="7"/>
      <c r="AV8649" s="7"/>
      <c r="AX8649" s="7"/>
      <c r="AY8649" s="7"/>
      <c r="AZ8649" s="7"/>
      <c r="BA8649" s="7"/>
      <c r="BB8649" s="7"/>
      <c r="BC8649" s="7"/>
      <c r="BD8649" s="7"/>
      <c r="BG8649" s="7"/>
      <c r="BH8649" s="7"/>
      <c r="BI8649" s="7"/>
      <c r="BJ8649" s="7"/>
      <c r="BK8649" s="7"/>
      <c r="BL8649" s="7"/>
      <c r="BM8649" s="7"/>
      <c r="BP8649" s="7"/>
      <c r="BQ8649" s="7"/>
      <c r="BR8649" s="7"/>
      <c r="BS8649" s="7"/>
      <c r="BT8649" s="7"/>
      <c r="BU8649" s="7"/>
      <c r="BV8649" s="7"/>
      <c r="BW8649" s="7"/>
    </row>
    <row r="8650" spans="43:75" x14ac:dyDescent="0.2">
      <c r="AQ8650" s="7"/>
      <c r="AR8650" s="7"/>
      <c r="AS8650" s="7"/>
      <c r="AT8650" s="7"/>
      <c r="AU8650" s="7"/>
      <c r="AV8650" s="7"/>
      <c r="AX8650" s="7"/>
      <c r="AY8650" s="7"/>
      <c r="AZ8650" s="7"/>
      <c r="BA8650" s="7"/>
      <c r="BB8650" s="7"/>
      <c r="BC8650" s="7"/>
      <c r="BD8650" s="7"/>
      <c r="BG8650" s="7"/>
      <c r="BH8650" s="7"/>
      <c r="BI8650" s="7"/>
      <c r="BJ8650" s="7"/>
      <c r="BK8650" s="7"/>
      <c r="BL8650" s="7"/>
      <c r="BM8650" s="7"/>
      <c r="BP8650" s="7"/>
      <c r="BQ8650" s="7"/>
      <c r="BR8650" s="7"/>
      <c r="BS8650" s="7"/>
      <c r="BT8650" s="7"/>
      <c r="BU8650" s="7"/>
      <c r="BV8650" s="7"/>
      <c r="BW8650" s="7"/>
    </row>
    <row r="8651" spans="43:75" x14ac:dyDescent="0.2">
      <c r="AQ8651" s="7"/>
      <c r="AR8651" s="7"/>
      <c r="AS8651" s="7"/>
      <c r="AT8651" s="7"/>
      <c r="AU8651" s="7"/>
      <c r="AV8651" s="7"/>
      <c r="AX8651" s="7"/>
      <c r="AY8651" s="7"/>
      <c r="AZ8651" s="7"/>
      <c r="BA8651" s="7"/>
      <c r="BB8651" s="7"/>
      <c r="BC8651" s="7"/>
      <c r="BD8651" s="7"/>
      <c r="BG8651" s="7"/>
      <c r="BH8651" s="7"/>
      <c r="BI8651" s="7"/>
      <c r="BJ8651" s="7"/>
      <c r="BK8651" s="7"/>
      <c r="BL8651" s="7"/>
      <c r="BM8651" s="7"/>
      <c r="BP8651" s="7"/>
      <c r="BQ8651" s="7"/>
      <c r="BR8651" s="7"/>
      <c r="BS8651" s="7"/>
      <c r="BT8651" s="7"/>
      <c r="BU8651" s="7"/>
      <c r="BV8651" s="7"/>
      <c r="BW8651" s="7"/>
    </row>
    <row r="8652" spans="43:75" x14ac:dyDescent="0.2">
      <c r="AQ8652" s="7"/>
      <c r="AR8652" s="7"/>
      <c r="AS8652" s="7"/>
      <c r="AT8652" s="7"/>
      <c r="AU8652" s="7"/>
      <c r="AV8652" s="7"/>
      <c r="AX8652" s="7"/>
      <c r="AY8652" s="7"/>
      <c r="AZ8652" s="7"/>
      <c r="BA8652" s="7"/>
      <c r="BB8652" s="7"/>
      <c r="BC8652" s="7"/>
      <c r="BD8652" s="7"/>
      <c r="BG8652" s="7"/>
      <c r="BH8652" s="7"/>
      <c r="BI8652" s="7"/>
      <c r="BJ8652" s="7"/>
      <c r="BK8652" s="7"/>
      <c r="BL8652" s="7"/>
      <c r="BM8652" s="7"/>
      <c r="BP8652" s="7"/>
      <c r="BQ8652" s="7"/>
      <c r="BR8652" s="7"/>
      <c r="BS8652" s="7"/>
      <c r="BT8652" s="7"/>
      <c r="BU8652" s="7"/>
      <c r="BV8652" s="7"/>
      <c r="BW8652" s="7"/>
    </row>
    <row r="8653" spans="43:75" x14ac:dyDescent="0.2">
      <c r="AQ8653" s="7"/>
      <c r="AR8653" s="7"/>
      <c r="AS8653" s="7"/>
      <c r="AT8653" s="7"/>
      <c r="AU8653" s="7"/>
      <c r="AV8653" s="7"/>
      <c r="AX8653" s="7"/>
      <c r="AY8653" s="7"/>
      <c r="AZ8653" s="7"/>
      <c r="BA8653" s="7"/>
      <c r="BB8653" s="7"/>
      <c r="BC8653" s="7"/>
      <c r="BD8653" s="7"/>
      <c r="BG8653" s="7"/>
      <c r="BH8653" s="7"/>
      <c r="BI8653" s="7"/>
      <c r="BJ8653" s="7"/>
      <c r="BK8653" s="7"/>
      <c r="BL8653" s="7"/>
      <c r="BM8653" s="7"/>
      <c r="BP8653" s="7"/>
      <c r="BQ8653" s="7"/>
      <c r="BR8653" s="7"/>
      <c r="BS8653" s="7"/>
      <c r="BT8653" s="7"/>
      <c r="BU8653" s="7"/>
      <c r="BV8653" s="7"/>
      <c r="BW8653" s="7"/>
    </row>
    <row r="8654" spans="43:75" x14ac:dyDescent="0.2">
      <c r="AQ8654" s="7"/>
      <c r="AR8654" s="7"/>
      <c r="AS8654" s="7"/>
      <c r="AT8654" s="7"/>
      <c r="AU8654" s="7"/>
      <c r="AV8654" s="7"/>
      <c r="AX8654" s="7"/>
      <c r="AY8654" s="7"/>
      <c r="AZ8654" s="7"/>
      <c r="BA8654" s="7"/>
      <c r="BB8654" s="7"/>
      <c r="BC8654" s="7"/>
      <c r="BD8654" s="7"/>
      <c r="BG8654" s="7"/>
      <c r="BH8654" s="7"/>
      <c r="BI8654" s="7"/>
      <c r="BJ8654" s="7"/>
      <c r="BK8654" s="7"/>
      <c r="BL8654" s="7"/>
      <c r="BM8654" s="7"/>
      <c r="BP8654" s="7"/>
      <c r="BQ8654" s="7"/>
      <c r="BR8654" s="7"/>
      <c r="BS8654" s="7"/>
      <c r="BT8654" s="7"/>
      <c r="BU8654" s="7"/>
      <c r="BV8654" s="7"/>
      <c r="BW8654" s="7"/>
    </row>
    <row r="8655" spans="43:75" x14ac:dyDescent="0.2">
      <c r="AQ8655" s="7"/>
      <c r="AR8655" s="7"/>
      <c r="AS8655" s="7"/>
      <c r="AT8655" s="7"/>
      <c r="AU8655" s="7"/>
      <c r="AV8655" s="7"/>
      <c r="AX8655" s="7"/>
      <c r="AY8655" s="7"/>
      <c r="AZ8655" s="7"/>
      <c r="BA8655" s="7"/>
      <c r="BB8655" s="7"/>
      <c r="BC8655" s="7"/>
      <c r="BD8655" s="7"/>
      <c r="BG8655" s="7"/>
      <c r="BH8655" s="7"/>
      <c r="BI8655" s="7"/>
      <c r="BJ8655" s="7"/>
      <c r="BK8655" s="7"/>
      <c r="BL8655" s="7"/>
      <c r="BM8655" s="7"/>
      <c r="BP8655" s="7"/>
      <c r="BQ8655" s="7"/>
      <c r="BR8655" s="7"/>
      <c r="BS8655" s="7"/>
      <c r="BT8655" s="7"/>
      <c r="BU8655" s="7"/>
      <c r="BV8655" s="7"/>
      <c r="BW8655" s="7"/>
    </row>
    <row r="8656" spans="43:75" x14ac:dyDescent="0.2">
      <c r="AQ8656" s="7"/>
      <c r="AR8656" s="7"/>
      <c r="AS8656" s="7"/>
      <c r="AT8656" s="7"/>
      <c r="AU8656" s="7"/>
      <c r="AV8656" s="7"/>
      <c r="AX8656" s="7"/>
      <c r="AY8656" s="7"/>
      <c r="AZ8656" s="7"/>
      <c r="BA8656" s="7"/>
      <c r="BB8656" s="7"/>
      <c r="BC8656" s="7"/>
      <c r="BD8656" s="7"/>
      <c r="BG8656" s="7"/>
      <c r="BH8656" s="7"/>
      <c r="BI8656" s="7"/>
      <c r="BJ8656" s="7"/>
      <c r="BK8656" s="7"/>
      <c r="BL8656" s="7"/>
      <c r="BM8656" s="7"/>
      <c r="BP8656" s="7"/>
      <c r="BQ8656" s="7"/>
      <c r="BR8656" s="7"/>
      <c r="BS8656" s="7"/>
      <c r="BT8656" s="7"/>
      <c r="BU8656" s="7"/>
      <c r="BV8656" s="7"/>
      <c r="BW8656" s="7"/>
    </row>
    <row r="8657" spans="43:75" x14ac:dyDescent="0.2">
      <c r="AQ8657" s="7"/>
      <c r="AR8657" s="7"/>
      <c r="AS8657" s="7"/>
      <c r="AT8657" s="7"/>
      <c r="AU8657" s="7"/>
      <c r="AV8657" s="7"/>
      <c r="AX8657" s="7"/>
      <c r="AY8657" s="7"/>
      <c r="AZ8657" s="7"/>
      <c r="BA8657" s="7"/>
      <c r="BB8657" s="7"/>
      <c r="BC8657" s="7"/>
      <c r="BD8657" s="7"/>
      <c r="BG8657" s="7"/>
      <c r="BH8657" s="7"/>
      <c r="BI8657" s="7"/>
      <c r="BJ8657" s="7"/>
      <c r="BK8657" s="7"/>
      <c r="BL8657" s="7"/>
      <c r="BM8657" s="7"/>
      <c r="BP8657" s="7"/>
      <c r="BQ8657" s="7"/>
      <c r="BR8657" s="7"/>
      <c r="BS8657" s="7"/>
      <c r="BT8657" s="7"/>
      <c r="BU8657" s="7"/>
      <c r="BV8657" s="7"/>
      <c r="BW8657" s="7"/>
    </row>
    <row r="8658" spans="43:75" x14ac:dyDescent="0.2">
      <c r="AQ8658" s="7"/>
      <c r="AR8658" s="7"/>
      <c r="AS8658" s="7"/>
      <c r="AT8658" s="7"/>
      <c r="AU8658" s="7"/>
      <c r="AV8658" s="7"/>
      <c r="AX8658" s="7"/>
      <c r="AY8658" s="7"/>
      <c r="AZ8658" s="7"/>
      <c r="BA8658" s="7"/>
      <c r="BB8658" s="7"/>
      <c r="BC8658" s="7"/>
      <c r="BD8658" s="7"/>
      <c r="BG8658" s="7"/>
      <c r="BH8658" s="7"/>
      <c r="BI8658" s="7"/>
      <c r="BJ8658" s="7"/>
      <c r="BK8658" s="7"/>
      <c r="BL8658" s="7"/>
      <c r="BM8658" s="7"/>
      <c r="BP8658" s="7"/>
      <c r="BQ8658" s="7"/>
      <c r="BR8658" s="7"/>
      <c r="BS8658" s="7"/>
      <c r="BT8658" s="7"/>
      <c r="BU8658" s="7"/>
      <c r="BV8658" s="7"/>
      <c r="BW8658" s="7"/>
    </row>
    <row r="8659" spans="43:75" x14ac:dyDescent="0.2">
      <c r="AQ8659" s="7"/>
      <c r="AR8659" s="7"/>
      <c r="AS8659" s="7"/>
      <c r="AT8659" s="7"/>
      <c r="AU8659" s="7"/>
      <c r="AV8659" s="7"/>
      <c r="AX8659" s="7"/>
      <c r="AY8659" s="7"/>
      <c r="AZ8659" s="7"/>
      <c r="BA8659" s="7"/>
      <c r="BB8659" s="7"/>
      <c r="BC8659" s="7"/>
      <c r="BD8659" s="7"/>
      <c r="BG8659" s="7"/>
      <c r="BH8659" s="7"/>
      <c r="BI8659" s="7"/>
      <c r="BJ8659" s="7"/>
      <c r="BK8659" s="7"/>
      <c r="BL8659" s="7"/>
      <c r="BM8659" s="7"/>
      <c r="BP8659" s="7"/>
      <c r="BQ8659" s="7"/>
      <c r="BR8659" s="7"/>
      <c r="BS8659" s="7"/>
      <c r="BT8659" s="7"/>
      <c r="BU8659" s="7"/>
      <c r="BV8659" s="7"/>
      <c r="BW8659" s="7"/>
    </row>
    <row r="8660" spans="43:75" x14ac:dyDescent="0.2">
      <c r="AQ8660" s="7"/>
      <c r="AR8660" s="7"/>
      <c r="AS8660" s="7"/>
      <c r="AT8660" s="7"/>
      <c r="AU8660" s="7"/>
      <c r="AV8660" s="7"/>
      <c r="AX8660" s="7"/>
      <c r="AY8660" s="7"/>
      <c r="AZ8660" s="7"/>
      <c r="BA8660" s="7"/>
      <c r="BB8660" s="7"/>
      <c r="BC8660" s="7"/>
      <c r="BD8660" s="7"/>
      <c r="BG8660" s="7"/>
      <c r="BH8660" s="7"/>
      <c r="BI8660" s="7"/>
      <c r="BJ8660" s="7"/>
      <c r="BK8660" s="7"/>
      <c r="BL8660" s="7"/>
      <c r="BM8660" s="7"/>
      <c r="BP8660" s="7"/>
      <c r="BQ8660" s="7"/>
      <c r="BR8660" s="7"/>
      <c r="BS8660" s="7"/>
      <c r="BT8660" s="7"/>
      <c r="BU8660" s="7"/>
      <c r="BV8660" s="7"/>
      <c r="BW8660" s="7"/>
    </row>
    <row r="8661" spans="43:75" x14ac:dyDescent="0.2">
      <c r="AQ8661" s="7"/>
      <c r="AR8661" s="7"/>
      <c r="AS8661" s="7"/>
      <c r="AT8661" s="7"/>
      <c r="AU8661" s="7"/>
      <c r="AV8661" s="7"/>
      <c r="AX8661" s="7"/>
      <c r="AY8661" s="7"/>
      <c r="AZ8661" s="7"/>
      <c r="BA8661" s="7"/>
      <c r="BB8661" s="7"/>
      <c r="BC8661" s="7"/>
      <c r="BD8661" s="7"/>
      <c r="BG8661" s="7"/>
      <c r="BH8661" s="7"/>
      <c r="BI8661" s="7"/>
      <c r="BJ8661" s="7"/>
      <c r="BK8661" s="7"/>
      <c r="BL8661" s="7"/>
      <c r="BM8661" s="7"/>
      <c r="BP8661" s="7"/>
      <c r="BQ8661" s="7"/>
      <c r="BR8661" s="7"/>
      <c r="BS8661" s="7"/>
      <c r="BT8661" s="7"/>
      <c r="BU8661" s="7"/>
      <c r="BV8661" s="7"/>
      <c r="BW8661" s="7"/>
    </row>
    <row r="8662" spans="43:75" x14ac:dyDescent="0.2">
      <c r="AQ8662" s="7"/>
      <c r="AR8662" s="7"/>
      <c r="AS8662" s="7"/>
      <c r="AT8662" s="7"/>
      <c r="AU8662" s="7"/>
      <c r="AV8662" s="7"/>
      <c r="AX8662" s="7"/>
      <c r="AY8662" s="7"/>
      <c r="AZ8662" s="7"/>
      <c r="BA8662" s="7"/>
      <c r="BB8662" s="7"/>
      <c r="BC8662" s="7"/>
      <c r="BD8662" s="7"/>
      <c r="BG8662" s="7"/>
      <c r="BH8662" s="7"/>
      <c r="BI8662" s="7"/>
      <c r="BJ8662" s="7"/>
      <c r="BK8662" s="7"/>
      <c r="BL8662" s="7"/>
      <c r="BM8662" s="7"/>
      <c r="BP8662" s="7"/>
      <c r="BQ8662" s="7"/>
      <c r="BR8662" s="7"/>
      <c r="BS8662" s="7"/>
      <c r="BT8662" s="7"/>
      <c r="BU8662" s="7"/>
      <c r="BV8662" s="7"/>
      <c r="BW8662" s="7"/>
    </row>
    <row r="8663" spans="43:75" x14ac:dyDescent="0.2">
      <c r="AQ8663" s="7"/>
      <c r="AR8663" s="7"/>
      <c r="AS8663" s="7"/>
      <c r="AT8663" s="7"/>
      <c r="AU8663" s="7"/>
      <c r="AV8663" s="7"/>
      <c r="AX8663" s="7"/>
      <c r="AY8663" s="7"/>
      <c r="AZ8663" s="7"/>
      <c r="BA8663" s="7"/>
      <c r="BB8663" s="7"/>
      <c r="BC8663" s="7"/>
      <c r="BD8663" s="7"/>
      <c r="BG8663" s="7"/>
      <c r="BH8663" s="7"/>
      <c r="BI8663" s="7"/>
      <c r="BJ8663" s="7"/>
      <c r="BK8663" s="7"/>
      <c r="BL8663" s="7"/>
      <c r="BM8663" s="7"/>
      <c r="BP8663" s="7"/>
      <c r="BQ8663" s="7"/>
      <c r="BR8663" s="7"/>
      <c r="BS8663" s="7"/>
      <c r="BT8663" s="7"/>
      <c r="BU8663" s="7"/>
      <c r="BV8663" s="7"/>
      <c r="BW8663" s="7"/>
    </row>
    <row r="8664" spans="43:75" x14ac:dyDescent="0.2">
      <c r="AQ8664" s="7"/>
      <c r="AR8664" s="7"/>
      <c r="AS8664" s="7"/>
      <c r="AT8664" s="7"/>
      <c r="AU8664" s="7"/>
      <c r="AV8664" s="7"/>
      <c r="AX8664" s="7"/>
      <c r="AY8664" s="7"/>
      <c r="AZ8664" s="7"/>
      <c r="BA8664" s="7"/>
      <c r="BB8664" s="7"/>
      <c r="BC8664" s="7"/>
      <c r="BD8664" s="7"/>
      <c r="BG8664" s="7"/>
      <c r="BH8664" s="7"/>
      <c r="BI8664" s="7"/>
      <c r="BJ8664" s="7"/>
      <c r="BK8664" s="7"/>
      <c r="BL8664" s="7"/>
      <c r="BM8664" s="7"/>
      <c r="BP8664" s="7"/>
      <c r="BQ8664" s="7"/>
      <c r="BR8664" s="7"/>
      <c r="BS8664" s="7"/>
      <c r="BT8664" s="7"/>
      <c r="BU8664" s="7"/>
      <c r="BV8664" s="7"/>
      <c r="BW8664" s="7"/>
    </row>
    <row r="8665" spans="43:75" x14ac:dyDescent="0.2">
      <c r="AQ8665" s="7"/>
      <c r="AR8665" s="7"/>
      <c r="AS8665" s="7"/>
      <c r="AT8665" s="7"/>
      <c r="AU8665" s="7"/>
      <c r="AV8665" s="7"/>
      <c r="AX8665" s="7"/>
      <c r="AY8665" s="7"/>
      <c r="AZ8665" s="7"/>
      <c r="BA8665" s="7"/>
      <c r="BB8665" s="7"/>
      <c r="BC8665" s="7"/>
      <c r="BD8665" s="7"/>
      <c r="BG8665" s="7"/>
      <c r="BH8665" s="7"/>
      <c r="BI8665" s="7"/>
      <c r="BJ8665" s="7"/>
      <c r="BK8665" s="7"/>
      <c r="BL8665" s="7"/>
      <c r="BM8665" s="7"/>
      <c r="BP8665" s="7"/>
      <c r="BQ8665" s="7"/>
      <c r="BR8665" s="7"/>
      <c r="BS8665" s="7"/>
      <c r="BT8665" s="7"/>
      <c r="BU8665" s="7"/>
      <c r="BV8665" s="7"/>
      <c r="BW8665" s="7"/>
    </row>
    <row r="8666" spans="43:75" x14ac:dyDescent="0.2">
      <c r="AQ8666" s="7"/>
      <c r="AR8666" s="7"/>
      <c r="AS8666" s="7"/>
      <c r="AT8666" s="7"/>
      <c r="AU8666" s="7"/>
      <c r="AV8666" s="7"/>
      <c r="AX8666" s="7"/>
      <c r="AY8666" s="7"/>
      <c r="AZ8666" s="7"/>
      <c r="BA8666" s="7"/>
      <c r="BB8666" s="7"/>
      <c r="BC8666" s="7"/>
      <c r="BD8666" s="7"/>
      <c r="BG8666" s="7"/>
      <c r="BH8666" s="7"/>
      <c r="BI8666" s="7"/>
      <c r="BJ8666" s="7"/>
      <c r="BK8666" s="7"/>
      <c r="BL8666" s="7"/>
      <c r="BM8666" s="7"/>
      <c r="BP8666" s="7"/>
      <c r="BQ8666" s="7"/>
      <c r="BR8666" s="7"/>
      <c r="BS8666" s="7"/>
      <c r="BT8666" s="7"/>
      <c r="BU8666" s="7"/>
      <c r="BV8666" s="7"/>
      <c r="BW8666" s="7"/>
    </row>
    <row r="8667" spans="43:75" x14ac:dyDescent="0.2">
      <c r="AQ8667" s="7"/>
      <c r="AR8667" s="7"/>
      <c r="AS8667" s="7"/>
      <c r="AT8667" s="7"/>
      <c r="AU8667" s="7"/>
      <c r="AV8667" s="7"/>
      <c r="AX8667" s="7"/>
      <c r="AY8667" s="7"/>
      <c r="AZ8667" s="7"/>
      <c r="BA8667" s="7"/>
      <c r="BB8667" s="7"/>
      <c r="BC8667" s="7"/>
      <c r="BD8667" s="7"/>
      <c r="BG8667" s="7"/>
      <c r="BH8667" s="7"/>
      <c r="BI8667" s="7"/>
      <c r="BJ8667" s="7"/>
      <c r="BK8667" s="7"/>
      <c r="BL8667" s="7"/>
      <c r="BM8667" s="7"/>
      <c r="BP8667" s="7"/>
      <c r="BQ8667" s="7"/>
      <c r="BR8667" s="7"/>
      <c r="BS8667" s="7"/>
      <c r="BT8667" s="7"/>
      <c r="BU8667" s="7"/>
      <c r="BV8667" s="7"/>
      <c r="BW8667" s="7"/>
    </row>
    <row r="8668" spans="43:75" x14ac:dyDescent="0.2">
      <c r="AQ8668" s="7"/>
      <c r="AR8668" s="7"/>
      <c r="AS8668" s="7"/>
      <c r="AT8668" s="7"/>
      <c r="AU8668" s="7"/>
      <c r="AV8668" s="7"/>
      <c r="AX8668" s="7"/>
      <c r="AY8668" s="7"/>
      <c r="AZ8668" s="7"/>
      <c r="BA8668" s="7"/>
      <c r="BB8668" s="7"/>
      <c r="BC8668" s="7"/>
      <c r="BD8668" s="7"/>
      <c r="BG8668" s="7"/>
      <c r="BH8668" s="7"/>
      <c r="BI8668" s="7"/>
      <c r="BJ8668" s="7"/>
      <c r="BK8668" s="7"/>
      <c r="BL8668" s="7"/>
      <c r="BM8668" s="7"/>
      <c r="BP8668" s="7"/>
      <c r="BQ8668" s="7"/>
      <c r="BR8668" s="7"/>
      <c r="BS8668" s="7"/>
      <c r="BT8668" s="7"/>
      <c r="BU8668" s="7"/>
      <c r="BV8668" s="7"/>
      <c r="BW8668" s="7"/>
    </row>
    <row r="8669" spans="43:75" x14ac:dyDescent="0.2">
      <c r="AQ8669" s="7"/>
      <c r="AR8669" s="7"/>
      <c r="AS8669" s="7"/>
      <c r="AT8669" s="7"/>
      <c r="AU8669" s="7"/>
      <c r="AV8669" s="7"/>
      <c r="AX8669" s="7"/>
      <c r="AY8669" s="7"/>
      <c r="AZ8669" s="7"/>
      <c r="BA8669" s="7"/>
      <c r="BB8669" s="7"/>
      <c r="BC8669" s="7"/>
      <c r="BD8669" s="7"/>
      <c r="BG8669" s="7"/>
      <c r="BH8669" s="7"/>
      <c r="BI8669" s="7"/>
      <c r="BJ8669" s="7"/>
      <c r="BK8669" s="7"/>
      <c r="BL8669" s="7"/>
      <c r="BM8669" s="7"/>
      <c r="BP8669" s="7"/>
      <c r="BQ8669" s="7"/>
      <c r="BR8669" s="7"/>
      <c r="BS8669" s="7"/>
      <c r="BT8669" s="7"/>
      <c r="BU8669" s="7"/>
      <c r="BV8669" s="7"/>
      <c r="BW8669" s="7"/>
    </row>
    <row r="8670" spans="43:75" x14ac:dyDescent="0.2">
      <c r="AQ8670" s="7"/>
      <c r="AR8670" s="7"/>
      <c r="AS8670" s="7"/>
      <c r="AT8670" s="7"/>
      <c r="AU8670" s="7"/>
      <c r="AV8670" s="7"/>
      <c r="AX8670" s="7"/>
      <c r="AY8670" s="7"/>
      <c r="AZ8670" s="7"/>
      <c r="BA8670" s="7"/>
      <c r="BB8670" s="7"/>
      <c r="BC8670" s="7"/>
      <c r="BD8670" s="7"/>
      <c r="BG8670" s="7"/>
      <c r="BH8670" s="7"/>
      <c r="BI8670" s="7"/>
      <c r="BJ8670" s="7"/>
      <c r="BK8670" s="7"/>
      <c r="BL8670" s="7"/>
      <c r="BM8670" s="7"/>
      <c r="BP8670" s="7"/>
      <c r="BQ8670" s="7"/>
      <c r="BR8670" s="7"/>
      <c r="BS8670" s="7"/>
      <c r="BT8670" s="7"/>
      <c r="BU8670" s="7"/>
      <c r="BV8670" s="7"/>
      <c r="BW8670" s="7"/>
    </row>
    <row r="8671" spans="43:75" x14ac:dyDescent="0.2">
      <c r="AQ8671" s="7"/>
      <c r="AR8671" s="7"/>
      <c r="AS8671" s="7"/>
      <c r="AT8671" s="7"/>
      <c r="AU8671" s="7"/>
      <c r="AV8671" s="7"/>
      <c r="AX8671" s="7"/>
      <c r="AY8671" s="7"/>
      <c r="AZ8671" s="7"/>
      <c r="BA8671" s="7"/>
      <c r="BB8671" s="7"/>
      <c r="BC8671" s="7"/>
      <c r="BD8671" s="7"/>
      <c r="BG8671" s="7"/>
      <c r="BH8671" s="7"/>
      <c r="BI8671" s="7"/>
      <c r="BJ8671" s="7"/>
      <c r="BK8671" s="7"/>
      <c r="BL8671" s="7"/>
      <c r="BM8671" s="7"/>
      <c r="BP8671" s="7"/>
      <c r="BQ8671" s="7"/>
      <c r="BR8671" s="7"/>
      <c r="BS8671" s="7"/>
      <c r="BT8671" s="7"/>
      <c r="BU8671" s="7"/>
      <c r="BV8671" s="7"/>
      <c r="BW8671" s="7"/>
    </row>
    <row r="8672" spans="43:75" x14ac:dyDescent="0.2">
      <c r="AQ8672" s="7"/>
      <c r="AR8672" s="7"/>
      <c r="AS8672" s="7"/>
      <c r="AT8672" s="7"/>
      <c r="AU8672" s="7"/>
      <c r="AV8672" s="7"/>
      <c r="AX8672" s="7"/>
      <c r="AY8672" s="7"/>
      <c r="AZ8672" s="7"/>
      <c r="BA8672" s="7"/>
      <c r="BB8672" s="7"/>
      <c r="BC8672" s="7"/>
      <c r="BD8672" s="7"/>
      <c r="BG8672" s="7"/>
      <c r="BH8672" s="7"/>
      <c r="BI8672" s="7"/>
      <c r="BJ8672" s="7"/>
      <c r="BK8672" s="7"/>
      <c r="BL8672" s="7"/>
      <c r="BM8672" s="7"/>
      <c r="BP8672" s="7"/>
      <c r="BQ8672" s="7"/>
      <c r="BR8672" s="7"/>
      <c r="BS8672" s="7"/>
      <c r="BT8672" s="7"/>
      <c r="BU8672" s="7"/>
      <c r="BV8672" s="7"/>
      <c r="BW8672" s="7"/>
    </row>
    <row r="8673" spans="43:75" x14ac:dyDescent="0.2">
      <c r="AQ8673" s="7"/>
      <c r="AR8673" s="7"/>
      <c r="AS8673" s="7"/>
      <c r="AT8673" s="7"/>
      <c r="AU8673" s="7"/>
      <c r="AV8673" s="7"/>
      <c r="AX8673" s="7"/>
      <c r="AY8673" s="7"/>
      <c r="AZ8673" s="7"/>
      <c r="BA8673" s="7"/>
      <c r="BB8673" s="7"/>
      <c r="BC8673" s="7"/>
      <c r="BD8673" s="7"/>
      <c r="BG8673" s="7"/>
      <c r="BH8673" s="7"/>
      <c r="BI8673" s="7"/>
      <c r="BJ8673" s="7"/>
      <c r="BK8673" s="7"/>
      <c r="BL8673" s="7"/>
      <c r="BM8673" s="7"/>
      <c r="BP8673" s="7"/>
      <c r="BQ8673" s="7"/>
      <c r="BR8673" s="7"/>
      <c r="BS8673" s="7"/>
      <c r="BT8673" s="7"/>
      <c r="BU8673" s="7"/>
      <c r="BV8673" s="7"/>
      <c r="BW8673" s="7"/>
    </row>
    <row r="8674" spans="43:75" x14ac:dyDescent="0.2">
      <c r="AQ8674" s="7"/>
      <c r="AR8674" s="7"/>
      <c r="AS8674" s="7"/>
      <c r="AT8674" s="7"/>
      <c r="AU8674" s="7"/>
      <c r="AV8674" s="7"/>
      <c r="AX8674" s="7"/>
      <c r="AY8674" s="7"/>
      <c r="AZ8674" s="7"/>
      <c r="BA8674" s="7"/>
      <c r="BB8674" s="7"/>
      <c r="BC8674" s="7"/>
      <c r="BD8674" s="7"/>
      <c r="BG8674" s="7"/>
      <c r="BH8674" s="7"/>
      <c r="BI8674" s="7"/>
      <c r="BJ8674" s="7"/>
      <c r="BK8674" s="7"/>
      <c r="BL8674" s="7"/>
      <c r="BM8674" s="7"/>
      <c r="BP8674" s="7"/>
      <c r="BQ8674" s="7"/>
      <c r="BR8674" s="7"/>
      <c r="BS8674" s="7"/>
      <c r="BT8674" s="7"/>
      <c r="BU8674" s="7"/>
      <c r="BV8674" s="7"/>
      <c r="BW8674" s="7"/>
    </row>
    <row r="8675" spans="43:75" x14ac:dyDescent="0.2">
      <c r="AQ8675" s="7"/>
      <c r="AR8675" s="7"/>
      <c r="AS8675" s="7"/>
      <c r="AT8675" s="7"/>
      <c r="AU8675" s="7"/>
      <c r="AV8675" s="7"/>
      <c r="AX8675" s="7"/>
      <c r="AY8675" s="7"/>
      <c r="AZ8675" s="7"/>
      <c r="BA8675" s="7"/>
      <c r="BB8675" s="7"/>
      <c r="BC8675" s="7"/>
      <c r="BD8675" s="7"/>
      <c r="BG8675" s="7"/>
      <c r="BH8675" s="7"/>
      <c r="BI8675" s="7"/>
      <c r="BJ8675" s="7"/>
      <c r="BK8675" s="7"/>
      <c r="BL8675" s="7"/>
      <c r="BM8675" s="7"/>
      <c r="BP8675" s="7"/>
      <c r="BQ8675" s="7"/>
      <c r="BR8675" s="7"/>
      <c r="BS8675" s="7"/>
      <c r="BT8675" s="7"/>
      <c r="BU8675" s="7"/>
      <c r="BV8675" s="7"/>
      <c r="BW8675" s="7"/>
    </row>
    <row r="8676" spans="43:75" x14ac:dyDescent="0.2">
      <c r="AQ8676" s="7"/>
      <c r="AR8676" s="7"/>
      <c r="AS8676" s="7"/>
      <c r="AT8676" s="7"/>
      <c r="AU8676" s="7"/>
      <c r="AV8676" s="7"/>
      <c r="AX8676" s="7"/>
      <c r="AY8676" s="7"/>
      <c r="AZ8676" s="7"/>
      <c r="BA8676" s="7"/>
      <c r="BB8676" s="7"/>
      <c r="BC8676" s="7"/>
      <c r="BD8676" s="7"/>
      <c r="BG8676" s="7"/>
      <c r="BH8676" s="7"/>
      <c r="BI8676" s="7"/>
      <c r="BJ8676" s="7"/>
      <c r="BK8676" s="7"/>
      <c r="BL8676" s="7"/>
      <c r="BM8676" s="7"/>
      <c r="BP8676" s="7"/>
      <c r="BQ8676" s="7"/>
      <c r="BR8676" s="7"/>
      <c r="BS8676" s="7"/>
      <c r="BT8676" s="7"/>
      <c r="BU8676" s="7"/>
      <c r="BV8676" s="7"/>
      <c r="BW8676" s="7"/>
    </row>
    <row r="8677" spans="43:75" x14ac:dyDescent="0.2">
      <c r="AQ8677" s="7"/>
      <c r="AR8677" s="7"/>
      <c r="AS8677" s="7"/>
      <c r="AT8677" s="7"/>
      <c r="AU8677" s="7"/>
      <c r="AV8677" s="7"/>
      <c r="AX8677" s="7"/>
      <c r="AY8677" s="7"/>
      <c r="AZ8677" s="7"/>
      <c r="BA8677" s="7"/>
      <c r="BB8677" s="7"/>
      <c r="BC8677" s="7"/>
      <c r="BD8677" s="7"/>
      <c r="BG8677" s="7"/>
      <c r="BH8677" s="7"/>
      <c r="BI8677" s="7"/>
      <c r="BJ8677" s="7"/>
      <c r="BK8677" s="7"/>
      <c r="BL8677" s="7"/>
      <c r="BM8677" s="7"/>
      <c r="BP8677" s="7"/>
      <c r="BQ8677" s="7"/>
      <c r="BR8677" s="7"/>
      <c r="BS8677" s="7"/>
      <c r="BT8677" s="7"/>
      <c r="BU8677" s="7"/>
      <c r="BV8677" s="7"/>
      <c r="BW8677" s="7"/>
    </row>
    <row r="8678" spans="43:75" x14ac:dyDescent="0.2">
      <c r="AQ8678" s="7"/>
      <c r="AR8678" s="7"/>
      <c r="AS8678" s="7"/>
      <c r="AT8678" s="7"/>
      <c r="AU8678" s="7"/>
      <c r="AV8678" s="7"/>
      <c r="AX8678" s="7"/>
      <c r="AY8678" s="7"/>
      <c r="AZ8678" s="7"/>
      <c r="BA8678" s="7"/>
      <c r="BB8678" s="7"/>
      <c r="BC8678" s="7"/>
      <c r="BD8678" s="7"/>
      <c r="BG8678" s="7"/>
      <c r="BH8678" s="7"/>
      <c r="BI8678" s="7"/>
      <c r="BJ8678" s="7"/>
      <c r="BK8678" s="7"/>
      <c r="BL8678" s="7"/>
      <c r="BM8678" s="7"/>
      <c r="BP8678" s="7"/>
      <c r="BQ8678" s="7"/>
      <c r="BR8678" s="7"/>
      <c r="BS8678" s="7"/>
      <c r="BT8678" s="7"/>
      <c r="BU8678" s="7"/>
      <c r="BV8678" s="7"/>
      <c r="BW8678" s="7"/>
    </row>
    <row r="8679" spans="43:75" x14ac:dyDescent="0.2">
      <c r="AQ8679" s="7"/>
      <c r="AR8679" s="7"/>
      <c r="AS8679" s="7"/>
      <c r="AT8679" s="7"/>
      <c r="AU8679" s="7"/>
      <c r="AV8679" s="7"/>
      <c r="AX8679" s="7"/>
      <c r="AY8679" s="7"/>
      <c r="AZ8679" s="7"/>
      <c r="BA8679" s="7"/>
      <c r="BB8679" s="7"/>
      <c r="BC8679" s="7"/>
      <c r="BD8679" s="7"/>
      <c r="BG8679" s="7"/>
      <c r="BH8679" s="7"/>
      <c r="BI8679" s="7"/>
      <c r="BJ8679" s="7"/>
      <c r="BK8679" s="7"/>
      <c r="BL8679" s="7"/>
      <c r="BM8679" s="7"/>
      <c r="BP8679" s="7"/>
      <c r="BQ8679" s="7"/>
      <c r="BR8679" s="7"/>
      <c r="BS8679" s="7"/>
      <c r="BT8679" s="7"/>
      <c r="BU8679" s="7"/>
      <c r="BV8679" s="7"/>
      <c r="BW8679" s="7"/>
    </row>
    <row r="8680" spans="43:75" x14ac:dyDescent="0.2">
      <c r="AQ8680" s="7"/>
      <c r="AR8680" s="7"/>
      <c r="AS8680" s="7"/>
      <c r="AT8680" s="7"/>
      <c r="AU8680" s="7"/>
      <c r="AV8680" s="7"/>
      <c r="AX8680" s="7"/>
      <c r="AY8680" s="7"/>
      <c r="AZ8680" s="7"/>
      <c r="BA8680" s="7"/>
      <c r="BB8680" s="7"/>
      <c r="BC8680" s="7"/>
      <c r="BD8680" s="7"/>
      <c r="BG8680" s="7"/>
      <c r="BH8680" s="7"/>
      <c r="BI8680" s="7"/>
      <c r="BJ8680" s="7"/>
      <c r="BK8680" s="7"/>
      <c r="BL8680" s="7"/>
      <c r="BM8680" s="7"/>
      <c r="BP8680" s="7"/>
      <c r="BQ8680" s="7"/>
      <c r="BR8680" s="7"/>
      <c r="BS8680" s="7"/>
      <c r="BT8680" s="7"/>
      <c r="BU8680" s="7"/>
      <c r="BV8680" s="7"/>
      <c r="BW8680" s="7"/>
    </row>
    <row r="8681" spans="43:75" x14ac:dyDescent="0.2">
      <c r="AQ8681" s="7"/>
      <c r="AR8681" s="7"/>
      <c r="AS8681" s="7"/>
      <c r="AT8681" s="7"/>
      <c r="AU8681" s="7"/>
      <c r="AV8681" s="7"/>
      <c r="AX8681" s="7"/>
      <c r="AY8681" s="7"/>
      <c r="AZ8681" s="7"/>
      <c r="BA8681" s="7"/>
      <c r="BB8681" s="7"/>
      <c r="BC8681" s="7"/>
      <c r="BD8681" s="7"/>
      <c r="BG8681" s="7"/>
      <c r="BH8681" s="7"/>
      <c r="BI8681" s="7"/>
      <c r="BJ8681" s="7"/>
      <c r="BK8681" s="7"/>
      <c r="BL8681" s="7"/>
      <c r="BM8681" s="7"/>
      <c r="BP8681" s="7"/>
      <c r="BQ8681" s="7"/>
      <c r="BR8681" s="7"/>
      <c r="BS8681" s="7"/>
      <c r="BT8681" s="7"/>
      <c r="BU8681" s="7"/>
      <c r="BV8681" s="7"/>
      <c r="BW8681" s="7"/>
    </row>
    <row r="8682" spans="43:75" x14ac:dyDescent="0.2">
      <c r="AQ8682" s="7"/>
      <c r="AR8682" s="7"/>
      <c r="AS8682" s="7"/>
      <c r="AT8682" s="7"/>
      <c r="AU8682" s="7"/>
      <c r="AV8682" s="7"/>
      <c r="AX8682" s="7"/>
      <c r="AY8682" s="7"/>
      <c r="AZ8682" s="7"/>
      <c r="BA8682" s="7"/>
      <c r="BB8682" s="7"/>
      <c r="BC8682" s="7"/>
      <c r="BD8682" s="7"/>
      <c r="BG8682" s="7"/>
      <c r="BH8682" s="7"/>
      <c r="BI8682" s="7"/>
      <c r="BJ8682" s="7"/>
      <c r="BK8682" s="7"/>
      <c r="BL8682" s="7"/>
      <c r="BM8682" s="7"/>
      <c r="BP8682" s="7"/>
      <c r="BQ8682" s="7"/>
      <c r="BR8682" s="7"/>
      <c r="BS8682" s="7"/>
      <c r="BT8682" s="7"/>
      <c r="BU8682" s="7"/>
      <c r="BV8682" s="7"/>
      <c r="BW8682" s="7"/>
    </row>
    <row r="8683" spans="43:75" x14ac:dyDescent="0.2">
      <c r="AQ8683" s="7"/>
      <c r="AR8683" s="7"/>
      <c r="AS8683" s="7"/>
      <c r="AT8683" s="7"/>
      <c r="AU8683" s="7"/>
      <c r="AV8683" s="7"/>
      <c r="AX8683" s="7"/>
      <c r="AY8683" s="7"/>
      <c r="AZ8683" s="7"/>
      <c r="BA8683" s="7"/>
      <c r="BB8683" s="7"/>
      <c r="BC8683" s="7"/>
      <c r="BD8683" s="7"/>
      <c r="BG8683" s="7"/>
      <c r="BH8683" s="7"/>
      <c r="BI8683" s="7"/>
      <c r="BJ8683" s="7"/>
      <c r="BK8683" s="7"/>
      <c r="BL8683" s="7"/>
      <c r="BM8683" s="7"/>
      <c r="BP8683" s="7"/>
      <c r="BQ8683" s="7"/>
      <c r="BR8683" s="7"/>
      <c r="BS8683" s="7"/>
      <c r="BT8683" s="7"/>
      <c r="BU8683" s="7"/>
      <c r="BV8683" s="7"/>
      <c r="BW8683" s="7"/>
    </row>
    <row r="8684" spans="43:75" x14ac:dyDescent="0.2">
      <c r="AQ8684" s="7"/>
      <c r="AR8684" s="7"/>
      <c r="AS8684" s="7"/>
      <c r="AT8684" s="7"/>
      <c r="AU8684" s="7"/>
      <c r="AV8684" s="7"/>
      <c r="AX8684" s="7"/>
      <c r="AY8684" s="7"/>
      <c r="AZ8684" s="7"/>
      <c r="BA8684" s="7"/>
      <c r="BB8684" s="7"/>
      <c r="BC8684" s="7"/>
      <c r="BD8684" s="7"/>
      <c r="BG8684" s="7"/>
      <c r="BH8684" s="7"/>
      <c r="BI8684" s="7"/>
      <c r="BJ8684" s="7"/>
      <c r="BK8684" s="7"/>
      <c r="BL8684" s="7"/>
      <c r="BM8684" s="7"/>
      <c r="BP8684" s="7"/>
      <c r="BQ8684" s="7"/>
      <c r="BR8684" s="7"/>
      <c r="BS8684" s="7"/>
      <c r="BT8684" s="7"/>
      <c r="BU8684" s="7"/>
      <c r="BV8684" s="7"/>
      <c r="BW8684" s="7"/>
    </row>
    <row r="8685" spans="43:75" x14ac:dyDescent="0.2">
      <c r="AQ8685" s="7"/>
      <c r="AR8685" s="7"/>
      <c r="AS8685" s="7"/>
      <c r="AT8685" s="7"/>
      <c r="AU8685" s="7"/>
      <c r="AV8685" s="7"/>
      <c r="AX8685" s="7"/>
      <c r="AY8685" s="7"/>
      <c r="AZ8685" s="7"/>
      <c r="BA8685" s="7"/>
      <c r="BB8685" s="7"/>
      <c r="BC8685" s="7"/>
      <c r="BD8685" s="7"/>
      <c r="BG8685" s="7"/>
      <c r="BH8685" s="7"/>
      <c r="BI8685" s="7"/>
      <c r="BJ8685" s="7"/>
      <c r="BK8685" s="7"/>
      <c r="BL8685" s="7"/>
      <c r="BM8685" s="7"/>
      <c r="BP8685" s="7"/>
      <c r="BQ8685" s="7"/>
      <c r="BR8685" s="7"/>
      <c r="BS8685" s="7"/>
      <c r="BT8685" s="7"/>
      <c r="BU8685" s="7"/>
      <c r="BV8685" s="7"/>
      <c r="BW8685" s="7"/>
    </row>
    <row r="8686" spans="43:75" x14ac:dyDescent="0.2">
      <c r="AQ8686" s="7"/>
      <c r="AR8686" s="7"/>
      <c r="AS8686" s="7"/>
      <c r="AT8686" s="7"/>
      <c r="AU8686" s="7"/>
      <c r="AV8686" s="7"/>
      <c r="AX8686" s="7"/>
      <c r="AY8686" s="7"/>
      <c r="AZ8686" s="7"/>
      <c r="BA8686" s="7"/>
      <c r="BB8686" s="7"/>
      <c r="BC8686" s="7"/>
      <c r="BD8686" s="7"/>
      <c r="BG8686" s="7"/>
      <c r="BH8686" s="7"/>
      <c r="BI8686" s="7"/>
      <c r="BJ8686" s="7"/>
      <c r="BK8686" s="7"/>
      <c r="BL8686" s="7"/>
      <c r="BM8686" s="7"/>
      <c r="BP8686" s="7"/>
      <c r="BQ8686" s="7"/>
      <c r="BR8686" s="7"/>
      <c r="BS8686" s="7"/>
      <c r="BT8686" s="7"/>
      <c r="BU8686" s="7"/>
      <c r="BV8686" s="7"/>
      <c r="BW8686" s="7"/>
    </row>
    <row r="8687" spans="43:75" x14ac:dyDescent="0.2">
      <c r="AQ8687" s="7"/>
      <c r="AR8687" s="7"/>
      <c r="AS8687" s="7"/>
      <c r="AT8687" s="7"/>
      <c r="AU8687" s="7"/>
      <c r="AV8687" s="7"/>
      <c r="AX8687" s="7"/>
      <c r="AY8687" s="7"/>
      <c r="AZ8687" s="7"/>
      <c r="BA8687" s="7"/>
      <c r="BB8687" s="7"/>
      <c r="BC8687" s="7"/>
      <c r="BD8687" s="7"/>
      <c r="BG8687" s="7"/>
      <c r="BH8687" s="7"/>
      <c r="BI8687" s="7"/>
      <c r="BJ8687" s="7"/>
      <c r="BK8687" s="7"/>
      <c r="BL8687" s="7"/>
      <c r="BM8687" s="7"/>
      <c r="BP8687" s="7"/>
      <c r="BQ8687" s="7"/>
      <c r="BR8687" s="7"/>
      <c r="BS8687" s="7"/>
      <c r="BT8687" s="7"/>
      <c r="BU8687" s="7"/>
      <c r="BV8687" s="7"/>
      <c r="BW8687" s="7"/>
    </row>
    <row r="8688" spans="43:75" x14ac:dyDescent="0.2">
      <c r="AQ8688" s="7"/>
      <c r="AR8688" s="7"/>
      <c r="AS8688" s="7"/>
      <c r="AT8688" s="7"/>
      <c r="AU8688" s="7"/>
      <c r="AV8688" s="7"/>
      <c r="AX8688" s="7"/>
      <c r="AY8688" s="7"/>
      <c r="AZ8688" s="7"/>
      <c r="BA8688" s="7"/>
      <c r="BB8688" s="7"/>
      <c r="BC8688" s="7"/>
      <c r="BD8688" s="7"/>
      <c r="BG8688" s="7"/>
      <c r="BH8688" s="7"/>
      <c r="BI8688" s="7"/>
      <c r="BJ8688" s="7"/>
      <c r="BK8688" s="7"/>
      <c r="BL8688" s="7"/>
      <c r="BM8688" s="7"/>
      <c r="BP8688" s="7"/>
      <c r="BQ8688" s="7"/>
      <c r="BR8688" s="7"/>
      <c r="BS8688" s="7"/>
      <c r="BT8688" s="7"/>
      <c r="BU8688" s="7"/>
      <c r="BV8688" s="7"/>
      <c r="BW8688" s="7"/>
    </row>
    <row r="8689" spans="43:75" x14ac:dyDescent="0.2">
      <c r="AQ8689" s="7"/>
      <c r="AR8689" s="7"/>
      <c r="AS8689" s="7"/>
      <c r="AT8689" s="7"/>
      <c r="AU8689" s="7"/>
      <c r="AV8689" s="7"/>
      <c r="AX8689" s="7"/>
      <c r="AY8689" s="7"/>
      <c r="AZ8689" s="7"/>
      <c r="BA8689" s="7"/>
      <c r="BB8689" s="7"/>
      <c r="BC8689" s="7"/>
      <c r="BD8689" s="7"/>
      <c r="BG8689" s="7"/>
      <c r="BH8689" s="7"/>
      <c r="BI8689" s="7"/>
      <c r="BJ8689" s="7"/>
      <c r="BK8689" s="7"/>
      <c r="BL8689" s="7"/>
      <c r="BM8689" s="7"/>
      <c r="BP8689" s="7"/>
      <c r="BQ8689" s="7"/>
      <c r="BR8689" s="7"/>
      <c r="BS8689" s="7"/>
      <c r="BT8689" s="7"/>
      <c r="BU8689" s="7"/>
      <c r="BV8689" s="7"/>
      <c r="BW8689" s="7"/>
    </row>
    <row r="8690" spans="43:75" x14ac:dyDescent="0.2">
      <c r="AQ8690" s="7"/>
      <c r="AR8690" s="7"/>
      <c r="AS8690" s="7"/>
      <c r="AT8690" s="7"/>
      <c r="AU8690" s="7"/>
      <c r="AV8690" s="7"/>
      <c r="AX8690" s="7"/>
      <c r="AY8690" s="7"/>
      <c r="AZ8690" s="7"/>
      <c r="BA8690" s="7"/>
      <c r="BB8690" s="7"/>
      <c r="BC8690" s="7"/>
      <c r="BD8690" s="7"/>
      <c r="BG8690" s="7"/>
      <c r="BH8690" s="7"/>
      <c r="BI8690" s="7"/>
      <c r="BJ8690" s="7"/>
      <c r="BK8690" s="7"/>
      <c r="BL8690" s="7"/>
      <c r="BM8690" s="7"/>
      <c r="BP8690" s="7"/>
      <c r="BQ8690" s="7"/>
      <c r="BR8690" s="7"/>
      <c r="BS8690" s="7"/>
      <c r="BT8690" s="7"/>
      <c r="BU8690" s="7"/>
      <c r="BV8690" s="7"/>
      <c r="BW8690" s="7"/>
    </row>
    <row r="8691" spans="43:75" x14ac:dyDescent="0.2">
      <c r="AQ8691" s="7"/>
      <c r="AR8691" s="7"/>
      <c r="AS8691" s="7"/>
      <c r="AT8691" s="7"/>
      <c r="AU8691" s="7"/>
      <c r="AV8691" s="7"/>
      <c r="AX8691" s="7"/>
      <c r="AY8691" s="7"/>
      <c r="AZ8691" s="7"/>
      <c r="BA8691" s="7"/>
      <c r="BB8691" s="7"/>
      <c r="BC8691" s="7"/>
      <c r="BD8691" s="7"/>
      <c r="BG8691" s="7"/>
      <c r="BH8691" s="7"/>
      <c r="BI8691" s="7"/>
      <c r="BJ8691" s="7"/>
      <c r="BK8691" s="7"/>
      <c r="BL8691" s="7"/>
      <c r="BM8691" s="7"/>
      <c r="BP8691" s="7"/>
      <c r="BQ8691" s="7"/>
      <c r="BR8691" s="7"/>
      <c r="BS8691" s="7"/>
      <c r="BT8691" s="7"/>
      <c r="BU8691" s="7"/>
      <c r="BV8691" s="7"/>
      <c r="BW8691" s="7"/>
    </row>
    <row r="8692" spans="43:75" x14ac:dyDescent="0.2">
      <c r="AQ8692" s="7"/>
      <c r="AR8692" s="7"/>
      <c r="AS8692" s="7"/>
      <c r="AT8692" s="7"/>
      <c r="AU8692" s="7"/>
      <c r="AV8692" s="7"/>
      <c r="AX8692" s="7"/>
      <c r="AY8692" s="7"/>
      <c r="AZ8692" s="7"/>
      <c r="BA8692" s="7"/>
      <c r="BB8692" s="7"/>
      <c r="BC8692" s="7"/>
      <c r="BD8692" s="7"/>
      <c r="BG8692" s="7"/>
      <c r="BH8692" s="7"/>
      <c r="BI8692" s="7"/>
      <c r="BJ8692" s="7"/>
      <c r="BK8692" s="7"/>
      <c r="BL8692" s="7"/>
      <c r="BM8692" s="7"/>
      <c r="BP8692" s="7"/>
      <c r="BQ8692" s="7"/>
      <c r="BR8692" s="7"/>
      <c r="BS8692" s="7"/>
      <c r="BT8692" s="7"/>
      <c r="BU8692" s="7"/>
      <c r="BV8692" s="7"/>
      <c r="BW8692" s="7"/>
    </row>
    <row r="8693" spans="43:75" x14ac:dyDescent="0.2">
      <c r="AQ8693" s="7"/>
      <c r="AR8693" s="7"/>
      <c r="AS8693" s="7"/>
      <c r="AT8693" s="7"/>
      <c r="AU8693" s="7"/>
      <c r="AV8693" s="7"/>
      <c r="AX8693" s="7"/>
      <c r="AY8693" s="7"/>
      <c r="AZ8693" s="7"/>
      <c r="BA8693" s="7"/>
      <c r="BB8693" s="7"/>
      <c r="BC8693" s="7"/>
      <c r="BD8693" s="7"/>
      <c r="BG8693" s="7"/>
      <c r="BH8693" s="7"/>
      <c r="BI8693" s="7"/>
      <c r="BJ8693" s="7"/>
      <c r="BK8693" s="7"/>
      <c r="BL8693" s="7"/>
      <c r="BM8693" s="7"/>
      <c r="BP8693" s="7"/>
      <c r="BQ8693" s="7"/>
      <c r="BR8693" s="7"/>
      <c r="BS8693" s="7"/>
      <c r="BT8693" s="7"/>
      <c r="BU8693" s="7"/>
      <c r="BV8693" s="7"/>
      <c r="BW8693" s="7"/>
    </row>
    <row r="8694" spans="43:75" x14ac:dyDescent="0.2">
      <c r="AQ8694" s="7"/>
      <c r="AR8694" s="7"/>
      <c r="AS8694" s="7"/>
      <c r="AT8694" s="7"/>
      <c r="AU8694" s="7"/>
      <c r="AV8694" s="7"/>
      <c r="AX8694" s="7"/>
      <c r="AY8694" s="7"/>
      <c r="AZ8694" s="7"/>
      <c r="BA8694" s="7"/>
      <c r="BB8694" s="7"/>
      <c r="BC8694" s="7"/>
      <c r="BD8694" s="7"/>
      <c r="BG8694" s="7"/>
      <c r="BH8694" s="7"/>
      <c r="BI8694" s="7"/>
      <c r="BJ8694" s="7"/>
      <c r="BK8694" s="7"/>
      <c r="BL8694" s="7"/>
      <c r="BM8694" s="7"/>
      <c r="BP8694" s="7"/>
      <c r="BQ8694" s="7"/>
      <c r="BR8694" s="7"/>
      <c r="BS8694" s="7"/>
      <c r="BT8694" s="7"/>
      <c r="BU8694" s="7"/>
      <c r="BV8694" s="7"/>
      <c r="BW8694" s="7"/>
    </row>
    <row r="8695" spans="43:75" x14ac:dyDescent="0.2">
      <c r="AQ8695" s="7"/>
      <c r="AR8695" s="7"/>
      <c r="AS8695" s="7"/>
      <c r="AT8695" s="7"/>
      <c r="AU8695" s="7"/>
      <c r="AV8695" s="7"/>
      <c r="AX8695" s="7"/>
      <c r="AY8695" s="7"/>
      <c r="AZ8695" s="7"/>
      <c r="BA8695" s="7"/>
      <c r="BB8695" s="7"/>
      <c r="BC8695" s="7"/>
      <c r="BD8695" s="7"/>
      <c r="BG8695" s="7"/>
      <c r="BH8695" s="7"/>
      <c r="BI8695" s="7"/>
      <c r="BJ8695" s="7"/>
      <c r="BK8695" s="7"/>
      <c r="BL8695" s="7"/>
      <c r="BM8695" s="7"/>
      <c r="BP8695" s="7"/>
      <c r="BQ8695" s="7"/>
      <c r="BR8695" s="7"/>
      <c r="BS8695" s="7"/>
      <c r="BT8695" s="7"/>
      <c r="BU8695" s="7"/>
      <c r="BV8695" s="7"/>
      <c r="BW8695" s="7"/>
    </row>
    <row r="8696" spans="43:75" x14ac:dyDescent="0.2">
      <c r="AQ8696" s="7"/>
      <c r="AR8696" s="7"/>
      <c r="AS8696" s="7"/>
      <c r="AT8696" s="7"/>
      <c r="AU8696" s="7"/>
      <c r="AV8696" s="7"/>
      <c r="AX8696" s="7"/>
      <c r="AY8696" s="7"/>
      <c r="AZ8696" s="7"/>
      <c r="BA8696" s="7"/>
      <c r="BB8696" s="7"/>
      <c r="BC8696" s="7"/>
      <c r="BD8696" s="7"/>
      <c r="BG8696" s="7"/>
      <c r="BH8696" s="7"/>
      <c r="BI8696" s="7"/>
      <c r="BJ8696" s="7"/>
      <c r="BK8696" s="7"/>
      <c r="BL8696" s="7"/>
      <c r="BM8696" s="7"/>
      <c r="BP8696" s="7"/>
      <c r="BQ8696" s="7"/>
      <c r="BR8696" s="7"/>
      <c r="BS8696" s="7"/>
      <c r="BT8696" s="7"/>
      <c r="BU8696" s="7"/>
      <c r="BV8696" s="7"/>
      <c r="BW8696" s="7"/>
    </row>
    <row r="8697" spans="43:75" x14ac:dyDescent="0.2">
      <c r="AQ8697" s="7"/>
      <c r="AR8697" s="7"/>
      <c r="AS8697" s="7"/>
      <c r="AT8697" s="7"/>
      <c r="AU8697" s="7"/>
      <c r="AV8697" s="7"/>
      <c r="AX8697" s="7"/>
      <c r="AY8697" s="7"/>
      <c r="AZ8697" s="7"/>
      <c r="BA8697" s="7"/>
      <c r="BB8697" s="7"/>
      <c r="BC8697" s="7"/>
      <c r="BD8697" s="7"/>
      <c r="BG8697" s="7"/>
      <c r="BH8697" s="7"/>
      <c r="BI8697" s="7"/>
      <c r="BJ8697" s="7"/>
      <c r="BK8697" s="7"/>
      <c r="BL8697" s="7"/>
      <c r="BM8697" s="7"/>
      <c r="BP8697" s="7"/>
      <c r="BQ8697" s="7"/>
      <c r="BR8697" s="7"/>
      <c r="BS8697" s="7"/>
      <c r="BT8697" s="7"/>
      <c r="BU8697" s="7"/>
      <c r="BV8697" s="7"/>
      <c r="BW8697" s="7"/>
    </row>
    <row r="8698" spans="43:75" x14ac:dyDescent="0.2">
      <c r="AQ8698" s="7"/>
      <c r="AR8698" s="7"/>
      <c r="AS8698" s="7"/>
      <c r="AT8698" s="7"/>
      <c r="AU8698" s="7"/>
      <c r="AV8698" s="7"/>
      <c r="AX8698" s="7"/>
      <c r="AY8698" s="7"/>
      <c r="AZ8698" s="7"/>
      <c r="BA8698" s="7"/>
      <c r="BB8698" s="7"/>
      <c r="BC8698" s="7"/>
      <c r="BD8698" s="7"/>
      <c r="BG8698" s="7"/>
      <c r="BH8698" s="7"/>
      <c r="BI8698" s="7"/>
      <c r="BJ8698" s="7"/>
      <c r="BK8698" s="7"/>
      <c r="BL8698" s="7"/>
      <c r="BM8698" s="7"/>
      <c r="BP8698" s="7"/>
      <c r="BQ8698" s="7"/>
      <c r="BR8698" s="7"/>
      <c r="BS8698" s="7"/>
      <c r="BT8698" s="7"/>
      <c r="BU8698" s="7"/>
      <c r="BV8698" s="7"/>
      <c r="BW8698" s="7"/>
    </row>
    <row r="8699" spans="43:75" x14ac:dyDescent="0.2">
      <c r="AQ8699" s="7"/>
      <c r="AR8699" s="7"/>
      <c r="AS8699" s="7"/>
      <c r="AT8699" s="7"/>
      <c r="AU8699" s="7"/>
      <c r="AV8699" s="7"/>
      <c r="AX8699" s="7"/>
      <c r="AY8699" s="7"/>
      <c r="AZ8699" s="7"/>
      <c r="BA8699" s="7"/>
      <c r="BB8699" s="7"/>
      <c r="BC8699" s="7"/>
      <c r="BD8699" s="7"/>
      <c r="BG8699" s="7"/>
      <c r="BH8699" s="7"/>
      <c r="BI8699" s="7"/>
      <c r="BJ8699" s="7"/>
      <c r="BK8699" s="7"/>
      <c r="BL8699" s="7"/>
      <c r="BM8699" s="7"/>
      <c r="BP8699" s="7"/>
      <c r="BQ8699" s="7"/>
      <c r="BR8699" s="7"/>
      <c r="BS8699" s="7"/>
      <c r="BT8699" s="7"/>
      <c r="BU8699" s="7"/>
      <c r="BV8699" s="7"/>
      <c r="BW8699" s="7"/>
    </row>
    <row r="8700" spans="43:75" x14ac:dyDescent="0.2">
      <c r="AQ8700" s="7"/>
      <c r="AR8700" s="7"/>
      <c r="AS8700" s="7"/>
      <c r="AT8700" s="7"/>
      <c r="AU8700" s="7"/>
      <c r="AV8700" s="7"/>
      <c r="AX8700" s="7"/>
      <c r="AY8700" s="7"/>
      <c r="AZ8700" s="7"/>
      <c r="BA8700" s="7"/>
      <c r="BB8700" s="7"/>
      <c r="BC8700" s="7"/>
      <c r="BD8700" s="7"/>
      <c r="BG8700" s="7"/>
      <c r="BH8700" s="7"/>
      <c r="BI8700" s="7"/>
      <c r="BJ8700" s="7"/>
      <c r="BK8700" s="7"/>
      <c r="BL8700" s="7"/>
      <c r="BM8700" s="7"/>
      <c r="BP8700" s="7"/>
      <c r="BQ8700" s="7"/>
      <c r="BR8700" s="7"/>
      <c r="BS8700" s="7"/>
      <c r="BT8700" s="7"/>
      <c r="BU8700" s="7"/>
      <c r="BV8700" s="7"/>
      <c r="BW8700" s="7"/>
    </row>
    <row r="8701" spans="43:75" x14ac:dyDescent="0.2">
      <c r="AQ8701" s="7"/>
      <c r="AR8701" s="7"/>
      <c r="AS8701" s="7"/>
      <c r="AT8701" s="7"/>
      <c r="AU8701" s="7"/>
      <c r="AV8701" s="7"/>
      <c r="AX8701" s="7"/>
      <c r="AY8701" s="7"/>
      <c r="AZ8701" s="7"/>
      <c r="BA8701" s="7"/>
      <c r="BB8701" s="7"/>
      <c r="BC8701" s="7"/>
      <c r="BD8701" s="7"/>
      <c r="BG8701" s="7"/>
      <c r="BH8701" s="7"/>
      <c r="BI8701" s="7"/>
      <c r="BJ8701" s="7"/>
      <c r="BK8701" s="7"/>
      <c r="BL8701" s="7"/>
      <c r="BM8701" s="7"/>
      <c r="BP8701" s="7"/>
      <c r="BQ8701" s="7"/>
      <c r="BR8701" s="7"/>
      <c r="BS8701" s="7"/>
      <c r="BT8701" s="7"/>
      <c r="BU8701" s="7"/>
      <c r="BV8701" s="7"/>
      <c r="BW8701" s="7"/>
    </row>
    <row r="8702" spans="43:75" x14ac:dyDescent="0.2">
      <c r="AQ8702" s="7"/>
      <c r="AR8702" s="7"/>
      <c r="AS8702" s="7"/>
      <c r="AT8702" s="7"/>
      <c r="AU8702" s="7"/>
      <c r="AV8702" s="7"/>
      <c r="AX8702" s="7"/>
      <c r="AY8702" s="7"/>
      <c r="AZ8702" s="7"/>
      <c r="BA8702" s="7"/>
      <c r="BB8702" s="7"/>
      <c r="BC8702" s="7"/>
      <c r="BD8702" s="7"/>
      <c r="BG8702" s="7"/>
      <c r="BH8702" s="7"/>
      <c r="BI8702" s="7"/>
      <c r="BJ8702" s="7"/>
      <c r="BK8702" s="7"/>
      <c r="BL8702" s="7"/>
      <c r="BM8702" s="7"/>
      <c r="BP8702" s="7"/>
      <c r="BQ8702" s="7"/>
      <c r="BR8702" s="7"/>
      <c r="BS8702" s="7"/>
      <c r="BT8702" s="7"/>
      <c r="BU8702" s="7"/>
      <c r="BV8702" s="7"/>
      <c r="BW8702" s="7"/>
    </row>
    <row r="8703" spans="43:75" x14ac:dyDescent="0.2">
      <c r="AQ8703" s="7"/>
      <c r="AR8703" s="7"/>
      <c r="AS8703" s="7"/>
      <c r="AT8703" s="7"/>
      <c r="AU8703" s="7"/>
      <c r="AV8703" s="7"/>
      <c r="AX8703" s="7"/>
      <c r="AY8703" s="7"/>
      <c r="AZ8703" s="7"/>
      <c r="BA8703" s="7"/>
      <c r="BB8703" s="7"/>
      <c r="BC8703" s="7"/>
      <c r="BD8703" s="7"/>
      <c r="BG8703" s="7"/>
      <c r="BH8703" s="7"/>
      <c r="BI8703" s="7"/>
      <c r="BJ8703" s="7"/>
      <c r="BK8703" s="7"/>
      <c r="BL8703" s="7"/>
      <c r="BM8703" s="7"/>
      <c r="BP8703" s="7"/>
      <c r="BQ8703" s="7"/>
      <c r="BR8703" s="7"/>
      <c r="BS8703" s="7"/>
      <c r="BT8703" s="7"/>
      <c r="BU8703" s="7"/>
      <c r="BV8703" s="7"/>
      <c r="BW8703" s="7"/>
    </row>
    <row r="8704" spans="43:75" x14ac:dyDescent="0.2">
      <c r="AQ8704" s="7"/>
      <c r="AR8704" s="7"/>
      <c r="AS8704" s="7"/>
      <c r="AT8704" s="7"/>
      <c r="AU8704" s="7"/>
      <c r="AV8704" s="7"/>
      <c r="AX8704" s="7"/>
      <c r="AY8704" s="7"/>
      <c r="AZ8704" s="7"/>
      <c r="BA8704" s="7"/>
      <c r="BB8704" s="7"/>
      <c r="BC8704" s="7"/>
      <c r="BD8704" s="7"/>
      <c r="BG8704" s="7"/>
      <c r="BH8704" s="7"/>
      <c r="BI8704" s="7"/>
      <c r="BJ8704" s="7"/>
      <c r="BK8704" s="7"/>
      <c r="BL8704" s="7"/>
      <c r="BM8704" s="7"/>
      <c r="BP8704" s="7"/>
      <c r="BQ8704" s="7"/>
      <c r="BR8704" s="7"/>
      <c r="BS8704" s="7"/>
      <c r="BT8704" s="7"/>
      <c r="BU8704" s="7"/>
      <c r="BV8704" s="7"/>
      <c r="BW8704" s="7"/>
    </row>
    <row r="8705" spans="43:75" x14ac:dyDescent="0.2">
      <c r="AQ8705" s="7"/>
      <c r="AR8705" s="7"/>
      <c r="AS8705" s="7"/>
      <c r="AT8705" s="7"/>
      <c r="AU8705" s="7"/>
      <c r="AV8705" s="7"/>
      <c r="AX8705" s="7"/>
      <c r="AY8705" s="7"/>
      <c r="AZ8705" s="7"/>
      <c r="BA8705" s="7"/>
      <c r="BB8705" s="7"/>
      <c r="BC8705" s="7"/>
      <c r="BD8705" s="7"/>
      <c r="BG8705" s="7"/>
      <c r="BH8705" s="7"/>
      <c r="BI8705" s="7"/>
      <c r="BJ8705" s="7"/>
      <c r="BK8705" s="7"/>
      <c r="BL8705" s="7"/>
      <c r="BM8705" s="7"/>
      <c r="BP8705" s="7"/>
      <c r="BQ8705" s="7"/>
      <c r="BR8705" s="7"/>
      <c r="BS8705" s="7"/>
      <c r="BT8705" s="7"/>
      <c r="BU8705" s="7"/>
      <c r="BV8705" s="7"/>
      <c r="BW8705" s="7"/>
    </row>
    <row r="8706" spans="43:75" x14ac:dyDescent="0.2">
      <c r="AQ8706" s="7"/>
      <c r="AR8706" s="7"/>
      <c r="AS8706" s="7"/>
      <c r="AT8706" s="7"/>
      <c r="AU8706" s="7"/>
      <c r="AV8706" s="7"/>
      <c r="AX8706" s="7"/>
      <c r="AY8706" s="7"/>
      <c r="AZ8706" s="7"/>
      <c r="BA8706" s="7"/>
      <c r="BB8706" s="7"/>
      <c r="BC8706" s="7"/>
      <c r="BD8706" s="7"/>
      <c r="BG8706" s="7"/>
      <c r="BH8706" s="7"/>
      <c r="BI8706" s="7"/>
      <c r="BJ8706" s="7"/>
      <c r="BK8706" s="7"/>
      <c r="BL8706" s="7"/>
      <c r="BM8706" s="7"/>
      <c r="BP8706" s="7"/>
      <c r="BQ8706" s="7"/>
      <c r="BR8706" s="7"/>
      <c r="BS8706" s="7"/>
      <c r="BT8706" s="7"/>
      <c r="BU8706" s="7"/>
      <c r="BV8706" s="7"/>
      <c r="BW8706" s="7"/>
    </row>
    <row r="8707" spans="43:75" x14ac:dyDescent="0.2">
      <c r="AQ8707" s="7"/>
      <c r="AR8707" s="7"/>
      <c r="AS8707" s="7"/>
      <c r="AT8707" s="7"/>
      <c r="AU8707" s="7"/>
      <c r="AV8707" s="7"/>
      <c r="AX8707" s="7"/>
      <c r="AY8707" s="7"/>
      <c r="AZ8707" s="7"/>
      <c r="BA8707" s="7"/>
      <c r="BB8707" s="7"/>
      <c r="BC8707" s="7"/>
      <c r="BD8707" s="7"/>
      <c r="BG8707" s="7"/>
      <c r="BH8707" s="7"/>
      <c r="BI8707" s="7"/>
      <c r="BJ8707" s="7"/>
      <c r="BK8707" s="7"/>
      <c r="BL8707" s="7"/>
      <c r="BM8707" s="7"/>
      <c r="BP8707" s="7"/>
      <c r="BQ8707" s="7"/>
      <c r="BR8707" s="7"/>
      <c r="BS8707" s="7"/>
      <c r="BT8707" s="7"/>
      <c r="BU8707" s="7"/>
      <c r="BV8707" s="7"/>
      <c r="BW8707" s="7"/>
    </row>
    <row r="8708" spans="43:75" x14ac:dyDescent="0.2">
      <c r="AQ8708" s="7"/>
      <c r="AR8708" s="7"/>
      <c r="AS8708" s="7"/>
      <c r="AT8708" s="7"/>
      <c r="AU8708" s="7"/>
      <c r="AV8708" s="7"/>
      <c r="AX8708" s="7"/>
      <c r="AY8708" s="7"/>
      <c r="AZ8708" s="7"/>
      <c r="BA8708" s="7"/>
      <c r="BB8708" s="7"/>
      <c r="BC8708" s="7"/>
      <c r="BD8708" s="7"/>
      <c r="BG8708" s="7"/>
      <c r="BH8708" s="7"/>
      <c r="BI8708" s="7"/>
      <c r="BJ8708" s="7"/>
      <c r="BK8708" s="7"/>
      <c r="BL8708" s="7"/>
      <c r="BM8708" s="7"/>
      <c r="BP8708" s="7"/>
      <c r="BQ8708" s="7"/>
      <c r="BR8708" s="7"/>
      <c r="BS8708" s="7"/>
      <c r="BT8708" s="7"/>
      <c r="BU8708" s="7"/>
      <c r="BV8708" s="7"/>
      <c r="BW8708" s="7"/>
    </row>
    <row r="8709" spans="43:75" x14ac:dyDescent="0.2">
      <c r="AQ8709" s="7"/>
      <c r="AR8709" s="7"/>
      <c r="AS8709" s="7"/>
      <c r="AT8709" s="7"/>
      <c r="AU8709" s="7"/>
      <c r="AV8709" s="7"/>
      <c r="AX8709" s="7"/>
      <c r="AY8709" s="7"/>
      <c r="AZ8709" s="7"/>
      <c r="BA8709" s="7"/>
      <c r="BB8709" s="7"/>
      <c r="BC8709" s="7"/>
      <c r="BD8709" s="7"/>
      <c r="BG8709" s="7"/>
      <c r="BH8709" s="7"/>
      <c r="BI8709" s="7"/>
      <c r="BJ8709" s="7"/>
      <c r="BK8709" s="7"/>
      <c r="BL8709" s="7"/>
      <c r="BM8709" s="7"/>
      <c r="BP8709" s="7"/>
      <c r="BQ8709" s="7"/>
      <c r="BR8709" s="7"/>
      <c r="BS8709" s="7"/>
      <c r="BT8709" s="7"/>
      <c r="BU8709" s="7"/>
      <c r="BV8709" s="7"/>
      <c r="BW8709" s="7"/>
    </row>
    <row r="8710" spans="43:75" x14ac:dyDescent="0.2">
      <c r="AQ8710" s="7"/>
      <c r="AR8710" s="7"/>
      <c r="AS8710" s="7"/>
      <c r="AT8710" s="7"/>
      <c r="AU8710" s="7"/>
      <c r="AV8710" s="7"/>
      <c r="AX8710" s="7"/>
      <c r="AY8710" s="7"/>
      <c r="AZ8710" s="7"/>
      <c r="BA8710" s="7"/>
      <c r="BB8710" s="7"/>
      <c r="BC8710" s="7"/>
      <c r="BD8710" s="7"/>
      <c r="BG8710" s="7"/>
      <c r="BH8710" s="7"/>
      <c r="BI8710" s="7"/>
      <c r="BJ8710" s="7"/>
      <c r="BK8710" s="7"/>
      <c r="BL8710" s="7"/>
      <c r="BM8710" s="7"/>
      <c r="BP8710" s="7"/>
      <c r="BQ8710" s="7"/>
      <c r="BR8710" s="7"/>
      <c r="BS8710" s="7"/>
      <c r="BT8710" s="7"/>
      <c r="BU8710" s="7"/>
      <c r="BV8710" s="7"/>
      <c r="BW8710" s="7"/>
    </row>
    <row r="8711" spans="43:75" x14ac:dyDescent="0.2">
      <c r="AQ8711" s="7"/>
      <c r="AR8711" s="7"/>
      <c r="AS8711" s="7"/>
      <c r="AT8711" s="7"/>
      <c r="AU8711" s="7"/>
      <c r="AV8711" s="7"/>
      <c r="AX8711" s="7"/>
      <c r="AY8711" s="7"/>
      <c r="AZ8711" s="7"/>
      <c r="BA8711" s="7"/>
      <c r="BB8711" s="7"/>
      <c r="BC8711" s="7"/>
      <c r="BD8711" s="7"/>
      <c r="BG8711" s="7"/>
      <c r="BH8711" s="7"/>
      <c r="BI8711" s="7"/>
      <c r="BJ8711" s="7"/>
      <c r="BK8711" s="7"/>
      <c r="BL8711" s="7"/>
      <c r="BM8711" s="7"/>
      <c r="BP8711" s="7"/>
      <c r="BQ8711" s="7"/>
      <c r="BR8711" s="7"/>
      <c r="BS8711" s="7"/>
      <c r="BT8711" s="7"/>
      <c r="BU8711" s="7"/>
      <c r="BV8711" s="7"/>
      <c r="BW8711" s="7"/>
    </row>
    <row r="8712" spans="43:75" x14ac:dyDescent="0.2">
      <c r="AQ8712" s="7"/>
      <c r="AR8712" s="7"/>
      <c r="AS8712" s="7"/>
      <c r="AT8712" s="7"/>
      <c r="AU8712" s="7"/>
      <c r="AV8712" s="7"/>
      <c r="AX8712" s="7"/>
      <c r="AY8712" s="7"/>
      <c r="AZ8712" s="7"/>
      <c r="BA8712" s="7"/>
      <c r="BB8712" s="7"/>
      <c r="BC8712" s="7"/>
      <c r="BD8712" s="7"/>
      <c r="BG8712" s="7"/>
      <c r="BH8712" s="7"/>
      <c r="BI8712" s="7"/>
      <c r="BJ8712" s="7"/>
      <c r="BK8712" s="7"/>
      <c r="BL8712" s="7"/>
      <c r="BM8712" s="7"/>
      <c r="BP8712" s="7"/>
      <c r="BQ8712" s="7"/>
      <c r="BR8712" s="7"/>
      <c r="BS8712" s="7"/>
      <c r="BT8712" s="7"/>
      <c r="BU8712" s="7"/>
      <c r="BV8712" s="7"/>
      <c r="BW8712" s="7"/>
    </row>
    <row r="8713" spans="43:75" x14ac:dyDescent="0.2">
      <c r="AQ8713" s="7"/>
      <c r="AR8713" s="7"/>
      <c r="AS8713" s="7"/>
      <c r="AT8713" s="7"/>
      <c r="AU8713" s="7"/>
      <c r="AV8713" s="7"/>
      <c r="AX8713" s="7"/>
      <c r="AY8713" s="7"/>
      <c r="AZ8713" s="7"/>
      <c r="BA8713" s="7"/>
      <c r="BB8713" s="7"/>
      <c r="BC8713" s="7"/>
      <c r="BD8713" s="7"/>
      <c r="BG8713" s="7"/>
      <c r="BH8713" s="7"/>
      <c r="BI8713" s="7"/>
      <c r="BJ8713" s="7"/>
      <c r="BK8713" s="7"/>
      <c r="BL8713" s="7"/>
      <c r="BM8713" s="7"/>
      <c r="BP8713" s="7"/>
      <c r="BQ8713" s="7"/>
      <c r="BR8713" s="7"/>
      <c r="BS8713" s="7"/>
      <c r="BT8713" s="7"/>
      <c r="BU8713" s="7"/>
      <c r="BV8713" s="7"/>
      <c r="BW8713" s="7"/>
    </row>
    <row r="8714" spans="43:75" x14ac:dyDescent="0.2">
      <c r="AQ8714" s="7"/>
      <c r="AR8714" s="7"/>
      <c r="AS8714" s="7"/>
      <c r="AT8714" s="7"/>
      <c r="AU8714" s="7"/>
      <c r="AV8714" s="7"/>
      <c r="AX8714" s="7"/>
      <c r="AY8714" s="7"/>
      <c r="AZ8714" s="7"/>
      <c r="BA8714" s="7"/>
      <c r="BB8714" s="7"/>
      <c r="BC8714" s="7"/>
      <c r="BD8714" s="7"/>
      <c r="BG8714" s="7"/>
      <c r="BH8714" s="7"/>
      <c r="BI8714" s="7"/>
      <c r="BJ8714" s="7"/>
      <c r="BK8714" s="7"/>
      <c r="BL8714" s="7"/>
      <c r="BM8714" s="7"/>
      <c r="BP8714" s="7"/>
      <c r="BQ8714" s="7"/>
      <c r="BR8714" s="7"/>
      <c r="BS8714" s="7"/>
      <c r="BT8714" s="7"/>
      <c r="BU8714" s="7"/>
      <c r="BV8714" s="7"/>
      <c r="BW8714" s="7"/>
    </row>
    <row r="8715" spans="43:75" x14ac:dyDescent="0.2">
      <c r="AQ8715" s="7"/>
      <c r="AR8715" s="7"/>
      <c r="AS8715" s="7"/>
      <c r="AT8715" s="7"/>
      <c r="AU8715" s="7"/>
      <c r="AV8715" s="7"/>
      <c r="AX8715" s="7"/>
      <c r="AY8715" s="7"/>
      <c r="AZ8715" s="7"/>
      <c r="BA8715" s="7"/>
      <c r="BB8715" s="7"/>
      <c r="BC8715" s="7"/>
      <c r="BD8715" s="7"/>
      <c r="BG8715" s="7"/>
      <c r="BH8715" s="7"/>
      <c r="BI8715" s="7"/>
      <c r="BJ8715" s="7"/>
      <c r="BK8715" s="7"/>
      <c r="BL8715" s="7"/>
      <c r="BM8715" s="7"/>
      <c r="BP8715" s="7"/>
      <c r="BQ8715" s="7"/>
      <c r="BR8715" s="7"/>
      <c r="BS8715" s="7"/>
      <c r="BT8715" s="7"/>
      <c r="BU8715" s="7"/>
      <c r="BV8715" s="7"/>
      <c r="BW8715" s="7"/>
    </row>
    <row r="8716" spans="43:75" x14ac:dyDescent="0.2">
      <c r="AQ8716" s="7"/>
      <c r="AR8716" s="7"/>
      <c r="AS8716" s="7"/>
      <c r="AT8716" s="7"/>
      <c r="AU8716" s="7"/>
      <c r="AV8716" s="7"/>
      <c r="AX8716" s="7"/>
      <c r="AY8716" s="7"/>
      <c r="AZ8716" s="7"/>
      <c r="BA8716" s="7"/>
      <c r="BB8716" s="7"/>
      <c r="BC8716" s="7"/>
      <c r="BD8716" s="7"/>
      <c r="BG8716" s="7"/>
      <c r="BH8716" s="7"/>
      <c r="BI8716" s="7"/>
      <c r="BJ8716" s="7"/>
      <c r="BK8716" s="7"/>
      <c r="BL8716" s="7"/>
      <c r="BM8716" s="7"/>
      <c r="BP8716" s="7"/>
      <c r="BQ8716" s="7"/>
      <c r="BR8716" s="7"/>
      <c r="BS8716" s="7"/>
      <c r="BT8716" s="7"/>
      <c r="BU8716" s="7"/>
      <c r="BV8716" s="7"/>
      <c r="BW8716" s="7"/>
    </row>
    <row r="8717" spans="43:75" x14ac:dyDescent="0.2">
      <c r="AQ8717" s="7"/>
      <c r="AR8717" s="7"/>
      <c r="AS8717" s="7"/>
      <c r="AT8717" s="7"/>
      <c r="AU8717" s="7"/>
      <c r="AV8717" s="7"/>
      <c r="AX8717" s="7"/>
      <c r="AY8717" s="7"/>
      <c r="AZ8717" s="7"/>
      <c r="BA8717" s="7"/>
      <c r="BB8717" s="7"/>
      <c r="BC8717" s="7"/>
      <c r="BD8717" s="7"/>
      <c r="BG8717" s="7"/>
      <c r="BH8717" s="7"/>
      <c r="BI8717" s="7"/>
      <c r="BJ8717" s="7"/>
      <c r="BK8717" s="7"/>
      <c r="BL8717" s="7"/>
      <c r="BM8717" s="7"/>
      <c r="BP8717" s="7"/>
      <c r="BQ8717" s="7"/>
      <c r="BR8717" s="7"/>
      <c r="BS8717" s="7"/>
      <c r="BT8717" s="7"/>
      <c r="BU8717" s="7"/>
      <c r="BV8717" s="7"/>
      <c r="BW8717" s="7"/>
    </row>
    <row r="8718" spans="43:75" x14ac:dyDescent="0.2">
      <c r="AQ8718" s="7"/>
      <c r="AR8718" s="7"/>
      <c r="AS8718" s="7"/>
      <c r="AT8718" s="7"/>
      <c r="AU8718" s="7"/>
      <c r="AV8718" s="7"/>
      <c r="AX8718" s="7"/>
      <c r="AY8718" s="7"/>
      <c r="AZ8718" s="7"/>
      <c r="BA8718" s="7"/>
      <c r="BB8718" s="7"/>
      <c r="BC8718" s="7"/>
      <c r="BD8718" s="7"/>
      <c r="BG8718" s="7"/>
      <c r="BH8718" s="7"/>
      <c r="BI8718" s="7"/>
      <c r="BJ8718" s="7"/>
      <c r="BK8718" s="7"/>
      <c r="BL8718" s="7"/>
      <c r="BM8718" s="7"/>
      <c r="BP8718" s="7"/>
      <c r="BQ8718" s="7"/>
      <c r="BR8718" s="7"/>
      <c r="BS8718" s="7"/>
      <c r="BT8718" s="7"/>
      <c r="BU8718" s="7"/>
      <c r="BV8718" s="7"/>
      <c r="BW8718" s="7"/>
    </row>
    <row r="8719" spans="43:75" x14ac:dyDescent="0.2">
      <c r="AQ8719" s="7"/>
      <c r="AR8719" s="7"/>
      <c r="AS8719" s="7"/>
      <c r="AT8719" s="7"/>
      <c r="AU8719" s="7"/>
      <c r="AV8719" s="7"/>
      <c r="AX8719" s="7"/>
      <c r="AY8719" s="7"/>
      <c r="AZ8719" s="7"/>
      <c r="BA8719" s="7"/>
      <c r="BB8719" s="7"/>
      <c r="BC8719" s="7"/>
      <c r="BD8719" s="7"/>
      <c r="BG8719" s="7"/>
      <c r="BH8719" s="7"/>
      <c r="BI8719" s="7"/>
      <c r="BJ8719" s="7"/>
      <c r="BK8719" s="7"/>
      <c r="BL8719" s="7"/>
      <c r="BM8719" s="7"/>
      <c r="BP8719" s="7"/>
      <c r="BQ8719" s="7"/>
      <c r="BR8719" s="7"/>
      <c r="BS8719" s="7"/>
      <c r="BT8719" s="7"/>
      <c r="BU8719" s="7"/>
      <c r="BV8719" s="7"/>
      <c r="BW8719" s="7"/>
    </row>
    <row r="8720" spans="43:75" x14ac:dyDescent="0.2">
      <c r="AQ8720" s="7"/>
      <c r="AR8720" s="7"/>
      <c r="AS8720" s="7"/>
      <c r="AT8720" s="7"/>
      <c r="AU8720" s="7"/>
      <c r="AV8720" s="7"/>
      <c r="AX8720" s="7"/>
      <c r="AY8720" s="7"/>
      <c r="AZ8720" s="7"/>
      <c r="BA8720" s="7"/>
      <c r="BB8720" s="7"/>
      <c r="BC8720" s="7"/>
      <c r="BD8720" s="7"/>
      <c r="BG8720" s="7"/>
      <c r="BH8720" s="7"/>
      <c r="BI8720" s="7"/>
      <c r="BJ8720" s="7"/>
      <c r="BK8720" s="7"/>
      <c r="BL8720" s="7"/>
      <c r="BM8720" s="7"/>
      <c r="BP8720" s="7"/>
      <c r="BQ8720" s="7"/>
      <c r="BR8720" s="7"/>
      <c r="BS8720" s="7"/>
      <c r="BT8720" s="7"/>
      <c r="BU8720" s="7"/>
      <c r="BV8720" s="7"/>
      <c r="BW8720" s="7"/>
    </row>
    <row r="8721" spans="43:75" x14ac:dyDescent="0.2">
      <c r="AQ8721" s="7"/>
      <c r="AR8721" s="7"/>
      <c r="AS8721" s="7"/>
      <c r="AT8721" s="7"/>
      <c r="AU8721" s="7"/>
      <c r="AV8721" s="7"/>
      <c r="AX8721" s="7"/>
      <c r="AY8721" s="7"/>
      <c r="AZ8721" s="7"/>
      <c r="BA8721" s="7"/>
      <c r="BB8721" s="7"/>
      <c r="BC8721" s="7"/>
      <c r="BD8721" s="7"/>
      <c r="BG8721" s="7"/>
      <c r="BH8721" s="7"/>
      <c r="BI8721" s="7"/>
      <c r="BJ8721" s="7"/>
      <c r="BK8721" s="7"/>
      <c r="BL8721" s="7"/>
      <c r="BM8721" s="7"/>
      <c r="BP8721" s="7"/>
      <c r="BQ8721" s="7"/>
      <c r="BR8721" s="7"/>
      <c r="BS8721" s="7"/>
      <c r="BT8721" s="7"/>
      <c r="BU8721" s="7"/>
      <c r="BV8721" s="7"/>
      <c r="BW8721" s="7"/>
    </row>
    <row r="8722" spans="43:75" x14ac:dyDescent="0.2">
      <c r="AQ8722" s="7"/>
      <c r="AR8722" s="7"/>
      <c r="AS8722" s="7"/>
      <c r="AT8722" s="7"/>
      <c r="AU8722" s="7"/>
      <c r="AV8722" s="7"/>
      <c r="AX8722" s="7"/>
      <c r="AY8722" s="7"/>
      <c r="AZ8722" s="7"/>
      <c r="BA8722" s="7"/>
      <c r="BB8722" s="7"/>
      <c r="BC8722" s="7"/>
      <c r="BD8722" s="7"/>
      <c r="BG8722" s="7"/>
      <c r="BH8722" s="7"/>
      <c r="BI8722" s="7"/>
      <c r="BJ8722" s="7"/>
      <c r="BK8722" s="7"/>
      <c r="BL8722" s="7"/>
      <c r="BM8722" s="7"/>
      <c r="BP8722" s="7"/>
      <c r="BQ8722" s="7"/>
      <c r="BR8722" s="7"/>
      <c r="BS8722" s="7"/>
      <c r="BT8722" s="7"/>
      <c r="BU8722" s="7"/>
      <c r="BV8722" s="7"/>
      <c r="BW8722" s="7"/>
    </row>
    <row r="8723" spans="43:75" x14ac:dyDescent="0.2">
      <c r="AQ8723" s="7"/>
      <c r="AR8723" s="7"/>
      <c r="AS8723" s="7"/>
      <c r="AT8723" s="7"/>
      <c r="AU8723" s="7"/>
      <c r="AV8723" s="7"/>
      <c r="AX8723" s="7"/>
      <c r="AY8723" s="7"/>
      <c r="AZ8723" s="7"/>
      <c r="BA8723" s="7"/>
      <c r="BB8723" s="7"/>
      <c r="BC8723" s="7"/>
      <c r="BD8723" s="7"/>
      <c r="BG8723" s="7"/>
      <c r="BH8723" s="7"/>
      <c r="BI8723" s="7"/>
      <c r="BJ8723" s="7"/>
      <c r="BK8723" s="7"/>
      <c r="BL8723" s="7"/>
      <c r="BM8723" s="7"/>
      <c r="BP8723" s="7"/>
      <c r="BQ8723" s="7"/>
      <c r="BR8723" s="7"/>
      <c r="BS8723" s="7"/>
      <c r="BT8723" s="7"/>
      <c r="BU8723" s="7"/>
      <c r="BV8723" s="7"/>
      <c r="BW8723" s="7"/>
    </row>
    <row r="8724" spans="43:75" x14ac:dyDescent="0.2">
      <c r="AQ8724" s="7"/>
      <c r="AR8724" s="7"/>
      <c r="AS8724" s="7"/>
      <c r="AT8724" s="7"/>
      <c r="AU8724" s="7"/>
      <c r="AV8724" s="7"/>
      <c r="AX8724" s="7"/>
      <c r="AY8724" s="7"/>
      <c r="AZ8724" s="7"/>
      <c r="BA8724" s="7"/>
      <c r="BB8724" s="7"/>
      <c r="BC8724" s="7"/>
      <c r="BD8724" s="7"/>
      <c r="BG8724" s="7"/>
      <c r="BH8724" s="7"/>
      <c r="BI8724" s="7"/>
      <c r="BJ8724" s="7"/>
      <c r="BK8724" s="7"/>
      <c r="BL8724" s="7"/>
      <c r="BM8724" s="7"/>
      <c r="BP8724" s="7"/>
      <c r="BQ8724" s="7"/>
      <c r="BR8724" s="7"/>
      <c r="BS8724" s="7"/>
      <c r="BT8724" s="7"/>
      <c r="BU8724" s="7"/>
      <c r="BV8724" s="7"/>
      <c r="BW8724" s="7"/>
    </row>
    <row r="8725" spans="43:75" x14ac:dyDescent="0.2">
      <c r="AQ8725" s="7"/>
      <c r="AR8725" s="7"/>
      <c r="AS8725" s="7"/>
      <c r="AT8725" s="7"/>
      <c r="AU8725" s="7"/>
      <c r="AV8725" s="7"/>
      <c r="AX8725" s="7"/>
      <c r="AY8725" s="7"/>
      <c r="AZ8725" s="7"/>
      <c r="BA8725" s="7"/>
      <c r="BB8725" s="7"/>
      <c r="BC8725" s="7"/>
      <c r="BD8725" s="7"/>
      <c r="BG8725" s="7"/>
      <c r="BH8725" s="7"/>
      <c r="BI8725" s="7"/>
      <c r="BJ8725" s="7"/>
      <c r="BK8725" s="7"/>
      <c r="BL8725" s="7"/>
      <c r="BM8725" s="7"/>
      <c r="BP8725" s="7"/>
      <c r="BQ8725" s="7"/>
      <c r="BR8725" s="7"/>
      <c r="BS8725" s="7"/>
      <c r="BT8725" s="7"/>
      <c r="BU8725" s="7"/>
      <c r="BV8725" s="7"/>
      <c r="BW8725" s="7"/>
    </row>
    <row r="8726" spans="43:75" x14ac:dyDescent="0.2">
      <c r="AQ8726" s="7"/>
      <c r="AR8726" s="7"/>
      <c r="AS8726" s="7"/>
      <c r="AT8726" s="7"/>
      <c r="AU8726" s="7"/>
      <c r="AV8726" s="7"/>
      <c r="AX8726" s="7"/>
      <c r="AY8726" s="7"/>
      <c r="AZ8726" s="7"/>
      <c r="BA8726" s="7"/>
      <c r="BB8726" s="7"/>
      <c r="BC8726" s="7"/>
      <c r="BD8726" s="7"/>
      <c r="BG8726" s="7"/>
      <c r="BH8726" s="7"/>
      <c r="BI8726" s="7"/>
      <c r="BJ8726" s="7"/>
      <c r="BK8726" s="7"/>
      <c r="BL8726" s="7"/>
      <c r="BM8726" s="7"/>
      <c r="BP8726" s="7"/>
      <c r="BQ8726" s="7"/>
      <c r="BR8726" s="7"/>
      <c r="BS8726" s="7"/>
      <c r="BT8726" s="7"/>
      <c r="BU8726" s="7"/>
      <c r="BV8726" s="7"/>
      <c r="BW8726" s="7"/>
    </row>
    <row r="8727" spans="43:75" x14ac:dyDescent="0.2">
      <c r="AQ8727" s="7"/>
      <c r="AR8727" s="7"/>
      <c r="AS8727" s="7"/>
      <c r="AT8727" s="7"/>
      <c r="AU8727" s="7"/>
      <c r="AV8727" s="7"/>
      <c r="AX8727" s="7"/>
      <c r="AY8727" s="7"/>
      <c r="AZ8727" s="7"/>
      <c r="BA8727" s="7"/>
      <c r="BB8727" s="7"/>
      <c r="BC8727" s="7"/>
      <c r="BD8727" s="7"/>
      <c r="BG8727" s="7"/>
      <c r="BH8727" s="7"/>
      <c r="BI8727" s="7"/>
      <c r="BJ8727" s="7"/>
      <c r="BK8727" s="7"/>
      <c r="BL8727" s="7"/>
      <c r="BM8727" s="7"/>
      <c r="BP8727" s="7"/>
      <c r="BQ8727" s="7"/>
      <c r="BR8727" s="7"/>
      <c r="BS8727" s="7"/>
      <c r="BT8727" s="7"/>
      <c r="BU8727" s="7"/>
      <c r="BV8727" s="7"/>
      <c r="BW8727" s="7"/>
    </row>
    <row r="8728" spans="43:75" x14ac:dyDescent="0.2">
      <c r="AQ8728" s="7"/>
      <c r="AR8728" s="7"/>
      <c r="AS8728" s="7"/>
      <c r="AT8728" s="7"/>
      <c r="AU8728" s="7"/>
      <c r="AV8728" s="7"/>
      <c r="AX8728" s="7"/>
      <c r="AY8728" s="7"/>
      <c r="AZ8728" s="7"/>
      <c r="BA8728" s="7"/>
      <c r="BB8728" s="7"/>
      <c r="BC8728" s="7"/>
      <c r="BD8728" s="7"/>
      <c r="BG8728" s="7"/>
      <c r="BH8728" s="7"/>
      <c r="BI8728" s="7"/>
      <c r="BJ8728" s="7"/>
      <c r="BK8728" s="7"/>
      <c r="BL8728" s="7"/>
      <c r="BM8728" s="7"/>
      <c r="BP8728" s="7"/>
      <c r="BQ8728" s="7"/>
      <c r="BR8728" s="7"/>
      <c r="BS8728" s="7"/>
      <c r="BT8728" s="7"/>
      <c r="BU8728" s="7"/>
      <c r="BV8728" s="7"/>
      <c r="BW8728" s="7"/>
    </row>
    <row r="8729" spans="43:75" x14ac:dyDescent="0.2">
      <c r="AQ8729" s="7"/>
      <c r="AR8729" s="7"/>
      <c r="AS8729" s="7"/>
      <c r="AT8729" s="7"/>
      <c r="AU8729" s="7"/>
      <c r="AV8729" s="7"/>
      <c r="AX8729" s="7"/>
      <c r="AY8729" s="7"/>
      <c r="AZ8729" s="7"/>
      <c r="BA8729" s="7"/>
      <c r="BB8729" s="7"/>
      <c r="BC8729" s="7"/>
      <c r="BD8729" s="7"/>
      <c r="BG8729" s="7"/>
      <c r="BH8729" s="7"/>
      <c r="BI8729" s="7"/>
      <c r="BJ8729" s="7"/>
      <c r="BK8729" s="7"/>
      <c r="BL8729" s="7"/>
      <c r="BM8729" s="7"/>
      <c r="BP8729" s="7"/>
      <c r="BQ8729" s="7"/>
      <c r="BR8729" s="7"/>
      <c r="BS8729" s="7"/>
      <c r="BT8729" s="7"/>
      <c r="BU8729" s="7"/>
      <c r="BV8729" s="7"/>
      <c r="BW8729" s="7"/>
    </row>
    <row r="8730" spans="43:75" x14ac:dyDescent="0.2">
      <c r="AQ8730" s="7"/>
      <c r="AR8730" s="7"/>
      <c r="AS8730" s="7"/>
      <c r="AT8730" s="7"/>
      <c r="AU8730" s="7"/>
      <c r="AV8730" s="7"/>
      <c r="AX8730" s="7"/>
      <c r="AY8730" s="7"/>
      <c r="AZ8730" s="7"/>
      <c r="BA8730" s="7"/>
      <c r="BB8730" s="7"/>
      <c r="BC8730" s="7"/>
      <c r="BD8730" s="7"/>
      <c r="BG8730" s="7"/>
      <c r="BH8730" s="7"/>
      <c r="BI8730" s="7"/>
      <c r="BJ8730" s="7"/>
      <c r="BK8730" s="7"/>
      <c r="BL8730" s="7"/>
      <c r="BM8730" s="7"/>
      <c r="BP8730" s="7"/>
      <c r="BQ8730" s="7"/>
      <c r="BR8730" s="7"/>
      <c r="BS8730" s="7"/>
      <c r="BT8730" s="7"/>
      <c r="BU8730" s="7"/>
      <c r="BV8730" s="7"/>
      <c r="BW8730" s="7"/>
    </row>
    <row r="8731" spans="43:75" x14ac:dyDescent="0.2">
      <c r="AQ8731" s="7"/>
      <c r="AR8731" s="7"/>
      <c r="AS8731" s="7"/>
      <c r="AT8731" s="7"/>
      <c r="AU8731" s="7"/>
      <c r="AV8731" s="7"/>
      <c r="AX8731" s="7"/>
      <c r="AY8731" s="7"/>
      <c r="AZ8731" s="7"/>
      <c r="BA8731" s="7"/>
      <c r="BB8731" s="7"/>
      <c r="BC8731" s="7"/>
      <c r="BD8731" s="7"/>
      <c r="BG8731" s="7"/>
      <c r="BH8731" s="7"/>
      <c r="BI8731" s="7"/>
      <c r="BJ8731" s="7"/>
      <c r="BK8731" s="7"/>
      <c r="BL8731" s="7"/>
      <c r="BM8731" s="7"/>
      <c r="BP8731" s="7"/>
      <c r="BQ8731" s="7"/>
      <c r="BR8731" s="7"/>
      <c r="BS8731" s="7"/>
      <c r="BT8731" s="7"/>
      <c r="BU8731" s="7"/>
      <c r="BV8731" s="7"/>
      <c r="BW8731" s="7"/>
    </row>
    <row r="8732" spans="43:75" x14ac:dyDescent="0.2">
      <c r="AQ8732" s="7"/>
      <c r="AR8732" s="7"/>
      <c r="AS8732" s="7"/>
      <c r="AT8732" s="7"/>
      <c r="AU8732" s="7"/>
      <c r="AV8732" s="7"/>
      <c r="AX8732" s="7"/>
      <c r="AY8732" s="7"/>
      <c r="AZ8732" s="7"/>
      <c r="BA8732" s="7"/>
      <c r="BB8732" s="7"/>
      <c r="BC8732" s="7"/>
      <c r="BD8732" s="7"/>
      <c r="BG8732" s="7"/>
      <c r="BH8732" s="7"/>
      <c r="BI8732" s="7"/>
      <c r="BJ8732" s="7"/>
      <c r="BK8732" s="7"/>
      <c r="BL8732" s="7"/>
      <c r="BM8732" s="7"/>
      <c r="BP8732" s="7"/>
      <c r="BQ8732" s="7"/>
      <c r="BR8732" s="7"/>
      <c r="BS8732" s="7"/>
      <c r="BT8732" s="7"/>
      <c r="BU8732" s="7"/>
      <c r="BV8732" s="7"/>
      <c r="BW8732" s="7"/>
    </row>
    <row r="8733" spans="43:75" x14ac:dyDescent="0.2">
      <c r="AQ8733" s="7"/>
      <c r="AR8733" s="7"/>
      <c r="AS8733" s="7"/>
      <c r="AT8733" s="7"/>
      <c r="AU8733" s="7"/>
      <c r="AV8733" s="7"/>
      <c r="AX8733" s="7"/>
      <c r="AY8733" s="7"/>
      <c r="AZ8733" s="7"/>
      <c r="BA8733" s="7"/>
      <c r="BB8733" s="7"/>
      <c r="BC8733" s="7"/>
      <c r="BD8733" s="7"/>
      <c r="BG8733" s="7"/>
      <c r="BH8733" s="7"/>
      <c r="BI8733" s="7"/>
      <c r="BJ8733" s="7"/>
      <c r="BK8733" s="7"/>
      <c r="BL8733" s="7"/>
      <c r="BM8733" s="7"/>
      <c r="BP8733" s="7"/>
      <c r="BQ8733" s="7"/>
      <c r="BR8733" s="7"/>
      <c r="BS8733" s="7"/>
      <c r="BT8733" s="7"/>
      <c r="BU8733" s="7"/>
      <c r="BV8733" s="7"/>
      <c r="BW8733" s="7"/>
    </row>
    <row r="8734" spans="43:75" x14ac:dyDescent="0.2">
      <c r="AQ8734" s="7"/>
      <c r="AR8734" s="7"/>
      <c r="AS8734" s="7"/>
      <c r="AT8734" s="7"/>
      <c r="AU8734" s="7"/>
      <c r="AV8734" s="7"/>
      <c r="AX8734" s="7"/>
      <c r="AY8734" s="7"/>
      <c r="AZ8734" s="7"/>
      <c r="BA8734" s="7"/>
      <c r="BB8734" s="7"/>
      <c r="BC8734" s="7"/>
      <c r="BD8734" s="7"/>
      <c r="BG8734" s="7"/>
      <c r="BH8734" s="7"/>
      <c r="BI8734" s="7"/>
      <c r="BJ8734" s="7"/>
      <c r="BK8734" s="7"/>
      <c r="BL8734" s="7"/>
      <c r="BM8734" s="7"/>
      <c r="BP8734" s="7"/>
      <c r="BQ8734" s="7"/>
      <c r="BR8734" s="7"/>
      <c r="BS8734" s="7"/>
      <c r="BT8734" s="7"/>
      <c r="BU8734" s="7"/>
      <c r="BV8734" s="7"/>
      <c r="BW8734" s="7"/>
    </row>
    <row r="8735" spans="43:75" x14ac:dyDescent="0.2">
      <c r="AQ8735" s="7"/>
      <c r="AR8735" s="7"/>
      <c r="AS8735" s="7"/>
      <c r="AT8735" s="7"/>
      <c r="AU8735" s="7"/>
      <c r="AV8735" s="7"/>
      <c r="AX8735" s="7"/>
      <c r="AY8735" s="7"/>
      <c r="AZ8735" s="7"/>
      <c r="BA8735" s="7"/>
      <c r="BB8735" s="7"/>
      <c r="BC8735" s="7"/>
      <c r="BD8735" s="7"/>
      <c r="BG8735" s="7"/>
      <c r="BH8735" s="7"/>
      <c r="BI8735" s="7"/>
      <c r="BJ8735" s="7"/>
      <c r="BK8735" s="7"/>
      <c r="BL8735" s="7"/>
      <c r="BM8735" s="7"/>
      <c r="BP8735" s="7"/>
      <c r="BQ8735" s="7"/>
      <c r="BR8735" s="7"/>
      <c r="BS8735" s="7"/>
      <c r="BT8735" s="7"/>
      <c r="BU8735" s="7"/>
      <c r="BV8735" s="7"/>
      <c r="BW8735" s="7"/>
    </row>
    <row r="8736" spans="43:75" x14ac:dyDescent="0.2">
      <c r="AQ8736" s="7"/>
      <c r="AR8736" s="7"/>
      <c r="AS8736" s="7"/>
      <c r="AT8736" s="7"/>
      <c r="AU8736" s="7"/>
      <c r="AV8736" s="7"/>
      <c r="AX8736" s="7"/>
      <c r="AY8736" s="7"/>
      <c r="AZ8736" s="7"/>
      <c r="BA8736" s="7"/>
      <c r="BB8736" s="7"/>
      <c r="BC8736" s="7"/>
      <c r="BD8736" s="7"/>
      <c r="BG8736" s="7"/>
      <c r="BH8736" s="7"/>
      <c r="BI8736" s="7"/>
      <c r="BJ8736" s="7"/>
      <c r="BK8736" s="7"/>
      <c r="BL8736" s="7"/>
      <c r="BM8736" s="7"/>
      <c r="BP8736" s="7"/>
      <c r="BQ8736" s="7"/>
      <c r="BR8736" s="7"/>
      <c r="BS8736" s="7"/>
      <c r="BT8736" s="7"/>
      <c r="BU8736" s="7"/>
      <c r="BV8736" s="7"/>
      <c r="BW8736" s="7"/>
    </row>
    <row r="8737" spans="43:75" x14ac:dyDescent="0.2">
      <c r="AQ8737" s="7"/>
      <c r="AR8737" s="7"/>
      <c r="AS8737" s="7"/>
      <c r="AT8737" s="7"/>
      <c r="AU8737" s="7"/>
      <c r="AV8737" s="7"/>
      <c r="AX8737" s="7"/>
      <c r="AY8737" s="7"/>
      <c r="AZ8737" s="7"/>
      <c r="BA8737" s="7"/>
      <c r="BB8737" s="7"/>
      <c r="BC8737" s="7"/>
      <c r="BD8737" s="7"/>
      <c r="BG8737" s="7"/>
      <c r="BH8737" s="7"/>
      <c r="BI8737" s="7"/>
      <c r="BJ8737" s="7"/>
      <c r="BK8737" s="7"/>
      <c r="BL8737" s="7"/>
      <c r="BM8737" s="7"/>
      <c r="BP8737" s="7"/>
      <c r="BQ8737" s="7"/>
      <c r="BR8737" s="7"/>
      <c r="BS8737" s="7"/>
      <c r="BT8737" s="7"/>
      <c r="BU8737" s="7"/>
      <c r="BV8737" s="7"/>
      <c r="BW8737" s="7"/>
    </row>
    <row r="8738" spans="43:75" x14ac:dyDescent="0.2">
      <c r="AQ8738" s="7"/>
      <c r="AR8738" s="7"/>
      <c r="AS8738" s="7"/>
      <c r="AT8738" s="7"/>
      <c r="AU8738" s="7"/>
      <c r="AV8738" s="7"/>
      <c r="AX8738" s="7"/>
      <c r="AY8738" s="7"/>
      <c r="AZ8738" s="7"/>
      <c r="BA8738" s="7"/>
      <c r="BB8738" s="7"/>
      <c r="BC8738" s="7"/>
      <c r="BD8738" s="7"/>
      <c r="BG8738" s="7"/>
      <c r="BH8738" s="7"/>
      <c r="BI8738" s="7"/>
      <c r="BJ8738" s="7"/>
      <c r="BK8738" s="7"/>
      <c r="BL8738" s="7"/>
      <c r="BM8738" s="7"/>
      <c r="BP8738" s="7"/>
      <c r="BQ8738" s="7"/>
      <c r="BR8738" s="7"/>
      <c r="BS8738" s="7"/>
      <c r="BT8738" s="7"/>
      <c r="BU8738" s="7"/>
      <c r="BV8738" s="7"/>
      <c r="BW8738" s="7"/>
    </row>
    <row r="8739" spans="43:75" x14ac:dyDescent="0.2">
      <c r="AQ8739" s="7"/>
      <c r="AR8739" s="7"/>
      <c r="AS8739" s="7"/>
      <c r="AT8739" s="7"/>
      <c r="AU8739" s="7"/>
      <c r="AV8739" s="7"/>
      <c r="AX8739" s="7"/>
      <c r="AY8739" s="7"/>
      <c r="AZ8739" s="7"/>
      <c r="BA8739" s="7"/>
      <c r="BB8739" s="7"/>
      <c r="BC8739" s="7"/>
      <c r="BD8739" s="7"/>
      <c r="BG8739" s="7"/>
      <c r="BH8739" s="7"/>
      <c r="BI8739" s="7"/>
      <c r="BJ8739" s="7"/>
      <c r="BK8739" s="7"/>
      <c r="BL8739" s="7"/>
      <c r="BM8739" s="7"/>
      <c r="BP8739" s="7"/>
      <c r="BQ8739" s="7"/>
      <c r="BR8739" s="7"/>
      <c r="BS8739" s="7"/>
      <c r="BT8739" s="7"/>
      <c r="BU8739" s="7"/>
      <c r="BV8739" s="7"/>
      <c r="BW8739" s="7"/>
    </row>
    <row r="8740" spans="43:75" x14ac:dyDescent="0.2">
      <c r="AQ8740" s="7"/>
      <c r="AR8740" s="7"/>
      <c r="AS8740" s="7"/>
      <c r="AT8740" s="7"/>
      <c r="AU8740" s="7"/>
      <c r="AV8740" s="7"/>
      <c r="AX8740" s="7"/>
      <c r="AY8740" s="7"/>
      <c r="AZ8740" s="7"/>
      <c r="BA8740" s="7"/>
      <c r="BB8740" s="7"/>
      <c r="BC8740" s="7"/>
      <c r="BD8740" s="7"/>
      <c r="BG8740" s="7"/>
      <c r="BH8740" s="7"/>
      <c r="BI8740" s="7"/>
      <c r="BJ8740" s="7"/>
      <c r="BK8740" s="7"/>
      <c r="BL8740" s="7"/>
      <c r="BM8740" s="7"/>
      <c r="BP8740" s="7"/>
      <c r="BQ8740" s="7"/>
      <c r="BR8740" s="7"/>
      <c r="BS8740" s="7"/>
      <c r="BT8740" s="7"/>
      <c r="BU8740" s="7"/>
      <c r="BV8740" s="7"/>
      <c r="BW8740" s="7"/>
    </row>
    <row r="8741" spans="43:75" x14ac:dyDescent="0.2">
      <c r="AQ8741" s="7"/>
      <c r="AR8741" s="7"/>
      <c r="AS8741" s="7"/>
      <c r="AT8741" s="7"/>
      <c r="AU8741" s="7"/>
      <c r="AV8741" s="7"/>
      <c r="AX8741" s="7"/>
      <c r="AY8741" s="7"/>
      <c r="AZ8741" s="7"/>
      <c r="BA8741" s="7"/>
      <c r="BB8741" s="7"/>
      <c r="BC8741" s="7"/>
      <c r="BD8741" s="7"/>
      <c r="BG8741" s="7"/>
      <c r="BH8741" s="7"/>
      <c r="BI8741" s="7"/>
      <c r="BJ8741" s="7"/>
      <c r="BK8741" s="7"/>
      <c r="BL8741" s="7"/>
      <c r="BM8741" s="7"/>
      <c r="BP8741" s="7"/>
      <c r="BQ8741" s="7"/>
      <c r="BR8741" s="7"/>
      <c r="BS8741" s="7"/>
      <c r="BT8741" s="7"/>
      <c r="BU8741" s="7"/>
      <c r="BV8741" s="7"/>
      <c r="BW8741" s="7"/>
    </row>
    <row r="8742" spans="43:75" x14ac:dyDescent="0.2">
      <c r="AQ8742" s="7"/>
      <c r="AR8742" s="7"/>
      <c r="AS8742" s="7"/>
      <c r="AT8742" s="7"/>
      <c r="AU8742" s="7"/>
      <c r="AV8742" s="7"/>
      <c r="AX8742" s="7"/>
      <c r="AY8742" s="7"/>
      <c r="AZ8742" s="7"/>
      <c r="BA8742" s="7"/>
      <c r="BB8742" s="7"/>
      <c r="BC8742" s="7"/>
      <c r="BD8742" s="7"/>
      <c r="BG8742" s="7"/>
      <c r="BH8742" s="7"/>
      <c r="BI8742" s="7"/>
      <c r="BJ8742" s="7"/>
      <c r="BK8742" s="7"/>
      <c r="BL8742" s="7"/>
      <c r="BM8742" s="7"/>
      <c r="BP8742" s="7"/>
      <c r="BQ8742" s="7"/>
      <c r="BR8742" s="7"/>
      <c r="BS8742" s="7"/>
      <c r="BT8742" s="7"/>
      <c r="BU8742" s="7"/>
      <c r="BV8742" s="7"/>
      <c r="BW8742" s="7"/>
    </row>
    <row r="8743" spans="43:75" x14ac:dyDescent="0.2">
      <c r="AQ8743" s="7"/>
      <c r="AR8743" s="7"/>
      <c r="AS8743" s="7"/>
      <c r="AT8743" s="7"/>
      <c r="AU8743" s="7"/>
      <c r="AV8743" s="7"/>
      <c r="AX8743" s="7"/>
      <c r="AY8743" s="7"/>
      <c r="AZ8743" s="7"/>
      <c r="BA8743" s="7"/>
      <c r="BB8743" s="7"/>
      <c r="BC8743" s="7"/>
      <c r="BD8743" s="7"/>
      <c r="BG8743" s="7"/>
      <c r="BH8743" s="7"/>
      <c r="BI8743" s="7"/>
      <c r="BJ8743" s="7"/>
      <c r="BK8743" s="7"/>
      <c r="BL8743" s="7"/>
      <c r="BM8743" s="7"/>
      <c r="BP8743" s="7"/>
      <c r="BQ8743" s="7"/>
      <c r="BR8743" s="7"/>
      <c r="BS8743" s="7"/>
      <c r="BT8743" s="7"/>
      <c r="BU8743" s="7"/>
      <c r="BV8743" s="7"/>
      <c r="BW8743" s="7"/>
    </row>
    <row r="8744" spans="43:75" x14ac:dyDescent="0.2">
      <c r="AQ8744" s="7"/>
      <c r="AR8744" s="7"/>
      <c r="AS8744" s="7"/>
      <c r="AT8744" s="7"/>
      <c r="AU8744" s="7"/>
      <c r="AV8744" s="7"/>
      <c r="AX8744" s="7"/>
      <c r="AY8744" s="7"/>
      <c r="AZ8744" s="7"/>
      <c r="BA8744" s="7"/>
      <c r="BB8744" s="7"/>
      <c r="BC8744" s="7"/>
      <c r="BD8744" s="7"/>
      <c r="BG8744" s="7"/>
      <c r="BH8744" s="7"/>
      <c r="BI8744" s="7"/>
      <c r="BJ8744" s="7"/>
      <c r="BK8744" s="7"/>
      <c r="BL8744" s="7"/>
      <c r="BM8744" s="7"/>
      <c r="BP8744" s="7"/>
      <c r="BQ8744" s="7"/>
      <c r="BR8744" s="7"/>
      <c r="BS8744" s="7"/>
      <c r="BT8744" s="7"/>
      <c r="BU8744" s="7"/>
      <c r="BV8744" s="7"/>
      <c r="BW8744" s="7"/>
    </row>
    <row r="8745" spans="43:75" x14ac:dyDescent="0.2">
      <c r="AQ8745" s="7"/>
      <c r="AR8745" s="7"/>
      <c r="AS8745" s="7"/>
      <c r="AT8745" s="7"/>
      <c r="AU8745" s="7"/>
      <c r="AV8745" s="7"/>
      <c r="AX8745" s="7"/>
      <c r="AY8745" s="7"/>
      <c r="AZ8745" s="7"/>
      <c r="BA8745" s="7"/>
      <c r="BB8745" s="7"/>
      <c r="BC8745" s="7"/>
      <c r="BD8745" s="7"/>
      <c r="BG8745" s="7"/>
      <c r="BH8745" s="7"/>
      <c r="BI8745" s="7"/>
      <c r="BJ8745" s="7"/>
      <c r="BK8745" s="7"/>
      <c r="BL8745" s="7"/>
      <c r="BM8745" s="7"/>
      <c r="BP8745" s="7"/>
      <c r="BQ8745" s="7"/>
      <c r="BR8745" s="7"/>
      <c r="BS8745" s="7"/>
      <c r="BT8745" s="7"/>
      <c r="BU8745" s="7"/>
      <c r="BV8745" s="7"/>
      <c r="BW8745" s="7"/>
    </row>
    <row r="8746" spans="43:75" x14ac:dyDescent="0.2">
      <c r="AQ8746" s="7"/>
      <c r="AR8746" s="7"/>
      <c r="AS8746" s="7"/>
      <c r="AT8746" s="7"/>
      <c r="AU8746" s="7"/>
      <c r="AV8746" s="7"/>
      <c r="AX8746" s="7"/>
      <c r="AY8746" s="7"/>
      <c r="AZ8746" s="7"/>
      <c r="BA8746" s="7"/>
      <c r="BB8746" s="7"/>
      <c r="BC8746" s="7"/>
      <c r="BD8746" s="7"/>
      <c r="BG8746" s="7"/>
      <c r="BH8746" s="7"/>
      <c r="BI8746" s="7"/>
      <c r="BJ8746" s="7"/>
      <c r="BK8746" s="7"/>
      <c r="BL8746" s="7"/>
      <c r="BM8746" s="7"/>
      <c r="BP8746" s="7"/>
      <c r="BQ8746" s="7"/>
      <c r="BR8746" s="7"/>
      <c r="BS8746" s="7"/>
      <c r="BT8746" s="7"/>
      <c r="BU8746" s="7"/>
      <c r="BV8746" s="7"/>
      <c r="BW8746" s="7"/>
    </row>
    <row r="8747" spans="43:75" x14ac:dyDescent="0.2">
      <c r="AQ8747" s="7"/>
      <c r="AR8747" s="7"/>
      <c r="AS8747" s="7"/>
      <c r="AT8747" s="7"/>
      <c r="AU8747" s="7"/>
      <c r="AV8747" s="7"/>
      <c r="AX8747" s="7"/>
      <c r="AY8747" s="7"/>
      <c r="AZ8747" s="7"/>
      <c r="BA8747" s="7"/>
      <c r="BB8747" s="7"/>
      <c r="BC8747" s="7"/>
      <c r="BD8747" s="7"/>
      <c r="BG8747" s="7"/>
      <c r="BH8747" s="7"/>
      <c r="BI8747" s="7"/>
      <c r="BJ8747" s="7"/>
      <c r="BK8747" s="7"/>
      <c r="BL8747" s="7"/>
      <c r="BM8747" s="7"/>
      <c r="BP8747" s="7"/>
      <c r="BQ8747" s="7"/>
      <c r="BR8747" s="7"/>
      <c r="BS8747" s="7"/>
      <c r="BT8747" s="7"/>
      <c r="BU8747" s="7"/>
      <c r="BV8747" s="7"/>
      <c r="BW8747" s="7"/>
    </row>
    <row r="8748" spans="43:75" x14ac:dyDescent="0.2">
      <c r="AQ8748" s="7"/>
      <c r="AR8748" s="7"/>
      <c r="AS8748" s="7"/>
      <c r="AT8748" s="7"/>
      <c r="AU8748" s="7"/>
      <c r="AV8748" s="7"/>
      <c r="AX8748" s="7"/>
      <c r="AY8748" s="7"/>
      <c r="AZ8748" s="7"/>
      <c r="BA8748" s="7"/>
      <c r="BB8748" s="7"/>
      <c r="BC8748" s="7"/>
      <c r="BD8748" s="7"/>
      <c r="BG8748" s="7"/>
      <c r="BH8748" s="7"/>
      <c r="BI8748" s="7"/>
      <c r="BJ8748" s="7"/>
      <c r="BK8748" s="7"/>
      <c r="BL8748" s="7"/>
      <c r="BM8748" s="7"/>
      <c r="BP8748" s="7"/>
      <c r="BQ8748" s="7"/>
      <c r="BR8748" s="7"/>
      <c r="BS8748" s="7"/>
      <c r="BT8748" s="7"/>
      <c r="BU8748" s="7"/>
      <c r="BV8748" s="7"/>
      <c r="BW8748" s="7"/>
    </row>
    <row r="8749" spans="43:75" x14ac:dyDescent="0.2">
      <c r="AQ8749" s="7"/>
      <c r="AR8749" s="7"/>
      <c r="AS8749" s="7"/>
      <c r="AT8749" s="7"/>
      <c r="AU8749" s="7"/>
      <c r="AV8749" s="7"/>
      <c r="AX8749" s="7"/>
      <c r="AY8749" s="7"/>
      <c r="AZ8749" s="7"/>
      <c r="BA8749" s="7"/>
      <c r="BB8749" s="7"/>
      <c r="BC8749" s="7"/>
      <c r="BD8749" s="7"/>
      <c r="BG8749" s="7"/>
      <c r="BH8749" s="7"/>
      <c r="BI8749" s="7"/>
      <c r="BJ8749" s="7"/>
      <c r="BK8749" s="7"/>
      <c r="BL8749" s="7"/>
      <c r="BM8749" s="7"/>
      <c r="BP8749" s="7"/>
      <c r="BQ8749" s="7"/>
      <c r="BR8749" s="7"/>
      <c r="BS8749" s="7"/>
      <c r="BT8749" s="7"/>
      <c r="BU8749" s="7"/>
      <c r="BV8749" s="7"/>
      <c r="BW8749" s="7"/>
    </row>
    <row r="8750" spans="43:75" x14ac:dyDescent="0.2">
      <c r="AQ8750" s="7"/>
      <c r="AR8750" s="7"/>
      <c r="AS8750" s="7"/>
      <c r="AT8750" s="7"/>
      <c r="AU8750" s="7"/>
      <c r="AV8750" s="7"/>
      <c r="AX8750" s="7"/>
      <c r="AY8750" s="7"/>
      <c r="AZ8750" s="7"/>
      <c r="BA8750" s="7"/>
      <c r="BB8750" s="7"/>
      <c r="BC8750" s="7"/>
      <c r="BD8750" s="7"/>
      <c r="BG8750" s="7"/>
      <c r="BH8750" s="7"/>
      <c r="BI8750" s="7"/>
      <c r="BJ8750" s="7"/>
      <c r="BK8750" s="7"/>
      <c r="BL8750" s="7"/>
      <c r="BM8750" s="7"/>
      <c r="BP8750" s="7"/>
      <c r="BQ8750" s="7"/>
      <c r="BR8750" s="7"/>
      <c r="BS8750" s="7"/>
      <c r="BT8750" s="7"/>
      <c r="BU8750" s="7"/>
      <c r="BV8750" s="7"/>
      <c r="BW8750" s="7"/>
    </row>
    <row r="8751" spans="43:75" x14ac:dyDescent="0.2">
      <c r="AQ8751" s="7"/>
      <c r="AR8751" s="7"/>
      <c r="AS8751" s="7"/>
      <c r="AT8751" s="7"/>
      <c r="AU8751" s="7"/>
      <c r="AV8751" s="7"/>
      <c r="AX8751" s="7"/>
      <c r="AY8751" s="7"/>
      <c r="AZ8751" s="7"/>
      <c r="BA8751" s="7"/>
      <c r="BB8751" s="7"/>
      <c r="BC8751" s="7"/>
      <c r="BD8751" s="7"/>
      <c r="BG8751" s="7"/>
      <c r="BH8751" s="7"/>
      <c r="BI8751" s="7"/>
      <c r="BJ8751" s="7"/>
      <c r="BK8751" s="7"/>
      <c r="BL8751" s="7"/>
      <c r="BM8751" s="7"/>
      <c r="BP8751" s="7"/>
      <c r="BQ8751" s="7"/>
      <c r="BR8751" s="7"/>
      <c r="BS8751" s="7"/>
      <c r="BT8751" s="7"/>
      <c r="BU8751" s="7"/>
      <c r="BV8751" s="7"/>
      <c r="BW8751" s="7"/>
    </row>
    <row r="8752" spans="43:75" x14ac:dyDescent="0.2">
      <c r="AQ8752" s="7"/>
      <c r="AR8752" s="7"/>
      <c r="AS8752" s="7"/>
      <c r="AT8752" s="7"/>
      <c r="AU8752" s="7"/>
      <c r="AV8752" s="7"/>
      <c r="AX8752" s="7"/>
      <c r="AY8752" s="7"/>
      <c r="AZ8752" s="7"/>
      <c r="BA8752" s="7"/>
      <c r="BB8752" s="7"/>
      <c r="BC8752" s="7"/>
      <c r="BD8752" s="7"/>
      <c r="BG8752" s="7"/>
      <c r="BH8752" s="7"/>
      <c r="BI8752" s="7"/>
      <c r="BJ8752" s="7"/>
      <c r="BK8752" s="7"/>
      <c r="BL8752" s="7"/>
      <c r="BM8752" s="7"/>
      <c r="BP8752" s="7"/>
      <c r="BQ8752" s="7"/>
      <c r="BR8752" s="7"/>
      <c r="BS8752" s="7"/>
      <c r="BT8752" s="7"/>
      <c r="BU8752" s="7"/>
      <c r="BV8752" s="7"/>
      <c r="BW8752" s="7"/>
    </row>
    <row r="8753" spans="43:75" x14ac:dyDescent="0.2">
      <c r="AQ8753" s="7"/>
      <c r="AR8753" s="7"/>
      <c r="AS8753" s="7"/>
      <c r="AT8753" s="7"/>
      <c r="AU8753" s="7"/>
      <c r="AV8753" s="7"/>
      <c r="AX8753" s="7"/>
      <c r="AY8753" s="7"/>
      <c r="AZ8753" s="7"/>
      <c r="BA8753" s="7"/>
      <c r="BB8753" s="7"/>
      <c r="BC8753" s="7"/>
      <c r="BD8753" s="7"/>
      <c r="BG8753" s="7"/>
      <c r="BH8753" s="7"/>
      <c r="BI8753" s="7"/>
      <c r="BJ8753" s="7"/>
      <c r="BK8753" s="7"/>
      <c r="BL8753" s="7"/>
      <c r="BM8753" s="7"/>
      <c r="BP8753" s="7"/>
      <c r="BQ8753" s="7"/>
      <c r="BR8753" s="7"/>
      <c r="BS8753" s="7"/>
      <c r="BT8753" s="7"/>
      <c r="BU8753" s="7"/>
      <c r="BV8753" s="7"/>
      <c r="BW8753" s="7"/>
    </row>
    <row r="8754" spans="43:75" x14ac:dyDescent="0.2">
      <c r="AQ8754" s="7"/>
      <c r="AR8754" s="7"/>
      <c r="AS8754" s="7"/>
      <c r="AT8754" s="7"/>
      <c r="AU8754" s="7"/>
      <c r="AV8754" s="7"/>
      <c r="AX8754" s="7"/>
      <c r="AY8754" s="7"/>
      <c r="AZ8754" s="7"/>
      <c r="BA8754" s="7"/>
      <c r="BB8754" s="7"/>
      <c r="BC8754" s="7"/>
      <c r="BD8754" s="7"/>
      <c r="BG8754" s="7"/>
      <c r="BH8754" s="7"/>
      <c r="BI8754" s="7"/>
      <c r="BJ8754" s="7"/>
      <c r="BK8754" s="7"/>
      <c r="BL8754" s="7"/>
      <c r="BM8754" s="7"/>
      <c r="BP8754" s="7"/>
      <c r="BQ8754" s="7"/>
      <c r="BR8754" s="7"/>
      <c r="BS8754" s="7"/>
      <c r="BT8754" s="7"/>
      <c r="BU8754" s="7"/>
      <c r="BV8754" s="7"/>
      <c r="BW8754" s="7"/>
    </row>
    <row r="8755" spans="43:75" x14ac:dyDescent="0.2">
      <c r="AQ8755" s="7"/>
      <c r="AR8755" s="7"/>
      <c r="AS8755" s="7"/>
      <c r="AT8755" s="7"/>
      <c r="AU8755" s="7"/>
      <c r="AV8755" s="7"/>
      <c r="AX8755" s="7"/>
      <c r="AY8755" s="7"/>
      <c r="AZ8755" s="7"/>
      <c r="BA8755" s="7"/>
      <c r="BB8755" s="7"/>
      <c r="BC8755" s="7"/>
      <c r="BD8755" s="7"/>
      <c r="BG8755" s="7"/>
      <c r="BH8755" s="7"/>
      <c r="BI8755" s="7"/>
      <c r="BJ8755" s="7"/>
      <c r="BK8755" s="7"/>
      <c r="BL8755" s="7"/>
      <c r="BM8755" s="7"/>
      <c r="BP8755" s="7"/>
      <c r="BQ8755" s="7"/>
      <c r="BR8755" s="7"/>
      <c r="BS8755" s="7"/>
      <c r="BT8755" s="7"/>
      <c r="BU8755" s="7"/>
      <c r="BV8755" s="7"/>
      <c r="BW8755" s="7"/>
    </row>
    <row r="8756" spans="43:75" x14ac:dyDescent="0.2">
      <c r="AQ8756" s="7"/>
      <c r="AR8756" s="7"/>
      <c r="AS8756" s="7"/>
      <c r="AT8756" s="7"/>
      <c r="AU8756" s="7"/>
      <c r="AV8756" s="7"/>
      <c r="AX8756" s="7"/>
      <c r="AY8756" s="7"/>
      <c r="AZ8756" s="7"/>
      <c r="BA8756" s="7"/>
      <c r="BB8756" s="7"/>
      <c r="BC8756" s="7"/>
      <c r="BD8756" s="7"/>
      <c r="BG8756" s="7"/>
      <c r="BH8756" s="7"/>
      <c r="BI8756" s="7"/>
      <c r="BJ8756" s="7"/>
      <c r="BK8756" s="7"/>
      <c r="BL8756" s="7"/>
      <c r="BM8756" s="7"/>
      <c r="BP8756" s="7"/>
      <c r="BQ8756" s="7"/>
      <c r="BR8756" s="7"/>
      <c r="BS8756" s="7"/>
      <c r="BT8756" s="7"/>
      <c r="BU8756" s="7"/>
      <c r="BV8756" s="7"/>
      <c r="BW8756" s="7"/>
    </row>
    <row r="8757" spans="43:75" x14ac:dyDescent="0.2">
      <c r="AQ8757" s="7"/>
      <c r="AR8757" s="7"/>
      <c r="AS8757" s="7"/>
      <c r="AT8757" s="7"/>
      <c r="AU8757" s="7"/>
      <c r="AV8757" s="7"/>
      <c r="AX8757" s="7"/>
      <c r="AY8757" s="7"/>
      <c r="AZ8757" s="7"/>
      <c r="BA8757" s="7"/>
      <c r="BB8757" s="7"/>
      <c r="BC8757" s="7"/>
      <c r="BD8757" s="7"/>
      <c r="BG8757" s="7"/>
      <c r="BH8757" s="7"/>
      <c r="BI8757" s="7"/>
      <c r="BJ8757" s="7"/>
      <c r="BK8757" s="7"/>
      <c r="BL8757" s="7"/>
      <c r="BM8757" s="7"/>
      <c r="BP8757" s="7"/>
      <c r="BQ8757" s="7"/>
      <c r="BR8757" s="7"/>
      <c r="BS8757" s="7"/>
      <c r="BT8757" s="7"/>
      <c r="BU8757" s="7"/>
      <c r="BV8757" s="7"/>
      <c r="BW8757" s="7"/>
    </row>
    <row r="8758" spans="43:75" x14ac:dyDescent="0.2">
      <c r="AQ8758" s="7"/>
      <c r="AR8758" s="7"/>
      <c r="AS8758" s="7"/>
      <c r="AT8758" s="7"/>
      <c r="AU8758" s="7"/>
      <c r="AV8758" s="7"/>
      <c r="AX8758" s="7"/>
      <c r="AY8758" s="7"/>
      <c r="AZ8758" s="7"/>
      <c r="BA8758" s="7"/>
      <c r="BB8758" s="7"/>
      <c r="BC8758" s="7"/>
      <c r="BD8758" s="7"/>
      <c r="BG8758" s="7"/>
      <c r="BH8758" s="7"/>
      <c r="BI8758" s="7"/>
      <c r="BJ8758" s="7"/>
      <c r="BK8758" s="7"/>
      <c r="BL8758" s="7"/>
      <c r="BM8758" s="7"/>
      <c r="BP8758" s="7"/>
      <c r="BQ8758" s="7"/>
      <c r="BR8758" s="7"/>
      <c r="BS8758" s="7"/>
      <c r="BT8758" s="7"/>
      <c r="BU8758" s="7"/>
      <c r="BV8758" s="7"/>
      <c r="BW8758" s="7"/>
    </row>
    <row r="8759" spans="43:75" x14ac:dyDescent="0.2">
      <c r="AQ8759" s="7"/>
      <c r="AR8759" s="7"/>
      <c r="AS8759" s="7"/>
      <c r="AT8759" s="7"/>
      <c r="AU8759" s="7"/>
      <c r="AV8759" s="7"/>
      <c r="AX8759" s="7"/>
      <c r="AY8759" s="7"/>
      <c r="AZ8759" s="7"/>
      <c r="BA8759" s="7"/>
      <c r="BB8759" s="7"/>
      <c r="BC8759" s="7"/>
      <c r="BD8759" s="7"/>
      <c r="BG8759" s="7"/>
      <c r="BH8759" s="7"/>
      <c r="BI8759" s="7"/>
      <c r="BJ8759" s="7"/>
      <c r="BK8759" s="7"/>
      <c r="BL8759" s="7"/>
      <c r="BM8759" s="7"/>
      <c r="BP8759" s="7"/>
      <c r="BQ8759" s="7"/>
      <c r="BR8759" s="7"/>
      <c r="BS8759" s="7"/>
      <c r="BT8759" s="7"/>
      <c r="BU8759" s="7"/>
      <c r="BV8759" s="7"/>
      <c r="BW8759" s="7"/>
    </row>
    <row r="8760" spans="43:75" x14ac:dyDescent="0.2">
      <c r="AQ8760" s="7"/>
      <c r="AR8760" s="7"/>
      <c r="AS8760" s="7"/>
      <c r="AT8760" s="7"/>
      <c r="AU8760" s="7"/>
      <c r="AV8760" s="7"/>
      <c r="AX8760" s="7"/>
      <c r="AY8760" s="7"/>
      <c r="AZ8760" s="7"/>
      <c r="BA8760" s="7"/>
      <c r="BB8760" s="7"/>
      <c r="BC8760" s="7"/>
      <c r="BD8760" s="7"/>
      <c r="BG8760" s="7"/>
      <c r="BH8760" s="7"/>
      <c r="BI8760" s="7"/>
      <c r="BJ8760" s="7"/>
      <c r="BK8760" s="7"/>
      <c r="BL8760" s="7"/>
      <c r="BM8760" s="7"/>
      <c r="BP8760" s="7"/>
      <c r="BQ8760" s="7"/>
      <c r="BR8760" s="7"/>
      <c r="BS8760" s="7"/>
      <c r="BT8760" s="7"/>
      <c r="BU8760" s="7"/>
      <c r="BV8760" s="7"/>
      <c r="BW8760" s="7"/>
    </row>
    <row r="8761" spans="43:75" x14ac:dyDescent="0.2">
      <c r="AQ8761" s="7"/>
      <c r="AR8761" s="7"/>
      <c r="AS8761" s="7"/>
      <c r="AT8761" s="7"/>
      <c r="AU8761" s="7"/>
      <c r="AV8761" s="7"/>
      <c r="AX8761" s="7"/>
      <c r="AY8761" s="7"/>
      <c r="AZ8761" s="7"/>
      <c r="BA8761" s="7"/>
      <c r="BB8761" s="7"/>
      <c r="BC8761" s="7"/>
      <c r="BD8761" s="7"/>
      <c r="BG8761" s="7"/>
      <c r="BH8761" s="7"/>
      <c r="BI8761" s="7"/>
      <c r="BJ8761" s="7"/>
      <c r="BK8761" s="7"/>
      <c r="BL8761" s="7"/>
      <c r="BM8761" s="7"/>
      <c r="BP8761" s="7"/>
      <c r="BQ8761" s="7"/>
      <c r="BR8761" s="7"/>
      <c r="BS8761" s="7"/>
      <c r="BT8761" s="7"/>
      <c r="BU8761" s="7"/>
      <c r="BV8761" s="7"/>
      <c r="BW8761" s="7"/>
    </row>
    <row r="8762" spans="43:75" x14ac:dyDescent="0.2">
      <c r="AQ8762" s="7"/>
      <c r="AR8762" s="7"/>
      <c r="AS8762" s="7"/>
      <c r="AT8762" s="7"/>
      <c r="AU8762" s="7"/>
      <c r="AV8762" s="7"/>
      <c r="AX8762" s="7"/>
      <c r="AY8762" s="7"/>
      <c r="AZ8762" s="7"/>
      <c r="BA8762" s="7"/>
      <c r="BB8762" s="7"/>
      <c r="BC8762" s="7"/>
      <c r="BD8762" s="7"/>
      <c r="BG8762" s="7"/>
      <c r="BH8762" s="7"/>
      <c r="BI8762" s="7"/>
      <c r="BJ8762" s="7"/>
      <c r="BK8762" s="7"/>
      <c r="BL8762" s="7"/>
      <c r="BM8762" s="7"/>
      <c r="BP8762" s="7"/>
      <c r="BQ8762" s="7"/>
      <c r="BR8762" s="7"/>
      <c r="BS8762" s="7"/>
      <c r="BT8762" s="7"/>
      <c r="BU8762" s="7"/>
      <c r="BV8762" s="7"/>
      <c r="BW8762" s="7"/>
    </row>
    <row r="8763" spans="43:75" x14ac:dyDescent="0.2">
      <c r="AQ8763" s="7"/>
      <c r="AR8763" s="7"/>
      <c r="AS8763" s="7"/>
      <c r="AT8763" s="7"/>
      <c r="AU8763" s="7"/>
      <c r="AV8763" s="7"/>
      <c r="AX8763" s="7"/>
      <c r="AY8763" s="7"/>
      <c r="AZ8763" s="7"/>
      <c r="BA8763" s="7"/>
      <c r="BB8763" s="7"/>
      <c r="BC8763" s="7"/>
      <c r="BD8763" s="7"/>
      <c r="BG8763" s="7"/>
      <c r="BH8763" s="7"/>
      <c r="BI8763" s="7"/>
      <c r="BJ8763" s="7"/>
      <c r="BK8763" s="7"/>
      <c r="BL8763" s="7"/>
      <c r="BM8763" s="7"/>
      <c r="BP8763" s="7"/>
      <c r="BQ8763" s="7"/>
      <c r="BR8763" s="7"/>
      <c r="BS8763" s="7"/>
      <c r="BT8763" s="7"/>
      <c r="BU8763" s="7"/>
      <c r="BV8763" s="7"/>
      <c r="BW8763" s="7"/>
    </row>
    <row r="8764" spans="43:75" x14ac:dyDescent="0.2">
      <c r="AQ8764" s="7"/>
      <c r="AR8764" s="7"/>
      <c r="AS8764" s="7"/>
      <c r="AT8764" s="7"/>
      <c r="AU8764" s="7"/>
      <c r="AV8764" s="7"/>
      <c r="AX8764" s="7"/>
      <c r="AY8764" s="7"/>
      <c r="AZ8764" s="7"/>
      <c r="BA8764" s="7"/>
      <c r="BB8764" s="7"/>
      <c r="BC8764" s="7"/>
      <c r="BD8764" s="7"/>
      <c r="BG8764" s="7"/>
      <c r="BH8764" s="7"/>
      <c r="BI8764" s="7"/>
      <c r="BJ8764" s="7"/>
      <c r="BK8764" s="7"/>
      <c r="BL8764" s="7"/>
      <c r="BM8764" s="7"/>
      <c r="BP8764" s="7"/>
      <c r="BQ8764" s="7"/>
      <c r="BR8764" s="7"/>
      <c r="BS8764" s="7"/>
      <c r="BT8764" s="7"/>
      <c r="BU8764" s="7"/>
      <c r="BV8764" s="7"/>
      <c r="BW8764" s="7"/>
    </row>
    <row r="8765" spans="43:75" x14ac:dyDescent="0.2">
      <c r="AQ8765" s="7"/>
      <c r="AR8765" s="7"/>
      <c r="AS8765" s="7"/>
      <c r="AT8765" s="7"/>
      <c r="AU8765" s="7"/>
      <c r="AV8765" s="7"/>
      <c r="AX8765" s="7"/>
      <c r="AY8765" s="7"/>
      <c r="AZ8765" s="7"/>
      <c r="BA8765" s="7"/>
      <c r="BB8765" s="7"/>
      <c r="BC8765" s="7"/>
      <c r="BD8765" s="7"/>
      <c r="BG8765" s="7"/>
      <c r="BH8765" s="7"/>
      <c r="BI8765" s="7"/>
      <c r="BJ8765" s="7"/>
      <c r="BK8765" s="7"/>
      <c r="BL8765" s="7"/>
      <c r="BM8765" s="7"/>
      <c r="BP8765" s="7"/>
      <c r="BQ8765" s="7"/>
      <c r="BR8765" s="7"/>
      <c r="BS8765" s="7"/>
      <c r="BT8765" s="7"/>
      <c r="BU8765" s="7"/>
      <c r="BV8765" s="7"/>
      <c r="BW8765" s="7"/>
    </row>
    <row r="8766" spans="43:75" x14ac:dyDescent="0.2">
      <c r="AQ8766" s="7"/>
      <c r="AR8766" s="7"/>
      <c r="AS8766" s="7"/>
      <c r="AT8766" s="7"/>
      <c r="AU8766" s="7"/>
      <c r="AV8766" s="7"/>
      <c r="AX8766" s="7"/>
      <c r="AY8766" s="7"/>
      <c r="AZ8766" s="7"/>
      <c r="BA8766" s="7"/>
      <c r="BB8766" s="7"/>
      <c r="BC8766" s="7"/>
      <c r="BD8766" s="7"/>
      <c r="BG8766" s="7"/>
      <c r="BH8766" s="7"/>
      <c r="BI8766" s="7"/>
      <c r="BJ8766" s="7"/>
      <c r="BK8766" s="7"/>
      <c r="BL8766" s="7"/>
      <c r="BM8766" s="7"/>
      <c r="BP8766" s="7"/>
      <c r="BQ8766" s="7"/>
      <c r="BR8766" s="7"/>
      <c r="BS8766" s="7"/>
      <c r="BT8766" s="7"/>
      <c r="BU8766" s="7"/>
      <c r="BV8766" s="7"/>
      <c r="BW8766" s="7"/>
    </row>
    <row r="8767" spans="43:75" x14ac:dyDescent="0.2">
      <c r="AQ8767" s="7"/>
      <c r="AR8767" s="7"/>
      <c r="AS8767" s="7"/>
      <c r="AT8767" s="7"/>
      <c r="AU8767" s="7"/>
      <c r="AV8767" s="7"/>
      <c r="AX8767" s="7"/>
      <c r="AY8767" s="7"/>
      <c r="AZ8767" s="7"/>
      <c r="BA8767" s="7"/>
      <c r="BB8767" s="7"/>
      <c r="BC8767" s="7"/>
      <c r="BD8767" s="7"/>
      <c r="BG8767" s="7"/>
      <c r="BH8767" s="7"/>
      <c r="BI8767" s="7"/>
      <c r="BJ8767" s="7"/>
      <c r="BK8767" s="7"/>
      <c r="BL8767" s="7"/>
      <c r="BM8767" s="7"/>
      <c r="BP8767" s="7"/>
      <c r="BQ8767" s="7"/>
      <c r="BR8767" s="7"/>
      <c r="BS8767" s="7"/>
      <c r="BT8767" s="7"/>
      <c r="BU8767" s="7"/>
      <c r="BV8767" s="7"/>
      <c r="BW8767" s="7"/>
    </row>
    <row r="8768" spans="43:75" x14ac:dyDescent="0.2">
      <c r="AQ8768" s="7"/>
      <c r="AR8768" s="7"/>
      <c r="AS8768" s="7"/>
      <c r="AT8768" s="7"/>
      <c r="AU8768" s="7"/>
      <c r="AV8768" s="7"/>
      <c r="AX8768" s="7"/>
      <c r="AY8768" s="7"/>
      <c r="AZ8768" s="7"/>
      <c r="BA8768" s="7"/>
      <c r="BB8768" s="7"/>
      <c r="BC8768" s="7"/>
      <c r="BD8768" s="7"/>
      <c r="BG8768" s="7"/>
      <c r="BH8768" s="7"/>
      <c r="BI8768" s="7"/>
      <c r="BJ8768" s="7"/>
      <c r="BK8768" s="7"/>
      <c r="BL8768" s="7"/>
      <c r="BM8768" s="7"/>
      <c r="BP8768" s="7"/>
      <c r="BQ8768" s="7"/>
      <c r="BR8768" s="7"/>
      <c r="BS8768" s="7"/>
      <c r="BT8768" s="7"/>
      <c r="BU8768" s="7"/>
      <c r="BV8768" s="7"/>
      <c r="BW8768" s="7"/>
    </row>
    <row r="8769" spans="43:75" x14ac:dyDescent="0.2">
      <c r="AQ8769" s="7"/>
      <c r="AR8769" s="7"/>
      <c r="AS8769" s="7"/>
      <c r="AT8769" s="7"/>
      <c r="AU8769" s="7"/>
      <c r="AV8769" s="7"/>
      <c r="AX8769" s="7"/>
      <c r="AY8769" s="7"/>
      <c r="AZ8769" s="7"/>
      <c r="BA8769" s="7"/>
      <c r="BB8769" s="7"/>
      <c r="BC8769" s="7"/>
      <c r="BD8769" s="7"/>
      <c r="BG8769" s="7"/>
      <c r="BH8769" s="7"/>
      <c r="BI8769" s="7"/>
      <c r="BJ8769" s="7"/>
      <c r="BK8769" s="7"/>
      <c r="BL8769" s="7"/>
      <c r="BM8769" s="7"/>
      <c r="BP8769" s="7"/>
      <c r="BQ8769" s="7"/>
      <c r="BR8769" s="7"/>
      <c r="BS8769" s="7"/>
      <c r="BT8769" s="7"/>
      <c r="BU8769" s="7"/>
      <c r="BV8769" s="7"/>
      <c r="BW8769" s="7"/>
    </row>
    <row r="8770" spans="43:75" x14ac:dyDescent="0.2">
      <c r="AQ8770" s="7"/>
      <c r="AR8770" s="7"/>
      <c r="AS8770" s="7"/>
      <c r="AT8770" s="7"/>
      <c r="AU8770" s="7"/>
      <c r="AV8770" s="7"/>
      <c r="AX8770" s="7"/>
      <c r="AY8770" s="7"/>
      <c r="AZ8770" s="7"/>
      <c r="BA8770" s="7"/>
      <c r="BB8770" s="7"/>
      <c r="BC8770" s="7"/>
      <c r="BD8770" s="7"/>
      <c r="BG8770" s="7"/>
      <c r="BH8770" s="7"/>
      <c r="BI8770" s="7"/>
      <c r="BJ8770" s="7"/>
      <c r="BK8770" s="7"/>
      <c r="BL8770" s="7"/>
      <c r="BM8770" s="7"/>
      <c r="BP8770" s="7"/>
      <c r="BQ8770" s="7"/>
      <c r="BR8770" s="7"/>
      <c r="BS8770" s="7"/>
      <c r="BT8770" s="7"/>
      <c r="BU8770" s="7"/>
      <c r="BV8770" s="7"/>
      <c r="BW8770" s="7"/>
    </row>
    <row r="8771" spans="43:75" x14ac:dyDescent="0.2">
      <c r="AQ8771" s="7"/>
      <c r="AR8771" s="7"/>
      <c r="AS8771" s="7"/>
      <c r="AT8771" s="7"/>
      <c r="AU8771" s="7"/>
      <c r="AV8771" s="7"/>
      <c r="AX8771" s="7"/>
      <c r="AY8771" s="7"/>
      <c r="AZ8771" s="7"/>
      <c r="BA8771" s="7"/>
      <c r="BB8771" s="7"/>
      <c r="BC8771" s="7"/>
      <c r="BD8771" s="7"/>
      <c r="BG8771" s="7"/>
      <c r="BH8771" s="7"/>
      <c r="BI8771" s="7"/>
      <c r="BJ8771" s="7"/>
      <c r="BK8771" s="7"/>
      <c r="BL8771" s="7"/>
      <c r="BM8771" s="7"/>
      <c r="BP8771" s="7"/>
      <c r="BQ8771" s="7"/>
      <c r="BR8771" s="7"/>
      <c r="BS8771" s="7"/>
      <c r="BT8771" s="7"/>
      <c r="BU8771" s="7"/>
      <c r="BV8771" s="7"/>
      <c r="BW8771" s="7"/>
    </row>
    <row r="8772" spans="43:75" x14ac:dyDescent="0.2">
      <c r="AQ8772" s="7"/>
      <c r="AR8772" s="7"/>
      <c r="AS8772" s="7"/>
      <c r="AT8772" s="7"/>
      <c r="AU8772" s="7"/>
      <c r="AV8772" s="7"/>
      <c r="AX8772" s="7"/>
      <c r="AY8772" s="7"/>
      <c r="AZ8772" s="7"/>
      <c r="BA8772" s="7"/>
      <c r="BB8772" s="7"/>
      <c r="BC8772" s="7"/>
      <c r="BD8772" s="7"/>
      <c r="BG8772" s="7"/>
      <c r="BH8772" s="7"/>
      <c r="BI8772" s="7"/>
      <c r="BJ8772" s="7"/>
      <c r="BK8772" s="7"/>
      <c r="BL8772" s="7"/>
      <c r="BM8772" s="7"/>
      <c r="BP8772" s="7"/>
      <c r="BQ8772" s="7"/>
      <c r="BR8772" s="7"/>
      <c r="BS8772" s="7"/>
      <c r="BT8772" s="7"/>
      <c r="BU8772" s="7"/>
      <c r="BV8772" s="7"/>
      <c r="BW8772" s="7"/>
    </row>
    <row r="8773" spans="43:75" x14ac:dyDescent="0.2">
      <c r="AQ8773" s="7"/>
      <c r="AR8773" s="7"/>
      <c r="AS8773" s="7"/>
      <c r="AT8773" s="7"/>
      <c r="AU8773" s="7"/>
      <c r="AV8773" s="7"/>
      <c r="AX8773" s="7"/>
      <c r="AY8773" s="7"/>
      <c r="AZ8773" s="7"/>
      <c r="BA8773" s="7"/>
      <c r="BB8773" s="7"/>
      <c r="BC8773" s="7"/>
      <c r="BD8773" s="7"/>
      <c r="BG8773" s="7"/>
      <c r="BH8773" s="7"/>
      <c r="BI8773" s="7"/>
      <c r="BJ8773" s="7"/>
      <c r="BK8773" s="7"/>
      <c r="BL8773" s="7"/>
      <c r="BM8773" s="7"/>
      <c r="BP8773" s="7"/>
      <c r="BQ8773" s="7"/>
      <c r="BR8773" s="7"/>
      <c r="BS8773" s="7"/>
      <c r="BT8773" s="7"/>
      <c r="BU8773" s="7"/>
      <c r="BV8773" s="7"/>
      <c r="BW8773" s="7"/>
    </row>
    <row r="8774" spans="43:75" x14ac:dyDescent="0.2">
      <c r="AQ8774" s="7"/>
      <c r="AR8774" s="7"/>
      <c r="AS8774" s="7"/>
      <c r="AT8774" s="7"/>
      <c r="AU8774" s="7"/>
      <c r="AV8774" s="7"/>
      <c r="AX8774" s="7"/>
      <c r="AY8774" s="7"/>
      <c r="AZ8774" s="7"/>
      <c r="BA8774" s="7"/>
      <c r="BB8774" s="7"/>
      <c r="BC8774" s="7"/>
      <c r="BD8774" s="7"/>
      <c r="BG8774" s="7"/>
      <c r="BH8774" s="7"/>
      <c r="BI8774" s="7"/>
      <c r="BJ8774" s="7"/>
      <c r="BK8774" s="7"/>
      <c r="BL8774" s="7"/>
      <c r="BM8774" s="7"/>
      <c r="BP8774" s="7"/>
      <c r="BQ8774" s="7"/>
      <c r="BR8774" s="7"/>
      <c r="BS8774" s="7"/>
      <c r="BT8774" s="7"/>
      <c r="BU8774" s="7"/>
      <c r="BV8774" s="7"/>
      <c r="BW8774" s="7"/>
    </row>
    <row r="8775" spans="43:75" x14ac:dyDescent="0.2">
      <c r="AQ8775" s="7"/>
      <c r="AR8775" s="7"/>
      <c r="AS8775" s="7"/>
      <c r="AT8775" s="7"/>
      <c r="AU8775" s="7"/>
      <c r="AV8775" s="7"/>
      <c r="AX8775" s="7"/>
      <c r="AY8775" s="7"/>
      <c r="AZ8775" s="7"/>
      <c r="BA8775" s="7"/>
      <c r="BB8775" s="7"/>
      <c r="BC8775" s="7"/>
      <c r="BD8775" s="7"/>
      <c r="BG8775" s="7"/>
      <c r="BH8775" s="7"/>
      <c r="BI8775" s="7"/>
      <c r="BJ8775" s="7"/>
      <c r="BK8775" s="7"/>
      <c r="BL8775" s="7"/>
      <c r="BM8775" s="7"/>
      <c r="BP8775" s="7"/>
      <c r="BQ8775" s="7"/>
      <c r="BR8775" s="7"/>
      <c r="BS8775" s="7"/>
      <c r="BT8775" s="7"/>
      <c r="BU8775" s="7"/>
      <c r="BV8775" s="7"/>
      <c r="BW8775" s="7"/>
    </row>
    <row r="8776" spans="43:75" x14ac:dyDescent="0.2">
      <c r="AQ8776" s="7"/>
      <c r="AR8776" s="7"/>
      <c r="AS8776" s="7"/>
      <c r="AT8776" s="7"/>
      <c r="AU8776" s="7"/>
      <c r="AV8776" s="7"/>
      <c r="AX8776" s="7"/>
      <c r="AY8776" s="7"/>
      <c r="AZ8776" s="7"/>
      <c r="BA8776" s="7"/>
      <c r="BB8776" s="7"/>
      <c r="BC8776" s="7"/>
      <c r="BD8776" s="7"/>
      <c r="BG8776" s="7"/>
      <c r="BH8776" s="7"/>
      <c r="BI8776" s="7"/>
      <c r="BJ8776" s="7"/>
      <c r="BK8776" s="7"/>
      <c r="BL8776" s="7"/>
      <c r="BM8776" s="7"/>
      <c r="BP8776" s="7"/>
      <c r="BQ8776" s="7"/>
      <c r="BR8776" s="7"/>
      <c r="BS8776" s="7"/>
      <c r="BT8776" s="7"/>
      <c r="BU8776" s="7"/>
      <c r="BV8776" s="7"/>
      <c r="BW8776" s="7"/>
    </row>
    <row r="8777" spans="43:75" x14ac:dyDescent="0.2">
      <c r="AQ8777" s="7"/>
      <c r="AR8777" s="7"/>
      <c r="AS8777" s="7"/>
      <c r="AT8777" s="7"/>
      <c r="AU8777" s="7"/>
      <c r="AV8777" s="7"/>
      <c r="AX8777" s="7"/>
      <c r="AY8777" s="7"/>
      <c r="AZ8777" s="7"/>
      <c r="BA8777" s="7"/>
      <c r="BB8777" s="7"/>
      <c r="BC8777" s="7"/>
      <c r="BD8777" s="7"/>
      <c r="BG8777" s="7"/>
      <c r="BH8777" s="7"/>
      <c r="BI8777" s="7"/>
      <c r="BJ8777" s="7"/>
      <c r="BK8777" s="7"/>
      <c r="BL8777" s="7"/>
      <c r="BM8777" s="7"/>
      <c r="BP8777" s="7"/>
      <c r="BQ8777" s="7"/>
      <c r="BR8777" s="7"/>
      <c r="BS8777" s="7"/>
      <c r="BT8777" s="7"/>
      <c r="BU8777" s="7"/>
      <c r="BV8777" s="7"/>
      <c r="BW8777" s="7"/>
    </row>
    <row r="8778" spans="43:75" x14ac:dyDescent="0.2">
      <c r="AQ8778" s="7"/>
      <c r="AR8778" s="7"/>
      <c r="AS8778" s="7"/>
      <c r="AT8778" s="7"/>
      <c r="AU8778" s="7"/>
      <c r="AV8778" s="7"/>
      <c r="AX8778" s="7"/>
      <c r="AY8778" s="7"/>
      <c r="AZ8778" s="7"/>
      <c r="BA8778" s="7"/>
      <c r="BB8778" s="7"/>
      <c r="BC8778" s="7"/>
      <c r="BD8778" s="7"/>
      <c r="BG8778" s="7"/>
      <c r="BH8778" s="7"/>
      <c r="BI8778" s="7"/>
      <c r="BJ8778" s="7"/>
      <c r="BK8778" s="7"/>
      <c r="BL8778" s="7"/>
      <c r="BM8778" s="7"/>
      <c r="BP8778" s="7"/>
      <c r="BQ8778" s="7"/>
      <c r="BR8778" s="7"/>
      <c r="BS8778" s="7"/>
      <c r="BT8778" s="7"/>
      <c r="BU8778" s="7"/>
      <c r="BV8778" s="7"/>
      <c r="BW8778" s="7"/>
    </row>
    <row r="8779" spans="43:75" x14ac:dyDescent="0.2">
      <c r="AQ8779" s="7"/>
      <c r="AR8779" s="7"/>
      <c r="AS8779" s="7"/>
      <c r="AT8779" s="7"/>
      <c r="AU8779" s="7"/>
      <c r="AV8779" s="7"/>
      <c r="AX8779" s="7"/>
      <c r="AY8779" s="7"/>
      <c r="AZ8779" s="7"/>
      <c r="BA8779" s="7"/>
      <c r="BB8779" s="7"/>
      <c r="BC8779" s="7"/>
      <c r="BD8779" s="7"/>
      <c r="BG8779" s="7"/>
      <c r="BH8779" s="7"/>
      <c r="BI8779" s="7"/>
      <c r="BJ8779" s="7"/>
      <c r="BK8779" s="7"/>
      <c r="BL8779" s="7"/>
      <c r="BM8779" s="7"/>
      <c r="BP8779" s="7"/>
      <c r="BQ8779" s="7"/>
      <c r="BR8779" s="7"/>
      <c r="BS8779" s="7"/>
      <c r="BT8779" s="7"/>
      <c r="BU8779" s="7"/>
      <c r="BV8779" s="7"/>
      <c r="BW8779" s="7"/>
    </row>
    <row r="8780" spans="43:75" x14ac:dyDescent="0.2">
      <c r="AQ8780" s="7"/>
      <c r="AR8780" s="7"/>
      <c r="AS8780" s="7"/>
      <c r="AT8780" s="7"/>
      <c r="AU8780" s="7"/>
      <c r="AV8780" s="7"/>
      <c r="AX8780" s="7"/>
      <c r="AY8780" s="7"/>
      <c r="AZ8780" s="7"/>
      <c r="BA8780" s="7"/>
      <c r="BB8780" s="7"/>
      <c r="BC8780" s="7"/>
      <c r="BD8780" s="7"/>
      <c r="BG8780" s="7"/>
      <c r="BH8780" s="7"/>
      <c r="BI8780" s="7"/>
      <c r="BJ8780" s="7"/>
      <c r="BK8780" s="7"/>
      <c r="BL8780" s="7"/>
      <c r="BM8780" s="7"/>
      <c r="BP8780" s="7"/>
      <c r="BQ8780" s="7"/>
      <c r="BR8780" s="7"/>
      <c r="BS8780" s="7"/>
      <c r="BT8780" s="7"/>
      <c r="BU8780" s="7"/>
      <c r="BV8780" s="7"/>
      <c r="BW8780" s="7"/>
    </row>
    <row r="8781" spans="43:75" x14ac:dyDescent="0.2">
      <c r="AQ8781" s="7"/>
      <c r="AR8781" s="7"/>
      <c r="AS8781" s="7"/>
      <c r="AT8781" s="7"/>
      <c r="AU8781" s="7"/>
      <c r="AV8781" s="7"/>
      <c r="AX8781" s="7"/>
      <c r="AY8781" s="7"/>
      <c r="AZ8781" s="7"/>
      <c r="BA8781" s="7"/>
      <c r="BB8781" s="7"/>
      <c r="BC8781" s="7"/>
      <c r="BD8781" s="7"/>
      <c r="BG8781" s="7"/>
      <c r="BH8781" s="7"/>
      <c r="BI8781" s="7"/>
      <c r="BJ8781" s="7"/>
      <c r="BK8781" s="7"/>
      <c r="BL8781" s="7"/>
      <c r="BM8781" s="7"/>
      <c r="BP8781" s="7"/>
      <c r="BQ8781" s="7"/>
      <c r="BR8781" s="7"/>
      <c r="BS8781" s="7"/>
      <c r="BT8781" s="7"/>
      <c r="BU8781" s="7"/>
      <c r="BV8781" s="7"/>
      <c r="BW8781" s="7"/>
    </row>
    <row r="8782" spans="43:75" x14ac:dyDescent="0.2">
      <c r="AQ8782" s="7"/>
      <c r="AR8782" s="7"/>
      <c r="AS8782" s="7"/>
      <c r="AT8782" s="7"/>
      <c r="AU8782" s="7"/>
      <c r="AV8782" s="7"/>
      <c r="AX8782" s="7"/>
      <c r="AY8782" s="7"/>
      <c r="AZ8782" s="7"/>
      <c r="BA8782" s="7"/>
      <c r="BB8782" s="7"/>
      <c r="BC8782" s="7"/>
      <c r="BD8782" s="7"/>
      <c r="BG8782" s="7"/>
      <c r="BH8782" s="7"/>
      <c r="BI8782" s="7"/>
      <c r="BJ8782" s="7"/>
      <c r="BK8782" s="7"/>
      <c r="BL8782" s="7"/>
      <c r="BM8782" s="7"/>
      <c r="BP8782" s="7"/>
      <c r="BQ8782" s="7"/>
      <c r="BR8782" s="7"/>
      <c r="BS8782" s="7"/>
      <c r="BT8782" s="7"/>
      <c r="BU8782" s="7"/>
      <c r="BV8782" s="7"/>
      <c r="BW8782" s="7"/>
    </row>
    <row r="8783" spans="43:75" x14ac:dyDescent="0.2">
      <c r="AQ8783" s="7"/>
      <c r="AR8783" s="7"/>
      <c r="AS8783" s="7"/>
      <c r="AT8783" s="7"/>
      <c r="AU8783" s="7"/>
      <c r="AV8783" s="7"/>
      <c r="AX8783" s="7"/>
      <c r="AY8783" s="7"/>
      <c r="AZ8783" s="7"/>
      <c r="BA8783" s="7"/>
      <c r="BB8783" s="7"/>
      <c r="BC8783" s="7"/>
      <c r="BD8783" s="7"/>
      <c r="BG8783" s="7"/>
      <c r="BH8783" s="7"/>
      <c r="BI8783" s="7"/>
      <c r="BJ8783" s="7"/>
      <c r="BK8783" s="7"/>
      <c r="BL8783" s="7"/>
      <c r="BM8783" s="7"/>
      <c r="BP8783" s="7"/>
      <c r="BQ8783" s="7"/>
      <c r="BR8783" s="7"/>
      <c r="BS8783" s="7"/>
      <c r="BT8783" s="7"/>
      <c r="BU8783" s="7"/>
      <c r="BV8783" s="7"/>
      <c r="BW8783" s="7"/>
    </row>
    <row r="8784" spans="43:75" x14ac:dyDescent="0.2">
      <c r="AQ8784" s="7"/>
      <c r="AR8784" s="7"/>
      <c r="AS8784" s="7"/>
      <c r="AT8784" s="7"/>
      <c r="AU8784" s="7"/>
      <c r="AV8784" s="7"/>
      <c r="AX8784" s="7"/>
      <c r="AY8784" s="7"/>
      <c r="AZ8784" s="7"/>
      <c r="BA8784" s="7"/>
      <c r="BB8784" s="7"/>
      <c r="BC8784" s="7"/>
      <c r="BD8784" s="7"/>
      <c r="BG8784" s="7"/>
      <c r="BH8784" s="7"/>
      <c r="BI8784" s="7"/>
      <c r="BJ8784" s="7"/>
      <c r="BK8784" s="7"/>
      <c r="BL8784" s="7"/>
      <c r="BM8784" s="7"/>
      <c r="BP8784" s="7"/>
      <c r="BQ8784" s="7"/>
      <c r="BR8784" s="7"/>
      <c r="BS8784" s="7"/>
      <c r="BT8784" s="7"/>
      <c r="BU8784" s="7"/>
      <c r="BV8784" s="7"/>
      <c r="BW8784" s="7"/>
    </row>
    <row r="8785" spans="43:75" x14ac:dyDescent="0.2">
      <c r="AQ8785" s="7"/>
      <c r="AR8785" s="7"/>
      <c r="AS8785" s="7"/>
      <c r="AT8785" s="7"/>
      <c r="AU8785" s="7"/>
      <c r="AV8785" s="7"/>
      <c r="AX8785" s="7"/>
      <c r="AY8785" s="7"/>
      <c r="AZ8785" s="7"/>
      <c r="BA8785" s="7"/>
      <c r="BB8785" s="7"/>
      <c r="BC8785" s="7"/>
      <c r="BD8785" s="7"/>
      <c r="BG8785" s="7"/>
      <c r="BH8785" s="7"/>
      <c r="BI8785" s="7"/>
      <c r="BJ8785" s="7"/>
      <c r="BK8785" s="7"/>
      <c r="BL8785" s="7"/>
      <c r="BM8785" s="7"/>
      <c r="BP8785" s="7"/>
      <c r="BQ8785" s="7"/>
      <c r="BR8785" s="7"/>
      <c r="BS8785" s="7"/>
      <c r="BT8785" s="7"/>
      <c r="BU8785" s="7"/>
      <c r="BV8785" s="7"/>
      <c r="BW8785" s="7"/>
    </row>
    <row r="8786" spans="43:75" x14ac:dyDescent="0.2">
      <c r="AQ8786" s="7"/>
      <c r="AR8786" s="7"/>
      <c r="AS8786" s="7"/>
      <c r="AT8786" s="7"/>
      <c r="AU8786" s="7"/>
      <c r="AV8786" s="7"/>
      <c r="AX8786" s="7"/>
      <c r="AY8786" s="7"/>
      <c r="AZ8786" s="7"/>
      <c r="BA8786" s="7"/>
      <c r="BB8786" s="7"/>
      <c r="BC8786" s="7"/>
      <c r="BD8786" s="7"/>
      <c r="BG8786" s="7"/>
      <c r="BH8786" s="7"/>
      <c r="BI8786" s="7"/>
      <c r="BJ8786" s="7"/>
      <c r="BK8786" s="7"/>
      <c r="BL8786" s="7"/>
      <c r="BM8786" s="7"/>
      <c r="BP8786" s="7"/>
      <c r="BQ8786" s="7"/>
      <c r="BR8786" s="7"/>
      <c r="BS8786" s="7"/>
      <c r="BT8786" s="7"/>
      <c r="BU8786" s="7"/>
      <c r="BV8786" s="7"/>
      <c r="BW8786" s="7"/>
    </row>
    <row r="8787" spans="43:75" x14ac:dyDescent="0.2">
      <c r="AQ8787" s="7"/>
      <c r="AR8787" s="7"/>
      <c r="AS8787" s="7"/>
      <c r="AT8787" s="7"/>
      <c r="AU8787" s="7"/>
      <c r="AV8787" s="7"/>
      <c r="AX8787" s="7"/>
      <c r="AY8787" s="7"/>
      <c r="AZ8787" s="7"/>
      <c r="BA8787" s="7"/>
      <c r="BB8787" s="7"/>
      <c r="BC8787" s="7"/>
      <c r="BD8787" s="7"/>
      <c r="BG8787" s="7"/>
      <c r="BH8787" s="7"/>
      <c r="BI8787" s="7"/>
      <c r="BJ8787" s="7"/>
      <c r="BK8787" s="7"/>
      <c r="BL8787" s="7"/>
      <c r="BM8787" s="7"/>
      <c r="BP8787" s="7"/>
      <c r="BQ8787" s="7"/>
      <c r="BR8787" s="7"/>
      <c r="BS8787" s="7"/>
      <c r="BT8787" s="7"/>
      <c r="BU8787" s="7"/>
      <c r="BV8787" s="7"/>
      <c r="BW8787" s="7"/>
    </row>
    <row r="8788" spans="43:75" x14ac:dyDescent="0.2">
      <c r="AQ8788" s="7"/>
      <c r="AR8788" s="7"/>
      <c r="AS8788" s="7"/>
      <c r="AT8788" s="7"/>
      <c r="AU8788" s="7"/>
      <c r="AV8788" s="7"/>
      <c r="AX8788" s="7"/>
      <c r="AY8788" s="7"/>
      <c r="AZ8788" s="7"/>
      <c r="BA8788" s="7"/>
      <c r="BB8788" s="7"/>
      <c r="BC8788" s="7"/>
      <c r="BD8788" s="7"/>
      <c r="BG8788" s="7"/>
      <c r="BH8788" s="7"/>
      <c r="BI8788" s="7"/>
      <c r="BJ8788" s="7"/>
      <c r="BK8788" s="7"/>
      <c r="BL8788" s="7"/>
      <c r="BM8788" s="7"/>
      <c r="BP8788" s="7"/>
      <c r="BQ8788" s="7"/>
      <c r="BR8788" s="7"/>
      <c r="BS8788" s="7"/>
      <c r="BT8788" s="7"/>
      <c r="BU8788" s="7"/>
      <c r="BV8788" s="7"/>
      <c r="BW8788" s="7"/>
    </row>
    <row r="8789" spans="43:75" x14ac:dyDescent="0.2">
      <c r="AQ8789" s="7"/>
      <c r="AR8789" s="7"/>
      <c r="AS8789" s="7"/>
      <c r="AT8789" s="7"/>
      <c r="AU8789" s="7"/>
      <c r="AV8789" s="7"/>
      <c r="AX8789" s="7"/>
      <c r="AY8789" s="7"/>
      <c r="AZ8789" s="7"/>
      <c r="BA8789" s="7"/>
      <c r="BB8789" s="7"/>
      <c r="BC8789" s="7"/>
      <c r="BD8789" s="7"/>
      <c r="BG8789" s="7"/>
      <c r="BH8789" s="7"/>
      <c r="BI8789" s="7"/>
      <c r="BJ8789" s="7"/>
      <c r="BK8789" s="7"/>
      <c r="BL8789" s="7"/>
      <c r="BM8789" s="7"/>
      <c r="BP8789" s="7"/>
      <c r="BQ8789" s="7"/>
      <c r="BR8789" s="7"/>
      <c r="BS8789" s="7"/>
      <c r="BT8789" s="7"/>
      <c r="BU8789" s="7"/>
      <c r="BV8789" s="7"/>
      <c r="BW8789" s="7"/>
    </row>
    <row r="8790" spans="43:75" x14ac:dyDescent="0.2">
      <c r="AQ8790" s="7"/>
      <c r="AR8790" s="7"/>
      <c r="AS8790" s="7"/>
      <c r="AT8790" s="7"/>
      <c r="AU8790" s="7"/>
      <c r="AV8790" s="7"/>
      <c r="AX8790" s="7"/>
      <c r="AY8790" s="7"/>
      <c r="AZ8790" s="7"/>
      <c r="BA8790" s="7"/>
      <c r="BB8790" s="7"/>
      <c r="BC8790" s="7"/>
      <c r="BD8790" s="7"/>
      <c r="BG8790" s="7"/>
      <c r="BH8790" s="7"/>
      <c r="BI8790" s="7"/>
      <c r="BJ8790" s="7"/>
      <c r="BK8790" s="7"/>
      <c r="BL8790" s="7"/>
      <c r="BM8790" s="7"/>
      <c r="BP8790" s="7"/>
      <c r="BQ8790" s="7"/>
      <c r="BR8790" s="7"/>
      <c r="BS8790" s="7"/>
      <c r="BT8790" s="7"/>
      <c r="BU8790" s="7"/>
      <c r="BV8790" s="7"/>
      <c r="BW8790" s="7"/>
    </row>
    <row r="8791" spans="43:75" x14ac:dyDescent="0.2">
      <c r="AQ8791" s="7"/>
      <c r="AR8791" s="7"/>
      <c r="AS8791" s="7"/>
      <c r="AT8791" s="7"/>
      <c r="AU8791" s="7"/>
      <c r="AV8791" s="7"/>
      <c r="AX8791" s="7"/>
      <c r="AY8791" s="7"/>
      <c r="AZ8791" s="7"/>
      <c r="BA8791" s="7"/>
      <c r="BB8791" s="7"/>
      <c r="BC8791" s="7"/>
      <c r="BD8791" s="7"/>
      <c r="BG8791" s="7"/>
      <c r="BH8791" s="7"/>
      <c r="BI8791" s="7"/>
      <c r="BJ8791" s="7"/>
      <c r="BK8791" s="7"/>
      <c r="BL8791" s="7"/>
      <c r="BM8791" s="7"/>
      <c r="BP8791" s="7"/>
      <c r="BQ8791" s="7"/>
      <c r="BR8791" s="7"/>
      <c r="BS8791" s="7"/>
      <c r="BT8791" s="7"/>
      <c r="BU8791" s="7"/>
      <c r="BV8791" s="7"/>
      <c r="BW8791" s="7"/>
    </row>
    <row r="8792" spans="43:75" x14ac:dyDescent="0.2">
      <c r="AQ8792" s="7"/>
      <c r="AR8792" s="7"/>
      <c r="AS8792" s="7"/>
      <c r="AT8792" s="7"/>
      <c r="AU8792" s="7"/>
      <c r="AV8792" s="7"/>
      <c r="AX8792" s="7"/>
      <c r="AY8792" s="7"/>
      <c r="AZ8792" s="7"/>
      <c r="BA8792" s="7"/>
      <c r="BB8792" s="7"/>
      <c r="BC8792" s="7"/>
      <c r="BD8792" s="7"/>
      <c r="BG8792" s="7"/>
      <c r="BH8792" s="7"/>
      <c r="BI8792" s="7"/>
      <c r="BJ8792" s="7"/>
      <c r="BK8792" s="7"/>
      <c r="BL8792" s="7"/>
      <c r="BM8792" s="7"/>
      <c r="BP8792" s="7"/>
      <c r="BQ8792" s="7"/>
      <c r="BR8792" s="7"/>
      <c r="BS8792" s="7"/>
      <c r="BT8792" s="7"/>
      <c r="BU8792" s="7"/>
      <c r="BV8792" s="7"/>
      <c r="BW8792" s="7"/>
    </row>
    <row r="8793" spans="43:75" x14ac:dyDescent="0.2">
      <c r="AQ8793" s="7"/>
      <c r="AR8793" s="7"/>
      <c r="AS8793" s="7"/>
      <c r="AT8793" s="7"/>
      <c r="AU8793" s="7"/>
      <c r="AV8793" s="7"/>
      <c r="AX8793" s="7"/>
      <c r="AY8793" s="7"/>
      <c r="AZ8793" s="7"/>
      <c r="BA8793" s="7"/>
      <c r="BB8793" s="7"/>
      <c r="BC8793" s="7"/>
      <c r="BD8793" s="7"/>
      <c r="BG8793" s="7"/>
      <c r="BH8793" s="7"/>
      <c r="BI8793" s="7"/>
      <c r="BJ8793" s="7"/>
      <c r="BK8793" s="7"/>
      <c r="BL8793" s="7"/>
      <c r="BM8793" s="7"/>
      <c r="BP8793" s="7"/>
      <c r="BQ8793" s="7"/>
      <c r="BR8793" s="7"/>
      <c r="BS8793" s="7"/>
      <c r="BT8793" s="7"/>
      <c r="BU8793" s="7"/>
      <c r="BV8793" s="7"/>
      <c r="BW8793" s="7"/>
    </row>
    <row r="8794" spans="43:75" x14ac:dyDescent="0.2">
      <c r="AQ8794" s="7"/>
      <c r="AR8794" s="7"/>
      <c r="AS8794" s="7"/>
      <c r="AT8794" s="7"/>
      <c r="AU8794" s="7"/>
      <c r="AV8794" s="7"/>
      <c r="AX8794" s="7"/>
      <c r="AY8794" s="7"/>
      <c r="AZ8794" s="7"/>
      <c r="BA8794" s="7"/>
      <c r="BB8794" s="7"/>
      <c r="BC8794" s="7"/>
      <c r="BD8794" s="7"/>
      <c r="BG8794" s="7"/>
      <c r="BH8794" s="7"/>
      <c r="BI8794" s="7"/>
      <c r="BJ8794" s="7"/>
      <c r="BK8794" s="7"/>
      <c r="BL8794" s="7"/>
      <c r="BM8794" s="7"/>
      <c r="BP8794" s="7"/>
      <c r="BQ8794" s="7"/>
      <c r="BR8794" s="7"/>
      <c r="BS8794" s="7"/>
      <c r="BT8794" s="7"/>
      <c r="BU8794" s="7"/>
      <c r="BV8794" s="7"/>
      <c r="BW8794" s="7"/>
    </row>
    <row r="8795" spans="43:75" x14ac:dyDescent="0.2">
      <c r="AQ8795" s="7"/>
      <c r="AR8795" s="7"/>
      <c r="AS8795" s="7"/>
      <c r="AT8795" s="7"/>
      <c r="AU8795" s="7"/>
      <c r="AV8795" s="7"/>
      <c r="AX8795" s="7"/>
      <c r="AY8795" s="7"/>
      <c r="AZ8795" s="7"/>
      <c r="BA8795" s="7"/>
      <c r="BB8795" s="7"/>
      <c r="BC8795" s="7"/>
      <c r="BD8795" s="7"/>
      <c r="BG8795" s="7"/>
      <c r="BH8795" s="7"/>
      <c r="BI8795" s="7"/>
      <c r="BJ8795" s="7"/>
      <c r="BK8795" s="7"/>
      <c r="BL8795" s="7"/>
      <c r="BM8795" s="7"/>
      <c r="BP8795" s="7"/>
      <c r="BQ8795" s="7"/>
      <c r="BR8795" s="7"/>
      <c r="BS8795" s="7"/>
      <c r="BT8795" s="7"/>
      <c r="BU8795" s="7"/>
      <c r="BV8795" s="7"/>
      <c r="BW8795" s="7"/>
    </row>
    <row r="8796" spans="43:75" x14ac:dyDescent="0.2">
      <c r="AQ8796" s="7"/>
      <c r="AR8796" s="7"/>
      <c r="AS8796" s="7"/>
      <c r="AT8796" s="7"/>
      <c r="AU8796" s="7"/>
      <c r="AV8796" s="7"/>
      <c r="AX8796" s="7"/>
      <c r="AY8796" s="7"/>
      <c r="AZ8796" s="7"/>
      <c r="BA8796" s="7"/>
      <c r="BB8796" s="7"/>
      <c r="BC8796" s="7"/>
      <c r="BD8796" s="7"/>
      <c r="BG8796" s="7"/>
      <c r="BH8796" s="7"/>
      <c r="BI8796" s="7"/>
      <c r="BJ8796" s="7"/>
      <c r="BK8796" s="7"/>
      <c r="BL8796" s="7"/>
      <c r="BM8796" s="7"/>
      <c r="BP8796" s="7"/>
      <c r="BQ8796" s="7"/>
      <c r="BR8796" s="7"/>
      <c r="BS8796" s="7"/>
      <c r="BT8796" s="7"/>
      <c r="BU8796" s="7"/>
      <c r="BV8796" s="7"/>
      <c r="BW8796" s="7"/>
    </row>
    <row r="8797" spans="43:75" x14ac:dyDescent="0.2">
      <c r="AQ8797" s="7"/>
      <c r="AR8797" s="7"/>
      <c r="AS8797" s="7"/>
      <c r="AT8797" s="7"/>
      <c r="AU8797" s="7"/>
      <c r="AV8797" s="7"/>
      <c r="AX8797" s="7"/>
      <c r="AY8797" s="7"/>
      <c r="AZ8797" s="7"/>
      <c r="BA8797" s="7"/>
      <c r="BB8797" s="7"/>
      <c r="BC8797" s="7"/>
      <c r="BD8797" s="7"/>
      <c r="BG8797" s="7"/>
      <c r="BH8797" s="7"/>
      <c r="BI8797" s="7"/>
      <c r="BJ8797" s="7"/>
      <c r="BK8797" s="7"/>
      <c r="BL8797" s="7"/>
      <c r="BM8797" s="7"/>
      <c r="BP8797" s="7"/>
      <c r="BQ8797" s="7"/>
      <c r="BR8797" s="7"/>
      <c r="BS8797" s="7"/>
      <c r="BT8797" s="7"/>
      <c r="BU8797" s="7"/>
      <c r="BV8797" s="7"/>
      <c r="BW8797" s="7"/>
    </row>
    <row r="8798" spans="43:75" x14ac:dyDescent="0.2">
      <c r="AQ8798" s="7"/>
      <c r="AR8798" s="7"/>
      <c r="AS8798" s="7"/>
      <c r="AT8798" s="7"/>
      <c r="AU8798" s="7"/>
      <c r="AV8798" s="7"/>
      <c r="AX8798" s="7"/>
      <c r="AY8798" s="7"/>
      <c r="AZ8798" s="7"/>
      <c r="BA8798" s="7"/>
      <c r="BB8798" s="7"/>
      <c r="BC8798" s="7"/>
      <c r="BD8798" s="7"/>
      <c r="BG8798" s="7"/>
      <c r="BH8798" s="7"/>
      <c r="BI8798" s="7"/>
      <c r="BJ8798" s="7"/>
      <c r="BK8798" s="7"/>
      <c r="BL8798" s="7"/>
      <c r="BM8798" s="7"/>
      <c r="BP8798" s="7"/>
      <c r="BQ8798" s="7"/>
      <c r="BR8798" s="7"/>
      <c r="BS8798" s="7"/>
      <c r="BT8798" s="7"/>
      <c r="BU8798" s="7"/>
      <c r="BV8798" s="7"/>
      <c r="BW8798" s="7"/>
    </row>
    <row r="8799" spans="43:75" x14ac:dyDescent="0.2">
      <c r="AQ8799" s="7"/>
      <c r="AR8799" s="7"/>
      <c r="AS8799" s="7"/>
      <c r="AT8799" s="7"/>
      <c r="AU8799" s="7"/>
      <c r="AV8799" s="7"/>
      <c r="AX8799" s="7"/>
      <c r="AY8799" s="7"/>
      <c r="AZ8799" s="7"/>
      <c r="BA8799" s="7"/>
      <c r="BB8799" s="7"/>
      <c r="BC8799" s="7"/>
      <c r="BD8799" s="7"/>
      <c r="BG8799" s="7"/>
      <c r="BH8799" s="7"/>
      <c r="BI8799" s="7"/>
      <c r="BJ8799" s="7"/>
      <c r="BK8799" s="7"/>
      <c r="BL8799" s="7"/>
      <c r="BM8799" s="7"/>
      <c r="BP8799" s="7"/>
      <c r="BQ8799" s="7"/>
      <c r="BR8799" s="7"/>
      <c r="BS8799" s="7"/>
      <c r="BT8799" s="7"/>
      <c r="BU8799" s="7"/>
      <c r="BV8799" s="7"/>
      <c r="BW8799" s="7"/>
    </row>
    <row r="8800" spans="43:75" x14ac:dyDescent="0.2">
      <c r="AQ8800" s="7"/>
      <c r="AR8800" s="7"/>
      <c r="AS8800" s="7"/>
      <c r="AT8800" s="7"/>
      <c r="AU8800" s="7"/>
      <c r="AV8800" s="7"/>
      <c r="AX8800" s="7"/>
      <c r="AY8800" s="7"/>
      <c r="AZ8800" s="7"/>
      <c r="BA8800" s="7"/>
      <c r="BB8800" s="7"/>
      <c r="BC8800" s="7"/>
      <c r="BD8800" s="7"/>
      <c r="BG8800" s="7"/>
      <c r="BH8800" s="7"/>
      <c r="BI8800" s="7"/>
      <c r="BJ8800" s="7"/>
      <c r="BK8800" s="7"/>
      <c r="BL8800" s="7"/>
      <c r="BM8800" s="7"/>
      <c r="BP8800" s="7"/>
      <c r="BQ8800" s="7"/>
      <c r="BR8800" s="7"/>
      <c r="BS8800" s="7"/>
      <c r="BT8800" s="7"/>
      <c r="BU8800" s="7"/>
      <c r="BV8800" s="7"/>
      <c r="BW8800" s="7"/>
    </row>
    <row r="8801" spans="43:75" x14ac:dyDescent="0.2">
      <c r="AQ8801" s="7"/>
      <c r="AR8801" s="7"/>
      <c r="AS8801" s="7"/>
      <c r="AT8801" s="7"/>
      <c r="AU8801" s="7"/>
      <c r="AV8801" s="7"/>
      <c r="AX8801" s="7"/>
      <c r="AY8801" s="7"/>
      <c r="AZ8801" s="7"/>
      <c r="BA8801" s="7"/>
      <c r="BB8801" s="7"/>
      <c r="BC8801" s="7"/>
      <c r="BD8801" s="7"/>
      <c r="BG8801" s="7"/>
      <c r="BH8801" s="7"/>
      <c r="BI8801" s="7"/>
      <c r="BJ8801" s="7"/>
      <c r="BK8801" s="7"/>
      <c r="BL8801" s="7"/>
      <c r="BM8801" s="7"/>
      <c r="BP8801" s="7"/>
      <c r="BQ8801" s="7"/>
      <c r="BR8801" s="7"/>
      <c r="BS8801" s="7"/>
      <c r="BT8801" s="7"/>
      <c r="BU8801" s="7"/>
      <c r="BV8801" s="7"/>
      <c r="BW8801" s="7"/>
    </row>
    <row r="8802" spans="43:75" x14ac:dyDescent="0.2">
      <c r="AQ8802" s="7"/>
      <c r="AR8802" s="7"/>
      <c r="AS8802" s="7"/>
      <c r="AT8802" s="7"/>
      <c r="AU8802" s="7"/>
      <c r="AV8802" s="7"/>
      <c r="AX8802" s="7"/>
      <c r="AY8802" s="7"/>
      <c r="AZ8802" s="7"/>
      <c r="BA8802" s="7"/>
      <c r="BB8802" s="7"/>
      <c r="BC8802" s="7"/>
      <c r="BD8802" s="7"/>
      <c r="BG8802" s="7"/>
      <c r="BH8802" s="7"/>
      <c r="BI8802" s="7"/>
      <c r="BJ8802" s="7"/>
      <c r="BK8802" s="7"/>
      <c r="BL8802" s="7"/>
      <c r="BM8802" s="7"/>
      <c r="BP8802" s="7"/>
      <c r="BQ8802" s="7"/>
      <c r="BR8802" s="7"/>
      <c r="BS8802" s="7"/>
      <c r="BT8802" s="7"/>
      <c r="BU8802" s="7"/>
      <c r="BV8802" s="7"/>
      <c r="BW8802" s="7"/>
    </row>
    <row r="8803" spans="43:75" x14ac:dyDescent="0.2">
      <c r="AQ8803" s="7"/>
      <c r="AR8803" s="7"/>
      <c r="AS8803" s="7"/>
      <c r="AT8803" s="7"/>
      <c r="AU8803" s="7"/>
      <c r="AV8803" s="7"/>
      <c r="AX8803" s="7"/>
      <c r="AY8803" s="7"/>
      <c r="AZ8803" s="7"/>
      <c r="BA8803" s="7"/>
      <c r="BB8803" s="7"/>
      <c r="BC8803" s="7"/>
      <c r="BD8803" s="7"/>
      <c r="BG8803" s="7"/>
      <c r="BH8803" s="7"/>
      <c r="BI8803" s="7"/>
      <c r="BJ8803" s="7"/>
      <c r="BK8803" s="7"/>
      <c r="BL8803" s="7"/>
      <c r="BM8803" s="7"/>
      <c r="BP8803" s="7"/>
      <c r="BQ8803" s="7"/>
      <c r="BR8803" s="7"/>
      <c r="BS8803" s="7"/>
      <c r="BT8803" s="7"/>
      <c r="BU8803" s="7"/>
      <c r="BV8803" s="7"/>
      <c r="BW8803" s="7"/>
    </row>
    <row r="8804" spans="43:75" x14ac:dyDescent="0.2">
      <c r="AQ8804" s="7"/>
      <c r="AR8804" s="7"/>
      <c r="AS8804" s="7"/>
      <c r="AT8804" s="7"/>
      <c r="AU8804" s="7"/>
      <c r="AV8804" s="7"/>
      <c r="AX8804" s="7"/>
      <c r="AY8804" s="7"/>
      <c r="AZ8804" s="7"/>
      <c r="BA8804" s="7"/>
      <c r="BB8804" s="7"/>
      <c r="BC8804" s="7"/>
      <c r="BD8804" s="7"/>
      <c r="BG8804" s="7"/>
      <c r="BH8804" s="7"/>
      <c r="BI8804" s="7"/>
      <c r="BJ8804" s="7"/>
      <c r="BK8804" s="7"/>
      <c r="BL8804" s="7"/>
      <c r="BM8804" s="7"/>
      <c r="BP8804" s="7"/>
      <c r="BQ8804" s="7"/>
      <c r="BR8804" s="7"/>
      <c r="BS8804" s="7"/>
      <c r="BT8804" s="7"/>
      <c r="BU8804" s="7"/>
      <c r="BV8804" s="7"/>
      <c r="BW8804" s="7"/>
    </row>
    <row r="8805" spans="43:75" x14ac:dyDescent="0.2">
      <c r="AQ8805" s="7"/>
      <c r="AR8805" s="7"/>
      <c r="AS8805" s="7"/>
      <c r="AT8805" s="7"/>
      <c r="AU8805" s="7"/>
      <c r="AV8805" s="7"/>
      <c r="AX8805" s="7"/>
      <c r="AY8805" s="7"/>
      <c r="AZ8805" s="7"/>
      <c r="BA8805" s="7"/>
      <c r="BB8805" s="7"/>
      <c r="BC8805" s="7"/>
      <c r="BD8805" s="7"/>
      <c r="BG8805" s="7"/>
      <c r="BH8805" s="7"/>
      <c r="BI8805" s="7"/>
      <c r="BJ8805" s="7"/>
      <c r="BK8805" s="7"/>
      <c r="BL8805" s="7"/>
      <c r="BM8805" s="7"/>
      <c r="BP8805" s="7"/>
      <c r="BQ8805" s="7"/>
      <c r="BR8805" s="7"/>
      <c r="BS8805" s="7"/>
      <c r="BT8805" s="7"/>
      <c r="BU8805" s="7"/>
      <c r="BV8805" s="7"/>
      <c r="BW8805" s="7"/>
    </row>
    <row r="8806" spans="43:75" x14ac:dyDescent="0.2">
      <c r="AQ8806" s="7"/>
      <c r="AR8806" s="7"/>
      <c r="AS8806" s="7"/>
      <c r="AT8806" s="7"/>
      <c r="AU8806" s="7"/>
      <c r="AV8806" s="7"/>
      <c r="AX8806" s="7"/>
      <c r="AY8806" s="7"/>
      <c r="AZ8806" s="7"/>
      <c r="BA8806" s="7"/>
      <c r="BB8806" s="7"/>
      <c r="BC8806" s="7"/>
      <c r="BD8806" s="7"/>
      <c r="BG8806" s="7"/>
      <c r="BH8806" s="7"/>
      <c r="BI8806" s="7"/>
      <c r="BJ8806" s="7"/>
      <c r="BK8806" s="7"/>
      <c r="BL8806" s="7"/>
      <c r="BM8806" s="7"/>
      <c r="BP8806" s="7"/>
      <c r="BQ8806" s="7"/>
      <c r="BR8806" s="7"/>
      <c r="BS8806" s="7"/>
      <c r="BT8806" s="7"/>
      <c r="BU8806" s="7"/>
      <c r="BV8806" s="7"/>
      <c r="BW8806" s="7"/>
    </row>
    <row r="8807" spans="43:75" x14ac:dyDescent="0.2">
      <c r="AQ8807" s="7"/>
      <c r="AR8807" s="7"/>
      <c r="AS8807" s="7"/>
      <c r="AT8807" s="7"/>
      <c r="AU8807" s="7"/>
      <c r="AV8807" s="7"/>
      <c r="AX8807" s="7"/>
      <c r="AY8807" s="7"/>
      <c r="AZ8807" s="7"/>
      <c r="BA8807" s="7"/>
      <c r="BB8807" s="7"/>
      <c r="BC8807" s="7"/>
      <c r="BD8807" s="7"/>
      <c r="BG8807" s="7"/>
      <c r="BH8807" s="7"/>
      <c r="BI8807" s="7"/>
      <c r="BJ8807" s="7"/>
      <c r="BK8807" s="7"/>
      <c r="BL8807" s="7"/>
      <c r="BM8807" s="7"/>
      <c r="BP8807" s="7"/>
      <c r="BQ8807" s="7"/>
      <c r="BR8807" s="7"/>
      <c r="BS8807" s="7"/>
      <c r="BT8807" s="7"/>
      <c r="BU8807" s="7"/>
      <c r="BV8807" s="7"/>
      <c r="BW8807" s="7"/>
    </row>
    <row r="8808" spans="43:75" x14ac:dyDescent="0.2">
      <c r="AQ8808" s="7"/>
      <c r="AR8808" s="7"/>
      <c r="AS8808" s="7"/>
      <c r="AT8808" s="7"/>
      <c r="AU8808" s="7"/>
      <c r="AV8808" s="7"/>
      <c r="AX8808" s="7"/>
      <c r="AY8808" s="7"/>
      <c r="AZ8808" s="7"/>
      <c r="BA8808" s="7"/>
      <c r="BB8808" s="7"/>
      <c r="BC8808" s="7"/>
      <c r="BD8808" s="7"/>
      <c r="BG8808" s="7"/>
      <c r="BH8808" s="7"/>
      <c r="BI8808" s="7"/>
      <c r="BJ8808" s="7"/>
      <c r="BK8808" s="7"/>
      <c r="BL8808" s="7"/>
      <c r="BM8808" s="7"/>
      <c r="BP8808" s="7"/>
      <c r="BQ8808" s="7"/>
      <c r="BR8808" s="7"/>
      <c r="BS8808" s="7"/>
      <c r="BT8808" s="7"/>
      <c r="BU8808" s="7"/>
      <c r="BV8808" s="7"/>
      <c r="BW8808" s="7"/>
    </row>
    <row r="8809" spans="43:75" x14ac:dyDescent="0.2">
      <c r="AQ8809" s="7"/>
      <c r="AR8809" s="7"/>
      <c r="AS8809" s="7"/>
      <c r="AT8809" s="7"/>
      <c r="AU8809" s="7"/>
      <c r="AV8809" s="7"/>
      <c r="AX8809" s="7"/>
      <c r="AY8809" s="7"/>
      <c r="AZ8809" s="7"/>
      <c r="BA8809" s="7"/>
      <c r="BB8809" s="7"/>
      <c r="BC8809" s="7"/>
      <c r="BD8809" s="7"/>
      <c r="BG8809" s="7"/>
      <c r="BH8809" s="7"/>
      <c r="BI8809" s="7"/>
      <c r="BJ8809" s="7"/>
      <c r="BK8809" s="7"/>
      <c r="BL8809" s="7"/>
      <c r="BM8809" s="7"/>
      <c r="BP8809" s="7"/>
      <c r="BQ8809" s="7"/>
      <c r="BR8809" s="7"/>
      <c r="BS8809" s="7"/>
      <c r="BT8809" s="7"/>
      <c r="BU8809" s="7"/>
      <c r="BV8809" s="7"/>
      <c r="BW8809" s="7"/>
    </row>
    <row r="8810" spans="43:75" x14ac:dyDescent="0.2">
      <c r="AQ8810" s="7"/>
      <c r="AR8810" s="7"/>
      <c r="AS8810" s="7"/>
      <c r="AT8810" s="7"/>
      <c r="AU8810" s="7"/>
      <c r="AV8810" s="7"/>
      <c r="AX8810" s="7"/>
      <c r="AY8810" s="7"/>
      <c r="AZ8810" s="7"/>
      <c r="BA8810" s="7"/>
      <c r="BB8810" s="7"/>
      <c r="BC8810" s="7"/>
      <c r="BD8810" s="7"/>
      <c r="BG8810" s="7"/>
      <c r="BH8810" s="7"/>
      <c r="BI8810" s="7"/>
      <c r="BJ8810" s="7"/>
      <c r="BK8810" s="7"/>
      <c r="BL8810" s="7"/>
      <c r="BM8810" s="7"/>
      <c r="BP8810" s="7"/>
      <c r="BQ8810" s="7"/>
      <c r="BR8810" s="7"/>
      <c r="BS8810" s="7"/>
      <c r="BT8810" s="7"/>
      <c r="BU8810" s="7"/>
      <c r="BV8810" s="7"/>
      <c r="BW8810" s="7"/>
    </row>
    <row r="8811" spans="43:75" x14ac:dyDescent="0.2">
      <c r="AQ8811" s="7"/>
      <c r="AR8811" s="7"/>
      <c r="AS8811" s="7"/>
      <c r="AT8811" s="7"/>
      <c r="AU8811" s="7"/>
      <c r="AV8811" s="7"/>
      <c r="AX8811" s="7"/>
      <c r="AY8811" s="7"/>
      <c r="AZ8811" s="7"/>
      <c r="BA8811" s="7"/>
      <c r="BB8811" s="7"/>
      <c r="BC8811" s="7"/>
      <c r="BD8811" s="7"/>
      <c r="BG8811" s="7"/>
      <c r="BH8811" s="7"/>
      <c r="BI8811" s="7"/>
      <c r="BJ8811" s="7"/>
      <c r="BK8811" s="7"/>
      <c r="BL8811" s="7"/>
      <c r="BM8811" s="7"/>
      <c r="BP8811" s="7"/>
      <c r="BQ8811" s="7"/>
      <c r="BR8811" s="7"/>
      <c r="BS8811" s="7"/>
      <c r="BT8811" s="7"/>
      <c r="BU8811" s="7"/>
      <c r="BV8811" s="7"/>
      <c r="BW8811" s="7"/>
    </row>
    <row r="8812" spans="43:75" x14ac:dyDescent="0.2">
      <c r="AQ8812" s="7"/>
      <c r="AR8812" s="7"/>
      <c r="AS8812" s="7"/>
      <c r="AT8812" s="7"/>
      <c r="AU8812" s="7"/>
      <c r="AV8812" s="7"/>
      <c r="AX8812" s="7"/>
      <c r="AY8812" s="7"/>
      <c r="AZ8812" s="7"/>
      <c r="BA8812" s="7"/>
      <c r="BB8812" s="7"/>
      <c r="BC8812" s="7"/>
      <c r="BD8812" s="7"/>
      <c r="BG8812" s="7"/>
      <c r="BH8812" s="7"/>
      <c r="BI8812" s="7"/>
      <c r="BJ8812" s="7"/>
      <c r="BK8812" s="7"/>
      <c r="BL8812" s="7"/>
      <c r="BM8812" s="7"/>
      <c r="BP8812" s="7"/>
      <c r="BQ8812" s="7"/>
      <c r="BR8812" s="7"/>
      <c r="BS8812" s="7"/>
      <c r="BT8812" s="7"/>
      <c r="BU8812" s="7"/>
      <c r="BV8812" s="7"/>
      <c r="BW8812" s="7"/>
    </row>
    <row r="8813" spans="43:75" x14ac:dyDescent="0.2">
      <c r="AQ8813" s="7"/>
      <c r="AR8813" s="7"/>
      <c r="AS8813" s="7"/>
      <c r="AT8813" s="7"/>
      <c r="AU8813" s="7"/>
      <c r="AV8813" s="7"/>
      <c r="AX8813" s="7"/>
      <c r="AY8813" s="7"/>
      <c r="AZ8813" s="7"/>
      <c r="BA8813" s="7"/>
      <c r="BB8813" s="7"/>
      <c r="BC8813" s="7"/>
      <c r="BD8813" s="7"/>
      <c r="BG8813" s="7"/>
      <c r="BH8813" s="7"/>
      <c r="BI8813" s="7"/>
      <c r="BJ8813" s="7"/>
      <c r="BK8813" s="7"/>
      <c r="BL8813" s="7"/>
      <c r="BM8813" s="7"/>
      <c r="BP8813" s="7"/>
      <c r="BQ8813" s="7"/>
      <c r="BR8813" s="7"/>
      <c r="BS8813" s="7"/>
      <c r="BT8813" s="7"/>
      <c r="BU8813" s="7"/>
      <c r="BV8813" s="7"/>
      <c r="BW8813" s="7"/>
    </row>
    <row r="8814" spans="43:75" x14ac:dyDescent="0.2">
      <c r="AQ8814" s="7"/>
      <c r="AR8814" s="7"/>
      <c r="AS8814" s="7"/>
      <c r="AT8814" s="7"/>
      <c r="AU8814" s="7"/>
      <c r="AV8814" s="7"/>
      <c r="AX8814" s="7"/>
      <c r="AY8814" s="7"/>
      <c r="AZ8814" s="7"/>
      <c r="BA8814" s="7"/>
      <c r="BB8814" s="7"/>
      <c r="BC8814" s="7"/>
      <c r="BD8814" s="7"/>
      <c r="BG8814" s="7"/>
      <c r="BH8814" s="7"/>
      <c r="BI8814" s="7"/>
      <c r="BJ8814" s="7"/>
      <c r="BK8814" s="7"/>
      <c r="BL8814" s="7"/>
      <c r="BM8814" s="7"/>
      <c r="BP8814" s="7"/>
      <c r="BQ8814" s="7"/>
      <c r="BR8814" s="7"/>
      <c r="BS8814" s="7"/>
      <c r="BT8814" s="7"/>
      <c r="BU8814" s="7"/>
      <c r="BV8814" s="7"/>
      <c r="BW8814" s="7"/>
    </row>
    <row r="8815" spans="43:75" x14ac:dyDescent="0.2">
      <c r="AQ8815" s="7"/>
      <c r="AR8815" s="7"/>
      <c r="AS8815" s="7"/>
      <c r="AT8815" s="7"/>
      <c r="AU8815" s="7"/>
      <c r="AV8815" s="7"/>
      <c r="AX8815" s="7"/>
      <c r="AY8815" s="7"/>
      <c r="AZ8815" s="7"/>
      <c r="BA8815" s="7"/>
      <c r="BB8815" s="7"/>
      <c r="BC8815" s="7"/>
      <c r="BD8815" s="7"/>
      <c r="BG8815" s="7"/>
      <c r="BH8815" s="7"/>
      <c r="BI8815" s="7"/>
      <c r="BJ8815" s="7"/>
      <c r="BK8815" s="7"/>
      <c r="BL8815" s="7"/>
      <c r="BM8815" s="7"/>
      <c r="BP8815" s="7"/>
      <c r="BQ8815" s="7"/>
      <c r="BR8815" s="7"/>
      <c r="BS8815" s="7"/>
      <c r="BT8815" s="7"/>
      <c r="BU8815" s="7"/>
      <c r="BV8815" s="7"/>
      <c r="BW8815" s="7"/>
    </row>
    <row r="8816" spans="43:75" x14ac:dyDescent="0.2">
      <c r="AQ8816" s="7"/>
      <c r="AR8816" s="7"/>
      <c r="AS8816" s="7"/>
      <c r="AT8816" s="7"/>
      <c r="AU8816" s="7"/>
      <c r="AV8816" s="7"/>
      <c r="AX8816" s="7"/>
      <c r="AY8816" s="7"/>
      <c r="AZ8816" s="7"/>
      <c r="BA8816" s="7"/>
      <c r="BB8816" s="7"/>
      <c r="BC8816" s="7"/>
      <c r="BD8816" s="7"/>
      <c r="BG8816" s="7"/>
      <c r="BH8816" s="7"/>
      <c r="BI8816" s="7"/>
      <c r="BJ8816" s="7"/>
      <c r="BK8816" s="7"/>
      <c r="BL8816" s="7"/>
      <c r="BM8816" s="7"/>
      <c r="BP8816" s="7"/>
      <c r="BQ8816" s="7"/>
      <c r="BR8816" s="7"/>
      <c r="BS8816" s="7"/>
      <c r="BT8816" s="7"/>
      <c r="BU8816" s="7"/>
      <c r="BV8816" s="7"/>
      <c r="BW8816" s="7"/>
    </row>
    <row r="8817" spans="43:75" x14ac:dyDescent="0.2">
      <c r="AQ8817" s="7"/>
      <c r="AR8817" s="7"/>
      <c r="AS8817" s="7"/>
      <c r="AT8817" s="7"/>
      <c r="AU8817" s="7"/>
      <c r="AV8817" s="7"/>
      <c r="AX8817" s="7"/>
      <c r="AY8817" s="7"/>
      <c r="AZ8817" s="7"/>
      <c r="BA8817" s="7"/>
      <c r="BB8817" s="7"/>
      <c r="BC8817" s="7"/>
      <c r="BD8817" s="7"/>
      <c r="BG8817" s="7"/>
      <c r="BH8817" s="7"/>
      <c r="BI8817" s="7"/>
      <c r="BJ8817" s="7"/>
      <c r="BK8817" s="7"/>
      <c r="BL8817" s="7"/>
      <c r="BM8817" s="7"/>
      <c r="BP8817" s="7"/>
      <c r="BQ8817" s="7"/>
      <c r="BR8817" s="7"/>
      <c r="BS8817" s="7"/>
      <c r="BT8817" s="7"/>
      <c r="BU8817" s="7"/>
      <c r="BV8817" s="7"/>
      <c r="BW8817" s="7"/>
    </row>
    <row r="8818" spans="43:75" x14ac:dyDescent="0.2">
      <c r="AQ8818" s="7"/>
      <c r="AR8818" s="7"/>
      <c r="AS8818" s="7"/>
      <c r="AT8818" s="7"/>
      <c r="AU8818" s="7"/>
      <c r="AV8818" s="7"/>
      <c r="AX8818" s="7"/>
      <c r="AY8818" s="7"/>
      <c r="AZ8818" s="7"/>
      <c r="BA8818" s="7"/>
      <c r="BB8818" s="7"/>
      <c r="BC8818" s="7"/>
      <c r="BD8818" s="7"/>
      <c r="BG8818" s="7"/>
      <c r="BH8818" s="7"/>
      <c r="BI8818" s="7"/>
      <c r="BJ8818" s="7"/>
      <c r="BK8818" s="7"/>
      <c r="BL8818" s="7"/>
      <c r="BM8818" s="7"/>
      <c r="BP8818" s="7"/>
      <c r="BQ8818" s="7"/>
      <c r="BR8818" s="7"/>
      <c r="BS8818" s="7"/>
      <c r="BT8818" s="7"/>
      <c r="BU8818" s="7"/>
      <c r="BV8818" s="7"/>
      <c r="BW8818" s="7"/>
    </row>
    <row r="8819" spans="43:75" x14ac:dyDescent="0.2">
      <c r="AQ8819" s="7"/>
      <c r="AR8819" s="7"/>
      <c r="AS8819" s="7"/>
      <c r="AT8819" s="7"/>
      <c r="AU8819" s="7"/>
      <c r="AV8819" s="7"/>
      <c r="AX8819" s="7"/>
      <c r="AY8819" s="7"/>
      <c r="AZ8819" s="7"/>
      <c r="BA8819" s="7"/>
      <c r="BB8819" s="7"/>
      <c r="BC8819" s="7"/>
      <c r="BD8819" s="7"/>
      <c r="BG8819" s="7"/>
      <c r="BH8819" s="7"/>
      <c r="BI8819" s="7"/>
      <c r="BJ8819" s="7"/>
      <c r="BK8819" s="7"/>
      <c r="BL8819" s="7"/>
      <c r="BM8819" s="7"/>
      <c r="BP8819" s="7"/>
      <c r="BQ8819" s="7"/>
      <c r="BR8819" s="7"/>
      <c r="BS8819" s="7"/>
      <c r="BT8819" s="7"/>
      <c r="BU8819" s="7"/>
      <c r="BV8819" s="7"/>
      <c r="BW8819" s="7"/>
    </row>
    <row r="8820" spans="43:75" x14ac:dyDescent="0.2">
      <c r="AQ8820" s="7"/>
      <c r="AR8820" s="7"/>
      <c r="AS8820" s="7"/>
      <c r="AT8820" s="7"/>
      <c r="AU8820" s="7"/>
      <c r="AV8820" s="7"/>
      <c r="AX8820" s="7"/>
      <c r="AY8820" s="7"/>
      <c r="AZ8820" s="7"/>
      <c r="BA8820" s="7"/>
      <c r="BB8820" s="7"/>
      <c r="BC8820" s="7"/>
      <c r="BD8820" s="7"/>
      <c r="BG8820" s="7"/>
      <c r="BH8820" s="7"/>
      <c r="BI8820" s="7"/>
      <c r="BJ8820" s="7"/>
      <c r="BK8820" s="7"/>
      <c r="BL8820" s="7"/>
      <c r="BM8820" s="7"/>
      <c r="BP8820" s="7"/>
      <c r="BQ8820" s="7"/>
      <c r="BR8820" s="7"/>
      <c r="BS8820" s="7"/>
      <c r="BT8820" s="7"/>
      <c r="BU8820" s="7"/>
      <c r="BV8820" s="7"/>
      <c r="BW8820" s="7"/>
    </row>
    <row r="8821" spans="43:75" x14ac:dyDescent="0.2">
      <c r="AQ8821" s="7"/>
      <c r="AR8821" s="7"/>
      <c r="AS8821" s="7"/>
      <c r="AT8821" s="7"/>
      <c r="AU8821" s="7"/>
      <c r="AV8821" s="7"/>
      <c r="AX8821" s="7"/>
      <c r="AY8821" s="7"/>
      <c r="AZ8821" s="7"/>
      <c r="BA8821" s="7"/>
      <c r="BB8821" s="7"/>
      <c r="BC8821" s="7"/>
      <c r="BD8821" s="7"/>
      <c r="BG8821" s="7"/>
      <c r="BH8821" s="7"/>
      <c r="BI8821" s="7"/>
      <c r="BJ8821" s="7"/>
      <c r="BK8821" s="7"/>
      <c r="BL8821" s="7"/>
      <c r="BM8821" s="7"/>
      <c r="BP8821" s="7"/>
      <c r="BQ8821" s="7"/>
      <c r="BR8821" s="7"/>
      <c r="BS8821" s="7"/>
      <c r="BT8821" s="7"/>
      <c r="BU8821" s="7"/>
      <c r="BV8821" s="7"/>
      <c r="BW8821" s="7"/>
    </row>
    <row r="8822" spans="43:75" x14ac:dyDescent="0.2">
      <c r="AQ8822" s="7"/>
      <c r="AR8822" s="7"/>
      <c r="AS8822" s="7"/>
      <c r="AT8822" s="7"/>
      <c r="AU8822" s="7"/>
      <c r="AV8822" s="7"/>
      <c r="AX8822" s="7"/>
      <c r="AY8822" s="7"/>
      <c r="AZ8822" s="7"/>
      <c r="BA8822" s="7"/>
      <c r="BB8822" s="7"/>
      <c r="BC8822" s="7"/>
      <c r="BD8822" s="7"/>
      <c r="BG8822" s="7"/>
      <c r="BH8822" s="7"/>
      <c r="BI8822" s="7"/>
      <c r="BJ8822" s="7"/>
      <c r="BK8822" s="7"/>
      <c r="BL8822" s="7"/>
      <c r="BM8822" s="7"/>
      <c r="BP8822" s="7"/>
      <c r="BQ8822" s="7"/>
      <c r="BR8822" s="7"/>
      <c r="BS8822" s="7"/>
      <c r="BT8822" s="7"/>
      <c r="BU8822" s="7"/>
      <c r="BV8822" s="7"/>
      <c r="BW8822" s="7"/>
    </row>
    <row r="8823" spans="43:75" x14ac:dyDescent="0.2">
      <c r="AQ8823" s="7"/>
      <c r="AR8823" s="7"/>
      <c r="AS8823" s="7"/>
      <c r="AT8823" s="7"/>
      <c r="AU8823" s="7"/>
      <c r="AV8823" s="7"/>
      <c r="AX8823" s="7"/>
      <c r="AY8823" s="7"/>
      <c r="AZ8823" s="7"/>
      <c r="BA8823" s="7"/>
      <c r="BB8823" s="7"/>
      <c r="BC8823" s="7"/>
      <c r="BD8823" s="7"/>
      <c r="BG8823" s="7"/>
      <c r="BH8823" s="7"/>
      <c r="BI8823" s="7"/>
      <c r="BJ8823" s="7"/>
      <c r="BK8823" s="7"/>
      <c r="BL8823" s="7"/>
      <c r="BM8823" s="7"/>
      <c r="BP8823" s="7"/>
      <c r="BQ8823" s="7"/>
      <c r="BR8823" s="7"/>
      <c r="BS8823" s="7"/>
      <c r="BT8823" s="7"/>
      <c r="BU8823" s="7"/>
      <c r="BV8823" s="7"/>
      <c r="BW8823" s="7"/>
    </row>
    <row r="8824" spans="43:75" x14ac:dyDescent="0.2">
      <c r="AQ8824" s="7"/>
      <c r="AR8824" s="7"/>
      <c r="AS8824" s="7"/>
      <c r="AT8824" s="7"/>
      <c r="AU8824" s="7"/>
      <c r="AV8824" s="7"/>
      <c r="AX8824" s="7"/>
      <c r="AY8824" s="7"/>
      <c r="AZ8824" s="7"/>
      <c r="BA8824" s="7"/>
      <c r="BB8824" s="7"/>
      <c r="BC8824" s="7"/>
      <c r="BD8824" s="7"/>
      <c r="BG8824" s="7"/>
      <c r="BH8824" s="7"/>
      <c r="BI8824" s="7"/>
      <c r="BJ8824" s="7"/>
      <c r="BK8824" s="7"/>
      <c r="BL8824" s="7"/>
      <c r="BM8824" s="7"/>
      <c r="BP8824" s="7"/>
      <c r="BQ8824" s="7"/>
      <c r="BR8824" s="7"/>
      <c r="BS8824" s="7"/>
      <c r="BT8824" s="7"/>
      <c r="BU8824" s="7"/>
      <c r="BV8824" s="7"/>
      <c r="BW8824" s="7"/>
    </row>
    <row r="8825" spans="43:75" x14ac:dyDescent="0.2">
      <c r="AQ8825" s="7"/>
      <c r="AR8825" s="7"/>
      <c r="AS8825" s="7"/>
      <c r="AT8825" s="7"/>
      <c r="AU8825" s="7"/>
      <c r="AV8825" s="7"/>
      <c r="AX8825" s="7"/>
      <c r="AY8825" s="7"/>
      <c r="AZ8825" s="7"/>
      <c r="BA8825" s="7"/>
      <c r="BB8825" s="7"/>
      <c r="BC8825" s="7"/>
      <c r="BD8825" s="7"/>
      <c r="BG8825" s="7"/>
      <c r="BH8825" s="7"/>
      <c r="BI8825" s="7"/>
      <c r="BJ8825" s="7"/>
      <c r="BK8825" s="7"/>
      <c r="BL8825" s="7"/>
      <c r="BM8825" s="7"/>
      <c r="BP8825" s="7"/>
      <c r="BQ8825" s="7"/>
      <c r="BR8825" s="7"/>
      <c r="BS8825" s="7"/>
      <c r="BT8825" s="7"/>
      <c r="BU8825" s="7"/>
      <c r="BV8825" s="7"/>
      <c r="BW8825" s="7"/>
    </row>
    <row r="8826" spans="43:75" x14ac:dyDescent="0.2">
      <c r="AQ8826" s="7"/>
      <c r="AR8826" s="7"/>
      <c r="AS8826" s="7"/>
      <c r="AT8826" s="7"/>
      <c r="AU8826" s="7"/>
      <c r="AV8826" s="7"/>
      <c r="AX8826" s="7"/>
      <c r="AY8826" s="7"/>
      <c r="AZ8826" s="7"/>
      <c r="BA8826" s="7"/>
      <c r="BB8826" s="7"/>
      <c r="BC8826" s="7"/>
      <c r="BD8826" s="7"/>
      <c r="BG8826" s="7"/>
      <c r="BH8826" s="7"/>
      <c r="BI8826" s="7"/>
      <c r="BJ8826" s="7"/>
      <c r="BK8826" s="7"/>
      <c r="BL8826" s="7"/>
      <c r="BM8826" s="7"/>
      <c r="BP8826" s="7"/>
      <c r="BQ8826" s="7"/>
      <c r="BR8826" s="7"/>
      <c r="BS8826" s="7"/>
      <c r="BT8826" s="7"/>
      <c r="BU8826" s="7"/>
      <c r="BV8826" s="7"/>
      <c r="BW8826" s="7"/>
    </row>
    <row r="8827" spans="43:75" x14ac:dyDescent="0.2">
      <c r="AQ8827" s="7"/>
      <c r="AR8827" s="7"/>
      <c r="AS8827" s="7"/>
      <c r="AT8827" s="7"/>
      <c r="AU8827" s="7"/>
      <c r="AV8827" s="7"/>
      <c r="AX8827" s="7"/>
      <c r="AY8827" s="7"/>
      <c r="AZ8827" s="7"/>
      <c r="BA8827" s="7"/>
      <c r="BB8827" s="7"/>
      <c r="BC8827" s="7"/>
      <c r="BD8827" s="7"/>
      <c r="BG8827" s="7"/>
      <c r="BH8827" s="7"/>
      <c r="BI8827" s="7"/>
      <c r="BJ8827" s="7"/>
      <c r="BK8827" s="7"/>
      <c r="BL8827" s="7"/>
      <c r="BM8827" s="7"/>
      <c r="BP8827" s="7"/>
      <c r="BQ8827" s="7"/>
      <c r="BR8827" s="7"/>
      <c r="BS8827" s="7"/>
      <c r="BT8827" s="7"/>
      <c r="BU8827" s="7"/>
      <c r="BV8827" s="7"/>
      <c r="BW8827" s="7"/>
    </row>
    <row r="8828" spans="43:75" x14ac:dyDescent="0.2">
      <c r="AQ8828" s="7"/>
      <c r="AR8828" s="7"/>
      <c r="AS8828" s="7"/>
      <c r="AT8828" s="7"/>
      <c r="AU8828" s="7"/>
      <c r="AV8828" s="7"/>
      <c r="AX8828" s="7"/>
      <c r="AY8828" s="7"/>
      <c r="AZ8828" s="7"/>
      <c r="BA8828" s="7"/>
      <c r="BB8828" s="7"/>
      <c r="BC8828" s="7"/>
      <c r="BD8828" s="7"/>
      <c r="BG8828" s="7"/>
      <c r="BH8828" s="7"/>
      <c r="BI8828" s="7"/>
      <c r="BJ8828" s="7"/>
      <c r="BK8828" s="7"/>
      <c r="BL8828" s="7"/>
      <c r="BM8828" s="7"/>
      <c r="BP8828" s="7"/>
      <c r="BQ8828" s="7"/>
      <c r="BR8828" s="7"/>
      <c r="BS8828" s="7"/>
      <c r="BT8828" s="7"/>
      <c r="BU8828" s="7"/>
      <c r="BV8828" s="7"/>
      <c r="BW8828" s="7"/>
    </row>
    <row r="8829" spans="43:75" x14ac:dyDescent="0.2">
      <c r="AQ8829" s="7"/>
      <c r="AR8829" s="7"/>
      <c r="AS8829" s="7"/>
      <c r="AT8829" s="7"/>
      <c r="AU8829" s="7"/>
      <c r="AV8829" s="7"/>
      <c r="AX8829" s="7"/>
      <c r="AY8829" s="7"/>
      <c r="AZ8829" s="7"/>
      <c r="BA8829" s="7"/>
      <c r="BB8829" s="7"/>
      <c r="BC8829" s="7"/>
      <c r="BD8829" s="7"/>
      <c r="BG8829" s="7"/>
      <c r="BH8829" s="7"/>
      <c r="BI8829" s="7"/>
      <c r="BJ8829" s="7"/>
      <c r="BK8829" s="7"/>
      <c r="BL8829" s="7"/>
      <c r="BM8829" s="7"/>
      <c r="BP8829" s="7"/>
      <c r="BQ8829" s="7"/>
      <c r="BR8829" s="7"/>
      <c r="BS8829" s="7"/>
      <c r="BT8829" s="7"/>
      <c r="BU8829" s="7"/>
      <c r="BV8829" s="7"/>
      <c r="BW8829" s="7"/>
    </row>
    <row r="8830" spans="43:75" x14ac:dyDescent="0.2">
      <c r="AQ8830" s="7"/>
      <c r="AR8830" s="7"/>
      <c r="AS8830" s="7"/>
      <c r="AT8830" s="7"/>
      <c r="AU8830" s="7"/>
      <c r="AV8830" s="7"/>
      <c r="AX8830" s="7"/>
      <c r="AY8830" s="7"/>
      <c r="AZ8830" s="7"/>
      <c r="BA8830" s="7"/>
      <c r="BB8830" s="7"/>
      <c r="BC8830" s="7"/>
      <c r="BD8830" s="7"/>
      <c r="BG8830" s="7"/>
      <c r="BH8830" s="7"/>
      <c r="BI8830" s="7"/>
      <c r="BJ8830" s="7"/>
      <c r="BK8830" s="7"/>
      <c r="BL8830" s="7"/>
      <c r="BM8830" s="7"/>
      <c r="BP8830" s="7"/>
      <c r="BQ8830" s="7"/>
      <c r="BR8830" s="7"/>
      <c r="BS8830" s="7"/>
      <c r="BT8830" s="7"/>
      <c r="BU8830" s="7"/>
      <c r="BV8830" s="7"/>
      <c r="BW8830" s="7"/>
    </row>
    <row r="8831" spans="43:75" x14ac:dyDescent="0.2">
      <c r="AQ8831" s="7"/>
      <c r="AR8831" s="7"/>
      <c r="AS8831" s="7"/>
      <c r="AT8831" s="7"/>
      <c r="AU8831" s="7"/>
      <c r="AV8831" s="7"/>
      <c r="AX8831" s="7"/>
      <c r="AY8831" s="7"/>
      <c r="AZ8831" s="7"/>
      <c r="BA8831" s="7"/>
      <c r="BB8831" s="7"/>
      <c r="BC8831" s="7"/>
      <c r="BD8831" s="7"/>
      <c r="BG8831" s="7"/>
      <c r="BH8831" s="7"/>
      <c r="BI8831" s="7"/>
      <c r="BJ8831" s="7"/>
      <c r="BK8831" s="7"/>
      <c r="BL8831" s="7"/>
      <c r="BM8831" s="7"/>
      <c r="BP8831" s="7"/>
      <c r="BQ8831" s="7"/>
      <c r="BR8831" s="7"/>
      <c r="BS8831" s="7"/>
      <c r="BT8831" s="7"/>
      <c r="BU8831" s="7"/>
      <c r="BV8831" s="7"/>
      <c r="BW8831" s="7"/>
    </row>
    <row r="8832" spans="43:75" x14ac:dyDescent="0.2">
      <c r="AQ8832" s="7"/>
      <c r="AR8832" s="7"/>
      <c r="AS8832" s="7"/>
      <c r="AT8832" s="7"/>
      <c r="AU8832" s="7"/>
      <c r="AV8832" s="7"/>
      <c r="AX8832" s="7"/>
      <c r="AY8832" s="7"/>
      <c r="AZ8832" s="7"/>
      <c r="BA8832" s="7"/>
      <c r="BB8832" s="7"/>
      <c r="BC8832" s="7"/>
      <c r="BD8832" s="7"/>
      <c r="BG8832" s="7"/>
      <c r="BH8832" s="7"/>
      <c r="BI8832" s="7"/>
      <c r="BJ8832" s="7"/>
      <c r="BK8832" s="7"/>
      <c r="BL8832" s="7"/>
      <c r="BM8832" s="7"/>
      <c r="BP8832" s="7"/>
      <c r="BQ8832" s="7"/>
      <c r="BR8832" s="7"/>
      <c r="BS8832" s="7"/>
      <c r="BT8832" s="7"/>
      <c r="BU8832" s="7"/>
      <c r="BV8832" s="7"/>
      <c r="BW8832" s="7"/>
    </row>
    <row r="8833" spans="43:75" x14ac:dyDescent="0.2">
      <c r="AQ8833" s="7"/>
      <c r="AR8833" s="7"/>
      <c r="AS8833" s="7"/>
      <c r="AT8833" s="7"/>
      <c r="AU8833" s="7"/>
      <c r="AV8833" s="7"/>
      <c r="AX8833" s="7"/>
      <c r="AY8833" s="7"/>
      <c r="AZ8833" s="7"/>
      <c r="BA8833" s="7"/>
      <c r="BB8833" s="7"/>
      <c r="BC8833" s="7"/>
      <c r="BD8833" s="7"/>
      <c r="BG8833" s="7"/>
      <c r="BH8833" s="7"/>
      <c r="BI8833" s="7"/>
      <c r="BJ8833" s="7"/>
      <c r="BK8833" s="7"/>
      <c r="BL8833" s="7"/>
      <c r="BM8833" s="7"/>
      <c r="BP8833" s="7"/>
      <c r="BQ8833" s="7"/>
      <c r="BR8833" s="7"/>
      <c r="BS8833" s="7"/>
      <c r="BT8833" s="7"/>
      <c r="BU8833" s="7"/>
      <c r="BV8833" s="7"/>
      <c r="BW8833" s="7"/>
    </row>
    <row r="8834" spans="43:75" x14ac:dyDescent="0.2">
      <c r="AQ8834" s="7"/>
      <c r="AR8834" s="7"/>
      <c r="AS8834" s="7"/>
      <c r="AT8834" s="7"/>
      <c r="AU8834" s="7"/>
      <c r="AV8834" s="7"/>
      <c r="AX8834" s="7"/>
      <c r="AY8834" s="7"/>
      <c r="AZ8834" s="7"/>
      <c r="BA8834" s="7"/>
      <c r="BB8834" s="7"/>
      <c r="BC8834" s="7"/>
      <c r="BD8834" s="7"/>
      <c r="BG8834" s="7"/>
      <c r="BH8834" s="7"/>
      <c r="BI8834" s="7"/>
      <c r="BJ8834" s="7"/>
      <c r="BK8834" s="7"/>
      <c r="BL8834" s="7"/>
      <c r="BM8834" s="7"/>
      <c r="BP8834" s="7"/>
      <c r="BQ8834" s="7"/>
      <c r="BR8834" s="7"/>
      <c r="BS8834" s="7"/>
      <c r="BT8834" s="7"/>
      <c r="BU8834" s="7"/>
      <c r="BV8834" s="7"/>
      <c r="BW8834" s="7"/>
    </row>
    <row r="8835" spans="43:75" x14ac:dyDescent="0.2">
      <c r="AQ8835" s="7"/>
      <c r="AR8835" s="7"/>
      <c r="AS8835" s="7"/>
      <c r="AT8835" s="7"/>
      <c r="AU8835" s="7"/>
      <c r="AV8835" s="7"/>
      <c r="AX8835" s="7"/>
      <c r="AY8835" s="7"/>
      <c r="AZ8835" s="7"/>
      <c r="BA8835" s="7"/>
      <c r="BB8835" s="7"/>
      <c r="BC8835" s="7"/>
      <c r="BD8835" s="7"/>
      <c r="BG8835" s="7"/>
      <c r="BH8835" s="7"/>
      <c r="BI8835" s="7"/>
      <c r="BJ8835" s="7"/>
      <c r="BK8835" s="7"/>
      <c r="BL8835" s="7"/>
      <c r="BM8835" s="7"/>
      <c r="BP8835" s="7"/>
      <c r="BQ8835" s="7"/>
      <c r="BR8835" s="7"/>
      <c r="BS8835" s="7"/>
      <c r="BT8835" s="7"/>
      <c r="BU8835" s="7"/>
      <c r="BV8835" s="7"/>
      <c r="BW8835" s="7"/>
    </row>
    <row r="8836" spans="43:75" x14ac:dyDescent="0.2">
      <c r="AQ8836" s="7"/>
      <c r="AR8836" s="7"/>
      <c r="AS8836" s="7"/>
      <c r="AT8836" s="7"/>
      <c r="AU8836" s="7"/>
      <c r="AV8836" s="7"/>
      <c r="AX8836" s="7"/>
      <c r="AY8836" s="7"/>
      <c r="AZ8836" s="7"/>
      <c r="BA8836" s="7"/>
      <c r="BB8836" s="7"/>
      <c r="BC8836" s="7"/>
      <c r="BD8836" s="7"/>
      <c r="BG8836" s="7"/>
      <c r="BH8836" s="7"/>
      <c r="BI8836" s="7"/>
      <c r="BJ8836" s="7"/>
      <c r="BK8836" s="7"/>
      <c r="BL8836" s="7"/>
      <c r="BM8836" s="7"/>
      <c r="BP8836" s="7"/>
      <c r="BQ8836" s="7"/>
      <c r="BR8836" s="7"/>
      <c r="BS8836" s="7"/>
      <c r="BT8836" s="7"/>
      <c r="BU8836" s="7"/>
      <c r="BV8836" s="7"/>
      <c r="BW8836" s="7"/>
    </row>
    <row r="8837" spans="43:75" x14ac:dyDescent="0.2">
      <c r="AQ8837" s="7"/>
      <c r="AR8837" s="7"/>
      <c r="AS8837" s="7"/>
      <c r="AT8837" s="7"/>
      <c r="AU8837" s="7"/>
      <c r="AV8837" s="7"/>
      <c r="AX8837" s="7"/>
      <c r="AY8837" s="7"/>
      <c r="AZ8837" s="7"/>
      <c r="BA8837" s="7"/>
      <c r="BB8837" s="7"/>
      <c r="BC8837" s="7"/>
      <c r="BD8837" s="7"/>
      <c r="BG8837" s="7"/>
      <c r="BH8837" s="7"/>
      <c r="BI8837" s="7"/>
      <c r="BJ8837" s="7"/>
      <c r="BK8837" s="7"/>
      <c r="BL8837" s="7"/>
      <c r="BM8837" s="7"/>
      <c r="BP8837" s="7"/>
      <c r="BQ8837" s="7"/>
      <c r="BR8837" s="7"/>
      <c r="BS8837" s="7"/>
      <c r="BT8837" s="7"/>
      <c r="BU8837" s="7"/>
      <c r="BV8837" s="7"/>
      <c r="BW8837" s="7"/>
    </row>
    <row r="8838" spans="43:75" x14ac:dyDescent="0.2">
      <c r="AQ8838" s="7"/>
      <c r="AR8838" s="7"/>
      <c r="AS8838" s="7"/>
      <c r="AT8838" s="7"/>
      <c r="AU8838" s="7"/>
      <c r="AV8838" s="7"/>
      <c r="AX8838" s="7"/>
      <c r="AY8838" s="7"/>
      <c r="AZ8838" s="7"/>
      <c r="BA8838" s="7"/>
      <c r="BB8838" s="7"/>
      <c r="BC8838" s="7"/>
      <c r="BD8838" s="7"/>
      <c r="BG8838" s="7"/>
      <c r="BH8838" s="7"/>
      <c r="BI8838" s="7"/>
      <c r="BJ8838" s="7"/>
      <c r="BK8838" s="7"/>
      <c r="BL8838" s="7"/>
      <c r="BM8838" s="7"/>
      <c r="BP8838" s="7"/>
      <c r="BQ8838" s="7"/>
      <c r="BR8838" s="7"/>
      <c r="BS8838" s="7"/>
      <c r="BT8838" s="7"/>
      <c r="BU8838" s="7"/>
      <c r="BV8838" s="7"/>
      <c r="BW8838" s="7"/>
    </row>
    <row r="8839" spans="43:75" x14ac:dyDescent="0.2">
      <c r="AQ8839" s="7"/>
      <c r="AR8839" s="7"/>
      <c r="AS8839" s="7"/>
      <c r="AT8839" s="7"/>
      <c r="AU8839" s="7"/>
      <c r="AV8839" s="7"/>
      <c r="AX8839" s="7"/>
      <c r="AY8839" s="7"/>
      <c r="AZ8839" s="7"/>
      <c r="BA8839" s="7"/>
      <c r="BB8839" s="7"/>
      <c r="BC8839" s="7"/>
      <c r="BD8839" s="7"/>
      <c r="BG8839" s="7"/>
      <c r="BH8839" s="7"/>
      <c r="BI8839" s="7"/>
      <c r="BJ8839" s="7"/>
      <c r="BK8839" s="7"/>
      <c r="BL8839" s="7"/>
      <c r="BM8839" s="7"/>
      <c r="BP8839" s="7"/>
      <c r="BQ8839" s="7"/>
      <c r="BR8839" s="7"/>
      <c r="BS8839" s="7"/>
      <c r="BT8839" s="7"/>
      <c r="BU8839" s="7"/>
      <c r="BV8839" s="7"/>
      <c r="BW8839" s="7"/>
    </row>
    <row r="8840" spans="43:75" x14ac:dyDescent="0.2">
      <c r="AQ8840" s="7"/>
      <c r="AR8840" s="7"/>
      <c r="AS8840" s="7"/>
      <c r="AT8840" s="7"/>
      <c r="AU8840" s="7"/>
      <c r="AV8840" s="7"/>
      <c r="AX8840" s="7"/>
      <c r="AY8840" s="7"/>
      <c r="AZ8840" s="7"/>
      <c r="BA8840" s="7"/>
      <c r="BB8840" s="7"/>
      <c r="BC8840" s="7"/>
      <c r="BD8840" s="7"/>
      <c r="BG8840" s="7"/>
      <c r="BH8840" s="7"/>
      <c r="BI8840" s="7"/>
      <c r="BJ8840" s="7"/>
      <c r="BK8840" s="7"/>
      <c r="BL8840" s="7"/>
      <c r="BM8840" s="7"/>
      <c r="BP8840" s="7"/>
      <c r="BQ8840" s="7"/>
      <c r="BR8840" s="7"/>
      <c r="BS8840" s="7"/>
      <c r="BT8840" s="7"/>
      <c r="BU8840" s="7"/>
      <c r="BV8840" s="7"/>
      <c r="BW8840" s="7"/>
    </row>
    <row r="8841" spans="43:75" x14ac:dyDescent="0.2">
      <c r="AQ8841" s="7"/>
      <c r="AR8841" s="7"/>
      <c r="AS8841" s="7"/>
      <c r="AT8841" s="7"/>
      <c r="AU8841" s="7"/>
      <c r="AV8841" s="7"/>
      <c r="AX8841" s="7"/>
      <c r="AY8841" s="7"/>
      <c r="AZ8841" s="7"/>
      <c r="BA8841" s="7"/>
      <c r="BB8841" s="7"/>
      <c r="BC8841" s="7"/>
      <c r="BD8841" s="7"/>
      <c r="BG8841" s="7"/>
      <c r="BH8841" s="7"/>
      <c r="BI8841" s="7"/>
      <c r="BJ8841" s="7"/>
      <c r="BK8841" s="7"/>
      <c r="BL8841" s="7"/>
      <c r="BM8841" s="7"/>
      <c r="BP8841" s="7"/>
      <c r="BQ8841" s="7"/>
      <c r="BR8841" s="7"/>
      <c r="BS8841" s="7"/>
      <c r="BT8841" s="7"/>
      <c r="BU8841" s="7"/>
      <c r="BV8841" s="7"/>
      <c r="BW8841" s="7"/>
    </row>
    <row r="8842" spans="43:75" x14ac:dyDescent="0.2">
      <c r="AQ8842" s="7"/>
      <c r="AR8842" s="7"/>
      <c r="AS8842" s="7"/>
      <c r="AT8842" s="7"/>
      <c r="AU8842" s="7"/>
      <c r="AV8842" s="7"/>
      <c r="AX8842" s="7"/>
      <c r="AY8842" s="7"/>
      <c r="AZ8842" s="7"/>
      <c r="BA8842" s="7"/>
      <c r="BB8842" s="7"/>
      <c r="BC8842" s="7"/>
      <c r="BD8842" s="7"/>
      <c r="BG8842" s="7"/>
      <c r="BH8842" s="7"/>
      <c r="BI8842" s="7"/>
      <c r="BJ8842" s="7"/>
      <c r="BK8842" s="7"/>
      <c r="BL8842" s="7"/>
      <c r="BM8842" s="7"/>
      <c r="BP8842" s="7"/>
      <c r="BQ8842" s="7"/>
      <c r="BR8842" s="7"/>
      <c r="BS8842" s="7"/>
      <c r="BT8842" s="7"/>
      <c r="BU8842" s="7"/>
      <c r="BV8842" s="7"/>
      <c r="BW8842" s="7"/>
    </row>
    <row r="8843" spans="43:75" x14ac:dyDescent="0.2">
      <c r="AQ8843" s="7"/>
      <c r="AR8843" s="7"/>
      <c r="AS8843" s="7"/>
      <c r="AT8843" s="7"/>
      <c r="AU8843" s="7"/>
      <c r="AV8843" s="7"/>
      <c r="AX8843" s="7"/>
      <c r="AY8843" s="7"/>
      <c r="AZ8843" s="7"/>
      <c r="BA8843" s="7"/>
      <c r="BB8843" s="7"/>
      <c r="BC8843" s="7"/>
      <c r="BD8843" s="7"/>
      <c r="BG8843" s="7"/>
      <c r="BH8843" s="7"/>
      <c r="BI8843" s="7"/>
      <c r="BJ8843" s="7"/>
      <c r="BK8843" s="7"/>
      <c r="BL8843" s="7"/>
      <c r="BM8843" s="7"/>
      <c r="BP8843" s="7"/>
      <c r="BQ8843" s="7"/>
      <c r="BR8843" s="7"/>
      <c r="BS8843" s="7"/>
      <c r="BT8843" s="7"/>
      <c r="BU8843" s="7"/>
      <c r="BV8843" s="7"/>
      <c r="BW8843" s="7"/>
    </row>
    <row r="8844" spans="43:75" x14ac:dyDescent="0.2">
      <c r="AQ8844" s="7"/>
      <c r="AR8844" s="7"/>
      <c r="AS8844" s="7"/>
      <c r="AT8844" s="7"/>
      <c r="AU8844" s="7"/>
      <c r="AV8844" s="7"/>
      <c r="AX8844" s="7"/>
      <c r="AY8844" s="7"/>
      <c r="AZ8844" s="7"/>
      <c r="BA8844" s="7"/>
      <c r="BB8844" s="7"/>
      <c r="BC8844" s="7"/>
      <c r="BD8844" s="7"/>
      <c r="BG8844" s="7"/>
      <c r="BH8844" s="7"/>
      <c r="BI8844" s="7"/>
      <c r="BJ8844" s="7"/>
      <c r="BK8844" s="7"/>
      <c r="BL8844" s="7"/>
      <c r="BM8844" s="7"/>
      <c r="BP8844" s="7"/>
      <c r="BQ8844" s="7"/>
      <c r="BR8844" s="7"/>
      <c r="BS8844" s="7"/>
      <c r="BT8844" s="7"/>
      <c r="BU8844" s="7"/>
      <c r="BV8844" s="7"/>
      <c r="BW8844" s="7"/>
    </row>
    <row r="8845" spans="43:75" x14ac:dyDescent="0.2">
      <c r="AQ8845" s="7"/>
      <c r="AR8845" s="7"/>
      <c r="AS8845" s="7"/>
      <c r="AT8845" s="7"/>
      <c r="AU8845" s="7"/>
      <c r="AV8845" s="7"/>
      <c r="AX8845" s="7"/>
      <c r="AY8845" s="7"/>
      <c r="AZ8845" s="7"/>
      <c r="BA8845" s="7"/>
      <c r="BB8845" s="7"/>
      <c r="BC8845" s="7"/>
      <c r="BD8845" s="7"/>
      <c r="BG8845" s="7"/>
      <c r="BH8845" s="7"/>
      <c r="BI8845" s="7"/>
      <c r="BJ8845" s="7"/>
      <c r="BK8845" s="7"/>
      <c r="BL8845" s="7"/>
      <c r="BM8845" s="7"/>
      <c r="BP8845" s="7"/>
      <c r="BQ8845" s="7"/>
      <c r="BR8845" s="7"/>
      <c r="BS8845" s="7"/>
      <c r="BT8845" s="7"/>
      <c r="BU8845" s="7"/>
      <c r="BV8845" s="7"/>
      <c r="BW8845" s="7"/>
    </row>
    <row r="8846" spans="43:75" x14ac:dyDescent="0.2">
      <c r="AQ8846" s="7"/>
      <c r="AR8846" s="7"/>
      <c r="AS8846" s="7"/>
      <c r="AT8846" s="7"/>
      <c r="AU8846" s="7"/>
      <c r="AV8846" s="7"/>
      <c r="AX8846" s="7"/>
      <c r="AY8846" s="7"/>
      <c r="AZ8846" s="7"/>
      <c r="BA8846" s="7"/>
      <c r="BB8846" s="7"/>
      <c r="BC8846" s="7"/>
      <c r="BD8846" s="7"/>
      <c r="BG8846" s="7"/>
      <c r="BH8846" s="7"/>
      <c r="BI8846" s="7"/>
      <c r="BJ8846" s="7"/>
      <c r="BK8846" s="7"/>
      <c r="BL8846" s="7"/>
      <c r="BM8846" s="7"/>
      <c r="BP8846" s="7"/>
      <c r="BQ8846" s="7"/>
      <c r="BR8846" s="7"/>
      <c r="BS8846" s="7"/>
      <c r="BT8846" s="7"/>
      <c r="BU8846" s="7"/>
      <c r="BV8846" s="7"/>
      <c r="BW8846" s="7"/>
    </row>
    <row r="8847" spans="43:75" x14ac:dyDescent="0.2">
      <c r="AQ8847" s="7"/>
      <c r="AR8847" s="7"/>
      <c r="AS8847" s="7"/>
      <c r="AT8847" s="7"/>
      <c r="AU8847" s="7"/>
      <c r="AV8847" s="7"/>
      <c r="AX8847" s="7"/>
      <c r="AY8847" s="7"/>
      <c r="AZ8847" s="7"/>
      <c r="BA8847" s="7"/>
      <c r="BB8847" s="7"/>
      <c r="BC8847" s="7"/>
      <c r="BD8847" s="7"/>
      <c r="BG8847" s="7"/>
      <c r="BH8847" s="7"/>
      <c r="BI8847" s="7"/>
      <c r="BJ8847" s="7"/>
      <c r="BK8847" s="7"/>
      <c r="BL8847" s="7"/>
      <c r="BM8847" s="7"/>
      <c r="BP8847" s="7"/>
      <c r="BQ8847" s="7"/>
      <c r="BR8847" s="7"/>
      <c r="BS8847" s="7"/>
      <c r="BT8847" s="7"/>
      <c r="BU8847" s="7"/>
      <c r="BV8847" s="7"/>
      <c r="BW8847" s="7"/>
    </row>
    <row r="8848" spans="43:75" x14ac:dyDescent="0.2">
      <c r="AQ8848" s="7"/>
      <c r="AR8848" s="7"/>
      <c r="AS8848" s="7"/>
      <c r="AT8848" s="7"/>
      <c r="AU8848" s="7"/>
      <c r="AV8848" s="7"/>
      <c r="AX8848" s="7"/>
      <c r="AY8848" s="7"/>
      <c r="AZ8848" s="7"/>
      <c r="BA8848" s="7"/>
      <c r="BB8848" s="7"/>
      <c r="BC8848" s="7"/>
      <c r="BD8848" s="7"/>
      <c r="BG8848" s="7"/>
      <c r="BH8848" s="7"/>
      <c r="BI8848" s="7"/>
      <c r="BJ8848" s="7"/>
      <c r="BK8848" s="7"/>
      <c r="BL8848" s="7"/>
      <c r="BM8848" s="7"/>
      <c r="BP8848" s="7"/>
      <c r="BQ8848" s="7"/>
      <c r="BR8848" s="7"/>
      <c r="BS8848" s="7"/>
      <c r="BT8848" s="7"/>
      <c r="BU8848" s="7"/>
      <c r="BV8848" s="7"/>
      <c r="BW8848" s="7"/>
    </row>
    <row r="8849" spans="43:75" x14ac:dyDescent="0.2">
      <c r="AQ8849" s="7"/>
      <c r="AR8849" s="7"/>
      <c r="AS8849" s="7"/>
      <c r="AT8849" s="7"/>
      <c r="AU8849" s="7"/>
      <c r="AV8849" s="7"/>
      <c r="AX8849" s="7"/>
      <c r="AY8849" s="7"/>
      <c r="AZ8849" s="7"/>
      <c r="BA8849" s="7"/>
      <c r="BB8849" s="7"/>
      <c r="BC8849" s="7"/>
      <c r="BD8849" s="7"/>
      <c r="BG8849" s="7"/>
      <c r="BH8849" s="7"/>
      <c r="BI8849" s="7"/>
      <c r="BJ8849" s="7"/>
      <c r="BK8849" s="7"/>
      <c r="BL8849" s="7"/>
      <c r="BM8849" s="7"/>
      <c r="BP8849" s="7"/>
      <c r="BQ8849" s="7"/>
      <c r="BR8849" s="7"/>
      <c r="BS8849" s="7"/>
      <c r="BT8849" s="7"/>
      <c r="BU8849" s="7"/>
      <c r="BV8849" s="7"/>
      <c r="BW8849" s="7"/>
    </row>
    <row r="8850" spans="43:75" x14ac:dyDescent="0.2">
      <c r="AQ8850" s="7"/>
      <c r="AR8850" s="7"/>
      <c r="AS8850" s="7"/>
      <c r="AT8850" s="7"/>
      <c r="AU8850" s="7"/>
      <c r="AV8850" s="7"/>
      <c r="AX8850" s="7"/>
      <c r="AY8850" s="7"/>
      <c r="AZ8850" s="7"/>
      <c r="BA8850" s="7"/>
      <c r="BB8850" s="7"/>
      <c r="BC8850" s="7"/>
      <c r="BD8850" s="7"/>
      <c r="BG8850" s="7"/>
      <c r="BH8850" s="7"/>
      <c r="BI8850" s="7"/>
      <c r="BJ8850" s="7"/>
      <c r="BK8850" s="7"/>
      <c r="BL8850" s="7"/>
      <c r="BM8850" s="7"/>
      <c r="BP8850" s="7"/>
      <c r="BQ8850" s="7"/>
      <c r="BR8850" s="7"/>
      <c r="BS8850" s="7"/>
      <c r="BT8850" s="7"/>
      <c r="BU8850" s="7"/>
      <c r="BV8850" s="7"/>
      <c r="BW8850" s="7"/>
    </row>
    <row r="8851" spans="43:75" x14ac:dyDescent="0.2">
      <c r="AQ8851" s="7"/>
      <c r="AR8851" s="7"/>
      <c r="AS8851" s="7"/>
      <c r="AT8851" s="7"/>
      <c r="AU8851" s="7"/>
      <c r="AV8851" s="7"/>
      <c r="AX8851" s="7"/>
      <c r="AY8851" s="7"/>
      <c r="AZ8851" s="7"/>
      <c r="BA8851" s="7"/>
      <c r="BB8851" s="7"/>
      <c r="BC8851" s="7"/>
      <c r="BD8851" s="7"/>
      <c r="BG8851" s="7"/>
      <c r="BH8851" s="7"/>
      <c r="BI8851" s="7"/>
      <c r="BJ8851" s="7"/>
      <c r="BK8851" s="7"/>
      <c r="BL8851" s="7"/>
      <c r="BM8851" s="7"/>
      <c r="BP8851" s="7"/>
      <c r="BQ8851" s="7"/>
      <c r="BR8851" s="7"/>
      <c r="BS8851" s="7"/>
      <c r="BT8851" s="7"/>
      <c r="BU8851" s="7"/>
      <c r="BV8851" s="7"/>
      <c r="BW8851" s="7"/>
    </row>
    <row r="8852" spans="43:75" x14ac:dyDescent="0.2">
      <c r="AQ8852" s="7"/>
      <c r="AR8852" s="7"/>
      <c r="AS8852" s="7"/>
      <c r="AT8852" s="7"/>
      <c r="AU8852" s="7"/>
      <c r="AV8852" s="7"/>
      <c r="AX8852" s="7"/>
      <c r="AY8852" s="7"/>
      <c r="AZ8852" s="7"/>
      <c r="BA8852" s="7"/>
      <c r="BB8852" s="7"/>
      <c r="BC8852" s="7"/>
      <c r="BD8852" s="7"/>
      <c r="BG8852" s="7"/>
      <c r="BH8852" s="7"/>
      <c r="BI8852" s="7"/>
      <c r="BJ8852" s="7"/>
      <c r="BK8852" s="7"/>
      <c r="BL8852" s="7"/>
      <c r="BM8852" s="7"/>
      <c r="BP8852" s="7"/>
      <c r="BQ8852" s="7"/>
      <c r="BR8852" s="7"/>
      <c r="BS8852" s="7"/>
      <c r="BT8852" s="7"/>
      <c r="BU8852" s="7"/>
      <c r="BV8852" s="7"/>
      <c r="BW8852" s="7"/>
    </row>
    <row r="8853" spans="43:75" x14ac:dyDescent="0.2">
      <c r="AQ8853" s="7"/>
      <c r="AR8853" s="7"/>
      <c r="AS8853" s="7"/>
      <c r="AT8853" s="7"/>
      <c r="AU8853" s="7"/>
      <c r="AV8853" s="7"/>
      <c r="AX8853" s="7"/>
      <c r="AY8853" s="7"/>
      <c r="AZ8853" s="7"/>
      <c r="BA8853" s="7"/>
      <c r="BB8853" s="7"/>
      <c r="BC8853" s="7"/>
      <c r="BD8853" s="7"/>
      <c r="BG8853" s="7"/>
      <c r="BH8853" s="7"/>
      <c r="BI8853" s="7"/>
      <c r="BJ8853" s="7"/>
      <c r="BK8853" s="7"/>
      <c r="BL8853" s="7"/>
      <c r="BM8853" s="7"/>
      <c r="BP8853" s="7"/>
      <c r="BQ8853" s="7"/>
      <c r="BR8853" s="7"/>
      <c r="BS8853" s="7"/>
      <c r="BT8853" s="7"/>
      <c r="BU8853" s="7"/>
      <c r="BV8853" s="7"/>
      <c r="BW8853" s="7"/>
    </row>
    <row r="8854" spans="43:75" x14ac:dyDescent="0.2">
      <c r="AQ8854" s="7"/>
      <c r="AR8854" s="7"/>
      <c r="AS8854" s="7"/>
      <c r="AT8854" s="7"/>
      <c r="AU8854" s="7"/>
      <c r="AV8854" s="7"/>
      <c r="AX8854" s="7"/>
      <c r="AY8854" s="7"/>
      <c r="AZ8854" s="7"/>
      <c r="BA8854" s="7"/>
      <c r="BB8854" s="7"/>
      <c r="BC8854" s="7"/>
      <c r="BD8854" s="7"/>
      <c r="BG8854" s="7"/>
      <c r="BH8854" s="7"/>
      <c r="BI8854" s="7"/>
      <c r="BJ8854" s="7"/>
      <c r="BK8854" s="7"/>
      <c r="BL8854" s="7"/>
      <c r="BM8854" s="7"/>
      <c r="BP8854" s="7"/>
      <c r="BQ8854" s="7"/>
      <c r="BR8854" s="7"/>
      <c r="BS8854" s="7"/>
      <c r="BT8854" s="7"/>
      <c r="BU8854" s="7"/>
      <c r="BV8854" s="7"/>
      <c r="BW8854" s="7"/>
    </row>
    <row r="8855" spans="43:75" x14ac:dyDescent="0.2">
      <c r="AQ8855" s="7"/>
      <c r="AR8855" s="7"/>
      <c r="AS8855" s="7"/>
      <c r="AT8855" s="7"/>
      <c r="AU8855" s="7"/>
      <c r="AV8855" s="7"/>
      <c r="AX8855" s="7"/>
      <c r="AY8855" s="7"/>
      <c r="AZ8855" s="7"/>
      <c r="BA8855" s="7"/>
      <c r="BB8855" s="7"/>
      <c r="BC8855" s="7"/>
      <c r="BD8855" s="7"/>
      <c r="BG8855" s="7"/>
      <c r="BH8855" s="7"/>
      <c r="BI8855" s="7"/>
      <c r="BJ8855" s="7"/>
      <c r="BK8855" s="7"/>
      <c r="BL8855" s="7"/>
      <c r="BM8855" s="7"/>
      <c r="BP8855" s="7"/>
      <c r="BQ8855" s="7"/>
      <c r="BR8855" s="7"/>
      <c r="BS8855" s="7"/>
      <c r="BT8855" s="7"/>
      <c r="BU8855" s="7"/>
      <c r="BV8855" s="7"/>
      <c r="BW8855" s="7"/>
    </row>
    <row r="8856" spans="43:75" x14ac:dyDescent="0.2">
      <c r="AQ8856" s="7"/>
      <c r="AR8856" s="7"/>
      <c r="AS8856" s="7"/>
      <c r="AT8856" s="7"/>
      <c r="AU8856" s="7"/>
      <c r="AV8856" s="7"/>
      <c r="AX8856" s="7"/>
      <c r="AY8856" s="7"/>
      <c r="AZ8856" s="7"/>
      <c r="BA8856" s="7"/>
      <c r="BB8856" s="7"/>
      <c r="BC8856" s="7"/>
      <c r="BD8856" s="7"/>
      <c r="BG8856" s="7"/>
      <c r="BH8856" s="7"/>
      <c r="BI8856" s="7"/>
      <c r="BJ8856" s="7"/>
      <c r="BK8856" s="7"/>
      <c r="BL8856" s="7"/>
      <c r="BM8856" s="7"/>
      <c r="BP8856" s="7"/>
      <c r="BQ8856" s="7"/>
      <c r="BR8856" s="7"/>
      <c r="BS8856" s="7"/>
      <c r="BT8856" s="7"/>
      <c r="BU8856" s="7"/>
      <c r="BV8856" s="7"/>
      <c r="BW8856" s="7"/>
    </row>
    <row r="8857" spans="43:75" x14ac:dyDescent="0.2">
      <c r="AQ8857" s="7"/>
      <c r="AR8857" s="7"/>
      <c r="AS8857" s="7"/>
      <c r="AT8857" s="7"/>
      <c r="AU8857" s="7"/>
      <c r="AV8857" s="7"/>
      <c r="AX8857" s="7"/>
      <c r="AY8857" s="7"/>
      <c r="AZ8857" s="7"/>
      <c r="BA8857" s="7"/>
      <c r="BB8857" s="7"/>
      <c r="BC8857" s="7"/>
      <c r="BD8857" s="7"/>
      <c r="BG8857" s="7"/>
      <c r="BH8857" s="7"/>
      <c r="BI8857" s="7"/>
      <c r="BJ8857" s="7"/>
      <c r="BK8857" s="7"/>
      <c r="BL8857" s="7"/>
      <c r="BM8857" s="7"/>
      <c r="BP8857" s="7"/>
      <c r="BQ8857" s="7"/>
      <c r="BR8857" s="7"/>
      <c r="BS8857" s="7"/>
      <c r="BT8857" s="7"/>
      <c r="BU8857" s="7"/>
      <c r="BV8857" s="7"/>
      <c r="BW8857" s="7"/>
    </row>
    <row r="8858" spans="43:75" x14ac:dyDescent="0.2">
      <c r="AQ8858" s="7"/>
      <c r="AR8858" s="7"/>
      <c r="AS8858" s="7"/>
      <c r="AT8858" s="7"/>
      <c r="AU8858" s="7"/>
      <c r="AV8858" s="7"/>
      <c r="AX8858" s="7"/>
      <c r="AY8858" s="7"/>
      <c r="AZ8858" s="7"/>
      <c r="BA8858" s="7"/>
      <c r="BB8858" s="7"/>
      <c r="BC8858" s="7"/>
      <c r="BD8858" s="7"/>
      <c r="BG8858" s="7"/>
      <c r="BH8858" s="7"/>
      <c r="BI8858" s="7"/>
      <c r="BJ8858" s="7"/>
      <c r="BK8858" s="7"/>
      <c r="BL8858" s="7"/>
      <c r="BM8858" s="7"/>
      <c r="BP8858" s="7"/>
      <c r="BQ8858" s="7"/>
      <c r="BR8858" s="7"/>
      <c r="BS8858" s="7"/>
      <c r="BT8858" s="7"/>
      <c r="BU8858" s="7"/>
      <c r="BV8858" s="7"/>
      <c r="BW8858" s="7"/>
    </row>
    <row r="8859" spans="43:75" x14ac:dyDescent="0.2">
      <c r="AQ8859" s="7"/>
      <c r="AR8859" s="7"/>
      <c r="AS8859" s="7"/>
      <c r="AT8859" s="7"/>
      <c r="AU8859" s="7"/>
      <c r="AV8859" s="7"/>
      <c r="AX8859" s="7"/>
      <c r="AY8859" s="7"/>
      <c r="AZ8859" s="7"/>
      <c r="BA8859" s="7"/>
      <c r="BB8859" s="7"/>
      <c r="BC8859" s="7"/>
      <c r="BD8859" s="7"/>
      <c r="BG8859" s="7"/>
      <c r="BH8859" s="7"/>
      <c r="BI8859" s="7"/>
      <c r="BJ8859" s="7"/>
      <c r="BK8859" s="7"/>
      <c r="BL8859" s="7"/>
      <c r="BM8859" s="7"/>
      <c r="BP8859" s="7"/>
      <c r="BQ8859" s="7"/>
      <c r="BR8859" s="7"/>
      <c r="BS8859" s="7"/>
      <c r="BT8859" s="7"/>
      <c r="BU8859" s="7"/>
      <c r="BV8859" s="7"/>
      <c r="BW8859" s="7"/>
    </row>
    <row r="8860" spans="43:75" x14ac:dyDescent="0.2">
      <c r="AQ8860" s="7"/>
      <c r="AR8860" s="7"/>
      <c r="AS8860" s="7"/>
      <c r="AT8860" s="7"/>
      <c r="AU8860" s="7"/>
      <c r="AV8860" s="7"/>
      <c r="AX8860" s="7"/>
      <c r="AY8860" s="7"/>
      <c r="AZ8860" s="7"/>
      <c r="BA8860" s="7"/>
      <c r="BB8860" s="7"/>
      <c r="BC8860" s="7"/>
      <c r="BD8860" s="7"/>
      <c r="BG8860" s="7"/>
      <c r="BH8860" s="7"/>
      <c r="BI8860" s="7"/>
      <c r="BJ8860" s="7"/>
      <c r="BK8860" s="7"/>
      <c r="BL8860" s="7"/>
      <c r="BM8860" s="7"/>
      <c r="BP8860" s="7"/>
      <c r="BQ8860" s="7"/>
      <c r="BR8860" s="7"/>
      <c r="BS8860" s="7"/>
      <c r="BT8860" s="7"/>
      <c r="BU8860" s="7"/>
      <c r="BV8860" s="7"/>
      <c r="BW8860" s="7"/>
    </row>
    <row r="8861" spans="43:75" x14ac:dyDescent="0.2">
      <c r="AQ8861" s="7"/>
      <c r="AR8861" s="7"/>
      <c r="AS8861" s="7"/>
      <c r="AT8861" s="7"/>
      <c r="AU8861" s="7"/>
      <c r="AV8861" s="7"/>
      <c r="AX8861" s="7"/>
      <c r="AY8861" s="7"/>
      <c r="AZ8861" s="7"/>
      <c r="BA8861" s="7"/>
      <c r="BB8861" s="7"/>
      <c r="BC8861" s="7"/>
      <c r="BD8861" s="7"/>
      <c r="BG8861" s="7"/>
      <c r="BH8861" s="7"/>
      <c r="BI8861" s="7"/>
      <c r="BJ8861" s="7"/>
      <c r="BK8861" s="7"/>
      <c r="BL8861" s="7"/>
      <c r="BM8861" s="7"/>
      <c r="BP8861" s="7"/>
      <c r="BQ8861" s="7"/>
      <c r="BR8861" s="7"/>
      <c r="BS8861" s="7"/>
      <c r="BT8861" s="7"/>
      <c r="BU8861" s="7"/>
      <c r="BV8861" s="7"/>
      <c r="BW8861" s="7"/>
    </row>
    <row r="8862" spans="43:75" x14ac:dyDescent="0.2">
      <c r="AQ8862" s="7"/>
      <c r="AR8862" s="7"/>
      <c r="AS8862" s="7"/>
      <c r="AT8862" s="7"/>
      <c r="AU8862" s="7"/>
      <c r="AV8862" s="7"/>
      <c r="AX8862" s="7"/>
      <c r="AY8862" s="7"/>
      <c r="AZ8862" s="7"/>
      <c r="BA8862" s="7"/>
      <c r="BB8862" s="7"/>
      <c r="BC8862" s="7"/>
      <c r="BD8862" s="7"/>
      <c r="BG8862" s="7"/>
      <c r="BH8862" s="7"/>
      <c r="BI8862" s="7"/>
      <c r="BJ8862" s="7"/>
      <c r="BK8862" s="7"/>
      <c r="BL8862" s="7"/>
      <c r="BM8862" s="7"/>
      <c r="BP8862" s="7"/>
      <c r="BQ8862" s="7"/>
      <c r="BR8862" s="7"/>
      <c r="BS8862" s="7"/>
      <c r="BT8862" s="7"/>
      <c r="BU8862" s="7"/>
      <c r="BV8862" s="7"/>
      <c r="BW8862" s="7"/>
    </row>
    <row r="8863" spans="43:75" x14ac:dyDescent="0.2">
      <c r="AQ8863" s="7"/>
      <c r="AR8863" s="7"/>
      <c r="AS8863" s="7"/>
      <c r="AT8863" s="7"/>
      <c r="AU8863" s="7"/>
      <c r="AV8863" s="7"/>
      <c r="AX8863" s="7"/>
      <c r="AY8863" s="7"/>
      <c r="AZ8863" s="7"/>
      <c r="BA8863" s="7"/>
      <c r="BB8863" s="7"/>
      <c r="BC8863" s="7"/>
      <c r="BD8863" s="7"/>
      <c r="BG8863" s="7"/>
      <c r="BH8863" s="7"/>
      <c r="BI8863" s="7"/>
      <c r="BJ8863" s="7"/>
      <c r="BK8863" s="7"/>
      <c r="BL8863" s="7"/>
      <c r="BM8863" s="7"/>
      <c r="BP8863" s="7"/>
      <c r="BQ8863" s="7"/>
      <c r="BR8863" s="7"/>
      <c r="BS8863" s="7"/>
      <c r="BT8863" s="7"/>
      <c r="BU8863" s="7"/>
      <c r="BV8863" s="7"/>
      <c r="BW8863" s="7"/>
    </row>
    <row r="8864" spans="43:75" x14ac:dyDescent="0.2">
      <c r="AQ8864" s="7"/>
      <c r="AR8864" s="7"/>
      <c r="AS8864" s="7"/>
      <c r="AT8864" s="7"/>
      <c r="AU8864" s="7"/>
      <c r="AV8864" s="7"/>
      <c r="AX8864" s="7"/>
      <c r="AY8864" s="7"/>
      <c r="AZ8864" s="7"/>
      <c r="BA8864" s="7"/>
      <c r="BB8864" s="7"/>
      <c r="BC8864" s="7"/>
      <c r="BD8864" s="7"/>
      <c r="BG8864" s="7"/>
      <c r="BH8864" s="7"/>
      <c r="BI8864" s="7"/>
      <c r="BJ8864" s="7"/>
      <c r="BK8864" s="7"/>
      <c r="BL8864" s="7"/>
      <c r="BM8864" s="7"/>
      <c r="BP8864" s="7"/>
      <c r="BQ8864" s="7"/>
      <c r="BR8864" s="7"/>
      <c r="BS8864" s="7"/>
      <c r="BT8864" s="7"/>
      <c r="BU8864" s="7"/>
      <c r="BV8864" s="7"/>
      <c r="BW8864" s="7"/>
    </row>
    <row r="8865" spans="43:75" x14ac:dyDescent="0.2">
      <c r="AQ8865" s="7"/>
      <c r="AR8865" s="7"/>
      <c r="AS8865" s="7"/>
      <c r="AT8865" s="7"/>
      <c r="AU8865" s="7"/>
      <c r="AV8865" s="7"/>
      <c r="AX8865" s="7"/>
      <c r="AY8865" s="7"/>
      <c r="AZ8865" s="7"/>
      <c r="BA8865" s="7"/>
      <c r="BB8865" s="7"/>
      <c r="BC8865" s="7"/>
      <c r="BD8865" s="7"/>
      <c r="BG8865" s="7"/>
      <c r="BH8865" s="7"/>
      <c r="BI8865" s="7"/>
      <c r="BJ8865" s="7"/>
      <c r="BK8865" s="7"/>
      <c r="BL8865" s="7"/>
      <c r="BM8865" s="7"/>
      <c r="BP8865" s="7"/>
      <c r="BQ8865" s="7"/>
      <c r="BR8865" s="7"/>
      <c r="BS8865" s="7"/>
      <c r="BT8865" s="7"/>
      <c r="BU8865" s="7"/>
      <c r="BV8865" s="7"/>
      <c r="BW8865" s="7"/>
    </row>
    <row r="8866" spans="43:75" x14ac:dyDescent="0.2">
      <c r="AQ8866" s="7"/>
      <c r="AR8866" s="7"/>
      <c r="AS8866" s="7"/>
      <c r="AT8866" s="7"/>
      <c r="AU8866" s="7"/>
      <c r="AV8866" s="7"/>
      <c r="AX8866" s="7"/>
      <c r="AY8866" s="7"/>
      <c r="AZ8866" s="7"/>
      <c r="BA8866" s="7"/>
      <c r="BB8866" s="7"/>
      <c r="BC8866" s="7"/>
      <c r="BD8866" s="7"/>
      <c r="BG8866" s="7"/>
      <c r="BH8866" s="7"/>
      <c r="BI8866" s="7"/>
      <c r="BJ8866" s="7"/>
      <c r="BK8866" s="7"/>
      <c r="BL8866" s="7"/>
      <c r="BM8866" s="7"/>
      <c r="BP8866" s="7"/>
      <c r="BQ8866" s="7"/>
      <c r="BR8866" s="7"/>
      <c r="BS8866" s="7"/>
      <c r="BT8866" s="7"/>
      <c r="BU8866" s="7"/>
      <c r="BV8866" s="7"/>
      <c r="BW8866" s="7"/>
    </row>
    <row r="8867" spans="43:75" x14ac:dyDescent="0.2">
      <c r="AQ8867" s="7"/>
      <c r="AR8867" s="7"/>
      <c r="AS8867" s="7"/>
      <c r="AT8867" s="7"/>
      <c r="AU8867" s="7"/>
      <c r="AV8867" s="7"/>
      <c r="AX8867" s="7"/>
      <c r="AY8867" s="7"/>
      <c r="AZ8867" s="7"/>
      <c r="BA8867" s="7"/>
      <c r="BB8867" s="7"/>
      <c r="BC8867" s="7"/>
      <c r="BD8867" s="7"/>
      <c r="BG8867" s="7"/>
      <c r="BH8867" s="7"/>
      <c r="BI8867" s="7"/>
      <c r="BJ8867" s="7"/>
      <c r="BK8867" s="7"/>
      <c r="BL8867" s="7"/>
      <c r="BM8867" s="7"/>
      <c r="BP8867" s="7"/>
      <c r="BQ8867" s="7"/>
      <c r="BR8867" s="7"/>
      <c r="BS8867" s="7"/>
      <c r="BT8867" s="7"/>
      <c r="BU8867" s="7"/>
      <c r="BV8867" s="7"/>
      <c r="BW8867" s="7"/>
    </row>
    <row r="8868" spans="43:75" x14ac:dyDescent="0.2">
      <c r="AQ8868" s="7"/>
      <c r="AR8868" s="7"/>
      <c r="AS8868" s="7"/>
      <c r="AT8868" s="7"/>
      <c r="AU8868" s="7"/>
      <c r="AV8868" s="7"/>
      <c r="AX8868" s="7"/>
      <c r="AY8868" s="7"/>
      <c r="AZ8868" s="7"/>
      <c r="BA8868" s="7"/>
      <c r="BB8868" s="7"/>
      <c r="BC8868" s="7"/>
      <c r="BD8868" s="7"/>
      <c r="BG8868" s="7"/>
      <c r="BH8868" s="7"/>
      <c r="BI8868" s="7"/>
      <c r="BJ8868" s="7"/>
      <c r="BK8868" s="7"/>
      <c r="BL8868" s="7"/>
      <c r="BM8868" s="7"/>
      <c r="BP8868" s="7"/>
      <c r="BQ8868" s="7"/>
      <c r="BR8868" s="7"/>
      <c r="BS8868" s="7"/>
      <c r="BT8868" s="7"/>
      <c r="BU8868" s="7"/>
      <c r="BV8868" s="7"/>
      <c r="BW8868" s="7"/>
    </row>
    <row r="8869" spans="43:75" x14ac:dyDescent="0.2">
      <c r="AQ8869" s="7"/>
      <c r="AR8869" s="7"/>
      <c r="AS8869" s="7"/>
      <c r="AT8869" s="7"/>
      <c r="AU8869" s="7"/>
      <c r="AV8869" s="7"/>
      <c r="AX8869" s="7"/>
      <c r="AY8869" s="7"/>
      <c r="AZ8869" s="7"/>
      <c r="BA8869" s="7"/>
      <c r="BB8869" s="7"/>
      <c r="BC8869" s="7"/>
      <c r="BD8869" s="7"/>
      <c r="BG8869" s="7"/>
      <c r="BH8869" s="7"/>
      <c r="BI8869" s="7"/>
      <c r="BJ8869" s="7"/>
      <c r="BK8869" s="7"/>
      <c r="BL8869" s="7"/>
      <c r="BM8869" s="7"/>
      <c r="BP8869" s="7"/>
      <c r="BQ8869" s="7"/>
      <c r="BR8869" s="7"/>
      <c r="BS8869" s="7"/>
      <c r="BT8869" s="7"/>
      <c r="BU8869" s="7"/>
      <c r="BV8869" s="7"/>
      <c r="BW8869" s="7"/>
    </row>
    <row r="8870" spans="43:75" x14ac:dyDescent="0.2">
      <c r="AQ8870" s="7"/>
      <c r="AR8870" s="7"/>
      <c r="AS8870" s="7"/>
      <c r="AT8870" s="7"/>
      <c r="AU8870" s="7"/>
      <c r="AV8870" s="7"/>
      <c r="AX8870" s="7"/>
      <c r="AY8870" s="7"/>
      <c r="AZ8870" s="7"/>
      <c r="BA8870" s="7"/>
      <c r="BB8870" s="7"/>
      <c r="BC8870" s="7"/>
      <c r="BD8870" s="7"/>
      <c r="BG8870" s="7"/>
      <c r="BH8870" s="7"/>
      <c r="BI8870" s="7"/>
      <c r="BJ8870" s="7"/>
      <c r="BK8870" s="7"/>
      <c r="BL8870" s="7"/>
      <c r="BM8870" s="7"/>
      <c r="BP8870" s="7"/>
      <c r="BQ8870" s="7"/>
      <c r="BR8870" s="7"/>
      <c r="BS8870" s="7"/>
      <c r="BT8870" s="7"/>
      <c r="BU8870" s="7"/>
      <c r="BV8870" s="7"/>
      <c r="BW8870" s="7"/>
    </row>
    <row r="8871" spans="43:75" x14ac:dyDescent="0.2">
      <c r="AQ8871" s="7"/>
      <c r="AR8871" s="7"/>
      <c r="AS8871" s="7"/>
      <c r="AT8871" s="7"/>
      <c r="AU8871" s="7"/>
      <c r="AV8871" s="7"/>
      <c r="AX8871" s="7"/>
      <c r="AY8871" s="7"/>
      <c r="AZ8871" s="7"/>
      <c r="BA8871" s="7"/>
      <c r="BB8871" s="7"/>
      <c r="BC8871" s="7"/>
      <c r="BD8871" s="7"/>
      <c r="BG8871" s="7"/>
      <c r="BH8871" s="7"/>
      <c r="BI8871" s="7"/>
      <c r="BJ8871" s="7"/>
      <c r="BK8871" s="7"/>
      <c r="BL8871" s="7"/>
      <c r="BM8871" s="7"/>
      <c r="BP8871" s="7"/>
      <c r="BQ8871" s="7"/>
      <c r="BR8871" s="7"/>
      <c r="BS8871" s="7"/>
      <c r="BT8871" s="7"/>
      <c r="BU8871" s="7"/>
      <c r="BV8871" s="7"/>
      <c r="BW8871" s="7"/>
    </row>
    <row r="8872" spans="43:75" x14ac:dyDescent="0.2">
      <c r="AQ8872" s="7"/>
      <c r="AR8872" s="7"/>
      <c r="AS8872" s="7"/>
      <c r="AT8872" s="7"/>
      <c r="AU8872" s="7"/>
      <c r="AV8872" s="7"/>
      <c r="AX8872" s="7"/>
      <c r="AY8872" s="7"/>
      <c r="AZ8872" s="7"/>
      <c r="BA8872" s="7"/>
      <c r="BB8872" s="7"/>
      <c r="BC8872" s="7"/>
      <c r="BD8872" s="7"/>
      <c r="BG8872" s="7"/>
      <c r="BH8872" s="7"/>
      <c r="BI8872" s="7"/>
      <c r="BJ8872" s="7"/>
      <c r="BK8872" s="7"/>
      <c r="BL8872" s="7"/>
      <c r="BM8872" s="7"/>
      <c r="BP8872" s="7"/>
      <c r="BQ8872" s="7"/>
      <c r="BR8872" s="7"/>
      <c r="BS8872" s="7"/>
      <c r="BT8872" s="7"/>
      <c r="BU8872" s="7"/>
      <c r="BV8872" s="7"/>
      <c r="BW8872" s="7"/>
    </row>
    <row r="8873" spans="43:75" x14ac:dyDescent="0.2">
      <c r="AQ8873" s="7"/>
      <c r="AR8873" s="7"/>
      <c r="AS8873" s="7"/>
      <c r="AT8873" s="7"/>
      <c r="AU8873" s="7"/>
      <c r="AV8873" s="7"/>
      <c r="AX8873" s="7"/>
      <c r="AY8873" s="7"/>
      <c r="AZ8873" s="7"/>
      <c r="BA8873" s="7"/>
      <c r="BB8873" s="7"/>
      <c r="BC8873" s="7"/>
      <c r="BD8873" s="7"/>
      <c r="BG8873" s="7"/>
      <c r="BH8873" s="7"/>
      <c r="BI8873" s="7"/>
      <c r="BJ8873" s="7"/>
      <c r="BK8873" s="7"/>
      <c r="BL8873" s="7"/>
      <c r="BM8873" s="7"/>
      <c r="BP8873" s="7"/>
      <c r="BQ8873" s="7"/>
      <c r="BR8873" s="7"/>
      <c r="BS8873" s="7"/>
      <c r="BT8873" s="7"/>
      <c r="BU8873" s="7"/>
      <c r="BV8873" s="7"/>
      <c r="BW8873" s="7"/>
    </row>
    <row r="8874" spans="43:75" x14ac:dyDescent="0.2">
      <c r="AQ8874" s="7"/>
      <c r="AR8874" s="7"/>
      <c r="AS8874" s="7"/>
      <c r="AT8874" s="7"/>
      <c r="AU8874" s="7"/>
      <c r="AV8874" s="7"/>
      <c r="AX8874" s="7"/>
      <c r="AY8874" s="7"/>
      <c r="AZ8874" s="7"/>
      <c r="BA8874" s="7"/>
      <c r="BB8874" s="7"/>
      <c r="BC8874" s="7"/>
      <c r="BD8874" s="7"/>
      <c r="BG8874" s="7"/>
      <c r="BH8874" s="7"/>
      <c r="BI8874" s="7"/>
      <c r="BJ8874" s="7"/>
      <c r="BK8874" s="7"/>
      <c r="BL8874" s="7"/>
      <c r="BM8874" s="7"/>
      <c r="BP8874" s="7"/>
      <c r="BQ8874" s="7"/>
      <c r="BR8874" s="7"/>
      <c r="BS8874" s="7"/>
      <c r="BT8874" s="7"/>
      <c r="BU8874" s="7"/>
      <c r="BV8874" s="7"/>
      <c r="BW8874" s="7"/>
    </row>
    <row r="8875" spans="43:75" x14ac:dyDescent="0.2">
      <c r="AQ8875" s="7"/>
      <c r="AR8875" s="7"/>
      <c r="AS8875" s="7"/>
      <c r="AT8875" s="7"/>
      <c r="AU8875" s="7"/>
      <c r="AV8875" s="7"/>
      <c r="AX8875" s="7"/>
      <c r="AY8875" s="7"/>
      <c r="AZ8875" s="7"/>
      <c r="BA8875" s="7"/>
      <c r="BB8875" s="7"/>
      <c r="BC8875" s="7"/>
      <c r="BD8875" s="7"/>
      <c r="BG8875" s="7"/>
      <c r="BH8875" s="7"/>
      <c r="BI8875" s="7"/>
      <c r="BJ8875" s="7"/>
      <c r="BK8875" s="7"/>
      <c r="BL8875" s="7"/>
      <c r="BM8875" s="7"/>
      <c r="BP8875" s="7"/>
      <c r="BQ8875" s="7"/>
      <c r="BR8875" s="7"/>
      <c r="BS8875" s="7"/>
      <c r="BT8875" s="7"/>
      <c r="BU8875" s="7"/>
      <c r="BV8875" s="7"/>
      <c r="BW8875" s="7"/>
    </row>
    <row r="8876" spans="43:75" x14ac:dyDescent="0.2">
      <c r="AQ8876" s="7"/>
      <c r="AR8876" s="7"/>
      <c r="AS8876" s="7"/>
      <c r="AT8876" s="7"/>
      <c r="AU8876" s="7"/>
      <c r="AV8876" s="7"/>
      <c r="AX8876" s="7"/>
      <c r="AY8876" s="7"/>
      <c r="AZ8876" s="7"/>
      <c r="BA8876" s="7"/>
      <c r="BB8876" s="7"/>
      <c r="BC8876" s="7"/>
      <c r="BD8876" s="7"/>
      <c r="BG8876" s="7"/>
      <c r="BH8876" s="7"/>
      <c r="BI8876" s="7"/>
      <c r="BJ8876" s="7"/>
      <c r="BK8876" s="7"/>
      <c r="BL8876" s="7"/>
      <c r="BM8876" s="7"/>
      <c r="BP8876" s="7"/>
      <c r="BQ8876" s="7"/>
      <c r="BR8876" s="7"/>
      <c r="BS8876" s="7"/>
      <c r="BT8876" s="7"/>
      <c r="BU8876" s="7"/>
      <c r="BV8876" s="7"/>
      <c r="BW8876" s="7"/>
    </row>
    <row r="8877" spans="43:75" x14ac:dyDescent="0.2">
      <c r="AQ8877" s="7"/>
      <c r="AR8877" s="7"/>
      <c r="AS8877" s="7"/>
      <c r="AT8877" s="7"/>
      <c r="AU8877" s="7"/>
      <c r="AV8877" s="7"/>
      <c r="AX8877" s="7"/>
      <c r="AY8877" s="7"/>
      <c r="AZ8877" s="7"/>
      <c r="BA8877" s="7"/>
      <c r="BB8877" s="7"/>
      <c r="BC8877" s="7"/>
      <c r="BD8877" s="7"/>
      <c r="BG8877" s="7"/>
      <c r="BH8877" s="7"/>
      <c r="BI8877" s="7"/>
      <c r="BJ8877" s="7"/>
      <c r="BK8877" s="7"/>
      <c r="BL8877" s="7"/>
      <c r="BM8877" s="7"/>
      <c r="BP8877" s="7"/>
      <c r="BQ8877" s="7"/>
      <c r="BR8877" s="7"/>
      <c r="BS8877" s="7"/>
      <c r="BT8877" s="7"/>
      <c r="BU8877" s="7"/>
      <c r="BV8877" s="7"/>
      <c r="BW8877" s="7"/>
    </row>
    <row r="8878" spans="43:75" x14ac:dyDescent="0.2">
      <c r="AQ8878" s="7"/>
      <c r="AR8878" s="7"/>
      <c r="AS8878" s="7"/>
      <c r="AT8878" s="7"/>
      <c r="AU8878" s="7"/>
      <c r="AV8878" s="7"/>
      <c r="AX8878" s="7"/>
      <c r="AY8878" s="7"/>
      <c r="AZ8878" s="7"/>
      <c r="BA8878" s="7"/>
      <c r="BB8878" s="7"/>
      <c r="BC8878" s="7"/>
      <c r="BD8878" s="7"/>
      <c r="BG8878" s="7"/>
      <c r="BH8878" s="7"/>
      <c r="BI8878" s="7"/>
      <c r="BJ8878" s="7"/>
      <c r="BK8878" s="7"/>
      <c r="BL8878" s="7"/>
      <c r="BM8878" s="7"/>
      <c r="BP8878" s="7"/>
      <c r="BQ8878" s="7"/>
      <c r="BR8878" s="7"/>
      <c r="BS8878" s="7"/>
      <c r="BT8878" s="7"/>
      <c r="BU8878" s="7"/>
      <c r="BV8878" s="7"/>
      <c r="BW8878" s="7"/>
    </row>
    <row r="8879" spans="43:75" x14ac:dyDescent="0.2">
      <c r="AQ8879" s="7"/>
      <c r="AR8879" s="7"/>
      <c r="AS8879" s="7"/>
      <c r="AT8879" s="7"/>
      <c r="AU8879" s="7"/>
      <c r="AV8879" s="7"/>
      <c r="AX8879" s="7"/>
      <c r="AY8879" s="7"/>
      <c r="AZ8879" s="7"/>
      <c r="BA8879" s="7"/>
      <c r="BB8879" s="7"/>
      <c r="BC8879" s="7"/>
      <c r="BD8879" s="7"/>
      <c r="BG8879" s="7"/>
      <c r="BH8879" s="7"/>
      <c r="BI8879" s="7"/>
      <c r="BJ8879" s="7"/>
      <c r="BK8879" s="7"/>
      <c r="BL8879" s="7"/>
      <c r="BM8879" s="7"/>
      <c r="BP8879" s="7"/>
      <c r="BQ8879" s="7"/>
      <c r="BR8879" s="7"/>
      <c r="BS8879" s="7"/>
      <c r="BT8879" s="7"/>
      <c r="BU8879" s="7"/>
      <c r="BV8879" s="7"/>
      <c r="BW8879" s="7"/>
    </row>
    <row r="8880" spans="43:75" x14ac:dyDescent="0.2">
      <c r="AQ8880" s="7"/>
      <c r="AR8880" s="7"/>
      <c r="AS8880" s="7"/>
      <c r="AT8880" s="7"/>
      <c r="AU8880" s="7"/>
      <c r="AV8880" s="7"/>
      <c r="AX8880" s="7"/>
      <c r="AY8880" s="7"/>
      <c r="AZ8880" s="7"/>
      <c r="BA8880" s="7"/>
      <c r="BB8880" s="7"/>
      <c r="BC8880" s="7"/>
      <c r="BD8880" s="7"/>
      <c r="BG8880" s="7"/>
      <c r="BH8880" s="7"/>
      <c r="BI8880" s="7"/>
      <c r="BJ8880" s="7"/>
      <c r="BK8880" s="7"/>
      <c r="BL8880" s="7"/>
      <c r="BM8880" s="7"/>
      <c r="BP8880" s="7"/>
      <c r="BQ8880" s="7"/>
      <c r="BR8880" s="7"/>
      <c r="BS8880" s="7"/>
      <c r="BT8880" s="7"/>
      <c r="BU8880" s="7"/>
      <c r="BV8880" s="7"/>
      <c r="BW8880" s="7"/>
    </row>
    <row r="8881" spans="43:75" x14ac:dyDescent="0.2">
      <c r="AQ8881" s="7"/>
      <c r="AR8881" s="7"/>
      <c r="AS8881" s="7"/>
      <c r="AT8881" s="7"/>
      <c r="AU8881" s="7"/>
      <c r="AV8881" s="7"/>
      <c r="AX8881" s="7"/>
      <c r="AY8881" s="7"/>
      <c r="AZ8881" s="7"/>
      <c r="BA8881" s="7"/>
      <c r="BB8881" s="7"/>
      <c r="BC8881" s="7"/>
      <c r="BD8881" s="7"/>
      <c r="BG8881" s="7"/>
      <c r="BH8881" s="7"/>
      <c r="BI8881" s="7"/>
      <c r="BJ8881" s="7"/>
      <c r="BK8881" s="7"/>
      <c r="BL8881" s="7"/>
      <c r="BM8881" s="7"/>
      <c r="BP8881" s="7"/>
      <c r="BQ8881" s="7"/>
      <c r="BR8881" s="7"/>
      <c r="BS8881" s="7"/>
      <c r="BT8881" s="7"/>
      <c r="BU8881" s="7"/>
      <c r="BV8881" s="7"/>
      <c r="BW8881" s="7"/>
    </row>
    <row r="8882" spans="43:75" x14ac:dyDescent="0.2">
      <c r="AQ8882" s="7"/>
      <c r="AR8882" s="7"/>
      <c r="AS8882" s="7"/>
      <c r="AT8882" s="7"/>
      <c r="AU8882" s="7"/>
      <c r="AV8882" s="7"/>
      <c r="AX8882" s="7"/>
      <c r="AY8882" s="7"/>
      <c r="AZ8882" s="7"/>
      <c r="BA8882" s="7"/>
      <c r="BB8882" s="7"/>
      <c r="BC8882" s="7"/>
      <c r="BD8882" s="7"/>
      <c r="BG8882" s="7"/>
      <c r="BH8882" s="7"/>
      <c r="BI8882" s="7"/>
      <c r="BJ8882" s="7"/>
      <c r="BK8882" s="7"/>
      <c r="BL8882" s="7"/>
      <c r="BM8882" s="7"/>
      <c r="BP8882" s="7"/>
      <c r="BQ8882" s="7"/>
      <c r="BR8882" s="7"/>
      <c r="BS8882" s="7"/>
      <c r="BT8882" s="7"/>
      <c r="BU8882" s="7"/>
      <c r="BV8882" s="7"/>
      <c r="BW8882" s="7"/>
    </row>
    <row r="8883" spans="43:75" x14ac:dyDescent="0.2">
      <c r="AQ8883" s="7"/>
      <c r="AR8883" s="7"/>
      <c r="AS8883" s="7"/>
      <c r="AT8883" s="7"/>
      <c r="AU8883" s="7"/>
      <c r="AV8883" s="7"/>
      <c r="AX8883" s="7"/>
      <c r="AY8883" s="7"/>
      <c r="AZ8883" s="7"/>
      <c r="BA8883" s="7"/>
      <c r="BB8883" s="7"/>
      <c r="BC8883" s="7"/>
      <c r="BD8883" s="7"/>
      <c r="BG8883" s="7"/>
      <c r="BH8883" s="7"/>
      <c r="BI8883" s="7"/>
      <c r="BJ8883" s="7"/>
      <c r="BK8883" s="7"/>
      <c r="BL8883" s="7"/>
      <c r="BM8883" s="7"/>
      <c r="BP8883" s="7"/>
      <c r="BQ8883" s="7"/>
      <c r="BR8883" s="7"/>
      <c r="BS8883" s="7"/>
      <c r="BT8883" s="7"/>
      <c r="BU8883" s="7"/>
      <c r="BV8883" s="7"/>
      <c r="BW8883" s="7"/>
    </row>
    <row r="8884" spans="43:75" x14ac:dyDescent="0.2">
      <c r="AQ8884" s="7"/>
      <c r="AR8884" s="7"/>
      <c r="AS8884" s="7"/>
      <c r="AT8884" s="7"/>
      <c r="AU8884" s="7"/>
      <c r="AV8884" s="7"/>
      <c r="AX8884" s="7"/>
      <c r="AY8884" s="7"/>
      <c r="AZ8884" s="7"/>
      <c r="BA8884" s="7"/>
      <c r="BB8884" s="7"/>
      <c r="BC8884" s="7"/>
      <c r="BD8884" s="7"/>
      <c r="BG8884" s="7"/>
      <c r="BH8884" s="7"/>
      <c r="BI8884" s="7"/>
      <c r="BJ8884" s="7"/>
      <c r="BK8884" s="7"/>
      <c r="BL8884" s="7"/>
      <c r="BM8884" s="7"/>
      <c r="BP8884" s="7"/>
      <c r="BQ8884" s="7"/>
      <c r="BR8884" s="7"/>
      <c r="BS8884" s="7"/>
      <c r="BT8884" s="7"/>
      <c r="BU8884" s="7"/>
      <c r="BV8884" s="7"/>
      <c r="BW8884" s="7"/>
    </row>
    <row r="8885" spans="43:75" x14ac:dyDescent="0.2">
      <c r="AQ8885" s="7"/>
      <c r="AR8885" s="7"/>
      <c r="AS8885" s="7"/>
      <c r="AT8885" s="7"/>
      <c r="AU8885" s="7"/>
      <c r="AV8885" s="7"/>
      <c r="AX8885" s="7"/>
      <c r="AY8885" s="7"/>
      <c r="AZ8885" s="7"/>
      <c r="BA8885" s="7"/>
      <c r="BB8885" s="7"/>
      <c r="BC8885" s="7"/>
      <c r="BD8885" s="7"/>
      <c r="BG8885" s="7"/>
      <c r="BH8885" s="7"/>
      <c r="BI8885" s="7"/>
      <c r="BJ8885" s="7"/>
      <c r="BK8885" s="7"/>
      <c r="BL8885" s="7"/>
      <c r="BM8885" s="7"/>
      <c r="BP8885" s="7"/>
      <c r="BQ8885" s="7"/>
      <c r="BR8885" s="7"/>
      <c r="BS8885" s="7"/>
      <c r="BT8885" s="7"/>
      <c r="BU8885" s="7"/>
      <c r="BV8885" s="7"/>
      <c r="BW8885" s="7"/>
    </row>
    <row r="8886" spans="43:75" x14ac:dyDescent="0.2">
      <c r="AQ8886" s="7"/>
      <c r="AR8886" s="7"/>
      <c r="AS8886" s="7"/>
      <c r="AT8886" s="7"/>
      <c r="AU8886" s="7"/>
      <c r="AV8886" s="7"/>
      <c r="AX8886" s="7"/>
      <c r="AY8886" s="7"/>
      <c r="AZ8886" s="7"/>
      <c r="BA8886" s="7"/>
      <c r="BB8886" s="7"/>
      <c r="BC8886" s="7"/>
      <c r="BD8886" s="7"/>
      <c r="BG8886" s="7"/>
      <c r="BH8886" s="7"/>
      <c r="BI8886" s="7"/>
      <c r="BJ8886" s="7"/>
      <c r="BK8886" s="7"/>
      <c r="BL8886" s="7"/>
      <c r="BM8886" s="7"/>
      <c r="BP8886" s="7"/>
      <c r="BQ8886" s="7"/>
      <c r="BR8886" s="7"/>
      <c r="BS8886" s="7"/>
      <c r="BT8886" s="7"/>
      <c r="BU8886" s="7"/>
      <c r="BV8886" s="7"/>
      <c r="BW8886" s="7"/>
    </row>
    <row r="8887" spans="43:75" x14ac:dyDescent="0.2">
      <c r="AQ8887" s="7"/>
      <c r="AR8887" s="7"/>
      <c r="AS8887" s="7"/>
      <c r="AT8887" s="7"/>
      <c r="AU8887" s="7"/>
      <c r="AV8887" s="7"/>
      <c r="AX8887" s="7"/>
      <c r="AY8887" s="7"/>
      <c r="AZ8887" s="7"/>
      <c r="BA8887" s="7"/>
      <c r="BB8887" s="7"/>
      <c r="BC8887" s="7"/>
      <c r="BD8887" s="7"/>
      <c r="BG8887" s="7"/>
      <c r="BH8887" s="7"/>
      <c r="BI8887" s="7"/>
      <c r="BJ8887" s="7"/>
      <c r="BK8887" s="7"/>
      <c r="BL8887" s="7"/>
      <c r="BM8887" s="7"/>
      <c r="BP8887" s="7"/>
      <c r="BQ8887" s="7"/>
      <c r="BR8887" s="7"/>
      <c r="BS8887" s="7"/>
      <c r="BT8887" s="7"/>
      <c r="BU8887" s="7"/>
      <c r="BV8887" s="7"/>
      <c r="BW8887" s="7"/>
    </row>
    <row r="8888" spans="43:75" x14ac:dyDescent="0.2">
      <c r="AQ8888" s="7"/>
      <c r="AR8888" s="7"/>
      <c r="AS8888" s="7"/>
      <c r="AT8888" s="7"/>
      <c r="AU8888" s="7"/>
      <c r="AV8888" s="7"/>
      <c r="AX8888" s="7"/>
      <c r="AY8888" s="7"/>
      <c r="AZ8888" s="7"/>
      <c r="BA8888" s="7"/>
      <c r="BB8888" s="7"/>
      <c r="BC8888" s="7"/>
      <c r="BD8888" s="7"/>
      <c r="BG8888" s="7"/>
      <c r="BH8888" s="7"/>
      <c r="BI8888" s="7"/>
      <c r="BJ8888" s="7"/>
      <c r="BK8888" s="7"/>
      <c r="BL8888" s="7"/>
      <c r="BM8888" s="7"/>
      <c r="BP8888" s="7"/>
      <c r="BQ8888" s="7"/>
      <c r="BR8888" s="7"/>
      <c r="BS8888" s="7"/>
      <c r="BT8888" s="7"/>
      <c r="BU8888" s="7"/>
      <c r="BV8888" s="7"/>
      <c r="BW8888" s="7"/>
    </row>
    <row r="8889" spans="43:75" x14ac:dyDescent="0.2">
      <c r="AQ8889" s="7"/>
      <c r="AR8889" s="7"/>
      <c r="AS8889" s="7"/>
      <c r="AT8889" s="7"/>
      <c r="AU8889" s="7"/>
      <c r="AV8889" s="7"/>
      <c r="AX8889" s="7"/>
      <c r="AY8889" s="7"/>
      <c r="AZ8889" s="7"/>
      <c r="BA8889" s="7"/>
      <c r="BB8889" s="7"/>
      <c r="BC8889" s="7"/>
      <c r="BD8889" s="7"/>
      <c r="BG8889" s="7"/>
      <c r="BH8889" s="7"/>
      <c r="BI8889" s="7"/>
      <c r="BJ8889" s="7"/>
      <c r="BK8889" s="7"/>
      <c r="BL8889" s="7"/>
      <c r="BM8889" s="7"/>
      <c r="BP8889" s="7"/>
      <c r="BQ8889" s="7"/>
      <c r="BR8889" s="7"/>
      <c r="BS8889" s="7"/>
      <c r="BT8889" s="7"/>
      <c r="BU8889" s="7"/>
      <c r="BV8889" s="7"/>
      <c r="BW8889" s="7"/>
    </row>
    <row r="8890" spans="43:75" x14ac:dyDescent="0.2">
      <c r="AQ8890" s="7"/>
      <c r="AR8890" s="7"/>
      <c r="AS8890" s="7"/>
      <c r="AT8890" s="7"/>
      <c r="AU8890" s="7"/>
      <c r="AV8890" s="7"/>
      <c r="AX8890" s="7"/>
      <c r="AY8890" s="7"/>
      <c r="AZ8890" s="7"/>
      <c r="BA8890" s="7"/>
      <c r="BB8890" s="7"/>
      <c r="BC8890" s="7"/>
      <c r="BD8890" s="7"/>
      <c r="BG8890" s="7"/>
      <c r="BH8890" s="7"/>
      <c r="BI8890" s="7"/>
      <c r="BJ8890" s="7"/>
      <c r="BK8890" s="7"/>
      <c r="BL8890" s="7"/>
      <c r="BM8890" s="7"/>
      <c r="BP8890" s="7"/>
      <c r="BQ8890" s="7"/>
      <c r="BR8890" s="7"/>
      <c r="BS8890" s="7"/>
      <c r="BT8890" s="7"/>
      <c r="BU8890" s="7"/>
      <c r="BV8890" s="7"/>
      <c r="BW8890" s="7"/>
    </row>
    <row r="8891" spans="43:75" x14ac:dyDescent="0.2">
      <c r="AQ8891" s="7"/>
      <c r="AR8891" s="7"/>
      <c r="AS8891" s="7"/>
      <c r="AT8891" s="7"/>
      <c r="AU8891" s="7"/>
      <c r="AV8891" s="7"/>
      <c r="AX8891" s="7"/>
      <c r="AY8891" s="7"/>
      <c r="AZ8891" s="7"/>
      <c r="BA8891" s="7"/>
      <c r="BB8891" s="7"/>
      <c r="BC8891" s="7"/>
      <c r="BD8891" s="7"/>
      <c r="BG8891" s="7"/>
      <c r="BH8891" s="7"/>
      <c r="BI8891" s="7"/>
      <c r="BJ8891" s="7"/>
      <c r="BK8891" s="7"/>
      <c r="BL8891" s="7"/>
      <c r="BM8891" s="7"/>
      <c r="BP8891" s="7"/>
      <c r="BQ8891" s="7"/>
      <c r="BR8891" s="7"/>
      <c r="BS8891" s="7"/>
      <c r="BT8891" s="7"/>
      <c r="BU8891" s="7"/>
      <c r="BV8891" s="7"/>
      <c r="BW8891" s="7"/>
    </row>
    <row r="8892" spans="43:75" x14ac:dyDescent="0.2">
      <c r="AQ8892" s="7"/>
      <c r="AR8892" s="7"/>
      <c r="AS8892" s="7"/>
      <c r="AT8892" s="7"/>
      <c r="AU8892" s="7"/>
      <c r="AV8892" s="7"/>
      <c r="AX8892" s="7"/>
      <c r="AY8892" s="7"/>
      <c r="AZ8892" s="7"/>
      <c r="BA8892" s="7"/>
      <c r="BB8892" s="7"/>
      <c r="BC8892" s="7"/>
      <c r="BD8892" s="7"/>
      <c r="BG8892" s="7"/>
      <c r="BH8892" s="7"/>
      <c r="BI8892" s="7"/>
      <c r="BJ8892" s="7"/>
      <c r="BK8892" s="7"/>
      <c r="BL8892" s="7"/>
      <c r="BM8892" s="7"/>
      <c r="BP8892" s="7"/>
      <c r="BQ8892" s="7"/>
      <c r="BR8892" s="7"/>
      <c r="BS8892" s="7"/>
      <c r="BT8892" s="7"/>
      <c r="BU8892" s="7"/>
      <c r="BV8892" s="7"/>
      <c r="BW8892" s="7"/>
    </row>
    <row r="8893" spans="43:75" x14ac:dyDescent="0.2">
      <c r="AQ8893" s="7"/>
      <c r="AR8893" s="7"/>
      <c r="AS8893" s="7"/>
      <c r="AT8893" s="7"/>
      <c r="AU8893" s="7"/>
      <c r="AV8893" s="7"/>
      <c r="AX8893" s="7"/>
      <c r="AY8893" s="7"/>
      <c r="AZ8893" s="7"/>
      <c r="BA8893" s="7"/>
      <c r="BB8893" s="7"/>
      <c r="BC8893" s="7"/>
      <c r="BD8893" s="7"/>
      <c r="BG8893" s="7"/>
      <c r="BH8893" s="7"/>
      <c r="BI8893" s="7"/>
      <c r="BJ8893" s="7"/>
      <c r="BK8893" s="7"/>
      <c r="BL8893" s="7"/>
      <c r="BM8893" s="7"/>
      <c r="BP8893" s="7"/>
      <c r="BQ8893" s="7"/>
      <c r="BR8893" s="7"/>
      <c r="BS8893" s="7"/>
      <c r="BT8893" s="7"/>
      <c r="BU8893" s="7"/>
      <c r="BV8893" s="7"/>
      <c r="BW8893" s="7"/>
    </row>
    <row r="8894" spans="43:75" x14ac:dyDescent="0.2">
      <c r="AQ8894" s="7"/>
      <c r="AR8894" s="7"/>
      <c r="AS8894" s="7"/>
      <c r="AT8894" s="7"/>
      <c r="AU8894" s="7"/>
      <c r="AV8894" s="7"/>
      <c r="AX8894" s="7"/>
      <c r="AY8894" s="7"/>
      <c r="AZ8894" s="7"/>
      <c r="BA8894" s="7"/>
      <c r="BB8894" s="7"/>
      <c r="BC8894" s="7"/>
      <c r="BD8894" s="7"/>
      <c r="BG8894" s="7"/>
      <c r="BH8894" s="7"/>
      <c r="BI8894" s="7"/>
      <c r="BJ8894" s="7"/>
      <c r="BK8894" s="7"/>
      <c r="BL8894" s="7"/>
      <c r="BM8894" s="7"/>
      <c r="BP8894" s="7"/>
      <c r="BQ8894" s="7"/>
      <c r="BR8894" s="7"/>
      <c r="BS8894" s="7"/>
      <c r="BT8894" s="7"/>
      <c r="BU8894" s="7"/>
      <c r="BV8894" s="7"/>
      <c r="BW8894" s="7"/>
    </row>
    <row r="8895" spans="43:75" x14ac:dyDescent="0.2">
      <c r="AQ8895" s="7"/>
      <c r="AR8895" s="7"/>
      <c r="AS8895" s="7"/>
      <c r="AT8895" s="7"/>
      <c r="AU8895" s="7"/>
      <c r="AV8895" s="7"/>
      <c r="AX8895" s="7"/>
      <c r="AY8895" s="7"/>
      <c r="AZ8895" s="7"/>
      <c r="BA8895" s="7"/>
      <c r="BB8895" s="7"/>
      <c r="BC8895" s="7"/>
      <c r="BD8895" s="7"/>
      <c r="BG8895" s="7"/>
      <c r="BH8895" s="7"/>
      <c r="BI8895" s="7"/>
      <c r="BJ8895" s="7"/>
      <c r="BK8895" s="7"/>
      <c r="BL8895" s="7"/>
      <c r="BM8895" s="7"/>
      <c r="BP8895" s="7"/>
      <c r="BQ8895" s="7"/>
      <c r="BR8895" s="7"/>
      <c r="BS8895" s="7"/>
      <c r="BT8895" s="7"/>
      <c r="BU8895" s="7"/>
      <c r="BV8895" s="7"/>
      <c r="BW8895" s="7"/>
    </row>
    <row r="8896" spans="43:75" x14ac:dyDescent="0.2">
      <c r="AQ8896" s="7"/>
      <c r="AR8896" s="7"/>
      <c r="AS8896" s="7"/>
      <c r="AT8896" s="7"/>
      <c r="AU8896" s="7"/>
      <c r="AV8896" s="7"/>
      <c r="AX8896" s="7"/>
      <c r="AY8896" s="7"/>
      <c r="AZ8896" s="7"/>
      <c r="BA8896" s="7"/>
      <c r="BB8896" s="7"/>
      <c r="BC8896" s="7"/>
      <c r="BD8896" s="7"/>
      <c r="BG8896" s="7"/>
      <c r="BH8896" s="7"/>
      <c r="BI8896" s="7"/>
      <c r="BJ8896" s="7"/>
      <c r="BK8896" s="7"/>
      <c r="BL8896" s="7"/>
      <c r="BM8896" s="7"/>
      <c r="BP8896" s="7"/>
      <c r="BQ8896" s="7"/>
      <c r="BR8896" s="7"/>
      <c r="BS8896" s="7"/>
      <c r="BT8896" s="7"/>
      <c r="BU8896" s="7"/>
      <c r="BV8896" s="7"/>
      <c r="BW8896" s="7"/>
    </row>
    <row r="8897" spans="43:75" x14ac:dyDescent="0.2">
      <c r="AQ8897" s="7"/>
      <c r="AR8897" s="7"/>
      <c r="AS8897" s="7"/>
      <c r="AT8897" s="7"/>
      <c r="AU8897" s="7"/>
      <c r="AV8897" s="7"/>
      <c r="AX8897" s="7"/>
      <c r="AY8897" s="7"/>
      <c r="AZ8897" s="7"/>
      <c r="BA8897" s="7"/>
      <c r="BB8897" s="7"/>
      <c r="BC8897" s="7"/>
      <c r="BD8897" s="7"/>
      <c r="BG8897" s="7"/>
      <c r="BH8897" s="7"/>
      <c r="BI8897" s="7"/>
      <c r="BJ8897" s="7"/>
      <c r="BK8897" s="7"/>
      <c r="BL8897" s="7"/>
      <c r="BM8897" s="7"/>
      <c r="BP8897" s="7"/>
      <c r="BQ8897" s="7"/>
      <c r="BR8897" s="7"/>
      <c r="BS8897" s="7"/>
      <c r="BT8897" s="7"/>
      <c r="BU8897" s="7"/>
      <c r="BV8897" s="7"/>
      <c r="BW8897" s="7"/>
    </row>
    <row r="8898" spans="43:75" x14ac:dyDescent="0.2">
      <c r="AQ8898" s="7"/>
      <c r="AR8898" s="7"/>
      <c r="AS8898" s="7"/>
      <c r="AT8898" s="7"/>
      <c r="AU8898" s="7"/>
      <c r="AV8898" s="7"/>
      <c r="AX8898" s="7"/>
      <c r="AY8898" s="7"/>
      <c r="AZ8898" s="7"/>
      <c r="BA8898" s="7"/>
      <c r="BB8898" s="7"/>
      <c r="BC8898" s="7"/>
      <c r="BD8898" s="7"/>
      <c r="BG8898" s="7"/>
      <c r="BH8898" s="7"/>
      <c r="BI8898" s="7"/>
      <c r="BJ8898" s="7"/>
      <c r="BK8898" s="7"/>
      <c r="BL8898" s="7"/>
      <c r="BM8898" s="7"/>
      <c r="BP8898" s="7"/>
      <c r="BQ8898" s="7"/>
      <c r="BR8898" s="7"/>
      <c r="BS8898" s="7"/>
      <c r="BT8898" s="7"/>
      <c r="BU8898" s="7"/>
      <c r="BV8898" s="7"/>
      <c r="BW8898" s="7"/>
    </row>
    <row r="8899" spans="43:75" x14ac:dyDescent="0.2">
      <c r="AQ8899" s="7"/>
      <c r="AR8899" s="7"/>
      <c r="AS8899" s="7"/>
      <c r="AT8899" s="7"/>
      <c r="AU8899" s="7"/>
      <c r="AV8899" s="7"/>
      <c r="AX8899" s="7"/>
      <c r="AY8899" s="7"/>
      <c r="AZ8899" s="7"/>
      <c r="BA8899" s="7"/>
      <c r="BB8899" s="7"/>
      <c r="BC8899" s="7"/>
      <c r="BD8899" s="7"/>
      <c r="BG8899" s="7"/>
      <c r="BH8899" s="7"/>
      <c r="BI8899" s="7"/>
      <c r="BJ8899" s="7"/>
      <c r="BK8899" s="7"/>
      <c r="BL8899" s="7"/>
      <c r="BM8899" s="7"/>
      <c r="BP8899" s="7"/>
      <c r="BQ8899" s="7"/>
      <c r="BR8899" s="7"/>
      <c r="BS8899" s="7"/>
      <c r="BT8899" s="7"/>
      <c r="BU8899" s="7"/>
      <c r="BV8899" s="7"/>
      <c r="BW8899" s="7"/>
    </row>
    <row r="8900" spans="43:75" x14ac:dyDescent="0.2">
      <c r="AQ8900" s="7"/>
      <c r="AR8900" s="7"/>
      <c r="AS8900" s="7"/>
      <c r="AT8900" s="7"/>
      <c r="AU8900" s="7"/>
      <c r="AV8900" s="7"/>
      <c r="AX8900" s="7"/>
      <c r="AY8900" s="7"/>
      <c r="AZ8900" s="7"/>
      <c r="BA8900" s="7"/>
      <c r="BB8900" s="7"/>
      <c r="BC8900" s="7"/>
      <c r="BD8900" s="7"/>
      <c r="BG8900" s="7"/>
      <c r="BH8900" s="7"/>
      <c r="BI8900" s="7"/>
      <c r="BJ8900" s="7"/>
      <c r="BK8900" s="7"/>
      <c r="BL8900" s="7"/>
      <c r="BM8900" s="7"/>
      <c r="BP8900" s="7"/>
      <c r="BQ8900" s="7"/>
      <c r="BR8900" s="7"/>
      <c r="BS8900" s="7"/>
      <c r="BT8900" s="7"/>
      <c r="BU8900" s="7"/>
      <c r="BV8900" s="7"/>
      <c r="BW8900" s="7"/>
    </row>
    <row r="8901" spans="43:75" x14ac:dyDescent="0.2">
      <c r="AQ8901" s="7"/>
      <c r="AR8901" s="7"/>
      <c r="AS8901" s="7"/>
      <c r="AT8901" s="7"/>
      <c r="AU8901" s="7"/>
      <c r="AV8901" s="7"/>
      <c r="AX8901" s="7"/>
      <c r="AY8901" s="7"/>
      <c r="AZ8901" s="7"/>
      <c r="BA8901" s="7"/>
      <c r="BB8901" s="7"/>
      <c r="BC8901" s="7"/>
      <c r="BD8901" s="7"/>
      <c r="BG8901" s="7"/>
      <c r="BH8901" s="7"/>
      <c r="BI8901" s="7"/>
      <c r="BJ8901" s="7"/>
      <c r="BK8901" s="7"/>
      <c r="BL8901" s="7"/>
      <c r="BM8901" s="7"/>
      <c r="BP8901" s="7"/>
      <c r="BQ8901" s="7"/>
      <c r="BR8901" s="7"/>
      <c r="BS8901" s="7"/>
      <c r="BT8901" s="7"/>
      <c r="BU8901" s="7"/>
      <c r="BV8901" s="7"/>
      <c r="BW8901" s="7"/>
    </row>
    <row r="8902" spans="43:75" x14ac:dyDescent="0.2">
      <c r="AQ8902" s="7"/>
      <c r="AR8902" s="7"/>
      <c r="AS8902" s="7"/>
      <c r="AT8902" s="7"/>
      <c r="AU8902" s="7"/>
      <c r="AV8902" s="7"/>
      <c r="AX8902" s="7"/>
      <c r="AY8902" s="7"/>
      <c r="AZ8902" s="7"/>
      <c r="BA8902" s="7"/>
      <c r="BB8902" s="7"/>
      <c r="BC8902" s="7"/>
      <c r="BD8902" s="7"/>
      <c r="BG8902" s="7"/>
      <c r="BH8902" s="7"/>
      <c r="BI8902" s="7"/>
      <c r="BJ8902" s="7"/>
      <c r="BK8902" s="7"/>
      <c r="BL8902" s="7"/>
      <c r="BM8902" s="7"/>
      <c r="BP8902" s="7"/>
      <c r="BQ8902" s="7"/>
      <c r="BR8902" s="7"/>
      <c r="BS8902" s="7"/>
      <c r="BT8902" s="7"/>
      <c r="BU8902" s="7"/>
      <c r="BV8902" s="7"/>
      <c r="BW8902" s="7"/>
    </row>
    <row r="8903" spans="43:75" x14ac:dyDescent="0.2">
      <c r="AQ8903" s="7"/>
      <c r="AR8903" s="7"/>
      <c r="AS8903" s="7"/>
      <c r="AT8903" s="7"/>
      <c r="AU8903" s="7"/>
      <c r="AV8903" s="7"/>
      <c r="AX8903" s="7"/>
      <c r="AY8903" s="7"/>
      <c r="AZ8903" s="7"/>
      <c r="BA8903" s="7"/>
      <c r="BB8903" s="7"/>
      <c r="BC8903" s="7"/>
      <c r="BD8903" s="7"/>
      <c r="BG8903" s="7"/>
      <c r="BH8903" s="7"/>
      <c r="BI8903" s="7"/>
      <c r="BJ8903" s="7"/>
      <c r="BK8903" s="7"/>
      <c r="BL8903" s="7"/>
      <c r="BM8903" s="7"/>
      <c r="BP8903" s="7"/>
      <c r="BQ8903" s="7"/>
      <c r="BR8903" s="7"/>
      <c r="BS8903" s="7"/>
      <c r="BT8903" s="7"/>
      <c r="BU8903" s="7"/>
      <c r="BV8903" s="7"/>
      <c r="BW8903" s="7"/>
    </row>
    <row r="8904" spans="43:75" x14ac:dyDescent="0.2">
      <c r="AQ8904" s="7"/>
      <c r="AR8904" s="7"/>
      <c r="AS8904" s="7"/>
      <c r="AT8904" s="7"/>
      <c r="AU8904" s="7"/>
      <c r="AV8904" s="7"/>
      <c r="AX8904" s="7"/>
      <c r="AY8904" s="7"/>
      <c r="AZ8904" s="7"/>
      <c r="BA8904" s="7"/>
      <c r="BB8904" s="7"/>
      <c r="BC8904" s="7"/>
      <c r="BD8904" s="7"/>
      <c r="BG8904" s="7"/>
      <c r="BH8904" s="7"/>
      <c r="BI8904" s="7"/>
      <c r="BJ8904" s="7"/>
      <c r="BK8904" s="7"/>
      <c r="BL8904" s="7"/>
      <c r="BM8904" s="7"/>
      <c r="BP8904" s="7"/>
      <c r="BQ8904" s="7"/>
      <c r="BR8904" s="7"/>
      <c r="BS8904" s="7"/>
      <c r="BT8904" s="7"/>
      <c r="BU8904" s="7"/>
      <c r="BV8904" s="7"/>
      <c r="BW8904" s="7"/>
    </row>
    <row r="8905" spans="43:75" x14ac:dyDescent="0.2">
      <c r="AQ8905" s="7"/>
      <c r="AR8905" s="7"/>
      <c r="AS8905" s="7"/>
      <c r="AT8905" s="7"/>
      <c r="AU8905" s="7"/>
      <c r="AV8905" s="7"/>
      <c r="AX8905" s="7"/>
      <c r="AY8905" s="7"/>
      <c r="AZ8905" s="7"/>
      <c r="BA8905" s="7"/>
      <c r="BB8905" s="7"/>
      <c r="BC8905" s="7"/>
      <c r="BD8905" s="7"/>
      <c r="BG8905" s="7"/>
      <c r="BH8905" s="7"/>
      <c r="BI8905" s="7"/>
      <c r="BJ8905" s="7"/>
      <c r="BK8905" s="7"/>
      <c r="BL8905" s="7"/>
      <c r="BM8905" s="7"/>
      <c r="BP8905" s="7"/>
      <c r="BQ8905" s="7"/>
      <c r="BR8905" s="7"/>
      <c r="BS8905" s="7"/>
      <c r="BT8905" s="7"/>
      <c r="BU8905" s="7"/>
      <c r="BV8905" s="7"/>
      <c r="BW8905" s="7"/>
    </row>
    <row r="8906" spans="43:75" x14ac:dyDescent="0.2">
      <c r="AQ8906" s="7"/>
      <c r="AR8906" s="7"/>
      <c r="AS8906" s="7"/>
      <c r="AT8906" s="7"/>
      <c r="AU8906" s="7"/>
      <c r="AV8906" s="7"/>
      <c r="AX8906" s="7"/>
      <c r="AY8906" s="7"/>
      <c r="AZ8906" s="7"/>
      <c r="BA8906" s="7"/>
      <c r="BB8906" s="7"/>
      <c r="BC8906" s="7"/>
      <c r="BD8906" s="7"/>
      <c r="BG8906" s="7"/>
      <c r="BH8906" s="7"/>
      <c r="BI8906" s="7"/>
      <c r="BJ8906" s="7"/>
      <c r="BK8906" s="7"/>
      <c r="BL8906" s="7"/>
      <c r="BM8906" s="7"/>
      <c r="BP8906" s="7"/>
      <c r="BQ8906" s="7"/>
      <c r="BR8906" s="7"/>
      <c r="BS8906" s="7"/>
      <c r="BT8906" s="7"/>
      <c r="BU8906" s="7"/>
      <c r="BV8906" s="7"/>
      <c r="BW8906" s="7"/>
    </row>
    <row r="8907" spans="43:75" x14ac:dyDescent="0.2">
      <c r="AQ8907" s="7"/>
      <c r="AR8907" s="7"/>
      <c r="AS8907" s="7"/>
      <c r="AT8907" s="7"/>
      <c r="AU8907" s="7"/>
      <c r="AV8907" s="7"/>
      <c r="AX8907" s="7"/>
      <c r="AY8907" s="7"/>
      <c r="AZ8907" s="7"/>
      <c r="BA8907" s="7"/>
      <c r="BB8907" s="7"/>
      <c r="BC8907" s="7"/>
      <c r="BD8907" s="7"/>
      <c r="BG8907" s="7"/>
      <c r="BH8907" s="7"/>
      <c r="BI8907" s="7"/>
      <c r="BJ8907" s="7"/>
      <c r="BK8907" s="7"/>
      <c r="BL8907" s="7"/>
      <c r="BM8907" s="7"/>
      <c r="BP8907" s="7"/>
      <c r="BQ8907" s="7"/>
      <c r="BR8907" s="7"/>
      <c r="BS8907" s="7"/>
      <c r="BT8907" s="7"/>
      <c r="BU8907" s="7"/>
      <c r="BV8907" s="7"/>
      <c r="BW8907" s="7"/>
    </row>
    <row r="8908" spans="43:75" x14ac:dyDescent="0.2">
      <c r="AQ8908" s="7"/>
      <c r="AR8908" s="7"/>
      <c r="AS8908" s="7"/>
      <c r="AT8908" s="7"/>
      <c r="AU8908" s="7"/>
      <c r="AV8908" s="7"/>
      <c r="AX8908" s="7"/>
      <c r="AY8908" s="7"/>
      <c r="AZ8908" s="7"/>
      <c r="BA8908" s="7"/>
      <c r="BB8908" s="7"/>
      <c r="BC8908" s="7"/>
      <c r="BD8908" s="7"/>
      <c r="BG8908" s="7"/>
      <c r="BH8908" s="7"/>
      <c r="BI8908" s="7"/>
      <c r="BJ8908" s="7"/>
      <c r="BK8908" s="7"/>
      <c r="BL8908" s="7"/>
      <c r="BM8908" s="7"/>
      <c r="BP8908" s="7"/>
      <c r="BQ8908" s="7"/>
      <c r="BR8908" s="7"/>
      <c r="BS8908" s="7"/>
      <c r="BT8908" s="7"/>
      <c r="BU8908" s="7"/>
      <c r="BV8908" s="7"/>
      <c r="BW8908" s="7"/>
    </row>
    <row r="8909" spans="43:75" x14ac:dyDescent="0.2">
      <c r="AQ8909" s="7"/>
      <c r="AR8909" s="7"/>
      <c r="AS8909" s="7"/>
      <c r="AT8909" s="7"/>
      <c r="AU8909" s="7"/>
      <c r="AV8909" s="7"/>
      <c r="AX8909" s="7"/>
      <c r="AY8909" s="7"/>
      <c r="AZ8909" s="7"/>
      <c r="BA8909" s="7"/>
      <c r="BB8909" s="7"/>
      <c r="BC8909" s="7"/>
      <c r="BD8909" s="7"/>
      <c r="BG8909" s="7"/>
      <c r="BH8909" s="7"/>
      <c r="BI8909" s="7"/>
      <c r="BJ8909" s="7"/>
      <c r="BK8909" s="7"/>
      <c r="BL8909" s="7"/>
      <c r="BM8909" s="7"/>
      <c r="BP8909" s="7"/>
      <c r="BQ8909" s="7"/>
      <c r="BR8909" s="7"/>
      <c r="BS8909" s="7"/>
      <c r="BT8909" s="7"/>
      <c r="BU8909" s="7"/>
      <c r="BV8909" s="7"/>
      <c r="BW8909" s="7"/>
    </row>
    <row r="8910" spans="43:75" x14ac:dyDescent="0.2">
      <c r="AQ8910" s="7"/>
      <c r="AR8910" s="7"/>
      <c r="AS8910" s="7"/>
      <c r="AT8910" s="7"/>
      <c r="AU8910" s="7"/>
      <c r="AV8910" s="7"/>
      <c r="AX8910" s="7"/>
      <c r="AY8910" s="7"/>
      <c r="AZ8910" s="7"/>
      <c r="BA8910" s="7"/>
      <c r="BB8910" s="7"/>
      <c r="BC8910" s="7"/>
      <c r="BD8910" s="7"/>
      <c r="BG8910" s="7"/>
      <c r="BH8910" s="7"/>
      <c r="BI8910" s="7"/>
      <c r="BJ8910" s="7"/>
      <c r="BK8910" s="7"/>
      <c r="BL8910" s="7"/>
      <c r="BM8910" s="7"/>
      <c r="BP8910" s="7"/>
      <c r="BQ8910" s="7"/>
      <c r="BR8910" s="7"/>
      <c r="BS8910" s="7"/>
      <c r="BT8910" s="7"/>
      <c r="BU8910" s="7"/>
      <c r="BV8910" s="7"/>
      <c r="BW8910" s="7"/>
    </row>
    <row r="8911" spans="43:75" x14ac:dyDescent="0.2">
      <c r="AQ8911" s="7"/>
      <c r="AR8911" s="7"/>
      <c r="AS8911" s="7"/>
      <c r="AT8911" s="7"/>
      <c r="AU8911" s="7"/>
      <c r="AV8911" s="7"/>
      <c r="AX8911" s="7"/>
      <c r="AY8911" s="7"/>
      <c r="AZ8911" s="7"/>
      <c r="BA8911" s="7"/>
      <c r="BB8911" s="7"/>
      <c r="BC8911" s="7"/>
      <c r="BD8911" s="7"/>
      <c r="BG8911" s="7"/>
      <c r="BH8911" s="7"/>
      <c r="BI8911" s="7"/>
      <c r="BJ8911" s="7"/>
      <c r="BK8911" s="7"/>
      <c r="BL8911" s="7"/>
      <c r="BM8911" s="7"/>
      <c r="BP8911" s="7"/>
      <c r="BQ8911" s="7"/>
      <c r="BR8911" s="7"/>
      <c r="BS8911" s="7"/>
      <c r="BT8911" s="7"/>
      <c r="BU8911" s="7"/>
      <c r="BV8911" s="7"/>
      <c r="BW8911" s="7"/>
    </row>
    <row r="8912" spans="43:75" x14ac:dyDescent="0.2">
      <c r="AQ8912" s="7"/>
      <c r="AR8912" s="7"/>
      <c r="AS8912" s="7"/>
      <c r="AT8912" s="7"/>
      <c r="AU8912" s="7"/>
      <c r="AV8912" s="7"/>
      <c r="AX8912" s="7"/>
      <c r="AY8912" s="7"/>
      <c r="AZ8912" s="7"/>
      <c r="BA8912" s="7"/>
      <c r="BB8912" s="7"/>
      <c r="BC8912" s="7"/>
      <c r="BD8912" s="7"/>
      <c r="BG8912" s="7"/>
      <c r="BH8912" s="7"/>
      <c r="BI8912" s="7"/>
      <c r="BJ8912" s="7"/>
      <c r="BK8912" s="7"/>
      <c r="BL8912" s="7"/>
      <c r="BM8912" s="7"/>
      <c r="BP8912" s="7"/>
      <c r="BQ8912" s="7"/>
      <c r="BR8912" s="7"/>
      <c r="BS8912" s="7"/>
      <c r="BT8912" s="7"/>
      <c r="BU8912" s="7"/>
      <c r="BV8912" s="7"/>
      <c r="BW8912" s="7"/>
    </row>
    <row r="8913" spans="43:75" x14ac:dyDescent="0.2">
      <c r="AQ8913" s="7"/>
      <c r="AR8913" s="7"/>
      <c r="AS8913" s="7"/>
      <c r="AT8913" s="7"/>
      <c r="AU8913" s="7"/>
      <c r="AV8913" s="7"/>
      <c r="AX8913" s="7"/>
      <c r="AY8913" s="7"/>
      <c r="AZ8913" s="7"/>
      <c r="BA8913" s="7"/>
      <c r="BB8913" s="7"/>
      <c r="BC8913" s="7"/>
      <c r="BD8913" s="7"/>
      <c r="BG8913" s="7"/>
      <c r="BH8913" s="7"/>
      <c r="BI8913" s="7"/>
      <c r="BJ8913" s="7"/>
      <c r="BK8913" s="7"/>
      <c r="BL8913" s="7"/>
      <c r="BM8913" s="7"/>
      <c r="BP8913" s="7"/>
      <c r="BQ8913" s="7"/>
      <c r="BR8913" s="7"/>
      <c r="BS8913" s="7"/>
      <c r="BT8913" s="7"/>
      <c r="BU8913" s="7"/>
      <c r="BV8913" s="7"/>
      <c r="BW8913" s="7"/>
    </row>
    <row r="8914" spans="43:75" x14ac:dyDescent="0.2">
      <c r="AQ8914" s="7"/>
      <c r="AR8914" s="7"/>
      <c r="AS8914" s="7"/>
      <c r="AT8914" s="7"/>
      <c r="AU8914" s="7"/>
      <c r="AV8914" s="7"/>
      <c r="AX8914" s="7"/>
      <c r="AY8914" s="7"/>
      <c r="AZ8914" s="7"/>
      <c r="BA8914" s="7"/>
      <c r="BB8914" s="7"/>
      <c r="BC8914" s="7"/>
      <c r="BD8914" s="7"/>
      <c r="BG8914" s="7"/>
      <c r="BH8914" s="7"/>
      <c r="BI8914" s="7"/>
      <c r="BJ8914" s="7"/>
      <c r="BK8914" s="7"/>
      <c r="BL8914" s="7"/>
      <c r="BM8914" s="7"/>
      <c r="BP8914" s="7"/>
      <c r="BQ8914" s="7"/>
      <c r="BR8914" s="7"/>
      <c r="BS8914" s="7"/>
      <c r="BT8914" s="7"/>
      <c r="BU8914" s="7"/>
      <c r="BV8914" s="7"/>
      <c r="BW8914" s="7"/>
    </row>
    <row r="8915" spans="43:75" x14ac:dyDescent="0.2">
      <c r="AQ8915" s="7"/>
      <c r="AR8915" s="7"/>
      <c r="AS8915" s="7"/>
      <c r="AT8915" s="7"/>
      <c r="AU8915" s="7"/>
      <c r="AV8915" s="7"/>
      <c r="AX8915" s="7"/>
      <c r="AY8915" s="7"/>
      <c r="AZ8915" s="7"/>
      <c r="BA8915" s="7"/>
      <c r="BB8915" s="7"/>
      <c r="BC8915" s="7"/>
      <c r="BD8915" s="7"/>
      <c r="BG8915" s="7"/>
      <c r="BH8915" s="7"/>
      <c r="BI8915" s="7"/>
      <c r="BJ8915" s="7"/>
      <c r="BK8915" s="7"/>
      <c r="BL8915" s="7"/>
      <c r="BM8915" s="7"/>
      <c r="BP8915" s="7"/>
      <c r="BQ8915" s="7"/>
      <c r="BR8915" s="7"/>
      <c r="BS8915" s="7"/>
      <c r="BT8915" s="7"/>
      <c r="BU8915" s="7"/>
      <c r="BV8915" s="7"/>
      <c r="BW8915" s="7"/>
    </row>
    <row r="8916" spans="43:75" x14ac:dyDescent="0.2">
      <c r="AQ8916" s="7"/>
      <c r="AR8916" s="7"/>
      <c r="AS8916" s="7"/>
      <c r="AT8916" s="7"/>
      <c r="AU8916" s="7"/>
      <c r="AV8916" s="7"/>
      <c r="AX8916" s="7"/>
      <c r="AY8916" s="7"/>
      <c r="AZ8916" s="7"/>
      <c r="BA8916" s="7"/>
      <c r="BB8916" s="7"/>
      <c r="BC8916" s="7"/>
      <c r="BD8916" s="7"/>
      <c r="BG8916" s="7"/>
      <c r="BH8916" s="7"/>
      <c r="BI8916" s="7"/>
      <c r="BJ8916" s="7"/>
      <c r="BK8916" s="7"/>
      <c r="BL8916" s="7"/>
      <c r="BM8916" s="7"/>
      <c r="BP8916" s="7"/>
      <c r="BQ8916" s="7"/>
      <c r="BR8916" s="7"/>
      <c r="BS8916" s="7"/>
      <c r="BT8916" s="7"/>
      <c r="BU8916" s="7"/>
      <c r="BV8916" s="7"/>
      <c r="BW8916" s="7"/>
    </row>
    <row r="8917" spans="43:75" x14ac:dyDescent="0.2">
      <c r="AQ8917" s="7"/>
      <c r="AR8917" s="7"/>
      <c r="AS8917" s="7"/>
      <c r="AT8917" s="7"/>
      <c r="AU8917" s="7"/>
      <c r="AV8917" s="7"/>
      <c r="AX8917" s="7"/>
      <c r="AY8917" s="7"/>
      <c r="AZ8917" s="7"/>
      <c r="BA8917" s="7"/>
      <c r="BB8917" s="7"/>
      <c r="BC8917" s="7"/>
      <c r="BD8917" s="7"/>
      <c r="BG8917" s="7"/>
      <c r="BH8917" s="7"/>
      <c r="BI8917" s="7"/>
      <c r="BJ8917" s="7"/>
      <c r="BK8917" s="7"/>
      <c r="BL8917" s="7"/>
      <c r="BM8917" s="7"/>
      <c r="BP8917" s="7"/>
      <c r="BQ8917" s="7"/>
      <c r="BR8917" s="7"/>
      <c r="BS8917" s="7"/>
      <c r="BT8917" s="7"/>
      <c r="BU8917" s="7"/>
      <c r="BV8917" s="7"/>
      <c r="BW8917" s="7"/>
    </row>
    <row r="8918" spans="43:75" x14ac:dyDescent="0.2">
      <c r="AQ8918" s="7"/>
      <c r="AR8918" s="7"/>
      <c r="AS8918" s="7"/>
      <c r="AT8918" s="7"/>
      <c r="AU8918" s="7"/>
      <c r="AV8918" s="7"/>
      <c r="AX8918" s="7"/>
      <c r="AY8918" s="7"/>
      <c r="AZ8918" s="7"/>
      <c r="BA8918" s="7"/>
      <c r="BB8918" s="7"/>
      <c r="BC8918" s="7"/>
      <c r="BD8918" s="7"/>
      <c r="BG8918" s="7"/>
      <c r="BH8918" s="7"/>
      <c r="BI8918" s="7"/>
      <c r="BJ8918" s="7"/>
      <c r="BK8918" s="7"/>
      <c r="BL8918" s="7"/>
      <c r="BM8918" s="7"/>
      <c r="BP8918" s="7"/>
      <c r="BQ8918" s="7"/>
      <c r="BR8918" s="7"/>
      <c r="BS8918" s="7"/>
      <c r="BT8918" s="7"/>
      <c r="BU8918" s="7"/>
      <c r="BV8918" s="7"/>
      <c r="BW8918" s="7"/>
    </row>
    <row r="8919" spans="43:75" x14ac:dyDescent="0.2">
      <c r="AQ8919" s="7"/>
      <c r="AR8919" s="7"/>
      <c r="AS8919" s="7"/>
      <c r="AT8919" s="7"/>
      <c r="AU8919" s="7"/>
      <c r="AV8919" s="7"/>
      <c r="AX8919" s="7"/>
      <c r="AY8919" s="7"/>
      <c r="AZ8919" s="7"/>
      <c r="BA8919" s="7"/>
      <c r="BB8919" s="7"/>
      <c r="BC8919" s="7"/>
      <c r="BD8919" s="7"/>
      <c r="BG8919" s="7"/>
      <c r="BH8919" s="7"/>
      <c r="BI8919" s="7"/>
      <c r="BJ8919" s="7"/>
      <c r="BK8919" s="7"/>
      <c r="BL8919" s="7"/>
      <c r="BM8919" s="7"/>
      <c r="BP8919" s="7"/>
      <c r="BQ8919" s="7"/>
      <c r="BR8919" s="7"/>
      <c r="BS8919" s="7"/>
      <c r="BT8919" s="7"/>
      <c r="BU8919" s="7"/>
      <c r="BV8919" s="7"/>
      <c r="BW8919" s="7"/>
    </row>
    <row r="8920" spans="43:75" x14ac:dyDescent="0.2">
      <c r="AQ8920" s="7"/>
      <c r="AR8920" s="7"/>
      <c r="AS8920" s="7"/>
      <c r="AT8920" s="7"/>
      <c r="AU8920" s="7"/>
      <c r="AV8920" s="7"/>
      <c r="AX8920" s="7"/>
      <c r="AY8920" s="7"/>
      <c r="AZ8920" s="7"/>
      <c r="BA8920" s="7"/>
      <c r="BB8920" s="7"/>
      <c r="BC8920" s="7"/>
      <c r="BD8920" s="7"/>
      <c r="BG8920" s="7"/>
      <c r="BH8920" s="7"/>
      <c r="BI8920" s="7"/>
      <c r="BJ8920" s="7"/>
      <c r="BK8920" s="7"/>
      <c r="BL8920" s="7"/>
      <c r="BM8920" s="7"/>
      <c r="BP8920" s="7"/>
      <c r="BQ8920" s="7"/>
      <c r="BR8920" s="7"/>
      <c r="BS8920" s="7"/>
      <c r="BT8920" s="7"/>
      <c r="BU8920" s="7"/>
      <c r="BV8920" s="7"/>
      <c r="BW8920" s="7"/>
    </row>
    <row r="8921" spans="43:75" x14ac:dyDescent="0.2">
      <c r="AQ8921" s="7"/>
      <c r="AR8921" s="7"/>
      <c r="AS8921" s="7"/>
      <c r="AT8921" s="7"/>
      <c r="AU8921" s="7"/>
      <c r="AV8921" s="7"/>
      <c r="AX8921" s="7"/>
      <c r="AY8921" s="7"/>
      <c r="AZ8921" s="7"/>
      <c r="BA8921" s="7"/>
      <c r="BB8921" s="7"/>
      <c r="BC8921" s="7"/>
      <c r="BD8921" s="7"/>
      <c r="BG8921" s="7"/>
      <c r="BH8921" s="7"/>
      <c r="BI8921" s="7"/>
      <c r="BJ8921" s="7"/>
      <c r="BK8921" s="7"/>
      <c r="BL8921" s="7"/>
      <c r="BM8921" s="7"/>
      <c r="BP8921" s="7"/>
      <c r="BQ8921" s="7"/>
      <c r="BR8921" s="7"/>
      <c r="BS8921" s="7"/>
      <c r="BT8921" s="7"/>
      <c r="BU8921" s="7"/>
      <c r="BV8921" s="7"/>
      <c r="BW8921" s="7"/>
    </row>
    <row r="8922" spans="43:75" x14ac:dyDescent="0.2">
      <c r="AQ8922" s="7"/>
      <c r="AR8922" s="7"/>
      <c r="AS8922" s="7"/>
      <c r="AT8922" s="7"/>
      <c r="AU8922" s="7"/>
      <c r="AV8922" s="7"/>
      <c r="AX8922" s="7"/>
      <c r="AY8922" s="7"/>
      <c r="AZ8922" s="7"/>
      <c r="BA8922" s="7"/>
      <c r="BB8922" s="7"/>
      <c r="BC8922" s="7"/>
      <c r="BD8922" s="7"/>
      <c r="BG8922" s="7"/>
      <c r="BH8922" s="7"/>
      <c r="BI8922" s="7"/>
      <c r="BJ8922" s="7"/>
      <c r="BK8922" s="7"/>
      <c r="BL8922" s="7"/>
      <c r="BM8922" s="7"/>
      <c r="BP8922" s="7"/>
      <c r="BQ8922" s="7"/>
      <c r="BR8922" s="7"/>
      <c r="BS8922" s="7"/>
      <c r="BT8922" s="7"/>
      <c r="BU8922" s="7"/>
      <c r="BV8922" s="7"/>
      <c r="BW8922" s="7"/>
    </row>
    <row r="8923" spans="43:75" x14ac:dyDescent="0.2">
      <c r="AQ8923" s="7"/>
      <c r="AR8923" s="7"/>
      <c r="AS8923" s="7"/>
      <c r="AT8923" s="7"/>
      <c r="AU8923" s="7"/>
      <c r="AV8923" s="7"/>
      <c r="AX8923" s="7"/>
      <c r="AY8923" s="7"/>
      <c r="AZ8923" s="7"/>
      <c r="BA8923" s="7"/>
      <c r="BB8923" s="7"/>
      <c r="BC8923" s="7"/>
      <c r="BD8923" s="7"/>
      <c r="BG8923" s="7"/>
      <c r="BH8923" s="7"/>
      <c r="BI8923" s="7"/>
      <c r="BJ8923" s="7"/>
      <c r="BK8923" s="7"/>
      <c r="BL8923" s="7"/>
      <c r="BM8923" s="7"/>
      <c r="BP8923" s="7"/>
      <c r="BQ8923" s="7"/>
      <c r="BR8923" s="7"/>
      <c r="BS8923" s="7"/>
      <c r="BT8923" s="7"/>
      <c r="BU8923" s="7"/>
      <c r="BV8923" s="7"/>
      <c r="BW8923" s="7"/>
    </row>
    <row r="8924" spans="43:75" x14ac:dyDescent="0.2">
      <c r="AQ8924" s="7"/>
      <c r="AR8924" s="7"/>
      <c r="AS8924" s="7"/>
      <c r="AT8924" s="7"/>
      <c r="AU8924" s="7"/>
      <c r="AV8924" s="7"/>
      <c r="AX8924" s="7"/>
      <c r="AY8924" s="7"/>
      <c r="AZ8924" s="7"/>
      <c r="BA8924" s="7"/>
      <c r="BB8924" s="7"/>
      <c r="BC8924" s="7"/>
      <c r="BD8924" s="7"/>
      <c r="BG8924" s="7"/>
      <c r="BH8924" s="7"/>
      <c r="BI8924" s="7"/>
      <c r="BJ8924" s="7"/>
      <c r="BK8924" s="7"/>
      <c r="BL8924" s="7"/>
      <c r="BM8924" s="7"/>
      <c r="BP8924" s="7"/>
      <c r="BQ8924" s="7"/>
      <c r="BR8924" s="7"/>
      <c r="BS8924" s="7"/>
      <c r="BT8924" s="7"/>
      <c r="BU8924" s="7"/>
      <c r="BV8924" s="7"/>
      <c r="BW8924" s="7"/>
    </row>
    <row r="8925" spans="43:75" x14ac:dyDescent="0.2">
      <c r="AQ8925" s="7"/>
      <c r="AR8925" s="7"/>
      <c r="AS8925" s="7"/>
      <c r="AT8925" s="7"/>
      <c r="AU8925" s="7"/>
      <c r="AV8925" s="7"/>
      <c r="AX8925" s="7"/>
      <c r="AY8925" s="7"/>
      <c r="AZ8925" s="7"/>
      <c r="BA8925" s="7"/>
      <c r="BB8925" s="7"/>
      <c r="BC8925" s="7"/>
      <c r="BD8925" s="7"/>
      <c r="BG8925" s="7"/>
      <c r="BH8925" s="7"/>
      <c r="BI8925" s="7"/>
      <c r="BJ8925" s="7"/>
      <c r="BK8925" s="7"/>
      <c r="BL8925" s="7"/>
      <c r="BM8925" s="7"/>
      <c r="BP8925" s="7"/>
      <c r="BQ8925" s="7"/>
      <c r="BR8925" s="7"/>
      <c r="BS8925" s="7"/>
      <c r="BT8925" s="7"/>
      <c r="BU8925" s="7"/>
      <c r="BV8925" s="7"/>
      <c r="BW8925" s="7"/>
    </row>
    <row r="8926" spans="43:75" x14ac:dyDescent="0.2">
      <c r="AQ8926" s="7"/>
      <c r="AR8926" s="7"/>
      <c r="AS8926" s="7"/>
      <c r="AT8926" s="7"/>
      <c r="AU8926" s="7"/>
      <c r="AV8926" s="7"/>
      <c r="AX8926" s="7"/>
      <c r="AY8926" s="7"/>
      <c r="AZ8926" s="7"/>
      <c r="BA8926" s="7"/>
      <c r="BB8926" s="7"/>
      <c r="BC8926" s="7"/>
      <c r="BD8926" s="7"/>
      <c r="BG8926" s="7"/>
      <c r="BH8926" s="7"/>
      <c r="BI8926" s="7"/>
      <c r="BJ8926" s="7"/>
      <c r="BK8926" s="7"/>
      <c r="BL8926" s="7"/>
      <c r="BM8926" s="7"/>
      <c r="BP8926" s="7"/>
      <c r="BQ8926" s="7"/>
      <c r="BR8926" s="7"/>
      <c r="BS8926" s="7"/>
      <c r="BT8926" s="7"/>
      <c r="BU8926" s="7"/>
      <c r="BV8926" s="7"/>
      <c r="BW8926" s="7"/>
    </row>
    <row r="8927" spans="43:75" x14ac:dyDescent="0.2">
      <c r="AQ8927" s="7"/>
      <c r="AR8927" s="7"/>
      <c r="AS8927" s="7"/>
      <c r="AT8927" s="7"/>
      <c r="AU8927" s="7"/>
      <c r="AV8927" s="7"/>
      <c r="AX8927" s="7"/>
      <c r="AY8927" s="7"/>
      <c r="AZ8927" s="7"/>
      <c r="BA8927" s="7"/>
      <c r="BB8927" s="7"/>
      <c r="BC8927" s="7"/>
      <c r="BD8927" s="7"/>
      <c r="BG8927" s="7"/>
      <c r="BH8927" s="7"/>
      <c r="BI8927" s="7"/>
      <c r="BJ8927" s="7"/>
      <c r="BK8927" s="7"/>
      <c r="BL8927" s="7"/>
      <c r="BM8927" s="7"/>
      <c r="BP8927" s="7"/>
      <c r="BQ8927" s="7"/>
      <c r="BR8927" s="7"/>
      <c r="BS8927" s="7"/>
      <c r="BT8927" s="7"/>
      <c r="BU8927" s="7"/>
      <c r="BV8927" s="7"/>
      <c r="BW8927" s="7"/>
    </row>
    <row r="8928" spans="43:75" x14ac:dyDescent="0.2">
      <c r="AQ8928" s="7"/>
      <c r="AR8928" s="7"/>
      <c r="AS8928" s="7"/>
      <c r="AT8928" s="7"/>
      <c r="AU8928" s="7"/>
      <c r="AV8928" s="7"/>
      <c r="AX8928" s="7"/>
      <c r="AY8928" s="7"/>
      <c r="AZ8928" s="7"/>
      <c r="BA8928" s="7"/>
      <c r="BB8928" s="7"/>
      <c r="BC8928" s="7"/>
      <c r="BD8928" s="7"/>
      <c r="BG8928" s="7"/>
      <c r="BH8928" s="7"/>
      <c r="BI8928" s="7"/>
      <c r="BJ8928" s="7"/>
      <c r="BK8928" s="7"/>
      <c r="BL8928" s="7"/>
      <c r="BM8928" s="7"/>
      <c r="BP8928" s="7"/>
      <c r="BQ8928" s="7"/>
      <c r="BR8928" s="7"/>
      <c r="BS8928" s="7"/>
      <c r="BT8928" s="7"/>
      <c r="BU8928" s="7"/>
      <c r="BV8928" s="7"/>
      <c r="BW8928" s="7"/>
    </row>
    <row r="8929" spans="43:75" x14ac:dyDescent="0.2">
      <c r="AQ8929" s="7"/>
      <c r="AR8929" s="7"/>
      <c r="AS8929" s="7"/>
      <c r="AT8929" s="7"/>
      <c r="AU8929" s="7"/>
      <c r="AV8929" s="7"/>
      <c r="AX8929" s="7"/>
      <c r="AY8929" s="7"/>
      <c r="AZ8929" s="7"/>
      <c r="BA8929" s="7"/>
      <c r="BB8929" s="7"/>
      <c r="BC8929" s="7"/>
      <c r="BD8929" s="7"/>
      <c r="BG8929" s="7"/>
      <c r="BH8929" s="7"/>
      <c r="BI8929" s="7"/>
      <c r="BJ8929" s="7"/>
      <c r="BK8929" s="7"/>
      <c r="BL8929" s="7"/>
      <c r="BM8929" s="7"/>
      <c r="BP8929" s="7"/>
      <c r="BQ8929" s="7"/>
      <c r="BR8929" s="7"/>
      <c r="BS8929" s="7"/>
      <c r="BT8929" s="7"/>
      <c r="BU8929" s="7"/>
      <c r="BV8929" s="7"/>
      <c r="BW8929" s="7"/>
    </row>
    <row r="8930" spans="43:75" x14ac:dyDescent="0.2">
      <c r="AQ8930" s="7"/>
      <c r="AR8930" s="7"/>
      <c r="AS8930" s="7"/>
      <c r="AT8930" s="7"/>
      <c r="AU8930" s="7"/>
      <c r="AV8930" s="7"/>
      <c r="AX8930" s="7"/>
      <c r="AY8930" s="7"/>
      <c r="AZ8930" s="7"/>
      <c r="BA8930" s="7"/>
      <c r="BB8930" s="7"/>
      <c r="BC8930" s="7"/>
      <c r="BD8930" s="7"/>
      <c r="BG8930" s="7"/>
      <c r="BH8930" s="7"/>
      <c r="BI8930" s="7"/>
      <c r="BJ8930" s="7"/>
      <c r="BK8930" s="7"/>
      <c r="BL8930" s="7"/>
      <c r="BM8930" s="7"/>
      <c r="BP8930" s="7"/>
      <c r="BQ8930" s="7"/>
      <c r="BR8930" s="7"/>
      <c r="BS8930" s="7"/>
      <c r="BT8930" s="7"/>
      <c r="BU8930" s="7"/>
      <c r="BV8930" s="7"/>
      <c r="BW8930" s="7"/>
    </row>
    <row r="8931" spans="43:75" x14ac:dyDescent="0.2">
      <c r="AQ8931" s="7"/>
      <c r="AR8931" s="7"/>
      <c r="AS8931" s="7"/>
      <c r="AT8931" s="7"/>
      <c r="AU8931" s="7"/>
      <c r="AV8931" s="7"/>
      <c r="AX8931" s="7"/>
      <c r="AY8931" s="7"/>
      <c r="AZ8931" s="7"/>
      <c r="BA8931" s="7"/>
      <c r="BB8931" s="7"/>
      <c r="BC8931" s="7"/>
      <c r="BD8931" s="7"/>
      <c r="BG8931" s="7"/>
      <c r="BH8931" s="7"/>
      <c r="BI8931" s="7"/>
      <c r="BJ8931" s="7"/>
      <c r="BK8931" s="7"/>
      <c r="BL8931" s="7"/>
      <c r="BM8931" s="7"/>
      <c r="BP8931" s="7"/>
      <c r="BQ8931" s="7"/>
      <c r="BR8931" s="7"/>
      <c r="BS8931" s="7"/>
      <c r="BT8931" s="7"/>
      <c r="BU8931" s="7"/>
      <c r="BV8931" s="7"/>
      <c r="BW8931" s="7"/>
    </row>
    <row r="8932" spans="43:75" x14ac:dyDescent="0.2">
      <c r="AQ8932" s="7"/>
      <c r="AR8932" s="7"/>
      <c r="AS8932" s="7"/>
      <c r="AT8932" s="7"/>
      <c r="AU8932" s="7"/>
      <c r="AV8932" s="7"/>
      <c r="AX8932" s="7"/>
      <c r="AY8932" s="7"/>
      <c r="AZ8932" s="7"/>
      <c r="BA8932" s="7"/>
      <c r="BB8932" s="7"/>
      <c r="BC8932" s="7"/>
      <c r="BD8932" s="7"/>
      <c r="BG8932" s="7"/>
      <c r="BH8932" s="7"/>
      <c r="BI8932" s="7"/>
      <c r="BJ8932" s="7"/>
      <c r="BK8932" s="7"/>
      <c r="BL8932" s="7"/>
      <c r="BM8932" s="7"/>
      <c r="BP8932" s="7"/>
      <c r="BQ8932" s="7"/>
      <c r="BR8932" s="7"/>
      <c r="BS8932" s="7"/>
      <c r="BT8932" s="7"/>
      <c r="BU8932" s="7"/>
      <c r="BV8932" s="7"/>
      <c r="BW8932" s="7"/>
    </row>
    <row r="8933" spans="43:75" x14ac:dyDescent="0.2">
      <c r="AQ8933" s="7"/>
      <c r="AR8933" s="7"/>
      <c r="AS8933" s="7"/>
      <c r="AT8933" s="7"/>
      <c r="AU8933" s="7"/>
      <c r="AV8933" s="7"/>
      <c r="AX8933" s="7"/>
      <c r="AY8933" s="7"/>
      <c r="AZ8933" s="7"/>
      <c r="BA8933" s="7"/>
      <c r="BB8933" s="7"/>
      <c r="BC8933" s="7"/>
      <c r="BD8933" s="7"/>
      <c r="BG8933" s="7"/>
      <c r="BH8933" s="7"/>
      <c r="BI8933" s="7"/>
      <c r="BJ8933" s="7"/>
      <c r="BK8933" s="7"/>
      <c r="BL8933" s="7"/>
      <c r="BM8933" s="7"/>
      <c r="BP8933" s="7"/>
      <c r="BQ8933" s="7"/>
      <c r="BR8933" s="7"/>
      <c r="BS8933" s="7"/>
      <c r="BT8933" s="7"/>
      <c r="BU8933" s="7"/>
      <c r="BV8933" s="7"/>
      <c r="BW8933" s="7"/>
    </row>
    <row r="8934" spans="43:75" x14ac:dyDescent="0.2">
      <c r="AQ8934" s="7"/>
      <c r="AR8934" s="7"/>
      <c r="AS8934" s="7"/>
      <c r="AT8934" s="7"/>
      <c r="AU8934" s="7"/>
      <c r="AV8934" s="7"/>
      <c r="AX8934" s="7"/>
      <c r="AY8934" s="7"/>
      <c r="AZ8934" s="7"/>
      <c r="BA8934" s="7"/>
      <c r="BB8934" s="7"/>
      <c r="BC8934" s="7"/>
      <c r="BD8934" s="7"/>
      <c r="BG8934" s="7"/>
      <c r="BH8934" s="7"/>
      <c r="BI8934" s="7"/>
      <c r="BJ8934" s="7"/>
      <c r="BK8934" s="7"/>
      <c r="BL8934" s="7"/>
      <c r="BM8934" s="7"/>
      <c r="BP8934" s="7"/>
      <c r="BQ8934" s="7"/>
      <c r="BR8934" s="7"/>
      <c r="BS8934" s="7"/>
      <c r="BT8934" s="7"/>
      <c r="BU8934" s="7"/>
      <c r="BV8934" s="7"/>
      <c r="BW8934" s="7"/>
    </row>
    <row r="8935" spans="43:75" x14ac:dyDescent="0.2">
      <c r="AQ8935" s="7"/>
      <c r="AR8935" s="7"/>
      <c r="AS8935" s="7"/>
      <c r="AT8935" s="7"/>
      <c r="AU8935" s="7"/>
      <c r="AV8935" s="7"/>
      <c r="AX8935" s="7"/>
      <c r="AY8935" s="7"/>
      <c r="AZ8935" s="7"/>
      <c r="BA8935" s="7"/>
      <c r="BB8935" s="7"/>
      <c r="BC8935" s="7"/>
      <c r="BD8935" s="7"/>
      <c r="BG8935" s="7"/>
      <c r="BH8935" s="7"/>
      <c r="BI8935" s="7"/>
      <c r="BJ8935" s="7"/>
      <c r="BK8935" s="7"/>
      <c r="BL8935" s="7"/>
      <c r="BM8935" s="7"/>
      <c r="BP8935" s="7"/>
      <c r="BQ8935" s="7"/>
      <c r="BR8935" s="7"/>
      <c r="BS8935" s="7"/>
      <c r="BT8935" s="7"/>
      <c r="BU8935" s="7"/>
      <c r="BV8935" s="7"/>
      <c r="BW8935" s="7"/>
    </row>
    <row r="8936" spans="43:75" x14ac:dyDescent="0.2">
      <c r="AQ8936" s="7"/>
      <c r="AR8936" s="7"/>
      <c r="AS8936" s="7"/>
      <c r="AT8936" s="7"/>
      <c r="AU8936" s="7"/>
      <c r="AV8936" s="7"/>
      <c r="AX8936" s="7"/>
      <c r="AY8936" s="7"/>
      <c r="AZ8936" s="7"/>
      <c r="BA8936" s="7"/>
      <c r="BB8936" s="7"/>
      <c r="BC8936" s="7"/>
      <c r="BD8936" s="7"/>
      <c r="BG8936" s="7"/>
      <c r="BH8936" s="7"/>
      <c r="BI8936" s="7"/>
      <c r="BJ8936" s="7"/>
      <c r="BK8936" s="7"/>
      <c r="BL8936" s="7"/>
      <c r="BM8936" s="7"/>
      <c r="BP8936" s="7"/>
      <c r="BQ8936" s="7"/>
      <c r="BR8936" s="7"/>
      <c r="BS8936" s="7"/>
      <c r="BT8936" s="7"/>
      <c r="BU8936" s="7"/>
      <c r="BV8936" s="7"/>
      <c r="BW8936" s="7"/>
    </row>
    <row r="8937" spans="43:75" x14ac:dyDescent="0.2">
      <c r="AQ8937" s="7"/>
      <c r="AR8937" s="7"/>
      <c r="AS8937" s="7"/>
      <c r="AT8937" s="7"/>
      <c r="AU8937" s="7"/>
      <c r="AV8937" s="7"/>
      <c r="AX8937" s="7"/>
      <c r="AY8937" s="7"/>
      <c r="AZ8937" s="7"/>
      <c r="BA8937" s="7"/>
      <c r="BB8937" s="7"/>
      <c r="BC8937" s="7"/>
      <c r="BD8937" s="7"/>
      <c r="BG8937" s="7"/>
      <c r="BH8937" s="7"/>
      <c r="BI8937" s="7"/>
      <c r="BJ8937" s="7"/>
      <c r="BK8937" s="7"/>
      <c r="BL8937" s="7"/>
      <c r="BM8937" s="7"/>
      <c r="BP8937" s="7"/>
      <c r="BQ8937" s="7"/>
      <c r="BR8937" s="7"/>
      <c r="BS8937" s="7"/>
      <c r="BT8937" s="7"/>
      <c r="BU8937" s="7"/>
      <c r="BV8937" s="7"/>
      <c r="BW8937" s="7"/>
    </row>
    <row r="8938" spans="43:75" x14ac:dyDescent="0.2">
      <c r="AQ8938" s="7"/>
      <c r="AR8938" s="7"/>
      <c r="AS8938" s="7"/>
      <c r="AT8938" s="7"/>
      <c r="AU8938" s="7"/>
      <c r="AV8938" s="7"/>
      <c r="AX8938" s="7"/>
      <c r="AY8938" s="7"/>
      <c r="AZ8938" s="7"/>
      <c r="BA8938" s="7"/>
      <c r="BB8938" s="7"/>
      <c r="BC8938" s="7"/>
      <c r="BD8938" s="7"/>
      <c r="BG8938" s="7"/>
      <c r="BH8938" s="7"/>
      <c r="BI8938" s="7"/>
      <c r="BJ8938" s="7"/>
      <c r="BK8938" s="7"/>
      <c r="BL8938" s="7"/>
      <c r="BM8938" s="7"/>
      <c r="BP8938" s="7"/>
      <c r="BQ8938" s="7"/>
      <c r="BR8938" s="7"/>
      <c r="BS8938" s="7"/>
      <c r="BT8938" s="7"/>
      <c r="BU8938" s="7"/>
      <c r="BV8938" s="7"/>
      <c r="BW8938" s="7"/>
    </row>
    <row r="8939" spans="43:75" x14ac:dyDescent="0.2">
      <c r="AQ8939" s="7"/>
      <c r="AR8939" s="7"/>
      <c r="AS8939" s="7"/>
      <c r="AT8939" s="7"/>
      <c r="AU8939" s="7"/>
      <c r="AV8939" s="7"/>
      <c r="AX8939" s="7"/>
      <c r="AY8939" s="7"/>
      <c r="AZ8939" s="7"/>
      <c r="BA8939" s="7"/>
      <c r="BB8939" s="7"/>
      <c r="BC8939" s="7"/>
      <c r="BD8939" s="7"/>
      <c r="BG8939" s="7"/>
      <c r="BH8939" s="7"/>
      <c r="BI8939" s="7"/>
      <c r="BJ8939" s="7"/>
      <c r="BK8939" s="7"/>
      <c r="BL8939" s="7"/>
      <c r="BM8939" s="7"/>
      <c r="BP8939" s="7"/>
      <c r="BQ8939" s="7"/>
      <c r="BR8939" s="7"/>
      <c r="BS8939" s="7"/>
      <c r="BT8939" s="7"/>
      <c r="BU8939" s="7"/>
      <c r="BV8939" s="7"/>
      <c r="BW8939" s="7"/>
    </row>
    <row r="8940" spans="43:75" x14ac:dyDescent="0.2">
      <c r="AQ8940" s="7"/>
      <c r="AR8940" s="7"/>
      <c r="AS8940" s="7"/>
      <c r="AT8940" s="7"/>
      <c r="AU8940" s="7"/>
      <c r="AV8940" s="7"/>
      <c r="AX8940" s="7"/>
      <c r="AY8940" s="7"/>
      <c r="AZ8940" s="7"/>
      <c r="BA8940" s="7"/>
      <c r="BB8940" s="7"/>
      <c r="BC8940" s="7"/>
      <c r="BD8940" s="7"/>
      <c r="BG8940" s="7"/>
      <c r="BH8940" s="7"/>
      <c r="BI8940" s="7"/>
      <c r="BJ8940" s="7"/>
      <c r="BK8940" s="7"/>
      <c r="BL8940" s="7"/>
      <c r="BM8940" s="7"/>
      <c r="BP8940" s="7"/>
      <c r="BQ8940" s="7"/>
      <c r="BR8940" s="7"/>
      <c r="BS8940" s="7"/>
      <c r="BT8940" s="7"/>
      <c r="BU8940" s="7"/>
      <c r="BV8940" s="7"/>
      <c r="BW8940" s="7"/>
    </row>
    <row r="8941" spans="43:75" x14ac:dyDescent="0.2">
      <c r="AQ8941" s="7"/>
      <c r="AR8941" s="7"/>
      <c r="AS8941" s="7"/>
      <c r="AT8941" s="7"/>
      <c r="AU8941" s="7"/>
      <c r="AV8941" s="7"/>
      <c r="AX8941" s="7"/>
      <c r="AY8941" s="7"/>
      <c r="AZ8941" s="7"/>
      <c r="BA8941" s="7"/>
      <c r="BB8941" s="7"/>
      <c r="BC8941" s="7"/>
      <c r="BD8941" s="7"/>
      <c r="BG8941" s="7"/>
      <c r="BH8941" s="7"/>
      <c r="BI8941" s="7"/>
      <c r="BJ8941" s="7"/>
      <c r="BK8941" s="7"/>
      <c r="BL8941" s="7"/>
      <c r="BM8941" s="7"/>
      <c r="BP8941" s="7"/>
      <c r="BQ8941" s="7"/>
      <c r="BR8941" s="7"/>
      <c r="BS8941" s="7"/>
      <c r="BT8941" s="7"/>
      <c r="BU8941" s="7"/>
      <c r="BV8941" s="7"/>
      <c r="BW8941" s="7"/>
    </row>
    <row r="8942" spans="43:75" x14ac:dyDescent="0.2">
      <c r="AQ8942" s="7"/>
      <c r="AR8942" s="7"/>
      <c r="AS8942" s="7"/>
      <c r="AT8942" s="7"/>
      <c r="AU8942" s="7"/>
      <c r="AV8942" s="7"/>
      <c r="AX8942" s="7"/>
      <c r="AY8942" s="7"/>
      <c r="AZ8942" s="7"/>
      <c r="BA8942" s="7"/>
      <c r="BB8942" s="7"/>
      <c r="BC8942" s="7"/>
      <c r="BD8942" s="7"/>
      <c r="BG8942" s="7"/>
      <c r="BH8942" s="7"/>
      <c r="BI8942" s="7"/>
      <c r="BJ8942" s="7"/>
      <c r="BK8942" s="7"/>
      <c r="BL8942" s="7"/>
      <c r="BM8942" s="7"/>
      <c r="BP8942" s="7"/>
      <c r="BQ8942" s="7"/>
      <c r="BR8942" s="7"/>
      <c r="BS8942" s="7"/>
      <c r="BT8942" s="7"/>
      <c r="BU8942" s="7"/>
      <c r="BV8942" s="7"/>
      <c r="BW8942" s="7"/>
    </row>
    <row r="8943" spans="43:75" x14ac:dyDescent="0.2">
      <c r="AQ8943" s="7"/>
      <c r="AR8943" s="7"/>
      <c r="AS8943" s="7"/>
      <c r="AT8943" s="7"/>
      <c r="AU8943" s="7"/>
      <c r="AV8943" s="7"/>
      <c r="AX8943" s="7"/>
      <c r="AY8943" s="7"/>
      <c r="AZ8943" s="7"/>
      <c r="BA8943" s="7"/>
      <c r="BB8943" s="7"/>
      <c r="BC8943" s="7"/>
      <c r="BD8943" s="7"/>
      <c r="BG8943" s="7"/>
      <c r="BH8943" s="7"/>
      <c r="BI8943" s="7"/>
      <c r="BJ8943" s="7"/>
      <c r="BK8943" s="7"/>
      <c r="BL8943" s="7"/>
      <c r="BM8943" s="7"/>
      <c r="BP8943" s="7"/>
      <c r="BQ8943" s="7"/>
      <c r="BR8943" s="7"/>
      <c r="BS8943" s="7"/>
      <c r="BT8943" s="7"/>
      <c r="BU8943" s="7"/>
      <c r="BV8943" s="7"/>
      <c r="BW8943" s="7"/>
    </row>
    <row r="8944" spans="43:75" x14ac:dyDescent="0.2">
      <c r="AQ8944" s="7"/>
      <c r="AR8944" s="7"/>
      <c r="AS8944" s="7"/>
      <c r="AT8944" s="7"/>
      <c r="AU8944" s="7"/>
      <c r="AV8944" s="7"/>
      <c r="AX8944" s="7"/>
      <c r="AY8944" s="7"/>
      <c r="AZ8944" s="7"/>
      <c r="BA8944" s="7"/>
      <c r="BB8944" s="7"/>
      <c r="BC8944" s="7"/>
      <c r="BD8944" s="7"/>
      <c r="BG8944" s="7"/>
      <c r="BH8944" s="7"/>
      <c r="BI8944" s="7"/>
      <c r="BJ8944" s="7"/>
      <c r="BK8944" s="7"/>
      <c r="BL8944" s="7"/>
      <c r="BM8944" s="7"/>
      <c r="BP8944" s="7"/>
      <c r="BQ8944" s="7"/>
      <c r="BR8944" s="7"/>
      <c r="BS8944" s="7"/>
      <c r="BT8944" s="7"/>
      <c r="BU8944" s="7"/>
      <c r="BV8944" s="7"/>
      <c r="BW8944" s="7"/>
    </row>
    <row r="8945" spans="43:75" x14ac:dyDescent="0.2">
      <c r="AQ8945" s="7"/>
      <c r="AR8945" s="7"/>
      <c r="AS8945" s="7"/>
      <c r="AT8945" s="7"/>
      <c r="AU8945" s="7"/>
      <c r="AV8945" s="7"/>
      <c r="AX8945" s="7"/>
      <c r="AY8945" s="7"/>
      <c r="AZ8945" s="7"/>
      <c r="BA8945" s="7"/>
      <c r="BB8945" s="7"/>
      <c r="BC8945" s="7"/>
      <c r="BD8945" s="7"/>
      <c r="BG8945" s="7"/>
      <c r="BH8945" s="7"/>
      <c r="BI8945" s="7"/>
      <c r="BJ8945" s="7"/>
      <c r="BK8945" s="7"/>
      <c r="BL8945" s="7"/>
      <c r="BM8945" s="7"/>
      <c r="BP8945" s="7"/>
      <c r="BQ8945" s="7"/>
      <c r="BR8945" s="7"/>
      <c r="BS8945" s="7"/>
      <c r="BT8945" s="7"/>
      <c r="BU8945" s="7"/>
      <c r="BV8945" s="7"/>
      <c r="BW8945" s="7"/>
    </row>
    <row r="8946" spans="43:75" x14ac:dyDescent="0.2">
      <c r="AQ8946" s="7"/>
      <c r="AR8946" s="7"/>
      <c r="AS8946" s="7"/>
      <c r="AT8946" s="7"/>
      <c r="AU8946" s="7"/>
      <c r="AV8946" s="7"/>
      <c r="AX8946" s="7"/>
      <c r="AY8946" s="7"/>
      <c r="AZ8946" s="7"/>
      <c r="BA8946" s="7"/>
      <c r="BB8946" s="7"/>
      <c r="BC8946" s="7"/>
      <c r="BD8946" s="7"/>
      <c r="BG8946" s="7"/>
      <c r="BH8946" s="7"/>
      <c r="BI8946" s="7"/>
      <c r="BJ8946" s="7"/>
      <c r="BK8946" s="7"/>
      <c r="BL8946" s="7"/>
      <c r="BM8946" s="7"/>
      <c r="BP8946" s="7"/>
      <c r="BQ8946" s="7"/>
      <c r="BR8946" s="7"/>
      <c r="BS8946" s="7"/>
      <c r="BT8946" s="7"/>
      <c r="BU8946" s="7"/>
      <c r="BV8946" s="7"/>
      <c r="BW8946" s="7"/>
    </row>
    <row r="8947" spans="43:75" x14ac:dyDescent="0.2">
      <c r="AQ8947" s="7"/>
      <c r="AR8947" s="7"/>
      <c r="AS8947" s="7"/>
      <c r="AT8947" s="7"/>
      <c r="AU8947" s="7"/>
      <c r="AV8947" s="7"/>
      <c r="AX8947" s="7"/>
      <c r="AY8947" s="7"/>
      <c r="AZ8947" s="7"/>
      <c r="BA8947" s="7"/>
      <c r="BB8947" s="7"/>
      <c r="BC8947" s="7"/>
      <c r="BD8947" s="7"/>
      <c r="BG8947" s="7"/>
      <c r="BH8947" s="7"/>
      <c r="BI8947" s="7"/>
      <c r="BJ8947" s="7"/>
      <c r="BK8947" s="7"/>
      <c r="BL8947" s="7"/>
      <c r="BM8947" s="7"/>
      <c r="BP8947" s="7"/>
      <c r="BQ8947" s="7"/>
      <c r="BR8947" s="7"/>
      <c r="BS8947" s="7"/>
      <c r="BT8947" s="7"/>
      <c r="BU8947" s="7"/>
      <c r="BV8947" s="7"/>
      <c r="BW8947" s="7"/>
    </row>
    <row r="8948" spans="43:75" x14ac:dyDescent="0.2">
      <c r="AQ8948" s="7"/>
      <c r="AR8948" s="7"/>
      <c r="AS8948" s="7"/>
      <c r="AT8948" s="7"/>
      <c r="AU8948" s="7"/>
      <c r="AV8948" s="7"/>
      <c r="AX8948" s="7"/>
      <c r="AY8948" s="7"/>
      <c r="AZ8948" s="7"/>
      <c r="BA8948" s="7"/>
      <c r="BB8948" s="7"/>
      <c r="BC8948" s="7"/>
      <c r="BD8948" s="7"/>
      <c r="BG8948" s="7"/>
      <c r="BH8948" s="7"/>
      <c r="BI8948" s="7"/>
      <c r="BJ8948" s="7"/>
      <c r="BK8948" s="7"/>
      <c r="BL8948" s="7"/>
      <c r="BM8948" s="7"/>
      <c r="BP8948" s="7"/>
      <c r="BQ8948" s="7"/>
      <c r="BR8948" s="7"/>
      <c r="BS8948" s="7"/>
      <c r="BT8948" s="7"/>
      <c r="BU8948" s="7"/>
      <c r="BV8948" s="7"/>
      <c r="BW8948" s="7"/>
    </row>
    <row r="8949" spans="43:75" x14ac:dyDescent="0.2">
      <c r="AQ8949" s="7"/>
      <c r="AR8949" s="7"/>
      <c r="AS8949" s="7"/>
      <c r="AT8949" s="7"/>
      <c r="AU8949" s="7"/>
      <c r="AV8949" s="7"/>
      <c r="AX8949" s="7"/>
      <c r="AY8949" s="7"/>
      <c r="AZ8949" s="7"/>
      <c r="BA8949" s="7"/>
      <c r="BB8949" s="7"/>
      <c r="BC8949" s="7"/>
      <c r="BD8949" s="7"/>
      <c r="BG8949" s="7"/>
      <c r="BH8949" s="7"/>
      <c r="BI8949" s="7"/>
      <c r="BJ8949" s="7"/>
      <c r="BK8949" s="7"/>
      <c r="BL8949" s="7"/>
      <c r="BM8949" s="7"/>
      <c r="BP8949" s="7"/>
      <c r="BQ8949" s="7"/>
      <c r="BR8949" s="7"/>
      <c r="BS8949" s="7"/>
      <c r="BT8949" s="7"/>
      <c r="BU8949" s="7"/>
      <c r="BV8949" s="7"/>
      <c r="BW8949" s="7"/>
    </row>
    <row r="8950" spans="43:75" x14ac:dyDescent="0.2">
      <c r="AQ8950" s="7"/>
      <c r="AR8950" s="7"/>
      <c r="AS8950" s="7"/>
      <c r="AT8950" s="7"/>
      <c r="AU8950" s="7"/>
      <c r="AV8950" s="7"/>
      <c r="AX8950" s="7"/>
      <c r="AY8950" s="7"/>
      <c r="AZ8950" s="7"/>
      <c r="BA8950" s="7"/>
      <c r="BB8950" s="7"/>
      <c r="BC8950" s="7"/>
      <c r="BD8950" s="7"/>
      <c r="BG8950" s="7"/>
      <c r="BH8950" s="7"/>
      <c r="BI8950" s="7"/>
      <c r="BJ8950" s="7"/>
      <c r="BK8950" s="7"/>
      <c r="BL8950" s="7"/>
      <c r="BM8950" s="7"/>
      <c r="BP8950" s="7"/>
      <c r="BQ8950" s="7"/>
      <c r="BR8950" s="7"/>
      <c r="BS8950" s="7"/>
      <c r="BT8950" s="7"/>
      <c r="BU8950" s="7"/>
      <c r="BV8950" s="7"/>
      <c r="BW8950" s="7"/>
    </row>
    <row r="8951" spans="43:75" x14ac:dyDescent="0.2">
      <c r="AQ8951" s="7"/>
      <c r="AR8951" s="7"/>
      <c r="AS8951" s="7"/>
      <c r="AT8951" s="7"/>
      <c r="AU8951" s="7"/>
      <c r="AV8951" s="7"/>
      <c r="AX8951" s="7"/>
      <c r="AY8951" s="7"/>
      <c r="AZ8951" s="7"/>
      <c r="BA8951" s="7"/>
      <c r="BB8951" s="7"/>
      <c r="BC8951" s="7"/>
      <c r="BD8951" s="7"/>
      <c r="BG8951" s="7"/>
      <c r="BH8951" s="7"/>
      <c r="BI8951" s="7"/>
      <c r="BJ8951" s="7"/>
      <c r="BK8951" s="7"/>
      <c r="BL8951" s="7"/>
      <c r="BM8951" s="7"/>
      <c r="BP8951" s="7"/>
      <c r="BQ8951" s="7"/>
      <c r="BR8951" s="7"/>
      <c r="BS8951" s="7"/>
      <c r="BT8951" s="7"/>
      <c r="BU8951" s="7"/>
      <c r="BV8951" s="7"/>
      <c r="BW8951" s="7"/>
    </row>
    <row r="8952" spans="43:75" x14ac:dyDescent="0.2">
      <c r="AQ8952" s="7"/>
      <c r="AR8952" s="7"/>
      <c r="AS8952" s="7"/>
      <c r="AT8952" s="7"/>
      <c r="AU8952" s="7"/>
      <c r="AV8952" s="7"/>
      <c r="AX8952" s="7"/>
      <c r="AY8952" s="7"/>
      <c r="AZ8952" s="7"/>
      <c r="BA8952" s="7"/>
      <c r="BB8952" s="7"/>
      <c r="BC8952" s="7"/>
      <c r="BD8952" s="7"/>
      <c r="BG8952" s="7"/>
      <c r="BH8952" s="7"/>
      <c r="BI8952" s="7"/>
      <c r="BJ8952" s="7"/>
      <c r="BK8952" s="7"/>
      <c r="BL8952" s="7"/>
      <c r="BM8952" s="7"/>
      <c r="BP8952" s="7"/>
      <c r="BQ8952" s="7"/>
      <c r="BR8952" s="7"/>
      <c r="BS8952" s="7"/>
      <c r="BT8952" s="7"/>
      <c r="BU8952" s="7"/>
      <c r="BV8952" s="7"/>
      <c r="BW8952" s="7"/>
    </row>
    <row r="8953" spans="43:75" x14ac:dyDescent="0.2">
      <c r="AQ8953" s="7"/>
      <c r="AR8953" s="7"/>
      <c r="AS8953" s="7"/>
      <c r="AT8953" s="7"/>
      <c r="AU8953" s="7"/>
      <c r="AV8953" s="7"/>
      <c r="AX8953" s="7"/>
      <c r="AY8953" s="7"/>
      <c r="AZ8953" s="7"/>
      <c r="BA8953" s="7"/>
      <c r="BB8953" s="7"/>
      <c r="BC8953" s="7"/>
      <c r="BD8953" s="7"/>
      <c r="BG8953" s="7"/>
      <c r="BH8953" s="7"/>
      <c r="BI8953" s="7"/>
      <c r="BJ8953" s="7"/>
      <c r="BK8953" s="7"/>
      <c r="BL8953" s="7"/>
      <c r="BM8953" s="7"/>
      <c r="BP8953" s="7"/>
      <c r="BQ8953" s="7"/>
      <c r="BR8953" s="7"/>
      <c r="BS8953" s="7"/>
      <c r="BT8953" s="7"/>
      <c r="BU8953" s="7"/>
      <c r="BV8953" s="7"/>
      <c r="BW8953" s="7"/>
    </row>
    <row r="8954" spans="43:75" x14ac:dyDescent="0.2">
      <c r="AQ8954" s="7"/>
      <c r="AR8954" s="7"/>
      <c r="AS8954" s="7"/>
      <c r="AT8954" s="7"/>
      <c r="AU8954" s="7"/>
      <c r="AV8954" s="7"/>
      <c r="AX8954" s="7"/>
      <c r="AY8954" s="7"/>
      <c r="AZ8954" s="7"/>
      <c r="BA8954" s="7"/>
      <c r="BB8954" s="7"/>
      <c r="BC8954" s="7"/>
      <c r="BD8954" s="7"/>
      <c r="BG8954" s="7"/>
      <c r="BH8954" s="7"/>
      <c r="BI8954" s="7"/>
      <c r="BJ8954" s="7"/>
      <c r="BK8954" s="7"/>
      <c r="BL8954" s="7"/>
      <c r="BM8954" s="7"/>
      <c r="BP8954" s="7"/>
      <c r="BQ8954" s="7"/>
      <c r="BR8954" s="7"/>
      <c r="BS8954" s="7"/>
      <c r="BT8954" s="7"/>
      <c r="BU8954" s="7"/>
      <c r="BV8954" s="7"/>
      <c r="BW8954" s="7"/>
    </row>
    <row r="8955" spans="43:75" x14ac:dyDescent="0.2">
      <c r="AQ8955" s="7"/>
      <c r="AR8955" s="7"/>
      <c r="AS8955" s="7"/>
      <c r="AT8955" s="7"/>
      <c r="AU8955" s="7"/>
      <c r="AV8955" s="7"/>
      <c r="AX8955" s="7"/>
      <c r="AY8955" s="7"/>
      <c r="AZ8955" s="7"/>
      <c r="BA8955" s="7"/>
      <c r="BB8955" s="7"/>
      <c r="BC8955" s="7"/>
      <c r="BD8955" s="7"/>
      <c r="BG8955" s="7"/>
      <c r="BH8955" s="7"/>
      <c r="BI8955" s="7"/>
      <c r="BJ8955" s="7"/>
      <c r="BK8955" s="7"/>
      <c r="BL8955" s="7"/>
      <c r="BM8955" s="7"/>
      <c r="BP8955" s="7"/>
      <c r="BQ8955" s="7"/>
      <c r="BR8955" s="7"/>
      <c r="BS8955" s="7"/>
      <c r="BT8955" s="7"/>
      <c r="BU8955" s="7"/>
      <c r="BV8955" s="7"/>
      <c r="BW8955" s="7"/>
    </row>
    <row r="8956" spans="43:75" x14ac:dyDescent="0.2">
      <c r="AQ8956" s="7"/>
      <c r="AR8956" s="7"/>
      <c r="AS8956" s="7"/>
      <c r="AT8956" s="7"/>
      <c r="AU8956" s="7"/>
      <c r="AV8956" s="7"/>
      <c r="AX8956" s="7"/>
      <c r="AY8956" s="7"/>
      <c r="AZ8956" s="7"/>
      <c r="BA8956" s="7"/>
      <c r="BB8956" s="7"/>
      <c r="BC8956" s="7"/>
      <c r="BD8956" s="7"/>
      <c r="BG8956" s="7"/>
      <c r="BH8956" s="7"/>
      <c r="BI8956" s="7"/>
      <c r="BJ8956" s="7"/>
      <c r="BK8956" s="7"/>
      <c r="BL8956" s="7"/>
      <c r="BM8956" s="7"/>
      <c r="BP8956" s="7"/>
      <c r="BQ8956" s="7"/>
      <c r="BR8956" s="7"/>
      <c r="BS8956" s="7"/>
      <c r="BT8956" s="7"/>
      <c r="BU8956" s="7"/>
      <c r="BV8956" s="7"/>
      <c r="BW8956" s="7"/>
    </row>
    <row r="8957" spans="43:75" x14ac:dyDescent="0.2">
      <c r="AQ8957" s="7"/>
      <c r="AR8957" s="7"/>
      <c r="AS8957" s="7"/>
      <c r="AT8957" s="7"/>
      <c r="AU8957" s="7"/>
      <c r="AV8957" s="7"/>
      <c r="AX8957" s="7"/>
      <c r="AY8957" s="7"/>
      <c r="AZ8957" s="7"/>
      <c r="BA8957" s="7"/>
      <c r="BB8957" s="7"/>
      <c r="BC8957" s="7"/>
      <c r="BD8957" s="7"/>
      <c r="BG8957" s="7"/>
      <c r="BH8957" s="7"/>
      <c r="BI8957" s="7"/>
      <c r="BJ8957" s="7"/>
      <c r="BK8957" s="7"/>
      <c r="BL8957" s="7"/>
      <c r="BM8957" s="7"/>
      <c r="BP8957" s="7"/>
      <c r="BQ8957" s="7"/>
      <c r="BR8957" s="7"/>
      <c r="BS8957" s="7"/>
      <c r="BT8957" s="7"/>
      <c r="BU8957" s="7"/>
      <c r="BV8957" s="7"/>
      <c r="BW8957" s="7"/>
    </row>
    <row r="8958" spans="43:75" x14ac:dyDescent="0.2">
      <c r="AQ8958" s="7"/>
      <c r="AR8958" s="7"/>
      <c r="AS8958" s="7"/>
      <c r="AT8958" s="7"/>
      <c r="AU8958" s="7"/>
      <c r="AV8958" s="7"/>
      <c r="AX8958" s="7"/>
      <c r="AY8958" s="7"/>
      <c r="AZ8958" s="7"/>
      <c r="BA8958" s="7"/>
      <c r="BB8958" s="7"/>
      <c r="BC8958" s="7"/>
      <c r="BD8958" s="7"/>
      <c r="BG8958" s="7"/>
      <c r="BH8958" s="7"/>
      <c r="BI8958" s="7"/>
      <c r="BJ8958" s="7"/>
      <c r="BK8958" s="7"/>
      <c r="BL8958" s="7"/>
      <c r="BM8958" s="7"/>
      <c r="BP8958" s="7"/>
      <c r="BQ8958" s="7"/>
      <c r="BR8958" s="7"/>
      <c r="BS8958" s="7"/>
      <c r="BT8958" s="7"/>
      <c r="BU8958" s="7"/>
      <c r="BV8958" s="7"/>
      <c r="BW8958" s="7"/>
    </row>
    <row r="8959" spans="43:75" x14ac:dyDescent="0.2">
      <c r="AQ8959" s="7"/>
      <c r="AR8959" s="7"/>
      <c r="AS8959" s="7"/>
      <c r="AT8959" s="7"/>
      <c r="AU8959" s="7"/>
      <c r="AV8959" s="7"/>
      <c r="AX8959" s="7"/>
      <c r="AY8959" s="7"/>
      <c r="AZ8959" s="7"/>
      <c r="BA8959" s="7"/>
      <c r="BB8959" s="7"/>
      <c r="BC8959" s="7"/>
      <c r="BD8959" s="7"/>
      <c r="BG8959" s="7"/>
      <c r="BH8959" s="7"/>
      <c r="BI8959" s="7"/>
      <c r="BJ8959" s="7"/>
      <c r="BK8959" s="7"/>
      <c r="BL8959" s="7"/>
      <c r="BM8959" s="7"/>
      <c r="BP8959" s="7"/>
      <c r="BQ8959" s="7"/>
      <c r="BR8959" s="7"/>
      <c r="BS8959" s="7"/>
      <c r="BT8959" s="7"/>
      <c r="BU8959" s="7"/>
      <c r="BV8959" s="7"/>
      <c r="BW8959" s="7"/>
    </row>
    <row r="8960" spans="43:75" x14ac:dyDescent="0.2">
      <c r="AQ8960" s="7"/>
      <c r="AR8960" s="7"/>
      <c r="AS8960" s="7"/>
      <c r="AT8960" s="7"/>
      <c r="AU8960" s="7"/>
      <c r="AV8960" s="7"/>
      <c r="AX8960" s="7"/>
      <c r="AY8960" s="7"/>
      <c r="AZ8960" s="7"/>
      <c r="BA8960" s="7"/>
      <c r="BB8960" s="7"/>
      <c r="BC8960" s="7"/>
      <c r="BD8960" s="7"/>
      <c r="BG8960" s="7"/>
      <c r="BH8960" s="7"/>
      <c r="BI8960" s="7"/>
      <c r="BJ8960" s="7"/>
      <c r="BK8960" s="7"/>
      <c r="BL8960" s="7"/>
      <c r="BM8960" s="7"/>
      <c r="BP8960" s="7"/>
      <c r="BQ8960" s="7"/>
      <c r="BR8960" s="7"/>
      <c r="BS8960" s="7"/>
      <c r="BT8960" s="7"/>
      <c r="BU8960" s="7"/>
      <c r="BV8960" s="7"/>
      <c r="BW8960" s="7"/>
    </row>
    <row r="8961" spans="43:75" x14ac:dyDescent="0.2">
      <c r="AQ8961" s="7"/>
      <c r="AR8961" s="7"/>
      <c r="AS8961" s="7"/>
      <c r="AT8961" s="7"/>
      <c r="AU8961" s="7"/>
      <c r="AV8961" s="7"/>
      <c r="AX8961" s="7"/>
      <c r="AY8961" s="7"/>
      <c r="AZ8961" s="7"/>
      <c r="BA8961" s="7"/>
      <c r="BB8961" s="7"/>
      <c r="BC8961" s="7"/>
      <c r="BD8961" s="7"/>
      <c r="BG8961" s="7"/>
      <c r="BH8961" s="7"/>
      <c r="BI8961" s="7"/>
      <c r="BJ8961" s="7"/>
      <c r="BK8961" s="7"/>
      <c r="BL8961" s="7"/>
      <c r="BM8961" s="7"/>
      <c r="BP8961" s="7"/>
      <c r="BQ8961" s="7"/>
      <c r="BR8961" s="7"/>
      <c r="BS8961" s="7"/>
      <c r="BT8961" s="7"/>
      <c r="BU8961" s="7"/>
      <c r="BV8961" s="7"/>
      <c r="BW8961" s="7"/>
    </row>
    <row r="8962" spans="43:75" x14ac:dyDescent="0.2">
      <c r="AQ8962" s="7"/>
      <c r="AR8962" s="7"/>
      <c r="AS8962" s="7"/>
      <c r="AT8962" s="7"/>
      <c r="AU8962" s="7"/>
      <c r="AV8962" s="7"/>
      <c r="AX8962" s="7"/>
      <c r="AY8962" s="7"/>
      <c r="AZ8962" s="7"/>
      <c r="BA8962" s="7"/>
      <c r="BB8962" s="7"/>
      <c r="BC8962" s="7"/>
      <c r="BD8962" s="7"/>
      <c r="BG8962" s="7"/>
      <c r="BH8962" s="7"/>
      <c r="BI8962" s="7"/>
      <c r="BJ8962" s="7"/>
      <c r="BK8962" s="7"/>
      <c r="BL8962" s="7"/>
      <c r="BM8962" s="7"/>
      <c r="BP8962" s="7"/>
      <c r="BQ8962" s="7"/>
      <c r="BR8962" s="7"/>
      <c r="BS8962" s="7"/>
      <c r="BT8962" s="7"/>
      <c r="BU8962" s="7"/>
      <c r="BV8962" s="7"/>
      <c r="BW8962" s="7"/>
    </row>
    <row r="8963" spans="43:75" x14ac:dyDescent="0.2">
      <c r="AQ8963" s="7"/>
      <c r="AR8963" s="7"/>
      <c r="AS8963" s="7"/>
      <c r="AT8963" s="7"/>
      <c r="AU8963" s="7"/>
      <c r="AV8963" s="7"/>
      <c r="AX8963" s="7"/>
      <c r="AY8963" s="7"/>
      <c r="AZ8963" s="7"/>
      <c r="BA8963" s="7"/>
      <c r="BB8963" s="7"/>
      <c r="BC8963" s="7"/>
      <c r="BD8963" s="7"/>
      <c r="BG8963" s="7"/>
      <c r="BH8963" s="7"/>
      <c r="BI8963" s="7"/>
      <c r="BJ8963" s="7"/>
      <c r="BK8963" s="7"/>
      <c r="BL8963" s="7"/>
      <c r="BM8963" s="7"/>
      <c r="BP8963" s="7"/>
      <c r="BQ8963" s="7"/>
      <c r="BR8963" s="7"/>
      <c r="BS8963" s="7"/>
      <c r="BT8963" s="7"/>
      <c r="BU8963" s="7"/>
      <c r="BV8963" s="7"/>
      <c r="BW8963" s="7"/>
    </row>
    <row r="8964" spans="43:75" x14ac:dyDescent="0.2">
      <c r="AQ8964" s="7"/>
      <c r="AR8964" s="7"/>
      <c r="AS8964" s="7"/>
      <c r="AT8964" s="7"/>
      <c r="AU8964" s="7"/>
      <c r="AV8964" s="7"/>
      <c r="AX8964" s="7"/>
      <c r="AY8964" s="7"/>
      <c r="AZ8964" s="7"/>
      <c r="BA8964" s="7"/>
      <c r="BB8964" s="7"/>
      <c r="BC8964" s="7"/>
      <c r="BD8964" s="7"/>
      <c r="BG8964" s="7"/>
      <c r="BH8964" s="7"/>
      <c r="BI8964" s="7"/>
      <c r="BJ8964" s="7"/>
      <c r="BK8964" s="7"/>
      <c r="BL8964" s="7"/>
      <c r="BM8964" s="7"/>
      <c r="BP8964" s="7"/>
      <c r="BQ8964" s="7"/>
      <c r="BR8964" s="7"/>
      <c r="BS8964" s="7"/>
      <c r="BT8964" s="7"/>
      <c r="BU8964" s="7"/>
      <c r="BV8964" s="7"/>
      <c r="BW8964" s="7"/>
    </row>
    <row r="8965" spans="43:75" x14ac:dyDescent="0.2">
      <c r="AQ8965" s="7"/>
      <c r="AR8965" s="7"/>
      <c r="AS8965" s="7"/>
      <c r="AT8965" s="7"/>
      <c r="AU8965" s="7"/>
      <c r="AV8965" s="7"/>
      <c r="AX8965" s="7"/>
      <c r="AY8965" s="7"/>
      <c r="AZ8965" s="7"/>
      <c r="BA8965" s="7"/>
      <c r="BB8965" s="7"/>
      <c r="BC8965" s="7"/>
      <c r="BD8965" s="7"/>
      <c r="BG8965" s="7"/>
      <c r="BH8965" s="7"/>
      <c r="BI8965" s="7"/>
      <c r="BJ8965" s="7"/>
      <c r="BK8965" s="7"/>
      <c r="BL8965" s="7"/>
      <c r="BM8965" s="7"/>
      <c r="BP8965" s="7"/>
      <c r="BQ8965" s="7"/>
      <c r="BR8965" s="7"/>
      <c r="BS8965" s="7"/>
      <c r="BT8965" s="7"/>
      <c r="BU8965" s="7"/>
      <c r="BV8965" s="7"/>
      <c r="BW8965" s="7"/>
    </row>
    <row r="8966" spans="43:75" x14ac:dyDescent="0.2">
      <c r="AQ8966" s="7"/>
      <c r="AR8966" s="7"/>
      <c r="AS8966" s="7"/>
      <c r="AT8966" s="7"/>
      <c r="AU8966" s="7"/>
      <c r="AV8966" s="7"/>
      <c r="AX8966" s="7"/>
      <c r="AY8966" s="7"/>
      <c r="AZ8966" s="7"/>
      <c r="BA8966" s="7"/>
      <c r="BB8966" s="7"/>
      <c r="BC8966" s="7"/>
      <c r="BD8966" s="7"/>
      <c r="BG8966" s="7"/>
      <c r="BH8966" s="7"/>
      <c r="BI8966" s="7"/>
      <c r="BJ8966" s="7"/>
      <c r="BK8966" s="7"/>
      <c r="BL8966" s="7"/>
      <c r="BM8966" s="7"/>
      <c r="BP8966" s="7"/>
      <c r="BQ8966" s="7"/>
      <c r="BR8966" s="7"/>
      <c r="BS8966" s="7"/>
      <c r="BT8966" s="7"/>
      <c r="BU8966" s="7"/>
      <c r="BV8966" s="7"/>
      <c r="BW8966" s="7"/>
    </row>
    <row r="8967" spans="43:75" x14ac:dyDescent="0.2">
      <c r="AQ8967" s="7"/>
      <c r="AR8967" s="7"/>
      <c r="AS8967" s="7"/>
      <c r="AT8967" s="7"/>
      <c r="AU8967" s="7"/>
      <c r="AV8967" s="7"/>
      <c r="AX8967" s="7"/>
      <c r="AY8967" s="7"/>
      <c r="AZ8967" s="7"/>
      <c r="BA8967" s="7"/>
      <c r="BB8967" s="7"/>
      <c r="BC8967" s="7"/>
      <c r="BD8967" s="7"/>
      <c r="BG8967" s="7"/>
      <c r="BH8967" s="7"/>
      <c r="BI8967" s="7"/>
      <c r="BJ8967" s="7"/>
      <c r="BK8967" s="7"/>
      <c r="BL8967" s="7"/>
      <c r="BM8967" s="7"/>
      <c r="BP8967" s="7"/>
      <c r="BQ8967" s="7"/>
      <c r="BR8967" s="7"/>
      <c r="BS8967" s="7"/>
      <c r="BT8967" s="7"/>
      <c r="BU8967" s="7"/>
      <c r="BV8967" s="7"/>
      <c r="BW8967" s="7"/>
    </row>
    <row r="8968" spans="43:75" x14ac:dyDescent="0.2">
      <c r="AQ8968" s="7"/>
      <c r="AR8968" s="7"/>
      <c r="AS8968" s="7"/>
      <c r="AT8968" s="7"/>
      <c r="AU8968" s="7"/>
      <c r="AV8968" s="7"/>
      <c r="AX8968" s="7"/>
      <c r="AY8968" s="7"/>
      <c r="AZ8968" s="7"/>
      <c r="BA8968" s="7"/>
      <c r="BB8968" s="7"/>
      <c r="BC8968" s="7"/>
      <c r="BD8968" s="7"/>
      <c r="BG8968" s="7"/>
      <c r="BH8968" s="7"/>
      <c r="BI8968" s="7"/>
      <c r="BJ8968" s="7"/>
      <c r="BK8968" s="7"/>
      <c r="BL8968" s="7"/>
      <c r="BM8968" s="7"/>
      <c r="BP8968" s="7"/>
      <c r="BQ8968" s="7"/>
      <c r="BR8968" s="7"/>
      <c r="BS8968" s="7"/>
      <c r="BT8968" s="7"/>
      <c r="BU8968" s="7"/>
      <c r="BV8968" s="7"/>
      <c r="BW8968" s="7"/>
    </row>
    <row r="8969" spans="43:75" x14ac:dyDescent="0.2">
      <c r="AQ8969" s="7"/>
      <c r="AR8969" s="7"/>
      <c r="AS8969" s="7"/>
      <c r="AT8969" s="7"/>
      <c r="AU8969" s="7"/>
      <c r="AV8969" s="7"/>
      <c r="AX8969" s="7"/>
      <c r="AY8969" s="7"/>
      <c r="AZ8969" s="7"/>
      <c r="BA8969" s="7"/>
      <c r="BB8969" s="7"/>
      <c r="BC8969" s="7"/>
      <c r="BD8969" s="7"/>
      <c r="BG8969" s="7"/>
      <c r="BH8969" s="7"/>
      <c r="BI8969" s="7"/>
      <c r="BJ8969" s="7"/>
      <c r="BK8969" s="7"/>
      <c r="BL8969" s="7"/>
      <c r="BM8969" s="7"/>
      <c r="BP8969" s="7"/>
      <c r="BQ8969" s="7"/>
      <c r="BR8969" s="7"/>
      <c r="BS8969" s="7"/>
      <c r="BT8969" s="7"/>
      <c r="BU8969" s="7"/>
      <c r="BV8969" s="7"/>
      <c r="BW8969" s="7"/>
    </row>
    <row r="8970" spans="43:75" x14ac:dyDescent="0.2">
      <c r="AQ8970" s="7"/>
      <c r="AR8970" s="7"/>
      <c r="AS8970" s="7"/>
      <c r="AT8970" s="7"/>
      <c r="AU8970" s="7"/>
      <c r="AV8970" s="7"/>
      <c r="AX8970" s="7"/>
      <c r="AY8970" s="7"/>
      <c r="AZ8970" s="7"/>
      <c r="BA8970" s="7"/>
      <c r="BB8970" s="7"/>
      <c r="BC8970" s="7"/>
      <c r="BD8970" s="7"/>
      <c r="BG8970" s="7"/>
      <c r="BH8970" s="7"/>
      <c r="BI8970" s="7"/>
      <c r="BJ8970" s="7"/>
      <c r="BK8970" s="7"/>
      <c r="BL8970" s="7"/>
      <c r="BM8970" s="7"/>
      <c r="BP8970" s="7"/>
      <c r="BQ8970" s="7"/>
      <c r="BR8970" s="7"/>
      <c r="BS8970" s="7"/>
      <c r="BT8970" s="7"/>
      <c r="BU8970" s="7"/>
      <c r="BV8970" s="7"/>
      <c r="BW8970" s="7"/>
    </row>
    <row r="8971" spans="43:75" x14ac:dyDescent="0.2">
      <c r="AQ8971" s="7"/>
      <c r="AR8971" s="7"/>
      <c r="AS8971" s="7"/>
      <c r="AT8971" s="7"/>
      <c r="AU8971" s="7"/>
      <c r="AV8971" s="7"/>
      <c r="AX8971" s="7"/>
      <c r="AY8971" s="7"/>
      <c r="AZ8971" s="7"/>
      <c r="BA8971" s="7"/>
      <c r="BB8971" s="7"/>
      <c r="BC8971" s="7"/>
      <c r="BD8971" s="7"/>
      <c r="BG8971" s="7"/>
      <c r="BH8971" s="7"/>
      <c r="BI8971" s="7"/>
      <c r="BJ8971" s="7"/>
      <c r="BK8971" s="7"/>
      <c r="BL8971" s="7"/>
      <c r="BM8971" s="7"/>
      <c r="BP8971" s="7"/>
      <c r="BQ8971" s="7"/>
      <c r="BR8971" s="7"/>
      <c r="BS8971" s="7"/>
      <c r="BT8971" s="7"/>
      <c r="BU8971" s="7"/>
      <c r="BV8971" s="7"/>
      <c r="BW8971" s="7"/>
    </row>
    <row r="8972" spans="43:75" x14ac:dyDescent="0.2">
      <c r="AQ8972" s="7"/>
      <c r="AR8972" s="7"/>
      <c r="AS8972" s="7"/>
      <c r="AT8972" s="7"/>
      <c r="AU8972" s="7"/>
      <c r="AV8972" s="7"/>
      <c r="AX8972" s="7"/>
      <c r="AY8972" s="7"/>
      <c r="AZ8972" s="7"/>
      <c r="BA8972" s="7"/>
      <c r="BB8972" s="7"/>
      <c r="BC8972" s="7"/>
      <c r="BD8972" s="7"/>
      <c r="BG8972" s="7"/>
      <c r="BH8972" s="7"/>
      <c r="BI8972" s="7"/>
      <c r="BJ8972" s="7"/>
      <c r="BK8972" s="7"/>
      <c r="BL8972" s="7"/>
      <c r="BM8972" s="7"/>
      <c r="BP8972" s="7"/>
      <c r="BQ8972" s="7"/>
      <c r="BR8972" s="7"/>
      <c r="BS8972" s="7"/>
      <c r="BT8972" s="7"/>
      <c r="BU8972" s="7"/>
      <c r="BV8972" s="7"/>
      <c r="BW8972" s="7"/>
    </row>
    <row r="8973" spans="43:75" x14ac:dyDescent="0.2">
      <c r="AQ8973" s="7"/>
      <c r="AR8973" s="7"/>
      <c r="AS8973" s="7"/>
      <c r="AT8973" s="7"/>
      <c r="AU8973" s="7"/>
      <c r="AV8973" s="7"/>
      <c r="AX8973" s="7"/>
      <c r="AY8973" s="7"/>
      <c r="AZ8973" s="7"/>
      <c r="BA8973" s="7"/>
      <c r="BB8973" s="7"/>
      <c r="BC8973" s="7"/>
      <c r="BD8973" s="7"/>
      <c r="BG8973" s="7"/>
      <c r="BH8973" s="7"/>
      <c r="BI8973" s="7"/>
      <c r="BJ8973" s="7"/>
      <c r="BK8973" s="7"/>
      <c r="BL8973" s="7"/>
      <c r="BM8973" s="7"/>
      <c r="BP8973" s="7"/>
      <c r="BQ8973" s="7"/>
      <c r="BR8973" s="7"/>
      <c r="BS8973" s="7"/>
      <c r="BT8973" s="7"/>
      <c r="BU8973" s="7"/>
      <c r="BV8973" s="7"/>
      <c r="BW8973" s="7"/>
    </row>
    <row r="8974" spans="43:75" x14ac:dyDescent="0.2">
      <c r="AQ8974" s="7"/>
      <c r="AR8974" s="7"/>
      <c r="AS8974" s="7"/>
      <c r="AT8974" s="7"/>
      <c r="AU8974" s="7"/>
      <c r="AV8974" s="7"/>
      <c r="AX8974" s="7"/>
      <c r="AY8974" s="7"/>
      <c r="AZ8974" s="7"/>
      <c r="BA8974" s="7"/>
      <c r="BB8974" s="7"/>
      <c r="BC8974" s="7"/>
      <c r="BD8974" s="7"/>
      <c r="BG8974" s="7"/>
      <c r="BH8974" s="7"/>
      <c r="BI8974" s="7"/>
      <c r="BJ8974" s="7"/>
      <c r="BK8974" s="7"/>
      <c r="BL8974" s="7"/>
      <c r="BM8974" s="7"/>
      <c r="BP8974" s="7"/>
      <c r="BQ8974" s="7"/>
      <c r="BR8974" s="7"/>
      <c r="BS8974" s="7"/>
      <c r="BT8974" s="7"/>
      <c r="BU8974" s="7"/>
      <c r="BV8974" s="7"/>
      <c r="BW8974" s="7"/>
    </row>
    <row r="8975" spans="43:75" x14ac:dyDescent="0.2">
      <c r="AQ8975" s="7"/>
      <c r="AR8975" s="7"/>
      <c r="AS8975" s="7"/>
      <c r="AT8975" s="7"/>
      <c r="AU8975" s="7"/>
      <c r="AV8975" s="7"/>
      <c r="AX8975" s="7"/>
      <c r="AY8975" s="7"/>
      <c r="AZ8975" s="7"/>
      <c r="BA8975" s="7"/>
      <c r="BB8975" s="7"/>
      <c r="BC8975" s="7"/>
      <c r="BD8975" s="7"/>
      <c r="BG8975" s="7"/>
      <c r="BH8975" s="7"/>
      <c r="BI8975" s="7"/>
      <c r="BJ8975" s="7"/>
      <c r="BK8975" s="7"/>
      <c r="BL8975" s="7"/>
      <c r="BM8975" s="7"/>
      <c r="BP8975" s="7"/>
      <c r="BQ8975" s="7"/>
      <c r="BR8975" s="7"/>
      <c r="BS8975" s="7"/>
      <c r="BT8975" s="7"/>
      <c r="BU8975" s="7"/>
      <c r="BV8975" s="7"/>
      <c r="BW8975" s="7"/>
    </row>
    <row r="8976" spans="43:75" x14ac:dyDescent="0.2">
      <c r="AQ8976" s="7"/>
      <c r="AR8976" s="7"/>
      <c r="AS8976" s="7"/>
      <c r="AT8976" s="7"/>
      <c r="AU8976" s="7"/>
      <c r="AV8976" s="7"/>
      <c r="AX8976" s="7"/>
      <c r="AY8976" s="7"/>
      <c r="AZ8976" s="7"/>
      <c r="BA8976" s="7"/>
      <c r="BB8976" s="7"/>
      <c r="BC8976" s="7"/>
      <c r="BD8976" s="7"/>
      <c r="BG8976" s="7"/>
      <c r="BH8976" s="7"/>
      <c r="BI8976" s="7"/>
      <c r="BJ8976" s="7"/>
      <c r="BK8976" s="7"/>
      <c r="BL8976" s="7"/>
      <c r="BM8976" s="7"/>
      <c r="BP8976" s="7"/>
      <c r="BQ8976" s="7"/>
      <c r="BR8976" s="7"/>
      <c r="BS8976" s="7"/>
      <c r="BT8976" s="7"/>
      <c r="BU8976" s="7"/>
      <c r="BV8976" s="7"/>
      <c r="BW8976" s="7"/>
    </row>
    <row r="8977" spans="43:75" x14ac:dyDescent="0.2">
      <c r="AQ8977" s="7"/>
      <c r="AR8977" s="7"/>
      <c r="AS8977" s="7"/>
      <c r="AT8977" s="7"/>
      <c r="AU8977" s="7"/>
      <c r="AV8977" s="7"/>
      <c r="AX8977" s="7"/>
      <c r="AY8977" s="7"/>
      <c r="AZ8977" s="7"/>
      <c r="BA8977" s="7"/>
      <c r="BB8977" s="7"/>
      <c r="BC8977" s="7"/>
      <c r="BD8977" s="7"/>
      <c r="BG8977" s="7"/>
      <c r="BH8977" s="7"/>
      <c r="BI8977" s="7"/>
      <c r="BJ8977" s="7"/>
      <c r="BK8977" s="7"/>
      <c r="BL8977" s="7"/>
      <c r="BM8977" s="7"/>
      <c r="BP8977" s="7"/>
      <c r="BQ8977" s="7"/>
      <c r="BR8977" s="7"/>
      <c r="BS8977" s="7"/>
      <c r="BT8977" s="7"/>
      <c r="BU8977" s="7"/>
      <c r="BV8977" s="7"/>
      <c r="BW8977" s="7"/>
    </row>
    <row r="8978" spans="43:75" x14ac:dyDescent="0.2">
      <c r="AQ8978" s="7"/>
      <c r="AR8978" s="7"/>
      <c r="AS8978" s="7"/>
      <c r="AT8978" s="7"/>
      <c r="AU8978" s="7"/>
      <c r="AV8978" s="7"/>
      <c r="AX8978" s="7"/>
      <c r="AY8978" s="7"/>
      <c r="AZ8978" s="7"/>
      <c r="BA8978" s="7"/>
      <c r="BB8978" s="7"/>
      <c r="BC8978" s="7"/>
      <c r="BD8978" s="7"/>
      <c r="BG8978" s="7"/>
      <c r="BH8978" s="7"/>
      <c r="BI8978" s="7"/>
      <c r="BJ8978" s="7"/>
      <c r="BK8978" s="7"/>
      <c r="BL8978" s="7"/>
      <c r="BM8978" s="7"/>
      <c r="BP8978" s="7"/>
      <c r="BQ8978" s="7"/>
      <c r="BR8978" s="7"/>
      <c r="BS8978" s="7"/>
      <c r="BT8978" s="7"/>
      <c r="BU8978" s="7"/>
      <c r="BV8978" s="7"/>
      <c r="BW8978" s="7"/>
    </row>
    <row r="8979" spans="43:75" x14ac:dyDescent="0.2">
      <c r="AQ8979" s="7"/>
      <c r="AR8979" s="7"/>
      <c r="AS8979" s="7"/>
      <c r="AT8979" s="7"/>
      <c r="AU8979" s="7"/>
      <c r="AV8979" s="7"/>
      <c r="AX8979" s="7"/>
      <c r="AY8979" s="7"/>
      <c r="AZ8979" s="7"/>
      <c r="BA8979" s="7"/>
      <c r="BB8979" s="7"/>
      <c r="BC8979" s="7"/>
      <c r="BD8979" s="7"/>
      <c r="BG8979" s="7"/>
      <c r="BH8979" s="7"/>
      <c r="BI8979" s="7"/>
      <c r="BJ8979" s="7"/>
      <c r="BK8979" s="7"/>
      <c r="BL8979" s="7"/>
      <c r="BM8979" s="7"/>
      <c r="BP8979" s="7"/>
      <c r="BQ8979" s="7"/>
      <c r="BR8979" s="7"/>
      <c r="BS8979" s="7"/>
      <c r="BT8979" s="7"/>
      <c r="BU8979" s="7"/>
      <c r="BV8979" s="7"/>
      <c r="BW8979" s="7"/>
    </row>
    <row r="8980" spans="43:75" x14ac:dyDescent="0.2">
      <c r="AQ8980" s="7"/>
      <c r="AR8980" s="7"/>
      <c r="AS8980" s="7"/>
      <c r="AT8980" s="7"/>
      <c r="AU8980" s="7"/>
      <c r="AV8980" s="7"/>
      <c r="AX8980" s="7"/>
      <c r="AY8980" s="7"/>
      <c r="AZ8980" s="7"/>
      <c r="BA8980" s="7"/>
      <c r="BB8980" s="7"/>
      <c r="BC8980" s="7"/>
      <c r="BD8980" s="7"/>
      <c r="BG8980" s="7"/>
      <c r="BH8980" s="7"/>
      <c r="BI8980" s="7"/>
      <c r="BJ8980" s="7"/>
      <c r="BK8980" s="7"/>
      <c r="BL8980" s="7"/>
      <c r="BM8980" s="7"/>
      <c r="BP8980" s="7"/>
      <c r="BQ8980" s="7"/>
      <c r="BR8980" s="7"/>
      <c r="BS8980" s="7"/>
      <c r="BT8980" s="7"/>
      <c r="BU8980" s="7"/>
      <c r="BV8980" s="7"/>
      <c r="BW8980" s="7"/>
    </row>
    <row r="8981" spans="43:75" x14ac:dyDescent="0.2">
      <c r="AQ8981" s="7"/>
      <c r="AR8981" s="7"/>
      <c r="AS8981" s="7"/>
      <c r="AT8981" s="7"/>
      <c r="AU8981" s="7"/>
      <c r="AV8981" s="7"/>
      <c r="AX8981" s="7"/>
      <c r="AY8981" s="7"/>
      <c r="AZ8981" s="7"/>
      <c r="BA8981" s="7"/>
      <c r="BB8981" s="7"/>
      <c r="BC8981" s="7"/>
      <c r="BD8981" s="7"/>
      <c r="BG8981" s="7"/>
      <c r="BH8981" s="7"/>
      <c r="BI8981" s="7"/>
      <c r="BJ8981" s="7"/>
      <c r="BK8981" s="7"/>
      <c r="BL8981" s="7"/>
      <c r="BM8981" s="7"/>
      <c r="BP8981" s="7"/>
      <c r="BQ8981" s="7"/>
      <c r="BR8981" s="7"/>
      <c r="BS8981" s="7"/>
      <c r="BT8981" s="7"/>
      <c r="BU8981" s="7"/>
      <c r="BV8981" s="7"/>
      <c r="BW8981" s="7"/>
    </row>
    <row r="8982" spans="43:75" x14ac:dyDescent="0.2">
      <c r="AQ8982" s="7"/>
      <c r="AR8982" s="7"/>
      <c r="AS8982" s="7"/>
      <c r="AT8982" s="7"/>
      <c r="AU8982" s="7"/>
      <c r="AV8982" s="7"/>
      <c r="AX8982" s="7"/>
      <c r="AY8982" s="7"/>
      <c r="AZ8982" s="7"/>
      <c r="BA8982" s="7"/>
      <c r="BB8982" s="7"/>
      <c r="BC8982" s="7"/>
      <c r="BD8982" s="7"/>
      <c r="BG8982" s="7"/>
      <c r="BH8982" s="7"/>
      <c r="BI8982" s="7"/>
      <c r="BJ8982" s="7"/>
      <c r="BK8982" s="7"/>
      <c r="BL8982" s="7"/>
      <c r="BM8982" s="7"/>
      <c r="BP8982" s="7"/>
      <c r="BQ8982" s="7"/>
      <c r="BR8982" s="7"/>
      <c r="BS8982" s="7"/>
      <c r="BT8982" s="7"/>
      <c r="BU8982" s="7"/>
      <c r="BV8982" s="7"/>
      <c r="BW8982" s="7"/>
    </row>
    <row r="8983" spans="43:75" x14ac:dyDescent="0.2">
      <c r="AQ8983" s="7"/>
      <c r="AR8983" s="7"/>
      <c r="AS8983" s="7"/>
      <c r="AT8983" s="7"/>
      <c r="AU8983" s="7"/>
      <c r="AV8983" s="7"/>
      <c r="AX8983" s="7"/>
      <c r="AY8983" s="7"/>
      <c r="AZ8983" s="7"/>
      <c r="BA8983" s="7"/>
      <c r="BB8983" s="7"/>
      <c r="BC8983" s="7"/>
      <c r="BD8983" s="7"/>
      <c r="BG8983" s="7"/>
      <c r="BH8983" s="7"/>
      <c r="BI8983" s="7"/>
      <c r="BJ8983" s="7"/>
      <c r="BK8983" s="7"/>
      <c r="BL8983" s="7"/>
      <c r="BM8983" s="7"/>
      <c r="BP8983" s="7"/>
      <c r="BQ8983" s="7"/>
      <c r="BR8983" s="7"/>
      <c r="BS8983" s="7"/>
      <c r="BT8983" s="7"/>
      <c r="BU8983" s="7"/>
      <c r="BV8983" s="7"/>
      <c r="BW8983" s="7"/>
    </row>
    <row r="8984" spans="43:75" x14ac:dyDescent="0.2">
      <c r="AQ8984" s="7"/>
      <c r="AR8984" s="7"/>
      <c r="AS8984" s="7"/>
      <c r="AT8984" s="7"/>
      <c r="AU8984" s="7"/>
      <c r="AV8984" s="7"/>
      <c r="AX8984" s="7"/>
      <c r="AY8984" s="7"/>
      <c r="AZ8984" s="7"/>
      <c r="BA8984" s="7"/>
      <c r="BB8984" s="7"/>
      <c r="BC8984" s="7"/>
      <c r="BD8984" s="7"/>
      <c r="BG8984" s="7"/>
      <c r="BH8984" s="7"/>
      <c r="BI8984" s="7"/>
      <c r="BJ8984" s="7"/>
      <c r="BK8984" s="7"/>
      <c r="BL8984" s="7"/>
      <c r="BM8984" s="7"/>
      <c r="BP8984" s="7"/>
      <c r="BQ8984" s="7"/>
      <c r="BR8984" s="7"/>
      <c r="BS8984" s="7"/>
      <c r="BT8984" s="7"/>
      <c r="BU8984" s="7"/>
      <c r="BV8984" s="7"/>
      <c r="BW8984" s="7"/>
    </row>
    <row r="8985" spans="43:75" x14ac:dyDescent="0.2">
      <c r="AQ8985" s="7"/>
      <c r="AR8985" s="7"/>
      <c r="AS8985" s="7"/>
      <c r="AT8985" s="7"/>
      <c r="AU8985" s="7"/>
      <c r="AV8985" s="7"/>
      <c r="AX8985" s="7"/>
      <c r="AY8985" s="7"/>
      <c r="AZ8985" s="7"/>
      <c r="BA8985" s="7"/>
      <c r="BB8985" s="7"/>
      <c r="BC8985" s="7"/>
      <c r="BD8985" s="7"/>
      <c r="BG8985" s="7"/>
      <c r="BH8985" s="7"/>
      <c r="BI8985" s="7"/>
      <c r="BJ8985" s="7"/>
      <c r="BK8985" s="7"/>
      <c r="BL8985" s="7"/>
      <c r="BM8985" s="7"/>
      <c r="BP8985" s="7"/>
      <c r="BQ8985" s="7"/>
      <c r="BR8985" s="7"/>
      <c r="BS8985" s="7"/>
      <c r="BT8985" s="7"/>
      <c r="BU8985" s="7"/>
      <c r="BV8985" s="7"/>
      <c r="BW8985" s="7"/>
    </row>
    <row r="8986" spans="43:75" x14ac:dyDescent="0.2">
      <c r="AQ8986" s="7"/>
      <c r="AR8986" s="7"/>
      <c r="AS8986" s="7"/>
      <c r="AT8986" s="7"/>
      <c r="AU8986" s="7"/>
      <c r="AV8986" s="7"/>
      <c r="AX8986" s="7"/>
      <c r="AY8986" s="7"/>
      <c r="AZ8986" s="7"/>
      <c r="BA8986" s="7"/>
      <c r="BB8986" s="7"/>
      <c r="BC8986" s="7"/>
      <c r="BD8986" s="7"/>
      <c r="BG8986" s="7"/>
      <c r="BH8986" s="7"/>
      <c r="BI8986" s="7"/>
      <c r="BJ8986" s="7"/>
      <c r="BK8986" s="7"/>
      <c r="BL8986" s="7"/>
      <c r="BM8986" s="7"/>
      <c r="BP8986" s="7"/>
      <c r="BQ8986" s="7"/>
      <c r="BR8986" s="7"/>
      <c r="BS8986" s="7"/>
      <c r="BT8986" s="7"/>
      <c r="BU8986" s="7"/>
      <c r="BV8986" s="7"/>
      <c r="BW8986" s="7"/>
    </row>
    <row r="8987" spans="43:75" x14ac:dyDescent="0.2">
      <c r="AQ8987" s="7"/>
      <c r="AR8987" s="7"/>
      <c r="AS8987" s="7"/>
      <c r="AT8987" s="7"/>
      <c r="AU8987" s="7"/>
      <c r="AV8987" s="7"/>
      <c r="AX8987" s="7"/>
      <c r="AY8987" s="7"/>
      <c r="AZ8987" s="7"/>
      <c r="BA8987" s="7"/>
      <c r="BB8987" s="7"/>
      <c r="BC8987" s="7"/>
      <c r="BD8987" s="7"/>
      <c r="BG8987" s="7"/>
      <c r="BH8987" s="7"/>
      <c r="BI8987" s="7"/>
      <c r="BJ8987" s="7"/>
      <c r="BK8987" s="7"/>
      <c r="BL8987" s="7"/>
      <c r="BM8987" s="7"/>
      <c r="BP8987" s="7"/>
      <c r="BQ8987" s="7"/>
      <c r="BR8987" s="7"/>
      <c r="BS8987" s="7"/>
      <c r="BT8987" s="7"/>
      <c r="BU8987" s="7"/>
      <c r="BV8987" s="7"/>
      <c r="BW8987" s="7"/>
    </row>
    <row r="8988" spans="43:75" x14ac:dyDescent="0.2">
      <c r="AQ8988" s="7"/>
      <c r="AR8988" s="7"/>
      <c r="AS8988" s="7"/>
      <c r="AT8988" s="7"/>
      <c r="AU8988" s="7"/>
      <c r="AV8988" s="7"/>
      <c r="AX8988" s="7"/>
      <c r="AY8988" s="7"/>
      <c r="AZ8988" s="7"/>
      <c r="BA8988" s="7"/>
      <c r="BB8988" s="7"/>
      <c r="BC8988" s="7"/>
      <c r="BD8988" s="7"/>
      <c r="BG8988" s="7"/>
      <c r="BH8988" s="7"/>
      <c r="BI8988" s="7"/>
      <c r="BJ8988" s="7"/>
      <c r="BK8988" s="7"/>
      <c r="BL8988" s="7"/>
      <c r="BM8988" s="7"/>
      <c r="BP8988" s="7"/>
      <c r="BQ8988" s="7"/>
      <c r="BR8988" s="7"/>
      <c r="BS8988" s="7"/>
      <c r="BT8988" s="7"/>
      <c r="BU8988" s="7"/>
      <c r="BV8988" s="7"/>
      <c r="BW8988" s="7"/>
    </row>
    <row r="8989" spans="43:75" x14ac:dyDescent="0.2">
      <c r="AQ8989" s="7"/>
      <c r="AR8989" s="7"/>
      <c r="AS8989" s="7"/>
      <c r="AT8989" s="7"/>
      <c r="AU8989" s="7"/>
      <c r="AV8989" s="7"/>
      <c r="AX8989" s="7"/>
      <c r="AY8989" s="7"/>
      <c r="AZ8989" s="7"/>
      <c r="BA8989" s="7"/>
      <c r="BB8989" s="7"/>
      <c r="BC8989" s="7"/>
      <c r="BD8989" s="7"/>
      <c r="BG8989" s="7"/>
      <c r="BH8989" s="7"/>
      <c r="BI8989" s="7"/>
      <c r="BJ8989" s="7"/>
      <c r="BK8989" s="7"/>
      <c r="BL8989" s="7"/>
      <c r="BM8989" s="7"/>
      <c r="BP8989" s="7"/>
      <c r="BQ8989" s="7"/>
      <c r="BR8989" s="7"/>
      <c r="BS8989" s="7"/>
      <c r="BT8989" s="7"/>
      <c r="BU8989" s="7"/>
      <c r="BV8989" s="7"/>
      <c r="BW8989" s="7"/>
    </row>
    <row r="8990" spans="43:75" x14ac:dyDescent="0.2">
      <c r="AQ8990" s="7"/>
      <c r="AR8990" s="7"/>
      <c r="AS8990" s="7"/>
      <c r="AT8990" s="7"/>
      <c r="AU8990" s="7"/>
      <c r="AV8990" s="7"/>
      <c r="AX8990" s="7"/>
      <c r="AY8990" s="7"/>
      <c r="AZ8990" s="7"/>
      <c r="BA8990" s="7"/>
      <c r="BB8990" s="7"/>
      <c r="BC8990" s="7"/>
      <c r="BD8990" s="7"/>
      <c r="BG8990" s="7"/>
      <c r="BH8990" s="7"/>
      <c r="BI8990" s="7"/>
      <c r="BJ8990" s="7"/>
      <c r="BK8990" s="7"/>
      <c r="BL8990" s="7"/>
      <c r="BM8990" s="7"/>
      <c r="BP8990" s="7"/>
      <c r="BQ8990" s="7"/>
      <c r="BR8990" s="7"/>
      <c r="BS8990" s="7"/>
      <c r="BT8990" s="7"/>
      <c r="BU8990" s="7"/>
      <c r="BV8990" s="7"/>
      <c r="BW8990" s="7"/>
    </row>
    <row r="8991" spans="43:75" x14ac:dyDescent="0.2">
      <c r="AQ8991" s="7"/>
      <c r="AR8991" s="7"/>
      <c r="AS8991" s="7"/>
      <c r="AT8991" s="7"/>
      <c r="AU8991" s="7"/>
      <c r="AV8991" s="7"/>
      <c r="AX8991" s="7"/>
      <c r="AY8991" s="7"/>
      <c r="AZ8991" s="7"/>
      <c r="BA8991" s="7"/>
      <c r="BB8991" s="7"/>
      <c r="BC8991" s="7"/>
      <c r="BD8991" s="7"/>
      <c r="BG8991" s="7"/>
      <c r="BH8991" s="7"/>
      <c r="BI8991" s="7"/>
      <c r="BJ8991" s="7"/>
      <c r="BK8991" s="7"/>
      <c r="BL8991" s="7"/>
      <c r="BM8991" s="7"/>
      <c r="BP8991" s="7"/>
      <c r="BQ8991" s="7"/>
      <c r="BR8991" s="7"/>
      <c r="BS8991" s="7"/>
      <c r="BT8991" s="7"/>
      <c r="BU8991" s="7"/>
      <c r="BV8991" s="7"/>
      <c r="BW8991" s="7"/>
    </row>
    <row r="8992" spans="43:75" x14ac:dyDescent="0.2">
      <c r="AQ8992" s="7"/>
      <c r="AR8992" s="7"/>
      <c r="AS8992" s="7"/>
      <c r="AT8992" s="7"/>
      <c r="AU8992" s="7"/>
      <c r="AV8992" s="7"/>
      <c r="AX8992" s="7"/>
      <c r="AY8992" s="7"/>
      <c r="AZ8992" s="7"/>
      <c r="BA8992" s="7"/>
      <c r="BB8992" s="7"/>
      <c r="BC8992" s="7"/>
      <c r="BD8992" s="7"/>
      <c r="BG8992" s="7"/>
      <c r="BH8992" s="7"/>
      <c r="BI8992" s="7"/>
      <c r="BJ8992" s="7"/>
      <c r="BK8992" s="7"/>
      <c r="BL8992" s="7"/>
      <c r="BM8992" s="7"/>
      <c r="BP8992" s="7"/>
      <c r="BQ8992" s="7"/>
      <c r="BR8992" s="7"/>
      <c r="BS8992" s="7"/>
      <c r="BT8992" s="7"/>
      <c r="BU8992" s="7"/>
      <c r="BV8992" s="7"/>
      <c r="BW8992" s="7"/>
    </row>
    <row r="8993" spans="43:75" x14ac:dyDescent="0.2">
      <c r="AQ8993" s="7"/>
      <c r="AR8993" s="7"/>
      <c r="AS8993" s="7"/>
      <c r="AT8993" s="7"/>
      <c r="AU8993" s="7"/>
      <c r="AV8993" s="7"/>
      <c r="AX8993" s="7"/>
      <c r="AY8993" s="7"/>
      <c r="AZ8993" s="7"/>
      <c r="BA8993" s="7"/>
      <c r="BB8993" s="7"/>
      <c r="BC8993" s="7"/>
      <c r="BD8993" s="7"/>
      <c r="BG8993" s="7"/>
      <c r="BH8993" s="7"/>
      <c r="BI8993" s="7"/>
      <c r="BJ8993" s="7"/>
      <c r="BK8993" s="7"/>
      <c r="BL8993" s="7"/>
      <c r="BM8993" s="7"/>
      <c r="BP8993" s="7"/>
      <c r="BQ8993" s="7"/>
      <c r="BR8993" s="7"/>
      <c r="BS8993" s="7"/>
      <c r="BT8993" s="7"/>
      <c r="BU8993" s="7"/>
      <c r="BV8993" s="7"/>
      <c r="BW8993" s="7"/>
    </row>
    <row r="8994" spans="43:75" x14ac:dyDescent="0.2">
      <c r="AQ8994" s="7"/>
      <c r="AR8994" s="7"/>
      <c r="AS8994" s="7"/>
      <c r="AT8994" s="7"/>
      <c r="AU8994" s="7"/>
      <c r="AV8994" s="7"/>
      <c r="AX8994" s="7"/>
      <c r="AY8994" s="7"/>
      <c r="AZ8994" s="7"/>
      <c r="BA8994" s="7"/>
      <c r="BB8994" s="7"/>
      <c r="BC8994" s="7"/>
      <c r="BD8994" s="7"/>
      <c r="BG8994" s="7"/>
      <c r="BH8994" s="7"/>
      <c r="BI8994" s="7"/>
      <c r="BJ8994" s="7"/>
      <c r="BK8994" s="7"/>
      <c r="BL8994" s="7"/>
      <c r="BM8994" s="7"/>
      <c r="BP8994" s="7"/>
      <c r="BQ8994" s="7"/>
      <c r="BR8994" s="7"/>
      <c r="BS8994" s="7"/>
      <c r="BT8994" s="7"/>
      <c r="BU8994" s="7"/>
      <c r="BV8994" s="7"/>
      <c r="BW8994" s="7"/>
    </row>
    <row r="8995" spans="43:75" x14ac:dyDescent="0.2">
      <c r="AQ8995" s="7"/>
      <c r="AR8995" s="7"/>
      <c r="AS8995" s="7"/>
      <c r="AT8995" s="7"/>
      <c r="AU8995" s="7"/>
      <c r="AV8995" s="7"/>
      <c r="AX8995" s="7"/>
      <c r="AY8995" s="7"/>
      <c r="AZ8995" s="7"/>
      <c r="BA8995" s="7"/>
      <c r="BB8995" s="7"/>
      <c r="BC8995" s="7"/>
      <c r="BD8995" s="7"/>
      <c r="BG8995" s="7"/>
      <c r="BH8995" s="7"/>
      <c r="BI8995" s="7"/>
      <c r="BJ8995" s="7"/>
      <c r="BK8995" s="7"/>
      <c r="BL8995" s="7"/>
      <c r="BM8995" s="7"/>
      <c r="BP8995" s="7"/>
      <c r="BQ8995" s="7"/>
      <c r="BR8995" s="7"/>
      <c r="BS8995" s="7"/>
      <c r="BT8995" s="7"/>
      <c r="BU8995" s="7"/>
      <c r="BV8995" s="7"/>
      <c r="BW8995" s="7"/>
    </row>
    <row r="8996" spans="43:75" x14ac:dyDescent="0.2">
      <c r="AQ8996" s="7"/>
      <c r="AR8996" s="7"/>
      <c r="AS8996" s="7"/>
      <c r="AT8996" s="7"/>
      <c r="AU8996" s="7"/>
      <c r="AV8996" s="7"/>
      <c r="AX8996" s="7"/>
      <c r="AY8996" s="7"/>
      <c r="AZ8996" s="7"/>
      <c r="BA8996" s="7"/>
      <c r="BB8996" s="7"/>
      <c r="BC8996" s="7"/>
      <c r="BD8996" s="7"/>
      <c r="BG8996" s="7"/>
      <c r="BH8996" s="7"/>
      <c r="BI8996" s="7"/>
      <c r="BJ8996" s="7"/>
      <c r="BK8996" s="7"/>
      <c r="BL8996" s="7"/>
      <c r="BM8996" s="7"/>
      <c r="BP8996" s="7"/>
      <c r="BQ8996" s="7"/>
      <c r="BR8996" s="7"/>
      <c r="BS8996" s="7"/>
      <c r="BT8996" s="7"/>
      <c r="BU8996" s="7"/>
      <c r="BV8996" s="7"/>
      <c r="BW8996" s="7"/>
    </row>
    <row r="8997" spans="43:75" x14ac:dyDescent="0.2">
      <c r="AQ8997" s="7"/>
      <c r="AR8997" s="7"/>
      <c r="AS8997" s="7"/>
      <c r="AT8997" s="7"/>
      <c r="AU8997" s="7"/>
      <c r="AV8997" s="7"/>
      <c r="AX8997" s="7"/>
      <c r="AY8997" s="7"/>
      <c r="AZ8997" s="7"/>
      <c r="BA8997" s="7"/>
      <c r="BB8997" s="7"/>
      <c r="BC8997" s="7"/>
      <c r="BD8997" s="7"/>
      <c r="BG8997" s="7"/>
      <c r="BH8997" s="7"/>
      <c r="BI8997" s="7"/>
      <c r="BJ8997" s="7"/>
      <c r="BK8997" s="7"/>
      <c r="BL8997" s="7"/>
      <c r="BM8997" s="7"/>
      <c r="BP8997" s="7"/>
      <c r="BQ8997" s="7"/>
      <c r="BR8997" s="7"/>
      <c r="BS8997" s="7"/>
      <c r="BT8997" s="7"/>
      <c r="BU8997" s="7"/>
      <c r="BV8997" s="7"/>
      <c r="BW8997" s="7"/>
    </row>
    <row r="8998" spans="43:75" x14ac:dyDescent="0.2">
      <c r="AQ8998" s="7"/>
      <c r="AR8998" s="7"/>
      <c r="AS8998" s="7"/>
      <c r="AT8998" s="7"/>
      <c r="AU8998" s="7"/>
      <c r="AV8998" s="7"/>
      <c r="AX8998" s="7"/>
      <c r="AY8998" s="7"/>
      <c r="AZ8998" s="7"/>
      <c r="BA8998" s="7"/>
      <c r="BB8998" s="7"/>
      <c r="BC8998" s="7"/>
      <c r="BD8998" s="7"/>
      <c r="BG8998" s="7"/>
      <c r="BH8998" s="7"/>
      <c r="BI8998" s="7"/>
      <c r="BJ8998" s="7"/>
      <c r="BK8998" s="7"/>
      <c r="BL8998" s="7"/>
      <c r="BM8998" s="7"/>
      <c r="BP8998" s="7"/>
      <c r="BQ8998" s="7"/>
      <c r="BR8998" s="7"/>
      <c r="BS8998" s="7"/>
      <c r="BT8998" s="7"/>
      <c r="BU8998" s="7"/>
      <c r="BV8998" s="7"/>
      <c r="BW8998" s="7"/>
    </row>
    <row r="8999" spans="43:75" x14ac:dyDescent="0.2">
      <c r="AQ8999" s="7"/>
      <c r="AR8999" s="7"/>
      <c r="AS8999" s="7"/>
      <c r="AT8999" s="7"/>
      <c r="AU8999" s="7"/>
      <c r="AV8999" s="7"/>
      <c r="AX8999" s="7"/>
      <c r="AY8999" s="7"/>
      <c r="AZ8999" s="7"/>
      <c r="BA8999" s="7"/>
      <c r="BB8999" s="7"/>
      <c r="BC8999" s="7"/>
      <c r="BD8999" s="7"/>
      <c r="BG8999" s="7"/>
      <c r="BH8999" s="7"/>
      <c r="BI8999" s="7"/>
      <c r="BJ8999" s="7"/>
      <c r="BK8999" s="7"/>
      <c r="BL8999" s="7"/>
      <c r="BM8999" s="7"/>
      <c r="BP8999" s="7"/>
      <c r="BQ8999" s="7"/>
      <c r="BR8999" s="7"/>
      <c r="BS8999" s="7"/>
      <c r="BT8999" s="7"/>
      <c r="BU8999" s="7"/>
      <c r="BV8999" s="7"/>
      <c r="BW8999" s="7"/>
    </row>
    <row r="9000" spans="43:75" x14ac:dyDescent="0.2">
      <c r="AQ9000" s="7"/>
      <c r="AR9000" s="7"/>
      <c r="AS9000" s="7"/>
      <c r="AT9000" s="7"/>
      <c r="AU9000" s="7"/>
      <c r="AV9000" s="7"/>
      <c r="AX9000" s="7"/>
      <c r="AY9000" s="7"/>
      <c r="AZ9000" s="7"/>
      <c r="BA9000" s="7"/>
      <c r="BB9000" s="7"/>
      <c r="BC9000" s="7"/>
      <c r="BD9000" s="7"/>
      <c r="BG9000" s="7"/>
      <c r="BH9000" s="7"/>
      <c r="BI9000" s="7"/>
      <c r="BJ9000" s="7"/>
      <c r="BK9000" s="7"/>
      <c r="BL9000" s="7"/>
      <c r="BM9000" s="7"/>
      <c r="BP9000" s="7"/>
      <c r="BQ9000" s="7"/>
      <c r="BR9000" s="7"/>
      <c r="BS9000" s="7"/>
      <c r="BT9000" s="7"/>
      <c r="BU9000" s="7"/>
      <c r="BV9000" s="7"/>
      <c r="BW9000" s="7"/>
    </row>
    <row r="9001" spans="43:75" x14ac:dyDescent="0.2">
      <c r="AQ9001" s="7"/>
      <c r="AR9001" s="7"/>
      <c r="AS9001" s="7"/>
      <c r="AT9001" s="7"/>
      <c r="AU9001" s="7"/>
      <c r="AV9001" s="7"/>
      <c r="AX9001" s="7"/>
      <c r="AY9001" s="7"/>
      <c r="AZ9001" s="7"/>
      <c r="BA9001" s="7"/>
      <c r="BB9001" s="7"/>
      <c r="BC9001" s="7"/>
      <c r="BD9001" s="7"/>
      <c r="BG9001" s="7"/>
      <c r="BH9001" s="7"/>
      <c r="BI9001" s="7"/>
      <c r="BJ9001" s="7"/>
      <c r="BK9001" s="7"/>
      <c r="BL9001" s="7"/>
      <c r="BM9001" s="7"/>
      <c r="BP9001" s="7"/>
      <c r="BQ9001" s="7"/>
      <c r="BR9001" s="7"/>
      <c r="BS9001" s="7"/>
      <c r="BT9001" s="7"/>
      <c r="BU9001" s="7"/>
      <c r="BV9001" s="7"/>
      <c r="BW9001" s="7"/>
    </row>
    <row r="9002" spans="43:75" x14ac:dyDescent="0.2">
      <c r="AQ9002" s="7"/>
      <c r="AR9002" s="7"/>
      <c r="AS9002" s="7"/>
      <c r="AT9002" s="7"/>
      <c r="AU9002" s="7"/>
      <c r="AV9002" s="7"/>
      <c r="AX9002" s="7"/>
      <c r="AY9002" s="7"/>
      <c r="AZ9002" s="7"/>
      <c r="BA9002" s="7"/>
      <c r="BB9002" s="7"/>
      <c r="BC9002" s="7"/>
      <c r="BD9002" s="7"/>
      <c r="BG9002" s="7"/>
      <c r="BH9002" s="7"/>
      <c r="BI9002" s="7"/>
      <c r="BJ9002" s="7"/>
      <c r="BK9002" s="7"/>
      <c r="BL9002" s="7"/>
      <c r="BM9002" s="7"/>
      <c r="BP9002" s="7"/>
      <c r="BQ9002" s="7"/>
      <c r="BR9002" s="7"/>
      <c r="BS9002" s="7"/>
      <c r="BT9002" s="7"/>
      <c r="BU9002" s="7"/>
      <c r="BV9002" s="7"/>
      <c r="BW9002" s="7"/>
    </row>
    <row r="9003" spans="43:75" x14ac:dyDescent="0.2">
      <c r="AQ9003" s="7"/>
      <c r="AR9003" s="7"/>
      <c r="AS9003" s="7"/>
      <c r="AT9003" s="7"/>
      <c r="AU9003" s="7"/>
      <c r="AV9003" s="7"/>
      <c r="AX9003" s="7"/>
      <c r="AY9003" s="7"/>
      <c r="AZ9003" s="7"/>
      <c r="BA9003" s="7"/>
      <c r="BB9003" s="7"/>
      <c r="BC9003" s="7"/>
      <c r="BD9003" s="7"/>
      <c r="BG9003" s="7"/>
      <c r="BH9003" s="7"/>
      <c r="BI9003" s="7"/>
      <c r="BJ9003" s="7"/>
      <c r="BK9003" s="7"/>
      <c r="BL9003" s="7"/>
      <c r="BM9003" s="7"/>
      <c r="BP9003" s="7"/>
      <c r="BQ9003" s="7"/>
      <c r="BR9003" s="7"/>
      <c r="BS9003" s="7"/>
      <c r="BT9003" s="7"/>
      <c r="BU9003" s="7"/>
      <c r="BV9003" s="7"/>
      <c r="BW9003" s="7"/>
    </row>
    <row r="9004" spans="43:75" x14ac:dyDescent="0.2">
      <c r="AQ9004" s="7"/>
      <c r="AR9004" s="7"/>
      <c r="AS9004" s="7"/>
      <c r="AT9004" s="7"/>
      <c r="AU9004" s="7"/>
      <c r="AV9004" s="7"/>
      <c r="AX9004" s="7"/>
      <c r="AY9004" s="7"/>
      <c r="AZ9004" s="7"/>
      <c r="BA9004" s="7"/>
      <c r="BB9004" s="7"/>
      <c r="BC9004" s="7"/>
      <c r="BD9004" s="7"/>
      <c r="BG9004" s="7"/>
      <c r="BH9004" s="7"/>
      <c r="BI9004" s="7"/>
      <c r="BJ9004" s="7"/>
      <c r="BK9004" s="7"/>
      <c r="BL9004" s="7"/>
      <c r="BM9004" s="7"/>
      <c r="BP9004" s="7"/>
      <c r="BQ9004" s="7"/>
      <c r="BR9004" s="7"/>
      <c r="BS9004" s="7"/>
      <c r="BT9004" s="7"/>
      <c r="BU9004" s="7"/>
      <c r="BV9004" s="7"/>
      <c r="BW9004" s="7"/>
    </row>
    <row r="9005" spans="43:75" x14ac:dyDescent="0.2">
      <c r="AQ9005" s="7"/>
      <c r="AR9005" s="7"/>
      <c r="AS9005" s="7"/>
      <c r="AT9005" s="7"/>
      <c r="AU9005" s="7"/>
      <c r="AV9005" s="7"/>
      <c r="AX9005" s="7"/>
      <c r="AY9005" s="7"/>
      <c r="AZ9005" s="7"/>
      <c r="BA9005" s="7"/>
      <c r="BB9005" s="7"/>
      <c r="BC9005" s="7"/>
      <c r="BD9005" s="7"/>
      <c r="BG9005" s="7"/>
      <c r="BH9005" s="7"/>
      <c r="BI9005" s="7"/>
      <c r="BJ9005" s="7"/>
      <c r="BK9005" s="7"/>
      <c r="BL9005" s="7"/>
      <c r="BM9005" s="7"/>
      <c r="BP9005" s="7"/>
      <c r="BQ9005" s="7"/>
      <c r="BR9005" s="7"/>
      <c r="BS9005" s="7"/>
      <c r="BT9005" s="7"/>
      <c r="BU9005" s="7"/>
      <c r="BV9005" s="7"/>
      <c r="BW9005" s="7"/>
    </row>
    <row r="9006" spans="43:75" x14ac:dyDescent="0.2">
      <c r="AQ9006" s="7"/>
      <c r="AR9006" s="7"/>
      <c r="AS9006" s="7"/>
      <c r="AT9006" s="7"/>
      <c r="AU9006" s="7"/>
      <c r="AV9006" s="7"/>
      <c r="AX9006" s="7"/>
      <c r="AY9006" s="7"/>
      <c r="AZ9006" s="7"/>
      <c r="BA9006" s="7"/>
      <c r="BB9006" s="7"/>
      <c r="BC9006" s="7"/>
      <c r="BD9006" s="7"/>
      <c r="BG9006" s="7"/>
      <c r="BH9006" s="7"/>
      <c r="BI9006" s="7"/>
      <c r="BJ9006" s="7"/>
      <c r="BK9006" s="7"/>
      <c r="BL9006" s="7"/>
      <c r="BM9006" s="7"/>
      <c r="BP9006" s="7"/>
      <c r="BQ9006" s="7"/>
      <c r="BR9006" s="7"/>
      <c r="BS9006" s="7"/>
      <c r="BT9006" s="7"/>
      <c r="BU9006" s="7"/>
      <c r="BV9006" s="7"/>
      <c r="BW9006" s="7"/>
    </row>
    <row r="9007" spans="43:75" x14ac:dyDescent="0.2">
      <c r="AQ9007" s="7"/>
      <c r="AR9007" s="7"/>
      <c r="AS9007" s="7"/>
      <c r="AT9007" s="7"/>
      <c r="AU9007" s="7"/>
      <c r="AV9007" s="7"/>
      <c r="AX9007" s="7"/>
      <c r="AY9007" s="7"/>
      <c r="AZ9007" s="7"/>
      <c r="BA9007" s="7"/>
      <c r="BB9007" s="7"/>
      <c r="BC9007" s="7"/>
      <c r="BD9007" s="7"/>
      <c r="BG9007" s="7"/>
      <c r="BH9007" s="7"/>
      <c r="BI9007" s="7"/>
      <c r="BJ9007" s="7"/>
      <c r="BK9007" s="7"/>
      <c r="BL9007" s="7"/>
      <c r="BM9007" s="7"/>
      <c r="BP9007" s="7"/>
      <c r="BQ9007" s="7"/>
      <c r="BR9007" s="7"/>
      <c r="BS9007" s="7"/>
      <c r="BT9007" s="7"/>
      <c r="BU9007" s="7"/>
      <c r="BV9007" s="7"/>
      <c r="BW9007" s="7"/>
    </row>
    <row r="9008" spans="43:75" x14ac:dyDescent="0.2">
      <c r="AQ9008" s="7"/>
      <c r="AR9008" s="7"/>
      <c r="AS9008" s="7"/>
      <c r="AT9008" s="7"/>
      <c r="AU9008" s="7"/>
      <c r="AV9008" s="7"/>
      <c r="AX9008" s="7"/>
      <c r="AY9008" s="7"/>
      <c r="AZ9008" s="7"/>
      <c r="BA9008" s="7"/>
      <c r="BB9008" s="7"/>
      <c r="BC9008" s="7"/>
      <c r="BD9008" s="7"/>
      <c r="BG9008" s="7"/>
      <c r="BH9008" s="7"/>
      <c r="BI9008" s="7"/>
      <c r="BJ9008" s="7"/>
      <c r="BK9008" s="7"/>
      <c r="BL9008" s="7"/>
      <c r="BM9008" s="7"/>
      <c r="BP9008" s="7"/>
      <c r="BQ9008" s="7"/>
      <c r="BR9008" s="7"/>
      <c r="BS9008" s="7"/>
      <c r="BT9008" s="7"/>
      <c r="BU9008" s="7"/>
      <c r="BV9008" s="7"/>
      <c r="BW9008" s="7"/>
    </row>
    <row r="9009" spans="43:75" x14ac:dyDescent="0.2">
      <c r="AQ9009" s="7"/>
      <c r="AR9009" s="7"/>
      <c r="AS9009" s="7"/>
      <c r="AT9009" s="7"/>
      <c r="AU9009" s="7"/>
      <c r="AV9009" s="7"/>
      <c r="AX9009" s="7"/>
      <c r="AY9009" s="7"/>
      <c r="AZ9009" s="7"/>
      <c r="BA9009" s="7"/>
      <c r="BB9009" s="7"/>
      <c r="BC9009" s="7"/>
      <c r="BD9009" s="7"/>
      <c r="BG9009" s="7"/>
      <c r="BH9009" s="7"/>
      <c r="BI9009" s="7"/>
      <c r="BJ9009" s="7"/>
      <c r="BK9009" s="7"/>
      <c r="BL9009" s="7"/>
      <c r="BM9009" s="7"/>
      <c r="BP9009" s="7"/>
      <c r="BQ9009" s="7"/>
      <c r="BR9009" s="7"/>
      <c r="BS9009" s="7"/>
      <c r="BT9009" s="7"/>
      <c r="BU9009" s="7"/>
      <c r="BV9009" s="7"/>
      <c r="BW9009" s="7"/>
    </row>
    <row r="9010" spans="43:75" x14ac:dyDescent="0.2">
      <c r="AQ9010" s="7"/>
      <c r="AR9010" s="7"/>
      <c r="AS9010" s="7"/>
      <c r="AT9010" s="7"/>
      <c r="AU9010" s="7"/>
      <c r="AV9010" s="7"/>
      <c r="AX9010" s="7"/>
      <c r="AY9010" s="7"/>
      <c r="AZ9010" s="7"/>
      <c r="BA9010" s="7"/>
      <c r="BB9010" s="7"/>
      <c r="BC9010" s="7"/>
      <c r="BD9010" s="7"/>
      <c r="BG9010" s="7"/>
      <c r="BH9010" s="7"/>
      <c r="BI9010" s="7"/>
      <c r="BJ9010" s="7"/>
      <c r="BK9010" s="7"/>
      <c r="BL9010" s="7"/>
      <c r="BM9010" s="7"/>
      <c r="BP9010" s="7"/>
      <c r="BQ9010" s="7"/>
      <c r="BR9010" s="7"/>
      <c r="BS9010" s="7"/>
      <c r="BT9010" s="7"/>
      <c r="BU9010" s="7"/>
      <c r="BV9010" s="7"/>
      <c r="BW9010" s="7"/>
    </row>
    <row r="9011" spans="43:75" x14ac:dyDescent="0.2">
      <c r="AQ9011" s="7"/>
      <c r="AR9011" s="7"/>
      <c r="AS9011" s="7"/>
      <c r="AT9011" s="7"/>
      <c r="AU9011" s="7"/>
      <c r="AV9011" s="7"/>
      <c r="AX9011" s="7"/>
      <c r="AY9011" s="7"/>
      <c r="AZ9011" s="7"/>
      <c r="BA9011" s="7"/>
      <c r="BB9011" s="7"/>
      <c r="BC9011" s="7"/>
      <c r="BD9011" s="7"/>
      <c r="BG9011" s="7"/>
      <c r="BH9011" s="7"/>
      <c r="BI9011" s="7"/>
      <c r="BJ9011" s="7"/>
      <c r="BK9011" s="7"/>
      <c r="BL9011" s="7"/>
      <c r="BM9011" s="7"/>
      <c r="BP9011" s="7"/>
      <c r="BQ9011" s="7"/>
      <c r="BR9011" s="7"/>
      <c r="BS9011" s="7"/>
      <c r="BT9011" s="7"/>
      <c r="BU9011" s="7"/>
      <c r="BV9011" s="7"/>
      <c r="BW9011" s="7"/>
    </row>
    <row r="9012" spans="43:75" x14ac:dyDescent="0.2">
      <c r="AQ9012" s="7"/>
      <c r="AR9012" s="7"/>
      <c r="AS9012" s="7"/>
      <c r="AT9012" s="7"/>
      <c r="AU9012" s="7"/>
      <c r="AV9012" s="7"/>
      <c r="AX9012" s="7"/>
      <c r="AY9012" s="7"/>
      <c r="AZ9012" s="7"/>
      <c r="BA9012" s="7"/>
      <c r="BB9012" s="7"/>
      <c r="BC9012" s="7"/>
      <c r="BD9012" s="7"/>
      <c r="BG9012" s="7"/>
      <c r="BH9012" s="7"/>
      <c r="BI9012" s="7"/>
      <c r="BJ9012" s="7"/>
      <c r="BK9012" s="7"/>
      <c r="BL9012" s="7"/>
      <c r="BM9012" s="7"/>
      <c r="BP9012" s="7"/>
      <c r="BQ9012" s="7"/>
      <c r="BR9012" s="7"/>
      <c r="BS9012" s="7"/>
      <c r="BT9012" s="7"/>
      <c r="BU9012" s="7"/>
      <c r="BV9012" s="7"/>
      <c r="BW9012" s="7"/>
    </row>
    <row r="9013" spans="43:75" x14ac:dyDescent="0.2">
      <c r="AQ9013" s="7"/>
      <c r="AR9013" s="7"/>
      <c r="AS9013" s="7"/>
      <c r="AT9013" s="7"/>
      <c r="AU9013" s="7"/>
      <c r="AV9013" s="7"/>
      <c r="AX9013" s="7"/>
      <c r="AY9013" s="7"/>
      <c r="AZ9013" s="7"/>
      <c r="BA9013" s="7"/>
      <c r="BB9013" s="7"/>
      <c r="BC9013" s="7"/>
      <c r="BD9013" s="7"/>
      <c r="BG9013" s="7"/>
      <c r="BH9013" s="7"/>
      <c r="BI9013" s="7"/>
      <c r="BJ9013" s="7"/>
      <c r="BK9013" s="7"/>
      <c r="BL9013" s="7"/>
      <c r="BM9013" s="7"/>
      <c r="BP9013" s="7"/>
      <c r="BQ9013" s="7"/>
      <c r="BR9013" s="7"/>
      <c r="BS9013" s="7"/>
      <c r="BT9013" s="7"/>
      <c r="BU9013" s="7"/>
      <c r="BV9013" s="7"/>
      <c r="BW9013" s="7"/>
    </row>
    <row r="9014" spans="43:75" x14ac:dyDescent="0.2">
      <c r="AQ9014" s="7"/>
      <c r="AR9014" s="7"/>
      <c r="AS9014" s="7"/>
      <c r="AT9014" s="7"/>
      <c r="AU9014" s="7"/>
      <c r="AV9014" s="7"/>
      <c r="AX9014" s="7"/>
      <c r="AY9014" s="7"/>
      <c r="AZ9014" s="7"/>
      <c r="BA9014" s="7"/>
      <c r="BB9014" s="7"/>
      <c r="BC9014" s="7"/>
      <c r="BD9014" s="7"/>
      <c r="BG9014" s="7"/>
      <c r="BH9014" s="7"/>
      <c r="BI9014" s="7"/>
      <c r="BJ9014" s="7"/>
      <c r="BK9014" s="7"/>
      <c r="BL9014" s="7"/>
      <c r="BM9014" s="7"/>
      <c r="BP9014" s="7"/>
      <c r="BQ9014" s="7"/>
      <c r="BR9014" s="7"/>
      <c r="BS9014" s="7"/>
      <c r="BT9014" s="7"/>
      <c r="BU9014" s="7"/>
      <c r="BV9014" s="7"/>
      <c r="BW9014" s="7"/>
    </row>
    <row r="9015" spans="43:75" x14ac:dyDescent="0.2">
      <c r="AQ9015" s="7"/>
      <c r="AR9015" s="7"/>
      <c r="AS9015" s="7"/>
      <c r="AT9015" s="7"/>
      <c r="AU9015" s="7"/>
      <c r="AV9015" s="7"/>
      <c r="AX9015" s="7"/>
      <c r="AY9015" s="7"/>
      <c r="AZ9015" s="7"/>
      <c r="BA9015" s="7"/>
      <c r="BB9015" s="7"/>
      <c r="BC9015" s="7"/>
      <c r="BD9015" s="7"/>
      <c r="BG9015" s="7"/>
      <c r="BH9015" s="7"/>
      <c r="BI9015" s="7"/>
      <c r="BJ9015" s="7"/>
      <c r="BK9015" s="7"/>
      <c r="BL9015" s="7"/>
      <c r="BM9015" s="7"/>
      <c r="BP9015" s="7"/>
      <c r="BQ9015" s="7"/>
      <c r="BR9015" s="7"/>
      <c r="BS9015" s="7"/>
      <c r="BT9015" s="7"/>
      <c r="BU9015" s="7"/>
      <c r="BV9015" s="7"/>
      <c r="BW9015" s="7"/>
    </row>
    <row r="9016" spans="43:75" x14ac:dyDescent="0.2">
      <c r="AQ9016" s="7"/>
      <c r="AR9016" s="7"/>
      <c r="AS9016" s="7"/>
      <c r="AT9016" s="7"/>
      <c r="AU9016" s="7"/>
      <c r="AV9016" s="7"/>
      <c r="AX9016" s="7"/>
      <c r="AY9016" s="7"/>
      <c r="AZ9016" s="7"/>
      <c r="BA9016" s="7"/>
      <c r="BB9016" s="7"/>
      <c r="BC9016" s="7"/>
      <c r="BD9016" s="7"/>
      <c r="BG9016" s="7"/>
      <c r="BH9016" s="7"/>
      <c r="BI9016" s="7"/>
      <c r="BJ9016" s="7"/>
      <c r="BK9016" s="7"/>
      <c r="BL9016" s="7"/>
      <c r="BM9016" s="7"/>
      <c r="BP9016" s="7"/>
      <c r="BQ9016" s="7"/>
      <c r="BR9016" s="7"/>
      <c r="BS9016" s="7"/>
      <c r="BT9016" s="7"/>
      <c r="BU9016" s="7"/>
      <c r="BV9016" s="7"/>
      <c r="BW9016" s="7"/>
    </row>
    <row r="9017" spans="43:75" x14ac:dyDescent="0.2">
      <c r="AQ9017" s="7"/>
      <c r="AR9017" s="7"/>
      <c r="AS9017" s="7"/>
      <c r="AT9017" s="7"/>
      <c r="AU9017" s="7"/>
      <c r="AV9017" s="7"/>
      <c r="AX9017" s="7"/>
      <c r="AY9017" s="7"/>
      <c r="AZ9017" s="7"/>
      <c r="BA9017" s="7"/>
      <c r="BB9017" s="7"/>
      <c r="BC9017" s="7"/>
      <c r="BD9017" s="7"/>
      <c r="BG9017" s="7"/>
      <c r="BH9017" s="7"/>
      <c r="BI9017" s="7"/>
      <c r="BJ9017" s="7"/>
      <c r="BK9017" s="7"/>
      <c r="BL9017" s="7"/>
      <c r="BM9017" s="7"/>
      <c r="BP9017" s="7"/>
      <c r="BQ9017" s="7"/>
      <c r="BR9017" s="7"/>
      <c r="BS9017" s="7"/>
      <c r="BT9017" s="7"/>
      <c r="BU9017" s="7"/>
      <c r="BV9017" s="7"/>
      <c r="BW9017" s="7"/>
    </row>
    <row r="9018" spans="43:75" x14ac:dyDescent="0.2">
      <c r="AQ9018" s="7"/>
      <c r="AR9018" s="7"/>
      <c r="AS9018" s="7"/>
      <c r="AT9018" s="7"/>
      <c r="AU9018" s="7"/>
      <c r="AV9018" s="7"/>
      <c r="AX9018" s="7"/>
      <c r="AY9018" s="7"/>
      <c r="AZ9018" s="7"/>
      <c r="BA9018" s="7"/>
      <c r="BB9018" s="7"/>
      <c r="BC9018" s="7"/>
      <c r="BD9018" s="7"/>
      <c r="BG9018" s="7"/>
      <c r="BH9018" s="7"/>
      <c r="BI9018" s="7"/>
      <c r="BJ9018" s="7"/>
      <c r="BK9018" s="7"/>
      <c r="BL9018" s="7"/>
      <c r="BM9018" s="7"/>
      <c r="BP9018" s="7"/>
      <c r="BQ9018" s="7"/>
      <c r="BR9018" s="7"/>
      <c r="BS9018" s="7"/>
      <c r="BT9018" s="7"/>
      <c r="BU9018" s="7"/>
      <c r="BV9018" s="7"/>
      <c r="BW9018" s="7"/>
    </row>
    <row r="9019" spans="43:75" x14ac:dyDescent="0.2">
      <c r="AQ9019" s="7"/>
      <c r="AR9019" s="7"/>
      <c r="AS9019" s="7"/>
      <c r="AT9019" s="7"/>
      <c r="AU9019" s="7"/>
      <c r="AV9019" s="7"/>
      <c r="AX9019" s="7"/>
      <c r="AY9019" s="7"/>
      <c r="AZ9019" s="7"/>
      <c r="BA9019" s="7"/>
      <c r="BB9019" s="7"/>
      <c r="BC9019" s="7"/>
      <c r="BD9019" s="7"/>
      <c r="BG9019" s="7"/>
      <c r="BH9019" s="7"/>
      <c r="BI9019" s="7"/>
      <c r="BJ9019" s="7"/>
      <c r="BK9019" s="7"/>
      <c r="BL9019" s="7"/>
      <c r="BM9019" s="7"/>
      <c r="BP9019" s="7"/>
      <c r="BQ9019" s="7"/>
      <c r="BR9019" s="7"/>
      <c r="BS9019" s="7"/>
      <c r="BT9019" s="7"/>
      <c r="BU9019" s="7"/>
      <c r="BV9019" s="7"/>
      <c r="BW9019" s="7"/>
    </row>
    <row r="9020" spans="43:75" x14ac:dyDescent="0.2">
      <c r="AQ9020" s="7"/>
      <c r="AR9020" s="7"/>
      <c r="AS9020" s="7"/>
      <c r="AT9020" s="7"/>
      <c r="AU9020" s="7"/>
      <c r="AV9020" s="7"/>
      <c r="AX9020" s="7"/>
      <c r="AY9020" s="7"/>
      <c r="AZ9020" s="7"/>
      <c r="BA9020" s="7"/>
      <c r="BB9020" s="7"/>
      <c r="BC9020" s="7"/>
      <c r="BD9020" s="7"/>
      <c r="BG9020" s="7"/>
      <c r="BH9020" s="7"/>
      <c r="BI9020" s="7"/>
      <c r="BJ9020" s="7"/>
      <c r="BK9020" s="7"/>
      <c r="BL9020" s="7"/>
      <c r="BM9020" s="7"/>
      <c r="BP9020" s="7"/>
      <c r="BQ9020" s="7"/>
      <c r="BR9020" s="7"/>
      <c r="BS9020" s="7"/>
      <c r="BT9020" s="7"/>
      <c r="BU9020" s="7"/>
      <c r="BV9020" s="7"/>
      <c r="BW9020" s="7"/>
    </row>
    <row r="9021" spans="43:75" x14ac:dyDescent="0.2">
      <c r="AQ9021" s="7"/>
      <c r="AR9021" s="7"/>
      <c r="AS9021" s="7"/>
      <c r="AT9021" s="7"/>
      <c r="AU9021" s="7"/>
      <c r="AV9021" s="7"/>
      <c r="AX9021" s="7"/>
      <c r="AY9021" s="7"/>
      <c r="AZ9021" s="7"/>
      <c r="BA9021" s="7"/>
      <c r="BB9021" s="7"/>
      <c r="BC9021" s="7"/>
      <c r="BD9021" s="7"/>
      <c r="BG9021" s="7"/>
      <c r="BH9021" s="7"/>
      <c r="BI9021" s="7"/>
      <c r="BJ9021" s="7"/>
      <c r="BK9021" s="7"/>
      <c r="BL9021" s="7"/>
      <c r="BM9021" s="7"/>
      <c r="BP9021" s="7"/>
      <c r="BQ9021" s="7"/>
      <c r="BR9021" s="7"/>
      <c r="BS9021" s="7"/>
      <c r="BT9021" s="7"/>
      <c r="BU9021" s="7"/>
      <c r="BV9021" s="7"/>
      <c r="BW9021" s="7"/>
    </row>
    <row r="9022" spans="43:75" x14ac:dyDescent="0.2">
      <c r="AQ9022" s="7"/>
      <c r="AR9022" s="7"/>
      <c r="AS9022" s="7"/>
      <c r="AT9022" s="7"/>
      <c r="AU9022" s="7"/>
      <c r="AV9022" s="7"/>
      <c r="AX9022" s="7"/>
      <c r="AY9022" s="7"/>
      <c r="AZ9022" s="7"/>
      <c r="BA9022" s="7"/>
      <c r="BB9022" s="7"/>
      <c r="BC9022" s="7"/>
      <c r="BD9022" s="7"/>
      <c r="BG9022" s="7"/>
      <c r="BH9022" s="7"/>
      <c r="BI9022" s="7"/>
      <c r="BJ9022" s="7"/>
      <c r="BK9022" s="7"/>
      <c r="BL9022" s="7"/>
      <c r="BM9022" s="7"/>
      <c r="BP9022" s="7"/>
      <c r="BQ9022" s="7"/>
      <c r="BR9022" s="7"/>
      <c r="BS9022" s="7"/>
      <c r="BT9022" s="7"/>
      <c r="BU9022" s="7"/>
      <c r="BV9022" s="7"/>
      <c r="BW9022" s="7"/>
    </row>
    <row r="9023" spans="43:75" x14ac:dyDescent="0.2">
      <c r="AQ9023" s="7"/>
      <c r="AR9023" s="7"/>
      <c r="AS9023" s="7"/>
      <c r="AT9023" s="7"/>
      <c r="AU9023" s="7"/>
      <c r="AV9023" s="7"/>
      <c r="AX9023" s="7"/>
      <c r="AY9023" s="7"/>
      <c r="AZ9023" s="7"/>
      <c r="BA9023" s="7"/>
      <c r="BB9023" s="7"/>
      <c r="BC9023" s="7"/>
      <c r="BD9023" s="7"/>
      <c r="BG9023" s="7"/>
      <c r="BH9023" s="7"/>
      <c r="BI9023" s="7"/>
      <c r="BJ9023" s="7"/>
      <c r="BK9023" s="7"/>
      <c r="BL9023" s="7"/>
      <c r="BM9023" s="7"/>
      <c r="BP9023" s="7"/>
      <c r="BQ9023" s="7"/>
      <c r="BR9023" s="7"/>
      <c r="BS9023" s="7"/>
      <c r="BT9023" s="7"/>
      <c r="BU9023" s="7"/>
      <c r="BV9023" s="7"/>
      <c r="BW9023" s="7"/>
    </row>
    <row r="9024" spans="43:75" x14ac:dyDescent="0.2">
      <c r="AQ9024" s="7"/>
      <c r="AR9024" s="7"/>
      <c r="AS9024" s="7"/>
      <c r="AT9024" s="7"/>
      <c r="AU9024" s="7"/>
      <c r="AV9024" s="7"/>
      <c r="AX9024" s="7"/>
      <c r="AY9024" s="7"/>
      <c r="AZ9024" s="7"/>
      <c r="BA9024" s="7"/>
      <c r="BB9024" s="7"/>
      <c r="BC9024" s="7"/>
      <c r="BD9024" s="7"/>
      <c r="BG9024" s="7"/>
      <c r="BH9024" s="7"/>
      <c r="BI9024" s="7"/>
      <c r="BJ9024" s="7"/>
      <c r="BK9024" s="7"/>
      <c r="BL9024" s="7"/>
      <c r="BM9024" s="7"/>
      <c r="BP9024" s="7"/>
      <c r="BQ9024" s="7"/>
      <c r="BR9024" s="7"/>
      <c r="BS9024" s="7"/>
      <c r="BT9024" s="7"/>
      <c r="BU9024" s="7"/>
      <c r="BV9024" s="7"/>
      <c r="BW9024" s="7"/>
    </row>
    <row r="9025" spans="43:75" x14ac:dyDescent="0.2">
      <c r="AQ9025" s="7"/>
      <c r="AR9025" s="7"/>
      <c r="AS9025" s="7"/>
      <c r="AT9025" s="7"/>
      <c r="AU9025" s="7"/>
      <c r="AV9025" s="7"/>
      <c r="AX9025" s="7"/>
      <c r="AY9025" s="7"/>
      <c r="AZ9025" s="7"/>
      <c r="BA9025" s="7"/>
      <c r="BB9025" s="7"/>
      <c r="BC9025" s="7"/>
      <c r="BD9025" s="7"/>
      <c r="BG9025" s="7"/>
      <c r="BH9025" s="7"/>
      <c r="BI9025" s="7"/>
      <c r="BJ9025" s="7"/>
      <c r="BK9025" s="7"/>
      <c r="BL9025" s="7"/>
      <c r="BM9025" s="7"/>
      <c r="BP9025" s="7"/>
      <c r="BQ9025" s="7"/>
      <c r="BR9025" s="7"/>
      <c r="BS9025" s="7"/>
      <c r="BT9025" s="7"/>
      <c r="BU9025" s="7"/>
      <c r="BV9025" s="7"/>
      <c r="BW9025" s="7"/>
    </row>
    <row r="9026" spans="43:75" x14ac:dyDescent="0.2">
      <c r="AQ9026" s="7"/>
      <c r="AR9026" s="7"/>
      <c r="AS9026" s="7"/>
      <c r="AT9026" s="7"/>
      <c r="AU9026" s="7"/>
      <c r="AV9026" s="7"/>
      <c r="AX9026" s="7"/>
      <c r="AY9026" s="7"/>
      <c r="AZ9026" s="7"/>
      <c r="BA9026" s="7"/>
      <c r="BB9026" s="7"/>
      <c r="BC9026" s="7"/>
      <c r="BD9026" s="7"/>
      <c r="BG9026" s="7"/>
      <c r="BH9026" s="7"/>
      <c r="BI9026" s="7"/>
      <c r="BJ9026" s="7"/>
      <c r="BK9026" s="7"/>
      <c r="BL9026" s="7"/>
      <c r="BM9026" s="7"/>
      <c r="BP9026" s="7"/>
      <c r="BQ9026" s="7"/>
      <c r="BR9026" s="7"/>
      <c r="BS9026" s="7"/>
      <c r="BT9026" s="7"/>
      <c r="BU9026" s="7"/>
      <c r="BV9026" s="7"/>
      <c r="BW9026" s="7"/>
    </row>
    <row r="9027" spans="43:75" x14ac:dyDescent="0.2">
      <c r="AQ9027" s="7"/>
      <c r="AR9027" s="7"/>
      <c r="AS9027" s="7"/>
      <c r="AT9027" s="7"/>
      <c r="AU9027" s="7"/>
      <c r="AV9027" s="7"/>
      <c r="AX9027" s="7"/>
      <c r="AY9027" s="7"/>
      <c r="AZ9027" s="7"/>
      <c r="BA9027" s="7"/>
      <c r="BB9027" s="7"/>
      <c r="BC9027" s="7"/>
      <c r="BD9027" s="7"/>
      <c r="BG9027" s="7"/>
      <c r="BH9027" s="7"/>
      <c r="BI9027" s="7"/>
      <c r="BJ9027" s="7"/>
      <c r="BK9027" s="7"/>
      <c r="BL9027" s="7"/>
      <c r="BM9027" s="7"/>
      <c r="BP9027" s="7"/>
      <c r="BQ9027" s="7"/>
      <c r="BR9027" s="7"/>
      <c r="BS9027" s="7"/>
      <c r="BT9027" s="7"/>
      <c r="BU9027" s="7"/>
      <c r="BV9027" s="7"/>
      <c r="BW9027" s="7"/>
    </row>
    <row r="9028" spans="43:75" x14ac:dyDescent="0.2">
      <c r="AQ9028" s="7"/>
      <c r="AR9028" s="7"/>
      <c r="AS9028" s="7"/>
      <c r="AT9028" s="7"/>
      <c r="AU9028" s="7"/>
      <c r="AV9028" s="7"/>
      <c r="AX9028" s="7"/>
      <c r="AY9028" s="7"/>
      <c r="AZ9028" s="7"/>
      <c r="BA9028" s="7"/>
      <c r="BB9028" s="7"/>
      <c r="BC9028" s="7"/>
      <c r="BD9028" s="7"/>
      <c r="BG9028" s="7"/>
      <c r="BH9028" s="7"/>
      <c r="BI9028" s="7"/>
      <c r="BJ9028" s="7"/>
      <c r="BK9028" s="7"/>
      <c r="BL9028" s="7"/>
      <c r="BM9028" s="7"/>
      <c r="BP9028" s="7"/>
      <c r="BQ9028" s="7"/>
      <c r="BR9028" s="7"/>
      <c r="BS9028" s="7"/>
      <c r="BT9028" s="7"/>
      <c r="BU9028" s="7"/>
      <c r="BV9028" s="7"/>
      <c r="BW9028" s="7"/>
    </row>
    <row r="9029" spans="43:75" x14ac:dyDescent="0.2">
      <c r="AQ9029" s="7"/>
      <c r="AR9029" s="7"/>
      <c r="AS9029" s="7"/>
      <c r="AT9029" s="7"/>
      <c r="AU9029" s="7"/>
      <c r="AV9029" s="7"/>
      <c r="AX9029" s="7"/>
      <c r="AY9029" s="7"/>
      <c r="AZ9029" s="7"/>
      <c r="BA9029" s="7"/>
      <c r="BB9029" s="7"/>
      <c r="BC9029" s="7"/>
      <c r="BD9029" s="7"/>
      <c r="BG9029" s="7"/>
      <c r="BH9029" s="7"/>
      <c r="BI9029" s="7"/>
      <c r="BJ9029" s="7"/>
      <c r="BK9029" s="7"/>
      <c r="BL9029" s="7"/>
      <c r="BM9029" s="7"/>
      <c r="BP9029" s="7"/>
      <c r="BQ9029" s="7"/>
      <c r="BR9029" s="7"/>
      <c r="BS9029" s="7"/>
      <c r="BT9029" s="7"/>
      <c r="BU9029" s="7"/>
      <c r="BV9029" s="7"/>
      <c r="BW9029" s="7"/>
    </row>
    <row r="9030" spans="43:75" x14ac:dyDescent="0.2">
      <c r="AQ9030" s="7"/>
      <c r="AR9030" s="7"/>
      <c r="AS9030" s="7"/>
      <c r="AT9030" s="7"/>
      <c r="AU9030" s="7"/>
      <c r="AV9030" s="7"/>
      <c r="AX9030" s="7"/>
      <c r="AY9030" s="7"/>
      <c r="AZ9030" s="7"/>
      <c r="BA9030" s="7"/>
      <c r="BB9030" s="7"/>
      <c r="BC9030" s="7"/>
      <c r="BD9030" s="7"/>
      <c r="BG9030" s="7"/>
      <c r="BH9030" s="7"/>
      <c r="BI9030" s="7"/>
      <c r="BJ9030" s="7"/>
      <c r="BK9030" s="7"/>
      <c r="BL9030" s="7"/>
      <c r="BM9030" s="7"/>
      <c r="BP9030" s="7"/>
      <c r="BQ9030" s="7"/>
      <c r="BR9030" s="7"/>
      <c r="BS9030" s="7"/>
      <c r="BT9030" s="7"/>
      <c r="BU9030" s="7"/>
      <c r="BV9030" s="7"/>
      <c r="BW9030" s="7"/>
    </row>
    <row r="9031" spans="43:75" x14ac:dyDescent="0.2">
      <c r="AQ9031" s="7"/>
      <c r="AR9031" s="7"/>
      <c r="AS9031" s="7"/>
      <c r="AT9031" s="7"/>
      <c r="AU9031" s="7"/>
      <c r="AV9031" s="7"/>
      <c r="AX9031" s="7"/>
      <c r="AY9031" s="7"/>
      <c r="AZ9031" s="7"/>
      <c r="BA9031" s="7"/>
      <c r="BB9031" s="7"/>
      <c r="BC9031" s="7"/>
      <c r="BD9031" s="7"/>
      <c r="BG9031" s="7"/>
      <c r="BH9031" s="7"/>
      <c r="BI9031" s="7"/>
      <c r="BJ9031" s="7"/>
      <c r="BK9031" s="7"/>
      <c r="BL9031" s="7"/>
      <c r="BM9031" s="7"/>
      <c r="BP9031" s="7"/>
      <c r="BQ9031" s="7"/>
      <c r="BR9031" s="7"/>
      <c r="BS9031" s="7"/>
      <c r="BT9031" s="7"/>
      <c r="BU9031" s="7"/>
      <c r="BV9031" s="7"/>
      <c r="BW9031" s="7"/>
    </row>
    <row r="9032" spans="43:75" x14ac:dyDescent="0.2">
      <c r="AQ9032" s="7"/>
      <c r="AR9032" s="7"/>
      <c r="AS9032" s="7"/>
      <c r="AT9032" s="7"/>
      <c r="AU9032" s="7"/>
      <c r="AV9032" s="7"/>
      <c r="AX9032" s="7"/>
      <c r="AY9032" s="7"/>
      <c r="AZ9032" s="7"/>
      <c r="BA9032" s="7"/>
      <c r="BB9032" s="7"/>
      <c r="BC9032" s="7"/>
      <c r="BD9032" s="7"/>
      <c r="BG9032" s="7"/>
      <c r="BH9032" s="7"/>
      <c r="BI9032" s="7"/>
      <c r="BJ9032" s="7"/>
      <c r="BK9032" s="7"/>
      <c r="BL9032" s="7"/>
      <c r="BM9032" s="7"/>
      <c r="BP9032" s="7"/>
      <c r="BQ9032" s="7"/>
      <c r="BR9032" s="7"/>
      <c r="BS9032" s="7"/>
      <c r="BT9032" s="7"/>
      <c r="BU9032" s="7"/>
      <c r="BV9032" s="7"/>
      <c r="BW9032" s="7"/>
    </row>
    <row r="9033" spans="43:75" x14ac:dyDescent="0.2">
      <c r="AQ9033" s="7"/>
      <c r="AR9033" s="7"/>
      <c r="AS9033" s="7"/>
      <c r="AT9033" s="7"/>
      <c r="AU9033" s="7"/>
      <c r="AV9033" s="7"/>
      <c r="AX9033" s="7"/>
      <c r="AY9033" s="7"/>
      <c r="AZ9033" s="7"/>
      <c r="BA9033" s="7"/>
      <c r="BB9033" s="7"/>
      <c r="BC9033" s="7"/>
      <c r="BD9033" s="7"/>
      <c r="BG9033" s="7"/>
      <c r="BH9033" s="7"/>
      <c r="BI9033" s="7"/>
      <c r="BJ9033" s="7"/>
      <c r="BK9033" s="7"/>
      <c r="BL9033" s="7"/>
      <c r="BM9033" s="7"/>
      <c r="BP9033" s="7"/>
      <c r="BQ9033" s="7"/>
      <c r="BR9033" s="7"/>
      <c r="BS9033" s="7"/>
      <c r="BT9033" s="7"/>
      <c r="BU9033" s="7"/>
      <c r="BV9033" s="7"/>
      <c r="BW9033" s="7"/>
    </row>
    <row r="9034" spans="43:75" x14ac:dyDescent="0.2">
      <c r="AQ9034" s="7"/>
      <c r="AR9034" s="7"/>
      <c r="AS9034" s="7"/>
      <c r="AT9034" s="7"/>
      <c r="AU9034" s="7"/>
      <c r="AV9034" s="7"/>
      <c r="AX9034" s="7"/>
      <c r="AY9034" s="7"/>
      <c r="AZ9034" s="7"/>
      <c r="BA9034" s="7"/>
      <c r="BB9034" s="7"/>
      <c r="BC9034" s="7"/>
      <c r="BD9034" s="7"/>
      <c r="BG9034" s="7"/>
      <c r="BH9034" s="7"/>
      <c r="BI9034" s="7"/>
      <c r="BJ9034" s="7"/>
      <c r="BK9034" s="7"/>
      <c r="BL9034" s="7"/>
      <c r="BM9034" s="7"/>
      <c r="BP9034" s="7"/>
      <c r="BQ9034" s="7"/>
      <c r="BR9034" s="7"/>
      <c r="BS9034" s="7"/>
      <c r="BT9034" s="7"/>
      <c r="BU9034" s="7"/>
      <c r="BV9034" s="7"/>
      <c r="BW9034" s="7"/>
    </row>
    <row r="9035" spans="43:75" x14ac:dyDescent="0.2">
      <c r="AQ9035" s="7"/>
      <c r="AR9035" s="7"/>
      <c r="AS9035" s="7"/>
      <c r="AT9035" s="7"/>
      <c r="AU9035" s="7"/>
      <c r="AV9035" s="7"/>
      <c r="AX9035" s="7"/>
      <c r="AY9035" s="7"/>
      <c r="AZ9035" s="7"/>
      <c r="BA9035" s="7"/>
      <c r="BB9035" s="7"/>
      <c r="BC9035" s="7"/>
      <c r="BD9035" s="7"/>
      <c r="BG9035" s="7"/>
      <c r="BH9035" s="7"/>
      <c r="BI9035" s="7"/>
      <c r="BJ9035" s="7"/>
      <c r="BK9035" s="7"/>
      <c r="BL9035" s="7"/>
      <c r="BM9035" s="7"/>
      <c r="BP9035" s="7"/>
      <c r="BQ9035" s="7"/>
      <c r="BR9035" s="7"/>
      <c r="BS9035" s="7"/>
      <c r="BT9035" s="7"/>
      <c r="BU9035" s="7"/>
      <c r="BV9035" s="7"/>
      <c r="BW9035" s="7"/>
    </row>
    <row r="9036" spans="43:75" x14ac:dyDescent="0.2">
      <c r="AQ9036" s="7"/>
      <c r="AR9036" s="7"/>
      <c r="AS9036" s="7"/>
      <c r="AT9036" s="7"/>
      <c r="AU9036" s="7"/>
      <c r="AV9036" s="7"/>
      <c r="AX9036" s="7"/>
      <c r="AY9036" s="7"/>
      <c r="AZ9036" s="7"/>
      <c r="BA9036" s="7"/>
      <c r="BB9036" s="7"/>
      <c r="BC9036" s="7"/>
      <c r="BD9036" s="7"/>
      <c r="BG9036" s="7"/>
      <c r="BH9036" s="7"/>
      <c r="BI9036" s="7"/>
      <c r="BJ9036" s="7"/>
      <c r="BK9036" s="7"/>
      <c r="BL9036" s="7"/>
      <c r="BM9036" s="7"/>
      <c r="BP9036" s="7"/>
      <c r="BQ9036" s="7"/>
      <c r="BR9036" s="7"/>
      <c r="BS9036" s="7"/>
      <c r="BT9036" s="7"/>
      <c r="BU9036" s="7"/>
      <c r="BV9036" s="7"/>
      <c r="BW9036" s="7"/>
    </row>
    <row r="9037" spans="43:75" x14ac:dyDescent="0.2">
      <c r="AQ9037" s="7"/>
      <c r="AR9037" s="7"/>
      <c r="AS9037" s="7"/>
      <c r="AT9037" s="7"/>
      <c r="AU9037" s="7"/>
      <c r="AV9037" s="7"/>
      <c r="AX9037" s="7"/>
      <c r="AY9037" s="7"/>
      <c r="AZ9037" s="7"/>
      <c r="BA9037" s="7"/>
      <c r="BB9037" s="7"/>
      <c r="BC9037" s="7"/>
      <c r="BD9037" s="7"/>
      <c r="BG9037" s="7"/>
      <c r="BH9037" s="7"/>
      <c r="BI9037" s="7"/>
      <c r="BJ9037" s="7"/>
      <c r="BK9037" s="7"/>
      <c r="BL9037" s="7"/>
      <c r="BM9037" s="7"/>
      <c r="BP9037" s="7"/>
      <c r="BQ9037" s="7"/>
      <c r="BR9037" s="7"/>
      <c r="BS9037" s="7"/>
      <c r="BT9037" s="7"/>
      <c r="BU9037" s="7"/>
      <c r="BV9037" s="7"/>
      <c r="BW9037" s="7"/>
    </row>
    <row r="9038" spans="43:75" x14ac:dyDescent="0.2">
      <c r="AQ9038" s="7"/>
      <c r="AR9038" s="7"/>
      <c r="AS9038" s="7"/>
      <c r="AT9038" s="7"/>
      <c r="AU9038" s="7"/>
      <c r="AV9038" s="7"/>
      <c r="AX9038" s="7"/>
      <c r="AY9038" s="7"/>
      <c r="AZ9038" s="7"/>
      <c r="BA9038" s="7"/>
      <c r="BB9038" s="7"/>
      <c r="BC9038" s="7"/>
      <c r="BD9038" s="7"/>
      <c r="BG9038" s="7"/>
      <c r="BH9038" s="7"/>
      <c r="BI9038" s="7"/>
      <c r="BJ9038" s="7"/>
      <c r="BK9038" s="7"/>
      <c r="BL9038" s="7"/>
      <c r="BM9038" s="7"/>
      <c r="BP9038" s="7"/>
      <c r="BQ9038" s="7"/>
      <c r="BR9038" s="7"/>
      <c r="BS9038" s="7"/>
      <c r="BT9038" s="7"/>
      <c r="BU9038" s="7"/>
      <c r="BV9038" s="7"/>
      <c r="BW9038" s="7"/>
    </row>
    <row r="9039" spans="43:75" x14ac:dyDescent="0.2">
      <c r="AQ9039" s="7"/>
      <c r="AR9039" s="7"/>
      <c r="AS9039" s="7"/>
      <c r="AT9039" s="7"/>
      <c r="AU9039" s="7"/>
      <c r="AV9039" s="7"/>
      <c r="AX9039" s="7"/>
      <c r="AY9039" s="7"/>
      <c r="AZ9039" s="7"/>
      <c r="BA9039" s="7"/>
      <c r="BB9039" s="7"/>
      <c r="BC9039" s="7"/>
      <c r="BD9039" s="7"/>
      <c r="BG9039" s="7"/>
      <c r="BH9039" s="7"/>
      <c r="BI9039" s="7"/>
      <c r="BJ9039" s="7"/>
      <c r="BK9039" s="7"/>
      <c r="BL9039" s="7"/>
      <c r="BM9039" s="7"/>
      <c r="BP9039" s="7"/>
      <c r="BQ9039" s="7"/>
      <c r="BR9039" s="7"/>
      <c r="BS9039" s="7"/>
      <c r="BT9039" s="7"/>
      <c r="BU9039" s="7"/>
      <c r="BV9039" s="7"/>
      <c r="BW9039" s="7"/>
    </row>
    <row r="9040" spans="43:75" x14ac:dyDescent="0.2">
      <c r="AQ9040" s="7"/>
      <c r="AR9040" s="7"/>
      <c r="AS9040" s="7"/>
      <c r="AT9040" s="7"/>
      <c r="AU9040" s="7"/>
      <c r="AV9040" s="7"/>
      <c r="AX9040" s="7"/>
      <c r="AY9040" s="7"/>
      <c r="AZ9040" s="7"/>
      <c r="BA9040" s="7"/>
      <c r="BB9040" s="7"/>
      <c r="BC9040" s="7"/>
      <c r="BD9040" s="7"/>
      <c r="BG9040" s="7"/>
      <c r="BH9040" s="7"/>
      <c r="BI9040" s="7"/>
      <c r="BJ9040" s="7"/>
      <c r="BK9040" s="7"/>
      <c r="BL9040" s="7"/>
      <c r="BM9040" s="7"/>
      <c r="BP9040" s="7"/>
      <c r="BQ9040" s="7"/>
      <c r="BR9040" s="7"/>
      <c r="BS9040" s="7"/>
      <c r="BT9040" s="7"/>
      <c r="BU9040" s="7"/>
      <c r="BV9040" s="7"/>
      <c r="BW9040" s="7"/>
    </row>
    <row r="9041" spans="43:75" x14ac:dyDescent="0.2">
      <c r="AQ9041" s="7"/>
      <c r="AR9041" s="7"/>
      <c r="AS9041" s="7"/>
      <c r="AT9041" s="7"/>
      <c r="AU9041" s="7"/>
      <c r="AV9041" s="7"/>
      <c r="AX9041" s="7"/>
      <c r="AY9041" s="7"/>
      <c r="AZ9041" s="7"/>
      <c r="BA9041" s="7"/>
      <c r="BB9041" s="7"/>
      <c r="BC9041" s="7"/>
      <c r="BD9041" s="7"/>
      <c r="BG9041" s="7"/>
      <c r="BH9041" s="7"/>
      <c r="BI9041" s="7"/>
      <c r="BJ9041" s="7"/>
      <c r="BK9041" s="7"/>
      <c r="BL9041" s="7"/>
      <c r="BM9041" s="7"/>
      <c r="BP9041" s="7"/>
      <c r="BQ9041" s="7"/>
      <c r="BR9041" s="7"/>
      <c r="BS9041" s="7"/>
      <c r="BT9041" s="7"/>
      <c r="BU9041" s="7"/>
      <c r="BV9041" s="7"/>
      <c r="BW9041" s="7"/>
    </row>
    <row r="9042" spans="43:75" x14ac:dyDescent="0.2">
      <c r="AQ9042" s="7"/>
      <c r="AR9042" s="7"/>
      <c r="AS9042" s="7"/>
      <c r="AT9042" s="7"/>
      <c r="AU9042" s="7"/>
      <c r="AV9042" s="7"/>
      <c r="AX9042" s="7"/>
      <c r="AY9042" s="7"/>
      <c r="AZ9042" s="7"/>
      <c r="BA9042" s="7"/>
      <c r="BB9042" s="7"/>
      <c r="BC9042" s="7"/>
      <c r="BD9042" s="7"/>
      <c r="BG9042" s="7"/>
      <c r="BH9042" s="7"/>
      <c r="BI9042" s="7"/>
      <c r="BJ9042" s="7"/>
      <c r="BK9042" s="7"/>
      <c r="BL9042" s="7"/>
      <c r="BM9042" s="7"/>
      <c r="BP9042" s="7"/>
      <c r="BQ9042" s="7"/>
      <c r="BR9042" s="7"/>
      <c r="BS9042" s="7"/>
      <c r="BT9042" s="7"/>
      <c r="BU9042" s="7"/>
      <c r="BV9042" s="7"/>
      <c r="BW9042" s="7"/>
    </row>
    <row r="9043" spans="43:75" x14ac:dyDescent="0.2">
      <c r="AQ9043" s="7"/>
      <c r="AR9043" s="7"/>
      <c r="AS9043" s="7"/>
      <c r="AT9043" s="7"/>
      <c r="AU9043" s="7"/>
      <c r="AV9043" s="7"/>
      <c r="AX9043" s="7"/>
      <c r="AY9043" s="7"/>
      <c r="AZ9043" s="7"/>
      <c r="BA9043" s="7"/>
      <c r="BB9043" s="7"/>
      <c r="BC9043" s="7"/>
      <c r="BD9043" s="7"/>
      <c r="BG9043" s="7"/>
      <c r="BH9043" s="7"/>
      <c r="BI9043" s="7"/>
      <c r="BJ9043" s="7"/>
      <c r="BK9043" s="7"/>
      <c r="BL9043" s="7"/>
      <c r="BM9043" s="7"/>
      <c r="BP9043" s="7"/>
      <c r="BQ9043" s="7"/>
      <c r="BR9043" s="7"/>
      <c r="BS9043" s="7"/>
      <c r="BT9043" s="7"/>
      <c r="BU9043" s="7"/>
      <c r="BV9043" s="7"/>
      <c r="BW9043" s="7"/>
    </row>
    <row r="9044" spans="43:75" x14ac:dyDescent="0.2">
      <c r="AQ9044" s="7"/>
      <c r="AR9044" s="7"/>
      <c r="AS9044" s="7"/>
      <c r="AT9044" s="7"/>
      <c r="AU9044" s="7"/>
      <c r="AV9044" s="7"/>
      <c r="AX9044" s="7"/>
      <c r="AY9044" s="7"/>
      <c r="AZ9044" s="7"/>
      <c r="BA9044" s="7"/>
      <c r="BB9044" s="7"/>
      <c r="BC9044" s="7"/>
      <c r="BD9044" s="7"/>
      <c r="BG9044" s="7"/>
      <c r="BH9044" s="7"/>
      <c r="BI9044" s="7"/>
      <c r="BJ9044" s="7"/>
      <c r="BK9044" s="7"/>
      <c r="BL9044" s="7"/>
      <c r="BM9044" s="7"/>
      <c r="BP9044" s="7"/>
      <c r="BQ9044" s="7"/>
      <c r="BR9044" s="7"/>
      <c r="BS9044" s="7"/>
      <c r="BT9044" s="7"/>
      <c r="BU9044" s="7"/>
      <c r="BV9044" s="7"/>
      <c r="BW9044" s="7"/>
    </row>
    <row r="9045" spans="43:75" x14ac:dyDescent="0.2">
      <c r="AQ9045" s="7"/>
      <c r="AR9045" s="7"/>
      <c r="AS9045" s="7"/>
      <c r="AT9045" s="7"/>
      <c r="AU9045" s="7"/>
      <c r="AV9045" s="7"/>
      <c r="AX9045" s="7"/>
      <c r="AY9045" s="7"/>
      <c r="AZ9045" s="7"/>
      <c r="BA9045" s="7"/>
      <c r="BB9045" s="7"/>
      <c r="BC9045" s="7"/>
      <c r="BD9045" s="7"/>
      <c r="BG9045" s="7"/>
      <c r="BH9045" s="7"/>
      <c r="BI9045" s="7"/>
      <c r="BJ9045" s="7"/>
      <c r="BK9045" s="7"/>
      <c r="BL9045" s="7"/>
      <c r="BM9045" s="7"/>
      <c r="BP9045" s="7"/>
      <c r="BQ9045" s="7"/>
      <c r="BR9045" s="7"/>
      <c r="BS9045" s="7"/>
      <c r="BT9045" s="7"/>
      <c r="BU9045" s="7"/>
      <c r="BV9045" s="7"/>
      <c r="BW9045" s="7"/>
    </row>
    <row r="9046" spans="43:75" x14ac:dyDescent="0.2">
      <c r="AQ9046" s="7"/>
      <c r="AR9046" s="7"/>
      <c r="AS9046" s="7"/>
      <c r="AT9046" s="7"/>
      <c r="AU9046" s="7"/>
      <c r="AV9046" s="7"/>
      <c r="AX9046" s="7"/>
      <c r="AY9046" s="7"/>
      <c r="AZ9046" s="7"/>
      <c r="BA9046" s="7"/>
      <c r="BB9046" s="7"/>
      <c r="BC9046" s="7"/>
      <c r="BD9046" s="7"/>
      <c r="BG9046" s="7"/>
      <c r="BH9046" s="7"/>
      <c r="BI9046" s="7"/>
      <c r="BJ9046" s="7"/>
      <c r="BK9046" s="7"/>
      <c r="BL9046" s="7"/>
      <c r="BM9046" s="7"/>
      <c r="BP9046" s="7"/>
      <c r="BQ9046" s="7"/>
      <c r="BR9046" s="7"/>
      <c r="BS9046" s="7"/>
      <c r="BT9046" s="7"/>
      <c r="BU9046" s="7"/>
      <c r="BV9046" s="7"/>
      <c r="BW9046" s="7"/>
    </row>
    <row r="9047" spans="43:75" x14ac:dyDescent="0.2">
      <c r="AQ9047" s="7"/>
      <c r="AR9047" s="7"/>
      <c r="AS9047" s="7"/>
      <c r="AT9047" s="7"/>
      <c r="AU9047" s="7"/>
      <c r="AV9047" s="7"/>
      <c r="AX9047" s="7"/>
      <c r="AY9047" s="7"/>
      <c r="AZ9047" s="7"/>
      <c r="BA9047" s="7"/>
      <c r="BB9047" s="7"/>
      <c r="BC9047" s="7"/>
      <c r="BD9047" s="7"/>
      <c r="BG9047" s="7"/>
      <c r="BH9047" s="7"/>
      <c r="BI9047" s="7"/>
      <c r="BJ9047" s="7"/>
      <c r="BK9047" s="7"/>
      <c r="BL9047" s="7"/>
      <c r="BM9047" s="7"/>
      <c r="BP9047" s="7"/>
      <c r="BQ9047" s="7"/>
      <c r="BR9047" s="7"/>
      <c r="BS9047" s="7"/>
      <c r="BT9047" s="7"/>
      <c r="BU9047" s="7"/>
      <c r="BV9047" s="7"/>
      <c r="BW9047" s="7"/>
    </row>
    <row r="9048" spans="43:75" x14ac:dyDescent="0.2">
      <c r="AQ9048" s="7"/>
      <c r="AR9048" s="7"/>
      <c r="AS9048" s="7"/>
      <c r="AT9048" s="7"/>
      <c r="AU9048" s="7"/>
      <c r="AV9048" s="7"/>
      <c r="AX9048" s="7"/>
      <c r="AY9048" s="7"/>
      <c r="AZ9048" s="7"/>
      <c r="BA9048" s="7"/>
      <c r="BB9048" s="7"/>
      <c r="BC9048" s="7"/>
      <c r="BD9048" s="7"/>
      <c r="BG9048" s="7"/>
      <c r="BH9048" s="7"/>
      <c r="BI9048" s="7"/>
      <c r="BJ9048" s="7"/>
      <c r="BK9048" s="7"/>
      <c r="BL9048" s="7"/>
      <c r="BM9048" s="7"/>
      <c r="BP9048" s="7"/>
      <c r="BQ9048" s="7"/>
      <c r="BR9048" s="7"/>
      <c r="BS9048" s="7"/>
      <c r="BT9048" s="7"/>
      <c r="BU9048" s="7"/>
      <c r="BV9048" s="7"/>
      <c r="BW9048" s="7"/>
    </row>
    <row r="9049" spans="43:75" x14ac:dyDescent="0.2">
      <c r="AQ9049" s="7"/>
      <c r="AR9049" s="7"/>
      <c r="AS9049" s="7"/>
      <c r="AT9049" s="7"/>
      <c r="AU9049" s="7"/>
      <c r="AV9049" s="7"/>
      <c r="AX9049" s="7"/>
      <c r="AY9049" s="7"/>
      <c r="AZ9049" s="7"/>
      <c r="BA9049" s="7"/>
      <c r="BB9049" s="7"/>
      <c r="BC9049" s="7"/>
      <c r="BD9049" s="7"/>
      <c r="BG9049" s="7"/>
      <c r="BH9049" s="7"/>
      <c r="BI9049" s="7"/>
      <c r="BJ9049" s="7"/>
      <c r="BK9049" s="7"/>
      <c r="BL9049" s="7"/>
      <c r="BM9049" s="7"/>
      <c r="BP9049" s="7"/>
      <c r="BQ9049" s="7"/>
      <c r="BR9049" s="7"/>
      <c r="BS9049" s="7"/>
      <c r="BT9049" s="7"/>
      <c r="BU9049" s="7"/>
      <c r="BV9049" s="7"/>
      <c r="BW9049" s="7"/>
    </row>
    <row r="9050" spans="43:75" x14ac:dyDescent="0.2">
      <c r="AQ9050" s="7"/>
      <c r="AR9050" s="7"/>
      <c r="AS9050" s="7"/>
      <c r="AT9050" s="7"/>
      <c r="AU9050" s="7"/>
      <c r="AV9050" s="7"/>
      <c r="AX9050" s="7"/>
      <c r="AY9050" s="7"/>
      <c r="AZ9050" s="7"/>
      <c r="BA9050" s="7"/>
      <c r="BB9050" s="7"/>
      <c r="BC9050" s="7"/>
      <c r="BD9050" s="7"/>
      <c r="BG9050" s="7"/>
      <c r="BH9050" s="7"/>
      <c r="BI9050" s="7"/>
      <c r="BJ9050" s="7"/>
      <c r="BK9050" s="7"/>
      <c r="BL9050" s="7"/>
      <c r="BM9050" s="7"/>
      <c r="BP9050" s="7"/>
      <c r="BQ9050" s="7"/>
      <c r="BR9050" s="7"/>
      <c r="BS9050" s="7"/>
      <c r="BT9050" s="7"/>
      <c r="BU9050" s="7"/>
      <c r="BV9050" s="7"/>
      <c r="BW9050" s="7"/>
    </row>
    <row r="9051" spans="43:75" x14ac:dyDescent="0.2">
      <c r="AQ9051" s="7"/>
      <c r="AR9051" s="7"/>
      <c r="AS9051" s="7"/>
      <c r="AT9051" s="7"/>
      <c r="AU9051" s="7"/>
      <c r="AV9051" s="7"/>
      <c r="AX9051" s="7"/>
      <c r="AY9051" s="7"/>
      <c r="AZ9051" s="7"/>
      <c r="BA9051" s="7"/>
      <c r="BB9051" s="7"/>
      <c r="BC9051" s="7"/>
      <c r="BD9051" s="7"/>
      <c r="BG9051" s="7"/>
      <c r="BH9051" s="7"/>
      <c r="BI9051" s="7"/>
      <c r="BJ9051" s="7"/>
      <c r="BK9051" s="7"/>
      <c r="BL9051" s="7"/>
      <c r="BM9051" s="7"/>
      <c r="BP9051" s="7"/>
      <c r="BQ9051" s="7"/>
      <c r="BR9051" s="7"/>
      <c r="BS9051" s="7"/>
      <c r="BT9051" s="7"/>
      <c r="BU9051" s="7"/>
      <c r="BV9051" s="7"/>
      <c r="BW9051" s="7"/>
    </row>
    <row r="9052" spans="43:75" x14ac:dyDescent="0.2">
      <c r="AQ9052" s="7"/>
      <c r="AR9052" s="7"/>
      <c r="AS9052" s="7"/>
      <c r="AT9052" s="7"/>
      <c r="AU9052" s="7"/>
      <c r="AV9052" s="7"/>
      <c r="AX9052" s="7"/>
      <c r="AY9052" s="7"/>
      <c r="AZ9052" s="7"/>
      <c r="BA9052" s="7"/>
      <c r="BB9052" s="7"/>
      <c r="BC9052" s="7"/>
      <c r="BD9052" s="7"/>
      <c r="BG9052" s="7"/>
      <c r="BH9052" s="7"/>
      <c r="BI9052" s="7"/>
      <c r="BJ9052" s="7"/>
      <c r="BK9052" s="7"/>
      <c r="BL9052" s="7"/>
      <c r="BM9052" s="7"/>
      <c r="BP9052" s="7"/>
      <c r="BQ9052" s="7"/>
      <c r="BR9052" s="7"/>
      <c r="BS9052" s="7"/>
      <c r="BT9052" s="7"/>
      <c r="BU9052" s="7"/>
      <c r="BV9052" s="7"/>
      <c r="BW9052" s="7"/>
    </row>
    <row r="9053" spans="43:75" x14ac:dyDescent="0.2">
      <c r="AQ9053" s="7"/>
      <c r="AR9053" s="7"/>
      <c r="AS9053" s="7"/>
      <c r="AT9053" s="7"/>
      <c r="AU9053" s="7"/>
      <c r="AV9053" s="7"/>
      <c r="AX9053" s="7"/>
      <c r="AY9053" s="7"/>
      <c r="AZ9053" s="7"/>
      <c r="BA9053" s="7"/>
      <c r="BB9053" s="7"/>
      <c r="BC9053" s="7"/>
      <c r="BD9053" s="7"/>
      <c r="BG9053" s="7"/>
      <c r="BH9053" s="7"/>
      <c r="BI9053" s="7"/>
      <c r="BJ9053" s="7"/>
      <c r="BK9053" s="7"/>
      <c r="BL9053" s="7"/>
      <c r="BM9053" s="7"/>
      <c r="BP9053" s="7"/>
      <c r="BQ9053" s="7"/>
      <c r="BR9053" s="7"/>
      <c r="BS9053" s="7"/>
      <c r="BT9053" s="7"/>
      <c r="BU9053" s="7"/>
      <c r="BV9053" s="7"/>
      <c r="BW9053" s="7"/>
    </row>
    <row r="9054" spans="43:75" x14ac:dyDescent="0.2">
      <c r="AQ9054" s="7"/>
      <c r="AR9054" s="7"/>
      <c r="AS9054" s="7"/>
      <c r="AT9054" s="7"/>
      <c r="AU9054" s="7"/>
      <c r="AV9054" s="7"/>
      <c r="AX9054" s="7"/>
      <c r="AY9054" s="7"/>
      <c r="AZ9054" s="7"/>
      <c r="BA9054" s="7"/>
      <c r="BB9054" s="7"/>
      <c r="BC9054" s="7"/>
      <c r="BD9054" s="7"/>
      <c r="BG9054" s="7"/>
      <c r="BH9054" s="7"/>
      <c r="BI9054" s="7"/>
      <c r="BJ9054" s="7"/>
      <c r="BK9054" s="7"/>
      <c r="BL9054" s="7"/>
      <c r="BM9054" s="7"/>
      <c r="BP9054" s="7"/>
      <c r="BQ9054" s="7"/>
      <c r="BR9054" s="7"/>
      <c r="BS9054" s="7"/>
      <c r="BT9054" s="7"/>
      <c r="BU9054" s="7"/>
      <c r="BV9054" s="7"/>
      <c r="BW9054" s="7"/>
    </row>
    <row r="9055" spans="43:75" x14ac:dyDescent="0.2">
      <c r="AQ9055" s="7"/>
      <c r="AR9055" s="7"/>
      <c r="AS9055" s="7"/>
      <c r="AT9055" s="7"/>
      <c r="AU9055" s="7"/>
      <c r="AV9055" s="7"/>
      <c r="AX9055" s="7"/>
      <c r="AY9055" s="7"/>
      <c r="AZ9055" s="7"/>
      <c r="BA9055" s="7"/>
      <c r="BB9055" s="7"/>
      <c r="BC9055" s="7"/>
      <c r="BD9055" s="7"/>
      <c r="BG9055" s="7"/>
      <c r="BH9055" s="7"/>
      <c r="BI9055" s="7"/>
      <c r="BJ9055" s="7"/>
      <c r="BK9055" s="7"/>
      <c r="BL9055" s="7"/>
      <c r="BM9055" s="7"/>
      <c r="BP9055" s="7"/>
      <c r="BQ9055" s="7"/>
      <c r="BR9055" s="7"/>
      <c r="BS9055" s="7"/>
      <c r="BT9055" s="7"/>
      <c r="BU9055" s="7"/>
      <c r="BV9055" s="7"/>
      <c r="BW9055" s="7"/>
    </row>
    <row r="9056" spans="43:75" x14ac:dyDescent="0.2">
      <c r="AQ9056" s="7"/>
      <c r="AR9056" s="7"/>
      <c r="AS9056" s="7"/>
      <c r="AT9056" s="7"/>
      <c r="AU9056" s="7"/>
      <c r="AV9056" s="7"/>
      <c r="AX9056" s="7"/>
      <c r="AY9056" s="7"/>
      <c r="AZ9056" s="7"/>
      <c r="BA9056" s="7"/>
      <c r="BB9056" s="7"/>
      <c r="BC9056" s="7"/>
      <c r="BD9056" s="7"/>
      <c r="BG9056" s="7"/>
      <c r="BH9056" s="7"/>
      <c r="BI9056" s="7"/>
      <c r="BJ9056" s="7"/>
      <c r="BK9056" s="7"/>
      <c r="BL9056" s="7"/>
      <c r="BM9056" s="7"/>
      <c r="BP9056" s="7"/>
      <c r="BQ9056" s="7"/>
      <c r="BR9056" s="7"/>
      <c r="BS9056" s="7"/>
      <c r="BT9056" s="7"/>
      <c r="BU9056" s="7"/>
      <c r="BV9056" s="7"/>
      <c r="BW9056" s="7"/>
    </row>
    <row r="9057" spans="43:75" x14ac:dyDescent="0.2">
      <c r="AQ9057" s="7"/>
      <c r="AR9057" s="7"/>
      <c r="AS9057" s="7"/>
      <c r="AT9057" s="7"/>
      <c r="AU9057" s="7"/>
      <c r="AV9057" s="7"/>
      <c r="AX9057" s="7"/>
      <c r="AY9057" s="7"/>
      <c r="AZ9057" s="7"/>
      <c r="BA9057" s="7"/>
      <c r="BB9057" s="7"/>
      <c r="BC9057" s="7"/>
      <c r="BD9057" s="7"/>
      <c r="BG9057" s="7"/>
      <c r="BH9057" s="7"/>
      <c r="BI9057" s="7"/>
      <c r="BJ9057" s="7"/>
      <c r="BK9057" s="7"/>
      <c r="BL9057" s="7"/>
      <c r="BM9057" s="7"/>
      <c r="BP9057" s="7"/>
      <c r="BQ9057" s="7"/>
      <c r="BR9057" s="7"/>
      <c r="BS9057" s="7"/>
      <c r="BT9057" s="7"/>
      <c r="BU9057" s="7"/>
      <c r="BV9057" s="7"/>
      <c r="BW9057" s="7"/>
    </row>
    <row r="9058" spans="43:75" x14ac:dyDescent="0.2">
      <c r="AQ9058" s="7"/>
      <c r="AR9058" s="7"/>
      <c r="AS9058" s="7"/>
      <c r="AT9058" s="7"/>
      <c r="AU9058" s="7"/>
      <c r="AV9058" s="7"/>
      <c r="AX9058" s="7"/>
      <c r="AY9058" s="7"/>
      <c r="AZ9058" s="7"/>
      <c r="BA9058" s="7"/>
      <c r="BB9058" s="7"/>
      <c r="BC9058" s="7"/>
      <c r="BD9058" s="7"/>
      <c r="BG9058" s="7"/>
      <c r="BH9058" s="7"/>
      <c r="BI9058" s="7"/>
      <c r="BJ9058" s="7"/>
      <c r="BK9058" s="7"/>
      <c r="BL9058" s="7"/>
      <c r="BM9058" s="7"/>
      <c r="BP9058" s="7"/>
      <c r="BQ9058" s="7"/>
      <c r="BR9058" s="7"/>
      <c r="BS9058" s="7"/>
      <c r="BT9058" s="7"/>
      <c r="BU9058" s="7"/>
      <c r="BV9058" s="7"/>
      <c r="BW9058" s="7"/>
    </row>
    <row r="9059" spans="43:75" x14ac:dyDescent="0.2">
      <c r="AQ9059" s="7"/>
      <c r="AR9059" s="7"/>
      <c r="AS9059" s="7"/>
      <c r="AT9059" s="7"/>
      <c r="AU9059" s="7"/>
      <c r="AV9059" s="7"/>
      <c r="AX9059" s="7"/>
      <c r="AY9059" s="7"/>
      <c r="AZ9059" s="7"/>
      <c r="BA9059" s="7"/>
      <c r="BB9059" s="7"/>
      <c r="BC9059" s="7"/>
      <c r="BD9059" s="7"/>
      <c r="BG9059" s="7"/>
      <c r="BH9059" s="7"/>
      <c r="BI9059" s="7"/>
      <c r="BJ9059" s="7"/>
      <c r="BK9059" s="7"/>
      <c r="BL9059" s="7"/>
      <c r="BM9059" s="7"/>
      <c r="BP9059" s="7"/>
      <c r="BQ9059" s="7"/>
      <c r="BR9059" s="7"/>
      <c r="BS9059" s="7"/>
      <c r="BT9059" s="7"/>
      <c r="BU9059" s="7"/>
      <c r="BV9059" s="7"/>
      <c r="BW9059" s="7"/>
    </row>
    <row r="9060" spans="43:75" x14ac:dyDescent="0.2">
      <c r="AQ9060" s="7"/>
      <c r="AR9060" s="7"/>
      <c r="AS9060" s="7"/>
      <c r="AT9060" s="7"/>
      <c r="AU9060" s="7"/>
      <c r="AV9060" s="7"/>
      <c r="AX9060" s="7"/>
      <c r="AY9060" s="7"/>
      <c r="AZ9060" s="7"/>
      <c r="BA9060" s="7"/>
      <c r="BB9060" s="7"/>
      <c r="BC9060" s="7"/>
      <c r="BD9060" s="7"/>
      <c r="BG9060" s="7"/>
      <c r="BH9060" s="7"/>
      <c r="BI9060" s="7"/>
      <c r="BJ9060" s="7"/>
      <c r="BK9060" s="7"/>
      <c r="BL9060" s="7"/>
      <c r="BM9060" s="7"/>
      <c r="BP9060" s="7"/>
      <c r="BQ9060" s="7"/>
      <c r="BR9060" s="7"/>
      <c r="BS9060" s="7"/>
      <c r="BT9060" s="7"/>
      <c r="BU9060" s="7"/>
      <c r="BV9060" s="7"/>
      <c r="BW9060" s="7"/>
    </row>
    <row r="9061" spans="43:75" x14ac:dyDescent="0.2">
      <c r="AQ9061" s="7"/>
      <c r="AR9061" s="7"/>
      <c r="AS9061" s="7"/>
      <c r="AT9061" s="7"/>
      <c r="AU9061" s="7"/>
      <c r="AV9061" s="7"/>
      <c r="AX9061" s="7"/>
      <c r="AY9061" s="7"/>
      <c r="AZ9061" s="7"/>
      <c r="BA9061" s="7"/>
      <c r="BB9061" s="7"/>
      <c r="BC9061" s="7"/>
      <c r="BD9061" s="7"/>
      <c r="BG9061" s="7"/>
      <c r="BH9061" s="7"/>
      <c r="BI9061" s="7"/>
      <c r="BJ9061" s="7"/>
      <c r="BK9061" s="7"/>
      <c r="BL9061" s="7"/>
      <c r="BM9061" s="7"/>
      <c r="BP9061" s="7"/>
      <c r="BQ9061" s="7"/>
      <c r="BR9061" s="7"/>
      <c r="BS9061" s="7"/>
      <c r="BT9061" s="7"/>
      <c r="BU9061" s="7"/>
      <c r="BV9061" s="7"/>
      <c r="BW9061" s="7"/>
    </row>
    <row r="9062" spans="43:75" x14ac:dyDescent="0.2">
      <c r="AQ9062" s="7"/>
      <c r="AR9062" s="7"/>
      <c r="AS9062" s="7"/>
      <c r="AT9062" s="7"/>
      <c r="AU9062" s="7"/>
      <c r="AV9062" s="7"/>
      <c r="AX9062" s="7"/>
      <c r="AY9062" s="7"/>
      <c r="AZ9062" s="7"/>
      <c r="BA9062" s="7"/>
      <c r="BB9062" s="7"/>
      <c r="BC9062" s="7"/>
      <c r="BD9062" s="7"/>
      <c r="BG9062" s="7"/>
      <c r="BH9062" s="7"/>
      <c r="BI9062" s="7"/>
      <c r="BJ9062" s="7"/>
      <c r="BK9062" s="7"/>
      <c r="BL9062" s="7"/>
      <c r="BM9062" s="7"/>
      <c r="BP9062" s="7"/>
      <c r="BQ9062" s="7"/>
      <c r="BR9062" s="7"/>
      <c r="BS9062" s="7"/>
      <c r="BT9062" s="7"/>
      <c r="BU9062" s="7"/>
      <c r="BV9062" s="7"/>
      <c r="BW9062" s="7"/>
    </row>
    <row r="9063" spans="43:75" x14ac:dyDescent="0.2">
      <c r="AQ9063" s="7"/>
      <c r="AR9063" s="7"/>
      <c r="AS9063" s="7"/>
      <c r="AT9063" s="7"/>
      <c r="AU9063" s="7"/>
      <c r="AV9063" s="7"/>
      <c r="AX9063" s="7"/>
      <c r="AY9063" s="7"/>
      <c r="AZ9063" s="7"/>
      <c r="BA9063" s="7"/>
      <c r="BB9063" s="7"/>
      <c r="BC9063" s="7"/>
      <c r="BD9063" s="7"/>
      <c r="BG9063" s="7"/>
      <c r="BH9063" s="7"/>
      <c r="BI9063" s="7"/>
      <c r="BJ9063" s="7"/>
      <c r="BK9063" s="7"/>
      <c r="BL9063" s="7"/>
      <c r="BM9063" s="7"/>
      <c r="BP9063" s="7"/>
      <c r="BQ9063" s="7"/>
      <c r="BR9063" s="7"/>
      <c r="BS9063" s="7"/>
      <c r="BT9063" s="7"/>
      <c r="BU9063" s="7"/>
      <c r="BV9063" s="7"/>
      <c r="BW9063" s="7"/>
    </row>
    <row r="9064" spans="43:75" x14ac:dyDescent="0.2">
      <c r="AQ9064" s="7"/>
      <c r="AR9064" s="7"/>
      <c r="AS9064" s="7"/>
      <c r="AT9064" s="7"/>
      <c r="AU9064" s="7"/>
      <c r="AV9064" s="7"/>
      <c r="AX9064" s="7"/>
      <c r="AY9064" s="7"/>
      <c r="AZ9064" s="7"/>
      <c r="BA9064" s="7"/>
      <c r="BB9064" s="7"/>
      <c r="BC9064" s="7"/>
      <c r="BD9064" s="7"/>
      <c r="BG9064" s="7"/>
      <c r="BH9064" s="7"/>
      <c r="BI9064" s="7"/>
      <c r="BJ9064" s="7"/>
      <c r="BK9064" s="7"/>
      <c r="BL9064" s="7"/>
      <c r="BM9064" s="7"/>
      <c r="BP9064" s="7"/>
      <c r="BQ9064" s="7"/>
      <c r="BR9064" s="7"/>
      <c r="BS9064" s="7"/>
      <c r="BT9064" s="7"/>
      <c r="BU9064" s="7"/>
      <c r="BV9064" s="7"/>
      <c r="BW9064" s="7"/>
    </row>
    <row r="9065" spans="43:75" x14ac:dyDescent="0.2">
      <c r="AQ9065" s="7"/>
      <c r="AR9065" s="7"/>
      <c r="AS9065" s="7"/>
      <c r="AT9065" s="7"/>
      <c r="AU9065" s="7"/>
      <c r="AV9065" s="7"/>
      <c r="AX9065" s="7"/>
      <c r="AY9065" s="7"/>
      <c r="AZ9065" s="7"/>
      <c r="BA9065" s="7"/>
      <c r="BB9065" s="7"/>
      <c r="BC9065" s="7"/>
      <c r="BD9065" s="7"/>
      <c r="BG9065" s="7"/>
      <c r="BH9065" s="7"/>
      <c r="BI9065" s="7"/>
      <c r="BJ9065" s="7"/>
      <c r="BK9065" s="7"/>
      <c r="BL9065" s="7"/>
      <c r="BM9065" s="7"/>
      <c r="BP9065" s="7"/>
      <c r="BQ9065" s="7"/>
      <c r="BR9065" s="7"/>
      <c r="BS9065" s="7"/>
      <c r="BT9065" s="7"/>
      <c r="BU9065" s="7"/>
      <c r="BV9065" s="7"/>
      <c r="BW9065" s="7"/>
    </row>
    <row r="9066" spans="43:75" x14ac:dyDescent="0.2">
      <c r="AQ9066" s="7"/>
      <c r="AR9066" s="7"/>
      <c r="AS9066" s="7"/>
      <c r="AT9066" s="7"/>
      <c r="AU9066" s="7"/>
      <c r="AV9066" s="7"/>
      <c r="AX9066" s="7"/>
      <c r="AY9066" s="7"/>
      <c r="AZ9066" s="7"/>
      <c r="BA9066" s="7"/>
      <c r="BB9066" s="7"/>
      <c r="BC9066" s="7"/>
      <c r="BD9066" s="7"/>
      <c r="BG9066" s="7"/>
      <c r="BH9066" s="7"/>
      <c r="BI9066" s="7"/>
      <c r="BJ9066" s="7"/>
      <c r="BK9066" s="7"/>
      <c r="BL9066" s="7"/>
      <c r="BM9066" s="7"/>
      <c r="BP9066" s="7"/>
      <c r="BQ9066" s="7"/>
      <c r="BR9066" s="7"/>
      <c r="BS9066" s="7"/>
      <c r="BT9066" s="7"/>
      <c r="BU9066" s="7"/>
      <c r="BV9066" s="7"/>
      <c r="BW9066" s="7"/>
    </row>
    <row r="9067" spans="43:75" x14ac:dyDescent="0.2">
      <c r="AQ9067" s="7"/>
      <c r="AR9067" s="7"/>
      <c r="AS9067" s="7"/>
      <c r="AT9067" s="7"/>
      <c r="AU9067" s="7"/>
      <c r="AV9067" s="7"/>
      <c r="AX9067" s="7"/>
      <c r="AY9067" s="7"/>
      <c r="AZ9067" s="7"/>
      <c r="BA9067" s="7"/>
      <c r="BB9067" s="7"/>
      <c r="BC9067" s="7"/>
      <c r="BD9067" s="7"/>
      <c r="BG9067" s="7"/>
      <c r="BH9067" s="7"/>
      <c r="BI9067" s="7"/>
      <c r="BJ9067" s="7"/>
      <c r="BK9067" s="7"/>
      <c r="BL9067" s="7"/>
      <c r="BM9067" s="7"/>
      <c r="BP9067" s="7"/>
      <c r="BQ9067" s="7"/>
      <c r="BR9067" s="7"/>
      <c r="BS9067" s="7"/>
      <c r="BT9067" s="7"/>
      <c r="BU9067" s="7"/>
      <c r="BV9067" s="7"/>
      <c r="BW9067" s="7"/>
    </row>
    <row r="9068" spans="43:75" x14ac:dyDescent="0.2">
      <c r="AQ9068" s="7"/>
      <c r="AR9068" s="7"/>
      <c r="AS9068" s="7"/>
      <c r="AT9068" s="7"/>
      <c r="AU9068" s="7"/>
      <c r="AV9068" s="7"/>
      <c r="AX9068" s="7"/>
      <c r="AY9068" s="7"/>
      <c r="AZ9068" s="7"/>
      <c r="BA9068" s="7"/>
      <c r="BB9068" s="7"/>
      <c r="BC9068" s="7"/>
      <c r="BD9068" s="7"/>
      <c r="BG9068" s="7"/>
      <c r="BH9068" s="7"/>
      <c r="BI9068" s="7"/>
      <c r="BJ9068" s="7"/>
      <c r="BK9068" s="7"/>
      <c r="BL9068" s="7"/>
      <c r="BM9068" s="7"/>
      <c r="BP9068" s="7"/>
      <c r="BQ9068" s="7"/>
      <c r="BR9068" s="7"/>
      <c r="BS9068" s="7"/>
      <c r="BT9068" s="7"/>
      <c r="BU9068" s="7"/>
      <c r="BV9068" s="7"/>
      <c r="BW9068" s="7"/>
    </row>
    <row r="9069" spans="43:75" x14ac:dyDescent="0.2">
      <c r="AQ9069" s="7"/>
      <c r="AR9069" s="7"/>
      <c r="AS9069" s="7"/>
      <c r="AT9069" s="7"/>
      <c r="AU9069" s="7"/>
      <c r="AV9069" s="7"/>
      <c r="AX9069" s="7"/>
      <c r="AY9069" s="7"/>
      <c r="AZ9069" s="7"/>
      <c r="BA9069" s="7"/>
      <c r="BB9069" s="7"/>
      <c r="BC9069" s="7"/>
      <c r="BD9069" s="7"/>
      <c r="BG9069" s="7"/>
      <c r="BH9069" s="7"/>
      <c r="BI9069" s="7"/>
      <c r="BJ9069" s="7"/>
      <c r="BK9069" s="7"/>
      <c r="BL9069" s="7"/>
      <c r="BM9069" s="7"/>
      <c r="BP9069" s="7"/>
      <c r="BQ9069" s="7"/>
      <c r="BR9069" s="7"/>
      <c r="BS9069" s="7"/>
      <c r="BT9069" s="7"/>
      <c r="BU9069" s="7"/>
      <c r="BV9069" s="7"/>
      <c r="BW9069" s="7"/>
    </row>
    <row r="9070" spans="43:75" x14ac:dyDescent="0.2">
      <c r="AQ9070" s="7"/>
      <c r="AR9070" s="7"/>
      <c r="AS9070" s="7"/>
      <c r="AT9070" s="7"/>
      <c r="AU9070" s="7"/>
      <c r="AV9070" s="7"/>
      <c r="AX9070" s="7"/>
      <c r="AY9070" s="7"/>
      <c r="AZ9070" s="7"/>
      <c r="BA9070" s="7"/>
      <c r="BB9070" s="7"/>
      <c r="BC9070" s="7"/>
      <c r="BD9070" s="7"/>
      <c r="BG9070" s="7"/>
      <c r="BH9070" s="7"/>
      <c r="BI9070" s="7"/>
      <c r="BJ9070" s="7"/>
      <c r="BK9070" s="7"/>
      <c r="BL9070" s="7"/>
      <c r="BM9070" s="7"/>
      <c r="BP9070" s="7"/>
      <c r="BQ9070" s="7"/>
      <c r="BR9070" s="7"/>
      <c r="BS9070" s="7"/>
      <c r="BT9070" s="7"/>
      <c r="BU9070" s="7"/>
      <c r="BV9070" s="7"/>
      <c r="BW9070" s="7"/>
    </row>
    <row r="9071" spans="43:75" x14ac:dyDescent="0.2">
      <c r="AQ9071" s="7"/>
      <c r="AR9071" s="7"/>
      <c r="AS9071" s="7"/>
      <c r="AT9071" s="7"/>
      <c r="AU9071" s="7"/>
      <c r="AV9071" s="7"/>
      <c r="AX9071" s="7"/>
      <c r="AY9071" s="7"/>
      <c r="AZ9071" s="7"/>
      <c r="BA9071" s="7"/>
      <c r="BB9071" s="7"/>
      <c r="BC9071" s="7"/>
      <c r="BD9071" s="7"/>
      <c r="BG9071" s="7"/>
      <c r="BH9071" s="7"/>
      <c r="BI9071" s="7"/>
      <c r="BJ9071" s="7"/>
      <c r="BK9071" s="7"/>
      <c r="BL9071" s="7"/>
      <c r="BM9071" s="7"/>
      <c r="BP9071" s="7"/>
      <c r="BQ9071" s="7"/>
      <c r="BR9071" s="7"/>
      <c r="BS9071" s="7"/>
      <c r="BT9071" s="7"/>
      <c r="BU9071" s="7"/>
      <c r="BV9071" s="7"/>
      <c r="BW9071" s="7"/>
    </row>
    <row r="9072" spans="43:75" x14ac:dyDescent="0.2">
      <c r="AQ9072" s="7"/>
      <c r="AR9072" s="7"/>
      <c r="AS9072" s="7"/>
      <c r="AT9072" s="7"/>
      <c r="AU9072" s="7"/>
      <c r="AV9072" s="7"/>
      <c r="AX9072" s="7"/>
      <c r="AY9072" s="7"/>
      <c r="AZ9072" s="7"/>
      <c r="BA9072" s="7"/>
      <c r="BB9072" s="7"/>
      <c r="BC9072" s="7"/>
      <c r="BD9072" s="7"/>
      <c r="BG9072" s="7"/>
      <c r="BH9072" s="7"/>
      <c r="BI9072" s="7"/>
      <c r="BJ9072" s="7"/>
      <c r="BK9072" s="7"/>
      <c r="BL9072" s="7"/>
      <c r="BM9072" s="7"/>
      <c r="BP9072" s="7"/>
      <c r="BQ9072" s="7"/>
      <c r="BR9072" s="7"/>
      <c r="BS9072" s="7"/>
      <c r="BT9072" s="7"/>
      <c r="BU9072" s="7"/>
      <c r="BV9072" s="7"/>
      <c r="BW9072" s="7"/>
    </row>
    <row r="9073" spans="43:75" x14ac:dyDescent="0.2">
      <c r="AQ9073" s="7"/>
      <c r="AR9073" s="7"/>
      <c r="AS9073" s="7"/>
      <c r="AT9073" s="7"/>
      <c r="AU9073" s="7"/>
      <c r="AV9073" s="7"/>
      <c r="AX9073" s="7"/>
      <c r="AY9073" s="7"/>
      <c r="AZ9073" s="7"/>
      <c r="BA9073" s="7"/>
      <c r="BB9073" s="7"/>
      <c r="BC9073" s="7"/>
      <c r="BD9073" s="7"/>
      <c r="BG9073" s="7"/>
      <c r="BH9073" s="7"/>
      <c r="BI9073" s="7"/>
      <c r="BJ9073" s="7"/>
      <c r="BK9073" s="7"/>
      <c r="BL9073" s="7"/>
      <c r="BM9073" s="7"/>
      <c r="BP9073" s="7"/>
      <c r="BQ9073" s="7"/>
      <c r="BR9073" s="7"/>
      <c r="BS9073" s="7"/>
      <c r="BT9073" s="7"/>
      <c r="BU9073" s="7"/>
      <c r="BV9073" s="7"/>
      <c r="BW9073" s="7"/>
    </row>
    <row r="9074" spans="43:75" x14ac:dyDescent="0.2">
      <c r="AQ9074" s="7"/>
      <c r="AR9074" s="7"/>
      <c r="AS9074" s="7"/>
      <c r="AT9074" s="7"/>
      <c r="AU9074" s="7"/>
      <c r="AV9074" s="7"/>
      <c r="AX9074" s="7"/>
      <c r="AY9074" s="7"/>
      <c r="AZ9074" s="7"/>
      <c r="BA9074" s="7"/>
      <c r="BB9074" s="7"/>
      <c r="BC9074" s="7"/>
      <c r="BD9074" s="7"/>
      <c r="BG9074" s="7"/>
      <c r="BH9074" s="7"/>
      <c r="BI9074" s="7"/>
      <c r="BJ9074" s="7"/>
      <c r="BK9074" s="7"/>
      <c r="BL9074" s="7"/>
      <c r="BM9074" s="7"/>
      <c r="BP9074" s="7"/>
      <c r="BQ9074" s="7"/>
      <c r="BR9074" s="7"/>
      <c r="BS9074" s="7"/>
      <c r="BT9074" s="7"/>
      <c r="BU9074" s="7"/>
      <c r="BV9074" s="7"/>
      <c r="BW9074" s="7"/>
    </row>
    <row r="9075" spans="43:75" x14ac:dyDescent="0.2">
      <c r="AQ9075" s="7"/>
      <c r="AR9075" s="7"/>
      <c r="AS9075" s="7"/>
      <c r="AT9075" s="7"/>
      <c r="AU9075" s="7"/>
      <c r="AV9075" s="7"/>
      <c r="AX9075" s="7"/>
      <c r="AY9075" s="7"/>
      <c r="AZ9075" s="7"/>
      <c r="BA9075" s="7"/>
      <c r="BB9075" s="7"/>
      <c r="BC9075" s="7"/>
      <c r="BD9075" s="7"/>
      <c r="BG9075" s="7"/>
      <c r="BH9075" s="7"/>
      <c r="BI9075" s="7"/>
      <c r="BJ9075" s="7"/>
      <c r="BK9075" s="7"/>
      <c r="BL9075" s="7"/>
      <c r="BM9075" s="7"/>
      <c r="BP9075" s="7"/>
      <c r="BQ9075" s="7"/>
      <c r="BR9075" s="7"/>
      <c r="BS9075" s="7"/>
      <c r="BT9075" s="7"/>
      <c r="BU9075" s="7"/>
      <c r="BV9075" s="7"/>
      <c r="BW9075" s="7"/>
    </row>
    <row r="9076" spans="43:75" x14ac:dyDescent="0.2">
      <c r="AQ9076" s="7"/>
      <c r="AR9076" s="7"/>
      <c r="AS9076" s="7"/>
      <c r="AT9076" s="7"/>
      <c r="AU9076" s="7"/>
      <c r="AV9076" s="7"/>
      <c r="AX9076" s="7"/>
      <c r="AY9076" s="7"/>
      <c r="AZ9076" s="7"/>
      <c r="BA9076" s="7"/>
      <c r="BB9076" s="7"/>
      <c r="BC9076" s="7"/>
      <c r="BD9076" s="7"/>
      <c r="BG9076" s="7"/>
      <c r="BH9076" s="7"/>
      <c r="BI9076" s="7"/>
      <c r="BJ9076" s="7"/>
      <c r="BK9076" s="7"/>
      <c r="BL9076" s="7"/>
      <c r="BM9076" s="7"/>
      <c r="BP9076" s="7"/>
      <c r="BQ9076" s="7"/>
      <c r="BR9076" s="7"/>
      <c r="BS9076" s="7"/>
      <c r="BT9076" s="7"/>
      <c r="BU9076" s="7"/>
      <c r="BV9076" s="7"/>
      <c r="BW9076" s="7"/>
    </row>
    <row r="9077" spans="43:75" x14ac:dyDescent="0.2">
      <c r="AQ9077" s="7"/>
      <c r="AR9077" s="7"/>
      <c r="AS9077" s="7"/>
      <c r="AT9077" s="7"/>
      <c r="AU9077" s="7"/>
      <c r="AV9077" s="7"/>
      <c r="AX9077" s="7"/>
      <c r="AY9077" s="7"/>
      <c r="AZ9077" s="7"/>
      <c r="BA9077" s="7"/>
      <c r="BB9077" s="7"/>
      <c r="BC9077" s="7"/>
      <c r="BD9077" s="7"/>
      <c r="BG9077" s="7"/>
      <c r="BH9077" s="7"/>
      <c r="BI9077" s="7"/>
      <c r="BJ9077" s="7"/>
      <c r="BK9077" s="7"/>
      <c r="BL9077" s="7"/>
      <c r="BM9077" s="7"/>
      <c r="BP9077" s="7"/>
      <c r="BQ9077" s="7"/>
      <c r="BR9077" s="7"/>
      <c r="BS9077" s="7"/>
      <c r="BT9077" s="7"/>
      <c r="BU9077" s="7"/>
      <c r="BV9077" s="7"/>
      <c r="BW9077" s="7"/>
    </row>
    <row r="9078" spans="43:75" x14ac:dyDescent="0.2">
      <c r="AQ9078" s="7"/>
      <c r="AR9078" s="7"/>
      <c r="AS9078" s="7"/>
      <c r="AT9078" s="7"/>
      <c r="AU9078" s="7"/>
      <c r="AV9078" s="7"/>
      <c r="AX9078" s="7"/>
      <c r="AY9078" s="7"/>
      <c r="AZ9078" s="7"/>
      <c r="BA9078" s="7"/>
      <c r="BB9078" s="7"/>
      <c r="BC9078" s="7"/>
      <c r="BD9078" s="7"/>
      <c r="BG9078" s="7"/>
      <c r="BH9078" s="7"/>
      <c r="BI9078" s="7"/>
      <c r="BJ9078" s="7"/>
      <c r="BK9078" s="7"/>
      <c r="BL9078" s="7"/>
      <c r="BM9078" s="7"/>
      <c r="BP9078" s="7"/>
      <c r="BQ9078" s="7"/>
      <c r="BR9078" s="7"/>
      <c r="BS9078" s="7"/>
      <c r="BT9078" s="7"/>
      <c r="BU9078" s="7"/>
      <c r="BV9078" s="7"/>
      <c r="BW9078" s="7"/>
    </row>
    <row r="9079" spans="43:75" x14ac:dyDescent="0.2">
      <c r="AQ9079" s="7"/>
      <c r="AR9079" s="7"/>
      <c r="AS9079" s="7"/>
      <c r="AT9079" s="7"/>
      <c r="AU9079" s="7"/>
      <c r="AV9079" s="7"/>
      <c r="AX9079" s="7"/>
      <c r="AY9079" s="7"/>
      <c r="AZ9079" s="7"/>
      <c r="BA9079" s="7"/>
      <c r="BB9079" s="7"/>
      <c r="BC9079" s="7"/>
      <c r="BD9079" s="7"/>
      <c r="BG9079" s="7"/>
      <c r="BH9079" s="7"/>
      <c r="BI9079" s="7"/>
      <c r="BJ9079" s="7"/>
      <c r="BK9079" s="7"/>
      <c r="BL9079" s="7"/>
      <c r="BM9079" s="7"/>
      <c r="BP9079" s="7"/>
      <c r="BQ9079" s="7"/>
      <c r="BR9079" s="7"/>
      <c r="BS9079" s="7"/>
      <c r="BT9079" s="7"/>
      <c r="BU9079" s="7"/>
      <c r="BV9079" s="7"/>
      <c r="BW9079" s="7"/>
    </row>
    <row r="9080" spans="43:75" x14ac:dyDescent="0.2">
      <c r="AQ9080" s="7"/>
      <c r="AR9080" s="7"/>
      <c r="AS9080" s="7"/>
      <c r="AT9080" s="7"/>
      <c r="AU9080" s="7"/>
      <c r="AV9080" s="7"/>
      <c r="AX9080" s="7"/>
      <c r="AY9080" s="7"/>
      <c r="AZ9080" s="7"/>
      <c r="BA9080" s="7"/>
      <c r="BB9080" s="7"/>
      <c r="BC9080" s="7"/>
      <c r="BD9080" s="7"/>
      <c r="BG9080" s="7"/>
      <c r="BH9080" s="7"/>
      <c r="BI9080" s="7"/>
      <c r="BJ9080" s="7"/>
      <c r="BK9080" s="7"/>
      <c r="BL9080" s="7"/>
      <c r="BM9080" s="7"/>
      <c r="BP9080" s="7"/>
      <c r="BQ9080" s="7"/>
      <c r="BR9080" s="7"/>
      <c r="BS9080" s="7"/>
      <c r="BT9080" s="7"/>
      <c r="BU9080" s="7"/>
      <c r="BV9080" s="7"/>
      <c r="BW9080" s="7"/>
    </row>
    <row r="9081" spans="43:75" x14ac:dyDescent="0.2">
      <c r="AQ9081" s="7"/>
      <c r="AR9081" s="7"/>
      <c r="AS9081" s="7"/>
      <c r="AT9081" s="7"/>
      <c r="AU9081" s="7"/>
      <c r="AV9081" s="7"/>
      <c r="AX9081" s="7"/>
      <c r="AY9081" s="7"/>
      <c r="AZ9081" s="7"/>
      <c r="BA9081" s="7"/>
      <c r="BB9081" s="7"/>
      <c r="BC9081" s="7"/>
      <c r="BD9081" s="7"/>
      <c r="BG9081" s="7"/>
      <c r="BH9081" s="7"/>
      <c r="BI9081" s="7"/>
      <c r="BJ9081" s="7"/>
      <c r="BK9081" s="7"/>
      <c r="BL9081" s="7"/>
      <c r="BM9081" s="7"/>
      <c r="BP9081" s="7"/>
      <c r="BQ9081" s="7"/>
      <c r="BR9081" s="7"/>
      <c r="BS9081" s="7"/>
      <c r="BT9081" s="7"/>
      <c r="BU9081" s="7"/>
      <c r="BV9081" s="7"/>
      <c r="BW9081" s="7"/>
    </row>
    <row r="9082" spans="43:75" x14ac:dyDescent="0.2">
      <c r="AQ9082" s="7"/>
      <c r="AR9082" s="7"/>
      <c r="AS9082" s="7"/>
      <c r="AT9082" s="7"/>
      <c r="AU9082" s="7"/>
      <c r="AV9082" s="7"/>
      <c r="AX9082" s="7"/>
      <c r="AY9082" s="7"/>
      <c r="AZ9082" s="7"/>
      <c r="BA9082" s="7"/>
      <c r="BB9082" s="7"/>
      <c r="BC9082" s="7"/>
      <c r="BD9082" s="7"/>
      <c r="BG9082" s="7"/>
      <c r="BH9082" s="7"/>
      <c r="BI9082" s="7"/>
      <c r="BJ9082" s="7"/>
      <c r="BK9082" s="7"/>
      <c r="BL9082" s="7"/>
      <c r="BM9082" s="7"/>
      <c r="BP9082" s="7"/>
      <c r="BQ9082" s="7"/>
      <c r="BR9082" s="7"/>
      <c r="BS9082" s="7"/>
      <c r="BT9082" s="7"/>
      <c r="BU9082" s="7"/>
      <c r="BV9082" s="7"/>
      <c r="BW9082" s="7"/>
    </row>
    <row r="9083" spans="43:75" x14ac:dyDescent="0.2">
      <c r="AQ9083" s="7"/>
      <c r="AR9083" s="7"/>
      <c r="AS9083" s="7"/>
      <c r="AT9083" s="7"/>
      <c r="AU9083" s="7"/>
      <c r="AV9083" s="7"/>
      <c r="AX9083" s="7"/>
      <c r="AY9083" s="7"/>
      <c r="AZ9083" s="7"/>
      <c r="BA9083" s="7"/>
      <c r="BB9083" s="7"/>
      <c r="BC9083" s="7"/>
      <c r="BD9083" s="7"/>
      <c r="BG9083" s="7"/>
      <c r="BH9083" s="7"/>
      <c r="BI9083" s="7"/>
      <c r="BJ9083" s="7"/>
      <c r="BK9083" s="7"/>
      <c r="BL9083" s="7"/>
      <c r="BM9083" s="7"/>
      <c r="BP9083" s="7"/>
      <c r="BQ9083" s="7"/>
      <c r="BR9083" s="7"/>
      <c r="BS9083" s="7"/>
      <c r="BT9083" s="7"/>
      <c r="BU9083" s="7"/>
      <c r="BV9083" s="7"/>
      <c r="BW9083" s="7"/>
    </row>
    <row r="9084" spans="43:75" x14ac:dyDescent="0.2">
      <c r="AQ9084" s="7"/>
      <c r="AR9084" s="7"/>
      <c r="AS9084" s="7"/>
      <c r="AT9084" s="7"/>
      <c r="AU9084" s="7"/>
      <c r="AV9084" s="7"/>
      <c r="AX9084" s="7"/>
      <c r="AY9084" s="7"/>
      <c r="AZ9084" s="7"/>
      <c r="BA9084" s="7"/>
      <c r="BB9084" s="7"/>
      <c r="BC9084" s="7"/>
      <c r="BD9084" s="7"/>
      <c r="BG9084" s="7"/>
      <c r="BH9084" s="7"/>
      <c r="BI9084" s="7"/>
      <c r="BJ9084" s="7"/>
      <c r="BK9084" s="7"/>
      <c r="BL9084" s="7"/>
      <c r="BM9084" s="7"/>
      <c r="BP9084" s="7"/>
      <c r="BQ9084" s="7"/>
      <c r="BR9084" s="7"/>
      <c r="BS9084" s="7"/>
      <c r="BT9084" s="7"/>
      <c r="BU9084" s="7"/>
      <c r="BV9084" s="7"/>
      <c r="BW9084" s="7"/>
    </row>
    <row r="9085" spans="43:75" x14ac:dyDescent="0.2">
      <c r="AQ9085" s="7"/>
      <c r="AR9085" s="7"/>
      <c r="AS9085" s="7"/>
      <c r="AT9085" s="7"/>
      <c r="AU9085" s="7"/>
      <c r="AV9085" s="7"/>
      <c r="AX9085" s="7"/>
      <c r="AY9085" s="7"/>
      <c r="AZ9085" s="7"/>
      <c r="BA9085" s="7"/>
      <c r="BB9085" s="7"/>
      <c r="BC9085" s="7"/>
      <c r="BD9085" s="7"/>
      <c r="BG9085" s="7"/>
      <c r="BH9085" s="7"/>
      <c r="BI9085" s="7"/>
      <c r="BJ9085" s="7"/>
      <c r="BK9085" s="7"/>
      <c r="BL9085" s="7"/>
      <c r="BM9085" s="7"/>
      <c r="BP9085" s="7"/>
      <c r="BQ9085" s="7"/>
      <c r="BR9085" s="7"/>
      <c r="BS9085" s="7"/>
      <c r="BT9085" s="7"/>
      <c r="BU9085" s="7"/>
      <c r="BV9085" s="7"/>
      <c r="BW9085" s="7"/>
    </row>
    <row r="9086" spans="43:75" x14ac:dyDescent="0.2">
      <c r="AQ9086" s="7"/>
      <c r="AR9086" s="7"/>
      <c r="AS9086" s="7"/>
      <c r="AT9086" s="7"/>
      <c r="AU9086" s="7"/>
      <c r="AV9086" s="7"/>
      <c r="AX9086" s="7"/>
      <c r="AY9086" s="7"/>
      <c r="AZ9086" s="7"/>
      <c r="BA9086" s="7"/>
      <c r="BB9086" s="7"/>
      <c r="BC9086" s="7"/>
      <c r="BD9086" s="7"/>
      <c r="BG9086" s="7"/>
      <c r="BH9086" s="7"/>
      <c r="BI9086" s="7"/>
      <c r="BJ9086" s="7"/>
      <c r="BK9086" s="7"/>
      <c r="BL9086" s="7"/>
      <c r="BM9086" s="7"/>
      <c r="BP9086" s="7"/>
      <c r="BQ9086" s="7"/>
      <c r="BR9086" s="7"/>
      <c r="BS9086" s="7"/>
      <c r="BT9086" s="7"/>
      <c r="BU9086" s="7"/>
      <c r="BV9086" s="7"/>
      <c r="BW9086" s="7"/>
    </row>
    <row r="9087" spans="43:75" x14ac:dyDescent="0.2">
      <c r="AQ9087" s="7"/>
      <c r="AR9087" s="7"/>
      <c r="AS9087" s="7"/>
      <c r="AT9087" s="7"/>
      <c r="AU9087" s="7"/>
      <c r="AV9087" s="7"/>
      <c r="AX9087" s="7"/>
      <c r="AY9087" s="7"/>
      <c r="AZ9087" s="7"/>
      <c r="BA9087" s="7"/>
      <c r="BB9087" s="7"/>
      <c r="BC9087" s="7"/>
      <c r="BD9087" s="7"/>
      <c r="BG9087" s="7"/>
      <c r="BH9087" s="7"/>
      <c r="BI9087" s="7"/>
      <c r="BJ9087" s="7"/>
      <c r="BK9087" s="7"/>
      <c r="BL9087" s="7"/>
      <c r="BM9087" s="7"/>
      <c r="BP9087" s="7"/>
      <c r="BQ9087" s="7"/>
      <c r="BR9087" s="7"/>
      <c r="BS9087" s="7"/>
      <c r="BT9087" s="7"/>
      <c r="BU9087" s="7"/>
      <c r="BV9087" s="7"/>
      <c r="BW9087" s="7"/>
    </row>
    <row r="9088" spans="43:75" x14ac:dyDescent="0.2">
      <c r="AQ9088" s="7"/>
      <c r="AR9088" s="7"/>
      <c r="AS9088" s="7"/>
      <c r="AT9088" s="7"/>
      <c r="AU9088" s="7"/>
      <c r="AV9088" s="7"/>
      <c r="AX9088" s="7"/>
      <c r="AY9088" s="7"/>
      <c r="AZ9088" s="7"/>
      <c r="BA9088" s="7"/>
      <c r="BB9088" s="7"/>
      <c r="BC9088" s="7"/>
      <c r="BD9088" s="7"/>
      <c r="BG9088" s="7"/>
      <c r="BH9088" s="7"/>
      <c r="BI9088" s="7"/>
      <c r="BJ9088" s="7"/>
      <c r="BK9088" s="7"/>
      <c r="BL9088" s="7"/>
      <c r="BM9088" s="7"/>
      <c r="BP9088" s="7"/>
      <c r="BQ9088" s="7"/>
      <c r="BR9088" s="7"/>
      <c r="BS9088" s="7"/>
      <c r="BT9088" s="7"/>
      <c r="BU9088" s="7"/>
      <c r="BV9088" s="7"/>
      <c r="BW9088" s="7"/>
    </row>
    <row r="9089" spans="43:75" x14ac:dyDescent="0.2">
      <c r="AQ9089" s="7"/>
      <c r="AR9089" s="7"/>
      <c r="AS9089" s="7"/>
      <c r="AT9089" s="7"/>
      <c r="AU9089" s="7"/>
      <c r="AV9089" s="7"/>
      <c r="AX9089" s="7"/>
      <c r="AY9089" s="7"/>
      <c r="AZ9089" s="7"/>
      <c r="BA9089" s="7"/>
      <c r="BB9089" s="7"/>
      <c r="BC9089" s="7"/>
      <c r="BD9089" s="7"/>
      <c r="BG9089" s="7"/>
      <c r="BH9089" s="7"/>
      <c r="BI9089" s="7"/>
      <c r="BJ9089" s="7"/>
      <c r="BK9089" s="7"/>
      <c r="BL9089" s="7"/>
      <c r="BM9089" s="7"/>
      <c r="BP9089" s="7"/>
      <c r="BQ9089" s="7"/>
      <c r="BR9089" s="7"/>
      <c r="BS9089" s="7"/>
      <c r="BT9089" s="7"/>
      <c r="BU9089" s="7"/>
      <c r="BV9089" s="7"/>
      <c r="BW9089" s="7"/>
    </row>
    <row r="9090" spans="43:75" x14ac:dyDescent="0.2">
      <c r="AQ9090" s="7"/>
      <c r="AR9090" s="7"/>
      <c r="AS9090" s="7"/>
      <c r="AT9090" s="7"/>
      <c r="AU9090" s="7"/>
      <c r="AV9090" s="7"/>
      <c r="AX9090" s="7"/>
      <c r="AY9090" s="7"/>
      <c r="AZ9090" s="7"/>
      <c r="BA9090" s="7"/>
      <c r="BB9090" s="7"/>
      <c r="BC9090" s="7"/>
      <c r="BD9090" s="7"/>
      <c r="BG9090" s="7"/>
      <c r="BH9090" s="7"/>
      <c r="BI9090" s="7"/>
      <c r="BJ9090" s="7"/>
      <c r="BK9090" s="7"/>
      <c r="BL9090" s="7"/>
      <c r="BM9090" s="7"/>
      <c r="BP9090" s="7"/>
      <c r="BQ9090" s="7"/>
      <c r="BR9090" s="7"/>
      <c r="BS9090" s="7"/>
      <c r="BT9090" s="7"/>
      <c r="BU9090" s="7"/>
      <c r="BV9090" s="7"/>
      <c r="BW9090" s="7"/>
    </row>
    <row r="9091" spans="43:75" x14ac:dyDescent="0.2">
      <c r="AQ9091" s="7"/>
      <c r="AR9091" s="7"/>
      <c r="AS9091" s="7"/>
      <c r="AT9091" s="7"/>
      <c r="AU9091" s="7"/>
      <c r="AV9091" s="7"/>
      <c r="AX9091" s="7"/>
      <c r="AY9091" s="7"/>
      <c r="AZ9091" s="7"/>
      <c r="BA9091" s="7"/>
      <c r="BB9091" s="7"/>
      <c r="BC9091" s="7"/>
      <c r="BD9091" s="7"/>
      <c r="BG9091" s="7"/>
      <c r="BH9091" s="7"/>
      <c r="BI9091" s="7"/>
      <c r="BJ9091" s="7"/>
      <c r="BK9091" s="7"/>
      <c r="BL9091" s="7"/>
      <c r="BM9091" s="7"/>
      <c r="BP9091" s="7"/>
      <c r="BQ9091" s="7"/>
      <c r="BR9091" s="7"/>
      <c r="BS9091" s="7"/>
      <c r="BT9091" s="7"/>
      <c r="BU9091" s="7"/>
      <c r="BV9091" s="7"/>
      <c r="BW9091" s="7"/>
    </row>
    <row r="9092" spans="43:75" x14ac:dyDescent="0.2">
      <c r="AQ9092" s="7"/>
      <c r="AR9092" s="7"/>
      <c r="AS9092" s="7"/>
      <c r="AT9092" s="7"/>
      <c r="AU9092" s="7"/>
      <c r="AV9092" s="7"/>
      <c r="AX9092" s="7"/>
      <c r="AY9092" s="7"/>
      <c r="AZ9092" s="7"/>
      <c r="BA9092" s="7"/>
      <c r="BB9092" s="7"/>
      <c r="BC9092" s="7"/>
      <c r="BD9092" s="7"/>
      <c r="BG9092" s="7"/>
      <c r="BH9092" s="7"/>
      <c r="BI9092" s="7"/>
      <c r="BJ9092" s="7"/>
      <c r="BK9092" s="7"/>
      <c r="BL9092" s="7"/>
      <c r="BM9092" s="7"/>
      <c r="BP9092" s="7"/>
      <c r="BQ9092" s="7"/>
      <c r="BR9092" s="7"/>
      <c r="BS9092" s="7"/>
      <c r="BT9092" s="7"/>
      <c r="BU9092" s="7"/>
      <c r="BV9092" s="7"/>
      <c r="BW9092" s="7"/>
    </row>
    <row r="9093" spans="43:75" x14ac:dyDescent="0.2">
      <c r="AQ9093" s="7"/>
      <c r="AR9093" s="7"/>
      <c r="AS9093" s="7"/>
      <c r="AT9093" s="7"/>
      <c r="AU9093" s="7"/>
      <c r="AV9093" s="7"/>
      <c r="AX9093" s="7"/>
      <c r="AY9093" s="7"/>
      <c r="AZ9093" s="7"/>
      <c r="BA9093" s="7"/>
      <c r="BB9093" s="7"/>
      <c r="BC9093" s="7"/>
      <c r="BD9093" s="7"/>
      <c r="BG9093" s="7"/>
      <c r="BH9093" s="7"/>
      <c r="BI9093" s="7"/>
      <c r="BJ9093" s="7"/>
      <c r="BK9093" s="7"/>
      <c r="BL9093" s="7"/>
      <c r="BM9093" s="7"/>
      <c r="BP9093" s="7"/>
      <c r="BQ9093" s="7"/>
      <c r="BR9093" s="7"/>
      <c r="BS9093" s="7"/>
      <c r="BT9093" s="7"/>
      <c r="BU9093" s="7"/>
      <c r="BV9093" s="7"/>
      <c r="BW9093" s="7"/>
    </row>
    <row r="9094" spans="43:75" x14ac:dyDescent="0.2">
      <c r="AQ9094" s="7"/>
      <c r="AR9094" s="7"/>
      <c r="AS9094" s="7"/>
      <c r="AT9094" s="7"/>
      <c r="AU9094" s="7"/>
      <c r="AV9094" s="7"/>
      <c r="AX9094" s="7"/>
      <c r="AY9094" s="7"/>
      <c r="AZ9094" s="7"/>
      <c r="BA9094" s="7"/>
      <c r="BB9094" s="7"/>
      <c r="BC9094" s="7"/>
      <c r="BD9094" s="7"/>
      <c r="BG9094" s="7"/>
      <c r="BH9094" s="7"/>
      <c r="BI9094" s="7"/>
      <c r="BJ9094" s="7"/>
      <c r="BK9094" s="7"/>
      <c r="BL9094" s="7"/>
      <c r="BM9094" s="7"/>
      <c r="BP9094" s="7"/>
      <c r="BQ9094" s="7"/>
      <c r="BR9094" s="7"/>
      <c r="BS9094" s="7"/>
      <c r="BT9094" s="7"/>
      <c r="BU9094" s="7"/>
      <c r="BV9094" s="7"/>
      <c r="BW9094" s="7"/>
    </row>
    <row r="9095" spans="43:75" x14ac:dyDescent="0.2">
      <c r="AQ9095" s="7"/>
      <c r="AR9095" s="7"/>
      <c r="AS9095" s="7"/>
      <c r="AT9095" s="7"/>
      <c r="AU9095" s="7"/>
      <c r="AV9095" s="7"/>
      <c r="AX9095" s="7"/>
      <c r="AY9095" s="7"/>
      <c r="AZ9095" s="7"/>
      <c r="BA9095" s="7"/>
      <c r="BB9095" s="7"/>
      <c r="BC9095" s="7"/>
      <c r="BD9095" s="7"/>
      <c r="BG9095" s="7"/>
      <c r="BH9095" s="7"/>
      <c r="BI9095" s="7"/>
      <c r="BJ9095" s="7"/>
      <c r="BK9095" s="7"/>
      <c r="BL9095" s="7"/>
      <c r="BM9095" s="7"/>
      <c r="BP9095" s="7"/>
      <c r="BQ9095" s="7"/>
      <c r="BR9095" s="7"/>
      <c r="BS9095" s="7"/>
      <c r="BT9095" s="7"/>
      <c r="BU9095" s="7"/>
      <c r="BV9095" s="7"/>
      <c r="BW9095" s="7"/>
    </row>
    <row r="9096" spans="43:75" x14ac:dyDescent="0.2">
      <c r="AQ9096" s="7"/>
      <c r="AR9096" s="7"/>
      <c r="AS9096" s="7"/>
      <c r="AT9096" s="7"/>
      <c r="AU9096" s="7"/>
      <c r="AV9096" s="7"/>
      <c r="AX9096" s="7"/>
      <c r="AY9096" s="7"/>
      <c r="AZ9096" s="7"/>
      <c r="BA9096" s="7"/>
      <c r="BB9096" s="7"/>
      <c r="BC9096" s="7"/>
      <c r="BD9096" s="7"/>
      <c r="BG9096" s="7"/>
      <c r="BH9096" s="7"/>
      <c r="BI9096" s="7"/>
      <c r="BJ9096" s="7"/>
      <c r="BK9096" s="7"/>
      <c r="BL9096" s="7"/>
      <c r="BM9096" s="7"/>
      <c r="BP9096" s="7"/>
      <c r="BQ9096" s="7"/>
      <c r="BR9096" s="7"/>
      <c r="BS9096" s="7"/>
      <c r="BT9096" s="7"/>
      <c r="BU9096" s="7"/>
      <c r="BV9096" s="7"/>
      <c r="BW9096" s="7"/>
    </row>
    <row r="9097" spans="43:75" x14ac:dyDescent="0.2">
      <c r="AQ9097" s="7"/>
      <c r="AR9097" s="7"/>
      <c r="AS9097" s="7"/>
      <c r="AT9097" s="7"/>
      <c r="AU9097" s="7"/>
      <c r="AV9097" s="7"/>
      <c r="AX9097" s="7"/>
      <c r="AY9097" s="7"/>
      <c r="AZ9097" s="7"/>
      <c r="BA9097" s="7"/>
      <c r="BB9097" s="7"/>
      <c r="BC9097" s="7"/>
      <c r="BD9097" s="7"/>
      <c r="BG9097" s="7"/>
      <c r="BH9097" s="7"/>
      <c r="BI9097" s="7"/>
      <c r="BJ9097" s="7"/>
      <c r="BK9097" s="7"/>
      <c r="BL9097" s="7"/>
      <c r="BM9097" s="7"/>
      <c r="BP9097" s="7"/>
      <c r="BQ9097" s="7"/>
      <c r="BR9097" s="7"/>
      <c r="BS9097" s="7"/>
      <c r="BT9097" s="7"/>
      <c r="BU9097" s="7"/>
      <c r="BV9097" s="7"/>
      <c r="BW9097" s="7"/>
    </row>
    <row r="9098" spans="43:75" x14ac:dyDescent="0.2">
      <c r="AQ9098" s="7"/>
      <c r="AR9098" s="7"/>
      <c r="AS9098" s="7"/>
      <c r="AT9098" s="7"/>
      <c r="AU9098" s="7"/>
      <c r="AV9098" s="7"/>
      <c r="AX9098" s="7"/>
      <c r="AY9098" s="7"/>
      <c r="AZ9098" s="7"/>
      <c r="BA9098" s="7"/>
      <c r="BB9098" s="7"/>
      <c r="BC9098" s="7"/>
      <c r="BD9098" s="7"/>
      <c r="BG9098" s="7"/>
      <c r="BH9098" s="7"/>
      <c r="BI9098" s="7"/>
      <c r="BJ9098" s="7"/>
      <c r="BK9098" s="7"/>
      <c r="BL9098" s="7"/>
      <c r="BM9098" s="7"/>
      <c r="BP9098" s="7"/>
      <c r="BQ9098" s="7"/>
      <c r="BR9098" s="7"/>
      <c r="BS9098" s="7"/>
      <c r="BT9098" s="7"/>
      <c r="BU9098" s="7"/>
      <c r="BV9098" s="7"/>
      <c r="BW9098" s="7"/>
    </row>
    <row r="9099" spans="43:75" x14ac:dyDescent="0.2">
      <c r="AQ9099" s="7"/>
      <c r="AR9099" s="7"/>
      <c r="AS9099" s="7"/>
      <c r="AT9099" s="7"/>
      <c r="AU9099" s="7"/>
      <c r="AV9099" s="7"/>
      <c r="AX9099" s="7"/>
      <c r="AY9099" s="7"/>
      <c r="AZ9099" s="7"/>
      <c r="BA9099" s="7"/>
      <c r="BB9099" s="7"/>
      <c r="BC9099" s="7"/>
      <c r="BD9099" s="7"/>
      <c r="BG9099" s="7"/>
      <c r="BH9099" s="7"/>
      <c r="BI9099" s="7"/>
      <c r="BJ9099" s="7"/>
      <c r="BK9099" s="7"/>
      <c r="BL9099" s="7"/>
      <c r="BM9099" s="7"/>
      <c r="BP9099" s="7"/>
      <c r="BQ9099" s="7"/>
      <c r="BR9099" s="7"/>
      <c r="BS9099" s="7"/>
      <c r="BT9099" s="7"/>
      <c r="BU9099" s="7"/>
      <c r="BV9099" s="7"/>
      <c r="BW9099" s="7"/>
    </row>
    <row r="9100" spans="43:75" x14ac:dyDescent="0.2">
      <c r="AQ9100" s="7"/>
      <c r="AR9100" s="7"/>
      <c r="AS9100" s="7"/>
      <c r="AT9100" s="7"/>
      <c r="AU9100" s="7"/>
      <c r="AV9100" s="7"/>
      <c r="AX9100" s="7"/>
      <c r="AY9100" s="7"/>
      <c r="AZ9100" s="7"/>
      <c r="BA9100" s="7"/>
      <c r="BB9100" s="7"/>
      <c r="BC9100" s="7"/>
      <c r="BD9100" s="7"/>
      <c r="BG9100" s="7"/>
      <c r="BH9100" s="7"/>
      <c r="BI9100" s="7"/>
      <c r="BJ9100" s="7"/>
      <c r="BK9100" s="7"/>
      <c r="BL9100" s="7"/>
      <c r="BM9100" s="7"/>
      <c r="BP9100" s="7"/>
      <c r="BQ9100" s="7"/>
      <c r="BR9100" s="7"/>
      <c r="BS9100" s="7"/>
      <c r="BT9100" s="7"/>
      <c r="BU9100" s="7"/>
      <c r="BV9100" s="7"/>
      <c r="BW9100" s="7"/>
    </row>
    <row r="9101" spans="43:75" x14ac:dyDescent="0.2">
      <c r="AQ9101" s="7"/>
      <c r="AR9101" s="7"/>
      <c r="AS9101" s="7"/>
      <c r="AT9101" s="7"/>
      <c r="AU9101" s="7"/>
      <c r="AV9101" s="7"/>
      <c r="AX9101" s="7"/>
      <c r="AY9101" s="7"/>
      <c r="AZ9101" s="7"/>
      <c r="BA9101" s="7"/>
      <c r="BB9101" s="7"/>
      <c r="BC9101" s="7"/>
      <c r="BD9101" s="7"/>
      <c r="BG9101" s="7"/>
      <c r="BH9101" s="7"/>
      <c r="BI9101" s="7"/>
      <c r="BJ9101" s="7"/>
      <c r="BK9101" s="7"/>
      <c r="BL9101" s="7"/>
      <c r="BM9101" s="7"/>
      <c r="BP9101" s="7"/>
      <c r="BQ9101" s="7"/>
      <c r="BR9101" s="7"/>
      <c r="BS9101" s="7"/>
      <c r="BT9101" s="7"/>
      <c r="BU9101" s="7"/>
      <c r="BV9101" s="7"/>
      <c r="BW9101" s="7"/>
    </row>
    <row r="9102" spans="43:75" x14ac:dyDescent="0.2">
      <c r="AQ9102" s="7"/>
      <c r="AR9102" s="7"/>
      <c r="AS9102" s="7"/>
      <c r="AT9102" s="7"/>
      <c r="AU9102" s="7"/>
      <c r="AV9102" s="7"/>
      <c r="AX9102" s="7"/>
      <c r="AY9102" s="7"/>
      <c r="AZ9102" s="7"/>
      <c r="BA9102" s="7"/>
      <c r="BB9102" s="7"/>
      <c r="BC9102" s="7"/>
      <c r="BD9102" s="7"/>
      <c r="BG9102" s="7"/>
      <c r="BH9102" s="7"/>
      <c r="BI9102" s="7"/>
      <c r="BJ9102" s="7"/>
      <c r="BK9102" s="7"/>
      <c r="BL9102" s="7"/>
      <c r="BM9102" s="7"/>
      <c r="BP9102" s="7"/>
      <c r="BQ9102" s="7"/>
      <c r="BR9102" s="7"/>
      <c r="BS9102" s="7"/>
      <c r="BT9102" s="7"/>
      <c r="BU9102" s="7"/>
      <c r="BV9102" s="7"/>
      <c r="BW9102" s="7"/>
    </row>
    <row r="9103" spans="43:75" x14ac:dyDescent="0.2">
      <c r="AQ9103" s="7"/>
      <c r="AR9103" s="7"/>
      <c r="AS9103" s="7"/>
      <c r="AT9103" s="7"/>
      <c r="AU9103" s="7"/>
      <c r="AV9103" s="7"/>
      <c r="AX9103" s="7"/>
      <c r="AY9103" s="7"/>
      <c r="AZ9103" s="7"/>
      <c r="BA9103" s="7"/>
      <c r="BB9103" s="7"/>
      <c r="BC9103" s="7"/>
      <c r="BD9103" s="7"/>
      <c r="BG9103" s="7"/>
      <c r="BH9103" s="7"/>
      <c r="BI9103" s="7"/>
      <c r="BJ9103" s="7"/>
      <c r="BK9103" s="7"/>
      <c r="BL9103" s="7"/>
      <c r="BM9103" s="7"/>
      <c r="BP9103" s="7"/>
      <c r="BQ9103" s="7"/>
      <c r="BR9103" s="7"/>
      <c r="BS9103" s="7"/>
      <c r="BT9103" s="7"/>
      <c r="BU9103" s="7"/>
      <c r="BV9103" s="7"/>
      <c r="BW9103" s="7"/>
    </row>
    <row r="9104" spans="43:75" x14ac:dyDescent="0.2">
      <c r="AQ9104" s="7"/>
      <c r="AR9104" s="7"/>
      <c r="AS9104" s="7"/>
      <c r="AT9104" s="7"/>
      <c r="AU9104" s="7"/>
      <c r="AV9104" s="7"/>
      <c r="AX9104" s="7"/>
      <c r="AY9104" s="7"/>
      <c r="AZ9104" s="7"/>
      <c r="BA9104" s="7"/>
      <c r="BB9104" s="7"/>
      <c r="BC9104" s="7"/>
      <c r="BD9104" s="7"/>
      <c r="BG9104" s="7"/>
      <c r="BH9104" s="7"/>
      <c r="BI9104" s="7"/>
      <c r="BJ9104" s="7"/>
      <c r="BK9104" s="7"/>
      <c r="BL9104" s="7"/>
      <c r="BM9104" s="7"/>
      <c r="BP9104" s="7"/>
      <c r="BQ9104" s="7"/>
      <c r="BR9104" s="7"/>
      <c r="BS9104" s="7"/>
      <c r="BT9104" s="7"/>
      <c r="BU9104" s="7"/>
      <c r="BV9104" s="7"/>
      <c r="BW9104" s="7"/>
    </row>
    <row r="9105" spans="43:75" x14ac:dyDescent="0.2">
      <c r="AQ9105" s="7"/>
      <c r="AR9105" s="7"/>
      <c r="AS9105" s="7"/>
      <c r="AT9105" s="7"/>
      <c r="AU9105" s="7"/>
      <c r="AV9105" s="7"/>
      <c r="AX9105" s="7"/>
      <c r="AY9105" s="7"/>
      <c r="AZ9105" s="7"/>
      <c r="BA9105" s="7"/>
      <c r="BB9105" s="7"/>
      <c r="BC9105" s="7"/>
      <c r="BD9105" s="7"/>
      <c r="BG9105" s="7"/>
      <c r="BH9105" s="7"/>
      <c r="BI9105" s="7"/>
      <c r="BJ9105" s="7"/>
      <c r="BK9105" s="7"/>
      <c r="BL9105" s="7"/>
      <c r="BM9105" s="7"/>
      <c r="BP9105" s="7"/>
      <c r="BQ9105" s="7"/>
      <c r="BR9105" s="7"/>
      <c r="BS9105" s="7"/>
      <c r="BT9105" s="7"/>
      <c r="BU9105" s="7"/>
      <c r="BV9105" s="7"/>
      <c r="BW9105" s="7"/>
    </row>
    <row r="9106" spans="43:75" x14ac:dyDescent="0.2">
      <c r="AQ9106" s="7"/>
      <c r="AR9106" s="7"/>
      <c r="AS9106" s="7"/>
      <c r="AT9106" s="7"/>
      <c r="AU9106" s="7"/>
      <c r="AV9106" s="7"/>
      <c r="AX9106" s="7"/>
      <c r="AY9106" s="7"/>
      <c r="AZ9106" s="7"/>
      <c r="BA9106" s="7"/>
      <c r="BB9106" s="7"/>
      <c r="BC9106" s="7"/>
      <c r="BD9106" s="7"/>
      <c r="BG9106" s="7"/>
      <c r="BH9106" s="7"/>
      <c r="BI9106" s="7"/>
      <c r="BJ9106" s="7"/>
      <c r="BK9106" s="7"/>
      <c r="BL9106" s="7"/>
      <c r="BM9106" s="7"/>
      <c r="BP9106" s="7"/>
      <c r="BQ9106" s="7"/>
      <c r="BR9106" s="7"/>
      <c r="BS9106" s="7"/>
      <c r="BT9106" s="7"/>
      <c r="BU9106" s="7"/>
      <c r="BV9106" s="7"/>
      <c r="BW9106" s="7"/>
    </row>
    <row r="9107" spans="43:75" x14ac:dyDescent="0.2">
      <c r="AQ9107" s="7"/>
      <c r="AR9107" s="7"/>
      <c r="AS9107" s="7"/>
      <c r="AT9107" s="7"/>
      <c r="AU9107" s="7"/>
      <c r="AV9107" s="7"/>
      <c r="AX9107" s="7"/>
      <c r="AY9107" s="7"/>
      <c r="AZ9107" s="7"/>
      <c r="BA9107" s="7"/>
      <c r="BB9107" s="7"/>
      <c r="BC9107" s="7"/>
      <c r="BD9107" s="7"/>
      <c r="BG9107" s="7"/>
      <c r="BH9107" s="7"/>
      <c r="BI9107" s="7"/>
      <c r="BJ9107" s="7"/>
      <c r="BK9107" s="7"/>
      <c r="BL9107" s="7"/>
      <c r="BM9107" s="7"/>
      <c r="BP9107" s="7"/>
      <c r="BQ9107" s="7"/>
      <c r="BR9107" s="7"/>
      <c r="BS9107" s="7"/>
      <c r="BT9107" s="7"/>
      <c r="BU9107" s="7"/>
      <c r="BV9107" s="7"/>
      <c r="BW9107" s="7"/>
    </row>
    <row r="9108" spans="43:75" x14ac:dyDescent="0.2">
      <c r="AQ9108" s="7"/>
      <c r="AR9108" s="7"/>
      <c r="AS9108" s="7"/>
      <c r="AT9108" s="7"/>
      <c r="AU9108" s="7"/>
      <c r="AV9108" s="7"/>
      <c r="AX9108" s="7"/>
      <c r="AY9108" s="7"/>
      <c r="AZ9108" s="7"/>
      <c r="BA9108" s="7"/>
      <c r="BB9108" s="7"/>
      <c r="BC9108" s="7"/>
      <c r="BD9108" s="7"/>
      <c r="BG9108" s="7"/>
      <c r="BH9108" s="7"/>
      <c r="BI9108" s="7"/>
      <c r="BJ9108" s="7"/>
      <c r="BK9108" s="7"/>
      <c r="BL9108" s="7"/>
      <c r="BM9108" s="7"/>
      <c r="BP9108" s="7"/>
      <c r="BQ9108" s="7"/>
      <c r="BR9108" s="7"/>
      <c r="BS9108" s="7"/>
      <c r="BT9108" s="7"/>
      <c r="BU9108" s="7"/>
      <c r="BV9108" s="7"/>
      <c r="BW9108" s="7"/>
    </row>
    <row r="9109" spans="43:75" x14ac:dyDescent="0.2">
      <c r="AQ9109" s="7"/>
      <c r="AR9109" s="7"/>
      <c r="AS9109" s="7"/>
      <c r="AT9109" s="7"/>
      <c r="AU9109" s="7"/>
      <c r="AV9109" s="7"/>
      <c r="AX9109" s="7"/>
      <c r="AY9109" s="7"/>
      <c r="AZ9109" s="7"/>
      <c r="BA9109" s="7"/>
      <c r="BB9109" s="7"/>
      <c r="BC9109" s="7"/>
      <c r="BD9109" s="7"/>
      <c r="BG9109" s="7"/>
      <c r="BH9109" s="7"/>
      <c r="BI9109" s="7"/>
      <c r="BJ9109" s="7"/>
      <c r="BK9109" s="7"/>
      <c r="BL9109" s="7"/>
      <c r="BM9109" s="7"/>
      <c r="BP9109" s="7"/>
      <c r="BQ9109" s="7"/>
      <c r="BR9109" s="7"/>
      <c r="BS9109" s="7"/>
      <c r="BT9109" s="7"/>
      <c r="BU9109" s="7"/>
      <c r="BV9109" s="7"/>
      <c r="BW9109" s="7"/>
    </row>
    <row r="9110" spans="43:75" x14ac:dyDescent="0.2">
      <c r="AQ9110" s="7"/>
      <c r="AR9110" s="7"/>
      <c r="AS9110" s="7"/>
      <c r="AT9110" s="7"/>
      <c r="AU9110" s="7"/>
      <c r="AV9110" s="7"/>
      <c r="AX9110" s="7"/>
      <c r="AY9110" s="7"/>
      <c r="AZ9110" s="7"/>
      <c r="BA9110" s="7"/>
      <c r="BB9110" s="7"/>
      <c r="BC9110" s="7"/>
      <c r="BD9110" s="7"/>
      <c r="BG9110" s="7"/>
      <c r="BH9110" s="7"/>
      <c r="BI9110" s="7"/>
      <c r="BJ9110" s="7"/>
      <c r="BK9110" s="7"/>
      <c r="BL9110" s="7"/>
      <c r="BM9110" s="7"/>
      <c r="BP9110" s="7"/>
      <c r="BQ9110" s="7"/>
      <c r="BR9110" s="7"/>
      <c r="BS9110" s="7"/>
      <c r="BT9110" s="7"/>
      <c r="BU9110" s="7"/>
      <c r="BV9110" s="7"/>
      <c r="BW9110" s="7"/>
    </row>
    <row r="9111" spans="43:75" x14ac:dyDescent="0.2">
      <c r="AQ9111" s="7"/>
      <c r="AR9111" s="7"/>
      <c r="AS9111" s="7"/>
      <c r="AT9111" s="7"/>
      <c r="AU9111" s="7"/>
      <c r="AV9111" s="7"/>
      <c r="AX9111" s="7"/>
      <c r="AY9111" s="7"/>
      <c r="AZ9111" s="7"/>
      <c r="BA9111" s="7"/>
      <c r="BB9111" s="7"/>
      <c r="BC9111" s="7"/>
      <c r="BD9111" s="7"/>
      <c r="BG9111" s="7"/>
      <c r="BH9111" s="7"/>
      <c r="BI9111" s="7"/>
      <c r="BJ9111" s="7"/>
      <c r="BK9111" s="7"/>
      <c r="BL9111" s="7"/>
      <c r="BM9111" s="7"/>
      <c r="BP9111" s="7"/>
      <c r="BQ9111" s="7"/>
      <c r="BR9111" s="7"/>
      <c r="BS9111" s="7"/>
      <c r="BT9111" s="7"/>
      <c r="BU9111" s="7"/>
      <c r="BV9111" s="7"/>
      <c r="BW9111" s="7"/>
    </row>
    <row r="9112" spans="43:75" x14ac:dyDescent="0.2">
      <c r="AQ9112" s="7"/>
      <c r="AR9112" s="7"/>
      <c r="AS9112" s="7"/>
      <c r="AT9112" s="7"/>
      <c r="AU9112" s="7"/>
      <c r="AV9112" s="7"/>
      <c r="AX9112" s="7"/>
      <c r="AY9112" s="7"/>
      <c r="AZ9112" s="7"/>
      <c r="BA9112" s="7"/>
      <c r="BB9112" s="7"/>
      <c r="BC9112" s="7"/>
      <c r="BD9112" s="7"/>
      <c r="BG9112" s="7"/>
      <c r="BH9112" s="7"/>
      <c r="BI9112" s="7"/>
      <c r="BJ9112" s="7"/>
      <c r="BK9112" s="7"/>
      <c r="BL9112" s="7"/>
      <c r="BM9112" s="7"/>
      <c r="BP9112" s="7"/>
      <c r="BQ9112" s="7"/>
      <c r="BR9112" s="7"/>
      <c r="BS9112" s="7"/>
      <c r="BT9112" s="7"/>
      <c r="BU9112" s="7"/>
      <c r="BV9112" s="7"/>
      <c r="BW9112" s="7"/>
    </row>
    <row r="9113" spans="43:75" x14ac:dyDescent="0.2">
      <c r="AQ9113" s="7"/>
      <c r="AR9113" s="7"/>
      <c r="AS9113" s="7"/>
      <c r="AT9113" s="7"/>
      <c r="AU9113" s="7"/>
      <c r="AV9113" s="7"/>
      <c r="AX9113" s="7"/>
      <c r="AY9113" s="7"/>
      <c r="AZ9113" s="7"/>
      <c r="BA9113" s="7"/>
      <c r="BB9113" s="7"/>
      <c r="BC9113" s="7"/>
      <c r="BD9113" s="7"/>
      <c r="BG9113" s="7"/>
      <c r="BH9113" s="7"/>
      <c r="BI9113" s="7"/>
      <c r="BJ9113" s="7"/>
      <c r="BK9113" s="7"/>
      <c r="BL9113" s="7"/>
      <c r="BM9113" s="7"/>
      <c r="BP9113" s="7"/>
      <c r="BQ9113" s="7"/>
      <c r="BR9113" s="7"/>
      <c r="BS9113" s="7"/>
      <c r="BT9113" s="7"/>
      <c r="BU9113" s="7"/>
      <c r="BV9113" s="7"/>
      <c r="BW9113" s="7"/>
    </row>
    <row r="9114" spans="43:75" x14ac:dyDescent="0.2">
      <c r="AQ9114" s="7"/>
      <c r="AR9114" s="7"/>
      <c r="AS9114" s="7"/>
      <c r="AT9114" s="7"/>
      <c r="AU9114" s="7"/>
      <c r="AV9114" s="7"/>
      <c r="AX9114" s="7"/>
      <c r="AY9114" s="7"/>
      <c r="AZ9114" s="7"/>
      <c r="BA9114" s="7"/>
      <c r="BB9114" s="7"/>
      <c r="BC9114" s="7"/>
      <c r="BD9114" s="7"/>
      <c r="BG9114" s="7"/>
      <c r="BH9114" s="7"/>
      <c r="BI9114" s="7"/>
      <c r="BJ9114" s="7"/>
      <c r="BK9114" s="7"/>
      <c r="BL9114" s="7"/>
      <c r="BM9114" s="7"/>
      <c r="BP9114" s="7"/>
      <c r="BQ9114" s="7"/>
      <c r="BR9114" s="7"/>
      <c r="BS9114" s="7"/>
      <c r="BT9114" s="7"/>
      <c r="BU9114" s="7"/>
      <c r="BV9114" s="7"/>
      <c r="BW9114" s="7"/>
    </row>
    <row r="9115" spans="43:75" x14ac:dyDescent="0.2">
      <c r="AQ9115" s="7"/>
      <c r="AR9115" s="7"/>
      <c r="AS9115" s="7"/>
      <c r="AT9115" s="7"/>
      <c r="AU9115" s="7"/>
      <c r="AV9115" s="7"/>
      <c r="AX9115" s="7"/>
      <c r="AY9115" s="7"/>
      <c r="AZ9115" s="7"/>
      <c r="BA9115" s="7"/>
      <c r="BB9115" s="7"/>
      <c r="BC9115" s="7"/>
      <c r="BD9115" s="7"/>
      <c r="BG9115" s="7"/>
      <c r="BH9115" s="7"/>
      <c r="BI9115" s="7"/>
      <c r="BJ9115" s="7"/>
      <c r="BK9115" s="7"/>
      <c r="BL9115" s="7"/>
      <c r="BM9115" s="7"/>
      <c r="BP9115" s="7"/>
      <c r="BQ9115" s="7"/>
      <c r="BR9115" s="7"/>
      <c r="BS9115" s="7"/>
      <c r="BT9115" s="7"/>
      <c r="BU9115" s="7"/>
      <c r="BV9115" s="7"/>
      <c r="BW9115" s="7"/>
    </row>
    <row r="9116" spans="43:75" x14ac:dyDescent="0.2">
      <c r="AQ9116" s="7"/>
      <c r="AR9116" s="7"/>
      <c r="AS9116" s="7"/>
      <c r="AT9116" s="7"/>
      <c r="AU9116" s="7"/>
      <c r="AV9116" s="7"/>
      <c r="AX9116" s="7"/>
      <c r="AY9116" s="7"/>
      <c r="AZ9116" s="7"/>
      <c r="BA9116" s="7"/>
      <c r="BB9116" s="7"/>
      <c r="BC9116" s="7"/>
      <c r="BD9116" s="7"/>
      <c r="BG9116" s="7"/>
      <c r="BH9116" s="7"/>
      <c r="BI9116" s="7"/>
      <c r="BJ9116" s="7"/>
      <c r="BK9116" s="7"/>
      <c r="BL9116" s="7"/>
      <c r="BM9116" s="7"/>
      <c r="BP9116" s="7"/>
      <c r="BQ9116" s="7"/>
      <c r="BR9116" s="7"/>
      <c r="BS9116" s="7"/>
      <c r="BT9116" s="7"/>
      <c r="BU9116" s="7"/>
      <c r="BV9116" s="7"/>
      <c r="BW9116" s="7"/>
    </row>
    <row r="9117" spans="43:75" x14ac:dyDescent="0.2">
      <c r="AQ9117" s="7"/>
      <c r="AR9117" s="7"/>
      <c r="AS9117" s="7"/>
      <c r="AT9117" s="7"/>
      <c r="AU9117" s="7"/>
      <c r="AV9117" s="7"/>
      <c r="AX9117" s="7"/>
      <c r="AY9117" s="7"/>
      <c r="AZ9117" s="7"/>
      <c r="BA9117" s="7"/>
      <c r="BB9117" s="7"/>
      <c r="BC9117" s="7"/>
      <c r="BD9117" s="7"/>
      <c r="BG9117" s="7"/>
      <c r="BH9117" s="7"/>
      <c r="BI9117" s="7"/>
      <c r="BJ9117" s="7"/>
      <c r="BK9117" s="7"/>
      <c r="BL9117" s="7"/>
      <c r="BM9117" s="7"/>
      <c r="BP9117" s="7"/>
      <c r="BQ9117" s="7"/>
      <c r="BR9117" s="7"/>
      <c r="BS9117" s="7"/>
      <c r="BT9117" s="7"/>
      <c r="BU9117" s="7"/>
      <c r="BV9117" s="7"/>
      <c r="BW9117" s="7"/>
    </row>
    <row r="9118" spans="43:75" x14ac:dyDescent="0.2">
      <c r="AQ9118" s="7"/>
      <c r="AR9118" s="7"/>
      <c r="AS9118" s="7"/>
      <c r="AT9118" s="7"/>
      <c r="AU9118" s="7"/>
      <c r="AV9118" s="7"/>
      <c r="AX9118" s="7"/>
      <c r="AY9118" s="7"/>
      <c r="AZ9118" s="7"/>
      <c r="BA9118" s="7"/>
      <c r="BB9118" s="7"/>
      <c r="BC9118" s="7"/>
      <c r="BD9118" s="7"/>
      <c r="BG9118" s="7"/>
      <c r="BH9118" s="7"/>
      <c r="BI9118" s="7"/>
      <c r="BJ9118" s="7"/>
      <c r="BK9118" s="7"/>
      <c r="BL9118" s="7"/>
      <c r="BM9118" s="7"/>
      <c r="BP9118" s="7"/>
      <c r="BQ9118" s="7"/>
      <c r="BR9118" s="7"/>
      <c r="BS9118" s="7"/>
      <c r="BT9118" s="7"/>
      <c r="BU9118" s="7"/>
      <c r="BV9118" s="7"/>
      <c r="BW9118" s="7"/>
    </row>
    <row r="9119" spans="43:75" x14ac:dyDescent="0.2">
      <c r="AQ9119" s="7"/>
      <c r="AR9119" s="7"/>
      <c r="AS9119" s="7"/>
      <c r="AT9119" s="7"/>
      <c r="AU9119" s="7"/>
      <c r="AV9119" s="7"/>
      <c r="AX9119" s="7"/>
      <c r="AY9119" s="7"/>
      <c r="AZ9119" s="7"/>
      <c r="BA9119" s="7"/>
      <c r="BB9119" s="7"/>
      <c r="BC9119" s="7"/>
      <c r="BD9119" s="7"/>
      <c r="BG9119" s="7"/>
      <c r="BH9119" s="7"/>
      <c r="BI9119" s="7"/>
      <c r="BJ9119" s="7"/>
      <c r="BK9119" s="7"/>
      <c r="BL9119" s="7"/>
      <c r="BM9119" s="7"/>
      <c r="BP9119" s="7"/>
      <c r="BQ9119" s="7"/>
      <c r="BR9119" s="7"/>
      <c r="BS9119" s="7"/>
      <c r="BT9119" s="7"/>
      <c r="BU9119" s="7"/>
      <c r="BV9119" s="7"/>
      <c r="BW9119" s="7"/>
    </row>
    <row r="9120" spans="43:75" x14ac:dyDescent="0.2">
      <c r="AQ9120" s="7"/>
      <c r="AR9120" s="7"/>
      <c r="AS9120" s="7"/>
      <c r="AT9120" s="7"/>
      <c r="AU9120" s="7"/>
      <c r="AV9120" s="7"/>
      <c r="AX9120" s="7"/>
      <c r="AY9120" s="7"/>
      <c r="AZ9120" s="7"/>
      <c r="BA9120" s="7"/>
      <c r="BB9120" s="7"/>
      <c r="BC9120" s="7"/>
      <c r="BD9120" s="7"/>
      <c r="BG9120" s="7"/>
      <c r="BH9120" s="7"/>
      <c r="BI9120" s="7"/>
      <c r="BJ9120" s="7"/>
      <c r="BK9120" s="7"/>
      <c r="BL9120" s="7"/>
      <c r="BM9120" s="7"/>
      <c r="BP9120" s="7"/>
      <c r="BQ9120" s="7"/>
      <c r="BR9120" s="7"/>
      <c r="BS9120" s="7"/>
      <c r="BT9120" s="7"/>
      <c r="BU9120" s="7"/>
      <c r="BV9120" s="7"/>
      <c r="BW9120" s="7"/>
    </row>
    <row r="9121" spans="43:75" x14ac:dyDescent="0.2">
      <c r="AQ9121" s="7"/>
      <c r="AR9121" s="7"/>
      <c r="AS9121" s="7"/>
      <c r="AT9121" s="7"/>
      <c r="AU9121" s="7"/>
      <c r="AV9121" s="7"/>
      <c r="AX9121" s="7"/>
      <c r="AY9121" s="7"/>
      <c r="AZ9121" s="7"/>
      <c r="BA9121" s="7"/>
      <c r="BB9121" s="7"/>
      <c r="BC9121" s="7"/>
      <c r="BD9121" s="7"/>
      <c r="BG9121" s="7"/>
      <c r="BH9121" s="7"/>
      <c r="BI9121" s="7"/>
      <c r="BJ9121" s="7"/>
      <c r="BK9121" s="7"/>
      <c r="BL9121" s="7"/>
      <c r="BM9121" s="7"/>
      <c r="BP9121" s="7"/>
      <c r="BQ9121" s="7"/>
      <c r="BR9121" s="7"/>
      <c r="BS9121" s="7"/>
      <c r="BT9121" s="7"/>
      <c r="BU9121" s="7"/>
      <c r="BV9121" s="7"/>
      <c r="BW9121" s="7"/>
    </row>
    <row r="9122" spans="43:75" x14ac:dyDescent="0.2">
      <c r="AQ9122" s="7"/>
      <c r="AR9122" s="7"/>
      <c r="AS9122" s="7"/>
      <c r="AT9122" s="7"/>
      <c r="AU9122" s="7"/>
      <c r="AV9122" s="7"/>
      <c r="AX9122" s="7"/>
      <c r="AY9122" s="7"/>
      <c r="AZ9122" s="7"/>
      <c r="BA9122" s="7"/>
      <c r="BB9122" s="7"/>
      <c r="BC9122" s="7"/>
      <c r="BD9122" s="7"/>
      <c r="BG9122" s="7"/>
      <c r="BH9122" s="7"/>
      <c r="BI9122" s="7"/>
      <c r="BJ9122" s="7"/>
      <c r="BK9122" s="7"/>
      <c r="BL9122" s="7"/>
      <c r="BM9122" s="7"/>
      <c r="BP9122" s="7"/>
      <c r="BQ9122" s="7"/>
      <c r="BR9122" s="7"/>
      <c r="BS9122" s="7"/>
      <c r="BT9122" s="7"/>
      <c r="BU9122" s="7"/>
      <c r="BV9122" s="7"/>
      <c r="BW9122" s="7"/>
    </row>
    <row r="9123" spans="43:75" x14ac:dyDescent="0.2">
      <c r="AQ9123" s="7"/>
      <c r="AR9123" s="7"/>
      <c r="AS9123" s="7"/>
      <c r="AT9123" s="7"/>
      <c r="AU9123" s="7"/>
      <c r="AV9123" s="7"/>
      <c r="AX9123" s="7"/>
      <c r="AY9123" s="7"/>
      <c r="AZ9123" s="7"/>
      <c r="BA9123" s="7"/>
      <c r="BB9123" s="7"/>
      <c r="BC9123" s="7"/>
      <c r="BD9123" s="7"/>
      <c r="BG9123" s="7"/>
      <c r="BH9123" s="7"/>
      <c r="BI9123" s="7"/>
      <c r="BJ9123" s="7"/>
      <c r="BK9123" s="7"/>
      <c r="BL9123" s="7"/>
      <c r="BM9123" s="7"/>
      <c r="BP9123" s="7"/>
      <c r="BQ9123" s="7"/>
      <c r="BR9123" s="7"/>
      <c r="BS9123" s="7"/>
      <c r="BT9123" s="7"/>
      <c r="BU9123" s="7"/>
      <c r="BV9123" s="7"/>
      <c r="BW9123" s="7"/>
    </row>
    <row r="9124" spans="43:75" x14ac:dyDescent="0.2">
      <c r="AQ9124" s="7"/>
      <c r="AR9124" s="7"/>
      <c r="AS9124" s="7"/>
      <c r="AT9124" s="7"/>
      <c r="AU9124" s="7"/>
      <c r="AV9124" s="7"/>
      <c r="AX9124" s="7"/>
      <c r="AY9124" s="7"/>
      <c r="AZ9124" s="7"/>
      <c r="BA9124" s="7"/>
      <c r="BB9124" s="7"/>
      <c r="BC9124" s="7"/>
      <c r="BD9124" s="7"/>
      <c r="BG9124" s="7"/>
      <c r="BH9124" s="7"/>
      <c r="BI9124" s="7"/>
      <c r="BJ9124" s="7"/>
      <c r="BK9124" s="7"/>
      <c r="BL9124" s="7"/>
      <c r="BM9124" s="7"/>
      <c r="BP9124" s="7"/>
      <c r="BQ9124" s="7"/>
      <c r="BR9124" s="7"/>
      <c r="BS9124" s="7"/>
      <c r="BT9124" s="7"/>
      <c r="BU9124" s="7"/>
      <c r="BV9124" s="7"/>
      <c r="BW9124" s="7"/>
    </row>
    <row r="9125" spans="43:75" x14ac:dyDescent="0.2">
      <c r="AQ9125" s="7"/>
      <c r="AR9125" s="7"/>
      <c r="AS9125" s="7"/>
      <c r="AT9125" s="7"/>
      <c r="AU9125" s="7"/>
      <c r="AV9125" s="7"/>
      <c r="AX9125" s="7"/>
      <c r="AY9125" s="7"/>
      <c r="AZ9125" s="7"/>
      <c r="BA9125" s="7"/>
      <c r="BB9125" s="7"/>
      <c r="BC9125" s="7"/>
      <c r="BD9125" s="7"/>
      <c r="BG9125" s="7"/>
      <c r="BH9125" s="7"/>
      <c r="BI9125" s="7"/>
      <c r="BJ9125" s="7"/>
      <c r="BK9125" s="7"/>
      <c r="BL9125" s="7"/>
      <c r="BM9125" s="7"/>
      <c r="BP9125" s="7"/>
      <c r="BQ9125" s="7"/>
      <c r="BR9125" s="7"/>
      <c r="BS9125" s="7"/>
      <c r="BT9125" s="7"/>
      <c r="BU9125" s="7"/>
      <c r="BV9125" s="7"/>
      <c r="BW9125" s="7"/>
    </row>
    <row r="9126" spans="43:75" x14ac:dyDescent="0.2">
      <c r="AQ9126" s="7"/>
      <c r="AR9126" s="7"/>
      <c r="AS9126" s="7"/>
      <c r="AT9126" s="7"/>
      <c r="AU9126" s="7"/>
      <c r="AV9126" s="7"/>
      <c r="AX9126" s="7"/>
      <c r="AY9126" s="7"/>
      <c r="AZ9126" s="7"/>
      <c r="BA9126" s="7"/>
      <c r="BB9126" s="7"/>
      <c r="BC9126" s="7"/>
      <c r="BD9126" s="7"/>
      <c r="BG9126" s="7"/>
      <c r="BH9126" s="7"/>
      <c r="BI9126" s="7"/>
      <c r="BJ9126" s="7"/>
      <c r="BK9126" s="7"/>
      <c r="BL9126" s="7"/>
      <c r="BM9126" s="7"/>
      <c r="BP9126" s="7"/>
      <c r="BQ9126" s="7"/>
      <c r="BR9126" s="7"/>
      <c r="BS9126" s="7"/>
      <c r="BT9126" s="7"/>
      <c r="BU9126" s="7"/>
      <c r="BV9126" s="7"/>
      <c r="BW9126" s="7"/>
    </row>
    <row r="9127" spans="43:75" x14ac:dyDescent="0.2">
      <c r="AQ9127" s="7"/>
      <c r="AR9127" s="7"/>
      <c r="AS9127" s="7"/>
      <c r="AT9127" s="7"/>
      <c r="AU9127" s="7"/>
      <c r="AV9127" s="7"/>
      <c r="AX9127" s="7"/>
      <c r="AY9127" s="7"/>
      <c r="AZ9127" s="7"/>
      <c r="BA9127" s="7"/>
      <c r="BB9127" s="7"/>
      <c r="BC9127" s="7"/>
      <c r="BD9127" s="7"/>
      <c r="BG9127" s="7"/>
      <c r="BH9127" s="7"/>
      <c r="BI9127" s="7"/>
      <c r="BJ9127" s="7"/>
      <c r="BK9127" s="7"/>
      <c r="BL9127" s="7"/>
      <c r="BM9127" s="7"/>
      <c r="BP9127" s="7"/>
      <c r="BQ9127" s="7"/>
      <c r="BR9127" s="7"/>
      <c r="BS9127" s="7"/>
      <c r="BT9127" s="7"/>
      <c r="BU9127" s="7"/>
      <c r="BV9127" s="7"/>
      <c r="BW9127" s="7"/>
    </row>
    <row r="9128" spans="43:75" x14ac:dyDescent="0.2">
      <c r="AQ9128" s="7"/>
      <c r="AR9128" s="7"/>
      <c r="AS9128" s="7"/>
      <c r="AT9128" s="7"/>
      <c r="AU9128" s="7"/>
      <c r="AV9128" s="7"/>
      <c r="AX9128" s="7"/>
      <c r="AY9128" s="7"/>
      <c r="AZ9128" s="7"/>
      <c r="BA9128" s="7"/>
      <c r="BB9128" s="7"/>
      <c r="BC9128" s="7"/>
      <c r="BD9128" s="7"/>
      <c r="BG9128" s="7"/>
      <c r="BH9128" s="7"/>
      <c r="BI9128" s="7"/>
      <c r="BJ9128" s="7"/>
      <c r="BK9128" s="7"/>
      <c r="BL9128" s="7"/>
      <c r="BM9128" s="7"/>
      <c r="BP9128" s="7"/>
      <c r="BQ9128" s="7"/>
      <c r="BR9128" s="7"/>
      <c r="BS9128" s="7"/>
      <c r="BT9128" s="7"/>
      <c r="BU9128" s="7"/>
      <c r="BV9128" s="7"/>
      <c r="BW9128" s="7"/>
    </row>
    <row r="9129" spans="43:75" x14ac:dyDescent="0.2">
      <c r="AQ9129" s="7"/>
      <c r="AR9129" s="7"/>
      <c r="AS9129" s="7"/>
      <c r="AT9129" s="7"/>
      <c r="AU9129" s="7"/>
      <c r="AV9129" s="7"/>
      <c r="AX9129" s="7"/>
      <c r="AY9129" s="7"/>
      <c r="AZ9129" s="7"/>
      <c r="BA9129" s="7"/>
      <c r="BB9129" s="7"/>
      <c r="BC9129" s="7"/>
      <c r="BD9129" s="7"/>
      <c r="BG9129" s="7"/>
      <c r="BH9129" s="7"/>
      <c r="BI9129" s="7"/>
      <c r="BJ9129" s="7"/>
      <c r="BK9129" s="7"/>
      <c r="BL9129" s="7"/>
      <c r="BM9129" s="7"/>
      <c r="BP9129" s="7"/>
      <c r="BQ9129" s="7"/>
      <c r="BR9129" s="7"/>
      <c r="BS9129" s="7"/>
      <c r="BT9129" s="7"/>
      <c r="BU9129" s="7"/>
      <c r="BV9129" s="7"/>
      <c r="BW9129" s="7"/>
    </row>
    <row r="9130" spans="43:75" x14ac:dyDescent="0.2">
      <c r="AQ9130" s="7"/>
      <c r="AR9130" s="7"/>
      <c r="AS9130" s="7"/>
      <c r="AT9130" s="7"/>
      <c r="AU9130" s="7"/>
      <c r="AV9130" s="7"/>
      <c r="AX9130" s="7"/>
      <c r="AY9130" s="7"/>
      <c r="AZ9130" s="7"/>
      <c r="BA9130" s="7"/>
      <c r="BB9130" s="7"/>
      <c r="BC9130" s="7"/>
      <c r="BD9130" s="7"/>
      <c r="BG9130" s="7"/>
      <c r="BH9130" s="7"/>
      <c r="BI9130" s="7"/>
      <c r="BJ9130" s="7"/>
      <c r="BK9130" s="7"/>
      <c r="BL9130" s="7"/>
      <c r="BM9130" s="7"/>
      <c r="BP9130" s="7"/>
      <c r="BQ9130" s="7"/>
      <c r="BR9130" s="7"/>
      <c r="BS9130" s="7"/>
      <c r="BT9130" s="7"/>
      <c r="BU9130" s="7"/>
      <c r="BV9130" s="7"/>
      <c r="BW9130" s="7"/>
    </row>
    <row r="9131" spans="43:75" x14ac:dyDescent="0.2">
      <c r="AQ9131" s="7"/>
      <c r="AR9131" s="7"/>
      <c r="AS9131" s="7"/>
      <c r="AT9131" s="7"/>
      <c r="AU9131" s="7"/>
      <c r="AV9131" s="7"/>
      <c r="AX9131" s="7"/>
      <c r="AY9131" s="7"/>
      <c r="AZ9131" s="7"/>
      <c r="BA9131" s="7"/>
      <c r="BB9131" s="7"/>
      <c r="BC9131" s="7"/>
      <c r="BD9131" s="7"/>
      <c r="BG9131" s="7"/>
      <c r="BH9131" s="7"/>
      <c r="BI9131" s="7"/>
      <c r="BJ9131" s="7"/>
      <c r="BK9131" s="7"/>
      <c r="BL9131" s="7"/>
      <c r="BM9131" s="7"/>
      <c r="BP9131" s="7"/>
      <c r="BQ9131" s="7"/>
      <c r="BR9131" s="7"/>
      <c r="BS9131" s="7"/>
      <c r="BT9131" s="7"/>
      <c r="BU9131" s="7"/>
      <c r="BV9131" s="7"/>
      <c r="BW9131" s="7"/>
    </row>
    <row r="9132" spans="43:75" x14ac:dyDescent="0.2">
      <c r="AQ9132" s="7"/>
      <c r="AR9132" s="7"/>
      <c r="AS9132" s="7"/>
      <c r="AT9132" s="7"/>
      <c r="AU9132" s="7"/>
      <c r="AV9132" s="7"/>
      <c r="AX9132" s="7"/>
      <c r="AY9132" s="7"/>
      <c r="AZ9132" s="7"/>
      <c r="BA9132" s="7"/>
      <c r="BB9132" s="7"/>
      <c r="BC9132" s="7"/>
      <c r="BD9132" s="7"/>
      <c r="BG9132" s="7"/>
      <c r="BH9132" s="7"/>
      <c r="BI9132" s="7"/>
      <c r="BJ9132" s="7"/>
      <c r="BK9132" s="7"/>
      <c r="BL9132" s="7"/>
      <c r="BM9132" s="7"/>
      <c r="BP9132" s="7"/>
      <c r="BQ9132" s="7"/>
      <c r="BR9132" s="7"/>
      <c r="BS9132" s="7"/>
      <c r="BT9132" s="7"/>
      <c r="BU9132" s="7"/>
      <c r="BV9132" s="7"/>
      <c r="BW9132" s="7"/>
    </row>
    <row r="9133" spans="43:75" x14ac:dyDescent="0.2">
      <c r="AQ9133" s="7"/>
      <c r="AR9133" s="7"/>
      <c r="AS9133" s="7"/>
      <c r="AT9133" s="7"/>
      <c r="AU9133" s="7"/>
      <c r="AV9133" s="7"/>
      <c r="AX9133" s="7"/>
      <c r="AY9133" s="7"/>
      <c r="AZ9133" s="7"/>
      <c r="BA9133" s="7"/>
      <c r="BB9133" s="7"/>
      <c r="BC9133" s="7"/>
      <c r="BD9133" s="7"/>
      <c r="BG9133" s="7"/>
      <c r="BH9133" s="7"/>
      <c r="BI9133" s="7"/>
      <c r="BJ9133" s="7"/>
      <c r="BK9133" s="7"/>
      <c r="BL9133" s="7"/>
      <c r="BM9133" s="7"/>
      <c r="BP9133" s="7"/>
      <c r="BQ9133" s="7"/>
      <c r="BR9133" s="7"/>
      <c r="BS9133" s="7"/>
      <c r="BT9133" s="7"/>
      <c r="BU9133" s="7"/>
      <c r="BV9133" s="7"/>
      <c r="BW9133" s="7"/>
    </row>
    <row r="9134" spans="43:75" x14ac:dyDescent="0.2">
      <c r="AQ9134" s="7"/>
      <c r="AR9134" s="7"/>
      <c r="AS9134" s="7"/>
      <c r="AT9134" s="7"/>
      <c r="AU9134" s="7"/>
      <c r="AV9134" s="7"/>
      <c r="AX9134" s="7"/>
      <c r="AY9134" s="7"/>
      <c r="AZ9134" s="7"/>
      <c r="BA9134" s="7"/>
      <c r="BB9134" s="7"/>
      <c r="BC9134" s="7"/>
      <c r="BD9134" s="7"/>
      <c r="BG9134" s="7"/>
      <c r="BH9134" s="7"/>
      <c r="BI9134" s="7"/>
      <c r="BJ9134" s="7"/>
      <c r="BK9134" s="7"/>
      <c r="BL9134" s="7"/>
      <c r="BM9134" s="7"/>
      <c r="BP9134" s="7"/>
      <c r="BQ9134" s="7"/>
      <c r="BR9134" s="7"/>
      <c r="BS9134" s="7"/>
      <c r="BT9134" s="7"/>
      <c r="BU9134" s="7"/>
      <c r="BV9134" s="7"/>
      <c r="BW9134" s="7"/>
    </row>
    <row r="9135" spans="43:75" x14ac:dyDescent="0.2">
      <c r="AQ9135" s="7"/>
      <c r="AR9135" s="7"/>
      <c r="AS9135" s="7"/>
      <c r="AT9135" s="7"/>
      <c r="AU9135" s="7"/>
      <c r="AV9135" s="7"/>
      <c r="AX9135" s="7"/>
      <c r="AY9135" s="7"/>
      <c r="AZ9135" s="7"/>
      <c r="BA9135" s="7"/>
      <c r="BB9135" s="7"/>
      <c r="BC9135" s="7"/>
      <c r="BD9135" s="7"/>
      <c r="BG9135" s="7"/>
      <c r="BH9135" s="7"/>
      <c r="BI9135" s="7"/>
      <c r="BJ9135" s="7"/>
      <c r="BK9135" s="7"/>
      <c r="BL9135" s="7"/>
      <c r="BM9135" s="7"/>
      <c r="BP9135" s="7"/>
      <c r="BQ9135" s="7"/>
      <c r="BR9135" s="7"/>
      <c r="BS9135" s="7"/>
      <c r="BT9135" s="7"/>
      <c r="BU9135" s="7"/>
      <c r="BV9135" s="7"/>
      <c r="BW9135" s="7"/>
    </row>
    <row r="9136" spans="43:75" x14ac:dyDescent="0.2">
      <c r="AQ9136" s="7"/>
      <c r="AR9136" s="7"/>
      <c r="AS9136" s="7"/>
      <c r="AT9136" s="7"/>
      <c r="AU9136" s="7"/>
      <c r="AV9136" s="7"/>
      <c r="AX9136" s="7"/>
      <c r="AY9136" s="7"/>
      <c r="AZ9136" s="7"/>
      <c r="BA9136" s="7"/>
      <c r="BB9136" s="7"/>
      <c r="BC9136" s="7"/>
      <c r="BD9136" s="7"/>
      <c r="BG9136" s="7"/>
      <c r="BH9136" s="7"/>
      <c r="BI9136" s="7"/>
      <c r="BJ9136" s="7"/>
      <c r="BK9136" s="7"/>
      <c r="BL9136" s="7"/>
      <c r="BM9136" s="7"/>
      <c r="BP9136" s="7"/>
      <c r="BQ9136" s="7"/>
      <c r="BR9136" s="7"/>
      <c r="BS9136" s="7"/>
      <c r="BT9136" s="7"/>
      <c r="BU9136" s="7"/>
      <c r="BV9136" s="7"/>
      <c r="BW9136" s="7"/>
    </row>
    <row r="9137" spans="43:75" x14ac:dyDescent="0.2">
      <c r="AQ9137" s="7"/>
      <c r="AR9137" s="7"/>
      <c r="AS9137" s="7"/>
      <c r="AT9137" s="7"/>
      <c r="AU9137" s="7"/>
      <c r="AV9137" s="7"/>
      <c r="AX9137" s="7"/>
      <c r="AY9137" s="7"/>
      <c r="AZ9137" s="7"/>
      <c r="BA9137" s="7"/>
      <c r="BB9137" s="7"/>
      <c r="BC9137" s="7"/>
      <c r="BD9137" s="7"/>
      <c r="BG9137" s="7"/>
      <c r="BH9137" s="7"/>
      <c r="BI9137" s="7"/>
      <c r="BJ9137" s="7"/>
      <c r="BK9137" s="7"/>
      <c r="BL9137" s="7"/>
      <c r="BM9137" s="7"/>
      <c r="BP9137" s="7"/>
      <c r="BQ9137" s="7"/>
      <c r="BR9137" s="7"/>
      <c r="BS9137" s="7"/>
      <c r="BT9137" s="7"/>
      <c r="BU9137" s="7"/>
      <c r="BV9137" s="7"/>
      <c r="BW9137" s="7"/>
    </row>
    <row r="9138" spans="43:75" x14ac:dyDescent="0.2">
      <c r="AQ9138" s="7"/>
      <c r="AR9138" s="7"/>
      <c r="AS9138" s="7"/>
      <c r="AT9138" s="7"/>
      <c r="AU9138" s="7"/>
      <c r="AV9138" s="7"/>
      <c r="AX9138" s="7"/>
      <c r="AY9138" s="7"/>
      <c r="AZ9138" s="7"/>
      <c r="BA9138" s="7"/>
      <c r="BB9138" s="7"/>
      <c r="BC9138" s="7"/>
      <c r="BD9138" s="7"/>
      <c r="BG9138" s="7"/>
      <c r="BH9138" s="7"/>
      <c r="BI9138" s="7"/>
      <c r="BJ9138" s="7"/>
      <c r="BK9138" s="7"/>
      <c r="BL9138" s="7"/>
      <c r="BM9138" s="7"/>
      <c r="BP9138" s="7"/>
      <c r="BQ9138" s="7"/>
      <c r="BR9138" s="7"/>
      <c r="BS9138" s="7"/>
      <c r="BT9138" s="7"/>
      <c r="BU9138" s="7"/>
      <c r="BV9138" s="7"/>
      <c r="BW9138" s="7"/>
    </row>
    <row r="9139" spans="43:75" x14ac:dyDescent="0.2">
      <c r="AQ9139" s="7"/>
      <c r="AR9139" s="7"/>
      <c r="AS9139" s="7"/>
      <c r="AT9139" s="7"/>
      <c r="AU9139" s="7"/>
      <c r="AV9139" s="7"/>
      <c r="AX9139" s="7"/>
      <c r="AY9139" s="7"/>
      <c r="AZ9139" s="7"/>
      <c r="BA9139" s="7"/>
      <c r="BB9139" s="7"/>
      <c r="BC9139" s="7"/>
      <c r="BD9139" s="7"/>
      <c r="BG9139" s="7"/>
      <c r="BH9139" s="7"/>
      <c r="BI9139" s="7"/>
      <c r="BJ9139" s="7"/>
      <c r="BK9139" s="7"/>
      <c r="BL9139" s="7"/>
      <c r="BM9139" s="7"/>
      <c r="BP9139" s="7"/>
      <c r="BQ9139" s="7"/>
      <c r="BR9139" s="7"/>
      <c r="BS9139" s="7"/>
      <c r="BT9139" s="7"/>
      <c r="BU9139" s="7"/>
      <c r="BV9139" s="7"/>
      <c r="BW9139" s="7"/>
    </row>
    <row r="9140" spans="43:75" x14ac:dyDescent="0.2">
      <c r="AQ9140" s="7"/>
      <c r="AR9140" s="7"/>
      <c r="AS9140" s="7"/>
      <c r="AT9140" s="7"/>
      <c r="AU9140" s="7"/>
      <c r="AV9140" s="7"/>
      <c r="AX9140" s="7"/>
      <c r="AY9140" s="7"/>
      <c r="AZ9140" s="7"/>
      <c r="BA9140" s="7"/>
      <c r="BB9140" s="7"/>
      <c r="BC9140" s="7"/>
      <c r="BD9140" s="7"/>
      <c r="BG9140" s="7"/>
      <c r="BH9140" s="7"/>
      <c r="BI9140" s="7"/>
      <c r="BJ9140" s="7"/>
      <c r="BK9140" s="7"/>
      <c r="BL9140" s="7"/>
      <c r="BM9140" s="7"/>
      <c r="BP9140" s="7"/>
      <c r="BQ9140" s="7"/>
      <c r="BR9140" s="7"/>
      <c r="BS9140" s="7"/>
      <c r="BT9140" s="7"/>
      <c r="BU9140" s="7"/>
      <c r="BV9140" s="7"/>
      <c r="BW9140" s="7"/>
    </row>
    <row r="9141" spans="43:75" x14ac:dyDescent="0.2">
      <c r="AQ9141" s="7"/>
      <c r="AR9141" s="7"/>
      <c r="AS9141" s="7"/>
      <c r="AT9141" s="7"/>
      <c r="AU9141" s="7"/>
      <c r="AV9141" s="7"/>
      <c r="AX9141" s="7"/>
      <c r="AY9141" s="7"/>
      <c r="AZ9141" s="7"/>
      <c r="BA9141" s="7"/>
      <c r="BB9141" s="7"/>
      <c r="BC9141" s="7"/>
      <c r="BD9141" s="7"/>
      <c r="BG9141" s="7"/>
      <c r="BH9141" s="7"/>
      <c r="BI9141" s="7"/>
      <c r="BJ9141" s="7"/>
      <c r="BK9141" s="7"/>
      <c r="BL9141" s="7"/>
      <c r="BM9141" s="7"/>
      <c r="BP9141" s="7"/>
      <c r="BQ9141" s="7"/>
      <c r="BR9141" s="7"/>
      <c r="BS9141" s="7"/>
      <c r="BT9141" s="7"/>
      <c r="BU9141" s="7"/>
      <c r="BV9141" s="7"/>
      <c r="BW9141" s="7"/>
    </row>
    <row r="9142" spans="43:75" x14ac:dyDescent="0.2">
      <c r="AQ9142" s="7"/>
      <c r="AR9142" s="7"/>
      <c r="AS9142" s="7"/>
      <c r="AT9142" s="7"/>
      <c r="AU9142" s="7"/>
      <c r="AV9142" s="7"/>
      <c r="AX9142" s="7"/>
      <c r="AY9142" s="7"/>
      <c r="AZ9142" s="7"/>
      <c r="BA9142" s="7"/>
      <c r="BB9142" s="7"/>
      <c r="BC9142" s="7"/>
      <c r="BD9142" s="7"/>
      <c r="BG9142" s="7"/>
      <c r="BH9142" s="7"/>
      <c r="BI9142" s="7"/>
      <c r="BJ9142" s="7"/>
      <c r="BK9142" s="7"/>
      <c r="BL9142" s="7"/>
      <c r="BM9142" s="7"/>
      <c r="BP9142" s="7"/>
      <c r="BQ9142" s="7"/>
      <c r="BR9142" s="7"/>
      <c r="BS9142" s="7"/>
      <c r="BT9142" s="7"/>
      <c r="BU9142" s="7"/>
      <c r="BV9142" s="7"/>
      <c r="BW9142" s="7"/>
    </row>
    <row r="9143" spans="43:75" x14ac:dyDescent="0.2">
      <c r="AQ9143" s="7"/>
      <c r="AR9143" s="7"/>
      <c r="AS9143" s="7"/>
      <c r="AT9143" s="7"/>
      <c r="AU9143" s="7"/>
      <c r="AV9143" s="7"/>
      <c r="AX9143" s="7"/>
      <c r="AY9143" s="7"/>
      <c r="AZ9143" s="7"/>
      <c r="BA9143" s="7"/>
      <c r="BB9143" s="7"/>
      <c r="BC9143" s="7"/>
      <c r="BD9143" s="7"/>
      <c r="BG9143" s="7"/>
      <c r="BH9143" s="7"/>
      <c r="BI9143" s="7"/>
      <c r="BJ9143" s="7"/>
      <c r="BK9143" s="7"/>
      <c r="BL9143" s="7"/>
      <c r="BM9143" s="7"/>
      <c r="BP9143" s="7"/>
      <c r="BQ9143" s="7"/>
      <c r="BR9143" s="7"/>
      <c r="BS9143" s="7"/>
      <c r="BT9143" s="7"/>
      <c r="BU9143" s="7"/>
      <c r="BV9143" s="7"/>
      <c r="BW9143" s="7"/>
    </row>
    <row r="9144" spans="43:75" x14ac:dyDescent="0.2">
      <c r="AQ9144" s="7"/>
      <c r="AR9144" s="7"/>
      <c r="AS9144" s="7"/>
      <c r="AT9144" s="7"/>
      <c r="AU9144" s="7"/>
      <c r="AV9144" s="7"/>
      <c r="AX9144" s="7"/>
      <c r="AY9144" s="7"/>
      <c r="AZ9144" s="7"/>
      <c r="BA9144" s="7"/>
      <c r="BB9144" s="7"/>
      <c r="BC9144" s="7"/>
      <c r="BD9144" s="7"/>
      <c r="BG9144" s="7"/>
      <c r="BH9144" s="7"/>
      <c r="BI9144" s="7"/>
      <c r="BJ9144" s="7"/>
      <c r="BK9144" s="7"/>
      <c r="BL9144" s="7"/>
      <c r="BM9144" s="7"/>
      <c r="BP9144" s="7"/>
      <c r="BQ9144" s="7"/>
      <c r="BR9144" s="7"/>
      <c r="BS9144" s="7"/>
      <c r="BT9144" s="7"/>
      <c r="BU9144" s="7"/>
      <c r="BV9144" s="7"/>
      <c r="BW9144" s="7"/>
    </row>
    <row r="9145" spans="43:75" x14ac:dyDescent="0.2">
      <c r="AQ9145" s="7"/>
      <c r="AR9145" s="7"/>
      <c r="AS9145" s="7"/>
      <c r="AT9145" s="7"/>
      <c r="AU9145" s="7"/>
      <c r="AV9145" s="7"/>
      <c r="AX9145" s="7"/>
      <c r="AY9145" s="7"/>
      <c r="AZ9145" s="7"/>
      <c r="BA9145" s="7"/>
      <c r="BB9145" s="7"/>
      <c r="BC9145" s="7"/>
      <c r="BD9145" s="7"/>
      <c r="BG9145" s="7"/>
      <c r="BH9145" s="7"/>
      <c r="BI9145" s="7"/>
      <c r="BJ9145" s="7"/>
      <c r="BK9145" s="7"/>
      <c r="BL9145" s="7"/>
      <c r="BM9145" s="7"/>
      <c r="BP9145" s="7"/>
      <c r="BQ9145" s="7"/>
      <c r="BR9145" s="7"/>
      <c r="BS9145" s="7"/>
      <c r="BT9145" s="7"/>
      <c r="BU9145" s="7"/>
      <c r="BV9145" s="7"/>
      <c r="BW9145" s="7"/>
    </row>
    <row r="9146" spans="43:75" x14ac:dyDescent="0.2">
      <c r="AQ9146" s="7"/>
      <c r="AR9146" s="7"/>
      <c r="AS9146" s="7"/>
      <c r="AT9146" s="7"/>
      <c r="AU9146" s="7"/>
      <c r="AV9146" s="7"/>
      <c r="AX9146" s="7"/>
      <c r="AY9146" s="7"/>
      <c r="AZ9146" s="7"/>
      <c r="BA9146" s="7"/>
      <c r="BB9146" s="7"/>
      <c r="BC9146" s="7"/>
      <c r="BD9146" s="7"/>
      <c r="BG9146" s="7"/>
      <c r="BH9146" s="7"/>
      <c r="BI9146" s="7"/>
      <c r="BJ9146" s="7"/>
      <c r="BK9146" s="7"/>
      <c r="BL9146" s="7"/>
      <c r="BM9146" s="7"/>
      <c r="BP9146" s="7"/>
      <c r="BQ9146" s="7"/>
      <c r="BR9146" s="7"/>
      <c r="BS9146" s="7"/>
      <c r="BT9146" s="7"/>
      <c r="BU9146" s="7"/>
      <c r="BV9146" s="7"/>
      <c r="BW9146" s="7"/>
    </row>
    <row r="9147" spans="43:75" x14ac:dyDescent="0.2">
      <c r="AQ9147" s="7"/>
      <c r="AR9147" s="7"/>
      <c r="AS9147" s="7"/>
      <c r="AT9147" s="7"/>
      <c r="AU9147" s="7"/>
      <c r="AV9147" s="7"/>
      <c r="AX9147" s="7"/>
      <c r="AY9147" s="7"/>
      <c r="AZ9147" s="7"/>
      <c r="BA9147" s="7"/>
      <c r="BB9147" s="7"/>
      <c r="BC9147" s="7"/>
      <c r="BD9147" s="7"/>
      <c r="BG9147" s="7"/>
      <c r="BH9147" s="7"/>
      <c r="BI9147" s="7"/>
      <c r="BJ9147" s="7"/>
      <c r="BK9147" s="7"/>
      <c r="BL9147" s="7"/>
      <c r="BM9147" s="7"/>
      <c r="BP9147" s="7"/>
      <c r="BQ9147" s="7"/>
      <c r="BR9147" s="7"/>
      <c r="BS9147" s="7"/>
      <c r="BT9147" s="7"/>
      <c r="BU9147" s="7"/>
      <c r="BV9147" s="7"/>
      <c r="BW9147" s="7"/>
    </row>
    <row r="9148" spans="43:75" x14ac:dyDescent="0.2">
      <c r="AQ9148" s="7"/>
      <c r="AR9148" s="7"/>
      <c r="AS9148" s="7"/>
      <c r="AT9148" s="7"/>
      <c r="AU9148" s="7"/>
      <c r="AV9148" s="7"/>
      <c r="AX9148" s="7"/>
      <c r="AY9148" s="7"/>
      <c r="AZ9148" s="7"/>
      <c r="BA9148" s="7"/>
      <c r="BB9148" s="7"/>
      <c r="BC9148" s="7"/>
      <c r="BD9148" s="7"/>
      <c r="BG9148" s="7"/>
      <c r="BH9148" s="7"/>
      <c r="BI9148" s="7"/>
      <c r="BJ9148" s="7"/>
      <c r="BK9148" s="7"/>
      <c r="BL9148" s="7"/>
      <c r="BM9148" s="7"/>
      <c r="BP9148" s="7"/>
      <c r="BQ9148" s="7"/>
      <c r="BR9148" s="7"/>
      <c r="BS9148" s="7"/>
      <c r="BT9148" s="7"/>
      <c r="BU9148" s="7"/>
      <c r="BV9148" s="7"/>
      <c r="BW9148" s="7"/>
    </row>
    <row r="9149" spans="43:75" x14ac:dyDescent="0.2">
      <c r="AQ9149" s="7"/>
      <c r="AR9149" s="7"/>
      <c r="AS9149" s="7"/>
      <c r="AT9149" s="7"/>
      <c r="AU9149" s="7"/>
      <c r="AV9149" s="7"/>
      <c r="AX9149" s="7"/>
      <c r="AY9149" s="7"/>
      <c r="AZ9149" s="7"/>
      <c r="BA9149" s="7"/>
      <c r="BB9149" s="7"/>
      <c r="BC9149" s="7"/>
      <c r="BD9149" s="7"/>
      <c r="BG9149" s="7"/>
      <c r="BH9149" s="7"/>
      <c r="BI9149" s="7"/>
      <c r="BJ9149" s="7"/>
      <c r="BK9149" s="7"/>
      <c r="BL9149" s="7"/>
      <c r="BM9149" s="7"/>
      <c r="BP9149" s="7"/>
      <c r="BQ9149" s="7"/>
      <c r="BR9149" s="7"/>
      <c r="BS9149" s="7"/>
      <c r="BT9149" s="7"/>
      <c r="BU9149" s="7"/>
      <c r="BV9149" s="7"/>
      <c r="BW9149" s="7"/>
    </row>
    <row r="9150" spans="43:75" x14ac:dyDescent="0.2">
      <c r="AQ9150" s="7"/>
      <c r="AR9150" s="7"/>
      <c r="AS9150" s="7"/>
      <c r="AT9150" s="7"/>
      <c r="AU9150" s="7"/>
      <c r="AV9150" s="7"/>
      <c r="AX9150" s="7"/>
      <c r="AY9150" s="7"/>
      <c r="AZ9150" s="7"/>
      <c r="BA9150" s="7"/>
      <c r="BB9150" s="7"/>
      <c r="BC9150" s="7"/>
      <c r="BD9150" s="7"/>
      <c r="BG9150" s="7"/>
      <c r="BH9150" s="7"/>
      <c r="BI9150" s="7"/>
      <c r="BJ9150" s="7"/>
      <c r="BK9150" s="7"/>
      <c r="BL9150" s="7"/>
      <c r="BM9150" s="7"/>
      <c r="BP9150" s="7"/>
      <c r="BQ9150" s="7"/>
      <c r="BR9150" s="7"/>
      <c r="BS9150" s="7"/>
      <c r="BT9150" s="7"/>
      <c r="BU9150" s="7"/>
      <c r="BV9150" s="7"/>
      <c r="BW9150" s="7"/>
    </row>
    <row r="9151" spans="43:75" x14ac:dyDescent="0.2">
      <c r="AQ9151" s="7"/>
      <c r="AR9151" s="7"/>
      <c r="AS9151" s="7"/>
      <c r="AT9151" s="7"/>
      <c r="AU9151" s="7"/>
      <c r="AV9151" s="7"/>
      <c r="AX9151" s="7"/>
      <c r="AY9151" s="7"/>
      <c r="AZ9151" s="7"/>
      <c r="BA9151" s="7"/>
      <c r="BB9151" s="7"/>
      <c r="BC9151" s="7"/>
      <c r="BD9151" s="7"/>
      <c r="BG9151" s="7"/>
      <c r="BH9151" s="7"/>
      <c r="BI9151" s="7"/>
      <c r="BJ9151" s="7"/>
      <c r="BK9151" s="7"/>
      <c r="BL9151" s="7"/>
      <c r="BM9151" s="7"/>
      <c r="BP9151" s="7"/>
      <c r="BQ9151" s="7"/>
      <c r="BR9151" s="7"/>
      <c r="BS9151" s="7"/>
      <c r="BT9151" s="7"/>
      <c r="BU9151" s="7"/>
      <c r="BV9151" s="7"/>
      <c r="BW9151" s="7"/>
    </row>
    <row r="9152" spans="43:75" x14ac:dyDescent="0.2">
      <c r="AQ9152" s="7"/>
      <c r="AR9152" s="7"/>
      <c r="AS9152" s="7"/>
      <c r="AT9152" s="7"/>
      <c r="AU9152" s="7"/>
      <c r="AV9152" s="7"/>
      <c r="AX9152" s="7"/>
      <c r="AY9152" s="7"/>
      <c r="AZ9152" s="7"/>
      <c r="BA9152" s="7"/>
      <c r="BB9152" s="7"/>
      <c r="BC9152" s="7"/>
      <c r="BD9152" s="7"/>
      <c r="BG9152" s="7"/>
      <c r="BH9152" s="7"/>
      <c r="BI9152" s="7"/>
      <c r="BJ9152" s="7"/>
      <c r="BK9152" s="7"/>
      <c r="BL9152" s="7"/>
      <c r="BM9152" s="7"/>
      <c r="BP9152" s="7"/>
      <c r="BQ9152" s="7"/>
      <c r="BR9152" s="7"/>
      <c r="BS9152" s="7"/>
      <c r="BT9152" s="7"/>
      <c r="BU9152" s="7"/>
      <c r="BV9152" s="7"/>
      <c r="BW9152" s="7"/>
    </row>
    <row r="9153" spans="43:75" x14ac:dyDescent="0.2">
      <c r="AQ9153" s="7"/>
      <c r="AR9153" s="7"/>
      <c r="AS9153" s="7"/>
      <c r="AT9153" s="7"/>
      <c r="AU9153" s="7"/>
      <c r="AV9153" s="7"/>
      <c r="AX9153" s="7"/>
      <c r="AY9153" s="7"/>
      <c r="AZ9153" s="7"/>
      <c r="BA9153" s="7"/>
      <c r="BB9153" s="7"/>
      <c r="BC9153" s="7"/>
      <c r="BD9153" s="7"/>
      <c r="BG9153" s="7"/>
      <c r="BH9153" s="7"/>
      <c r="BI9153" s="7"/>
      <c r="BJ9153" s="7"/>
      <c r="BK9153" s="7"/>
      <c r="BL9153" s="7"/>
      <c r="BM9153" s="7"/>
      <c r="BP9153" s="7"/>
      <c r="BQ9153" s="7"/>
      <c r="BR9153" s="7"/>
      <c r="BS9153" s="7"/>
      <c r="BT9153" s="7"/>
      <c r="BU9153" s="7"/>
      <c r="BV9153" s="7"/>
      <c r="BW9153" s="7"/>
    </row>
    <row r="9154" spans="43:75" x14ac:dyDescent="0.2">
      <c r="AQ9154" s="7"/>
      <c r="AR9154" s="7"/>
      <c r="AS9154" s="7"/>
      <c r="AT9154" s="7"/>
      <c r="AU9154" s="7"/>
      <c r="AV9154" s="7"/>
      <c r="AX9154" s="7"/>
      <c r="AY9154" s="7"/>
      <c r="AZ9154" s="7"/>
      <c r="BA9154" s="7"/>
      <c r="BB9154" s="7"/>
      <c r="BC9154" s="7"/>
      <c r="BD9154" s="7"/>
      <c r="BG9154" s="7"/>
      <c r="BH9154" s="7"/>
      <c r="BI9154" s="7"/>
      <c r="BJ9154" s="7"/>
      <c r="BK9154" s="7"/>
      <c r="BL9154" s="7"/>
      <c r="BM9154" s="7"/>
      <c r="BP9154" s="7"/>
      <c r="BQ9154" s="7"/>
      <c r="BR9154" s="7"/>
      <c r="BS9154" s="7"/>
      <c r="BT9154" s="7"/>
      <c r="BU9154" s="7"/>
      <c r="BV9154" s="7"/>
      <c r="BW9154" s="7"/>
    </row>
    <row r="9155" spans="43:75" x14ac:dyDescent="0.2">
      <c r="AQ9155" s="7"/>
      <c r="AR9155" s="7"/>
      <c r="AS9155" s="7"/>
      <c r="AT9155" s="7"/>
      <c r="AU9155" s="7"/>
      <c r="AV9155" s="7"/>
      <c r="AX9155" s="7"/>
      <c r="AY9155" s="7"/>
      <c r="AZ9155" s="7"/>
      <c r="BA9155" s="7"/>
      <c r="BB9155" s="7"/>
      <c r="BC9155" s="7"/>
      <c r="BD9155" s="7"/>
      <c r="BG9155" s="7"/>
      <c r="BH9155" s="7"/>
      <c r="BI9155" s="7"/>
      <c r="BJ9155" s="7"/>
      <c r="BK9155" s="7"/>
      <c r="BL9155" s="7"/>
      <c r="BM9155" s="7"/>
      <c r="BP9155" s="7"/>
      <c r="BQ9155" s="7"/>
      <c r="BR9155" s="7"/>
      <c r="BS9155" s="7"/>
      <c r="BT9155" s="7"/>
      <c r="BU9155" s="7"/>
      <c r="BV9155" s="7"/>
      <c r="BW9155" s="7"/>
    </row>
    <row r="9156" spans="43:75" x14ac:dyDescent="0.2">
      <c r="AQ9156" s="7"/>
      <c r="AR9156" s="7"/>
      <c r="AS9156" s="7"/>
      <c r="AT9156" s="7"/>
      <c r="AU9156" s="7"/>
      <c r="AV9156" s="7"/>
      <c r="AX9156" s="7"/>
      <c r="AY9156" s="7"/>
      <c r="AZ9156" s="7"/>
      <c r="BA9156" s="7"/>
      <c r="BB9156" s="7"/>
      <c r="BC9156" s="7"/>
      <c r="BD9156" s="7"/>
      <c r="BG9156" s="7"/>
      <c r="BH9156" s="7"/>
      <c r="BI9156" s="7"/>
      <c r="BJ9156" s="7"/>
      <c r="BK9156" s="7"/>
      <c r="BL9156" s="7"/>
      <c r="BM9156" s="7"/>
      <c r="BP9156" s="7"/>
      <c r="BQ9156" s="7"/>
      <c r="BR9156" s="7"/>
      <c r="BS9156" s="7"/>
      <c r="BT9156" s="7"/>
      <c r="BU9156" s="7"/>
      <c r="BV9156" s="7"/>
      <c r="BW9156" s="7"/>
    </row>
    <row r="9157" spans="43:75" x14ac:dyDescent="0.2">
      <c r="AQ9157" s="7"/>
      <c r="AR9157" s="7"/>
      <c r="AS9157" s="7"/>
      <c r="AT9157" s="7"/>
      <c r="AU9157" s="7"/>
      <c r="AV9157" s="7"/>
      <c r="AX9157" s="7"/>
      <c r="AY9157" s="7"/>
      <c r="AZ9157" s="7"/>
      <c r="BA9157" s="7"/>
      <c r="BB9157" s="7"/>
      <c r="BC9157" s="7"/>
      <c r="BD9157" s="7"/>
      <c r="BG9157" s="7"/>
      <c r="BH9157" s="7"/>
      <c r="BI9157" s="7"/>
      <c r="BJ9157" s="7"/>
      <c r="BK9157" s="7"/>
      <c r="BL9157" s="7"/>
      <c r="BM9157" s="7"/>
      <c r="BP9157" s="7"/>
      <c r="BQ9157" s="7"/>
      <c r="BR9157" s="7"/>
      <c r="BS9157" s="7"/>
      <c r="BT9157" s="7"/>
      <c r="BU9157" s="7"/>
      <c r="BV9157" s="7"/>
      <c r="BW9157" s="7"/>
    </row>
    <row r="9158" spans="43:75" x14ac:dyDescent="0.2">
      <c r="AQ9158" s="7"/>
      <c r="AR9158" s="7"/>
      <c r="AS9158" s="7"/>
      <c r="AT9158" s="7"/>
      <c r="AU9158" s="7"/>
      <c r="AV9158" s="7"/>
      <c r="AX9158" s="7"/>
      <c r="AY9158" s="7"/>
      <c r="AZ9158" s="7"/>
      <c r="BA9158" s="7"/>
      <c r="BB9158" s="7"/>
      <c r="BC9158" s="7"/>
      <c r="BD9158" s="7"/>
      <c r="BG9158" s="7"/>
      <c r="BH9158" s="7"/>
      <c r="BI9158" s="7"/>
      <c r="BJ9158" s="7"/>
      <c r="BK9158" s="7"/>
      <c r="BL9158" s="7"/>
      <c r="BM9158" s="7"/>
      <c r="BP9158" s="7"/>
      <c r="BQ9158" s="7"/>
      <c r="BR9158" s="7"/>
      <c r="BS9158" s="7"/>
      <c r="BT9158" s="7"/>
      <c r="BU9158" s="7"/>
      <c r="BV9158" s="7"/>
      <c r="BW9158" s="7"/>
    </row>
    <row r="9159" spans="43:75" x14ac:dyDescent="0.2">
      <c r="AQ9159" s="7"/>
      <c r="AR9159" s="7"/>
      <c r="AS9159" s="7"/>
      <c r="AT9159" s="7"/>
      <c r="AU9159" s="7"/>
      <c r="AV9159" s="7"/>
      <c r="AX9159" s="7"/>
      <c r="AY9159" s="7"/>
      <c r="AZ9159" s="7"/>
      <c r="BA9159" s="7"/>
      <c r="BB9159" s="7"/>
      <c r="BC9159" s="7"/>
      <c r="BD9159" s="7"/>
      <c r="BG9159" s="7"/>
      <c r="BH9159" s="7"/>
      <c r="BI9159" s="7"/>
      <c r="BJ9159" s="7"/>
      <c r="BK9159" s="7"/>
      <c r="BL9159" s="7"/>
      <c r="BM9159" s="7"/>
      <c r="BP9159" s="7"/>
      <c r="BQ9159" s="7"/>
      <c r="BR9159" s="7"/>
      <c r="BS9159" s="7"/>
      <c r="BT9159" s="7"/>
      <c r="BU9159" s="7"/>
      <c r="BV9159" s="7"/>
      <c r="BW9159" s="7"/>
    </row>
    <row r="9160" spans="43:75" x14ac:dyDescent="0.2">
      <c r="AQ9160" s="7"/>
      <c r="AR9160" s="7"/>
      <c r="AS9160" s="7"/>
      <c r="AT9160" s="7"/>
      <c r="AU9160" s="7"/>
      <c r="AV9160" s="7"/>
      <c r="AX9160" s="7"/>
      <c r="AY9160" s="7"/>
      <c r="AZ9160" s="7"/>
      <c r="BA9160" s="7"/>
      <c r="BB9160" s="7"/>
      <c r="BC9160" s="7"/>
      <c r="BD9160" s="7"/>
      <c r="BG9160" s="7"/>
      <c r="BH9160" s="7"/>
      <c r="BI9160" s="7"/>
      <c r="BJ9160" s="7"/>
      <c r="BK9160" s="7"/>
      <c r="BL9160" s="7"/>
      <c r="BM9160" s="7"/>
      <c r="BP9160" s="7"/>
      <c r="BQ9160" s="7"/>
      <c r="BR9160" s="7"/>
      <c r="BS9160" s="7"/>
      <c r="BT9160" s="7"/>
      <c r="BU9160" s="7"/>
      <c r="BV9160" s="7"/>
      <c r="BW9160" s="7"/>
    </row>
    <row r="9161" spans="43:75" x14ac:dyDescent="0.2">
      <c r="AQ9161" s="7"/>
      <c r="AR9161" s="7"/>
      <c r="AS9161" s="7"/>
      <c r="AT9161" s="7"/>
      <c r="AU9161" s="7"/>
      <c r="AV9161" s="7"/>
      <c r="AX9161" s="7"/>
      <c r="AY9161" s="7"/>
      <c r="AZ9161" s="7"/>
      <c r="BA9161" s="7"/>
      <c r="BB9161" s="7"/>
      <c r="BC9161" s="7"/>
      <c r="BD9161" s="7"/>
      <c r="BG9161" s="7"/>
      <c r="BH9161" s="7"/>
      <c r="BI9161" s="7"/>
      <c r="BJ9161" s="7"/>
      <c r="BK9161" s="7"/>
      <c r="BL9161" s="7"/>
      <c r="BM9161" s="7"/>
      <c r="BP9161" s="7"/>
      <c r="BQ9161" s="7"/>
      <c r="BR9161" s="7"/>
      <c r="BS9161" s="7"/>
      <c r="BT9161" s="7"/>
      <c r="BU9161" s="7"/>
      <c r="BV9161" s="7"/>
      <c r="BW9161" s="7"/>
    </row>
    <row r="9162" spans="43:75" x14ac:dyDescent="0.2">
      <c r="AQ9162" s="7"/>
      <c r="AR9162" s="7"/>
      <c r="AS9162" s="7"/>
      <c r="AT9162" s="7"/>
      <c r="AU9162" s="7"/>
      <c r="AV9162" s="7"/>
      <c r="AX9162" s="7"/>
      <c r="AY9162" s="7"/>
      <c r="AZ9162" s="7"/>
      <c r="BA9162" s="7"/>
      <c r="BB9162" s="7"/>
      <c r="BC9162" s="7"/>
      <c r="BD9162" s="7"/>
      <c r="BG9162" s="7"/>
      <c r="BH9162" s="7"/>
      <c r="BI9162" s="7"/>
      <c r="BJ9162" s="7"/>
      <c r="BK9162" s="7"/>
      <c r="BL9162" s="7"/>
      <c r="BM9162" s="7"/>
      <c r="BP9162" s="7"/>
      <c r="BQ9162" s="7"/>
      <c r="BR9162" s="7"/>
      <c r="BS9162" s="7"/>
      <c r="BT9162" s="7"/>
      <c r="BU9162" s="7"/>
      <c r="BV9162" s="7"/>
      <c r="BW9162" s="7"/>
    </row>
    <row r="9163" spans="43:75" x14ac:dyDescent="0.2">
      <c r="AQ9163" s="7"/>
      <c r="AR9163" s="7"/>
      <c r="AS9163" s="7"/>
      <c r="AT9163" s="7"/>
      <c r="AU9163" s="7"/>
      <c r="AV9163" s="7"/>
      <c r="AX9163" s="7"/>
      <c r="AY9163" s="7"/>
      <c r="AZ9163" s="7"/>
      <c r="BA9163" s="7"/>
      <c r="BB9163" s="7"/>
      <c r="BC9163" s="7"/>
      <c r="BD9163" s="7"/>
      <c r="BG9163" s="7"/>
      <c r="BH9163" s="7"/>
      <c r="BI9163" s="7"/>
      <c r="BJ9163" s="7"/>
      <c r="BK9163" s="7"/>
      <c r="BL9163" s="7"/>
      <c r="BM9163" s="7"/>
      <c r="BP9163" s="7"/>
      <c r="BQ9163" s="7"/>
      <c r="BR9163" s="7"/>
      <c r="BS9163" s="7"/>
      <c r="BT9163" s="7"/>
      <c r="BU9163" s="7"/>
      <c r="BV9163" s="7"/>
      <c r="BW9163" s="7"/>
    </row>
    <row r="9164" spans="43:75" x14ac:dyDescent="0.2">
      <c r="AQ9164" s="7"/>
      <c r="AR9164" s="7"/>
      <c r="AS9164" s="7"/>
      <c r="AT9164" s="7"/>
      <c r="AU9164" s="7"/>
      <c r="AV9164" s="7"/>
      <c r="AX9164" s="7"/>
      <c r="AY9164" s="7"/>
      <c r="AZ9164" s="7"/>
      <c r="BA9164" s="7"/>
      <c r="BB9164" s="7"/>
      <c r="BC9164" s="7"/>
      <c r="BD9164" s="7"/>
      <c r="BG9164" s="7"/>
      <c r="BH9164" s="7"/>
      <c r="BI9164" s="7"/>
      <c r="BJ9164" s="7"/>
      <c r="BK9164" s="7"/>
      <c r="BL9164" s="7"/>
      <c r="BM9164" s="7"/>
      <c r="BP9164" s="7"/>
      <c r="BQ9164" s="7"/>
      <c r="BR9164" s="7"/>
      <c r="BS9164" s="7"/>
      <c r="BT9164" s="7"/>
      <c r="BU9164" s="7"/>
      <c r="BV9164" s="7"/>
      <c r="BW9164" s="7"/>
    </row>
    <row r="9165" spans="43:75" x14ac:dyDescent="0.2">
      <c r="AQ9165" s="7"/>
      <c r="AR9165" s="7"/>
      <c r="AS9165" s="7"/>
      <c r="AT9165" s="7"/>
      <c r="AU9165" s="7"/>
      <c r="AV9165" s="7"/>
      <c r="AX9165" s="7"/>
      <c r="AY9165" s="7"/>
      <c r="AZ9165" s="7"/>
      <c r="BA9165" s="7"/>
      <c r="BB9165" s="7"/>
      <c r="BC9165" s="7"/>
      <c r="BD9165" s="7"/>
      <c r="BG9165" s="7"/>
      <c r="BH9165" s="7"/>
      <c r="BI9165" s="7"/>
      <c r="BJ9165" s="7"/>
      <c r="BK9165" s="7"/>
      <c r="BL9165" s="7"/>
      <c r="BM9165" s="7"/>
      <c r="BP9165" s="7"/>
      <c r="BQ9165" s="7"/>
      <c r="BR9165" s="7"/>
      <c r="BS9165" s="7"/>
      <c r="BT9165" s="7"/>
      <c r="BU9165" s="7"/>
      <c r="BV9165" s="7"/>
      <c r="BW9165" s="7"/>
    </row>
    <row r="9166" spans="43:75" x14ac:dyDescent="0.2">
      <c r="AQ9166" s="7"/>
      <c r="AR9166" s="7"/>
      <c r="AS9166" s="7"/>
      <c r="AT9166" s="7"/>
      <c r="AU9166" s="7"/>
      <c r="AV9166" s="7"/>
      <c r="AX9166" s="7"/>
      <c r="AY9166" s="7"/>
      <c r="AZ9166" s="7"/>
      <c r="BA9166" s="7"/>
      <c r="BB9166" s="7"/>
      <c r="BC9166" s="7"/>
      <c r="BD9166" s="7"/>
      <c r="BG9166" s="7"/>
      <c r="BH9166" s="7"/>
      <c r="BI9166" s="7"/>
      <c r="BJ9166" s="7"/>
      <c r="BK9166" s="7"/>
      <c r="BL9166" s="7"/>
      <c r="BM9166" s="7"/>
      <c r="BP9166" s="7"/>
      <c r="BQ9166" s="7"/>
      <c r="BR9166" s="7"/>
      <c r="BS9166" s="7"/>
      <c r="BT9166" s="7"/>
      <c r="BU9166" s="7"/>
      <c r="BV9166" s="7"/>
      <c r="BW9166" s="7"/>
    </row>
    <row r="9167" spans="43:75" x14ac:dyDescent="0.2">
      <c r="AQ9167" s="7"/>
      <c r="AR9167" s="7"/>
      <c r="AS9167" s="7"/>
      <c r="AT9167" s="7"/>
      <c r="AU9167" s="7"/>
      <c r="AV9167" s="7"/>
      <c r="AX9167" s="7"/>
      <c r="AY9167" s="7"/>
      <c r="AZ9167" s="7"/>
      <c r="BA9167" s="7"/>
      <c r="BB9167" s="7"/>
      <c r="BC9167" s="7"/>
      <c r="BD9167" s="7"/>
      <c r="BG9167" s="7"/>
      <c r="BH9167" s="7"/>
      <c r="BI9167" s="7"/>
      <c r="BJ9167" s="7"/>
      <c r="BK9167" s="7"/>
      <c r="BL9167" s="7"/>
      <c r="BM9167" s="7"/>
      <c r="BP9167" s="7"/>
      <c r="BQ9167" s="7"/>
      <c r="BR9167" s="7"/>
      <c r="BS9167" s="7"/>
      <c r="BT9167" s="7"/>
      <c r="BU9167" s="7"/>
      <c r="BV9167" s="7"/>
      <c r="BW9167" s="7"/>
    </row>
    <row r="9168" spans="43:75" x14ac:dyDescent="0.2">
      <c r="AQ9168" s="7"/>
      <c r="AR9168" s="7"/>
      <c r="AS9168" s="7"/>
      <c r="AT9168" s="7"/>
      <c r="AU9168" s="7"/>
      <c r="AV9168" s="7"/>
      <c r="AX9168" s="7"/>
      <c r="AY9168" s="7"/>
      <c r="AZ9168" s="7"/>
      <c r="BA9168" s="7"/>
      <c r="BB9168" s="7"/>
      <c r="BC9168" s="7"/>
      <c r="BD9168" s="7"/>
      <c r="BG9168" s="7"/>
      <c r="BH9168" s="7"/>
      <c r="BI9168" s="7"/>
      <c r="BJ9168" s="7"/>
      <c r="BK9168" s="7"/>
      <c r="BL9168" s="7"/>
      <c r="BM9168" s="7"/>
      <c r="BP9168" s="7"/>
      <c r="BQ9168" s="7"/>
      <c r="BR9168" s="7"/>
      <c r="BS9168" s="7"/>
      <c r="BT9168" s="7"/>
      <c r="BU9168" s="7"/>
      <c r="BV9168" s="7"/>
      <c r="BW9168" s="7"/>
    </row>
    <row r="9169" spans="43:75" x14ac:dyDescent="0.2">
      <c r="AQ9169" s="7"/>
      <c r="AR9169" s="7"/>
      <c r="AS9169" s="7"/>
      <c r="AT9169" s="7"/>
      <c r="AU9169" s="7"/>
      <c r="AV9169" s="7"/>
      <c r="AX9169" s="7"/>
      <c r="AY9169" s="7"/>
      <c r="AZ9169" s="7"/>
      <c r="BA9169" s="7"/>
      <c r="BB9169" s="7"/>
      <c r="BC9169" s="7"/>
      <c r="BD9169" s="7"/>
      <c r="BG9169" s="7"/>
      <c r="BH9169" s="7"/>
      <c r="BI9169" s="7"/>
      <c r="BJ9169" s="7"/>
      <c r="BK9169" s="7"/>
      <c r="BL9169" s="7"/>
      <c r="BM9169" s="7"/>
      <c r="BP9169" s="7"/>
      <c r="BQ9169" s="7"/>
      <c r="BR9169" s="7"/>
      <c r="BS9169" s="7"/>
      <c r="BT9169" s="7"/>
      <c r="BU9169" s="7"/>
      <c r="BV9169" s="7"/>
      <c r="BW9169" s="7"/>
    </row>
    <row r="9170" spans="43:75" x14ac:dyDescent="0.2">
      <c r="AQ9170" s="7"/>
      <c r="AR9170" s="7"/>
      <c r="AS9170" s="7"/>
      <c r="AT9170" s="7"/>
      <c r="AU9170" s="7"/>
      <c r="AV9170" s="7"/>
      <c r="AX9170" s="7"/>
      <c r="AY9170" s="7"/>
      <c r="AZ9170" s="7"/>
      <c r="BA9170" s="7"/>
      <c r="BB9170" s="7"/>
      <c r="BC9170" s="7"/>
      <c r="BD9170" s="7"/>
      <c r="BG9170" s="7"/>
      <c r="BH9170" s="7"/>
      <c r="BI9170" s="7"/>
      <c r="BJ9170" s="7"/>
      <c r="BK9170" s="7"/>
      <c r="BL9170" s="7"/>
      <c r="BM9170" s="7"/>
      <c r="BP9170" s="7"/>
      <c r="BQ9170" s="7"/>
      <c r="BR9170" s="7"/>
      <c r="BS9170" s="7"/>
      <c r="BT9170" s="7"/>
      <c r="BU9170" s="7"/>
      <c r="BV9170" s="7"/>
      <c r="BW9170" s="7"/>
    </row>
    <row r="9171" spans="43:75" x14ac:dyDescent="0.2">
      <c r="AQ9171" s="7"/>
      <c r="AR9171" s="7"/>
      <c r="AS9171" s="7"/>
      <c r="AT9171" s="7"/>
      <c r="AU9171" s="7"/>
      <c r="AV9171" s="7"/>
      <c r="AX9171" s="7"/>
      <c r="AY9171" s="7"/>
      <c r="AZ9171" s="7"/>
      <c r="BA9171" s="7"/>
      <c r="BB9171" s="7"/>
      <c r="BC9171" s="7"/>
      <c r="BD9171" s="7"/>
      <c r="BG9171" s="7"/>
      <c r="BH9171" s="7"/>
      <c r="BI9171" s="7"/>
      <c r="BJ9171" s="7"/>
      <c r="BK9171" s="7"/>
      <c r="BL9171" s="7"/>
      <c r="BM9171" s="7"/>
      <c r="BP9171" s="7"/>
      <c r="BQ9171" s="7"/>
      <c r="BR9171" s="7"/>
      <c r="BS9171" s="7"/>
      <c r="BT9171" s="7"/>
      <c r="BU9171" s="7"/>
      <c r="BV9171" s="7"/>
      <c r="BW9171" s="7"/>
    </row>
    <row r="9172" spans="43:75" x14ac:dyDescent="0.2">
      <c r="AQ9172" s="7"/>
      <c r="AR9172" s="7"/>
      <c r="AS9172" s="7"/>
      <c r="AT9172" s="7"/>
      <c r="AU9172" s="7"/>
      <c r="AV9172" s="7"/>
      <c r="AX9172" s="7"/>
      <c r="AY9172" s="7"/>
      <c r="AZ9172" s="7"/>
      <c r="BA9172" s="7"/>
      <c r="BB9172" s="7"/>
      <c r="BC9172" s="7"/>
      <c r="BD9172" s="7"/>
      <c r="BG9172" s="7"/>
      <c r="BH9172" s="7"/>
      <c r="BI9172" s="7"/>
      <c r="BJ9172" s="7"/>
      <c r="BK9172" s="7"/>
      <c r="BL9172" s="7"/>
      <c r="BM9172" s="7"/>
      <c r="BP9172" s="7"/>
      <c r="BQ9172" s="7"/>
      <c r="BR9172" s="7"/>
      <c r="BS9172" s="7"/>
      <c r="BT9172" s="7"/>
      <c r="BU9172" s="7"/>
      <c r="BV9172" s="7"/>
      <c r="BW9172" s="7"/>
    </row>
    <row r="9173" spans="43:75" x14ac:dyDescent="0.2">
      <c r="AQ9173" s="7"/>
      <c r="AR9173" s="7"/>
      <c r="AS9173" s="7"/>
      <c r="AT9173" s="7"/>
      <c r="AU9173" s="7"/>
      <c r="AV9173" s="7"/>
      <c r="AX9173" s="7"/>
      <c r="AY9173" s="7"/>
      <c r="AZ9173" s="7"/>
      <c r="BA9173" s="7"/>
      <c r="BB9173" s="7"/>
      <c r="BC9173" s="7"/>
      <c r="BD9173" s="7"/>
      <c r="BG9173" s="7"/>
      <c r="BH9173" s="7"/>
      <c r="BI9173" s="7"/>
      <c r="BJ9173" s="7"/>
      <c r="BK9173" s="7"/>
      <c r="BL9173" s="7"/>
      <c r="BM9173" s="7"/>
      <c r="BP9173" s="7"/>
      <c r="BQ9173" s="7"/>
      <c r="BR9173" s="7"/>
      <c r="BS9173" s="7"/>
      <c r="BT9173" s="7"/>
      <c r="BU9173" s="7"/>
      <c r="BV9173" s="7"/>
      <c r="BW9173" s="7"/>
    </row>
    <row r="9174" spans="43:75" x14ac:dyDescent="0.2">
      <c r="AQ9174" s="7"/>
      <c r="AR9174" s="7"/>
      <c r="AS9174" s="7"/>
      <c r="AT9174" s="7"/>
      <c r="AU9174" s="7"/>
      <c r="AV9174" s="7"/>
      <c r="AX9174" s="7"/>
      <c r="AY9174" s="7"/>
      <c r="AZ9174" s="7"/>
      <c r="BA9174" s="7"/>
      <c r="BB9174" s="7"/>
      <c r="BC9174" s="7"/>
      <c r="BD9174" s="7"/>
      <c r="BG9174" s="7"/>
      <c r="BH9174" s="7"/>
      <c r="BI9174" s="7"/>
      <c r="BJ9174" s="7"/>
      <c r="BK9174" s="7"/>
      <c r="BL9174" s="7"/>
      <c r="BM9174" s="7"/>
      <c r="BP9174" s="7"/>
      <c r="BQ9174" s="7"/>
      <c r="BR9174" s="7"/>
      <c r="BS9174" s="7"/>
      <c r="BT9174" s="7"/>
      <c r="BU9174" s="7"/>
      <c r="BV9174" s="7"/>
      <c r="BW9174" s="7"/>
    </row>
    <row r="9175" spans="43:75" x14ac:dyDescent="0.2">
      <c r="AQ9175" s="7"/>
      <c r="AR9175" s="7"/>
      <c r="AS9175" s="7"/>
      <c r="AT9175" s="7"/>
      <c r="AU9175" s="7"/>
      <c r="AV9175" s="7"/>
      <c r="AX9175" s="7"/>
      <c r="AY9175" s="7"/>
      <c r="AZ9175" s="7"/>
      <c r="BA9175" s="7"/>
      <c r="BB9175" s="7"/>
      <c r="BC9175" s="7"/>
      <c r="BD9175" s="7"/>
      <c r="BG9175" s="7"/>
      <c r="BH9175" s="7"/>
      <c r="BI9175" s="7"/>
      <c r="BJ9175" s="7"/>
      <c r="BK9175" s="7"/>
      <c r="BL9175" s="7"/>
      <c r="BM9175" s="7"/>
      <c r="BP9175" s="7"/>
      <c r="BQ9175" s="7"/>
      <c r="BR9175" s="7"/>
      <c r="BS9175" s="7"/>
      <c r="BT9175" s="7"/>
      <c r="BU9175" s="7"/>
      <c r="BV9175" s="7"/>
      <c r="BW9175" s="7"/>
    </row>
    <row r="9176" spans="43:75" x14ac:dyDescent="0.2">
      <c r="AQ9176" s="7"/>
      <c r="AR9176" s="7"/>
      <c r="AS9176" s="7"/>
      <c r="AT9176" s="7"/>
      <c r="AU9176" s="7"/>
      <c r="AV9176" s="7"/>
      <c r="AX9176" s="7"/>
      <c r="AY9176" s="7"/>
      <c r="AZ9176" s="7"/>
      <c r="BA9176" s="7"/>
      <c r="BB9176" s="7"/>
      <c r="BC9176" s="7"/>
      <c r="BD9176" s="7"/>
      <c r="BG9176" s="7"/>
      <c r="BH9176" s="7"/>
      <c r="BI9176" s="7"/>
      <c r="BJ9176" s="7"/>
      <c r="BK9176" s="7"/>
      <c r="BL9176" s="7"/>
      <c r="BM9176" s="7"/>
      <c r="BP9176" s="7"/>
      <c r="BQ9176" s="7"/>
      <c r="BR9176" s="7"/>
      <c r="BS9176" s="7"/>
      <c r="BT9176" s="7"/>
      <c r="BU9176" s="7"/>
      <c r="BV9176" s="7"/>
      <c r="BW9176" s="7"/>
    </row>
    <row r="9177" spans="43:75" x14ac:dyDescent="0.2">
      <c r="AQ9177" s="7"/>
      <c r="AR9177" s="7"/>
      <c r="AS9177" s="7"/>
      <c r="AT9177" s="7"/>
      <c r="AU9177" s="7"/>
      <c r="AV9177" s="7"/>
      <c r="AX9177" s="7"/>
      <c r="AY9177" s="7"/>
      <c r="AZ9177" s="7"/>
      <c r="BA9177" s="7"/>
      <c r="BB9177" s="7"/>
      <c r="BC9177" s="7"/>
      <c r="BD9177" s="7"/>
      <c r="BG9177" s="7"/>
      <c r="BH9177" s="7"/>
      <c r="BI9177" s="7"/>
      <c r="BJ9177" s="7"/>
      <c r="BK9177" s="7"/>
      <c r="BL9177" s="7"/>
      <c r="BM9177" s="7"/>
      <c r="BP9177" s="7"/>
      <c r="BQ9177" s="7"/>
      <c r="BR9177" s="7"/>
      <c r="BS9177" s="7"/>
      <c r="BT9177" s="7"/>
      <c r="BU9177" s="7"/>
      <c r="BV9177" s="7"/>
      <c r="BW9177" s="7"/>
    </row>
    <row r="9178" spans="43:75" x14ac:dyDescent="0.2">
      <c r="AQ9178" s="7"/>
      <c r="AR9178" s="7"/>
      <c r="AS9178" s="7"/>
      <c r="AT9178" s="7"/>
      <c r="AU9178" s="7"/>
      <c r="AV9178" s="7"/>
      <c r="AX9178" s="7"/>
      <c r="AY9178" s="7"/>
      <c r="AZ9178" s="7"/>
      <c r="BA9178" s="7"/>
      <c r="BB9178" s="7"/>
      <c r="BC9178" s="7"/>
      <c r="BD9178" s="7"/>
      <c r="BG9178" s="7"/>
      <c r="BH9178" s="7"/>
      <c r="BI9178" s="7"/>
      <c r="BJ9178" s="7"/>
      <c r="BK9178" s="7"/>
      <c r="BL9178" s="7"/>
      <c r="BM9178" s="7"/>
      <c r="BP9178" s="7"/>
      <c r="BQ9178" s="7"/>
      <c r="BR9178" s="7"/>
      <c r="BS9178" s="7"/>
      <c r="BT9178" s="7"/>
      <c r="BU9178" s="7"/>
      <c r="BV9178" s="7"/>
      <c r="BW9178" s="7"/>
    </row>
    <row r="9179" spans="43:75" x14ac:dyDescent="0.2">
      <c r="AQ9179" s="7"/>
      <c r="AR9179" s="7"/>
      <c r="AS9179" s="7"/>
      <c r="AT9179" s="7"/>
      <c r="AU9179" s="7"/>
      <c r="AV9179" s="7"/>
      <c r="AX9179" s="7"/>
      <c r="AY9179" s="7"/>
      <c r="AZ9179" s="7"/>
      <c r="BA9179" s="7"/>
      <c r="BB9179" s="7"/>
      <c r="BC9179" s="7"/>
      <c r="BD9179" s="7"/>
      <c r="BG9179" s="7"/>
      <c r="BH9179" s="7"/>
      <c r="BI9179" s="7"/>
      <c r="BJ9179" s="7"/>
      <c r="BK9179" s="7"/>
      <c r="BL9179" s="7"/>
      <c r="BM9179" s="7"/>
      <c r="BP9179" s="7"/>
      <c r="BQ9179" s="7"/>
      <c r="BR9179" s="7"/>
      <c r="BS9179" s="7"/>
      <c r="BT9179" s="7"/>
      <c r="BU9179" s="7"/>
      <c r="BV9179" s="7"/>
      <c r="BW9179" s="7"/>
    </row>
    <row r="9180" spans="43:75" x14ac:dyDescent="0.2">
      <c r="AQ9180" s="7"/>
      <c r="AR9180" s="7"/>
      <c r="AS9180" s="7"/>
      <c r="AT9180" s="7"/>
      <c r="AU9180" s="7"/>
      <c r="AV9180" s="7"/>
      <c r="AX9180" s="7"/>
      <c r="AY9180" s="7"/>
      <c r="AZ9180" s="7"/>
      <c r="BA9180" s="7"/>
      <c r="BB9180" s="7"/>
      <c r="BC9180" s="7"/>
      <c r="BD9180" s="7"/>
      <c r="BG9180" s="7"/>
      <c r="BH9180" s="7"/>
      <c r="BI9180" s="7"/>
      <c r="BJ9180" s="7"/>
      <c r="BK9180" s="7"/>
      <c r="BL9180" s="7"/>
      <c r="BM9180" s="7"/>
      <c r="BP9180" s="7"/>
      <c r="BQ9180" s="7"/>
      <c r="BR9180" s="7"/>
      <c r="BS9180" s="7"/>
      <c r="BT9180" s="7"/>
      <c r="BU9180" s="7"/>
      <c r="BV9180" s="7"/>
      <c r="BW9180" s="7"/>
    </row>
    <row r="9181" spans="43:75" x14ac:dyDescent="0.2">
      <c r="AQ9181" s="7"/>
      <c r="AR9181" s="7"/>
      <c r="AS9181" s="7"/>
      <c r="AT9181" s="7"/>
      <c r="AU9181" s="7"/>
      <c r="AV9181" s="7"/>
      <c r="AX9181" s="7"/>
      <c r="AY9181" s="7"/>
      <c r="AZ9181" s="7"/>
      <c r="BA9181" s="7"/>
      <c r="BB9181" s="7"/>
      <c r="BC9181" s="7"/>
      <c r="BD9181" s="7"/>
      <c r="BG9181" s="7"/>
      <c r="BH9181" s="7"/>
      <c r="BI9181" s="7"/>
      <c r="BJ9181" s="7"/>
      <c r="BK9181" s="7"/>
      <c r="BL9181" s="7"/>
      <c r="BM9181" s="7"/>
      <c r="BP9181" s="7"/>
      <c r="BQ9181" s="7"/>
      <c r="BR9181" s="7"/>
      <c r="BS9181" s="7"/>
      <c r="BT9181" s="7"/>
      <c r="BU9181" s="7"/>
      <c r="BV9181" s="7"/>
      <c r="BW9181" s="7"/>
    </row>
    <row r="9182" spans="43:75" x14ac:dyDescent="0.2">
      <c r="AQ9182" s="7"/>
      <c r="AR9182" s="7"/>
      <c r="AS9182" s="7"/>
      <c r="AT9182" s="7"/>
      <c r="AU9182" s="7"/>
      <c r="AV9182" s="7"/>
      <c r="AX9182" s="7"/>
      <c r="AY9182" s="7"/>
      <c r="AZ9182" s="7"/>
      <c r="BA9182" s="7"/>
      <c r="BB9182" s="7"/>
      <c r="BC9182" s="7"/>
      <c r="BD9182" s="7"/>
      <c r="BG9182" s="7"/>
      <c r="BH9182" s="7"/>
      <c r="BI9182" s="7"/>
      <c r="BJ9182" s="7"/>
      <c r="BK9182" s="7"/>
      <c r="BL9182" s="7"/>
      <c r="BM9182" s="7"/>
      <c r="BP9182" s="7"/>
      <c r="BQ9182" s="7"/>
      <c r="BR9182" s="7"/>
      <c r="BS9182" s="7"/>
      <c r="BT9182" s="7"/>
      <c r="BU9182" s="7"/>
      <c r="BV9182" s="7"/>
      <c r="BW9182" s="7"/>
    </row>
    <row r="9183" spans="43:75" x14ac:dyDescent="0.2">
      <c r="AQ9183" s="7"/>
      <c r="AR9183" s="7"/>
      <c r="AS9183" s="7"/>
      <c r="AT9183" s="7"/>
      <c r="AU9183" s="7"/>
      <c r="AV9183" s="7"/>
      <c r="AX9183" s="7"/>
      <c r="AY9183" s="7"/>
      <c r="AZ9183" s="7"/>
      <c r="BA9183" s="7"/>
      <c r="BB9183" s="7"/>
      <c r="BC9183" s="7"/>
      <c r="BD9183" s="7"/>
      <c r="BG9183" s="7"/>
      <c r="BH9183" s="7"/>
      <c r="BI9183" s="7"/>
      <c r="BJ9183" s="7"/>
      <c r="BK9183" s="7"/>
      <c r="BL9183" s="7"/>
      <c r="BM9183" s="7"/>
      <c r="BP9183" s="7"/>
      <c r="BQ9183" s="7"/>
      <c r="BR9183" s="7"/>
      <c r="BS9183" s="7"/>
      <c r="BT9183" s="7"/>
      <c r="BU9183" s="7"/>
      <c r="BV9183" s="7"/>
      <c r="BW9183" s="7"/>
    </row>
    <row r="9184" spans="43:75" x14ac:dyDescent="0.2">
      <c r="AQ9184" s="7"/>
      <c r="AR9184" s="7"/>
      <c r="AS9184" s="7"/>
      <c r="AT9184" s="7"/>
      <c r="AU9184" s="7"/>
      <c r="AV9184" s="7"/>
      <c r="AX9184" s="7"/>
      <c r="AY9184" s="7"/>
      <c r="AZ9184" s="7"/>
      <c r="BA9184" s="7"/>
      <c r="BB9184" s="7"/>
      <c r="BC9184" s="7"/>
      <c r="BD9184" s="7"/>
      <c r="BG9184" s="7"/>
      <c r="BH9184" s="7"/>
      <c r="BI9184" s="7"/>
      <c r="BJ9184" s="7"/>
      <c r="BK9184" s="7"/>
      <c r="BL9184" s="7"/>
      <c r="BM9184" s="7"/>
      <c r="BP9184" s="7"/>
      <c r="BQ9184" s="7"/>
      <c r="BR9184" s="7"/>
      <c r="BS9184" s="7"/>
      <c r="BT9184" s="7"/>
      <c r="BU9184" s="7"/>
      <c r="BV9184" s="7"/>
      <c r="BW9184" s="7"/>
    </row>
    <row r="9185" spans="43:75" x14ac:dyDescent="0.2">
      <c r="AQ9185" s="7"/>
      <c r="AR9185" s="7"/>
      <c r="AS9185" s="7"/>
      <c r="AT9185" s="7"/>
      <c r="AU9185" s="7"/>
      <c r="AV9185" s="7"/>
      <c r="AX9185" s="7"/>
      <c r="AY9185" s="7"/>
      <c r="AZ9185" s="7"/>
      <c r="BA9185" s="7"/>
      <c r="BB9185" s="7"/>
      <c r="BC9185" s="7"/>
      <c r="BD9185" s="7"/>
      <c r="BG9185" s="7"/>
      <c r="BH9185" s="7"/>
      <c r="BI9185" s="7"/>
      <c r="BJ9185" s="7"/>
      <c r="BK9185" s="7"/>
      <c r="BL9185" s="7"/>
      <c r="BM9185" s="7"/>
      <c r="BP9185" s="7"/>
      <c r="BQ9185" s="7"/>
      <c r="BR9185" s="7"/>
      <c r="BS9185" s="7"/>
      <c r="BT9185" s="7"/>
      <c r="BU9185" s="7"/>
      <c r="BV9185" s="7"/>
      <c r="BW9185" s="7"/>
    </row>
    <row r="9186" spans="43:75" x14ac:dyDescent="0.2">
      <c r="AQ9186" s="7"/>
      <c r="AR9186" s="7"/>
      <c r="AS9186" s="7"/>
      <c r="AT9186" s="7"/>
      <c r="AU9186" s="7"/>
      <c r="AV9186" s="7"/>
      <c r="AX9186" s="7"/>
      <c r="AY9186" s="7"/>
      <c r="AZ9186" s="7"/>
      <c r="BA9186" s="7"/>
      <c r="BB9186" s="7"/>
      <c r="BC9186" s="7"/>
      <c r="BD9186" s="7"/>
      <c r="BG9186" s="7"/>
      <c r="BH9186" s="7"/>
      <c r="BI9186" s="7"/>
      <c r="BJ9186" s="7"/>
      <c r="BK9186" s="7"/>
      <c r="BL9186" s="7"/>
      <c r="BM9186" s="7"/>
      <c r="BP9186" s="7"/>
      <c r="BQ9186" s="7"/>
      <c r="BR9186" s="7"/>
      <c r="BS9186" s="7"/>
      <c r="BT9186" s="7"/>
      <c r="BU9186" s="7"/>
      <c r="BV9186" s="7"/>
      <c r="BW9186" s="7"/>
    </row>
    <row r="9187" spans="43:75" x14ac:dyDescent="0.2">
      <c r="AQ9187" s="7"/>
      <c r="AR9187" s="7"/>
      <c r="AS9187" s="7"/>
      <c r="AT9187" s="7"/>
      <c r="AU9187" s="7"/>
      <c r="AV9187" s="7"/>
      <c r="AX9187" s="7"/>
      <c r="AY9187" s="7"/>
      <c r="AZ9187" s="7"/>
      <c r="BA9187" s="7"/>
      <c r="BB9187" s="7"/>
      <c r="BC9187" s="7"/>
      <c r="BD9187" s="7"/>
      <c r="BG9187" s="7"/>
      <c r="BH9187" s="7"/>
      <c r="BI9187" s="7"/>
      <c r="BJ9187" s="7"/>
      <c r="BK9187" s="7"/>
      <c r="BL9187" s="7"/>
      <c r="BM9187" s="7"/>
      <c r="BP9187" s="7"/>
      <c r="BQ9187" s="7"/>
      <c r="BR9187" s="7"/>
      <c r="BS9187" s="7"/>
      <c r="BT9187" s="7"/>
      <c r="BU9187" s="7"/>
      <c r="BV9187" s="7"/>
      <c r="BW9187" s="7"/>
    </row>
    <row r="9188" spans="43:75" x14ac:dyDescent="0.2">
      <c r="AQ9188" s="7"/>
      <c r="AR9188" s="7"/>
      <c r="AS9188" s="7"/>
      <c r="AT9188" s="7"/>
      <c r="AU9188" s="7"/>
      <c r="AV9188" s="7"/>
      <c r="AX9188" s="7"/>
      <c r="AY9188" s="7"/>
      <c r="AZ9188" s="7"/>
      <c r="BA9188" s="7"/>
      <c r="BB9188" s="7"/>
      <c r="BC9188" s="7"/>
      <c r="BD9188" s="7"/>
      <c r="BG9188" s="7"/>
      <c r="BH9188" s="7"/>
      <c r="BI9188" s="7"/>
      <c r="BJ9188" s="7"/>
      <c r="BK9188" s="7"/>
      <c r="BL9188" s="7"/>
      <c r="BM9188" s="7"/>
      <c r="BP9188" s="7"/>
      <c r="BQ9188" s="7"/>
      <c r="BR9188" s="7"/>
      <c r="BS9188" s="7"/>
      <c r="BT9188" s="7"/>
      <c r="BU9188" s="7"/>
      <c r="BV9188" s="7"/>
      <c r="BW9188" s="7"/>
    </row>
    <row r="9189" spans="43:75" x14ac:dyDescent="0.2">
      <c r="AQ9189" s="7"/>
      <c r="AR9189" s="7"/>
      <c r="AS9189" s="7"/>
      <c r="AT9189" s="7"/>
      <c r="AU9189" s="7"/>
      <c r="AV9189" s="7"/>
      <c r="AX9189" s="7"/>
      <c r="AY9189" s="7"/>
      <c r="AZ9189" s="7"/>
      <c r="BA9189" s="7"/>
      <c r="BB9189" s="7"/>
      <c r="BC9189" s="7"/>
      <c r="BD9189" s="7"/>
      <c r="BG9189" s="7"/>
      <c r="BH9189" s="7"/>
      <c r="BI9189" s="7"/>
      <c r="BJ9189" s="7"/>
      <c r="BK9189" s="7"/>
      <c r="BL9189" s="7"/>
      <c r="BM9189" s="7"/>
      <c r="BP9189" s="7"/>
      <c r="BQ9189" s="7"/>
      <c r="BR9189" s="7"/>
      <c r="BS9189" s="7"/>
      <c r="BT9189" s="7"/>
      <c r="BU9189" s="7"/>
      <c r="BV9189" s="7"/>
      <c r="BW9189" s="7"/>
    </row>
    <row r="9190" spans="43:75" x14ac:dyDescent="0.2">
      <c r="AQ9190" s="7"/>
      <c r="AR9190" s="7"/>
      <c r="AS9190" s="7"/>
      <c r="AT9190" s="7"/>
      <c r="AU9190" s="7"/>
      <c r="AV9190" s="7"/>
      <c r="AX9190" s="7"/>
      <c r="AY9190" s="7"/>
      <c r="AZ9190" s="7"/>
      <c r="BA9190" s="7"/>
      <c r="BB9190" s="7"/>
      <c r="BC9190" s="7"/>
      <c r="BD9190" s="7"/>
      <c r="BG9190" s="7"/>
      <c r="BH9190" s="7"/>
      <c r="BI9190" s="7"/>
      <c r="BJ9190" s="7"/>
      <c r="BK9190" s="7"/>
      <c r="BL9190" s="7"/>
      <c r="BM9190" s="7"/>
      <c r="BP9190" s="7"/>
      <c r="BQ9190" s="7"/>
      <c r="BR9190" s="7"/>
      <c r="BS9190" s="7"/>
      <c r="BT9190" s="7"/>
      <c r="BU9190" s="7"/>
      <c r="BV9190" s="7"/>
      <c r="BW9190" s="7"/>
    </row>
    <row r="9191" spans="43:75" x14ac:dyDescent="0.2">
      <c r="AQ9191" s="7"/>
      <c r="AR9191" s="7"/>
      <c r="AS9191" s="7"/>
      <c r="AT9191" s="7"/>
      <c r="AU9191" s="7"/>
      <c r="AV9191" s="7"/>
      <c r="AX9191" s="7"/>
      <c r="AY9191" s="7"/>
      <c r="AZ9191" s="7"/>
      <c r="BA9191" s="7"/>
      <c r="BB9191" s="7"/>
      <c r="BC9191" s="7"/>
      <c r="BD9191" s="7"/>
      <c r="BG9191" s="7"/>
      <c r="BH9191" s="7"/>
      <c r="BI9191" s="7"/>
      <c r="BJ9191" s="7"/>
      <c r="BK9191" s="7"/>
      <c r="BL9191" s="7"/>
      <c r="BM9191" s="7"/>
      <c r="BP9191" s="7"/>
      <c r="BQ9191" s="7"/>
      <c r="BR9191" s="7"/>
      <c r="BS9191" s="7"/>
      <c r="BT9191" s="7"/>
      <c r="BU9191" s="7"/>
      <c r="BV9191" s="7"/>
      <c r="BW9191" s="7"/>
    </row>
    <row r="9192" spans="43:75" x14ac:dyDescent="0.2">
      <c r="AQ9192" s="7"/>
      <c r="AR9192" s="7"/>
      <c r="AS9192" s="7"/>
      <c r="AT9192" s="7"/>
      <c r="AU9192" s="7"/>
      <c r="AV9192" s="7"/>
      <c r="AX9192" s="7"/>
      <c r="AY9192" s="7"/>
      <c r="AZ9192" s="7"/>
      <c r="BA9192" s="7"/>
      <c r="BB9192" s="7"/>
      <c r="BC9192" s="7"/>
      <c r="BD9192" s="7"/>
      <c r="BG9192" s="7"/>
      <c r="BH9192" s="7"/>
      <c r="BI9192" s="7"/>
      <c r="BJ9192" s="7"/>
      <c r="BK9192" s="7"/>
      <c r="BL9192" s="7"/>
      <c r="BM9192" s="7"/>
      <c r="BP9192" s="7"/>
      <c r="BQ9192" s="7"/>
      <c r="BR9192" s="7"/>
      <c r="BS9192" s="7"/>
      <c r="BT9192" s="7"/>
      <c r="BU9192" s="7"/>
      <c r="BV9192" s="7"/>
      <c r="BW9192" s="7"/>
    </row>
    <row r="9193" spans="43:75" x14ac:dyDescent="0.2">
      <c r="AQ9193" s="7"/>
      <c r="AR9193" s="7"/>
      <c r="AS9193" s="7"/>
      <c r="AT9193" s="7"/>
      <c r="AU9193" s="7"/>
      <c r="AV9193" s="7"/>
      <c r="AX9193" s="7"/>
      <c r="AY9193" s="7"/>
      <c r="AZ9193" s="7"/>
      <c r="BA9193" s="7"/>
      <c r="BB9193" s="7"/>
      <c r="BC9193" s="7"/>
      <c r="BD9193" s="7"/>
      <c r="BG9193" s="7"/>
      <c r="BH9193" s="7"/>
      <c r="BI9193" s="7"/>
      <c r="BJ9193" s="7"/>
      <c r="BK9193" s="7"/>
      <c r="BL9193" s="7"/>
      <c r="BM9193" s="7"/>
      <c r="BP9193" s="7"/>
      <c r="BQ9193" s="7"/>
      <c r="BR9193" s="7"/>
      <c r="BS9193" s="7"/>
      <c r="BT9193" s="7"/>
      <c r="BU9193" s="7"/>
      <c r="BV9193" s="7"/>
      <c r="BW9193" s="7"/>
    </row>
    <row r="9194" spans="43:75" x14ac:dyDescent="0.2">
      <c r="AQ9194" s="7"/>
      <c r="AR9194" s="7"/>
      <c r="AS9194" s="7"/>
      <c r="AT9194" s="7"/>
      <c r="AU9194" s="7"/>
      <c r="AV9194" s="7"/>
      <c r="AX9194" s="7"/>
      <c r="AY9194" s="7"/>
      <c r="AZ9194" s="7"/>
      <c r="BA9194" s="7"/>
      <c r="BB9194" s="7"/>
      <c r="BC9194" s="7"/>
      <c r="BD9194" s="7"/>
      <c r="BG9194" s="7"/>
      <c r="BH9194" s="7"/>
      <c r="BI9194" s="7"/>
      <c r="BJ9194" s="7"/>
      <c r="BK9194" s="7"/>
      <c r="BL9194" s="7"/>
      <c r="BM9194" s="7"/>
      <c r="BP9194" s="7"/>
      <c r="BQ9194" s="7"/>
      <c r="BR9194" s="7"/>
      <c r="BS9194" s="7"/>
      <c r="BT9194" s="7"/>
      <c r="BU9194" s="7"/>
      <c r="BV9194" s="7"/>
      <c r="BW9194" s="7"/>
    </row>
    <row r="9195" spans="43:75" x14ac:dyDescent="0.2">
      <c r="AQ9195" s="7"/>
      <c r="AR9195" s="7"/>
      <c r="AS9195" s="7"/>
      <c r="AT9195" s="7"/>
      <c r="AU9195" s="7"/>
      <c r="AV9195" s="7"/>
      <c r="AX9195" s="7"/>
      <c r="AY9195" s="7"/>
      <c r="AZ9195" s="7"/>
      <c r="BA9195" s="7"/>
      <c r="BB9195" s="7"/>
      <c r="BC9195" s="7"/>
      <c r="BD9195" s="7"/>
      <c r="BG9195" s="7"/>
      <c r="BH9195" s="7"/>
      <c r="BI9195" s="7"/>
      <c r="BJ9195" s="7"/>
      <c r="BK9195" s="7"/>
      <c r="BL9195" s="7"/>
      <c r="BM9195" s="7"/>
      <c r="BP9195" s="7"/>
      <c r="BQ9195" s="7"/>
      <c r="BR9195" s="7"/>
      <c r="BS9195" s="7"/>
      <c r="BT9195" s="7"/>
      <c r="BU9195" s="7"/>
      <c r="BV9195" s="7"/>
      <c r="BW9195" s="7"/>
    </row>
    <row r="9196" spans="43:75" x14ac:dyDescent="0.2">
      <c r="AQ9196" s="7"/>
      <c r="AR9196" s="7"/>
      <c r="AS9196" s="7"/>
      <c r="AT9196" s="7"/>
      <c r="AU9196" s="7"/>
      <c r="AV9196" s="7"/>
      <c r="AX9196" s="7"/>
      <c r="AY9196" s="7"/>
      <c r="AZ9196" s="7"/>
      <c r="BA9196" s="7"/>
      <c r="BB9196" s="7"/>
      <c r="BC9196" s="7"/>
      <c r="BD9196" s="7"/>
      <c r="BG9196" s="7"/>
      <c r="BH9196" s="7"/>
      <c r="BI9196" s="7"/>
      <c r="BJ9196" s="7"/>
      <c r="BK9196" s="7"/>
      <c r="BL9196" s="7"/>
      <c r="BM9196" s="7"/>
      <c r="BP9196" s="7"/>
      <c r="BQ9196" s="7"/>
      <c r="BR9196" s="7"/>
      <c r="BS9196" s="7"/>
      <c r="BT9196" s="7"/>
      <c r="BU9196" s="7"/>
      <c r="BV9196" s="7"/>
      <c r="BW9196" s="7"/>
    </row>
    <row r="9197" spans="43:75" x14ac:dyDescent="0.2">
      <c r="AQ9197" s="7"/>
      <c r="AR9197" s="7"/>
      <c r="AS9197" s="7"/>
      <c r="AT9197" s="7"/>
      <c r="AU9197" s="7"/>
      <c r="AV9197" s="7"/>
      <c r="AX9197" s="7"/>
      <c r="AY9197" s="7"/>
      <c r="AZ9197" s="7"/>
      <c r="BA9197" s="7"/>
      <c r="BB9197" s="7"/>
      <c r="BC9197" s="7"/>
      <c r="BD9197" s="7"/>
      <c r="BG9197" s="7"/>
      <c r="BH9197" s="7"/>
      <c r="BI9197" s="7"/>
      <c r="BJ9197" s="7"/>
      <c r="BK9197" s="7"/>
      <c r="BL9197" s="7"/>
      <c r="BM9197" s="7"/>
      <c r="BP9197" s="7"/>
      <c r="BQ9197" s="7"/>
      <c r="BR9197" s="7"/>
      <c r="BS9197" s="7"/>
      <c r="BT9197" s="7"/>
      <c r="BU9197" s="7"/>
      <c r="BV9197" s="7"/>
      <c r="BW9197" s="7"/>
    </row>
    <row r="9198" spans="43:75" x14ac:dyDescent="0.2">
      <c r="AQ9198" s="7"/>
      <c r="AR9198" s="7"/>
      <c r="AS9198" s="7"/>
      <c r="AT9198" s="7"/>
      <c r="AU9198" s="7"/>
      <c r="AV9198" s="7"/>
      <c r="AX9198" s="7"/>
      <c r="AY9198" s="7"/>
      <c r="AZ9198" s="7"/>
      <c r="BA9198" s="7"/>
      <c r="BB9198" s="7"/>
      <c r="BC9198" s="7"/>
      <c r="BD9198" s="7"/>
      <c r="BG9198" s="7"/>
      <c r="BH9198" s="7"/>
      <c r="BI9198" s="7"/>
      <c r="BJ9198" s="7"/>
      <c r="BK9198" s="7"/>
      <c r="BL9198" s="7"/>
      <c r="BM9198" s="7"/>
      <c r="BP9198" s="7"/>
      <c r="BQ9198" s="7"/>
      <c r="BR9198" s="7"/>
      <c r="BS9198" s="7"/>
      <c r="BT9198" s="7"/>
      <c r="BU9198" s="7"/>
      <c r="BV9198" s="7"/>
      <c r="BW9198" s="7"/>
    </row>
    <row r="9199" spans="43:75" x14ac:dyDescent="0.2">
      <c r="AQ9199" s="7"/>
      <c r="AR9199" s="7"/>
      <c r="AS9199" s="7"/>
      <c r="AT9199" s="7"/>
      <c r="AU9199" s="7"/>
      <c r="AV9199" s="7"/>
      <c r="AX9199" s="7"/>
      <c r="AY9199" s="7"/>
      <c r="AZ9199" s="7"/>
      <c r="BA9199" s="7"/>
      <c r="BB9199" s="7"/>
      <c r="BC9199" s="7"/>
      <c r="BD9199" s="7"/>
      <c r="BG9199" s="7"/>
      <c r="BH9199" s="7"/>
      <c r="BI9199" s="7"/>
      <c r="BJ9199" s="7"/>
      <c r="BK9199" s="7"/>
      <c r="BL9199" s="7"/>
      <c r="BM9199" s="7"/>
      <c r="BP9199" s="7"/>
      <c r="BQ9199" s="7"/>
      <c r="BR9199" s="7"/>
      <c r="BS9199" s="7"/>
      <c r="BT9199" s="7"/>
      <c r="BU9199" s="7"/>
      <c r="BV9199" s="7"/>
      <c r="BW9199" s="7"/>
    </row>
    <row r="9200" spans="43:75" x14ac:dyDescent="0.2">
      <c r="AQ9200" s="7"/>
      <c r="AR9200" s="7"/>
      <c r="AS9200" s="7"/>
      <c r="AT9200" s="7"/>
      <c r="AU9200" s="7"/>
      <c r="AV9200" s="7"/>
      <c r="AX9200" s="7"/>
      <c r="AY9200" s="7"/>
      <c r="AZ9200" s="7"/>
      <c r="BA9200" s="7"/>
      <c r="BB9200" s="7"/>
      <c r="BC9200" s="7"/>
      <c r="BD9200" s="7"/>
      <c r="BG9200" s="7"/>
      <c r="BH9200" s="7"/>
      <c r="BI9200" s="7"/>
      <c r="BJ9200" s="7"/>
      <c r="BK9200" s="7"/>
      <c r="BL9200" s="7"/>
      <c r="BM9200" s="7"/>
      <c r="BP9200" s="7"/>
      <c r="BQ9200" s="7"/>
      <c r="BR9200" s="7"/>
      <c r="BS9200" s="7"/>
      <c r="BT9200" s="7"/>
      <c r="BU9200" s="7"/>
      <c r="BV9200" s="7"/>
      <c r="BW9200" s="7"/>
    </row>
    <row r="9201" spans="43:75" x14ac:dyDescent="0.2">
      <c r="AQ9201" s="7"/>
      <c r="AR9201" s="7"/>
      <c r="AS9201" s="7"/>
      <c r="AT9201" s="7"/>
      <c r="AU9201" s="7"/>
      <c r="AV9201" s="7"/>
      <c r="AX9201" s="7"/>
      <c r="AY9201" s="7"/>
      <c r="AZ9201" s="7"/>
      <c r="BA9201" s="7"/>
      <c r="BB9201" s="7"/>
      <c r="BC9201" s="7"/>
      <c r="BD9201" s="7"/>
      <c r="BG9201" s="7"/>
      <c r="BH9201" s="7"/>
      <c r="BI9201" s="7"/>
      <c r="BJ9201" s="7"/>
      <c r="BK9201" s="7"/>
      <c r="BL9201" s="7"/>
      <c r="BM9201" s="7"/>
      <c r="BP9201" s="7"/>
      <c r="BQ9201" s="7"/>
      <c r="BR9201" s="7"/>
      <c r="BS9201" s="7"/>
      <c r="BT9201" s="7"/>
      <c r="BU9201" s="7"/>
      <c r="BV9201" s="7"/>
      <c r="BW9201" s="7"/>
    </row>
    <row r="9202" spans="43:75" x14ac:dyDescent="0.2">
      <c r="AQ9202" s="7"/>
      <c r="AR9202" s="7"/>
      <c r="AS9202" s="7"/>
      <c r="AT9202" s="7"/>
      <c r="AU9202" s="7"/>
      <c r="AV9202" s="7"/>
      <c r="AX9202" s="7"/>
      <c r="AY9202" s="7"/>
      <c r="AZ9202" s="7"/>
      <c r="BA9202" s="7"/>
      <c r="BB9202" s="7"/>
      <c r="BC9202" s="7"/>
      <c r="BD9202" s="7"/>
      <c r="BG9202" s="7"/>
      <c r="BH9202" s="7"/>
      <c r="BI9202" s="7"/>
      <c r="BJ9202" s="7"/>
      <c r="BK9202" s="7"/>
      <c r="BL9202" s="7"/>
      <c r="BM9202" s="7"/>
      <c r="BP9202" s="7"/>
      <c r="BQ9202" s="7"/>
      <c r="BR9202" s="7"/>
      <c r="BS9202" s="7"/>
      <c r="BT9202" s="7"/>
      <c r="BU9202" s="7"/>
      <c r="BV9202" s="7"/>
      <c r="BW9202" s="7"/>
    </row>
    <row r="9203" spans="43:75" x14ac:dyDescent="0.2">
      <c r="AQ9203" s="7"/>
      <c r="AR9203" s="7"/>
      <c r="AS9203" s="7"/>
      <c r="AT9203" s="7"/>
      <c r="AU9203" s="7"/>
      <c r="AV9203" s="7"/>
      <c r="AX9203" s="7"/>
      <c r="AY9203" s="7"/>
      <c r="AZ9203" s="7"/>
      <c r="BA9203" s="7"/>
      <c r="BB9203" s="7"/>
      <c r="BC9203" s="7"/>
      <c r="BD9203" s="7"/>
      <c r="BG9203" s="7"/>
      <c r="BH9203" s="7"/>
      <c r="BI9203" s="7"/>
      <c r="BJ9203" s="7"/>
      <c r="BK9203" s="7"/>
      <c r="BL9203" s="7"/>
      <c r="BM9203" s="7"/>
      <c r="BP9203" s="7"/>
      <c r="BQ9203" s="7"/>
      <c r="BR9203" s="7"/>
      <c r="BS9203" s="7"/>
      <c r="BT9203" s="7"/>
      <c r="BU9203" s="7"/>
      <c r="BV9203" s="7"/>
      <c r="BW9203" s="7"/>
    </row>
    <row r="9204" spans="43:75" x14ac:dyDescent="0.2">
      <c r="AQ9204" s="7"/>
      <c r="AR9204" s="7"/>
      <c r="AS9204" s="7"/>
      <c r="AT9204" s="7"/>
      <c r="AU9204" s="7"/>
      <c r="AV9204" s="7"/>
      <c r="AX9204" s="7"/>
      <c r="AY9204" s="7"/>
      <c r="AZ9204" s="7"/>
      <c r="BA9204" s="7"/>
      <c r="BB9204" s="7"/>
      <c r="BC9204" s="7"/>
      <c r="BD9204" s="7"/>
      <c r="BG9204" s="7"/>
      <c r="BH9204" s="7"/>
      <c r="BI9204" s="7"/>
      <c r="BJ9204" s="7"/>
      <c r="BK9204" s="7"/>
      <c r="BL9204" s="7"/>
      <c r="BM9204" s="7"/>
      <c r="BP9204" s="7"/>
      <c r="BQ9204" s="7"/>
      <c r="BR9204" s="7"/>
      <c r="BS9204" s="7"/>
      <c r="BT9204" s="7"/>
      <c r="BU9204" s="7"/>
      <c r="BV9204" s="7"/>
      <c r="BW9204" s="7"/>
    </row>
    <row r="9205" spans="43:75" x14ac:dyDescent="0.2">
      <c r="AQ9205" s="7"/>
      <c r="AR9205" s="7"/>
      <c r="AS9205" s="7"/>
      <c r="AT9205" s="7"/>
      <c r="AU9205" s="7"/>
      <c r="AV9205" s="7"/>
      <c r="AX9205" s="7"/>
      <c r="AY9205" s="7"/>
      <c r="AZ9205" s="7"/>
      <c r="BA9205" s="7"/>
      <c r="BB9205" s="7"/>
      <c r="BC9205" s="7"/>
      <c r="BD9205" s="7"/>
      <c r="BG9205" s="7"/>
      <c r="BH9205" s="7"/>
      <c r="BI9205" s="7"/>
      <c r="BJ9205" s="7"/>
      <c r="BK9205" s="7"/>
      <c r="BL9205" s="7"/>
      <c r="BM9205" s="7"/>
      <c r="BP9205" s="7"/>
      <c r="BQ9205" s="7"/>
      <c r="BR9205" s="7"/>
      <c r="BS9205" s="7"/>
      <c r="BT9205" s="7"/>
      <c r="BU9205" s="7"/>
      <c r="BV9205" s="7"/>
      <c r="BW9205" s="7"/>
    </row>
    <row r="9206" spans="43:75" x14ac:dyDescent="0.2">
      <c r="AQ9206" s="7"/>
      <c r="AR9206" s="7"/>
      <c r="AS9206" s="7"/>
      <c r="AT9206" s="7"/>
      <c r="AU9206" s="7"/>
      <c r="AV9206" s="7"/>
      <c r="AX9206" s="7"/>
      <c r="AY9206" s="7"/>
      <c r="AZ9206" s="7"/>
      <c r="BA9206" s="7"/>
      <c r="BB9206" s="7"/>
      <c r="BC9206" s="7"/>
      <c r="BD9206" s="7"/>
      <c r="BG9206" s="7"/>
      <c r="BH9206" s="7"/>
      <c r="BI9206" s="7"/>
      <c r="BJ9206" s="7"/>
      <c r="BK9206" s="7"/>
      <c r="BL9206" s="7"/>
      <c r="BM9206" s="7"/>
      <c r="BP9206" s="7"/>
      <c r="BQ9206" s="7"/>
      <c r="BR9206" s="7"/>
      <c r="BS9206" s="7"/>
      <c r="BT9206" s="7"/>
      <c r="BU9206" s="7"/>
      <c r="BV9206" s="7"/>
      <c r="BW9206" s="7"/>
    </row>
    <row r="9207" spans="43:75" x14ac:dyDescent="0.2">
      <c r="AQ9207" s="7"/>
      <c r="AR9207" s="7"/>
      <c r="AS9207" s="7"/>
      <c r="AT9207" s="7"/>
      <c r="AU9207" s="7"/>
      <c r="AV9207" s="7"/>
      <c r="AX9207" s="7"/>
      <c r="AY9207" s="7"/>
      <c r="AZ9207" s="7"/>
      <c r="BA9207" s="7"/>
      <c r="BB9207" s="7"/>
      <c r="BC9207" s="7"/>
      <c r="BD9207" s="7"/>
      <c r="BG9207" s="7"/>
      <c r="BH9207" s="7"/>
      <c r="BI9207" s="7"/>
      <c r="BJ9207" s="7"/>
      <c r="BK9207" s="7"/>
      <c r="BL9207" s="7"/>
      <c r="BM9207" s="7"/>
      <c r="BP9207" s="7"/>
      <c r="BQ9207" s="7"/>
      <c r="BR9207" s="7"/>
      <c r="BS9207" s="7"/>
      <c r="BT9207" s="7"/>
      <c r="BU9207" s="7"/>
      <c r="BV9207" s="7"/>
      <c r="BW9207" s="7"/>
    </row>
    <row r="9208" spans="43:75" x14ac:dyDescent="0.2">
      <c r="AQ9208" s="7"/>
      <c r="AR9208" s="7"/>
      <c r="AS9208" s="7"/>
      <c r="AT9208" s="7"/>
      <c r="AU9208" s="7"/>
      <c r="AV9208" s="7"/>
      <c r="AX9208" s="7"/>
      <c r="AY9208" s="7"/>
      <c r="AZ9208" s="7"/>
      <c r="BA9208" s="7"/>
      <c r="BB9208" s="7"/>
      <c r="BC9208" s="7"/>
      <c r="BD9208" s="7"/>
      <c r="BG9208" s="7"/>
      <c r="BH9208" s="7"/>
      <c r="BI9208" s="7"/>
      <c r="BJ9208" s="7"/>
      <c r="BK9208" s="7"/>
      <c r="BL9208" s="7"/>
      <c r="BM9208" s="7"/>
      <c r="BP9208" s="7"/>
      <c r="BQ9208" s="7"/>
      <c r="BR9208" s="7"/>
      <c r="BS9208" s="7"/>
      <c r="BT9208" s="7"/>
      <c r="BU9208" s="7"/>
      <c r="BV9208" s="7"/>
      <c r="BW9208" s="7"/>
    </row>
    <row r="9209" spans="43:75" x14ac:dyDescent="0.2">
      <c r="AQ9209" s="7"/>
      <c r="AR9209" s="7"/>
      <c r="AS9209" s="7"/>
      <c r="AT9209" s="7"/>
      <c r="AU9209" s="7"/>
      <c r="AV9209" s="7"/>
      <c r="AX9209" s="7"/>
      <c r="AY9209" s="7"/>
      <c r="AZ9209" s="7"/>
      <c r="BA9209" s="7"/>
      <c r="BB9209" s="7"/>
      <c r="BC9209" s="7"/>
      <c r="BD9209" s="7"/>
      <c r="BG9209" s="7"/>
      <c r="BH9209" s="7"/>
      <c r="BI9209" s="7"/>
      <c r="BJ9209" s="7"/>
      <c r="BK9209" s="7"/>
      <c r="BL9209" s="7"/>
      <c r="BM9209" s="7"/>
      <c r="BP9209" s="7"/>
      <c r="BQ9209" s="7"/>
      <c r="BR9209" s="7"/>
      <c r="BS9209" s="7"/>
      <c r="BT9209" s="7"/>
      <c r="BU9209" s="7"/>
      <c r="BV9209" s="7"/>
      <c r="BW9209" s="7"/>
    </row>
    <row r="9210" spans="43:75" x14ac:dyDescent="0.2">
      <c r="AQ9210" s="7"/>
      <c r="AR9210" s="7"/>
      <c r="AS9210" s="7"/>
      <c r="AT9210" s="7"/>
      <c r="AU9210" s="7"/>
      <c r="AV9210" s="7"/>
      <c r="AX9210" s="7"/>
      <c r="AY9210" s="7"/>
      <c r="AZ9210" s="7"/>
      <c r="BA9210" s="7"/>
      <c r="BB9210" s="7"/>
      <c r="BC9210" s="7"/>
      <c r="BD9210" s="7"/>
      <c r="BG9210" s="7"/>
      <c r="BH9210" s="7"/>
      <c r="BI9210" s="7"/>
      <c r="BJ9210" s="7"/>
      <c r="BK9210" s="7"/>
      <c r="BL9210" s="7"/>
      <c r="BM9210" s="7"/>
      <c r="BP9210" s="7"/>
      <c r="BQ9210" s="7"/>
      <c r="BR9210" s="7"/>
      <c r="BS9210" s="7"/>
      <c r="BT9210" s="7"/>
      <c r="BU9210" s="7"/>
      <c r="BV9210" s="7"/>
      <c r="BW9210" s="7"/>
    </row>
    <row r="9211" spans="43:75" x14ac:dyDescent="0.2">
      <c r="AQ9211" s="7"/>
      <c r="AR9211" s="7"/>
      <c r="AS9211" s="7"/>
      <c r="AT9211" s="7"/>
      <c r="AU9211" s="7"/>
      <c r="AV9211" s="7"/>
      <c r="AX9211" s="7"/>
      <c r="AY9211" s="7"/>
      <c r="AZ9211" s="7"/>
      <c r="BA9211" s="7"/>
      <c r="BB9211" s="7"/>
      <c r="BC9211" s="7"/>
      <c r="BD9211" s="7"/>
      <c r="BG9211" s="7"/>
      <c r="BH9211" s="7"/>
      <c r="BI9211" s="7"/>
      <c r="BJ9211" s="7"/>
      <c r="BK9211" s="7"/>
      <c r="BL9211" s="7"/>
      <c r="BM9211" s="7"/>
      <c r="BP9211" s="7"/>
      <c r="BQ9211" s="7"/>
      <c r="BR9211" s="7"/>
      <c r="BS9211" s="7"/>
      <c r="BT9211" s="7"/>
      <c r="BU9211" s="7"/>
      <c r="BV9211" s="7"/>
      <c r="BW9211" s="7"/>
    </row>
    <row r="9212" spans="43:75" x14ac:dyDescent="0.2">
      <c r="AQ9212" s="7"/>
      <c r="AR9212" s="7"/>
      <c r="AS9212" s="7"/>
      <c r="AT9212" s="7"/>
      <c r="AU9212" s="7"/>
      <c r="AV9212" s="7"/>
      <c r="AX9212" s="7"/>
      <c r="AY9212" s="7"/>
      <c r="AZ9212" s="7"/>
      <c r="BA9212" s="7"/>
      <c r="BB9212" s="7"/>
      <c r="BC9212" s="7"/>
      <c r="BD9212" s="7"/>
      <c r="BG9212" s="7"/>
      <c r="BH9212" s="7"/>
      <c r="BI9212" s="7"/>
      <c r="BJ9212" s="7"/>
      <c r="BK9212" s="7"/>
      <c r="BL9212" s="7"/>
      <c r="BM9212" s="7"/>
      <c r="BP9212" s="7"/>
      <c r="BQ9212" s="7"/>
      <c r="BR9212" s="7"/>
      <c r="BS9212" s="7"/>
      <c r="BT9212" s="7"/>
      <c r="BU9212" s="7"/>
      <c r="BV9212" s="7"/>
      <c r="BW9212" s="7"/>
    </row>
    <row r="9213" spans="43:75" x14ac:dyDescent="0.2">
      <c r="AQ9213" s="7"/>
      <c r="AR9213" s="7"/>
      <c r="AS9213" s="7"/>
      <c r="AT9213" s="7"/>
      <c r="AU9213" s="7"/>
      <c r="AV9213" s="7"/>
      <c r="AX9213" s="7"/>
      <c r="AY9213" s="7"/>
      <c r="AZ9213" s="7"/>
      <c r="BA9213" s="7"/>
      <c r="BB9213" s="7"/>
      <c r="BC9213" s="7"/>
      <c r="BD9213" s="7"/>
      <c r="BG9213" s="7"/>
      <c r="BH9213" s="7"/>
      <c r="BI9213" s="7"/>
      <c r="BJ9213" s="7"/>
      <c r="BK9213" s="7"/>
      <c r="BL9213" s="7"/>
      <c r="BM9213" s="7"/>
      <c r="BP9213" s="7"/>
      <c r="BQ9213" s="7"/>
      <c r="BR9213" s="7"/>
      <c r="BS9213" s="7"/>
      <c r="BT9213" s="7"/>
      <c r="BU9213" s="7"/>
      <c r="BV9213" s="7"/>
      <c r="BW9213" s="7"/>
    </row>
    <row r="9214" spans="43:75" x14ac:dyDescent="0.2">
      <c r="AQ9214" s="7"/>
      <c r="AR9214" s="7"/>
      <c r="AS9214" s="7"/>
      <c r="AT9214" s="7"/>
      <c r="AU9214" s="7"/>
      <c r="AV9214" s="7"/>
      <c r="AX9214" s="7"/>
      <c r="AY9214" s="7"/>
      <c r="AZ9214" s="7"/>
      <c r="BA9214" s="7"/>
      <c r="BB9214" s="7"/>
      <c r="BC9214" s="7"/>
      <c r="BD9214" s="7"/>
      <c r="BG9214" s="7"/>
      <c r="BH9214" s="7"/>
      <c r="BI9214" s="7"/>
      <c r="BJ9214" s="7"/>
      <c r="BK9214" s="7"/>
      <c r="BL9214" s="7"/>
      <c r="BM9214" s="7"/>
      <c r="BP9214" s="7"/>
      <c r="BQ9214" s="7"/>
      <c r="BR9214" s="7"/>
      <c r="BS9214" s="7"/>
      <c r="BT9214" s="7"/>
      <c r="BU9214" s="7"/>
      <c r="BV9214" s="7"/>
      <c r="BW9214" s="7"/>
    </row>
    <row r="9215" spans="43:75" x14ac:dyDescent="0.2">
      <c r="AQ9215" s="7"/>
      <c r="AR9215" s="7"/>
      <c r="AS9215" s="7"/>
      <c r="AT9215" s="7"/>
      <c r="AU9215" s="7"/>
      <c r="AV9215" s="7"/>
      <c r="AX9215" s="7"/>
      <c r="AY9215" s="7"/>
      <c r="AZ9215" s="7"/>
      <c r="BA9215" s="7"/>
      <c r="BB9215" s="7"/>
      <c r="BC9215" s="7"/>
      <c r="BD9215" s="7"/>
      <c r="BG9215" s="7"/>
      <c r="BH9215" s="7"/>
      <c r="BI9215" s="7"/>
      <c r="BJ9215" s="7"/>
      <c r="BK9215" s="7"/>
      <c r="BL9215" s="7"/>
      <c r="BM9215" s="7"/>
      <c r="BP9215" s="7"/>
      <c r="BQ9215" s="7"/>
      <c r="BR9215" s="7"/>
      <c r="BS9215" s="7"/>
      <c r="BT9215" s="7"/>
      <c r="BU9215" s="7"/>
      <c r="BV9215" s="7"/>
      <c r="BW9215" s="7"/>
    </row>
    <row r="9216" spans="43:75" x14ac:dyDescent="0.2">
      <c r="AQ9216" s="7"/>
      <c r="AR9216" s="7"/>
      <c r="AS9216" s="7"/>
      <c r="AT9216" s="7"/>
      <c r="AU9216" s="7"/>
      <c r="AV9216" s="7"/>
      <c r="AX9216" s="7"/>
      <c r="AY9216" s="7"/>
      <c r="AZ9216" s="7"/>
      <c r="BA9216" s="7"/>
      <c r="BB9216" s="7"/>
      <c r="BC9216" s="7"/>
      <c r="BD9216" s="7"/>
      <c r="BG9216" s="7"/>
      <c r="BH9216" s="7"/>
      <c r="BI9216" s="7"/>
      <c r="BJ9216" s="7"/>
      <c r="BK9216" s="7"/>
      <c r="BL9216" s="7"/>
      <c r="BM9216" s="7"/>
      <c r="BP9216" s="7"/>
      <c r="BQ9216" s="7"/>
      <c r="BR9216" s="7"/>
      <c r="BS9216" s="7"/>
      <c r="BT9216" s="7"/>
      <c r="BU9216" s="7"/>
      <c r="BV9216" s="7"/>
      <c r="BW9216" s="7"/>
    </row>
    <row r="9217" spans="43:75" x14ac:dyDescent="0.2">
      <c r="AQ9217" s="7"/>
      <c r="AR9217" s="7"/>
      <c r="AS9217" s="7"/>
      <c r="AT9217" s="7"/>
      <c r="AU9217" s="7"/>
      <c r="AV9217" s="7"/>
      <c r="AX9217" s="7"/>
      <c r="AY9217" s="7"/>
      <c r="AZ9217" s="7"/>
      <c r="BA9217" s="7"/>
      <c r="BB9217" s="7"/>
      <c r="BC9217" s="7"/>
      <c r="BD9217" s="7"/>
      <c r="BG9217" s="7"/>
      <c r="BH9217" s="7"/>
      <c r="BI9217" s="7"/>
      <c r="BJ9217" s="7"/>
      <c r="BK9217" s="7"/>
      <c r="BL9217" s="7"/>
      <c r="BM9217" s="7"/>
      <c r="BP9217" s="7"/>
      <c r="BQ9217" s="7"/>
      <c r="BR9217" s="7"/>
      <c r="BS9217" s="7"/>
      <c r="BT9217" s="7"/>
      <c r="BU9217" s="7"/>
      <c r="BV9217" s="7"/>
      <c r="BW9217" s="7"/>
    </row>
    <row r="9218" spans="43:75" x14ac:dyDescent="0.2">
      <c r="AQ9218" s="7"/>
      <c r="AR9218" s="7"/>
      <c r="AS9218" s="7"/>
      <c r="AT9218" s="7"/>
      <c r="AU9218" s="7"/>
      <c r="AV9218" s="7"/>
      <c r="AX9218" s="7"/>
      <c r="AY9218" s="7"/>
      <c r="AZ9218" s="7"/>
      <c r="BA9218" s="7"/>
      <c r="BB9218" s="7"/>
      <c r="BC9218" s="7"/>
      <c r="BD9218" s="7"/>
      <c r="BG9218" s="7"/>
      <c r="BH9218" s="7"/>
      <c r="BI9218" s="7"/>
      <c r="BJ9218" s="7"/>
      <c r="BK9218" s="7"/>
      <c r="BL9218" s="7"/>
      <c r="BM9218" s="7"/>
      <c r="BP9218" s="7"/>
      <c r="BQ9218" s="7"/>
      <c r="BR9218" s="7"/>
      <c r="BS9218" s="7"/>
      <c r="BT9218" s="7"/>
      <c r="BU9218" s="7"/>
      <c r="BV9218" s="7"/>
      <c r="BW9218" s="7"/>
    </row>
    <row r="9219" spans="43:75" x14ac:dyDescent="0.2">
      <c r="AQ9219" s="7"/>
      <c r="AR9219" s="7"/>
      <c r="AS9219" s="7"/>
      <c r="AT9219" s="7"/>
      <c r="AU9219" s="7"/>
      <c r="AV9219" s="7"/>
      <c r="AX9219" s="7"/>
      <c r="AY9219" s="7"/>
      <c r="AZ9219" s="7"/>
      <c r="BA9219" s="7"/>
      <c r="BB9219" s="7"/>
      <c r="BC9219" s="7"/>
      <c r="BD9219" s="7"/>
      <c r="BG9219" s="7"/>
      <c r="BH9219" s="7"/>
      <c r="BI9219" s="7"/>
      <c r="BJ9219" s="7"/>
      <c r="BK9219" s="7"/>
      <c r="BL9219" s="7"/>
      <c r="BM9219" s="7"/>
      <c r="BP9219" s="7"/>
      <c r="BQ9219" s="7"/>
      <c r="BR9219" s="7"/>
      <c r="BS9219" s="7"/>
      <c r="BT9219" s="7"/>
      <c r="BU9219" s="7"/>
      <c r="BV9219" s="7"/>
      <c r="BW9219" s="7"/>
    </row>
    <row r="9220" spans="43:75" x14ac:dyDescent="0.2">
      <c r="AQ9220" s="7"/>
      <c r="AR9220" s="7"/>
      <c r="AS9220" s="7"/>
      <c r="AT9220" s="7"/>
      <c r="AU9220" s="7"/>
      <c r="AV9220" s="7"/>
      <c r="AX9220" s="7"/>
      <c r="AY9220" s="7"/>
      <c r="AZ9220" s="7"/>
      <c r="BA9220" s="7"/>
      <c r="BB9220" s="7"/>
      <c r="BC9220" s="7"/>
      <c r="BD9220" s="7"/>
      <c r="BG9220" s="7"/>
      <c r="BH9220" s="7"/>
      <c r="BI9220" s="7"/>
      <c r="BJ9220" s="7"/>
      <c r="BK9220" s="7"/>
      <c r="BL9220" s="7"/>
      <c r="BM9220" s="7"/>
      <c r="BP9220" s="7"/>
      <c r="BQ9220" s="7"/>
      <c r="BR9220" s="7"/>
      <c r="BS9220" s="7"/>
      <c r="BT9220" s="7"/>
      <c r="BU9220" s="7"/>
      <c r="BV9220" s="7"/>
      <c r="BW9220" s="7"/>
    </row>
    <row r="9221" spans="43:75" x14ac:dyDescent="0.2">
      <c r="AQ9221" s="7"/>
      <c r="AR9221" s="7"/>
      <c r="AS9221" s="7"/>
      <c r="AT9221" s="7"/>
      <c r="AU9221" s="7"/>
      <c r="AV9221" s="7"/>
      <c r="AX9221" s="7"/>
      <c r="AY9221" s="7"/>
      <c r="AZ9221" s="7"/>
      <c r="BA9221" s="7"/>
      <c r="BB9221" s="7"/>
      <c r="BC9221" s="7"/>
      <c r="BD9221" s="7"/>
      <c r="BG9221" s="7"/>
      <c r="BH9221" s="7"/>
      <c r="BI9221" s="7"/>
      <c r="BJ9221" s="7"/>
      <c r="BK9221" s="7"/>
      <c r="BL9221" s="7"/>
      <c r="BM9221" s="7"/>
      <c r="BP9221" s="7"/>
      <c r="BQ9221" s="7"/>
      <c r="BR9221" s="7"/>
      <c r="BS9221" s="7"/>
      <c r="BT9221" s="7"/>
      <c r="BU9221" s="7"/>
      <c r="BV9221" s="7"/>
      <c r="BW9221" s="7"/>
    </row>
    <row r="9222" spans="43:75" x14ac:dyDescent="0.2">
      <c r="AQ9222" s="7"/>
      <c r="AR9222" s="7"/>
      <c r="AS9222" s="7"/>
      <c r="AT9222" s="7"/>
      <c r="AU9222" s="7"/>
      <c r="AV9222" s="7"/>
      <c r="AX9222" s="7"/>
      <c r="AY9222" s="7"/>
      <c r="AZ9222" s="7"/>
      <c r="BA9222" s="7"/>
      <c r="BB9222" s="7"/>
      <c r="BC9222" s="7"/>
      <c r="BD9222" s="7"/>
      <c r="BG9222" s="7"/>
      <c r="BH9222" s="7"/>
      <c r="BI9222" s="7"/>
      <c r="BJ9222" s="7"/>
      <c r="BK9222" s="7"/>
      <c r="BL9222" s="7"/>
      <c r="BM9222" s="7"/>
      <c r="BP9222" s="7"/>
      <c r="BQ9222" s="7"/>
      <c r="BR9222" s="7"/>
      <c r="BS9222" s="7"/>
      <c r="BT9222" s="7"/>
      <c r="BU9222" s="7"/>
      <c r="BV9222" s="7"/>
      <c r="BW9222" s="7"/>
    </row>
    <row r="9223" spans="43:75" x14ac:dyDescent="0.2">
      <c r="AQ9223" s="7"/>
      <c r="AR9223" s="7"/>
      <c r="AS9223" s="7"/>
      <c r="AT9223" s="7"/>
      <c r="AU9223" s="7"/>
      <c r="AV9223" s="7"/>
      <c r="AX9223" s="7"/>
      <c r="AY9223" s="7"/>
      <c r="AZ9223" s="7"/>
      <c r="BA9223" s="7"/>
      <c r="BB9223" s="7"/>
      <c r="BC9223" s="7"/>
      <c r="BD9223" s="7"/>
      <c r="BG9223" s="7"/>
      <c r="BH9223" s="7"/>
      <c r="BI9223" s="7"/>
      <c r="BJ9223" s="7"/>
      <c r="BK9223" s="7"/>
      <c r="BL9223" s="7"/>
      <c r="BM9223" s="7"/>
      <c r="BP9223" s="7"/>
      <c r="BQ9223" s="7"/>
      <c r="BR9223" s="7"/>
      <c r="BS9223" s="7"/>
      <c r="BT9223" s="7"/>
      <c r="BU9223" s="7"/>
      <c r="BV9223" s="7"/>
      <c r="BW9223" s="7"/>
    </row>
    <row r="9224" spans="43:75" x14ac:dyDescent="0.2">
      <c r="AQ9224" s="7"/>
      <c r="AR9224" s="7"/>
      <c r="AS9224" s="7"/>
      <c r="AT9224" s="7"/>
      <c r="AU9224" s="7"/>
      <c r="AV9224" s="7"/>
      <c r="AX9224" s="7"/>
      <c r="AY9224" s="7"/>
      <c r="AZ9224" s="7"/>
      <c r="BA9224" s="7"/>
      <c r="BB9224" s="7"/>
      <c r="BC9224" s="7"/>
      <c r="BD9224" s="7"/>
      <c r="BG9224" s="7"/>
      <c r="BH9224" s="7"/>
      <c r="BI9224" s="7"/>
      <c r="BJ9224" s="7"/>
      <c r="BK9224" s="7"/>
      <c r="BL9224" s="7"/>
      <c r="BM9224" s="7"/>
      <c r="BP9224" s="7"/>
      <c r="BQ9224" s="7"/>
      <c r="BR9224" s="7"/>
      <c r="BS9224" s="7"/>
      <c r="BT9224" s="7"/>
      <c r="BU9224" s="7"/>
      <c r="BV9224" s="7"/>
      <c r="BW9224" s="7"/>
    </row>
    <row r="9225" spans="43:75" x14ac:dyDescent="0.2">
      <c r="AQ9225" s="7"/>
      <c r="AR9225" s="7"/>
      <c r="AS9225" s="7"/>
      <c r="AT9225" s="7"/>
      <c r="AU9225" s="7"/>
      <c r="AV9225" s="7"/>
      <c r="AX9225" s="7"/>
      <c r="AY9225" s="7"/>
      <c r="AZ9225" s="7"/>
      <c r="BA9225" s="7"/>
      <c r="BB9225" s="7"/>
      <c r="BC9225" s="7"/>
      <c r="BD9225" s="7"/>
      <c r="BG9225" s="7"/>
      <c r="BH9225" s="7"/>
      <c r="BI9225" s="7"/>
      <c r="BJ9225" s="7"/>
      <c r="BK9225" s="7"/>
      <c r="BL9225" s="7"/>
      <c r="BM9225" s="7"/>
      <c r="BP9225" s="7"/>
      <c r="BQ9225" s="7"/>
      <c r="BR9225" s="7"/>
      <c r="BS9225" s="7"/>
      <c r="BT9225" s="7"/>
      <c r="BU9225" s="7"/>
      <c r="BV9225" s="7"/>
      <c r="BW9225" s="7"/>
    </row>
    <row r="9226" spans="43:75" x14ac:dyDescent="0.2">
      <c r="AQ9226" s="7"/>
      <c r="AR9226" s="7"/>
      <c r="AS9226" s="7"/>
      <c r="AT9226" s="7"/>
      <c r="AU9226" s="7"/>
      <c r="AV9226" s="7"/>
      <c r="AX9226" s="7"/>
      <c r="AY9226" s="7"/>
      <c r="AZ9226" s="7"/>
      <c r="BA9226" s="7"/>
      <c r="BB9226" s="7"/>
      <c r="BC9226" s="7"/>
      <c r="BD9226" s="7"/>
      <c r="BG9226" s="7"/>
      <c r="BH9226" s="7"/>
      <c r="BI9226" s="7"/>
      <c r="BJ9226" s="7"/>
      <c r="BK9226" s="7"/>
      <c r="BL9226" s="7"/>
      <c r="BM9226" s="7"/>
      <c r="BP9226" s="7"/>
      <c r="BQ9226" s="7"/>
      <c r="BR9226" s="7"/>
      <c r="BS9226" s="7"/>
      <c r="BT9226" s="7"/>
      <c r="BU9226" s="7"/>
      <c r="BV9226" s="7"/>
      <c r="BW9226" s="7"/>
    </row>
    <row r="9227" spans="43:75" x14ac:dyDescent="0.2">
      <c r="AQ9227" s="7"/>
      <c r="AR9227" s="7"/>
      <c r="AS9227" s="7"/>
      <c r="AT9227" s="7"/>
      <c r="AU9227" s="7"/>
      <c r="AV9227" s="7"/>
      <c r="AX9227" s="7"/>
      <c r="AY9227" s="7"/>
      <c r="AZ9227" s="7"/>
      <c r="BA9227" s="7"/>
      <c r="BB9227" s="7"/>
      <c r="BC9227" s="7"/>
      <c r="BD9227" s="7"/>
      <c r="BG9227" s="7"/>
      <c r="BH9227" s="7"/>
      <c r="BI9227" s="7"/>
      <c r="BJ9227" s="7"/>
      <c r="BK9227" s="7"/>
      <c r="BL9227" s="7"/>
      <c r="BM9227" s="7"/>
      <c r="BP9227" s="7"/>
      <c r="BQ9227" s="7"/>
      <c r="BR9227" s="7"/>
      <c r="BS9227" s="7"/>
      <c r="BT9227" s="7"/>
      <c r="BU9227" s="7"/>
      <c r="BV9227" s="7"/>
      <c r="BW9227" s="7"/>
    </row>
    <row r="9228" spans="43:75" x14ac:dyDescent="0.2">
      <c r="AQ9228" s="7"/>
      <c r="AR9228" s="7"/>
      <c r="AS9228" s="7"/>
      <c r="AT9228" s="7"/>
      <c r="AU9228" s="7"/>
      <c r="AV9228" s="7"/>
      <c r="AX9228" s="7"/>
      <c r="AY9228" s="7"/>
      <c r="AZ9228" s="7"/>
      <c r="BA9228" s="7"/>
      <c r="BB9228" s="7"/>
      <c r="BC9228" s="7"/>
      <c r="BD9228" s="7"/>
      <c r="BG9228" s="7"/>
      <c r="BH9228" s="7"/>
      <c r="BI9228" s="7"/>
      <c r="BJ9228" s="7"/>
      <c r="BK9228" s="7"/>
      <c r="BL9228" s="7"/>
      <c r="BM9228" s="7"/>
      <c r="BP9228" s="7"/>
      <c r="BQ9228" s="7"/>
      <c r="BR9228" s="7"/>
      <c r="BS9228" s="7"/>
      <c r="BT9228" s="7"/>
      <c r="BU9228" s="7"/>
      <c r="BV9228" s="7"/>
      <c r="BW9228" s="7"/>
    </row>
    <row r="9229" spans="43:75" x14ac:dyDescent="0.2">
      <c r="AQ9229" s="7"/>
      <c r="AR9229" s="7"/>
      <c r="AS9229" s="7"/>
      <c r="AT9229" s="7"/>
      <c r="AU9229" s="7"/>
      <c r="AV9229" s="7"/>
      <c r="AX9229" s="7"/>
      <c r="AY9229" s="7"/>
      <c r="AZ9229" s="7"/>
      <c r="BA9229" s="7"/>
      <c r="BB9229" s="7"/>
      <c r="BC9229" s="7"/>
      <c r="BD9229" s="7"/>
      <c r="BG9229" s="7"/>
      <c r="BH9229" s="7"/>
      <c r="BI9229" s="7"/>
      <c r="BJ9229" s="7"/>
      <c r="BK9229" s="7"/>
      <c r="BL9229" s="7"/>
      <c r="BM9229" s="7"/>
      <c r="BP9229" s="7"/>
      <c r="BQ9229" s="7"/>
      <c r="BR9229" s="7"/>
      <c r="BS9229" s="7"/>
      <c r="BT9229" s="7"/>
      <c r="BU9229" s="7"/>
      <c r="BV9229" s="7"/>
      <c r="BW9229" s="7"/>
    </row>
    <row r="9230" spans="43:75" x14ac:dyDescent="0.2">
      <c r="AQ9230" s="7"/>
      <c r="AR9230" s="7"/>
      <c r="AS9230" s="7"/>
      <c r="AT9230" s="7"/>
      <c r="AU9230" s="7"/>
      <c r="AV9230" s="7"/>
      <c r="AX9230" s="7"/>
      <c r="AY9230" s="7"/>
      <c r="AZ9230" s="7"/>
      <c r="BA9230" s="7"/>
      <c r="BB9230" s="7"/>
      <c r="BC9230" s="7"/>
      <c r="BD9230" s="7"/>
      <c r="BG9230" s="7"/>
      <c r="BH9230" s="7"/>
      <c r="BI9230" s="7"/>
      <c r="BJ9230" s="7"/>
      <c r="BK9230" s="7"/>
      <c r="BL9230" s="7"/>
      <c r="BM9230" s="7"/>
      <c r="BP9230" s="7"/>
      <c r="BQ9230" s="7"/>
      <c r="BR9230" s="7"/>
      <c r="BS9230" s="7"/>
      <c r="BT9230" s="7"/>
      <c r="BU9230" s="7"/>
      <c r="BV9230" s="7"/>
      <c r="BW9230" s="7"/>
    </row>
    <row r="9231" spans="43:75" x14ac:dyDescent="0.2">
      <c r="AQ9231" s="7"/>
      <c r="AR9231" s="7"/>
      <c r="AS9231" s="7"/>
      <c r="AT9231" s="7"/>
      <c r="AU9231" s="7"/>
      <c r="AV9231" s="7"/>
      <c r="AX9231" s="7"/>
      <c r="AY9231" s="7"/>
      <c r="AZ9231" s="7"/>
      <c r="BA9231" s="7"/>
      <c r="BB9231" s="7"/>
      <c r="BC9231" s="7"/>
      <c r="BD9231" s="7"/>
      <c r="BG9231" s="7"/>
      <c r="BH9231" s="7"/>
      <c r="BI9231" s="7"/>
      <c r="BJ9231" s="7"/>
      <c r="BK9231" s="7"/>
      <c r="BL9231" s="7"/>
      <c r="BM9231" s="7"/>
      <c r="BP9231" s="7"/>
      <c r="BQ9231" s="7"/>
      <c r="BR9231" s="7"/>
      <c r="BS9231" s="7"/>
      <c r="BT9231" s="7"/>
      <c r="BU9231" s="7"/>
      <c r="BV9231" s="7"/>
      <c r="BW9231" s="7"/>
    </row>
    <row r="9232" spans="43:75" x14ac:dyDescent="0.2">
      <c r="AQ9232" s="7"/>
      <c r="AR9232" s="7"/>
      <c r="AS9232" s="7"/>
      <c r="AT9232" s="7"/>
      <c r="AU9232" s="7"/>
      <c r="AV9232" s="7"/>
      <c r="AX9232" s="7"/>
      <c r="AY9232" s="7"/>
      <c r="AZ9232" s="7"/>
      <c r="BA9232" s="7"/>
      <c r="BB9232" s="7"/>
      <c r="BC9232" s="7"/>
      <c r="BD9232" s="7"/>
      <c r="BG9232" s="7"/>
      <c r="BH9232" s="7"/>
      <c r="BI9232" s="7"/>
      <c r="BJ9232" s="7"/>
      <c r="BK9232" s="7"/>
      <c r="BL9232" s="7"/>
      <c r="BM9232" s="7"/>
      <c r="BP9232" s="7"/>
      <c r="BQ9232" s="7"/>
      <c r="BR9232" s="7"/>
      <c r="BS9232" s="7"/>
      <c r="BT9232" s="7"/>
      <c r="BU9232" s="7"/>
      <c r="BV9232" s="7"/>
      <c r="BW9232" s="7"/>
    </row>
    <row r="9233" spans="43:75" x14ac:dyDescent="0.2">
      <c r="AQ9233" s="7"/>
      <c r="AR9233" s="7"/>
      <c r="AS9233" s="7"/>
      <c r="AT9233" s="7"/>
      <c r="AU9233" s="7"/>
      <c r="AV9233" s="7"/>
      <c r="AX9233" s="7"/>
      <c r="AY9233" s="7"/>
      <c r="AZ9233" s="7"/>
      <c r="BA9233" s="7"/>
      <c r="BB9233" s="7"/>
      <c r="BC9233" s="7"/>
      <c r="BD9233" s="7"/>
      <c r="BG9233" s="7"/>
      <c r="BH9233" s="7"/>
      <c r="BI9233" s="7"/>
      <c r="BJ9233" s="7"/>
      <c r="BK9233" s="7"/>
      <c r="BL9233" s="7"/>
      <c r="BM9233" s="7"/>
      <c r="BP9233" s="7"/>
      <c r="BQ9233" s="7"/>
      <c r="BR9233" s="7"/>
      <c r="BS9233" s="7"/>
      <c r="BT9233" s="7"/>
      <c r="BU9233" s="7"/>
      <c r="BV9233" s="7"/>
      <c r="BW9233" s="7"/>
    </row>
    <row r="9234" spans="43:75" x14ac:dyDescent="0.2">
      <c r="AQ9234" s="7"/>
      <c r="AR9234" s="7"/>
      <c r="AS9234" s="7"/>
      <c r="AT9234" s="7"/>
      <c r="AU9234" s="7"/>
      <c r="AV9234" s="7"/>
      <c r="AX9234" s="7"/>
      <c r="AY9234" s="7"/>
      <c r="AZ9234" s="7"/>
      <c r="BA9234" s="7"/>
      <c r="BB9234" s="7"/>
      <c r="BC9234" s="7"/>
      <c r="BD9234" s="7"/>
      <c r="BG9234" s="7"/>
      <c r="BH9234" s="7"/>
      <c r="BI9234" s="7"/>
      <c r="BJ9234" s="7"/>
      <c r="BK9234" s="7"/>
      <c r="BL9234" s="7"/>
      <c r="BM9234" s="7"/>
      <c r="BP9234" s="7"/>
      <c r="BQ9234" s="7"/>
      <c r="BR9234" s="7"/>
      <c r="BS9234" s="7"/>
      <c r="BT9234" s="7"/>
      <c r="BU9234" s="7"/>
      <c r="BV9234" s="7"/>
      <c r="BW9234" s="7"/>
    </row>
    <row r="9235" spans="43:75" x14ac:dyDescent="0.2">
      <c r="AQ9235" s="7"/>
      <c r="AR9235" s="7"/>
      <c r="AS9235" s="7"/>
      <c r="AT9235" s="7"/>
      <c r="AU9235" s="7"/>
      <c r="AV9235" s="7"/>
      <c r="AX9235" s="7"/>
      <c r="AY9235" s="7"/>
      <c r="AZ9235" s="7"/>
      <c r="BA9235" s="7"/>
      <c r="BB9235" s="7"/>
      <c r="BC9235" s="7"/>
      <c r="BD9235" s="7"/>
      <c r="BG9235" s="7"/>
      <c r="BH9235" s="7"/>
      <c r="BI9235" s="7"/>
      <c r="BJ9235" s="7"/>
      <c r="BK9235" s="7"/>
      <c r="BL9235" s="7"/>
      <c r="BM9235" s="7"/>
      <c r="BP9235" s="7"/>
      <c r="BQ9235" s="7"/>
      <c r="BR9235" s="7"/>
      <c r="BS9235" s="7"/>
      <c r="BT9235" s="7"/>
      <c r="BU9235" s="7"/>
      <c r="BV9235" s="7"/>
      <c r="BW9235" s="7"/>
    </row>
    <row r="9236" spans="43:75" x14ac:dyDescent="0.2">
      <c r="AQ9236" s="7"/>
      <c r="AR9236" s="7"/>
      <c r="AS9236" s="7"/>
      <c r="AT9236" s="7"/>
      <c r="AU9236" s="7"/>
      <c r="AV9236" s="7"/>
      <c r="AX9236" s="7"/>
      <c r="AY9236" s="7"/>
      <c r="AZ9236" s="7"/>
      <c r="BA9236" s="7"/>
      <c r="BB9236" s="7"/>
      <c r="BC9236" s="7"/>
      <c r="BD9236" s="7"/>
      <c r="BG9236" s="7"/>
      <c r="BH9236" s="7"/>
      <c r="BI9236" s="7"/>
      <c r="BJ9236" s="7"/>
      <c r="BK9236" s="7"/>
      <c r="BL9236" s="7"/>
      <c r="BM9236" s="7"/>
      <c r="BP9236" s="7"/>
      <c r="BQ9236" s="7"/>
      <c r="BR9236" s="7"/>
      <c r="BS9236" s="7"/>
      <c r="BT9236" s="7"/>
      <c r="BU9236" s="7"/>
      <c r="BV9236" s="7"/>
      <c r="BW9236" s="7"/>
    </row>
    <row r="9237" spans="43:75" x14ac:dyDescent="0.2">
      <c r="AQ9237" s="7"/>
      <c r="AR9237" s="7"/>
      <c r="AS9237" s="7"/>
      <c r="AT9237" s="7"/>
      <c r="AU9237" s="7"/>
      <c r="AV9237" s="7"/>
      <c r="AX9237" s="7"/>
      <c r="AY9237" s="7"/>
      <c r="AZ9237" s="7"/>
      <c r="BA9237" s="7"/>
      <c r="BB9237" s="7"/>
      <c r="BC9237" s="7"/>
      <c r="BD9237" s="7"/>
      <c r="BG9237" s="7"/>
      <c r="BH9237" s="7"/>
      <c r="BI9237" s="7"/>
      <c r="BJ9237" s="7"/>
      <c r="BK9237" s="7"/>
      <c r="BL9237" s="7"/>
      <c r="BM9237" s="7"/>
      <c r="BP9237" s="7"/>
      <c r="BQ9237" s="7"/>
      <c r="BR9237" s="7"/>
      <c r="BS9237" s="7"/>
      <c r="BT9237" s="7"/>
      <c r="BU9237" s="7"/>
      <c r="BV9237" s="7"/>
      <c r="BW9237" s="7"/>
    </row>
    <row r="9238" spans="43:75" x14ac:dyDescent="0.2">
      <c r="AQ9238" s="7"/>
      <c r="AR9238" s="7"/>
      <c r="AS9238" s="7"/>
      <c r="AT9238" s="7"/>
      <c r="AU9238" s="7"/>
      <c r="AV9238" s="7"/>
      <c r="AX9238" s="7"/>
      <c r="AY9238" s="7"/>
      <c r="AZ9238" s="7"/>
      <c r="BA9238" s="7"/>
      <c r="BB9238" s="7"/>
      <c r="BC9238" s="7"/>
      <c r="BD9238" s="7"/>
      <c r="BG9238" s="7"/>
      <c r="BH9238" s="7"/>
      <c r="BI9238" s="7"/>
      <c r="BJ9238" s="7"/>
      <c r="BK9238" s="7"/>
      <c r="BL9238" s="7"/>
      <c r="BM9238" s="7"/>
      <c r="BP9238" s="7"/>
      <c r="BQ9238" s="7"/>
      <c r="BR9238" s="7"/>
      <c r="BS9238" s="7"/>
      <c r="BT9238" s="7"/>
      <c r="BU9238" s="7"/>
      <c r="BV9238" s="7"/>
      <c r="BW9238" s="7"/>
    </row>
    <row r="9239" spans="43:75" x14ac:dyDescent="0.2">
      <c r="AQ9239" s="7"/>
      <c r="AR9239" s="7"/>
      <c r="AS9239" s="7"/>
      <c r="AT9239" s="7"/>
      <c r="AU9239" s="7"/>
      <c r="AV9239" s="7"/>
      <c r="AX9239" s="7"/>
      <c r="AY9239" s="7"/>
      <c r="AZ9239" s="7"/>
      <c r="BA9239" s="7"/>
      <c r="BB9239" s="7"/>
      <c r="BC9239" s="7"/>
      <c r="BD9239" s="7"/>
      <c r="BG9239" s="7"/>
      <c r="BH9239" s="7"/>
      <c r="BI9239" s="7"/>
      <c r="BJ9239" s="7"/>
      <c r="BK9239" s="7"/>
      <c r="BL9239" s="7"/>
      <c r="BM9239" s="7"/>
      <c r="BP9239" s="7"/>
      <c r="BQ9239" s="7"/>
      <c r="BR9239" s="7"/>
      <c r="BS9239" s="7"/>
      <c r="BT9239" s="7"/>
      <c r="BU9239" s="7"/>
      <c r="BV9239" s="7"/>
      <c r="BW9239" s="7"/>
    </row>
    <row r="9240" spans="43:75" x14ac:dyDescent="0.2">
      <c r="AQ9240" s="7"/>
      <c r="AR9240" s="7"/>
      <c r="AS9240" s="7"/>
      <c r="AT9240" s="7"/>
      <c r="AU9240" s="7"/>
      <c r="AV9240" s="7"/>
      <c r="AX9240" s="7"/>
      <c r="AY9240" s="7"/>
      <c r="AZ9240" s="7"/>
      <c r="BA9240" s="7"/>
      <c r="BB9240" s="7"/>
      <c r="BC9240" s="7"/>
      <c r="BD9240" s="7"/>
      <c r="BG9240" s="7"/>
      <c r="BH9240" s="7"/>
      <c r="BI9240" s="7"/>
      <c r="BJ9240" s="7"/>
      <c r="BK9240" s="7"/>
      <c r="BL9240" s="7"/>
      <c r="BM9240" s="7"/>
      <c r="BP9240" s="7"/>
      <c r="BQ9240" s="7"/>
      <c r="BR9240" s="7"/>
      <c r="BS9240" s="7"/>
      <c r="BT9240" s="7"/>
      <c r="BU9240" s="7"/>
      <c r="BV9240" s="7"/>
      <c r="BW9240" s="7"/>
    </row>
    <row r="9241" spans="43:75" x14ac:dyDescent="0.2">
      <c r="AQ9241" s="7"/>
      <c r="AR9241" s="7"/>
      <c r="AS9241" s="7"/>
      <c r="AT9241" s="7"/>
      <c r="AU9241" s="7"/>
      <c r="AV9241" s="7"/>
      <c r="AX9241" s="7"/>
      <c r="AY9241" s="7"/>
      <c r="AZ9241" s="7"/>
      <c r="BA9241" s="7"/>
      <c r="BB9241" s="7"/>
      <c r="BC9241" s="7"/>
      <c r="BD9241" s="7"/>
      <c r="BG9241" s="7"/>
      <c r="BH9241" s="7"/>
      <c r="BI9241" s="7"/>
      <c r="BJ9241" s="7"/>
      <c r="BK9241" s="7"/>
      <c r="BL9241" s="7"/>
      <c r="BM9241" s="7"/>
      <c r="BP9241" s="7"/>
      <c r="BQ9241" s="7"/>
      <c r="BR9241" s="7"/>
      <c r="BS9241" s="7"/>
      <c r="BT9241" s="7"/>
      <c r="BU9241" s="7"/>
      <c r="BV9241" s="7"/>
      <c r="BW9241" s="7"/>
    </row>
    <row r="9242" spans="43:75" x14ac:dyDescent="0.2">
      <c r="AQ9242" s="7"/>
      <c r="AR9242" s="7"/>
      <c r="AS9242" s="7"/>
      <c r="AT9242" s="7"/>
      <c r="AU9242" s="7"/>
      <c r="AV9242" s="7"/>
      <c r="AX9242" s="7"/>
      <c r="AY9242" s="7"/>
      <c r="AZ9242" s="7"/>
      <c r="BA9242" s="7"/>
      <c r="BB9242" s="7"/>
      <c r="BC9242" s="7"/>
      <c r="BD9242" s="7"/>
      <c r="BG9242" s="7"/>
      <c r="BH9242" s="7"/>
      <c r="BI9242" s="7"/>
      <c r="BJ9242" s="7"/>
      <c r="BK9242" s="7"/>
      <c r="BL9242" s="7"/>
      <c r="BM9242" s="7"/>
      <c r="BP9242" s="7"/>
      <c r="BQ9242" s="7"/>
      <c r="BR9242" s="7"/>
      <c r="BS9242" s="7"/>
      <c r="BT9242" s="7"/>
      <c r="BU9242" s="7"/>
      <c r="BV9242" s="7"/>
      <c r="BW9242" s="7"/>
    </row>
    <row r="9243" spans="43:75" x14ac:dyDescent="0.2">
      <c r="AQ9243" s="7"/>
      <c r="AR9243" s="7"/>
      <c r="AS9243" s="7"/>
      <c r="AT9243" s="7"/>
      <c r="AU9243" s="7"/>
      <c r="AV9243" s="7"/>
      <c r="AX9243" s="7"/>
      <c r="AY9243" s="7"/>
      <c r="AZ9243" s="7"/>
      <c r="BA9243" s="7"/>
      <c r="BB9243" s="7"/>
      <c r="BC9243" s="7"/>
      <c r="BD9243" s="7"/>
      <c r="BG9243" s="7"/>
      <c r="BH9243" s="7"/>
      <c r="BI9243" s="7"/>
      <c r="BJ9243" s="7"/>
      <c r="BK9243" s="7"/>
      <c r="BL9243" s="7"/>
      <c r="BM9243" s="7"/>
      <c r="BP9243" s="7"/>
      <c r="BQ9243" s="7"/>
      <c r="BR9243" s="7"/>
      <c r="BS9243" s="7"/>
      <c r="BT9243" s="7"/>
      <c r="BU9243" s="7"/>
      <c r="BV9243" s="7"/>
      <c r="BW9243" s="7"/>
    </row>
    <row r="9244" spans="43:75" x14ac:dyDescent="0.2">
      <c r="AQ9244" s="7"/>
      <c r="AR9244" s="7"/>
      <c r="AS9244" s="7"/>
      <c r="AT9244" s="7"/>
      <c r="AU9244" s="7"/>
      <c r="AV9244" s="7"/>
      <c r="AX9244" s="7"/>
      <c r="AY9244" s="7"/>
      <c r="AZ9244" s="7"/>
      <c r="BA9244" s="7"/>
      <c r="BB9244" s="7"/>
      <c r="BC9244" s="7"/>
      <c r="BD9244" s="7"/>
      <c r="BG9244" s="7"/>
      <c r="BH9244" s="7"/>
      <c r="BI9244" s="7"/>
      <c r="BJ9244" s="7"/>
      <c r="BK9244" s="7"/>
      <c r="BL9244" s="7"/>
      <c r="BM9244" s="7"/>
      <c r="BP9244" s="7"/>
      <c r="BQ9244" s="7"/>
      <c r="BR9244" s="7"/>
      <c r="BS9244" s="7"/>
      <c r="BT9244" s="7"/>
      <c r="BU9244" s="7"/>
      <c r="BV9244" s="7"/>
      <c r="BW9244" s="7"/>
    </row>
    <row r="9245" spans="43:75" x14ac:dyDescent="0.2">
      <c r="AQ9245" s="7"/>
      <c r="AR9245" s="7"/>
      <c r="AS9245" s="7"/>
      <c r="AT9245" s="7"/>
      <c r="AU9245" s="7"/>
      <c r="AV9245" s="7"/>
      <c r="AX9245" s="7"/>
      <c r="AY9245" s="7"/>
      <c r="AZ9245" s="7"/>
      <c r="BA9245" s="7"/>
      <c r="BB9245" s="7"/>
      <c r="BC9245" s="7"/>
      <c r="BD9245" s="7"/>
      <c r="BG9245" s="7"/>
      <c r="BH9245" s="7"/>
      <c r="BI9245" s="7"/>
      <c r="BJ9245" s="7"/>
      <c r="BK9245" s="7"/>
      <c r="BL9245" s="7"/>
      <c r="BM9245" s="7"/>
      <c r="BP9245" s="7"/>
      <c r="BQ9245" s="7"/>
      <c r="BR9245" s="7"/>
      <c r="BS9245" s="7"/>
      <c r="BT9245" s="7"/>
      <c r="BU9245" s="7"/>
      <c r="BV9245" s="7"/>
      <c r="BW9245" s="7"/>
    </row>
    <row r="9246" spans="43:75" x14ac:dyDescent="0.2">
      <c r="AQ9246" s="7"/>
      <c r="AR9246" s="7"/>
      <c r="AS9246" s="7"/>
      <c r="AT9246" s="7"/>
      <c r="AU9246" s="7"/>
      <c r="AV9246" s="7"/>
      <c r="AX9246" s="7"/>
      <c r="AY9246" s="7"/>
      <c r="AZ9246" s="7"/>
      <c r="BA9246" s="7"/>
      <c r="BB9246" s="7"/>
      <c r="BC9246" s="7"/>
      <c r="BD9246" s="7"/>
      <c r="BG9246" s="7"/>
      <c r="BH9246" s="7"/>
      <c r="BI9246" s="7"/>
      <c r="BJ9246" s="7"/>
      <c r="BK9246" s="7"/>
      <c r="BL9246" s="7"/>
      <c r="BM9246" s="7"/>
      <c r="BP9246" s="7"/>
      <c r="BQ9246" s="7"/>
      <c r="BR9246" s="7"/>
      <c r="BS9246" s="7"/>
      <c r="BT9246" s="7"/>
      <c r="BU9246" s="7"/>
      <c r="BV9246" s="7"/>
      <c r="BW9246" s="7"/>
    </row>
    <row r="9247" spans="43:75" x14ac:dyDescent="0.2">
      <c r="AQ9247" s="7"/>
      <c r="AR9247" s="7"/>
      <c r="AS9247" s="7"/>
      <c r="AT9247" s="7"/>
      <c r="AU9247" s="7"/>
      <c r="AV9247" s="7"/>
      <c r="AX9247" s="7"/>
      <c r="AY9247" s="7"/>
      <c r="AZ9247" s="7"/>
      <c r="BA9247" s="7"/>
      <c r="BB9247" s="7"/>
      <c r="BC9247" s="7"/>
      <c r="BD9247" s="7"/>
      <c r="BG9247" s="7"/>
      <c r="BH9247" s="7"/>
      <c r="BI9247" s="7"/>
      <c r="BJ9247" s="7"/>
      <c r="BK9247" s="7"/>
      <c r="BL9247" s="7"/>
      <c r="BM9247" s="7"/>
      <c r="BP9247" s="7"/>
      <c r="BQ9247" s="7"/>
      <c r="BR9247" s="7"/>
      <c r="BS9247" s="7"/>
      <c r="BT9247" s="7"/>
      <c r="BU9247" s="7"/>
      <c r="BV9247" s="7"/>
      <c r="BW9247" s="7"/>
    </row>
    <row r="9248" spans="43:75" x14ac:dyDescent="0.2">
      <c r="AQ9248" s="7"/>
      <c r="AR9248" s="7"/>
      <c r="AS9248" s="7"/>
      <c r="AT9248" s="7"/>
      <c r="AU9248" s="7"/>
      <c r="AV9248" s="7"/>
      <c r="AX9248" s="7"/>
      <c r="AY9248" s="7"/>
      <c r="AZ9248" s="7"/>
      <c r="BA9248" s="7"/>
      <c r="BB9248" s="7"/>
      <c r="BC9248" s="7"/>
      <c r="BD9248" s="7"/>
      <c r="BG9248" s="7"/>
      <c r="BH9248" s="7"/>
      <c r="BI9248" s="7"/>
      <c r="BJ9248" s="7"/>
      <c r="BK9248" s="7"/>
      <c r="BL9248" s="7"/>
      <c r="BM9248" s="7"/>
      <c r="BP9248" s="7"/>
      <c r="BQ9248" s="7"/>
      <c r="BR9248" s="7"/>
      <c r="BS9248" s="7"/>
      <c r="BT9248" s="7"/>
      <c r="BU9248" s="7"/>
      <c r="BV9248" s="7"/>
      <c r="BW9248" s="7"/>
    </row>
    <row r="9249" spans="43:75" x14ac:dyDescent="0.2">
      <c r="AQ9249" s="7"/>
      <c r="AR9249" s="7"/>
      <c r="AS9249" s="7"/>
      <c r="AT9249" s="7"/>
      <c r="AU9249" s="7"/>
      <c r="AV9249" s="7"/>
      <c r="AX9249" s="7"/>
      <c r="AY9249" s="7"/>
      <c r="AZ9249" s="7"/>
      <c r="BA9249" s="7"/>
      <c r="BB9249" s="7"/>
      <c r="BC9249" s="7"/>
      <c r="BD9249" s="7"/>
      <c r="BG9249" s="7"/>
      <c r="BH9249" s="7"/>
      <c r="BI9249" s="7"/>
      <c r="BJ9249" s="7"/>
      <c r="BK9249" s="7"/>
      <c r="BL9249" s="7"/>
      <c r="BM9249" s="7"/>
      <c r="BP9249" s="7"/>
      <c r="BQ9249" s="7"/>
      <c r="BR9249" s="7"/>
      <c r="BS9249" s="7"/>
      <c r="BT9249" s="7"/>
      <c r="BU9249" s="7"/>
      <c r="BV9249" s="7"/>
      <c r="BW9249" s="7"/>
    </row>
    <row r="9250" spans="43:75" x14ac:dyDescent="0.2">
      <c r="AQ9250" s="7"/>
      <c r="AR9250" s="7"/>
      <c r="AS9250" s="7"/>
      <c r="AT9250" s="7"/>
      <c r="AU9250" s="7"/>
      <c r="AV9250" s="7"/>
      <c r="AX9250" s="7"/>
      <c r="AY9250" s="7"/>
      <c r="AZ9250" s="7"/>
      <c r="BA9250" s="7"/>
      <c r="BB9250" s="7"/>
      <c r="BC9250" s="7"/>
      <c r="BD9250" s="7"/>
      <c r="BG9250" s="7"/>
      <c r="BH9250" s="7"/>
      <c r="BI9250" s="7"/>
      <c r="BJ9250" s="7"/>
      <c r="BK9250" s="7"/>
      <c r="BL9250" s="7"/>
      <c r="BM9250" s="7"/>
      <c r="BP9250" s="7"/>
      <c r="BQ9250" s="7"/>
      <c r="BR9250" s="7"/>
      <c r="BS9250" s="7"/>
      <c r="BT9250" s="7"/>
      <c r="BU9250" s="7"/>
      <c r="BV9250" s="7"/>
      <c r="BW9250" s="7"/>
    </row>
    <row r="9251" spans="43:75" x14ac:dyDescent="0.2">
      <c r="AQ9251" s="7"/>
      <c r="AR9251" s="7"/>
      <c r="AS9251" s="7"/>
      <c r="AT9251" s="7"/>
      <c r="AU9251" s="7"/>
      <c r="AV9251" s="7"/>
      <c r="AX9251" s="7"/>
      <c r="AY9251" s="7"/>
      <c r="AZ9251" s="7"/>
      <c r="BA9251" s="7"/>
      <c r="BB9251" s="7"/>
      <c r="BC9251" s="7"/>
      <c r="BD9251" s="7"/>
      <c r="BG9251" s="7"/>
      <c r="BH9251" s="7"/>
      <c r="BI9251" s="7"/>
      <c r="BJ9251" s="7"/>
      <c r="BK9251" s="7"/>
      <c r="BL9251" s="7"/>
      <c r="BM9251" s="7"/>
      <c r="BP9251" s="7"/>
      <c r="BQ9251" s="7"/>
      <c r="BR9251" s="7"/>
      <c r="BS9251" s="7"/>
      <c r="BT9251" s="7"/>
      <c r="BU9251" s="7"/>
      <c r="BV9251" s="7"/>
      <c r="BW9251" s="7"/>
    </row>
    <row r="9252" spans="43:75" x14ac:dyDescent="0.2">
      <c r="AQ9252" s="7"/>
      <c r="AR9252" s="7"/>
      <c r="AS9252" s="7"/>
      <c r="AT9252" s="7"/>
      <c r="AU9252" s="7"/>
      <c r="AV9252" s="7"/>
      <c r="AX9252" s="7"/>
      <c r="AY9252" s="7"/>
      <c r="AZ9252" s="7"/>
      <c r="BA9252" s="7"/>
      <c r="BB9252" s="7"/>
      <c r="BC9252" s="7"/>
      <c r="BD9252" s="7"/>
      <c r="BG9252" s="7"/>
      <c r="BH9252" s="7"/>
      <c r="BI9252" s="7"/>
      <c r="BJ9252" s="7"/>
      <c r="BK9252" s="7"/>
      <c r="BL9252" s="7"/>
      <c r="BM9252" s="7"/>
      <c r="BP9252" s="7"/>
      <c r="BQ9252" s="7"/>
      <c r="BR9252" s="7"/>
      <c r="BS9252" s="7"/>
      <c r="BT9252" s="7"/>
      <c r="BU9252" s="7"/>
      <c r="BV9252" s="7"/>
      <c r="BW9252" s="7"/>
    </row>
    <row r="9253" spans="43:75" x14ac:dyDescent="0.2">
      <c r="AQ9253" s="7"/>
      <c r="AR9253" s="7"/>
      <c r="AS9253" s="7"/>
      <c r="AT9253" s="7"/>
      <c r="AU9253" s="7"/>
      <c r="AV9253" s="7"/>
      <c r="AX9253" s="7"/>
      <c r="AY9253" s="7"/>
      <c r="AZ9253" s="7"/>
      <c r="BA9253" s="7"/>
      <c r="BB9253" s="7"/>
      <c r="BC9253" s="7"/>
      <c r="BD9253" s="7"/>
      <c r="BG9253" s="7"/>
      <c r="BH9253" s="7"/>
      <c r="BI9253" s="7"/>
      <c r="BJ9253" s="7"/>
      <c r="BK9253" s="7"/>
      <c r="BL9253" s="7"/>
      <c r="BM9253" s="7"/>
      <c r="BP9253" s="7"/>
      <c r="BQ9253" s="7"/>
      <c r="BR9253" s="7"/>
      <c r="BS9253" s="7"/>
      <c r="BT9253" s="7"/>
      <c r="BU9253" s="7"/>
      <c r="BV9253" s="7"/>
      <c r="BW9253" s="7"/>
    </row>
    <row r="9254" spans="43:75" x14ac:dyDescent="0.2">
      <c r="AQ9254" s="7"/>
      <c r="AR9254" s="7"/>
      <c r="AS9254" s="7"/>
      <c r="AT9254" s="7"/>
      <c r="AU9254" s="7"/>
      <c r="AV9254" s="7"/>
      <c r="AX9254" s="7"/>
      <c r="AY9254" s="7"/>
      <c r="AZ9254" s="7"/>
      <c r="BA9254" s="7"/>
      <c r="BB9254" s="7"/>
      <c r="BC9254" s="7"/>
      <c r="BD9254" s="7"/>
      <c r="BG9254" s="7"/>
      <c r="BH9254" s="7"/>
      <c r="BI9254" s="7"/>
      <c r="BJ9254" s="7"/>
      <c r="BK9254" s="7"/>
      <c r="BL9254" s="7"/>
      <c r="BM9254" s="7"/>
      <c r="BP9254" s="7"/>
      <c r="BQ9254" s="7"/>
      <c r="BR9254" s="7"/>
      <c r="BS9254" s="7"/>
      <c r="BT9254" s="7"/>
      <c r="BU9254" s="7"/>
      <c r="BV9254" s="7"/>
      <c r="BW9254" s="7"/>
    </row>
    <row r="9255" spans="43:75" x14ac:dyDescent="0.2">
      <c r="AQ9255" s="7"/>
      <c r="AR9255" s="7"/>
      <c r="AS9255" s="7"/>
      <c r="AT9255" s="7"/>
      <c r="AU9255" s="7"/>
      <c r="AV9255" s="7"/>
      <c r="AX9255" s="7"/>
      <c r="AY9255" s="7"/>
      <c r="AZ9255" s="7"/>
      <c r="BA9255" s="7"/>
      <c r="BB9255" s="7"/>
      <c r="BC9255" s="7"/>
      <c r="BD9255" s="7"/>
      <c r="BG9255" s="7"/>
      <c r="BH9255" s="7"/>
      <c r="BI9255" s="7"/>
      <c r="BJ9255" s="7"/>
      <c r="BK9255" s="7"/>
      <c r="BL9255" s="7"/>
      <c r="BM9255" s="7"/>
      <c r="BP9255" s="7"/>
      <c r="BQ9255" s="7"/>
      <c r="BR9255" s="7"/>
      <c r="BS9255" s="7"/>
      <c r="BT9255" s="7"/>
      <c r="BU9255" s="7"/>
      <c r="BV9255" s="7"/>
      <c r="BW9255" s="7"/>
    </row>
    <row r="9256" spans="43:75" x14ac:dyDescent="0.2">
      <c r="AQ9256" s="7"/>
      <c r="AR9256" s="7"/>
      <c r="AS9256" s="7"/>
      <c r="AT9256" s="7"/>
      <c r="AU9256" s="7"/>
      <c r="AV9256" s="7"/>
      <c r="AX9256" s="7"/>
      <c r="AY9256" s="7"/>
      <c r="AZ9256" s="7"/>
      <c r="BA9256" s="7"/>
      <c r="BB9256" s="7"/>
      <c r="BC9256" s="7"/>
      <c r="BD9256" s="7"/>
      <c r="BG9256" s="7"/>
      <c r="BH9256" s="7"/>
      <c r="BI9256" s="7"/>
      <c r="BJ9256" s="7"/>
      <c r="BK9256" s="7"/>
      <c r="BL9256" s="7"/>
      <c r="BM9256" s="7"/>
      <c r="BP9256" s="7"/>
      <c r="BQ9256" s="7"/>
      <c r="BR9256" s="7"/>
      <c r="BS9256" s="7"/>
      <c r="BT9256" s="7"/>
      <c r="BU9256" s="7"/>
      <c r="BV9256" s="7"/>
      <c r="BW9256" s="7"/>
    </row>
    <row r="9257" spans="43:75" x14ac:dyDescent="0.2">
      <c r="AQ9257" s="7"/>
      <c r="AR9257" s="7"/>
      <c r="AS9257" s="7"/>
      <c r="AT9257" s="7"/>
      <c r="AU9257" s="7"/>
      <c r="AV9257" s="7"/>
      <c r="AX9257" s="7"/>
      <c r="AY9257" s="7"/>
      <c r="AZ9257" s="7"/>
      <c r="BA9257" s="7"/>
      <c r="BB9257" s="7"/>
      <c r="BC9257" s="7"/>
      <c r="BD9257" s="7"/>
      <c r="BG9257" s="7"/>
      <c r="BH9257" s="7"/>
      <c r="BI9257" s="7"/>
      <c r="BJ9257" s="7"/>
      <c r="BK9257" s="7"/>
      <c r="BL9257" s="7"/>
      <c r="BM9257" s="7"/>
      <c r="BP9257" s="7"/>
      <c r="BQ9257" s="7"/>
      <c r="BR9257" s="7"/>
      <c r="BS9257" s="7"/>
      <c r="BT9257" s="7"/>
      <c r="BU9257" s="7"/>
      <c r="BV9257" s="7"/>
      <c r="BW9257" s="7"/>
    </row>
    <row r="9258" spans="43:75" x14ac:dyDescent="0.2">
      <c r="AQ9258" s="7"/>
      <c r="AR9258" s="7"/>
      <c r="AS9258" s="7"/>
      <c r="AT9258" s="7"/>
      <c r="AU9258" s="7"/>
      <c r="AV9258" s="7"/>
      <c r="AX9258" s="7"/>
      <c r="AY9258" s="7"/>
      <c r="AZ9258" s="7"/>
      <c r="BA9258" s="7"/>
      <c r="BB9258" s="7"/>
      <c r="BC9258" s="7"/>
      <c r="BD9258" s="7"/>
      <c r="BG9258" s="7"/>
      <c r="BH9258" s="7"/>
      <c r="BI9258" s="7"/>
      <c r="BJ9258" s="7"/>
      <c r="BK9258" s="7"/>
      <c r="BL9258" s="7"/>
      <c r="BM9258" s="7"/>
      <c r="BP9258" s="7"/>
      <c r="BQ9258" s="7"/>
      <c r="BR9258" s="7"/>
      <c r="BS9258" s="7"/>
      <c r="BT9258" s="7"/>
      <c r="BU9258" s="7"/>
      <c r="BV9258" s="7"/>
      <c r="BW9258" s="7"/>
    </row>
    <row r="9259" spans="43:75" x14ac:dyDescent="0.2">
      <c r="AQ9259" s="7"/>
      <c r="AR9259" s="7"/>
      <c r="AS9259" s="7"/>
      <c r="AT9259" s="7"/>
      <c r="AU9259" s="7"/>
      <c r="AV9259" s="7"/>
      <c r="AX9259" s="7"/>
      <c r="AY9259" s="7"/>
      <c r="AZ9259" s="7"/>
      <c r="BA9259" s="7"/>
      <c r="BB9259" s="7"/>
      <c r="BC9259" s="7"/>
      <c r="BD9259" s="7"/>
      <c r="BG9259" s="7"/>
      <c r="BH9259" s="7"/>
      <c r="BI9259" s="7"/>
      <c r="BJ9259" s="7"/>
      <c r="BK9259" s="7"/>
      <c r="BL9259" s="7"/>
      <c r="BM9259" s="7"/>
      <c r="BP9259" s="7"/>
      <c r="BQ9259" s="7"/>
      <c r="BR9259" s="7"/>
      <c r="BS9259" s="7"/>
      <c r="BT9259" s="7"/>
      <c r="BU9259" s="7"/>
      <c r="BV9259" s="7"/>
      <c r="BW9259" s="7"/>
    </row>
    <row r="9260" spans="43:75" x14ac:dyDescent="0.2">
      <c r="AQ9260" s="7"/>
      <c r="AR9260" s="7"/>
      <c r="AS9260" s="7"/>
      <c r="AT9260" s="7"/>
      <c r="AU9260" s="7"/>
      <c r="AV9260" s="7"/>
      <c r="AX9260" s="7"/>
      <c r="AY9260" s="7"/>
      <c r="AZ9260" s="7"/>
      <c r="BA9260" s="7"/>
      <c r="BB9260" s="7"/>
      <c r="BC9260" s="7"/>
      <c r="BD9260" s="7"/>
      <c r="BG9260" s="7"/>
      <c r="BH9260" s="7"/>
      <c r="BI9260" s="7"/>
      <c r="BJ9260" s="7"/>
      <c r="BK9260" s="7"/>
      <c r="BL9260" s="7"/>
      <c r="BM9260" s="7"/>
      <c r="BP9260" s="7"/>
      <c r="BQ9260" s="7"/>
      <c r="BR9260" s="7"/>
      <c r="BS9260" s="7"/>
      <c r="BT9260" s="7"/>
      <c r="BU9260" s="7"/>
      <c r="BV9260" s="7"/>
      <c r="BW9260" s="7"/>
    </row>
    <row r="9261" spans="43:75" x14ac:dyDescent="0.2">
      <c r="AQ9261" s="7"/>
      <c r="AR9261" s="7"/>
      <c r="AS9261" s="7"/>
      <c r="AT9261" s="7"/>
      <c r="AU9261" s="7"/>
      <c r="AV9261" s="7"/>
      <c r="AX9261" s="7"/>
      <c r="AY9261" s="7"/>
      <c r="AZ9261" s="7"/>
      <c r="BA9261" s="7"/>
      <c r="BB9261" s="7"/>
      <c r="BC9261" s="7"/>
      <c r="BD9261" s="7"/>
      <c r="BG9261" s="7"/>
      <c r="BH9261" s="7"/>
      <c r="BI9261" s="7"/>
      <c r="BJ9261" s="7"/>
      <c r="BK9261" s="7"/>
      <c r="BL9261" s="7"/>
      <c r="BM9261" s="7"/>
      <c r="BP9261" s="7"/>
      <c r="BQ9261" s="7"/>
      <c r="BR9261" s="7"/>
      <c r="BS9261" s="7"/>
      <c r="BT9261" s="7"/>
      <c r="BU9261" s="7"/>
      <c r="BV9261" s="7"/>
      <c r="BW9261" s="7"/>
    </row>
    <row r="9262" spans="43:75" x14ac:dyDescent="0.2">
      <c r="AQ9262" s="7"/>
      <c r="AR9262" s="7"/>
      <c r="AS9262" s="7"/>
      <c r="AT9262" s="7"/>
      <c r="AU9262" s="7"/>
      <c r="AV9262" s="7"/>
      <c r="AX9262" s="7"/>
      <c r="AY9262" s="7"/>
      <c r="AZ9262" s="7"/>
      <c r="BA9262" s="7"/>
      <c r="BB9262" s="7"/>
      <c r="BC9262" s="7"/>
      <c r="BD9262" s="7"/>
      <c r="BG9262" s="7"/>
      <c r="BH9262" s="7"/>
      <c r="BI9262" s="7"/>
      <c r="BJ9262" s="7"/>
      <c r="BK9262" s="7"/>
      <c r="BL9262" s="7"/>
      <c r="BM9262" s="7"/>
      <c r="BP9262" s="7"/>
      <c r="BQ9262" s="7"/>
      <c r="BR9262" s="7"/>
      <c r="BS9262" s="7"/>
      <c r="BT9262" s="7"/>
      <c r="BU9262" s="7"/>
      <c r="BV9262" s="7"/>
      <c r="BW9262" s="7"/>
    </row>
    <row r="9263" spans="43:75" x14ac:dyDescent="0.2">
      <c r="AQ9263" s="7"/>
      <c r="AR9263" s="7"/>
      <c r="AS9263" s="7"/>
      <c r="AT9263" s="7"/>
      <c r="AU9263" s="7"/>
      <c r="AV9263" s="7"/>
      <c r="AX9263" s="7"/>
      <c r="AY9263" s="7"/>
      <c r="AZ9263" s="7"/>
      <c r="BA9263" s="7"/>
      <c r="BB9263" s="7"/>
      <c r="BC9263" s="7"/>
      <c r="BD9263" s="7"/>
      <c r="BG9263" s="7"/>
      <c r="BH9263" s="7"/>
      <c r="BI9263" s="7"/>
      <c r="BJ9263" s="7"/>
      <c r="BK9263" s="7"/>
      <c r="BL9263" s="7"/>
      <c r="BM9263" s="7"/>
      <c r="BP9263" s="7"/>
      <c r="BQ9263" s="7"/>
      <c r="BR9263" s="7"/>
      <c r="BS9263" s="7"/>
      <c r="BT9263" s="7"/>
      <c r="BU9263" s="7"/>
      <c r="BV9263" s="7"/>
      <c r="BW9263" s="7"/>
    </row>
    <row r="9264" spans="43:75" x14ac:dyDescent="0.2">
      <c r="AQ9264" s="7"/>
      <c r="AR9264" s="7"/>
      <c r="AS9264" s="7"/>
      <c r="AT9264" s="7"/>
      <c r="AU9264" s="7"/>
      <c r="AV9264" s="7"/>
      <c r="AX9264" s="7"/>
      <c r="AY9264" s="7"/>
      <c r="AZ9264" s="7"/>
      <c r="BA9264" s="7"/>
      <c r="BB9264" s="7"/>
      <c r="BC9264" s="7"/>
      <c r="BD9264" s="7"/>
      <c r="BG9264" s="7"/>
      <c r="BH9264" s="7"/>
      <c r="BI9264" s="7"/>
      <c r="BJ9264" s="7"/>
      <c r="BK9264" s="7"/>
      <c r="BL9264" s="7"/>
      <c r="BM9264" s="7"/>
      <c r="BP9264" s="7"/>
      <c r="BQ9264" s="7"/>
      <c r="BR9264" s="7"/>
      <c r="BS9264" s="7"/>
      <c r="BT9264" s="7"/>
      <c r="BU9264" s="7"/>
      <c r="BV9264" s="7"/>
      <c r="BW9264" s="7"/>
    </row>
    <row r="9265" spans="43:75" x14ac:dyDescent="0.2">
      <c r="AQ9265" s="7"/>
      <c r="AR9265" s="7"/>
      <c r="AS9265" s="7"/>
      <c r="AT9265" s="7"/>
      <c r="AU9265" s="7"/>
      <c r="AV9265" s="7"/>
      <c r="AX9265" s="7"/>
      <c r="AY9265" s="7"/>
      <c r="AZ9265" s="7"/>
      <c r="BA9265" s="7"/>
      <c r="BB9265" s="7"/>
      <c r="BC9265" s="7"/>
      <c r="BD9265" s="7"/>
      <c r="BG9265" s="7"/>
      <c r="BH9265" s="7"/>
      <c r="BI9265" s="7"/>
      <c r="BJ9265" s="7"/>
      <c r="BK9265" s="7"/>
      <c r="BL9265" s="7"/>
      <c r="BM9265" s="7"/>
      <c r="BP9265" s="7"/>
      <c r="BQ9265" s="7"/>
      <c r="BR9265" s="7"/>
      <c r="BS9265" s="7"/>
      <c r="BT9265" s="7"/>
      <c r="BU9265" s="7"/>
      <c r="BV9265" s="7"/>
      <c r="BW9265" s="7"/>
    </row>
    <row r="9266" spans="43:75" x14ac:dyDescent="0.2">
      <c r="AQ9266" s="7"/>
      <c r="AR9266" s="7"/>
      <c r="AS9266" s="7"/>
      <c r="AT9266" s="7"/>
      <c r="AU9266" s="7"/>
      <c r="AV9266" s="7"/>
      <c r="AX9266" s="7"/>
      <c r="AY9266" s="7"/>
      <c r="AZ9266" s="7"/>
      <c r="BA9266" s="7"/>
      <c r="BB9266" s="7"/>
      <c r="BC9266" s="7"/>
      <c r="BD9266" s="7"/>
      <c r="BG9266" s="7"/>
      <c r="BH9266" s="7"/>
      <c r="BI9266" s="7"/>
      <c r="BJ9266" s="7"/>
      <c r="BK9266" s="7"/>
      <c r="BL9266" s="7"/>
      <c r="BM9266" s="7"/>
      <c r="BP9266" s="7"/>
      <c r="BQ9266" s="7"/>
      <c r="BR9266" s="7"/>
      <c r="BS9266" s="7"/>
      <c r="BT9266" s="7"/>
      <c r="BU9266" s="7"/>
      <c r="BV9266" s="7"/>
      <c r="BW9266" s="7"/>
    </row>
    <row r="9267" spans="43:75" x14ac:dyDescent="0.2">
      <c r="AQ9267" s="7"/>
      <c r="AR9267" s="7"/>
      <c r="AS9267" s="7"/>
      <c r="AT9267" s="7"/>
      <c r="AU9267" s="7"/>
      <c r="AV9267" s="7"/>
      <c r="AX9267" s="7"/>
      <c r="AY9267" s="7"/>
      <c r="AZ9267" s="7"/>
      <c r="BA9267" s="7"/>
      <c r="BB9267" s="7"/>
      <c r="BC9267" s="7"/>
      <c r="BD9267" s="7"/>
      <c r="BG9267" s="7"/>
      <c r="BH9267" s="7"/>
      <c r="BI9267" s="7"/>
      <c r="BJ9267" s="7"/>
      <c r="BK9267" s="7"/>
      <c r="BL9267" s="7"/>
      <c r="BM9267" s="7"/>
      <c r="BP9267" s="7"/>
      <c r="BQ9267" s="7"/>
      <c r="BR9267" s="7"/>
      <c r="BS9267" s="7"/>
      <c r="BT9267" s="7"/>
      <c r="BU9267" s="7"/>
      <c r="BV9267" s="7"/>
      <c r="BW9267" s="7"/>
    </row>
    <row r="9268" spans="43:75" x14ac:dyDescent="0.2">
      <c r="AQ9268" s="7"/>
      <c r="AR9268" s="7"/>
      <c r="AS9268" s="7"/>
      <c r="AT9268" s="7"/>
      <c r="AU9268" s="7"/>
      <c r="AV9268" s="7"/>
      <c r="AX9268" s="7"/>
      <c r="AY9268" s="7"/>
      <c r="AZ9268" s="7"/>
      <c r="BA9268" s="7"/>
      <c r="BB9268" s="7"/>
      <c r="BC9268" s="7"/>
      <c r="BD9268" s="7"/>
      <c r="BG9268" s="7"/>
      <c r="BH9268" s="7"/>
      <c r="BI9268" s="7"/>
      <c r="BJ9268" s="7"/>
      <c r="BK9268" s="7"/>
      <c r="BL9268" s="7"/>
      <c r="BM9268" s="7"/>
      <c r="BP9268" s="7"/>
      <c r="BQ9268" s="7"/>
      <c r="BR9268" s="7"/>
      <c r="BS9268" s="7"/>
      <c r="BT9268" s="7"/>
      <c r="BU9268" s="7"/>
      <c r="BV9268" s="7"/>
      <c r="BW9268" s="7"/>
    </row>
    <row r="9269" spans="43:75" x14ac:dyDescent="0.2">
      <c r="AQ9269" s="7"/>
      <c r="AR9269" s="7"/>
      <c r="AS9269" s="7"/>
      <c r="AT9269" s="7"/>
      <c r="AU9269" s="7"/>
      <c r="AV9269" s="7"/>
      <c r="AX9269" s="7"/>
      <c r="AY9269" s="7"/>
      <c r="AZ9269" s="7"/>
      <c r="BA9269" s="7"/>
      <c r="BB9269" s="7"/>
      <c r="BC9269" s="7"/>
      <c r="BD9269" s="7"/>
      <c r="BG9269" s="7"/>
      <c r="BH9269" s="7"/>
      <c r="BI9269" s="7"/>
      <c r="BJ9269" s="7"/>
      <c r="BK9269" s="7"/>
      <c r="BL9269" s="7"/>
      <c r="BM9269" s="7"/>
      <c r="BP9269" s="7"/>
      <c r="BQ9269" s="7"/>
      <c r="BR9269" s="7"/>
      <c r="BS9269" s="7"/>
      <c r="BT9269" s="7"/>
      <c r="BU9269" s="7"/>
      <c r="BV9269" s="7"/>
      <c r="BW9269" s="7"/>
    </row>
    <row r="9270" spans="43:75" x14ac:dyDescent="0.2">
      <c r="AQ9270" s="7"/>
      <c r="AR9270" s="7"/>
      <c r="AS9270" s="7"/>
      <c r="AT9270" s="7"/>
      <c r="AU9270" s="7"/>
      <c r="AV9270" s="7"/>
      <c r="AX9270" s="7"/>
      <c r="AY9270" s="7"/>
      <c r="AZ9270" s="7"/>
      <c r="BA9270" s="7"/>
      <c r="BB9270" s="7"/>
      <c r="BC9270" s="7"/>
      <c r="BD9270" s="7"/>
      <c r="BG9270" s="7"/>
      <c r="BH9270" s="7"/>
      <c r="BI9270" s="7"/>
      <c r="BJ9270" s="7"/>
      <c r="BK9270" s="7"/>
      <c r="BL9270" s="7"/>
      <c r="BM9270" s="7"/>
      <c r="BP9270" s="7"/>
      <c r="BQ9270" s="7"/>
      <c r="BR9270" s="7"/>
      <c r="BS9270" s="7"/>
      <c r="BT9270" s="7"/>
      <c r="BU9270" s="7"/>
      <c r="BV9270" s="7"/>
      <c r="BW9270" s="7"/>
    </row>
    <row r="9271" spans="43:75" x14ac:dyDescent="0.2">
      <c r="AQ9271" s="7"/>
      <c r="AR9271" s="7"/>
      <c r="AS9271" s="7"/>
      <c r="AT9271" s="7"/>
      <c r="AU9271" s="7"/>
      <c r="AV9271" s="7"/>
      <c r="AX9271" s="7"/>
      <c r="AY9271" s="7"/>
      <c r="AZ9271" s="7"/>
      <c r="BA9271" s="7"/>
      <c r="BB9271" s="7"/>
      <c r="BC9271" s="7"/>
      <c r="BD9271" s="7"/>
      <c r="BG9271" s="7"/>
      <c r="BH9271" s="7"/>
      <c r="BI9271" s="7"/>
      <c r="BJ9271" s="7"/>
      <c r="BK9271" s="7"/>
      <c r="BL9271" s="7"/>
      <c r="BM9271" s="7"/>
      <c r="BP9271" s="7"/>
      <c r="BQ9271" s="7"/>
      <c r="BR9271" s="7"/>
      <c r="BS9271" s="7"/>
      <c r="BT9271" s="7"/>
      <c r="BU9271" s="7"/>
      <c r="BV9271" s="7"/>
      <c r="BW9271" s="7"/>
    </row>
    <row r="9272" spans="43:75" x14ac:dyDescent="0.2">
      <c r="AQ9272" s="7"/>
      <c r="AR9272" s="7"/>
      <c r="AS9272" s="7"/>
      <c r="AT9272" s="7"/>
      <c r="AU9272" s="7"/>
      <c r="AV9272" s="7"/>
      <c r="AX9272" s="7"/>
      <c r="AY9272" s="7"/>
      <c r="AZ9272" s="7"/>
      <c r="BA9272" s="7"/>
      <c r="BB9272" s="7"/>
      <c r="BC9272" s="7"/>
      <c r="BD9272" s="7"/>
      <c r="BG9272" s="7"/>
      <c r="BH9272" s="7"/>
      <c r="BI9272" s="7"/>
      <c r="BJ9272" s="7"/>
      <c r="BK9272" s="7"/>
      <c r="BL9272" s="7"/>
      <c r="BM9272" s="7"/>
      <c r="BP9272" s="7"/>
      <c r="BQ9272" s="7"/>
      <c r="BR9272" s="7"/>
      <c r="BS9272" s="7"/>
      <c r="BT9272" s="7"/>
      <c r="BU9272" s="7"/>
      <c r="BV9272" s="7"/>
      <c r="BW9272" s="7"/>
    </row>
    <row r="9273" spans="43:75" x14ac:dyDescent="0.2">
      <c r="AQ9273" s="7"/>
      <c r="AR9273" s="7"/>
      <c r="AS9273" s="7"/>
      <c r="AT9273" s="7"/>
      <c r="AU9273" s="7"/>
      <c r="AV9273" s="7"/>
      <c r="AX9273" s="7"/>
      <c r="AY9273" s="7"/>
      <c r="AZ9273" s="7"/>
      <c r="BA9273" s="7"/>
      <c r="BB9273" s="7"/>
      <c r="BC9273" s="7"/>
      <c r="BD9273" s="7"/>
      <c r="BG9273" s="7"/>
      <c r="BH9273" s="7"/>
      <c r="BI9273" s="7"/>
      <c r="BJ9273" s="7"/>
      <c r="BK9273" s="7"/>
      <c r="BL9273" s="7"/>
      <c r="BM9273" s="7"/>
      <c r="BP9273" s="7"/>
      <c r="BQ9273" s="7"/>
      <c r="BR9273" s="7"/>
      <c r="BS9273" s="7"/>
      <c r="BT9273" s="7"/>
      <c r="BU9273" s="7"/>
      <c r="BV9273" s="7"/>
      <c r="BW9273" s="7"/>
    </row>
    <row r="9274" spans="43:75" x14ac:dyDescent="0.2">
      <c r="AQ9274" s="7"/>
      <c r="AR9274" s="7"/>
      <c r="AS9274" s="7"/>
      <c r="AT9274" s="7"/>
      <c r="AU9274" s="7"/>
      <c r="AV9274" s="7"/>
      <c r="AX9274" s="7"/>
      <c r="AY9274" s="7"/>
      <c r="AZ9274" s="7"/>
      <c r="BA9274" s="7"/>
      <c r="BB9274" s="7"/>
      <c r="BC9274" s="7"/>
      <c r="BD9274" s="7"/>
      <c r="BG9274" s="7"/>
      <c r="BH9274" s="7"/>
      <c r="BI9274" s="7"/>
      <c r="BJ9274" s="7"/>
      <c r="BK9274" s="7"/>
      <c r="BL9274" s="7"/>
      <c r="BM9274" s="7"/>
      <c r="BP9274" s="7"/>
      <c r="BQ9274" s="7"/>
      <c r="BR9274" s="7"/>
      <c r="BS9274" s="7"/>
      <c r="BT9274" s="7"/>
      <c r="BU9274" s="7"/>
      <c r="BV9274" s="7"/>
      <c r="BW9274" s="7"/>
    </row>
    <row r="9275" spans="43:75" x14ac:dyDescent="0.2">
      <c r="AQ9275" s="7"/>
      <c r="AR9275" s="7"/>
      <c r="AS9275" s="7"/>
      <c r="AT9275" s="7"/>
      <c r="AU9275" s="7"/>
      <c r="AV9275" s="7"/>
      <c r="AX9275" s="7"/>
      <c r="AY9275" s="7"/>
      <c r="AZ9275" s="7"/>
      <c r="BA9275" s="7"/>
      <c r="BB9275" s="7"/>
      <c r="BC9275" s="7"/>
      <c r="BD9275" s="7"/>
      <c r="BG9275" s="7"/>
      <c r="BH9275" s="7"/>
      <c r="BI9275" s="7"/>
      <c r="BJ9275" s="7"/>
      <c r="BK9275" s="7"/>
      <c r="BL9275" s="7"/>
      <c r="BM9275" s="7"/>
      <c r="BP9275" s="7"/>
      <c r="BQ9275" s="7"/>
      <c r="BR9275" s="7"/>
      <c r="BS9275" s="7"/>
      <c r="BT9275" s="7"/>
      <c r="BU9275" s="7"/>
      <c r="BV9275" s="7"/>
      <c r="BW9275" s="7"/>
    </row>
    <row r="9276" spans="43:75" x14ac:dyDescent="0.2">
      <c r="AQ9276" s="7"/>
      <c r="AR9276" s="7"/>
      <c r="AS9276" s="7"/>
      <c r="AT9276" s="7"/>
      <c r="AU9276" s="7"/>
      <c r="AV9276" s="7"/>
      <c r="AX9276" s="7"/>
      <c r="AY9276" s="7"/>
      <c r="AZ9276" s="7"/>
      <c r="BA9276" s="7"/>
      <c r="BB9276" s="7"/>
      <c r="BC9276" s="7"/>
      <c r="BD9276" s="7"/>
      <c r="BG9276" s="7"/>
      <c r="BH9276" s="7"/>
      <c r="BI9276" s="7"/>
      <c r="BJ9276" s="7"/>
      <c r="BK9276" s="7"/>
      <c r="BL9276" s="7"/>
      <c r="BM9276" s="7"/>
      <c r="BP9276" s="7"/>
      <c r="BQ9276" s="7"/>
      <c r="BR9276" s="7"/>
      <c r="BS9276" s="7"/>
      <c r="BT9276" s="7"/>
      <c r="BU9276" s="7"/>
      <c r="BV9276" s="7"/>
      <c r="BW9276" s="7"/>
    </row>
    <row r="9277" spans="43:75" x14ac:dyDescent="0.2">
      <c r="AQ9277" s="7"/>
      <c r="AR9277" s="7"/>
      <c r="AS9277" s="7"/>
      <c r="AT9277" s="7"/>
      <c r="AU9277" s="7"/>
      <c r="AV9277" s="7"/>
      <c r="AX9277" s="7"/>
      <c r="AY9277" s="7"/>
      <c r="AZ9277" s="7"/>
      <c r="BA9277" s="7"/>
      <c r="BB9277" s="7"/>
      <c r="BC9277" s="7"/>
      <c r="BD9277" s="7"/>
      <c r="BG9277" s="7"/>
      <c r="BH9277" s="7"/>
      <c r="BI9277" s="7"/>
      <c r="BJ9277" s="7"/>
      <c r="BK9277" s="7"/>
      <c r="BL9277" s="7"/>
      <c r="BM9277" s="7"/>
      <c r="BP9277" s="7"/>
      <c r="BQ9277" s="7"/>
      <c r="BR9277" s="7"/>
      <c r="BS9277" s="7"/>
      <c r="BT9277" s="7"/>
      <c r="BU9277" s="7"/>
      <c r="BV9277" s="7"/>
      <c r="BW9277" s="7"/>
    </row>
    <row r="9278" spans="43:75" x14ac:dyDescent="0.2">
      <c r="AQ9278" s="7"/>
      <c r="AR9278" s="7"/>
      <c r="AS9278" s="7"/>
      <c r="AT9278" s="7"/>
      <c r="AU9278" s="7"/>
      <c r="AV9278" s="7"/>
      <c r="AX9278" s="7"/>
      <c r="AY9278" s="7"/>
      <c r="AZ9278" s="7"/>
      <c r="BA9278" s="7"/>
      <c r="BB9278" s="7"/>
      <c r="BC9278" s="7"/>
      <c r="BD9278" s="7"/>
      <c r="BG9278" s="7"/>
      <c r="BH9278" s="7"/>
      <c r="BI9278" s="7"/>
      <c r="BJ9278" s="7"/>
      <c r="BK9278" s="7"/>
      <c r="BL9278" s="7"/>
      <c r="BM9278" s="7"/>
      <c r="BP9278" s="7"/>
      <c r="BQ9278" s="7"/>
      <c r="BR9278" s="7"/>
      <c r="BS9278" s="7"/>
      <c r="BT9278" s="7"/>
      <c r="BU9278" s="7"/>
      <c r="BV9278" s="7"/>
      <c r="BW9278" s="7"/>
    </row>
    <row r="9279" spans="43:75" x14ac:dyDescent="0.2">
      <c r="AQ9279" s="7"/>
      <c r="AR9279" s="7"/>
      <c r="AS9279" s="7"/>
      <c r="AT9279" s="7"/>
      <c r="AU9279" s="7"/>
      <c r="AV9279" s="7"/>
      <c r="AX9279" s="7"/>
      <c r="AY9279" s="7"/>
      <c r="AZ9279" s="7"/>
      <c r="BA9279" s="7"/>
      <c r="BB9279" s="7"/>
      <c r="BC9279" s="7"/>
      <c r="BD9279" s="7"/>
      <c r="BG9279" s="7"/>
      <c r="BH9279" s="7"/>
      <c r="BI9279" s="7"/>
      <c r="BJ9279" s="7"/>
      <c r="BK9279" s="7"/>
      <c r="BL9279" s="7"/>
      <c r="BM9279" s="7"/>
      <c r="BP9279" s="7"/>
      <c r="BQ9279" s="7"/>
      <c r="BR9279" s="7"/>
      <c r="BS9279" s="7"/>
      <c r="BT9279" s="7"/>
      <c r="BU9279" s="7"/>
      <c r="BV9279" s="7"/>
      <c r="BW9279" s="7"/>
    </row>
    <row r="9280" spans="43:75" x14ac:dyDescent="0.2">
      <c r="AQ9280" s="7"/>
      <c r="AR9280" s="7"/>
      <c r="AS9280" s="7"/>
      <c r="AT9280" s="7"/>
      <c r="AU9280" s="7"/>
      <c r="AV9280" s="7"/>
      <c r="AX9280" s="7"/>
      <c r="AY9280" s="7"/>
      <c r="AZ9280" s="7"/>
      <c r="BA9280" s="7"/>
      <c r="BB9280" s="7"/>
      <c r="BC9280" s="7"/>
      <c r="BD9280" s="7"/>
      <c r="BG9280" s="7"/>
      <c r="BH9280" s="7"/>
      <c r="BI9280" s="7"/>
      <c r="BJ9280" s="7"/>
      <c r="BK9280" s="7"/>
      <c r="BL9280" s="7"/>
      <c r="BM9280" s="7"/>
      <c r="BP9280" s="7"/>
      <c r="BQ9280" s="7"/>
      <c r="BR9280" s="7"/>
      <c r="BS9280" s="7"/>
      <c r="BT9280" s="7"/>
      <c r="BU9280" s="7"/>
      <c r="BV9280" s="7"/>
      <c r="BW9280" s="7"/>
    </row>
    <row r="9281" spans="43:75" x14ac:dyDescent="0.2">
      <c r="AQ9281" s="7"/>
      <c r="AR9281" s="7"/>
      <c r="AS9281" s="7"/>
      <c r="AT9281" s="7"/>
      <c r="AU9281" s="7"/>
      <c r="AV9281" s="7"/>
      <c r="AX9281" s="7"/>
      <c r="AY9281" s="7"/>
      <c r="AZ9281" s="7"/>
      <c r="BA9281" s="7"/>
      <c r="BB9281" s="7"/>
      <c r="BC9281" s="7"/>
      <c r="BD9281" s="7"/>
      <c r="BG9281" s="7"/>
      <c r="BH9281" s="7"/>
      <c r="BI9281" s="7"/>
      <c r="BJ9281" s="7"/>
      <c r="BK9281" s="7"/>
      <c r="BL9281" s="7"/>
      <c r="BM9281" s="7"/>
      <c r="BP9281" s="7"/>
      <c r="BQ9281" s="7"/>
      <c r="BR9281" s="7"/>
      <c r="BS9281" s="7"/>
      <c r="BT9281" s="7"/>
      <c r="BU9281" s="7"/>
      <c r="BV9281" s="7"/>
      <c r="BW9281" s="7"/>
    </row>
    <row r="9282" spans="43:75" x14ac:dyDescent="0.2">
      <c r="AQ9282" s="7"/>
      <c r="AR9282" s="7"/>
      <c r="AS9282" s="7"/>
      <c r="AT9282" s="7"/>
      <c r="AU9282" s="7"/>
      <c r="AV9282" s="7"/>
      <c r="AX9282" s="7"/>
      <c r="AY9282" s="7"/>
      <c r="AZ9282" s="7"/>
      <c r="BA9282" s="7"/>
      <c r="BB9282" s="7"/>
      <c r="BC9282" s="7"/>
      <c r="BD9282" s="7"/>
      <c r="BG9282" s="7"/>
      <c r="BH9282" s="7"/>
      <c r="BI9282" s="7"/>
      <c r="BJ9282" s="7"/>
      <c r="BK9282" s="7"/>
      <c r="BL9282" s="7"/>
      <c r="BM9282" s="7"/>
      <c r="BP9282" s="7"/>
      <c r="BQ9282" s="7"/>
      <c r="BR9282" s="7"/>
      <c r="BS9282" s="7"/>
      <c r="BT9282" s="7"/>
      <c r="BU9282" s="7"/>
      <c r="BV9282" s="7"/>
      <c r="BW9282" s="7"/>
    </row>
    <row r="9283" spans="43:75" x14ac:dyDescent="0.2">
      <c r="AQ9283" s="7"/>
      <c r="AR9283" s="7"/>
      <c r="AS9283" s="7"/>
      <c r="AT9283" s="7"/>
      <c r="AU9283" s="7"/>
      <c r="AV9283" s="7"/>
      <c r="AX9283" s="7"/>
      <c r="AY9283" s="7"/>
      <c r="AZ9283" s="7"/>
      <c r="BA9283" s="7"/>
      <c r="BB9283" s="7"/>
      <c r="BC9283" s="7"/>
      <c r="BD9283" s="7"/>
      <c r="BG9283" s="7"/>
      <c r="BH9283" s="7"/>
      <c r="BI9283" s="7"/>
      <c r="BJ9283" s="7"/>
      <c r="BK9283" s="7"/>
      <c r="BL9283" s="7"/>
      <c r="BM9283" s="7"/>
      <c r="BP9283" s="7"/>
      <c r="BQ9283" s="7"/>
      <c r="BR9283" s="7"/>
      <c r="BS9283" s="7"/>
      <c r="BT9283" s="7"/>
      <c r="BU9283" s="7"/>
      <c r="BV9283" s="7"/>
      <c r="BW9283" s="7"/>
    </row>
    <row r="9284" spans="43:75" x14ac:dyDescent="0.2">
      <c r="AQ9284" s="7"/>
      <c r="AR9284" s="7"/>
      <c r="AS9284" s="7"/>
      <c r="AT9284" s="7"/>
      <c r="AU9284" s="7"/>
      <c r="AV9284" s="7"/>
      <c r="AX9284" s="7"/>
      <c r="AY9284" s="7"/>
      <c r="AZ9284" s="7"/>
      <c r="BA9284" s="7"/>
      <c r="BB9284" s="7"/>
      <c r="BC9284" s="7"/>
      <c r="BD9284" s="7"/>
      <c r="BG9284" s="7"/>
      <c r="BH9284" s="7"/>
      <c r="BI9284" s="7"/>
      <c r="BJ9284" s="7"/>
      <c r="BK9284" s="7"/>
      <c r="BL9284" s="7"/>
      <c r="BM9284" s="7"/>
      <c r="BP9284" s="7"/>
      <c r="BQ9284" s="7"/>
      <c r="BR9284" s="7"/>
      <c r="BS9284" s="7"/>
      <c r="BT9284" s="7"/>
      <c r="BU9284" s="7"/>
      <c r="BV9284" s="7"/>
      <c r="BW9284" s="7"/>
    </row>
    <row r="9285" spans="43:75" x14ac:dyDescent="0.2">
      <c r="AQ9285" s="7"/>
      <c r="AR9285" s="7"/>
      <c r="AS9285" s="7"/>
      <c r="AT9285" s="7"/>
      <c r="AU9285" s="7"/>
      <c r="AV9285" s="7"/>
      <c r="AX9285" s="7"/>
      <c r="AY9285" s="7"/>
      <c r="AZ9285" s="7"/>
      <c r="BA9285" s="7"/>
      <c r="BB9285" s="7"/>
      <c r="BC9285" s="7"/>
      <c r="BD9285" s="7"/>
      <c r="BG9285" s="7"/>
      <c r="BH9285" s="7"/>
      <c r="BI9285" s="7"/>
      <c r="BJ9285" s="7"/>
      <c r="BK9285" s="7"/>
      <c r="BL9285" s="7"/>
      <c r="BM9285" s="7"/>
      <c r="BP9285" s="7"/>
      <c r="BQ9285" s="7"/>
      <c r="BR9285" s="7"/>
      <c r="BS9285" s="7"/>
      <c r="BT9285" s="7"/>
      <c r="BU9285" s="7"/>
      <c r="BV9285" s="7"/>
      <c r="BW9285" s="7"/>
    </row>
    <row r="9286" spans="43:75" x14ac:dyDescent="0.2">
      <c r="AQ9286" s="7"/>
      <c r="AR9286" s="7"/>
      <c r="AS9286" s="7"/>
      <c r="AT9286" s="7"/>
      <c r="AU9286" s="7"/>
      <c r="AV9286" s="7"/>
      <c r="AX9286" s="7"/>
      <c r="AY9286" s="7"/>
      <c r="AZ9286" s="7"/>
      <c r="BA9286" s="7"/>
      <c r="BB9286" s="7"/>
      <c r="BC9286" s="7"/>
      <c r="BD9286" s="7"/>
      <c r="BG9286" s="7"/>
      <c r="BH9286" s="7"/>
      <c r="BI9286" s="7"/>
      <c r="BJ9286" s="7"/>
      <c r="BK9286" s="7"/>
      <c r="BL9286" s="7"/>
      <c r="BM9286" s="7"/>
      <c r="BP9286" s="7"/>
      <c r="BQ9286" s="7"/>
      <c r="BR9286" s="7"/>
      <c r="BS9286" s="7"/>
      <c r="BT9286" s="7"/>
      <c r="BU9286" s="7"/>
      <c r="BV9286" s="7"/>
      <c r="BW9286" s="7"/>
    </row>
    <row r="9287" spans="43:75" x14ac:dyDescent="0.2">
      <c r="AQ9287" s="7"/>
      <c r="AR9287" s="7"/>
      <c r="AS9287" s="7"/>
      <c r="AT9287" s="7"/>
      <c r="AU9287" s="7"/>
      <c r="AV9287" s="7"/>
      <c r="AX9287" s="7"/>
      <c r="AY9287" s="7"/>
      <c r="AZ9287" s="7"/>
      <c r="BA9287" s="7"/>
      <c r="BB9287" s="7"/>
      <c r="BC9287" s="7"/>
      <c r="BD9287" s="7"/>
      <c r="BG9287" s="7"/>
      <c r="BH9287" s="7"/>
      <c r="BI9287" s="7"/>
      <c r="BJ9287" s="7"/>
      <c r="BK9287" s="7"/>
      <c r="BL9287" s="7"/>
      <c r="BM9287" s="7"/>
      <c r="BP9287" s="7"/>
      <c r="BQ9287" s="7"/>
      <c r="BR9287" s="7"/>
      <c r="BS9287" s="7"/>
      <c r="BT9287" s="7"/>
      <c r="BU9287" s="7"/>
      <c r="BV9287" s="7"/>
      <c r="BW9287" s="7"/>
    </row>
    <row r="9288" spans="43:75" x14ac:dyDescent="0.2">
      <c r="AQ9288" s="7"/>
      <c r="AR9288" s="7"/>
      <c r="AS9288" s="7"/>
      <c r="AT9288" s="7"/>
      <c r="AU9288" s="7"/>
      <c r="AV9288" s="7"/>
      <c r="AX9288" s="7"/>
      <c r="AY9288" s="7"/>
      <c r="AZ9288" s="7"/>
      <c r="BA9288" s="7"/>
      <c r="BB9288" s="7"/>
      <c r="BC9288" s="7"/>
      <c r="BD9288" s="7"/>
      <c r="BG9288" s="7"/>
      <c r="BH9288" s="7"/>
      <c r="BI9288" s="7"/>
      <c r="BJ9288" s="7"/>
      <c r="BK9288" s="7"/>
      <c r="BL9288" s="7"/>
      <c r="BM9288" s="7"/>
      <c r="BP9288" s="7"/>
      <c r="BQ9288" s="7"/>
      <c r="BR9288" s="7"/>
      <c r="BS9288" s="7"/>
      <c r="BT9288" s="7"/>
      <c r="BU9288" s="7"/>
      <c r="BV9288" s="7"/>
      <c r="BW9288" s="7"/>
    </row>
    <row r="9289" spans="43:75" x14ac:dyDescent="0.2">
      <c r="AQ9289" s="7"/>
      <c r="AR9289" s="7"/>
      <c r="AS9289" s="7"/>
      <c r="AT9289" s="7"/>
      <c r="AU9289" s="7"/>
      <c r="AV9289" s="7"/>
      <c r="AX9289" s="7"/>
      <c r="AY9289" s="7"/>
      <c r="AZ9289" s="7"/>
      <c r="BA9289" s="7"/>
      <c r="BB9289" s="7"/>
      <c r="BC9289" s="7"/>
      <c r="BD9289" s="7"/>
      <c r="BG9289" s="7"/>
      <c r="BH9289" s="7"/>
      <c r="BI9289" s="7"/>
      <c r="BJ9289" s="7"/>
      <c r="BK9289" s="7"/>
      <c r="BL9289" s="7"/>
      <c r="BM9289" s="7"/>
      <c r="BP9289" s="7"/>
      <c r="BQ9289" s="7"/>
      <c r="BR9289" s="7"/>
      <c r="BS9289" s="7"/>
      <c r="BT9289" s="7"/>
      <c r="BU9289" s="7"/>
      <c r="BV9289" s="7"/>
      <c r="BW9289" s="7"/>
    </row>
    <row r="9290" spans="43:75" x14ac:dyDescent="0.2">
      <c r="AQ9290" s="7"/>
      <c r="AR9290" s="7"/>
      <c r="AS9290" s="7"/>
      <c r="AT9290" s="7"/>
      <c r="AU9290" s="7"/>
      <c r="AV9290" s="7"/>
      <c r="AX9290" s="7"/>
      <c r="AY9290" s="7"/>
      <c r="AZ9290" s="7"/>
      <c r="BA9290" s="7"/>
      <c r="BB9290" s="7"/>
      <c r="BC9290" s="7"/>
      <c r="BD9290" s="7"/>
      <c r="BG9290" s="7"/>
      <c r="BH9290" s="7"/>
      <c r="BI9290" s="7"/>
      <c r="BJ9290" s="7"/>
      <c r="BK9290" s="7"/>
      <c r="BL9290" s="7"/>
      <c r="BM9290" s="7"/>
      <c r="BP9290" s="7"/>
      <c r="BQ9290" s="7"/>
      <c r="BR9290" s="7"/>
      <c r="BS9290" s="7"/>
      <c r="BT9290" s="7"/>
      <c r="BU9290" s="7"/>
      <c r="BV9290" s="7"/>
      <c r="BW9290" s="7"/>
    </row>
    <row r="9291" spans="43:75" x14ac:dyDescent="0.2">
      <c r="AQ9291" s="7"/>
      <c r="AR9291" s="7"/>
      <c r="AS9291" s="7"/>
      <c r="AT9291" s="7"/>
      <c r="AU9291" s="7"/>
      <c r="AV9291" s="7"/>
      <c r="AX9291" s="7"/>
      <c r="AY9291" s="7"/>
      <c r="AZ9291" s="7"/>
      <c r="BA9291" s="7"/>
      <c r="BB9291" s="7"/>
      <c r="BC9291" s="7"/>
      <c r="BD9291" s="7"/>
      <c r="BG9291" s="7"/>
      <c r="BH9291" s="7"/>
      <c r="BI9291" s="7"/>
      <c r="BJ9291" s="7"/>
      <c r="BK9291" s="7"/>
      <c r="BL9291" s="7"/>
      <c r="BM9291" s="7"/>
      <c r="BP9291" s="7"/>
      <c r="BQ9291" s="7"/>
      <c r="BR9291" s="7"/>
      <c r="BS9291" s="7"/>
      <c r="BT9291" s="7"/>
      <c r="BU9291" s="7"/>
      <c r="BV9291" s="7"/>
      <c r="BW9291" s="7"/>
    </row>
    <row r="9292" spans="43:75" x14ac:dyDescent="0.2">
      <c r="AQ9292" s="7"/>
      <c r="AR9292" s="7"/>
      <c r="AS9292" s="7"/>
      <c r="AT9292" s="7"/>
      <c r="AU9292" s="7"/>
      <c r="AV9292" s="7"/>
      <c r="AX9292" s="7"/>
      <c r="AY9292" s="7"/>
      <c r="AZ9292" s="7"/>
      <c r="BA9292" s="7"/>
      <c r="BB9292" s="7"/>
      <c r="BC9292" s="7"/>
      <c r="BD9292" s="7"/>
      <c r="BG9292" s="7"/>
      <c r="BH9292" s="7"/>
      <c r="BI9292" s="7"/>
      <c r="BJ9292" s="7"/>
      <c r="BK9292" s="7"/>
      <c r="BL9292" s="7"/>
      <c r="BM9292" s="7"/>
      <c r="BP9292" s="7"/>
      <c r="BQ9292" s="7"/>
      <c r="BR9292" s="7"/>
      <c r="BS9292" s="7"/>
      <c r="BT9292" s="7"/>
      <c r="BU9292" s="7"/>
      <c r="BV9292" s="7"/>
      <c r="BW9292" s="7"/>
    </row>
    <row r="9293" spans="43:75" x14ac:dyDescent="0.2">
      <c r="AQ9293" s="7"/>
      <c r="AR9293" s="7"/>
      <c r="AS9293" s="7"/>
      <c r="AT9293" s="7"/>
      <c r="AU9293" s="7"/>
      <c r="AV9293" s="7"/>
      <c r="AX9293" s="7"/>
      <c r="AY9293" s="7"/>
      <c r="AZ9293" s="7"/>
      <c r="BA9293" s="7"/>
      <c r="BB9293" s="7"/>
      <c r="BC9293" s="7"/>
      <c r="BD9293" s="7"/>
      <c r="BG9293" s="7"/>
      <c r="BH9293" s="7"/>
      <c r="BI9293" s="7"/>
      <c r="BJ9293" s="7"/>
      <c r="BK9293" s="7"/>
      <c r="BL9293" s="7"/>
      <c r="BM9293" s="7"/>
      <c r="BP9293" s="7"/>
      <c r="BQ9293" s="7"/>
      <c r="BR9293" s="7"/>
      <c r="BS9293" s="7"/>
      <c r="BT9293" s="7"/>
      <c r="BU9293" s="7"/>
      <c r="BV9293" s="7"/>
      <c r="BW9293" s="7"/>
    </row>
    <row r="9294" spans="43:75" x14ac:dyDescent="0.2">
      <c r="AQ9294" s="7"/>
      <c r="AR9294" s="7"/>
      <c r="AS9294" s="7"/>
      <c r="AT9294" s="7"/>
      <c r="AU9294" s="7"/>
      <c r="AV9294" s="7"/>
      <c r="AX9294" s="7"/>
      <c r="AY9294" s="7"/>
      <c r="AZ9294" s="7"/>
      <c r="BA9294" s="7"/>
      <c r="BB9294" s="7"/>
      <c r="BC9294" s="7"/>
      <c r="BD9294" s="7"/>
      <c r="BG9294" s="7"/>
      <c r="BH9294" s="7"/>
      <c r="BI9294" s="7"/>
      <c r="BJ9294" s="7"/>
      <c r="BK9294" s="7"/>
      <c r="BL9294" s="7"/>
      <c r="BM9294" s="7"/>
      <c r="BP9294" s="7"/>
      <c r="BQ9294" s="7"/>
      <c r="BR9294" s="7"/>
      <c r="BS9294" s="7"/>
      <c r="BT9294" s="7"/>
      <c r="BU9294" s="7"/>
      <c r="BV9294" s="7"/>
      <c r="BW9294" s="7"/>
    </row>
    <row r="9295" spans="43:75" x14ac:dyDescent="0.2">
      <c r="AQ9295" s="7"/>
      <c r="AR9295" s="7"/>
      <c r="AS9295" s="7"/>
      <c r="AT9295" s="7"/>
      <c r="AU9295" s="7"/>
      <c r="AV9295" s="7"/>
      <c r="AX9295" s="7"/>
      <c r="AY9295" s="7"/>
      <c r="AZ9295" s="7"/>
      <c r="BA9295" s="7"/>
      <c r="BB9295" s="7"/>
      <c r="BC9295" s="7"/>
      <c r="BD9295" s="7"/>
      <c r="BG9295" s="7"/>
      <c r="BH9295" s="7"/>
      <c r="BI9295" s="7"/>
      <c r="BJ9295" s="7"/>
      <c r="BK9295" s="7"/>
      <c r="BL9295" s="7"/>
      <c r="BM9295" s="7"/>
      <c r="BP9295" s="7"/>
      <c r="BQ9295" s="7"/>
      <c r="BR9295" s="7"/>
      <c r="BS9295" s="7"/>
      <c r="BT9295" s="7"/>
      <c r="BU9295" s="7"/>
      <c r="BV9295" s="7"/>
      <c r="BW9295" s="7"/>
    </row>
    <row r="9296" spans="43:75" x14ac:dyDescent="0.2">
      <c r="AQ9296" s="7"/>
      <c r="AR9296" s="7"/>
      <c r="AS9296" s="7"/>
      <c r="AT9296" s="7"/>
      <c r="AU9296" s="7"/>
      <c r="AV9296" s="7"/>
      <c r="AX9296" s="7"/>
      <c r="AY9296" s="7"/>
      <c r="AZ9296" s="7"/>
      <c r="BA9296" s="7"/>
      <c r="BB9296" s="7"/>
      <c r="BC9296" s="7"/>
      <c r="BD9296" s="7"/>
      <c r="BG9296" s="7"/>
      <c r="BH9296" s="7"/>
      <c r="BI9296" s="7"/>
      <c r="BJ9296" s="7"/>
      <c r="BK9296" s="7"/>
      <c r="BL9296" s="7"/>
      <c r="BM9296" s="7"/>
      <c r="BP9296" s="7"/>
      <c r="BQ9296" s="7"/>
      <c r="BR9296" s="7"/>
      <c r="BS9296" s="7"/>
      <c r="BT9296" s="7"/>
      <c r="BU9296" s="7"/>
      <c r="BV9296" s="7"/>
      <c r="BW9296" s="7"/>
    </row>
    <row r="9297" spans="43:75" x14ac:dyDescent="0.2">
      <c r="AQ9297" s="7"/>
      <c r="AR9297" s="7"/>
      <c r="AS9297" s="7"/>
      <c r="AT9297" s="7"/>
      <c r="AU9297" s="7"/>
      <c r="AV9297" s="7"/>
      <c r="AX9297" s="7"/>
      <c r="AY9297" s="7"/>
      <c r="AZ9297" s="7"/>
      <c r="BA9297" s="7"/>
      <c r="BB9297" s="7"/>
      <c r="BC9297" s="7"/>
      <c r="BD9297" s="7"/>
      <c r="BG9297" s="7"/>
      <c r="BH9297" s="7"/>
      <c r="BI9297" s="7"/>
      <c r="BJ9297" s="7"/>
      <c r="BK9297" s="7"/>
      <c r="BL9297" s="7"/>
      <c r="BM9297" s="7"/>
      <c r="BP9297" s="7"/>
      <c r="BQ9297" s="7"/>
      <c r="BR9297" s="7"/>
      <c r="BS9297" s="7"/>
      <c r="BT9297" s="7"/>
      <c r="BU9297" s="7"/>
      <c r="BV9297" s="7"/>
      <c r="BW9297" s="7"/>
    </row>
    <row r="9298" spans="43:75" x14ac:dyDescent="0.2">
      <c r="AQ9298" s="7"/>
      <c r="AR9298" s="7"/>
      <c r="AS9298" s="7"/>
      <c r="AT9298" s="7"/>
      <c r="AU9298" s="7"/>
      <c r="AV9298" s="7"/>
      <c r="AX9298" s="7"/>
      <c r="AY9298" s="7"/>
      <c r="AZ9298" s="7"/>
      <c r="BA9298" s="7"/>
      <c r="BB9298" s="7"/>
      <c r="BC9298" s="7"/>
      <c r="BD9298" s="7"/>
      <c r="BG9298" s="7"/>
      <c r="BH9298" s="7"/>
      <c r="BI9298" s="7"/>
      <c r="BJ9298" s="7"/>
      <c r="BK9298" s="7"/>
      <c r="BL9298" s="7"/>
      <c r="BM9298" s="7"/>
      <c r="BP9298" s="7"/>
      <c r="BQ9298" s="7"/>
      <c r="BR9298" s="7"/>
      <c r="BS9298" s="7"/>
      <c r="BT9298" s="7"/>
      <c r="BU9298" s="7"/>
      <c r="BV9298" s="7"/>
      <c r="BW9298" s="7"/>
    </row>
    <row r="9299" spans="43:75" x14ac:dyDescent="0.2">
      <c r="AQ9299" s="7"/>
      <c r="AR9299" s="7"/>
      <c r="AS9299" s="7"/>
      <c r="AT9299" s="7"/>
      <c r="AU9299" s="7"/>
      <c r="AV9299" s="7"/>
      <c r="AX9299" s="7"/>
      <c r="AY9299" s="7"/>
      <c r="AZ9299" s="7"/>
      <c r="BA9299" s="7"/>
      <c r="BB9299" s="7"/>
      <c r="BC9299" s="7"/>
      <c r="BD9299" s="7"/>
      <c r="BG9299" s="7"/>
      <c r="BH9299" s="7"/>
      <c r="BI9299" s="7"/>
      <c r="BJ9299" s="7"/>
      <c r="BK9299" s="7"/>
      <c r="BL9299" s="7"/>
      <c r="BM9299" s="7"/>
      <c r="BP9299" s="7"/>
      <c r="BQ9299" s="7"/>
      <c r="BR9299" s="7"/>
      <c r="BS9299" s="7"/>
      <c r="BT9299" s="7"/>
      <c r="BU9299" s="7"/>
      <c r="BV9299" s="7"/>
      <c r="BW9299" s="7"/>
    </row>
    <row r="9300" spans="43:75" x14ac:dyDescent="0.2">
      <c r="AQ9300" s="7"/>
      <c r="AR9300" s="7"/>
      <c r="AS9300" s="7"/>
      <c r="AT9300" s="7"/>
      <c r="AU9300" s="7"/>
      <c r="AV9300" s="7"/>
      <c r="AX9300" s="7"/>
      <c r="AY9300" s="7"/>
      <c r="AZ9300" s="7"/>
      <c r="BA9300" s="7"/>
      <c r="BB9300" s="7"/>
      <c r="BC9300" s="7"/>
      <c r="BD9300" s="7"/>
      <c r="BG9300" s="7"/>
      <c r="BH9300" s="7"/>
      <c r="BI9300" s="7"/>
      <c r="BJ9300" s="7"/>
      <c r="BK9300" s="7"/>
      <c r="BL9300" s="7"/>
      <c r="BM9300" s="7"/>
      <c r="BP9300" s="7"/>
      <c r="BQ9300" s="7"/>
      <c r="BR9300" s="7"/>
      <c r="BS9300" s="7"/>
      <c r="BT9300" s="7"/>
      <c r="BU9300" s="7"/>
      <c r="BV9300" s="7"/>
      <c r="BW9300" s="7"/>
    </row>
    <row r="9301" spans="43:75" x14ac:dyDescent="0.2">
      <c r="AQ9301" s="7"/>
      <c r="AR9301" s="7"/>
      <c r="AS9301" s="7"/>
      <c r="AT9301" s="7"/>
      <c r="AU9301" s="7"/>
      <c r="AV9301" s="7"/>
      <c r="AX9301" s="7"/>
      <c r="AY9301" s="7"/>
      <c r="AZ9301" s="7"/>
      <c r="BA9301" s="7"/>
      <c r="BB9301" s="7"/>
      <c r="BC9301" s="7"/>
      <c r="BD9301" s="7"/>
      <c r="BG9301" s="7"/>
      <c r="BH9301" s="7"/>
      <c r="BI9301" s="7"/>
      <c r="BJ9301" s="7"/>
      <c r="BK9301" s="7"/>
      <c r="BL9301" s="7"/>
      <c r="BM9301" s="7"/>
      <c r="BP9301" s="7"/>
      <c r="BQ9301" s="7"/>
      <c r="BR9301" s="7"/>
      <c r="BS9301" s="7"/>
      <c r="BT9301" s="7"/>
      <c r="BU9301" s="7"/>
      <c r="BV9301" s="7"/>
      <c r="BW9301" s="7"/>
    </row>
    <row r="9302" spans="43:75" x14ac:dyDescent="0.2">
      <c r="AQ9302" s="7"/>
      <c r="AR9302" s="7"/>
      <c r="AS9302" s="7"/>
      <c r="AT9302" s="7"/>
      <c r="AU9302" s="7"/>
      <c r="AV9302" s="7"/>
      <c r="AX9302" s="7"/>
      <c r="AY9302" s="7"/>
      <c r="AZ9302" s="7"/>
      <c r="BA9302" s="7"/>
      <c r="BB9302" s="7"/>
      <c r="BC9302" s="7"/>
      <c r="BD9302" s="7"/>
      <c r="BG9302" s="7"/>
      <c r="BH9302" s="7"/>
      <c r="BI9302" s="7"/>
      <c r="BJ9302" s="7"/>
      <c r="BK9302" s="7"/>
      <c r="BL9302" s="7"/>
      <c r="BM9302" s="7"/>
      <c r="BP9302" s="7"/>
      <c r="BQ9302" s="7"/>
      <c r="BR9302" s="7"/>
      <c r="BS9302" s="7"/>
      <c r="BT9302" s="7"/>
      <c r="BU9302" s="7"/>
      <c r="BV9302" s="7"/>
      <c r="BW9302" s="7"/>
    </row>
    <row r="9303" spans="43:75" x14ac:dyDescent="0.2">
      <c r="AQ9303" s="7"/>
      <c r="AR9303" s="7"/>
      <c r="AS9303" s="7"/>
      <c r="AT9303" s="7"/>
      <c r="AU9303" s="7"/>
      <c r="AV9303" s="7"/>
      <c r="AX9303" s="7"/>
      <c r="AY9303" s="7"/>
      <c r="AZ9303" s="7"/>
      <c r="BA9303" s="7"/>
      <c r="BB9303" s="7"/>
      <c r="BC9303" s="7"/>
      <c r="BD9303" s="7"/>
      <c r="BG9303" s="7"/>
      <c r="BH9303" s="7"/>
      <c r="BI9303" s="7"/>
      <c r="BJ9303" s="7"/>
      <c r="BK9303" s="7"/>
      <c r="BL9303" s="7"/>
      <c r="BM9303" s="7"/>
      <c r="BP9303" s="7"/>
      <c r="BQ9303" s="7"/>
      <c r="BR9303" s="7"/>
      <c r="BS9303" s="7"/>
      <c r="BT9303" s="7"/>
      <c r="BU9303" s="7"/>
      <c r="BV9303" s="7"/>
      <c r="BW9303" s="7"/>
    </row>
    <row r="9304" spans="43:75" x14ac:dyDescent="0.2">
      <c r="AQ9304" s="7"/>
      <c r="AR9304" s="7"/>
      <c r="AS9304" s="7"/>
      <c r="AT9304" s="7"/>
      <c r="AU9304" s="7"/>
      <c r="AV9304" s="7"/>
      <c r="AX9304" s="7"/>
      <c r="AY9304" s="7"/>
      <c r="AZ9304" s="7"/>
      <c r="BA9304" s="7"/>
      <c r="BB9304" s="7"/>
      <c r="BC9304" s="7"/>
      <c r="BD9304" s="7"/>
      <c r="BG9304" s="7"/>
      <c r="BH9304" s="7"/>
      <c r="BI9304" s="7"/>
      <c r="BJ9304" s="7"/>
      <c r="BK9304" s="7"/>
      <c r="BL9304" s="7"/>
      <c r="BM9304" s="7"/>
      <c r="BP9304" s="7"/>
      <c r="BQ9304" s="7"/>
      <c r="BR9304" s="7"/>
      <c r="BS9304" s="7"/>
      <c r="BT9304" s="7"/>
      <c r="BU9304" s="7"/>
      <c r="BV9304" s="7"/>
      <c r="BW9304" s="7"/>
    </row>
    <row r="9305" spans="43:75" x14ac:dyDescent="0.2">
      <c r="AQ9305" s="7"/>
      <c r="AR9305" s="7"/>
      <c r="AS9305" s="7"/>
      <c r="AT9305" s="7"/>
      <c r="AU9305" s="7"/>
      <c r="AV9305" s="7"/>
      <c r="AX9305" s="7"/>
      <c r="AY9305" s="7"/>
      <c r="AZ9305" s="7"/>
      <c r="BA9305" s="7"/>
      <c r="BB9305" s="7"/>
      <c r="BC9305" s="7"/>
      <c r="BD9305" s="7"/>
      <c r="BG9305" s="7"/>
      <c r="BH9305" s="7"/>
      <c r="BI9305" s="7"/>
      <c r="BJ9305" s="7"/>
      <c r="BK9305" s="7"/>
      <c r="BL9305" s="7"/>
      <c r="BM9305" s="7"/>
      <c r="BP9305" s="7"/>
      <c r="BQ9305" s="7"/>
      <c r="BR9305" s="7"/>
      <c r="BS9305" s="7"/>
      <c r="BT9305" s="7"/>
      <c r="BU9305" s="7"/>
      <c r="BV9305" s="7"/>
      <c r="BW9305" s="7"/>
    </row>
    <row r="9306" spans="43:75" x14ac:dyDescent="0.2">
      <c r="AQ9306" s="7"/>
      <c r="AR9306" s="7"/>
      <c r="AS9306" s="7"/>
      <c r="AT9306" s="7"/>
      <c r="AU9306" s="7"/>
      <c r="AV9306" s="7"/>
      <c r="AX9306" s="7"/>
      <c r="AY9306" s="7"/>
      <c r="AZ9306" s="7"/>
      <c r="BA9306" s="7"/>
      <c r="BB9306" s="7"/>
      <c r="BC9306" s="7"/>
      <c r="BD9306" s="7"/>
      <c r="BG9306" s="7"/>
      <c r="BH9306" s="7"/>
      <c r="BI9306" s="7"/>
      <c r="BJ9306" s="7"/>
      <c r="BK9306" s="7"/>
      <c r="BL9306" s="7"/>
      <c r="BM9306" s="7"/>
      <c r="BP9306" s="7"/>
      <c r="BQ9306" s="7"/>
      <c r="BR9306" s="7"/>
      <c r="BS9306" s="7"/>
      <c r="BT9306" s="7"/>
      <c r="BU9306" s="7"/>
      <c r="BV9306" s="7"/>
      <c r="BW9306" s="7"/>
    </row>
    <row r="9307" spans="43:75" x14ac:dyDescent="0.2">
      <c r="AQ9307" s="7"/>
      <c r="AR9307" s="7"/>
      <c r="AS9307" s="7"/>
      <c r="AT9307" s="7"/>
      <c r="AU9307" s="7"/>
      <c r="AV9307" s="7"/>
      <c r="AX9307" s="7"/>
      <c r="AY9307" s="7"/>
      <c r="AZ9307" s="7"/>
      <c r="BA9307" s="7"/>
      <c r="BB9307" s="7"/>
      <c r="BC9307" s="7"/>
      <c r="BD9307" s="7"/>
      <c r="BG9307" s="7"/>
      <c r="BH9307" s="7"/>
      <c r="BI9307" s="7"/>
      <c r="BJ9307" s="7"/>
      <c r="BK9307" s="7"/>
      <c r="BL9307" s="7"/>
      <c r="BM9307" s="7"/>
      <c r="BP9307" s="7"/>
      <c r="BQ9307" s="7"/>
      <c r="BR9307" s="7"/>
      <c r="BS9307" s="7"/>
      <c r="BT9307" s="7"/>
      <c r="BU9307" s="7"/>
      <c r="BV9307" s="7"/>
      <c r="BW9307" s="7"/>
    </row>
    <row r="9308" spans="43:75" x14ac:dyDescent="0.2">
      <c r="AQ9308" s="7"/>
      <c r="AR9308" s="7"/>
      <c r="AS9308" s="7"/>
      <c r="AT9308" s="7"/>
      <c r="AU9308" s="7"/>
      <c r="AV9308" s="7"/>
      <c r="AX9308" s="7"/>
      <c r="AY9308" s="7"/>
      <c r="AZ9308" s="7"/>
      <c r="BA9308" s="7"/>
      <c r="BB9308" s="7"/>
      <c r="BC9308" s="7"/>
      <c r="BD9308" s="7"/>
      <c r="BG9308" s="7"/>
      <c r="BH9308" s="7"/>
      <c r="BI9308" s="7"/>
      <c r="BJ9308" s="7"/>
      <c r="BK9308" s="7"/>
      <c r="BL9308" s="7"/>
      <c r="BM9308" s="7"/>
      <c r="BP9308" s="7"/>
      <c r="BQ9308" s="7"/>
      <c r="BR9308" s="7"/>
      <c r="BS9308" s="7"/>
      <c r="BT9308" s="7"/>
      <c r="BU9308" s="7"/>
      <c r="BV9308" s="7"/>
      <c r="BW9308" s="7"/>
    </row>
    <row r="9309" spans="43:75" x14ac:dyDescent="0.2">
      <c r="AQ9309" s="7"/>
      <c r="AR9309" s="7"/>
      <c r="AS9309" s="7"/>
      <c r="AT9309" s="7"/>
      <c r="AU9309" s="7"/>
      <c r="AV9309" s="7"/>
      <c r="AX9309" s="7"/>
      <c r="AY9309" s="7"/>
      <c r="AZ9309" s="7"/>
      <c r="BA9309" s="7"/>
      <c r="BB9309" s="7"/>
      <c r="BC9309" s="7"/>
      <c r="BD9309" s="7"/>
      <c r="BG9309" s="7"/>
      <c r="BH9309" s="7"/>
      <c r="BI9309" s="7"/>
      <c r="BJ9309" s="7"/>
      <c r="BK9309" s="7"/>
      <c r="BL9309" s="7"/>
      <c r="BM9309" s="7"/>
      <c r="BP9309" s="7"/>
      <c r="BQ9309" s="7"/>
      <c r="BR9309" s="7"/>
      <c r="BS9309" s="7"/>
      <c r="BT9309" s="7"/>
      <c r="BU9309" s="7"/>
      <c r="BV9309" s="7"/>
      <c r="BW9309" s="7"/>
    </row>
    <row r="9310" spans="43:75" x14ac:dyDescent="0.2">
      <c r="AQ9310" s="7"/>
      <c r="AR9310" s="7"/>
      <c r="AS9310" s="7"/>
      <c r="AT9310" s="7"/>
      <c r="AU9310" s="7"/>
      <c r="AV9310" s="7"/>
      <c r="AX9310" s="7"/>
      <c r="AY9310" s="7"/>
      <c r="AZ9310" s="7"/>
      <c r="BA9310" s="7"/>
      <c r="BB9310" s="7"/>
      <c r="BC9310" s="7"/>
      <c r="BD9310" s="7"/>
      <c r="BG9310" s="7"/>
      <c r="BH9310" s="7"/>
      <c r="BI9310" s="7"/>
      <c r="BJ9310" s="7"/>
      <c r="BK9310" s="7"/>
      <c r="BL9310" s="7"/>
      <c r="BM9310" s="7"/>
      <c r="BP9310" s="7"/>
      <c r="BQ9310" s="7"/>
      <c r="BR9310" s="7"/>
      <c r="BS9310" s="7"/>
      <c r="BT9310" s="7"/>
      <c r="BU9310" s="7"/>
      <c r="BV9310" s="7"/>
      <c r="BW9310" s="7"/>
    </row>
    <row r="9311" spans="43:75" x14ac:dyDescent="0.2">
      <c r="AQ9311" s="7"/>
      <c r="AR9311" s="7"/>
      <c r="AS9311" s="7"/>
      <c r="AT9311" s="7"/>
      <c r="AU9311" s="7"/>
      <c r="AV9311" s="7"/>
      <c r="AX9311" s="7"/>
      <c r="AY9311" s="7"/>
      <c r="AZ9311" s="7"/>
      <c r="BA9311" s="7"/>
      <c r="BB9311" s="7"/>
      <c r="BC9311" s="7"/>
      <c r="BD9311" s="7"/>
      <c r="BG9311" s="7"/>
      <c r="BH9311" s="7"/>
      <c r="BI9311" s="7"/>
      <c r="BJ9311" s="7"/>
      <c r="BK9311" s="7"/>
      <c r="BL9311" s="7"/>
      <c r="BM9311" s="7"/>
      <c r="BP9311" s="7"/>
      <c r="BQ9311" s="7"/>
      <c r="BR9311" s="7"/>
      <c r="BS9311" s="7"/>
      <c r="BT9311" s="7"/>
      <c r="BU9311" s="7"/>
      <c r="BV9311" s="7"/>
      <c r="BW9311" s="7"/>
    </row>
    <row r="9312" spans="43:75" x14ac:dyDescent="0.2">
      <c r="AQ9312" s="7"/>
      <c r="AR9312" s="7"/>
      <c r="AS9312" s="7"/>
      <c r="AT9312" s="7"/>
      <c r="AU9312" s="7"/>
      <c r="AV9312" s="7"/>
      <c r="AX9312" s="7"/>
      <c r="AY9312" s="7"/>
      <c r="AZ9312" s="7"/>
      <c r="BA9312" s="7"/>
      <c r="BB9312" s="7"/>
      <c r="BC9312" s="7"/>
      <c r="BD9312" s="7"/>
      <c r="BG9312" s="7"/>
      <c r="BH9312" s="7"/>
      <c r="BI9312" s="7"/>
      <c r="BJ9312" s="7"/>
      <c r="BK9312" s="7"/>
      <c r="BL9312" s="7"/>
      <c r="BM9312" s="7"/>
      <c r="BP9312" s="7"/>
      <c r="BQ9312" s="7"/>
      <c r="BR9312" s="7"/>
      <c r="BS9312" s="7"/>
      <c r="BT9312" s="7"/>
      <c r="BU9312" s="7"/>
      <c r="BV9312" s="7"/>
      <c r="BW9312" s="7"/>
    </row>
    <row r="9313" spans="43:75" x14ac:dyDescent="0.2">
      <c r="AQ9313" s="7"/>
      <c r="AR9313" s="7"/>
      <c r="AS9313" s="7"/>
      <c r="AT9313" s="7"/>
      <c r="AU9313" s="7"/>
      <c r="AV9313" s="7"/>
      <c r="AX9313" s="7"/>
      <c r="AY9313" s="7"/>
      <c r="AZ9313" s="7"/>
      <c r="BA9313" s="7"/>
      <c r="BB9313" s="7"/>
      <c r="BC9313" s="7"/>
      <c r="BD9313" s="7"/>
      <c r="BG9313" s="7"/>
      <c r="BH9313" s="7"/>
      <c r="BI9313" s="7"/>
      <c r="BJ9313" s="7"/>
      <c r="BK9313" s="7"/>
      <c r="BL9313" s="7"/>
      <c r="BM9313" s="7"/>
      <c r="BP9313" s="7"/>
      <c r="BQ9313" s="7"/>
      <c r="BR9313" s="7"/>
      <c r="BS9313" s="7"/>
      <c r="BT9313" s="7"/>
      <c r="BU9313" s="7"/>
      <c r="BV9313" s="7"/>
      <c r="BW9313" s="7"/>
    </row>
    <row r="9314" spans="43:75" x14ac:dyDescent="0.2">
      <c r="AQ9314" s="7"/>
      <c r="AR9314" s="7"/>
      <c r="AS9314" s="7"/>
      <c r="AT9314" s="7"/>
      <c r="AU9314" s="7"/>
      <c r="AV9314" s="7"/>
      <c r="AX9314" s="7"/>
      <c r="AY9314" s="7"/>
      <c r="AZ9314" s="7"/>
      <c r="BA9314" s="7"/>
      <c r="BB9314" s="7"/>
      <c r="BC9314" s="7"/>
      <c r="BD9314" s="7"/>
      <c r="BG9314" s="7"/>
      <c r="BH9314" s="7"/>
      <c r="BI9314" s="7"/>
      <c r="BJ9314" s="7"/>
      <c r="BK9314" s="7"/>
      <c r="BL9314" s="7"/>
      <c r="BM9314" s="7"/>
      <c r="BP9314" s="7"/>
      <c r="BQ9314" s="7"/>
      <c r="BR9314" s="7"/>
      <c r="BS9314" s="7"/>
      <c r="BT9314" s="7"/>
      <c r="BU9314" s="7"/>
      <c r="BV9314" s="7"/>
      <c r="BW9314" s="7"/>
    </row>
    <row r="9315" spans="43:75" x14ac:dyDescent="0.2">
      <c r="AQ9315" s="7"/>
      <c r="AR9315" s="7"/>
      <c r="AS9315" s="7"/>
      <c r="AT9315" s="7"/>
      <c r="AU9315" s="7"/>
      <c r="AV9315" s="7"/>
      <c r="AX9315" s="7"/>
      <c r="AY9315" s="7"/>
      <c r="AZ9315" s="7"/>
      <c r="BA9315" s="7"/>
      <c r="BB9315" s="7"/>
      <c r="BC9315" s="7"/>
      <c r="BD9315" s="7"/>
      <c r="BG9315" s="7"/>
      <c r="BH9315" s="7"/>
      <c r="BI9315" s="7"/>
      <c r="BJ9315" s="7"/>
      <c r="BK9315" s="7"/>
      <c r="BL9315" s="7"/>
      <c r="BM9315" s="7"/>
      <c r="BP9315" s="7"/>
      <c r="BQ9315" s="7"/>
      <c r="BR9315" s="7"/>
      <c r="BS9315" s="7"/>
      <c r="BT9315" s="7"/>
      <c r="BU9315" s="7"/>
      <c r="BV9315" s="7"/>
      <c r="BW9315" s="7"/>
    </row>
    <row r="9316" spans="43:75" x14ac:dyDescent="0.2">
      <c r="AQ9316" s="7"/>
      <c r="AR9316" s="7"/>
      <c r="AS9316" s="7"/>
      <c r="AT9316" s="7"/>
      <c r="AU9316" s="7"/>
      <c r="AV9316" s="7"/>
      <c r="AX9316" s="7"/>
      <c r="AY9316" s="7"/>
      <c r="AZ9316" s="7"/>
      <c r="BA9316" s="7"/>
      <c r="BB9316" s="7"/>
      <c r="BC9316" s="7"/>
      <c r="BD9316" s="7"/>
      <c r="BG9316" s="7"/>
      <c r="BH9316" s="7"/>
      <c r="BI9316" s="7"/>
      <c r="BJ9316" s="7"/>
      <c r="BK9316" s="7"/>
      <c r="BL9316" s="7"/>
      <c r="BM9316" s="7"/>
      <c r="BP9316" s="7"/>
      <c r="BQ9316" s="7"/>
      <c r="BR9316" s="7"/>
      <c r="BS9316" s="7"/>
      <c r="BT9316" s="7"/>
      <c r="BU9316" s="7"/>
      <c r="BV9316" s="7"/>
      <c r="BW9316" s="7"/>
    </row>
    <row r="9317" spans="43:75" x14ac:dyDescent="0.2">
      <c r="AQ9317" s="7"/>
      <c r="AR9317" s="7"/>
      <c r="AS9317" s="7"/>
      <c r="AT9317" s="7"/>
      <c r="AU9317" s="7"/>
      <c r="AV9317" s="7"/>
      <c r="AX9317" s="7"/>
      <c r="AY9317" s="7"/>
      <c r="AZ9317" s="7"/>
      <c r="BA9317" s="7"/>
      <c r="BB9317" s="7"/>
      <c r="BC9317" s="7"/>
      <c r="BD9317" s="7"/>
      <c r="BG9317" s="7"/>
      <c r="BH9317" s="7"/>
      <c r="BI9317" s="7"/>
      <c r="BJ9317" s="7"/>
      <c r="BK9317" s="7"/>
      <c r="BL9317" s="7"/>
      <c r="BM9317" s="7"/>
      <c r="BP9317" s="7"/>
      <c r="BQ9317" s="7"/>
      <c r="BR9317" s="7"/>
      <c r="BS9317" s="7"/>
      <c r="BT9317" s="7"/>
      <c r="BU9317" s="7"/>
      <c r="BV9317" s="7"/>
      <c r="BW9317" s="7"/>
    </row>
    <row r="9318" spans="43:75" x14ac:dyDescent="0.2">
      <c r="AQ9318" s="7"/>
      <c r="AR9318" s="7"/>
      <c r="AS9318" s="7"/>
      <c r="AT9318" s="7"/>
      <c r="AU9318" s="7"/>
      <c r="AV9318" s="7"/>
      <c r="AX9318" s="7"/>
      <c r="AY9318" s="7"/>
      <c r="AZ9318" s="7"/>
      <c r="BA9318" s="7"/>
      <c r="BB9318" s="7"/>
      <c r="BC9318" s="7"/>
      <c r="BD9318" s="7"/>
      <c r="BG9318" s="7"/>
      <c r="BH9318" s="7"/>
      <c r="BI9318" s="7"/>
      <c r="BJ9318" s="7"/>
      <c r="BK9318" s="7"/>
      <c r="BL9318" s="7"/>
      <c r="BM9318" s="7"/>
      <c r="BP9318" s="7"/>
      <c r="BQ9318" s="7"/>
      <c r="BR9318" s="7"/>
      <c r="BS9318" s="7"/>
      <c r="BT9318" s="7"/>
      <c r="BU9318" s="7"/>
      <c r="BV9318" s="7"/>
      <c r="BW9318" s="7"/>
    </row>
    <row r="9319" spans="43:75" x14ac:dyDescent="0.2">
      <c r="AQ9319" s="7"/>
      <c r="AR9319" s="7"/>
      <c r="AS9319" s="7"/>
      <c r="AT9319" s="7"/>
      <c r="AU9319" s="7"/>
      <c r="AV9319" s="7"/>
      <c r="AX9319" s="7"/>
      <c r="AY9319" s="7"/>
      <c r="AZ9319" s="7"/>
      <c r="BA9319" s="7"/>
      <c r="BB9319" s="7"/>
      <c r="BC9319" s="7"/>
      <c r="BD9319" s="7"/>
      <c r="BG9319" s="7"/>
      <c r="BH9319" s="7"/>
      <c r="BI9319" s="7"/>
      <c r="BJ9319" s="7"/>
      <c r="BK9319" s="7"/>
      <c r="BL9319" s="7"/>
      <c r="BM9319" s="7"/>
      <c r="BP9319" s="7"/>
      <c r="BQ9319" s="7"/>
      <c r="BR9319" s="7"/>
      <c r="BS9319" s="7"/>
      <c r="BT9319" s="7"/>
      <c r="BU9319" s="7"/>
      <c r="BV9319" s="7"/>
      <c r="BW9319" s="7"/>
    </row>
    <row r="9320" spans="43:75" x14ac:dyDescent="0.2">
      <c r="AQ9320" s="7"/>
      <c r="AR9320" s="7"/>
      <c r="AS9320" s="7"/>
      <c r="AT9320" s="7"/>
      <c r="AU9320" s="7"/>
      <c r="AV9320" s="7"/>
      <c r="AX9320" s="7"/>
      <c r="AY9320" s="7"/>
      <c r="AZ9320" s="7"/>
      <c r="BA9320" s="7"/>
      <c r="BB9320" s="7"/>
      <c r="BC9320" s="7"/>
      <c r="BD9320" s="7"/>
      <c r="BG9320" s="7"/>
      <c r="BH9320" s="7"/>
      <c r="BI9320" s="7"/>
      <c r="BJ9320" s="7"/>
      <c r="BK9320" s="7"/>
      <c r="BL9320" s="7"/>
      <c r="BM9320" s="7"/>
      <c r="BP9320" s="7"/>
      <c r="BQ9320" s="7"/>
      <c r="BR9320" s="7"/>
      <c r="BS9320" s="7"/>
      <c r="BT9320" s="7"/>
      <c r="BU9320" s="7"/>
      <c r="BV9320" s="7"/>
      <c r="BW9320" s="7"/>
    </row>
    <row r="9321" spans="43:75" x14ac:dyDescent="0.2">
      <c r="AQ9321" s="7"/>
      <c r="AR9321" s="7"/>
      <c r="AS9321" s="7"/>
      <c r="AT9321" s="7"/>
      <c r="AU9321" s="7"/>
      <c r="AV9321" s="7"/>
      <c r="AX9321" s="7"/>
      <c r="AY9321" s="7"/>
      <c r="AZ9321" s="7"/>
      <c r="BA9321" s="7"/>
      <c r="BB9321" s="7"/>
      <c r="BC9321" s="7"/>
      <c r="BD9321" s="7"/>
      <c r="BG9321" s="7"/>
      <c r="BH9321" s="7"/>
      <c r="BI9321" s="7"/>
      <c r="BJ9321" s="7"/>
      <c r="BK9321" s="7"/>
      <c r="BL9321" s="7"/>
      <c r="BM9321" s="7"/>
      <c r="BP9321" s="7"/>
      <c r="BQ9321" s="7"/>
      <c r="BR9321" s="7"/>
      <c r="BS9321" s="7"/>
      <c r="BT9321" s="7"/>
      <c r="BU9321" s="7"/>
      <c r="BV9321" s="7"/>
      <c r="BW9321" s="7"/>
    </row>
    <row r="9322" spans="43:75" x14ac:dyDescent="0.2">
      <c r="AQ9322" s="7"/>
      <c r="AR9322" s="7"/>
      <c r="AS9322" s="7"/>
      <c r="AT9322" s="7"/>
      <c r="AU9322" s="7"/>
      <c r="AV9322" s="7"/>
      <c r="AX9322" s="7"/>
      <c r="AY9322" s="7"/>
      <c r="AZ9322" s="7"/>
      <c r="BA9322" s="7"/>
      <c r="BB9322" s="7"/>
      <c r="BC9322" s="7"/>
      <c r="BD9322" s="7"/>
      <c r="BG9322" s="7"/>
      <c r="BH9322" s="7"/>
      <c r="BI9322" s="7"/>
      <c r="BJ9322" s="7"/>
      <c r="BK9322" s="7"/>
      <c r="BL9322" s="7"/>
      <c r="BM9322" s="7"/>
      <c r="BP9322" s="7"/>
      <c r="BQ9322" s="7"/>
      <c r="BR9322" s="7"/>
      <c r="BS9322" s="7"/>
      <c r="BT9322" s="7"/>
      <c r="BU9322" s="7"/>
      <c r="BV9322" s="7"/>
      <c r="BW9322" s="7"/>
    </row>
    <row r="9323" spans="43:75" x14ac:dyDescent="0.2">
      <c r="AQ9323" s="7"/>
      <c r="AR9323" s="7"/>
      <c r="AS9323" s="7"/>
      <c r="AT9323" s="7"/>
      <c r="AU9323" s="7"/>
      <c r="AV9323" s="7"/>
      <c r="AX9323" s="7"/>
      <c r="AY9323" s="7"/>
      <c r="AZ9323" s="7"/>
      <c r="BA9323" s="7"/>
      <c r="BB9323" s="7"/>
      <c r="BC9323" s="7"/>
      <c r="BD9323" s="7"/>
      <c r="BG9323" s="7"/>
      <c r="BH9323" s="7"/>
      <c r="BI9323" s="7"/>
      <c r="BJ9323" s="7"/>
      <c r="BK9323" s="7"/>
      <c r="BL9323" s="7"/>
      <c r="BM9323" s="7"/>
      <c r="BP9323" s="7"/>
      <c r="BQ9323" s="7"/>
      <c r="BR9323" s="7"/>
      <c r="BS9323" s="7"/>
      <c r="BT9323" s="7"/>
      <c r="BU9323" s="7"/>
      <c r="BV9323" s="7"/>
      <c r="BW9323" s="7"/>
    </row>
    <row r="9324" spans="43:75" x14ac:dyDescent="0.2">
      <c r="AQ9324" s="7"/>
      <c r="AR9324" s="7"/>
      <c r="AS9324" s="7"/>
      <c r="AT9324" s="7"/>
      <c r="AU9324" s="7"/>
      <c r="AV9324" s="7"/>
      <c r="AX9324" s="7"/>
      <c r="AY9324" s="7"/>
      <c r="AZ9324" s="7"/>
      <c r="BA9324" s="7"/>
      <c r="BB9324" s="7"/>
      <c r="BC9324" s="7"/>
      <c r="BD9324" s="7"/>
      <c r="BG9324" s="7"/>
      <c r="BH9324" s="7"/>
      <c r="BI9324" s="7"/>
      <c r="BJ9324" s="7"/>
      <c r="BK9324" s="7"/>
      <c r="BL9324" s="7"/>
      <c r="BM9324" s="7"/>
      <c r="BP9324" s="7"/>
      <c r="BQ9324" s="7"/>
      <c r="BR9324" s="7"/>
      <c r="BS9324" s="7"/>
      <c r="BT9324" s="7"/>
      <c r="BU9324" s="7"/>
      <c r="BV9324" s="7"/>
      <c r="BW9324" s="7"/>
    </row>
    <row r="9325" spans="43:75" x14ac:dyDescent="0.2">
      <c r="AQ9325" s="7"/>
      <c r="AR9325" s="7"/>
      <c r="AS9325" s="7"/>
      <c r="AT9325" s="7"/>
      <c r="AU9325" s="7"/>
      <c r="AV9325" s="7"/>
      <c r="AX9325" s="7"/>
      <c r="AY9325" s="7"/>
      <c r="AZ9325" s="7"/>
      <c r="BA9325" s="7"/>
      <c r="BB9325" s="7"/>
      <c r="BC9325" s="7"/>
      <c r="BD9325" s="7"/>
      <c r="BG9325" s="7"/>
      <c r="BH9325" s="7"/>
      <c r="BI9325" s="7"/>
      <c r="BJ9325" s="7"/>
      <c r="BK9325" s="7"/>
      <c r="BL9325" s="7"/>
      <c r="BM9325" s="7"/>
      <c r="BP9325" s="7"/>
      <c r="BQ9325" s="7"/>
      <c r="BR9325" s="7"/>
      <c r="BS9325" s="7"/>
      <c r="BT9325" s="7"/>
      <c r="BU9325" s="7"/>
      <c r="BV9325" s="7"/>
      <c r="BW9325" s="7"/>
    </row>
    <row r="9326" spans="43:75" x14ac:dyDescent="0.2">
      <c r="AQ9326" s="7"/>
      <c r="AR9326" s="7"/>
      <c r="AS9326" s="7"/>
      <c r="AT9326" s="7"/>
      <c r="AU9326" s="7"/>
      <c r="AV9326" s="7"/>
      <c r="AX9326" s="7"/>
      <c r="AY9326" s="7"/>
      <c r="AZ9326" s="7"/>
      <c r="BA9326" s="7"/>
      <c r="BB9326" s="7"/>
      <c r="BC9326" s="7"/>
      <c r="BD9326" s="7"/>
      <c r="BG9326" s="7"/>
      <c r="BH9326" s="7"/>
      <c r="BI9326" s="7"/>
      <c r="BJ9326" s="7"/>
      <c r="BK9326" s="7"/>
      <c r="BL9326" s="7"/>
      <c r="BM9326" s="7"/>
      <c r="BP9326" s="7"/>
      <c r="BQ9326" s="7"/>
      <c r="BR9326" s="7"/>
      <c r="BS9326" s="7"/>
      <c r="BT9326" s="7"/>
      <c r="BU9326" s="7"/>
      <c r="BV9326" s="7"/>
      <c r="BW9326" s="7"/>
    </row>
    <row r="9327" spans="43:75" x14ac:dyDescent="0.2">
      <c r="AQ9327" s="7"/>
      <c r="AR9327" s="7"/>
      <c r="AS9327" s="7"/>
      <c r="AT9327" s="7"/>
      <c r="AU9327" s="7"/>
      <c r="AV9327" s="7"/>
      <c r="AX9327" s="7"/>
      <c r="AY9327" s="7"/>
      <c r="AZ9327" s="7"/>
      <c r="BA9327" s="7"/>
      <c r="BB9327" s="7"/>
      <c r="BC9327" s="7"/>
      <c r="BD9327" s="7"/>
      <c r="BG9327" s="7"/>
      <c r="BH9327" s="7"/>
      <c r="BI9327" s="7"/>
      <c r="BJ9327" s="7"/>
      <c r="BK9327" s="7"/>
      <c r="BL9327" s="7"/>
      <c r="BM9327" s="7"/>
      <c r="BP9327" s="7"/>
      <c r="BQ9327" s="7"/>
      <c r="BR9327" s="7"/>
      <c r="BS9327" s="7"/>
      <c r="BT9327" s="7"/>
      <c r="BU9327" s="7"/>
      <c r="BV9327" s="7"/>
      <c r="BW9327" s="7"/>
    </row>
    <row r="9328" spans="43:75" x14ac:dyDescent="0.2">
      <c r="AQ9328" s="7"/>
      <c r="AR9328" s="7"/>
      <c r="AS9328" s="7"/>
      <c r="AT9328" s="7"/>
      <c r="AU9328" s="7"/>
      <c r="AV9328" s="7"/>
      <c r="AX9328" s="7"/>
      <c r="AY9328" s="7"/>
      <c r="AZ9328" s="7"/>
      <c r="BA9328" s="7"/>
      <c r="BB9328" s="7"/>
      <c r="BC9328" s="7"/>
      <c r="BD9328" s="7"/>
      <c r="BG9328" s="7"/>
      <c r="BH9328" s="7"/>
      <c r="BI9328" s="7"/>
      <c r="BJ9328" s="7"/>
      <c r="BK9328" s="7"/>
      <c r="BL9328" s="7"/>
      <c r="BM9328" s="7"/>
      <c r="BP9328" s="7"/>
      <c r="BQ9328" s="7"/>
      <c r="BR9328" s="7"/>
      <c r="BS9328" s="7"/>
      <c r="BT9328" s="7"/>
      <c r="BU9328" s="7"/>
      <c r="BV9328" s="7"/>
      <c r="BW9328" s="7"/>
    </row>
    <row r="9329" spans="43:75" x14ac:dyDescent="0.2">
      <c r="AQ9329" s="7"/>
      <c r="AR9329" s="7"/>
      <c r="AS9329" s="7"/>
      <c r="AT9329" s="7"/>
      <c r="AU9329" s="7"/>
      <c r="AV9329" s="7"/>
      <c r="AX9329" s="7"/>
      <c r="AY9329" s="7"/>
      <c r="AZ9329" s="7"/>
      <c r="BA9329" s="7"/>
      <c r="BB9329" s="7"/>
      <c r="BC9329" s="7"/>
      <c r="BD9329" s="7"/>
      <c r="BG9329" s="7"/>
      <c r="BH9329" s="7"/>
      <c r="BI9329" s="7"/>
      <c r="BJ9329" s="7"/>
      <c r="BK9329" s="7"/>
      <c r="BL9329" s="7"/>
      <c r="BM9329" s="7"/>
      <c r="BP9329" s="7"/>
      <c r="BQ9329" s="7"/>
      <c r="BR9329" s="7"/>
      <c r="BS9329" s="7"/>
      <c r="BT9329" s="7"/>
      <c r="BU9329" s="7"/>
      <c r="BV9329" s="7"/>
      <c r="BW9329" s="7"/>
    </row>
    <row r="9330" spans="43:75" x14ac:dyDescent="0.2">
      <c r="AQ9330" s="7"/>
      <c r="AR9330" s="7"/>
      <c r="AS9330" s="7"/>
      <c r="AT9330" s="7"/>
      <c r="AU9330" s="7"/>
      <c r="AV9330" s="7"/>
      <c r="AX9330" s="7"/>
      <c r="AY9330" s="7"/>
      <c r="AZ9330" s="7"/>
      <c r="BA9330" s="7"/>
      <c r="BB9330" s="7"/>
      <c r="BC9330" s="7"/>
      <c r="BD9330" s="7"/>
      <c r="BG9330" s="7"/>
      <c r="BH9330" s="7"/>
      <c r="BI9330" s="7"/>
      <c r="BJ9330" s="7"/>
      <c r="BK9330" s="7"/>
      <c r="BL9330" s="7"/>
      <c r="BM9330" s="7"/>
      <c r="BP9330" s="7"/>
      <c r="BQ9330" s="7"/>
      <c r="BR9330" s="7"/>
      <c r="BS9330" s="7"/>
      <c r="BT9330" s="7"/>
      <c r="BU9330" s="7"/>
      <c r="BV9330" s="7"/>
      <c r="BW9330" s="7"/>
    </row>
    <row r="9331" spans="43:75" x14ac:dyDescent="0.2">
      <c r="AQ9331" s="7"/>
      <c r="AR9331" s="7"/>
      <c r="AS9331" s="7"/>
      <c r="AT9331" s="7"/>
      <c r="AU9331" s="7"/>
      <c r="AV9331" s="7"/>
      <c r="AX9331" s="7"/>
      <c r="AY9331" s="7"/>
      <c r="AZ9331" s="7"/>
      <c r="BA9331" s="7"/>
      <c r="BB9331" s="7"/>
      <c r="BC9331" s="7"/>
      <c r="BD9331" s="7"/>
      <c r="BG9331" s="7"/>
      <c r="BH9331" s="7"/>
      <c r="BI9331" s="7"/>
      <c r="BJ9331" s="7"/>
      <c r="BK9331" s="7"/>
      <c r="BL9331" s="7"/>
      <c r="BM9331" s="7"/>
      <c r="BP9331" s="7"/>
      <c r="BQ9331" s="7"/>
      <c r="BR9331" s="7"/>
      <c r="BS9331" s="7"/>
      <c r="BT9331" s="7"/>
      <c r="BU9331" s="7"/>
      <c r="BV9331" s="7"/>
      <c r="BW9331" s="7"/>
    </row>
    <row r="9332" spans="43:75" x14ac:dyDescent="0.2">
      <c r="AQ9332" s="7"/>
      <c r="AR9332" s="7"/>
      <c r="AS9332" s="7"/>
      <c r="AT9332" s="7"/>
      <c r="AU9332" s="7"/>
      <c r="AV9332" s="7"/>
      <c r="AX9332" s="7"/>
      <c r="AY9332" s="7"/>
      <c r="AZ9332" s="7"/>
      <c r="BA9332" s="7"/>
      <c r="BB9332" s="7"/>
      <c r="BC9332" s="7"/>
      <c r="BD9332" s="7"/>
      <c r="BG9332" s="7"/>
      <c r="BH9332" s="7"/>
      <c r="BI9332" s="7"/>
      <c r="BJ9332" s="7"/>
      <c r="BK9332" s="7"/>
      <c r="BL9332" s="7"/>
      <c r="BM9332" s="7"/>
      <c r="BP9332" s="7"/>
      <c r="BQ9332" s="7"/>
      <c r="BR9332" s="7"/>
      <c r="BS9332" s="7"/>
      <c r="BT9332" s="7"/>
      <c r="BU9332" s="7"/>
      <c r="BV9332" s="7"/>
      <c r="BW9332" s="7"/>
    </row>
    <row r="9333" spans="43:75" x14ac:dyDescent="0.2">
      <c r="AQ9333" s="7"/>
      <c r="AR9333" s="7"/>
      <c r="AS9333" s="7"/>
      <c r="AT9333" s="7"/>
      <c r="AU9333" s="7"/>
      <c r="AV9333" s="7"/>
      <c r="AX9333" s="7"/>
      <c r="AY9333" s="7"/>
      <c r="AZ9333" s="7"/>
      <c r="BA9333" s="7"/>
      <c r="BB9333" s="7"/>
      <c r="BC9333" s="7"/>
      <c r="BD9333" s="7"/>
      <c r="BG9333" s="7"/>
      <c r="BH9333" s="7"/>
      <c r="BI9333" s="7"/>
      <c r="BJ9333" s="7"/>
      <c r="BK9333" s="7"/>
      <c r="BL9333" s="7"/>
      <c r="BM9333" s="7"/>
      <c r="BP9333" s="7"/>
      <c r="BQ9333" s="7"/>
      <c r="BR9333" s="7"/>
      <c r="BS9333" s="7"/>
      <c r="BT9333" s="7"/>
      <c r="BU9333" s="7"/>
      <c r="BV9333" s="7"/>
      <c r="BW9333" s="7"/>
    </row>
    <row r="9334" spans="43:75" x14ac:dyDescent="0.2">
      <c r="AQ9334" s="7"/>
      <c r="AR9334" s="7"/>
      <c r="AS9334" s="7"/>
      <c r="AT9334" s="7"/>
      <c r="AU9334" s="7"/>
      <c r="AV9334" s="7"/>
      <c r="AX9334" s="7"/>
      <c r="AY9334" s="7"/>
      <c r="AZ9334" s="7"/>
      <c r="BA9334" s="7"/>
      <c r="BB9334" s="7"/>
      <c r="BC9334" s="7"/>
      <c r="BD9334" s="7"/>
      <c r="BG9334" s="7"/>
      <c r="BH9334" s="7"/>
      <c r="BI9334" s="7"/>
      <c r="BJ9334" s="7"/>
      <c r="BK9334" s="7"/>
      <c r="BL9334" s="7"/>
      <c r="BM9334" s="7"/>
      <c r="BP9334" s="7"/>
      <c r="BQ9334" s="7"/>
      <c r="BR9334" s="7"/>
      <c r="BS9334" s="7"/>
      <c r="BT9334" s="7"/>
      <c r="BU9334" s="7"/>
      <c r="BV9334" s="7"/>
      <c r="BW9334" s="7"/>
    </row>
    <row r="9335" spans="43:75" x14ac:dyDescent="0.2">
      <c r="AQ9335" s="7"/>
      <c r="AR9335" s="7"/>
      <c r="AS9335" s="7"/>
      <c r="AT9335" s="7"/>
      <c r="AU9335" s="7"/>
      <c r="AV9335" s="7"/>
      <c r="AX9335" s="7"/>
      <c r="AY9335" s="7"/>
      <c r="AZ9335" s="7"/>
      <c r="BA9335" s="7"/>
      <c r="BB9335" s="7"/>
      <c r="BC9335" s="7"/>
      <c r="BD9335" s="7"/>
      <c r="BG9335" s="7"/>
      <c r="BH9335" s="7"/>
      <c r="BI9335" s="7"/>
      <c r="BJ9335" s="7"/>
      <c r="BK9335" s="7"/>
      <c r="BL9335" s="7"/>
      <c r="BM9335" s="7"/>
      <c r="BP9335" s="7"/>
      <c r="BQ9335" s="7"/>
      <c r="BR9335" s="7"/>
      <c r="BS9335" s="7"/>
      <c r="BT9335" s="7"/>
      <c r="BU9335" s="7"/>
      <c r="BV9335" s="7"/>
      <c r="BW9335" s="7"/>
    </row>
    <row r="9336" spans="43:75" x14ac:dyDescent="0.2">
      <c r="AQ9336" s="7"/>
      <c r="AR9336" s="7"/>
      <c r="AS9336" s="7"/>
      <c r="AT9336" s="7"/>
      <c r="AU9336" s="7"/>
      <c r="AV9336" s="7"/>
      <c r="AX9336" s="7"/>
      <c r="AY9336" s="7"/>
      <c r="AZ9336" s="7"/>
      <c r="BA9336" s="7"/>
      <c r="BB9336" s="7"/>
      <c r="BC9336" s="7"/>
      <c r="BD9336" s="7"/>
      <c r="BG9336" s="7"/>
      <c r="BH9336" s="7"/>
      <c r="BI9336" s="7"/>
      <c r="BJ9336" s="7"/>
      <c r="BK9336" s="7"/>
      <c r="BL9336" s="7"/>
      <c r="BM9336" s="7"/>
      <c r="BP9336" s="7"/>
      <c r="BQ9336" s="7"/>
      <c r="BR9336" s="7"/>
      <c r="BS9336" s="7"/>
      <c r="BT9336" s="7"/>
      <c r="BU9336" s="7"/>
      <c r="BV9336" s="7"/>
      <c r="BW9336" s="7"/>
    </row>
    <row r="9337" spans="43:75" x14ac:dyDescent="0.2">
      <c r="AQ9337" s="7"/>
      <c r="AR9337" s="7"/>
      <c r="AS9337" s="7"/>
      <c r="AT9337" s="7"/>
      <c r="AU9337" s="7"/>
      <c r="AV9337" s="7"/>
      <c r="AX9337" s="7"/>
      <c r="AY9337" s="7"/>
      <c r="AZ9337" s="7"/>
      <c r="BA9337" s="7"/>
      <c r="BB9337" s="7"/>
      <c r="BC9337" s="7"/>
      <c r="BD9337" s="7"/>
      <c r="BG9337" s="7"/>
      <c r="BH9337" s="7"/>
      <c r="BI9337" s="7"/>
      <c r="BJ9337" s="7"/>
      <c r="BK9337" s="7"/>
      <c r="BL9337" s="7"/>
      <c r="BM9337" s="7"/>
      <c r="BP9337" s="7"/>
      <c r="BQ9337" s="7"/>
      <c r="BR9337" s="7"/>
      <c r="BS9337" s="7"/>
      <c r="BT9337" s="7"/>
      <c r="BU9337" s="7"/>
      <c r="BV9337" s="7"/>
      <c r="BW9337" s="7"/>
    </row>
    <row r="9338" spans="43:75" x14ac:dyDescent="0.2">
      <c r="AQ9338" s="7"/>
      <c r="AR9338" s="7"/>
      <c r="AS9338" s="7"/>
      <c r="AT9338" s="7"/>
      <c r="AU9338" s="7"/>
      <c r="AV9338" s="7"/>
      <c r="AX9338" s="7"/>
      <c r="AY9338" s="7"/>
      <c r="AZ9338" s="7"/>
      <c r="BA9338" s="7"/>
      <c r="BB9338" s="7"/>
      <c r="BC9338" s="7"/>
      <c r="BD9338" s="7"/>
      <c r="BG9338" s="7"/>
      <c r="BH9338" s="7"/>
      <c r="BI9338" s="7"/>
      <c r="BJ9338" s="7"/>
      <c r="BK9338" s="7"/>
      <c r="BL9338" s="7"/>
      <c r="BM9338" s="7"/>
      <c r="BP9338" s="7"/>
      <c r="BQ9338" s="7"/>
      <c r="BR9338" s="7"/>
      <c r="BS9338" s="7"/>
      <c r="BT9338" s="7"/>
      <c r="BU9338" s="7"/>
      <c r="BV9338" s="7"/>
      <c r="BW9338" s="7"/>
    </row>
    <row r="9339" spans="43:75" x14ac:dyDescent="0.2">
      <c r="AQ9339" s="7"/>
      <c r="AR9339" s="7"/>
      <c r="AS9339" s="7"/>
      <c r="AT9339" s="7"/>
      <c r="AU9339" s="7"/>
      <c r="AV9339" s="7"/>
      <c r="AX9339" s="7"/>
      <c r="AY9339" s="7"/>
      <c r="AZ9339" s="7"/>
      <c r="BA9339" s="7"/>
      <c r="BB9339" s="7"/>
      <c r="BC9339" s="7"/>
      <c r="BD9339" s="7"/>
      <c r="BG9339" s="7"/>
      <c r="BH9339" s="7"/>
      <c r="BI9339" s="7"/>
      <c r="BJ9339" s="7"/>
      <c r="BK9339" s="7"/>
      <c r="BL9339" s="7"/>
      <c r="BM9339" s="7"/>
      <c r="BP9339" s="7"/>
      <c r="BQ9339" s="7"/>
      <c r="BR9339" s="7"/>
      <c r="BS9339" s="7"/>
      <c r="BT9339" s="7"/>
      <c r="BU9339" s="7"/>
      <c r="BV9339" s="7"/>
      <c r="BW9339" s="7"/>
    </row>
    <row r="9340" spans="43:75" x14ac:dyDescent="0.2">
      <c r="AQ9340" s="7"/>
      <c r="AR9340" s="7"/>
      <c r="AS9340" s="7"/>
      <c r="AT9340" s="7"/>
      <c r="AU9340" s="7"/>
      <c r="AV9340" s="7"/>
      <c r="AX9340" s="7"/>
      <c r="AY9340" s="7"/>
      <c r="AZ9340" s="7"/>
      <c r="BA9340" s="7"/>
      <c r="BB9340" s="7"/>
      <c r="BC9340" s="7"/>
      <c r="BD9340" s="7"/>
      <c r="BG9340" s="7"/>
      <c r="BH9340" s="7"/>
      <c r="BI9340" s="7"/>
      <c r="BJ9340" s="7"/>
      <c r="BK9340" s="7"/>
      <c r="BL9340" s="7"/>
      <c r="BM9340" s="7"/>
      <c r="BP9340" s="7"/>
      <c r="BQ9340" s="7"/>
      <c r="BR9340" s="7"/>
      <c r="BS9340" s="7"/>
      <c r="BT9340" s="7"/>
      <c r="BU9340" s="7"/>
      <c r="BV9340" s="7"/>
      <c r="BW9340" s="7"/>
    </row>
    <row r="9341" spans="43:75" x14ac:dyDescent="0.2">
      <c r="AQ9341" s="7"/>
      <c r="AR9341" s="7"/>
      <c r="AS9341" s="7"/>
      <c r="AT9341" s="7"/>
      <c r="AU9341" s="7"/>
      <c r="AV9341" s="7"/>
      <c r="AX9341" s="7"/>
      <c r="AY9341" s="7"/>
      <c r="AZ9341" s="7"/>
      <c r="BA9341" s="7"/>
      <c r="BB9341" s="7"/>
      <c r="BC9341" s="7"/>
      <c r="BD9341" s="7"/>
      <c r="BG9341" s="7"/>
      <c r="BH9341" s="7"/>
      <c r="BI9341" s="7"/>
      <c r="BJ9341" s="7"/>
      <c r="BK9341" s="7"/>
      <c r="BL9341" s="7"/>
      <c r="BM9341" s="7"/>
      <c r="BP9341" s="7"/>
      <c r="BQ9341" s="7"/>
      <c r="BR9341" s="7"/>
      <c r="BS9341" s="7"/>
      <c r="BT9341" s="7"/>
      <c r="BU9341" s="7"/>
      <c r="BV9341" s="7"/>
      <c r="BW9341" s="7"/>
    </row>
    <row r="9342" spans="43:75" x14ac:dyDescent="0.2">
      <c r="AQ9342" s="7"/>
      <c r="AR9342" s="7"/>
      <c r="AS9342" s="7"/>
      <c r="AT9342" s="7"/>
      <c r="AU9342" s="7"/>
      <c r="AV9342" s="7"/>
      <c r="AX9342" s="7"/>
      <c r="AY9342" s="7"/>
      <c r="AZ9342" s="7"/>
      <c r="BA9342" s="7"/>
      <c r="BB9342" s="7"/>
      <c r="BC9342" s="7"/>
      <c r="BD9342" s="7"/>
      <c r="BG9342" s="7"/>
      <c r="BH9342" s="7"/>
      <c r="BI9342" s="7"/>
      <c r="BJ9342" s="7"/>
      <c r="BK9342" s="7"/>
      <c r="BL9342" s="7"/>
      <c r="BM9342" s="7"/>
      <c r="BP9342" s="7"/>
      <c r="BQ9342" s="7"/>
      <c r="BR9342" s="7"/>
      <c r="BS9342" s="7"/>
      <c r="BT9342" s="7"/>
      <c r="BU9342" s="7"/>
      <c r="BV9342" s="7"/>
      <c r="BW9342" s="7"/>
    </row>
    <row r="9343" spans="43:75" x14ac:dyDescent="0.2">
      <c r="AQ9343" s="7"/>
      <c r="AR9343" s="7"/>
      <c r="AS9343" s="7"/>
      <c r="AT9343" s="7"/>
      <c r="AU9343" s="7"/>
      <c r="AV9343" s="7"/>
      <c r="AX9343" s="7"/>
      <c r="AY9343" s="7"/>
      <c r="AZ9343" s="7"/>
      <c r="BA9343" s="7"/>
      <c r="BB9343" s="7"/>
      <c r="BC9343" s="7"/>
      <c r="BD9343" s="7"/>
      <c r="BG9343" s="7"/>
      <c r="BH9343" s="7"/>
      <c r="BI9343" s="7"/>
      <c r="BJ9343" s="7"/>
      <c r="BK9343" s="7"/>
      <c r="BL9343" s="7"/>
      <c r="BM9343" s="7"/>
      <c r="BP9343" s="7"/>
      <c r="BQ9343" s="7"/>
      <c r="BR9343" s="7"/>
      <c r="BS9343" s="7"/>
      <c r="BT9343" s="7"/>
      <c r="BU9343" s="7"/>
      <c r="BV9343" s="7"/>
      <c r="BW9343" s="7"/>
    </row>
    <row r="9344" spans="43:75" x14ac:dyDescent="0.2">
      <c r="AQ9344" s="7"/>
      <c r="AR9344" s="7"/>
      <c r="AS9344" s="7"/>
      <c r="AT9344" s="7"/>
      <c r="AU9344" s="7"/>
      <c r="AV9344" s="7"/>
      <c r="AX9344" s="7"/>
      <c r="AY9344" s="7"/>
      <c r="AZ9344" s="7"/>
      <c r="BA9344" s="7"/>
      <c r="BB9344" s="7"/>
      <c r="BC9344" s="7"/>
      <c r="BD9344" s="7"/>
      <c r="BG9344" s="7"/>
      <c r="BH9344" s="7"/>
      <c r="BI9344" s="7"/>
      <c r="BJ9344" s="7"/>
      <c r="BK9344" s="7"/>
      <c r="BL9344" s="7"/>
      <c r="BM9344" s="7"/>
      <c r="BP9344" s="7"/>
      <c r="BQ9344" s="7"/>
      <c r="BR9344" s="7"/>
      <c r="BS9344" s="7"/>
      <c r="BT9344" s="7"/>
      <c r="BU9344" s="7"/>
      <c r="BV9344" s="7"/>
      <c r="BW9344" s="7"/>
    </row>
    <row r="9345" spans="43:75" x14ac:dyDescent="0.2">
      <c r="AQ9345" s="7"/>
      <c r="AR9345" s="7"/>
      <c r="AS9345" s="7"/>
      <c r="AT9345" s="7"/>
      <c r="AU9345" s="7"/>
      <c r="AV9345" s="7"/>
      <c r="AX9345" s="7"/>
      <c r="AY9345" s="7"/>
      <c r="AZ9345" s="7"/>
      <c r="BA9345" s="7"/>
      <c r="BB9345" s="7"/>
      <c r="BC9345" s="7"/>
      <c r="BD9345" s="7"/>
      <c r="BG9345" s="7"/>
      <c r="BH9345" s="7"/>
      <c r="BI9345" s="7"/>
      <c r="BJ9345" s="7"/>
      <c r="BK9345" s="7"/>
      <c r="BL9345" s="7"/>
      <c r="BM9345" s="7"/>
      <c r="BP9345" s="7"/>
      <c r="BQ9345" s="7"/>
      <c r="BR9345" s="7"/>
      <c r="BS9345" s="7"/>
      <c r="BT9345" s="7"/>
      <c r="BU9345" s="7"/>
      <c r="BV9345" s="7"/>
      <c r="BW9345" s="7"/>
    </row>
    <row r="9346" spans="43:75" x14ac:dyDescent="0.2">
      <c r="AQ9346" s="7"/>
      <c r="AR9346" s="7"/>
      <c r="AS9346" s="7"/>
      <c r="AT9346" s="7"/>
      <c r="AU9346" s="7"/>
      <c r="AV9346" s="7"/>
      <c r="AX9346" s="7"/>
      <c r="AY9346" s="7"/>
      <c r="AZ9346" s="7"/>
      <c r="BA9346" s="7"/>
      <c r="BB9346" s="7"/>
      <c r="BC9346" s="7"/>
      <c r="BD9346" s="7"/>
      <c r="BG9346" s="7"/>
      <c r="BH9346" s="7"/>
      <c r="BI9346" s="7"/>
      <c r="BJ9346" s="7"/>
      <c r="BK9346" s="7"/>
      <c r="BL9346" s="7"/>
      <c r="BM9346" s="7"/>
      <c r="BP9346" s="7"/>
      <c r="BQ9346" s="7"/>
      <c r="BR9346" s="7"/>
      <c r="BS9346" s="7"/>
      <c r="BT9346" s="7"/>
      <c r="BU9346" s="7"/>
      <c r="BV9346" s="7"/>
      <c r="BW9346" s="7"/>
    </row>
    <row r="9347" spans="43:75" x14ac:dyDescent="0.2">
      <c r="AQ9347" s="7"/>
      <c r="AR9347" s="7"/>
      <c r="AS9347" s="7"/>
      <c r="AT9347" s="7"/>
      <c r="AU9347" s="7"/>
      <c r="AV9347" s="7"/>
      <c r="AX9347" s="7"/>
      <c r="AY9347" s="7"/>
      <c r="AZ9347" s="7"/>
      <c r="BA9347" s="7"/>
      <c r="BB9347" s="7"/>
      <c r="BC9347" s="7"/>
      <c r="BD9347" s="7"/>
      <c r="BG9347" s="7"/>
      <c r="BH9347" s="7"/>
      <c r="BI9347" s="7"/>
      <c r="BJ9347" s="7"/>
      <c r="BK9347" s="7"/>
      <c r="BL9347" s="7"/>
      <c r="BM9347" s="7"/>
      <c r="BP9347" s="7"/>
      <c r="BQ9347" s="7"/>
      <c r="BR9347" s="7"/>
      <c r="BS9347" s="7"/>
      <c r="BT9347" s="7"/>
      <c r="BU9347" s="7"/>
      <c r="BV9347" s="7"/>
      <c r="BW9347" s="7"/>
    </row>
    <row r="9348" spans="43:75" x14ac:dyDescent="0.2">
      <c r="AQ9348" s="7"/>
      <c r="AR9348" s="7"/>
      <c r="AS9348" s="7"/>
      <c r="AT9348" s="7"/>
      <c r="AU9348" s="7"/>
      <c r="AV9348" s="7"/>
      <c r="AX9348" s="7"/>
      <c r="AY9348" s="7"/>
      <c r="AZ9348" s="7"/>
      <c r="BA9348" s="7"/>
      <c r="BB9348" s="7"/>
      <c r="BC9348" s="7"/>
      <c r="BD9348" s="7"/>
      <c r="BG9348" s="7"/>
      <c r="BH9348" s="7"/>
      <c r="BI9348" s="7"/>
      <c r="BJ9348" s="7"/>
      <c r="BK9348" s="7"/>
      <c r="BL9348" s="7"/>
      <c r="BM9348" s="7"/>
      <c r="BP9348" s="7"/>
      <c r="BQ9348" s="7"/>
      <c r="BR9348" s="7"/>
      <c r="BS9348" s="7"/>
      <c r="BT9348" s="7"/>
      <c r="BU9348" s="7"/>
      <c r="BV9348" s="7"/>
      <c r="BW9348" s="7"/>
    </row>
    <row r="9349" spans="43:75" x14ac:dyDescent="0.2">
      <c r="AQ9349" s="7"/>
      <c r="AR9349" s="7"/>
      <c r="AS9349" s="7"/>
      <c r="AT9349" s="7"/>
      <c r="AU9349" s="7"/>
      <c r="AV9349" s="7"/>
      <c r="AX9349" s="7"/>
      <c r="AY9349" s="7"/>
      <c r="AZ9349" s="7"/>
      <c r="BA9349" s="7"/>
      <c r="BB9349" s="7"/>
      <c r="BC9349" s="7"/>
      <c r="BD9349" s="7"/>
      <c r="BG9349" s="7"/>
      <c r="BH9349" s="7"/>
      <c r="BI9349" s="7"/>
      <c r="BJ9349" s="7"/>
      <c r="BK9349" s="7"/>
      <c r="BL9349" s="7"/>
      <c r="BM9349" s="7"/>
      <c r="BP9349" s="7"/>
      <c r="BQ9349" s="7"/>
      <c r="BR9349" s="7"/>
      <c r="BS9349" s="7"/>
      <c r="BT9349" s="7"/>
      <c r="BU9349" s="7"/>
      <c r="BV9349" s="7"/>
      <c r="BW9349" s="7"/>
    </row>
    <row r="9350" spans="43:75" x14ac:dyDescent="0.2">
      <c r="AQ9350" s="7"/>
      <c r="AR9350" s="7"/>
      <c r="AS9350" s="7"/>
      <c r="AT9350" s="7"/>
      <c r="AU9350" s="7"/>
      <c r="AV9350" s="7"/>
      <c r="AX9350" s="7"/>
      <c r="AY9350" s="7"/>
      <c r="AZ9350" s="7"/>
      <c r="BA9350" s="7"/>
      <c r="BB9350" s="7"/>
      <c r="BC9350" s="7"/>
      <c r="BD9350" s="7"/>
      <c r="BG9350" s="7"/>
      <c r="BH9350" s="7"/>
      <c r="BI9350" s="7"/>
      <c r="BJ9350" s="7"/>
      <c r="BK9350" s="7"/>
      <c r="BL9350" s="7"/>
      <c r="BM9350" s="7"/>
      <c r="BP9350" s="7"/>
      <c r="BQ9350" s="7"/>
      <c r="BR9350" s="7"/>
      <c r="BS9350" s="7"/>
      <c r="BT9350" s="7"/>
      <c r="BU9350" s="7"/>
      <c r="BV9350" s="7"/>
      <c r="BW9350" s="7"/>
    </row>
    <row r="9351" spans="43:75" x14ac:dyDescent="0.2">
      <c r="AQ9351" s="7"/>
      <c r="AR9351" s="7"/>
      <c r="AS9351" s="7"/>
      <c r="AT9351" s="7"/>
      <c r="AU9351" s="7"/>
      <c r="AV9351" s="7"/>
      <c r="AX9351" s="7"/>
      <c r="AY9351" s="7"/>
      <c r="AZ9351" s="7"/>
      <c r="BA9351" s="7"/>
      <c r="BB9351" s="7"/>
      <c r="BC9351" s="7"/>
      <c r="BD9351" s="7"/>
      <c r="BG9351" s="7"/>
      <c r="BH9351" s="7"/>
      <c r="BI9351" s="7"/>
      <c r="BJ9351" s="7"/>
      <c r="BK9351" s="7"/>
      <c r="BL9351" s="7"/>
      <c r="BM9351" s="7"/>
      <c r="BP9351" s="7"/>
      <c r="BQ9351" s="7"/>
      <c r="BR9351" s="7"/>
      <c r="BS9351" s="7"/>
      <c r="BT9351" s="7"/>
      <c r="BU9351" s="7"/>
      <c r="BV9351" s="7"/>
      <c r="BW9351" s="7"/>
    </row>
    <row r="9352" spans="43:75" x14ac:dyDescent="0.2">
      <c r="AQ9352" s="7"/>
      <c r="AR9352" s="7"/>
      <c r="AS9352" s="7"/>
      <c r="AT9352" s="7"/>
      <c r="AU9352" s="7"/>
      <c r="AV9352" s="7"/>
      <c r="AX9352" s="7"/>
      <c r="AY9352" s="7"/>
      <c r="AZ9352" s="7"/>
      <c r="BA9352" s="7"/>
      <c r="BB9352" s="7"/>
      <c r="BC9352" s="7"/>
      <c r="BD9352" s="7"/>
      <c r="BG9352" s="7"/>
      <c r="BH9352" s="7"/>
      <c r="BI9352" s="7"/>
      <c r="BJ9352" s="7"/>
      <c r="BK9352" s="7"/>
      <c r="BL9352" s="7"/>
      <c r="BM9352" s="7"/>
      <c r="BP9352" s="7"/>
      <c r="BQ9352" s="7"/>
      <c r="BR9352" s="7"/>
      <c r="BS9352" s="7"/>
      <c r="BT9352" s="7"/>
      <c r="BU9352" s="7"/>
      <c r="BV9352" s="7"/>
      <c r="BW9352" s="7"/>
    </row>
    <row r="9353" spans="43:75" x14ac:dyDescent="0.2">
      <c r="AQ9353" s="7"/>
      <c r="AR9353" s="7"/>
      <c r="AS9353" s="7"/>
      <c r="AT9353" s="7"/>
      <c r="AU9353" s="7"/>
      <c r="AV9353" s="7"/>
      <c r="AX9353" s="7"/>
      <c r="AY9353" s="7"/>
      <c r="AZ9353" s="7"/>
      <c r="BA9353" s="7"/>
      <c r="BB9353" s="7"/>
      <c r="BC9353" s="7"/>
      <c r="BD9353" s="7"/>
      <c r="BG9353" s="7"/>
      <c r="BH9353" s="7"/>
      <c r="BI9353" s="7"/>
      <c r="BJ9353" s="7"/>
      <c r="BK9353" s="7"/>
      <c r="BL9353" s="7"/>
      <c r="BM9353" s="7"/>
      <c r="BP9353" s="7"/>
      <c r="BQ9353" s="7"/>
      <c r="BR9353" s="7"/>
      <c r="BS9353" s="7"/>
      <c r="BT9353" s="7"/>
      <c r="BU9353" s="7"/>
      <c r="BV9353" s="7"/>
      <c r="BW9353" s="7"/>
    </row>
    <row r="9354" spans="43:75" x14ac:dyDescent="0.2">
      <c r="AQ9354" s="7"/>
      <c r="AR9354" s="7"/>
      <c r="AS9354" s="7"/>
      <c r="AT9354" s="7"/>
      <c r="AU9354" s="7"/>
      <c r="AV9354" s="7"/>
      <c r="AX9354" s="7"/>
      <c r="AY9354" s="7"/>
      <c r="AZ9354" s="7"/>
      <c r="BA9354" s="7"/>
      <c r="BB9354" s="7"/>
      <c r="BC9354" s="7"/>
      <c r="BD9354" s="7"/>
      <c r="BG9354" s="7"/>
      <c r="BH9354" s="7"/>
      <c r="BI9354" s="7"/>
      <c r="BJ9354" s="7"/>
      <c r="BK9354" s="7"/>
      <c r="BL9354" s="7"/>
      <c r="BM9354" s="7"/>
      <c r="BP9354" s="7"/>
      <c r="BQ9354" s="7"/>
      <c r="BR9354" s="7"/>
      <c r="BS9354" s="7"/>
      <c r="BT9354" s="7"/>
      <c r="BU9354" s="7"/>
      <c r="BV9354" s="7"/>
      <c r="BW9354" s="7"/>
    </row>
    <row r="9355" spans="43:75" x14ac:dyDescent="0.2">
      <c r="AQ9355" s="7"/>
      <c r="AR9355" s="7"/>
      <c r="AS9355" s="7"/>
      <c r="AT9355" s="7"/>
      <c r="AU9355" s="7"/>
      <c r="AV9355" s="7"/>
      <c r="AX9355" s="7"/>
      <c r="AY9355" s="7"/>
      <c r="AZ9355" s="7"/>
      <c r="BA9355" s="7"/>
      <c r="BB9355" s="7"/>
      <c r="BC9355" s="7"/>
      <c r="BD9355" s="7"/>
      <c r="BG9355" s="7"/>
      <c r="BH9355" s="7"/>
      <c r="BI9355" s="7"/>
      <c r="BJ9355" s="7"/>
      <c r="BK9355" s="7"/>
      <c r="BL9355" s="7"/>
      <c r="BM9355" s="7"/>
      <c r="BP9355" s="7"/>
      <c r="BQ9355" s="7"/>
      <c r="BR9355" s="7"/>
      <c r="BS9355" s="7"/>
      <c r="BT9355" s="7"/>
      <c r="BU9355" s="7"/>
      <c r="BV9355" s="7"/>
      <c r="BW9355" s="7"/>
    </row>
    <row r="9356" spans="43:75" x14ac:dyDescent="0.2">
      <c r="AQ9356" s="7"/>
      <c r="AR9356" s="7"/>
      <c r="AS9356" s="7"/>
      <c r="AT9356" s="7"/>
      <c r="AU9356" s="7"/>
      <c r="AV9356" s="7"/>
      <c r="AX9356" s="7"/>
      <c r="AY9356" s="7"/>
      <c r="AZ9356" s="7"/>
      <c r="BA9356" s="7"/>
      <c r="BB9356" s="7"/>
      <c r="BC9356" s="7"/>
      <c r="BD9356" s="7"/>
      <c r="BG9356" s="7"/>
      <c r="BH9356" s="7"/>
      <c r="BI9356" s="7"/>
      <c r="BJ9356" s="7"/>
      <c r="BK9356" s="7"/>
      <c r="BL9356" s="7"/>
      <c r="BM9356" s="7"/>
      <c r="BP9356" s="7"/>
      <c r="BQ9356" s="7"/>
      <c r="BR9356" s="7"/>
      <c r="BS9356" s="7"/>
      <c r="BT9356" s="7"/>
      <c r="BU9356" s="7"/>
      <c r="BV9356" s="7"/>
      <c r="BW9356" s="7"/>
    </row>
    <row r="9357" spans="43:75" x14ac:dyDescent="0.2">
      <c r="AQ9357" s="7"/>
      <c r="AR9357" s="7"/>
      <c r="AS9357" s="7"/>
      <c r="AT9357" s="7"/>
      <c r="AU9357" s="7"/>
      <c r="AV9357" s="7"/>
      <c r="AX9357" s="7"/>
      <c r="AY9357" s="7"/>
      <c r="AZ9357" s="7"/>
      <c r="BA9357" s="7"/>
      <c r="BB9357" s="7"/>
      <c r="BC9357" s="7"/>
      <c r="BD9357" s="7"/>
      <c r="BG9357" s="7"/>
      <c r="BH9357" s="7"/>
      <c r="BI9357" s="7"/>
      <c r="BJ9357" s="7"/>
      <c r="BK9357" s="7"/>
      <c r="BL9357" s="7"/>
      <c r="BM9357" s="7"/>
      <c r="BP9357" s="7"/>
      <c r="BQ9357" s="7"/>
      <c r="BR9357" s="7"/>
      <c r="BS9357" s="7"/>
      <c r="BT9357" s="7"/>
      <c r="BU9357" s="7"/>
      <c r="BV9357" s="7"/>
      <c r="BW9357" s="7"/>
    </row>
    <row r="9358" spans="43:75" x14ac:dyDescent="0.2">
      <c r="AQ9358" s="7"/>
      <c r="AR9358" s="7"/>
      <c r="AS9358" s="7"/>
      <c r="AT9358" s="7"/>
      <c r="AU9358" s="7"/>
      <c r="AV9358" s="7"/>
      <c r="AX9358" s="7"/>
      <c r="AY9358" s="7"/>
      <c r="AZ9358" s="7"/>
      <c r="BA9358" s="7"/>
      <c r="BB9358" s="7"/>
      <c r="BC9358" s="7"/>
      <c r="BD9358" s="7"/>
      <c r="BG9358" s="7"/>
      <c r="BH9358" s="7"/>
      <c r="BI9358" s="7"/>
      <c r="BJ9358" s="7"/>
      <c r="BK9358" s="7"/>
      <c r="BL9358" s="7"/>
      <c r="BM9358" s="7"/>
      <c r="BP9358" s="7"/>
      <c r="BQ9358" s="7"/>
      <c r="BR9358" s="7"/>
      <c r="BS9358" s="7"/>
      <c r="BT9358" s="7"/>
      <c r="BU9358" s="7"/>
      <c r="BV9358" s="7"/>
      <c r="BW9358" s="7"/>
    </row>
    <row r="9359" spans="43:75" x14ac:dyDescent="0.2">
      <c r="AQ9359" s="7"/>
      <c r="AR9359" s="7"/>
      <c r="AS9359" s="7"/>
      <c r="AT9359" s="7"/>
      <c r="AU9359" s="7"/>
      <c r="AV9359" s="7"/>
      <c r="AX9359" s="7"/>
      <c r="AY9359" s="7"/>
      <c r="AZ9359" s="7"/>
      <c r="BA9359" s="7"/>
      <c r="BB9359" s="7"/>
      <c r="BC9359" s="7"/>
      <c r="BD9359" s="7"/>
      <c r="BG9359" s="7"/>
      <c r="BH9359" s="7"/>
      <c r="BI9359" s="7"/>
      <c r="BJ9359" s="7"/>
      <c r="BK9359" s="7"/>
      <c r="BL9359" s="7"/>
      <c r="BM9359" s="7"/>
      <c r="BP9359" s="7"/>
      <c r="BQ9359" s="7"/>
      <c r="BR9359" s="7"/>
      <c r="BS9359" s="7"/>
      <c r="BT9359" s="7"/>
      <c r="BU9359" s="7"/>
      <c r="BV9359" s="7"/>
      <c r="BW9359" s="7"/>
    </row>
    <row r="9360" spans="43:75" x14ac:dyDescent="0.2">
      <c r="AQ9360" s="7"/>
      <c r="AR9360" s="7"/>
      <c r="AS9360" s="7"/>
      <c r="AT9360" s="7"/>
      <c r="AU9360" s="7"/>
      <c r="AV9360" s="7"/>
      <c r="AX9360" s="7"/>
      <c r="AY9360" s="7"/>
      <c r="AZ9360" s="7"/>
      <c r="BA9360" s="7"/>
      <c r="BB9360" s="7"/>
      <c r="BC9360" s="7"/>
      <c r="BD9360" s="7"/>
      <c r="BG9360" s="7"/>
      <c r="BH9360" s="7"/>
      <c r="BI9360" s="7"/>
      <c r="BJ9360" s="7"/>
      <c r="BK9360" s="7"/>
      <c r="BL9360" s="7"/>
      <c r="BM9360" s="7"/>
      <c r="BP9360" s="7"/>
      <c r="BQ9360" s="7"/>
      <c r="BR9360" s="7"/>
      <c r="BS9360" s="7"/>
      <c r="BT9360" s="7"/>
      <c r="BU9360" s="7"/>
      <c r="BV9360" s="7"/>
      <c r="BW9360" s="7"/>
    </row>
    <row r="9361" spans="43:75" x14ac:dyDescent="0.2">
      <c r="AQ9361" s="7"/>
      <c r="AR9361" s="7"/>
      <c r="AS9361" s="7"/>
      <c r="AT9361" s="7"/>
      <c r="AU9361" s="7"/>
      <c r="AV9361" s="7"/>
      <c r="AX9361" s="7"/>
      <c r="AY9361" s="7"/>
      <c r="AZ9361" s="7"/>
      <c r="BA9361" s="7"/>
      <c r="BB9361" s="7"/>
      <c r="BC9361" s="7"/>
      <c r="BD9361" s="7"/>
      <c r="BG9361" s="7"/>
      <c r="BH9361" s="7"/>
      <c r="BI9361" s="7"/>
      <c r="BJ9361" s="7"/>
      <c r="BK9361" s="7"/>
      <c r="BL9361" s="7"/>
      <c r="BM9361" s="7"/>
      <c r="BP9361" s="7"/>
      <c r="BQ9361" s="7"/>
      <c r="BR9361" s="7"/>
      <c r="BS9361" s="7"/>
      <c r="BT9361" s="7"/>
      <c r="BU9361" s="7"/>
      <c r="BV9361" s="7"/>
      <c r="BW9361" s="7"/>
    </row>
    <row r="9362" spans="43:75" x14ac:dyDescent="0.2">
      <c r="AQ9362" s="7"/>
      <c r="AR9362" s="7"/>
      <c r="AS9362" s="7"/>
      <c r="AT9362" s="7"/>
      <c r="AU9362" s="7"/>
      <c r="AV9362" s="7"/>
      <c r="AX9362" s="7"/>
      <c r="AY9362" s="7"/>
      <c r="AZ9362" s="7"/>
      <c r="BA9362" s="7"/>
      <c r="BB9362" s="7"/>
      <c r="BC9362" s="7"/>
      <c r="BD9362" s="7"/>
      <c r="BG9362" s="7"/>
      <c r="BH9362" s="7"/>
      <c r="BI9362" s="7"/>
      <c r="BJ9362" s="7"/>
      <c r="BK9362" s="7"/>
      <c r="BL9362" s="7"/>
      <c r="BM9362" s="7"/>
      <c r="BP9362" s="7"/>
      <c r="BQ9362" s="7"/>
      <c r="BR9362" s="7"/>
      <c r="BS9362" s="7"/>
      <c r="BT9362" s="7"/>
      <c r="BU9362" s="7"/>
      <c r="BV9362" s="7"/>
      <c r="BW9362" s="7"/>
    </row>
    <row r="9363" spans="43:75" x14ac:dyDescent="0.2">
      <c r="AQ9363" s="7"/>
      <c r="AR9363" s="7"/>
      <c r="AS9363" s="7"/>
      <c r="AT9363" s="7"/>
      <c r="AU9363" s="7"/>
      <c r="AV9363" s="7"/>
      <c r="AX9363" s="7"/>
      <c r="AY9363" s="7"/>
      <c r="AZ9363" s="7"/>
      <c r="BA9363" s="7"/>
      <c r="BB9363" s="7"/>
      <c r="BC9363" s="7"/>
      <c r="BD9363" s="7"/>
      <c r="BG9363" s="7"/>
      <c r="BH9363" s="7"/>
      <c r="BI9363" s="7"/>
      <c r="BJ9363" s="7"/>
      <c r="BK9363" s="7"/>
      <c r="BL9363" s="7"/>
      <c r="BM9363" s="7"/>
      <c r="BP9363" s="7"/>
      <c r="BQ9363" s="7"/>
      <c r="BR9363" s="7"/>
      <c r="BS9363" s="7"/>
      <c r="BT9363" s="7"/>
      <c r="BU9363" s="7"/>
      <c r="BV9363" s="7"/>
      <c r="BW9363" s="7"/>
    </row>
    <row r="9364" spans="43:75" x14ac:dyDescent="0.2">
      <c r="AQ9364" s="7"/>
      <c r="AR9364" s="7"/>
      <c r="AS9364" s="7"/>
      <c r="AT9364" s="7"/>
      <c r="AU9364" s="7"/>
      <c r="AV9364" s="7"/>
      <c r="AX9364" s="7"/>
      <c r="AY9364" s="7"/>
      <c r="AZ9364" s="7"/>
      <c r="BA9364" s="7"/>
      <c r="BB9364" s="7"/>
      <c r="BC9364" s="7"/>
      <c r="BD9364" s="7"/>
      <c r="BG9364" s="7"/>
      <c r="BH9364" s="7"/>
      <c r="BI9364" s="7"/>
      <c r="BJ9364" s="7"/>
      <c r="BK9364" s="7"/>
      <c r="BL9364" s="7"/>
      <c r="BM9364" s="7"/>
      <c r="BP9364" s="7"/>
      <c r="BQ9364" s="7"/>
      <c r="BR9364" s="7"/>
      <c r="BS9364" s="7"/>
      <c r="BT9364" s="7"/>
      <c r="BU9364" s="7"/>
      <c r="BV9364" s="7"/>
      <c r="BW9364" s="7"/>
    </row>
    <row r="9365" spans="43:75" x14ac:dyDescent="0.2">
      <c r="AQ9365" s="7"/>
      <c r="AR9365" s="7"/>
      <c r="AS9365" s="7"/>
      <c r="AT9365" s="7"/>
      <c r="AU9365" s="7"/>
      <c r="AV9365" s="7"/>
      <c r="AX9365" s="7"/>
      <c r="AY9365" s="7"/>
      <c r="AZ9365" s="7"/>
      <c r="BA9365" s="7"/>
      <c r="BB9365" s="7"/>
      <c r="BC9365" s="7"/>
      <c r="BD9365" s="7"/>
      <c r="BG9365" s="7"/>
      <c r="BH9365" s="7"/>
      <c r="BI9365" s="7"/>
      <c r="BJ9365" s="7"/>
      <c r="BK9365" s="7"/>
      <c r="BL9365" s="7"/>
      <c r="BM9365" s="7"/>
      <c r="BP9365" s="7"/>
      <c r="BQ9365" s="7"/>
      <c r="BR9365" s="7"/>
      <c r="BS9365" s="7"/>
      <c r="BT9365" s="7"/>
      <c r="BU9365" s="7"/>
      <c r="BV9365" s="7"/>
      <c r="BW9365" s="7"/>
    </row>
    <row r="9366" spans="43:75" x14ac:dyDescent="0.2">
      <c r="AQ9366" s="7"/>
      <c r="AR9366" s="7"/>
      <c r="AS9366" s="7"/>
      <c r="AT9366" s="7"/>
      <c r="AU9366" s="7"/>
      <c r="AV9366" s="7"/>
      <c r="AX9366" s="7"/>
      <c r="AY9366" s="7"/>
      <c r="AZ9366" s="7"/>
      <c r="BA9366" s="7"/>
      <c r="BB9366" s="7"/>
      <c r="BC9366" s="7"/>
      <c r="BD9366" s="7"/>
      <c r="BG9366" s="7"/>
      <c r="BH9366" s="7"/>
      <c r="BI9366" s="7"/>
      <c r="BJ9366" s="7"/>
      <c r="BK9366" s="7"/>
      <c r="BL9366" s="7"/>
      <c r="BM9366" s="7"/>
      <c r="BP9366" s="7"/>
      <c r="BQ9366" s="7"/>
      <c r="BR9366" s="7"/>
      <c r="BS9366" s="7"/>
      <c r="BT9366" s="7"/>
      <c r="BU9366" s="7"/>
      <c r="BV9366" s="7"/>
      <c r="BW9366" s="7"/>
    </row>
    <row r="9367" spans="43:75" x14ac:dyDescent="0.2">
      <c r="AQ9367" s="7"/>
      <c r="AR9367" s="7"/>
      <c r="AS9367" s="7"/>
      <c r="AT9367" s="7"/>
      <c r="AU9367" s="7"/>
      <c r="AV9367" s="7"/>
      <c r="AX9367" s="7"/>
      <c r="AY9367" s="7"/>
      <c r="AZ9367" s="7"/>
      <c r="BA9367" s="7"/>
      <c r="BB9367" s="7"/>
      <c r="BC9367" s="7"/>
      <c r="BD9367" s="7"/>
      <c r="BG9367" s="7"/>
      <c r="BH9367" s="7"/>
      <c r="BI9367" s="7"/>
      <c r="BJ9367" s="7"/>
      <c r="BK9367" s="7"/>
      <c r="BL9367" s="7"/>
      <c r="BM9367" s="7"/>
      <c r="BP9367" s="7"/>
      <c r="BQ9367" s="7"/>
      <c r="BR9367" s="7"/>
      <c r="BS9367" s="7"/>
      <c r="BT9367" s="7"/>
      <c r="BU9367" s="7"/>
      <c r="BV9367" s="7"/>
      <c r="BW9367" s="7"/>
    </row>
    <row r="9368" spans="43:75" x14ac:dyDescent="0.2">
      <c r="AQ9368" s="7"/>
      <c r="AR9368" s="7"/>
      <c r="AS9368" s="7"/>
      <c r="AT9368" s="7"/>
      <c r="AU9368" s="7"/>
      <c r="AV9368" s="7"/>
      <c r="AX9368" s="7"/>
      <c r="AY9368" s="7"/>
      <c r="AZ9368" s="7"/>
      <c r="BA9368" s="7"/>
      <c r="BB9368" s="7"/>
      <c r="BC9368" s="7"/>
      <c r="BD9368" s="7"/>
      <c r="BG9368" s="7"/>
      <c r="BH9368" s="7"/>
      <c r="BI9368" s="7"/>
      <c r="BJ9368" s="7"/>
      <c r="BK9368" s="7"/>
      <c r="BL9368" s="7"/>
      <c r="BM9368" s="7"/>
      <c r="BP9368" s="7"/>
      <c r="BQ9368" s="7"/>
      <c r="BR9368" s="7"/>
      <c r="BS9368" s="7"/>
      <c r="BT9368" s="7"/>
      <c r="BU9368" s="7"/>
      <c r="BV9368" s="7"/>
      <c r="BW9368" s="7"/>
    </row>
    <row r="9369" spans="43:75" x14ac:dyDescent="0.2">
      <c r="AQ9369" s="7"/>
      <c r="AR9369" s="7"/>
      <c r="AS9369" s="7"/>
      <c r="AT9369" s="7"/>
      <c r="AU9369" s="7"/>
      <c r="AV9369" s="7"/>
      <c r="AX9369" s="7"/>
      <c r="AY9369" s="7"/>
      <c r="AZ9369" s="7"/>
      <c r="BA9369" s="7"/>
      <c r="BB9369" s="7"/>
      <c r="BC9369" s="7"/>
      <c r="BD9369" s="7"/>
      <c r="BG9369" s="7"/>
      <c r="BH9369" s="7"/>
      <c r="BI9369" s="7"/>
      <c r="BJ9369" s="7"/>
      <c r="BK9369" s="7"/>
      <c r="BL9369" s="7"/>
      <c r="BM9369" s="7"/>
      <c r="BP9369" s="7"/>
      <c r="BQ9369" s="7"/>
      <c r="BR9369" s="7"/>
      <c r="BS9369" s="7"/>
      <c r="BT9369" s="7"/>
      <c r="BU9369" s="7"/>
      <c r="BV9369" s="7"/>
      <c r="BW9369" s="7"/>
    </row>
    <row r="9370" spans="43:75" x14ac:dyDescent="0.2">
      <c r="AQ9370" s="7"/>
      <c r="AR9370" s="7"/>
      <c r="AS9370" s="7"/>
      <c r="AT9370" s="7"/>
      <c r="AU9370" s="7"/>
      <c r="AV9370" s="7"/>
      <c r="AX9370" s="7"/>
      <c r="AY9370" s="7"/>
      <c r="AZ9370" s="7"/>
      <c r="BA9370" s="7"/>
      <c r="BB9370" s="7"/>
      <c r="BC9370" s="7"/>
      <c r="BD9370" s="7"/>
      <c r="BG9370" s="7"/>
      <c r="BH9370" s="7"/>
      <c r="BI9370" s="7"/>
      <c r="BJ9370" s="7"/>
      <c r="BK9370" s="7"/>
      <c r="BL9370" s="7"/>
      <c r="BM9370" s="7"/>
      <c r="BP9370" s="7"/>
      <c r="BQ9370" s="7"/>
      <c r="BR9370" s="7"/>
      <c r="BS9370" s="7"/>
      <c r="BT9370" s="7"/>
      <c r="BU9370" s="7"/>
      <c r="BV9370" s="7"/>
      <c r="BW9370" s="7"/>
    </row>
    <row r="9371" spans="43:75" x14ac:dyDescent="0.2">
      <c r="AQ9371" s="7"/>
      <c r="AR9371" s="7"/>
      <c r="AS9371" s="7"/>
      <c r="AT9371" s="7"/>
      <c r="AU9371" s="7"/>
      <c r="AV9371" s="7"/>
      <c r="AX9371" s="7"/>
      <c r="AY9371" s="7"/>
      <c r="AZ9371" s="7"/>
      <c r="BA9371" s="7"/>
      <c r="BB9371" s="7"/>
      <c r="BC9371" s="7"/>
      <c r="BD9371" s="7"/>
      <c r="BG9371" s="7"/>
      <c r="BH9371" s="7"/>
      <c r="BI9371" s="7"/>
      <c r="BJ9371" s="7"/>
      <c r="BK9371" s="7"/>
      <c r="BL9371" s="7"/>
      <c r="BM9371" s="7"/>
      <c r="BP9371" s="7"/>
      <c r="BQ9371" s="7"/>
      <c r="BR9371" s="7"/>
      <c r="BS9371" s="7"/>
      <c r="BT9371" s="7"/>
      <c r="BU9371" s="7"/>
      <c r="BV9371" s="7"/>
      <c r="BW9371" s="7"/>
    </row>
    <row r="9372" spans="43:75" x14ac:dyDescent="0.2">
      <c r="AQ9372" s="7"/>
      <c r="AR9372" s="7"/>
      <c r="AS9372" s="7"/>
      <c r="AT9372" s="7"/>
      <c r="AU9372" s="7"/>
      <c r="AV9372" s="7"/>
      <c r="AX9372" s="7"/>
      <c r="AY9372" s="7"/>
      <c r="AZ9372" s="7"/>
      <c r="BA9372" s="7"/>
      <c r="BB9372" s="7"/>
      <c r="BC9372" s="7"/>
      <c r="BD9372" s="7"/>
      <c r="BG9372" s="7"/>
      <c r="BH9372" s="7"/>
      <c r="BI9372" s="7"/>
      <c r="BJ9372" s="7"/>
      <c r="BK9372" s="7"/>
      <c r="BL9372" s="7"/>
      <c r="BM9372" s="7"/>
      <c r="BP9372" s="7"/>
      <c r="BQ9372" s="7"/>
      <c r="BR9372" s="7"/>
      <c r="BS9372" s="7"/>
      <c r="BT9372" s="7"/>
      <c r="BU9372" s="7"/>
      <c r="BV9372" s="7"/>
      <c r="BW9372" s="7"/>
    </row>
    <row r="9373" spans="43:75" x14ac:dyDescent="0.2">
      <c r="AQ9373" s="7"/>
      <c r="AR9373" s="7"/>
      <c r="AS9373" s="7"/>
      <c r="AT9373" s="7"/>
      <c r="AU9373" s="7"/>
      <c r="AV9373" s="7"/>
      <c r="AX9373" s="7"/>
      <c r="AY9373" s="7"/>
      <c r="AZ9373" s="7"/>
      <c r="BA9373" s="7"/>
      <c r="BB9373" s="7"/>
      <c r="BC9373" s="7"/>
      <c r="BD9373" s="7"/>
      <c r="BG9373" s="7"/>
      <c r="BH9373" s="7"/>
      <c r="BI9373" s="7"/>
      <c r="BJ9373" s="7"/>
      <c r="BK9373" s="7"/>
      <c r="BL9373" s="7"/>
      <c r="BM9373" s="7"/>
      <c r="BP9373" s="7"/>
      <c r="BQ9373" s="7"/>
      <c r="BR9373" s="7"/>
      <c r="BS9373" s="7"/>
      <c r="BT9373" s="7"/>
      <c r="BU9373" s="7"/>
      <c r="BV9373" s="7"/>
      <c r="BW9373" s="7"/>
    </row>
    <row r="9374" spans="43:75" x14ac:dyDescent="0.2">
      <c r="AQ9374" s="7"/>
      <c r="AR9374" s="7"/>
      <c r="AS9374" s="7"/>
      <c r="AT9374" s="7"/>
      <c r="AU9374" s="7"/>
      <c r="AV9374" s="7"/>
      <c r="AX9374" s="7"/>
      <c r="AY9374" s="7"/>
      <c r="AZ9374" s="7"/>
      <c r="BA9374" s="7"/>
      <c r="BB9374" s="7"/>
      <c r="BC9374" s="7"/>
      <c r="BD9374" s="7"/>
      <c r="BG9374" s="7"/>
      <c r="BH9374" s="7"/>
      <c r="BI9374" s="7"/>
      <c r="BJ9374" s="7"/>
      <c r="BK9374" s="7"/>
      <c r="BL9374" s="7"/>
      <c r="BM9374" s="7"/>
      <c r="BP9374" s="7"/>
      <c r="BQ9374" s="7"/>
      <c r="BR9374" s="7"/>
      <c r="BS9374" s="7"/>
      <c r="BT9374" s="7"/>
      <c r="BU9374" s="7"/>
      <c r="BV9374" s="7"/>
      <c r="BW9374" s="7"/>
    </row>
    <row r="9375" spans="43:75" x14ac:dyDescent="0.2">
      <c r="AQ9375" s="7"/>
      <c r="AR9375" s="7"/>
      <c r="AS9375" s="7"/>
      <c r="AT9375" s="7"/>
      <c r="AU9375" s="7"/>
      <c r="AV9375" s="7"/>
      <c r="AX9375" s="7"/>
      <c r="AY9375" s="7"/>
      <c r="AZ9375" s="7"/>
      <c r="BA9375" s="7"/>
      <c r="BB9375" s="7"/>
      <c r="BC9375" s="7"/>
      <c r="BD9375" s="7"/>
      <c r="BG9375" s="7"/>
      <c r="BH9375" s="7"/>
      <c r="BI9375" s="7"/>
      <c r="BJ9375" s="7"/>
      <c r="BK9375" s="7"/>
      <c r="BL9375" s="7"/>
      <c r="BM9375" s="7"/>
      <c r="BP9375" s="7"/>
      <c r="BQ9375" s="7"/>
      <c r="BR9375" s="7"/>
      <c r="BS9375" s="7"/>
      <c r="BT9375" s="7"/>
      <c r="BU9375" s="7"/>
      <c r="BV9375" s="7"/>
      <c r="BW9375" s="7"/>
    </row>
    <row r="9376" spans="43:75" x14ac:dyDescent="0.2">
      <c r="AQ9376" s="7"/>
      <c r="AR9376" s="7"/>
      <c r="AS9376" s="7"/>
      <c r="AT9376" s="7"/>
      <c r="AU9376" s="7"/>
      <c r="AV9376" s="7"/>
      <c r="AX9376" s="7"/>
      <c r="AY9376" s="7"/>
      <c r="AZ9376" s="7"/>
      <c r="BA9376" s="7"/>
      <c r="BB9376" s="7"/>
      <c r="BC9376" s="7"/>
      <c r="BD9376" s="7"/>
      <c r="BG9376" s="7"/>
      <c r="BH9376" s="7"/>
      <c r="BI9376" s="7"/>
      <c r="BJ9376" s="7"/>
      <c r="BK9376" s="7"/>
      <c r="BL9376" s="7"/>
      <c r="BM9376" s="7"/>
      <c r="BP9376" s="7"/>
      <c r="BQ9376" s="7"/>
      <c r="BR9376" s="7"/>
      <c r="BS9376" s="7"/>
      <c r="BT9376" s="7"/>
      <c r="BU9376" s="7"/>
      <c r="BV9376" s="7"/>
      <c r="BW9376" s="7"/>
    </row>
    <row r="9377" spans="43:75" x14ac:dyDescent="0.2">
      <c r="AQ9377" s="7"/>
      <c r="AR9377" s="7"/>
      <c r="AS9377" s="7"/>
      <c r="AT9377" s="7"/>
      <c r="AU9377" s="7"/>
      <c r="AV9377" s="7"/>
      <c r="AX9377" s="7"/>
      <c r="AY9377" s="7"/>
      <c r="AZ9377" s="7"/>
      <c r="BA9377" s="7"/>
      <c r="BB9377" s="7"/>
      <c r="BC9377" s="7"/>
      <c r="BD9377" s="7"/>
      <c r="BG9377" s="7"/>
      <c r="BH9377" s="7"/>
      <c r="BI9377" s="7"/>
      <c r="BJ9377" s="7"/>
      <c r="BK9377" s="7"/>
      <c r="BL9377" s="7"/>
      <c r="BM9377" s="7"/>
      <c r="BP9377" s="7"/>
      <c r="BQ9377" s="7"/>
      <c r="BR9377" s="7"/>
      <c r="BS9377" s="7"/>
      <c r="BT9377" s="7"/>
      <c r="BU9377" s="7"/>
      <c r="BV9377" s="7"/>
      <c r="BW9377" s="7"/>
    </row>
    <row r="9378" spans="43:75" x14ac:dyDescent="0.2">
      <c r="AQ9378" s="7"/>
      <c r="AR9378" s="7"/>
      <c r="AS9378" s="7"/>
      <c r="AT9378" s="7"/>
      <c r="AU9378" s="7"/>
      <c r="AV9378" s="7"/>
      <c r="AX9378" s="7"/>
      <c r="AY9378" s="7"/>
      <c r="AZ9378" s="7"/>
      <c r="BA9378" s="7"/>
      <c r="BB9378" s="7"/>
      <c r="BC9378" s="7"/>
      <c r="BD9378" s="7"/>
      <c r="BG9378" s="7"/>
      <c r="BH9378" s="7"/>
      <c r="BI9378" s="7"/>
      <c r="BJ9378" s="7"/>
      <c r="BK9378" s="7"/>
      <c r="BL9378" s="7"/>
      <c r="BM9378" s="7"/>
      <c r="BP9378" s="7"/>
      <c r="BQ9378" s="7"/>
      <c r="BR9378" s="7"/>
      <c r="BS9378" s="7"/>
      <c r="BT9378" s="7"/>
      <c r="BU9378" s="7"/>
      <c r="BV9378" s="7"/>
      <c r="BW9378" s="7"/>
    </row>
    <row r="9379" spans="43:75" x14ac:dyDescent="0.2">
      <c r="AQ9379" s="7"/>
      <c r="AR9379" s="7"/>
      <c r="AS9379" s="7"/>
      <c r="AT9379" s="7"/>
      <c r="AU9379" s="7"/>
      <c r="AV9379" s="7"/>
      <c r="AX9379" s="7"/>
      <c r="AY9379" s="7"/>
      <c r="AZ9379" s="7"/>
      <c r="BA9379" s="7"/>
      <c r="BB9379" s="7"/>
      <c r="BC9379" s="7"/>
      <c r="BD9379" s="7"/>
      <c r="BG9379" s="7"/>
      <c r="BH9379" s="7"/>
      <c r="BI9379" s="7"/>
      <c r="BJ9379" s="7"/>
      <c r="BK9379" s="7"/>
      <c r="BL9379" s="7"/>
      <c r="BM9379" s="7"/>
      <c r="BP9379" s="7"/>
      <c r="BQ9379" s="7"/>
      <c r="BR9379" s="7"/>
      <c r="BS9379" s="7"/>
      <c r="BT9379" s="7"/>
      <c r="BU9379" s="7"/>
      <c r="BV9379" s="7"/>
      <c r="BW9379" s="7"/>
    </row>
    <row r="9380" spans="43:75" x14ac:dyDescent="0.2">
      <c r="AQ9380" s="7"/>
      <c r="AR9380" s="7"/>
      <c r="AS9380" s="7"/>
      <c r="AT9380" s="7"/>
      <c r="AU9380" s="7"/>
      <c r="AV9380" s="7"/>
      <c r="AX9380" s="7"/>
      <c r="AY9380" s="7"/>
      <c r="AZ9380" s="7"/>
      <c r="BA9380" s="7"/>
      <c r="BB9380" s="7"/>
      <c r="BC9380" s="7"/>
      <c r="BD9380" s="7"/>
      <c r="BG9380" s="7"/>
      <c r="BH9380" s="7"/>
      <c r="BI9380" s="7"/>
      <c r="BJ9380" s="7"/>
      <c r="BK9380" s="7"/>
      <c r="BL9380" s="7"/>
      <c r="BM9380" s="7"/>
      <c r="BP9380" s="7"/>
      <c r="BQ9380" s="7"/>
      <c r="BR9380" s="7"/>
      <c r="BS9380" s="7"/>
      <c r="BT9380" s="7"/>
      <c r="BU9380" s="7"/>
      <c r="BV9380" s="7"/>
      <c r="BW9380" s="7"/>
    </row>
    <row r="9381" spans="43:75" x14ac:dyDescent="0.2">
      <c r="AQ9381" s="7"/>
      <c r="AR9381" s="7"/>
      <c r="AS9381" s="7"/>
      <c r="AT9381" s="7"/>
      <c r="AU9381" s="7"/>
      <c r="AV9381" s="7"/>
      <c r="AX9381" s="7"/>
      <c r="AY9381" s="7"/>
      <c r="AZ9381" s="7"/>
      <c r="BA9381" s="7"/>
      <c r="BB9381" s="7"/>
      <c r="BC9381" s="7"/>
      <c r="BD9381" s="7"/>
      <c r="BG9381" s="7"/>
      <c r="BH9381" s="7"/>
      <c r="BI9381" s="7"/>
      <c r="BJ9381" s="7"/>
      <c r="BK9381" s="7"/>
      <c r="BL9381" s="7"/>
      <c r="BM9381" s="7"/>
      <c r="BP9381" s="7"/>
      <c r="BQ9381" s="7"/>
      <c r="BR9381" s="7"/>
      <c r="BS9381" s="7"/>
      <c r="BT9381" s="7"/>
      <c r="BU9381" s="7"/>
      <c r="BV9381" s="7"/>
      <c r="BW9381" s="7"/>
    </row>
    <row r="9382" spans="43:75" x14ac:dyDescent="0.2">
      <c r="AQ9382" s="7"/>
      <c r="AR9382" s="7"/>
      <c r="AS9382" s="7"/>
      <c r="AT9382" s="7"/>
      <c r="AU9382" s="7"/>
      <c r="AV9382" s="7"/>
      <c r="AX9382" s="7"/>
      <c r="AY9382" s="7"/>
      <c r="AZ9382" s="7"/>
      <c r="BA9382" s="7"/>
      <c r="BB9382" s="7"/>
      <c r="BC9382" s="7"/>
      <c r="BD9382" s="7"/>
      <c r="BG9382" s="7"/>
      <c r="BH9382" s="7"/>
      <c r="BI9382" s="7"/>
      <c r="BJ9382" s="7"/>
      <c r="BK9382" s="7"/>
      <c r="BL9382" s="7"/>
      <c r="BM9382" s="7"/>
      <c r="BP9382" s="7"/>
      <c r="BQ9382" s="7"/>
      <c r="BR9382" s="7"/>
      <c r="BS9382" s="7"/>
      <c r="BT9382" s="7"/>
      <c r="BU9382" s="7"/>
      <c r="BV9382" s="7"/>
      <c r="BW9382" s="7"/>
    </row>
    <row r="9383" spans="43:75" x14ac:dyDescent="0.2">
      <c r="AQ9383" s="7"/>
      <c r="AR9383" s="7"/>
      <c r="AS9383" s="7"/>
      <c r="AT9383" s="7"/>
      <c r="AU9383" s="7"/>
      <c r="AV9383" s="7"/>
      <c r="AX9383" s="7"/>
      <c r="AY9383" s="7"/>
      <c r="AZ9383" s="7"/>
      <c r="BA9383" s="7"/>
      <c r="BB9383" s="7"/>
      <c r="BC9383" s="7"/>
      <c r="BD9383" s="7"/>
      <c r="BG9383" s="7"/>
      <c r="BH9383" s="7"/>
      <c r="BI9383" s="7"/>
      <c r="BJ9383" s="7"/>
      <c r="BK9383" s="7"/>
      <c r="BL9383" s="7"/>
      <c r="BM9383" s="7"/>
      <c r="BP9383" s="7"/>
      <c r="BQ9383" s="7"/>
      <c r="BR9383" s="7"/>
      <c r="BS9383" s="7"/>
      <c r="BT9383" s="7"/>
      <c r="BU9383" s="7"/>
      <c r="BV9383" s="7"/>
      <c r="BW9383" s="7"/>
    </row>
    <row r="9384" spans="43:75" x14ac:dyDescent="0.2">
      <c r="AQ9384" s="7"/>
      <c r="AR9384" s="7"/>
      <c r="AS9384" s="7"/>
      <c r="AT9384" s="7"/>
      <c r="AU9384" s="7"/>
      <c r="AV9384" s="7"/>
      <c r="AX9384" s="7"/>
      <c r="AY9384" s="7"/>
      <c r="AZ9384" s="7"/>
      <c r="BA9384" s="7"/>
      <c r="BB9384" s="7"/>
      <c r="BC9384" s="7"/>
      <c r="BD9384" s="7"/>
      <c r="BG9384" s="7"/>
      <c r="BH9384" s="7"/>
      <c r="BI9384" s="7"/>
      <c r="BJ9384" s="7"/>
      <c r="BK9384" s="7"/>
      <c r="BL9384" s="7"/>
      <c r="BM9384" s="7"/>
      <c r="BP9384" s="7"/>
      <c r="BQ9384" s="7"/>
      <c r="BR9384" s="7"/>
      <c r="BS9384" s="7"/>
      <c r="BT9384" s="7"/>
      <c r="BU9384" s="7"/>
      <c r="BV9384" s="7"/>
      <c r="BW9384" s="7"/>
    </row>
    <row r="9385" spans="43:75" x14ac:dyDescent="0.2">
      <c r="AQ9385" s="7"/>
      <c r="AR9385" s="7"/>
      <c r="AS9385" s="7"/>
      <c r="AT9385" s="7"/>
      <c r="AU9385" s="7"/>
      <c r="AV9385" s="7"/>
      <c r="AX9385" s="7"/>
      <c r="AY9385" s="7"/>
      <c r="AZ9385" s="7"/>
      <c r="BA9385" s="7"/>
      <c r="BB9385" s="7"/>
      <c r="BC9385" s="7"/>
      <c r="BD9385" s="7"/>
      <c r="BG9385" s="7"/>
      <c r="BH9385" s="7"/>
      <c r="BI9385" s="7"/>
      <c r="BJ9385" s="7"/>
      <c r="BK9385" s="7"/>
      <c r="BL9385" s="7"/>
      <c r="BM9385" s="7"/>
      <c r="BP9385" s="7"/>
      <c r="BQ9385" s="7"/>
      <c r="BR9385" s="7"/>
      <c r="BS9385" s="7"/>
      <c r="BT9385" s="7"/>
      <c r="BU9385" s="7"/>
      <c r="BV9385" s="7"/>
      <c r="BW9385" s="7"/>
    </row>
    <row r="9386" spans="43:75" x14ac:dyDescent="0.2">
      <c r="AQ9386" s="7"/>
      <c r="AR9386" s="7"/>
      <c r="AS9386" s="7"/>
      <c r="AT9386" s="7"/>
      <c r="AU9386" s="7"/>
      <c r="AV9386" s="7"/>
      <c r="AX9386" s="7"/>
      <c r="AY9386" s="7"/>
      <c r="AZ9386" s="7"/>
      <c r="BA9386" s="7"/>
      <c r="BB9386" s="7"/>
      <c r="BC9386" s="7"/>
      <c r="BD9386" s="7"/>
      <c r="BG9386" s="7"/>
      <c r="BH9386" s="7"/>
      <c r="BI9386" s="7"/>
      <c r="BJ9386" s="7"/>
      <c r="BK9386" s="7"/>
      <c r="BL9386" s="7"/>
      <c r="BM9386" s="7"/>
      <c r="BP9386" s="7"/>
      <c r="BQ9386" s="7"/>
      <c r="BR9386" s="7"/>
      <c r="BS9386" s="7"/>
      <c r="BT9386" s="7"/>
      <c r="BU9386" s="7"/>
      <c r="BV9386" s="7"/>
      <c r="BW9386" s="7"/>
    </row>
    <row r="9387" spans="43:75" x14ac:dyDescent="0.2">
      <c r="AQ9387" s="7"/>
      <c r="AR9387" s="7"/>
      <c r="AS9387" s="7"/>
      <c r="AT9387" s="7"/>
      <c r="AU9387" s="7"/>
      <c r="AV9387" s="7"/>
      <c r="AX9387" s="7"/>
      <c r="AY9387" s="7"/>
      <c r="AZ9387" s="7"/>
      <c r="BA9387" s="7"/>
      <c r="BB9387" s="7"/>
      <c r="BC9387" s="7"/>
      <c r="BD9387" s="7"/>
      <c r="BG9387" s="7"/>
      <c r="BH9387" s="7"/>
      <c r="BI9387" s="7"/>
      <c r="BJ9387" s="7"/>
      <c r="BK9387" s="7"/>
      <c r="BL9387" s="7"/>
      <c r="BM9387" s="7"/>
      <c r="BP9387" s="7"/>
      <c r="BQ9387" s="7"/>
      <c r="BR9387" s="7"/>
      <c r="BS9387" s="7"/>
      <c r="BT9387" s="7"/>
      <c r="BU9387" s="7"/>
      <c r="BV9387" s="7"/>
      <c r="BW9387" s="7"/>
    </row>
    <row r="9388" spans="43:75" x14ac:dyDescent="0.2">
      <c r="AQ9388" s="7"/>
      <c r="AR9388" s="7"/>
      <c r="AS9388" s="7"/>
      <c r="AT9388" s="7"/>
      <c r="AU9388" s="7"/>
      <c r="AV9388" s="7"/>
      <c r="AX9388" s="7"/>
      <c r="AY9388" s="7"/>
      <c r="AZ9388" s="7"/>
      <c r="BA9388" s="7"/>
      <c r="BB9388" s="7"/>
      <c r="BC9388" s="7"/>
      <c r="BD9388" s="7"/>
      <c r="BG9388" s="7"/>
      <c r="BH9388" s="7"/>
      <c r="BI9388" s="7"/>
      <c r="BJ9388" s="7"/>
      <c r="BK9388" s="7"/>
      <c r="BL9388" s="7"/>
      <c r="BM9388" s="7"/>
      <c r="BP9388" s="7"/>
      <c r="BQ9388" s="7"/>
      <c r="BR9388" s="7"/>
      <c r="BS9388" s="7"/>
      <c r="BT9388" s="7"/>
      <c r="BU9388" s="7"/>
      <c r="BV9388" s="7"/>
      <c r="BW9388" s="7"/>
    </row>
    <row r="9389" spans="43:75" x14ac:dyDescent="0.2">
      <c r="AQ9389" s="7"/>
      <c r="AR9389" s="7"/>
      <c r="AS9389" s="7"/>
      <c r="AT9389" s="7"/>
      <c r="AU9389" s="7"/>
      <c r="AV9389" s="7"/>
      <c r="AX9389" s="7"/>
      <c r="AY9389" s="7"/>
      <c r="AZ9389" s="7"/>
      <c r="BA9389" s="7"/>
      <c r="BB9389" s="7"/>
      <c r="BC9389" s="7"/>
      <c r="BD9389" s="7"/>
      <c r="BG9389" s="7"/>
      <c r="BH9389" s="7"/>
      <c r="BI9389" s="7"/>
      <c r="BJ9389" s="7"/>
      <c r="BK9389" s="7"/>
      <c r="BL9389" s="7"/>
      <c r="BM9389" s="7"/>
      <c r="BP9389" s="7"/>
      <c r="BQ9389" s="7"/>
      <c r="BR9389" s="7"/>
      <c r="BS9389" s="7"/>
      <c r="BT9389" s="7"/>
      <c r="BU9389" s="7"/>
      <c r="BV9389" s="7"/>
      <c r="BW9389" s="7"/>
    </row>
    <row r="9390" spans="43:75" x14ac:dyDescent="0.2">
      <c r="AQ9390" s="7"/>
      <c r="AR9390" s="7"/>
      <c r="AS9390" s="7"/>
      <c r="AT9390" s="7"/>
      <c r="AU9390" s="7"/>
      <c r="AV9390" s="7"/>
      <c r="AX9390" s="7"/>
      <c r="AY9390" s="7"/>
      <c r="AZ9390" s="7"/>
      <c r="BA9390" s="7"/>
      <c r="BB9390" s="7"/>
      <c r="BC9390" s="7"/>
      <c r="BD9390" s="7"/>
      <c r="BG9390" s="7"/>
      <c r="BH9390" s="7"/>
      <c r="BI9390" s="7"/>
      <c r="BJ9390" s="7"/>
      <c r="BK9390" s="7"/>
      <c r="BL9390" s="7"/>
      <c r="BM9390" s="7"/>
      <c r="BP9390" s="7"/>
      <c r="BQ9390" s="7"/>
      <c r="BR9390" s="7"/>
      <c r="BS9390" s="7"/>
      <c r="BT9390" s="7"/>
      <c r="BU9390" s="7"/>
      <c r="BV9390" s="7"/>
      <c r="BW9390" s="7"/>
    </row>
    <row r="9391" spans="43:75" x14ac:dyDescent="0.2">
      <c r="AQ9391" s="7"/>
      <c r="AR9391" s="7"/>
      <c r="AS9391" s="7"/>
      <c r="AT9391" s="7"/>
      <c r="AU9391" s="7"/>
      <c r="AV9391" s="7"/>
      <c r="AX9391" s="7"/>
      <c r="AY9391" s="7"/>
      <c r="AZ9391" s="7"/>
      <c r="BA9391" s="7"/>
      <c r="BB9391" s="7"/>
      <c r="BC9391" s="7"/>
      <c r="BD9391" s="7"/>
      <c r="BG9391" s="7"/>
      <c r="BH9391" s="7"/>
      <c r="BI9391" s="7"/>
      <c r="BJ9391" s="7"/>
      <c r="BK9391" s="7"/>
      <c r="BL9391" s="7"/>
      <c r="BM9391" s="7"/>
      <c r="BP9391" s="7"/>
      <c r="BQ9391" s="7"/>
      <c r="BR9391" s="7"/>
      <c r="BS9391" s="7"/>
      <c r="BT9391" s="7"/>
      <c r="BU9391" s="7"/>
      <c r="BV9391" s="7"/>
      <c r="BW9391" s="7"/>
    </row>
    <row r="9392" spans="43:75" x14ac:dyDescent="0.2">
      <c r="AQ9392" s="7"/>
      <c r="AR9392" s="7"/>
      <c r="AS9392" s="7"/>
      <c r="AT9392" s="7"/>
      <c r="AU9392" s="7"/>
      <c r="AV9392" s="7"/>
      <c r="AX9392" s="7"/>
      <c r="AY9392" s="7"/>
      <c r="AZ9392" s="7"/>
      <c r="BA9392" s="7"/>
      <c r="BB9392" s="7"/>
      <c r="BC9392" s="7"/>
      <c r="BD9392" s="7"/>
      <c r="BG9392" s="7"/>
      <c r="BH9392" s="7"/>
      <c r="BI9392" s="7"/>
      <c r="BJ9392" s="7"/>
      <c r="BK9392" s="7"/>
      <c r="BL9392" s="7"/>
      <c r="BM9392" s="7"/>
      <c r="BP9392" s="7"/>
      <c r="BQ9392" s="7"/>
      <c r="BR9392" s="7"/>
      <c r="BS9392" s="7"/>
      <c r="BT9392" s="7"/>
      <c r="BU9392" s="7"/>
      <c r="BV9392" s="7"/>
      <c r="BW9392" s="7"/>
    </row>
    <row r="9393" spans="43:75" x14ac:dyDescent="0.2">
      <c r="AQ9393" s="7"/>
      <c r="AR9393" s="7"/>
      <c r="AS9393" s="7"/>
      <c r="AT9393" s="7"/>
      <c r="AU9393" s="7"/>
      <c r="AV9393" s="7"/>
      <c r="AX9393" s="7"/>
      <c r="AY9393" s="7"/>
      <c r="AZ9393" s="7"/>
      <c r="BA9393" s="7"/>
      <c r="BB9393" s="7"/>
      <c r="BC9393" s="7"/>
      <c r="BD9393" s="7"/>
      <c r="BG9393" s="7"/>
      <c r="BH9393" s="7"/>
      <c r="BI9393" s="7"/>
      <c r="BJ9393" s="7"/>
      <c r="BK9393" s="7"/>
      <c r="BL9393" s="7"/>
      <c r="BM9393" s="7"/>
      <c r="BP9393" s="7"/>
      <c r="BQ9393" s="7"/>
      <c r="BR9393" s="7"/>
      <c r="BS9393" s="7"/>
      <c r="BT9393" s="7"/>
      <c r="BU9393" s="7"/>
      <c r="BV9393" s="7"/>
      <c r="BW9393" s="7"/>
    </row>
    <row r="9394" spans="43:75" x14ac:dyDescent="0.2">
      <c r="AQ9394" s="7"/>
      <c r="AR9394" s="7"/>
      <c r="AS9394" s="7"/>
      <c r="AT9394" s="7"/>
      <c r="AU9394" s="7"/>
      <c r="AV9394" s="7"/>
      <c r="AX9394" s="7"/>
      <c r="AY9394" s="7"/>
      <c r="AZ9394" s="7"/>
      <c r="BA9394" s="7"/>
      <c r="BB9394" s="7"/>
      <c r="BC9394" s="7"/>
      <c r="BD9394" s="7"/>
      <c r="BG9394" s="7"/>
      <c r="BH9394" s="7"/>
      <c r="BI9394" s="7"/>
      <c r="BJ9394" s="7"/>
      <c r="BK9394" s="7"/>
      <c r="BL9394" s="7"/>
      <c r="BM9394" s="7"/>
      <c r="BP9394" s="7"/>
      <c r="BQ9394" s="7"/>
      <c r="BR9394" s="7"/>
      <c r="BS9394" s="7"/>
      <c r="BT9394" s="7"/>
      <c r="BU9394" s="7"/>
      <c r="BV9394" s="7"/>
      <c r="BW9394" s="7"/>
    </row>
    <row r="9395" spans="43:75" x14ac:dyDescent="0.2">
      <c r="AQ9395" s="7"/>
      <c r="AR9395" s="7"/>
      <c r="AS9395" s="7"/>
      <c r="AT9395" s="7"/>
      <c r="AU9395" s="7"/>
      <c r="AV9395" s="7"/>
      <c r="AX9395" s="7"/>
      <c r="AY9395" s="7"/>
      <c r="AZ9395" s="7"/>
      <c r="BA9395" s="7"/>
      <c r="BB9395" s="7"/>
      <c r="BC9395" s="7"/>
      <c r="BD9395" s="7"/>
      <c r="BG9395" s="7"/>
      <c r="BH9395" s="7"/>
      <c r="BI9395" s="7"/>
      <c r="BJ9395" s="7"/>
      <c r="BK9395" s="7"/>
      <c r="BL9395" s="7"/>
      <c r="BM9395" s="7"/>
      <c r="BP9395" s="7"/>
      <c r="BQ9395" s="7"/>
      <c r="BR9395" s="7"/>
      <c r="BS9395" s="7"/>
      <c r="BT9395" s="7"/>
      <c r="BU9395" s="7"/>
      <c r="BV9395" s="7"/>
      <c r="BW9395" s="7"/>
    </row>
    <row r="9396" spans="43:75" x14ac:dyDescent="0.2">
      <c r="AQ9396" s="7"/>
      <c r="AR9396" s="7"/>
      <c r="AS9396" s="7"/>
      <c r="AT9396" s="7"/>
      <c r="AU9396" s="7"/>
      <c r="AV9396" s="7"/>
      <c r="AX9396" s="7"/>
      <c r="AY9396" s="7"/>
      <c r="AZ9396" s="7"/>
      <c r="BA9396" s="7"/>
      <c r="BB9396" s="7"/>
      <c r="BC9396" s="7"/>
      <c r="BD9396" s="7"/>
      <c r="BG9396" s="7"/>
      <c r="BH9396" s="7"/>
      <c r="BI9396" s="7"/>
      <c r="BJ9396" s="7"/>
      <c r="BK9396" s="7"/>
      <c r="BL9396" s="7"/>
      <c r="BM9396" s="7"/>
      <c r="BP9396" s="7"/>
      <c r="BQ9396" s="7"/>
      <c r="BR9396" s="7"/>
      <c r="BS9396" s="7"/>
      <c r="BT9396" s="7"/>
      <c r="BU9396" s="7"/>
      <c r="BV9396" s="7"/>
      <c r="BW9396" s="7"/>
    </row>
    <row r="9397" spans="43:75" x14ac:dyDescent="0.2">
      <c r="AQ9397" s="7"/>
      <c r="AR9397" s="7"/>
      <c r="AS9397" s="7"/>
      <c r="AT9397" s="7"/>
      <c r="AU9397" s="7"/>
      <c r="AV9397" s="7"/>
      <c r="AX9397" s="7"/>
      <c r="AY9397" s="7"/>
      <c r="AZ9397" s="7"/>
      <c r="BA9397" s="7"/>
      <c r="BB9397" s="7"/>
      <c r="BC9397" s="7"/>
      <c r="BD9397" s="7"/>
      <c r="BG9397" s="7"/>
      <c r="BH9397" s="7"/>
      <c r="BI9397" s="7"/>
      <c r="BJ9397" s="7"/>
      <c r="BK9397" s="7"/>
      <c r="BL9397" s="7"/>
      <c r="BM9397" s="7"/>
      <c r="BP9397" s="7"/>
      <c r="BQ9397" s="7"/>
      <c r="BR9397" s="7"/>
      <c r="BS9397" s="7"/>
      <c r="BT9397" s="7"/>
      <c r="BU9397" s="7"/>
      <c r="BV9397" s="7"/>
      <c r="BW9397" s="7"/>
    </row>
    <row r="9398" spans="43:75" x14ac:dyDescent="0.2">
      <c r="AQ9398" s="7"/>
      <c r="AR9398" s="7"/>
      <c r="AS9398" s="7"/>
      <c r="AT9398" s="7"/>
      <c r="AU9398" s="7"/>
      <c r="AV9398" s="7"/>
      <c r="AX9398" s="7"/>
      <c r="AY9398" s="7"/>
      <c r="AZ9398" s="7"/>
      <c r="BA9398" s="7"/>
      <c r="BB9398" s="7"/>
      <c r="BC9398" s="7"/>
      <c r="BD9398" s="7"/>
      <c r="BG9398" s="7"/>
      <c r="BH9398" s="7"/>
      <c r="BI9398" s="7"/>
      <c r="BJ9398" s="7"/>
      <c r="BK9398" s="7"/>
      <c r="BL9398" s="7"/>
      <c r="BM9398" s="7"/>
      <c r="BP9398" s="7"/>
      <c r="BQ9398" s="7"/>
      <c r="BR9398" s="7"/>
      <c r="BS9398" s="7"/>
      <c r="BT9398" s="7"/>
      <c r="BU9398" s="7"/>
      <c r="BV9398" s="7"/>
      <c r="BW9398" s="7"/>
    </row>
    <row r="9399" spans="43:75" x14ac:dyDescent="0.2">
      <c r="AQ9399" s="7"/>
      <c r="AR9399" s="7"/>
      <c r="AS9399" s="7"/>
      <c r="AT9399" s="7"/>
      <c r="AU9399" s="7"/>
      <c r="AV9399" s="7"/>
      <c r="AX9399" s="7"/>
      <c r="AY9399" s="7"/>
      <c r="AZ9399" s="7"/>
      <c r="BA9399" s="7"/>
      <c r="BB9399" s="7"/>
      <c r="BC9399" s="7"/>
      <c r="BD9399" s="7"/>
      <c r="BG9399" s="7"/>
      <c r="BH9399" s="7"/>
      <c r="BI9399" s="7"/>
      <c r="BJ9399" s="7"/>
      <c r="BK9399" s="7"/>
      <c r="BL9399" s="7"/>
      <c r="BM9399" s="7"/>
      <c r="BP9399" s="7"/>
      <c r="BQ9399" s="7"/>
      <c r="BR9399" s="7"/>
      <c r="BS9399" s="7"/>
      <c r="BT9399" s="7"/>
      <c r="BU9399" s="7"/>
      <c r="BV9399" s="7"/>
      <c r="BW9399" s="7"/>
    </row>
    <row r="9400" spans="43:75" x14ac:dyDescent="0.2">
      <c r="AQ9400" s="7"/>
      <c r="AR9400" s="7"/>
      <c r="AS9400" s="7"/>
      <c r="AT9400" s="7"/>
      <c r="AU9400" s="7"/>
      <c r="AV9400" s="7"/>
      <c r="AX9400" s="7"/>
      <c r="AY9400" s="7"/>
      <c r="AZ9400" s="7"/>
      <c r="BA9400" s="7"/>
      <c r="BB9400" s="7"/>
      <c r="BC9400" s="7"/>
      <c r="BD9400" s="7"/>
      <c r="BG9400" s="7"/>
      <c r="BH9400" s="7"/>
      <c r="BI9400" s="7"/>
      <c r="BJ9400" s="7"/>
      <c r="BK9400" s="7"/>
      <c r="BL9400" s="7"/>
      <c r="BM9400" s="7"/>
      <c r="BP9400" s="7"/>
      <c r="BQ9400" s="7"/>
      <c r="BR9400" s="7"/>
      <c r="BS9400" s="7"/>
      <c r="BT9400" s="7"/>
      <c r="BU9400" s="7"/>
      <c r="BV9400" s="7"/>
      <c r="BW9400" s="7"/>
    </row>
    <row r="9401" spans="43:75" x14ac:dyDescent="0.2">
      <c r="AQ9401" s="7"/>
      <c r="AR9401" s="7"/>
      <c r="AS9401" s="7"/>
      <c r="AT9401" s="7"/>
      <c r="AU9401" s="7"/>
      <c r="AV9401" s="7"/>
      <c r="AX9401" s="7"/>
      <c r="AY9401" s="7"/>
      <c r="AZ9401" s="7"/>
      <c r="BA9401" s="7"/>
      <c r="BB9401" s="7"/>
      <c r="BC9401" s="7"/>
      <c r="BD9401" s="7"/>
      <c r="BG9401" s="7"/>
      <c r="BH9401" s="7"/>
      <c r="BI9401" s="7"/>
      <c r="BJ9401" s="7"/>
      <c r="BK9401" s="7"/>
      <c r="BL9401" s="7"/>
      <c r="BM9401" s="7"/>
      <c r="BP9401" s="7"/>
      <c r="BQ9401" s="7"/>
      <c r="BR9401" s="7"/>
      <c r="BS9401" s="7"/>
      <c r="BT9401" s="7"/>
      <c r="BU9401" s="7"/>
      <c r="BV9401" s="7"/>
      <c r="BW9401" s="7"/>
    </row>
    <row r="9402" spans="43:75" x14ac:dyDescent="0.2">
      <c r="AQ9402" s="7"/>
      <c r="AR9402" s="7"/>
      <c r="AS9402" s="7"/>
      <c r="AT9402" s="7"/>
      <c r="AU9402" s="7"/>
      <c r="AV9402" s="7"/>
      <c r="AX9402" s="7"/>
      <c r="AY9402" s="7"/>
      <c r="AZ9402" s="7"/>
      <c r="BA9402" s="7"/>
      <c r="BB9402" s="7"/>
      <c r="BC9402" s="7"/>
      <c r="BD9402" s="7"/>
      <c r="BG9402" s="7"/>
      <c r="BH9402" s="7"/>
      <c r="BI9402" s="7"/>
      <c r="BJ9402" s="7"/>
      <c r="BK9402" s="7"/>
      <c r="BL9402" s="7"/>
      <c r="BM9402" s="7"/>
      <c r="BP9402" s="7"/>
      <c r="BQ9402" s="7"/>
      <c r="BR9402" s="7"/>
      <c r="BS9402" s="7"/>
      <c r="BT9402" s="7"/>
      <c r="BU9402" s="7"/>
      <c r="BV9402" s="7"/>
      <c r="BW9402" s="7"/>
    </row>
    <row r="9403" spans="43:75" x14ac:dyDescent="0.2">
      <c r="AQ9403" s="7"/>
      <c r="AR9403" s="7"/>
      <c r="AS9403" s="7"/>
      <c r="AT9403" s="7"/>
      <c r="AU9403" s="7"/>
      <c r="AV9403" s="7"/>
      <c r="AX9403" s="7"/>
      <c r="AY9403" s="7"/>
      <c r="AZ9403" s="7"/>
      <c r="BA9403" s="7"/>
      <c r="BB9403" s="7"/>
      <c r="BC9403" s="7"/>
      <c r="BD9403" s="7"/>
      <c r="BG9403" s="7"/>
      <c r="BH9403" s="7"/>
      <c r="BI9403" s="7"/>
      <c r="BJ9403" s="7"/>
      <c r="BK9403" s="7"/>
      <c r="BL9403" s="7"/>
      <c r="BM9403" s="7"/>
      <c r="BP9403" s="7"/>
      <c r="BQ9403" s="7"/>
      <c r="BR9403" s="7"/>
      <c r="BS9403" s="7"/>
      <c r="BT9403" s="7"/>
      <c r="BU9403" s="7"/>
      <c r="BV9403" s="7"/>
      <c r="BW9403" s="7"/>
    </row>
    <row r="9404" spans="43:75" x14ac:dyDescent="0.2">
      <c r="AQ9404" s="7"/>
      <c r="AR9404" s="7"/>
      <c r="AS9404" s="7"/>
      <c r="AT9404" s="7"/>
      <c r="AU9404" s="7"/>
      <c r="AV9404" s="7"/>
      <c r="AX9404" s="7"/>
      <c r="AY9404" s="7"/>
      <c r="AZ9404" s="7"/>
      <c r="BA9404" s="7"/>
      <c r="BB9404" s="7"/>
      <c r="BC9404" s="7"/>
      <c r="BD9404" s="7"/>
      <c r="BG9404" s="7"/>
      <c r="BH9404" s="7"/>
      <c r="BI9404" s="7"/>
      <c r="BJ9404" s="7"/>
      <c r="BK9404" s="7"/>
      <c r="BL9404" s="7"/>
      <c r="BM9404" s="7"/>
      <c r="BP9404" s="7"/>
      <c r="BQ9404" s="7"/>
      <c r="BR9404" s="7"/>
      <c r="BS9404" s="7"/>
      <c r="BT9404" s="7"/>
      <c r="BU9404" s="7"/>
      <c r="BV9404" s="7"/>
      <c r="BW9404" s="7"/>
    </row>
    <row r="9405" spans="43:75" x14ac:dyDescent="0.2">
      <c r="AQ9405" s="7"/>
      <c r="AR9405" s="7"/>
      <c r="AS9405" s="7"/>
      <c r="AT9405" s="7"/>
      <c r="AU9405" s="7"/>
      <c r="AV9405" s="7"/>
      <c r="AX9405" s="7"/>
      <c r="AY9405" s="7"/>
      <c r="AZ9405" s="7"/>
      <c r="BA9405" s="7"/>
      <c r="BB9405" s="7"/>
      <c r="BC9405" s="7"/>
      <c r="BD9405" s="7"/>
      <c r="BG9405" s="7"/>
      <c r="BH9405" s="7"/>
      <c r="BI9405" s="7"/>
      <c r="BJ9405" s="7"/>
      <c r="BK9405" s="7"/>
      <c r="BL9405" s="7"/>
      <c r="BM9405" s="7"/>
      <c r="BP9405" s="7"/>
      <c r="BQ9405" s="7"/>
      <c r="BR9405" s="7"/>
      <c r="BS9405" s="7"/>
      <c r="BT9405" s="7"/>
      <c r="BU9405" s="7"/>
      <c r="BV9405" s="7"/>
      <c r="BW9405" s="7"/>
    </row>
    <row r="9406" spans="43:75" x14ac:dyDescent="0.2">
      <c r="AQ9406" s="7"/>
      <c r="AR9406" s="7"/>
      <c r="AS9406" s="7"/>
      <c r="AT9406" s="7"/>
      <c r="AU9406" s="7"/>
      <c r="AV9406" s="7"/>
      <c r="AX9406" s="7"/>
      <c r="AY9406" s="7"/>
      <c r="AZ9406" s="7"/>
      <c r="BA9406" s="7"/>
      <c r="BB9406" s="7"/>
      <c r="BC9406" s="7"/>
      <c r="BD9406" s="7"/>
      <c r="BG9406" s="7"/>
      <c r="BH9406" s="7"/>
      <c r="BI9406" s="7"/>
      <c r="BJ9406" s="7"/>
      <c r="BK9406" s="7"/>
      <c r="BL9406" s="7"/>
      <c r="BM9406" s="7"/>
      <c r="BP9406" s="7"/>
      <c r="BQ9406" s="7"/>
      <c r="BR9406" s="7"/>
      <c r="BS9406" s="7"/>
      <c r="BT9406" s="7"/>
      <c r="BU9406" s="7"/>
      <c r="BV9406" s="7"/>
      <c r="BW9406" s="7"/>
    </row>
    <row r="9407" spans="43:75" x14ac:dyDescent="0.2">
      <c r="AQ9407" s="7"/>
      <c r="AR9407" s="7"/>
      <c r="AS9407" s="7"/>
      <c r="AT9407" s="7"/>
      <c r="AU9407" s="7"/>
      <c r="AV9407" s="7"/>
      <c r="AX9407" s="7"/>
      <c r="AY9407" s="7"/>
      <c r="AZ9407" s="7"/>
      <c r="BA9407" s="7"/>
      <c r="BB9407" s="7"/>
      <c r="BC9407" s="7"/>
      <c r="BD9407" s="7"/>
      <c r="BG9407" s="7"/>
      <c r="BH9407" s="7"/>
      <c r="BI9407" s="7"/>
      <c r="BJ9407" s="7"/>
      <c r="BK9407" s="7"/>
      <c r="BL9407" s="7"/>
      <c r="BM9407" s="7"/>
      <c r="BP9407" s="7"/>
      <c r="BQ9407" s="7"/>
      <c r="BR9407" s="7"/>
      <c r="BS9407" s="7"/>
      <c r="BT9407" s="7"/>
      <c r="BU9407" s="7"/>
      <c r="BV9407" s="7"/>
      <c r="BW9407" s="7"/>
    </row>
    <row r="9408" spans="43:75" x14ac:dyDescent="0.2">
      <c r="AQ9408" s="7"/>
      <c r="AR9408" s="7"/>
      <c r="AS9408" s="7"/>
      <c r="AT9408" s="7"/>
      <c r="AU9408" s="7"/>
      <c r="AV9408" s="7"/>
      <c r="AX9408" s="7"/>
      <c r="AY9408" s="7"/>
      <c r="AZ9408" s="7"/>
      <c r="BA9408" s="7"/>
      <c r="BB9408" s="7"/>
      <c r="BC9408" s="7"/>
      <c r="BD9408" s="7"/>
      <c r="BG9408" s="7"/>
      <c r="BH9408" s="7"/>
      <c r="BI9408" s="7"/>
      <c r="BJ9408" s="7"/>
      <c r="BK9408" s="7"/>
      <c r="BL9408" s="7"/>
      <c r="BM9408" s="7"/>
      <c r="BP9408" s="7"/>
      <c r="BQ9408" s="7"/>
      <c r="BR9408" s="7"/>
      <c r="BS9408" s="7"/>
      <c r="BT9408" s="7"/>
      <c r="BU9408" s="7"/>
      <c r="BV9408" s="7"/>
      <c r="BW9408" s="7"/>
    </row>
    <row r="9409" spans="43:75" x14ac:dyDescent="0.2">
      <c r="AQ9409" s="7"/>
      <c r="AR9409" s="7"/>
      <c r="AS9409" s="7"/>
      <c r="AT9409" s="7"/>
      <c r="AU9409" s="7"/>
      <c r="AV9409" s="7"/>
      <c r="AX9409" s="7"/>
      <c r="AY9409" s="7"/>
      <c r="AZ9409" s="7"/>
      <c r="BA9409" s="7"/>
      <c r="BB9409" s="7"/>
      <c r="BC9409" s="7"/>
      <c r="BD9409" s="7"/>
      <c r="BG9409" s="7"/>
      <c r="BH9409" s="7"/>
      <c r="BI9409" s="7"/>
      <c r="BJ9409" s="7"/>
      <c r="BK9409" s="7"/>
      <c r="BL9409" s="7"/>
      <c r="BM9409" s="7"/>
      <c r="BP9409" s="7"/>
      <c r="BQ9409" s="7"/>
      <c r="BR9409" s="7"/>
      <c r="BS9409" s="7"/>
      <c r="BT9409" s="7"/>
      <c r="BU9409" s="7"/>
      <c r="BV9409" s="7"/>
      <c r="BW9409" s="7"/>
    </row>
    <row r="9410" spans="43:75" x14ac:dyDescent="0.2">
      <c r="AQ9410" s="7"/>
      <c r="AR9410" s="7"/>
      <c r="AS9410" s="7"/>
      <c r="AT9410" s="7"/>
      <c r="AU9410" s="7"/>
      <c r="AV9410" s="7"/>
      <c r="AX9410" s="7"/>
      <c r="AY9410" s="7"/>
      <c r="AZ9410" s="7"/>
      <c r="BA9410" s="7"/>
      <c r="BB9410" s="7"/>
      <c r="BC9410" s="7"/>
      <c r="BD9410" s="7"/>
      <c r="BG9410" s="7"/>
      <c r="BH9410" s="7"/>
      <c r="BI9410" s="7"/>
      <c r="BJ9410" s="7"/>
      <c r="BK9410" s="7"/>
      <c r="BL9410" s="7"/>
      <c r="BM9410" s="7"/>
      <c r="BP9410" s="7"/>
      <c r="BQ9410" s="7"/>
      <c r="BR9410" s="7"/>
      <c r="BS9410" s="7"/>
      <c r="BT9410" s="7"/>
      <c r="BU9410" s="7"/>
      <c r="BV9410" s="7"/>
      <c r="BW9410" s="7"/>
    </row>
    <row r="9411" spans="43:75" x14ac:dyDescent="0.2">
      <c r="AQ9411" s="7"/>
      <c r="AR9411" s="7"/>
      <c r="AS9411" s="7"/>
      <c r="AT9411" s="7"/>
      <c r="AU9411" s="7"/>
      <c r="AV9411" s="7"/>
      <c r="AX9411" s="7"/>
      <c r="AY9411" s="7"/>
      <c r="AZ9411" s="7"/>
      <c r="BA9411" s="7"/>
      <c r="BB9411" s="7"/>
      <c r="BC9411" s="7"/>
      <c r="BD9411" s="7"/>
      <c r="BG9411" s="7"/>
      <c r="BH9411" s="7"/>
      <c r="BI9411" s="7"/>
      <c r="BJ9411" s="7"/>
      <c r="BK9411" s="7"/>
      <c r="BL9411" s="7"/>
      <c r="BM9411" s="7"/>
      <c r="BP9411" s="7"/>
      <c r="BQ9411" s="7"/>
      <c r="BR9411" s="7"/>
      <c r="BS9411" s="7"/>
      <c r="BT9411" s="7"/>
      <c r="BU9411" s="7"/>
      <c r="BV9411" s="7"/>
      <c r="BW9411" s="7"/>
    </row>
    <row r="9412" spans="43:75" x14ac:dyDescent="0.2">
      <c r="AQ9412" s="7"/>
      <c r="AR9412" s="7"/>
      <c r="AS9412" s="7"/>
      <c r="AT9412" s="7"/>
      <c r="AU9412" s="7"/>
      <c r="AV9412" s="7"/>
      <c r="AX9412" s="7"/>
      <c r="AY9412" s="7"/>
      <c r="AZ9412" s="7"/>
      <c r="BA9412" s="7"/>
      <c r="BB9412" s="7"/>
      <c r="BC9412" s="7"/>
      <c r="BD9412" s="7"/>
      <c r="BG9412" s="7"/>
      <c r="BH9412" s="7"/>
      <c r="BI9412" s="7"/>
      <c r="BJ9412" s="7"/>
      <c r="BK9412" s="7"/>
      <c r="BL9412" s="7"/>
      <c r="BM9412" s="7"/>
      <c r="BP9412" s="7"/>
      <c r="BQ9412" s="7"/>
      <c r="BR9412" s="7"/>
      <c r="BS9412" s="7"/>
      <c r="BT9412" s="7"/>
      <c r="BU9412" s="7"/>
      <c r="BV9412" s="7"/>
      <c r="BW9412" s="7"/>
    </row>
    <row r="9413" spans="43:75" x14ac:dyDescent="0.2">
      <c r="AQ9413" s="7"/>
      <c r="AR9413" s="7"/>
      <c r="AS9413" s="7"/>
      <c r="AT9413" s="7"/>
      <c r="AU9413" s="7"/>
      <c r="AV9413" s="7"/>
      <c r="AX9413" s="7"/>
      <c r="AY9413" s="7"/>
      <c r="AZ9413" s="7"/>
      <c r="BA9413" s="7"/>
      <c r="BB9413" s="7"/>
      <c r="BC9413" s="7"/>
      <c r="BD9413" s="7"/>
      <c r="BG9413" s="7"/>
      <c r="BH9413" s="7"/>
      <c r="BI9413" s="7"/>
      <c r="BJ9413" s="7"/>
      <c r="BK9413" s="7"/>
      <c r="BL9413" s="7"/>
      <c r="BM9413" s="7"/>
      <c r="BP9413" s="7"/>
      <c r="BQ9413" s="7"/>
      <c r="BR9413" s="7"/>
      <c r="BS9413" s="7"/>
      <c r="BT9413" s="7"/>
      <c r="BU9413" s="7"/>
      <c r="BV9413" s="7"/>
      <c r="BW9413" s="7"/>
    </row>
    <row r="9414" spans="43:75" x14ac:dyDescent="0.2">
      <c r="AQ9414" s="7"/>
      <c r="AR9414" s="7"/>
      <c r="AS9414" s="7"/>
      <c r="AT9414" s="7"/>
      <c r="AU9414" s="7"/>
      <c r="AV9414" s="7"/>
      <c r="AX9414" s="7"/>
      <c r="AY9414" s="7"/>
      <c r="AZ9414" s="7"/>
      <c r="BA9414" s="7"/>
      <c r="BB9414" s="7"/>
      <c r="BC9414" s="7"/>
      <c r="BD9414" s="7"/>
      <c r="BG9414" s="7"/>
      <c r="BH9414" s="7"/>
      <c r="BI9414" s="7"/>
      <c r="BJ9414" s="7"/>
      <c r="BK9414" s="7"/>
      <c r="BL9414" s="7"/>
      <c r="BM9414" s="7"/>
      <c r="BP9414" s="7"/>
      <c r="BQ9414" s="7"/>
      <c r="BR9414" s="7"/>
      <c r="BS9414" s="7"/>
      <c r="BT9414" s="7"/>
      <c r="BU9414" s="7"/>
      <c r="BV9414" s="7"/>
      <c r="BW9414" s="7"/>
    </row>
    <row r="9415" spans="43:75" x14ac:dyDescent="0.2">
      <c r="AQ9415" s="7"/>
      <c r="AR9415" s="7"/>
      <c r="AS9415" s="7"/>
      <c r="AT9415" s="7"/>
      <c r="AU9415" s="7"/>
      <c r="AV9415" s="7"/>
      <c r="AX9415" s="7"/>
      <c r="AY9415" s="7"/>
      <c r="AZ9415" s="7"/>
      <c r="BA9415" s="7"/>
      <c r="BB9415" s="7"/>
      <c r="BC9415" s="7"/>
      <c r="BD9415" s="7"/>
      <c r="BG9415" s="7"/>
      <c r="BH9415" s="7"/>
      <c r="BI9415" s="7"/>
      <c r="BJ9415" s="7"/>
      <c r="BK9415" s="7"/>
      <c r="BL9415" s="7"/>
      <c r="BM9415" s="7"/>
      <c r="BP9415" s="7"/>
      <c r="BQ9415" s="7"/>
      <c r="BR9415" s="7"/>
      <c r="BS9415" s="7"/>
      <c r="BT9415" s="7"/>
      <c r="BU9415" s="7"/>
      <c r="BV9415" s="7"/>
      <c r="BW9415" s="7"/>
    </row>
    <row r="9416" spans="43:75" x14ac:dyDescent="0.2">
      <c r="AQ9416" s="7"/>
      <c r="AR9416" s="7"/>
      <c r="AS9416" s="7"/>
      <c r="AT9416" s="7"/>
      <c r="AU9416" s="7"/>
      <c r="AV9416" s="7"/>
      <c r="AX9416" s="7"/>
      <c r="AY9416" s="7"/>
      <c r="AZ9416" s="7"/>
      <c r="BA9416" s="7"/>
      <c r="BB9416" s="7"/>
      <c r="BC9416" s="7"/>
      <c r="BD9416" s="7"/>
      <c r="BG9416" s="7"/>
      <c r="BH9416" s="7"/>
      <c r="BI9416" s="7"/>
      <c r="BJ9416" s="7"/>
      <c r="BK9416" s="7"/>
      <c r="BL9416" s="7"/>
      <c r="BM9416" s="7"/>
      <c r="BP9416" s="7"/>
      <c r="BQ9416" s="7"/>
      <c r="BR9416" s="7"/>
      <c r="BS9416" s="7"/>
      <c r="BT9416" s="7"/>
      <c r="BU9416" s="7"/>
      <c r="BV9416" s="7"/>
      <c r="BW9416" s="7"/>
    </row>
    <row r="9417" spans="43:75" x14ac:dyDescent="0.2">
      <c r="AQ9417" s="7"/>
      <c r="AR9417" s="7"/>
      <c r="AS9417" s="7"/>
      <c r="AT9417" s="7"/>
      <c r="AU9417" s="7"/>
      <c r="AV9417" s="7"/>
      <c r="AX9417" s="7"/>
      <c r="AY9417" s="7"/>
      <c r="AZ9417" s="7"/>
      <c r="BA9417" s="7"/>
      <c r="BB9417" s="7"/>
      <c r="BC9417" s="7"/>
      <c r="BD9417" s="7"/>
      <c r="BG9417" s="7"/>
      <c r="BH9417" s="7"/>
      <c r="BI9417" s="7"/>
      <c r="BJ9417" s="7"/>
      <c r="BK9417" s="7"/>
      <c r="BL9417" s="7"/>
      <c r="BM9417" s="7"/>
      <c r="BP9417" s="7"/>
      <c r="BQ9417" s="7"/>
      <c r="BR9417" s="7"/>
      <c r="BS9417" s="7"/>
      <c r="BT9417" s="7"/>
      <c r="BU9417" s="7"/>
      <c r="BV9417" s="7"/>
      <c r="BW9417" s="7"/>
    </row>
    <row r="9418" spans="43:75" x14ac:dyDescent="0.2">
      <c r="AQ9418" s="7"/>
      <c r="AR9418" s="7"/>
      <c r="AS9418" s="7"/>
      <c r="AT9418" s="7"/>
      <c r="AU9418" s="7"/>
      <c r="AV9418" s="7"/>
      <c r="AX9418" s="7"/>
      <c r="AY9418" s="7"/>
      <c r="AZ9418" s="7"/>
      <c r="BA9418" s="7"/>
      <c r="BB9418" s="7"/>
      <c r="BC9418" s="7"/>
      <c r="BD9418" s="7"/>
      <c r="BG9418" s="7"/>
      <c r="BH9418" s="7"/>
      <c r="BI9418" s="7"/>
      <c r="BJ9418" s="7"/>
      <c r="BK9418" s="7"/>
      <c r="BL9418" s="7"/>
      <c r="BM9418" s="7"/>
      <c r="BP9418" s="7"/>
      <c r="BQ9418" s="7"/>
      <c r="BR9418" s="7"/>
      <c r="BS9418" s="7"/>
      <c r="BT9418" s="7"/>
      <c r="BU9418" s="7"/>
      <c r="BV9418" s="7"/>
      <c r="BW9418" s="7"/>
    </row>
    <row r="9419" spans="43:75" x14ac:dyDescent="0.2">
      <c r="AQ9419" s="7"/>
      <c r="AR9419" s="7"/>
      <c r="AS9419" s="7"/>
      <c r="AT9419" s="7"/>
      <c r="AU9419" s="7"/>
      <c r="AV9419" s="7"/>
      <c r="AX9419" s="7"/>
      <c r="AY9419" s="7"/>
      <c r="AZ9419" s="7"/>
      <c r="BA9419" s="7"/>
      <c r="BB9419" s="7"/>
      <c r="BC9419" s="7"/>
      <c r="BD9419" s="7"/>
      <c r="BG9419" s="7"/>
      <c r="BH9419" s="7"/>
      <c r="BI9419" s="7"/>
      <c r="BJ9419" s="7"/>
      <c r="BK9419" s="7"/>
      <c r="BL9419" s="7"/>
      <c r="BM9419" s="7"/>
      <c r="BP9419" s="7"/>
      <c r="BQ9419" s="7"/>
      <c r="BR9419" s="7"/>
      <c r="BS9419" s="7"/>
      <c r="BT9419" s="7"/>
      <c r="BU9419" s="7"/>
      <c r="BV9419" s="7"/>
      <c r="BW9419" s="7"/>
    </row>
    <row r="9420" spans="43:75" x14ac:dyDescent="0.2">
      <c r="AQ9420" s="7"/>
      <c r="AR9420" s="7"/>
      <c r="AS9420" s="7"/>
      <c r="AT9420" s="7"/>
      <c r="AU9420" s="7"/>
      <c r="AV9420" s="7"/>
      <c r="AX9420" s="7"/>
      <c r="AY9420" s="7"/>
      <c r="AZ9420" s="7"/>
      <c r="BA9420" s="7"/>
      <c r="BB9420" s="7"/>
      <c r="BC9420" s="7"/>
      <c r="BD9420" s="7"/>
      <c r="BG9420" s="7"/>
      <c r="BH9420" s="7"/>
      <c r="BI9420" s="7"/>
      <c r="BJ9420" s="7"/>
      <c r="BK9420" s="7"/>
      <c r="BL9420" s="7"/>
      <c r="BM9420" s="7"/>
      <c r="BP9420" s="7"/>
      <c r="BQ9420" s="7"/>
      <c r="BR9420" s="7"/>
      <c r="BS9420" s="7"/>
      <c r="BT9420" s="7"/>
      <c r="BU9420" s="7"/>
      <c r="BV9420" s="7"/>
      <c r="BW9420" s="7"/>
    </row>
    <row r="9421" spans="43:75" x14ac:dyDescent="0.2">
      <c r="AQ9421" s="7"/>
      <c r="AR9421" s="7"/>
      <c r="AS9421" s="7"/>
      <c r="AT9421" s="7"/>
      <c r="AU9421" s="7"/>
      <c r="AV9421" s="7"/>
      <c r="AX9421" s="7"/>
      <c r="AY9421" s="7"/>
      <c r="AZ9421" s="7"/>
      <c r="BA9421" s="7"/>
      <c r="BB9421" s="7"/>
      <c r="BC9421" s="7"/>
      <c r="BD9421" s="7"/>
      <c r="BG9421" s="7"/>
      <c r="BH9421" s="7"/>
      <c r="BI9421" s="7"/>
      <c r="BJ9421" s="7"/>
      <c r="BK9421" s="7"/>
      <c r="BL9421" s="7"/>
      <c r="BM9421" s="7"/>
      <c r="BP9421" s="7"/>
      <c r="BQ9421" s="7"/>
      <c r="BR9421" s="7"/>
      <c r="BS9421" s="7"/>
      <c r="BT9421" s="7"/>
      <c r="BU9421" s="7"/>
      <c r="BV9421" s="7"/>
      <c r="BW9421" s="7"/>
    </row>
    <row r="9422" spans="43:75" x14ac:dyDescent="0.2">
      <c r="AQ9422" s="7"/>
      <c r="AR9422" s="7"/>
      <c r="AS9422" s="7"/>
      <c r="AT9422" s="7"/>
      <c r="AU9422" s="7"/>
      <c r="AV9422" s="7"/>
      <c r="AX9422" s="7"/>
      <c r="AY9422" s="7"/>
      <c r="AZ9422" s="7"/>
      <c r="BA9422" s="7"/>
      <c r="BB9422" s="7"/>
      <c r="BC9422" s="7"/>
      <c r="BD9422" s="7"/>
      <c r="BG9422" s="7"/>
      <c r="BH9422" s="7"/>
      <c r="BI9422" s="7"/>
      <c r="BJ9422" s="7"/>
      <c r="BK9422" s="7"/>
      <c r="BL9422" s="7"/>
      <c r="BM9422" s="7"/>
      <c r="BP9422" s="7"/>
      <c r="BQ9422" s="7"/>
      <c r="BR9422" s="7"/>
      <c r="BS9422" s="7"/>
      <c r="BT9422" s="7"/>
      <c r="BU9422" s="7"/>
      <c r="BV9422" s="7"/>
      <c r="BW9422" s="7"/>
    </row>
    <row r="9423" spans="43:75" x14ac:dyDescent="0.2">
      <c r="AQ9423" s="7"/>
      <c r="AR9423" s="7"/>
      <c r="AS9423" s="7"/>
      <c r="AT9423" s="7"/>
      <c r="AU9423" s="7"/>
      <c r="AV9423" s="7"/>
      <c r="AX9423" s="7"/>
      <c r="AY9423" s="7"/>
      <c r="AZ9423" s="7"/>
      <c r="BA9423" s="7"/>
      <c r="BB9423" s="7"/>
      <c r="BC9423" s="7"/>
      <c r="BD9423" s="7"/>
      <c r="BG9423" s="7"/>
      <c r="BH9423" s="7"/>
      <c r="BI9423" s="7"/>
      <c r="BJ9423" s="7"/>
      <c r="BK9423" s="7"/>
      <c r="BL9423" s="7"/>
      <c r="BM9423" s="7"/>
      <c r="BP9423" s="7"/>
      <c r="BQ9423" s="7"/>
      <c r="BR9423" s="7"/>
      <c r="BS9423" s="7"/>
      <c r="BT9423" s="7"/>
      <c r="BU9423" s="7"/>
      <c r="BV9423" s="7"/>
      <c r="BW9423" s="7"/>
    </row>
    <row r="9424" spans="43:75" x14ac:dyDescent="0.2">
      <c r="AQ9424" s="7"/>
      <c r="AR9424" s="7"/>
      <c r="AS9424" s="7"/>
      <c r="AT9424" s="7"/>
      <c r="AU9424" s="7"/>
      <c r="AV9424" s="7"/>
      <c r="AX9424" s="7"/>
      <c r="AY9424" s="7"/>
      <c r="AZ9424" s="7"/>
      <c r="BA9424" s="7"/>
      <c r="BB9424" s="7"/>
      <c r="BC9424" s="7"/>
      <c r="BD9424" s="7"/>
      <c r="BG9424" s="7"/>
      <c r="BH9424" s="7"/>
      <c r="BI9424" s="7"/>
      <c r="BJ9424" s="7"/>
      <c r="BK9424" s="7"/>
      <c r="BL9424" s="7"/>
      <c r="BM9424" s="7"/>
      <c r="BP9424" s="7"/>
      <c r="BQ9424" s="7"/>
      <c r="BR9424" s="7"/>
      <c r="BS9424" s="7"/>
      <c r="BT9424" s="7"/>
      <c r="BU9424" s="7"/>
      <c r="BV9424" s="7"/>
      <c r="BW9424" s="7"/>
    </row>
    <row r="9425" spans="43:75" x14ac:dyDescent="0.2">
      <c r="AQ9425" s="7"/>
      <c r="AR9425" s="7"/>
      <c r="AS9425" s="7"/>
      <c r="AT9425" s="7"/>
      <c r="AU9425" s="7"/>
      <c r="AV9425" s="7"/>
      <c r="AX9425" s="7"/>
      <c r="AY9425" s="7"/>
      <c r="AZ9425" s="7"/>
      <c r="BA9425" s="7"/>
      <c r="BB9425" s="7"/>
      <c r="BC9425" s="7"/>
      <c r="BD9425" s="7"/>
      <c r="BG9425" s="7"/>
      <c r="BH9425" s="7"/>
      <c r="BI9425" s="7"/>
      <c r="BJ9425" s="7"/>
      <c r="BK9425" s="7"/>
      <c r="BL9425" s="7"/>
      <c r="BM9425" s="7"/>
      <c r="BP9425" s="7"/>
      <c r="BQ9425" s="7"/>
      <c r="BR9425" s="7"/>
      <c r="BS9425" s="7"/>
      <c r="BT9425" s="7"/>
      <c r="BU9425" s="7"/>
      <c r="BV9425" s="7"/>
      <c r="BW9425" s="7"/>
    </row>
    <row r="9426" spans="43:75" x14ac:dyDescent="0.2">
      <c r="AQ9426" s="7"/>
      <c r="AR9426" s="7"/>
      <c r="AS9426" s="7"/>
      <c r="AT9426" s="7"/>
      <c r="AU9426" s="7"/>
      <c r="AV9426" s="7"/>
      <c r="AX9426" s="7"/>
      <c r="AY9426" s="7"/>
      <c r="AZ9426" s="7"/>
      <c r="BA9426" s="7"/>
      <c r="BB9426" s="7"/>
      <c r="BC9426" s="7"/>
      <c r="BD9426" s="7"/>
      <c r="BG9426" s="7"/>
      <c r="BH9426" s="7"/>
      <c r="BI9426" s="7"/>
      <c r="BJ9426" s="7"/>
      <c r="BK9426" s="7"/>
      <c r="BL9426" s="7"/>
      <c r="BM9426" s="7"/>
      <c r="BP9426" s="7"/>
      <c r="BQ9426" s="7"/>
      <c r="BR9426" s="7"/>
      <c r="BS9426" s="7"/>
      <c r="BT9426" s="7"/>
      <c r="BU9426" s="7"/>
      <c r="BV9426" s="7"/>
      <c r="BW9426" s="7"/>
    </row>
    <row r="9427" spans="43:75" x14ac:dyDescent="0.2">
      <c r="AQ9427" s="7"/>
      <c r="AR9427" s="7"/>
      <c r="AS9427" s="7"/>
      <c r="AT9427" s="7"/>
      <c r="AU9427" s="7"/>
      <c r="AV9427" s="7"/>
      <c r="AX9427" s="7"/>
      <c r="AY9427" s="7"/>
      <c r="AZ9427" s="7"/>
      <c r="BA9427" s="7"/>
      <c r="BB9427" s="7"/>
      <c r="BC9427" s="7"/>
      <c r="BD9427" s="7"/>
      <c r="BG9427" s="7"/>
      <c r="BH9427" s="7"/>
      <c r="BI9427" s="7"/>
      <c r="BJ9427" s="7"/>
      <c r="BK9427" s="7"/>
      <c r="BL9427" s="7"/>
      <c r="BM9427" s="7"/>
      <c r="BP9427" s="7"/>
      <c r="BQ9427" s="7"/>
      <c r="BR9427" s="7"/>
      <c r="BS9427" s="7"/>
      <c r="BT9427" s="7"/>
      <c r="BU9427" s="7"/>
      <c r="BV9427" s="7"/>
      <c r="BW9427" s="7"/>
    </row>
    <row r="9428" spans="43:75" x14ac:dyDescent="0.2">
      <c r="AQ9428" s="7"/>
      <c r="AR9428" s="7"/>
      <c r="AS9428" s="7"/>
      <c r="AT9428" s="7"/>
      <c r="AU9428" s="7"/>
      <c r="AV9428" s="7"/>
      <c r="AX9428" s="7"/>
      <c r="AY9428" s="7"/>
      <c r="AZ9428" s="7"/>
      <c r="BA9428" s="7"/>
      <c r="BB9428" s="7"/>
      <c r="BC9428" s="7"/>
      <c r="BD9428" s="7"/>
      <c r="BG9428" s="7"/>
      <c r="BH9428" s="7"/>
      <c r="BI9428" s="7"/>
      <c r="BJ9428" s="7"/>
      <c r="BK9428" s="7"/>
      <c r="BL9428" s="7"/>
      <c r="BM9428" s="7"/>
      <c r="BP9428" s="7"/>
      <c r="BQ9428" s="7"/>
      <c r="BR9428" s="7"/>
      <c r="BS9428" s="7"/>
      <c r="BT9428" s="7"/>
      <c r="BU9428" s="7"/>
      <c r="BV9428" s="7"/>
      <c r="BW9428" s="7"/>
    </row>
    <row r="9429" spans="43:75" x14ac:dyDescent="0.2">
      <c r="AQ9429" s="7"/>
      <c r="AR9429" s="7"/>
      <c r="AS9429" s="7"/>
      <c r="AT9429" s="7"/>
      <c r="AU9429" s="7"/>
      <c r="AV9429" s="7"/>
      <c r="AX9429" s="7"/>
      <c r="AY9429" s="7"/>
      <c r="AZ9429" s="7"/>
      <c r="BA9429" s="7"/>
      <c r="BB9429" s="7"/>
      <c r="BC9429" s="7"/>
      <c r="BD9429" s="7"/>
      <c r="BG9429" s="7"/>
      <c r="BH9429" s="7"/>
      <c r="BI9429" s="7"/>
      <c r="BJ9429" s="7"/>
      <c r="BK9429" s="7"/>
      <c r="BL9429" s="7"/>
      <c r="BM9429" s="7"/>
      <c r="BP9429" s="7"/>
      <c r="BQ9429" s="7"/>
      <c r="BR9429" s="7"/>
      <c r="BS9429" s="7"/>
      <c r="BT9429" s="7"/>
      <c r="BU9429" s="7"/>
      <c r="BV9429" s="7"/>
      <c r="BW9429" s="7"/>
    </row>
    <row r="9430" spans="43:75" x14ac:dyDescent="0.2">
      <c r="AQ9430" s="7"/>
      <c r="AR9430" s="7"/>
      <c r="AS9430" s="7"/>
      <c r="AT9430" s="7"/>
      <c r="AU9430" s="7"/>
      <c r="AV9430" s="7"/>
      <c r="AX9430" s="7"/>
      <c r="AY9430" s="7"/>
      <c r="AZ9430" s="7"/>
      <c r="BA9430" s="7"/>
      <c r="BB9430" s="7"/>
      <c r="BC9430" s="7"/>
      <c r="BD9430" s="7"/>
      <c r="BG9430" s="7"/>
      <c r="BH9430" s="7"/>
      <c r="BI9430" s="7"/>
      <c r="BJ9430" s="7"/>
      <c r="BK9430" s="7"/>
      <c r="BL9430" s="7"/>
      <c r="BM9430" s="7"/>
      <c r="BP9430" s="7"/>
      <c r="BQ9430" s="7"/>
      <c r="BR9430" s="7"/>
      <c r="BS9430" s="7"/>
      <c r="BT9430" s="7"/>
      <c r="BU9430" s="7"/>
      <c r="BV9430" s="7"/>
      <c r="BW9430" s="7"/>
    </row>
    <row r="9431" spans="43:75" x14ac:dyDescent="0.2">
      <c r="AQ9431" s="7"/>
      <c r="AR9431" s="7"/>
      <c r="AS9431" s="7"/>
      <c r="AT9431" s="7"/>
      <c r="AU9431" s="7"/>
      <c r="AV9431" s="7"/>
      <c r="AX9431" s="7"/>
      <c r="AY9431" s="7"/>
      <c r="AZ9431" s="7"/>
      <c r="BA9431" s="7"/>
      <c r="BB9431" s="7"/>
      <c r="BC9431" s="7"/>
      <c r="BD9431" s="7"/>
      <c r="BG9431" s="7"/>
      <c r="BH9431" s="7"/>
      <c r="BI9431" s="7"/>
      <c r="BJ9431" s="7"/>
      <c r="BK9431" s="7"/>
      <c r="BL9431" s="7"/>
      <c r="BM9431" s="7"/>
      <c r="BP9431" s="7"/>
      <c r="BQ9431" s="7"/>
      <c r="BR9431" s="7"/>
      <c r="BS9431" s="7"/>
      <c r="BT9431" s="7"/>
      <c r="BU9431" s="7"/>
      <c r="BV9431" s="7"/>
      <c r="BW9431" s="7"/>
    </row>
    <row r="9432" spans="43:75" x14ac:dyDescent="0.2">
      <c r="AQ9432" s="7"/>
      <c r="AR9432" s="7"/>
      <c r="AS9432" s="7"/>
      <c r="AT9432" s="7"/>
      <c r="AU9432" s="7"/>
      <c r="AV9432" s="7"/>
      <c r="AX9432" s="7"/>
      <c r="AY9432" s="7"/>
      <c r="AZ9432" s="7"/>
      <c r="BA9432" s="7"/>
      <c r="BB9432" s="7"/>
      <c r="BC9432" s="7"/>
      <c r="BD9432" s="7"/>
      <c r="BG9432" s="7"/>
      <c r="BH9432" s="7"/>
      <c r="BI9432" s="7"/>
      <c r="BJ9432" s="7"/>
      <c r="BK9432" s="7"/>
      <c r="BL9432" s="7"/>
      <c r="BM9432" s="7"/>
      <c r="BP9432" s="7"/>
      <c r="BQ9432" s="7"/>
      <c r="BR9432" s="7"/>
      <c r="BS9432" s="7"/>
      <c r="BT9432" s="7"/>
      <c r="BU9432" s="7"/>
      <c r="BV9432" s="7"/>
      <c r="BW9432" s="7"/>
    </row>
    <row r="9433" spans="43:75" x14ac:dyDescent="0.2">
      <c r="AQ9433" s="7"/>
      <c r="AR9433" s="7"/>
      <c r="AS9433" s="7"/>
      <c r="AT9433" s="7"/>
      <c r="AU9433" s="7"/>
      <c r="AV9433" s="7"/>
      <c r="AX9433" s="7"/>
      <c r="AY9433" s="7"/>
      <c r="AZ9433" s="7"/>
      <c r="BA9433" s="7"/>
      <c r="BB9433" s="7"/>
      <c r="BC9433" s="7"/>
      <c r="BD9433" s="7"/>
      <c r="BG9433" s="7"/>
      <c r="BH9433" s="7"/>
      <c r="BI9433" s="7"/>
      <c r="BJ9433" s="7"/>
      <c r="BK9433" s="7"/>
      <c r="BL9433" s="7"/>
      <c r="BM9433" s="7"/>
      <c r="BP9433" s="7"/>
      <c r="BQ9433" s="7"/>
      <c r="BR9433" s="7"/>
      <c r="BS9433" s="7"/>
      <c r="BT9433" s="7"/>
      <c r="BU9433" s="7"/>
      <c r="BV9433" s="7"/>
      <c r="BW9433" s="7"/>
    </row>
    <row r="9434" spans="43:75" x14ac:dyDescent="0.2">
      <c r="AQ9434" s="7"/>
      <c r="AR9434" s="7"/>
      <c r="AS9434" s="7"/>
      <c r="AT9434" s="7"/>
      <c r="AU9434" s="7"/>
      <c r="AV9434" s="7"/>
      <c r="AX9434" s="7"/>
      <c r="AY9434" s="7"/>
      <c r="AZ9434" s="7"/>
      <c r="BA9434" s="7"/>
      <c r="BB9434" s="7"/>
      <c r="BC9434" s="7"/>
      <c r="BD9434" s="7"/>
      <c r="BG9434" s="7"/>
      <c r="BH9434" s="7"/>
      <c r="BI9434" s="7"/>
      <c r="BJ9434" s="7"/>
      <c r="BK9434" s="7"/>
      <c r="BL9434" s="7"/>
      <c r="BM9434" s="7"/>
      <c r="BP9434" s="7"/>
      <c r="BQ9434" s="7"/>
      <c r="BR9434" s="7"/>
      <c r="BS9434" s="7"/>
      <c r="BT9434" s="7"/>
      <c r="BU9434" s="7"/>
      <c r="BV9434" s="7"/>
      <c r="BW9434" s="7"/>
    </row>
    <row r="9435" spans="43:75" x14ac:dyDescent="0.2">
      <c r="AQ9435" s="7"/>
      <c r="AR9435" s="7"/>
      <c r="AS9435" s="7"/>
      <c r="AT9435" s="7"/>
      <c r="AU9435" s="7"/>
      <c r="AV9435" s="7"/>
      <c r="AX9435" s="7"/>
      <c r="AY9435" s="7"/>
      <c r="AZ9435" s="7"/>
      <c r="BA9435" s="7"/>
      <c r="BB9435" s="7"/>
      <c r="BC9435" s="7"/>
      <c r="BD9435" s="7"/>
      <c r="BG9435" s="7"/>
      <c r="BH9435" s="7"/>
      <c r="BI9435" s="7"/>
      <c r="BJ9435" s="7"/>
      <c r="BK9435" s="7"/>
      <c r="BL9435" s="7"/>
      <c r="BM9435" s="7"/>
      <c r="BP9435" s="7"/>
      <c r="BQ9435" s="7"/>
      <c r="BR9435" s="7"/>
      <c r="BS9435" s="7"/>
      <c r="BT9435" s="7"/>
      <c r="BU9435" s="7"/>
      <c r="BV9435" s="7"/>
      <c r="BW9435" s="7"/>
    </row>
    <row r="9436" spans="43:75" x14ac:dyDescent="0.2">
      <c r="AQ9436" s="7"/>
      <c r="AR9436" s="7"/>
      <c r="AS9436" s="7"/>
      <c r="AT9436" s="7"/>
      <c r="AU9436" s="7"/>
      <c r="AV9436" s="7"/>
      <c r="AX9436" s="7"/>
      <c r="AY9436" s="7"/>
      <c r="AZ9436" s="7"/>
      <c r="BA9436" s="7"/>
      <c r="BB9436" s="7"/>
      <c r="BC9436" s="7"/>
      <c r="BD9436" s="7"/>
      <c r="BG9436" s="7"/>
      <c r="BH9436" s="7"/>
      <c r="BI9436" s="7"/>
      <c r="BJ9436" s="7"/>
      <c r="BK9436" s="7"/>
      <c r="BL9436" s="7"/>
      <c r="BM9436" s="7"/>
      <c r="BP9436" s="7"/>
      <c r="BQ9436" s="7"/>
      <c r="BR9436" s="7"/>
      <c r="BS9436" s="7"/>
      <c r="BT9436" s="7"/>
      <c r="BU9436" s="7"/>
      <c r="BV9436" s="7"/>
      <c r="BW9436" s="7"/>
    </row>
    <row r="9437" spans="43:75" x14ac:dyDescent="0.2">
      <c r="AQ9437" s="7"/>
      <c r="AR9437" s="7"/>
      <c r="AS9437" s="7"/>
      <c r="AT9437" s="7"/>
      <c r="AU9437" s="7"/>
      <c r="AV9437" s="7"/>
      <c r="AX9437" s="7"/>
      <c r="AY9437" s="7"/>
      <c r="AZ9437" s="7"/>
      <c r="BA9437" s="7"/>
      <c r="BB9437" s="7"/>
      <c r="BC9437" s="7"/>
      <c r="BD9437" s="7"/>
      <c r="BG9437" s="7"/>
      <c r="BH9437" s="7"/>
      <c r="BI9437" s="7"/>
      <c r="BJ9437" s="7"/>
      <c r="BK9437" s="7"/>
      <c r="BL9437" s="7"/>
      <c r="BM9437" s="7"/>
      <c r="BP9437" s="7"/>
      <c r="BQ9437" s="7"/>
      <c r="BR9437" s="7"/>
      <c r="BS9437" s="7"/>
      <c r="BT9437" s="7"/>
      <c r="BU9437" s="7"/>
      <c r="BV9437" s="7"/>
      <c r="BW9437" s="7"/>
    </row>
    <row r="9438" spans="43:75" x14ac:dyDescent="0.2">
      <c r="AQ9438" s="7"/>
      <c r="AR9438" s="7"/>
      <c r="AS9438" s="7"/>
      <c r="AT9438" s="7"/>
      <c r="AU9438" s="7"/>
      <c r="AV9438" s="7"/>
      <c r="AX9438" s="7"/>
      <c r="AY9438" s="7"/>
      <c r="AZ9438" s="7"/>
      <c r="BA9438" s="7"/>
      <c r="BB9438" s="7"/>
      <c r="BC9438" s="7"/>
      <c r="BD9438" s="7"/>
      <c r="BG9438" s="7"/>
      <c r="BH9438" s="7"/>
      <c r="BI9438" s="7"/>
      <c r="BJ9438" s="7"/>
      <c r="BK9438" s="7"/>
      <c r="BL9438" s="7"/>
      <c r="BM9438" s="7"/>
      <c r="BP9438" s="7"/>
      <c r="BQ9438" s="7"/>
      <c r="BR9438" s="7"/>
      <c r="BS9438" s="7"/>
      <c r="BT9438" s="7"/>
      <c r="BU9438" s="7"/>
      <c r="BV9438" s="7"/>
      <c r="BW9438" s="7"/>
    </row>
    <row r="9439" spans="43:75" x14ac:dyDescent="0.2">
      <c r="AQ9439" s="7"/>
      <c r="AR9439" s="7"/>
      <c r="AS9439" s="7"/>
      <c r="AT9439" s="7"/>
      <c r="AU9439" s="7"/>
      <c r="AV9439" s="7"/>
      <c r="AX9439" s="7"/>
      <c r="AY9439" s="7"/>
      <c r="AZ9439" s="7"/>
      <c r="BA9439" s="7"/>
      <c r="BB9439" s="7"/>
      <c r="BC9439" s="7"/>
      <c r="BD9439" s="7"/>
      <c r="BG9439" s="7"/>
      <c r="BH9439" s="7"/>
      <c r="BI9439" s="7"/>
      <c r="BJ9439" s="7"/>
      <c r="BK9439" s="7"/>
      <c r="BL9439" s="7"/>
      <c r="BM9439" s="7"/>
      <c r="BP9439" s="7"/>
      <c r="BQ9439" s="7"/>
      <c r="BR9439" s="7"/>
      <c r="BS9439" s="7"/>
      <c r="BT9439" s="7"/>
      <c r="BU9439" s="7"/>
      <c r="BV9439" s="7"/>
      <c r="BW9439" s="7"/>
    </row>
    <row r="9440" spans="43:75" x14ac:dyDescent="0.2">
      <c r="AQ9440" s="7"/>
      <c r="AR9440" s="7"/>
      <c r="AS9440" s="7"/>
      <c r="AT9440" s="7"/>
      <c r="AU9440" s="7"/>
      <c r="AV9440" s="7"/>
      <c r="AX9440" s="7"/>
      <c r="AY9440" s="7"/>
      <c r="AZ9440" s="7"/>
      <c r="BA9440" s="7"/>
      <c r="BB9440" s="7"/>
      <c r="BC9440" s="7"/>
      <c r="BD9440" s="7"/>
      <c r="BG9440" s="7"/>
      <c r="BH9440" s="7"/>
      <c r="BI9440" s="7"/>
      <c r="BJ9440" s="7"/>
      <c r="BK9440" s="7"/>
      <c r="BL9440" s="7"/>
      <c r="BM9440" s="7"/>
      <c r="BP9440" s="7"/>
      <c r="BQ9440" s="7"/>
      <c r="BR9440" s="7"/>
      <c r="BS9440" s="7"/>
      <c r="BT9440" s="7"/>
      <c r="BU9440" s="7"/>
      <c r="BV9440" s="7"/>
      <c r="BW9440" s="7"/>
    </row>
    <row r="9441" spans="43:75" x14ac:dyDescent="0.2">
      <c r="AQ9441" s="7"/>
      <c r="AR9441" s="7"/>
      <c r="AS9441" s="7"/>
      <c r="AT9441" s="7"/>
      <c r="AU9441" s="7"/>
      <c r="AV9441" s="7"/>
      <c r="AX9441" s="7"/>
      <c r="AY9441" s="7"/>
      <c r="AZ9441" s="7"/>
      <c r="BA9441" s="7"/>
      <c r="BB9441" s="7"/>
      <c r="BC9441" s="7"/>
      <c r="BD9441" s="7"/>
      <c r="BG9441" s="7"/>
      <c r="BH9441" s="7"/>
      <c r="BI9441" s="7"/>
      <c r="BJ9441" s="7"/>
      <c r="BK9441" s="7"/>
      <c r="BL9441" s="7"/>
      <c r="BM9441" s="7"/>
      <c r="BP9441" s="7"/>
      <c r="BQ9441" s="7"/>
      <c r="BR9441" s="7"/>
      <c r="BS9441" s="7"/>
      <c r="BT9441" s="7"/>
      <c r="BU9441" s="7"/>
      <c r="BV9441" s="7"/>
      <c r="BW9441" s="7"/>
    </row>
    <row r="9442" spans="43:75" x14ac:dyDescent="0.2">
      <c r="AQ9442" s="7"/>
      <c r="AR9442" s="7"/>
      <c r="AS9442" s="7"/>
      <c r="AT9442" s="7"/>
      <c r="AU9442" s="7"/>
      <c r="AV9442" s="7"/>
      <c r="AX9442" s="7"/>
      <c r="AY9442" s="7"/>
      <c r="AZ9442" s="7"/>
      <c r="BA9442" s="7"/>
      <c r="BB9442" s="7"/>
      <c r="BC9442" s="7"/>
      <c r="BD9442" s="7"/>
      <c r="BG9442" s="7"/>
      <c r="BH9442" s="7"/>
      <c r="BI9442" s="7"/>
      <c r="BJ9442" s="7"/>
      <c r="BK9442" s="7"/>
      <c r="BL9442" s="7"/>
      <c r="BM9442" s="7"/>
      <c r="BP9442" s="7"/>
      <c r="BQ9442" s="7"/>
      <c r="BR9442" s="7"/>
      <c r="BS9442" s="7"/>
      <c r="BT9442" s="7"/>
      <c r="BU9442" s="7"/>
      <c r="BV9442" s="7"/>
      <c r="BW9442" s="7"/>
    </row>
    <row r="9443" spans="43:75" x14ac:dyDescent="0.2">
      <c r="AQ9443" s="7"/>
      <c r="AR9443" s="7"/>
      <c r="AS9443" s="7"/>
      <c r="AT9443" s="7"/>
      <c r="AU9443" s="7"/>
      <c r="AV9443" s="7"/>
      <c r="AX9443" s="7"/>
      <c r="AY9443" s="7"/>
      <c r="AZ9443" s="7"/>
      <c r="BA9443" s="7"/>
      <c r="BB9443" s="7"/>
      <c r="BC9443" s="7"/>
      <c r="BD9443" s="7"/>
      <c r="BG9443" s="7"/>
      <c r="BH9443" s="7"/>
      <c r="BI9443" s="7"/>
      <c r="BJ9443" s="7"/>
      <c r="BK9443" s="7"/>
      <c r="BL9443" s="7"/>
      <c r="BM9443" s="7"/>
      <c r="BP9443" s="7"/>
      <c r="BQ9443" s="7"/>
      <c r="BR9443" s="7"/>
      <c r="BS9443" s="7"/>
      <c r="BT9443" s="7"/>
      <c r="BU9443" s="7"/>
      <c r="BV9443" s="7"/>
      <c r="BW9443" s="7"/>
    </row>
    <row r="9444" spans="43:75" x14ac:dyDescent="0.2">
      <c r="AQ9444" s="7"/>
      <c r="AR9444" s="7"/>
      <c r="AS9444" s="7"/>
      <c r="AT9444" s="7"/>
      <c r="AU9444" s="7"/>
      <c r="AV9444" s="7"/>
      <c r="AX9444" s="7"/>
      <c r="AY9444" s="7"/>
      <c r="AZ9444" s="7"/>
      <c r="BA9444" s="7"/>
      <c r="BB9444" s="7"/>
      <c r="BC9444" s="7"/>
      <c r="BD9444" s="7"/>
      <c r="BG9444" s="7"/>
      <c r="BH9444" s="7"/>
      <c r="BI9444" s="7"/>
      <c r="BJ9444" s="7"/>
      <c r="BK9444" s="7"/>
      <c r="BL9444" s="7"/>
      <c r="BM9444" s="7"/>
      <c r="BP9444" s="7"/>
      <c r="BQ9444" s="7"/>
      <c r="BR9444" s="7"/>
      <c r="BS9444" s="7"/>
      <c r="BT9444" s="7"/>
      <c r="BU9444" s="7"/>
      <c r="BV9444" s="7"/>
      <c r="BW9444" s="7"/>
    </row>
    <row r="9445" spans="43:75" x14ac:dyDescent="0.2">
      <c r="AQ9445" s="7"/>
      <c r="AR9445" s="7"/>
      <c r="AS9445" s="7"/>
      <c r="AT9445" s="7"/>
      <c r="AU9445" s="7"/>
      <c r="AV9445" s="7"/>
      <c r="AX9445" s="7"/>
      <c r="AY9445" s="7"/>
      <c r="AZ9445" s="7"/>
      <c r="BA9445" s="7"/>
      <c r="BB9445" s="7"/>
      <c r="BC9445" s="7"/>
      <c r="BD9445" s="7"/>
      <c r="BG9445" s="7"/>
      <c r="BH9445" s="7"/>
      <c r="BI9445" s="7"/>
      <c r="BJ9445" s="7"/>
      <c r="BK9445" s="7"/>
      <c r="BL9445" s="7"/>
      <c r="BM9445" s="7"/>
      <c r="BP9445" s="7"/>
      <c r="BQ9445" s="7"/>
      <c r="BR9445" s="7"/>
      <c r="BS9445" s="7"/>
      <c r="BT9445" s="7"/>
      <c r="BU9445" s="7"/>
      <c r="BV9445" s="7"/>
      <c r="BW9445" s="7"/>
    </row>
    <row r="9446" spans="43:75" x14ac:dyDescent="0.2">
      <c r="AQ9446" s="7"/>
      <c r="AR9446" s="7"/>
      <c r="AS9446" s="7"/>
      <c r="AT9446" s="7"/>
      <c r="AU9446" s="7"/>
      <c r="AV9446" s="7"/>
      <c r="AX9446" s="7"/>
      <c r="AY9446" s="7"/>
      <c r="AZ9446" s="7"/>
      <c r="BA9446" s="7"/>
      <c r="BB9446" s="7"/>
      <c r="BC9446" s="7"/>
      <c r="BD9446" s="7"/>
      <c r="BG9446" s="7"/>
      <c r="BH9446" s="7"/>
      <c r="BI9446" s="7"/>
      <c r="BJ9446" s="7"/>
      <c r="BK9446" s="7"/>
      <c r="BL9446" s="7"/>
      <c r="BM9446" s="7"/>
      <c r="BP9446" s="7"/>
      <c r="BQ9446" s="7"/>
      <c r="BR9446" s="7"/>
      <c r="BS9446" s="7"/>
      <c r="BT9446" s="7"/>
      <c r="BU9446" s="7"/>
      <c r="BV9446" s="7"/>
      <c r="BW9446" s="7"/>
    </row>
    <row r="9447" spans="43:75" x14ac:dyDescent="0.2">
      <c r="AQ9447" s="7"/>
      <c r="AR9447" s="7"/>
      <c r="AS9447" s="7"/>
      <c r="AT9447" s="7"/>
      <c r="AU9447" s="7"/>
      <c r="AV9447" s="7"/>
      <c r="AX9447" s="7"/>
      <c r="AY9447" s="7"/>
      <c r="AZ9447" s="7"/>
      <c r="BA9447" s="7"/>
      <c r="BB9447" s="7"/>
      <c r="BC9447" s="7"/>
      <c r="BD9447" s="7"/>
      <c r="BG9447" s="7"/>
      <c r="BH9447" s="7"/>
      <c r="BI9447" s="7"/>
      <c r="BJ9447" s="7"/>
      <c r="BK9447" s="7"/>
      <c r="BL9447" s="7"/>
      <c r="BM9447" s="7"/>
      <c r="BP9447" s="7"/>
      <c r="BQ9447" s="7"/>
      <c r="BR9447" s="7"/>
      <c r="BS9447" s="7"/>
      <c r="BT9447" s="7"/>
      <c r="BU9447" s="7"/>
      <c r="BV9447" s="7"/>
      <c r="BW9447" s="7"/>
    </row>
    <row r="9448" spans="43:75" x14ac:dyDescent="0.2">
      <c r="AQ9448" s="7"/>
      <c r="AR9448" s="7"/>
      <c r="AS9448" s="7"/>
      <c r="AT9448" s="7"/>
      <c r="AU9448" s="7"/>
      <c r="AV9448" s="7"/>
      <c r="AX9448" s="7"/>
      <c r="AY9448" s="7"/>
      <c r="AZ9448" s="7"/>
      <c r="BA9448" s="7"/>
      <c r="BB9448" s="7"/>
      <c r="BC9448" s="7"/>
      <c r="BD9448" s="7"/>
      <c r="BG9448" s="7"/>
      <c r="BH9448" s="7"/>
      <c r="BI9448" s="7"/>
      <c r="BJ9448" s="7"/>
      <c r="BK9448" s="7"/>
      <c r="BL9448" s="7"/>
      <c r="BM9448" s="7"/>
      <c r="BP9448" s="7"/>
      <c r="BQ9448" s="7"/>
      <c r="BR9448" s="7"/>
      <c r="BS9448" s="7"/>
      <c r="BT9448" s="7"/>
      <c r="BU9448" s="7"/>
      <c r="BV9448" s="7"/>
      <c r="BW9448" s="7"/>
    </row>
    <row r="9449" spans="43:75" x14ac:dyDescent="0.2">
      <c r="AQ9449" s="7"/>
      <c r="AR9449" s="7"/>
      <c r="AS9449" s="7"/>
      <c r="AT9449" s="7"/>
      <c r="AU9449" s="7"/>
      <c r="AV9449" s="7"/>
      <c r="AX9449" s="7"/>
      <c r="AY9449" s="7"/>
      <c r="AZ9449" s="7"/>
      <c r="BA9449" s="7"/>
      <c r="BB9449" s="7"/>
      <c r="BC9449" s="7"/>
      <c r="BD9449" s="7"/>
      <c r="BG9449" s="7"/>
      <c r="BH9449" s="7"/>
      <c r="BI9449" s="7"/>
      <c r="BJ9449" s="7"/>
      <c r="BK9449" s="7"/>
      <c r="BL9449" s="7"/>
      <c r="BM9449" s="7"/>
      <c r="BP9449" s="7"/>
      <c r="BQ9449" s="7"/>
      <c r="BR9449" s="7"/>
      <c r="BS9449" s="7"/>
      <c r="BT9449" s="7"/>
      <c r="BU9449" s="7"/>
      <c r="BV9449" s="7"/>
      <c r="BW9449" s="7"/>
    </row>
    <row r="9450" spans="43:75" x14ac:dyDescent="0.2">
      <c r="AQ9450" s="7"/>
      <c r="AR9450" s="7"/>
      <c r="AS9450" s="7"/>
      <c r="AT9450" s="7"/>
      <c r="AU9450" s="7"/>
      <c r="AV9450" s="7"/>
      <c r="AX9450" s="7"/>
      <c r="AY9450" s="7"/>
      <c r="AZ9450" s="7"/>
      <c r="BA9450" s="7"/>
      <c r="BB9450" s="7"/>
      <c r="BC9450" s="7"/>
      <c r="BD9450" s="7"/>
      <c r="BG9450" s="7"/>
      <c r="BH9450" s="7"/>
      <c r="BI9450" s="7"/>
      <c r="BJ9450" s="7"/>
      <c r="BK9450" s="7"/>
      <c r="BL9450" s="7"/>
      <c r="BM9450" s="7"/>
      <c r="BP9450" s="7"/>
      <c r="BQ9450" s="7"/>
      <c r="BR9450" s="7"/>
      <c r="BS9450" s="7"/>
      <c r="BT9450" s="7"/>
      <c r="BU9450" s="7"/>
      <c r="BV9450" s="7"/>
      <c r="BW9450" s="7"/>
    </row>
    <row r="9451" spans="43:75" x14ac:dyDescent="0.2">
      <c r="AQ9451" s="7"/>
      <c r="AR9451" s="7"/>
      <c r="AS9451" s="7"/>
      <c r="AT9451" s="7"/>
      <c r="AU9451" s="7"/>
      <c r="AV9451" s="7"/>
      <c r="AX9451" s="7"/>
      <c r="AY9451" s="7"/>
      <c r="AZ9451" s="7"/>
      <c r="BA9451" s="7"/>
      <c r="BB9451" s="7"/>
      <c r="BC9451" s="7"/>
      <c r="BD9451" s="7"/>
      <c r="BG9451" s="7"/>
      <c r="BH9451" s="7"/>
      <c r="BI9451" s="7"/>
      <c r="BJ9451" s="7"/>
      <c r="BK9451" s="7"/>
      <c r="BL9451" s="7"/>
      <c r="BM9451" s="7"/>
      <c r="BP9451" s="7"/>
      <c r="BQ9451" s="7"/>
      <c r="BR9451" s="7"/>
      <c r="BS9451" s="7"/>
      <c r="BT9451" s="7"/>
      <c r="BU9451" s="7"/>
      <c r="BV9451" s="7"/>
      <c r="BW9451" s="7"/>
    </row>
    <row r="9452" spans="43:75" x14ac:dyDescent="0.2">
      <c r="AQ9452" s="7"/>
      <c r="AR9452" s="7"/>
      <c r="AS9452" s="7"/>
      <c r="AT9452" s="7"/>
      <c r="AU9452" s="7"/>
      <c r="AV9452" s="7"/>
      <c r="AX9452" s="7"/>
      <c r="AY9452" s="7"/>
      <c r="AZ9452" s="7"/>
      <c r="BA9452" s="7"/>
      <c r="BB9452" s="7"/>
      <c r="BC9452" s="7"/>
      <c r="BD9452" s="7"/>
      <c r="BG9452" s="7"/>
      <c r="BH9452" s="7"/>
      <c r="BI9452" s="7"/>
      <c r="BJ9452" s="7"/>
      <c r="BK9452" s="7"/>
      <c r="BL9452" s="7"/>
      <c r="BM9452" s="7"/>
      <c r="BP9452" s="7"/>
      <c r="BQ9452" s="7"/>
      <c r="BR9452" s="7"/>
      <c r="BS9452" s="7"/>
      <c r="BT9452" s="7"/>
      <c r="BU9452" s="7"/>
      <c r="BV9452" s="7"/>
      <c r="BW9452" s="7"/>
    </row>
    <row r="9453" spans="43:75" x14ac:dyDescent="0.2">
      <c r="AQ9453" s="7"/>
      <c r="AR9453" s="7"/>
      <c r="AS9453" s="7"/>
      <c r="AT9453" s="7"/>
      <c r="AU9453" s="7"/>
      <c r="AV9453" s="7"/>
      <c r="AX9453" s="7"/>
      <c r="AY9453" s="7"/>
      <c r="AZ9453" s="7"/>
      <c r="BA9453" s="7"/>
      <c r="BB9453" s="7"/>
      <c r="BC9453" s="7"/>
      <c r="BD9453" s="7"/>
      <c r="BG9453" s="7"/>
      <c r="BH9453" s="7"/>
      <c r="BI9453" s="7"/>
      <c r="BJ9453" s="7"/>
      <c r="BK9453" s="7"/>
      <c r="BL9453" s="7"/>
      <c r="BM9453" s="7"/>
      <c r="BP9453" s="7"/>
      <c r="BQ9453" s="7"/>
      <c r="BR9453" s="7"/>
      <c r="BS9453" s="7"/>
      <c r="BT9453" s="7"/>
      <c r="BU9453" s="7"/>
      <c r="BV9453" s="7"/>
      <c r="BW9453" s="7"/>
    </row>
    <row r="9454" spans="43:75" x14ac:dyDescent="0.2">
      <c r="AQ9454" s="7"/>
      <c r="AR9454" s="7"/>
      <c r="AS9454" s="7"/>
      <c r="AT9454" s="7"/>
      <c r="AU9454" s="7"/>
      <c r="AV9454" s="7"/>
      <c r="AX9454" s="7"/>
      <c r="AY9454" s="7"/>
      <c r="AZ9454" s="7"/>
      <c r="BA9454" s="7"/>
      <c r="BB9454" s="7"/>
      <c r="BC9454" s="7"/>
      <c r="BD9454" s="7"/>
      <c r="BG9454" s="7"/>
      <c r="BH9454" s="7"/>
      <c r="BI9454" s="7"/>
      <c r="BJ9454" s="7"/>
      <c r="BK9454" s="7"/>
      <c r="BL9454" s="7"/>
      <c r="BM9454" s="7"/>
      <c r="BP9454" s="7"/>
      <c r="BQ9454" s="7"/>
      <c r="BR9454" s="7"/>
      <c r="BS9454" s="7"/>
      <c r="BT9454" s="7"/>
      <c r="BU9454" s="7"/>
      <c r="BV9454" s="7"/>
      <c r="BW9454" s="7"/>
    </row>
    <row r="9455" spans="43:75" x14ac:dyDescent="0.2">
      <c r="AQ9455" s="7"/>
      <c r="AR9455" s="7"/>
      <c r="AS9455" s="7"/>
      <c r="AT9455" s="7"/>
      <c r="AU9455" s="7"/>
      <c r="AV9455" s="7"/>
      <c r="AX9455" s="7"/>
      <c r="AY9455" s="7"/>
      <c r="AZ9455" s="7"/>
      <c r="BA9455" s="7"/>
      <c r="BB9455" s="7"/>
      <c r="BC9455" s="7"/>
      <c r="BD9455" s="7"/>
      <c r="BG9455" s="7"/>
      <c r="BH9455" s="7"/>
      <c r="BI9455" s="7"/>
      <c r="BJ9455" s="7"/>
      <c r="BK9455" s="7"/>
      <c r="BL9455" s="7"/>
      <c r="BM9455" s="7"/>
      <c r="BP9455" s="7"/>
      <c r="BQ9455" s="7"/>
      <c r="BR9455" s="7"/>
      <c r="BS9455" s="7"/>
      <c r="BT9455" s="7"/>
      <c r="BU9455" s="7"/>
      <c r="BV9455" s="7"/>
      <c r="BW9455" s="7"/>
    </row>
    <row r="9456" spans="43:75" x14ac:dyDescent="0.2">
      <c r="AQ9456" s="7"/>
      <c r="AR9456" s="7"/>
      <c r="AS9456" s="7"/>
      <c r="AT9456" s="7"/>
      <c r="AU9456" s="7"/>
      <c r="AV9456" s="7"/>
      <c r="AX9456" s="7"/>
      <c r="AY9456" s="7"/>
      <c r="AZ9456" s="7"/>
      <c r="BA9456" s="7"/>
      <c r="BB9456" s="7"/>
      <c r="BC9456" s="7"/>
      <c r="BD9456" s="7"/>
      <c r="BG9456" s="7"/>
      <c r="BH9456" s="7"/>
      <c r="BI9456" s="7"/>
      <c r="BJ9456" s="7"/>
      <c r="BK9456" s="7"/>
      <c r="BL9456" s="7"/>
      <c r="BM9456" s="7"/>
      <c r="BP9456" s="7"/>
      <c r="BQ9456" s="7"/>
      <c r="BR9456" s="7"/>
      <c r="BS9456" s="7"/>
      <c r="BT9456" s="7"/>
      <c r="BU9456" s="7"/>
      <c r="BV9456" s="7"/>
      <c r="BW9456" s="7"/>
    </row>
    <row r="9457" spans="43:75" x14ac:dyDescent="0.2">
      <c r="AQ9457" s="7"/>
      <c r="AR9457" s="7"/>
      <c r="AS9457" s="7"/>
      <c r="AT9457" s="7"/>
      <c r="AU9457" s="7"/>
      <c r="AV9457" s="7"/>
      <c r="AX9457" s="7"/>
      <c r="AY9457" s="7"/>
      <c r="AZ9457" s="7"/>
      <c r="BA9457" s="7"/>
      <c r="BB9457" s="7"/>
      <c r="BC9457" s="7"/>
      <c r="BD9457" s="7"/>
      <c r="BG9457" s="7"/>
      <c r="BH9457" s="7"/>
      <c r="BI9457" s="7"/>
      <c r="BJ9457" s="7"/>
      <c r="BK9457" s="7"/>
      <c r="BL9457" s="7"/>
      <c r="BM9457" s="7"/>
      <c r="BP9457" s="7"/>
      <c r="BQ9457" s="7"/>
      <c r="BR9457" s="7"/>
      <c r="BS9457" s="7"/>
      <c r="BT9457" s="7"/>
      <c r="BU9457" s="7"/>
      <c r="BV9457" s="7"/>
      <c r="BW9457" s="7"/>
    </row>
    <row r="9458" spans="43:75" x14ac:dyDescent="0.2">
      <c r="AQ9458" s="7"/>
      <c r="AR9458" s="7"/>
      <c r="AS9458" s="7"/>
      <c r="AT9458" s="7"/>
      <c r="AU9458" s="7"/>
      <c r="AV9458" s="7"/>
      <c r="AX9458" s="7"/>
      <c r="AY9458" s="7"/>
      <c r="AZ9458" s="7"/>
      <c r="BA9458" s="7"/>
      <c r="BB9458" s="7"/>
      <c r="BC9458" s="7"/>
      <c r="BD9458" s="7"/>
      <c r="BG9458" s="7"/>
      <c r="BH9458" s="7"/>
      <c r="BI9458" s="7"/>
      <c r="BJ9458" s="7"/>
      <c r="BK9458" s="7"/>
      <c r="BL9458" s="7"/>
      <c r="BM9458" s="7"/>
      <c r="BP9458" s="7"/>
      <c r="BQ9458" s="7"/>
      <c r="BR9458" s="7"/>
      <c r="BS9458" s="7"/>
      <c r="BT9458" s="7"/>
      <c r="BU9458" s="7"/>
      <c r="BV9458" s="7"/>
      <c r="BW9458" s="7"/>
    </row>
    <row r="9459" spans="43:75" x14ac:dyDescent="0.2">
      <c r="AQ9459" s="7"/>
      <c r="AR9459" s="7"/>
      <c r="AS9459" s="7"/>
      <c r="AT9459" s="7"/>
      <c r="AU9459" s="7"/>
      <c r="AV9459" s="7"/>
      <c r="AX9459" s="7"/>
      <c r="AY9459" s="7"/>
      <c r="AZ9459" s="7"/>
      <c r="BA9459" s="7"/>
      <c r="BB9459" s="7"/>
      <c r="BC9459" s="7"/>
      <c r="BD9459" s="7"/>
      <c r="BG9459" s="7"/>
      <c r="BH9459" s="7"/>
      <c r="BI9459" s="7"/>
      <c r="BJ9459" s="7"/>
      <c r="BK9459" s="7"/>
      <c r="BL9459" s="7"/>
      <c r="BM9459" s="7"/>
      <c r="BP9459" s="7"/>
      <c r="BQ9459" s="7"/>
      <c r="BR9459" s="7"/>
      <c r="BS9459" s="7"/>
      <c r="BT9459" s="7"/>
      <c r="BU9459" s="7"/>
      <c r="BV9459" s="7"/>
      <c r="BW9459" s="7"/>
    </row>
    <row r="9460" spans="43:75" x14ac:dyDescent="0.2">
      <c r="AQ9460" s="7"/>
      <c r="AR9460" s="7"/>
      <c r="AS9460" s="7"/>
      <c r="AT9460" s="7"/>
      <c r="AU9460" s="7"/>
      <c r="AV9460" s="7"/>
      <c r="AX9460" s="7"/>
      <c r="AY9460" s="7"/>
      <c r="AZ9460" s="7"/>
      <c r="BA9460" s="7"/>
      <c r="BB9460" s="7"/>
      <c r="BC9460" s="7"/>
      <c r="BD9460" s="7"/>
      <c r="BG9460" s="7"/>
      <c r="BH9460" s="7"/>
      <c r="BI9460" s="7"/>
      <c r="BJ9460" s="7"/>
      <c r="BK9460" s="7"/>
      <c r="BL9460" s="7"/>
      <c r="BM9460" s="7"/>
      <c r="BP9460" s="7"/>
      <c r="BQ9460" s="7"/>
      <c r="BR9460" s="7"/>
      <c r="BS9460" s="7"/>
      <c r="BT9460" s="7"/>
      <c r="BU9460" s="7"/>
      <c r="BV9460" s="7"/>
      <c r="BW9460" s="7"/>
    </row>
    <row r="9461" spans="43:75" x14ac:dyDescent="0.2">
      <c r="AQ9461" s="7"/>
      <c r="AR9461" s="7"/>
      <c r="AS9461" s="7"/>
      <c r="AT9461" s="7"/>
      <c r="AU9461" s="7"/>
      <c r="AV9461" s="7"/>
      <c r="AX9461" s="7"/>
      <c r="AY9461" s="7"/>
      <c r="AZ9461" s="7"/>
      <c r="BA9461" s="7"/>
      <c r="BB9461" s="7"/>
      <c r="BC9461" s="7"/>
      <c r="BD9461" s="7"/>
      <c r="BG9461" s="7"/>
      <c r="BH9461" s="7"/>
      <c r="BI9461" s="7"/>
      <c r="BJ9461" s="7"/>
      <c r="BK9461" s="7"/>
      <c r="BL9461" s="7"/>
      <c r="BM9461" s="7"/>
      <c r="BP9461" s="7"/>
      <c r="BQ9461" s="7"/>
      <c r="BR9461" s="7"/>
      <c r="BS9461" s="7"/>
      <c r="BT9461" s="7"/>
      <c r="BU9461" s="7"/>
      <c r="BV9461" s="7"/>
      <c r="BW9461" s="7"/>
    </row>
    <row r="9462" spans="43:75" x14ac:dyDescent="0.2">
      <c r="AQ9462" s="7"/>
      <c r="AR9462" s="7"/>
      <c r="AS9462" s="7"/>
      <c r="AT9462" s="7"/>
      <c r="AU9462" s="7"/>
      <c r="AV9462" s="7"/>
      <c r="AX9462" s="7"/>
      <c r="AY9462" s="7"/>
      <c r="AZ9462" s="7"/>
      <c r="BA9462" s="7"/>
      <c r="BB9462" s="7"/>
      <c r="BC9462" s="7"/>
      <c r="BD9462" s="7"/>
      <c r="BG9462" s="7"/>
      <c r="BH9462" s="7"/>
      <c r="BI9462" s="7"/>
      <c r="BJ9462" s="7"/>
      <c r="BK9462" s="7"/>
      <c r="BL9462" s="7"/>
      <c r="BM9462" s="7"/>
      <c r="BP9462" s="7"/>
      <c r="BQ9462" s="7"/>
      <c r="BR9462" s="7"/>
      <c r="BS9462" s="7"/>
      <c r="BT9462" s="7"/>
      <c r="BU9462" s="7"/>
      <c r="BV9462" s="7"/>
      <c r="BW9462" s="7"/>
    </row>
    <row r="9463" spans="43:75" x14ac:dyDescent="0.2">
      <c r="AQ9463" s="7"/>
      <c r="AR9463" s="7"/>
      <c r="AS9463" s="7"/>
      <c r="AT9463" s="7"/>
      <c r="AU9463" s="7"/>
      <c r="AV9463" s="7"/>
      <c r="AX9463" s="7"/>
      <c r="AY9463" s="7"/>
      <c r="AZ9463" s="7"/>
      <c r="BA9463" s="7"/>
      <c r="BB9463" s="7"/>
      <c r="BC9463" s="7"/>
      <c r="BD9463" s="7"/>
      <c r="BG9463" s="7"/>
      <c r="BH9463" s="7"/>
      <c r="BI9463" s="7"/>
      <c r="BJ9463" s="7"/>
      <c r="BK9463" s="7"/>
      <c r="BL9463" s="7"/>
      <c r="BM9463" s="7"/>
      <c r="BP9463" s="7"/>
      <c r="BQ9463" s="7"/>
      <c r="BR9463" s="7"/>
      <c r="BS9463" s="7"/>
      <c r="BT9463" s="7"/>
      <c r="BU9463" s="7"/>
      <c r="BV9463" s="7"/>
      <c r="BW9463" s="7"/>
    </row>
    <row r="9464" spans="43:75" x14ac:dyDescent="0.2">
      <c r="AQ9464" s="7"/>
      <c r="AR9464" s="7"/>
      <c r="AS9464" s="7"/>
      <c r="AT9464" s="7"/>
      <c r="AU9464" s="7"/>
      <c r="AV9464" s="7"/>
      <c r="AX9464" s="7"/>
      <c r="AY9464" s="7"/>
      <c r="AZ9464" s="7"/>
      <c r="BA9464" s="7"/>
      <c r="BB9464" s="7"/>
      <c r="BC9464" s="7"/>
      <c r="BD9464" s="7"/>
      <c r="BG9464" s="7"/>
      <c r="BH9464" s="7"/>
      <c r="BI9464" s="7"/>
      <c r="BJ9464" s="7"/>
      <c r="BK9464" s="7"/>
      <c r="BL9464" s="7"/>
      <c r="BM9464" s="7"/>
      <c r="BP9464" s="7"/>
      <c r="BQ9464" s="7"/>
      <c r="BR9464" s="7"/>
      <c r="BS9464" s="7"/>
      <c r="BT9464" s="7"/>
      <c r="BU9464" s="7"/>
      <c r="BV9464" s="7"/>
      <c r="BW9464" s="7"/>
    </row>
    <row r="9465" spans="43:75" x14ac:dyDescent="0.2">
      <c r="AQ9465" s="7"/>
      <c r="AR9465" s="7"/>
      <c r="AS9465" s="7"/>
      <c r="AT9465" s="7"/>
      <c r="AU9465" s="7"/>
      <c r="AV9465" s="7"/>
      <c r="AX9465" s="7"/>
      <c r="AY9465" s="7"/>
      <c r="AZ9465" s="7"/>
      <c r="BA9465" s="7"/>
      <c r="BB9465" s="7"/>
      <c r="BC9465" s="7"/>
      <c r="BD9465" s="7"/>
      <c r="BG9465" s="7"/>
      <c r="BH9465" s="7"/>
      <c r="BI9465" s="7"/>
      <c r="BJ9465" s="7"/>
      <c r="BK9465" s="7"/>
      <c r="BL9465" s="7"/>
      <c r="BM9465" s="7"/>
      <c r="BP9465" s="7"/>
      <c r="BQ9465" s="7"/>
      <c r="BR9465" s="7"/>
      <c r="BS9465" s="7"/>
      <c r="BT9465" s="7"/>
      <c r="BU9465" s="7"/>
      <c r="BV9465" s="7"/>
      <c r="BW9465" s="7"/>
    </row>
    <row r="9466" spans="43:75" x14ac:dyDescent="0.2">
      <c r="AQ9466" s="7"/>
      <c r="AR9466" s="7"/>
      <c r="AS9466" s="7"/>
      <c r="AT9466" s="7"/>
      <c r="AU9466" s="7"/>
      <c r="AV9466" s="7"/>
      <c r="AX9466" s="7"/>
      <c r="AY9466" s="7"/>
      <c r="AZ9466" s="7"/>
      <c r="BA9466" s="7"/>
      <c r="BB9466" s="7"/>
      <c r="BC9466" s="7"/>
      <c r="BD9466" s="7"/>
      <c r="BG9466" s="7"/>
      <c r="BH9466" s="7"/>
      <c r="BI9466" s="7"/>
      <c r="BJ9466" s="7"/>
      <c r="BK9466" s="7"/>
      <c r="BL9466" s="7"/>
      <c r="BM9466" s="7"/>
      <c r="BP9466" s="7"/>
      <c r="BQ9466" s="7"/>
      <c r="BR9466" s="7"/>
      <c r="BS9466" s="7"/>
      <c r="BT9466" s="7"/>
      <c r="BU9466" s="7"/>
      <c r="BV9466" s="7"/>
      <c r="BW9466" s="7"/>
    </row>
    <row r="9467" spans="43:75" x14ac:dyDescent="0.2">
      <c r="AQ9467" s="7"/>
      <c r="AR9467" s="7"/>
      <c r="AS9467" s="7"/>
      <c r="AT9467" s="7"/>
      <c r="AU9467" s="7"/>
      <c r="AV9467" s="7"/>
      <c r="AX9467" s="7"/>
      <c r="AY9467" s="7"/>
      <c r="AZ9467" s="7"/>
      <c r="BA9467" s="7"/>
      <c r="BB9467" s="7"/>
      <c r="BC9467" s="7"/>
      <c r="BD9467" s="7"/>
      <c r="BG9467" s="7"/>
      <c r="BH9467" s="7"/>
      <c r="BI9467" s="7"/>
      <c r="BJ9467" s="7"/>
      <c r="BK9467" s="7"/>
      <c r="BL9467" s="7"/>
      <c r="BM9467" s="7"/>
      <c r="BP9467" s="7"/>
      <c r="BQ9467" s="7"/>
      <c r="BR9467" s="7"/>
      <c r="BS9467" s="7"/>
      <c r="BT9467" s="7"/>
      <c r="BU9467" s="7"/>
      <c r="BV9467" s="7"/>
      <c r="BW9467" s="7"/>
    </row>
    <row r="9468" spans="43:75" x14ac:dyDescent="0.2">
      <c r="AQ9468" s="7"/>
      <c r="AR9468" s="7"/>
      <c r="AS9468" s="7"/>
      <c r="AT9468" s="7"/>
      <c r="AU9468" s="7"/>
      <c r="AV9468" s="7"/>
      <c r="AX9468" s="7"/>
      <c r="AY9468" s="7"/>
      <c r="AZ9468" s="7"/>
      <c r="BA9468" s="7"/>
      <c r="BB9468" s="7"/>
      <c r="BC9468" s="7"/>
      <c r="BD9468" s="7"/>
      <c r="BG9468" s="7"/>
      <c r="BH9468" s="7"/>
      <c r="BI9468" s="7"/>
      <c r="BJ9468" s="7"/>
      <c r="BK9468" s="7"/>
      <c r="BL9468" s="7"/>
      <c r="BM9468" s="7"/>
      <c r="BP9468" s="7"/>
      <c r="BQ9468" s="7"/>
      <c r="BR9468" s="7"/>
      <c r="BS9468" s="7"/>
      <c r="BT9468" s="7"/>
      <c r="BU9468" s="7"/>
      <c r="BV9468" s="7"/>
      <c r="BW9468" s="7"/>
    </row>
    <row r="9469" spans="43:75" x14ac:dyDescent="0.2">
      <c r="AQ9469" s="7"/>
      <c r="AR9469" s="7"/>
      <c r="AS9469" s="7"/>
      <c r="AT9469" s="7"/>
      <c r="AU9469" s="7"/>
      <c r="AV9469" s="7"/>
      <c r="AX9469" s="7"/>
      <c r="AY9469" s="7"/>
      <c r="AZ9469" s="7"/>
      <c r="BA9469" s="7"/>
      <c r="BB9469" s="7"/>
      <c r="BC9469" s="7"/>
      <c r="BD9469" s="7"/>
      <c r="BG9469" s="7"/>
      <c r="BH9469" s="7"/>
      <c r="BI9469" s="7"/>
      <c r="BJ9469" s="7"/>
      <c r="BK9469" s="7"/>
      <c r="BL9469" s="7"/>
      <c r="BM9469" s="7"/>
      <c r="BP9469" s="7"/>
      <c r="BQ9469" s="7"/>
      <c r="BR9469" s="7"/>
      <c r="BS9469" s="7"/>
      <c r="BT9469" s="7"/>
      <c r="BU9469" s="7"/>
      <c r="BV9469" s="7"/>
      <c r="BW9469" s="7"/>
    </row>
    <row r="9470" spans="43:75" x14ac:dyDescent="0.2">
      <c r="AQ9470" s="7"/>
      <c r="AR9470" s="7"/>
      <c r="AS9470" s="7"/>
      <c r="AT9470" s="7"/>
      <c r="AU9470" s="7"/>
      <c r="AV9470" s="7"/>
      <c r="AX9470" s="7"/>
      <c r="AY9470" s="7"/>
      <c r="AZ9470" s="7"/>
      <c r="BA9470" s="7"/>
      <c r="BB9470" s="7"/>
      <c r="BC9470" s="7"/>
      <c r="BD9470" s="7"/>
      <c r="BG9470" s="7"/>
      <c r="BH9470" s="7"/>
      <c r="BI9470" s="7"/>
      <c r="BJ9470" s="7"/>
      <c r="BK9470" s="7"/>
      <c r="BL9470" s="7"/>
      <c r="BM9470" s="7"/>
      <c r="BP9470" s="7"/>
      <c r="BQ9470" s="7"/>
      <c r="BR9470" s="7"/>
      <c r="BS9470" s="7"/>
      <c r="BT9470" s="7"/>
      <c r="BU9470" s="7"/>
      <c r="BV9470" s="7"/>
      <c r="BW9470" s="7"/>
    </row>
    <row r="9471" spans="43:75" x14ac:dyDescent="0.2">
      <c r="AQ9471" s="7"/>
      <c r="AR9471" s="7"/>
      <c r="AS9471" s="7"/>
      <c r="AT9471" s="7"/>
      <c r="AU9471" s="7"/>
      <c r="AV9471" s="7"/>
      <c r="AX9471" s="7"/>
      <c r="AY9471" s="7"/>
      <c r="AZ9471" s="7"/>
      <c r="BA9471" s="7"/>
      <c r="BB9471" s="7"/>
      <c r="BC9471" s="7"/>
      <c r="BD9471" s="7"/>
      <c r="BG9471" s="7"/>
      <c r="BH9471" s="7"/>
      <c r="BI9471" s="7"/>
      <c r="BJ9471" s="7"/>
      <c r="BK9471" s="7"/>
      <c r="BL9471" s="7"/>
      <c r="BM9471" s="7"/>
      <c r="BP9471" s="7"/>
      <c r="BQ9471" s="7"/>
      <c r="BR9471" s="7"/>
      <c r="BS9471" s="7"/>
      <c r="BT9471" s="7"/>
      <c r="BU9471" s="7"/>
      <c r="BV9471" s="7"/>
      <c r="BW9471" s="7"/>
    </row>
    <row r="9472" spans="43:75" x14ac:dyDescent="0.2">
      <c r="AQ9472" s="7"/>
      <c r="AR9472" s="7"/>
      <c r="AS9472" s="7"/>
      <c r="AT9472" s="7"/>
      <c r="AU9472" s="7"/>
      <c r="AV9472" s="7"/>
      <c r="AX9472" s="7"/>
      <c r="AY9472" s="7"/>
      <c r="AZ9472" s="7"/>
      <c r="BA9472" s="7"/>
      <c r="BB9472" s="7"/>
      <c r="BC9472" s="7"/>
      <c r="BD9472" s="7"/>
      <c r="BG9472" s="7"/>
      <c r="BH9472" s="7"/>
      <c r="BI9472" s="7"/>
      <c r="BJ9472" s="7"/>
      <c r="BK9472" s="7"/>
      <c r="BL9472" s="7"/>
      <c r="BM9472" s="7"/>
      <c r="BP9472" s="7"/>
      <c r="BQ9472" s="7"/>
      <c r="BR9472" s="7"/>
      <c r="BS9472" s="7"/>
      <c r="BT9472" s="7"/>
      <c r="BU9472" s="7"/>
      <c r="BV9472" s="7"/>
      <c r="BW9472" s="7"/>
    </row>
    <row r="9473" spans="43:75" x14ac:dyDescent="0.2">
      <c r="AQ9473" s="7"/>
      <c r="AR9473" s="7"/>
      <c r="AS9473" s="7"/>
      <c r="AT9473" s="7"/>
      <c r="AU9473" s="7"/>
      <c r="AV9473" s="7"/>
      <c r="AX9473" s="7"/>
      <c r="AY9473" s="7"/>
      <c r="AZ9473" s="7"/>
      <c r="BA9473" s="7"/>
      <c r="BB9473" s="7"/>
      <c r="BC9473" s="7"/>
      <c r="BD9473" s="7"/>
      <c r="BG9473" s="7"/>
      <c r="BH9473" s="7"/>
      <c r="BI9473" s="7"/>
      <c r="BJ9473" s="7"/>
      <c r="BK9473" s="7"/>
      <c r="BL9473" s="7"/>
      <c r="BM9473" s="7"/>
      <c r="BP9473" s="7"/>
      <c r="BQ9473" s="7"/>
      <c r="BR9473" s="7"/>
      <c r="BS9473" s="7"/>
      <c r="BT9473" s="7"/>
      <c r="BU9473" s="7"/>
      <c r="BV9473" s="7"/>
      <c r="BW9473" s="7"/>
    </row>
    <row r="9474" spans="43:75" x14ac:dyDescent="0.2">
      <c r="AQ9474" s="7"/>
      <c r="AR9474" s="7"/>
      <c r="AS9474" s="7"/>
      <c r="AT9474" s="7"/>
      <c r="AU9474" s="7"/>
      <c r="AV9474" s="7"/>
      <c r="AX9474" s="7"/>
      <c r="AY9474" s="7"/>
      <c r="AZ9474" s="7"/>
      <c r="BA9474" s="7"/>
      <c r="BB9474" s="7"/>
      <c r="BC9474" s="7"/>
      <c r="BD9474" s="7"/>
      <c r="BG9474" s="7"/>
      <c r="BH9474" s="7"/>
      <c r="BI9474" s="7"/>
      <c r="BJ9474" s="7"/>
      <c r="BK9474" s="7"/>
      <c r="BL9474" s="7"/>
      <c r="BM9474" s="7"/>
      <c r="BP9474" s="7"/>
      <c r="BQ9474" s="7"/>
      <c r="BR9474" s="7"/>
      <c r="BS9474" s="7"/>
      <c r="BT9474" s="7"/>
      <c r="BU9474" s="7"/>
      <c r="BV9474" s="7"/>
      <c r="BW9474" s="7"/>
    </row>
    <row r="9475" spans="43:75" x14ac:dyDescent="0.2">
      <c r="AQ9475" s="7"/>
      <c r="AR9475" s="7"/>
      <c r="AS9475" s="7"/>
      <c r="AT9475" s="7"/>
      <c r="AU9475" s="7"/>
      <c r="AV9475" s="7"/>
      <c r="AX9475" s="7"/>
      <c r="AY9475" s="7"/>
      <c r="AZ9475" s="7"/>
      <c r="BA9475" s="7"/>
      <c r="BB9475" s="7"/>
      <c r="BC9475" s="7"/>
      <c r="BD9475" s="7"/>
      <c r="BG9475" s="7"/>
      <c r="BH9475" s="7"/>
      <c r="BI9475" s="7"/>
      <c r="BJ9475" s="7"/>
      <c r="BK9475" s="7"/>
      <c r="BL9475" s="7"/>
      <c r="BM9475" s="7"/>
      <c r="BP9475" s="7"/>
      <c r="BQ9475" s="7"/>
      <c r="BR9475" s="7"/>
      <c r="BS9475" s="7"/>
      <c r="BT9475" s="7"/>
      <c r="BU9475" s="7"/>
      <c r="BV9475" s="7"/>
      <c r="BW9475" s="7"/>
    </row>
    <row r="9476" spans="43:75" x14ac:dyDescent="0.2">
      <c r="AQ9476" s="7"/>
      <c r="AR9476" s="7"/>
      <c r="AS9476" s="7"/>
      <c r="AT9476" s="7"/>
      <c r="AU9476" s="7"/>
      <c r="AV9476" s="7"/>
      <c r="AX9476" s="7"/>
      <c r="AY9476" s="7"/>
      <c r="AZ9476" s="7"/>
      <c r="BA9476" s="7"/>
      <c r="BB9476" s="7"/>
      <c r="BC9476" s="7"/>
      <c r="BD9476" s="7"/>
      <c r="BG9476" s="7"/>
      <c r="BH9476" s="7"/>
      <c r="BI9476" s="7"/>
      <c r="BJ9476" s="7"/>
      <c r="BK9476" s="7"/>
      <c r="BL9476" s="7"/>
      <c r="BM9476" s="7"/>
      <c r="BP9476" s="7"/>
      <c r="BQ9476" s="7"/>
      <c r="BR9476" s="7"/>
      <c r="BS9476" s="7"/>
      <c r="BT9476" s="7"/>
      <c r="BU9476" s="7"/>
      <c r="BV9476" s="7"/>
      <c r="BW9476" s="7"/>
    </row>
    <row r="9477" spans="43:75" x14ac:dyDescent="0.2">
      <c r="AQ9477" s="7"/>
      <c r="AR9477" s="7"/>
      <c r="AS9477" s="7"/>
      <c r="AT9477" s="7"/>
      <c r="AU9477" s="7"/>
      <c r="AV9477" s="7"/>
      <c r="AX9477" s="7"/>
      <c r="AY9477" s="7"/>
      <c r="AZ9477" s="7"/>
      <c r="BA9477" s="7"/>
      <c r="BB9477" s="7"/>
      <c r="BC9477" s="7"/>
      <c r="BD9477" s="7"/>
      <c r="BG9477" s="7"/>
      <c r="BH9477" s="7"/>
      <c r="BI9477" s="7"/>
      <c r="BJ9477" s="7"/>
      <c r="BK9477" s="7"/>
      <c r="BL9477" s="7"/>
      <c r="BM9477" s="7"/>
      <c r="BP9477" s="7"/>
      <c r="BQ9477" s="7"/>
      <c r="BR9477" s="7"/>
      <c r="BS9477" s="7"/>
      <c r="BT9477" s="7"/>
      <c r="BU9477" s="7"/>
      <c r="BV9477" s="7"/>
      <c r="BW9477" s="7"/>
    </row>
    <row r="9478" spans="43:75" x14ac:dyDescent="0.2">
      <c r="AQ9478" s="7"/>
      <c r="AR9478" s="7"/>
      <c r="AS9478" s="7"/>
      <c r="AT9478" s="7"/>
      <c r="AU9478" s="7"/>
      <c r="AV9478" s="7"/>
      <c r="AX9478" s="7"/>
      <c r="AY9478" s="7"/>
      <c r="AZ9478" s="7"/>
      <c r="BA9478" s="7"/>
      <c r="BB9478" s="7"/>
      <c r="BC9478" s="7"/>
      <c r="BD9478" s="7"/>
      <c r="BG9478" s="7"/>
      <c r="BH9478" s="7"/>
      <c r="BI9478" s="7"/>
      <c r="BJ9478" s="7"/>
      <c r="BK9478" s="7"/>
      <c r="BL9478" s="7"/>
      <c r="BM9478" s="7"/>
      <c r="BP9478" s="7"/>
      <c r="BQ9478" s="7"/>
      <c r="BR9478" s="7"/>
      <c r="BS9478" s="7"/>
      <c r="BT9478" s="7"/>
      <c r="BU9478" s="7"/>
      <c r="BV9478" s="7"/>
      <c r="BW9478" s="7"/>
    </row>
    <row r="9479" spans="43:75" x14ac:dyDescent="0.2">
      <c r="AQ9479" s="7"/>
      <c r="AR9479" s="7"/>
      <c r="AS9479" s="7"/>
      <c r="AT9479" s="7"/>
      <c r="AU9479" s="7"/>
      <c r="AV9479" s="7"/>
      <c r="AX9479" s="7"/>
      <c r="AY9479" s="7"/>
      <c r="AZ9479" s="7"/>
      <c r="BA9479" s="7"/>
      <c r="BB9479" s="7"/>
      <c r="BC9479" s="7"/>
      <c r="BD9479" s="7"/>
      <c r="BG9479" s="7"/>
      <c r="BH9479" s="7"/>
      <c r="BI9479" s="7"/>
      <c r="BJ9479" s="7"/>
      <c r="BK9479" s="7"/>
      <c r="BL9479" s="7"/>
      <c r="BM9479" s="7"/>
      <c r="BP9479" s="7"/>
      <c r="BQ9479" s="7"/>
      <c r="BR9479" s="7"/>
      <c r="BS9479" s="7"/>
      <c r="BT9479" s="7"/>
      <c r="BU9479" s="7"/>
      <c r="BV9479" s="7"/>
      <c r="BW9479" s="7"/>
    </row>
    <row r="9480" spans="43:75" x14ac:dyDescent="0.2">
      <c r="AQ9480" s="7"/>
      <c r="AR9480" s="7"/>
      <c r="AS9480" s="7"/>
      <c r="AT9480" s="7"/>
      <c r="AU9480" s="7"/>
      <c r="AV9480" s="7"/>
      <c r="AX9480" s="7"/>
      <c r="AY9480" s="7"/>
      <c r="AZ9480" s="7"/>
      <c r="BA9480" s="7"/>
      <c r="BB9480" s="7"/>
      <c r="BC9480" s="7"/>
      <c r="BD9480" s="7"/>
      <c r="BG9480" s="7"/>
      <c r="BH9480" s="7"/>
      <c r="BI9480" s="7"/>
      <c r="BJ9480" s="7"/>
      <c r="BK9480" s="7"/>
      <c r="BL9480" s="7"/>
      <c r="BM9480" s="7"/>
      <c r="BP9480" s="7"/>
      <c r="BQ9480" s="7"/>
      <c r="BR9480" s="7"/>
      <c r="BS9480" s="7"/>
      <c r="BT9480" s="7"/>
      <c r="BU9480" s="7"/>
      <c r="BV9480" s="7"/>
      <c r="BW9480" s="7"/>
    </row>
    <row r="9481" spans="43:75" x14ac:dyDescent="0.2">
      <c r="AQ9481" s="7"/>
      <c r="AR9481" s="7"/>
      <c r="AS9481" s="7"/>
      <c r="AT9481" s="7"/>
      <c r="AU9481" s="7"/>
      <c r="AV9481" s="7"/>
      <c r="AX9481" s="7"/>
      <c r="AY9481" s="7"/>
      <c r="AZ9481" s="7"/>
      <c r="BA9481" s="7"/>
      <c r="BB9481" s="7"/>
      <c r="BC9481" s="7"/>
      <c r="BD9481" s="7"/>
      <c r="BG9481" s="7"/>
      <c r="BH9481" s="7"/>
      <c r="BI9481" s="7"/>
      <c r="BJ9481" s="7"/>
      <c r="BK9481" s="7"/>
      <c r="BL9481" s="7"/>
      <c r="BM9481" s="7"/>
      <c r="BP9481" s="7"/>
      <c r="BQ9481" s="7"/>
      <c r="BR9481" s="7"/>
      <c r="BS9481" s="7"/>
      <c r="BT9481" s="7"/>
      <c r="BU9481" s="7"/>
      <c r="BV9481" s="7"/>
      <c r="BW9481" s="7"/>
    </row>
    <row r="9482" spans="43:75" x14ac:dyDescent="0.2">
      <c r="AQ9482" s="7"/>
      <c r="AR9482" s="7"/>
      <c r="AS9482" s="7"/>
      <c r="AT9482" s="7"/>
      <c r="AU9482" s="7"/>
      <c r="AV9482" s="7"/>
      <c r="AX9482" s="7"/>
      <c r="AY9482" s="7"/>
      <c r="AZ9482" s="7"/>
      <c r="BA9482" s="7"/>
      <c r="BB9482" s="7"/>
      <c r="BC9482" s="7"/>
      <c r="BD9482" s="7"/>
      <c r="BG9482" s="7"/>
      <c r="BH9482" s="7"/>
      <c r="BI9482" s="7"/>
      <c r="BJ9482" s="7"/>
      <c r="BK9482" s="7"/>
      <c r="BL9482" s="7"/>
      <c r="BM9482" s="7"/>
      <c r="BP9482" s="7"/>
      <c r="BQ9482" s="7"/>
      <c r="BR9482" s="7"/>
      <c r="BS9482" s="7"/>
      <c r="BT9482" s="7"/>
      <c r="BU9482" s="7"/>
      <c r="BV9482" s="7"/>
      <c r="BW9482" s="7"/>
    </row>
    <row r="9483" spans="43:75" x14ac:dyDescent="0.2">
      <c r="AQ9483" s="7"/>
      <c r="AR9483" s="7"/>
      <c r="AS9483" s="7"/>
      <c r="AT9483" s="7"/>
      <c r="AU9483" s="7"/>
      <c r="AV9483" s="7"/>
      <c r="AX9483" s="7"/>
      <c r="AY9483" s="7"/>
      <c r="AZ9483" s="7"/>
      <c r="BA9483" s="7"/>
      <c r="BB9483" s="7"/>
      <c r="BC9483" s="7"/>
      <c r="BD9483" s="7"/>
      <c r="BG9483" s="7"/>
      <c r="BH9483" s="7"/>
      <c r="BI9483" s="7"/>
      <c r="BJ9483" s="7"/>
      <c r="BK9483" s="7"/>
      <c r="BL9483" s="7"/>
      <c r="BM9483" s="7"/>
      <c r="BP9483" s="7"/>
      <c r="BQ9483" s="7"/>
      <c r="BR9483" s="7"/>
      <c r="BS9483" s="7"/>
      <c r="BT9483" s="7"/>
      <c r="BU9483" s="7"/>
      <c r="BV9483" s="7"/>
      <c r="BW9483" s="7"/>
    </row>
    <row r="9484" spans="43:75" x14ac:dyDescent="0.2">
      <c r="AQ9484" s="7"/>
      <c r="AR9484" s="7"/>
      <c r="AS9484" s="7"/>
      <c r="AT9484" s="7"/>
      <c r="AU9484" s="7"/>
      <c r="AV9484" s="7"/>
      <c r="AX9484" s="7"/>
      <c r="AY9484" s="7"/>
      <c r="AZ9484" s="7"/>
      <c r="BA9484" s="7"/>
      <c r="BB9484" s="7"/>
      <c r="BC9484" s="7"/>
      <c r="BD9484" s="7"/>
      <c r="BG9484" s="7"/>
      <c r="BH9484" s="7"/>
      <c r="BI9484" s="7"/>
      <c r="BJ9484" s="7"/>
      <c r="BK9484" s="7"/>
      <c r="BL9484" s="7"/>
      <c r="BM9484" s="7"/>
      <c r="BP9484" s="7"/>
      <c r="BQ9484" s="7"/>
      <c r="BR9484" s="7"/>
      <c r="BS9484" s="7"/>
      <c r="BT9484" s="7"/>
      <c r="BU9484" s="7"/>
      <c r="BV9484" s="7"/>
      <c r="BW9484" s="7"/>
    </row>
    <row r="9485" spans="43:75" x14ac:dyDescent="0.2">
      <c r="AQ9485" s="7"/>
      <c r="AR9485" s="7"/>
      <c r="AS9485" s="7"/>
      <c r="AT9485" s="7"/>
      <c r="AU9485" s="7"/>
      <c r="AV9485" s="7"/>
      <c r="AX9485" s="7"/>
      <c r="AY9485" s="7"/>
      <c r="AZ9485" s="7"/>
      <c r="BA9485" s="7"/>
      <c r="BB9485" s="7"/>
      <c r="BC9485" s="7"/>
      <c r="BD9485" s="7"/>
      <c r="BG9485" s="7"/>
      <c r="BH9485" s="7"/>
      <c r="BI9485" s="7"/>
      <c r="BJ9485" s="7"/>
      <c r="BK9485" s="7"/>
      <c r="BL9485" s="7"/>
      <c r="BM9485" s="7"/>
      <c r="BP9485" s="7"/>
      <c r="BQ9485" s="7"/>
      <c r="BR9485" s="7"/>
      <c r="BS9485" s="7"/>
      <c r="BT9485" s="7"/>
      <c r="BU9485" s="7"/>
      <c r="BV9485" s="7"/>
      <c r="BW9485" s="7"/>
    </row>
    <row r="9486" spans="43:75" x14ac:dyDescent="0.2">
      <c r="AQ9486" s="7"/>
      <c r="AR9486" s="7"/>
      <c r="AS9486" s="7"/>
      <c r="AT9486" s="7"/>
      <c r="AU9486" s="7"/>
      <c r="AV9486" s="7"/>
      <c r="AX9486" s="7"/>
      <c r="AY9486" s="7"/>
      <c r="AZ9486" s="7"/>
      <c r="BA9486" s="7"/>
      <c r="BB9486" s="7"/>
      <c r="BC9486" s="7"/>
      <c r="BD9486" s="7"/>
      <c r="BG9486" s="7"/>
      <c r="BH9486" s="7"/>
      <c r="BI9486" s="7"/>
      <c r="BJ9486" s="7"/>
      <c r="BK9486" s="7"/>
      <c r="BL9486" s="7"/>
      <c r="BM9486" s="7"/>
      <c r="BP9486" s="7"/>
      <c r="BQ9486" s="7"/>
      <c r="BR9486" s="7"/>
      <c r="BS9486" s="7"/>
      <c r="BT9486" s="7"/>
      <c r="BU9486" s="7"/>
      <c r="BV9486" s="7"/>
      <c r="BW9486" s="7"/>
    </row>
    <row r="9487" spans="43:75" x14ac:dyDescent="0.2">
      <c r="AQ9487" s="7"/>
      <c r="AR9487" s="7"/>
      <c r="AS9487" s="7"/>
      <c r="AT9487" s="7"/>
      <c r="AU9487" s="7"/>
      <c r="AV9487" s="7"/>
      <c r="AX9487" s="7"/>
      <c r="AY9487" s="7"/>
      <c r="AZ9487" s="7"/>
      <c r="BA9487" s="7"/>
      <c r="BB9487" s="7"/>
      <c r="BC9487" s="7"/>
      <c r="BD9487" s="7"/>
      <c r="BG9487" s="7"/>
      <c r="BH9487" s="7"/>
      <c r="BI9487" s="7"/>
      <c r="BJ9487" s="7"/>
      <c r="BK9487" s="7"/>
      <c r="BL9487" s="7"/>
      <c r="BM9487" s="7"/>
      <c r="BP9487" s="7"/>
      <c r="BQ9487" s="7"/>
      <c r="BR9487" s="7"/>
      <c r="BS9487" s="7"/>
      <c r="BT9487" s="7"/>
      <c r="BU9487" s="7"/>
      <c r="BV9487" s="7"/>
      <c r="BW9487" s="7"/>
    </row>
    <row r="9488" spans="43:75" x14ac:dyDescent="0.2">
      <c r="AQ9488" s="7"/>
      <c r="AR9488" s="7"/>
      <c r="AS9488" s="7"/>
      <c r="AT9488" s="7"/>
      <c r="AU9488" s="7"/>
      <c r="AV9488" s="7"/>
      <c r="AX9488" s="7"/>
      <c r="AY9488" s="7"/>
      <c r="AZ9488" s="7"/>
      <c r="BA9488" s="7"/>
      <c r="BB9488" s="7"/>
      <c r="BC9488" s="7"/>
      <c r="BD9488" s="7"/>
      <c r="BG9488" s="7"/>
      <c r="BH9488" s="7"/>
      <c r="BI9488" s="7"/>
      <c r="BJ9488" s="7"/>
      <c r="BK9488" s="7"/>
      <c r="BL9488" s="7"/>
      <c r="BM9488" s="7"/>
      <c r="BP9488" s="7"/>
      <c r="BQ9488" s="7"/>
      <c r="BR9488" s="7"/>
      <c r="BS9488" s="7"/>
      <c r="BT9488" s="7"/>
      <c r="BU9488" s="7"/>
      <c r="BV9488" s="7"/>
      <c r="BW9488" s="7"/>
    </row>
    <row r="9489" spans="43:75" x14ac:dyDescent="0.2">
      <c r="AQ9489" s="7"/>
      <c r="AR9489" s="7"/>
      <c r="AS9489" s="7"/>
      <c r="AT9489" s="7"/>
      <c r="AU9489" s="7"/>
      <c r="AV9489" s="7"/>
      <c r="AX9489" s="7"/>
      <c r="AY9489" s="7"/>
      <c r="AZ9489" s="7"/>
      <c r="BA9489" s="7"/>
      <c r="BB9489" s="7"/>
      <c r="BC9489" s="7"/>
      <c r="BD9489" s="7"/>
      <c r="BG9489" s="7"/>
      <c r="BH9489" s="7"/>
      <c r="BI9489" s="7"/>
      <c r="BJ9489" s="7"/>
      <c r="BK9489" s="7"/>
      <c r="BL9489" s="7"/>
      <c r="BM9489" s="7"/>
      <c r="BP9489" s="7"/>
      <c r="BQ9489" s="7"/>
      <c r="BR9489" s="7"/>
      <c r="BS9489" s="7"/>
      <c r="BT9489" s="7"/>
      <c r="BU9489" s="7"/>
      <c r="BV9489" s="7"/>
      <c r="BW9489" s="7"/>
    </row>
    <row r="9490" spans="43:75" x14ac:dyDescent="0.2">
      <c r="AQ9490" s="7"/>
      <c r="AR9490" s="7"/>
      <c r="AS9490" s="7"/>
      <c r="AT9490" s="7"/>
      <c r="AU9490" s="7"/>
      <c r="AV9490" s="7"/>
      <c r="AX9490" s="7"/>
      <c r="AY9490" s="7"/>
      <c r="AZ9490" s="7"/>
      <c r="BA9490" s="7"/>
      <c r="BB9490" s="7"/>
      <c r="BC9490" s="7"/>
      <c r="BD9490" s="7"/>
      <c r="BG9490" s="7"/>
      <c r="BH9490" s="7"/>
      <c r="BI9490" s="7"/>
      <c r="BJ9490" s="7"/>
      <c r="BK9490" s="7"/>
      <c r="BL9490" s="7"/>
      <c r="BM9490" s="7"/>
      <c r="BP9490" s="7"/>
      <c r="BQ9490" s="7"/>
      <c r="BR9490" s="7"/>
      <c r="BS9490" s="7"/>
      <c r="BT9490" s="7"/>
      <c r="BU9490" s="7"/>
      <c r="BV9490" s="7"/>
      <c r="BW9490" s="7"/>
    </row>
    <row r="9491" spans="43:75" x14ac:dyDescent="0.2">
      <c r="AQ9491" s="7"/>
      <c r="AR9491" s="7"/>
      <c r="AS9491" s="7"/>
      <c r="AT9491" s="7"/>
      <c r="AU9491" s="7"/>
      <c r="AV9491" s="7"/>
      <c r="AX9491" s="7"/>
      <c r="AY9491" s="7"/>
      <c r="AZ9491" s="7"/>
      <c r="BA9491" s="7"/>
      <c r="BB9491" s="7"/>
      <c r="BC9491" s="7"/>
      <c r="BD9491" s="7"/>
      <c r="BG9491" s="7"/>
      <c r="BH9491" s="7"/>
      <c r="BI9491" s="7"/>
      <c r="BJ9491" s="7"/>
      <c r="BK9491" s="7"/>
      <c r="BL9491" s="7"/>
      <c r="BM9491" s="7"/>
      <c r="BP9491" s="7"/>
      <c r="BQ9491" s="7"/>
      <c r="BR9491" s="7"/>
      <c r="BS9491" s="7"/>
      <c r="BT9491" s="7"/>
      <c r="BU9491" s="7"/>
      <c r="BV9491" s="7"/>
      <c r="BW9491" s="7"/>
    </row>
    <row r="9492" spans="43:75" x14ac:dyDescent="0.2">
      <c r="AQ9492" s="7"/>
      <c r="AR9492" s="7"/>
      <c r="AS9492" s="7"/>
      <c r="AT9492" s="7"/>
      <c r="AU9492" s="7"/>
      <c r="AV9492" s="7"/>
      <c r="AX9492" s="7"/>
      <c r="AY9492" s="7"/>
      <c r="AZ9492" s="7"/>
      <c r="BA9492" s="7"/>
      <c r="BB9492" s="7"/>
      <c r="BC9492" s="7"/>
      <c r="BD9492" s="7"/>
      <c r="BG9492" s="7"/>
      <c r="BH9492" s="7"/>
      <c r="BI9492" s="7"/>
      <c r="BJ9492" s="7"/>
      <c r="BK9492" s="7"/>
      <c r="BL9492" s="7"/>
      <c r="BM9492" s="7"/>
      <c r="BP9492" s="7"/>
      <c r="BQ9492" s="7"/>
      <c r="BR9492" s="7"/>
      <c r="BS9492" s="7"/>
      <c r="BT9492" s="7"/>
      <c r="BU9492" s="7"/>
      <c r="BV9492" s="7"/>
      <c r="BW9492" s="7"/>
    </row>
    <row r="9493" spans="43:75" x14ac:dyDescent="0.2">
      <c r="AQ9493" s="7"/>
      <c r="AR9493" s="7"/>
      <c r="AS9493" s="7"/>
      <c r="AT9493" s="7"/>
      <c r="AU9493" s="7"/>
      <c r="AV9493" s="7"/>
      <c r="AX9493" s="7"/>
      <c r="AY9493" s="7"/>
      <c r="AZ9493" s="7"/>
      <c r="BA9493" s="7"/>
      <c r="BB9493" s="7"/>
      <c r="BC9493" s="7"/>
      <c r="BD9493" s="7"/>
      <c r="BG9493" s="7"/>
      <c r="BH9493" s="7"/>
      <c r="BI9493" s="7"/>
      <c r="BJ9493" s="7"/>
      <c r="BK9493" s="7"/>
      <c r="BL9493" s="7"/>
      <c r="BM9493" s="7"/>
      <c r="BP9493" s="7"/>
      <c r="BQ9493" s="7"/>
      <c r="BR9493" s="7"/>
      <c r="BS9493" s="7"/>
      <c r="BT9493" s="7"/>
      <c r="BU9493" s="7"/>
      <c r="BV9493" s="7"/>
      <c r="BW9493" s="7"/>
    </row>
    <row r="9494" spans="43:75" x14ac:dyDescent="0.2">
      <c r="AQ9494" s="7"/>
      <c r="AR9494" s="7"/>
      <c r="AS9494" s="7"/>
      <c r="AT9494" s="7"/>
      <c r="AU9494" s="7"/>
      <c r="AV9494" s="7"/>
      <c r="AX9494" s="7"/>
      <c r="AY9494" s="7"/>
      <c r="AZ9494" s="7"/>
      <c r="BA9494" s="7"/>
      <c r="BB9494" s="7"/>
      <c r="BC9494" s="7"/>
      <c r="BD9494" s="7"/>
      <c r="BG9494" s="7"/>
      <c r="BH9494" s="7"/>
      <c r="BI9494" s="7"/>
      <c r="BJ9494" s="7"/>
      <c r="BK9494" s="7"/>
      <c r="BL9494" s="7"/>
      <c r="BM9494" s="7"/>
      <c r="BP9494" s="7"/>
      <c r="BQ9494" s="7"/>
      <c r="BR9494" s="7"/>
      <c r="BS9494" s="7"/>
      <c r="BT9494" s="7"/>
      <c r="BU9494" s="7"/>
      <c r="BV9494" s="7"/>
      <c r="BW9494" s="7"/>
    </row>
    <row r="9495" spans="43:75" x14ac:dyDescent="0.2">
      <c r="AQ9495" s="7"/>
      <c r="AR9495" s="7"/>
      <c r="AS9495" s="7"/>
      <c r="AT9495" s="7"/>
      <c r="AU9495" s="7"/>
      <c r="AV9495" s="7"/>
      <c r="AX9495" s="7"/>
      <c r="AY9495" s="7"/>
      <c r="AZ9495" s="7"/>
      <c r="BA9495" s="7"/>
      <c r="BB9495" s="7"/>
      <c r="BC9495" s="7"/>
      <c r="BD9495" s="7"/>
      <c r="BG9495" s="7"/>
      <c r="BH9495" s="7"/>
      <c r="BI9495" s="7"/>
      <c r="BJ9495" s="7"/>
      <c r="BK9495" s="7"/>
      <c r="BL9495" s="7"/>
      <c r="BM9495" s="7"/>
      <c r="BP9495" s="7"/>
      <c r="BQ9495" s="7"/>
      <c r="BR9495" s="7"/>
      <c r="BS9495" s="7"/>
      <c r="BT9495" s="7"/>
      <c r="BU9495" s="7"/>
      <c r="BV9495" s="7"/>
      <c r="BW9495" s="7"/>
    </row>
    <row r="9496" spans="43:75" x14ac:dyDescent="0.2">
      <c r="AQ9496" s="7"/>
      <c r="AR9496" s="7"/>
      <c r="AS9496" s="7"/>
      <c r="AT9496" s="7"/>
      <c r="AU9496" s="7"/>
      <c r="AV9496" s="7"/>
      <c r="AX9496" s="7"/>
      <c r="AY9496" s="7"/>
      <c r="AZ9496" s="7"/>
      <c r="BA9496" s="7"/>
      <c r="BB9496" s="7"/>
      <c r="BC9496" s="7"/>
      <c r="BD9496" s="7"/>
      <c r="BG9496" s="7"/>
      <c r="BH9496" s="7"/>
      <c r="BI9496" s="7"/>
      <c r="BJ9496" s="7"/>
      <c r="BK9496" s="7"/>
      <c r="BL9496" s="7"/>
      <c r="BM9496" s="7"/>
      <c r="BP9496" s="7"/>
      <c r="BQ9496" s="7"/>
      <c r="BR9496" s="7"/>
      <c r="BS9496" s="7"/>
      <c r="BT9496" s="7"/>
      <c r="BU9496" s="7"/>
      <c r="BV9496" s="7"/>
      <c r="BW9496" s="7"/>
    </row>
    <row r="9497" spans="43:75" x14ac:dyDescent="0.2">
      <c r="AQ9497" s="7"/>
      <c r="AR9497" s="7"/>
      <c r="AS9497" s="7"/>
      <c r="AT9497" s="7"/>
      <c r="AU9497" s="7"/>
      <c r="AV9497" s="7"/>
      <c r="AX9497" s="7"/>
      <c r="AY9497" s="7"/>
      <c r="AZ9497" s="7"/>
      <c r="BA9497" s="7"/>
      <c r="BB9497" s="7"/>
      <c r="BC9497" s="7"/>
      <c r="BD9497" s="7"/>
      <c r="BG9497" s="7"/>
      <c r="BH9497" s="7"/>
      <c r="BI9497" s="7"/>
      <c r="BJ9497" s="7"/>
      <c r="BK9497" s="7"/>
      <c r="BL9497" s="7"/>
      <c r="BM9497" s="7"/>
      <c r="BP9497" s="7"/>
      <c r="BQ9497" s="7"/>
      <c r="BR9497" s="7"/>
      <c r="BS9497" s="7"/>
      <c r="BT9497" s="7"/>
      <c r="BU9497" s="7"/>
      <c r="BV9497" s="7"/>
      <c r="BW9497" s="7"/>
    </row>
    <row r="9498" spans="43:75" x14ac:dyDescent="0.2">
      <c r="AQ9498" s="7"/>
      <c r="AR9498" s="7"/>
      <c r="AS9498" s="7"/>
      <c r="AT9498" s="7"/>
      <c r="AU9498" s="7"/>
      <c r="AV9498" s="7"/>
      <c r="AX9498" s="7"/>
      <c r="AY9498" s="7"/>
      <c r="AZ9498" s="7"/>
      <c r="BA9498" s="7"/>
      <c r="BB9498" s="7"/>
      <c r="BC9498" s="7"/>
      <c r="BD9498" s="7"/>
      <c r="BG9498" s="7"/>
      <c r="BH9498" s="7"/>
      <c r="BI9498" s="7"/>
      <c r="BJ9498" s="7"/>
      <c r="BK9498" s="7"/>
      <c r="BL9498" s="7"/>
      <c r="BM9498" s="7"/>
      <c r="BP9498" s="7"/>
      <c r="BQ9498" s="7"/>
      <c r="BR9498" s="7"/>
      <c r="BS9498" s="7"/>
      <c r="BT9498" s="7"/>
      <c r="BU9498" s="7"/>
      <c r="BV9498" s="7"/>
      <c r="BW9498" s="7"/>
    </row>
    <row r="9499" spans="43:75" x14ac:dyDescent="0.2">
      <c r="AQ9499" s="7"/>
      <c r="AR9499" s="7"/>
      <c r="AS9499" s="7"/>
      <c r="AT9499" s="7"/>
      <c r="AU9499" s="7"/>
      <c r="AV9499" s="7"/>
      <c r="AX9499" s="7"/>
      <c r="AY9499" s="7"/>
      <c r="AZ9499" s="7"/>
      <c r="BA9499" s="7"/>
      <c r="BB9499" s="7"/>
      <c r="BC9499" s="7"/>
      <c r="BD9499" s="7"/>
      <c r="BG9499" s="7"/>
      <c r="BH9499" s="7"/>
      <c r="BI9499" s="7"/>
      <c r="BJ9499" s="7"/>
      <c r="BK9499" s="7"/>
      <c r="BL9499" s="7"/>
      <c r="BM9499" s="7"/>
      <c r="BP9499" s="7"/>
      <c r="BQ9499" s="7"/>
      <c r="BR9499" s="7"/>
      <c r="BS9499" s="7"/>
      <c r="BT9499" s="7"/>
      <c r="BU9499" s="7"/>
      <c r="BV9499" s="7"/>
      <c r="BW9499" s="7"/>
    </row>
    <row r="9500" spans="43:75" x14ac:dyDescent="0.2">
      <c r="AQ9500" s="7"/>
      <c r="AR9500" s="7"/>
      <c r="AS9500" s="7"/>
      <c r="AT9500" s="7"/>
      <c r="AU9500" s="7"/>
      <c r="AV9500" s="7"/>
      <c r="AX9500" s="7"/>
      <c r="AY9500" s="7"/>
      <c r="AZ9500" s="7"/>
      <c r="BA9500" s="7"/>
      <c r="BB9500" s="7"/>
      <c r="BC9500" s="7"/>
      <c r="BD9500" s="7"/>
      <c r="BG9500" s="7"/>
      <c r="BH9500" s="7"/>
      <c r="BI9500" s="7"/>
      <c r="BJ9500" s="7"/>
      <c r="BK9500" s="7"/>
      <c r="BL9500" s="7"/>
      <c r="BM9500" s="7"/>
      <c r="BP9500" s="7"/>
      <c r="BQ9500" s="7"/>
      <c r="BR9500" s="7"/>
      <c r="BS9500" s="7"/>
      <c r="BT9500" s="7"/>
      <c r="BU9500" s="7"/>
      <c r="BV9500" s="7"/>
      <c r="BW9500" s="7"/>
    </row>
    <row r="9501" spans="43:75" x14ac:dyDescent="0.2">
      <c r="AQ9501" s="7"/>
      <c r="AR9501" s="7"/>
      <c r="AS9501" s="7"/>
      <c r="AT9501" s="7"/>
      <c r="AU9501" s="7"/>
      <c r="AV9501" s="7"/>
      <c r="AX9501" s="7"/>
      <c r="AY9501" s="7"/>
      <c r="AZ9501" s="7"/>
      <c r="BA9501" s="7"/>
      <c r="BB9501" s="7"/>
      <c r="BC9501" s="7"/>
      <c r="BD9501" s="7"/>
      <c r="BG9501" s="7"/>
      <c r="BH9501" s="7"/>
      <c r="BI9501" s="7"/>
      <c r="BJ9501" s="7"/>
      <c r="BK9501" s="7"/>
      <c r="BL9501" s="7"/>
      <c r="BM9501" s="7"/>
      <c r="BP9501" s="7"/>
      <c r="BQ9501" s="7"/>
      <c r="BR9501" s="7"/>
      <c r="BS9501" s="7"/>
      <c r="BT9501" s="7"/>
      <c r="BU9501" s="7"/>
      <c r="BV9501" s="7"/>
      <c r="BW9501" s="7"/>
    </row>
    <row r="9502" spans="43:75" x14ac:dyDescent="0.2">
      <c r="AQ9502" s="7"/>
      <c r="AR9502" s="7"/>
      <c r="AS9502" s="7"/>
      <c r="AT9502" s="7"/>
      <c r="AU9502" s="7"/>
      <c r="AV9502" s="7"/>
      <c r="AX9502" s="7"/>
      <c r="AY9502" s="7"/>
      <c r="AZ9502" s="7"/>
      <c r="BA9502" s="7"/>
      <c r="BB9502" s="7"/>
      <c r="BC9502" s="7"/>
      <c r="BD9502" s="7"/>
      <c r="BG9502" s="7"/>
      <c r="BH9502" s="7"/>
      <c r="BI9502" s="7"/>
      <c r="BJ9502" s="7"/>
      <c r="BK9502" s="7"/>
      <c r="BL9502" s="7"/>
      <c r="BM9502" s="7"/>
      <c r="BP9502" s="7"/>
      <c r="BQ9502" s="7"/>
      <c r="BR9502" s="7"/>
      <c r="BS9502" s="7"/>
      <c r="BT9502" s="7"/>
      <c r="BU9502" s="7"/>
      <c r="BV9502" s="7"/>
      <c r="BW9502" s="7"/>
    </row>
    <row r="9503" spans="43:75" x14ac:dyDescent="0.2">
      <c r="AQ9503" s="7"/>
      <c r="AR9503" s="7"/>
      <c r="AS9503" s="7"/>
      <c r="AT9503" s="7"/>
      <c r="AU9503" s="7"/>
      <c r="AV9503" s="7"/>
      <c r="AX9503" s="7"/>
      <c r="AY9503" s="7"/>
      <c r="AZ9503" s="7"/>
      <c r="BA9503" s="7"/>
      <c r="BB9503" s="7"/>
      <c r="BC9503" s="7"/>
      <c r="BD9503" s="7"/>
      <c r="BG9503" s="7"/>
      <c r="BH9503" s="7"/>
      <c r="BI9503" s="7"/>
      <c r="BJ9503" s="7"/>
      <c r="BK9503" s="7"/>
      <c r="BL9503" s="7"/>
      <c r="BM9503" s="7"/>
      <c r="BP9503" s="7"/>
      <c r="BQ9503" s="7"/>
      <c r="BR9503" s="7"/>
      <c r="BS9503" s="7"/>
      <c r="BT9503" s="7"/>
      <c r="BU9503" s="7"/>
      <c r="BV9503" s="7"/>
      <c r="BW9503" s="7"/>
    </row>
    <row r="9504" spans="43:75" x14ac:dyDescent="0.2">
      <c r="AQ9504" s="7"/>
      <c r="AR9504" s="7"/>
      <c r="AS9504" s="7"/>
      <c r="AT9504" s="7"/>
      <c r="AU9504" s="7"/>
      <c r="AV9504" s="7"/>
      <c r="AX9504" s="7"/>
      <c r="AY9504" s="7"/>
      <c r="AZ9504" s="7"/>
      <c r="BA9504" s="7"/>
      <c r="BB9504" s="7"/>
      <c r="BC9504" s="7"/>
      <c r="BD9504" s="7"/>
      <c r="BG9504" s="7"/>
      <c r="BH9504" s="7"/>
      <c r="BI9504" s="7"/>
      <c r="BJ9504" s="7"/>
      <c r="BK9504" s="7"/>
      <c r="BL9504" s="7"/>
      <c r="BM9504" s="7"/>
      <c r="BP9504" s="7"/>
      <c r="BQ9504" s="7"/>
      <c r="BR9504" s="7"/>
      <c r="BS9504" s="7"/>
      <c r="BT9504" s="7"/>
      <c r="BU9504" s="7"/>
      <c r="BV9504" s="7"/>
      <c r="BW9504" s="7"/>
    </row>
    <row r="9505" spans="43:75" x14ac:dyDescent="0.2">
      <c r="AQ9505" s="7"/>
      <c r="AR9505" s="7"/>
      <c r="AS9505" s="7"/>
      <c r="AT9505" s="7"/>
      <c r="AU9505" s="7"/>
      <c r="AV9505" s="7"/>
      <c r="AX9505" s="7"/>
      <c r="AY9505" s="7"/>
      <c r="AZ9505" s="7"/>
      <c r="BA9505" s="7"/>
      <c r="BB9505" s="7"/>
      <c r="BC9505" s="7"/>
      <c r="BD9505" s="7"/>
      <c r="BG9505" s="7"/>
      <c r="BH9505" s="7"/>
      <c r="BI9505" s="7"/>
      <c r="BJ9505" s="7"/>
      <c r="BK9505" s="7"/>
      <c r="BL9505" s="7"/>
      <c r="BM9505" s="7"/>
      <c r="BP9505" s="7"/>
      <c r="BQ9505" s="7"/>
      <c r="BR9505" s="7"/>
      <c r="BS9505" s="7"/>
      <c r="BT9505" s="7"/>
      <c r="BU9505" s="7"/>
      <c r="BV9505" s="7"/>
      <c r="BW9505" s="7"/>
    </row>
    <row r="9506" spans="43:75" x14ac:dyDescent="0.2">
      <c r="AQ9506" s="7"/>
      <c r="AR9506" s="7"/>
      <c r="AS9506" s="7"/>
      <c r="AT9506" s="7"/>
      <c r="AU9506" s="7"/>
      <c r="AV9506" s="7"/>
      <c r="AX9506" s="7"/>
      <c r="AY9506" s="7"/>
      <c r="AZ9506" s="7"/>
      <c r="BA9506" s="7"/>
      <c r="BB9506" s="7"/>
      <c r="BC9506" s="7"/>
      <c r="BD9506" s="7"/>
      <c r="BG9506" s="7"/>
      <c r="BH9506" s="7"/>
      <c r="BI9506" s="7"/>
      <c r="BJ9506" s="7"/>
      <c r="BK9506" s="7"/>
      <c r="BL9506" s="7"/>
      <c r="BM9506" s="7"/>
      <c r="BP9506" s="7"/>
      <c r="BQ9506" s="7"/>
      <c r="BR9506" s="7"/>
      <c r="BS9506" s="7"/>
      <c r="BT9506" s="7"/>
      <c r="BU9506" s="7"/>
      <c r="BV9506" s="7"/>
      <c r="BW9506" s="7"/>
    </row>
    <row r="9507" spans="43:75" x14ac:dyDescent="0.2">
      <c r="AQ9507" s="7"/>
      <c r="AR9507" s="7"/>
      <c r="AS9507" s="7"/>
      <c r="AT9507" s="7"/>
      <c r="AU9507" s="7"/>
      <c r="AV9507" s="7"/>
      <c r="AX9507" s="7"/>
      <c r="AY9507" s="7"/>
      <c r="AZ9507" s="7"/>
      <c r="BA9507" s="7"/>
      <c r="BB9507" s="7"/>
      <c r="BC9507" s="7"/>
      <c r="BD9507" s="7"/>
      <c r="BG9507" s="7"/>
      <c r="BH9507" s="7"/>
      <c r="BI9507" s="7"/>
      <c r="BJ9507" s="7"/>
      <c r="BK9507" s="7"/>
      <c r="BL9507" s="7"/>
      <c r="BM9507" s="7"/>
      <c r="BP9507" s="7"/>
      <c r="BQ9507" s="7"/>
      <c r="BR9507" s="7"/>
      <c r="BS9507" s="7"/>
      <c r="BT9507" s="7"/>
      <c r="BU9507" s="7"/>
      <c r="BV9507" s="7"/>
      <c r="BW9507" s="7"/>
    </row>
    <row r="9508" spans="43:75" x14ac:dyDescent="0.2">
      <c r="AQ9508" s="7"/>
      <c r="AR9508" s="7"/>
      <c r="AS9508" s="7"/>
      <c r="AT9508" s="7"/>
      <c r="AU9508" s="7"/>
      <c r="AV9508" s="7"/>
      <c r="AX9508" s="7"/>
      <c r="AY9508" s="7"/>
      <c r="AZ9508" s="7"/>
      <c r="BA9508" s="7"/>
      <c r="BB9508" s="7"/>
      <c r="BC9508" s="7"/>
      <c r="BD9508" s="7"/>
      <c r="BG9508" s="7"/>
      <c r="BH9508" s="7"/>
      <c r="BI9508" s="7"/>
      <c r="BJ9508" s="7"/>
      <c r="BK9508" s="7"/>
      <c r="BL9508" s="7"/>
      <c r="BM9508" s="7"/>
      <c r="BP9508" s="7"/>
      <c r="BQ9508" s="7"/>
      <c r="BR9508" s="7"/>
      <c r="BS9508" s="7"/>
      <c r="BT9508" s="7"/>
      <c r="BU9508" s="7"/>
      <c r="BV9508" s="7"/>
      <c r="BW9508" s="7"/>
    </row>
    <row r="9509" spans="43:75" x14ac:dyDescent="0.2">
      <c r="AQ9509" s="7"/>
      <c r="AR9509" s="7"/>
      <c r="AS9509" s="7"/>
      <c r="AT9509" s="7"/>
      <c r="AU9509" s="7"/>
      <c r="AV9509" s="7"/>
      <c r="AX9509" s="7"/>
      <c r="AY9509" s="7"/>
      <c r="AZ9509" s="7"/>
      <c r="BA9509" s="7"/>
      <c r="BB9509" s="7"/>
      <c r="BC9509" s="7"/>
      <c r="BD9509" s="7"/>
      <c r="BG9509" s="7"/>
      <c r="BH9509" s="7"/>
      <c r="BI9509" s="7"/>
      <c r="BJ9509" s="7"/>
      <c r="BK9509" s="7"/>
      <c r="BL9509" s="7"/>
      <c r="BM9509" s="7"/>
      <c r="BP9509" s="7"/>
      <c r="BQ9509" s="7"/>
      <c r="BR9509" s="7"/>
      <c r="BS9509" s="7"/>
      <c r="BT9509" s="7"/>
      <c r="BU9509" s="7"/>
      <c r="BV9509" s="7"/>
      <c r="BW9509" s="7"/>
    </row>
    <row r="9510" spans="43:75" x14ac:dyDescent="0.2">
      <c r="AQ9510" s="7"/>
      <c r="AR9510" s="7"/>
      <c r="AS9510" s="7"/>
      <c r="AT9510" s="7"/>
      <c r="AU9510" s="7"/>
      <c r="AV9510" s="7"/>
      <c r="AX9510" s="7"/>
      <c r="AY9510" s="7"/>
      <c r="AZ9510" s="7"/>
      <c r="BA9510" s="7"/>
      <c r="BB9510" s="7"/>
      <c r="BC9510" s="7"/>
      <c r="BD9510" s="7"/>
      <c r="BG9510" s="7"/>
      <c r="BH9510" s="7"/>
      <c r="BI9510" s="7"/>
      <c r="BJ9510" s="7"/>
      <c r="BK9510" s="7"/>
      <c r="BL9510" s="7"/>
      <c r="BM9510" s="7"/>
      <c r="BP9510" s="7"/>
      <c r="BQ9510" s="7"/>
      <c r="BR9510" s="7"/>
      <c r="BS9510" s="7"/>
      <c r="BT9510" s="7"/>
      <c r="BU9510" s="7"/>
      <c r="BV9510" s="7"/>
      <c r="BW9510" s="7"/>
    </row>
    <row r="9511" spans="43:75" x14ac:dyDescent="0.2">
      <c r="AQ9511" s="7"/>
      <c r="AR9511" s="7"/>
      <c r="AS9511" s="7"/>
      <c r="AT9511" s="7"/>
      <c r="AU9511" s="7"/>
      <c r="AV9511" s="7"/>
      <c r="AX9511" s="7"/>
      <c r="AY9511" s="7"/>
      <c r="AZ9511" s="7"/>
      <c r="BA9511" s="7"/>
      <c r="BB9511" s="7"/>
      <c r="BC9511" s="7"/>
      <c r="BD9511" s="7"/>
      <c r="BG9511" s="7"/>
      <c r="BH9511" s="7"/>
      <c r="BI9511" s="7"/>
      <c r="BJ9511" s="7"/>
      <c r="BK9511" s="7"/>
      <c r="BL9511" s="7"/>
      <c r="BM9511" s="7"/>
      <c r="BP9511" s="7"/>
      <c r="BQ9511" s="7"/>
      <c r="BR9511" s="7"/>
      <c r="BS9511" s="7"/>
      <c r="BT9511" s="7"/>
      <c r="BU9511" s="7"/>
      <c r="BV9511" s="7"/>
      <c r="BW9511" s="7"/>
    </row>
    <row r="9512" spans="43:75" x14ac:dyDescent="0.2">
      <c r="AQ9512" s="7"/>
      <c r="AR9512" s="7"/>
      <c r="AS9512" s="7"/>
      <c r="AT9512" s="7"/>
      <c r="AU9512" s="7"/>
      <c r="AV9512" s="7"/>
      <c r="AX9512" s="7"/>
      <c r="AY9512" s="7"/>
      <c r="AZ9512" s="7"/>
      <c r="BA9512" s="7"/>
      <c r="BB9512" s="7"/>
      <c r="BC9512" s="7"/>
      <c r="BD9512" s="7"/>
      <c r="BG9512" s="7"/>
      <c r="BH9512" s="7"/>
      <c r="BI9512" s="7"/>
      <c r="BJ9512" s="7"/>
      <c r="BK9512" s="7"/>
      <c r="BL9512" s="7"/>
      <c r="BM9512" s="7"/>
      <c r="BP9512" s="7"/>
      <c r="BQ9512" s="7"/>
      <c r="BR9512" s="7"/>
      <c r="BS9512" s="7"/>
      <c r="BT9512" s="7"/>
      <c r="BU9512" s="7"/>
      <c r="BV9512" s="7"/>
      <c r="BW9512" s="7"/>
    </row>
    <row r="9513" spans="43:75" x14ac:dyDescent="0.2">
      <c r="AQ9513" s="7"/>
      <c r="AR9513" s="7"/>
      <c r="AS9513" s="7"/>
      <c r="AT9513" s="7"/>
      <c r="AU9513" s="7"/>
      <c r="AV9513" s="7"/>
      <c r="AX9513" s="7"/>
      <c r="AY9513" s="7"/>
      <c r="AZ9513" s="7"/>
      <c r="BA9513" s="7"/>
      <c r="BB9513" s="7"/>
      <c r="BC9513" s="7"/>
      <c r="BD9513" s="7"/>
      <c r="BG9513" s="7"/>
      <c r="BH9513" s="7"/>
      <c r="BI9513" s="7"/>
      <c r="BJ9513" s="7"/>
      <c r="BK9513" s="7"/>
      <c r="BL9513" s="7"/>
      <c r="BM9513" s="7"/>
      <c r="BP9513" s="7"/>
      <c r="BQ9513" s="7"/>
      <c r="BR9513" s="7"/>
      <c r="BS9513" s="7"/>
      <c r="BT9513" s="7"/>
      <c r="BU9513" s="7"/>
      <c r="BV9513" s="7"/>
      <c r="BW9513" s="7"/>
    </row>
    <row r="9514" spans="43:75" x14ac:dyDescent="0.2">
      <c r="AQ9514" s="7"/>
      <c r="AR9514" s="7"/>
      <c r="AS9514" s="7"/>
      <c r="AT9514" s="7"/>
      <c r="AU9514" s="7"/>
      <c r="AV9514" s="7"/>
      <c r="AX9514" s="7"/>
      <c r="AY9514" s="7"/>
      <c r="AZ9514" s="7"/>
      <c r="BA9514" s="7"/>
      <c r="BB9514" s="7"/>
      <c r="BC9514" s="7"/>
      <c r="BD9514" s="7"/>
      <c r="BG9514" s="7"/>
      <c r="BH9514" s="7"/>
      <c r="BI9514" s="7"/>
      <c r="BJ9514" s="7"/>
      <c r="BK9514" s="7"/>
      <c r="BL9514" s="7"/>
      <c r="BM9514" s="7"/>
      <c r="BP9514" s="7"/>
      <c r="BQ9514" s="7"/>
      <c r="BR9514" s="7"/>
      <c r="BS9514" s="7"/>
      <c r="BT9514" s="7"/>
      <c r="BU9514" s="7"/>
      <c r="BV9514" s="7"/>
      <c r="BW9514" s="7"/>
    </row>
    <row r="9515" spans="43:75" x14ac:dyDescent="0.2">
      <c r="AQ9515" s="7"/>
      <c r="AR9515" s="7"/>
      <c r="AS9515" s="7"/>
      <c r="AT9515" s="7"/>
      <c r="AU9515" s="7"/>
      <c r="AV9515" s="7"/>
      <c r="AX9515" s="7"/>
      <c r="AY9515" s="7"/>
      <c r="AZ9515" s="7"/>
      <c r="BA9515" s="7"/>
      <c r="BB9515" s="7"/>
      <c r="BC9515" s="7"/>
      <c r="BD9515" s="7"/>
      <c r="BG9515" s="7"/>
      <c r="BH9515" s="7"/>
      <c r="BI9515" s="7"/>
      <c r="BJ9515" s="7"/>
      <c r="BK9515" s="7"/>
      <c r="BL9515" s="7"/>
      <c r="BM9515" s="7"/>
      <c r="BP9515" s="7"/>
      <c r="BQ9515" s="7"/>
      <c r="BR9515" s="7"/>
      <c r="BS9515" s="7"/>
      <c r="BT9515" s="7"/>
      <c r="BU9515" s="7"/>
      <c r="BV9515" s="7"/>
      <c r="BW9515" s="7"/>
    </row>
    <row r="9516" spans="43:75" x14ac:dyDescent="0.2">
      <c r="AQ9516" s="7"/>
      <c r="AR9516" s="7"/>
      <c r="AS9516" s="7"/>
      <c r="AT9516" s="7"/>
      <c r="AU9516" s="7"/>
      <c r="AV9516" s="7"/>
      <c r="AX9516" s="7"/>
      <c r="AY9516" s="7"/>
      <c r="AZ9516" s="7"/>
      <c r="BA9516" s="7"/>
      <c r="BB9516" s="7"/>
      <c r="BC9516" s="7"/>
      <c r="BD9516" s="7"/>
      <c r="BG9516" s="7"/>
      <c r="BH9516" s="7"/>
      <c r="BI9516" s="7"/>
      <c r="BJ9516" s="7"/>
      <c r="BK9516" s="7"/>
      <c r="BL9516" s="7"/>
      <c r="BM9516" s="7"/>
      <c r="BP9516" s="7"/>
      <c r="BQ9516" s="7"/>
      <c r="BR9516" s="7"/>
      <c r="BS9516" s="7"/>
      <c r="BT9516" s="7"/>
      <c r="BU9516" s="7"/>
      <c r="BV9516" s="7"/>
      <c r="BW9516" s="7"/>
    </row>
    <row r="9517" spans="43:75" x14ac:dyDescent="0.2">
      <c r="AQ9517" s="7"/>
      <c r="AR9517" s="7"/>
      <c r="AS9517" s="7"/>
      <c r="AT9517" s="7"/>
      <c r="AU9517" s="7"/>
      <c r="AV9517" s="7"/>
      <c r="AX9517" s="7"/>
      <c r="AY9517" s="7"/>
      <c r="AZ9517" s="7"/>
      <c r="BA9517" s="7"/>
      <c r="BB9517" s="7"/>
      <c r="BC9517" s="7"/>
      <c r="BD9517" s="7"/>
      <c r="BG9517" s="7"/>
      <c r="BH9517" s="7"/>
      <c r="BI9517" s="7"/>
      <c r="BJ9517" s="7"/>
      <c r="BK9517" s="7"/>
      <c r="BL9517" s="7"/>
      <c r="BM9517" s="7"/>
      <c r="BP9517" s="7"/>
      <c r="BQ9517" s="7"/>
      <c r="BR9517" s="7"/>
      <c r="BS9517" s="7"/>
      <c r="BT9517" s="7"/>
      <c r="BU9517" s="7"/>
      <c r="BV9517" s="7"/>
      <c r="BW9517" s="7"/>
    </row>
    <row r="9518" spans="43:75" x14ac:dyDescent="0.2">
      <c r="AQ9518" s="7"/>
      <c r="AR9518" s="7"/>
      <c r="AS9518" s="7"/>
      <c r="AT9518" s="7"/>
      <c r="AU9518" s="7"/>
      <c r="AV9518" s="7"/>
      <c r="AX9518" s="7"/>
      <c r="AY9518" s="7"/>
      <c r="AZ9518" s="7"/>
      <c r="BA9518" s="7"/>
      <c r="BB9518" s="7"/>
      <c r="BC9518" s="7"/>
      <c r="BD9518" s="7"/>
      <c r="BG9518" s="7"/>
      <c r="BH9518" s="7"/>
      <c r="BI9518" s="7"/>
      <c r="BJ9518" s="7"/>
      <c r="BK9518" s="7"/>
      <c r="BL9518" s="7"/>
      <c r="BM9518" s="7"/>
      <c r="BP9518" s="7"/>
      <c r="BQ9518" s="7"/>
      <c r="BR9518" s="7"/>
      <c r="BS9518" s="7"/>
      <c r="BT9518" s="7"/>
      <c r="BU9518" s="7"/>
      <c r="BV9518" s="7"/>
      <c r="BW9518" s="7"/>
    </row>
    <row r="9519" spans="43:75" x14ac:dyDescent="0.2">
      <c r="AQ9519" s="7"/>
      <c r="AR9519" s="7"/>
      <c r="AS9519" s="7"/>
      <c r="AT9519" s="7"/>
      <c r="AU9519" s="7"/>
      <c r="AV9519" s="7"/>
      <c r="AX9519" s="7"/>
      <c r="AY9519" s="7"/>
      <c r="AZ9519" s="7"/>
      <c r="BA9519" s="7"/>
      <c r="BB9519" s="7"/>
      <c r="BC9519" s="7"/>
      <c r="BD9519" s="7"/>
      <c r="BG9519" s="7"/>
      <c r="BH9519" s="7"/>
      <c r="BI9519" s="7"/>
      <c r="BJ9519" s="7"/>
      <c r="BK9519" s="7"/>
      <c r="BL9519" s="7"/>
      <c r="BM9519" s="7"/>
      <c r="BP9519" s="7"/>
      <c r="BQ9519" s="7"/>
      <c r="BR9519" s="7"/>
      <c r="BS9519" s="7"/>
      <c r="BT9519" s="7"/>
      <c r="BU9519" s="7"/>
      <c r="BV9519" s="7"/>
      <c r="BW9519" s="7"/>
    </row>
    <row r="9520" spans="43:75" x14ac:dyDescent="0.2">
      <c r="AQ9520" s="7"/>
      <c r="AR9520" s="7"/>
      <c r="AS9520" s="7"/>
      <c r="AT9520" s="7"/>
      <c r="AU9520" s="7"/>
      <c r="AV9520" s="7"/>
      <c r="AX9520" s="7"/>
      <c r="AY9520" s="7"/>
      <c r="AZ9520" s="7"/>
      <c r="BA9520" s="7"/>
      <c r="BB9520" s="7"/>
      <c r="BC9520" s="7"/>
      <c r="BD9520" s="7"/>
      <c r="BG9520" s="7"/>
      <c r="BH9520" s="7"/>
      <c r="BI9520" s="7"/>
      <c r="BJ9520" s="7"/>
      <c r="BK9520" s="7"/>
      <c r="BL9520" s="7"/>
      <c r="BM9520" s="7"/>
      <c r="BP9520" s="7"/>
      <c r="BQ9520" s="7"/>
      <c r="BR9520" s="7"/>
      <c r="BS9520" s="7"/>
      <c r="BT9520" s="7"/>
      <c r="BU9520" s="7"/>
      <c r="BV9520" s="7"/>
      <c r="BW9520" s="7"/>
    </row>
    <row r="9521" spans="43:75" x14ac:dyDescent="0.2">
      <c r="AQ9521" s="7"/>
      <c r="AR9521" s="7"/>
      <c r="AS9521" s="7"/>
      <c r="AT9521" s="7"/>
      <c r="AU9521" s="7"/>
      <c r="AV9521" s="7"/>
      <c r="AX9521" s="7"/>
      <c r="AY9521" s="7"/>
      <c r="AZ9521" s="7"/>
      <c r="BA9521" s="7"/>
      <c r="BB9521" s="7"/>
      <c r="BC9521" s="7"/>
      <c r="BD9521" s="7"/>
      <c r="BG9521" s="7"/>
      <c r="BH9521" s="7"/>
      <c r="BI9521" s="7"/>
      <c r="BJ9521" s="7"/>
      <c r="BK9521" s="7"/>
      <c r="BL9521" s="7"/>
      <c r="BM9521" s="7"/>
      <c r="BP9521" s="7"/>
      <c r="BQ9521" s="7"/>
      <c r="BR9521" s="7"/>
      <c r="BS9521" s="7"/>
      <c r="BT9521" s="7"/>
      <c r="BU9521" s="7"/>
      <c r="BV9521" s="7"/>
      <c r="BW9521" s="7"/>
    </row>
    <row r="9522" spans="43:75" x14ac:dyDescent="0.2">
      <c r="AQ9522" s="7"/>
      <c r="AR9522" s="7"/>
      <c r="AS9522" s="7"/>
      <c r="AT9522" s="7"/>
      <c r="AU9522" s="7"/>
      <c r="AV9522" s="7"/>
      <c r="AX9522" s="7"/>
      <c r="AY9522" s="7"/>
      <c r="AZ9522" s="7"/>
      <c r="BA9522" s="7"/>
      <c r="BB9522" s="7"/>
      <c r="BC9522" s="7"/>
      <c r="BD9522" s="7"/>
      <c r="BG9522" s="7"/>
      <c r="BH9522" s="7"/>
      <c r="BI9522" s="7"/>
      <c r="BJ9522" s="7"/>
      <c r="BK9522" s="7"/>
      <c r="BL9522" s="7"/>
      <c r="BM9522" s="7"/>
      <c r="BP9522" s="7"/>
      <c r="BQ9522" s="7"/>
      <c r="BR9522" s="7"/>
      <c r="BS9522" s="7"/>
      <c r="BT9522" s="7"/>
      <c r="BU9522" s="7"/>
      <c r="BV9522" s="7"/>
      <c r="BW9522" s="7"/>
    </row>
    <row r="9523" spans="43:75" x14ac:dyDescent="0.2">
      <c r="AQ9523" s="7"/>
      <c r="AR9523" s="7"/>
      <c r="AS9523" s="7"/>
      <c r="AT9523" s="7"/>
      <c r="AU9523" s="7"/>
      <c r="AV9523" s="7"/>
      <c r="AX9523" s="7"/>
      <c r="AY9523" s="7"/>
      <c r="AZ9523" s="7"/>
      <c r="BA9523" s="7"/>
      <c r="BB9523" s="7"/>
      <c r="BC9523" s="7"/>
      <c r="BD9523" s="7"/>
      <c r="BG9523" s="7"/>
      <c r="BH9523" s="7"/>
      <c r="BI9523" s="7"/>
      <c r="BJ9523" s="7"/>
      <c r="BK9523" s="7"/>
      <c r="BL9523" s="7"/>
      <c r="BM9523" s="7"/>
      <c r="BP9523" s="7"/>
      <c r="BQ9523" s="7"/>
      <c r="BR9523" s="7"/>
      <c r="BS9523" s="7"/>
      <c r="BT9523" s="7"/>
      <c r="BU9523" s="7"/>
      <c r="BV9523" s="7"/>
      <c r="BW9523" s="7"/>
    </row>
    <row r="9524" spans="43:75" x14ac:dyDescent="0.2">
      <c r="AQ9524" s="7"/>
      <c r="AR9524" s="7"/>
      <c r="AS9524" s="7"/>
      <c r="AT9524" s="7"/>
      <c r="AU9524" s="7"/>
      <c r="AV9524" s="7"/>
      <c r="AX9524" s="7"/>
      <c r="AY9524" s="7"/>
      <c r="AZ9524" s="7"/>
      <c r="BA9524" s="7"/>
      <c r="BB9524" s="7"/>
      <c r="BC9524" s="7"/>
      <c r="BD9524" s="7"/>
      <c r="BG9524" s="7"/>
      <c r="BH9524" s="7"/>
      <c r="BI9524" s="7"/>
      <c r="BJ9524" s="7"/>
      <c r="BK9524" s="7"/>
      <c r="BL9524" s="7"/>
      <c r="BM9524" s="7"/>
      <c r="BP9524" s="7"/>
      <c r="BQ9524" s="7"/>
      <c r="BR9524" s="7"/>
      <c r="BS9524" s="7"/>
      <c r="BT9524" s="7"/>
      <c r="BU9524" s="7"/>
      <c r="BV9524" s="7"/>
      <c r="BW9524" s="7"/>
    </row>
    <row r="9525" spans="43:75" x14ac:dyDescent="0.2">
      <c r="AQ9525" s="7"/>
      <c r="AR9525" s="7"/>
      <c r="AS9525" s="7"/>
      <c r="AT9525" s="7"/>
      <c r="AU9525" s="7"/>
      <c r="AV9525" s="7"/>
      <c r="AX9525" s="7"/>
      <c r="AY9525" s="7"/>
      <c r="AZ9525" s="7"/>
      <c r="BA9525" s="7"/>
      <c r="BB9525" s="7"/>
      <c r="BC9525" s="7"/>
      <c r="BD9525" s="7"/>
      <c r="BG9525" s="7"/>
      <c r="BH9525" s="7"/>
      <c r="BI9525" s="7"/>
      <c r="BJ9525" s="7"/>
      <c r="BK9525" s="7"/>
      <c r="BL9525" s="7"/>
      <c r="BM9525" s="7"/>
      <c r="BP9525" s="7"/>
      <c r="BQ9525" s="7"/>
      <c r="BR9525" s="7"/>
      <c r="BS9525" s="7"/>
      <c r="BT9525" s="7"/>
      <c r="BU9525" s="7"/>
      <c r="BV9525" s="7"/>
      <c r="BW9525" s="7"/>
    </row>
    <row r="9526" spans="43:75" x14ac:dyDescent="0.2">
      <c r="AQ9526" s="7"/>
      <c r="AR9526" s="7"/>
      <c r="AS9526" s="7"/>
      <c r="AT9526" s="7"/>
      <c r="AU9526" s="7"/>
      <c r="AV9526" s="7"/>
      <c r="AX9526" s="7"/>
      <c r="AY9526" s="7"/>
      <c r="AZ9526" s="7"/>
      <c r="BA9526" s="7"/>
      <c r="BB9526" s="7"/>
      <c r="BC9526" s="7"/>
      <c r="BD9526" s="7"/>
      <c r="BG9526" s="7"/>
      <c r="BH9526" s="7"/>
      <c r="BI9526" s="7"/>
      <c r="BJ9526" s="7"/>
      <c r="BK9526" s="7"/>
      <c r="BL9526" s="7"/>
      <c r="BM9526" s="7"/>
      <c r="BP9526" s="7"/>
      <c r="BQ9526" s="7"/>
      <c r="BR9526" s="7"/>
      <c r="BS9526" s="7"/>
      <c r="BT9526" s="7"/>
      <c r="BU9526" s="7"/>
      <c r="BV9526" s="7"/>
      <c r="BW9526" s="7"/>
    </row>
    <row r="9527" spans="43:75" x14ac:dyDescent="0.2">
      <c r="AQ9527" s="7"/>
      <c r="AR9527" s="7"/>
      <c r="AS9527" s="7"/>
      <c r="AT9527" s="7"/>
      <c r="AU9527" s="7"/>
      <c r="AV9527" s="7"/>
      <c r="AX9527" s="7"/>
      <c r="AY9527" s="7"/>
      <c r="AZ9527" s="7"/>
      <c r="BA9527" s="7"/>
      <c r="BB9527" s="7"/>
      <c r="BC9527" s="7"/>
      <c r="BD9527" s="7"/>
      <c r="BG9527" s="7"/>
      <c r="BH9527" s="7"/>
      <c r="BI9527" s="7"/>
      <c r="BJ9527" s="7"/>
      <c r="BK9527" s="7"/>
      <c r="BL9527" s="7"/>
      <c r="BM9527" s="7"/>
      <c r="BP9527" s="7"/>
      <c r="BQ9527" s="7"/>
      <c r="BR9527" s="7"/>
      <c r="BS9527" s="7"/>
      <c r="BT9527" s="7"/>
      <c r="BU9527" s="7"/>
      <c r="BV9527" s="7"/>
      <c r="BW9527" s="7"/>
    </row>
    <row r="9528" spans="43:75" x14ac:dyDescent="0.2">
      <c r="AQ9528" s="7"/>
      <c r="AR9528" s="7"/>
      <c r="AS9528" s="7"/>
      <c r="AT9528" s="7"/>
      <c r="AU9528" s="7"/>
      <c r="AV9528" s="7"/>
      <c r="AX9528" s="7"/>
      <c r="AY9528" s="7"/>
      <c r="AZ9528" s="7"/>
      <c r="BA9528" s="7"/>
      <c r="BB9528" s="7"/>
      <c r="BC9528" s="7"/>
      <c r="BD9528" s="7"/>
      <c r="BG9528" s="7"/>
      <c r="BH9528" s="7"/>
      <c r="BI9528" s="7"/>
      <c r="BJ9528" s="7"/>
      <c r="BK9528" s="7"/>
      <c r="BL9528" s="7"/>
      <c r="BM9528" s="7"/>
      <c r="BP9528" s="7"/>
      <c r="BQ9528" s="7"/>
      <c r="BR9528" s="7"/>
      <c r="BS9528" s="7"/>
      <c r="BT9528" s="7"/>
      <c r="BU9528" s="7"/>
      <c r="BV9528" s="7"/>
      <c r="BW9528" s="7"/>
    </row>
    <row r="9529" spans="43:75" x14ac:dyDescent="0.2">
      <c r="AQ9529" s="7"/>
      <c r="AR9529" s="7"/>
      <c r="AS9529" s="7"/>
      <c r="AT9529" s="7"/>
      <c r="AU9529" s="7"/>
      <c r="AV9529" s="7"/>
      <c r="AX9529" s="7"/>
      <c r="AY9529" s="7"/>
      <c r="AZ9529" s="7"/>
      <c r="BA9529" s="7"/>
      <c r="BB9529" s="7"/>
      <c r="BC9529" s="7"/>
      <c r="BD9529" s="7"/>
      <c r="BG9529" s="7"/>
      <c r="BH9529" s="7"/>
      <c r="BI9529" s="7"/>
      <c r="BJ9529" s="7"/>
      <c r="BK9529" s="7"/>
      <c r="BL9529" s="7"/>
      <c r="BM9529" s="7"/>
      <c r="BP9529" s="7"/>
      <c r="BQ9529" s="7"/>
      <c r="BR9529" s="7"/>
      <c r="BS9529" s="7"/>
      <c r="BT9529" s="7"/>
      <c r="BU9529" s="7"/>
      <c r="BV9529" s="7"/>
      <c r="BW9529" s="7"/>
    </row>
    <row r="9530" spans="43:75" x14ac:dyDescent="0.2">
      <c r="AQ9530" s="7"/>
      <c r="AR9530" s="7"/>
      <c r="AS9530" s="7"/>
      <c r="AT9530" s="7"/>
      <c r="AU9530" s="7"/>
      <c r="AV9530" s="7"/>
      <c r="AX9530" s="7"/>
      <c r="AY9530" s="7"/>
      <c r="AZ9530" s="7"/>
      <c r="BA9530" s="7"/>
      <c r="BB9530" s="7"/>
      <c r="BC9530" s="7"/>
      <c r="BD9530" s="7"/>
      <c r="BG9530" s="7"/>
      <c r="BH9530" s="7"/>
      <c r="BI9530" s="7"/>
      <c r="BJ9530" s="7"/>
      <c r="BK9530" s="7"/>
      <c r="BL9530" s="7"/>
      <c r="BM9530" s="7"/>
      <c r="BP9530" s="7"/>
      <c r="BQ9530" s="7"/>
      <c r="BR9530" s="7"/>
      <c r="BS9530" s="7"/>
      <c r="BT9530" s="7"/>
      <c r="BU9530" s="7"/>
      <c r="BV9530" s="7"/>
      <c r="BW9530" s="7"/>
    </row>
    <row r="9531" spans="43:75" x14ac:dyDescent="0.2">
      <c r="AQ9531" s="7"/>
      <c r="AR9531" s="7"/>
      <c r="AS9531" s="7"/>
      <c r="AT9531" s="7"/>
      <c r="AU9531" s="7"/>
      <c r="AV9531" s="7"/>
      <c r="AX9531" s="7"/>
      <c r="AY9531" s="7"/>
      <c r="AZ9531" s="7"/>
      <c r="BA9531" s="7"/>
      <c r="BB9531" s="7"/>
      <c r="BC9531" s="7"/>
      <c r="BD9531" s="7"/>
      <c r="BG9531" s="7"/>
      <c r="BH9531" s="7"/>
      <c r="BI9531" s="7"/>
      <c r="BJ9531" s="7"/>
      <c r="BK9531" s="7"/>
      <c r="BL9531" s="7"/>
      <c r="BM9531" s="7"/>
      <c r="BP9531" s="7"/>
      <c r="BQ9531" s="7"/>
      <c r="BR9531" s="7"/>
      <c r="BS9531" s="7"/>
      <c r="BT9531" s="7"/>
      <c r="BU9531" s="7"/>
      <c r="BV9531" s="7"/>
      <c r="BW9531" s="7"/>
    </row>
    <row r="9532" spans="43:75" x14ac:dyDescent="0.2">
      <c r="AQ9532" s="7"/>
      <c r="AR9532" s="7"/>
      <c r="AS9532" s="7"/>
      <c r="AT9532" s="7"/>
      <c r="AU9532" s="7"/>
      <c r="AV9532" s="7"/>
      <c r="AX9532" s="7"/>
      <c r="AY9532" s="7"/>
      <c r="AZ9532" s="7"/>
      <c r="BA9532" s="7"/>
      <c r="BB9532" s="7"/>
      <c r="BC9532" s="7"/>
      <c r="BD9532" s="7"/>
      <c r="BG9532" s="7"/>
      <c r="BH9532" s="7"/>
      <c r="BI9532" s="7"/>
      <c r="BJ9532" s="7"/>
      <c r="BK9532" s="7"/>
      <c r="BL9532" s="7"/>
      <c r="BM9532" s="7"/>
      <c r="BP9532" s="7"/>
      <c r="BQ9532" s="7"/>
      <c r="BR9532" s="7"/>
      <c r="BS9532" s="7"/>
      <c r="BT9532" s="7"/>
      <c r="BU9532" s="7"/>
      <c r="BV9532" s="7"/>
      <c r="BW9532" s="7"/>
    </row>
    <row r="9533" spans="43:75" x14ac:dyDescent="0.2">
      <c r="AQ9533" s="7"/>
      <c r="AR9533" s="7"/>
      <c r="AS9533" s="7"/>
      <c r="AT9533" s="7"/>
      <c r="AU9533" s="7"/>
      <c r="AV9533" s="7"/>
      <c r="AX9533" s="7"/>
      <c r="AY9533" s="7"/>
      <c r="AZ9533" s="7"/>
      <c r="BA9533" s="7"/>
      <c r="BB9533" s="7"/>
      <c r="BC9533" s="7"/>
      <c r="BD9533" s="7"/>
      <c r="BG9533" s="7"/>
      <c r="BH9533" s="7"/>
      <c r="BI9533" s="7"/>
      <c r="BJ9533" s="7"/>
      <c r="BK9533" s="7"/>
      <c r="BL9533" s="7"/>
      <c r="BM9533" s="7"/>
      <c r="BP9533" s="7"/>
      <c r="BQ9533" s="7"/>
      <c r="BR9533" s="7"/>
      <c r="BS9533" s="7"/>
      <c r="BT9533" s="7"/>
      <c r="BU9533" s="7"/>
      <c r="BV9533" s="7"/>
      <c r="BW9533" s="7"/>
    </row>
    <row r="9534" spans="43:75" x14ac:dyDescent="0.2">
      <c r="AQ9534" s="7"/>
      <c r="AR9534" s="7"/>
      <c r="AS9534" s="7"/>
      <c r="AT9534" s="7"/>
      <c r="AU9534" s="7"/>
      <c r="AV9534" s="7"/>
      <c r="AX9534" s="7"/>
      <c r="AY9534" s="7"/>
      <c r="AZ9534" s="7"/>
      <c r="BA9534" s="7"/>
      <c r="BB9534" s="7"/>
      <c r="BC9534" s="7"/>
      <c r="BD9534" s="7"/>
      <c r="BG9534" s="7"/>
      <c r="BH9534" s="7"/>
      <c r="BI9534" s="7"/>
      <c r="BJ9534" s="7"/>
      <c r="BK9534" s="7"/>
      <c r="BL9534" s="7"/>
      <c r="BM9534" s="7"/>
      <c r="BP9534" s="7"/>
      <c r="BQ9534" s="7"/>
      <c r="BR9534" s="7"/>
      <c r="BS9534" s="7"/>
      <c r="BT9534" s="7"/>
      <c r="BU9534" s="7"/>
      <c r="BV9534" s="7"/>
      <c r="BW9534" s="7"/>
    </row>
    <row r="9535" spans="43:75" x14ac:dyDescent="0.2">
      <c r="AQ9535" s="7"/>
      <c r="AR9535" s="7"/>
      <c r="AS9535" s="7"/>
      <c r="AT9535" s="7"/>
      <c r="AU9535" s="7"/>
      <c r="AV9535" s="7"/>
      <c r="AX9535" s="7"/>
      <c r="AY9535" s="7"/>
      <c r="AZ9535" s="7"/>
      <c r="BA9535" s="7"/>
      <c r="BB9535" s="7"/>
      <c r="BC9535" s="7"/>
      <c r="BD9535" s="7"/>
      <c r="BG9535" s="7"/>
      <c r="BH9535" s="7"/>
      <c r="BI9535" s="7"/>
      <c r="BJ9535" s="7"/>
      <c r="BK9535" s="7"/>
      <c r="BL9535" s="7"/>
      <c r="BM9535" s="7"/>
      <c r="BP9535" s="7"/>
      <c r="BQ9535" s="7"/>
      <c r="BR9535" s="7"/>
      <c r="BS9535" s="7"/>
      <c r="BT9535" s="7"/>
      <c r="BU9535" s="7"/>
      <c r="BV9535" s="7"/>
      <c r="BW9535" s="7"/>
    </row>
    <row r="9536" spans="43:75" x14ac:dyDescent="0.2">
      <c r="AQ9536" s="7"/>
      <c r="AR9536" s="7"/>
      <c r="AS9536" s="7"/>
      <c r="AT9536" s="7"/>
      <c r="AU9536" s="7"/>
      <c r="AV9536" s="7"/>
      <c r="AX9536" s="7"/>
      <c r="AY9536" s="7"/>
      <c r="AZ9536" s="7"/>
      <c r="BA9536" s="7"/>
      <c r="BB9536" s="7"/>
      <c r="BC9536" s="7"/>
      <c r="BD9536" s="7"/>
      <c r="BG9536" s="7"/>
      <c r="BH9536" s="7"/>
      <c r="BI9536" s="7"/>
      <c r="BJ9536" s="7"/>
      <c r="BK9536" s="7"/>
      <c r="BL9536" s="7"/>
      <c r="BM9536" s="7"/>
      <c r="BP9536" s="7"/>
      <c r="BQ9536" s="7"/>
      <c r="BR9536" s="7"/>
      <c r="BS9536" s="7"/>
      <c r="BT9536" s="7"/>
      <c r="BU9536" s="7"/>
      <c r="BV9536" s="7"/>
      <c r="BW9536" s="7"/>
    </row>
    <row r="9537" spans="43:75" x14ac:dyDescent="0.2">
      <c r="AQ9537" s="7"/>
      <c r="AR9537" s="7"/>
      <c r="AS9537" s="7"/>
      <c r="AT9537" s="7"/>
      <c r="AU9537" s="7"/>
      <c r="AV9537" s="7"/>
      <c r="AX9537" s="7"/>
      <c r="AY9537" s="7"/>
      <c r="AZ9537" s="7"/>
      <c r="BA9537" s="7"/>
      <c r="BB9537" s="7"/>
      <c r="BC9537" s="7"/>
      <c r="BD9537" s="7"/>
      <c r="BG9537" s="7"/>
      <c r="BH9537" s="7"/>
      <c r="BI9537" s="7"/>
      <c r="BJ9537" s="7"/>
      <c r="BK9537" s="7"/>
      <c r="BL9537" s="7"/>
      <c r="BM9537" s="7"/>
      <c r="BP9537" s="7"/>
      <c r="BQ9537" s="7"/>
      <c r="BR9537" s="7"/>
      <c r="BS9537" s="7"/>
      <c r="BT9537" s="7"/>
      <c r="BU9537" s="7"/>
      <c r="BV9537" s="7"/>
      <c r="BW9537" s="7"/>
    </row>
    <row r="9538" spans="43:75" x14ac:dyDescent="0.2">
      <c r="AQ9538" s="7"/>
      <c r="AR9538" s="7"/>
      <c r="AS9538" s="7"/>
      <c r="AT9538" s="7"/>
      <c r="AU9538" s="7"/>
      <c r="AV9538" s="7"/>
      <c r="AX9538" s="7"/>
      <c r="AY9538" s="7"/>
      <c r="AZ9538" s="7"/>
      <c r="BA9538" s="7"/>
      <c r="BB9538" s="7"/>
      <c r="BC9538" s="7"/>
      <c r="BD9538" s="7"/>
      <c r="BG9538" s="7"/>
      <c r="BH9538" s="7"/>
      <c r="BI9538" s="7"/>
      <c r="BJ9538" s="7"/>
      <c r="BK9538" s="7"/>
      <c r="BL9538" s="7"/>
      <c r="BM9538" s="7"/>
      <c r="BP9538" s="7"/>
      <c r="BQ9538" s="7"/>
      <c r="BR9538" s="7"/>
      <c r="BS9538" s="7"/>
      <c r="BT9538" s="7"/>
      <c r="BU9538" s="7"/>
      <c r="BV9538" s="7"/>
      <c r="BW9538" s="7"/>
    </row>
    <row r="9539" spans="43:75" x14ac:dyDescent="0.2">
      <c r="AQ9539" s="7"/>
      <c r="AR9539" s="7"/>
      <c r="AS9539" s="7"/>
      <c r="AT9539" s="7"/>
      <c r="AU9539" s="7"/>
      <c r="AV9539" s="7"/>
      <c r="AX9539" s="7"/>
      <c r="AY9539" s="7"/>
      <c r="AZ9539" s="7"/>
      <c r="BA9539" s="7"/>
      <c r="BB9539" s="7"/>
      <c r="BC9539" s="7"/>
      <c r="BD9539" s="7"/>
      <c r="BG9539" s="7"/>
      <c r="BH9539" s="7"/>
      <c r="BI9539" s="7"/>
      <c r="BJ9539" s="7"/>
      <c r="BK9539" s="7"/>
      <c r="BL9539" s="7"/>
      <c r="BM9539" s="7"/>
      <c r="BP9539" s="7"/>
      <c r="BQ9539" s="7"/>
      <c r="BR9539" s="7"/>
      <c r="BS9539" s="7"/>
      <c r="BT9539" s="7"/>
      <c r="BU9539" s="7"/>
      <c r="BV9539" s="7"/>
      <c r="BW9539" s="7"/>
    </row>
    <row r="9540" spans="43:75" x14ac:dyDescent="0.2">
      <c r="AQ9540" s="7"/>
      <c r="AR9540" s="7"/>
      <c r="AS9540" s="7"/>
      <c r="AT9540" s="7"/>
      <c r="AU9540" s="7"/>
      <c r="AV9540" s="7"/>
      <c r="AX9540" s="7"/>
      <c r="AY9540" s="7"/>
      <c r="AZ9540" s="7"/>
      <c r="BA9540" s="7"/>
      <c r="BB9540" s="7"/>
      <c r="BC9540" s="7"/>
      <c r="BD9540" s="7"/>
      <c r="BG9540" s="7"/>
      <c r="BH9540" s="7"/>
      <c r="BI9540" s="7"/>
      <c r="BJ9540" s="7"/>
      <c r="BK9540" s="7"/>
      <c r="BL9540" s="7"/>
      <c r="BM9540" s="7"/>
      <c r="BP9540" s="7"/>
      <c r="BQ9540" s="7"/>
      <c r="BR9540" s="7"/>
      <c r="BS9540" s="7"/>
      <c r="BT9540" s="7"/>
      <c r="BU9540" s="7"/>
      <c r="BV9540" s="7"/>
      <c r="BW9540" s="7"/>
    </row>
    <row r="9541" spans="43:75" x14ac:dyDescent="0.2">
      <c r="AQ9541" s="7"/>
      <c r="AR9541" s="7"/>
      <c r="AS9541" s="7"/>
      <c r="AT9541" s="7"/>
      <c r="AU9541" s="7"/>
      <c r="AV9541" s="7"/>
      <c r="AX9541" s="7"/>
      <c r="AY9541" s="7"/>
      <c r="AZ9541" s="7"/>
      <c r="BA9541" s="7"/>
      <c r="BB9541" s="7"/>
      <c r="BC9541" s="7"/>
      <c r="BD9541" s="7"/>
      <c r="BG9541" s="7"/>
      <c r="BH9541" s="7"/>
      <c r="BI9541" s="7"/>
      <c r="BJ9541" s="7"/>
      <c r="BK9541" s="7"/>
      <c r="BL9541" s="7"/>
      <c r="BM9541" s="7"/>
      <c r="BP9541" s="7"/>
      <c r="BQ9541" s="7"/>
      <c r="BR9541" s="7"/>
      <c r="BS9541" s="7"/>
      <c r="BT9541" s="7"/>
      <c r="BU9541" s="7"/>
      <c r="BV9541" s="7"/>
      <c r="BW9541" s="7"/>
    </row>
    <row r="9542" spans="43:75" x14ac:dyDescent="0.2">
      <c r="AQ9542" s="7"/>
      <c r="AR9542" s="7"/>
      <c r="AS9542" s="7"/>
      <c r="AT9542" s="7"/>
      <c r="AU9542" s="7"/>
      <c r="AV9542" s="7"/>
      <c r="AX9542" s="7"/>
      <c r="AY9542" s="7"/>
      <c r="AZ9542" s="7"/>
      <c r="BA9542" s="7"/>
      <c r="BB9542" s="7"/>
      <c r="BC9542" s="7"/>
      <c r="BD9542" s="7"/>
      <c r="BG9542" s="7"/>
      <c r="BH9542" s="7"/>
      <c r="BI9542" s="7"/>
      <c r="BJ9542" s="7"/>
      <c r="BK9542" s="7"/>
      <c r="BL9542" s="7"/>
      <c r="BM9542" s="7"/>
      <c r="BP9542" s="7"/>
      <c r="BQ9542" s="7"/>
      <c r="BR9542" s="7"/>
      <c r="BS9542" s="7"/>
      <c r="BT9542" s="7"/>
      <c r="BU9542" s="7"/>
      <c r="BV9542" s="7"/>
      <c r="BW9542" s="7"/>
    </row>
    <row r="9543" spans="43:75" x14ac:dyDescent="0.2">
      <c r="AQ9543" s="7"/>
      <c r="AR9543" s="7"/>
      <c r="AS9543" s="7"/>
      <c r="AT9543" s="7"/>
      <c r="AU9543" s="7"/>
      <c r="AV9543" s="7"/>
      <c r="AX9543" s="7"/>
      <c r="AY9543" s="7"/>
      <c r="AZ9543" s="7"/>
      <c r="BA9543" s="7"/>
      <c r="BB9543" s="7"/>
      <c r="BC9543" s="7"/>
      <c r="BD9543" s="7"/>
      <c r="BG9543" s="7"/>
      <c r="BH9543" s="7"/>
      <c r="BI9543" s="7"/>
      <c r="BJ9543" s="7"/>
      <c r="BK9543" s="7"/>
      <c r="BL9543" s="7"/>
      <c r="BM9543" s="7"/>
      <c r="BP9543" s="7"/>
      <c r="BQ9543" s="7"/>
      <c r="BR9543" s="7"/>
      <c r="BS9543" s="7"/>
      <c r="BT9543" s="7"/>
      <c r="BU9543" s="7"/>
      <c r="BV9543" s="7"/>
      <c r="BW9543" s="7"/>
    </row>
    <row r="9544" spans="43:75" x14ac:dyDescent="0.2">
      <c r="AQ9544" s="7"/>
      <c r="AR9544" s="7"/>
      <c r="AS9544" s="7"/>
      <c r="AT9544" s="7"/>
      <c r="AU9544" s="7"/>
      <c r="AV9544" s="7"/>
      <c r="AX9544" s="7"/>
      <c r="AY9544" s="7"/>
      <c r="AZ9544" s="7"/>
      <c r="BA9544" s="7"/>
      <c r="BB9544" s="7"/>
      <c r="BC9544" s="7"/>
      <c r="BD9544" s="7"/>
      <c r="BG9544" s="7"/>
      <c r="BH9544" s="7"/>
      <c r="BI9544" s="7"/>
      <c r="BJ9544" s="7"/>
      <c r="BK9544" s="7"/>
      <c r="BL9544" s="7"/>
      <c r="BM9544" s="7"/>
      <c r="BP9544" s="7"/>
      <c r="BQ9544" s="7"/>
      <c r="BR9544" s="7"/>
      <c r="BS9544" s="7"/>
      <c r="BT9544" s="7"/>
      <c r="BU9544" s="7"/>
      <c r="BV9544" s="7"/>
      <c r="BW9544" s="7"/>
    </row>
    <row r="9545" spans="43:75" x14ac:dyDescent="0.2">
      <c r="AQ9545" s="7"/>
      <c r="AR9545" s="7"/>
      <c r="AS9545" s="7"/>
      <c r="AT9545" s="7"/>
      <c r="AU9545" s="7"/>
      <c r="AV9545" s="7"/>
      <c r="AX9545" s="7"/>
      <c r="AY9545" s="7"/>
      <c r="AZ9545" s="7"/>
      <c r="BA9545" s="7"/>
      <c r="BB9545" s="7"/>
      <c r="BC9545" s="7"/>
      <c r="BD9545" s="7"/>
      <c r="BG9545" s="7"/>
      <c r="BH9545" s="7"/>
      <c r="BI9545" s="7"/>
      <c r="BJ9545" s="7"/>
      <c r="BK9545" s="7"/>
      <c r="BL9545" s="7"/>
      <c r="BM9545" s="7"/>
      <c r="BP9545" s="7"/>
      <c r="BQ9545" s="7"/>
      <c r="BR9545" s="7"/>
      <c r="BS9545" s="7"/>
      <c r="BT9545" s="7"/>
      <c r="BU9545" s="7"/>
      <c r="BV9545" s="7"/>
      <c r="BW9545" s="7"/>
    </row>
    <row r="9546" spans="43:75" x14ac:dyDescent="0.2">
      <c r="AQ9546" s="7"/>
      <c r="AR9546" s="7"/>
      <c r="AS9546" s="7"/>
      <c r="AT9546" s="7"/>
      <c r="AU9546" s="7"/>
      <c r="AV9546" s="7"/>
      <c r="AX9546" s="7"/>
      <c r="AY9546" s="7"/>
      <c r="AZ9546" s="7"/>
      <c r="BA9546" s="7"/>
      <c r="BB9546" s="7"/>
      <c r="BC9546" s="7"/>
      <c r="BD9546" s="7"/>
      <c r="BG9546" s="7"/>
      <c r="BH9546" s="7"/>
      <c r="BI9546" s="7"/>
      <c r="BJ9546" s="7"/>
      <c r="BK9546" s="7"/>
      <c r="BL9546" s="7"/>
      <c r="BM9546" s="7"/>
      <c r="BP9546" s="7"/>
      <c r="BQ9546" s="7"/>
      <c r="BR9546" s="7"/>
      <c r="BS9546" s="7"/>
      <c r="BT9546" s="7"/>
      <c r="BU9546" s="7"/>
      <c r="BV9546" s="7"/>
      <c r="BW9546" s="7"/>
    </row>
    <row r="9547" spans="43:75" x14ac:dyDescent="0.2">
      <c r="AQ9547" s="7"/>
      <c r="AR9547" s="7"/>
      <c r="AS9547" s="7"/>
      <c r="AT9547" s="7"/>
      <c r="AU9547" s="7"/>
      <c r="AV9547" s="7"/>
      <c r="AX9547" s="7"/>
      <c r="AY9547" s="7"/>
      <c r="AZ9547" s="7"/>
      <c r="BA9547" s="7"/>
      <c r="BB9547" s="7"/>
      <c r="BC9547" s="7"/>
      <c r="BD9547" s="7"/>
      <c r="BG9547" s="7"/>
      <c r="BH9547" s="7"/>
      <c r="BI9547" s="7"/>
      <c r="BJ9547" s="7"/>
      <c r="BK9547" s="7"/>
      <c r="BL9547" s="7"/>
      <c r="BM9547" s="7"/>
      <c r="BP9547" s="7"/>
      <c r="BQ9547" s="7"/>
      <c r="BR9547" s="7"/>
      <c r="BS9547" s="7"/>
      <c r="BT9547" s="7"/>
      <c r="BU9547" s="7"/>
      <c r="BV9547" s="7"/>
      <c r="BW9547" s="7"/>
    </row>
    <row r="9548" spans="43:75" x14ac:dyDescent="0.2">
      <c r="AQ9548" s="7"/>
      <c r="AR9548" s="7"/>
      <c r="AS9548" s="7"/>
      <c r="AT9548" s="7"/>
      <c r="AU9548" s="7"/>
      <c r="AV9548" s="7"/>
      <c r="AX9548" s="7"/>
      <c r="AY9548" s="7"/>
      <c r="AZ9548" s="7"/>
      <c r="BA9548" s="7"/>
      <c r="BB9548" s="7"/>
      <c r="BC9548" s="7"/>
      <c r="BD9548" s="7"/>
      <c r="BG9548" s="7"/>
      <c r="BH9548" s="7"/>
      <c r="BI9548" s="7"/>
      <c r="BJ9548" s="7"/>
      <c r="BK9548" s="7"/>
      <c r="BL9548" s="7"/>
      <c r="BM9548" s="7"/>
      <c r="BP9548" s="7"/>
      <c r="BQ9548" s="7"/>
      <c r="BR9548" s="7"/>
      <c r="BS9548" s="7"/>
      <c r="BT9548" s="7"/>
      <c r="BU9548" s="7"/>
      <c r="BV9548" s="7"/>
      <c r="BW9548" s="7"/>
    </row>
    <row r="9549" spans="43:75" x14ac:dyDescent="0.2">
      <c r="AQ9549" s="7"/>
      <c r="AR9549" s="7"/>
      <c r="AS9549" s="7"/>
      <c r="AT9549" s="7"/>
      <c r="AU9549" s="7"/>
      <c r="AV9549" s="7"/>
      <c r="AX9549" s="7"/>
      <c r="AY9549" s="7"/>
      <c r="AZ9549" s="7"/>
      <c r="BA9549" s="7"/>
      <c r="BB9549" s="7"/>
      <c r="BC9549" s="7"/>
      <c r="BD9549" s="7"/>
      <c r="BG9549" s="7"/>
      <c r="BH9549" s="7"/>
      <c r="BI9549" s="7"/>
      <c r="BJ9549" s="7"/>
      <c r="BK9549" s="7"/>
      <c r="BL9549" s="7"/>
      <c r="BM9549" s="7"/>
      <c r="BP9549" s="7"/>
      <c r="BQ9549" s="7"/>
      <c r="BR9549" s="7"/>
      <c r="BS9549" s="7"/>
      <c r="BT9549" s="7"/>
      <c r="BU9549" s="7"/>
      <c r="BV9549" s="7"/>
      <c r="BW9549" s="7"/>
    </row>
    <row r="9550" spans="43:75" x14ac:dyDescent="0.2">
      <c r="AQ9550" s="7"/>
      <c r="AR9550" s="7"/>
      <c r="AS9550" s="7"/>
      <c r="AT9550" s="7"/>
      <c r="AU9550" s="7"/>
      <c r="AV9550" s="7"/>
      <c r="AX9550" s="7"/>
      <c r="AY9550" s="7"/>
      <c r="AZ9550" s="7"/>
      <c r="BA9550" s="7"/>
      <c r="BB9550" s="7"/>
      <c r="BC9550" s="7"/>
      <c r="BD9550" s="7"/>
      <c r="BG9550" s="7"/>
      <c r="BH9550" s="7"/>
      <c r="BI9550" s="7"/>
      <c r="BJ9550" s="7"/>
      <c r="BK9550" s="7"/>
      <c r="BL9550" s="7"/>
      <c r="BM9550" s="7"/>
      <c r="BP9550" s="7"/>
      <c r="BQ9550" s="7"/>
      <c r="BR9550" s="7"/>
      <c r="BS9550" s="7"/>
      <c r="BT9550" s="7"/>
      <c r="BU9550" s="7"/>
      <c r="BV9550" s="7"/>
      <c r="BW9550" s="7"/>
    </row>
    <row r="9551" spans="43:75" x14ac:dyDescent="0.2">
      <c r="AQ9551" s="7"/>
      <c r="AR9551" s="7"/>
      <c r="AS9551" s="7"/>
      <c r="AT9551" s="7"/>
      <c r="AU9551" s="7"/>
      <c r="AV9551" s="7"/>
      <c r="AX9551" s="7"/>
      <c r="AY9551" s="7"/>
      <c r="AZ9551" s="7"/>
      <c r="BA9551" s="7"/>
      <c r="BB9551" s="7"/>
      <c r="BC9551" s="7"/>
      <c r="BD9551" s="7"/>
      <c r="BG9551" s="7"/>
      <c r="BH9551" s="7"/>
      <c r="BI9551" s="7"/>
      <c r="BJ9551" s="7"/>
      <c r="BK9551" s="7"/>
      <c r="BL9551" s="7"/>
      <c r="BM9551" s="7"/>
      <c r="BP9551" s="7"/>
      <c r="BQ9551" s="7"/>
      <c r="BR9551" s="7"/>
      <c r="BS9551" s="7"/>
      <c r="BT9551" s="7"/>
      <c r="BU9551" s="7"/>
      <c r="BV9551" s="7"/>
      <c r="BW9551" s="7"/>
    </row>
    <row r="9552" spans="43:75" x14ac:dyDescent="0.2">
      <c r="AQ9552" s="7"/>
      <c r="AR9552" s="7"/>
      <c r="AS9552" s="7"/>
      <c r="AT9552" s="7"/>
      <c r="AU9552" s="7"/>
      <c r="AV9552" s="7"/>
      <c r="AX9552" s="7"/>
      <c r="AY9552" s="7"/>
      <c r="AZ9552" s="7"/>
      <c r="BA9552" s="7"/>
      <c r="BB9552" s="7"/>
      <c r="BC9552" s="7"/>
      <c r="BD9552" s="7"/>
      <c r="BG9552" s="7"/>
      <c r="BH9552" s="7"/>
      <c r="BI9552" s="7"/>
      <c r="BJ9552" s="7"/>
      <c r="BK9552" s="7"/>
      <c r="BL9552" s="7"/>
      <c r="BM9552" s="7"/>
      <c r="BP9552" s="7"/>
      <c r="BQ9552" s="7"/>
      <c r="BR9552" s="7"/>
      <c r="BS9552" s="7"/>
      <c r="BT9552" s="7"/>
      <c r="BU9552" s="7"/>
      <c r="BV9552" s="7"/>
      <c r="BW9552" s="7"/>
    </row>
    <row r="9553" spans="43:75" x14ac:dyDescent="0.2">
      <c r="AQ9553" s="7"/>
      <c r="AR9553" s="7"/>
      <c r="AS9553" s="7"/>
      <c r="AT9553" s="7"/>
      <c r="AU9553" s="7"/>
      <c r="AV9553" s="7"/>
      <c r="AX9553" s="7"/>
      <c r="AY9553" s="7"/>
      <c r="AZ9553" s="7"/>
      <c r="BA9553" s="7"/>
      <c r="BB9553" s="7"/>
      <c r="BC9553" s="7"/>
      <c r="BD9553" s="7"/>
      <c r="BG9553" s="7"/>
      <c r="BH9553" s="7"/>
      <c r="BI9553" s="7"/>
      <c r="BJ9553" s="7"/>
      <c r="BK9553" s="7"/>
      <c r="BL9553" s="7"/>
      <c r="BM9553" s="7"/>
      <c r="BP9553" s="7"/>
      <c r="BQ9553" s="7"/>
      <c r="BR9553" s="7"/>
      <c r="BS9553" s="7"/>
      <c r="BT9553" s="7"/>
      <c r="BU9553" s="7"/>
      <c r="BV9553" s="7"/>
      <c r="BW9553" s="7"/>
    </row>
    <row r="9554" spans="43:75" x14ac:dyDescent="0.2">
      <c r="AQ9554" s="7"/>
      <c r="AR9554" s="7"/>
      <c r="AS9554" s="7"/>
      <c r="AT9554" s="7"/>
      <c r="AU9554" s="7"/>
      <c r="AV9554" s="7"/>
      <c r="AX9554" s="7"/>
      <c r="AY9554" s="7"/>
      <c r="AZ9554" s="7"/>
      <c r="BA9554" s="7"/>
      <c r="BB9554" s="7"/>
      <c r="BC9554" s="7"/>
      <c r="BD9554" s="7"/>
      <c r="BG9554" s="7"/>
      <c r="BH9554" s="7"/>
      <c r="BI9554" s="7"/>
      <c r="BJ9554" s="7"/>
      <c r="BK9554" s="7"/>
      <c r="BL9554" s="7"/>
      <c r="BM9554" s="7"/>
      <c r="BP9554" s="7"/>
      <c r="BQ9554" s="7"/>
      <c r="BR9554" s="7"/>
      <c r="BS9554" s="7"/>
      <c r="BT9554" s="7"/>
      <c r="BU9554" s="7"/>
      <c r="BV9554" s="7"/>
      <c r="BW9554" s="7"/>
    </row>
    <row r="9555" spans="43:75" x14ac:dyDescent="0.2">
      <c r="AQ9555" s="7"/>
      <c r="AR9555" s="7"/>
      <c r="AS9555" s="7"/>
      <c r="AT9555" s="7"/>
      <c r="AU9555" s="7"/>
      <c r="AV9555" s="7"/>
      <c r="AX9555" s="7"/>
      <c r="AY9555" s="7"/>
      <c r="AZ9555" s="7"/>
      <c r="BA9555" s="7"/>
      <c r="BB9555" s="7"/>
      <c r="BC9555" s="7"/>
      <c r="BD9555" s="7"/>
      <c r="BG9555" s="7"/>
      <c r="BH9555" s="7"/>
      <c r="BI9555" s="7"/>
      <c r="BJ9555" s="7"/>
      <c r="BK9555" s="7"/>
      <c r="BL9555" s="7"/>
      <c r="BM9555" s="7"/>
      <c r="BP9555" s="7"/>
      <c r="BQ9555" s="7"/>
      <c r="BR9555" s="7"/>
      <c r="BS9555" s="7"/>
      <c r="BT9555" s="7"/>
      <c r="BU9555" s="7"/>
      <c r="BV9555" s="7"/>
      <c r="BW9555" s="7"/>
    </row>
    <row r="9556" spans="43:75" x14ac:dyDescent="0.2">
      <c r="AQ9556" s="7"/>
      <c r="AR9556" s="7"/>
      <c r="AS9556" s="7"/>
      <c r="AT9556" s="7"/>
      <c r="AU9556" s="7"/>
      <c r="AV9556" s="7"/>
      <c r="AX9556" s="7"/>
      <c r="AY9556" s="7"/>
      <c r="AZ9556" s="7"/>
      <c r="BA9556" s="7"/>
      <c r="BB9556" s="7"/>
      <c r="BC9556" s="7"/>
      <c r="BD9556" s="7"/>
      <c r="BG9556" s="7"/>
      <c r="BH9556" s="7"/>
      <c r="BI9556" s="7"/>
      <c r="BJ9556" s="7"/>
      <c r="BK9556" s="7"/>
      <c r="BL9556" s="7"/>
      <c r="BM9556" s="7"/>
      <c r="BP9556" s="7"/>
      <c r="BQ9556" s="7"/>
      <c r="BR9556" s="7"/>
      <c r="BS9556" s="7"/>
      <c r="BT9556" s="7"/>
      <c r="BU9556" s="7"/>
      <c r="BV9556" s="7"/>
      <c r="BW9556" s="7"/>
    </row>
    <row r="9557" spans="43:75" x14ac:dyDescent="0.2">
      <c r="AQ9557" s="7"/>
      <c r="AR9557" s="7"/>
      <c r="AS9557" s="7"/>
      <c r="AT9557" s="7"/>
      <c r="AU9557" s="7"/>
      <c r="AV9557" s="7"/>
      <c r="AX9557" s="7"/>
      <c r="AY9557" s="7"/>
      <c r="AZ9557" s="7"/>
      <c r="BA9557" s="7"/>
      <c r="BB9557" s="7"/>
      <c r="BC9557" s="7"/>
      <c r="BD9557" s="7"/>
      <c r="BG9557" s="7"/>
      <c r="BH9557" s="7"/>
      <c r="BI9557" s="7"/>
      <c r="BJ9557" s="7"/>
      <c r="BK9557" s="7"/>
      <c r="BL9557" s="7"/>
      <c r="BM9557" s="7"/>
      <c r="BP9557" s="7"/>
      <c r="BQ9557" s="7"/>
      <c r="BR9557" s="7"/>
      <c r="BS9557" s="7"/>
      <c r="BT9557" s="7"/>
      <c r="BU9557" s="7"/>
      <c r="BV9557" s="7"/>
      <c r="BW9557" s="7"/>
    </row>
    <row r="9558" spans="43:75" x14ac:dyDescent="0.2">
      <c r="AQ9558" s="7"/>
      <c r="AR9558" s="7"/>
      <c r="AS9558" s="7"/>
      <c r="AT9558" s="7"/>
      <c r="AU9558" s="7"/>
      <c r="AV9558" s="7"/>
      <c r="AX9558" s="7"/>
      <c r="AY9558" s="7"/>
      <c r="AZ9558" s="7"/>
      <c r="BA9558" s="7"/>
      <c r="BB9558" s="7"/>
      <c r="BC9558" s="7"/>
      <c r="BD9558" s="7"/>
      <c r="BG9558" s="7"/>
      <c r="BH9558" s="7"/>
      <c r="BI9558" s="7"/>
      <c r="BJ9558" s="7"/>
      <c r="BK9558" s="7"/>
      <c r="BL9558" s="7"/>
      <c r="BM9558" s="7"/>
      <c r="BP9558" s="7"/>
      <c r="BQ9558" s="7"/>
      <c r="BR9558" s="7"/>
      <c r="BS9558" s="7"/>
      <c r="BT9558" s="7"/>
      <c r="BU9558" s="7"/>
      <c r="BV9558" s="7"/>
      <c r="BW9558" s="7"/>
    </row>
    <row r="9559" spans="43:75" x14ac:dyDescent="0.2">
      <c r="AQ9559" s="7"/>
      <c r="AR9559" s="7"/>
      <c r="AS9559" s="7"/>
      <c r="AT9559" s="7"/>
      <c r="AU9559" s="7"/>
      <c r="AV9559" s="7"/>
      <c r="AX9559" s="7"/>
      <c r="AY9559" s="7"/>
      <c r="AZ9559" s="7"/>
      <c r="BA9559" s="7"/>
      <c r="BB9559" s="7"/>
      <c r="BC9559" s="7"/>
      <c r="BD9559" s="7"/>
      <c r="BG9559" s="7"/>
      <c r="BH9559" s="7"/>
      <c r="BI9559" s="7"/>
      <c r="BJ9559" s="7"/>
      <c r="BK9559" s="7"/>
      <c r="BL9559" s="7"/>
      <c r="BM9559" s="7"/>
      <c r="BP9559" s="7"/>
      <c r="BQ9559" s="7"/>
      <c r="BR9559" s="7"/>
      <c r="BS9559" s="7"/>
      <c r="BT9559" s="7"/>
      <c r="BU9559" s="7"/>
      <c r="BV9559" s="7"/>
      <c r="BW9559" s="7"/>
    </row>
    <row r="9560" spans="43:75" x14ac:dyDescent="0.2">
      <c r="AQ9560" s="7"/>
      <c r="AR9560" s="7"/>
      <c r="AS9560" s="7"/>
      <c r="AT9560" s="7"/>
      <c r="AU9560" s="7"/>
      <c r="AV9560" s="7"/>
      <c r="AX9560" s="7"/>
      <c r="AY9560" s="7"/>
      <c r="AZ9560" s="7"/>
      <c r="BA9560" s="7"/>
      <c r="BB9560" s="7"/>
      <c r="BC9560" s="7"/>
      <c r="BD9560" s="7"/>
      <c r="BG9560" s="7"/>
      <c r="BH9560" s="7"/>
      <c r="BI9560" s="7"/>
      <c r="BJ9560" s="7"/>
      <c r="BK9560" s="7"/>
      <c r="BL9560" s="7"/>
      <c r="BM9560" s="7"/>
      <c r="BP9560" s="7"/>
      <c r="BQ9560" s="7"/>
      <c r="BR9560" s="7"/>
      <c r="BS9560" s="7"/>
      <c r="BT9560" s="7"/>
      <c r="BU9560" s="7"/>
      <c r="BV9560" s="7"/>
      <c r="BW9560" s="7"/>
    </row>
    <row r="9561" spans="43:75" x14ac:dyDescent="0.2">
      <c r="AQ9561" s="7"/>
      <c r="AR9561" s="7"/>
      <c r="AS9561" s="7"/>
      <c r="AT9561" s="7"/>
      <c r="AU9561" s="7"/>
      <c r="AV9561" s="7"/>
      <c r="AX9561" s="7"/>
      <c r="AY9561" s="7"/>
      <c r="AZ9561" s="7"/>
      <c r="BA9561" s="7"/>
      <c r="BB9561" s="7"/>
      <c r="BC9561" s="7"/>
      <c r="BD9561" s="7"/>
      <c r="BG9561" s="7"/>
      <c r="BH9561" s="7"/>
      <c r="BI9561" s="7"/>
      <c r="BJ9561" s="7"/>
      <c r="BK9561" s="7"/>
      <c r="BL9561" s="7"/>
      <c r="BM9561" s="7"/>
      <c r="BP9561" s="7"/>
      <c r="BQ9561" s="7"/>
      <c r="BR9561" s="7"/>
      <c r="BS9561" s="7"/>
      <c r="BT9561" s="7"/>
      <c r="BU9561" s="7"/>
      <c r="BV9561" s="7"/>
      <c r="BW9561" s="7"/>
    </row>
    <row r="9562" spans="43:75" x14ac:dyDescent="0.2">
      <c r="AQ9562" s="7"/>
      <c r="AR9562" s="7"/>
      <c r="AS9562" s="7"/>
      <c r="AT9562" s="7"/>
      <c r="AU9562" s="7"/>
      <c r="AV9562" s="7"/>
      <c r="AX9562" s="7"/>
      <c r="AY9562" s="7"/>
      <c r="AZ9562" s="7"/>
      <c r="BA9562" s="7"/>
      <c r="BB9562" s="7"/>
      <c r="BC9562" s="7"/>
      <c r="BD9562" s="7"/>
      <c r="BG9562" s="7"/>
      <c r="BH9562" s="7"/>
      <c r="BI9562" s="7"/>
      <c r="BJ9562" s="7"/>
      <c r="BK9562" s="7"/>
      <c r="BL9562" s="7"/>
      <c r="BM9562" s="7"/>
      <c r="BP9562" s="7"/>
      <c r="BQ9562" s="7"/>
      <c r="BR9562" s="7"/>
      <c r="BS9562" s="7"/>
      <c r="BT9562" s="7"/>
      <c r="BU9562" s="7"/>
      <c r="BV9562" s="7"/>
      <c r="BW9562" s="7"/>
    </row>
    <row r="9563" spans="43:75" x14ac:dyDescent="0.2">
      <c r="AQ9563" s="7"/>
      <c r="AR9563" s="7"/>
      <c r="AS9563" s="7"/>
      <c r="AT9563" s="7"/>
      <c r="AU9563" s="7"/>
      <c r="AV9563" s="7"/>
      <c r="AX9563" s="7"/>
      <c r="AY9563" s="7"/>
      <c r="AZ9563" s="7"/>
      <c r="BA9563" s="7"/>
      <c r="BB9563" s="7"/>
      <c r="BC9563" s="7"/>
      <c r="BD9563" s="7"/>
      <c r="BG9563" s="7"/>
      <c r="BH9563" s="7"/>
      <c r="BI9563" s="7"/>
      <c r="BJ9563" s="7"/>
      <c r="BK9563" s="7"/>
      <c r="BL9563" s="7"/>
      <c r="BM9563" s="7"/>
      <c r="BP9563" s="7"/>
      <c r="BQ9563" s="7"/>
      <c r="BR9563" s="7"/>
      <c r="BS9563" s="7"/>
      <c r="BT9563" s="7"/>
      <c r="BU9563" s="7"/>
      <c r="BV9563" s="7"/>
      <c r="BW9563" s="7"/>
    </row>
    <row r="9564" spans="43:75" x14ac:dyDescent="0.2">
      <c r="AQ9564" s="7"/>
      <c r="AR9564" s="7"/>
      <c r="AS9564" s="7"/>
      <c r="AT9564" s="7"/>
      <c r="AU9564" s="7"/>
      <c r="AV9564" s="7"/>
      <c r="AX9564" s="7"/>
      <c r="AY9564" s="7"/>
      <c r="AZ9564" s="7"/>
      <c r="BA9564" s="7"/>
      <c r="BB9564" s="7"/>
      <c r="BC9564" s="7"/>
      <c r="BD9564" s="7"/>
      <c r="BG9564" s="7"/>
      <c r="BH9564" s="7"/>
      <c r="BI9564" s="7"/>
      <c r="BJ9564" s="7"/>
      <c r="BK9564" s="7"/>
      <c r="BL9564" s="7"/>
      <c r="BM9564" s="7"/>
      <c r="BP9564" s="7"/>
      <c r="BQ9564" s="7"/>
      <c r="BR9564" s="7"/>
      <c r="BS9564" s="7"/>
      <c r="BT9564" s="7"/>
      <c r="BU9564" s="7"/>
      <c r="BV9564" s="7"/>
      <c r="BW9564" s="7"/>
    </row>
    <row r="9565" spans="43:75" x14ac:dyDescent="0.2">
      <c r="AQ9565" s="7"/>
      <c r="AR9565" s="7"/>
      <c r="AS9565" s="7"/>
      <c r="AT9565" s="7"/>
      <c r="AU9565" s="7"/>
      <c r="AV9565" s="7"/>
      <c r="AX9565" s="7"/>
      <c r="AY9565" s="7"/>
      <c r="AZ9565" s="7"/>
      <c r="BA9565" s="7"/>
      <c r="BB9565" s="7"/>
      <c r="BC9565" s="7"/>
      <c r="BD9565" s="7"/>
      <c r="BG9565" s="7"/>
      <c r="BH9565" s="7"/>
      <c r="BI9565" s="7"/>
      <c r="BJ9565" s="7"/>
      <c r="BK9565" s="7"/>
      <c r="BL9565" s="7"/>
      <c r="BM9565" s="7"/>
      <c r="BP9565" s="7"/>
      <c r="BQ9565" s="7"/>
      <c r="BR9565" s="7"/>
      <c r="BS9565" s="7"/>
      <c r="BT9565" s="7"/>
      <c r="BU9565" s="7"/>
      <c r="BV9565" s="7"/>
      <c r="BW9565" s="7"/>
    </row>
    <row r="9566" spans="43:75" x14ac:dyDescent="0.2">
      <c r="AQ9566" s="7"/>
      <c r="AR9566" s="7"/>
      <c r="AS9566" s="7"/>
      <c r="AT9566" s="7"/>
      <c r="AU9566" s="7"/>
      <c r="AV9566" s="7"/>
      <c r="AX9566" s="7"/>
      <c r="AY9566" s="7"/>
      <c r="AZ9566" s="7"/>
      <c r="BA9566" s="7"/>
      <c r="BB9566" s="7"/>
      <c r="BC9566" s="7"/>
      <c r="BD9566" s="7"/>
      <c r="BG9566" s="7"/>
      <c r="BH9566" s="7"/>
      <c r="BI9566" s="7"/>
      <c r="BJ9566" s="7"/>
      <c r="BK9566" s="7"/>
      <c r="BL9566" s="7"/>
      <c r="BM9566" s="7"/>
      <c r="BP9566" s="7"/>
      <c r="BQ9566" s="7"/>
      <c r="BR9566" s="7"/>
      <c r="BS9566" s="7"/>
      <c r="BT9566" s="7"/>
      <c r="BU9566" s="7"/>
      <c r="BV9566" s="7"/>
      <c r="BW9566" s="7"/>
    </row>
    <row r="9567" spans="43:75" x14ac:dyDescent="0.2">
      <c r="AQ9567" s="7"/>
      <c r="AR9567" s="7"/>
      <c r="AS9567" s="7"/>
      <c r="AT9567" s="7"/>
      <c r="AU9567" s="7"/>
      <c r="AV9567" s="7"/>
      <c r="AX9567" s="7"/>
      <c r="AY9567" s="7"/>
      <c r="AZ9567" s="7"/>
      <c r="BA9567" s="7"/>
      <c r="BB9567" s="7"/>
      <c r="BC9567" s="7"/>
      <c r="BD9567" s="7"/>
      <c r="BG9567" s="7"/>
      <c r="BH9567" s="7"/>
      <c r="BI9567" s="7"/>
      <c r="BJ9567" s="7"/>
      <c r="BK9567" s="7"/>
      <c r="BL9567" s="7"/>
      <c r="BM9567" s="7"/>
      <c r="BP9567" s="7"/>
      <c r="BQ9567" s="7"/>
      <c r="BR9567" s="7"/>
      <c r="BS9567" s="7"/>
      <c r="BT9567" s="7"/>
      <c r="BU9567" s="7"/>
      <c r="BV9567" s="7"/>
      <c r="BW9567" s="7"/>
    </row>
    <row r="9568" spans="43:75" x14ac:dyDescent="0.2">
      <c r="AQ9568" s="7"/>
      <c r="AR9568" s="7"/>
      <c r="AS9568" s="7"/>
      <c r="AT9568" s="7"/>
      <c r="AU9568" s="7"/>
      <c r="AV9568" s="7"/>
      <c r="AX9568" s="7"/>
      <c r="AY9568" s="7"/>
      <c r="AZ9568" s="7"/>
      <c r="BA9568" s="7"/>
      <c r="BB9568" s="7"/>
      <c r="BC9568" s="7"/>
      <c r="BD9568" s="7"/>
      <c r="BG9568" s="7"/>
      <c r="BH9568" s="7"/>
      <c r="BI9568" s="7"/>
      <c r="BJ9568" s="7"/>
      <c r="BK9568" s="7"/>
      <c r="BL9568" s="7"/>
      <c r="BM9568" s="7"/>
      <c r="BP9568" s="7"/>
      <c r="BQ9568" s="7"/>
      <c r="BR9568" s="7"/>
      <c r="BS9568" s="7"/>
      <c r="BT9568" s="7"/>
      <c r="BU9568" s="7"/>
      <c r="BV9568" s="7"/>
      <c r="BW9568" s="7"/>
    </row>
    <row r="9569" spans="43:75" x14ac:dyDescent="0.2">
      <c r="AQ9569" s="7"/>
      <c r="AR9569" s="7"/>
      <c r="AS9569" s="7"/>
      <c r="AT9569" s="7"/>
      <c r="AU9569" s="7"/>
      <c r="AV9569" s="7"/>
      <c r="AX9569" s="7"/>
      <c r="AY9569" s="7"/>
      <c r="AZ9569" s="7"/>
      <c r="BA9569" s="7"/>
      <c r="BB9569" s="7"/>
      <c r="BC9569" s="7"/>
      <c r="BD9569" s="7"/>
      <c r="BG9569" s="7"/>
      <c r="BH9569" s="7"/>
      <c r="BI9569" s="7"/>
      <c r="BJ9569" s="7"/>
      <c r="BK9569" s="7"/>
      <c r="BL9569" s="7"/>
      <c r="BM9569" s="7"/>
      <c r="BP9569" s="7"/>
      <c r="BQ9569" s="7"/>
      <c r="BR9569" s="7"/>
      <c r="BS9569" s="7"/>
      <c r="BT9569" s="7"/>
      <c r="BU9569" s="7"/>
      <c r="BV9569" s="7"/>
      <c r="BW9569" s="7"/>
    </row>
    <row r="9570" spans="43:75" x14ac:dyDescent="0.2">
      <c r="AQ9570" s="7"/>
      <c r="AR9570" s="7"/>
      <c r="AS9570" s="7"/>
      <c r="AT9570" s="7"/>
      <c r="AU9570" s="7"/>
      <c r="AV9570" s="7"/>
      <c r="AX9570" s="7"/>
      <c r="AY9570" s="7"/>
      <c r="AZ9570" s="7"/>
      <c r="BA9570" s="7"/>
      <c r="BB9570" s="7"/>
      <c r="BC9570" s="7"/>
      <c r="BD9570" s="7"/>
      <c r="BG9570" s="7"/>
      <c r="BH9570" s="7"/>
      <c r="BI9570" s="7"/>
      <c r="BJ9570" s="7"/>
      <c r="BK9570" s="7"/>
      <c r="BL9570" s="7"/>
      <c r="BM9570" s="7"/>
      <c r="BP9570" s="7"/>
      <c r="BQ9570" s="7"/>
      <c r="BR9570" s="7"/>
      <c r="BS9570" s="7"/>
      <c r="BT9570" s="7"/>
      <c r="BU9570" s="7"/>
      <c r="BV9570" s="7"/>
      <c r="BW9570" s="7"/>
    </row>
    <row r="9571" spans="43:75" x14ac:dyDescent="0.2">
      <c r="AQ9571" s="7"/>
      <c r="AR9571" s="7"/>
      <c r="AS9571" s="7"/>
      <c r="AT9571" s="7"/>
      <c r="AU9571" s="7"/>
      <c r="AV9571" s="7"/>
      <c r="AX9571" s="7"/>
      <c r="AY9571" s="7"/>
      <c r="AZ9571" s="7"/>
      <c r="BA9571" s="7"/>
      <c r="BB9571" s="7"/>
      <c r="BC9571" s="7"/>
      <c r="BD9571" s="7"/>
      <c r="BG9571" s="7"/>
      <c r="BH9571" s="7"/>
      <c r="BI9571" s="7"/>
      <c r="BJ9571" s="7"/>
      <c r="BK9571" s="7"/>
      <c r="BL9571" s="7"/>
      <c r="BM9571" s="7"/>
      <c r="BP9571" s="7"/>
      <c r="BQ9571" s="7"/>
      <c r="BR9571" s="7"/>
      <c r="BS9571" s="7"/>
      <c r="BT9571" s="7"/>
      <c r="BU9571" s="7"/>
      <c r="BV9571" s="7"/>
      <c r="BW9571" s="7"/>
    </row>
    <row r="9572" spans="43:75" x14ac:dyDescent="0.2">
      <c r="AQ9572" s="7"/>
      <c r="AR9572" s="7"/>
      <c r="AS9572" s="7"/>
      <c r="AT9572" s="7"/>
      <c r="AU9572" s="7"/>
      <c r="AV9572" s="7"/>
      <c r="AX9572" s="7"/>
      <c r="AY9572" s="7"/>
      <c r="AZ9572" s="7"/>
      <c r="BA9572" s="7"/>
      <c r="BB9572" s="7"/>
      <c r="BC9572" s="7"/>
      <c r="BD9572" s="7"/>
      <c r="BG9572" s="7"/>
      <c r="BH9572" s="7"/>
      <c r="BI9572" s="7"/>
      <c r="BJ9572" s="7"/>
      <c r="BK9572" s="7"/>
      <c r="BL9572" s="7"/>
      <c r="BM9572" s="7"/>
      <c r="BP9572" s="7"/>
      <c r="BQ9572" s="7"/>
      <c r="BR9572" s="7"/>
      <c r="BS9572" s="7"/>
      <c r="BT9572" s="7"/>
      <c r="BU9572" s="7"/>
      <c r="BV9572" s="7"/>
      <c r="BW9572" s="7"/>
    </row>
    <row r="9573" spans="43:75" x14ac:dyDescent="0.2">
      <c r="AQ9573" s="7"/>
      <c r="AR9573" s="7"/>
      <c r="AS9573" s="7"/>
      <c r="AT9573" s="7"/>
      <c r="AU9573" s="7"/>
      <c r="AV9573" s="7"/>
      <c r="AX9573" s="7"/>
      <c r="AY9573" s="7"/>
      <c r="AZ9573" s="7"/>
      <c r="BA9573" s="7"/>
      <c r="BB9573" s="7"/>
      <c r="BC9573" s="7"/>
      <c r="BD9573" s="7"/>
      <c r="BG9573" s="7"/>
      <c r="BH9573" s="7"/>
      <c r="BI9573" s="7"/>
      <c r="BJ9573" s="7"/>
      <c r="BK9573" s="7"/>
      <c r="BL9573" s="7"/>
      <c r="BM9573" s="7"/>
      <c r="BP9573" s="7"/>
      <c r="BQ9573" s="7"/>
      <c r="BR9573" s="7"/>
      <c r="BS9573" s="7"/>
      <c r="BT9573" s="7"/>
      <c r="BU9573" s="7"/>
      <c r="BV9573" s="7"/>
      <c r="BW9573" s="7"/>
    </row>
    <row r="9574" spans="43:75" x14ac:dyDescent="0.2">
      <c r="AQ9574" s="7"/>
      <c r="AR9574" s="7"/>
      <c r="AS9574" s="7"/>
      <c r="AT9574" s="7"/>
      <c r="AU9574" s="7"/>
      <c r="AV9574" s="7"/>
      <c r="AX9574" s="7"/>
      <c r="AY9574" s="7"/>
      <c r="AZ9574" s="7"/>
      <c r="BA9574" s="7"/>
      <c r="BB9574" s="7"/>
      <c r="BC9574" s="7"/>
      <c r="BD9574" s="7"/>
      <c r="BG9574" s="7"/>
      <c r="BH9574" s="7"/>
      <c r="BI9574" s="7"/>
      <c r="BJ9574" s="7"/>
      <c r="BK9574" s="7"/>
      <c r="BL9574" s="7"/>
      <c r="BM9574" s="7"/>
      <c r="BP9574" s="7"/>
      <c r="BQ9574" s="7"/>
      <c r="BR9574" s="7"/>
      <c r="BS9574" s="7"/>
      <c r="BT9574" s="7"/>
      <c r="BU9574" s="7"/>
      <c r="BV9574" s="7"/>
      <c r="BW9574" s="7"/>
    </row>
    <row r="9575" spans="43:75" x14ac:dyDescent="0.2">
      <c r="AQ9575" s="7"/>
      <c r="AR9575" s="7"/>
      <c r="AS9575" s="7"/>
      <c r="AT9575" s="7"/>
      <c r="AU9575" s="7"/>
      <c r="AV9575" s="7"/>
      <c r="AX9575" s="7"/>
      <c r="AY9575" s="7"/>
      <c r="AZ9575" s="7"/>
      <c r="BA9575" s="7"/>
      <c r="BB9575" s="7"/>
      <c r="BC9575" s="7"/>
      <c r="BD9575" s="7"/>
      <c r="BG9575" s="7"/>
      <c r="BH9575" s="7"/>
      <c r="BI9575" s="7"/>
      <c r="BJ9575" s="7"/>
      <c r="BK9575" s="7"/>
      <c r="BL9575" s="7"/>
      <c r="BM9575" s="7"/>
      <c r="BP9575" s="7"/>
      <c r="BQ9575" s="7"/>
      <c r="BR9575" s="7"/>
      <c r="BS9575" s="7"/>
      <c r="BT9575" s="7"/>
      <c r="BU9575" s="7"/>
      <c r="BV9575" s="7"/>
      <c r="BW9575" s="7"/>
    </row>
    <row r="9576" spans="43:75" x14ac:dyDescent="0.2">
      <c r="AQ9576" s="7"/>
      <c r="AR9576" s="7"/>
      <c r="AS9576" s="7"/>
      <c r="AT9576" s="7"/>
      <c r="AU9576" s="7"/>
      <c r="AV9576" s="7"/>
      <c r="AX9576" s="7"/>
      <c r="AY9576" s="7"/>
      <c r="AZ9576" s="7"/>
      <c r="BA9576" s="7"/>
      <c r="BB9576" s="7"/>
      <c r="BC9576" s="7"/>
      <c r="BD9576" s="7"/>
      <c r="BG9576" s="7"/>
      <c r="BH9576" s="7"/>
      <c r="BI9576" s="7"/>
      <c r="BJ9576" s="7"/>
      <c r="BK9576" s="7"/>
      <c r="BL9576" s="7"/>
      <c r="BM9576" s="7"/>
      <c r="BP9576" s="7"/>
      <c r="BQ9576" s="7"/>
      <c r="BR9576" s="7"/>
      <c r="BS9576" s="7"/>
      <c r="BT9576" s="7"/>
      <c r="BU9576" s="7"/>
      <c r="BV9576" s="7"/>
      <c r="BW9576" s="7"/>
    </row>
    <row r="9577" spans="43:75" x14ac:dyDescent="0.2">
      <c r="AQ9577" s="7"/>
      <c r="AR9577" s="7"/>
      <c r="AS9577" s="7"/>
      <c r="AT9577" s="7"/>
      <c r="AU9577" s="7"/>
      <c r="AV9577" s="7"/>
      <c r="AX9577" s="7"/>
      <c r="AY9577" s="7"/>
      <c r="AZ9577" s="7"/>
      <c r="BA9577" s="7"/>
      <c r="BB9577" s="7"/>
      <c r="BC9577" s="7"/>
      <c r="BD9577" s="7"/>
      <c r="BG9577" s="7"/>
      <c r="BH9577" s="7"/>
      <c r="BI9577" s="7"/>
      <c r="BJ9577" s="7"/>
      <c r="BK9577" s="7"/>
      <c r="BL9577" s="7"/>
      <c r="BM9577" s="7"/>
      <c r="BP9577" s="7"/>
      <c r="BQ9577" s="7"/>
      <c r="BR9577" s="7"/>
      <c r="BS9577" s="7"/>
      <c r="BT9577" s="7"/>
      <c r="BU9577" s="7"/>
      <c r="BV9577" s="7"/>
      <c r="BW9577" s="7"/>
    </row>
    <row r="9578" spans="43:75" x14ac:dyDescent="0.2">
      <c r="AQ9578" s="7"/>
      <c r="AR9578" s="7"/>
      <c r="AS9578" s="7"/>
      <c r="AT9578" s="7"/>
      <c r="AU9578" s="7"/>
      <c r="AV9578" s="7"/>
      <c r="AX9578" s="7"/>
      <c r="AY9578" s="7"/>
      <c r="AZ9578" s="7"/>
      <c r="BA9578" s="7"/>
      <c r="BB9578" s="7"/>
      <c r="BC9578" s="7"/>
      <c r="BD9578" s="7"/>
      <c r="BG9578" s="7"/>
      <c r="BH9578" s="7"/>
      <c r="BI9578" s="7"/>
      <c r="BJ9578" s="7"/>
      <c r="BK9578" s="7"/>
      <c r="BL9578" s="7"/>
      <c r="BM9578" s="7"/>
      <c r="BP9578" s="7"/>
      <c r="BQ9578" s="7"/>
      <c r="BR9578" s="7"/>
      <c r="BS9578" s="7"/>
      <c r="BT9578" s="7"/>
      <c r="BU9578" s="7"/>
      <c r="BV9578" s="7"/>
      <c r="BW9578" s="7"/>
    </row>
    <row r="9579" spans="43:75" x14ac:dyDescent="0.2">
      <c r="AQ9579" s="7"/>
      <c r="AR9579" s="7"/>
      <c r="AS9579" s="7"/>
      <c r="AT9579" s="7"/>
      <c r="AU9579" s="7"/>
      <c r="AV9579" s="7"/>
      <c r="AX9579" s="7"/>
      <c r="AY9579" s="7"/>
      <c r="AZ9579" s="7"/>
      <c r="BA9579" s="7"/>
      <c r="BB9579" s="7"/>
      <c r="BC9579" s="7"/>
      <c r="BD9579" s="7"/>
      <c r="BG9579" s="7"/>
      <c r="BH9579" s="7"/>
      <c r="BI9579" s="7"/>
      <c r="BJ9579" s="7"/>
      <c r="BK9579" s="7"/>
      <c r="BL9579" s="7"/>
      <c r="BM9579" s="7"/>
      <c r="BP9579" s="7"/>
      <c r="BQ9579" s="7"/>
      <c r="BR9579" s="7"/>
      <c r="BS9579" s="7"/>
      <c r="BT9579" s="7"/>
      <c r="BU9579" s="7"/>
      <c r="BV9579" s="7"/>
      <c r="BW9579" s="7"/>
    </row>
    <row r="9580" spans="43:75" x14ac:dyDescent="0.2">
      <c r="AQ9580" s="7"/>
      <c r="AR9580" s="7"/>
      <c r="AS9580" s="7"/>
      <c r="AT9580" s="7"/>
      <c r="AU9580" s="7"/>
      <c r="AV9580" s="7"/>
      <c r="AX9580" s="7"/>
      <c r="AY9580" s="7"/>
      <c r="AZ9580" s="7"/>
      <c r="BA9580" s="7"/>
      <c r="BB9580" s="7"/>
      <c r="BC9580" s="7"/>
      <c r="BD9580" s="7"/>
      <c r="BG9580" s="7"/>
      <c r="BH9580" s="7"/>
      <c r="BI9580" s="7"/>
      <c r="BJ9580" s="7"/>
      <c r="BK9580" s="7"/>
      <c r="BL9580" s="7"/>
      <c r="BM9580" s="7"/>
      <c r="BP9580" s="7"/>
      <c r="BQ9580" s="7"/>
      <c r="BR9580" s="7"/>
      <c r="BS9580" s="7"/>
      <c r="BT9580" s="7"/>
      <c r="BU9580" s="7"/>
      <c r="BV9580" s="7"/>
      <c r="BW9580" s="7"/>
    </row>
    <row r="9581" spans="43:75" x14ac:dyDescent="0.2">
      <c r="AQ9581" s="7"/>
      <c r="AR9581" s="7"/>
      <c r="AS9581" s="7"/>
      <c r="AT9581" s="7"/>
      <c r="AU9581" s="7"/>
      <c r="AV9581" s="7"/>
      <c r="AX9581" s="7"/>
      <c r="AY9581" s="7"/>
      <c r="AZ9581" s="7"/>
      <c r="BA9581" s="7"/>
      <c r="BB9581" s="7"/>
      <c r="BC9581" s="7"/>
      <c r="BD9581" s="7"/>
      <c r="BG9581" s="7"/>
      <c r="BH9581" s="7"/>
      <c r="BI9581" s="7"/>
      <c r="BJ9581" s="7"/>
      <c r="BK9581" s="7"/>
      <c r="BL9581" s="7"/>
      <c r="BM9581" s="7"/>
      <c r="BP9581" s="7"/>
      <c r="BQ9581" s="7"/>
      <c r="BR9581" s="7"/>
      <c r="BS9581" s="7"/>
      <c r="BT9581" s="7"/>
      <c r="BU9581" s="7"/>
      <c r="BV9581" s="7"/>
      <c r="BW9581" s="7"/>
    </row>
    <row r="9582" spans="43:75" x14ac:dyDescent="0.2">
      <c r="AQ9582" s="7"/>
      <c r="AR9582" s="7"/>
      <c r="AS9582" s="7"/>
      <c r="AT9582" s="7"/>
      <c r="AU9582" s="7"/>
      <c r="AV9582" s="7"/>
      <c r="AX9582" s="7"/>
      <c r="AY9582" s="7"/>
      <c r="AZ9582" s="7"/>
      <c r="BA9582" s="7"/>
      <c r="BB9582" s="7"/>
      <c r="BC9582" s="7"/>
      <c r="BD9582" s="7"/>
      <c r="BG9582" s="7"/>
      <c r="BH9582" s="7"/>
      <c r="BI9582" s="7"/>
      <c r="BJ9582" s="7"/>
      <c r="BK9582" s="7"/>
      <c r="BL9582" s="7"/>
      <c r="BM9582" s="7"/>
      <c r="BP9582" s="7"/>
      <c r="BQ9582" s="7"/>
      <c r="BR9582" s="7"/>
      <c r="BS9582" s="7"/>
      <c r="BT9582" s="7"/>
      <c r="BU9582" s="7"/>
      <c r="BV9582" s="7"/>
      <c r="BW9582" s="7"/>
    </row>
    <row r="9583" spans="43:75" x14ac:dyDescent="0.2">
      <c r="AQ9583" s="7"/>
      <c r="AR9583" s="7"/>
      <c r="AS9583" s="7"/>
      <c r="AT9583" s="7"/>
      <c r="AU9583" s="7"/>
      <c r="AV9583" s="7"/>
      <c r="AX9583" s="7"/>
      <c r="AY9583" s="7"/>
      <c r="AZ9583" s="7"/>
      <c r="BA9583" s="7"/>
      <c r="BB9583" s="7"/>
      <c r="BC9583" s="7"/>
      <c r="BD9583" s="7"/>
      <c r="BG9583" s="7"/>
      <c r="BH9583" s="7"/>
      <c r="BI9583" s="7"/>
      <c r="BJ9583" s="7"/>
      <c r="BK9583" s="7"/>
      <c r="BL9583" s="7"/>
      <c r="BM9583" s="7"/>
      <c r="BP9583" s="7"/>
      <c r="BQ9583" s="7"/>
      <c r="BR9583" s="7"/>
      <c r="BS9583" s="7"/>
      <c r="BT9583" s="7"/>
      <c r="BU9583" s="7"/>
      <c r="BV9583" s="7"/>
      <c r="BW9583" s="7"/>
    </row>
    <row r="9584" spans="43:75" x14ac:dyDescent="0.2">
      <c r="AQ9584" s="7"/>
      <c r="AR9584" s="7"/>
      <c r="AS9584" s="7"/>
      <c r="AT9584" s="7"/>
      <c r="AU9584" s="7"/>
      <c r="AV9584" s="7"/>
      <c r="AX9584" s="7"/>
      <c r="AY9584" s="7"/>
      <c r="AZ9584" s="7"/>
      <c r="BA9584" s="7"/>
      <c r="BB9584" s="7"/>
      <c r="BC9584" s="7"/>
      <c r="BD9584" s="7"/>
      <c r="BG9584" s="7"/>
      <c r="BH9584" s="7"/>
      <c r="BI9584" s="7"/>
      <c r="BJ9584" s="7"/>
      <c r="BK9584" s="7"/>
      <c r="BL9584" s="7"/>
      <c r="BM9584" s="7"/>
      <c r="BP9584" s="7"/>
      <c r="BQ9584" s="7"/>
      <c r="BR9584" s="7"/>
      <c r="BS9584" s="7"/>
      <c r="BT9584" s="7"/>
      <c r="BU9584" s="7"/>
      <c r="BV9584" s="7"/>
      <c r="BW9584" s="7"/>
    </row>
    <row r="9585" spans="43:75" x14ac:dyDescent="0.2">
      <c r="AQ9585" s="7"/>
      <c r="AR9585" s="7"/>
      <c r="AS9585" s="7"/>
      <c r="AT9585" s="7"/>
      <c r="AU9585" s="7"/>
      <c r="AV9585" s="7"/>
      <c r="AX9585" s="7"/>
      <c r="AY9585" s="7"/>
      <c r="AZ9585" s="7"/>
      <c r="BA9585" s="7"/>
      <c r="BB9585" s="7"/>
      <c r="BC9585" s="7"/>
      <c r="BD9585" s="7"/>
      <c r="BG9585" s="7"/>
      <c r="BH9585" s="7"/>
      <c r="BI9585" s="7"/>
      <c r="BJ9585" s="7"/>
      <c r="BK9585" s="7"/>
      <c r="BL9585" s="7"/>
      <c r="BM9585" s="7"/>
      <c r="BP9585" s="7"/>
      <c r="BQ9585" s="7"/>
      <c r="BR9585" s="7"/>
      <c r="BS9585" s="7"/>
      <c r="BT9585" s="7"/>
      <c r="BU9585" s="7"/>
      <c r="BV9585" s="7"/>
      <c r="BW9585" s="7"/>
    </row>
    <row r="9586" spans="43:75" x14ac:dyDescent="0.2">
      <c r="AQ9586" s="7"/>
      <c r="AR9586" s="7"/>
      <c r="AS9586" s="7"/>
      <c r="AT9586" s="7"/>
      <c r="AU9586" s="7"/>
      <c r="AV9586" s="7"/>
      <c r="AX9586" s="7"/>
      <c r="AY9586" s="7"/>
      <c r="AZ9586" s="7"/>
      <c r="BA9586" s="7"/>
      <c r="BB9586" s="7"/>
      <c r="BC9586" s="7"/>
      <c r="BD9586" s="7"/>
      <c r="BG9586" s="7"/>
      <c r="BH9586" s="7"/>
      <c r="BI9586" s="7"/>
      <c r="BJ9586" s="7"/>
      <c r="BK9586" s="7"/>
      <c r="BL9586" s="7"/>
      <c r="BM9586" s="7"/>
      <c r="BP9586" s="7"/>
      <c r="BQ9586" s="7"/>
      <c r="BR9586" s="7"/>
      <c r="BS9586" s="7"/>
      <c r="BT9586" s="7"/>
      <c r="BU9586" s="7"/>
      <c r="BV9586" s="7"/>
      <c r="BW9586" s="7"/>
    </row>
    <row r="9587" spans="43:75" x14ac:dyDescent="0.2">
      <c r="AQ9587" s="7"/>
      <c r="AR9587" s="7"/>
      <c r="AS9587" s="7"/>
      <c r="AT9587" s="7"/>
      <c r="AU9587" s="7"/>
      <c r="AV9587" s="7"/>
      <c r="AX9587" s="7"/>
      <c r="AY9587" s="7"/>
      <c r="AZ9587" s="7"/>
      <c r="BA9587" s="7"/>
      <c r="BB9587" s="7"/>
      <c r="BC9587" s="7"/>
      <c r="BD9587" s="7"/>
      <c r="BG9587" s="7"/>
      <c r="BH9587" s="7"/>
      <c r="BI9587" s="7"/>
      <c r="BJ9587" s="7"/>
      <c r="BK9587" s="7"/>
      <c r="BL9587" s="7"/>
      <c r="BM9587" s="7"/>
      <c r="BP9587" s="7"/>
      <c r="BQ9587" s="7"/>
      <c r="BR9587" s="7"/>
      <c r="BS9587" s="7"/>
      <c r="BT9587" s="7"/>
      <c r="BU9587" s="7"/>
      <c r="BV9587" s="7"/>
      <c r="BW9587" s="7"/>
    </row>
    <row r="9588" spans="43:75" x14ac:dyDescent="0.2">
      <c r="AQ9588" s="7"/>
      <c r="AR9588" s="7"/>
      <c r="AS9588" s="7"/>
      <c r="AT9588" s="7"/>
      <c r="AU9588" s="7"/>
      <c r="AV9588" s="7"/>
      <c r="AX9588" s="7"/>
      <c r="AY9588" s="7"/>
      <c r="AZ9588" s="7"/>
      <c r="BA9588" s="7"/>
      <c r="BB9588" s="7"/>
      <c r="BC9588" s="7"/>
      <c r="BD9588" s="7"/>
      <c r="BG9588" s="7"/>
      <c r="BH9588" s="7"/>
      <c r="BI9588" s="7"/>
      <c r="BJ9588" s="7"/>
      <c r="BK9588" s="7"/>
      <c r="BL9588" s="7"/>
      <c r="BM9588" s="7"/>
      <c r="BP9588" s="7"/>
      <c r="BQ9588" s="7"/>
      <c r="BR9588" s="7"/>
      <c r="BS9588" s="7"/>
      <c r="BT9588" s="7"/>
      <c r="BU9588" s="7"/>
      <c r="BV9588" s="7"/>
      <c r="BW9588" s="7"/>
    </row>
    <row r="9589" spans="43:75" x14ac:dyDescent="0.2">
      <c r="AQ9589" s="7"/>
      <c r="AR9589" s="7"/>
      <c r="AS9589" s="7"/>
      <c r="AT9589" s="7"/>
      <c r="AU9589" s="7"/>
      <c r="AV9589" s="7"/>
      <c r="AX9589" s="7"/>
      <c r="AY9589" s="7"/>
      <c r="AZ9589" s="7"/>
      <c r="BA9589" s="7"/>
      <c r="BB9589" s="7"/>
      <c r="BC9589" s="7"/>
      <c r="BD9589" s="7"/>
      <c r="BG9589" s="7"/>
      <c r="BH9589" s="7"/>
      <c r="BI9589" s="7"/>
      <c r="BJ9589" s="7"/>
      <c r="BK9589" s="7"/>
      <c r="BL9589" s="7"/>
      <c r="BM9589" s="7"/>
      <c r="BP9589" s="7"/>
      <c r="BQ9589" s="7"/>
      <c r="BR9589" s="7"/>
      <c r="BS9589" s="7"/>
      <c r="BT9589" s="7"/>
      <c r="BU9589" s="7"/>
      <c r="BV9589" s="7"/>
      <c r="BW9589" s="7"/>
    </row>
    <row r="9590" spans="43:75" x14ac:dyDescent="0.2">
      <c r="AQ9590" s="7"/>
      <c r="AR9590" s="7"/>
      <c r="AS9590" s="7"/>
      <c r="AT9590" s="7"/>
      <c r="AU9590" s="7"/>
      <c r="AV9590" s="7"/>
      <c r="AX9590" s="7"/>
      <c r="AY9590" s="7"/>
      <c r="AZ9590" s="7"/>
      <c r="BA9590" s="7"/>
      <c r="BB9590" s="7"/>
      <c r="BC9590" s="7"/>
      <c r="BD9590" s="7"/>
      <c r="BG9590" s="7"/>
      <c r="BH9590" s="7"/>
      <c r="BI9590" s="7"/>
      <c r="BJ9590" s="7"/>
      <c r="BK9590" s="7"/>
      <c r="BL9590" s="7"/>
      <c r="BM9590" s="7"/>
      <c r="BP9590" s="7"/>
      <c r="BQ9590" s="7"/>
      <c r="BR9590" s="7"/>
      <c r="BS9590" s="7"/>
      <c r="BT9590" s="7"/>
      <c r="BU9590" s="7"/>
      <c r="BV9590" s="7"/>
      <c r="BW9590" s="7"/>
    </row>
    <row r="9591" spans="43:75" x14ac:dyDescent="0.2">
      <c r="AQ9591" s="7"/>
      <c r="AR9591" s="7"/>
      <c r="AS9591" s="7"/>
      <c r="AT9591" s="7"/>
      <c r="AU9591" s="7"/>
      <c r="AV9591" s="7"/>
      <c r="AX9591" s="7"/>
      <c r="AY9591" s="7"/>
      <c r="AZ9591" s="7"/>
      <c r="BA9591" s="7"/>
      <c r="BB9591" s="7"/>
      <c r="BC9591" s="7"/>
      <c r="BD9591" s="7"/>
      <c r="BG9591" s="7"/>
      <c r="BH9591" s="7"/>
      <c r="BI9591" s="7"/>
      <c r="BJ9591" s="7"/>
      <c r="BK9591" s="7"/>
      <c r="BL9591" s="7"/>
      <c r="BM9591" s="7"/>
      <c r="BP9591" s="7"/>
      <c r="BQ9591" s="7"/>
      <c r="BR9591" s="7"/>
      <c r="BS9591" s="7"/>
      <c r="BT9591" s="7"/>
      <c r="BU9591" s="7"/>
      <c r="BV9591" s="7"/>
      <c r="BW9591" s="7"/>
    </row>
    <row r="9592" spans="43:75" x14ac:dyDescent="0.2">
      <c r="AQ9592" s="7"/>
      <c r="AR9592" s="7"/>
      <c r="AS9592" s="7"/>
      <c r="AT9592" s="7"/>
      <c r="AU9592" s="7"/>
      <c r="AV9592" s="7"/>
      <c r="AX9592" s="7"/>
      <c r="AY9592" s="7"/>
      <c r="AZ9592" s="7"/>
      <c r="BA9592" s="7"/>
      <c r="BB9592" s="7"/>
      <c r="BC9592" s="7"/>
      <c r="BD9592" s="7"/>
      <c r="BG9592" s="7"/>
      <c r="BH9592" s="7"/>
      <c r="BI9592" s="7"/>
      <c r="BJ9592" s="7"/>
      <c r="BK9592" s="7"/>
      <c r="BL9592" s="7"/>
      <c r="BM9592" s="7"/>
      <c r="BP9592" s="7"/>
      <c r="BQ9592" s="7"/>
      <c r="BR9592" s="7"/>
      <c r="BS9592" s="7"/>
      <c r="BT9592" s="7"/>
      <c r="BU9592" s="7"/>
      <c r="BV9592" s="7"/>
      <c r="BW9592" s="7"/>
    </row>
    <row r="9593" spans="43:75" x14ac:dyDescent="0.2">
      <c r="AQ9593" s="7"/>
      <c r="AR9593" s="7"/>
      <c r="AS9593" s="7"/>
      <c r="AT9593" s="7"/>
      <c r="AU9593" s="7"/>
      <c r="AV9593" s="7"/>
      <c r="AX9593" s="7"/>
      <c r="AY9593" s="7"/>
      <c r="AZ9593" s="7"/>
      <c r="BA9593" s="7"/>
      <c r="BB9593" s="7"/>
      <c r="BC9593" s="7"/>
      <c r="BD9593" s="7"/>
      <c r="BG9593" s="7"/>
      <c r="BH9593" s="7"/>
      <c r="BI9593" s="7"/>
      <c r="BJ9593" s="7"/>
      <c r="BK9593" s="7"/>
      <c r="BL9593" s="7"/>
      <c r="BM9593" s="7"/>
      <c r="BP9593" s="7"/>
      <c r="BQ9593" s="7"/>
      <c r="BR9593" s="7"/>
      <c r="BS9593" s="7"/>
      <c r="BT9593" s="7"/>
      <c r="BU9593" s="7"/>
      <c r="BV9593" s="7"/>
      <c r="BW9593" s="7"/>
    </row>
    <row r="9594" spans="43:75" x14ac:dyDescent="0.2">
      <c r="AQ9594" s="7"/>
      <c r="AR9594" s="7"/>
      <c r="AS9594" s="7"/>
      <c r="AT9594" s="7"/>
      <c r="AU9594" s="7"/>
      <c r="AV9594" s="7"/>
      <c r="AX9594" s="7"/>
      <c r="AY9594" s="7"/>
      <c r="AZ9594" s="7"/>
      <c r="BA9594" s="7"/>
      <c r="BB9594" s="7"/>
      <c r="BC9594" s="7"/>
      <c r="BD9594" s="7"/>
      <c r="BG9594" s="7"/>
      <c r="BH9594" s="7"/>
      <c r="BI9594" s="7"/>
      <c r="BJ9594" s="7"/>
      <c r="BK9594" s="7"/>
      <c r="BL9594" s="7"/>
      <c r="BM9594" s="7"/>
      <c r="BP9594" s="7"/>
      <c r="BQ9594" s="7"/>
      <c r="BR9594" s="7"/>
      <c r="BS9594" s="7"/>
      <c r="BT9594" s="7"/>
      <c r="BU9594" s="7"/>
      <c r="BV9594" s="7"/>
      <c r="BW9594" s="7"/>
    </row>
    <row r="9595" spans="43:75" x14ac:dyDescent="0.2">
      <c r="AQ9595" s="7"/>
      <c r="AR9595" s="7"/>
      <c r="AS9595" s="7"/>
      <c r="AT9595" s="7"/>
      <c r="AU9595" s="7"/>
      <c r="AV9595" s="7"/>
      <c r="AX9595" s="7"/>
      <c r="AY9595" s="7"/>
      <c r="AZ9595" s="7"/>
      <c r="BA9595" s="7"/>
      <c r="BB9595" s="7"/>
      <c r="BC9595" s="7"/>
      <c r="BD9595" s="7"/>
      <c r="BG9595" s="7"/>
      <c r="BH9595" s="7"/>
      <c r="BI9595" s="7"/>
      <c r="BJ9595" s="7"/>
      <c r="BK9595" s="7"/>
      <c r="BL9595" s="7"/>
      <c r="BM9595" s="7"/>
      <c r="BP9595" s="7"/>
      <c r="BQ9595" s="7"/>
      <c r="BR9595" s="7"/>
      <c r="BS9595" s="7"/>
      <c r="BT9595" s="7"/>
      <c r="BU9595" s="7"/>
      <c r="BV9595" s="7"/>
      <c r="BW9595" s="7"/>
    </row>
    <row r="9596" spans="43:75" x14ac:dyDescent="0.2">
      <c r="AQ9596" s="7"/>
      <c r="AR9596" s="7"/>
      <c r="AS9596" s="7"/>
      <c r="AT9596" s="7"/>
      <c r="AU9596" s="7"/>
      <c r="AV9596" s="7"/>
      <c r="AX9596" s="7"/>
      <c r="AY9596" s="7"/>
      <c r="AZ9596" s="7"/>
      <c r="BA9596" s="7"/>
      <c r="BB9596" s="7"/>
      <c r="BC9596" s="7"/>
      <c r="BD9596" s="7"/>
      <c r="BG9596" s="7"/>
      <c r="BH9596" s="7"/>
      <c r="BI9596" s="7"/>
      <c r="BJ9596" s="7"/>
      <c r="BK9596" s="7"/>
      <c r="BL9596" s="7"/>
      <c r="BM9596" s="7"/>
      <c r="BP9596" s="7"/>
      <c r="BQ9596" s="7"/>
      <c r="BR9596" s="7"/>
      <c r="BS9596" s="7"/>
      <c r="BT9596" s="7"/>
      <c r="BU9596" s="7"/>
      <c r="BV9596" s="7"/>
      <c r="BW9596" s="7"/>
    </row>
    <row r="9597" spans="43:75" x14ac:dyDescent="0.2">
      <c r="AQ9597" s="7"/>
      <c r="AR9597" s="7"/>
      <c r="AS9597" s="7"/>
      <c r="AT9597" s="7"/>
      <c r="AU9597" s="7"/>
      <c r="AV9597" s="7"/>
      <c r="AX9597" s="7"/>
      <c r="AY9597" s="7"/>
      <c r="AZ9597" s="7"/>
      <c r="BA9597" s="7"/>
      <c r="BB9597" s="7"/>
      <c r="BC9597" s="7"/>
      <c r="BD9597" s="7"/>
      <c r="BG9597" s="7"/>
      <c r="BH9597" s="7"/>
      <c r="BI9597" s="7"/>
      <c r="BJ9597" s="7"/>
      <c r="BK9597" s="7"/>
      <c r="BL9597" s="7"/>
      <c r="BM9597" s="7"/>
      <c r="BP9597" s="7"/>
      <c r="BQ9597" s="7"/>
      <c r="BR9597" s="7"/>
      <c r="BS9597" s="7"/>
      <c r="BT9597" s="7"/>
      <c r="BU9597" s="7"/>
      <c r="BV9597" s="7"/>
      <c r="BW9597" s="7"/>
    </row>
    <row r="9598" spans="43:75" x14ac:dyDescent="0.2">
      <c r="AQ9598" s="7"/>
      <c r="AR9598" s="7"/>
      <c r="AS9598" s="7"/>
      <c r="AT9598" s="7"/>
      <c r="AU9598" s="7"/>
      <c r="AV9598" s="7"/>
      <c r="AX9598" s="7"/>
      <c r="AY9598" s="7"/>
      <c r="AZ9598" s="7"/>
      <c r="BA9598" s="7"/>
      <c r="BB9598" s="7"/>
      <c r="BC9598" s="7"/>
      <c r="BD9598" s="7"/>
      <c r="BG9598" s="7"/>
      <c r="BH9598" s="7"/>
      <c r="BI9598" s="7"/>
      <c r="BJ9598" s="7"/>
      <c r="BK9598" s="7"/>
      <c r="BL9598" s="7"/>
      <c r="BM9598" s="7"/>
      <c r="BP9598" s="7"/>
      <c r="BQ9598" s="7"/>
      <c r="BR9598" s="7"/>
      <c r="BS9598" s="7"/>
      <c r="BT9598" s="7"/>
      <c r="BU9598" s="7"/>
      <c r="BV9598" s="7"/>
      <c r="BW9598" s="7"/>
    </row>
    <row r="9599" spans="43:75" x14ac:dyDescent="0.2">
      <c r="AQ9599" s="7"/>
      <c r="AR9599" s="7"/>
      <c r="AS9599" s="7"/>
      <c r="AT9599" s="7"/>
      <c r="AU9599" s="7"/>
      <c r="AV9599" s="7"/>
      <c r="AX9599" s="7"/>
      <c r="AY9599" s="7"/>
      <c r="AZ9599" s="7"/>
      <c r="BA9599" s="7"/>
      <c r="BB9599" s="7"/>
      <c r="BC9599" s="7"/>
      <c r="BD9599" s="7"/>
      <c r="BG9599" s="7"/>
      <c r="BH9599" s="7"/>
      <c r="BI9599" s="7"/>
      <c r="BJ9599" s="7"/>
      <c r="BK9599" s="7"/>
      <c r="BL9599" s="7"/>
      <c r="BM9599" s="7"/>
      <c r="BP9599" s="7"/>
      <c r="BQ9599" s="7"/>
      <c r="BR9599" s="7"/>
      <c r="BS9599" s="7"/>
      <c r="BT9599" s="7"/>
      <c r="BU9599" s="7"/>
      <c r="BV9599" s="7"/>
      <c r="BW9599" s="7"/>
    </row>
    <row r="9600" spans="43:75" x14ac:dyDescent="0.2">
      <c r="AQ9600" s="7"/>
      <c r="AR9600" s="7"/>
      <c r="AS9600" s="7"/>
      <c r="AT9600" s="7"/>
      <c r="AU9600" s="7"/>
      <c r="AV9600" s="7"/>
      <c r="AX9600" s="7"/>
      <c r="AY9600" s="7"/>
      <c r="AZ9600" s="7"/>
      <c r="BA9600" s="7"/>
      <c r="BB9600" s="7"/>
      <c r="BC9600" s="7"/>
      <c r="BD9600" s="7"/>
      <c r="BG9600" s="7"/>
      <c r="BH9600" s="7"/>
      <c r="BI9600" s="7"/>
      <c r="BJ9600" s="7"/>
      <c r="BK9600" s="7"/>
      <c r="BL9600" s="7"/>
      <c r="BM9600" s="7"/>
      <c r="BP9600" s="7"/>
      <c r="BQ9600" s="7"/>
      <c r="BR9600" s="7"/>
      <c r="BS9600" s="7"/>
      <c r="BT9600" s="7"/>
      <c r="BU9600" s="7"/>
      <c r="BV9600" s="7"/>
      <c r="BW9600" s="7"/>
    </row>
    <row r="9601" spans="43:75" x14ac:dyDescent="0.2">
      <c r="AQ9601" s="7"/>
      <c r="AR9601" s="7"/>
      <c r="AS9601" s="7"/>
      <c r="AT9601" s="7"/>
      <c r="AU9601" s="7"/>
      <c r="AV9601" s="7"/>
      <c r="AX9601" s="7"/>
      <c r="AY9601" s="7"/>
      <c r="AZ9601" s="7"/>
      <c r="BA9601" s="7"/>
      <c r="BB9601" s="7"/>
      <c r="BC9601" s="7"/>
      <c r="BD9601" s="7"/>
      <c r="BG9601" s="7"/>
      <c r="BH9601" s="7"/>
      <c r="BI9601" s="7"/>
      <c r="BJ9601" s="7"/>
      <c r="BK9601" s="7"/>
      <c r="BL9601" s="7"/>
      <c r="BM9601" s="7"/>
      <c r="BP9601" s="7"/>
      <c r="BQ9601" s="7"/>
      <c r="BR9601" s="7"/>
      <c r="BS9601" s="7"/>
      <c r="BT9601" s="7"/>
      <c r="BU9601" s="7"/>
      <c r="BV9601" s="7"/>
      <c r="BW9601" s="7"/>
    </row>
    <row r="9602" spans="43:75" x14ac:dyDescent="0.2">
      <c r="AQ9602" s="7"/>
      <c r="AR9602" s="7"/>
      <c r="AS9602" s="7"/>
      <c r="AT9602" s="7"/>
      <c r="AU9602" s="7"/>
      <c r="AV9602" s="7"/>
      <c r="AX9602" s="7"/>
      <c r="AY9602" s="7"/>
      <c r="AZ9602" s="7"/>
      <c r="BA9602" s="7"/>
      <c r="BB9602" s="7"/>
      <c r="BC9602" s="7"/>
      <c r="BD9602" s="7"/>
      <c r="BG9602" s="7"/>
      <c r="BH9602" s="7"/>
      <c r="BI9602" s="7"/>
      <c r="BJ9602" s="7"/>
      <c r="BK9602" s="7"/>
      <c r="BL9602" s="7"/>
      <c r="BM9602" s="7"/>
      <c r="BP9602" s="7"/>
      <c r="BQ9602" s="7"/>
      <c r="BR9602" s="7"/>
      <c r="BS9602" s="7"/>
      <c r="BT9602" s="7"/>
      <c r="BU9602" s="7"/>
      <c r="BV9602" s="7"/>
      <c r="BW9602" s="7"/>
    </row>
    <row r="9603" spans="43:75" x14ac:dyDescent="0.2">
      <c r="AQ9603" s="7"/>
      <c r="AR9603" s="7"/>
      <c r="AS9603" s="7"/>
      <c r="AT9603" s="7"/>
      <c r="AU9603" s="7"/>
      <c r="AV9603" s="7"/>
      <c r="AX9603" s="7"/>
      <c r="AY9603" s="7"/>
      <c r="AZ9603" s="7"/>
      <c r="BA9603" s="7"/>
      <c r="BB9603" s="7"/>
      <c r="BC9603" s="7"/>
      <c r="BD9603" s="7"/>
      <c r="BG9603" s="7"/>
      <c r="BH9603" s="7"/>
      <c r="BI9603" s="7"/>
      <c r="BJ9603" s="7"/>
      <c r="BK9603" s="7"/>
      <c r="BL9603" s="7"/>
      <c r="BM9603" s="7"/>
      <c r="BP9603" s="7"/>
      <c r="BQ9603" s="7"/>
      <c r="BR9603" s="7"/>
      <c r="BS9603" s="7"/>
      <c r="BT9603" s="7"/>
      <c r="BU9603" s="7"/>
      <c r="BV9603" s="7"/>
      <c r="BW9603" s="7"/>
    </row>
    <row r="9604" spans="43:75" x14ac:dyDescent="0.2">
      <c r="AQ9604" s="7"/>
      <c r="AR9604" s="7"/>
      <c r="AS9604" s="7"/>
      <c r="AT9604" s="7"/>
      <c r="AU9604" s="7"/>
      <c r="AV9604" s="7"/>
      <c r="AX9604" s="7"/>
      <c r="AY9604" s="7"/>
      <c r="AZ9604" s="7"/>
      <c r="BA9604" s="7"/>
      <c r="BB9604" s="7"/>
      <c r="BC9604" s="7"/>
      <c r="BD9604" s="7"/>
      <c r="BG9604" s="7"/>
      <c r="BH9604" s="7"/>
      <c r="BI9604" s="7"/>
      <c r="BJ9604" s="7"/>
      <c r="BK9604" s="7"/>
      <c r="BL9604" s="7"/>
      <c r="BM9604" s="7"/>
      <c r="BP9604" s="7"/>
      <c r="BQ9604" s="7"/>
      <c r="BR9604" s="7"/>
      <c r="BS9604" s="7"/>
      <c r="BT9604" s="7"/>
      <c r="BU9604" s="7"/>
      <c r="BV9604" s="7"/>
      <c r="BW9604" s="7"/>
    </row>
    <row r="9605" spans="43:75" x14ac:dyDescent="0.2">
      <c r="AQ9605" s="7"/>
      <c r="AR9605" s="7"/>
      <c r="AS9605" s="7"/>
      <c r="AT9605" s="7"/>
      <c r="AU9605" s="7"/>
      <c r="AV9605" s="7"/>
      <c r="AX9605" s="7"/>
      <c r="AY9605" s="7"/>
      <c r="AZ9605" s="7"/>
      <c r="BA9605" s="7"/>
      <c r="BB9605" s="7"/>
      <c r="BC9605" s="7"/>
      <c r="BD9605" s="7"/>
      <c r="BG9605" s="7"/>
      <c r="BH9605" s="7"/>
      <c r="BI9605" s="7"/>
      <c r="BJ9605" s="7"/>
      <c r="BK9605" s="7"/>
      <c r="BL9605" s="7"/>
      <c r="BM9605" s="7"/>
      <c r="BP9605" s="7"/>
      <c r="BQ9605" s="7"/>
      <c r="BR9605" s="7"/>
      <c r="BS9605" s="7"/>
      <c r="BT9605" s="7"/>
      <c r="BU9605" s="7"/>
      <c r="BV9605" s="7"/>
      <c r="BW9605" s="7"/>
    </row>
    <row r="9606" spans="43:75" x14ac:dyDescent="0.2">
      <c r="AQ9606" s="7"/>
      <c r="AR9606" s="7"/>
      <c r="AS9606" s="7"/>
      <c r="AT9606" s="7"/>
      <c r="AU9606" s="7"/>
      <c r="AV9606" s="7"/>
      <c r="AX9606" s="7"/>
      <c r="AY9606" s="7"/>
      <c r="AZ9606" s="7"/>
      <c r="BA9606" s="7"/>
      <c r="BB9606" s="7"/>
      <c r="BC9606" s="7"/>
      <c r="BD9606" s="7"/>
      <c r="BG9606" s="7"/>
      <c r="BH9606" s="7"/>
      <c r="BI9606" s="7"/>
      <c r="BJ9606" s="7"/>
      <c r="BK9606" s="7"/>
      <c r="BL9606" s="7"/>
      <c r="BM9606" s="7"/>
      <c r="BP9606" s="7"/>
      <c r="BQ9606" s="7"/>
      <c r="BR9606" s="7"/>
      <c r="BS9606" s="7"/>
      <c r="BT9606" s="7"/>
      <c r="BU9606" s="7"/>
      <c r="BV9606" s="7"/>
      <c r="BW9606" s="7"/>
    </row>
    <row r="9607" spans="43:75" x14ac:dyDescent="0.2">
      <c r="AQ9607" s="7"/>
      <c r="AR9607" s="7"/>
      <c r="AS9607" s="7"/>
      <c r="AT9607" s="7"/>
      <c r="AU9607" s="7"/>
      <c r="AV9607" s="7"/>
      <c r="AX9607" s="7"/>
      <c r="AY9607" s="7"/>
      <c r="AZ9607" s="7"/>
      <c r="BA9607" s="7"/>
      <c r="BB9607" s="7"/>
      <c r="BC9607" s="7"/>
      <c r="BD9607" s="7"/>
      <c r="BG9607" s="7"/>
      <c r="BH9607" s="7"/>
      <c r="BI9607" s="7"/>
      <c r="BJ9607" s="7"/>
      <c r="BK9607" s="7"/>
      <c r="BL9607" s="7"/>
      <c r="BM9607" s="7"/>
      <c r="BP9607" s="7"/>
      <c r="BQ9607" s="7"/>
      <c r="BR9607" s="7"/>
      <c r="BS9607" s="7"/>
      <c r="BT9607" s="7"/>
      <c r="BU9607" s="7"/>
      <c r="BV9607" s="7"/>
      <c r="BW9607" s="7"/>
    </row>
    <row r="9608" spans="43:75" x14ac:dyDescent="0.2">
      <c r="AQ9608" s="7"/>
      <c r="AR9608" s="7"/>
      <c r="AS9608" s="7"/>
      <c r="AT9608" s="7"/>
      <c r="AU9608" s="7"/>
      <c r="AV9608" s="7"/>
      <c r="AX9608" s="7"/>
      <c r="AY9608" s="7"/>
      <c r="AZ9608" s="7"/>
      <c r="BA9608" s="7"/>
      <c r="BB9608" s="7"/>
      <c r="BC9608" s="7"/>
      <c r="BD9608" s="7"/>
      <c r="BG9608" s="7"/>
      <c r="BH9608" s="7"/>
      <c r="BI9608" s="7"/>
      <c r="BJ9608" s="7"/>
      <c r="BK9608" s="7"/>
      <c r="BL9608" s="7"/>
      <c r="BM9608" s="7"/>
      <c r="BP9608" s="7"/>
      <c r="BQ9608" s="7"/>
      <c r="BR9608" s="7"/>
      <c r="BS9608" s="7"/>
      <c r="BT9608" s="7"/>
      <c r="BU9608" s="7"/>
      <c r="BV9608" s="7"/>
      <c r="BW9608" s="7"/>
    </row>
    <row r="9609" spans="43:75" x14ac:dyDescent="0.2">
      <c r="AQ9609" s="7"/>
      <c r="AR9609" s="7"/>
      <c r="AS9609" s="7"/>
      <c r="AT9609" s="7"/>
      <c r="AU9609" s="7"/>
      <c r="AV9609" s="7"/>
      <c r="AX9609" s="7"/>
      <c r="AY9609" s="7"/>
      <c r="AZ9609" s="7"/>
      <c r="BA9609" s="7"/>
      <c r="BB9609" s="7"/>
      <c r="BC9609" s="7"/>
      <c r="BD9609" s="7"/>
      <c r="BG9609" s="7"/>
      <c r="BH9609" s="7"/>
      <c r="BI9609" s="7"/>
      <c r="BJ9609" s="7"/>
      <c r="BK9609" s="7"/>
      <c r="BL9609" s="7"/>
      <c r="BM9609" s="7"/>
      <c r="BP9609" s="7"/>
      <c r="BQ9609" s="7"/>
      <c r="BR9609" s="7"/>
      <c r="BS9609" s="7"/>
      <c r="BT9609" s="7"/>
      <c r="BU9609" s="7"/>
      <c r="BV9609" s="7"/>
      <c r="BW9609" s="7"/>
    </row>
    <row r="9610" spans="43:75" x14ac:dyDescent="0.2">
      <c r="AQ9610" s="7"/>
      <c r="AR9610" s="7"/>
      <c r="AS9610" s="7"/>
      <c r="AT9610" s="7"/>
      <c r="AU9610" s="7"/>
      <c r="AV9610" s="7"/>
      <c r="AX9610" s="7"/>
      <c r="AY9610" s="7"/>
      <c r="AZ9610" s="7"/>
      <c r="BA9610" s="7"/>
      <c r="BB9610" s="7"/>
      <c r="BC9610" s="7"/>
      <c r="BD9610" s="7"/>
      <c r="BG9610" s="7"/>
      <c r="BH9610" s="7"/>
      <c r="BI9610" s="7"/>
      <c r="BJ9610" s="7"/>
      <c r="BK9610" s="7"/>
      <c r="BL9610" s="7"/>
      <c r="BM9610" s="7"/>
      <c r="BP9610" s="7"/>
      <c r="BQ9610" s="7"/>
      <c r="BR9610" s="7"/>
      <c r="BS9610" s="7"/>
      <c r="BT9610" s="7"/>
      <c r="BU9610" s="7"/>
      <c r="BV9610" s="7"/>
      <c r="BW9610" s="7"/>
    </row>
    <row r="9611" spans="43:75" x14ac:dyDescent="0.2">
      <c r="AQ9611" s="7"/>
      <c r="AR9611" s="7"/>
      <c r="AS9611" s="7"/>
      <c r="AT9611" s="7"/>
      <c r="AU9611" s="7"/>
      <c r="AV9611" s="7"/>
      <c r="AX9611" s="7"/>
      <c r="AY9611" s="7"/>
      <c r="AZ9611" s="7"/>
      <c r="BA9611" s="7"/>
      <c r="BB9611" s="7"/>
      <c r="BC9611" s="7"/>
      <c r="BD9611" s="7"/>
      <c r="BG9611" s="7"/>
      <c r="BH9611" s="7"/>
      <c r="BI9611" s="7"/>
      <c r="BJ9611" s="7"/>
      <c r="BK9611" s="7"/>
      <c r="BL9611" s="7"/>
      <c r="BM9611" s="7"/>
      <c r="BP9611" s="7"/>
      <c r="BQ9611" s="7"/>
      <c r="BR9611" s="7"/>
      <c r="BS9611" s="7"/>
      <c r="BT9611" s="7"/>
      <c r="BU9611" s="7"/>
      <c r="BV9611" s="7"/>
      <c r="BW9611" s="7"/>
    </row>
    <row r="9612" spans="43:75" x14ac:dyDescent="0.2">
      <c r="AQ9612" s="7"/>
      <c r="AR9612" s="7"/>
      <c r="AS9612" s="7"/>
      <c r="AT9612" s="7"/>
      <c r="AU9612" s="7"/>
      <c r="AV9612" s="7"/>
      <c r="AX9612" s="7"/>
      <c r="AY9612" s="7"/>
      <c r="AZ9612" s="7"/>
      <c r="BA9612" s="7"/>
      <c r="BB9612" s="7"/>
      <c r="BC9612" s="7"/>
      <c r="BD9612" s="7"/>
      <c r="BG9612" s="7"/>
      <c r="BH9612" s="7"/>
      <c r="BI9612" s="7"/>
      <c r="BJ9612" s="7"/>
      <c r="BK9612" s="7"/>
      <c r="BL9612" s="7"/>
      <c r="BM9612" s="7"/>
      <c r="BP9612" s="7"/>
      <c r="BQ9612" s="7"/>
      <c r="BR9612" s="7"/>
      <c r="BS9612" s="7"/>
      <c r="BT9612" s="7"/>
      <c r="BU9612" s="7"/>
      <c r="BV9612" s="7"/>
      <c r="BW9612" s="7"/>
    </row>
    <row r="9613" spans="43:75" x14ac:dyDescent="0.2">
      <c r="AQ9613" s="7"/>
      <c r="AR9613" s="7"/>
      <c r="AS9613" s="7"/>
      <c r="AT9613" s="7"/>
      <c r="AU9613" s="7"/>
      <c r="AV9613" s="7"/>
      <c r="AX9613" s="7"/>
      <c r="AY9613" s="7"/>
      <c r="AZ9613" s="7"/>
      <c r="BA9613" s="7"/>
      <c r="BB9613" s="7"/>
      <c r="BC9613" s="7"/>
      <c r="BD9613" s="7"/>
      <c r="BG9613" s="7"/>
      <c r="BH9613" s="7"/>
      <c r="BI9613" s="7"/>
      <c r="BJ9613" s="7"/>
      <c r="BK9613" s="7"/>
      <c r="BL9613" s="7"/>
      <c r="BM9613" s="7"/>
      <c r="BP9613" s="7"/>
      <c r="BQ9613" s="7"/>
      <c r="BR9613" s="7"/>
      <c r="BS9613" s="7"/>
      <c r="BT9613" s="7"/>
      <c r="BU9613" s="7"/>
      <c r="BV9613" s="7"/>
      <c r="BW9613" s="7"/>
    </row>
    <row r="9614" spans="43:75" x14ac:dyDescent="0.2">
      <c r="AQ9614" s="7"/>
      <c r="AR9614" s="7"/>
      <c r="AS9614" s="7"/>
      <c r="AT9614" s="7"/>
      <c r="AU9614" s="7"/>
      <c r="AV9614" s="7"/>
      <c r="AX9614" s="7"/>
      <c r="AY9614" s="7"/>
      <c r="AZ9614" s="7"/>
      <c r="BA9614" s="7"/>
      <c r="BB9614" s="7"/>
      <c r="BC9614" s="7"/>
      <c r="BD9614" s="7"/>
      <c r="BG9614" s="7"/>
      <c r="BH9614" s="7"/>
      <c r="BI9614" s="7"/>
      <c r="BJ9614" s="7"/>
      <c r="BK9614" s="7"/>
      <c r="BL9614" s="7"/>
      <c r="BM9614" s="7"/>
      <c r="BP9614" s="7"/>
      <c r="BQ9614" s="7"/>
      <c r="BR9614" s="7"/>
      <c r="BS9614" s="7"/>
      <c r="BT9614" s="7"/>
      <c r="BU9614" s="7"/>
      <c r="BV9614" s="7"/>
      <c r="BW9614" s="7"/>
    </row>
    <row r="9615" spans="43:75" x14ac:dyDescent="0.2">
      <c r="AQ9615" s="7"/>
      <c r="AR9615" s="7"/>
      <c r="AS9615" s="7"/>
      <c r="AT9615" s="7"/>
      <c r="AU9615" s="7"/>
      <c r="AV9615" s="7"/>
      <c r="AX9615" s="7"/>
      <c r="AY9615" s="7"/>
      <c r="AZ9615" s="7"/>
      <c r="BA9615" s="7"/>
      <c r="BB9615" s="7"/>
      <c r="BC9615" s="7"/>
      <c r="BD9615" s="7"/>
      <c r="BG9615" s="7"/>
      <c r="BH9615" s="7"/>
      <c r="BI9615" s="7"/>
      <c r="BJ9615" s="7"/>
      <c r="BK9615" s="7"/>
      <c r="BL9615" s="7"/>
      <c r="BM9615" s="7"/>
      <c r="BP9615" s="7"/>
      <c r="BQ9615" s="7"/>
      <c r="BR9615" s="7"/>
      <c r="BS9615" s="7"/>
      <c r="BT9615" s="7"/>
      <c r="BU9615" s="7"/>
      <c r="BV9615" s="7"/>
      <c r="BW9615" s="7"/>
    </row>
    <row r="9616" spans="43:75" x14ac:dyDescent="0.2">
      <c r="AQ9616" s="7"/>
      <c r="AR9616" s="7"/>
      <c r="AS9616" s="7"/>
      <c r="AT9616" s="7"/>
      <c r="AU9616" s="7"/>
      <c r="AV9616" s="7"/>
      <c r="AX9616" s="7"/>
      <c r="AY9616" s="7"/>
      <c r="AZ9616" s="7"/>
      <c r="BA9616" s="7"/>
      <c r="BB9616" s="7"/>
      <c r="BC9616" s="7"/>
      <c r="BD9616" s="7"/>
      <c r="BG9616" s="7"/>
      <c r="BH9616" s="7"/>
      <c r="BI9616" s="7"/>
      <c r="BJ9616" s="7"/>
      <c r="BK9616" s="7"/>
      <c r="BL9616" s="7"/>
      <c r="BM9616" s="7"/>
      <c r="BP9616" s="7"/>
      <c r="BQ9616" s="7"/>
      <c r="BR9616" s="7"/>
      <c r="BS9616" s="7"/>
      <c r="BT9616" s="7"/>
      <c r="BU9616" s="7"/>
      <c r="BV9616" s="7"/>
      <c r="BW9616" s="7"/>
    </row>
    <row r="9617" spans="43:75" x14ac:dyDescent="0.2">
      <c r="AQ9617" s="7"/>
      <c r="AR9617" s="7"/>
      <c r="AS9617" s="7"/>
      <c r="AT9617" s="7"/>
      <c r="AU9617" s="7"/>
      <c r="AV9617" s="7"/>
      <c r="AX9617" s="7"/>
      <c r="AY9617" s="7"/>
      <c r="AZ9617" s="7"/>
      <c r="BA9617" s="7"/>
      <c r="BB9617" s="7"/>
      <c r="BC9617" s="7"/>
      <c r="BD9617" s="7"/>
      <c r="BG9617" s="7"/>
      <c r="BH9617" s="7"/>
      <c r="BI9617" s="7"/>
      <c r="BJ9617" s="7"/>
      <c r="BK9617" s="7"/>
      <c r="BL9617" s="7"/>
      <c r="BM9617" s="7"/>
      <c r="BP9617" s="7"/>
      <c r="BQ9617" s="7"/>
      <c r="BR9617" s="7"/>
      <c r="BS9617" s="7"/>
      <c r="BT9617" s="7"/>
      <c r="BU9617" s="7"/>
      <c r="BV9617" s="7"/>
      <c r="BW9617" s="7"/>
    </row>
    <row r="9618" spans="43:75" x14ac:dyDescent="0.2">
      <c r="AQ9618" s="7"/>
      <c r="AR9618" s="7"/>
      <c r="AS9618" s="7"/>
      <c r="AT9618" s="7"/>
      <c r="AU9618" s="7"/>
      <c r="AV9618" s="7"/>
      <c r="AX9618" s="7"/>
      <c r="AY9618" s="7"/>
      <c r="AZ9618" s="7"/>
      <c r="BA9618" s="7"/>
      <c r="BB9618" s="7"/>
      <c r="BC9618" s="7"/>
      <c r="BD9618" s="7"/>
      <c r="BG9618" s="7"/>
      <c r="BH9618" s="7"/>
      <c r="BI9618" s="7"/>
      <c r="BJ9618" s="7"/>
      <c r="BK9618" s="7"/>
      <c r="BL9618" s="7"/>
      <c r="BM9618" s="7"/>
      <c r="BP9618" s="7"/>
      <c r="BQ9618" s="7"/>
      <c r="BR9618" s="7"/>
      <c r="BS9618" s="7"/>
      <c r="BT9618" s="7"/>
      <c r="BU9618" s="7"/>
      <c r="BV9618" s="7"/>
      <c r="BW9618" s="7"/>
    </row>
    <row r="9619" spans="43:75" x14ac:dyDescent="0.2">
      <c r="AQ9619" s="7"/>
      <c r="AR9619" s="7"/>
      <c r="AS9619" s="7"/>
      <c r="AT9619" s="7"/>
      <c r="AU9619" s="7"/>
      <c r="AV9619" s="7"/>
      <c r="AX9619" s="7"/>
      <c r="AY9619" s="7"/>
      <c r="AZ9619" s="7"/>
      <c r="BA9619" s="7"/>
      <c r="BB9619" s="7"/>
      <c r="BC9619" s="7"/>
      <c r="BD9619" s="7"/>
      <c r="BG9619" s="7"/>
      <c r="BH9619" s="7"/>
      <c r="BI9619" s="7"/>
      <c r="BJ9619" s="7"/>
      <c r="BK9619" s="7"/>
      <c r="BL9619" s="7"/>
      <c r="BM9619" s="7"/>
      <c r="BP9619" s="7"/>
      <c r="BQ9619" s="7"/>
      <c r="BR9619" s="7"/>
      <c r="BS9619" s="7"/>
      <c r="BT9619" s="7"/>
      <c r="BU9619" s="7"/>
      <c r="BV9619" s="7"/>
      <c r="BW9619" s="7"/>
    </row>
    <row r="9620" spans="43:75" x14ac:dyDescent="0.2">
      <c r="AQ9620" s="7"/>
      <c r="AR9620" s="7"/>
      <c r="AS9620" s="7"/>
      <c r="AT9620" s="7"/>
      <c r="AU9620" s="7"/>
      <c r="AV9620" s="7"/>
      <c r="AX9620" s="7"/>
      <c r="AY9620" s="7"/>
      <c r="AZ9620" s="7"/>
      <c r="BA9620" s="7"/>
      <c r="BB9620" s="7"/>
      <c r="BC9620" s="7"/>
      <c r="BD9620" s="7"/>
      <c r="BG9620" s="7"/>
      <c r="BH9620" s="7"/>
      <c r="BI9620" s="7"/>
      <c r="BJ9620" s="7"/>
      <c r="BK9620" s="7"/>
      <c r="BL9620" s="7"/>
      <c r="BM9620" s="7"/>
      <c r="BP9620" s="7"/>
      <c r="BQ9620" s="7"/>
      <c r="BR9620" s="7"/>
      <c r="BS9620" s="7"/>
      <c r="BT9620" s="7"/>
      <c r="BU9620" s="7"/>
      <c r="BV9620" s="7"/>
      <c r="BW9620" s="7"/>
    </row>
    <row r="9621" spans="43:75" x14ac:dyDescent="0.2">
      <c r="AQ9621" s="7"/>
      <c r="AR9621" s="7"/>
      <c r="AS9621" s="7"/>
      <c r="AT9621" s="7"/>
      <c r="AU9621" s="7"/>
      <c r="AV9621" s="7"/>
      <c r="AX9621" s="7"/>
      <c r="AY9621" s="7"/>
      <c r="AZ9621" s="7"/>
      <c r="BA9621" s="7"/>
      <c r="BB9621" s="7"/>
      <c r="BC9621" s="7"/>
      <c r="BD9621" s="7"/>
      <c r="BG9621" s="7"/>
      <c r="BH9621" s="7"/>
      <c r="BI9621" s="7"/>
      <c r="BJ9621" s="7"/>
      <c r="BK9621" s="7"/>
      <c r="BL9621" s="7"/>
      <c r="BM9621" s="7"/>
      <c r="BP9621" s="7"/>
      <c r="BQ9621" s="7"/>
      <c r="BR9621" s="7"/>
      <c r="BS9621" s="7"/>
      <c r="BT9621" s="7"/>
      <c r="BU9621" s="7"/>
      <c r="BV9621" s="7"/>
      <c r="BW9621" s="7"/>
    </row>
    <row r="9622" spans="43:75" x14ac:dyDescent="0.2">
      <c r="AQ9622" s="7"/>
      <c r="AR9622" s="7"/>
      <c r="AS9622" s="7"/>
      <c r="AT9622" s="7"/>
      <c r="AU9622" s="7"/>
      <c r="AV9622" s="7"/>
      <c r="AX9622" s="7"/>
      <c r="AY9622" s="7"/>
      <c r="AZ9622" s="7"/>
      <c r="BA9622" s="7"/>
      <c r="BB9622" s="7"/>
      <c r="BC9622" s="7"/>
      <c r="BD9622" s="7"/>
      <c r="BG9622" s="7"/>
      <c r="BH9622" s="7"/>
      <c r="BI9622" s="7"/>
      <c r="BJ9622" s="7"/>
      <c r="BK9622" s="7"/>
      <c r="BL9622" s="7"/>
      <c r="BM9622" s="7"/>
      <c r="BP9622" s="7"/>
      <c r="BQ9622" s="7"/>
      <c r="BR9622" s="7"/>
      <c r="BS9622" s="7"/>
      <c r="BT9622" s="7"/>
      <c r="BU9622" s="7"/>
      <c r="BV9622" s="7"/>
      <c r="BW9622" s="7"/>
    </row>
    <row r="9623" spans="43:75" x14ac:dyDescent="0.2">
      <c r="AQ9623" s="7"/>
      <c r="AR9623" s="7"/>
      <c r="AS9623" s="7"/>
      <c r="AT9623" s="7"/>
      <c r="AU9623" s="7"/>
      <c r="AV9623" s="7"/>
      <c r="AX9623" s="7"/>
      <c r="AY9623" s="7"/>
      <c r="AZ9623" s="7"/>
      <c r="BA9623" s="7"/>
      <c r="BB9623" s="7"/>
      <c r="BC9623" s="7"/>
      <c r="BD9623" s="7"/>
      <c r="BG9623" s="7"/>
      <c r="BH9623" s="7"/>
      <c r="BI9623" s="7"/>
      <c r="BJ9623" s="7"/>
      <c r="BK9623" s="7"/>
      <c r="BL9623" s="7"/>
      <c r="BM9623" s="7"/>
      <c r="BP9623" s="7"/>
      <c r="BQ9623" s="7"/>
      <c r="BR9623" s="7"/>
      <c r="BS9623" s="7"/>
      <c r="BT9623" s="7"/>
      <c r="BU9623" s="7"/>
      <c r="BV9623" s="7"/>
      <c r="BW9623" s="7"/>
    </row>
    <row r="9624" spans="43:75" x14ac:dyDescent="0.2">
      <c r="AQ9624" s="7"/>
      <c r="AR9624" s="7"/>
      <c r="AS9624" s="7"/>
      <c r="AT9624" s="7"/>
      <c r="AU9624" s="7"/>
      <c r="AV9624" s="7"/>
      <c r="AX9624" s="7"/>
      <c r="AY9624" s="7"/>
      <c r="AZ9624" s="7"/>
      <c r="BA9624" s="7"/>
      <c r="BB9624" s="7"/>
      <c r="BC9624" s="7"/>
      <c r="BD9624" s="7"/>
      <c r="BG9624" s="7"/>
      <c r="BH9624" s="7"/>
      <c r="BI9624" s="7"/>
      <c r="BJ9624" s="7"/>
      <c r="BK9624" s="7"/>
      <c r="BL9624" s="7"/>
      <c r="BM9624" s="7"/>
      <c r="BP9624" s="7"/>
      <c r="BQ9624" s="7"/>
      <c r="BR9624" s="7"/>
      <c r="BS9624" s="7"/>
      <c r="BT9624" s="7"/>
      <c r="BU9624" s="7"/>
      <c r="BV9624" s="7"/>
      <c r="BW9624" s="7"/>
    </row>
    <row r="9625" spans="43:75" x14ac:dyDescent="0.2">
      <c r="AQ9625" s="7"/>
      <c r="AR9625" s="7"/>
      <c r="AS9625" s="7"/>
      <c r="AT9625" s="7"/>
      <c r="AU9625" s="7"/>
      <c r="AV9625" s="7"/>
      <c r="AX9625" s="7"/>
      <c r="AY9625" s="7"/>
      <c r="AZ9625" s="7"/>
      <c r="BA9625" s="7"/>
      <c r="BB9625" s="7"/>
      <c r="BC9625" s="7"/>
      <c r="BD9625" s="7"/>
      <c r="BG9625" s="7"/>
      <c r="BH9625" s="7"/>
      <c r="BI9625" s="7"/>
      <c r="BJ9625" s="7"/>
      <c r="BK9625" s="7"/>
      <c r="BL9625" s="7"/>
      <c r="BM9625" s="7"/>
      <c r="BP9625" s="7"/>
      <c r="BQ9625" s="7"/>
      <c r="BR9625" s="7"/>
      <c r="BS9625" s="7"/>
      <c r="BT9625" s="7"/>
      <c r="BU9625" s="7"/>
      <c r="BV9625" s="7"/>
      <c r="BW9625" s="7"/>
    </row>
    <row r="9626" spans="43:75" x14ac:dyDescent="0.2">
      <c r="AQ9626" s="7"/>
      <c r="AR9626" s="7"/>
      <c r="AS9626" s="7"/>
      <c r="AT9626" s="7"/>
      <c r="AU9626" s="7"/>
      <c r="AV9626" s="7"/>
      <c r="AX9626" s="7"/>
      <c r="AY9626" s="7"/>
      <c r="AZ9626" s="7"/>
      <c r="BA9626" s="7"/>
      <c r="BB9626" s="7"/>
      <c r="BC9626" s="7"/>
      <c r="BD9626" s="7"/>
      <c r="BG9626" s="7"/>
      <c r="BH9626" s="7"/>
      <c r="BI9626" s="7"/>
      <c r="BJ9626" s="7"/>
      <c r="BK9626" s="7"/>
      <c r="BL9626" s="7"/>
      <c r="BM9626" s="7"/>
      <c r="BP9626" s="7"/>
      <c r="BQ9626" s="7"/>
      <c r="BR9626" s="7"/>
      <c r="BS9626" s="7"/>
      <c r="BT9626" s="7"/>
      <c r="BU9626" s="7"/>
      <c r="BV9626" s="7"/>
      <c r="BW9626" s="7"/>
    </row>
    <row r="9627" spans="43:75" x14ac:dyDescent="0.2">
      <c r="AQ9627" s="7"/>
      <c r="AR9627" s="7"/>
      <c r="AS9627" s="7"/>
      <c r="AT9627" s="7"/>
      <c r="AU9627" s="7"/>
      <c r="AV9627" s="7"/>
      <c r="AX9627" s="7"/>
      <c r="AY9627" s="7"/>
      <c r="AZ9627" s="7"/>
      <c r="BA9627" s="7"/>
      <c r="BB9627" s="7"/>
      <c r="BC9627" s="7"/>
      <c r="BD9627" s="7"/>
      <c r="BG9627" s="7"/>
      <c r="BH9627" s="7"/>
      <c r="BI9627" s="7"/>
      <c r="BJ9627" s="7"/>
      <c r="BK9627" s="7"/>
      <c r="BL9627" s="7"/>
      <c r="BM9627" s="7"/>
      <c r="BP9627" s="7"/>
      <c r="BQ9627" s="7"/>
      <c r="BR9627" s="7"/>
      <c r="BS9627" s="7"/>
      <c r="BT9627" s="7"/>
      <c r="BU9627" s="7"/>
      <c r="BV9627" s="7"/>
      <c r="BW9627" s="7"/>
    </row>
    <row r="9628" spans="43:75" x14ac:dyDescent="0.2">
      <c r="AQ9628" s="7"/>
      <c r="AR9628" s="7"/>
      <c r="AS9628" s="7"/>
      <c r="AT9628" s="7"/>
      <c r="AU9628" s="7"/>
      <c r="AV9628" s="7"/>
      <c r="AX9628" s="7"/>
      <c r="AY9628" s="7"/>
      <c r="AZ9628" s="7"/>
      <c r="BA9628" s="7"/>
      <c r="BB9628" s="7"/>
      <c r="BC9628" s="7"/>
      <c r="BD9628" s="7"/>
      <c r="BG9628" s="7"/>
      <c r="BH9628" s="7"/>
      <c r="BI9628" s="7"/>
      <c r="BJ9628" s="7"/>
      <c r="BK9628" s="7"/>
      <c r="BL9628" s="7"/>
      <c r="BM9628" s="7"/>
      <c r="BP9628" s="7"/>
      <c r="BQ9628" s="7"/>
      <c r="BR9628" s="7"/>
      <c r="BS9628" s="7"/>
      <c r="BT9628" s="7"/>
      <c r="BU9628" s="7"/>
      <c r="BV9628" s="7"/>
      <c r="BW9628" s="7"/>
    </row>
    <row r="9629" spans="43:75" x14ac:dyDescent="0.2">
      <c r="AQ9629" s="7"/>
      <c r="AR9629" s="7"/>
      <c r="AS9629" s="7"/>
      <c r="AT9629" s="7"/>
      <c r="AU9629" s="7"/>
      <c r="AV9629" s="7"/>
      <c r="AX9629" s="7"/>
      <c r="AY9629" s="7"/>
      <c r="AZ9629" s="7"/>
      <c r="BA9629" s="7"/>
      <c r="BB9629" s="7"/>
      <c r="BC9629" s="7"/>
      <c r="BD9629" s="7"/>
      <c r="BG9629" s="7"/>
      <c r="BH9629" s="7"/>
      <c r="BI9629" s="7"/>
      <c r="BJ9629" s="7"/>
      <c r="BK9629" s="7"/>
      <c r="BL9629" s="7"/>
      <c r="BM9629" s="7"/>
      <c r="BP9629" s="7"/>
      <c r="BQ9629" s="7"/>
      <c r="BR9629" s="7"/>
      <c r="BS9629" s="7"/>
      <c r="BT9629" s="7"/>
      <c r="BU9629" s="7"/>
      <c r="BV9629" s="7"/>
      <c r="BW9629" s="7"/>
    </row>
    <row r="9630" spans="43:75" x14ac:dyDescent="0.2">
      <c r="AQ9630" s="7"/>
      <c r="AR9630" s="7"/>
      <c r="AS9630" s="7"/>
      <c r="AT9630" s="7"/>
      <c r="AU9630" s="7"/>
      <c r="AV9630" s="7"/>
      <c r="AX9630" s="7"/>
      <c r="AY9630" s="7"/>
      <c r="AZ9630" s="7"/>
      <c r="BA9630" s="7"/>
      <c r="BB9630" s="7"/>
      <c r="BC9630" s="7"/>
      <c r="BD9630" s="7"/>
      <c r="BG9630" s="7"/>
      <c r="BH9630" s="7"/>
      <c r="BI9630" s="7"/>
      <c r="BJ9630" s="7"/>
      <c r="BK9630" s="7"/>
      <c r="BL9630" s="7"/>
      <c r="BM9630" s="7"/>
      <c r="BP9630" s="7"/>
      <c r="BQ9630" s="7"/>
      <c r="BR9630" s="7"/>
      <c r="BS9630" s="7"/>
      <c r="BT9630" s="7"/>
      <c r="BU9630" s="7"/>
      <c r="BV9630" s="7"/>
      <c r="BW9630" s="7"/>
    </row>
    <row r="9631" spans="43:75" x14ac:dyDescent="0.2">
      <c r="AQ9631" s="7"/>
      <c r="AR9631" s="7"/>
      <c r="AS9631" s="7"/>
      <c r="AT9631" s="7"/>
      <c r="AU9631" s="7"/>
      <c r="AV9631" s="7"/>
      <c r="AX9631" s="7"/>
      <c r="AY9631" s="7"/>
      <c r="AZ9631" s="7"/>
      <c r="BA9631" s="7"/>
      <c r="BB9631" s="7"/>
      <c r="BC9631" s="7"/>
      <c r="BD9631" s="7"/>
      <c r="BG9631" s="7"/>
      <c r="BH9631" s="7"/>
      <c r="BI9631" s="7"/>
      <c r="BJ9631" s="7"/>
      <c r="BK9631" s="7"/>
      <c r="BL9631" s="7"/>
      <c r="BM9631" s="7"/>
      <c r="BP9631" s="7"/>
      <c r="BQ9631" s="7"/>
      <c r="BR9631" s="7"/>
      <c r="BS9631" s="7"/>
      <c r="BT9631" s="7"/>
      <c r="BU9631" s="7"/>
      <c r="BV9631" s="7"/>
      <c r="BW9631" s="7"/>
    </row>
    <row r="9632" spans="43:75" x14ac:dyDescent="0.2">
      <c r="AQ9632" s="7"/>
      <c r="AR9632" s="7"/>
      <c r="AS9632" s="7"/>
      <c r="AT9632" s="7"/>
      <c r="AU9632" s="7"/>
      <c r="AV9632" s="7"/>
      <c r="AX9632" s="7"/>
      <c r="AY9632" s="7"/>
      <c r="AZ9632" s="7"/>
      <c r="BA9632" s="7"/>
      <c r="BB9632" s="7"/>
      <c r="BC9632" s="7"/>
      <c r="BD9632" s="7"/>
      <c r="BG9632" s="7"/>
      <c r="BH9632" s="7"/>
      <c r="BI9632" s="7"/>
      <c r="BJ9632" s="7"/>
      <c r="BK9632" s="7"/>
      <c r="BL9632" s="7"/>
      <c r="BM9632" s="7"/>
      <c r="BP9632" s="7"/>
      <c r="BQ9632" s="7"/>
      <c r="BR9632" s="7"/>
      <c r="BS9632" s="7"/>
      <c r="BT9632" s="7"/>
      <c r="BU9632" s="7"/>
      <c r="BV9632" s="7"/>
      <c r="BW9632" s="7"/>
    </row>
    <row r="9633" spans="43:75" x14ac:dyDescent="0.2">
      <c r="AQ9633" s="7"/>
      <c r="AR9633" s="7"/>
      <c r="AS9633" s="7"/>
      <c r="AT9633" s="7"/>
      <c r="AU9633" s="7"/>
      <c r="AV9633" s="7"/>
      <c r="AX9633" s="7"/>
      <c r="AY9633" s="7"/>
      <c r="AZ9633" s="7"/>
      <c r="BA9633" s="7"/>
      <c r="BB9633" s="7"/>
      <c r="BC9633" s="7"/>
      <c r="BD9633" s="7"/>
      <c r="BG9633" s="7"/>
      <c r="BH9633" s="7"/>
      <c r="BI9633" s="7"/>
      <c r="BJ9633" s="7"/>
      <c r="BK9633" s="7"/>
      <c r="BL9633" s="7"/>
      <c r="BM9633" s="7"/>
      <c r="BP9633" s="7"/>
      <c r="BQ9633" s="7"/>
      <c r="BR9633" s="7"/>
      <c r="BS9633" s="7"/>
      <c r="BT9633" s="7"/>
      <c r="BU9633" s="7"/>
      <c r="BV9633" s="7"/>
      <c r="BW9633" s="7"/>
    </row>
    <row r="9634" spans="43:75" x14ac:dyDescent="0.2">
      <c r="AQ9634" s="7"/>
      <c r="AR9634" s="7"/>
      <c r="AS9634" s="7"/>
      <c r="AT9634" s="7"/>
      <c r="AU9634" s="7"/>
      <c r="AV9634" s="7"/>
      <c r="AX9634" s="7"/>
      <c r="AY9634" s="7"/>
      <c r="AZ9634" s="7"/>
      <c r="BA9634" s="7"/>
      <c r="BB9634" s="7"/>
      <c r="BC9634" s="7"/>
      <c r="BD9634" s="7"/>
      <c r="BG9634" s="7"/>
      <c r="BH9634" s="7"/>
      <c r="BI9634" s="7"/>
      <c r="BJ9634" s="7"/>
      <c r="BK9634" s="7"/>
      <c r="BL9634" s="7"/>
      <c r="BM9634" s="7"/>
      <c r="BP9634" s="7"/>
      <c r="BQ9634" s="7"/>
      <c r="BR9634" s="7"/>
      <c r="BS9634" s="7"/>
      <c r="BT9634" s="7"/>
      <c r="BU9634" s="7"/>
      <c r="BV9634" s="7"/>
      <c r="BW9634" s="7"/>
    </row>
    <row r="9635" spans="43:75" x14ac:dyDescent="0.2">
      <c r="AQ9635" s="7"/>
      <c r="AR9635" s="7"/>
      <c r="AS9635" s="7"/>
      <c r="AT9635" s="7"/>
      <c r="AU9635" s="7"/>
      <c r="AV9635" s="7"/>
      <c r="AX9635" s="7"/>
      <c r="AY9635" s="7"/>
      <c r="AZ9635" s="7"/>
      <c r="BA9635" s="7"/>
      <c r="BB9635" s="7"/>
      <c r="BC9635" s="7"/>
      <c r="BD9635" s="7"/>
      <c r="BG9635" s="7"/>
      <c r="BH9635" s="7"/>
      <c r="BI9635" s="7"/>
      <c r="BJ9635" s="7"/>
      <c r="BK9635" s="7"/>
      <c r="BL9635" s="7"/>
      <c r="BM9635" s="7"/>
      <c r="BP9635" s="7"/>
      <c r="BQ9635" s="7"/>
      <c r="BR9635" s="7"/>
      <c r="BS9635" s="7"/>
      <c r="BT9635" s="7"/>
      <c r="BU9635" s="7"/>
      <c r="BV9635" s="7"/>
      <c r="BW9635" s="7"/>
    </row>
    <row r="9636" spans="43:75" x14ac:dyDescent="0.2">
      <c r="AQ9636" s="7"/>
      <c r="AR9636" s="7"/>
      <c r="AS9636" s="7"/>
      <c r="AT9636" s="7"/>
      <c r="AU9636" s="7"/>
      <c r="AV9636" s="7"/>
      <c r="AX9636" s="7"/>
      <c r="AY9636" s="7"/>
      <c r="AZ9636" s="7"/>
      <c r="BA9636" s="7"/>
      <c r="BB9636" s="7"/>
      <c r="BC9636" s="7"/>
      <c r="BD9636" s="7"/>
      <c r="BG9636" s="7"/>
      <c r="BH9636" s="7"/>
      <c r="BI9636" s="7"/>
      <c r="BJ9636" s="7"/>
      <c r="BK9636" s="7"/>
      <c r="BL9636" s="7"/>
      <c r="BM9636" s="7"/>
      <c r="BP9636" s="7"/>
      <c r="BQ9636" s="7"/>
      <c r="BR9636" s="7"/>
      <c r="BS9636" s="7"/>
      <c r="BT9636" s="7"/>
      <c r="BU9636" s="7"/>
      <c r="BV9636" s="7"/>
      <c r="BW9636" s="7"/>
    </row>
    <row r="9637" spans="43:75" x14ac:dyDescent="0.2">
      <c r="AQ9637" s="7"/>
      <c r="AR9637" s="7"/>
      <c r="AS9637" s="7"/>
      <c r="AT9637" s="7"/>
      <c r="AU9637" s="7"/>
      <c r="AV9637" s="7"/>
      <c r="AX9637" s="7"/>
      <c r="AY9637" s="7"/>
      <c r="AZ9637" s="7"/>
      <c r="BA9637" s="7"/>
      <c r="BB9637" s="7"/>
      <c r="BC9637" s="7"/>
      <c r="BD9637" s="7"/>
      <c r="BG9637" s="7"/>
      <c r="BH9637" s="7"/>
      <c r="BI9637" s="7"/>
      <c r="BJ9637" s="7"/>
      <c r="BK9637" s="7"/>
      <c r="BL9637" s="7"/>
      <c r="BM9637" s="7"/>
      <c r="BP9637" s="7"/>
      <c r="BQ9637" s="7"/>
      <c r="BR9637" s="7"/>
      <c r="BS9637" s="7"/>
      <c r="BT9637" s="7"/>
      <c r="BU9637" s="7"/>
      <c r="BV9637" s="7"/>
      <c r="BW9637" s="7"/>
    </row>
    <row r="9638" spans="43:75" x14ac:dyDescent="0.2">
      <c r="AQ9638" s="7"/>
      <c r="AR9638" s="7"/>
      <c r="AS9638" s="7"/>
      <c r="AT9638" s="7"/>
      <c r="AU9638" s="7"/>
      <c r="AV9638" s="7"/>
      <c r="AX9638" s="7"/>
      <c r="AY9638" s="7"/>
      <c r="AZ9638" s="7"/>
      <c r="BA9638" s="7"/>
      <c r="BB9638" s="7"/>
      <c r="BC9638" s="7"/>
      <c r="BD9638" s="7"/>
      <c r="BG9638" s="7"/>
      <c r="BH9638" s="7"/>
      <c r="BI9638" s="7"/>
      <c r="BJ9638" s="7"/>
      <c r="BK9638" s="7"/>
      <c r="BL9638" s="7"/>
      <c r="BM9638" s="7"/>
      <c r="BP9638" s="7"/>
      <c r="BQ9638" s="7"/>
      <c r="BR9638" s="7"/>
      <c r="BS9638" s="7"/>
      <c r="BT9638" s="7"/>
      <c r="BU9638" s="7"/>
      <c r="BV9638" s="7"/>
      <c r="BW9638" s="7"/>
    </row>
    <row r="9639" spans="43:75" x14ac:dyDescent="0.2">
      <c r="AQ9639" s="7"/>
      <c r="AR9639" s="7"/>
      <c r="AS9639" s="7"/>
      <c r="AT9639" s="7"/>
      <c r="AU9639" s="7"/>
      <c r="AV9639" s="7"/>
      <c r="AX9639" s="7"/>
      <c r="AY9639" s="7"/>
      <c r="AZ9639" s="7"/>
      <c r="BA9639" s="7"/>
      <c r="BB9639" s="7"/>
      <c r="BC9639" s="7"/>
      <c r="BD9639" s="7"/>
      <c r="BG9639" s="7"/>
      <c r="BH9639" s="7"/>
      <c r="BI9639" s="7"/>
      <c r="BJ9639" s="7"/>
      <c r="BK9639" s="7"/>
      <c r="BL9639" s="7"/>
      <c r="BM9639" s="7"/>
      <c r="BP9639" s="7"/>
      <c r="BQ9639" s="7"/>
      <c r="BR9639" s="7"/>
      <c r="BS9639" s="7"/>
      <c r="BT9639" s="7"/>
      <c r="BU9639" s="7"/>
      <c r="BV9639" s="7"/>
      <c r="BW9639" s="7"/>
    </row>
    <row r="9640" spans="43:75" x14ac:dyDescent="0.2">
      <c r="AQ9640" s="7"/>
      <c r="AR9640" s="7"/>
      <c r="AS9640" s="7"/>
      <c r="AT9640" s="7"/>
      <c r="AU9640" s="7"/>
      <c r="AV9640" s="7"/>
      <c r="AX9640" s="7"/>
      <c r="AY9640" s="7"/>
      <c r="AZ9640" s="7"/>
      <c r="BA9640" s="7"/>
      <c r="BB9640" s="7"/>
      <c r="BC9640" s="7"/>
      <c r="BD9640" s="7"/>
      <c r="BG9640" s="7"/>
      <c r="BH9640" s="7"/>
      <c r="BI9640" s="7"/>
      <c r="BJ9640" s="7"/>
      <c r="BK9640" s="7"/>
      <c r="BL9640" s="7"/>
      <c r="BM9640" s="7"/>
      <c r="BP9640" s="7"/>
      <c r="BQ9640" s="7"/>
      <c r="BR9640" s="7"/>
      <c r="BS9640" s="7"/>
      <c r="BT9640" s="7"/>
      <c r="BU9640" s="7"/>
      <c r="BV9640" s="7"/>
      <c r="BW9640" s="7"/>
    </row>
    <row r="9641" spans="43:75" x14ac:dyDescent="0.2">
      <c r="AQ9641" s="7"/>
      <c r="AR9641" s="7"/>
      <c r="AS9641" s="7"/>
      <c r="AT9641" s="7"/>
      <c r="AU9641" s="7"/>
      <c r="AV9641" s="7"/>
      <c r="AX9641" s="7"/>
      <c r="AY9641" s="7"/>
      <c r="AZ9641" s="7"/>
      <c r="BA9641" s="7"/>
      <c r="BB9641" s="7"/>
      <c r="BC9641" s="7"/>
      <c r="BD9641" s="7"/>
      <c r="BG9641" s="7"/>
      <c r="BH9641" s="7"/>
      <c r="BI9641" s="7"/>
      <c r="BJ9641" s="7"/>
      <c r="BK9641" s="7"/>
      <c r="BL9641" s="7"/>
      <c r="BM9641" s="7"/>
      <c r="BP9641" s="7"/>
      <c r="BQ9641" s="7"/>
      <c r="BR9641" s="7"/>
      <c r="BS9641" s="7"/>
      <c r="BT9641" s="7"/>
      <c r="BU9641" s="7"/>
      <c r="BV9641" s="7"/>
      <c r="BW9641" s="7"/>
    </row>
    <row r="9642" spans="43:75" x14ac:dyDescent="0.2">
      <c r="AQ9642" s="7"/>
      <c r="AR9642" s="7"/>
      <c r="AS9642" s="7"/>
      <c r="AT9642" s="7"/>
      <c r="AU9642" s="7"/>
      <c r="AV9642" s="7"/>
      <c r="AX9642" s="7"/>
      <c r="AY9642" s="7"/>
      <c r="AZ9642" s="7"/>
      <c r="BA9642" s="7"/>
      <c r="BB9642" s="7"/>
      <c r="BC9642" s="7"/>
      <c r="BD9642" s="7"/>
      <c r="BG9642" s="7"/>
      <c r="BH9642" s="7"/>
      <c r="BI9642" s="7"/>
      <c r="BJ9642" s="7"/>
      <c r="BK9642" s="7"/>
      <c r="BL9642" s="7"/>
      <c r="BM9642" s="7"/>
      <c r="BP9642" s="7"/>
      <c r="BQ9642" s="7"/>
      <c r="BR9642" s="7"/>
      <c r="BS9642" s="7"/>
      <c r="BT9642" s="7"/>
      <c r="BU9642" s="7"/>
      <c r="BV9642" s="7"/>
      <c r="BW9642" s="7"/>
    </row>
    <row r="9643" spans="43:75" x14ac:dyDescent="0.2">
      <c r="AQ9643" s="7"/>
      <c r="AR9643" s="7"/>
      <c r="AS9643" s="7"/>
      <c r="AT9643" s="7"/>
      <c r="AU9643" s="7"/>
      <c r="AV9643" s="7"/>
      <c r="AX9643" s="7"/>
      <c r="AY9643" s="7"/>
      <c r="AZ9643" s="7"/>
      <c r="BA9643" s="7"/>
      <c r="BB9643" s="7"/>
      <c r="BC9643" s="7"/>
      <c r="BD9643" s="7"/>
      <c r="BG9643" s="7"/>
      <c r="BH9643" s="7"/>
      <c r="BI9643" s="7"/>
      <c r="BJ9643" s="7"/>
      <c r="BK9643" s="7"/>
      <c r="BL9643" s="7"/>
      <c r="BM9643" s="7"/>
      <c r="BP9643" s="7"/>
      <c r="BQ9643" s="7"/>
      <c r="BR9643" s="7"/>
      <c r="BS9643" s="7"/>
      <c r="BT9643" s="7"/>
      <c r="BU9643" s="7"/>
      <c r="BV9643" s="7"/>
      <c r="BW9643" s="7"/>
    </row>
    <row r="9644" spans="43:75" x14ac:dyDescent="0.2">
      <c r="AQ9644" s="7"/>
      <c r="AR9644" s="7"/>
      <c r="AS9644" s="7"/>
      <c r="AT9644" s="7"/>
      <c r="AU9644" s="7"/>
      <c r="AV9644" s="7"/>
      <c r="AX9644" s="7"/>
      <c r="AY9644" s="7"/>
      <c r="AZ9644" s="7"/>
      <c r="BA9644" s="7"/>
      <c r="BB9644" s="7"/>
      <c r="BC9644" s="7"/>
      <c r="BD9644" s="7"/>
      <c r="BG9644" s="7"/>
      <c r="BH9644" s="7"/>
      <c r="BI9644" s="7"/>
      <c r="BJ9644" s="7"/>
      <c r="BK9644" s="7"/>
      <c r="BL9644" s="7"/>
      <c r="BM9644" s="7"/>
      <c r="BP9644" s="7"/>
      <c r="BQ9644" s="7"/>
      <c r="BR9644" s="7"/>
      <c r="BS9644" s="7"/>
      <c r="BT9644" s="7"/>
      <c r="BU9644" s="7"/>
      <c r="BV9644" s="7"/>
      <c r="BW9644" s="7"/>
    </row>
    <row r="9645" spans="43:75" x14ac:dyDescent="0.2">
      <c r="AQ9645" s="7"/>
      <c r="AR9645" s="7"/>
      <c r="AS9645" s="7"/>
      <c r="AT9645" s="7"/>
      <c r="AU9645" s="7"/>
      <c r="AV9645" s="7"/>
      <c r="AX9645" s="7"/>
      <c r="AY9645" s="7"/>
      <c r="AZ9645" s="7"/>
      <c r="BA9645" s="7"/>
      <c r="BB9645" s="7"/>
      <c r="BC9645" s="7"/>
      <c r="BD9645" s="7"/>
      <c r="BG9645" s="7"/>
      <c r="BH9645" s="7"/>
      <c r="BI9645" s="7"/>
      <c r="BJ9645" s="7"/>
      <c r="BK9645" s="7"/>
      <c r="BL9645" s="7"/>
      <c r="BM9645" s="7"/>
      <c r="BP9645" s="7"/>
      <c r="BQ9645" s="7"/>
      <c r="BR9645" s="7"/>
      <c r="BS9645" s="7"/>
      <c r="BT9645" s="7"/>
      <c r="BU9645" s="7"/>
      <c r="BV9645" s="7"/>
      <c r="BW9645" s="7"/>
    </row>
    <row r="9646" spans="43:75" x14ac:dyDescent="0.2">
      <c r="AQ9646" s="7"/>
      <c r="AR9646" s="7"/>
      <c r="AS9646" s="7"/>
      <c r="AT9646" s="7"/>
      <c r="AU9646" s="7"/>
      <c r="AV9646" s="7"/>
      <c r="AX9646" s="7"/>
      <c r="AY9646" s="7"/>
      <c r="AZ9646" s="7"/>
      <c r="BA9646" s="7"/>
      <c r="BB9646" s="7"/>
      <c r="BC9646" s="7"/>
      <c r="BD9646" s="7"/>
      <c r="BG9646" s="7"/>
      <c r="BH9646" s="7"/>
      <c r="BI9646" s="7"/>
      <c r="BJ9646" s="7"/>
      <c r="BK9646" s="7"/>
      <c r="BL9646" s="7"/>
      <c r="BM9646" s="7"/>
      <c r="BP9646" s="7"/>
      <c r="BQ9646" s="7"/>
      <c r="BR9646" s="7"/>
      <c r="BS9646" s="7"/>
      <c r="BT9646" s="7"/>
      <c r="BU9646" s="7"/>
      <c r="BV9646" s="7"/>
      <c r="BW9646" s="7"/>
    </row>
    <row r="9647" spans="43:75" x14ac:dyDescent="0.2">
      <c r="AQ9647" s="7"/>
      <c r="AR9647" s="7"/>
      <c r="AS9647" s="7"/>
      <c r="AT9647" s="7"/>
      <c r="AU9647" s="7"/>
      <c r="AV9647" s="7"/>
      <c r="AX9647" s="7"/>
      <c r="AY9647" s="7"/>
      <c r="AZ9647" s="7"/>
      <c r="BA9647" s="7"/>
      <c r="BB9647" s="7"/>
      <c r="BC9647" s="7"/>
      <c r="BD9647" s="7"/>
      <c r="BG9647" s="7"/>
      <c r="BH9647" s="7"/>
      <c r="BI9647" s="7"/>
      <c r="BJ9647" s="7"/>
      <c r="BK9647" s="7"/>
      <c r="BL9647" s="7"/>
      <c r="BM9647" s="7"/>
      <c r="BP9647" s="7"/>
      <c r="BQ9647" s="7"/>
      <c r="BR9647" s="7"/>
      <c r="BS9647" s="7"/>
      <c r="BT9647" s="7"/>
      <c r="BU9647" s="7"/>
      <c r="BV9647" s="7"/>
      <c r="BW9647" s="7"/>
    </row>
    <row r="9648" spans="43:75" x14ac:dyDescent="0.2">
      <c r="AQ9648" s="7"/>
      <c r="AR9648" s="7"/>
      <c r="AS9648" s="7"/>
      <c r="AT9648" s="7"/>
      <c r="AU9648" s="7"/>
      <c r="AV9648" s="7"/>
      <c r="AX9648" s="7"/>
      <c r="AY9648" s="7"/>
      <c r="AZ9648" s="7"/>
      <c r="BA9648" s="7"/>
      <c r="BB9648" s="7"/>
      <c r="BC9648" s="7"/>
      <c r="BD9648" s="7"/>
      <c r="BG9648" s="7"/>
      <c r="BH9648" s="7"/>
      <c r="BI9648" s="7"/>
      <c r="BJ9648" s="7"/>
      <c r="BK9648" s="7"/>
      <c r="BL9648" s="7"/>
      <c r="BM9648" s="7"/>
      <c r="BP9648" s="7"/>
      <c r="BQ9648" s="7"/>
      <c r="BR9648" s="7"/>
      <c r="BS9648" s="7"/>
      <c r="BT9648" s="7"/>
      <c r="BU9648" s="7"/>
      <c r="BV9648" s="7"/>
      <c r="BW9648" s="7"/>
    </row>
    <row r="9649" spans="43:75" x14ac:dyDescent="0.2">
      <c r="AQ9649" s="7"/>
      <c r="AR9649" s="7"/>
      <c r="AS9649" s="7"/>
      <c r="AT9649" s="7"/>
      <c r="AU9649" s="7"/>
      <c r="AV9649" s="7"/>
      <c r="AX9649" s="7"/>
      <c r="AY9649" s="7"/>
      <c r="AZ9649" s="7"/>
      <c r="BA9649" s="7"/>
      <c r="BB9649" s="7"/>
      <c r="BC9649" s="7"/>
      <c r="BD9649" s="7"/>
      <c r="BG9649" s="7"/>
      <c r="BH9649" s="7"/>
      <c r="BI9649" s="7"/>
      <c r="BJ9649" s="7"/>
      <c r="BK9649" s="7"/>
      <c r="BL9649" s="7"/>
      <c r="BM9649" s="7"/>
      <c r="BP9649" s="7"/>
      <c r="BQ9649" s="7"/>
      <c r="BR9649" s="7"/>
      <c r="BS9649" s="7"/>
      <c r="BT9649" s="7"/>
      <c r="BU9649" s="7"/>
      <c r="BV9649" s="7"/>
      <c r="BW9649" s="7"/>
    </row>
    <row r="9650" spans="43:75" x14ac:dyDescent="0.2">
      <c r="AQ9650" s="7"/>
      <c r="AR9650" s="7"/>
      <c r="AS9650" s="7"/>
      <c r="AT9650" s="7"/>
      <c r="AU9650" s="7"/>
      <c r="AV9650" s="7"/>
      <c r="AX9650" s="7"/>
      <c r="AY9650" s="7"/>
      <c r="AZ9650" s="7"/>
      <c r="BA9650" s="7"/>
      <c r="BB9650" s="7"/>
      <c r="BC9650" s="7"/>
      <c r="BD9650" s="7"/>
      <c r="BG9650" s="7"/>
      <c r="BH9650" s="7"/>
      <c r="BI9650" s="7"/>
      <c r="BJ9650" s="7"/>
      <c r="BK9650" s="7"/>
      <c r="BL9650" s="7"/>
      <c r="BM9650" s="7"/>
      <c r="BP9650" s="7"/>
      <c r="BQ9650" s="7"/>
      <c r="BR9650" s="7"/>
      <c r="BS9650" s="7"/>
      <c r="BT9650" s="7"/>
      <c r="BU9650" s="7"/>
      <c r="BV9650" s="7"/>
      <c r="BW9650" s="7"/>
    </row>
    <row r="9651" spans="43:75" x14ac:dyDescent="0.2">
      <c r="AQ9651" s="7"/>
      <c r="AR9651" s="7"/>
      <c r="AS9651" s="7"/>
      <c r="AT9651" s="7"/>
      <c r="AU9651" s="7"/>
      <c r="AV9651" s="7"/>
      <c r="AX9651" s="7"/>
      <c r="AY9651" s="7"/>
      <c r="AZ9651" s="7"/>
      <c r="BA9651" s="7"/>
      <c r="BB9651" s="7"/>
      <c r="BC9651" s="7"/>
      <c r="BD9651" s="7"/>
      <c r="BG9651" s="7"/>
      <c r="BH9651" s="7"/>
      <c r="BI9651" s="7"/>
      <c r="BJ9651" s="7"/>
      <c r="BK9651" s="7"/>
      <c r="BL9651" s="7"/>
      <c r="BM9651" s="7"/>
      <c r="BP9651" s="7"/>
      <c r="BQ9651" s="7"/>
      <c r="BR9651" s="7"/>
      <c r="BS9651" s="7"/>
      <c r="BT9651" s="7"/>
      <c r="BU9651" s="7"/>
      <c r="BV9651" s="7"/>
      <c r="BW9651" s="7"/>
    </row>
    <row r="9652" spans="43:75" x14ac:dyDescent="0.2">
      <c r="AQ9652" s="7"/>
      <c r="AR9652" s="7"/>
      <c r="AS9652" s="7"/>
      <c r="AT9652" s="7"/>
      <c r="AU9652" s="7"/>
      <c r="AV9652" s="7"/>
      <c r="AX9652" s="7"/>
      <c r="AY9652" s="7"/>
      <c r="AZ9652" s="7"/>
      <c r="BA9652" s="7"/>
      <c r="BB9652" s="7"/>
      <c r="BC9652" s="7"/>
      <c r="BD9652" s="7"/>
      <c r="BG9652" s="7"/>
      <c r="BH9652" s="7"/>
      <c r="BI9652" s="7"/>
      <c r="BJ9652" s="7"/>
      <c r="BK9652" s="7"/>
      <c r="BL9652" s="7"/>
      <c r="BM9652" s="7"/>
      <c r="BP9652" s="7"/>
      <c r="BQ9652" s="7"/>
      <c r="BR9652" s="7"/>
      <c r="BS9652" s="7"/>
      <c r="BT9652" s="7"/>
      <c r="BU9652" s="7"/>
      <c r="BV9652" s="7"/>
      <c r="BW9652" s="7"/>
    </row>
    <row r="9653" spans="43:75" x14ac:dyDescent="0.2">
      <c r="AQ9653" s="7"/>
      <c r="AR9653" s="7"/>
      <c r="AS9653" s="7"/>
      <c r="AT9653" s="7"/>
      <c r="AU9653" s="7"/>
      <c r="AV9653" s="7"/>
      <c r="AX9653" s="7"/>
      <c r="AY9653" s="7"/>
      <c r="AZ9653" s="7"/>
      <c r="BA9653" s="7"/>
      <c r="BB9653" s="7"/>
      <c r="BC9653" s="7"/>
      <c r="BD9653" s="7"/>
      <c r="BG9653" s="7"/>
      <c r="BH9653" s="7"/>
      <c r="BI9653" s="7"/>
      <c r="BJ9653" s="7"/>
      <c r="BK9653" s="7"/>
      <c r="BL9653" s="7"/>
      <c r="BM9653" s="7"/>
      <c r="BP9653" s="7"/>
      <c r="BQ9653" s="7"/>
      <c r="BR9653" s="7"/>
      <c r="BS9653" s="7"/>
      <c r="BT9653" s="7"/>
      <c r="BU9653" s="7"/>
      <c r="BV9653" s="7"/>
      <c r="BW9653" s="7"/>
    </row>
    <row r="9654" spans="43:75" x14ac:dyDescent="0.2">
      <c r="AQ9654" s="7"/>
      <c r="AR9654" s="7"/>
      <c r="AS9654" s="7"/>
      <c r="AT9654" s="7"/>
      <c r="AU9654" s="7"/>
      <c r="AV9654" s="7"/>
      <c r="AX9654" s="7"/>
      <c r="AY9654" s="7"/>
      <c r="AZ9654" s="7"/>
      <c r="BA9654" s="7"/>
      <c r="BB9654" s="7"/>
      <c r="BC9654" s="7"/>
      <c r="BD9654" s="7"/>
      <c r="BG9654" s="7"/>
      <c r="BH9654" s="7"/>
      <c r="BI9654" s="7"/>
      <c r="BJ9654" s="7"/>
      <c r="BK9654" s="7"/>
      <c r="BL9654" s="7"/>
      <c r="BM9654" s="7"/>
      <c r="BP9654" s="7"/>
      <c r="BQ9654" s="7"/>
      <c r="BR9654" s="7"/>
      <c r="BS9654" s="7"/>
      <c r="BT9654" s="7"/>
      <c r="BU9654" s="7"/>
      <c r="BV9654" s="7"/>
      <c r="BW9654" s="7"/>
    </row>
    <row r="9655" spans="43:75" x14ac:dyDescent="0.2">
      <c r="AQ9655" s="7"/>
      <c r="AR9655" s="7"/>
      <c r="AS9655" s="7"/>
      <c r="AT9655" s="7"/>
      <c r="AU9655" s="7"/>
      <c r="AV9655" s="7"/>
      <c r="AX9655" s="7"/>
      <c r="AY9655" s="7"/>
      <c r="AZ9655" s="7"/>
      <c r="BA9655" s="7"/>
      <c r="BB9655" s="7"/>
      <c r="BC9655" s="7"/>
      <c r="BD9655" s="7"/>
      <c r="BG9655" s="7"/>
      <c r="BH9655" s="7"/>
      <c r="BI9655" s="7"/>
      <c r="BJ9655" s="7"/>
      <c r="BK9655" s="7"/>
      <c r="BL9655" s="7"/>
      <c r="BM9655" s="7"/>
      <c r="BP9655" s="7"/>
      <c r="BQ9655" s="7"/>
      <c r="BR9655" s="7"/>
      <c r="BS9655" s="7"/>
      <c r="BT9655" s="7"/>
      <c r="BU9655" s="7"/>
      <c r="BV9655" s="7"/>
      <c r="BW9655" s="7"/>
    </row>
    <row r="9656" spans="43:75" x14ac:dyDescent="0.2">
      <c r="AQ9656" s="7"/>
      <c r="AR9656" s="7"/>
      <c r="AS9656" s="7"/>
      <c r="AT9656" s="7"/>
      <c r="AU9656" s="7"/>
      <c r="AV9656" s="7"/>
      <c r="AX9656" s="7"/>
      <c r="AY9656" s="7"/>
      <c r="AZ9656" s="7"/>
      <c r="BA9656" s="7"/>
      <c r="BB9656" s="7"/>
      <c r="BC9656" s="7"/>
      <c r="BD9656" s="7"/>
      <c r="BG9656" s="7"/>
      <c r="BH9656" s="7"/>
      <c r="BI9656" s="7"/>
      <c r="BJ9656" s="7"/>
      <c r="BK9656" s="7"/>
      <c r="BL9656" s="7"/>
      <c r="BM9656" s="7"/>
      <c r="BP9656" s="7"/>
      <c r="BQ9656" s="7"/>
      <c r="BR9656" s="7"/>
      <c r="BS9656" s="7"/>
      <c r="BT9656" s="7"/>
      <c r="BU9656" s="7"/>
      <c r="BV9656" s="7"/>
      <c r="BW9656" s="7"/>
    </row>
    <row r="9657" spans="43:75" x14ac:dyDescent="0.2">
      <c r="AQ9657" s="7"/>
      <c r="AR9657" s="7"/>
      <c r="AS9657" s="7"/>
      <c r="AT9657" s="7"/>
      <c r="AU9657" s="7"/>
      <c r="AV9657" s="7"/>
      <c r="AX9657" s="7"/>
      <c r="AY9657" s="7"/>
      <c r="AZ9657" s="7"/>
      <c r="BA9657" s="7"/>
      <c r="BB9657" s="7"/>
      <c r="BC9657" s="7"/>
      <c r="BD9657" s="7"/>
      <c r="BG9657" s="7"/>
      <c r="BH9657" s="7"/>
      <c r="BI9657" s="7"/>
      <c r="BJ9657" s="7"/>
      <c r="BK9657" s="7"/>
      <c r="BL9657" s="7"/>
      <c r="BM9657" s="7"/>
      <c r="BP9657" s="7"/>
      <c r="BQ9657" s="7"/>
      <c r="BR9657" s="7"/>
      <c r="BS9657" s="7"/>
      <c r="BT9657" s="7"/>
      <c r="BU9657" s="7"/>
      <c r="BV9657" s="7"/>
      <c r="BW9657" s="7"/>
    </row>
    <row r="9658" spans="43:75" x14ac:dyDescent="0.2">
      <c r="AQ9658" s="7"/>
      <c r="AR9658" s="7"/>
      <c r="AS9658" s="7"/>
      <c r="AT9658" s="7"/>
      <c r="AU9658" s="7"/>
      <c r="AV9658" s="7"/>
      <c r="AX9658" s="7"/>
      <c r="AY9658" s="7"/>
      <c r="AZ9658" s="7"/>
      <c r="BA9658" s="7"/>
      <c r="BB9658" s="7"/>
      <c r="BC9658" s="7"/>
      <c r="BD9658" s="7"/>
      <c r="BG9658" s="7"/>
      <c r="BH9658" s="7"/>
      <c r="BI9658" s="7"/>
      <c r="BJ9658" s="7"/>
      <c r="BK9658" s="7"/>
      <c r="BL9658" s="7"/>
      <c r="BM9658" s="7"/>
      <c r="BP9658" s="7"/>
      <c r="BQ9658" s="7"/>
      <c r="BR9658" s="7"/>
      <c r="BS9658" s="7"/>
      <c r="BT9658" s="7"/>
      <c r="BU9658" s="7"/>
      <c r="BV9658" s="7"/>
      <c r="BW9658" s="7"/>
    </row>
    <row r="9659" spans="43:75" x14ac:dyDescent="0.2">
      <c r="AQ9659" s="7"/>
      <c r="AR9659" s="7"/>
      <c r="AS9659" s="7"/>
      <c r="AT9659" s="7"/>
      <c r="AU9659" s="7"/>
      <c r="AV9659" s="7"/>
      <c r="AX9659" s="7"/>
      <c r="AY9659" s="7"/>
      <c r="AZ9659" s="7"/>
      <c r="BA9659" s="7"/>
      <c r="BB9659" s="7"/>
      <c r="BC9659" s="7"/>
      <c r="BD9659" s="7"/>
      <c r="BG9659" s="7"/>
      <c r="BH9659" s="7"/>
      <c r="BI9659" s="7"/>
      <c r="BJ9659" s="7"/>
      <c r="BK9659" s="7"/>
      <c r="BL9659" s="7"/>
      <c r="BM9659" s="7"/>
      <c r="BP9659" s="7"/>
      <c r="BQ9659" s="7"/>
      <c r="BR9659" s="7"/>
      <c r="BS9659" s="7"/>
      <c r="BT9659" s="7"/>
      <c r="BU9659" s="7"/>
      <c r="BV9659" s="7"/>
      <c r="BW9659" s="7"/>
    </row>
    <row r="9660" spans="43:75" x14ac:dyDescent="0.2">
      <c r="AQ9660" s="7"/>
      <c r="AR9660" s="7"/>
      <c r="AS9660" s="7"/>
      <c r="AT9660" s="7"/>
      <c r="AU9660" s="7"/>
      <c r="AV9660" s="7"/>
      <c r="AX9660" s="7"/>
      <c r="AY9660" s="7"/>
      <c r="AZ9660" s="7"/>
      <c r="BA9660" s="7"/>
      <c r="BB9660" s="7"/>
      <c r="BC9660" s="7"/>
      <c r="BD9660" s="7"/>
      <c r="BG9660" s="7"/>
      <c r="BH9660" s="7"/>
      <c r="BI9660" s="7"/>
      <c r="BJ9660" s="7"/>
      <c r="BK9660" s="7"/>
      <c r="BL9660" s="7"/>
      <c r="BM9660" s="7"/>
      <c r="BP9660" s="7"/>
      <c r="BQ9660" s="7"/>
      <c r="BR9660" s="7"/>
      <c r="BS9660" s="7"/>
      <c r="BT9660" s="7"/>
      <c r="BU9660" s="7"/>
      <c r="BV9660" s="7"/>
      <c r="BW9660" s="7"/>
    </row>
    <row r="9661" spans="43:75" x14ac:dyDescent="0.2">
      <c r="AQ9661" s="7"/>
      <c r="AR9661" s="7"/>
      <c r="AS9661" s="7"/>
      <c r="AT9661" s="7"/>
      <c r="AU9661" s="7"/>
      <c r="AV9661" s="7"/>
      <c r="AX9661" s="7"/>
      <c r="AY9661" s="7"/>
      <c r="AZ9661" s="7"/>
      <c r="BA9661" s="7"/>
      <c r="BB9661" s="7"/>
      <c r="BC9661" s="7"/>
      <c r="BD9661" s="7"/>
      <c r="BG9661" s="7"/>
      <c r="BH9661" s="7"/>
      <c r="BI9661" s="7"/>
      <c r="BJ9661" s="7"/>
      <c r="BK9661" s="7"/>
      <c r="BL9661" s="7"/>
      <c r="BM9661" s="7"/>
      <c r="BP9661" s="7"/>
      <c r="BQ9661" s="7"/>
      <c r="BR9661" s="7"/>
      <c r="BS9661" s="7"/>
      <c r="BT9661" s="7"/>
      <c r="BU9661" s="7"/>
      <c r="BV9661" s="7"/>
      <c r="BW9661" s="7"/>
    </row>
    <row r="9662" spans="43:75" x14ac:dyDescent="0.2">
      <c r="AQ9662" s="7"/>
      <c r="AR9662" s="7"/>
      <c r="AS9662" s="7"/>
      <c r="AT9662" s="7"/>
      <c r="AU9662" s="7"/>
      <c r="AV9662" s="7"/>
      <c r="AX9662" s="7"/>
      <c r="AY9662" s="7"/>
      <c r="AZ9662" s="7"/>
      <c r="BA9662" s="7"/>
      <c r="BB9662" s="7"/>
      <c r="BC9662" s="7"/>
      <c r="BD9662" s="7"/>
      <c r="BG9662" s="7"/>
      <c r="BH9662" s="7"/>
      <c r="BI9662" s="7"/>
      <c r="BJ9662" s="7"/>
      <c r="BK9662" s="7"/>
      <c r="BL9662" s="7"/>
      <c r="BM9662" s="7"/>
      <c r="BP9662" s="7"/>
      <c r="BQ9662" s="7"/>
      <c r="BR9662" s="7"/>
      <c r="BS9662" s="7"/>
      <c r="BT9662" s="7"/>
      <c r="BU9662" s="7"/>
      <c r="BV9662" s="7"/>
      <c r="BW9662" s="7"/>
    </row>
    <row r="9663" spans="43:75" x14ac:dyDescent="0.2">
      <c r="AQ9663" s="7"/>
      <c r="AR9663" s="7"/>
      <c r="AS9663" s="7"/>
      <c r="AT9663" s="7"/>
      <c r="AU9663" s="7"/>
      <c r="AV9663" s="7"/>
      <c r="AX9663" s="7"/>
      <c r="AY9663" s="7"/>
      <c r="AZ9663" s="7"/>
      <c r="BA9663" s="7"/>
      <c r="BB9663" s="7"/>
      <c r="BC9663" s="7"/>
      <c r="BD9663" s="7"/>
      <c r="BG9663" s="7"/>
      <c r="BH9663" s="7"/>
      <c r="BI9663" s="7"/>
      <c r="BJ9663" s="7"/>
      <c r="BK9663" s="7"/>
      <c r="BL9663" s="7"/>
      <c r="BM9663" s="7"/>
      <c r="BP9663" s="7"/>
      <c r="BQ9663" s="7"/>
      <c r="BR9663" s="7"/>
      <c r="BS9663" s="7"/>
      <c r="BT9663" s="7"/>
      <c r="BU9663" s="7"/>
      <c r="BV9663" s="7"/>
      <c r="BW9663" s="7"/>
    </row>
    <row r="9664" spans="43:75" x14ac:dyDescent="0.2">
      <c r="AQ9664" s="7"/>
      <c r="AR9664" s="7"/>
      <c r="AS9664" s="7"/>
      <c r="AT9664" s="7"/>
      <c r="AU9664" s="7"/>
      <c r="AV9664" s="7"/>
      <c r="AX9664" s="7"/>
      <c r="AY9664" s="7"/>
      <c r="AZ9664" s="7"/>
      <c r="BA9664" s="7"/>
      <c r="BB9664" s="7"/>
      <c r="BC9664" s="7"/>
      <c r="BD9664" s="7"/>
      <c r="BG9664" s="7"/>
      <c r="BH9664" s="7"/>
      <c r="BI9664" s="7"/>
      <c r="BJ9664" s="7"/>
      <c r="BK9664" s="7"/>
      <c r="BL9664" s="7"/>
      <c r="BM9664" s="7"/>
      <c r="BP9664" s="7"/>
      <c r="BQ9664" s="7"/>
      <c r="BR9664" s="7"/>
      <c r="BS9664" s="7"/>
      <c r="BT9664" s="7"/>
      <c r="BU9664" s="7"/>
      <c r="BV9664" s="7"/>
      <c r="BW9664" s="7"/>
    </row>
    <row r="9665" spans="43:75" x14ac:dyDescent="0.2">
      <c r="AQ9665" s="7"/>
      <c r="AR9665" s="7"/>
      <c r="AS9665" s="7"/>
      <c r="AT9665" s="7"/>
      <c r="AU9665" s="7"/>
      <c r="AV9665" s="7"/>
      <c r="AX9665" s="7"/>
      <c r="AY9665" s="7"/>
      <c r="AZ9665" s="7"/>
      <c r="BA9665" s="7"/>
      <c r="BB9665" s="7"/>
      <c r="BC9665" s="7"/>
      <c r="BD9665" s="7"/>
      <c r="BG9665" s="7"/>
      <c r="BH9665" s="7"/>
      <c r="BI9665" s="7"/>
      <c r="BJ9665" s="7"/>
      <c r="BK9665" s="7"/>
      <c r="BL9665" s="7"/>
      <c r="BM9665" s="7"/>
      <c r="BP9665" s="7"/>
      <c r="BQ9665" s="7"/>
      <c r="BR9665" s="7"/>
      <c r="BS9665" s="7"/>
      <c r="BT9665" s="7"/>
      <c r="BU9665" s="7"/>
      <c r="BV9665" s="7"/>
      <c r="BW9665" s="7"/>
    </row>
    <row r="9666" spans="43:75" x14ac:dyDescent="0.2">
      <c r="AQ9666" s="7"/>
      <c r="AR9666" s="7"/>
      <c r="AS9666" s="7"/>
      <c r="AT9666" s="7"/>
      <c r="AU9666" s="7"/>
      <c r="AV9666" s="7"/>
      <c r="AX9666" s="7"/>
      <c r="AY9666" s="7"/>
      <c r="AZ9666" s="7"/>
      <c r="BA9666" s="7"/>
      <c r="BB9666" s="7"/>
      <c r="BC9666" s="7"/>
      <c r="BD9666" s="7"/>
      <c r="BG9666" s="7"/>
      <c r="BH9666" s="7"/>
      <c r="BI9666" s="7"/>
      <c r="BJ9666" s="7"/>
      <c r="BK9666" s="7"/>
      <c r="BL9666" s="7"/>
      <c r="BM9666" s="7"/>
      <c r="BP9666" s="7"/>
      <c r="BQ9666" s="7"/>
      <c r="BR9666" s="7"/>
      <c r="BS9666" s="7"/>
      <c r="BT9666" s="7"/>
      <c r="BU9666" s="7"/>
      <c r="BV9666" s="7"/>
      <c r="BW9666" s="7"/>
    </row>
    <row r="9667" spans="43:75" x14ac:dyDescent="0.2">
      <c r="AQ9667" s="7"/>
      <c r="AR9667" s="7"/>
      <c r="AS9667" s="7"/>
      <c r="AT9667" s="7"/>
      <c r="AU9667" s="7"/>
      <c r="AV9667" s="7"/>
      <c r="AX9667" s="7"/>
      <c r="AY9667" s="7"/>
      <c r="AZ9667" s="7"/>
      <c r="BA9667" s="7"/>
      <c r="BB9667" s="7"/>
      <c r="BC9667" s="7"/>
      <c r="BD9667" s="7"/>
      <c r="BG9667" s="7"/>
      <c r="BH9667" s="7"/>
      <c r="BI9667" s="7"/>
      <c r="BJ9667" s="7"/>
      <c r="BK9667" s="7"/>
      <c r="BL9667" s="7"/>
      <c r="BM9667" s="7"/>
      <c r="BP9667" s="7"/>
      <c r="BQ9667" s="7"/>
      <c r="BR9667" s="7"/>
      <c r="BS9667" s="7"/>
      <c r="BT9667" s="7"/>
      <c r="BU9667" s="7"/>
      <c r="BV9667" s="7"/>
      <c r="BW9667" s="7"/>
    </row>
    <row r="9668" spans="43:75" x14ac:dyDescent="0.2">
      <c r="AQ9668" s="7"/>
      <c r="AR9668" s="7"/>
      <c r="AS9668" s="7"/>
      <c r="AT9668" s="7"/>
      <c r="AU9668" s="7"/>
      <c r="AV9668" s="7"/>
      <c r="AX9668" s="7"/>
      <c r="AY9668" s="7"/>
      <c r="AZ9668" s="7"/>
      <c r="BA9668" s="7"/>
      <c r="BB9668" s="7"/>
      <c r="BC9668" s="7"/>
      <c r="BD9668" s="7"/>
      <c r="BG9668" s="7"/>
      <c r="BH9668" s="7"/>
      <c r="BI9668" s="7"/>
      <c r="BJ9668" s="7"/>
      <c r="BK9668" s="7"/>
      <c r="BL9668" s="7"/>
      <c r="BM9668" s="7"/>
      <c r="BP9668" s="7"/>
      <c r="BQ9668" s="7"/>
      <c r="BR9668" s="7"/>
      <c r="BS9668" s="7"/>
      <c r="BT9668" s="7"/>
      <c r="BU9668" s="7"/>
      <c r="BV9668" s="7"/>
      <c r="BW9668" s="7"/>
    </row>
    <row r="9669" spans="43:75" x14ac:dyDescent="0.2">
      <c r="AQ9669" s="7"/>
      <c r="AR9669" s="7"/>
      <c r="AS9669" s="7"/>
      <c r="AT9669" s="7"/>
      <c r="AU9669" s="7"/>
      <c r="AV9669" s="7"/>
      <c r="AX9669" s="7"/>
      <c r="AY9669" s="7"/>
      <c r="AZ9669" s="7"/>
      <c r="BA9669" s="7"/>
      <c r="BB9669" s="7"/>
      <c r="BC9669" s="7"/>
      <c r="BD9669" s="7"/>
      <c r="BG9669" s="7"/>
      <c r="BH9669" s="7"/>
      <c r="BI9669" s="7"/>
      <c r="BJ9669" s="7"/>
      <c r="BK9669" s="7"/>
      <c r="BL9669" s="7"/>
      <c r="BM9669" s="7"/>
      <c r="BP9669" s="7"/>
      <c r="BQ9669" s="7"/>
      <c r="BR9669" s="7"/>
      <c r="BS9669" s="7"/>
      <c r="BT9669" s="7"/>
      <c r="BU9669" s="7"/>
      <c r="BV9669" s="7"/>
      <c r="BW9669" s="7"/>
    </row>
    <row r="9670" spans="43:75" x14ac:dyDescent="0.2">
      <c r="AQ9670" s="7"/>
      <c r="AR9670" s="7"/>
      <c r="AS9670" s="7"/>
      <c r="AT9670" s="7"/>
      <c r="AU9670" s="7"/>
      <c r="AV9670" s="7"/>
      <c r="AX9670" s="7"/>
      <c r="AY9670" s="7"/>
      <c r="AZ9670" s="7"/>
      <c r="BA9670" s="7"/>
      <c r="BB9670" s="7"/>
      <c r="BC9670" s="7"/>
      <c r="BD9670" s="7"/>
      <c r="BG9670" s="7"/>
      <c r="BH9670" s="7"/>
      <c r="BI9670" s="7"/>
      <c r="BJ9670" s="7"/>
      <c r="BK9670" s="7"/>
      <c r="BL9670" s="7"/>
      <c r="BM9670" s="7"/>
      <c r="BP9670" s="7"/>
      <c r="BQ9670" s="7"/>
      <c r="BR9670" s="7"/>
      <c r="BS9670" s="7"/>
      <c r="BT9670" s="7"/>
      <c r="BU9670" s="7"/>
      <c r="BV9670" s="7"/>
      <c r="BW9670" s="7"/>
    </row>
    <row r="9671" spans="43:75" x14ac:dyDescent="0.2">
      <c r="AQ9671" s="7"/>
      <c r="AR9671" s="7"/>
      <c r="AS9671" s="7"/>
      <c r="AT9671" s="7"/>
      <c r="AU9671" s="7"/>
      <c r="AV9671" s="7"/>
      <c r="AX9671" s="7"/>
      <c r="AY9671" s="7"/>
      <c r="AZ9671" s="7"/>
      <c r="BA9671" s="7"/>
      <c r="BB9671" s="7"/>
      <c r="BC9671" s="7"/>
      <c r="BD9671" s="7"/>
      <c r="BG9671" s="7"/>
      <c r="BH9671" s="7"/>
      <c r="BI9671" s="7"/>
      <c r="BJ9671" s="7"/>
      <c r="BK9671" s="7"/>
      <c r="BL9671" s="7"/>
      <c r="BM9671" s="7"/>
      <c r="BP9671" s="7"/>
      <c r="BQ9671" s="7"/>
      <c r="BR9671" s="7"/>
      <c r="BS9671" s="7"/>
      <c r="BT9671" s="7"/>
      <c r="BU9671" s="7"/>
      <c r="BV9671" s="7"/>
      <c r="BW9671" s="7"/>
    </row>
    <row r="9672" spans="43:75" x14ac:dyDescent="0.2">
      <c r="AQ9672" s="7"/>
      <c r="AR9672" s="7"/>
      <c r="AS9672" s="7"/>
      <c r="AT9672" s="7"/>
      <c r="AU9672" s="7"/>
      <c r="AV9672" s="7"/>
      <c r="AX9672" s="7"/>
      <c r="AY9672" s="7"/>
      <c r="AZ9672" s="7"/>
      <c r="BA9672" s="7"/>
      <c r="BB9672" s="7"/>
      <c r="BC9672" s="7"/>
      <c r="BD9672" s="7"/>
      <c r="BG9672" s="7"/>
      <c r="BH9672" s="7"/>
      <c r="BI9672" s="7"/>
      <c r="BJ9672" s="7"/>
      <c r="BK9672" s="7"/>
      <c r="BL9672" s="7"/>
      <c r="BM9672" s="7"/>
      <c r="BP9672" s="7"/>
      <c r="BQ9672" s="7"/>
      <c r="BR9672" s="7"/>
      <c r="BS9672" s="7"/>
      <c r="BT9672" s="7"/>
      <c r="BU9672" s="7"/>
      <c r="BV9672" s="7"/>
      <c r="BW9672" s="7"/>
    </row>
    <row r="9673" spans="43:75" x14ac:dyDescent="0.2">
      <c r="AQ9673" s="7"/>
      <c r="AR9673" s="7"/>
      <c r="AS9673" s="7"/>
      <c r="AT9673" s="7"/>
      <c r="AU9673" s="7"/>
      <c r="AV9673" s="7"/>
      <c r="AX9673" s="7"/>
      <c r="AY9673" s="7"/>
      <c r="AZ9673" s="7"/>
      <c r="BA9673" s="7"/>
      <c r="BB9673" s="7"/>
      <c r="BC9673" s="7"/>
      <c r="BD9673" s="7"/>
      <c r="BG9673" s="7"/>
      <c r="BH9673" s="7"/>
      <c r="BI9673" s="7"/>
      <c r="BJ9673" s="7"/>
      <c r="BK9673" s="7"/>
      <c r="BL9673" s="7"/>
      <c r="BM9673" s="7"/>
      <c r="BP9673" s="7"/>
      <c r="BQ9673" s="7"/>
      <c r="BR9673" s="7"/>
      <c r="BS9673" s="7"/>
      <c r="BT9673" s="7"/>
      <c r="BU9673" s="7"/>
      <c r="BV9673" s="7"/>
      <c r="BW9673" s="7"/>
    </row>
    <row r="9674" spans="43:75" x14ac:dyDescent="0.2">
      <c r="AQ9674" s="7"/>
      <c r="AR9674" s="7"/>
      <c r="AS9674" s="7"/>
      <c r="AT9674" s="7"/>
      <c r="AU9674" s="7"/>
      <c r="AV9674" s="7"/>
      <c r="AX9674" s="7"/>
      <c r="AY9674" s="7"/>
      <c r="AZ9674" s="7"/>
      <c r="BA9674" s="7"/>
      <c r="BB9674" s="7"/>
      <c r="BC9674" s="7"/>
      <c r="BD9674" s="7"/>
      <c r="BG9674" s="7"/>
      <c r="BH9674" s="7"/>
      <c r="BI9674" s="7"/>
      <c r="BJ9674" s="7"/>
      <c r="BK9674" s="7"/>
      <c r="BL9674" s="7"/>
      <c r="BM9674" s="7"/>
      <c r="BP9674" s="7"/>
      <c r="BQ9674" s="7"/>
      <c r="BR9674" s="7"/>
      <c r="BS9674" s="7"/>
      <c r="BT9674" s="7"/>
      <c r="BU9674" s="7"/>
      <c r="BV9674" s="7"/>
      <c r="BW9674" s="7"/>
    </row>
    <row r="9675" spans="43:75" x14ac:dyDescent="0.2">
      <c r="AQ9675" s="7"/>
      <c r="AR9675" s="7"/>
      <c r="AS9675" s="7"/>
      <c r="AT9675" s="7"/>
      <c r="AU9675" s="7"/>
      <c r="AV9675" s="7"/>
      <c r="AX9675" s="7"/>
      <c r="AY9675" s="7"/>
      <c r="AZ9675" s="7"/>
      <c r="BA9675" s="7"/>
      <c r="BB9675" s="7"/>
      <c r="BC9675" s="7"/>
      <c r="BD9675" s="7"/>
      <c r="BG9675" s="7"/>
      <c r="BH9675" s="7"/>
      <c r="BI9675" s="7"/>
      <c r="BJ9675" s="7"/>
      <c r="BK9675" s="7"/>
      <c r="BL9675" s="7"/>
      <c r="BM9675" s="7"/>
      <c r="BP9675" s="7"/>
      <c r="BQ9675" s="7"/>
      <c r="BR9675" s="7"/>
      <c r="BS9675" s="7"/>
      <c r="BT9675" s="7"/>
      <c r="BU9675" s="7"/>
      <c r="BV9675" s="7"/>
      <c r="BW9675" s="7"/>
    </row>
    <row r="9676" spans="43:75" x14ac:dyDescent="0.2">
      <c r="AQ9676" s="7"/>
      <c r="AR9676" s="7"/>
      <c r="AS9676" s="7"/>
      <c r="AT9676" s="7"/>
      <c r="AU9676" s="7"/>
      <c r="AV9676" s="7"/>
      <c r="AX9676" s="7"/>
      <c r="AY9676" s="7"/>
      <c r="AZ9676" s="7"/>
      <c r="BA9676" s="7"/>
      <c r="BB9676" s="7"/>
      <c r="BC9676" s="7"/>
      <c r="BD9676" s="7"/>
      <c r="BG9676" s="7"/>
      <c r="BH9676" s="7"/>
      <c r="BI9676" s="7"/>
      <c r="BJ9676" s="7"/>
      <c r="BK9676" s="7"/>
      <c r="BL9676" s="7"/>
      <c r="BM9676" s="7"/>
      <c r="BP9676" s="7"/>
      <c r="BQ9676" s="7"/>
      <c r="BR9676" s="7"/>
      <c r="BS9676" s="7"/>
      <c r="BT9676" s="7"/>
      <c r="BU9676" s="7"/>
      <c r="BV9676" s="7"/>
      <c r="BW9676" s="7"/>
    </row>
    <row r="9677" spans="43:75" x14ac:dyDescent="0.2">
      <c r="AQ9677" s="7"/>
      <c r="AR9677" s="7"/>
      <c r="AS9677" s="7"/>
      <c r="AT9677" s="7"/>
      <c r="AU9677" s="7"/>
      <c r="AV9677" s="7"/>
      <c r="AX9677" s="7"/>
      <c r="AY9677" s="7"/>
      <c r="AZ9677" s="7"/>
      <c r="BA9677" s="7"/>
      <c r="BB9677" s="7"/>
      <c r="BC9677" s="7"/>
      <c r="BD9677" s="7"/>
      <c r="BG9677" s="7"/>
      <c r="BH9677" s="7"/>
      <c r="BI9677" s="7"/>
      <c r="BJ9677" s="7"/>
      <c r="BK9677" s="7"/>
      <c r="BL9677" s="7"/>
      <c r="BM9677" s="7"/>
      <c r="BP9677" s="7"/>
      <c r="BQ9677" s="7"/>
      <c r="BR9677" s="7"/>
      <c r="BS9677" s="7"/>
      <c r="BT9677" s="7"/>
      <c r="BU9677" s="7"/>
      <c r="BV9677" s="7"/>
      <c r="BW9677" s="7"/>
    </row>
    <row r="9678" spans="43:75" x14ac:dyDescent="0.2">
      <c r="AQ9678" s="7"/>
      <c r="AR9678" s="7"/>
      <c r="AS9678" s="7"/>
      <c r="AT9678" s="7"/>
      <c r="AU9678" s="7"/>
      <c r="AV9678" s="7"/>
      <c r="AX9678" s="7"/>
      <c r="AY9678" s="7"/>
      <c r="AZ9678" s="7"/>
      <c r="BA9678" s="7"/>
      <c r="BB9678" s="7"/>
      <c r="BC9678" s="7"/>
      <c r="BD9678" s="7"/>
      <c r="BG9678" s="7"/>
      <c r="BH9678" s="7"/>
      <c r="BI9678" s="7"/>
      <c r="BJ9678" s="7"/>
      <c r="BK9678" s="7"/>
      <c r="BL9678" s="7"/>
      <c r="BM9678" s="7"/>
      <c r="BP9678" s="7"/>
      <c r="BQ9678" s="7"/>
      <c r="BR9678" s="7"/>
      <c r="BS9678" s="7"/>
      <c r="BT9678" s="7"/>
      <c r="BU9678" s="7"/>
      <c r="BV9678" s="7"/>
      <c r="BW9678" s="7"/>
    </row>
    <row r="9679" spans="43:75" x14ac:dyDescent="0.2">
      <c r="AQ9679" s="7"/>
      <c r="AR9679" s="7"/>
      <c r="AS9679" s="7"/>
      <c r="AT9679" s="7"/>
      <c r="AU9679" s="7"/>
      <c r="AV9679" s="7"/>
      <c r="AX9679" s="7"/>
      <c r="AY9679" s="7"/>
      <c r="AZ9679" s="7"/>
      <c r="BA9679" s="7"/>
      <c r="BB9679" s="7"/>
      <c r="BC9679" s="7"/>
      <c r="BD9679" s="7"/>
      <c r="BG9679" s="7"/>
      <c r="BH9679" s="7"/>
      <c r="BI9679" s="7"/>
      <c r="BJ9679" s="7"/>
      <c r="BK9679" s="7"/>
      <c r="BL9679" s="7"/>
      <c r="BM9679" s="7"/>
      <c r="BP9679" s="7"/>
      <c r="BQ9679" s="7"/>
      <c r="BR9679" s="7"/>
      <c r="BS9679" s="7"/>
      <c r="BT9679" s="7"/>
      <c r="BU9679" s="7"/>
      <c r="BV9679" s="7"/>
      <c r="BW9679" s="7"/>
    </row>
    <row r="9680" spans="43:75" x14ac:dyDescent="0.2">
      <c r="AQ9680" s="7"/>
      <c r="AR9680" s="7"/>
      <c r="AS9680" s="7"/>
      <c r="AT9680" s="7"/>
      <c r="AU9680" s="7"/>
      <c r="AV9680" s="7"/>
      <c r="AX9680" s="7"/>
      <c r="AY9680" s="7"/>
      <c r="AZ9680" s="7"/>
      <c r="BA9680" s="7"/>
      <c r="BB9680" s="7"/>
      <c r="BC9680" s="7"/>
      <c r="BD9680" s="7"/>
      <c r="BG9680" s="7"/>
      <c r="BH9680" s="7"/>
      <c r="BI9680" s="7"/>
      <c r="BJ9680" s="7"/>
      <c r="BK9680" s="7"/>
      <c r="BL9680" s="7"/>
      <c r="BM9680" s="7"/>
      <c r="BP9680" s="7"/>
      <c r="BQ9680" s="7"/>
      <c r="BR9680" s="7"/>
      <c r="BS9680" s="7"/>
      <c r="BT9680" s="7"/>
      <c r="BU9680" s="7"/>
      <c r="BV9680" s="7"/>
      <c r="BW9680" s="7"/>
    </row>
    <row r="9681" spans="43:75" x14ac:dyDescent="0.2">
      <c r="AQ9681" s="7"/>
      <c r="AR9681" s="7"/>
      <c r="AS9681" s="7"/>
      <c r="AT9681" s="7"/>
      <c r="AU9681" s="7"/>
      <c r="AV9681" s="7"/>
      <c r="AX9681" s="7"/>
      <c r="AY9681" s="7"/>
      <c r="AZ9681" s="7"/>
      <c r="BA9681" s="7"/>
      <c r="BB9681" s="7"/>
      <c r="BC9681" s="7"/>
      <c r="BD9681" s="7"/>
      <c r="BG9681" s="7"/>
      <c r="BH9681" s="7"/>
      <c r="BI9681" s="7"/>
      <c r="BJ9681" s="7"/>
      <c r="BK9681" s="7"/>
      <c r="BL9681" s="7"/>
      <c r="BM9681" s="7"/>
      <c r="BP9681" s="7"/>
      <c r="BQ9681" s="7"/>
      <c r="BR9681" s="7"/>
      <c r="BS9681" s="7"/>
      <c r="BT9681" s="7"/>
      <c r="BU9681" s="7"/>
      <c r="BV9681" s="7"/>
      <c r="BW9681" s="7"/>
    </row>
    <row r="9682" spans="43:75" x14ac:dyDescent="0.2">
      <c r="AQ9682" s="7"/>
      <c r="AR9682" s="7"/>
      <c r="AS9682" s="7"/>
      <c r="AT9682" s="7"/>
      <c r="AU9682" s="7"/>
      <c r="AV9682" s="7"/>
      <c r="AX9682" s="7"/>
      <c r="AY9682" s="7"/>
      <c r="AZ9682" s="7"/>
      <c r="BA9682" s="7"/>
      <c r="BB9682" s="7"/>
      <c r="BC9682" s="7"/>
      <c r="BD9682" s="7"/>
      <c r="BG9682" s="7"/>
      <c r="BH9682" s="7"/>
      <c r="BI9682" s="7"/>
      <c r="BJ9682" s="7"/>
      <c r="BK9682" s="7"/>
      <c r="BL9682" s="7"/>
      <c r="BM9682" s="7"/>
      <c r="BP9682" s="7"/>
      <c r="BQ9682" s="7"/>
      <c r="BR9682" s="7"/>
      <c r="BS9682" s="7"/>
      <c r="BT9682" s="7"/>
      <c r="BU9682" s="7"/>
      <c r="BV9682" s="7"/>
      <c r="BW9682" s="7"/>
    </row>
    <row r="9683" spans="43:75" x14ac:dyDescent="0.2">
      <c r="AQ9683" s="7"/>
      <c r="AR9683" s="7"/>
      <c r="AS9683" s="7"/>
      <c r="AT9683" s="7"/>
      <c r="AU9683" s="7"/>
      <c r="AV9683" s="7"/>
      <c r="AX9683" s="7"/>
      <c r="AY9683" s="7"/>
      <c r="AZ9683" s="7"/>
      <c r="BA9683" s="7"/>
      <c r="BB9683" s="7"/>
      <c r="BC9683" s="7"/>
      <c r="BD9683" s="7"/>
      <c r="BG9683" s="7"/>
      <c r="BH9683" s="7"/>
      <c r="BI9683" s="7"/>
      <c r="BJ9683" s="7"/>
      <c r="BK9683" s="7"/>
      <c r="BL9683" s="7"/>
      <c r="BM9683" s="7"/>
      <c r="BP9683" s="7"/>
      <c r="BQ9683" s="7"/>
      <c r="BR9683" s="7"/>
      <c r="BS9683" s="7"/>
      <c r="BT9683" s="7"/>
      <c r="BU9683" s="7"/>
      <c r="BV9683" s="7"/>
      <c r="BW9683" s="7"/>
    </row>
    <row r="9684" spans="43:75" x14ac:dyDescent="0.2">
      <c r="AQ9684" s="7"/>
      <c r="AR9684" s="7"/>
      <c r="AS9684" s="7"/>
      <c r="AT9684" s="7"/>
      <c r="AU9684" s="7"/>
      <c r="AV9684" s="7"/>
      <c r="AX9684" s="7"/>
      <c r="AY9684" s="7"/>
      <c r="AZ9684" s="7"/>
      <c r="BA9684" s="7"/>
      <c r="BB9684" s="7"/>
      <c r="BC9684" s="7"/>
      <c r="BD9684" s="7"/>
      <c r="BG9684" s="7"/>
      <c r="BH9684" s="7"/>
      <c r="BI9684" s="7"/>
      <c r="BJ9684" s="7"/>
      <c r="BK9684" s="7"/>
      <c r="BL9684" s="7"/>
      <c r="BM9684" s="7"/>
      <c r="BP9684" s="7"/>
      <c r="BQ9684" s="7"/>
      <c r="BR9684" s="7"/>
      <c r="BS9684" s="7"/>
      <c r="BT9684" s="7"/>
      <c r="BU9684" s="7"/>
      <c r="BV9684" s="7"/>
      <c r="BW9684" s="7"/>
    </row>
    <row r="9685" spans="43:75" x14ac:dyDescent="0.2">
      <c r="AQ9685" s="7"/>
      <c r="AR9685" s="7"/>
      <c r="AS9685" s="7"/>
      <c r="AT9685" s="7"/>
      <c r="AU9685" s="7"/>
      <c r="AV9685" s="7"/>
      <c r="AX9685" s="7"/>
      <c r="AY9685" s="7"/>
      <c r="AZ9685" s="7"/>
      <c r="BA9685" s="7"/>
      <c r="BB9685" s="7"/>
      <c r="BC9685" s="7"/>
      <c r="BD9685" s="7"/>
      <c r="BG9685" s="7"/>
      <c r="BH9685" s="7"/>
      <c r="BI9685" s="7"/>
      <c r="BJ9685" s="7"/>
      <c r="BK9685" s="7"/>
      <c r="BL9685" s="7"/>
      <c r="BM9685" s="7"/>
      <c r="BP9685" s="7"/>
      <c r="BQ9685" s="7"/>
      <c r="BR9685" s="7"/>
      <c r="BS9685" s="7"/>
      <c r="BT9685" s="7"/>
      <c r="BU9685" s="7"/>
      <c r="BV9685" s="7"/>
      <c r="BW9685" s="7"/>
    </row>
    <row r="9686" spans="43:75" x14ac:dyDescent="0.2">
      <c r="AQ9686" s="7"/>
      <c r="AR9686" s="7"/>
      <c r="AS9686" s="7"/>
      <c r="AT9686" s="7"/>
      <c r="AU9686" s="7"/>
      <c r="AV9686" s="7"/>
      <c r="AX9686" s="7"/>
      <c r="AY9686" s="7"/>
      <c r="AZ9686" s="7"/>
      <c r="BA9686" s="7"/>
      <c r="BB9686" s="7"/>
      <c r="BC9686" s="7"/>
      <c r="BD9686" s="7"/>
      <c r="BG9686" s="7"/>
      <c r="BH9686" s="7"/>
      <c r="BI9686" s="7"/>
      <c r="BJ9686" s="7"/>
      <c r="BK9686" s="7"/>
      <c r="BL9686" s="7"/>
      <c r="BM9686" s="7"/>
      <c r="BP9686" s="7"/>
      <c r="BQ9686" s="7"/>
      <c r="BR9686" s="7"/>
      <c r="BS9686" s="7"/>
      <c r="BT9686" s="7"/>
      <c r="BU9686" s="7"/>
      <c r="BV9686" s="7"/>
      <c r="BW9686" s="7"/>
    </row>
    <row r="9687" spans="43:75" x14ac:dyDescent="0.2">
      <c r="AQ9687" s="7"/>
      <c r="AR9687" s="7"/>
      <c r="AS9687" s="7"/>
      <c r="AT9687" s="7"/>
      <c r="AU9687" s="7"/>
      <c r="AV9687" s="7"/>
      <c r="AX9687" s="7"/>
      <c r="AY9687" s="7"/>
      <c r="AZ9687" s="7"/>
      <c r="BA9687" s="7"/>
      <c r="BB9687" s="7"/>
      <c r="BC9687" s="7"/>
      <c r="BD9687" s="7"/>
      <c r="BG9687" s="7"/>
      <c r="BH9687" s="7"/>
      <c r="BI9687" s="7"/>
      <c r="BJ9687" s="7"/>
      <c r="BK9687" s="7"/>
      <c r="BL9687" s="7"/>
      <c r="BM9687" s="7"/>
      <c r="BP9687" s="7"/>
      <c r="BQ9687" s="7"/>
      <c r="BR9687" s="7"/>
      <c r="BS9687" s="7"/>
      <c r="BT9687" s="7"/>
      <c r="BU9687" s="7"/>
      <c r="BV9687" s="7"/>
      <c r="BW9687" s="7"/>
    </row>
    <row r="9688" spans="43:75" x14ac:dyDescent="0.2">
      <c r="AQ9688" s="7"/>
      <c r="AR9688" s="7"/>
      <c r="AS9688" s="7"/>
      <c r="AT9688" s="7"/>
      <c r="AU9688" s="7"/>
      <c r="AV9688" s="7"/>
      <c r="AX9688" s="7"/>
      <c r="AY9688" s="7"/>
      <c r="AZ9688" s="7"/>
      <c r="BA9688" s="7"/>
      <c r="BB9688" s="7"/>
      <c r="BC9688" s="7"/>
      <c r="BD9688" s="7"/>
      <c r="BG9688" s="7"/>
      <c r="BH9688" s="7"/>
      <c r="BI9688" s="7"/>
      <c r="BJ9688" s="7"/>
      <c r="BK9688" s="7"/>
      <c r="BL9688" s="7"/>
      <c r="BM9688" s="7"/>
      <c r="BP9688" s="7"/>
      <c r="BQ9688" s="7"/>
      <c r="BR9688" s="7"/>
      <c r="BS9688" s="7"/>
      <c r="BT9688" s="7"/>
      <c r="BU9688" s="7"/>
      <c r="BV9688" s="7"/>
      <c r="BW9688" s="7"/>
    </row>
    <row r="9689" spans="43:75" x14ac:dyDescent="0.2">
      <c r="AQ9689" s="7"/>
      <c r="AR9689" s="7"/>
      <c r="AS9689" s="7"/>
      <c r="AT9689" s="7"/>
      <c r="AU9689" s="7"/>
      <c r="AV9689" s="7"/>
      <c r="AX9689" s="7"/>
      <c r="AY9689" s="7"/>
      <c r="AZ9689" s="7"/>
      <c r="BA9689" s="7"/>
      <c r="BB9689" s="7"/>
      <c r="BC9689" s="7"/>
      <c r="BD9689" s="7"/>
      <c r="BG9689" s="7"/>
      <c r="BH9689" s="7"/>
      <c r="BI9689" s="7"/>
      <c r="BJ9689" s="7"/>
      <c r="BK9689" s="7"/>
      <c r="BL9689" s="7"/>
      <c r="BM9689" s="7"/>
      <c r="BP9689" s="7"/>
      <c r="BQ9689" s="7"/>
      <c r="BR9689" s="7"/>
      <c r="BS9689" s="7"/>
      <c r="BT9689" s="7"/>
      <c r="BU9689" s="7"/>
      <c r="BV9689" s="7"/>
      <c r="BW9689" s="7"/>
    </row>
    <row r="9690" spans="43:75" x14ac:dyDescent="0.2">
      <c r="AQ9690" s="7"/>
      <c r="AR9690" s="7"/>
      <c r="AS9690" s="7"/>
      <c r="AT9690" s="7"/>
      <c r="AU9690" s="7"/>
      <c r="AV9690" s="7"/>
      <c r="AX9690" s="7"/>
      <c r="AY9690" s="7"/>
      <c r="AZ9690" s="7"/>
      <c r="BA9690" s="7"/>
      <c r="BB9690" s="7"/>
      <c r="BC9690" s="7"/>
      <c r="BD9690" s="7"/>
      <c r="BG9690" s="7"/>
      <c r="BH9690" s="7"/>
      <c r="BI9690" s="7"/>
      <c r="BJ9690" s="7"/>
      <c r="BK9690" s="7"/>
      <c r="BL9690" s="7"/>
      <c r="BM9690" s="7"/>
      <c r="BP9690" s="7"/>
      <c r="BQ9690" s="7"/>
      <c r="BR9690" s="7"/>
      <c r="BS9690" s="7"/>
      <c r="BT9690" s="7"/>
      <c r="BU9690" s="7"/>
      <c r="BV9690" s="7"/>
      <c r="BW9690" s="7"/>
    </row>
    <row r="9691" spans="43:75" x14ac:dyDescent="0.2">
      <c r="AQ9691" s="7"/>
      <c r="AR9691" s="7"/>
      <c r="AS9691" s="7"/>
      <c r="AT9691" s="7"/>
      <c r="AU9691" s="7"/>
      <c r="AV9691" s="7"/>
      <c r="AX9691" s="7"/>
      <c r="AY9691" s="7"/>
      <c r="AZ9691" s="7"/>
      <c r="BA9691" s="7"/>
      <c r="BB9691" s="7"/>
      <c r="BC9691" s="7"/>
      <c r="BD9691" s="7"/>
      <c r="BG9691" s="7"/>
      <c r="BH9691" s="7"/>
      <c r="BI9691" s="7"/>
      <c r="BJ9691" s="7"/>
      <c r="BK9691" s="7"/>
      <c r="BL9691" s="7"/>
      <c r="BM9691" s="7"/>
      <c r="BP9691" s="7"/>
      <c r="BQ9691" s="7"/>
      <c r="BR9691" s="7"/>
      <c r="BS9691" s="7"/>
      <c r="BT9691" s="7"/>
      <c r="BU9691" s="7"/>
      <c r="BV9691" s="7"/>
      <c r="BW9691" s="7"/>
    </row>
    <row r="9692" spans="43:75" x14ac:dyDescent="0.2">
      <c r="AQ9692" s="7"/>
      <c r="AR9692" s="7"/>
      <c r="AS9692" s="7"/>
      <c r="AT9692" s="7"/>
      <c r="AU9692" s="7"/>
      <c r="AV9692" s="7"/>
      <c r="AX9692" s="7"/>
      <c r="AY9692" s="7"/>
      <c r="AZ9692" s="7"/>
      <c r="BA9692" s="7"/>
      <c r="BB9692" s="7"/>
      <c r="BC9692" s="7"/>
      <c r="BD9692" s="7"/>
      <c r="BG9692" s="7"/>
      <c r="BH9692" s="7"/>
      <c r="BI9692" s="7"/>
      <c r="BJ9692" s="7"/>
      <c r="BK9692" s="7"/>
      <c r="BL9692" s="7"/>
      <c r="BM9692" s="7"/>
      <c r="BP9692" s="7"/>
      <c r="BQ9692" s="7"/>
      <c r="BR9692" s="7"/>
      <c r="BS9692" s="7"/>
      <c r="BT9692" s="7"/>
      <c r="BU9692" s="7"/>
      <c r="BV9692" s="7"/>
      <c r="BW9692" s="7"/>
    </row>
    <row r="9693" spans="43:75" x14ac:dyDescent="0.2">
      <c r="AQ9693" s="7"/>
      <c r="AR9693" s="7"/>
      <c r="AS9693" s="7"/>
      <c r="AT9693" s="7"/>
      <c r="AU9693" s="7"/>
      <c r="AV9693" s="7"/>
      <c r="AX9693" s="7"/>
      <c r="AY9693" s="7"/>
      <c r="AZ9693" s="7"/>
      <c r="BA9693" s="7"/>
      <c r="BB9693" s="7"/>
      <c r="BC9693" s="7"/>
      <c r="BD9693" s="7"/>
      <c r="BG9693" s="7"/>
      <c r="BH9693" s="7"/>
      <c r="BI9693" s="7"/>
      <c r="BJ9693" s="7"/>
      <c r="BK9693" s="7"/>
      <c r="BL9693" s="7"/>
      <c r="BM9693" s="7"/>
      <c r="BP9693" s="7"/>
      <c r="BQ9693" s="7"/>
      <c r="BR9693" s="7"/>
      <c r="BS9693" s="7"/>
      <c r="BT9693" s="7"/>
      <c r="BU9693" s="7"/>
      <c r="BV9693" s="7"/>
      <c r="BW9693" s="7"/>
    </row>
    <row r="9694" spans="43:75" x14ac:dyDescent="0.2">
      <c r="AQ9694" s="7"/>
      <c r="AR9694" s="7"/>
      <c r="AS9694" s="7"/>
      <c r="AT9694" s="7"/>
      <c r="AU9694" s="7"/>
      <c r="AV9694" s="7"/>
      <c r="AX9694" s="7"/>
      <c r="AY9694" s="7"/>
      <c r="AZ9694" s="7"/>
      <c r="BA9694" s="7"/>
      <c r="BB9694" s="7"/>
      <c r="BC9694" s="7"/>
      <c r="BD9694" s="7"/>
      <c r="BG9694" s="7"/>
      <c r="BH9694" s="7"/>
      <c r="BI9694" s="7"/>
      <c r="BJ9694" s="7"/>
      <c r="BK9694" s="7"/>
      <c r="BL9694" s="7"/>
      <c r="BM9694" s="7"/>
      <c r="BP9694" s="7"/>
      <c r="BQ9694" s="7"/>
      <c r="BR9694" s="7"/>
      <c r="BS9694" s="7"/>
      <c r="BT9694" s="7"/>
      <c r="BU9694" s="7"/>
      <c r="BV9694" s="7"/>
      <c r="BW9694" s="7"/>
    </row>
    <row r="9695" spans="43:75" x14ac:dyDescent="0.2">
      <c r="AQ9695" s="7"/>
      <c r="AR9695" s="7"/>
      <c r="AS9695" s="7"/>
      <c r="AT9695" s="7"/>
      <c r="AU9695" s="7"/>
      <c r="AV9695" s="7"/>
      <c r="AX9695" s="7"/>
      <c r="AY9695" s="7"/>
      <c r="AZ9695" s="7"/>
      <c r="BA9695" s="7"/>
      <c r="BB9695" s="7"/>
      <c r="BC9695" s="7"/>
      <c r="BD9695" s="7"/>
      <c r="BG9695" s="7"/>
      <c r="BH9695" s="7"/>
      <c r="BI9695" s="7"/>
      <c r="BJ9695" s="7"/>
      <c r="BK9695" s="7"/>
      <c r="BL9695" s="7"/>
      <c r="BM9695" s="7"/>
      <c r="BP9695" s="7"/>
      <c r="BQ9695" s="7"/>
      <c r="BR9695" s="7"/>
      <c r="BS9695" s="7"/>
      <c r="BT9695" s="7"/>
      <c r="BU9695" s="7"/>
      <c r="BV9695" s="7"/>
      <c r="BW9695" s="7"/>
    </row>
    <row r="9696" spans="43:75" x14ac:dyDescent="0.2">
      <c r="AQ9696" s="7"/>
      <c r="AR9696" s="7"/>
      <c r="AS9696" s="7"/>
      <c r="AT9696" s="7"/>
      <c r="AU9696" s="7"/>
      <c r="AV9696" s="7"/>
      <c r="AX9696" s="7"/>
      <c r="AY9696" s="7"/>
      <c r="AZ9696" s="7"/>
      <c r="BA9696" s="7"/>
      <c r="BB9696" s="7"/>
      <c r="BC9696" s="7"/>
      <c r="BD9696" s="7"/>
      <c r="BG9696" s="7"/>
      <c r="BH9696" s="7"/>
      <c r="BI9696" s="7"/>
      <c r="BJ9696" s="7"/>
      <c r="BK9696" s="7"/>
      <c r="BL9696" s="7"/>
      <c r="BM9696" s="7"/>
      <c r="BP9696" s="7"/>
      <c r="BQ9696" s="7"/>
      <c r="BR9696" s="7"/>
      <c r="BS9696" s="7"/>
      <c r="BT9696" s="7"/>
      <c r="BU9696" s="7"/>
      <c r="BV9696" s="7"/>
      <c r="BW9696" s="7"/>
    </row>
    <row r="9697" spans="43:75" x14ac:dyDescent="0.2">
      <c r="AQ9697" s="7"/>
      <c r="AR9697" s="7"/>
      <c r="AS9697" s="7"/>
      <c r="AT9697" s="7"/>
      <c r="AU9697" s="7"/>
      <c r="AV9697" s="7"/>
      <c r="AX9697" s="7"/>
      <c r="AY9697" s="7"/>
      <c r="AZ9697" s="7"/>
      <c r="BA9697" s="7"/>
      <c r="BB9697" s="7"/>
      <c r="BC9697" s="7"/>
      <c r="BD9697" s="7"/>
      <c r="BG9697" s="7"/>
      <c r="BH9697" s="7"/>
      <c r="BI9697" s="7"/>
      <c r="BJ9697" s="7"/>
      <c r="BK9697" s="7"/>
      <c r="BL9697" s="7"/>
      <c r="BM9697" s="7"/>
      <c r="BP9697" s="7"/>
      <c r="BQ9697" s="7"/>
      <c r="BR9697" s="7"/>
      <c r="BS9697" s="7"/>
      <c r="BT9697" s="7"/>
      <c r="BU9697" s="7"/>
      <c r="BV9697" s="7"/>
      <c r="BW9697" s="7"/>
    </row>
    <row r="9698" spans="43:75" x14ac:dyDescent="0.2">
      <c r="AQ9698" s="7"/>
      <c r="AR9698" s="7"/>
      <c r="AS9698" s="7"/>
      <c r="AT9698" s="7"/>
      <c r="AU9698" s="7"/>
      <c r="AV9698" s="7"/>
      <c r="AX9698" s="7"/>
      <c r="AY9698" s="7"/>
      <c r="AZ9698" s="7"/>
      <c r="BA9698" s="7"/>
      <c r="BB9698" s="7"/>
      <c r="BC9698" s="7"/>
      <c r="BD9698" s="7"/>
      <c r="BG9698" s="7"/>
      <c r="BH9698" s="7"/>
      <c r="BI9698" s="7"/>
      <c r="BJ9698" s="7"/>
      <c r="BK9698" s="7"/>
      <c r="BL9698" s="7"/>
      <c r="BM9698" s="7"/>
      <c r="BP9698" s="7"/>
      <c r="BQ9698" s="7"/>
      <c r="BR9698" s="7"/>
      <c r="BS9698" s="7"/>
      <c r="BT9698" s="7"/>
      <c r="BU9698" s="7"/>
      <c r="BV9698" s="7"/>
      <c r="BW9698" s="7"/>
    </row>
    <row r="9699" spans="43:75" x14ac:dyDescent="0.2">
      <c r="AQ9699" s="7"/>
      <c r="AR9699" s="7"/>
      <c r="AS9699" s="7"/>
      <c r="AT9699" s="7"/>
      <c r="AU9699" s="7"/>
      <c r="AV9699" s="7"/>
      <c r="AX9699" s="7"/>
      <c r="AY9699" s="7"/>
      <c r="AZ9699" s="7"/>
      <c r="BA9699" s="7"/>
      <c r="BB9699" s="7"/>
      <c r="BC9699" s="7"/>
      <c r="BD9699" s="7"/>
      <c r="BG9699" s="7"/>
      <c r="BH9699" s="7"/>
      <c r="BI9699" s="7"/>
      <c r="BJ9699" s="7"/>
      <c r="BK9699" s="7"/>
      <c r="BL9699" s="7"/>
      <c r="BM9699" s="7"/>
      <c r="BP9699" s="7"/>
      <c r="BQ9699" s="7"/>
      <c r="BR9699" s="7"/>
      <c r="BS9699" s="7"/>
      <c r="BT9699" s="7"/>
      <c r="BU9699" s="7"/>
      <c r="BV9699" s="7"/>
      <c r="BW9699" s="7"/>
    </row>
    <row r="9700" spans="43:75" x14ac:dyDescent="0.2">
      <c r="AQ9700" s="7"/>
      <c r="AR9700" s="7"/>
      <c r="AS9700" s="7"/>
      <c r="AT9700" s="7"/>
      <c r="AU9700" s="7"/>
      <c r="AV9700" s="7"/>
      <c r="AX9700" s="7"/>
      <c r="AY9700" s="7"/>
      <c r="AZ9700" s="7"/>
      <c r="BA9700" s="7"/>
      <c r="BB9700" s="7"/>
      <c r="BC9700" s="7"/>
      <c r="BD9700" s="7"/>
      <c r="BG9700" s="7"/>
      <c r="BH9700" s="7"/>
      <c r="BI9700" s="7"/>
      <c r="BJ9700" s="7"/>
      <c r="BK9700" s="7"/>
      <c r="BL9700" s="7"/>
      <c r="BM9700" s="7"/>
      <c r="BP9700" s="7"/>
      <c r="BQ9700" s="7"/>
      <c r="BR9700" s="7"/>
      <c r="BS9700" s="7"/>
      <c r="BT9700" s="7"/>
      <c r="BU9700" s="7"/>
      <c r="BV9700" s="7"/>
      <c r="BW9700" s="7"/>
    </row>
    <row r="9701" spans="43:75" x14ac:dyDescent="0.2">
      <c r="AQ9701" s="7"/>
      <c r="AR9701" s="7"/>
      <c r="AS9701" s="7"/>
      <c r="AT9701" s="7"/>
      <c r="AU9701" s="7"/>
      <c r="AV9701" s="7"/>
      <c r="AX9701" s="7"/>
      <c r="AY9701" s="7"/>
      <c r="AZ9701" s="7"/>
      <c r="BA9701" s="7"/>
      <c r="BB9701" s="7"/>
      <c r="BC9701" s="7"/>
      <c r="BD9701" s="7"/>
      <c r="BG9701" s="7"/>
      <c r="BH9701" s="7"/>
      <c r="BI9701" s="7"/>
      <c r="BJ9701" s="7"/>
      <c r="BK9701" s="7"/>
      <c r="BL9701" s="7"/>
      <c r="BM9701" s="7"/>
      <c r="BP9701" s="7"/>
      <c r="BQ9701" s="7"/>
      <c r="BR9701" s="7"/>
      <c r="BS9701" s="7"/>
      <c r="BT9701" s="7"/>
      <c r="BU9701" s="7"/>
      <c r="BV9701" s="7"/>
      <c r="BW9701" s="7"/>
    </row>
    <row r="9702" spans="43:75" x14ac:dyDescent="0.2">
      <c r="AQ9702" s="7"/>
      <c r="AR9702" s="7"/>
      <c r="AS9702" s="7"/>
      <c r="AT9702" s="7"/>
      <c r="AU9702" s="7"/>
      <c r="AV9702" s="7"/>
      <c r="AX9702" s="7"/>
      <c r="AY9702" s="7"/>
      <c r="AZ9702" s="7"/>
      <c r="BA9702" s="7"/>
      <c r="BB9702" s="7"/>
      <c r="BC9702" s="7"/>
      <c r="BD9702" s="7"/>
      <c r="BG9702" s="7"/>
      <c r="BH9702" s="7"/>
      <c r="BI9702" s="7"/>
      <c r="BJ9702" s="7"/>
      <c r="BK9702" s="7"/>
      <c r="BL9702" s="7"/>
      <c r="BM9702" s="7"/>
      <c r="BP9702" s="7"/>
      <c r="BQ9702" s="7"/>
      <c r="BR9702" s="7"/>
      <c r="BS9702" s="7"/>
      <c r="BT9702" s="7"/>
      <c r="BU9702" s="7"/>
      <c r="BV9702" s="7"/>
      <c r="BW9702" s="7"/>
    </row>
    <row r="9703" spans="43:75" x14ac:dyDescent="0.2">
      <c r="AQ9703" s="7"/>
      <c r="AR9703" s="7"/>
      <c r="AS9703" s="7"/>
      <c r="AT9703" s="7"/>
      <c r="AU9703" s="7"/>
      <c r="AV9703" s="7"/>
      <c r="AX9703" s="7"/>
      <c r="AY9703" s="7"/>
      <c r="AZ9703" s="7"/>
      <c r="BA9703" s="7"/>
      <c r="BB9703" s="7"/>
      <c r="BC9703" s="7"/>
      <c r="BD9703" s="7"/>
      <c r="BG9703" s="7"/>
      <c r="BH9703" s="7"/>
      <c r="BI9703" s="7"/>
      <c r="BJ9703" s="7"/>
      <c r="BK9703" s="7"/>
      <c r="BL9703" s="7"/>
      <c r="BM9703" s="7"/>
      <c r="BP9703" s="7"/>
      <c r="BQ9703" s="7"/>
      <c r="BR9703" s="7"/>
      <c r="BS9703" s="7"/>
      <c r="BT9703" s="7"/>
      <c r="BU9703" s="7"/>
      <c r="BV9703" s="7"/>
      <c r="BW9703" s="7"/>
    </row>
    <row r="9704" spans="43:75" x14ac:dyDescent="0.2">
      <c r="AQ9704" s="7"/>
      <c r="AR9704" s="7"/>
      <c r="AS9704" s="7"/>
      <c r="AT9704" s="7"/>
      <c r="AU9704" s="7"/>
      <c r="AV9704" s="7"/>
      <c r="AX9704" s="7"/>
      <c r="AY9704" s="7"/>
      <c r="AZ9704" s="7"/>
      <c r="BA9704" s="7"/>
      <c r="BB9704" s="7"/>
      <c r="BC9704" s="7"/>
      <c r="BD9704" s="7"/>
      <c r="BG9704" s="7"/>
      <c r="BH9704" s="7"/>
      <c r="BI9704" s="7"/>
      <c r="BJ9704" s="7"/>
      <c r="BK9704" s="7"/>
      <c r="BL9704" s="7"/>
      <c r="BM9704" s="7"/>
      <c r="BP9704" s="7"/>
      <c r="BQ9704" s="7"/>
      <c r="BR9704" s="7"/>
      <c r="BS9704" s="7"/>
      <c r="BT9704" s="7"/>
      <c r="BU9704" s="7"/>
      <c r="BV9704" s="7"/>
      <c r="BW9704" s="7"/>
    </row>
    <row r="9705" spans="43:75" x14ac:dyDescent="0.2">
      <c r="AQ9705" s="7"/>
      <c r="AR9705" s="7"/>
      <c r="AS9705" s="7"/>
      <c r="AT9705" s="7"/>
      <c r="AU9705" s="7"/>
      <c r="AV9705" s="7"/>
      <c r="AX9705" s="7"/>
      <c r="AY9705" s="7"/>
      <c r="AZ9705" s="7"/>
      <c r="BA9705" s="7"/>
      <c r="BB9705" s="7"/>
      <c r="BC9705" s="7"/>
      <c r="BD9705" s="7"/>
      <c r="BG9705" s="7"/>
      <c r="BH9705" s="7"/>
      <c r="BI9705" s="7"/>
      <c r="BJ9705" s="7"/>
      <c r="BK9705" s="7"/>
      <c r="BL9705" s="7"/>
      <c r="BM9705" s="7"/>
      <c r="BP9705" s="7"/>
      <c r="BQ9705" s="7"/>
      <c r="BR9705" s="7"/>
      <c r="BS9705" s="7"/>
      <c r="BT9705" s="7"/>
      <c r="BU9705" s="7"/>
      <c r="BV9705" s="7"/>
      <c r="BW9705" s="7"/>
    </row>
    <row r="9706" spans="43:75" x14ac:dyDescent="0.2">
      <c r="AQ9706" s="7"/>
      <c r="AR9706" s="7"/>
      <c r="AS9706" s="7"/>
      <c r="AT9706" s="7"/>
      <c r="AU9706" s="7"/>
      <c r="AV9706" s="7"/>
      <c r="AX9706" s="7"/>
      <c r="AY9706" s="7"/>
      <c r="AZ9706" s="7"/>
      <c r="BA9706" s="7"/>
      <c r="BB9706" s="7"/>
      <c r="BC9706" s="7"/>
      <c r="BD9706" s="7"/>
      <c r="BG9706" s="7"/>
      <c r="BH9706" s="7"/>
      <c r="BI9706" s="7"/>
      <c r="BJ9706" s="7"/>
      <c r="BK9706" s="7"/>
      <c r="BL9706" s="7"/>
      <c r="BM9706" s="7"/>
      <c r="BP9706" s="7"/>
      <c r="BQ9706" s="7"/>
      <c r="BR9706" s="7"/>
      <c r="BS9706" s="7"/>
      <c r="BT9706" s="7"/>
      <c r="BU9706" s="7"/>
      <c r="BV9706" s="7"/>
      <c r="BW9706" s="7"/>
    </row>
    <row r="9707" spans="43:75" x14ac:dyDescent="0.2">
      <c r="AQ9707" s="7"/>
      <c r="AR9707" s="7"/>
      <c r="AS9707" s="7"/>
      <c r="AT9707" s="7"/>
      <c r="AU9707" s="7"/>
      <c r="AV9707" s="7"/>
      <c r="AX9707" s="7"/>
      <c r="AY9707" s="7"/>
      <c r="AZ9707" s="7"/>
      <c r="BA9707" s="7"/>
      <c r="BB9707" s="7"/>
      <c r="BC9707" s="7"/>
      <c r="BD9707" s="7"/>
      <c r="BG9707" s="7"/>
      <c r="BH9707" s="7"/>
      <c r="BI9707" s="7"/>
      <c r="BJ9707" s="7"/>
      <c r="BK9707" s="7"/>
      <c r="BL9707" s="7"/>
      <c r="BM9707" s="7"/>
      <c r="BP9707" s="7"/>
      <c r="BQ9707" s="7"/>
      <c r="BR9707" s="7"/>
      <c r="BS9707" s="7"/>
      <c r="BT9707" s="7"/>
      <c r="BU9707" s="7"/>
      <c r="BV9707" s="7"/>
      <c r="BW9707" s="7"/>
    </row>
    <row r="9708" spans="43:75" x14ac:dyDescent="0.2">
      <c r="AQ9708" s="7"/>
      <c r="AR9708" s="7"/>
      <c r="AS9708" s="7"/>
      <c r="AT9708" s="7"/>
      <c r="AU9708" s="7"/>
      <c r="AV9708" s="7"/>
      <c r="AX9708" s="7"/>
      <c r="AY9708" s="7"/>
      <c r="AZ9708" s="7"/>
      <c r="BA9708" s="7"/>
      <c r="BB9708" s="7"/>
      <c r="BC9708" s="7"/>
      <c r="BD9708" s="7"/>
      <c r="BG9708" s="7"/>
      <c r="BH9708" s="7"/>
      <c r="BI9708" s="7"/>
      <c r="BJ9708" s="7"/>
      <c r="BK9708" s="7"/>
      <c r="BL9708" s="7"/>
      <c r="BM9708" s="7"/>
      <c r="BP9708" s="7"/>
      <c r="BQ9708" s="7"/>
      <c r="BR9708" s="7"/>
      <c r="BS9708" s="7"/>
      <c r="BT9708" s="7"/>
      <c r="BU9708" s="7"/>
      <c r="BV9708" s="7"/>
      <c r="BW9708" s="7"/>
    </row>
    <row r="9709" spans="43:75" x14ac:dyDescent="0.2">
      <c r="AQ9709" s="7"/>
      <c r="AR9709" s="7"/>
      <c r="AS9709" s="7"/>
      <c r="AT9709" s="7"/>
      <c r="AU9709" s="7"/>
      <c r="AV9709" s="7"/>
      <c r="AX9709" s="7"/>
      <c r="AY9709" s="7"/>
      <c r="AZ9709" s="7"/>
      <c r="BA9709" s="7"/>
      <c r="BB9709" s="7"/>
      <c r="BC9709" s="7"/>
      <c r="BD9709" s="7"/>
      <c r="BG9709" s="7"/>
      <c r="BH9709" s="7"/>
      <c r="BI9709" s="7"/>
      <c r="BJ9709" s="7"/>
      <c r="BK9709" s="7"/>
      <c r="BL9709" s="7"/>
      <c r="BM9709" s="7"/>
      <c r="BP9709" s="7"/>
      <c r="BQ9709" s="7"/>
      <c r="BR9709" s="7"/>
      <c r="BS9709" s="7"/>
      <c r="BT9709" s="7"/>
      <c r="BU9709" s="7"/>
      <c r="BV9709" s="7"/>
      <c r="BW9709" s="7"/>
    </row>
    <row r="9710" spans="43:75" x14ac:dyDescent="0.2">
      <c r="AQ9710" s="7"/>
      <c r="AR9710" s="7"/>
      <c r="AS9710" s="7"/>
      <c r="AT9710" s="7"/>
      <c r="AU9710" s="7"/>
      <c r="AV9710" s="7"/>
      <c r="AX9710" s="7"/>
      <c r="AY9710" s="7"/>
      <c r="AZ9710" s="7"/>
      <c r="BA9710" s="7"/>
      <c r="BB9710" s="7"/>
      <c r="BC9710" s="7"/>
      <c r="BD9710" s="7"/>
      <c r="BG9710" s="7"/>
      <c r="BH9710" s="7"/>
      <c r="BI9710" s="7"/>
      <c r="BJ9710" s="7"/>
      <c r="BK9710" s="7"/>
      <c r="BL9710" s="7"/>
      <c r="BM9710" s="7"/>
      <c r="BP9710" s="7"/>
      <c r="BQ9710" s="7"/>
      <c r="BR9710" s="7"/>
      <c r="BS9710" s="7"/>
      <c r="BT9710" s="7"/>
      <c r="BU9710" s="7"/>
      <c r="BV9710" s="7"/>
      <c r="BW9710" s="7"/>
    </row>
    <row r="9711" spans="43:75" x14ac:dyDescent="0.2">
      <c r="AQ9711" s="7"/>
      <c r="AR9711" s="7"/>
      <c r="AS9711" s="7"/>
      <c r="AT9711" s="7"/>
      <c r="AU9711" s="7"/>
      <c r="AV9711" s="7"/>
      <c r="AX9711" s="7"/>
      <c r="AY9711" s="7"/>
      <c r="AZ9711" s="7"/>
      <c r="BA9711" s="7"/>
      <c r="BB9711" s="7"/>
      <c r="BC9711" s="7"/>
      <c r="BD9711" s="7"/>
      <c r="BG9711" s="7"/>
      <c r="BH9711" s="7"/>
      <c r="BI9711" s="7"/>
      <c r="BJ9711" s="7"/>
      <c r="BK9711" s="7"/>
      <c r="BL9711" s="7"/>
      <c r="BM9711" s="7"/>
      <c r="BP9711" s="7"/>
      <c r="BQ9711" s="7"/>
      <c r="BR9711" s="7"/>
      <c r="BS9711" s="7"/>
      <c r="BT9711" s="7"/>
      <c r="BU9711" s="7"/>
      <c r="BV9711" s="7"/>
      <c r="BW9711" s="7"/>
    </row>
    <row r="9712" spans="43:75" x14ac:dyDescent="0.2">
      <c r="AQ9712" s="7"/>
      <c r="AR9712" s="7"/>
      <c r="AS9712" s="7"/>
      <c r="AT9712" s="7"/>
      <c r="AU9712" s="7"/>
      <c r="AV9712" s="7"/>
      <c r="AX9712" s="7"/>
      <c r="AY9712" s="7"/>
      <c r="AZ9712" s="7"/>
      <c r="BA9712" s="7"/>
      <c r="BB9712" s="7"/>
      <c r="BC9712" s="7"/>
      <c r="BD9712" s="7"/>
      <c r="BG9712" s="7"/>
      <c r="BH9712" s="7"/>
      <c r="BI9712" s="7"/>
      <c r="BJ9712" s="7"/>
      <c r="BK9712" s="7"/>
      <c r="BL9712" s="7"/>
      <c r="BM9712" s="7"/>
      <c r="BP9712" s="7"/>
      <c r="BQ9712" s="7"/>
      <c r="BR9712" s="7"/>
      <c r="BS9712" s="7"/>
      <c r="BT9712" s="7"/>
      <c r="BU9712" s="7"/>
      <c r="BV9712" s="7"/>
      <c r="BW9712" s="7"/>
    </row>
    <row r="9713" spans="43:75" x14ac:dyDescent="0.2">
      <c r="AQ9713" s="7"/>
      <c r="AR9713" s="7"/>
      <c r="AS9713" s="7"/>
      <c r="AT9713" s="7"/>
      <c r="AU9713" s="7"/>
      <c r="AV9713" s="7"/>
      <c r="AX9713" s="7"/>
      <c r="AY9713" s="7"/>
      <c r="AZ9713" s="7"/>
      <c r="BA9713" s="7"/>
      <c r="BB9713" s="7"/>
      <c r="BC9713" s="7"/>
      <c r="BD9713" s="7"/>
      <c r="BG9713" s="7"/>
      <c r="BH9713" s="7"/>
      <c r="BI9713" s="7"/>
      <c r="BJ9713" s="7"/>
      <c r="BK9713" s="7"/>
      <c r="BL9713" s="7"/>
      <c r="BM9713" s="7"/>
      <c r="BP9713" s="7"/>
      <c r="BQ9713" s="7"/>
      <c r="BR9713" s="7"/>
      <c r="BS9713" s="7"/>
      <c r="BT9713" s="7"/>
      <c r="BU9713" s="7"/>
      <c r="BV9713" s="7"/>
      <c r="BW9713" s="7"/>
    </row>
    <row r="9714" spans="43:75" x14ac:dyDescent="0.2">
      <c r="AQ9714" s="7"/>
      <c r="AR9714" s="7"/>
      <c r="AS9714" s="7"/>
      <c r="AT9714" s="7"/>
      <c r="AU9714" s="7"/>
      <c r="AV9714" s="7"/>
      <c r="AX9714" s="7"/>
      <c r="AY9714" s="7"/>
      <c r="AZ9714" s="7"/>
      <c r="BA9714" s="7"/>
      <c r="BB9714" s="7"/>
      <c r="BC9714" s="7"/>
      <c r="BD9714" s="7"/>
      <c r="BG9714" s="7"/>
      <c r="BH9714" s="7"/>
      <c r="BI9714" s="7"/>
      <c r="BJ9714" s="7"/>
      <c r="BK9714" s="7"/>
      <c r="BL9714" s="7"/>
      <c r="BM9714" s="7"/>
      <c r="BP9714" s="7"/>
      <c r="BQ9714" s="7"/>
      <c r="BR9714" s="7"/>
      <c r="BS9714" s="7"/>
      <c r="BT9714" s="7"/>
      <c r="BU9714" s="7"/>
      <c r="BV9714" s="7"/>
      <c r="BW9714" s="7"/>
    </row>
    <row r="9715" spans="43:75" x14ac:dyDescent="0.2">
      <c r="AQ9715" s="7"/>
      <c r="AR9715" s="7"/>
      <c r="AS9715" s="7"/>
      <c r="AT9715" s="7"/>
      <c r="AU9715" s="7"/>
      <c r="AV9715" s="7"/>
      <c r="AX9715" s="7"/>
      <c r="AY9715" s="7"/>
      <c r="AZ9715" s="7"/>
      <c r="BA9715" s="7"/>
      <c r="BB9715" s="7"/>
      <c r="BC9715" s="7"/>
      <c r="BD9715" s="7"/>
      <c r="BG9715" s="7"/>
      <c r="BH9715" s="7"/>
      <c r="BI9715" s="7"/>
      <c r="BJ9715" s="7"/>
      <c r="BK9715" s="7"/>
      <c r="BL9715" s="7"/>
      <c r="BM9715" s="7"/>
      <c r="BP9715" s="7"/>
      <c r="BQ9715" s="7"/>
      <c r="BR9715" s="7"/>
      <c r="BS9715" s="7"/>
      <c r="BT9715" s="7"/>
      <c r="BU9715" s="7"/>
      <c r="BV9715" s="7"/>
      <c r="BW9715" s="7"/>
    </row>
    <row r="9716" spans="43:75" x14ac:dyDescent="0.2">
      <c r="AQ9716" s="7"/>
      <c r="AR9716" s="7"/>
      <c r="AS9716" s="7"/>
      <c r="AT9716" s="7"/>
      <c r="AU9716" s="7"/>
      <c r="AV9716" s="7"/>
      <c r="AX9716" s="7"/>
      <c r="AY9716" s="7"/>
      <c r="AZ9716" s="7"/>
      <c r="BA9716" s="7"/>
      <c r="BB9716" s="7"/>
      <c r="BC9716" s="7"/>
      <c r="BD9716" s="7"/>
      <c r="BG9716" s="7"/>
      <c r="BH9716" s="7"/>
      <c r="BI9716" s="7"/>
      <c r="BJ9716" s="7"/>
      <c r="BK9716" s="7"/>
      <c r="BL9716" s="7"/>
      <c r="BM9716" s="7"/>
      <c r="BP9716" s="7"/>
      <c r="BQ9716" s="7"/>
      <c r="BR9716" s="7"/>
      <c r="BS9716" s="7"/>
      <c r="BT9716" s="7"/>
      <c r="BU9716" s="7"/>
      <c r="BV9716" s="7"/>
      <c r="BW9716" s="7"/>
    </row>
    <row r="9717" spans="43:75" x14ac:dyDescent="0.2">
      <c r="AQ9717" s="7"/>
      <c r="AR9717" s="7"/>
      <c r="AS9717" s="7"/>
      <c r="AT9717" s="7"/>
      <c r="AU9717" s="7"/>
      <c r="AV9717" s="7"/>
      <c r="AX9717" s="7"/>
      <c r="AY9717" s="7"/>
      <c r="AZ9717" s="7"/>
      <c r="BA9717" s="7"/>
      <c r="BB9717" s="7"/>
      <c r="BC9717" s="7"/>
      <c r="BD9717" s="7"/>
      <c r="BG9717" s="7"/>
      <c r="BH9717" s="7"/>
      <c r="BI9717" s="7"/>
      <c r="BJ9717" s="7"/>
      <c r="BK9717" s="7"/>
      <c r="BL9717" s="7"/>
      <c r="BM9717" s="7"/>
      <c r="BP9717" s="7"/>
      <c r="BQ9717" s="7"/>
      <c r="BR9717" s="7"/>
      <c r="BS9717" s="7"/>
      <c r="BT9717" s="7"/>
      <c r="BU9717" s="7"/>
      <c r="BV9717" s="7"/>
      <c r="BW9717" s="7"/>
    </row>
    <row r="9718" spans="43:75" x14ac:dyDescent="0.2">
      <c r="AQ9718" s="7"/>
      <c r="AR9718" s="7"/>
      <c r="AS9718" s="7"/>
      <c r="AT9718" s="7"/>
      <c r="AU9718" s="7"/>
      <c r="AV9718" s="7"/>
      <c r="AX9718" s="7"/>
      <c r="AY9718" s="7"/>
      <c r="AZ9718" s="7"/>
      <c r="BA9718" s="7"/>
      <c r="BB9718" s="7"/>
      <c r="BC9718" s="7"/>
      <c r="BD9718" s="7"/>
      <c r="BG9718" s="7"/>
      <c r="BH9718" s="7"/>
      <c r="BI9718" s="7"/>
      <c r="BJ9718" s="7"/>
      <c r="BK9718" s="7"/>
      <c r="BL9718" s="7"/>
      <c r="BM9718" s="7"/>
      <c r="BP9718" s="7"/>
      <c r="BQ9718" s="7"/>
      <c r="BR9718" s="7"/>
      <c r="BS9718" s="7"/>
      <c r="BT9718" s="7"/>
      <c r="BU9718" s="7"/>
      <c r="BV9718" s="7"/>
      <c r="BW9718" s="7"/>
    </row>
    <row r="9719" spans="43:75" x14ac:dyDescent="0.2">
      <c r="AQ9719" s="7"/>
      <c r="AR9719" s="7"/>
      <c r="AS9719" s="7"/>
      <c r="AT9719" s="7"/>
      <c r="AU9719" s="7"/>
      <c r="AV9719" s="7"/>
      <c r="AX9719" s="7"/>
      <c r="AY9719" s="7"/>
      <c r="AZ9719" s="7"/>
      <c r="BA9719" s="7"/>
      <c r="BB9719" s="7"/>
      <c r="BC9719" s="7"/>
      <c r="BD9719" s="7"/>
      <c r="BG9719" s="7"/>
      <c r="BH9719" s="7"/>
      <c r="BI9719" s="7"/>
      <c r="BJ9719" s="7"/>
      <c r="BK9719" s="7"/>
      <c r="BL9719" s="7"/>
      <c r="BM9719" s="7"/>
      <c r="BP9719" s="7"/>
      <c r="BQ9719" s="7"/>
      <c r="BR9719" s="7"/>
      <c r="BS9719" s="7"/>
      <c r="BT9719" s="7"/>
      <c r="BU9719" s="7"/>
      <c r="BV9719" s="7"/>
      <c r="BW9719" s="7"/>
    </row>
    <row r="9720" spans="43:75" x14ac:dyDescent="0.2">
      <c r="AQ9720" s="7"/>
      <c r="AR9720" s="7"/>
      <c r="AS9720" s="7"/>
      <c r="AT9720" s="7"/>
      <c r="AU9720" s="7"/>
      <c r="AV9720" s="7"/>
      <c r="AX9720" s="7"/>
      <c r="AY9720" s="7"/>
      <c r="AZ9720" s="7"/>
      <c r="BA9720" s="7"/>
      <c r="BB9720" s="7"/>
      <c r="BC9720" s="7"/>
      <c r="BD9720" s="7"/>
      <c r="BG9720" s="7"/>
      <c r="BH9720" s="7"/>
      <c r="BI9720" s="7"/>
      <c r="BJ9720" s="7"/>
      <c r="BK9720" s="7"/>
      <c r="BL9720" s="7"/>
      <c r="BM9720" s="7"/>
      <c r="BP9720" s="7"/>
      <c r="BQ9720" s="7"/>
      <c r="BR9720" s="7"/>
      <c r="BS9720" s="7"/>
      <c r="BT9720" s="7"/>
      <c r="BU9720" s="7"/>
      <c r="BV9720" s="7"/>
      <c r="BW9720" s="7"/>
    </row>
    <row r="9721" spans="43:75" x14ac:dyDescent="0.2">
      <c r="AQ9721" s="7"/>
      <c r="AR9721" s="7"/>
      <c r="AS9721" s="7"/>
      <c r="AT9721" s="7"/>
      <c r="AU9721" s="7"/>
      <c r="AV9721" s="7"/>
      <c r="AX9721" s="7"/>
      <c r="AY9721" s="7"/>
      <c r="AZ9721" s="7"/>
      <c r="BA9721" s="7"/>
      <c r="BB9721" s="7"/>
      <c r="BC9721" s="7"/>
      <c r="BD9721" s="7"/>
      <c r="BG9721" s="7"/>
      <c r="BH9721" s="7"/>
      <c r="BI9721" s="7"/>
      <c r="BJ9721" s="7"/>
      <c r="BK9721" s="7"/>
      <c r="BL9721" s="7"/>
      <c r="BM9721" s="7"/>
      <c r="BP9721" s="7"/>
      <c r="BQ9721" s="7"/>
      <c r="BR9721" s="7"/>
      <c r="BS9721" s="7"/>
      <c r="BT9721" s="7"/>
      <c r="BU9721" s="7"/>
      <c r="BV9721" s="7"/>
      <c r="BW9721" s="7"/>
    </row>
    <row r="9722" spans="43:75" x14ac:dyDescent="0.2">
      <c r="AQ9722" s="7"/>
      <c r="AR9722" s="7"/>
      <c r="AS9722" s="7"/>
      <c r="AT9722" s="7"/>
      <c r="AU9722" s="7"/>
      <c r="AV9722" s="7"/>
      <c r="AX9722" s="7"/>
      <c r="AY9722" s="7"/>
      <c r="AZ9722" s="7"/>
      <c r="BA9722" s="7"/>
      <c r="BB9722" s="7"/>
      <c r="BC9722" s="7"/>
      <c r="BD9722" s="7"/>
      <c r="BG9722" s="7"/>
      <c r="BH9722" s="7"/>
      <c r="BI9722" s="7"/>
      <c r="BJ9722" s="7"/>
      <c r="BK9722" s="7"/>
      <c r="BL9722" s="7"/>
      <c r="BM9722" s="7"/>
      <c r="BP9722" s="7"/>
      <c r="BQ9722" s="7"/>
      <c r="BR9722" s="7"/>
      <c r="BS9722" s="7"/>
      <c r="BT9722" s="7"/>
      <c r="BU9722" s="7"/>
      <c r="BV9722" s="7"/>
      <c r="BW9722" s="7"/>
    </row>
    <row r="9723" spans="43:75" x14ac:dyDescent="0.2">
      <c r="AQ9723" s="7"/>
      <c r="AR9723" s="7"/>
      <c r="AS9723" s="7"/>
      <c r="AT9723" s="7"/>
      <c r="AU9723" s="7"/>
      <c r="AV9723" s="7"/>
      <c r="AX9723" s="7"/>
      <c r="AY9723" s="7"/>
      <c r="AZ9723" s="7"/>
      <c r="BA9723" s="7"/>
      <c r="BB9723" s="7"/>
      <c r="BC9723" s="7"/>
      <c r="BD9723" s="7"/>
      <c r="BG9723" s="7"/>
      <c r="BH9723" s="7"/>
      <c r="BI9723" s="7"/>
      <c r="BJ9723" s="7"/>
      <c r="BK9723" s="7"/>
      <c r="BL9723" s="7"/>
      <c r="BM9723" s="7"/>
      <c r="BP9723" s="7"/>
      <c r="BQ9723" s="7"/>
      <c r="BR9723" s="7"/>
      <c r="BS9723" s="7"/>
      <c r="BT9723" s="7"/>
      <c r="BU9723" s="7"/>
      <c r="BV9723" s="7"/>
      <c r="BW9723" s="7"/>
    </row>
    <row r="9724" spans="43:75" x14ac:dyDescent="0.2">
      <c r="AQ9724" s="7"/>
      <c r="AR9724" s="7"/>
      <c r="AS9724" s="7"/>
      <c r="AT9724" s="7"/>
      <c r="AU9724" s="7"/>
      <c r="AV9724" s="7"/>
      <c r="AX9724" s="7"/>
      <c r="AY9724" s="7"/>
      <c r="AZ9724" s="7"/>
      <c r="BA9724" s="7"/>
      <c r="BB9724" s="7"/>
      <c r="BC9724" s="7"/>
      <c r="BD9724" s="7"/>
      <c r="BG9724" s="7"/>
      <c r="BH9724" s="7"/>
      <c r="BI9724" s="7"/>
      <c r="BJ9724" s="7"/>
      <c r="BK9724" s="7"/>
      <c r="BL9724" s="7"/>
      <c r="BM9724" s="7"/>
      <c r="BP9724" s="7"/>
      <c r="BQ9724" s="7"/>
      <c r="BR9724" s="7"/>
      <c r="BS9724" s="7"/>
      <c r="BT9724" s="7"/>
      <c r="BU9724" s="7"/>
      <c r="BV9724" s="7"/>
      <c r="BW9724" s="7"/>
    </row>
    <row r="9725" spans="43:75" x14ac:dyDescent="0.2">
      <c r="AQ9725" s="7"/>
      <c r="AR9725" s="7"/>
      <c r="AS9725" s="7"/>
      <c r="AT9725" s="7"/>
      <c r="AU9725" s="7"/>
      <c r="AV9725" s="7"/>
      <c r="AX9725" s="7"/>
      <c r="AY9725" s="7"/>
      <c r="AZ9725" s="7"/>
      <c r="BA9725" s="7"/>
      <c r="BB9725" s="7"/>
      <c r="BC9725" s="7"/>
      <c r="BD9725" s="7"/>
      <c r="BG9725" s="7"/>
      <c r="BH9725" s="7"/>
      <c r="BI9725" s="7"/>
      <c r="BJ9725" s="7"/>
      <c r="BK9725" s="7"/>
      <c r="BL9725" s="7"/>
      <c r="BM9725" s="7"/>
      <c r="BP9725" s="7"/>
      <c r="BQ9725" s="7"/>
      <c r="BR9725" s="7"/>
      <c r="BS9725" s="7"/>
      <c r="BT9725" s="7"/>
      <c r="BU9725" s="7"/>
      <c r="BV9725" s="7"/>
      <c r="BW9725" s="7"/>
    </row>
    <row r="9726" spans="43:75" x14ac:dyDescent="0.2">
      <c r="AQ9726" s="7"/>
      <c r="AR9726" s="7"/>
      <c r="AS9726" s="7"/>
      <c r="AT9726" s="7"/>
      <c r="AU9726" s="7"/>
      <c r="AV9726" s="7"/>
      <c r="AX9726" s="7"/>
      <c r="AY9726" s="7"/>
      <c r="AZ9726" s="7"/>
      <c r="BA9726" s="7"/>
      <c r="BB9726" s="7"/>
      <c r="BC9726" s="7"/>
      <c r="BD9726" s="7"/>
      <c r="BG9726" s="7"/>
      <c r="BH9726" s="7"/>
      <c r="BI9726" s="7"/>
      <c r="BJ9726" s="7"/>
      <c r="BK9726" s="7"/>
      <c r="BL9726" s="7"/>
      <c r="BM9726" s="7"/>
      <c r="BP9726" s="7"/>
      <c r="BQ9726" s="7"/>
      <c r="BR9726" s="7"/>
      <c r="BS9726" s="7"/>
      <c r="BT9726" s="7"/>
      <c r="BU9726" s="7"/>
      <c r="BV9726" s="7"/>
      <c r="BW9726" s="7"/>
    </row>
    <row r="9727" spans="43:75" x14ac:dyDescent="0.2">
      <c r="AQ9727" s="7"/>
      <c r="AR9727" s="7"/>
      <c r="AS9727" s="7"/>
      <c r="AT9727" s="7"/>
      <c r="AU9727" s="7"/>
      <c r="AV9727" s="7"/>
      <c r="AX9727" s="7"/>
      <c r="AY9727" s="7"/>
      <c r="AZ9727" s="7"/>
      <c r="BA9727" s="7"/>
      <c r="BB9727" s="7"/>
      <c r="BC9727" s="7"/>
      <c r="BD9727" s="7"/>
      <c r="BG9727" s="7"/>
      <c r="BH9727" s="7"/>
      <c r="BI9727" s="7"/>
      <c r="BJ9727" s="7"/>
      <c r="BK9727" s="7"/>
      <c r="BL9727" s="7"/>
      <c r="BM9727" s="7"/>
      <c r="BP9727" s="7"/>
      <c r="BQ9727" s="7"/>
      <c r="BR9727" s="7"/>
      <c r="BS9727" s="7"/>
      <c r="BT9727" s="7"/>
      <c r="BU9727" s="7"/>
      <c r="BV9727" s="7"/>
      <c r="BW9727" s="7"/>
    </row>
    <row r="9728" spans="43:75" x14ac:dyDescent="0.2">
      <c r="AQ9728" s="7"/>
      <c r="AR9728" s="7"/>
      <c r="AS9728" s="7"/>
      <c r="AT9728" s="7"/>
      <c r="AU9728" s="7"/>
      <c r="AV9728" s="7"/>
      <c r="AX9728" s="7"/>
      <c r="AY9728" s="7"/>
      <c r="AZ9728" s="7"/>
      <c r="BA9728" s="7"/>
      <c r="BB9728" s="7"/>
      <c r="BC9728" s="7"/>
      <c r="BD9728" s="7"/>
      <c r="BG9728" s="7"/>
      <c r="BH9728" s="7"/>
      <c r="BI9728" s="7"/>
      <c r="BJ9728" s="7"/>
      <c r="BK9728" s="7"/>
      <c r="BL9728" s="7"/>
      <c r="BM9728" s="7"/>
      <c r="BP9728" s="7"/>
      <c r="BQ9728" s="7"/>
      <c r="BR9728" s="7"/>
      <c r="BS9728" s="7"/>
      <c r="BT9728" s="7"/>
      <c r="BU9728" s="7"/>
      <c r="BV9728" s="7"/>
      <c r="BW9728" s="7"/>
    </row>
    <row r="9729" spans="43:75" x14ac:dyDescent="0.2">
      <c r="AQ9729" s="7"/>
      <c r="AR9729" s="7"/>
      <c r="AS9729" s="7"/>
      <c r="AT9729" s="7"/>
      <c r="AU9729" s="7"/>
      <c r="AV9729" s="7"/>
      <c r="AX9729" s="7"/>
      <c r="AY9729" s="7"/>
      <c r="AZ9729" s="7"/>
      <c r="BA9729" s="7"/>
      <c r="BB9729" s="7"/>
      <c r="BC9729" s="7"/>
      <c r="BD9729" s="7"/>
      <c r="BG9729" s="7"/>
      <c r="BH9729" s="7"/>
      <c r="BI9729" s="7"/>
      <c r="BJ9729" s="7"/>
      <c r="BK9729" s="7"/>
      <c r="BL9729" s="7"/>
      <c r="BM9729" s="7"/>
      <c r="BP9729" s="7"/>
      <c r="BQ9729" s="7"/>
      <c r="BR9729" s="7"/>
      <c r="BS9729" s="7"/>
      <c r="BT9729" s="7"/>
      <c r="BU9729" s="7"/>
      <c r="BV9729" s="7"/>
      <c r="BW9729" s="7"/>
    </row>
    <row r="9730" spans="43:75" x14ac:dyDescent="0.2">
      <c r="AQ9730" s="7"/>
      <c r="AR9730" s="7"/>
      <c r="AS9730" s="7"/>
      <c r="AT9730" s="7"/>
      <c r="AU9730" s="7"/>
      <c r="AV9730" s="7"/>
      <c r="AX9730" s="7"/>
      <c r="AY9730" s="7"/>
      <c r="AZ9730" s="7"/>
      <c r="BA9730" s="7"/>
      <c r="BB9730" s="7"/>
      <c r="BC9730" s="7"/>
      <c r="BD9730" s="7"/>
      <c r="BG9730" s="7"/>
      <c r="BH9730" s="7"/>
      <c r="BI9730" s="7"/>
      <c r="BJ9730" s="7"/>
      <c r="BK9730" s="7"/>
      <c r="BL9730" s="7"/>
      <c r="BM9730" s="7"/>
      <c r="BP9730" s="7"/>
      <c r="BQ9730" s="7"/>
      <c r="BR9730" s="7"/>
      <c r="BS9730" s="7"/>
      <c r="BT9730" s="7"/>
      <c r="BU9730" s="7"/>
      <c r="BV9730" s="7"/>
      <c r="BW9730" s="7"/>
    </row>
    <row r="9731" spans="43:75" x14ac:dyDescent="0.2">
      <c r="AQ9731" s="7"/>
      <c r="AR9731" s="7"/>
      <c r="AS9731" s="7"/>
      <c r="AT9731" s="7"/>
      <c r="AU9731" s="7"/>
      <c r="AV9731" s="7"/>
      <c r="AX9731" s="7"/>
      <c r="AY9731" s="7"/>
      <c r="AZ9731" s="7"/>
      <c r="BA9731" s="7"/>
      <c r="BB9731" s="7"/>
      <c r="BC9731" s="7"/>
      <c r="BD9731" s="7"/>
      <c r="BG9731" s="7"/>
      <c r="BH9731" s="7"/>
      <c r="BI9731" s="7"/>
      <c r="BJ9731" s="7"/>
      <c r="BK9731" s="7"/>
      <c r="BL9731" s="7"/>
      <c r="BM9731" s="7"/>
      <c r="BP9731" s="7"/>
      <c r="BQ9731" s="7"/>
      <c r="BR9731" s="7"/>
      <c r="BS9731" s="7"/>
      <c r="BT9731" s="7"/>
      <c r="BU9731" s="7"/>
      <c r="BV9731" s="7"/>
      <c r="BW9731" s="7"/>
    </row>
    <row r="9732" spans="43:75" x14ac:dyDescent="0.2">
      <c r="AQ9732" s="7"/>
      <c r="AR9732" s="7"/>
      <c r="AS9732" s="7"/>
      <c r="AT9732" s="7"/>
      <c r="AU9732" s="7"/>
      <c r="AV9732" s="7"/>
      <c r="AX9732" s="7"/>
      <c r="AY9732" s="7"/>
      <c r="AZ9732" s="7"/>
      <c r="BA9732" s="7"/>
      <c r="BB9732" s="7"/>
      <c r="BC9732" s="7"/>
      <c r="BD9732" s="7"/>
      <c r="BG9732" s="7"/>
      <c r="BH9732" s="7"/>
      <c r="BI9732" s="7"/>
      <c r="BJ9732" s="7"/>
      <c r="BK9732" s="7"/>
      <c r="BL9732" s="7"/>
      <c r="BM9732" s="7"/>
      <c r="BP9732" s="7"/>
      <c r="BQ9732" s="7"/>
      <c r="BR9732" s="7"/>
      <c r="BS9732" s="7"/>
      <c r="BT9732" s="7"/>
      <c r="BU9732" s="7"/>
      <c r="BV9732" s="7"/>
      <c r="BW9732" s="7"/>
    </row>
    <row r="9733" spans="43:75" x14ac:dyDescent="0.2">
      <c r="AQ9733" s="7"/>
      <c r="AR9733" s="7"/>
      <c r="AS9733" s="7"/>
      <c r="AT9733" s="7"/>
      <c r="AU9733" s="7"/>
      <c r="AV9733" s="7"/>
      <c r="AX9733" s="7"/>
      <c r="AY9733" s="7"/>
      <c r="AZ9733" s="7"/>
      <c r="BA9733" s="7"/>
      <c r="BB9733" s="7"/>
      <c r="BC9733" s="7"/>
      <c r="BD9733" s="7"/>
      <c r="BG9733" s="7"/>
      <c r="BH9733" s="7"/>
      <c r="BI9733" s="7"/>
      <c r="BJ9733" s="7"/>
      <c r="BK9733" s="7"/>
      <c r="BL9733" s="7"/>
      <c r="BM9733" s="7"/>
      <c r="BP9733" s="7"/>
      <c r="BQ9733" s="7"/>
      <c r="BR9733" s="7"/>
      <c r="BS9733" s="7"/>
      <c r="BT9733" s="7"/>
      <c r="BU9733" s="7"/>
      <c r="BV9733" s="7"/>
      <c r="BW9733" s="7"/>
    </row>
    <row r="9734" spans="43:75" x14ac:dyDescent="0.2">
      <c r="AQ9734" s="7"/>
      <c r="AR9734" s="7"/>
      <c r="AS9734" s="7"/>
      <c r="AT9734" s="7"/>
      <c r="AU9734" s="7"/>
      <c r="AV9734" s="7"/>
      <c r="AX9734" s="7"/>
      <c r="AY9734" s="7"/>
      <c r="AZ9734" s="7"/>
      <c r="BA9734" s="7"/>
      <c r="BB9734" s="7"/>
      <c r="BC9734" s="7"/>
      <c r="BD9734" s="7"/>
      <c r="BG9734" s="7"/>
      <c r="BH9734" s="7"/>
      <c r="BI9734" s="7"/>
      <c r="BJ9734" s="7"/>
      <c r="BK9734" s="7"/>
      <c r="BL9734" s="7"/>
      <c r="BM9734" s="7"/>
      <c r="BP9734" s="7"/>
      <c r="BQ9734" s="7"/>
      <c r="BR9734" s="7"/>
      <c r="BS9734" s="7"/>
      <c r="BT9734" s="7"/>
      <c r="BU9734" s="7"/>
      <c r="BV9734" s="7"/>
      <c r="BW9734" s="7"/>
    </row>
    <row r="9735" spans="43:75" x14ac:dyDescent="0.2">
      <c r="AQ9735" s="7"/>
      <c r="AR9735" s="7"/>
      <c r="AS9735" s="7"/>
      <c r="AT9735" s="7"/>
      <c r="AU9735" s="7"/>
      <c r="AV9735" s="7"/>
      <c r="AX9735" s="7"/>
      <c r="AY9735" s="7"/>
      <c r="AZ9735" s="7"/>
      <c r="BA9735" s="7"/>
      <c r="BB9735" s="7"/>
      <c r="BC9735" s="7"/>
      <c r="BD9735" s="7"/>
      <c r="BG9735" s="7"/>
      <c r="BH9735" s="7"/>
      <c r="BI9735" s="7"/>
      <c r="BJ9735" s="7"/>
      <c r="BK9735" s="7"/>
      <c r="BL9735" s="7"/>
      <c r="BM9735" s="7"/>
      <c r="BP9735" s="7"/>
      <c r="BQ9735" s="7"/>
      <c r="BR9735" s="7"/>
      <c r="BS9735" s="7"/>
      <c r="BT9735" s="7"/>
      <c r="BU9735" s="7"/>
      <c r="BV9735" s="7"/>
      <c r="BW9735" s="7"/>
    </row>
    <row r="9736" spans="43:75" x14ac:dyDescent="0.2">
      <c r="AQ9736" s="7"/>
      <c r="AR9736" s="7"/>
      <c r="AS9736" s="7"/>
      <c r="AT9736" s="7"/>
      <c r="AU9736" s="7"/>
      <c r="AV9736" s="7"/>
      <c r="AX9736" s="7"/>
      <c r="AY9736" s="7"/>
      <c r="AZ9736" s="7"/>
      <c r="BA9736" s="7"/>
      <c r="BB9736" s="7"/>
      <c r="BC9736" s="7"/>
      <c r="BD9736" s="7"/>
      <c r="BG9736" s="7"/>
      <c r="BH9736" s="7"/>
      <c r="BI9736" s="7"/>
      <c r="BJ9736" s="7"/>
      <c r="BK9736" s="7"/>
      <c r="BL9736" s="7"/>
      <c r="BM9736" s="7"/>
      <c r="BP9736" s="7"/>
      <c r="BQ9736" s="7"/>
      <c r="BR9736" s="7"/>
      <c r="BS9736" s="7"/>
      <c r="BT9736" s="7"/>
      <c r="BU9736" s="7"/>
      <c r="BV9736" s="7"/>
      <c r="BW9736" s="7"/>
    </row>
    <row r="9737" spans="43:75" x14ac:dyDescent="0.2">
      <c r="AQ9737" s="7"/>
      <c r="AR9737" s="7"/>
      <c r="AS9737" s="7"/>
      <c r="AT9737" s="7"/>
      <c r="AU9737" s="7"/>
      <c r="AV9737" s="7"/>
      <c r="AX9737" s="7"/>
      <c r="AY9737" s="7"/>
      <c r="AZ9737" s="7"/>
      <c r="BA9737" s="7"/>
      <c r="BB9737" s="7"/>
      <c r="BC9737" s="7"/>
      <c r="BD9737" s="7"/>
      <c r="BG9737" s="7"/>
      <c r="BH9737" s="7"/>
      <c r="BI9737" s="7"/>
      <c r="BJ9737" s="7"/>
      <c r="BK9737" s="7"/>
      <c r="BL9737" s="7"/>
      <c r="BM9737" s="7"/>
      <c r="BP9737" s="7"/>
      <c r="BQ9737" s="7"/>
      <c r="BR9737" s="7"/>
      <c r="BS9737" s="7"/>
      <c r="BT9737" s="7"/>
      <c r="BU9737" s="7"/>
      <c r="BV9737" s="7"/>
      <c r="BW9737" s="7"/>
    </row>
    <row r="9738" spans="43:75" x14ac:dyDescent="0.2">
      <c r="AQ9738" s="7"/>
      <c r="AR9738" s="7"/>
      <c r="AS9738" s="7"/>
      <c r="AT9738" s="7"/>
      <c r="AU9738" s="7"/>
      <c r="AV9738" s="7"/>
      <c r="AX9738" s="7"/>
      <c r="AY9738" s="7"/>
      <c r="AZ9738" s="7"/>
      <c r="BA9738" s="7"/>
      <c r="BB9738" s="7"/>
      <c r="BC9738" s="7"/>
      <c r="BD9738" s="7"/>
      <c r="BG9738" s="7"/>
      <c r="BH9738" s="7"/>
      <c r="BI9738" s="7"/>
      <c r="BJ9738" s="7"/>
      <c r="BK9738" s="7"/>
      <c r="BL9738" s="7"/>
      <c r="BM9738" s="7"/>
      <c r="BP9738" s="7"/>
      <c r="BQ9738" s="7"/>
      <c r="BR9738" s="7"/>
      <c r="BS9738" s="7"/>
      <c r="BT9738" s="7"/>
      <c r="BU9738" s="7"/>
      <c r="BV9738" s="7"/>
      <c r="BW9738" s="7"/>
    </row>
    <row r="9739" spans="43:75" x14ac:dyDescent="0.2">
      <c r="AQ9739" s="7"/>
      <c r="AR9739" s="7"/>
      <c r="AS9739" s="7"/>
      <c r="AT9739" s="7"/>
      <c r="AU9739" s="7"/>
      <c r="AV9739" s="7"/>
      <c r="AX9739" s="7"/>
      <c r="AY9739" s="7"/>
      <c r="AZ9739" s="7"/>
      <c r="BA9739" s="7"/>
      <c r="BB9739" s="7"/>
      <c r="BC9739" s="7"/>
      <c r="BD9739" s="7"/>
      <c r="BG9739" s="7"/>
      <c r="BH9739" s="7"/>
      <c r="BI9739" s="7"/>
      <c r="BJ9739" s="7"/>
      <c r="BK9739" s="7"/>
      <c r="BL9739" s="7"/>
      <c r="BM9739" s="7"/>
      <c r="BP9739" s="7"/>
      <c r="BQ9739" s="7"/>
      <c r="BR9739" s="7"/>
      <c r="BS9739" s="7"/>
      <c r="BT9739" s="7"/>
      <c r="BU9739" s="7"/>
      <c r="BV9739" s="7"/>
      <c r="BW9739" s="7"/>
    </row>
    <row r="9740" spans="43:75" x14ac:dyDescent="0.2">
      <c r="AQ9740" s="7"/>
      <c r="AR9740" s="7"/>
      <c r="AS9740" s="7"/>
      <c r="AT9740" s="7"/>
      <c r="AU9740" s="7"/>
      <c r="AV9740" s="7"/>
      <c r="AX9740" s="7"/>
      <c r="AY9740" s="7"/>
      <c r="AZ9740" s="7"/>
      <c r="BA9740" s="7"/>
      <c r="BB9740" s="7"/>
      <c r="BC9740" s="7"/>
      <c r="BD9740" s="7"/>
      <c r="BG9740" s="7"/>
      <c r="BH9740" s="7"/>
      <c r="BI9740" s="7"/>
      <c r="BJ9740" s="7"/>
      <c r="BK9740" s="7"/>
      <c r="BL9740" s="7"/>
      <c r="BM9740" s="7"/>
      <c r="BP9740" s="7"/>
      <c r="BQ9740" s="7"/>
      <c r="BR9740" s="7"/>
      <c r="BS9740" s="7"/>
      <c r="BT9740" s="7"/>
      <c r="BU9740" s="7"/>
      <c r="BV9740" s="7"/>
      <c r="BW9740" s="7"/>
    </row>
    <row r="9741" spans="43:75" x14ac:dyDescent="0.2">
      <c r="AQ9741" s="7"/>
      <c r="AR9741" s="7"/>
      <c r="AS9741" s="7"/>
      <c r="AT9741" s="7"/>
      <c r="AU9741" s="7"/>
      <c r="AV9741" s="7"/>
      <c r="AX9741" s="7"/>
      <c r="AY9741" s="7"/>
      <c r="AZ9741" s="7"/>
      <c r="BA9741" s="7"/>
      <c r="BB9741" s="7"/>
      <c r="BC9741" s="7"/>
      <c r="BD9741" s="7"/>
      <c r="BG9741" s="7"/>
      <c r="BH9741" s="7"/>
      <c r="BI9741" s="7"/>
      <c r="BJ9741" s="7"/>
      <c r="BK9741" s="7"/>
      <c r="BL9741" s="7"/>
      <c r="BM9741" s="7"/>
      <c r="BP9741" s="7"/>
      <c r="BQ9741" s="7"/>
      <c r="BR9741" s="7"/>
      <c r="BS9741" s="7"/>
      <c r="BT9741" s="7"/>
      <c r="BU9741" s="7"/>
      <c r="BV9741" s="7"/>
      <c r="BW9741" s="7"/>
    </row>
    <row r="9742" spans="43:75" x14ac:dyDescent="0.2">
      <c r="AQ9742" s="7"/>
      <c r="AR9742" s="7"/>
      <c r="AS9742" s="7"/>
      <c r="AT9742" s="7"/>
      <c r="AU9742" s="7"/>
      <c r="AV9742" s="7"/>
      <c r="AX9742" s="7"/>
      <c r="AY9742" s="7"/>
      <c r="AZ9742" s="7"/>
      <c r="BA9742" s="7"/>
      <c r="BB9742" s="7"/>
      <c r="BC9742" s="7"/>
      <c r="BD9742" s="7"/>
      <c r="BG9742" s="7"/>
      <c r="BH9742" s="7"/>
      <c r="BI9742" s="7"/>
      <c r="BJ9742" s="7"/>
      <c r="BK9742" s="7"/>
      <c r="BL9742" s="7"/>
      <c r="BM9742" s="7"/>
      <c r="BP9742" s="7"/>
      <c r="BQ9742" s="7"/>
      <c r="BR9742" s="7"/>
      <c r="BS9742" s="7"/>
      <c r="BT9742" s="7"/>
      <c r="BU9742" s="7"/>
      <c r="BV9742" s="7"/>
      <c r="BW9742" s="7"/>
    </row>
    <row r="9743" spans="43:75" x14ac:dyDescent="0.2">
      <c r="AQ9743" s="7"/>
      <c r="AR9743" s="7"/>
      <c r="AS9743" s="7"/>
      <c r="AT9743" s="7"/>
      <c r="AU9743" s="7"/>
      <c r="AV9743" s="7"/>
      <c r="AX9743" s="7"/>
      <c r="AY9743" s="7"/>
      <c r="AZ9743" s="7"/>
      <c r="BA9743" s="7"/>
      <c r="BB9743" s="7"/>
      <c r="BC9743" s="7"/>
      <c r="BD9743" s="7"/>
      <c r="BG9743" s="7"/>
      <c r="BH9743" s="7"/>
      <c r="BI9743" s="7"/>
      <c r="BJ9743" s="7"/>
      <c r="BK9743" s="7"/>
      <c r="BL9743" s="7"/>
      <c r="BM9743" s="7"/>
      <c r="BP9743" s="7"/>
      <c r="BQ9743" s="7"/>
      <c r="BR9743" s="7"/>
      <c r="BS9743" s="7"/>
      <c r="BT9743" s="7"/>
      <c r="BU9743" s="7"/>
      <c r="BV9743" s="7"/>
      <c r="BW9743" s="7"/>
    </row>
    <row r="9744" spans="43:75" x14ac:dyDescent="0.2">
      <c r="AQ9744" s="7"/>
      <c r="AR9744" s="7"/>
      <c r="AS9744" s="7"/>
      <c r="AT9744" s="7"/>
      <c r="AU9744" s="7"/>
      <c r="AV9744" s="7"/>
      <c r="AX9744" s="7"/>
      <c r="AY9744" s="7"/>
      <c r="AZ9744" s="7"/>
      <c r="BA9744" s="7"/>
      <c r="BB9744" s="7"/>
      <c r="BC9744" s="7"/>
      <c r="BD9744" s="7"/>
      <c r="BG9744" s="7"/>
      <c r="BH9744" s="7"/>
      <c r="BI9744" s="7"/>
      <c r="BJ9744" s="7"/>
      <c r="BK9744" s="7"/>
      <c r="BL9744" s="7"/>
      <c r="BM9744" s="7"/>
      <c r="BP9744" s="7"/>
      <c r="BQ9744" s="7"/>
      <c r="BR9744" s="7"/>
      <c r="BS9744" s="7"/>
      <c r="BT9744" s="7"/>
      <c r="BU9744" s="7"/>
      <c r="BV9744" s="7"/>
      <c r="BW9744" s="7"/>
    </row>
    <row r="9745" spans="43:75" x14ac:dyDescent="0.2">
      <c r="AQ9745" s="7"/>
      <c r="AR9745" s="7"/>
      <c r="AS9745" s="7"/>
      <c r="AT9745" s="7"/>
      <c r="AU9745" s="7"/>
      <c r="AV9745" s="7"/>
      <c r="AX9745" s="7"/>
      <c r="AY9745" s="7"/>
      <c r="AZ9745" s="7"/>
      <c r="BA9745" s="7"/>
      <c r="BB9745" s="7"/>
      <c r="BC9745" s="7"/>
      <c r="BD9745" s="7"/>
      <c r="BG9745" s="7"/>
      <c r="BH9745" s="7"/>
      <c r="BI9745" s="7"/>
      <c r="BJ9745" s="7"/>
      <c r="BK9745" s="7"/>
      <c r="BL9745" s="7"/>
      <c r="BM9745" s="7"/>
      <c r="BP9745" s="7"/>
      <c r="BQ9745" s="7"/>
      <c r="BR9745" s="7"/>
      <c r="BS9745" s="7"/>
      <c r="BT9745" s="7"/>
      <c r="BU9745" s="7"/>
      <c r="BV9745" s="7"/>
      <c r="BW9745" s="7"/>
    </row>
    <row r="9746" spans="43:75" x14ac:dyDescent="0.2">
      <c r="AQ9746" s="7"/>
      <c r="AR9746" s="7"/>
      <c r="AS9746" s="7"/>
      <c r="AT9746" s="7"/>
      <c r="AU9746" s="7"/>
      <c r="AV9746" s="7"/>
      <c r="AX9746" s="7"/>
      <c r="AY9746" s="7"/>
      <c r="AZ9746" s="7"/>
      <c r="BA9746" s="7"/>
      <c r="BB9746" s="7"/>
      <c r="BC9746" s="7"/>
      <c r="BD9746" s="7"/>
      <c r="BG9746" s="7"/>
      <c r="BH9746" s="7"/>
      <c r="BI9746" s="7"/>
      <c r="BJ9746" s="7"/>
      <c r="BK9746" s="7"/>
      <c r="BL9746" s="7"/>
      <c r="BM9746" s="7"/>
      <c r="BP9746" s="7"/>
      <c r="BQ9746" s="7"/>
      <c r="BR9746" s="7"/>
      <c r="BS9746" s="7"/>
      <c r="BT9746" s="7"/>
      <c r="BU9746" s="7"/>
      <c r="BV9746" s="7"/>
      <c r="BW9746" s="7"/>
    </row>
    <row r="9747" spans="43:75" x14ac:dyDescent="0.2">
      <c r="AQ9747" s="7"/>
      <c r="AR9747" s="7"/>
      <c r="AS9747" s="7"/>
      <c r="AT9747" s="7"/>
      <c r="AU9747" s="7"/>
      <c r="AV9747" s="7"/>
      <c r="AX9747" s="7"/>
      <c r="AY9747" s="7"/>
      <c r="AZ9747" s="7"/>
      <c r="BA9747" s="7"/>
      <c r="BB9747" s="7"/>
      <c r="BC9747" s="7"/>
      <c r="BD9747" s="7"/>
      <c r="BG9747" s="7"/>
      <c r="BH9747" s="7"/>
      <c r="BI9747" s="7"/>
      <c r="BJ9747" s="7"/>
      <c r="BK9747" s="7"/>
      <c r="BL9747" s="7"/>
      <c r="BM9747" s="7"/>
      <c r="BP9747" s="7"/>
      <c r="BQ9747" s="7"/>
      <c r="BR9747" s="7"/>
      <c r="BS9747" s="7"/>
      <c r="BT9747" s="7"/>
      <c r="BU9747" s="7"/>
      <c r="BV9747" s="7"/>
      <c r="BW9747" s="7"/>
    </row>
    <row r="9748" spans="43:75" x14ac:dyDescent="0.2">
      <c r="AQ9748" s="7"/>
      <c r="AR9748" s="7"/>
      <c r="AS9748" s="7"/>
      <c r="AT9748" s="7"/>
      <c r="AU9748" s="7"/>
      <c r="AV9748" s="7"/>
      <c r="AX9748" s="7"/>
      <c r="AY9748" s="7"/>
      <c r="AZ9748" s="7"/>
      <c r="BA9748" s="7"/>
      <c r="BB9748" s="7"/>
      <c r="BC9748" s="7"/>
      <c r="BD9748" s="7"/>
      <c r="BG9748" s="7"/>
      <c r="BH9748" s="7"/>
      <c r="BI9748" s="7"/>
      <c r="BJ9748" s="7"/>
      <c r="BK9748" s="7"/>
      <c r="BL9748" s="7"/>
      <c r="BM9748" s="7"/>
      <c r="BP9748" s="7"/>
      <c r="BQ9748" s="7"/>
      <c r="BR9748" s="7"/>
      <c r="BS9748" s="7"/>
      <c r="BT9748" s="7"/>
      <c r="BU9748" s="7"/>
      <c r="BV9748" s="7"/>
      <c r="BW9748" s="7"/>
    </row>
    <row r="9749" spans="43:75" x14ac:dyDescent="0.2">
      <c r="AQ9749" s="7"/>
      <c r="AR9749" s="7"/>
      <c r="AS9749" s="7"/>
      <c r="AT9749" s="7"/>
      <c r="AU9749" s="7"/>
      <c r="AV9749" s="7"/>
      <c r="AX9749" s="7"/>
      <c r="AY9749" s="7"/>
      <c r="AZ9749" s="7"/>
      <c r="BA9749" s="7"/>
      <c r="BB9749" s="7"/>
      <c r="BC9749" s="7"/>
      <c r="BD9749" s="7"/>
      <c r="BG9749" s="7"/>
      <c r="BH9749" s="7"/>
      <c r="BI9749" s="7"/>
      <c r="BJ9749" s="7"/>
      <c r="BK9749" s="7"/>
      <c r="BL9749" s="7"/>
      <c r="BM9749" s="7"/>
      <c r="BP9749" s="7"/>
      <c r="BQ9749" s="7"/>
      <c r="BR9749" s="7"/>
      <c r="BS9749" s="7"/>
      <c r="BT9749" s="7"/>
      <c r="BU9749" s="7"/>
      <c r="BV9749" s="7"/>
      <c r="BW9749" s="7"/>
    </row>
    <row r="9750" spans="43:75" x14ac:dyDescent="0.2">
      <c r="AQ9750" s="7"/>
      <c r="AR9750" s="7"/>
      <c r="AS9750" s="7"/>
      <c r="AT9750" s="7"/>
      <c r="AU9750" s="7"/>
      <c r="AV9750" s="7"/>
      <c r="AX9750" s="7"/>
      <c r="AY9750" s="7"/>
      <c r="AZ9750" s="7"/>
      <c r="BA9750" s="7"/>
      <c r="BB9750" s="7"/>
      <c r="BC9750" s="7"/>
      <c r="BD9750" s="7"/>
      <c r="BG9750" s="7"/>
      <c r="BH9750" s="7"/>
      <c r="BI9750" s="7"/>
      <c r="BJ9750" s="7"/>
      <c r="BK9750" s="7"/>
      <c r="BL9750" s="7"/>
      <c r="BM9750" s="7"/>
      <c r="BP9750" s="7"/>
      <c r="BQ9750" s="7"/>
      <c r="BR9750" s="7"/>
      <c r="BS9750" s="7"/>
      <c r="BT9750" s="7"/>
      <c r="BU9750" s="7"/>
      <c r="BV9750" s="7"/>
      <c r="BW9750" s="7"/>
    </row>
    <row r="9751" spans="43:75" x14ac:dyDescent="0.2">
      <c r="AQ9751" s="7"/>
      <c r="AR9751" s="7"/>
      <c r="AS9751" s="7"/>
      <c r="AT9751" s="7"/>
      <c r="AU9751" s="7"/>
      <c r="AV9751" s="7"/>
      <c r="AX9751" s="7"/>
      <c r="AY9751" s="7"/>
      <c r="AZ9751" s="7"/>
      <c r="BA9751" s="7"/>
      <c r="BB9751" s="7"/>
      <c r="BC9751" s="7"/>
      <c r="BD9751" s="7"/>
      <c r="BG9751" s="7"/>
      <c r="BH9751" s="7"/>
      <c r="BI9751" s="7"/>
      <c r="BJ9751" s="7"/>
      <c r="BK9751" s="7"/>
      <c r="BL9751" s="7"/>
      <c r="BM9751" s="7"/>
      <c r="BP9751" s="7"/>
      <c r="BQ9751" s="7"/>
      <c r="BR9751" s="7"/>
      <c r="BS9751" s="7"/>
      <c r="BT9751" s="7"/>
      <c r="BU9751" s="7"/>
      <c r="BV9751" s="7"/>
      <c r="BW9751" s="7"/>
    </row>
    <row r="9752" spans="43:75" x14ac:dyDescent="0.2">
      <c r="AQ9752" s="7"/>
      <c r="AR9752" s="7"/>
      <c r="AS9752" s="7"/>
      <c r="AT9752" s="7"/>
      <c r="AU9752" s="7"/>
      <c r="AV9752" s="7"/>
      <c r="AX9752" s="7"/>
      <c r="AY9752" s="7"/>
      <c r="AZ9752" s="7"/>
      <c r="BA9752" s="7"/>
      <c r="BB9752" s="7"/>
      <c r="BC9752" s="7"/>
      <c r="BD9752" s="7"/>
      <c r="BG9752" s="7"/>
      <c r="BH9752" s="7"/>
      <c r="BI9752" s="7"/>
      <c r="BJ9752" s="7"/>
      <c r="BK9752" s="7"/>
      <c r="BL9752" s="7"/>
      <c r="BM9752" s="7"/>
      <c r="BP9752" s="7"/>
      <c r="BQ9752" s="7"/>
      <c r="BR9752" s="7"/>
      <c r="BS9752" s="7"/>
      <c r="BT9752" s="7"/>
      <c r="BU9752" s="7"/>
      <c r="BV9752" s="7"/>
      <c r="BW9752" s="7"/>
    </row>
    <row r="9753" spans="43:75" x14ac:dyDescent="0.2">
      <c r="AQ9753" s="7"/>
      <c r="AR9753" s="7"/>
      <c r="AS9753" s="7"/>
      <c r="AT9753" s="7"/>
      <c r="AU9753" s="7"/>
      <c r="AV9753" s="7"/>
      <c r="AX9753" s="7"/>
      <c r="AY9753" s="7"/>
      <c r="AZ9753" s="7"/>
      <c r="BA9753" s="7"/>
      <c r="BB9753" s="7"/>
      <c r="BC9753" s="7"/>
      <c r="BD9753" s="7"/>
      <c r="BG9753" s="7"/>
      <c r="BH9753" s="7"/>
      <c r="BI9753" s="7"/>
      <c r="BJ9753" s="7"/>
      <c r="BK9753" s="7"/>
      <c r="BL9753" s="7"/>
      <c r="BM9753" s="7"/>
      <c r="BP9753" s="7"/>
      <c r="BQ9753" s="7"/>
      <c r="BR9753" s="7"/>
      <c r="BS9753" s="7"/>
      <c r="BT9753" s="7"/>
      <c r="BU9753" s="7"/>
      <c r="BV9753" s="7"/>
      <c r="BW9753" s="7"/>
    </row>
    <row r="9754" spans="43:75" x14ac:dyDescent="0.2">
      <c r="AQ9754" s="7"/>
      <c r="AR9754" s="7"/>
      <c r="AS9754" s="7"/>
      <c r="AT9754" s="7"/>
      <c r="AU9754" s="7"/>
      <c r="AV9754" s="7"/>
      <c r="AX9754" s="7"/>
      <c r="AY9754" s="7"/>
      <c r="AZ9754" s="7"/>
      <c r="BA9754" s="7"/>
      <c r="BB9754" s="7"/>
      <c r="BC9754" s="7"/>
      <c r="BD9754" s="7"/>
      <c r="BG9754" s="7"/>
      <c r="BH9754" s="7"/>
      <c r="BI9754" s="7"/>
      <c r="BJ9754" s="7"/>
      <c r="BK9754" s="7"/>
      <c r="BL9754" s="7"/>
      <c r="BM9754" s="7"/>
      <c r="BP9754" s="7"/>
      <c r="BQ9754" s="7"/>
      <c r="BR9754" s="7"/>
      <c r="BS9754" s="7"/>
      <c r="BT9754" s="7"/>
      <c r="BU9754" s="7"/>
      <c r="BV9754" s="7"/>
      <c r="BW9754" s="7"/>
    </row>
    <row r="9755" spans="43:75" x14ac:dyDescent="0.2">
      <c r="AQ9755" s="7"/>
      <c r="AR9755" s="7"/>
      <c r="AS9755" s="7"/>
      <c r="AT9755" s="7"/>
      <c r="AU9755" s="7"/>
      <c r="AV9755" s="7"/>
      <c r="AX9755" s="7"/>
      <c r="AY9755" s="7"/>
      <c r="AZ9755" s="7"/>
      <c r="BA9755" s="7"/>
      <c r="BB9755" s="7"/>
      <c r="BC9755" s="7"/>
      <c r="BD9755" s="7"/>
      <c r="BG9755" s="7"/>
      <c r="BH9755" s="7"/>
      <c r="BI9755" s="7"/>
      <c r="BJ9755" s="7"/>
      <c r="BK9755" s="7"/>
      <c r="BL9755" s="7"/>
      <c r="BM9755" s="7"/>
      <c r="BP9755" s="7"/>
      <c r="BQ9755" s="7"/>
      <c r="BR9755" s="7"/>
      <c r="BS9755" s="7"/>
      <c r="BT9755" s="7"/>
      <c r="BU9755" s="7"/>
      <c r="BV9755" s="7"/>
      <c r="BW9755" s="7"/>
    </row>
    <row r="9756" spans="43:75" x14ac:dyDescent="0.2">
      <c r="AQ9756" s="7"/>
      <c r="AR9756" s="7"/>
      <c r="AS9756" s="7"/>
      <c r="AT9756" s="7"/>
      <c r="AU9756" s="7"/>
      <c r="AV9756" s="7"/>
      <c r="AX9756" s="7"/>
      <c r="AY9756" s="7"/>
      <c r="AZ9756" s="7"/>
      <c r="BA9756" s="7"/>
      <c r="BB9756" s="7"/>
      <c r="BC9756" s="7"/>
      <c r="BD9756" s="7"/>
      <c r="BG9756" s="7"/>
      <c r="BH9756" s="7"/>
      <c r="BI9756" s="7"/>
      <c r="BJ9756" s="7"/>
      <c r="BK9756" s="7"/>
      <c r="BL9756" s="7"/>
      <c r="BM9756" s="7"/>
      <c r="BP9756" s="7"/>
      <c r="BQ9756" s="7"/>
      <c r="BR9756" s="7"/>
      <c r="BS9756" s="7"/>
      <c r="BT9756" s="7"/>
      <c r="BU9756" s="7"/>
      <c r="BV9756" s="7"/>
      <c r="BW9756" s="7"/>
    </row>
    <row r="9757" spans="43:75" x14ac:dyDescent="0.2">
      <c r="AQ9757" s="7"/>
      <c r="AR9757" s="7"/>
      <c r="AS9757" s="7"/>
      <c r="AT9757" s="7"/>
      <c r="AU9757" s="7"/>
      <c r="AV9757" s="7"/>
      <c r="AX9757" s="7"/>
      <c r="AY9757" s="7"/>
      <c r="AZ9757" s="7"/>
      <c r="BA9757" s="7"/>
      <c r="BB9757" s="7"/>
      <c r="BC9757" s="7"/>
      <c r="BD9757" s="7"/>
      <c r="BG9757" s="7"/>
      <c r="BH9757" s="7"/>
      <c r="BI9757" s="7"/>
      <c r="BJ9757" s="7"/>
      <c r="BK9757" s="7"/>
      <c r="BL9757" s="7"/>
      <c r="BM9757" s="7"/>
      <c r="BP9757" s="7"/>
      <c r="BQ9757" s="7"/>
      <c r="BR9757" s="7"/>
      <c r="BS9757" s="7"/>
      <c r="BT9757" s="7"/>
      <c r="BU9757" s="7"/>
      <c r="BV9757" s="7"/>
      <c r="BW9757" s="7"/>
    </row>
    <row r="9758" spans="43:75" x14ac:dyDescent="0.2">
      <c r="AQ9758" s="7"/>
      <c r="AR9758" s="7"/>
      <c r="AS9758" s="7"/>
      <c r="AT9758" s="7"/>
      <c r="AU9758" s="7"/>
      <c r="AV9758" s="7"/>
      <c r="AX9758" s="7"/>
      <c r="AY9758" s="7"/>
      <c r="AZ9758" s="7"/>
      <c r="BA9758" s="7"/>
      <c r="BB9758" s="7"/>
      <c r="BC9758" s="7"/>
      <c r="BD9758" s="7"/>
      <c r="BG9758" s="7"/>
      <c r="BH9758" s="7"/>
      <c r="BI9758" s="7"/>
      <c r="BJ9758" s="7"/>
      <c r="BK9758" s="7"/>
      <c r="BL9758" s="7"/>
      <c r="BM9758" s="7"/>
      <c r="BP9758" s="7"/>
      <c r="BQ9758" s="7"/>
      <c r="BR9758" s="7"/>
      <c r="BS9758" s="7"/>
      <c r="BT9758" s="7"/>
      <c r="BU9758" s="7"/>
      <c r="BV9758" s="7"/>
      <c r="BW9758" s="7"/>
    </row>
    <row r="9759" spans="43:75" x14ac:dyDescent="0.2">
      <c r="AQ9759" s="7"/>
      <c r="AR9759" s="7"/>
      <c r="AS9759" s="7"/>
      <c r="AT9759" s="7"/>
      <c r="AU9759" s="7"/>
      <c r="AV9759" s="7"/>
      <c r="AX9759" s="7"/>
      <c r="AY9759" s="7"/>
      <c r="AZ9759" s="7"/>
      <c r="BA9759" s="7"/>
      <c r="BB9759" s="7"/>
      <c r="BC9759" s="7"/>
      <c r="BD9759" s="7"/>
      <c r="BG9759" s="7"/>
      <c r="BH9759" s="7"/>
      <c r="BI9759" s="7"/>
      <c r="BJ9759" s="7"/>
      <c r="BK9759" s="7"/>
      <c r="BL9759" s="7"/>
      <c r="BM9759" s="7"/>
      <c r="BP9759" s="7"/>
      <c r="BQ9759" s="7"/>
      <c r="BR9759" s="7"/>
      <c r="BS9759" s="7"/>
      <c r="BT9759" s="7"/>
      <c r="BU9759" s="7"/>
      <c r="BV9759" s="7"/>
      <c r="BW9759" s="7"/>
    </row>
    <row r="9760" spans="43:75" x14ac:dyDescent="0.2">
      <c r="AQ9760" s="7"/>
      <c r="AR9760" s="7"/>
      <c r="AS9760" s="7"/>
      <c r="AT9760" s="7"/>
      <c r="AU9760" s="7"/>
      <c r="AV9760" s="7"/>
      <c r="AX9760" s="7"/>
      <c r="AY9760" s="7"/>
      <c r="AZ9760" s="7"/>
      <c r="BA9760" s="7"/>
      <c r="BB9760" s="7"/>
      <c r="BC9760" s="7"/>
      <c r="BD9760" s="7"/>
      <c r="BG9760" s="7"/>
      <c r="BH9760" s="7"/>
      <c r="BI9760" s="7"/>
      <c r="BJ9760" s="7"/>
      <c r="BK9760" s="7"/>
      <c r="BL9760" s="7"/>
      <c r="BM9760" s="7"/>
      <c r="BP9760" s="7"/>
      <c r="BQ9760" s="7"/>
      <c r="BR9760" s="7"/>
      <c r="BS9760" s="7"/>
      <c r="BT9760" s="7"/>
      <c r="BU9760" s="7"/>
      <c r="BV9760" s="7"/>
      <c r="BW9760" s="7"/>
    </row>
    <row r="9761" spans="43:75" x14ac:dyDescent="0.2">
      <c r="AQ9761" s="7"/>
      <c r="AR9761" s="7"/>
      <c r="AS9761" s="7"/>
      <c r="AT9761" s="7"/>
      <c r="AU9761" s="7"/>
      <c r="AV9761" s="7"/>
      <c r="AX9761" s="7"/>
      <c r="AY9761" s="7"/>
      <c r="AZ9761" s="7"/>
      <c r="BA9761" s="7"/>
      <c r="BB9761" s="7"/>
      <c r="BC9761" s="7"/>
      <c r="BD9761" s="7"/>
      <c r="BG9761" s="7"/>
      <c r="BH9761" s="7"/>
      <c r="BI9761" s="7"/>
      <c r="BJ9761" s="7"/>
      <c r="BK9761" s="7"/>
      <c r="BL9761" s="7"/>
      <c r="BM9761" s="7"/>
      <c r="BP9761" s="7"/>
      <c r="BQ9761" s="7"/>
      <c r="BR9761" s="7"/>
      <c r="BS9761" s="7"/>
      <c r="BT9761" s="7"/>
      <c r="BU9761" s="7"/>
      <c r="BV9761" s="7"/>
      <c r="BW9761" s="7"/>
    </row>
    <row r="9762" spans="43:75" x14ac:dyDescent="0.2">
      <c r="AQ9762" s="7"/>
      <c r="AR9762" s="7"/>
      <c r="AS9762" s="7"/>
      <c r="AT9762" s="7"/>
      <c r="AU9762" s="7"/>
      <c r="AV9762" s="7"/>
      <c r="AX9762" s="7"/>
      <c r="AY9762" s="7"/>
      <c r="AZ9762" s="7"/>
      <c r="BA9762" s="7"/>
      <c r="BB9762" s="7"/>
      <c r="BC9762" s="7"/>
      <c r="BD9762" s="7"/>
      <c r="BG9762" s="7"/>
      <c r="BH9762" s="7"/>
      <c r="BI9762" s="7"/>
      <c r="BJ9762" s="7"/>
      <c r="BK9762" s="7"/>
      <c r="BL9762" s="7"/>
      <c r="BM9762" s="7"/>
      <c r="BP9762" s="7"/>
      <c r="BQ9762" s="7"/>
      <c r="BR9762" s="7"/>
      <c r="BS9762" s="7"/>
      <c r="BT9762" s="7"/>
      <c r="BU9762" s="7"/>
      <c r="BV9762" s="7"/>
      <c r="BW9762" s="7"/>
    </row>
    <row r="9763" spans="43:75" x14ac:dyDescent="0.2">
      <c r="AQ9763" s="7"/>
      <c r="AR9763" s="7"/>
      <c r="AS9763" s="7"/>
      <c r="AT9763" s="7"/>
      <c r="AU9763" s="7"/>
      <c r="AV9763" s="7"/>
      <c r="AX9763" s="7"/>
      <c r="AY9763" s="7"/>
      <c r="AZ9763" s="7"/>
      <c r="BA9763" s="7"/>
      <c r="BB9763" s="7"/>
      <c r="BC9763" s="7"/>
      <c r="BD9763" s="7"/>
      <c r="BG9763" s="7"/>
      <c r="BH9763" s="7"/>
      <c r="BI9763" s="7"/>
      <c r="BJ9763" s="7"/>
      <c r="BK9763" s="7"/>
      <c r="BL9763" s="7"/>
      <c r="BM9763" s="7"/>
      <c r="BP9763" s="7"/>
      <c r="BQ9763" s="7"/>
      <c r="BR9763" s="7"/>
      <c r="BS9763" s="7"/>
      <c r="BT9763" s="7"/>
      <c r="BU9763" s="7"/>
      <c r="BV9763" s="7"/>
      <c r="BW9763" s="7"/>
    </row>
    <row r="9764" spans="43:75" x14ac:dyDescent="0.2">
      <c r="AQ9764" s="7"/>
      <c r="AR9764" s="7"/>
      <c r="AS9764" s="7"/>
      <c r="AT9764" s="7"/>
      <c r="AU9764" s="7"/>
      <c r="AV9764" s="7"/>
      <c r="AX9764" s="7"/>
      <c r="AY9764" s="7"/>
      <c r="AZ9764" s="7"/>
      <c r="BA9764" s="7"/>
      <c r="BB9764" s="7"/>
      <c r="BC9764" s="7"/>
      <c r="BD9764" s="7"/>
      <c r="BG9764" s="7"/>
      <c r="BH9764" s="7"/>
      <c r="BI9764" s="7"/>
      <c r="BJ9764" s="7"/>
      <c r="BK9764" s="7"/>
      <c r="BL9764" s="7"/>
      <c r="BM9764" s="7"/>
      <c r="BP9764" s="7"/>
      <c r="BQ9764" s="7"/>
      <c r="BR9764" s="7"/>
      <c r="BS9764" s="7"/>
      <c r="BT9764" s="7"/>
      <c r="BU9764" s="7"/>
      <c r="BV9764" s="7"/>
      <c r="BW9764" s="7"/>
    </row>
    <row r="9765" spans="43:75" x14ac:dyDescent="0.2">
      <c r="AQ9765" s="7"/>
      <c r="AR9765" s="7"/>
      <c r="AS9765" s="7"/>
      <c r="AT9765" s="7"/>
      <c r="AU9765" s="7"/>
      <c r="AV9765" s="7"/>
      <c r="AX9765" s="7"/>
      <c r="AY9765" s="7"/>
      <c r="AZ9765" s="7"/>
      <c r="BA9765" s="7"/>
      <c r="BB9765" s="7"/>
      <c r="BC9765" s="7"/>
      <c r="BD9765" s="7"/>
      <c r="BG9765" s="7"/>
      <c r="BH9765" s="7"/>
      <c r="BI9765" s="7"/>
      <c r="BJ9765" s="7"/>
      <c r="BK9765" s="7"/>
      <c r="BL9765" s="7"/>
      <c r="BM9765" s="7"/>
      <c r="BP9765" s="7"/>
      <c r="BQ9765" s="7"/>
      <c r="BR9765" s="7"/>
      <c r="BS9765" s="7"/>
      <c r="BT9765" s="7"/>
      <c r="BU9765" s="7"/>
      <c r="BV9765" s="7"/>
      <c r="BW9765" s="7"/>
    </row>
    <row r="9766" spans="43:75" x14ac:dyDescent="0.2">
      <c r="AQ9766" s="7"/>
      <c r="AR9766" s="7"/>
      <c r="AS9766" s="7"/>
      <c r="AT9766" s="7"/>
      <c r="AU9766" s="7"/>
      <c r="AV9766" s="7"/>
      <c r="AX9766" s="7"/>
      <c r="AY9766" s="7"/>
      <c r="AZ9766" s="7"/>
      <c r="BA9766" s="7"/>
      <c r="BB9766" s="7"/>
      <c r="BC9766" s="7"/>
      <c r="BD9766" s="7"/>
      <c r="BG9766" s="7"/>
      <c r="BH9766" s="7"/>
      <c r="BI9766" s="7"/>
      <c r="BJ9766" s="7"/>
      <c r="BK9766" s="7"/>
      <c r="BL9766" s="7"/>
      <c r="BM9766" s="7"/>
      <c r="BP9766" s="7"/>
      <c r="BQ9766" s="7"/>
      <c r="BR9766" s="7"/>
      <c r="BS9766" s="7"/>
      <c r="BT9766" s="7"/>
      <c r="BU9766" s="7"/>
      <c r="BV9766" s="7"/>
      <c r="BW9766" s="7"/>
    </row>
    <row r="9767" spans="43:75" x14ac:dyDescent="0.2">
      <c r="AQ9767" s="7"/>
      <c r="AR9767" s="7"/>
      <c r="AS9767" s="7"/>
      <c r="AT9767" s="7"/>
      <c r="AU9767" s="7"/>
      <c r="AV9767" s="7"/>
      <c r="AX9767" s="7"/>
      <c r="AY9767" s="7"/>
      <c r="AZ9767" s="7"/>
      <c r="BA9767" s="7"/>
      <c r="BB9767" s="7"/>
      <c r="BC9767" s="7"/>
      <c r="BD9767" s="7"/>
      <c r="BG9767" s="7"/>
      <c r="BH9767" s="7"/>
      <c r="BI9767" s="7"/>
      <c r="BJ9767" s="7"/>
      <c r="BK9767" s="7"/>
      <c r="BL9767" s="7"/>
      <c r="BM9767" s="7"/>
      <c r="BP9767" s="7"/>
      <c r="BQ9767" s="7"/>
      <c r="BR9767" s="7"/>
      <c r="BS9767" s="7"/>
      <c r="BT9767" s="7"/>
      <c r="BU9767" s="7"/>
      <c r="BV9767" s="7"/>
      <c r="BW9767" s="7"/>
    </row>
    <row r="9768" spans="43:75" x14ac:dyDescent="0.2">
      <c r="AQ9768" s="7"/>
      <c r="AR9768" s="7"/>
      <c r="AS9768" s="7"/>
      <c r="AT9768" s="7"/>
      <c r="AU9768" s="7"/>
      <c r="AV9768" s="7"/>
      <c r="AX9768" s="7"/>
      <c r="AY9768" s="7"/>
      <c r="AZ9768" s="7"/>
      <c r="BA9768" s="7"/>
      <c r="BB9768" s="7"/>
      <c r="BC9768" s="7"/>
      <c r="BD9768" s="7"/>
      <c r="BG9768" s="7"/>
      <c r="BH9768" s="7"/>
      <c r="BI9768" s="7"/>
      <c r="BJ9768" s="7"/>
      <c r="BK9768" s="7"/>
      <c r="BL9768" s="7"/>
      <c r="BM9768" s="7"/>
      <c r="BP9768" s="7"/>
      <c r="BQ9768" s="7"/>
      <c r="BR9768" s="7"/>
      <c r="BS9768" s="7"/>
      <c r="BT9768" s="7"/>
      <c r="BU9768" s="7"/>
      <c r="BV9768" s="7"/>
      <c r="BW9768" s="7"/>
    </row>
    <row r="9769" spans="43:75" x14ac:dyDescent="0.2">
      <c r="AQ9769" s="7"/>
      <c r="AR9769" s="7"/>
      <c r="AS9769" s="7"/>
      <c r="AT9769" s="7"/>
      <c r="AU9769" s="7"/>
      <c r="AV9769" s="7"/>
      <c r="AX9769" s="7"/>
      <c r="AY9769" s="7"/>
      <c r="AZ9769" s="7"/>
      <c r="BA9769" s="7"/>
      <c r="BB9769" s="7"/>
      <c r="BC9769" s="7"/>
      <c r="BD9769" s="7"/>
      <c r="BG9769" s="7"/>
      <c r="BH9769" s="7"/>
      <c r="BI9769" s="7"/>
      <c r="BJ9769" s="7"/>
      <c r="BK9769" s="7"/>
      <c r="BL9769" s="7"/>
      <c r="BM9769" s="7"/>
      <c r="BP9769" s="7"/>
      <c r="BQ9769" s="7"/>
      <c r="BR9769" s="7"/>
      <c r="BS9769" s="7"/>
      <c r="BT9769" s="7"/>
      <c r="BU9769" s="7"/>
      <c r="BV9769" s="7"/>
      <c r="BW9769" s="7"/>
    </row>
    <row r="9770" spans="43:75" x14ac:dyDescent="0.2">
      <c r="AQ9770" s="7"/>
      <c r="AR9770" s="7"/>
      <c r="AS9770" s="7"/>
      <c r="AT9770" s="7"/>
      <c r="AU9770" s="7"/>
      <c r="AV9770" s="7"/>
      <c r="AX9770" s="7"/>
      <c r="AY9770" s="7"/>
      <c r="AZ9770" s="7"/>
      <c r="BA9770" s="7"/>
      <c r="BB9770" s="7"/>
      <c r="BC9770" s="7"/>
      <c r="BD9770" s="7"/>
      <c r="BG9770" s="7"/>
      <c r="BH9770" s="7"/>
      <c r="BI9770" s="7"/>
      <c r="BJ9770" s="7"/>
      <c r="BK9770" s="7"/>
      <c r="BL9770" s="7"/>
      <c r="BM9770" s="7"/>
      <c r="BP9770" s="7"/>
      <c r="BQ9770" s="7"/>
      <c r="BR9770" s="7"/>
      <c r="BS9770" s="7"/>
      <c r="BT9770" s="7"/>
      <c r="BU9770" s="7"/>
      <c r="BV9770" s="7"/>
      <c r="BW9770" s="7"/>
    </row>
    <row r="9771" spans="43:75" x14ac:dyDescent="0.2">
      <c r="AQ9771" s="7"/>
      <c r="AR9771" s="7"/>
      <c r="AS9771" s="7"/>
      <c r="AT9771" s="7"/>
      <c r="AU9771" s="7"/>
      <c r="AV9771" s="7"/>
      <c r="AX9771" s="7"/>
      <c r="AY9771" s="7"/>
      <c r="AZ9771" s="7"/>
      <c r="BA9771" s="7"/>
      <c r="BB9771" s="7"/>
      <c r="BC9771" s="7"/>
      <c r="BD9771" s="7"/>
      <c r="BG9771" s="7"/>
      <c r="BH9771" s="7"/>
      <c r="BI9771" s="7"/>
      <c r="BJ9771" s="7"/>
      <c r="BK9771" s="7"/>
      <c r="BL9771" s="7"/>
      <c r="BM9771" s="7"/>
      <c r="BP9771" s="7"/>
      <c r="BQ9771" s="7"/>
      <c r="BR9771" s="7"/>
      <c r="BS9771" s="7"/>
      <c r="BT9771" s="7"/>
      <c r="BU9771" s="7"/>
      <c r="BV9771" s="7"/>
      <c r="BW9771" s="7"/>
    </row>
    <row r="9772" spans="43:75" x14ac:dyDescent="0.2">
      <c r="AQ9772" s="7"/>
      <c r="AR9772" s="7"/>
      <c r="AS9772" s="7"/>
      <c r="AT9772" s="7"/>
      <c r="AU9772" s="7"/>
      <c r="AV9772" s="7"/>
      <c r="AX9772" s="7"/>
      <c r="AY9772" s="7"/>
      <c r="AZ9772" s="7"/>
      <c r="BA9772" s="7"/>
      <c r="BB9772" s="7"/>
      <c r="BC9772" s="7"/>
      <c r="BD9772" s="7"/>
      <c r="BG9772" s="7"/>
      <c r="BH9772" s="7"/>
      <c r="BI9772" s="7"/>
      <c r="BJ9772" s="7"/>
      <c r="BK9772" s="7"/>
      <c r="BL9772" s="7"/>
      <c r="BM9772" s="7"/>
      <c r="BP9772" s="7"/>
      <c r="BQ9772" s="7"/>
      <c r="BR9772" s="7"/>
      <c r="BS9772" s="7"/>
      <c r="BT9772" s="7"/>
      <c r="BU9772" s="7"/>
      <c r="BV9772" s="7"/>
      <c r="BW9772" s="7"/>
    </row>
    <row r="9773" spans="43:75" x14ac:dyDescent="0.2">
      <c r="AQ9773" s="7"/>
      <c r="AR9773" s="7"/>
      <c r="AS9773" s="7"/>
      <c r="AT9773" s="7"/>
      <c r="AU9773" s="7"/>
      <c r="AV9773" s="7"/>
      <c r="AX9773" s="7"/>
      <c r="AY9773" s="7"/>
      <c r="AZ9773" s="7"/>
      <c r="BA9773" s="7"/>
      <c r="BB9773" s="7"/>
      <c r="BC9773" s="7"/>
      <c r="BD9773" s="7"/>
      <c r="BG9773" s="7"/>
      <c r="BH9773" s="7"/>
      <c r="BI9773" s="7"/>
      <c r="BJ9773" s="7"/>
      <c r="BK9773" s="7"/>
      <c r="BL9773" s="7"/>
      <c r="BM9773" s="7"/>
      <c r="BP9773" s="7"/>
      <c r="BQ9773" s="7"/>
      <c r="BR9773" s="7"/>
      <c r="BS9773" s="7"/>
      <c r="BT9773" s="7"/>
      <c r="BU9773" s="7"/>
      <c r="BV9773" s="7"/>
      <c r="BW9773" s="7"/>
    </row>
    <row r="9774" spans="43:75" x14ac:dyDescent="0.2">
      <c r="AQ9774" s="7"/>
      <c r="AR9774" s="7"/>
      <c r="AS9774" s="7"/>
      <c r="AT9774" s="7"/>
      <c r="AU9774" s="7"/>
      <c r="AV9774" s="7"/>
      <c r="AX9774" s="7"/>
      <c r="AY9774" s="7"/>
      <c r="AZ9774" s="7"/>
      <c r="BA9774" s="7"/>
      <c r="BB9774" s="7"/>
      <c r="BC9774" s="7"/>
      <c r="BD9774" s="7"/>
      <c r="BG9774" s="7"/>
      <c r="BH9774" s="7"/>
      <c r="BI9774" s="7"/>
      <c r="BJ9774" s="7"/>
      <c r="BK9774" s="7"/>
      <c r="BL9774" s="7"/>
      <c r="BM9774" s="7"/>
      <c r="BP9774" s="7"/>
      <c r="BQ9774" s="7"/>
      <c r="BR9774" s="7"/>
      <c r="BS9774" s="7"/>
      <c r="BT9774" s="7"/>
      <c r="BU9774" s="7"/>
      <c r="BV9774" s="7"/>
      <c r="BW9774" s="7"/>
    </row>
    <row r="9775" spans="43:75" x14ac:dyDescent="0.2">
      <c r="AQ9775" s="7"/>
      <c r="AR9775" s="7"/>
      <c r="AS9775" s="7"/>
      <c r="AT9775" s="7"/>
      <c r="AU9775" s="7"/>
      <c r="AV9775" s="7"/>
      <c r="AX9775" s="7"/>
      <c r="AY9775" s="7"/>
      <c r="AZ9775" s="7"/>
      <c r="BA9775" s="7"/>
      <c r="BB9775" s="7"/>
      <c r="BC9775" s="7"/>
      <c r="BD9775" s="7"/>
      <c r="BG9775" s="7"/>
      <c r="BH9775" s="7"/>
      <c r="BI9775" s="7"/>
      <c r="BJ9775" s="7"/>
      <c r="BK9775" s="7"/>
      <c r="BL9775" s="7"/>
      <c r="BM9775" s="7"/>
      <c r="BP9775" s="7"/>
      <c r="BQ9775" s="7"/>
      <c r="BR9775" s="7"/>
      <c r="BS9775" s="7"/>
      <c r="BT9775" s="7"/>
      <c r="BU9775" s="7"/>
      <c r="BV9775" s="7"/>
      <c r="BW9775" s="7"/>
    </row>
    <row r="9776" spans="43:75" x14ac:dyDescent="0.2">
      <c r="AQ9776" s="7"/>
      <c r="AR9776" s="7"/>
      <c r="AS9776" s="7"/>
      <c r="AT9776" s="7"/>
      <c r="AU9776" s="7"/>
      <c r="AV9776" s="7"/>
      <c r="AX9776" s="7"/>
      <c r="AY9776" s="7"/>
      <c r="AZ9776" s="7"/>
      <c r="BA9776" s="7"/>
      <c r="BB9776" s="7"/>
      <c r="BC9776" s="7"/>
      <c r="BD9776" s="7"/>
      <c r="BG9776" s="7"/>
      <c r="BH9776" s="7"/>
      <c r="BI9776" s="7"/>
      <c r="BJ9776" s="7"/>
      <c r="BK9776" s="7"/>
      <c r="BL9776" s="7"/>
      <c r="BM9776" s="7"/>
      <c r="BP9776" s="7"/>
      <c r="BQ9776" s="7"/>
      <c r="BR9776" s="7"/>
      <c r="BS9776" s="7"/>
      <c r="BT9776" s="7"/>
      <c r="BU9776" s="7"/>
      <c r="BV9776" s="7"/>
      <c r="BW9776" s="7"/>
    </row>
    <row r="9777" spans="43:75" x14ac:dyDescent="0.2">
      <c r="AQ9777" s="7"/>
      <c r="AR9777" s="7"/>
      <c r="AS9777" s="7"/>
      <c r="AT9777" s="7"/>
      <c r="AU9777" s="7"/>
      <c r="AV9777" s="7"/>
      <c r="AX9777" s="7"/>
      <c r="AY9777" s="7"/>
      <c r="AZ9777" s="7"/>
      <c r="BA9777" s="7"/>
      <c r="BB9777" s="7"/>
      <c r="BC9777" s="7"/>
      <c r="BD9777" s="7"/>
      <c r="BG9777" s="7"/>
      <c r="BH9777" s="7"/>
      <c r="BI9777" s="7"/>
      <c r="BJ9777" s="7"/>
      <c r="BK9777" s="7"/>
      <c r="BL9777" s="7"/>
      <c r="BM9777" s="7"/>
      <c r="BP9777" s="7"/>
      <c r="BQ9777" s="7"/>
      <c r="BR9777" s="7"/>
      <c r="BS9777" s="7"/>
      <c r="BT9777" s="7"/>
      <c r="BU9777" s="7"/>
      <c r="BV9777" s="7"/>
      <c r="BW9777" s="7"/>
    </row>
    <row r="9778" spans="43:75" x14ac:dyDescent="0.2">
      <c r="AQ9778" s="7"/>
      <c r="AR9778" s="7"/>
      <c r="AS9778" s="7"/>
      <c r="AT9778" s="7"/>
      <c r="AU9778" s="7"/>
      <c r="AV9778" s="7"/>
      <c r="AX9778" s="7"/>
      <c r="AY9778" s="7"/>
      <c r="AZ9778" s="7"/>
      <c r="BA9778" s="7"/>
      <c r="BB9778" s="7"/>
      <c r="BC9778" s="7"/>
      <c r="BD9778" s="7"/>
      <c r="BG9778" s="7"/>
      <c r="BH9778" s="7"/>
      <c r="BI9778" s="7"/>
      <c r="BJ9778" s="7"/>
      <c r="BK9778" s="7"/>
      <c r="BL9778" s="7"/>
      <c r="BM9778" s="7"/>
      <c r="BP9778" s="7"/>
      <c r="BQ9778" s="7"/>
      <c r="BR9778" s="7"/>
      <c r="BS9778" s="7"/>
      <c r="BT9778" s="7"/>
      <c r="BU9778" s="7"/>
      <c r="BV9778" s="7"/>
      <c r="BW9778" s="7"/>
    </row>
    <row r="9779" spans="43:75" x14ac:dyDescent="0.2">
      <c r="AQ9779" s="7"/>
      <c r="AR9779" s="7"/>
      <c r="AS9779" s="7"/>
      <c r="AT9779" s="7"/>
      <c r="AU9779" s="7"/>
      <c r="AV9779" s="7"/>
      <c r="AX9779" s="7"/>
      <c r="AY9779" s="7"/>
      <c r="AZ9779" s="7"/>
      <c r="BA9779" s="7"/>
      <c r="BB9779" s="7"/>
      <c r="BC9779" s="7"/>
      <c r="BD9779" s="7"/>
      <c r="BG9779" s="7"/>
      <c r="BH9779" s="7"/>
      <c r="BI9779" s="7"/>
      <c r="BJ9779" s="7"/>
      <c r="BK9779" s="7"/>
      <c r="BL9779" s="7"/>
      <c r="BM9779" s="7"/>
      <c r="BP9779" s="7"/>
      <c r="BQ9779" s="7"/>
      <c r="BR9779" s="7"/>
      <c r="BS9779" s="7"/>
      <c r="BT9779" s="7"/>
      <c r="BU9779" s="7"/>
      <c r="BV9779" s="7"/>
      <c r="BW9779" s="7"/>
    </row>
    <row r="9780" spans="43:75" x14ac:dyDescent="0.2">
      <c r="AQ9780" s="7"/>
      <c r="AR9780" s="7"/>
      <c r="AS9780" s="7"/>
      <c r="AT9780" s="7"/>
      <c r="AU9780" s="7"/>
      <c r="AV9780" s="7"/>
      <c r="AX9780" s="7"/>
      <c r="AY9780" s="7"/>
      <c r="AZ9780" s="7"/>
      <c r="BA9780" s="7"/>
      <c r="BB9780" s="7"/>
      <c r="BC9780" s="7"/>
      <c r="BD9780" s="7"/>
      <c r="BG9780" s="7"/>
      <c r="BH9780" s="7"/>
      <c r="BI9780" s="7"/>
      <c r="BJ9780" s="7"/>
      <c r="BK9780" s="7"/>
      <c r="BL9780" s="7"/>
      <c r="BM9780" s="7"/>
      <c r="BP9780" s="7"/>
      <c r="BQ9780" s="7"/>
      <c r="BR9780" s="7"/>
      <c r="BS9780" s="7"/>
      <c r="BT9780" s="7"/>
      <c r="BU9780" s="7"/>
      <c r="BV9780" s="7"/>
      <c r="BW9780" s="7"/>
    </row>
    <row r="9781" spans="43:75" x14ac:dyDescent="0.2">
      <c r="AQ9781" s="7"/>
      <c r="AR9781" s="7"/>
      <c r="AS9781" s="7"/>
      <c r="AT9781" s="7"/>
      <c r="AU9781" s="7"/>
      <c r="AV9781" s="7"/>
      <c r="AX9781" s="7"/>
      <c r="AY9781" s="7"/>
      <c r="AZ9781" s="7"/>
      <c r="BA9781" s="7"/>
      <c r="BB9781" s="7"/>
      <c r="BC9781" s="7"/>
      <c r="BD9781" s="7"/>
      <c r="BG9781" s="7"/>
      <c r="BH9781" s="7"/>
      <c r="BI9781" s="7"/>
      <c r="BJ9781" s="7"/>
      <c r="BK9781" s="7"/>
      <c r="BL9781" s="7"/>
      <c r="BM9781" s="7"/>
      <c r="BP9781" s="7"/>
      <c r="BQ9781" s="7"/>
      <c r="BR9781" s="7"/>
      <c r="BS9781" s="7"/>
      <c r="BT9781" s="7"/>
      <c r="BU9781" s="7"/>
      <c r="BV9781" s="7"/>
      <c r="BW9781" s="7"/>
    </row>
    <row r="9782" spans="43:75" x14ac:dyDescent="0.2">
      <c r="AQ9782" s="7"/>
      <c r="AR9782" s="7"/>
      <c r="AS9782" s="7"/>
      <c r="AT9782" s="7"/>
      <c r="AU9782" s="7"/>
      <c r="AV9782" s="7"/>
      <c r="AX9782" s="7"/>
      <c r="AY9782" s="7"/>
      <c r="AZ9782" s="7"/>
      <c r="BA9782" s="7"/>
      <c r="BB9782" s="7"/>
      <c r="BC9782" s="7"/>
      <c r="BD9782" s="7"/>
      <c r="BG9782" s="7"/>
      <c r="BH9782" s="7"/>
      <c r="BI9782" s="7"/>
      <c r="BJ9782" s="7"/>
      <c r="BK9782" s="7"/>
      <c r="BL9782" s="7"/>
      <c r="BM9782" s="7"/>
      <c r="BP9782" s="7"/>
      <c r="BQ9782" s="7"/>
      <c r="BR9782" s="7"/>
      <c r="BS9782" s="7"/>
      <c r="BT9782" s="7"/>
      <c r="BU9782" s="7"/>
      <c r="BV9782" s="7"/>
      <c r="BW9782" s="7"/>
    </row>
    <row r="9783" spans="43:75" x14ac:dyDescent="0.2">
      <c r="AQ9783" s="7"/>
      <c r="AR9783" s="7"/>
      <c r="AS9783" s="7"/>
      <c r="AT9783" s="7"/>
      <c r="AU9783" s="7"/>
      <c r="AV9783" s="7"/>
      <c r="AX9783" s="7"/>
      <c r="AY9783" s="7"/>
      <c r="AZ9783" s="7"/>
      <c r="BA9783" s="7"/>
      <c r="BB9783" s="7"/>
      <c r="BC9783" s="7"/>
      <c r="BD9783" s="7"/>
      <c r="BG9783" s="7"/>
      <c r="BH9783" s="7"/>
      <c r="BI9783" s="7"/>
      <c r="BJ9783" s="7"/>
      <c r="BK9783" s="7"/>
      <c r="BL9783" s="7"/>
      <c r="BM9783" s="7"/>
      <c r="BP9783" s="7"/>
      <c r="BQ9783" s="7"/>
      <c r="BR9783" s="7"/>
      <c r="BS9783" s="7"/>
      <c r="BT9783" s="7"/>
      <c r="BU9783" s="7"/>
      <c r="BV9783" s="7"/>
      <c r="BW9783" s="7"/>
    </row>
    <row r="9784" spans="43:75" x14ac:dyDescent="0.2">
      <c r="AQ9784" s="7"/>
      <c r="AR9784" s="7"/>
      <c r="AS9784" s="7"/>
      <c r="AT9784" s="7"/>
      <c r="AU9784" s="7"/>
      <c r="AV9784" s="7"/>
      <c r="AX9784" s="7"/>
      <c r="AY9784" s="7"/>
      <c r="AZ9784" s="7"/>
      <c r="BA9784" s="7"/>
      <c r="BB9784" s="7"/>
      <c r="BC9784" s="7"/>
      <c r="BD9784" s="7"/>
      <c r="BG9784" s="7"/>
      <c r="BH9784" s="7"/>
      <c r="BI9784" s="7"/>
      <c r="BJ9784" s="7"/>
      <c r="BK9784" s="7"/>
      <c r="BL9784" s="7"/>
      <c r="BM9784" s="7"/>
      <c r="BP9784" s="7"/>
      <c r="BQ9784" s="7"/>
      <c r="BR9784" s="7"/>
      <c r="BS9784" s="7"/>
      <c r="BT9784" s="7"/>
      <c r="BU9784" s="7"/>
      <c r="BV9784" s="7"/>
      <c r="BW9784" s="7"/>
    </row>
    <row r="9785" spans="43:75" x14ac:dyDescent="0.2">
      <c r="AQ9785" s="7"/>
      <c r="AR9785" s="7"/>
      <c r="AS9785" s="7"/>
      <c r="AT9785" s="7"/>
      <c r="AU9785" s="7"/>
      <c r="AV9785" s="7"/>
      <c r="AX9785" s="7"/>
      <c r="AY9785" s="7"/>
      <c r="AZ9785" s="7"/>
      <c r="BA9785" s="7"/>
      <c r="BB9785" s="7"/>
      <c r="BC9785" s="7"/>
      <c r="BD9785" s="7"/>
      <c r="BG9785" s="7"/>
      <c r="BH9785" s="7"/>
      <c r="BI9785" s="7"/>
      <c r="BJ9785" s="7"/>
      <c r="BK9785" s="7"/>
      <c r="BL9785" s="7"/>
      <c r="BM9785" s="7"/>
      <c r="BP9785" s="7"/>
      <c r="BQ9785" s="7"/>
      <c r="BR9785" s="7"/>
      <c r="BS9785" s="7"/>
      <c r="BT9785" s="7"/>
      <c r="BU9785" s="7"/>
      <c r="BV9785" s="7"/>
      <c r="BW9785" s="7"/>
    </row>
    <row r="9786" spans="43:75" x14ac:dyDescent="0.2">
      <c r="AQ9786" s="7"/>
      <c r="AR9786" s="7"/>
      <c r="AS9786" s="7"/>
      <c r="AT9786" s="7"/>
      <c r="AU9786" s="7"/>
      <c r="AV9786" s="7"/>
      <c r="AX9786" s="7"/>
      <c r="AY9786" s="7"/>
      <c r="AZ9786" s="7"/>
      <c r="BA9786" s="7"/>
      <c r="BB9786" s="7"/>
      <c r="BC9786" s="7"/>
      <c r="BD9786" s="7"/>
      <c r="BG9786" s="7"/>
      <c r="BH9786" s="7"/>
      <c r="BI9786" s="7"/>
      <c r="BJ9786" s="7"/>
      <c r="BK9786" s="7"/>
      <c r="BL9786" s="7"/>
      <c r="BM9786" s="7"/>
      <c r="BP9786" s="7"/>
      <c r="BQ9786" s="7"/>
      <c r="BR9786" s="7"/>
      <c r="BS9786" s="7"/>
      <c r="BT9786" s="7"/>
      <c r="BU9786" s="7"/>
      <c r="BV9786" s="7"/>
      <c r="BW9786" s="7"/>
    </row>
    <row r="9787" spans="43:75" x14ac:dyDescent="0.2">
      <c r="AQ9787" s="7"/>
      <c r="AR9787" s="7"/>
      <c r="AS9787" s="7"/>
      <c r="AT9787" s="7"/>
      <c r="AU9787" s="7"/>
      <c r="AV9787" s="7"/>
      <c r="AX9787" s="7"/>
      <c r="AY9787" s="7"/>
      <c r="AZ9787" s="7"/>
      <c r="BA9787" s="7"/>
      <c r="BB9787" s="7"/>
      <c r="BC9787" s="7"/>
      <c r="BD9787" s="7"/>
      <c r="BG9787" s="7"/>
      <c r="BH9787" s="7"/>
      <c r="BI9787" s="7"/>
      <c r="BJ9787" s="7"/>
      <c r="BK9787" s="7"/>
      <c r="BL9787" s="7"/>
      <c r="BM9787" s="7"/>
      <c r="BP9787" s="7"/>
      <c r="BQ9787" s="7"/>
      <c r="BR9787" s="7"/>
      <c r="BS9787" s="7"/>
      <c r="BT9787" s="7"/>
      <c r="BU9787" s="7"/>
      <c r="BV9787" s="7"/>
      <c r="BW9787" s="7"/>
    </row>
    <row r="9788" spans="43:75" x14ac:dyDescent="0.2">
      <c r="AQ9788" s="7"/>
      <c r="AR9788" s="7"/>
      <c r="AS9788" s="7"/>
      <c r="AT9788" s="7"/>
      <c r="AU9788" s="7"/>
      <c r="AV9788" s="7"/>
      <c r="AX9788" s="7"/>
      <c r="AY9788" s="7"/>
      <c r="AZ9788" s="7"/>
      <c r="BA9788" s="7"/>
      <c r="BB9788" s="7"/>
      <c r="BC9788" s="7"/>
      <c r="BD9788" s="7"/>
      <c r="BG9788" s="7"/>
      <c r="BH9788" s="7"/>
      <c r="BI9788" s="7"/>
      <c r="BJ9788" s="7"/>
      <c r="BK9788" s="7"/>
      <c r="BL9788" s="7"/>
      <c r="BM9788" s="7"/>
      <c r="BP9788" s="7"/>
      <c r="BQ9788" s="7"/>
      <c r="BR9788" s="7"/>
      <c r="BS9788" s="7"/>
      <c r="BT9788" s="7"/>
      <c r="BU9788" s="7"/>
      <c r="BV9788" s="7"/>
      <c r="BW9788" s="7"/>
    </row>
    <row r="9789" spans="43:75" x14ac:dyDescent="0.2">
      <c r="AQ9789" s="7"/>
      <c r="AR9789" s="7"/>
      <c r="AS9789" s="7"/>
      <c r="AT9789" s="7"/>
      <c r="AU9789" s="7"/>
      <c r="AV9789" s="7"/>
      <c r="AX9789" s="7"/>
      <c r="AY9789" s="7"/>
      <c r="AZ9789" s="7"/>
      <c r="BA9789" s="7"/>
      <c r="BB9789" s="7"/>
      <c r="BC9789" s="7"/>
      <c r="BD9789" s="7"/>
      <c r="BG9789" s="7"/>
      <c r="BH9789" s="7"/>
      <c r="BI9789" s="7"/>
      <c r="BJ9789" s="7"/>
      <c r="BK9789" s="7"/>
      <c r="BL9789" s="7"/>
      <c r="BM9789" s="7"/>
      <c r="BP9789" s="7"/>
      <c r="BQ9789" s="7"/>
      <c r="BR9789" s="7"/>
      <c r="BS9789" s="7"/>
      <c r="BT9789" s="7"/>
      <c r="BU9789" s="7"/>
      <c r="BV9789" s="7"/>
      <c r="BW9789" s="7"/>
    </row>
    <row r="9790" spans="43:75" x14ac:dyDescent="0.2">
      <c r="AQ9790" s="7"/>
      <c r="AR9790" s="7"/>
      <c r="AS9790" s="7"/>
      <c r="AT9790" s="7"/>
      <c r="AU9790" s="7"/>
      <c r="AV9790" s="7"/>
      <c r="AX9790" s="7"/>
      <c r="AY9790" s="7"/>
      <c r="AZ9790" s="7"/>
      <c r="BA9790" s="7"/>
      <c r="BB9790" s="7"/>
      <c r="BC9790" s="7"/>
      <c r="BD9790" s="7"/>
      <c r="BG9790" s="7"/>
      <c r="BH9790" s="7"/>
      <c r="BI9790" s="7"/>
      <c r="BJ9790" s="7"/>
      <c r="BK9790" s="7"/>
      <c r="BL9790" s="7"/>
      <c r="BM9790" s="7"/>
      <c r="BP9790" s="7"/>
      <c r="BQ9790" s="7"/>
      <c r="BR9790" s="7"/>
      <c r="BS9790" s="7"/>
      <c r="BT9790" s="7"/>
      <c r="BU9790" s="7"/>
      <c r="BV9790" s="7"/>
      <c r="BW9790" s="7"/>
    </row>
    <row r="9791" spans="43:75" x14ac:dyDescent="0.2">
      <c r="AQ9791" s="7"/>
      <c r="AR9791" s="7"/>
      <c r="AS9791" s="7"/>
      <c r="AT9791" s="7"/>
      <c r="AU9791" s="7"/>
      <c r="AV9791" s="7"/>
      <c r="AX9791" s="7"/>
      <c r="AY9791" s="7"/>
      <c r="AZ9791" s="7"/>
      <c r="BA9791" s="7"/>
      <c r="BB9791" s="7"/>
      <c r="BC9791" s="7"/>
      <c r="BD9791" s="7"/>
      <c r="BG9791" s="7"/>
      <c r="BH9791" s="7"/>
      <c r="BI9791" s="7"/>
      <c r="BJ9791" s="7"/>
      <c r="BK9791" s="7"/>
      <c r="BL9791" s="7"/>
      <c r="BM9791" s="7"/>
      <c r="BP9791" s="7"/>
      <c r="BQ9791" s="7"/>
      <c r="BR9791" s="7"/>
      <c r="BS9791" s="7"/>
      <c r="BT9791" s="7"/>
      <c r="BU9791" s="7"/>
      <c r="BV9791" s="7"/>
      <c r="BW9791" s="7"/>
    </row>
    <row r="9792" spans="43:75" x14ac:dyDescent="0.2">
      <c r="AQ9792" s="7"/>
      <c r="AR9792" s="7"/>
      <c r="AS9792" s="7"/>
      <c r="AT9792" s="7"/>
      <c r="AU9792" s="7"/>
      <c r="AV9792" s="7"/>
      <c r="AX9792" s="7"/>
      <c r="AY9792" s="7"/>
      <c r="AZ9792" s="7"/>
      <c r="BA9792" s="7"/>
      <c r="BB9792" s="7"/>
      <c r="BC9792" s="7"/>
      <c r="BD9792" s="7"/>
      <c r="BG9792" s="7"/>
      <c r="BH9792" s="7"/>
      <c r="BI9792" s="7"/>
      <c r="BJ9792" s="7"/>
      <c r="BK9792" s="7"/>
      <c r="BL9792" s="7"/>
      <c r="BM9792" s="7"/>
      <c r="BP9792" s="7"/>
      <c r="BQ9792" s="7"/>
      <c r="BR9792" s="7"/>
      <c r="BS9792" s="7"/>
      <c r="BT9792" s="7"/>
      <c r="BU9792" s="7"/>
      <c r="BV9792" s="7"/>
      <c r="BW9792" s="7"/>
    </row>
    <row r="9793" spans="43:75" x14ac:dyDescent="0.2">
      <c r="AQ9793" s="7"/>
      <c r="AR9793" s="7"/>
      <c r="AS9793" s="7"/>
      <c r="AT9793" s="7"/>
      <c r="AU9793" s="7"/>
      <c r="AV9793" s="7"/>
      <c r="AX9793" s="7"/>
      <c r="AY9793" s="7"/>
      <c r="AZ9793" s="7"/>
      <c r="BA9793" s="7"/>
      <c r="BB9793" s="7"/>
      <c r="BC9793" s="7"/>
      <c r="BD9793" s="7"/>
      <c r="BG9793" s="7"/>
      <c r="BH9793" s="7"/>
      <c r="BI9793" s="7"/>
      <c r="BJ9793" s="7"/>
      <c r="BK9793" s="7"/>
      <c r="BL9793" s="7"/>
      <c r="BM9793" s="7"/>
      <c r="BP9793" s="7"/>
      <c r="BQ9793" s="7"/>
      <c r="BR9793" s="7"/>
      <c r="BS9793" s="7"/>
      <c r="BT9793" s="7"/>
      <c r="BU9793" s="7"/>
      <c r="BV9793" s="7"/>
      <c r="BW9793" s="7"/>
    </row>
    <row r="9794" spans="43:75" x14ac:dyDescent="0.2">
      <c r="AQ9794" s="7"/>
      <c r="AR9794" s="7"/>
      <c r="AS9794" s="7"/>
      <c r="AT9794" s="7"/>
      <c r="AU9794" s="7"/>
      <c r="AV9794" s="7"/>
      <c r="AX9794" s="7"/>
      <c r="AY9794" s="7"/>
      <c r="AZ9794" s="7"/>
      <c r="BA9794" s="7"/>
      <c r="BB9794" s="7"/>
      <c r="BC9794" s="7"/>
      <c r="BD9794" s="7"/>
      <c r="BG9794" s="7"/>
      <c r="BH9794" s="7"/>
      <c r="BI9794" s="7"/>
      <c r="BJ9794" s="7"/>
      <c r="BK9794" s="7"/>
      <c r="BL9794" s="7"/>
      <c r="BM9794" s="7"/>
      <c r="BP9794" s="7"/>
      <c r="BQ9794" s="7"/>
      <c r="BR9794" s="7"/>
      <c r="BS9794" s="7"/>
      <c r="BT9794" s="7"/>
      <c r="BU9794" s="7"/>
      <c r="BV9794" s="7"/>
      <c r="BW9794" s="7"/>
    </row>
    <row r="9795" spans="43:75" x14ac:dyDescent="0.2">
      <c r="AQ9795" s="7"/>
      <c r="AR9795" s="7"/>
      <c r="AS9795" s="7"/>
      <c r="AT9795" s="7"/>
      <c r="AU9795" s="7"/>
      <c r="AV9795" s="7"/>
      <c r="AX9795" s="7"/>
      <c r="AY9795" s="7"/>
      <c r="AZ9795" s="7"/>
      <c r="BA9795" s="7"/>
      <c r="BB9795" s="7"/>
      <c r="BC9795" s="7"/>
      <c r="BD9795" s="7"/>
      <c r="BG9795" s="7"/>
      <c r="BH9795" s="7"/>
      <c r="BI9795" s="7"/>
      <c r="BJ9795" s="7"/>
      <c r="BK9795" s="7"/>
      <c r="BL9795" s="7"/>
      <c r="BM9795" s="7"/>
      <c r="BP9795" s="7"/>
      <c r="BQ9795" s="7"/>
      <c r="BR9795" s="7"/>
      <c r="BS9795" s="7"/>
      <c r="BT9795" s="7"/>
      <c r="BU9795" s="7"/>
      <c r="BV9795" s="7"/>
      <c r="BW9795" s="7"/>
    </row>
    <row r="9796" spans="43:75" x14ac:dyDescent="0.2">
      <c r="AQ9796" s="7"/>
      <c r="AR9796" s="7"/>
      <c r="AS9796" s="7"/>
      <c r="AT9796" s="7"/>
      <c r="AU9796" s="7"/>
      <c r="AV9796" s="7"/>
      <c r="AX9796" s="7"/>
      <c r="AY9796" s="7"/>
      <c r="AZ9796" s="7"/>
      <c r="BA9796" s="7"/>
      <c r="BB9796" s="7"/>
      <c r="BC9796" s="7"/>
      <c r="BD9796" s="7"/>
      <c r="BG9796" s="7"/>
      <c r="BH9796" s="7"/>
      <c r="BI9796" s="7"/>
      <c r="BJ9796" s="7"/>
      <c r="BK9796" s="7"/>
      <c r="BL9796" s="7"/>
      <c r="BM9796" s="7"/>
      <c r="BP9796" s="7"/>
      <c r="BQ9796" s="7"/>
      <c r="BR9796" s="7"/>
      <c r="BS9796" s="7"/>
      <c r="BT9796" s="7"/>
      <c r="BU9796" s="7"/>
      <c r="BV9796" s="7"/>
      <c r="BW9796" s="7"/>
    </row>
    <row r="9797" spans="43:75" x14ac:dyDescent="0.2">
      <c r="AQ9797" s="7"/>
      <c r="AR9797" s="7"/>
      <c r="AS9797" s="7"/>
      <c r="AT9797" s="7"/>
      <c r="AU9797" s="7"/>
      <c r="AV9797" s="7"/>
      <c r="AX9797" s="7"/>
      <c r="AY9797" s="7"/>
      <c r="AZ9797" s="7"/>
      <c r="BA9797" s="7"/>
      <c r="BB9797" s="7"/>
      <c r="BC9797" s="7"/>
      <c r="BD9797" s="7"/>
      <c r="BG9797" s="7"/>
      <c r="BH9797" s="7"/>
      <c r="BI9797" s="7"/>
      <c r="BJ9797" s="7"/>
      <c r="BK9797" s="7"/>
      <c r="BL9797" s="7"/>
      <c r="BM9797" s="7"/>
      <c r="BP9797" s="7"/>
      <c r="BQ9797" s="7"/>
      <c r="BR9797" s="7"/>
      <c r="BS9797" s="7"/>
      <c r="BT9797" s="7"/>
      <c r="BU9797" s="7"/>
      <c r="BV9797" s="7"/>
      <c r="BW9797" s="7"/>
    </row>
    <row r="9798" spans="43:75" x14ac:dyDescent="0.2">
      <c r="AQ9798" s="7"/>
      <c r="AR9798" s="7"/>
      <c r="AS9798" s="7"/>
      <c r="AT9798" s="7"/>
      <c r="AU9798" s="7"/>
      <c r="AV9798" s="7"/>
      <c r="AX9798" s="7"/>
      <c r="AY9798" s="7"/>
      <c r="AZ9798" s="7"/>
      <c r="BA9798" s="7"/>
      <c r="BB9798" s="7"/>
      <c r="BC9798" s="7"/>
      <c r="BD9798" s="7"/>
      <c r="BG9798" s="7"/>
      <c r="BH9798" s="7"/>
      <c r="BI9798" s="7"/>
      <c r="BJ9798" s="7"/>
      <c r="BK9798" s="7"/>
      <c r="BL9798" s="7"/>
      <c r="BM9798" s="7"/>
      <c r="BP9798" s="7"/>
      <c r="BQ9798" s="7"/>
      <c r="BR9798" s="7"/>
      <c r="BS9798" s="7"/>
      <c r="BT9798" s="7"/>
      <c r="BU9798" s="7"/>
      <c r="BV9798" s="7"/>
      <c r="BW9798" s="7"/>
    </row>
    <row r="9799" spans="43:75" x14ac:dyDescent="0.2">
      <c r="AQ9799" s="7"/>
      <c r="AR9799" s="7"/>
      <c r="AS9799" s="7"/>
      <c r="AT9799" s="7"/>
      <c r="AU9799" s="7"/>
      <c r="AV9799" s="7"/>
      <c r="AX9799" s="7"/>
      <c r="AY9799" s="7"/>
      <c r="AZ9799" s="7"/>
      <c r="BA9799" s="7"/>
      <c r="BB9799" s="7"/>
      <c r="BC9799" s="7"/>
      <c r="BD9799" s="7"/>
      <c r="BG9799" s="7"/>
      <c r="BH9799" s="7"/>
      <c r="BI9799" s="7"/>
      <c r="BJ9799" s="7"/>
      <c r="BK9799" s="7"/>
      <c r="BL9799" s="7"/>
      <c r="BM9799" s="7"/>
      <c r="BP9799" s="7"/>
      <c r="BQ9799" s="7"/>
      <c r="BR9799" s="7"/>
      <c r="BS9799" s="7"/>
      <c r="BT9799" s="7"/>
      <c r="BU9799" s="7"/>
      <c r="BV9799" s="7"/>
      <c r="BW9799" s="7"/>
    </row>
    <row r="9800" spans="43:75" x14ac:dyDescent="0.2">
      <c r="AQ9800" s="7"/>
      <c r="AR9800" s="7"/>
      <c r="AS9800" s="7"/>
      <c r="AT9800" s="7"/>
      <c r="AU9800" s="7"/>
      <c r="AV9800" s="7"/>
      <c r="AX9800" s="7"/>
      <c r="AY9800" s="7"/>
      <c r="AZ9800" s="7"/>
      <c r="BA9800" s="7"/>
      <c r="BB9800" s="7"/>
      <c r="BC9800" s="7"/>
      <c r="BD9800" s="7"/>
      <c r="BG9800" s="7"/>
      <c r="BH9800" s="7"/>
      <c r="BI9800" s="7"/>
      <c r="BJ9800" s="7"/>
      <c r="BK9800" s="7"/>
      <c r="BL9800" s="7"/>
      <c r="BM9800" s="7"/>
      <c r="BP9800" s="7"/>
      <c r="BQ9800" s="7"/>
      <c r="BR9800" s="7"/>
      <c r="BS9800" s="7"/>
      <c r="BT9800" s="7"/>
      <c r="BU9800" s="7"/>
      <c r="BV9800" s="7"/>
      <c r="BW9800" s="7"/>
    </row>
    <row r="9801" spans="43:75" x14ac:dyDescent="0.2">
      <c r="AQ9801" s="7"/>
      <c r="AR9801" s="7"/>
      <c r="AS9801" s="7"/>
      <c r="AT9801" s="7"/>
      <c r="AU9801" s="7"/>
      <c r="AV9801" s="7"/>
      <c r="AX9801" s="7"/>
      <c r="AY9801" s="7"/>
      <c r="AZ9801" s="7"/>
      <c r="BA9801" s="7"/>
      <c r="BB9801" s="7"/>
      <c r="BC9801" s="7"/>
      <c r="BD9801" s="7"/>
      <c r="BG9801" s="7"/>
      <c r="BH9801" s="7"/>
      <c r="BI9801" s="7"/>
      <c r="BJ9801" s="7"/>
      <c r="BK9801" s="7"/>
      <c r="BL9801" s="7"/>
      <c r="BM9801" s="7"/>
      <c r="BP9801" s="7"/>
      <c r="BQ9801" s="7"/>
      <c r="BR9801" s="7"/>
      <c r="BS9801" s="7"/>
      <c r="BT9801" s="7"/>
      <c r="BU9801" s="7"/>
      <c r="BV9801" s="7"/>
      <c r="BW9801" s="7"/>
    </row>
    <row r="9802" spans="43:75" x14ac:dyDescent="0.2">
      <c r="AQ9802" s="7"/>
      <c r="AR9802" s="7"/>
      <c r="AS9802" s="7"/>
      <c r="AT9802" s="7"/>
      <c r="AU9802" s="7"/>
      <c r="AV9802" s="7"/>
      <c r="AX9802" s="7"/>
      <c r="AY9802" s="7"/>
      <c r="AZ9802" s="7"/>
      <c r="BA9802" s="7"/>
      <c r="BB9802" s="7"/>
      <c r="BC9802" s="7"/>
      <c r="BD9802" s="7"/>
      <c r="BG9802" s="7"/>
      <c r="BH9802" s="7"/>
      <c r="BI9802" s="7"/>
      <c r="BJ9802" s="7"/>
      <c r="BK9802" s="7"/>
      <c r="BL9802" s="7"/>
      <c r="BM9802" s="7"/>
      <c r="BP9802" s="7"/>
      <c r="BQ9802" s="7"/>
      <c r="BR9802" s="7"/>
      <c r="BS9802" s="7"/>
      <c r="BT9802" s="7"/>
      <c r="BU9802" s="7"/>
      <c r="BV9802" s="7"/>
      <c r="BW9802" s="7"/>
    </row>
    <row r="9803" spans="43:75" x14ac:dyDescent="0.2">
      <c r="AQ9803" s="7"/>
      <c r="AR9803" s="7"/>
      <c r="AS9803" s="7"/>
      <c r="AT9803" s="7"/>
      <c r="AU9803" s="7"/>
      <c r="AV9803" s="7"/>
      <c r="AX9803" s="7"/>
      <c r="AY9803" s="7"/>
      <c r="AZ9803" s="7"/>
      <c r="BA9803" s="7"/>
      <c r="BB9803" s="7"/>
      <c r="BC9803" s="7"/>
      <c r="BD9803" s="7"/>
      <c r="BG9803" s="7"/>
      <c r="BH9803" s="7"/>
      <c r="BI9803" s="7"/>
      <c r="BJ9803" s="7"/>
      <c r="BK9803" s="7"/>
      <c r="BL9803" s="7"/>
      <c r="BM9803" s="7"/>
      <c r="BP9803" s="7"/>
      <c r="BQ9803" s="7"/>
      <c r="BR9803" s="7"/>
      <c r="BS9803" s="7"/>
      <c r="BT9803" s="7"/>
      <c r="BU9803" s="7"/>
      <c r="BV9803" s="7"/>
      <c r="BW9803" s="7"/>
    </row>
    <row r="9804" spans="43:75" x14ac:dyDescent="0.2">
      <c r="AQ9804" s="7"/>
      <c r="AR9804" s="7"/>
      <c r="AS9804" s="7"/>
      <c r="AT9804" s="7"/>
      <c r="AU9804" s="7"/>
      <c r="AV9804" s="7"/>
      <c r="AX9804" s="7"/>
      <c r="AY9804" s="7"/>
      <c r="AZ9804" s="7"/>
      <c r="BA9804" s="7"/>
      <c r="BB9804" s="7"/>
      <c r="BC9804" s="7"/>
      <c r="BD9804" s="7"/>
      <c r="BG9804" s="7"/>
      <c r="BH9804" s="7"/>
      <c r="BI9804" s="7"/>
      <c r="BJ9804" s="7"/>
      <c r="BK9804" s="7"/>
      <c r="BL9804" s="7"/>
      <c r="BM9804" s="7"/>
      <c r="BP9804" s="7"/>
      <c r="BQ9804" s="7"/>
      <c r="BR9804" s="7"/>
      <c r="BS9804" s="7"/>
      <c r="BT9804" s="7"/>
      <c r="BU9804" s="7"/>
      <c r="BV9804" s="7"/>
      <c r="BW9804" s="7"/>
    </row>
    <row r="9805" spans="43:75" x14ac:dyDescent="0.2">
      <c r="AQ9805" s="7"/>
      <c r="AR9805" s="7"/>
      <c r="AS9805" s="7"/>
      <c r="AT9805" s="7"/>
      <c r="AU9805" s="7"/>
      <c r="AV9805" s="7"/>
      <c r="AX9805" s="7"/>
      <c r="AY9805" s="7"/>
      <c r="AZ9805" s="7"/>
      <c r="BA9805" s="7"/>
      <c r="BB9805" s="7"/>
      <c r="BC9805" s="7"/>
      <c r="BD9805" s="7"/>
      <c r="BG9805" s="7"/>
      <c r="BH9805" s="7"/>
      <c r="BI9805" s="7"/>
      <c r="BJ9805" s="7"/>
      <c r="BK9805" s="7"/>
      <c r="BL9805" s="7"/>
      <c r="BM9805" s="7"/>
      <c r="BP9805" s="7"/>
      <c r="BQ9805" s="7"/>
      <c r="BR9805" s="7"/>
      <c r="BS9805" s="7"/>
      <c r="BT9805" s="7"/>
      <c r="BU9805" s="7"/>
      <c r="BV9805" s="7"/>
      <c r="BW9805" s="7"/>
    </row>
    <row r="9806" spans="43:75" x14ac:dyDescent="0.2">
      <c r="AQ9806" s="7"/>
      <c r="AR9806" s="7"/>
      <c r="AS9806" s="7"/>
      <c r="AT9806" s="7"/>
      <c r="AU9806" s="7"/>
      <c r="AV9806" s="7"/>
      <c r="AX9806" s="7"/>
      <c r="AY9806" s="7"/>
      <c r="AZ9806" s="7"/>
      <c r="BA9806" s="7"/>
      <c r="BB9806" s="7"/>
      <c r="BC9806" s="7"/>
      <c r="BD9806" s="7"/>
      <c r="BG9806" s="7"/>
      <c r="BH9806" s="7"/>
      <c r="BI9806" s="7"/>
      <c r="BJ9806" s="7"/>
      <c r="BK9806" s="7"/>
      <c r="BL9806" s="7"/>
      <c r="BM9806" s="7"/>
      <c r="BP9806" s="7"/>
      <c r="BQ9806" s="7"/>
      <c r="BR9806" s="7"/>
      <c r="BS9806" s="7"/>
      <c r="BT9806" s="7"/>
      <c r="BU9806" s="7"/>
      <c r="BV9806" s="7"/>
      <c r="BW9806" s="7"/>
    </row>
    <row r="9807" spans="43:75" x14ac:dyDescent="0.2">
      <c r="AQ9807" s="7"/>
      <c r="AR9807" s="7"/>
      <c r="AS9807" s="7"/>
      <c r="AT9807" s="7"/>
      <c r="AU9807" s="7"/>
      <c r="AV9807" s="7"/>
      <c r="AX9807" s="7"/>
      <c r="AY9807" s="7"/>
      <c r="AZ9807" s="7"/>
      <c r="BA9807" s="7"/>
      <c r="BB9807" s="7"/>
      <c r="BC9807" s="7"/>
      <c r="BD9807" s="7"/>
      <c r="BG9807" s="7"/>
      <c r="BH9807" s="7"/>
      <c r="BI9807" s="7"/>
      <c r="BJ9807" s="7"/>
      <c r="BK9807" s="7"/>
      <c r="BL9807" s="7"/>
      <c r="BM9807" s="7"/>
      <c r="BP9807" s="7"/>
      <c r="BQ9807" s="7"/>
      <c r="BR9807" s="7"/>
      <c r="BS9807" s="7"/>
      <c r="BT9807" s="7"/>
      <c r="BU9807" s="7"/>
      <c r="BV9807" s="7"/>
      <c r="BW9807" s="7"/>
    </row>
    <row r="9808" spans="43:75" x14ac:dyDescent="0.2">
      <c r="AQ9808" s="7"/>
      <c r="AR9808" s="7"/>
      <c r="AS9808" s="7"/>
      <c r="AT9808" s="7"/>
      <c r="AU9808" s="7"/>
      <c r="AV9808" s="7"/>
      <c r="AX9808" s="7"/>
      <c r="AY9808" s="7"/>
      <c r="AZ9808" s="7"/>
      <c r="BA9808" s="7"/>
      <c r="BB9808" s="7"/>
      <c r="BC9808" s="7"/>
      <c r="BD9808" s="7"/>
      <c r="BG9808" s="7"/>
      <c r="BH9808" s="7"/>
      <c r="BI9808" s="7"/>
      <c r="BJ9808" s="7"/>
      <c r="BK9808" s="7"/>
      <c r="BL9808" s="7"/>
      <c r="BM9808" s="7"/>
      <c r="BP9808" s="7"/>
      <c r="BQ9808" s="7"/>
      <c r="BR9808" s="7"/>
      <c r="BS9808" s="7"/>
      <c r="BT9808" s="7"/>
      <c r="BU9808" s="7"/>
      <c r="BV9808" s="7"/>
      <c r="BW9808" s="7"/>
    </row>
    <row r="9809" spans="43:75" x14ac:dyDescent="0.2">
      <c r="AQ9809" s="7"/>
      <c r="AR9809" s="7"/>
      <c r="AS9809" s="7"/>
      <c r="AT9809" s="7"/>
      <c r="AU9809" s="7"/>
      <c r="AV9809" s="7"/>
      <c r="AX9809" s="7"/>
      <c r="AY9809" s="7"/>
      <c r="AZ9809" s="7"/>
      <c r="BA9809" s="7"/>
      <c r="BB9809" s="7"/>
      <c r="BC9809" s="7"/>
      <c r="BD9809" s="7"/>
      <c r="BG9809" s="7"/>
      <c r="BH9809" s="7"/>
      <c r="BI9809" s="7"/>
      <c r="BJ9809" s="7"/>
      <c r="BK9809" s="7"/>
      <c r="BL9809" s="7"/>
      <c r="BM9809" s="7"/>
      <c r="BP9809" s="7"/>
      <c r="BQ9809" s="7"/>
      <c r="BR9809" s="7"/>
      <c r="BS9809" s="7"/>
      <c r="BT9809" s="7"/>
      <c r="BU9809" s="7"/>
      <c r="BV9809" s="7"/>
      <c r="BW9809" s="7"/>
    </row>
    <row r="9810" spans="43:75" x14ac:dyDescent="0.2">
      <c r="AQ9810" s="7"/>
      <c r="AR9810" s="7"/>
      <c r="AS9810" s="7"/>
      <c r="AT9810" s="7"/>
      <c r="AU9810" s="7"/>
      <c r="AV9810" s="7"/>
      <c r="AX9810" s="7"/>
      <c r="AY9810" s="7"/>
      <c r="AZ9810" s="7"/>
      <c r="BA9810" s="7"/>
      <c r="BB9810" s="7"/>
      <c r="BC9810" s="7"/>
      <c r="BD9810" s="7"/>
      <c r="BG9810" s="7"/>
      <c r="BH9810" s="7"/>
      <c r="BI9810" s="7"/>
      <c r="BJ9810" s="7"/>
      <c r="BK9810" s="7"/>
      <c r="BL9810" s="7"/>
      <c r="BM9810" s="7"/>
      <c r="BP9810" s="7"/>
      <c r="BQ9810" s="7"/>
      <c r="BR9810" s="7"/>
      <c r="BS9810" s="7"/>
      <c r="BT9810" s="7"/>
      <c r="BU9810" s="7"/>
      <c r="BV9810" s="7"/>
      <c r="BW9810" s="7"/>
    </row>
    <row r="9811" spans="43:75" x14ac:dyDescent="0.2">
      <c r="AQ9811" s="7"/>
      <c r="AR9811" s="7"/>
      <c r="AS9811" s="7"/>
      <c r="AT9811" s="7"/>
      <c r="AU9811" s="7"/>
      <c r="AV9811" s="7"/>
      <c r="AX9811" s="7"/>
      <c r="AY9811" s="7"/>
      <c r="AZ9811" s="7"/>
      <c r="BA9811" s="7"/>
      <c r="BB9811" s="7"/>
      <c r="BC9811" s="7"/>
      <c r="BD9811" s="7"/>
      <c r="BG9811" s="7"/>
      <c r="BH9811" s="7"/>
      <c r="BI9811" s="7"/>
      <c r="BJ9811" s="7"/>
      <c r="BK9811" s="7"/>
      <c r="BL9811" s="7"/>
      <c r="BM9811" s="7"/>
      <c r="BP9811" s="7"/>
      <c r="BQ9811" s="7"/>
      <c r="BR9811" s="7"/>
      <c r="BS9811" s="7"/>
      <c r="BT9811" s="7"/>
      <c r="BU9811" s="7"/>
      <c r="BV9811" s="7"/>
      <c r="BW9811" s="7"/>
    </row>
    <row r="9812" spans="43:75" x14ac:dyDescent="0.2">
      <c r="AQ9812" s="7"/>
      <c r="AR9812" s="7"/>
      <c r="AS9812" s="7"/>
      <c r="AT9812" s="7"/>
      <c r="AU9812" s="7"/>
      <c r="AV9812" s="7"/>
      <c r="AX9812" s="7"/>
      <c r="AY9812" s="7"/>
      <c r="AZ9812" s="7"/>
      <c r="BA9812" s="7"/>
      <c r="BB9812" s="7"/>
      <c r="BC9812" s="7"/>
      <c r="BD9812" s="7"/>
      <c r="BG9812" s="7"/>
      <c r="BH9812" s="7"/>
      <c r="BI9812" s="7"/>
      <c r="BJ9812" s="7"/>
      <c r="BK9812" s="7"/>
      <c r="BL9812" s="7"/>
      <c r="BM9812" s="7"/>
      <c r="BP9812" s="7"/>
      <c r="BQ9812" s="7"/>
      <c r="BR9812" s="7"/>
      <c r="BS9812" s="7"/>
      <c r="BT9812" s="7"/>
      <c r="BU9812" s="7"/>
      <c r="BV9812" s="7"/>
      <c r="BW9812" s="7"/>
    </row>
    <row r="9813" spans="43:75" x14ac:dyDescent="0.2">
      <c r="AQ9813" s="7"/>
      <c r="AR9813" s="7"/>
      <c r="AS9813" s="7"/>
      <c r="AT9813" s="7"/>
      <c r="AU9813" s="7"/>
      <c r="AV9813" s="7"/>
      <c r="AX9813" s="7"/>
      <c r="AY9813" s="7"/>
      <c r="AZ9813" s="7"/>
      <c r="BA9813" s="7"/>
      <c r="BB9813" s="7"/>
      <c r="BC9813" s="7"/>
      <c r="BD9813" s="7"/>
      <c r="BG9813" s="7"/>
      <c r="BH9813" s="7"/>
      <c r="BI9813" s="7"/>
      <c r="BJ9813" s="7"/>
      <c r="BK9813" s="7"/>
      <c r="BL9813" s="7"/>
      <c r="BM9813" s="7"/>
      <c r="BP9813" s="7"/>
      <c r="BQ9813" s="7"/>
      <c r="BR9813" s="7"/>
      <c r="BS9813" s="7"/>
      <c r="BT9813" s="7"/>
      <c r="BU9813" s="7"/>
      <c r="BV9813" s="7"/>
      <c r="BW9813" s="7"/>
    </row>
    <row r="9814" spans="43:75" x14ac:dyDescent="0.2">
      <c r="AQ9814" s="7"/>
      <c r="AR9814" s="7"/>
      <c r="AS9814" s="7"/>
      <c r="AT9814" s="7"/>
      <c r="AU9814" s="7"/>
      <c r="AV9814" s="7"/>
      <c r="AX9814" s="7"/>
      <c r="AY9814" s="7"/>
      <c r="AZ9814" s="7"/>
      <c r="BA9814" s="7"/>
      <c r="BB9814" s="7"/>
      <c r="BC9814" s="7"/>
      <c r="BD9814" s="7"/>
      <c r="BG9814" s="7"/>
      <c r="BH9814" s="7"/>
      <c r="BI9814" s="7"/>
      <c r="BJ9814" s="7"/>
      <c r="BK9814" s="7"/>
      <c r="BL9814" s="7"/>
      <c r="BM9814" s="7"/>
      <c r="BP9814" s="7"/>
      <c r="BQ9814" s="7"/>
      <c r="BR9814" s="7"/>
      <c r="BS9814" s="7"/>
      <c r="BT9814" s="7"/>
      <c r="BU9814" s="7"/>
      <c r="BV9814" s="7"/>
      <c r="BW9814" s="7"/>
    </row>
    <row r="9815" spans="43:75" x14ac:dyDescent="0.2">
      <c r="AQ9815" s="7"/>
      <c r="AR9815" s="7"/>
      <c r="AS9815" s="7"/>
      <c r="AT9815" s="7"/>
      <c r="AU9815" s="7"/>
      <c r="AV9815" s="7"/>
      <c r="AX9815" s="7"/>
      <c r="AY9815" s="7"/>
      <c r="AZ9815" s="7"/>
      <c r="BA9815" s="7"/>
      <c r="BB9815" s="7"/>
      <c r="BC9815" s="7"/>
      <c r="BD9815" s="7"/>
      <c r="BG9815" s="7"/>
      <c r="BH9815" s="7"/>
      <c r="BI9815" s="7"/>
      <c r="BJ9815" s="7"/>
      <c r="BK9815" s="7"/>
      <c r="BL9815" s="7"/>
      <c r="BM9815" s="7"/>
      <c r="BP9815" s="7"/>
      <c r="BQ9815" s="7"/>
      <c r="BR9815" s="7"/>
      <c r="BS9815" s="7"/>
      <c r="BT9815" s="7"/>
      <c r="BU9815" s="7"/>
      <c r="BV9815" s="7"/>
      <c r="BW9815" s="7"/>
    </row>
    <row r="9816" spans="43:75" x14ac:dyDescent="0.2">
      <c r="AQ9816" s="7"/>
      <c r="AR9816" s="7"/>
      <c r="AS9816" s="7"/>
      <c r="AT9816" s="7"/>
      <c r="AU9816" s="7"/>
      <c r="AV9816" s="7"/>
      <c r="AX9816" s="7"/>
      <c r="AY9816" s="7"/>
      <c r="AZ9816" s="7"/>
      <c r="BA9816" s="7"/>
      <c r="BB9816" s="7"/>
      <c r="BC9816" s="7"/>
      <c r="BD9816" s="7"/>
      <c r="BG9816" s="7"/>
      <c r="BH9816" s="7"/>
      <c r="BI9816" s="7"/>
      <c r="BJ9816" s="7"/>
      <c r="BK9816" s="7"/>
      <c r="BL9816" s="7"/>
      <c r="BM9816" s="7"/>
      <c r="BP9816" s="7"/>
      <c r="BQ9816" s="7"/>
      <c r="BR9816" s="7"/>
      <c r="BS9816" s="7"/>
      <c r="BT9816" s="7"/>
      <c r="BU9816" s="7"/>
      <c r="BV9816" s="7"/>
      <c r="BW9816" s="7"/>
    </row>
    <row r="9817" spans="43:75" x14ac:dyDescent="0.2">
      <c r="AQ9817" s="7"/>
      <c r="AR9817" s="7"/>
      <c r="AS9817" s="7"/>
      <c r="AT9817" s="7"/>
      <c r="AU9817" s="7"/>
      <c r="AV9817" s="7"/>
      <c r="AX9817" s="7"/>
      <c r="AY9817" s="7"/>
      <c r="AZ9817" s="7"/>
      <c r="BA9817" s="7"/>
      <c r="BB9817" s="7"/>
      <c r="BC9817" s="7"/>
      <c r="BD9817" s="7"/>
      <c r="BG9817" s="7"/>
      <c r="BH9817" s="7"/>
      <c r="BI9817" s="7"/>
      <c r="BJ9817" s="7"/>
      <c r="BK9817" s="7"/>
      <c r="BL9817" s="7"/>
      <c r="BM9817" s="7"/>
      <c r="BP9817" s="7"/>
      <c r="BQ9817" s="7"/>
      <c r="BR9817" s="7"/>
      <c r="BS9817" s="7"/>
      <c r="BT9817" s="7"/>
      <c r="BU9817" s="7"/>
      <c r="BV9817" s="7"/>
      <c r="BW9817" s="7"/>
    </row>
    <row r="9818" spans="43:75" x14ac:dyDescent="0.2">
      <c r="AQ9818" s="7"/>
      <c r="AR9818" s="7"/>
      <c r="AS9818" s="7"/>
      <c r="AT9818" s="7"/>
      <c r="AU9818" s="7"/>
      <c r="AV9818" s="7"/>
      <c r="AX9818" s="7"/>
      <c r="AY9818" s="7"/>
      <c r="AZ9818" s="7"/>
      <c r="BA9818" s="7"/>
      <c r="BB9818" s="7"/>
      <c r="BC9818" s="7"/>
      <c r="BD9818" s="7"/>
      <c r="BG9818" s="7"/>
      <c r="BH9818" s="7"/>
      <c r="BI9818" s="7"/>
      <c r="BJ9818" s="7"/>
      <c r="BK9818" s="7"/>
      <c r="BL9818" s="7"/>
      <c r="BM9818" s="7"/>
      <c r="BP9818" s="7"/>
      <c r="BQ9818" s="7"/>
      <c r="BR9818" s="7"/>
      <c r="BS9818" s="7"/>
      <c r="BT9818" s="7"/>
      <c r="BU9818" s="7"/>
      <c r="BV9818" s="7"/>
      <c r="BW9818" s="7"/>
    </row>
    <row r="9819" spans="43:75" x14ac:dyDescent="0.2">
      <c r="AQ9819" s="7"/>
      <c r="AR9819" s="7"/>
      <c r="AS9819" s="7"/>
      <c r="AT9819" s="7"/>
      <c r="AU9819" s="7"/>
      <c r="AV9819" s="7"/>
      <c r="AX9819" s="7"/>
      <c r="AY9819" s="7"/>
      <c r="AZ9819" s="7"/>
      <c r="BA9819" s="7"/>
      <c r="BB9819" s="7"/>
      <c r="BC9819" s="7"/>
      <c r="BD9819" s="7"/>
      <c r="BG9819" s="7"/>
      <c r="BH9819" s="7"/>
      <c r="BI9819" s="7"/>
      <c r="BJ9819" s="7"/>
      <c r="BK9819" s="7"/>
      <c r="BL9819" s="7"/>
      <c r="BM9819" s="7"/>
      <c r="BP9819" s="7"/>
      <c r="BQ9819" s="7"/>
      <c r="BR9819" s="7"/>
      <c r="BS9819" s="7"/>
      <c r="BT9819" s="7"/>
      <c r="BU9819" s="7"/>
      <c r="BV9819" s="7"/>
      <c r="BW9819" s="7"/>
    </row>
    <row r="9820" spans="43:75" x14ac:dyDescent="0.2">
      <c r="AQ9820" s="7"/>
      <c r="AR9820" s="7"/>
      <c r="AS9820" s="7"/>
      <c r="AT9820" s="7"/>
      <c r="AU9820" s="7"/>
      <c r="AV9820" s="7"/>
      <c r="AX9820" s="7"/>
      <c r="AY9820" s="7"/>
      <c r="AZ9820" s="7"/>
      <c r="BA9820" s="7"/>
      <c r="BB9820" s="7"/>
      <c r="BC9820" s="7"/>
      <c r="BD9820" s="7"/>
      <c r="BG9820" s="7"/>
      <c r="BH9820" s="7"/>
      <c r="BI9820" s="7"/>
      <c r="BJ9820" s="7"/>
      <c r="BK9820" s="7"/>
      <c r="BL9820" s="7"/>
      <c r="BM9820" s="7"/>
      <c r="BP9820" s="7"/>
      <c r="BQ9820" s="7"/>
      <c r="BR9820" s="7"/>
      <c r="BS9820" s="7"/>
      <c r="BT9820" s="7"/>
      <c r="BU9820" s="7"/>
      <c r="BV9820" s="7"/>
      <c r="BW9820" s="7"/>
    </row>
    <row r="9821" spans="43:75" x14ac:dyDescent="0.2">
      <c r="AQ9821" s="7"/>
      <c r="AR9821" s="7"/>
      <c r="AS9821" s="7"/>
      <c r="AT9821" s="7"/>
      <c r="AU9821" s="7"/>
      <c r="AV9821" s="7"/>
      <c r="AX9821" s="7"/>
      <c r="AY9821" s="7"/>
      <c r="AZ9821" s="7"/>
      <c r="BA9821" s="7"/>
      <c r="BB9821" s="7"/>
      <c r="BC9821" s="7"/>
      <c r="BD9821" s="7"/>
      <c r="BG9821" s="7"/>
      <c r="BH9821" s="7"/>
      <c r="BI9821" s="7"/>
      <c r="BJ9821" s="7"/>
      <c r="BK9821" s="7"/>
      <c r="BL9821" s="7"/>
      <c r="BM9821" s="7"/>
      <c r="BP9821" s="7"/>
      <c r="BQ9821" s="7"/>
      <c r="BR9821" s="7"/>
      <c r="BS9821" s="7"/>
      <c r="BT9821" s="7"/>
      <c r="BU9821" s="7"/>
      <c r="BV9821" s="7"/>
      <c r="BW9821" s="7"/>
    </row>
    <row r="9822" spans="43:75" x14ac:dyDescent="0.2">
      <c r="AQ9822" s="7"/>
      <c r="AR9822" s="7"/>
      <c r="AS9822" s="7"/>
      <c r="AT9822" s="7"/>
      <c r="AU9822" s="7"/>
      <c r="AV9822" s="7"/>
      <c r="AX9822" s="7"/>
      <c r="AY9822" s="7"/>
      <c r="AZ9822" s="7"/>
      <c r="BA9822" s="7"/>
      <c r="BB9822" s="7"/>
      <c r="BC9822" s="7"/>
      <c r="BD9822" s="7"/>
      <c r="BG9822" s="7"/>
      <c r="BH9822" s="7"/>
      <c r="BI9822" s="7"/>
      <c r="BJ9822" s="7"/>
      <c r="BK9822" s="7"/>
      <c r="BL9822" s="7"/>
      <c r="BM9822" s="7"/>
      <c r="BP9822" s="7"/>
      <c r="BQ9822" s="7"/>
      <c r="BR9822" s="7"/>
      <c r="BS9822" s="7"/>
      <c r="BT9822" s="7"/>
      <c r="BU9822" s="7"/>
      <c r="BV9822" s="7"/>
      <c r="BW9822" s="7"/>
    </row>
    <row r="9823" spans="43:75" x14ac:dyDescent="0.2">
      <c r="AQ9823" s="7"/>
      <c r="AR9823" s="7"/>
      <c r="AS9823" s="7"/>
      <c r="AT9823" s="7"/>
      <c r="AU9823" s="7"/>
      <c r="AV9823" s="7"/>
      <c r="AX9823" s="7"/>
      <c r="AY9823" s="7"/>
      <c r="AZ9823" s="7"/>
      <c r="BA9823" s="7"/>
      <c r="BB9823" s="7"/>
      <c r="BC9823" s="7"/>
      <c r="BD9823" s="7"/>
      <c r="BG9823" s="7"/>
      <c r="BH9823" s="7"/>
      <c r="BI9823" s="7"/>
      <c r="BJ9823" s="7"/>
      <c r="BK9823" s="7"/>
      <c r="BL9823" s="7"/>
      <c r="BM9823" s="7"/>
      <c r="BP9823" s="7"/>
      <c r="BQ9823" s="7"/>
      <c r="BR9823" s="7"/>
      <c r="BS9823" s="7"/>
      <c r="BT9823" s="7"/>
      <c r="BU9823" s="7"/>
      <c r="BV9823" s="7"/>
      <c r="BW9823" s="7"/>
    </row>
    <row r="9824" spans="43:75" x14ac:dyDescent="0.2">
      <c r="AQ9824" s="7"/>
      <c r="AR9824" s="7"/>
      <c r="AS9824" s="7"/>
      <c r="AT9824" s="7"/>
      <c r="AU9824" s="7"/>
      <c r="AV9824" s="7"/>
      <c r="AX9824" s="7"/>
      <c r="AY9824" s="7"/>
      <c r="AZ9824" s="7"/>
      <c r="BA9824" s="7"/>
      <c r="BB9824" s="7"/>
      <c r="BC9824" s="7"/>
      <c r="BD9824" s="7"/>
      <c r="BG9824" s="7"/>
      <c r="BH9824" s="7"/>
      <c r="BI9824" s="7"/>
      <c r="BJ9824" s="7"/>
      <c r="BK9824" s="7"/>
      <c r="BL9824" s="7"/>
      <c r="BM9824" s="7"/>
      <c r="BP9824" s="7"/>
      <c r="BQ9824" s="7"/>
      <c r="BR9824" s="7"/>
      <c r="BS9824" s="7"/>
      <c r="BT9824" s="7"/>
      <c r="BU9824" s="7"/>
      <c r="BV9824" s="7"/>
      <c r="BW9824" s="7"/>
    </row>
    <row r="9825" spans="43:75" x14ac:dyDescent="0.2">
      <c r="AQ9825" s="7"/>
      <c r="AR9825" s="7"/>
      <c r="AS9825" s="7"/>
      <c r="AT9825" s="7"/>
      <c r="AU9825" s="7"/>
      <c r="AV9825" s="7"/>
      <c r="AX9825" s="7"/>
      <c r="AY9825" s="7"/>
      <c r="AZ9825" s="7"/>
      <c r="BA9825" s="7"/>
      <c r="BB9825" s="7"/>
      <c r="BC9825" s="7"/>
      <c r="BD9825" s="7"/>
      <c r="BG9825" s="7"/>
      <c r="BH9825" s="7"/>
      <c r="BI9825" s="7"/>
      <c r="BJ9825" s="7"/>
      <c r="BK9825" s="7"/>
      <c r="BL9825" s="7"/>
      <c r="BM9825" s="7"/>
      <c r="BP9825" s="7"/>
      <c r="BQ9825" s="7"/>
      <c r="BR9825" s="7"/>
      <c r="BS9825" s="7"/>
      <c r="BT9825" s="7"/>
      <c r="BU9825" s="7"/>
      <c r="BV9825" s="7"/>
      <c r="BW9825" s="7"/>
    </row>
    <row r="9826" spans="43:75" x14ac:dyDescent="0.2">
      <c r="AQ9826" s="7"/>
      <c r="AR9826" s="7"/>
      <c r="AS9826" s="7"/>
      <c r="AT9826" s="7"/>
      <c r="AU9826" s="7"/>
      <c r="AV9826" s="7"/>
      <c r="AX9826" s="7"/>
      <c r="AY9826" s="7"/>
      <c r="AZ9826" s="7"/>
      <c r="BA9826" s="7"/>
      <c r="BB9826" s="7"/>
      <c r="BC9826" s="7"/>
      <c r="BD9826" s="7"/>
      <c r="BG9826" s="7"/>
      <c r="BH9826" s="7"/>
      <c r="BI9826" s="7"/>
      <c r="BJ9826" s="7"/>
      <c r="BK9826" s="7"/>
      <c r="BL9826" s="7"/>
      <c r="BM9826" s="7"/>
      <c r="BP9826" s="7"/>
      <c r="BQ9826" s="7"/>
      <c r="BR9826" s="7"/>
      <c r="BS9826" s="7"/>
      <c r="BT9826" s="7"/>
      <c r="BU9826" s="7"/>
      <c r="BV9826" s="7"/>
      <c r="BW9826" s="7"/>
    </row>
    <row r="9827" spans="43:75" x14ac:dyDescent="0.2">
      <c r="AQ9827" s="7"/>
      <c r="AR9827" s="7"/>
      <c r="AS9827" s="7"/>
      <c r="AT9827" s="7"/>
      <c r="AU9827" s="7"/>
      <c r="AV9827" s="7"/>
      <c r="AX9827" s="7"/>
      <c r="AY9827" s="7"/>
      <c r="AZ9827" s="7"/>
      <c r="BA9827" s="7"/>
      <c r="BB9827" s="7"/>
      <c r="BC9827" s="7"/>
      <c r="BD9827" s="7"/>
      <c r="BG9827" s="7"/>
      <c r="BH9827" s="7"/>
      <c r="BI9827" s="7"/>
      <c r="BJ9827" s="7"/>
      <c r="BK9827" s="7"/>
      <c r="BL9827" s="7"/>
      <c r="BM9827" s="7"/>
      <c r="BP9827" s="7"/>
      <c r="BQ9827" s="7"/>
      <c r="BR9827" s="7"/>
      <c r="BS9827" s="7"/>
      <c r="BT9827" s="7"/>
      <c r="BU9827" s="7"/>
      <c r="BV9827" s="7"/>
      <c r="BW9827" s="7"/>
    </row>
    <row r="9828" spans="43:75" x14ac:dyDescent="0.2">
      <c r="AQ9828" s="7"/>
      <c r="AR9828" s="7"/>
      <c r="AS9828" s="7"/>
      <c r="AT9828" s="7"/>
      <c r="AU9828" s="7"/>
      <c r="AV9828" s="7"/>
      <c r="AX9828" s="7"/>
      <c r="AY9828" s="7"/>
      <c r="AZ9828" s="7"/>
      <c r="BA9828" s="7"/>
      <c r="BB9828" s="7"/>
      <c r="BC9828" s="7"/>
      <c r="BD9828" s="7"/>
      <c r="BG9828" s="7"/>
      <c r="BH9828" s="7"/>
      <c r="BI9828" s="7"/>
      <c r="BJ9828" s="7"/>
      <c r="BK9828" s="7"/>
      <c r="BL9828" s="7"/>
      <c r="BM9828" s="7"/>
      <c r="BP9828" s="7"/>
      <c r="BQ9828" s="7"/>
      <c r="BR9828" s="7"/>
      <c r="BS9828" s="7"/>
      <c r="BT9828" s="7"/>
      <c r="BU9828" s="7"/>
      <c r="BV9828" s="7"/>
      <c r="BW9828" s="7"/>
    </row>
    <row r="9829" spans="43:75" x14ac:dyDescent="0.2">
      <c r="AQ9829" s="7"/>
      <c r="AR9829" s="7"/>
      <c r="AS9829" s="7"/>
      <c r="AT9829" s="7"/>
      <c r="AU9829" s="7"/>
      <c r="AV9829" s="7"/>
      <c r="AX9829" s="7"/>
      <c r="AY9829" s="7"/>
      <c r="AZ9829" s="7"/>
      <c r="BA9829" s="7"/>
      <c r="BB9829" s="7"/>
      <c r="BC9829" s="7"/>
      <c r="BD9829" s="7"/>
      <c r="BG9829" s="7"/>
      <c r="BH9829" s="7"/>
      <c r="BI9829" s="7"/>
      <c r="BJ9829" s="7"/>
      <c r="BK9829" s="7"/>
      <c r="BL9829" s="7"/>
      <c r="BM9829" s="7"/>
      <c r="BP9829" s="7"/>
      <c r="BQ9829" s="7"/>
      <c r="BR9829" s="7"/>
      <c r="BS9829" s="7"/>
      <c r="BT9829" s="7"/>
      <c r="BU9829" s="7"/>
      <c r="BV9829" s="7"/>
      <c r="BW9829" s="7"/>
    </row>
    <row r="9830" spans="43:75" x14ac:dyDescent="0.2">
      <c r="AQ9830" s="7"/>
      <c r="AR9830" s="7"/>
      <c r="AS9830" s="7"/>
      <c r="AT9830" s="7"/>
      <c r="AU9830" s="7"/>
      <c r="AV9830" s="7"/>
      <c r="AX9830" s="7"/>
      <c r="AY9830" s="7"/>
      <c r="AZ9830" s="7"/>
      <c r="BA9830" s="7"/>
      <c r="BB9830" s="7"/>
      <c r="BC9830" s="7"/>
      <c r="BD9830" s="7"/>
      <c r="BG9830" s="7"/>
      <c r="BH9830" s="7"/>
      <c r="BI9830" s="7"/>
      <c r="BJ9830" s="7"/>
      <c r="BK9830" s="7"/>
      <c r="BL9830" s="7"/>
      <c r="BM9830" s="7"/>
      <c r="BP9830" s="7"/>
      <c r="BQ9830" s="7"/>
      <c r="BR9830" s="7"/>
      <c r="BS9830" s="7"/>
      <c r="BT9830" s="7"/>
      <c r="BU9830" s="7"/>
      <c r="BV9830" s="7"/>
      <c r="BW9830" s="7"/>
    </row>
    <row r="9831" spans="43:75" x14ac:dyDescent="0.2">
      <c r="AQ9831" s="7"/>
      <c r="AR9831" s="7"/>
      <c r="AS9831" s="7"/>
      <c r="AT9831" s="7"/>
      <c r="AU9831" s="7"/>
      <c r="AV9831" s="7"/>
      <c r="AX9831" s="7"/>
      <c r="AY9831" s="7"/>
      <c r="AZ9831" s="7"/>
      <c r="BA9831" s="7"/>
      <c r="BB9831" s="7"/>
      <c r="BC9831" s="7"/>
      <c r="BD9831" s="7"/>
      <c r="BG9831" s="7"/>
      <c r="BH9831" s="7"/>
      <c r="BI9831" s="7"/>
      <c r="BJ9831" s="7"/>
      <c r="BK9831" s="7"/>
      <c r="BL9831" s="7"/>
      <c r="BM9831" s="7"/>
      <c r="BP9831" s="7"/>
      <c r="BQ9831" s="7"/>
      <c r="BR9831" s="7"/>
      <c r="BS9831" s="7"/>
      <c r="BT9831" s="7"/>
      <c r="BU9831" s="7"/>
      <c r="BV9831" s="7"/>
      <c r="BW9831" s="7"/>
    </row>
    <row r="9832" spans="43:75" x14ac:dyDescent="0.2">
      <c r="AQ9832" s="7"/>
      <c r="AR9832" s="7"/>
      <c r="AS9832" s="7"/>
      <c r="AT9832" s="7"/>
      <c r="AU9832" s="7"/>
      <c r="AV9832" s="7"/>
      <c r="AX9832" s="7"/>
      <c r="AY9832" s="7"/>
      <c r="AZ9832" s="7"/>
      <c r="BA9832" s="7"/>
      <c r="BB9832" s="7"/>
      <c r="BC9832" s="7"/>
      <c r="BD9832" s="7"/>
      <c r="BG9832" s="7"/>
      <c r="BH9832" s="7"/>
      <c r="BI9832" s="7"/>
      <c r="BJ9832" s="7"/>
      <c r="BK9832" s="7"/>
      <c r="BL9832" s="7"/>
      <c r="BM9832" s="7"/>
      <c r="BP9832" s="7"/>
      <c r="BQ9832" s="7"/>
      <c r="BR9832" s="7"/>
      <c r="BS9832" s="7"/>
      <c r="BT9832" s="7"/>
      <c r="BU9832" s="7"/>
      <c r="BV9832" s="7"/>
      <c r="BW9832" s="7"/>
    </row>
    <row r="9833" spans="43:75" x14ac:dyDescent="0.2">
      <c r="AQ9833" s="7"/>
      <c r="AR9833" s="7"/>
      <c r="AS9833" s="7"/>
      <c r="AT9833" s="7"/>
      <c r="AU9833" s="7"/>
      <c r="AV9833" s="7"/>
      <c r="AX9833" s="7"/>
      <c r="AY9833" s="7"/>
      <c r="AZ9833" s="7"/>
      <c r="BA9833" s="7"/>
      <c r="BB9833" s="7"/>
      <c r="BC9833" s="7"/>
      <c r="BD9833" s="7"/>
      <c r="BG9833" s="7"/>
      <c r="BH9833" s="7"/>
      <c r="BI9833" s="7"/>
      <c r="BJ9833" s="7"/>
      <c r="BK9833" s="7"/>
      <c r="BL9833" s="7"/>
      <c r="BM9833" s="7"/>
      <c r="BP9833" s="7"/>
      <c r="BQ9833" s="7"/>
      <c r="BR9833" s="7"/>
      <c r="BS9833" s="7"/>
      <c r="BT9833" s="7"/>
      <c r="BU9833" s="7"/>
      <c r="BV9833" s="7"/>
      <c r="BW9833" s="7"/>
    </row>
    <row r="9834" spans="43:75" x14ac:dyDescent="0.2">
      <c r="AQ9834" s="7"/>
      <c r="AR9834" s="7"/>
      <c r="AS9834" s="7"/>
      <c r="AT9834" s="7"/>
      <c r="AU9834" s="7"/>
      <c r="AV9834" s="7"/>
      <c r="AX9834" s="7"/>
      <c r="AY9834" s="7"/>
      <c r="AZ9834" s="7"/>
      <c r="BA9834" s="7"/>
      <c r="BB9834" s="7"/>
      <c r="BC9834" s="7"/>
      <c r="BD9834" s="7"/>
      <c r="BG9834" s="7"/>
      <c r="BH9834" s="7"/>
      <c r="BI9834" s="7"/>
      <c r="BJ9834" s="7"/>
      <c r="BK9834" s="7"/>
      <c r="BL9834" s="7"/>
      <c r="BM9834" s="7"/>
      <c r="BP9834" s="7"/>
      <c r="BQ9834" s="7"/>
      <c r="BR9834" s="7"/>
      <c r="BS9834" s="7"/>
      <c r="BT9834" s="7"/>
      <c r="BU9834" s="7"/>
      <c r="BV9834" s="7"/>
      <c r="BW9834" s="7"/>
    </row>
    <row r="9835" spans="43:75" x14ac:dyDescent="0.2">
      <c r="AQ9835" s="7"/>
      <c r="AR9835" s="7"/>
      <c r="AS9835" s="7"/>
      <c r="AT9835" s="7"/>
      <c r="AU9835" s="7"/>
      <c r="AV9835" s="7"/>
      <c r="AX9835" s="7"/>
      <c r="AY9835" s="7"/>
      <c r="AZ9835" s="7"/>
      <c r="BA9835" s="7"/>
      <c r="BB9835" s="7"/>
      <c r="BC9835" s="7"/>
      <c r="BD9835" s="7"/>
      <c r="BG9835" s="7"/>
      <c r="BH9835" s="7"/>
      <c r="BI9835" s="7"/>
      <c r="BJ9835" s="7"/>
      <c r="BK9835" s="7"/>
      <c r="BL9835" s="7"/>
      <c r="BM9835" s="7"/>
      <c r="BP9835" s="7"/>
      <c r="BQ9835" s="7"/>
      <c r="BR9835" s="7"/>
      <c r="BS9835" s="7"/>
      <c r="BT9835" s="7"/>
      <c r="BU9835" s="7"/>
      <c r="BV9835" s="7"/>
      <c r="BW9835" s="7"/>
    </row>
    <row r="9836" spans="43:75" x14ac:dyDescent="0.2">
      <c r="AQ9836" s="7"/>
      <c r="AR9836" s="7"/>
      <c r="AS9836" s="7"/>
      <c r="AT9836" s="7"/>
      <c r="AU9836" s="7"/>
      <c r="AV9836" s="7"/>
      <c r="AX9836" s="7"/>
      <c r="AY9836" s="7"/>
      <c r="AZ9836" s="7"/>
      <c r="BA9836" s="7"/>
      <c r="BB9836" s="7"/>
      <c r="BC9836" s="7"/>
      <c r="BD9836" s="7"/>
      <c r="BG9836" s="7"/>
      <c r="BH9836" s="7"/>
      <c r="BI9836" s="7"/>
      <c r="BJ9836" s="7"/>
      <c r="BK9836" s="7"/>
      <c r="BL9836" s="7"/>
      <c r="BM9836" s="7"/>
      <c r="BP9836" s="7"/>
      <c r="BQ9836" s="7"/>
      <c r="BR9836" s="7"/>
      <c r="BS9836" s="7"/>
      <c r="BT9836" s="7"/>
      <c r="BU9836" s="7"/>
      <c r="BV9836" s="7"/>
      <c r="BW9836" s="7"/>
    </row>
    <row r="9837" spans="43:75" x14ac:dyDescent="0.2">
      <c r="AQ9837" s="7"/>
      <c r="AR9837" s="7"/>
      <c r="AS9837" s="7"/>
      <c r="AT9837" s="7"/>
      <c r="AU9837" s="7"/>
      <c r="AV9837" s="7"/>
      <c r="AX9837" s="7"/>
      <c r="AY9837" s="7"/>
      <c r="AZ9837" s="7"/>
      <c r="BA9837" s="7"/>
      <c r="BB9837" s="7"/>
      <c r="BC9837" s="7"/>
      <c r="BD9837" s="7"/>
      <c r="BG9837" s="7"/>
      <c r="BH9837" s="7"/>
      <c r="BI9837" s="7"/>
      <c r="BJ9837" s="7"/>
      <c r="BK9837" s="7"/>
      <c r="BL9837" s="7"/>
      <c r="BM9837" s="7"/>
      <c r="BP9837" s="7"/>
      <c r="BQ9837" s="7"/>
      <c r="BR9837" s="7"/>
      <c r="BS9837" s="7"/>
      <c r="BT9837" s="7"/>
      <c r="BU9837" s="7"/>
      <c r="BV9837" s="7"/>
      <c r="BW9837" s="7"/>
    </row>
    <row r="9838" spans="43:75" x14ac:dyDescent="0.2">
      <c r="AQ9838" s="7"/>
      <c r="AR9838" s="7"/>
      <c r="AS9838" s="7"/>
      <c r="AT9838" s="7"/>
      <c r="AU9838" s="7"/>
      <c r="AV9838" s="7"/>
      <c r="AX9838" s="7"/>
      <c r="AY9838" s="7"/>
      <c r="AZ9838" s="7"/>
      <c r="BA9838" s="7"/>
      <c r="BB9838" s="7"/>
      <c r="BC9838" s="7"/>
      <c r="BD9838" s="7"/>
      <c r="BG9838" s="7"/>
      <c r="BH9838" s="7"/>
      <c r="BI9838" s="7"/>
      <c r="BJ9838" s="7"/>
      <c r="BK9838" s="7"/>
      <c r="BL9838" s="7"/>
      <c r="BM9838" s="7"/>
      <c r="BP9838" s="7"/>
      <c r="BQ9838" s="7"/>
      <c r="BR9838" s="7"/>
      <c r="BS9838" s="7"/>
      <c r="BT9838" s="7"/>
      <c r="BU9838" s="7"/>
      <c r="BV9838" s="7"/>
      <c r="BW9838" s="7"/>
    </row>
    <row r="9839" spans="43:75" x14ac:dyDescent="0.2">
      <c r="AQ9839" s="7"/>
      <c r="AR9839" s="7"/>
      <c r="AS9839" s="7"/>
      <c r="AT9839" s="7"/>
      <c r="AU9839" s="7"/>
      <c r="AV9839" s="7"/>
      <c r="AX9839" s="7"/>
      <c r="AY9839" s="7"/>
      <c r="AZ9839" s="7"/>
      <c r="BA9839" s="7"/>
      <c r="BB9839" s="7"/>
      <c r="BC9839" s="7"/>
      <c r="BD9839" s="7"/>
      <c r="BG9839" s="7"/>
      <c r="BH9839" s="7"/>
      <c r="BI9839" s="7"/>
      <c r="BJ9839" s="7"/>
      <c r="BK9839" s="7"/>
      <c r="BL9839" s="7"/>
      <c r="BM9839" s="7"/>
      <c r="BP9839" s="7"/>
      <c r="BQ9839" s="7"/>
      <c r="BR9839" s="7"/>
      <c r="BS9839" s="7"/>
      <c r="BT9839" s="7"/>
      <c r="BU9839" s="7"/>
      <c r="BV9839" s="7"/>
      <c r="BW9839" s="7"/>
    </row>
    <row r="9840" spans="43:75" x14ac:dyDescent="0.2">
      <c r="AQ9840" s="7"/>
      <c r="AR9840" s="7"/>
      <c r="AS9840" s="7"/>
      <c r="AT9840" s="7"/>
      <c r="AU9840" s="7"/>
      <c r="AV9840" s="7"/>
      <c r="AX9840" s="7"/>
      <c r="AY9840" s="7"/>
      <c r="AZ9840" s="7"/>
      <c r="BA9840" s="7"/>
      <c r="BB9840" s="7"/>
      <c r="BC9840" s="7"/>
      <c r="BD9840" s="7"/>
      <c r="BG9840" s="7"/>
      <c r="BH9840" s="7"/>
      <c r="BI9840" s="7"/>
      <c r="BJ9840" s="7"/>
      <c r="BK9840" s="7"/>
      <c r="BL9840" s="7"/>
      <c r="BM9840" s="7"/>
      <c r="BP9840" s="7"/>
      <c r="BQ9840" s="7"/>
      <c r="BR9840" s="7"/>
      <c r="BS9840" s="7"/>
      <c r="BT9840" s="7"/>
      <c r="BU9840" s="7"/>
      <c r="BV9840" s="7"/>
      <c r="BW9840" s="7"/>
    </row>
    <row r="9841" spans="43:75" x14ac:dyDescent="0.2">
      <c r="AQ9841" s="7"/>
      <c r="AR9841" s="7"/>
      <c r="AS9841" s="7"/>
      <c r="AT9841" s="7"/>
      <c r="AU9841" s="7"/>
      <c r="AV9841" s="7"/>
      <c r="AX9841" s="7"/>
      <c r="AY9841" s="7"/>
      <c r="AZ9841" s="7"/>
      <c r="BA9841" s="7"/>
      <c r="BB9841" s="7"/>
      <c r="BC9841" s="7"/>
      <c r="BD9841" s="7"/>
      <c r="BG9841" s="7"/>
      <c r="BH9841" s="7"/>
      <c r="BI9841" s="7"/>
      <c r="BJ9841" s="7"/>
      <c r="BK9841" s="7"/>
      <c r="BL9841" s="7"/>
      <c r="BM9841" s="7"/>
      <c r="BP9841" s="7"/>
      <c r="BQ9841" s="7"/>
      <c r="BR9841" s="7"/>
      <c r="BS9841" s="7"/>
      <c r="BT9841" s="7"/>
      <c r="BU9841" s="7"/>
      <c r="BV9841" s="7"/>
      <c r="BW9841" s="7"/>
    </row>
    <row r="9842" spans="43:75" x14ac:dyDescent="0.2">
      <c r="AQ9842" s="7"/>
      <c r="AR9842" s="7"/>
      <c r="AS9842" s="7"/>
      <c r="AT9842" s="7"/>
      <c r="AU9842" s="7"/>
      <c r="AV9842" s="7"/>
      <c r="AX9842" s="7"/>
      <c r="AY9842" s="7"/>
      <c r="AZ9842" s="7"/>
      <c r="BA9842" s="7"/>
      <c r="BB9842" s="7"/>
      <c r="BC9842" s="7"/>
      <c r="BD9842" s="7"/>
      <c r="BG9842" s="7"/>
      <c r="BH9842" s="7"/>
      <c r="BI9842" s="7"/>
      <c r="BJ9842" s="7"/>
      <c r="BK9842" s="7"/>
      <c r="BL9842" s="7"/>
      <c r="BM9842" s="7"/>
      <c r="BP9842" s="7"/>
      <c r="BQ9842" s="7"/>
      <c r="BR9842" s="7"/>
      <c r="BS9842" s="7"/>
      <c r="BT9842" s="7"/>
      <c r="BU9842" s="7"/>
      <c r="BV9842" s="7"/>
      <c r="BW9842" s="7"/>
    </row>
    <row r="9843" spans="43:75" x14ac:dyDescent="0.2">
      <c r="AQ9843" s="7"/>
      <c r="AR9843" s="7"/>
      <c r="AS9843" s="7"/>
      <c r="AT9843" s="7"/>
      <c r="AU9843" s="7"/>
      <c r="AV9843" s="7"/>
      <c r="AX9843" s="7"/>
      <c r="AY9843" s="7"/>
      <c r="AZ9843" s="7"/>
      <c r="BA9843" s="7"/>
      <c r="BB9843" s="7"/>
      <c r="BC9843" s="7"/>
      <c r="BD9843" s="7"/>
      <c r="BG9843" s="7"/>
      <c r="BH9843" s="7"/>
      <c r="BI9843" s="7"/>
      <c r="BJ9843" s="7"/>
      <c r="BK9843" s="7"/>
      <c r="BL9843" s="7"/>
      <c r="BM9843" s="7"/>
      <c r="BP9843" s="7"/>
      <c r="BQ9843" s="7"/>
      <c r="BR9843" s="7"/>
      <c r="BS9843" s="7"/>
      <c r="BT9843" s="7"/>
      <c r="BU9843" s="7"/>
      <c r="BV9843" s="7"/>
      <c r="BW9843" s="7"/>
    </row>
    <row r="9844" spans="43:75" x14ac:dyDescent="0.2">
      <c r="AQ9844" s="7"/>
      <c r="AR9844" s="7"/>
      <c r="AS9844" s="7"/>
      <c r="AT9844" s="7"/>
      <c r="AU9844" s="7"/>
      <c r="AV9844" s="7"/>
      <c r="AX9844" s="7"/>
      <c r="AY9844" s="7"/>
      <c r="AZ9844" s="7"/>
      <c r="BA9844" s="7"/>
      <c r="BB9844" s="7"/>
      <c r="BC9844" s="7"/>
      <c r="BD9844" s="7"/>
      <c r="BG9844" s="7"/>
      <c r="BH9844" s="7"/>
      <c r="BI9844" s="7"/>
      <c r="BJ9844" s="7"/>
      <c r="BK9844" s="7"/>
      <c r="BL9844" s="7"/>
      <c r="BM9844" s="7"/>
      <c r="BP9844" s="7"/>
      <c r="BQ9844" s="7"/>
      <c r="BR9844" s="7"/>
      <c r="BS9844" s="7"/>
      <c r="BT9844" s="7"/>
      <c r="BU9844" s="7"/>
      <c r="BV9844" s="7"/>
      <c r="BW9844" s="7"/>
    </row>
    <row r="9845" spans="43:75" x14ac:dyDescent="0.2">
      <c r="AQ9845" s="7"/>
      <c r="AR9845" s="7"/>
      <c r="AS9845" s="7"/>
      <c r="AT9845" s="7"/>
      <c r="AU9845" s="7"/>
      <c r="AV9845" s="7"/>
      <c r="AX9845" s="7"/>
      <c r="AY9845" s="7"/>
      <c r="AZ9845" s="7"/>
      <c r="BA9845" s="7"/>
      <c r="BB9845" s="7"/>
      <c r="BC9845" s="7"/>
      <c r="BD9845" s="7"/>
      <c r="BG9845" s="7"/>
      <c r="BH9845" s="7"/>
      <c r="BI9845" s="7"/>
      <c r="BJ9845" s="7"/>
      <c r="BK9845" s="7"/>
      <c r="BL9845" s="7"/>
      <c r="BM9845" s="7"/>
      <c r="BP9845" s="7"/>
      <c r="BQ9845" s="7"/>
      <c r="BR9845" s="7"/>
      <c r="BS9845" s="7"/>
      <c r="BT9845" s="7"/>
      <c r="BU9845" s="7"/>
      <c r="BV9845" s="7"/>
      <c r="BW9845" s="7"/>
    </row>
    <row r="9846" spans="43:75" x14ac:dyDescent="0.2">
      <c r="AQ9846" s="7"/>
      <c r="AR9846" s="7"/>
      <c r="AS9846" s="7"/>
      <c r="AT9846" s="7"/>
      <c r="AU9846" s="7"/>
      <c r="AV9846" s="7"/>
      <c r="AX9846" s="7"/>
      <c r="AY9846" s="7"/>
      <c r="AZ9846" s="7"/>
      <c r="BA9846" s="7"/>
      <c r="BB9846" s="7"/>
      <c r="BC9846" s="7"/>
      <c r="BD9846" s="7"/>
      <c r="BG9846" s="7"/>
      <c r="BH9846" s="7"/>
      <c r="BI9846" s="7"/>
      <c r="BJ9846" s="7"/>
      <c r="BK9846" s="7"/>
      <c r="BL9846" s="7"/>
      <c r="BM9846" s="7"/>
      <c r="BP9846" s="7"/>
      <c r="BQ9846" s="7"/>
      <c r="BR9846" s="7"/>
      <c r="BS9846" s="7"/>
      <c r="BT9846" s="7"/>
      <c r="BU9846" s="7"/>
      <c r="BV9846" s="7"/>
      <c r="BW9846" s="7"/>
    </row>
    <row r="9847" spans="43:75" x14ac:dyDescent="0.2">
      <c r="AQ9847" s="7"/>
      <c r="AR9847" s="7"/>
      <c r="AS9847" s="7"/>
      <c r="AT9847" s="7"/>
      <c r="AU9847" s="7"/>
      <c r="AV9847" s="7"/>
      <c r="AX9847" s="7"/>
      <c r="AY9847" s="7"/>
      <c r="AZ9847" s="7"/>
      <c r="BA9847" s="7"/>
      <c r="BB9847" s="7"/>
      <c r="BC9847" s="7"/>
      <c r="BD9847" s="7"/>
      <c r="BG9847" s="7"/>
      <c r="BH9847" s="7"/>
      <c r="BI9847" s="7"/>
      <c r="BJ9847" s="7"/>
      <c r="BK9847" s="7"/>
      <c r="BL9847" s="7"/>
      <c r="BM9847" s="7"/>
      <c r="BP9847" s="7"/>
      <c r="BQ9847" s="7"/>
      <c r="BR9847" s="7"/>
      <c r="BS9847" s="7"/>
      <c r="BT9847" s="7"/>
      <c r="BU9847" s="7"/>
      <c r="BV9847" s="7"/>
      <c r="BW9847" s="7"/>
    </row>
    <row r="9848" spans="43:75" x14ac:dyDescent="0.2">
      <c r="AQ9848" s="7"/>
      <c r="AR9848" s="7"/>
      <c r="AS9848" s="7"/>
      <c r="AT9848" s="7"/>
      <c r="AU9848" s="7"/>
      <c r="AV9848" s="7"/>
      <c r="AX9848" s="7"/>
      <c r="AY9848" s="7"/>
      <c r="AZ9848" s="7"/>
      <c r="BA9848" s="7"/>
      <c r="BB9848" s="7"/>
      <c r="BC9848" s="7"/>
      <c r="BD9848" s="7"/>
      <c r="BG9848" s="7"/>
      <c r="BH9848" s="7"/>
      <c r="BI9848" s="7"/>
      <c r="BJ9848" s="7"/>
      <c r="BK9848" s="7"/>
      <c r="BL9848" s="7"/>
      <c r="BM9848" s="7"/>
      <c r="BP9848" s="7"/>
      <c r="BQ9848" s="7"/>
      <c r="BR9848" s="7"/>
      <c r="BS9848" s="7"/>
      <c r="BT9848" s="7"/>
      <c r="BU9848" s="7"/>
      <c r="BV9848" s="7"/>
      <c r="BW9848" s="7"/>
    </row>
    <row r="9849" spans="43:75" x14ac:dyDescent="0.2">
      <c r="AQ9849" s="7"/>
      <c r="AR9849" s="7"/>
      <c r="AS9849" s="7"/>
      <c r="AT9849" s="7"/>
      <c r="AU9849" s="7"/>
      <c r="AV9849" s="7"/>
      <c r="AX9849" s="7"/>
      <c r="AY9849" s="7"/>
      <c r="AZ9849" s="7"/>
      <c r="BA9849" s="7"/>
      <c r="BB9849" s="7"/>
      <c r="BC9849" s="7"/>
      <c r="BD9849" s="7"/>
      <c r="BG9849" s="7"/>
      <c r="BH9849" s="7"/>
      <c r="BI9849" s="7"/>
      <c r="BJ9849" s="7"/>
      <c r="BK9849" s="7"/>
      <c r="BL9849" s="7"/>
      <c r="BM9849" s="7"/>
      <c r="BP9849" s="7"/>
      <c r="BQ9849" s="7"/>
      <c r="BR9849" s="7"/>
      <c r="BS9849" s="7"/>
      <c r="BT9849" s="7"/>
      <c r="BU9849" s="7"/>
      <c r="BV9849" s="7"/>
      <c r="BW9849" s="7"/>
    </row>
    <row r="9850" spans="43:75" x14ac:dyDescent="0.2">
      <c r="AQ9850" s="7"/>
      <c r="AR9850" s="7"/>
      <c r="AS9850" s="7"/>
      <c r="AT9850" s="7"/>
      <c r="AU9850" s="7"/>
      <c r="AV9850" s="7"/>
      <c r="AX9850" s="7"/>
      <c r="AY9850" s="7"/>
      <c r="AZ9850" s="7"/>
      <c r="BA9850" s="7"/>
      <c r="BB9850" s="7"/>
      <c r="BC9850" s="7"/>
      <c r="BD9850" s="7"/>
      <c r="BG9850" s="7"/>
      <c r="BH9850" s="7"/>
      <c r="BI9850" s="7"/>
      <c r="BJ9850" s="7"/>
      <c r="BK9850" s="7"/>
      <c r="BL9850" s="7"/>
      <c r="BM9850" s="7"/>
      <c r="BP9850" s="7"/>
      <c r="BQ9850" s="7"/>
      <c r="BR9850" s="7"/>
      <c r="BS9850" s="7"/>
      <c r="BT9850" s="7"/>
      <c r="BU9850" s="7"/>
      <c r="BV9850" s="7"/>
      <c r="BW9850" s="7"/>
    </row>
    <row r="9851" spans="43:75" x14ac:dyDescent="0.2">
      <c r="AQ9851" s="7"/>
      <c r="AR9851" s="7"/>
      <c r="AS9851" s="7"/>
      <c r="AT9851" s="7"/>
      <c r="AU9851" s="7"/>
      <c r="AV9851" s="7"/>
      <c r="AX9851" s="7"/>
      <c r="AY9851" s="7"/>
      <c r="AZ9851" s="7"/>
      <c r="BA9851" s="7"/>
      <c r="BB9851" s="7"/>
      <c r="BC9851" s="7"/>
      <c r="BD9851" s="7"/>
      <c r="BG9851" s="7"/>
      <c r="BH9851" s="7"/>
      <c r="BI9851" s="7"/>
      <c r="BJ9851" s="7"/>
      <c r="BK9851" s="7"/>
      <c r="BL9851" s="7"/>
      <c r="BM9851" s="7"/>
      <c r="BP9851" s="7"/>
      <c r="BQ9851" s="7"/>
      <c r="BR9851" s="7"/>
      <c r="BS9851" s="7"/>
      <c r="BT9851" s="7"/>
      <c r="BU9851" s="7"/>
      <c r="BV9851" s="7"/>
      <c r="BW9851" s="7"/>
    </row>
    <row r="9852" spans="43:75" x14ac:dyDescent="0.2">
      <c r="AQ9852" s="7"/>
      <c r="AR9852" s="7"/>
      <c r="AS9852" s="7"/>
      <c r="AT9852" s="7"/>
      <c r="AU9852" s="7"/>
      <c r="AV9852" s="7"/>
      <c r="AX9852" s="7"/>
      <c r="AY9852" s="7"/>
      <c r="AZ9852" s="7"/>
      <c r="BA9852" s="7"/>
      <c r="BB9852" s="7"/>
      <c r="BC9852" s="7"/>
      <c r="BD9852" s="7"/>
      <c r="BG9852" s="7"/>
      <c r="BH9852" s="7"/>
      <c r="BI9852" s="7"/>
      <c r="BJ9852" s="7"/>
      <c r="BK9852" s="7"/>
      <c r="BL9852" s="7"/>
      <c r="BM9852" s="7"/>
      <c r="BP9852" s="7"/>
      <c r="BQ9852" s="7"/>
      <c r="BR9852" s="7"/>
      <c r="BS9852" s="7"/>
      <c r="BT9852" s="7"/>
      <c r="BU9852" s="7"/>
      <c r="BV9852" s="7"/>
      <c r="BW9852" s="7"/>
    </row>
    <row r="9853" spans="43:75" x14ac:dyDescent="0.2">
      <c r="AQ9853" s="7"/>
      <c r="AR9853" s="7"/>
      <c r="AS9853" s="7"/>
      <c r="AT9853" s="7"/>
      <c r="AU9853" s="7"/>
      <c r="AV9853" s="7"/>
      <c r="AX9853" s="7"/>
      <c r="AY9853" s="7"/>
      <c r="AZ9853" s="7"/>
      <c r="BA9853" s="7"/>
      <c r="BB9853" s="7"/>
      <c r="BC9853" s="7"/>
      <c r="BD9853" s="7"/>
      <c r="BG9853" s="7"/>
      <c r="BH9853" s="7"/>
      <c r="BI9853" s="7"/>
      <c r="BJ9853" s="7"/>
      <c r="BK9853" s="7"/>
      <c r="BL9853" s="7"/>
      <c r="BM9853" s="7"/>
      <c r="BP9853" s="7"/>
      <c r="BQ9853" s="7"/>
      <c r="BR9853" s="7"/>
      <c r="BS9853" s="7"/>
      <c r="BT9853" s="7"/>
      <c r="BU9853" s="7"/>
      <c r="BV9853" s="7"/>
      <c r="BW9853" s="7"/>
    </row>
    <row r="9854" spans="43:75" x14ac:dyDescent="0.2">
      <c r="AQ9854" s="7"/>
      <c r="AR9854" s="7"/>
      <c r="AS9854" s="7"/>
      <c r="AT9854" s="7"/>
      <c r="AU9854" s="7"/>
      <c r="AV9854" s="7"/>
      <c r="AX9854" s="7"/>
      <c r="AY9854" s="7"/>
      <c r="AZ9854" s="7"/>
      <c r="BA9854" s="7"/>
      <c r="BB9854" s="7"/>
      <c r="BC9854" s="7"/>
      <c r="BD9854" s="7"/>
      <c r="BG9854" s="7"/>
      <c r="BH9854" s="7"/>
      <c r="BI9854" s="7"/>
      <c r="BJ9854" s="7"/>
      <c r="BK9854" s="7"/>
      <c r="BL9854" s="7"/>
      <c r="BM9854" s="7"/>
      <c r="BP9854" s="7"/>
      <c r="BQ9854" s="7"/>
      <c r="BR9854" s="7"/>
      <c r="BS9854" s="7"/>
      <c r="BT9854" s="7"/>
      <c r="BU9854" s="7"/>
      <c r="BV9854" s="7"/>
      <c r="BW9854" s="7"/>
    </row>
    <row r="9855" spans="43:75" x14ac:dyDescent="0.2">
      <c r="AQ9855" s="7"/>
      <c r="AR9855" s="7"/>
      <c r="AS9855" s="7"/>
      <c r="AT9855" s="7"/>
      <c r="AU9855" s="7"/>
      <c r="AV9855" s="7"/>
      <c r="AX9855" s="7"/>
      <c r="AY9855" s="7"/>
      <c r="AZ9855" s="7"/>
      <c r="BA9855" s="7"/>
      <c r="BB9855" s="7"/>
      <c r="BC9855" s="7"/>
      <c r="BD9855" s="7"/>
      <c r="BG9855" s="7"/>
      <c r="BH9855" s="7"/>
      <c r="BI9855" s="7"/>
      <c r="BJ9855" s="7"/>
      <c r="BK9855" s="7"/>
      <c r="BL9855" s="7"/>
      <c r="BM9855" s="7"/>
      <c r="BP9855" s="7"/>
      <c r="BQ9855" s="7"/>
      <c r="BR9855" s="7"/>
      <c r="BS9855" s="7"/>
      <c r="BT9855" s="7"/>
      <c r="BU9855" s="7"/>
      <c r="BV9855" s="7"/>
      <c r="BW9855" s="7"/>
    </row>
    <row r="9856" spans="43:75" x14ac:dyDescent="0.2">
      <c r="AQ9856" s="7"/>
      <c r="AR9856" s="7"/>
      <c r="AS9856" s="7"/>
      <c r="AT9856" s="7"/>
      <c r="AU9856" s="7"/>
      <c r="AV9856" s="7"/>
      <c r="AX9856" s="7"/>
      <c r="AY9856" s="7"/>
      <c r="AZ9856" s="7"/>
      <c r="BA9856" s="7"/>
      <c r="BB9856" s="7"/>
      <c r="BC9856" s="7"/>
      <c r="BD9856" s="7"/>
      <c r="BG9856" s="7"/>
      <c r="BH9856" s="7"/>
      <c r="BI9856" s="7"/>
      <c r="BJ9856" s="7"/>
      <c r="BK9856" s="7"/>
      <c r="BL9856" s="7"/>
      <c r="BM9856" s="7"/>
      <c r="BP9856" s="7"/>
      <c r="BQ9856" s="7"/>
      <c r="BR9856" s="7"/>
      <c r="BS9856" s="7"/>
      <c r="BT9856" s="7"/>
      <c r="BU9856" s="7"/>
      <c r="BV9856" s="7"/>
      <c r="BW9856" s="7"/>
    </row>
    <row r="9857" spans="43:75" x14ac:dyDescent="0.2">
      <c r="AQ9857" s="7"/>
      <c r="AR9857" s="7"/>
      <c r="AS9857" s="7"/>
      <c r="AT9857" s="7"/>
      <c r="AU9857" s="7"/>
      <c r="AV9857" s="7"/>
      <c r="AX9857" s="7"/>
      <c r="AY9857" s="7"/>
      <c r="AZ9857" s="7"/>
      <c r="BA9857" s="7"/>
      <c r="BB9857" s="7"/>
      <c r="BC9857" s="7"/>
      <c r="BD9857" s="7"/>
      <c r="BG9857" s="7"/>
      <c r="BH9857" s="7"/>
      <c r="BI9857" s="7"/>
      <c r="BJ9857" s="7"/>
      <c r="BK9857" s="7"/>
      <c r="BL9857" s="7"/>
      <c r="BM9857" s="7"/>
      <c r="BP9857" s="7"/>
      <c r="BQ9857" s="7"/>
      <c r="BR9857" s="7"/>
      <c r="BS9857" s="7"/>
      <c r="BT9857" s="7"/>
      <c r="BU9857" s="7"/>
      <c r="BV9857" s="7"/>
      <c r="BW9857" s="7"/>
    </row>
    <row r="9858" spans="43:75" x14ac:dyDescent="0.2">
      <c r="AQ9858" s="7"/>
      <c r="AR9858" s="7"/>
      <c r="AS9858" s="7"/>
      <c r="AT9858" s="7"/>
      <c r="AU9858" s="7"/>
      <c r="AV9858" s="7"/>
      <c r="AX9858" s="7"/>
      <c r="AY9858" s="7"/>
      <c r="AZ9858" s="7"/>
      <c r="BA9858" s="7"/>
      <c r="BB9858" s="7"/>
      <c r="BC9858" s="7"/>
      <c r="BD9858" s="7"/>
      <c r="BG9858" s="7"/>
      <c r="BH9858" s="7"/>
      <c r="BI9858" s="7"/>
      <c r="BJ9858" s="7"/>
      <c r="BK9858" s="7"/>
      <c r="BL9858" s="7"/>
      <c r="BM9858" s="7"/>
      <c r="BP9858" s="7"/>
      <c r="BQ9858" s="7"/>
      <c r="BR9858" s="7"/>
      <c r="BS9858" s="7"/>
      <c r="BT9858" s="7"/>
      <c r="BU9858" s="7"/>
      <c r="BV9858" s="7"/>
      <c r="BW9858" s="7"/>
    </row>
    <row r="9859" spans="43:75" x14ac:dyDescent="0.2">
      <c r="AQ9859" s="7"/>
      <c r="AR9859" s="7"/>
      <c r="AS9859" s="7"/>
      <c r="AT9859" s="7"/>
      <c r="AU9859" s="7"/>
      <c r="AV9859" s="7"/>
      <c r="AX9859" s="7"/>
      <c r="AY9859" s="7"/>
      <c r="AZ9859" s="7"/>
      <c r="BA9859" s="7"/>
      <c r="BB9859" s="7"/>
      <c r="BC9859" s="7"/>
      <c r="BD9859" s="7"/>
      <c r="BG9859" s="7"/>
      <c r="BH9859" s="7"/>
      <c r="BI9859" s="7"/>
      <c r="BJ9859" s="7"/>
      <c r="BK9859" s="7"/>
      <c r="BL9859" s="7"/>
      <c r="BM9859" s="7"/>
      <c r="BP9859" s="7"/>
      <c r="BQ9859" s="7"/>
      <c r="BR9859" s="7"/>
      <c r="BS9859" s="7"/>
      <c r="BT9859" s="7"/>
      <c r="BU9859" s="7"/>
      <c r="BV9859" s="7"/>
      <c r="BW9859" s="7"/>
    </row>
    <row r="9860" spans="43:75" x14ac:dyDescent="0.2">
      <c r="AQ9860" s="7"/>
      <c r="AR9860" s="7"/>
      <c r="AS9860" s="7"/>
      <c r="AT9860" s="7"/>
      <c r="AU9860" s="7"/>
      <c r="AV9860" s="7"/>
      <c r="AX9860" s="7"/>
      <c r="AY9860" s="7"/>
      <c r="AZ9860" s="7"/>
      <c r="BA9860" s="7"/>
      <c r="BB9860" s="7"/>
      <c r="BC9860" s="7"/>
      <c r="BD9860" s="7"/>
      <c r="BG9860" s="7"/>
      <c r="BH9860" s="7"/>
      <c r="BI9860" s="7"/>
      <c r="BJ9860" s="7"/>
      <c r="BK9860" s="7"/>
      <c r="BL9860" s="7"/>
      <c r="BM9860" s="7"/>
      <c r="BP9860" s="7"/>
      <c r="BQ9860" s="7"/>
      <c r="BR9860" s="7"/>
      <c r="BS9860" s="7"/>
      <c r="BT9860" s="7"/>
      <c r="BU9860" s="7"/>
      <c r="BV9860" s="7"/>
      <c r="BW9860" s="7"/>
    </row>
    <row r="9861" spans="43:75" x14ac:dyDescent="0.2">
      <c r="AQ9861" s="7"/>
      <c r="AR9861" s="7"/>
      <c r="AS9861" s="7"/>
      <c r="AT9861" s="7"/>
      <c r="AU9861" s="7"/>
      <c r="AV9861" s="7"/>
      <c r="AX9861" s="7"/>
      <c r="AY9861" s="7"/>
      <c r="AZ9861" s="7"/>
      <c r="BA9861" s="7"/>
      <c r="BB9861" s="7"/>
      <c r="BC9861" s="7"/>
      <c r="BD9861" s="7"/>
      <c r="BG9861" s="7"/>
      <c r="BH9861" s="7"/>
      <c r="BI9861" s="7"/>
      <c r="BJ9861" s="7"/>
      <c r="BK9861" s="7"/>
      <c r="BL9861" s="7"/>
      <c r="BM9861" s="7"/>
      <c r="BP9861" s="7"/>
      <c r="BQ9861" s="7"/>
      <c r="BR9861" s="7"/>
      <c r="BS9861" s="7"/>
      <c r="BT9861" s="7"/>
      <c r="BU9861" s="7"/>
      <c r="BV9861" s="7"/>
      <c r="BW9861" s="7"/>
    </row>
    <row r="9862" spans="43:75" x14ac:dyDescent="0.2">
      <c r="AQ9862" s="7"/>
      <c r="AR9862" s="7"/>
      <c r="AS9862" s="7"/>
      <c r="AT9862" s="7"/>
      <c r="AU9862" s="7"/>
      <c r="AV9862" s="7"/>
      <c r="AX9862" s="7"/>
      <c r="AY9862" s="7"/>
      <c r="AZ9862" s="7"/>
      <c r="BA9862" s="7"/>
      <c r="BB9862" s="7"/>
      <c r="BC9862" s="7"/>
      <c r="BD9862" s="7"/>
      <c r="BG9862" s="7"/>
      <c r="BH9862" s="7"/>
      <c r="BI9862" s="7"/>
      <c r="BJ9862" s="7"/>
      <c r="BK9862" s="7"/>
      <c r="BL9862" s="7"/>
      <c r="BM9862" s="7"/>
      <c r="BP9862" s="7"/>
      <c r="BQ9862" s="7"/>
      <c r="BR9862" s="7"/>
      <c r="BS9862" s="7"/>
      <c r="BT9862" s="7"/>
      <c r="BU9862" s="7"/>
      <c r="BV9862" s="7"/>
      <c r="BW9862" s="7"/>
    </row>
    <row r="9863" spans="43:75" x14ac:dyDescent="0.2">
      <c r="AQ9863" s="7"/>
      <c r="AR9863" s="7"/>
      <c r="AS9863" s="7"/>
      <c r="AT9863" s="7"/>
      <c r="AU9863" s="7"/>
      <c r="AV9863" s="7"/>
      <c r="AX9863" s="7"/>
      <c r="AY9863" s="7"/>
      <c r="AZ9863" s="7"/>
      <c r="BA9863" s="7"/>
      <c r="BB9863" s="7"/>
      <c r="BC9863" s="7"/>
      <c r="BD9863" s="7"/>
      <c r="BG9863" s="7"/>
      <c r="BH9863" s="7"/>
      <c r="BI9863" s="7"/>
      <c r="BJ9863" s="7"/>
      <c r="BK9863" s="7"/>
      <c r="BL9863" s="7"/>
      <c r="BM9863" s="7"/>
      <c r="BP9863" s="7"/>
      <c r="BQ9863" s="7"/>
      <c r="BR9863" s="7"/>
      <c r="BS9863" s="7"/>
      <c r="BT9863" s="7"/>
      <c r="BU9863" s="7"/>
      <c r="BV9863" s="7"/>
      <c r="BW9863" s="7"/>
    </row>
    <row r="9864" spans="43:75" x14ac:dyDescent="0.2">
      <c r="AQ9864" s="7"/>
      <c r="AR9864" s="7"/>
      <c r="AS9864" s="7"/>
      <c r="AT9864" s="7"/>
      <c r="AU9864" s="7"/>
      <c r="AV9864" s="7"/>
      <c r="AX9864" s="7"/>
      <c r="AY9864" s="7"/>
      <c r="AZ9864" s="7"/>
      <c r="BA9864" s="7"/>
      <c r="BB9864" s="7"/>
      <c r="BC9864" s="7"/>
      <c r="BD9864" s="7"/>
      <c r="BG9864" s="7"/>
      <c r="BH9864" s="7"/>
      <c r="BI9864" s="7"/>
      <c r="BJ9864" s="7"/>
      <c r="BK9864" s="7"/>
      <c r="BL9864" s="7"/>
      <c r="BM9864" s="7"/>
      <c r="BP9864" s="7"/>
      <c r="BQ9864" s="7"/>
      <c r="BR9864" s="7"/>
      <c r="BS9864" s="7"/>
      <c r="BT9864" s="7"/>
      <c r="BU9864" s="7"/>
      <c r="BV9864" s="7"/>
      <c r="BW9864" s="7"/>
    </row>
    <row r="9865" spans="43:75" x14ac:dyDescent="0.2">
      <c r="AQ9865" s="7"/>
      <c r="AR9865" s="7"/>
      <c r="AS9865" s="7"/>
      <c r="AT9865" s="7"/>
      <c r="AU9865" s="7"/>
      <c r="AV9865" s="7"/>
      <c r="AX9865" s="7"/>
      <c r="AY9865" s="7"/>
      <c r="AZ9865" s="7"/>
      <c r="BA9865" s="7"/>
      <c r="BB9865" s="7"/>
      <c r="BC9865" s="7"/>
      <c r="BD9865" s="7"/>
      <c r="BG9865" s="7"/>
      <c r="BH9865" s="7"/>
      <c r="BI9865" s="7"/>
      <c r="BJ9865" s="7"/>
      <c r="BK9865" s="7"/>
      <c r="BL9865" s="7"/>
      <c r="BM9865" s="7"/>
      <c r="BP9865" s="7"/>
      <c r="BQ9865" s="7"/>
      <c r="BR9865" s="7"/>
      <c r="BS9865" s="7"/>
      <c r="BT9865" s="7"/>
      <c r="BU9865" s="7"/>
      <c r="BV9865" s="7"/>
      <c r="BW9865" s="7"/>
    </row>
    <row r="9866" spans="43:75" x14ac:dyDescent="0.2">
      <c r="AQ9866" s="7"/>
      <c r="AR9866" s="7"/>
      <c r="AS9866" s="7"/>
      <c r="AT9866" s="7"/>
      <c r="AU9866" s="7"/>
      <c r="AV9866" s="7"/>
      <c r="AX9866" s="7"/>
      <c r="AY9866" s="7"/>
      <c r="AZ9866" s="7"/>
      <c r="BA9866" s="7"/>
      <c r="BB9866" s="7"/>
      <c r="BC9866" s="7"/>
      <c r="BD9866" s="7"/>
      <c r="BG9866" s="7"/>
      <c r="BH9866" s="7"/>
      <c r="BI9866" s="7"/>
      <c r="BJ9866" s="7"/>
      <c r="BK9866" s="7"/>
      <c r="BL9866" s="7"/>
      <c r="BM9866" s="7"/>
      <c r="BP9866" s="7"/>
      <c r="BQ9866" s="7"/>
      <c r="BR9866" s="7"/>
      <c r="BS9866" s="7"/>
      <c r="BT9866" s="7"/>
      <c r="BU9866" s="7"/>
      <c r="BV9866" s="7"/>
      <c r="BW9866" s="7"/>
    </row>
    <row r="9867" spans="43:75" x14ac:dyDescent="0.2">
      <c r="AQ9867" s="7"/>
      <c r="AR9867" s="7"/>
      <c r="AS9867" s="7"/>
      <c r="AT9867" s="7"/>
      <c r="AU9867" s="7"/>
      <c r="AV9867" s="7"/>
      <c r="AX9867" s="7"/>
      <c r="AY9867" s="7"/>
      <c r="AZ9867" s="7"/>
      <c r="BA9867" s="7"/>
      <c r="BB9867" s="7"/>
      <c r="BC9867" s="7"/>
      <c r="BD9867" s="7"/>
      <c r="BG9867" s="7"/>
      <c r="BH9867" s="7"/>
      <c r="BI9867" s="7"/>
      <c r="BJ9867" s="7"/>
      <c r="BK9867" s="7"/>
      <c r="BL9867" s="7"/>
      <c r="BM9867" s="7"/>
      <c r="BP9867" s="7"/>
      <c r="BQ9867" s="7"/>
      <c r="BR9867" s="7"/>
      <c r="BS9867" s="7"/>
      <c r="BT9867" s="7"/>
      <c r="BU9867" s="7"/>
      <c r="BV9867" s="7"/>
      <c r="BW9867" s="7"/>
    </row>
    <row r="9868" spans="43:75" x14ac:dyDescent="0.2">
      <c r="AQ9868" s="7"/>
      <c r="AR9868" s="7"/>
      <c r="AS9868" s="7"/>
      <c r="AT9868" s="7"/>
      <c r="AU9868" s="7"/>
      <c r="AV9868" s="7"/>
      <c r="AX9868" s="7"/>
      <c r="AY9868" s="7"/>
      <c r="AZ9868" s="7"/>
      <c r="BA9868" s="7"/>
      <c r="BB9868" s="7"/>
      <c r="BC9868" s="7"/>
      <c r="BD9868" s="7"/>
      <c r="BG9868" s="7"/>
      <c r="BH9868" s="7"/>
      <c r="BI9868" s="7"/>
      <c r="BJ9868" s="7"/>
      <c r="BK9868" s="7"/>
      <c r="BL9868" s="7"/>
      <c r="BM9868" s="7"/>
      <c r="BP9868" s="7"/>
      <c r="BQ9868" s="7"/>
      <c r="BR9868" s="7"/>
      <c r="BS9868" s="7"/>
      <c r="BT9868" s="7"/>
      <c r="BU9868" s="7"/>
      <c r="BV9868" s="7"/>
      <c r="BW9868" s="7"/>
    </row>
    <row r="9869" spans="43:75" x14ac:dyDescent="0.2">
      <c r="AQ9869" s="7"/>
      <c r="AR9869" s="7"/>
      <c r="AS9869" s="7"/>
      <c r="AT9869" s="7"/>
      <c r="AU9869" s="7"/>
      <c r="AV9869" s="7"/>
      <c r="AX9869" s="7"/>
      <c r="AY9869" s="7"/>
      <c r="AZ9869" s="7"/>
      <c r="BA9869" s="7"/>
      <c r="BB9869" s="7"/>
      <c r="BC9869" s="7"/>
      <c r="BD9869" s="7"/>
      <c r="BG9869" s="7"/>
      <c r="BH9869" s="7"/>
      <c r="BI9869" s="7"/>
      <c r="BJ9869" s="7"/>
      <c r="BK9869" s="7"/>
      <c r="BL9869" s="7"/>
      <c r="BM9869" s="7"/>
      <c r="BP9869" s="7"/>
      <c r="BQ9869" s="7"/>
      <c r="BR9869" s="7"/>
      <c r="BS9869" s="7"/>
      <c r="BT9869" s="7"/>
      <c r="BU9869" s="7"/>
      <c r="BV9869" s="7"/>
      <c r="BW9869" s="7"/>
    </row>
    <row r="9870" spans="43:75" x14ac:dyDescent="0.2">
      <c r="AQ9870" s="7"/>
      <c r="AR9870" s="7"/>
      <c r="AS9870" s="7"/>
      <c r="AT9870" s="7"/>
      <c r="AU9870" s="7"/>
      <c r="AV9870" s="7"/>
      <c r="AX9870" s="7"/>
      <c r="AY9870" s="7"/>
      <c r="AZ9870" s="7"/>
      <c r="BA9870" s="7"/>
      <c r="BB9870" s="7"/>
      <c r="BC9870" s="7"/>
      <c r="BD9870" s="7"/>
      <c r="BG9870" s="7"/>
      <c r="BH9870" s="7"/>
      <c r="BI9870" s="7"/>
      <c r="BJ9870" s="7"/>
      <c r="BK9870" s="7"/>
      <c r="BL9870" s="7"/>
      <c r="BM9870" s="7"/>
      <c r="BP9870" s="7"/>
      <c r="BQ9870" s="7"/>
      <c r="BR9870" s="7"/>
      <c r="BS9870" s="7"/>
      <c r="BT9870" s="7"/>
      <c r="BU9870" s="7"/>
      <c r="BV9870" s="7"/>
      <c r="BW9870" s="7"/>
    </row>
    <row r="9871" spans="43:75" x14ac:dyDescent="0.2">
      <c r="AQ9871" s="7"/>
      <c r="AR9871" s="7"/>
      <c r="AS9871" s="7"/>
      <c r="AT9871" s="7"/>
      <c r="AU9871" s="7"/>
      <c r="AV9871" s="7"/>
      <c r="AX9871" s="7"/>
      <c r="AY9871" s="7"/>
      <c r="AZ9871" s="7"/>
      <c r="BA9871" s="7"/>
      <c r="BB9871" s="7"/>
      <c r="BC9871" s="7"/>
      <c r="BD9871" s="7"/>
      <c r="BG9871" s="7"/>
      <c r="BH9871" s="7"/>
      <c r="BI9871" s="7"/>
      <c r="BJ9871" s="7"/>
      <c r="BK9871" s="7"/>
      <c r="BL9871" s="7"/>
      <c r="BM9871" s="7"/>
      <c r="BP9871" s="7"/>
      <c r="BQ9871" s="7"/>
      <c r="BR9871" s="7"/>
      <c r="BS9871" s="7"/>
      <c r="BT9871" s="7"/>
      <c r="BU9871" s="7"/>
      <c r="BV9871" s="7"/>
      <c r="BW9871" s="7"/>
    </row>
    <row r="9872" spans="43:75" x14ac:dyDescent="0.2">
      <c r="AQ9872" s="7"/>
      <c r="AR9872" s="7"/>
      <c r="AS9872" s="7"/>
      <c r="AT9872" s="7"/>
      <c r="AU9872" s="7"/>
      <c r="AV9872" s="7"/>
      <c r="AX9872" s="7"/>
      <c r="AY9872" s="7"/>
      <c r="AZ9872" s="7"/>
      <c r="BA9872" s="7"/>
      <c r="BB9872" s="7"/>
      <c r="BC9872" s="7"/>
      <c r="BD9872" s="7"/>
      <c r="BG9872" s="7"/>
      <c r="BH9872" s="7"/>
      <c r="BI9872" s="7"/>
      <c r="BJ9872" s="7"/>
      <c r="BK9872" s="7"/>
      <c r="BL9872" s="7"/>
      <c r="BM9872" s="7"/>
      <c r="BP9872" s="7"/>
      <c r="BQ9872" s="7"/>
      <c r="BR9872" s="7"/>
      <c r="BS9872" s="7"/>
      <c r="BT9872" s="7"/>
      <c r="BU9872" s="7"/>
      <c r="BV9872" s="7"/>
      <c r="BW9872" s="7"/>
    </row>
    <row r="9873" spans="43:75" x14ac:dyDescent="0.2">
      <c r="AQ9873" s="7"/>
      <c r="AR9873" s="7"/>
      <c r="AS9873" s="7"/>
      <c r="AT9873" s="7"/>
      <c r="AU9873" s="7"/>
      <c r="AV9873" s="7"/>
      <c r="AX9873" s="7"/>
      <c r="AY9873" s="7"/>
      <c r="AZ9873" s="7"/>
      <c r="BA9873" s="7"/>
      <c r="BB9873" s="7"/>
      <c r="BC9873" s="7"/>
      <c r="BD9873" s="7"/>
      <c r="BG9873" s="7"/>
      <c r="BH9873" s="7"/>
      <c r="BI9873" s="7"/>
      <c r="BJ9873" s="7"/>
      <c r="BK9873" s="7"/>
      <c r="BL9873" s="7"/>
      <c r="BM9873" s="7"/>
      <c r="BP9873" s="7"/>
      <c r="BQ9873" s="7"/>
      <c r="BR9873" s="7"/>
      <c r="BS9873" s="7"/>
      <c r="BT9873" s="7"/>
      <c r="BU9873" s="7"/>
      <c r="BV9873" s="7"/>
      <c r="BW9873" s="7"/>
    </row>
    <row r="9874" spans="43:75" x14ac:dyDescent="0.2">
      <c r="AQ9874" s="7"/>
      <c r="AR9874" s="7"/>
      <c r="AS9874" s="7"/>
      <c r="AT9874" s="7"/>
      <c r="AU9874" s="7"/>
      <c r="AV9874" s="7"/>
      <c r="AX9874" s="7"/>
      <c r="AY9874" s="7"/>
      <c r="AZ9874" s="7"/>
      <c r="BA9874" s="7"/>
      <c r="BB9874" s="7"/>
      <c r="BC9874" s="7"/>
      <c r="BD9874" s="7"/>
      <c r="BG9874" s="7"/>
      <c r="BH9874" s="7"/>
      <c r="BI9874" s="7"/>
      <c r="BJ9874" s="7"/>
      <c r="BK9874" s="7"/>
      <c r="BL9874" s="7"/>
      <c r="BM9874" s="7"/>
      <c r="BP9874" s="7"/>
      <c r="BQ9874" s="7"/>
      <c r="BR9874" s="7"/>
      <c r="BS9874" s="7"/>
      <c r="BT9874" s="7"/>
      <c r="BU9874" s="7"/>
      <c r="BV9874" s="7"/>
      <c r="BW9874" s="7"/>
    </row>
    <row r="9875" spans="43:75" x14ac:dyDescent="0.2">
      <c r="AQ9875" s="7"/>
      <c r="AR9875" s="7"/>
      <c r="AS9875" s="7"/>
      <c r="AT9875" s="7"/>
      <c r="AU9875" s="7"/>
      <c r="AV9875" s="7"/>
      <c r="AX9875" s="7"/>
      <c r="AY9875" s="7"/>
      <c r="AZ9875" s="7"/>
      <c r="BA9875" s="7"/>
      <c r="BB9875" s="7"/>
      <c r="BC9875" s="7"/>
      <c r="BD9875" s="7"/>
      <c r="BG9875" s="7"/>
      <c r="BH9875" s="7"/>
      <c r="BI9875" s="7"/>
      <c r="BJ9875" s="7"/>
      <c r="BK9875" s="7"/>
      <c r="BL9875" s="7"/>
      <c r="BM9875" s="7"/>
      <c r="BP9875" s="7"/>
      <c r="BQ9875" s="7"/>
      <c r="BR9875" s="7"/>
      <c r="BS9875" s="7"/>
      <c r="BT9875" s="7"/>
      <c r="BU9875" s="7"/>
      <c r="BV9875" s="7"/>
      <c r="BW9875" s="7"/>
    </row>
    <row r="9876" spans="43:75" x14ac:dyDescent="0.2">
      <c r="AQ9876" s="7"/>
      <c r="AR9876" s="7"/>
      <c r="AS9876" s="7"/>
      <c r="AT9876" s="7"/>
      <c r="AU9876" s="7"/>
      <c r="AV9876" s="7"/>
      <c r="AX9876" s="7"/>
      <c r="AY9876" s="7"/>
      <c r="AZ9876" s="7"/>
      <c r="BA9876" s="7"/>
      <c r="BB9876" s="7"/>
      <c r="BC9876" s="7"/>
      <c r="BD9876" s="7"/>
      <c r="BG9876" s="7"/>
      <c r="BH9876" s="7"/>
      <c r="BI9876" s="7"/>
      <c r="BJ9876" s="7"/>
      <c r="BK9876" s="7"/>
      <c r="BL9876" s="7"/>
      <c r="BM9876" s="7"/>
      <c r="BP9876" s="7"/>
      <c r="BQ9876" s="7"/>
      <c r="BR9876" s="7"/>
      <c r="BS9876" s="7"/>
      <c r="BT9876" s="7"/>
      <c r="BU9876" s="7"/>
      <c r="BV9876" s="7"/>
      <c r="BW9876" s="7"/>
    </row>
    <row r="9877" spans="43:75" x14ac:dyDescent="0.2">
      <c r="AQ9877" s="7"/>
      <c r="AR9877" s="7"/>
      <c r="AS9877" s="7"/>
      <c r="AT9877" s="7"/>
      <c r="AU9877" s="7"/>
      <c r="AV9877" s="7"/>
      <c r="AX9877" s="7"/>
      <c r="AY9877" s="7"/>
      <c r="AZ9877" s="7"/>
      <c r="BA9877" s="7"/>
      <c r="BB9877" s="7"/>
      <c r="BC9877" s="7"/>
      <c r="BD9877" s="7"/>
      <c r="BG9877" s="7"/>
      <c r="BH9877" s="7"/>
      <c r="BI9877" s="7"/>
      <c r="BJ9877" s="7"/>
      <c r="BK9877" s="7"/>
      <c r="BL9877" s="7"/>
      <c r="BM9877" s="7"/>
      <c r="BP9877" s="7"/>
      <c r="BQ9877" s="7"/>
      <c r="BR9877" s="7"/>
      <c r="BS9877" s="7"/>
      <c r="BT9877" s="7"/>
      <c r="BU9877" s="7"/>
      <c r="BV9877" s="7"/>
      <c r="BW9877" s="7"/>
    </row>
    <row r="9878" spans="43:75" x14ac:dyDescent="0.2">
      <c r="AQ9878" s="7"/>
      <c r="AR9878" s="7"/>
      <c r="AS9878" s="7"/>
      <c r="AT9878" s="7"/>
      <c r="AU9878" s="7"/>
      <c r="AV9878" s="7"/>
      <c r="AX9878" s="7"/>
      <c r="AY9878" s="7"/>
      <c r="AZ9878" s="7"/>
      <c r="BA9878" s="7"/>
      <c r="BB9878" s="7"/>
      <c r="BC9878" s="7"/>
      <c r="BD9878" s="7"/>
      <c r="BG9878" s="7"/>
      <c r="BH9878" s="7"/>
      <c r="BI9878" s="7"/>
      <c r="BJ9878" s="7"/>
      <c r="BK9878" s="7"/>
      <c r="BL9878" s="7"/>
      <c r="BM9878" s="7"/>
      <c r="BP9878" s="7"/>
      <c r="BQ9878" s="7"/>
      <c r="BR9878" s="7"/>
      <c r="BS9878" s="7"/>
      <c r="BT9878" s="7"/>
      <c r="BU9878" s="7"/>
      <c r="BV9878" s="7"/>
      <c r="BW9878" s="7"/>
    </row>
    <row r="9879" spans="43:75" x14ac:dyDescent="0.2">
      <c r="AQ9879" s="7"/>
      <c r="AR9879" s="7"/>
      <c r="AS9879" s="7"/>
      <c r="AT9879" s="7"/>
      <c r="AU9879" s="7"/>
      <c r="AV9879" s="7"/>
      <c r="AX9879" s="7"/>
      <c r="AY9879" s="7"/>
      <c r="AZ9879" s="7"/>
      <c r="BA9879" s="7"/>
      <c r="BB9879" s="7"/>
      <c r="BC9879" s="7"/>
      <c r="BD9879" s="7"/>
      <c r="BG9879" s="7"/>
      <c r="BH9879" s="7"/>
      <c r="BI9879" s="7"/>
      <c r="BJ9879" s="7"/>
      <c r="BK9879" s="7"/>
      <c r="BL9879" s="7"/>
      <c r="BM9879" s="7"/>
      <c r="BP9879" s="7"/>
      <c r="BQ9879" s="7"/>
      <c r="BR9879" s="7"/>
      <c r="BS9879" s="7"/>
      <c r="BT9879" s="7"/>
      <c r="BU9879" s="7"/>
      <c r="BV9879" s="7"/>
      <c r="BW9879" s="7"/>
    </row>
    <row r="9880" spans="43:75" x14ac:dyDescent="0.2">
      <c r="AQ9880" s="7"/>
      <c r="AR9880" s="7"/>
      <c r="AS9880" s="7"/>
      <c r="AT9880" s="7"/>
      <c r="AU9880" s="7"/>
      <c r="AV9880" s="7"/>
      <c r="AX9880" s="7"/>
      <c r="AY9880" s="7"/>
      <c r="AZ9880" s="7"/>
      <c r="BA9880" s="7"/>
      <c r="BB9880" s="7"/>
      <c r="BC9880" s="7"/>
      <c r="BD9880" s="7"/>
      <c r="BG9880" s="7"/>
      <c r="BH9880" s="7"/>
      <c r="BI9880" s="7"/>
      <c r="BJ9880" s="7"/>
      <c r="BK9880" s="7"/>
      <c r="BL9880" s="7"/>
      <c r="BM9880" s="7"/>
      <c r="BP9880" s="7"/>
      <c r="BQ9880" s="7"/>
      <c r="BR9880" s="7"/>
      <c r="BS9880" s="7"/>
      <c r="BT9880" s="7"/>
      <c r="BU9880" s="7"/>
      <c r="BV9880" s="7"/>
      <c r="BW9880" s="7"/>
    </row>
    <row r="9881" spans="43:75" x14ac:dyDescent="0.2">
      <c r="AQ9881" s="7"/>
      <c r="AR9881" s="7"/>
      <c r="AS9881" s="7"/>
      <c r="AT9881" s="7"/>
      <c r="AU9881" s="7"/>
      <c r="AV9881" s="7"/>
      <c r="AX9881" s="7"/>
      <c r="AY9881" s="7"/>
      <c r="AZ9881" s="7"/>
      <c r="BA9881" s="7"/>
      <c r="BB9881" s="7"/>
      <c r="BC9881" s="7"/>
      <c r="BD9881" s="7"/>
      <c r="BG9881" s="7"/>
      <c r="BH9881" s="7"/>
      <c r="BI9881" s="7"/>
      <c r="BJ9881" s="7"/>
      <c r="BK9881" s="7"/>
      <c r="BL9881" s="7"/>
      <c r="BM9881" s="7"/>
      <c r="BP9881" s="7"/>
      <c r="BQ9881" s="7"/>
      <c r="BR9881" s="7"/>
      <c r="BS9881" s="7"/>
      <c r="BT9881" s="7"/>
      <c r="BU9881" s="7"/>
      <c r="BV9881" s="7"/>
      <c r="BW9881" s="7"/>
    </row>
    <row r="9882" spans="43:75" x14ac:dyDescent="0.2">
      <c r="AQ9882" s="7"/>
      <c r="AR9882" s="7"/>
      <c r="AS9882" s="7"/>
      <c r="AT9882" s="7"/>
      <c r="AU9882" s="7"/>
      <c r="AV9882" s="7"/>
      <c r="AX9882" s="7"/>
      <c r="AY9882" s="7"/>
      <c r="AZ9882" s="7"/>
      <c r="BA9882" s="7"/>
      <c r="BB9882" s="7"/>
      <c r="BC9882" s="7"/>
      <c r="BD9882" s="7"/>
      <c r="BG9882" s="7"/>
      <c r="BH9882" s="7"/>
      <c r="BI9882" s="7"/>
      <c r="BJ9882" s="7"/>
      <c r="BK9882" s="7"/>
      <c r="BL9882" s="7"/>
      <c r="BM9882" s="7"/>
      <c r="BP9882" s="7"/>
      <c r="BQ9882" s="7"/>
      <c r="BR9882" s="7"/>
      <c r="BS9882" s="7"/>
      <c r="BT9882" s="7"/>
      <c r="BU9882" s="7"/>
      <c r="BV9882" s="7"/>
      <c r="BW9882" s="7"/>
    </row>
    <row r="9883" spans="43:75" x14ac:dyDescent="0.2">
      <c r="AQ9883" s="7"/>
      <c r="AR9883" s="7"/>
      <c r="AS9883" s="7"/>
      <c r="AT9883" s="7"/>
      <c r="AU9883" s="7"/>
      <c r="AV9883" s="7"/>
      <c r="AX9883" s="7"/>
      <c r="AY9883" s="7"/>
      <c r="AZ9883" s="7"/>
      <c r="BA9883" s="7"/>
      <c r="BB9883" s="7"/>
      <c r="BC9883" s="7"/>
      <c r="BD9883" s="7"/>
      <c r="BG9883" s="7"/>
      <c r="BH9883" s="7"/>
      <c r="BI9883" s="7"/>
      <c r="BJ9883" s="7"/>
      <c r="BK9883" s="7"/>
      <c r="BL9883" s="7"/>
      <c r="BM9883" s="7"/>
      <c r="BP9883" s="7"/>
      <c r="BQ9883" s="7"/>
      <c r="BR9883" s="7"/>
      <c r="BS9883" s="7"/>
      <c r="BT9883" s="7"/>
      <c r="BU9883" s="7"/>
      <c r="BV9883" s="7"/>
      <c r="BW9883" s="7"/>
    </row>
    <row r="9884" spans="43:75" x14ac:dyDescent="0.2">
      <c r="AQ9884" s="7"/>
      <c r="AR9884" s="7"/>
      <c r="AS9884" s="7"/>
      <c r="AT9884" s="7"/>
      <c r="AU9884" s="7"/>
      <c r="AV9884" s="7"/>
      <c r="AX9884" s="7"/>
      <c r="AY9884" s="7"/>
      <c r="AZ9884" s="7"/>
      <c r="BA9884" s="7"/>
      <c r="BB9884" s="7"/>
      <c r="BC9884" s="7"/>
      <c r="BD9884" s="7"/>
      <c r="BG9884" s="7"/>
      <c r="BH9884" s="7"/>
      <c r="BI9884" s="7"/>
      <c r="BJ9884" s="7"/>
      <c r="BK9884" s="7"/>
      <c r="BL9884" s="7"/>
      <c r="BM9884" s="7"/>
      <c r="BP9884" s="7"/>
      <c r="BQ9884" s="7"/>
      <c r="BR9884" s="7"/>
      <c r="BS9884" s="7"/>
      <c r="BT9884" s="7"/>
      <c r="BU9884" s="7"/>
      <c r="BV9884" s="7"/>
      <c r="BW9884" s="7"/>
    </row>
    <row r="9885" spans="43:75" x14ac:dyDescent="0.2">
      <c r="AQ9885" s="7"/>
      <c r="AR9885" s="7"/>
      <c r="AS9885" s="7"/>
      <c r="AT9885" s="7"/>
      <c r="AU9885" s="7"/>
      <c r="AV9885" s="7"/>
      <c r="AX9885" s="7"/>
      <c r="AY9885" s="7"/>
      <c r="AZ9885" s="7"/>
      <c r="BA9885" s="7"/>
      <c r="BB9885" s="7"/>
      <c r="BC9885" s="7"/>
      <c r="BD9885" s="7"/>
      <c r="BG9885" s="7"/>
      <c r="BH9885" s="7"/>
      <c r="BI9885" s="7"/>
      <c r="BJ9885" s="7"/>
      <c r="BK9885" s="7"/>
      <c r="BL9885" s="7"/>
      <c r="BM9885" s="7"/>
      <c r="BP9885" s="7"/>
      <c r="BQ9885" s="7"/>
      <c r="BR9885" s="7"/>
      <c r="BS9885" s="7"/>
      <c r="BT9885" s="7"/>
      <c r="BU9885" s="7"/>
      <c r="BV9885" s="7"/>
      <c r="BW9885" s="7"/>
    </row>
    <row r="9886" spans="43:75" x14ac:dyDescent="0.2">
      <c r="AQ9886" s="7"/>
      <c r="AR9886" s="7"/>
      <c r="AS9886" s="7"/>
      <c r="AT9886" s="7"/>
      <c r="AU9886" s="7"/>
      <c r="AV9886" s="7"/>
      <c r="AX9886" s="7"/>
      <c r="AY9886" s="7"/>
      <c r="AZ9886" s="7"/>
      <c r="BA9886" s="7"/>
      <c r="BB9886" s="7"/>
      <c r="BC9886" s="7"/>
      <c r="BD9886" s="7"/>
      <c r="BG9886" s="7"/>
      <c r="BH9886" s="7"/>
      <c r="BI9886" s="7"/>
      <c r="BJ9886" s="7"/>
      <c r="BK9886" s="7"/>
      <c r="BL9886" s="7"/>
      <c r="BM9886" s="7"/>
      <c r="BP9886" s="7"/>
      <c r="BQ9886" s="7"/>
      <c r="BR9886" s="7"/>
      <c r="BS9886" s="7"/>
      <c r="BT9886" s="7"/>
      <c r="BU9886" s="7"/>
      <c r="BV9886" s="7"/>
      <c r="BW9886" s="7"/>
    </row>
    <row r="9887" spans="43:75" x14ac:dyDescent="0.2">
      <c r="AQ9887" s="7"/>
      <c r="AR9887" s="7"/>
      <c r="AS9887" s="7"/>
      <c r="AT9887" s="7"/>
      <c r="AU9887" s="7"/>
      <c r="AV9887" s="7"/>
      <c r="AX9887" s="7"/>
      <c r="AY9887" s="7"/>
      <c r="AZ9887" s="7"/>
      <c r="BA9887" s="7"/>
      <c r="BB9887" s="7"/>
      <c r="BC9887" s="7"/>
      <c r="BD9887" s="7"/>
      <c r="BG9887" s="7"/>
      <c r="BH9887" s="7"/>
      <c r="BI9887" s="7"/>
      <c r="BJ9887" s="7"/>
      <c r="BK9887" s="7"/>
      <c r="BL9887" s="7"/>
      <c r="BM9887" s="7"/>
      <c r="BP9887" s="7"/>
      <c r="BQ9887" s="7"/>
      <c r="BR9887" s="7"/>
      <c r="BS9887" s="7"/>
      <c r="BT9887" s="7"/>
      <c r="BU9887" s="7"/>
      <c r="BV9887" s="7"/>
      <c r="BW9887" s="7"/>
    </row>
    <row r="9888" spans="43:75" x14ac:dyDescent="0.2">
      <c r="AQ9888" s="7"/>
      <c r="AR9888" s="7"/>
      <c r="AS9888" s="7"/>
      <c r="AT9888" s="7"/>
      <c r="AU9888" s="7"/>
      <c r="AV9888" s="7"/>
      <c r="AX9888" s="7"/>
      <c r="AY9888" s="7"/>
      <c r="AZ9888" s="7"/>
      <c r="BA9888" s="7"/>
      <c r="BB9888" s="7"/>
      <c r="BC9888" s="7"/>
      <c r="BD9888" s="7"/>
      <c r="BG9888" s="7"/>
      <c r="BH9888" s="7"/>
      <c r="BI9888" s="7"/>
      <c r="BJ9888" s="7"/>
      <c r="BK9888" s="7"/>
      <c r="BL9888" s="7"/>
      <c r="BM9888" s="7"/>
      <c r="BP9888" s="7"/>
      <c r="BQ9888" s="7"/>
      <c r="BR9888" s="7"/>
      <c r="BS9888" s="7"/>
      <c r="BT9888" s="7"/>
      <c r="BU9888" s="7"/>
      <c r="BV9888" s="7"/>
      <c r="BW9888" s="7"/>
    </row>
    <row r="9889" spans="43:75" x14ac:dyDescent="0.2">
      <c r="AQ9889" s="7"/>
      <c r="AR9889" s="7"/>
      <c r="AS9889" s="7"/>
      <c r="AT9889" s="7"/>
      <c r="AU9889" s="7"/>
      <c r="AV9889" s="7"/>
      <c r="AX9889" s="7"/>
      <c r="AY9889" s="7"/>
      <c r="AZ9889" s="7"/>
      <c r="BA9889" s="7"/>
      <c r="BB9889" s="7"/>
      <c r="BC9889" s="7"/>
      <c r="BD9889" s="7"/>
      <c r="BG9889" s="7"/>
      <c r="BH9889" s="7"/>
      <c r="BI9889" s="7"/>
      <c r="BJ9889" s="7"/>
      <c r="BK9889" s="7"/>
      <c r="BL9889" s="7"/>
      <c r="BM9889" s="7"/>
      <c r="BP9889" s="7"/>
      <c r="BQ9889" s="7"/>
      <c r="BR9889" s="7"/>
      <c r="BS9889" s="7"/>
      <c r="BT9889" s="7"/>
      <c r="BU9889" s="7"/>
      <c r="BV9889" s="7"/>
      <c r="BW9889" s="7"/>
    </row>
    <row r="9890" spans="43:75" x14ac:dyDescent="0.2">
      <c r="AQ9890" s="7"/>
      <c r="AR9890" s="7"/>
      <c r="AS9890" s="7"/>
      <c r="AT9890" s="7"/>
      <c r="AU9890" s="7"/>
      <c r="AV9890" s="7"/>
      <c r="AX9890" s="7"/>
      <c r="AY9890" s="7"/>
      <c r="AZ9890" s="7"/>
      <c r="BA9890" s="7"/>
      <c r="BB9890" s="7"/>
      <c r="BC9890" s="7"/>
      <c r="BD9890" s="7"/>
      <c r="BG9890" s="7"/>
      <c r="BH9890" s="7"/>
      <c r="BI9890" s="7"/>
      <c r="BJ9890" s="7"/>
      <c r="BK9890" s="7"/>
      <c r="BL9890" s="7"/>
      <c r="BM9890" s="7"/>
      <c r="BP9890" s="7"/>
      <c r="BQ9890" s="7"/>
      <c r="BR9890" s="7"/>
      <c r="BS9890" s="7"/>
      <c r="BT9890" s="7"/>
      <c r="BU9890" s="7"/>
      <c r="BV9890" s="7"/>
      <c r="BW9890" s="7"/>
    </row>
    <row r="9891" spans="43:75" x14ac:dyDescent="0.2">
      <c r="AQ9891" s="7"/>
      <c r="AR9891" s="7"/>
      <c r="AS9891" s="7"/>
      <c r="AT9891" s="7"/>
      <c r="AU9891" s="7"/>
      <c r="AV9891" s="7"/>
      <c r="AX9891" s="7"/>
      <c r="AY9891" s="7"/>
      <c r="AZ9891" s="7"/>
      <c r="BA9891" s="7"/>
      <c r="BB9891" s="7"/>
      <c r="BC9891" s="7"/>
      <c r="BD9891" s="7"/>
      <c r="BG9891" s="7"/>
      <c r="BH9891" s="7"/>
      <c r="BI9891" s="7"/>
      <c r="BJ9891" s="7"/>
      <c r="BK9891" s="7"/>
      <c r="BL9891" s="7"/>
      <c r="BM9891" s="7"/>
      <c r="BP9891" s="7"/>
      <c r="BQ9891" s="7"/>
      <c r="BR9891" s="7"/>
      <c r="BS9891" s="7"/>
      <c r="BT9891" s="7"/>
      <c r="BU9891" s="7"/>
      <c r="BV9891" s="7"/>
      <c r="BW9891" s="7"/>
    </row>
    <row r="9892" spans="43:75" x14ac:dyDescent="0.2">
      <c r="AQ9892" s="7"/>
      <c r="AR9892" s="7"/>
      <c r="AS9892" s="7"/>
      <c r="AT9892" s="7"/>
      <c r="AU9892" s="7"/>
      <c r="AV9892" s="7"/>
      <c r="AX9892" s="7"/>
      <c r="AY9892" s="7"/>
      <c r="AZ9892" s="7"/>
      <c r="BA9892" s="7"/>
      <c r="BB9892" s="7"/>
      <c r="BC9892" s="7"/>
      <c r="BD9892" s="7"/>
      <c r="BG9892" s="7"/>
      <c r="BH9892" s="7"/>
      <c r="BI9892" s="7"/>
      <c r="BJ9892" s="7"/>
      <c r="BK9892" s="7"/>
      <c r="BL9892" s="7"/>
      <c r="BM9892" s="7"/>
      <c r="BP9892" s="7"/>
      <c r="BQ9892" s="7"/>
      <c r="BR9892" s="7"/>
      <c r="BS9892" s="7"/>
      <c r="BT9892" s="7"/>
      <c r="BU9892" s="7"/>
      <c r="BV9892" s="7"/>
      <c r="BW9892" s="7"/>
    </row>
    <row r="9893" spans="43:75" x14ac:dyDescent="0.2">
      <c r="AQ9893" s="7"/>
      <c r="AR9893" s="7"/>
      <c r="AS9893" s="7"/>
      <c r="AT9893" s="7"/>
      <c r="AU9893" s="7"/>
      <c r="AV9893" s="7"/>
      <c r="AX9893" s="7"/>
      <c r="AY9893" s="7"/>
      <c r="AZ9893" s="7"/>
      <c r="BA9893" s="7"/>
      <c r="BB9893" s="7"/>
      <c r="BC9893" s="7"/>
      <c r="BD9893" s="7"/>
      <c r="BG9893" s="7"/>
      <c r="BH9893" s="7"/>
      <c r="BI9893" s="7"/>
      <c r="BJ9893" s="7"/>
      <c r="BK9893" s="7"/>
      <c r="BL9893" s="7"/>
      <c r="BM9893" s="7"/>
      <c r="BP9893" s="7"/>
      <c r="BQ9893" s="7"/>
      <c r="BR9893" s="7"/>
      <c r="BS9893" s="7"/>
      <c r="BT9893" s="7"/>
      <c r="BU9893" s="7"/>
      <c r="BV9893" s="7"/>
      <c r="BW9893" s="7"/>
    </row>
    <row r="9894" spans="43:75" x14ac:dyDescent="0.2">
      <c r="AQ9894" s="7"/>
      <c r="AR9894" s="7"/>
      <c r="AS9894" s="7"/>
      <c r="AT9894" s="7"/>
      <c r="AU9894" s="7"/>
      <c r="AV9894" s="7"/>
      <c r="AX9894" s="7"/>
      <c r="AY9894" s="7"/>
      <c r="AZ9894" s="7"/>
      <c r="BA9894" s="7"/>
      <c r="BB9894" s="7"/>
      <c r="BC9894" s="7"/>
      <c r="BD9894" s="7"/>
      <c r="BG9894" s="7"/>
      <c r="BH9894" s="7"/>
      <c r="BI9894" s="7"/>
      <c r="BJ9894" s="7"/>
      <c r="BK9894" s="7"/>
      <c r="BL9894" s="7"/>
      <c r="BM9894" s="7"/>
      <c r="BP9894" s="7"/>
      <c r="BQ9894" s="7"/>
      <c r="BR9894" s="7"/>
      <c r="BS9894" s="7"/>
      <c r="BT9894" s="7"/>
      <c r="BU9894" s="7"/>
      <c r="BV9894" s="7"/>
      <c r="BW9894" s="7"/>
    </row>
    <row r="9895" spans="43:75" x14ac:dyDescent="0.2">
      <c r="AQ9895" s="7"/>
      <c r="AR9895" s="7"/>
      <c r="AS9895" s="7"/>
      <c r="AT9895" s="7"/>
      <c r="AU9895" s="7"/>
      <c r="AV9895" s="7"/>
      <c r="AX9895" s="7"/>
      <c r="AY9895" s="7"/>
      <c r="AZ9895" s="7"/>
      <c r="BA9895" s="7"/>
      <c r="BB9895" s="7"/>
      <c r="BC9895" s="7"/>
      <c r="BD9895" s="7"/>
      <c r="BG9895" s="7"/>
      <c r="BH9895" s="7"/>
      <c r="BI9895" s="7"/>
      <c r="BJ9895" s="7"/>
      <c r="BK9895" s="7"/>
      <c r="BL9895" s="7"/>
      <c r="BM9895" s="7"/>
      <c r="BP9895" s="7"/>
      <c r="BQ9895" s="7"/>
      <c r="BR9895" s="7"/>
      <c r="BS9895" s="7"/>
      <c r="BT9895" s="7"/>
      <c r="BU9895" s="7"/>
      <c r="BV9895" s="7"/>
      <c r="BW9895" s="7"/>
    </row>
    <row r="9896" spans="43:75" x14ac:dyDescent="0.2">
      <c r="AQ9896" s="7"/>
      <c r="AR9896" s="7"/>
      <c r="AS9896" s="7"/>
      <c r="AT9896" s="7"/>
      <c r="AU9896" s="7"/>
      <c r="AV9896" s="7"/>
      <c r="AX9896" s="7"/>
      <c r="AY9896" s="7"/>
      <c r="AZ9896" s="7"/>
      <c r="BA9896" s="7"/>
      <c r="BB9896" s="7"/>
      <c r="BC9896" s="7"/>
      <c r="BD9896" s="7"/>
      <c r="BG9896" s="7"/>
      <c r="BH9896" s="7"/>
      <c r="BI9896" s="7"/>
      <c r="BJ9896" s="7"/>
      <c r="BK9896" s="7"/>
      <c r="BL9896" s="7"/>
      <c r="BM9896" s="7"/>
      <c r="BP9896" s="7"/>
      <c r="BQ9896" s="7"/>
      <c r="BR9896" s="7"/>
      <c r="BS9896" s="7"/>
      <c r="BT9896" s="7"/>
      <c r="BU9896" s="7"/>
      <c r="BV9896" s="7"/>
      <c r="BW9896" s="7"/>
    </row>
    <row r="9897" spans="43:75" x14ac:dyDescent="0.2">
      <c r="AQ9897" s="7"/>
      <c r="AR9897" s="7"/>
      <c r="AS9897" s="7"/>
      <c r="AT9897" s="7"/>
      <c r="AU9897" s="7"/>
      <c r="AV9897" s="7"/>
      <c r="AX9897" s="7"/>
      <c r="AY9897" s="7"/>
      <c r="AZ9897" s="7"/>
      <c r="BA9897" s="7"/>
      <c r="BB9897" s="7"/>
      <c r="BC9897" s="7"/>
      <c r="BD9897" s="7"/>
      <c r="BG9897" s="7"/>
      <c r="BH9897" s="7"/>
      <c r="BI9897" s="7"/>
      <c r="BJ9897" s="7"/>
      <c r="BK9897" s="7"/>
      <c r="BL9897" s="7"/>
      <c r="BM9897" s="7"/>
      <c r="BP9897" s="7"/>
      <c r="BQ9897" s="7"/>
      <c r="BR9897" s="7"/>
      <c r="BS9897" s="7"/>
      <c r="BT9897" s="7"/>
      <c r="BU9897" s="7"/>
      <c r="BV9897" s="7"/>
      <c r="BW9897" s="7"/>
    </row>
    <row r="9898" spans="43:75" x14ac:dyDescent="0.2">
      <c r="AQ9898" s="7"/>
      <c r="AR9898" s="7"/>
      <c r="AS9898" s="7"/>
      <c r="AT9898" s="7"/>
      <c r="AU9898" s="7"/>
      <c r="AV9898" s="7"/>
      <c r="AX9898" s="7"/>
      <c r="AY9898" s="7"/>
      <c r="AZ9898" s="7"/>
      <c r="BA9898" s="7"/>
      <c r="BB9898" s="7"/>
      <c r="BC9898" s="7"/>
      <c r="BD9898" s="7"/>
      <c r="BG9898" s="7"/>
      <c r="BH9898" s="7"/>
      <c r="BI9898" s="7"/>
      <c r="BJ9898" s="7"/>
      <c r="BK9898" s="7"/>
      <c r="BL9898" s="7"/>
      <c r="BM9898" s="7"/>
      <c r="BP9898" s="7"/>
      <c r="BQ9898" s="7"/>
      <c r="BR9898" s="7"/>
      <c r="BS9898" s="7"/>
      <c r="BT9898" s="7"/>
      <c r="BU9898" s="7"/>
      <c r="BV9898" s="7"/>
      <c r="BW9898" s="7"/>
    </row>
    <row r="9899" spans="43:75" x14ac:dyDescent="0.2">
      <c r="AQ9899" s="7"/>
      <c r="AR9899" s="7"/>
      <c r="AS9899" s="7"/>
      <c r="AT9899" s="7"/>
      <c r="AU9899" s="7"/>
      <c r="AV9899" s="7"/>
      <c r="AX9899" s="7"/>
      <c r="AY9899" s="7"/>
      <c r="AZ9899" s="7"/>
      <c r="BA9899" s="7"/>
      <c r="BB9899" s="7"/>
      <c r="BC9899" s="7"/>
      <c r="BD9899" s="7"/>
      <c r="BG9899" s="7"/>
      <c r="BH9899" s="7"/>
      <c r="BI9899" s="7"/>
      <c r="BJ9899" s="7"/>
      <c r="BK9899" s="7"/>
      <c r="BL9899" s="7"/>
      <c r="BM9899" s="7"/>
      <c r="BP9899" s="7"/>
      <c r="BQ9899" s="7"/>
      <c r="BR9899" s="7"/>
      <c r="BS9899" s="7"/>
      <c r="BT9899" s="7"/>
      <c r="BU9899" s="7"/>
      <c r="BV9899" s="7"/>
      <c r="BW9899" s="7"/>
    </row>
    <row r="9900" spans="43:75" x14ac:dyDescent="0.2">
      <c r="AQ9900" s="7"/>
      <c r="AR9900" s="7"/>
      <c r="AS9900" s="7"/>
      <c r="AT9900" s="7"/>
      <c r="AU9900" s="7"/>
      <c r="AV9900" s="7"/>
      <c r="AX9900" s="7"/>
      <c r="AY9900" s="7"/>
      <c r="AZ9900" s="7"/>
      <c r="BA9900" s="7"/>
      <c r="BB9900" s="7"/>
      <c r="BC9900" s="7"/>
      <c r="BD9900" s="7"/>
      <c r="BG9900" s="7"/>
      <c r="BH9900" s="7"/>
      <c r="BI9900" s="7"/>
      <c r="BJ9900" s="7"/>
      <c r="BK9900" s="7"/>
      <c r="BL9900" s="7"/>
      <c r="BM9900" s="7"/>
      <c r="BP9900" s="7"/>
      <c r="BQ9900" s="7"/>
      <c r="BR9900" s="7"/>
      <c r="BS9900" s="7"/>
      <c r="BT9900" s="7"/>
      <c r="BU9900" s="7"/>
      <c r="BV9900" s="7"/>
      <c r="BW9900" s="7"/>
    </row>
    <row r="9901" spans="43:75" x14ac:dyDescent="0.2">
      <c r="AQ9901" s="7"/>
      <c r="AR9901" s="7"/>
      <c r="AS9901" s="7"/>
      <c r="AT9901" s="7"/>
      <c r="AU9901" s="7"/>
      <c r="AV9901" s="7"/>
      <c r="AX9901" s="7"/>
      <c r="AY9901" s="7"/>
      <c r="AZ9901" s="7"/>
      <c r="BA9901" s="7"/>
      <c r="BB9901" s="7"/>
      <c r="BC9901" s="7"/>
      <c r="BD9901" s="7"/>
      <c r="BG9901" s="7"/>
      <c r="BH9901" s="7"/>
      <c r="BI9901" s="7"/>
      <c r="BJ9901" s="7"/>
      <c r="BK9901" s="7"/>
      <c r="BL9901" s="7"/>
      <c r="BM9901" s="7"/>
      <c r="BP9901" s="7"/>
      <c r="BQ9901" s="7"/>
      <c r="BR9901" s="7"/>
      <c r="BS9901" s="7"/>
      <c r="BT9901" s="7"/>
      <c r="BU9901" s="7"/>
      <c r="BV9901" s="7"/>
      <c r="BW9901" s="7"/>
    </row>
    <row r="9902" spans="43:75" x14ac:dyDescent="0.2">
      <c r="AQ9902" s="7"/>
      <c r="AR9902" s="7"/>
      <c r="AS9902" s="7"/>
      <c r="AT9902" s="7"/>
      <c r="AU9902" s="7"/>
      <c r="AV9902" s="7"/>
      <c r="AX9902" s="7"/>
      <c r="AY9902" s="7"/>
      <c r="AZ9902" s="7"/>
      <c r="BA9902" s="7"/>
      <c r="BB9902" s="7"/>
      <c r="BC9902" s="7"/>
      <c r="BD9902" s="7"/>
      <c r="BG9902" s="7"/>
      <c r="BH9902" s="7"/>
      <c r="BI9902" s="7"/>
      <c r="BJ9902" s="7"/>
      <c r="BK9902" s="7"/>
      <c r="BL9902" s="7"/>
      <c r="BM9902" s="7"/>
      <c r="BP9902" s="7"/>
      <c r="BQ9902" s="7"/>
      <c r="BR9902" s="7"/>
      <c r="BS9902" s="7"/>
      <c r="BT9902" s="7"/>
      <c r="BU9902" s="7"/>
      <c r="BV9902" s="7"/>
      <c r="BW9902" s="7"/>
    </row>
    <row r="9903" spans="43:75" x14ac:dyDescent="0.2">
      <c r="AQ9903" s="7"/>
      <c r="AR9903" s="7"/>
      <c r="AS9903" s="7"/>
      <c r="AT9903" s="7"/>
      <c r="AU9903" s="7"/>
      <c r="AV9903" s="7"/>
      <c r="AX9903" s="7"/>
      <c r="AY9903" s="7"/>
      <c r="AZ9903" s="7"/>
      <c r="BA9903" s="7"/>
      <c r="BB9903" s="7"/>
      <c r="BC9903" s="7"/>
      <c r="BD9903" s="7"/>
      <c r="BG9903" s="7"/>
      <c r="BH9903" s="7"/>
      <c r="BI9903" s="7"/>
      <c r="BJ9903" s="7"/>
      <c r="BK9903" s="7"/>
      <c r="BL9903" s="7"/>
      <c r="BM9903" s="7"/>
      <c r="BP9903" s="7"/>
      <c r="BQ9903" s="7"/>
      <c r="BR9903" s="7"/>
      <c r="BS9903" s="7"/>
      <c r="BT9903" s="7"/>
      <c r="BU9903" s="7"/>
      <c r="BV9903" s="7"/>
      <c r="BW9903" s="7"/>
    </row>
    <row r="9904" spans="43:75" x14ac:dyDescent="0.2">
      <c r="AQ9904" s="7"/>
      <c r="AR9904" s="7"/>
      <c r="AS9904" s="7"/>
      <c r="AT9904" s="7"/>
      <c r="AU9904" s="7"/>
      <c r="AV9904" s="7"/>
      <c r="AX9904" s="7"/>
      <c r="AY9904" s="7"/>
      <c r="AZ9904" s="7"/>
      <c r="BA9904" s="7"/>
      <c r="BB9904" s="7"/>
      <c r="BC9904" s="7"/>
      <c r="BD9904" s="7"/>
      <c r="BG9904" s="7"/>
      <c r="BH9904" s="7"/>
      <c r="BI9904" s="7"/>
      <c r="BJ9904" s="7"/>
      <c r="BK9904" s="7"/>
      <c r="BL9904" s="7"/>
      <c r="BM9904" s="7"/>
      <c r="BP9904" s="7"/>
      <c r="BQ9904" s="7"/>
      <c r="BR9904" s="7"/>
      <c r="BS9904" s="7"/>
      <c r="BT9904" s="7"/>
      <c r="BU9904" s="7"/>
      <c r="BV9904" s="7"/>
      <c r="BW9904" s="7"/>
    </row>
    <row r="9905" spans="43:75" x14ac:dyDescent="0.2">
      <c r="AQ9905" s="7"/>
      <c r="AR9905" s="7"/>
      <c r="AS9905" s="7"/>
      <c r="AT9905" s="7"/>
      <c r="AU9905" s="7"/>
      <c r="AV9905" s="7"/>
      <c r="AX9905" s="7"/>
      <c r="AY9905" s="7"/>
      <c r="AZ9905" s="7"/>
      <c r="BA9905" s="7"/>
      <c r="BB9905" s="7"/>
      <c r="BC9905" s="7"/>
      <c r="BD9905" s="7"/>
      <c r="BG9905" s="7"/>
      <c r="BH9905" s="7"/>
      <c r="BI9905" s="7"/>
      <c r="BJ9905" s="7"/>
      <c r="BK9905" s="7"/>
      <c r="BL9905" s="7"/>
      <c r="BM9905" s="7"/>
      <c r="BP9905" s="7"/>
      <c r="BQ9905" s="7"/>
      <c r="BR9905" s="7"/>
      <c r="BS9905" s="7"/>
      <c r="BT9905" s="7"/>
      <c r="BU9905" s="7"/>
      <c r="BV9905" s="7"/>
      <c r="BW9905" s="7"/>
    </row>
    <row r="9906" spans="43:75" x14ac:dyDescent="0.2">
      <c r="AQ9906" s="7"/>
      <c r="AR9906" s="7"/>
      <c r="AS9906" s="7"/>
      <c r="AT9906" s="7"/>
      <c r="AU9906" s="7"/>
      <c r="AV9906" s="7"/>
      <c r="AX9906" s="7"/>
      <c r="AY9906" s="7"/>
      <c r="AZ9906" s="7"/>
      <c r="BA9906" s="7"/>
      <c r="BB9906" s="7"/>
      <c r="BC9906" s="7"/>
      <c r="BD9906" s="7"/>
      <c r="BG9906" s="7"/>
      <c r="BH9906" s="7"/>
      <c r="BI9906" s="7"/>
      <c r="BJ9906" s="7"/>
      <c r="BK9906" s="7"/>
      <c r="BL9906" s="7"/>
      <c r="BM9906" s="7"/>
      <c r="BP9906" s="7"/>
      <c r="BQ9906" s="7"/>
      <c r="BR9906" s="7"/>
      <c r="BS9906" s="7"/>
      <c r="BT9906" s="7"/>
      <c r="BU9906" s="7"/>
      <c r="BV9906" s="7"/>
      <c r="BW9906" s="7"/>
    </row>
    <row r="9907" spans="43:75" x14ac:dyDescent="0.2">
      <c r="AQ9907" s="7"/>
      <c r="AR9907" s="7"/>
      <c r="AS9907" s="7"/>
      <c r="AT9907" s="7"/>
      <c r="AU9907" s="7"/>
      <c r="AV9907" s="7"/>
      <c r="AX9907" s="7"/>
      <c r="AY9907" s="7"/>
      <c r="AZ9907" s="7"/>
      <c r="BA9907" s="7"/>
      <c r="BB9907" s="7"/>
      <c r="BC9907" s="7"/>
      <c r="BD9907" s="7"/>
      <c r="BG9907" s="7"/>
      <c r="BH9907" s="7"/>
      <c r="BI9907" s="7"/>
      <c r="BJ9907" s="7"/>
      <c r="BK9907" s="7"/>
      <c r="BL9907" s="7"/>
      <c r="BM9907" s="7"/>
      <c r="BP9907" s="7"/>
      <c r="BQ9907" s="7"/>
      <c r="BR9907" s="7"/>
      <c r="BS9907" s="7"/>
      <c r="BT9907" s="7"/>
      <c r="BU9907" s="7"/>
      <c r="BV9907" s="7"/>
      <c r="BW9907" s="7"/>
    </row>
    <row r="9908" spans="43:75" x14ac:dyDescent="0.2">
      <c r="AQ9908" s="7"/>
      <c r="AR9908" s="7"/>
      <c r="AS9908" s="7"/>
      <c r="AT9908" s="7"/>
      <c r="AU9908" s="7"/>
      <c r="AV9908" s="7"/>
      <c r="AX9908" s="7"/>
      <c r="AY9908" s="7"/>
      <c r="AZ9908" s="7"/>
      <c r="BA9908" s="7"/>
      <c r="BB9908" s="7"/>
      <c r="BC9908" s="7"/>
      <c r="BD9908" s="7"/>
      <c r="BG9908" s="7"/>
      <c r="BH9908" s="7"/>
      <c r="BI9908" s="7"/>
      <c r="BJ9908" s="7"/>
      <c r="BK9908" s="7"/>
      <c r="BL9908" s="7"/>
      <c r="BM9908" s="7"/>
      <c r="BP9908" s="7"/>
      <c r="BQ9908" s="7"/>
      <c r="BR9908" s="7"/>
      <c r="BS9908" s="7"/>
      <c r="BT9908" s="7"/>
      <c r="BU9908" s="7"/>
      <c r="BV9908" s="7"/>
      <c r="BW9908" s="7"/>
    </row>
    <row r="9909" spans="43:75" x14ac:dyDescent="0.2">
      <c r="AQ9909" s="7"/>
      <c r="AR9909" s="7"/>
      <c r="AS9909" s="7"/>
      <c r="AT9909" s="7"/>
      <c r="AU9909" s="7"/>
      <c r="AV9909" s="7"/>
      <c r="AX9909" s="7"/>
      <c r="AY9909" s="7"/>
      <c r="AZ9909" s="7"/>
      <c r="BA9909" s="7"/>
      <c r="BB9909" s="7"/>
      <c r="BC9909" s="7"/>
      <c r="BD9909" s="7"/>
      <c r="BG9909" s="7"/>
      <c r="BH9909" s="7"/>
      <c r="BI9909" s="7"/>
      <c r="BJ9909" s="7"/>
      <c r="BK9909" s="7"/>
      <c r="BL9909" s="7"/>
      <c r="BM9909" s="7"/>
      <c r="BP9909" s="7"/>
      <c r="BQ9909" s="7"/>
      <c r="BR9909" s="7"/>
      <c r="BS9909" s="7"/>
      <c r="BT9909" s="7"/>
      <c r="BU9909" s="7"/>
      <c r="BV9909" s="7"/>
      <c r="BW9909" s="7"/>
    </row>
    <row r="9910" spans="43:75" x14ac:dyDescent="0.2">
      <c r="AQ9910" s="7"/>
      <c r="AR9910" s="7"/>
      <c r="AS9910" s="7"/>
      <c r="AT9910" s="7"/>
      <c r="AU9910" s="7"/>
      <c r="AV9910" s="7"/>
      <c r="AX9910" s="7"/>
      <c r="AY9910" s="7"/>
      <c r="AZ9910" s="7"/>
      <c r="BA9910" s="7"/>
      <c r="BB9910" s="7"/>
      <c r="BC9910" s="7"/>
      <c r="BD9910" s="7"/>
      <c r="BG9910" s="7"/>
      <c r="BH9910" s="7"/>
      <c r="BI9910" s="7"/>
      <c r="BJ9910" s="7"/>
      <c r="BK9910" s="7"/>
      <c r="BL9910" s="7"/>
      <c r="BM9910" s="7"/>
      <c r="BP9910" s="7"/>
      <c r="BQ9910" s="7"/>
      <c r="BR9910" s="7"/>
      <c r="BS9910" s="7"/>
      <c r="BT9910" s="7"/>
      <c r="BU9910" s="7"/>
      <c r="BV9910" s="7"/>
      <c r="BW9910" s="7"/>
    </row>
    <row r="9911" spans="43:75" x14ac:dyDescent="0.2">
      <c r="AQ9911" s="7"/>
      <c r="AR9911" s="7"/>
      <c r="AS9911" s="7"/>
      <c r="AT9911" s="7"/>
      <c r="AU9911" s="7"/>
      <c r="AV9911" s="7"/>
      <c r="AX9911" s="7"/>
      <c r="AY9911" s="7"/>
      <c r="AZ9911" s="7"/>
      <c r="BA9911" s="7"/>
      <c r="BB9911" s="7"/>
      <c r="BC9911" s="7"/>
      <c r="BD9911" s="7"/>
      <c r="BG9911" s="7"/>
      <c r="BH9911" s="7"/>
      <c r="BI9911" s="7"/>
      <c r="BJ9911" s="7"/>
      <c r="BK9911" s="7"/>
      <c r="BL9911" s="7"/>
      <c r="BM9911" s="7"/>
      <c r="BP9911" s="7"/>
      <c r="BQ9911" s="7"/>
      <c r="BR9911" s="7"/>
      <c r="BS9911" s="7"/>
      <c r="BT9911" s="7"/>
      <c r="BU9911" s="7"/>
      <c r="BV9911" s="7"/>
      <c r="BW9911" s="7"/>
    </row>
    <row r="9912" spans="43:75" x14ac:dyDescent="0.2">
      <c r="AQ9912" s="7"/>
      <c r="AR9912" s="7"/>
      <c r="AS9912" s="7"/>
      <c r="AT9912" s="7"/>
      <c r="AU9912" s="7"/>
      <c r="AV9912" s="7"/>
      <c r="AX9912" s="7"/>
      <c r="AY9912" s="7"/>
      <c r="AZ9912" s="7"/>
      <c r="BA9912" s="7"/>
      <c r="BB9912" s="7"/>
      <c r="BC9912" s="7"/>
      <c r="BD9912" s="7"/>
      <c r="BG9912" s="7"/>
      <c r="BH9912" s="7"/>
      <c r="BI9912" s="7"/>
      <c r="BJ9912" s="7"/>
      <c r="BK9912" s="7"/>
      <c r="BL9912" s="7"/>
      <c r="BM9912" s="7"/>
      <c r="BP9912" s="7"/>
      <c r="BQ9912" s="7"/>
      <c r="BR9912" s="7"/>
      <c r="BS9912" s="7"/>
      <c r="BT9912" s="7"/>
      <c r="BU9912" s="7"/>
      <c r="BV9912" s="7"/>
      <c r="BW9912" s="7"/>
    </row>
    <row r="9913" spans="43:75" x14ac:dyDescent="0.2">
      <c r="AQ9913" s="7"/>
      <c r="AR9913" s="7"/>
      <c r="AS9913" s="7"/>
      <c r="AT9913" s="7"/>
      <c r="AU9913" s="7"/>
      <c r="AV9913" s="7"/>
      <c r="AX9913" s="7"/>
      <c r="AY9913" s="7"/>
      <c r="AZ9913" s="7"/>
      <c r="BA9913" s="7"/>
      <c r="BB9913" s="7"/>
      <c r="BC9913" s="7"/>
      <c r="BD9913" s="7"/>
      <c r="BG9913" s="7"/>
      <c r="BH9913" s="7"/>
      <c r="BI9913" s="7"/>
      <c r="BJ9913" s="7"/>
      <c r="BK9913" s="7"/>
      <c r="BL9913" s="7"/>
      <c r="BM9913" s="7"/>
      <c r="BP9913" s="7"/>
      <c r="BQ9913" s="7"/>
      <c r="BR9913" s="7"/>
      <c r="BS9913" s="7"/>
      <c r="BT9913" s="7"/>
      <c r="BU9913" s="7"/>
      <c r="BV9913" s="7"/>
      <c r="BW9913" s="7"/>
    </row>
    <row r="9914" spans="43:75" x14ac:dyDescent="0.2">
      <c r="AQ9914" s="7"/>
      <c r="AR9914" s="7"/>
      <c r="AS9914" s="7"/>
      <c r="AT9914" s="7"/>
      <c r="AU9914" s="7"/>
      <c r="AV9914" s="7"/>
      <c r="AX9914" s="7"/>
      <c r="AY9914" s="7"/>
      <c r="AZ9914" s="7"/>
      <c r="BA9914" s="7"/>
      <c r="BB9914" s="7"/>
      <c r="BC9914" s="7"/>
      <c r="BD9914" s="7"/>
      <c r="BG9914" s="7"/>
      <c r="BH9914" s="7"/>
      <c r="BI9914" s="7"/>
      <c r="BJ9914" s="7"/>
      <c r="BK9914" s="7"/>
      <c r="BL9914" s="7"/>
      <c r="BM9914" s="7"/>
      <c r="BP9914" s="7"/>
      <c r="BQ9914" s="7"/>
      <c r="BR9914" s="7"/>
      <c r="BS9914" s="7"/>
      <c r="BT9914" s="7"/>
      <c r="BU9914" s="7"/>
      <c r="BV9914" s="7"/>
      <c r="BW9914" s="7"/>
    </row>
    <row r="9915" spans="43:75" x14ac:dyDescent="0.2">
      <c r="AQ9915" s="7"/>
      <c r="AR9915" s="7"/>
      <c r="AS9915" s="7"/>
      <c r="AT9915" s="7"/>
      <c r="AU9915" s="7"/>
      <c r="AV9915" s="7"/>
      <c r="AX9915" s="7"/>
      <c r="AY9915" s="7"/>
      <c r="AZ9915" s="7"/>
      <c r="BA9915" s="7"/>
      <c r="BB9915" s="7"/>
      <c r="BC9915" s="7"/>
      <c r="BD9915" s="7"/>
      <c r="BG9915" s="7"/>
      <c r="BH9915" s="7"/>
      <c r="BI9915" s="7"/>
      <c r="BJ9915" s="7"/>
      <c r="BK9915" s="7"/>
      <c r="BL9915" s="7"/>
      <c r="BM9915" s="7"/>
      <c r="BP9915" s="7"/>
      <c r="BQ9915" s="7"/>
      <c r="BR9915" s="7"/>
      <c r="BS9915" s="7"/>
      <c r="BT9915" s="7"/>
      <c r="BU9915" s="7"/>
      <c r="BV9915" s="7"/>
      <c r="BW9915" s="7"/>
    </row>
    <row r="9916" spans="43:75" x14ac:dyDescent="0.2">
      <c r="AQ9916" s="7"/>
      <c r="AR9916" s="7"/>
      <c r="AS9916" s="7"/>
      <c r="AT9916" s="7"/>
      <c r="AU9916" s="7"/>
      <c r="AV9916" s="7"/>
      <c r="AX9916" s="7"/>
      <c r="AY9916" s="7"/>
      <c r="AZ9916" s="7"/>
      <c r="BA9916" s="7"/>
      <c r="BB9916" s="7"/>
      <c r="BC9916" s="7"/>
      <c r="BD9916" s="7"/>
      <c r="BG9916" s="7"/>
      <c r="BH9916" s="7"/>
      <c r="BI9916" s="7"/>
      <c r="BJ9916" s="7"/>
      <c r="BK9916" s="7"/>
      <c r="BL9916" s="7"/>
      <c r="BM9916" s="7"/>
      <c r="BP9916" s="7"/>
      <c r="BQ9916" s="7"/>
      <c r="BR9916" s="7"/>
      <c r="BS9916" s="7"/>
      <c r="BT9916" s="7"/>
      <c r="BU9916" s="7"/>
      <c r="BV9916" s="7"/>
      <c r="BW9916" s="7"/>
    </row>
    <row r="9917" spans="43:75" x14ac:dyDescent="0.2">
      <c r="AQ9917" s="7"/>
      <c r="AR9917" s="7"/>
      <c r="AS9917" s="7"/>
      <c r="AT9917" s="7"/>
      <c r="AU9917" s="7"/>
      <c r="AV9917" s="7"/>
      <c r="AX9917" s="7"/>
      <c r="AY9917" s="7"/>
      <c r="AZ9917" s="7"/>
      <c r="BA9917" s="7"/>
      <c r="BB9917" s="7"/>
      <c r="BC9917" s="7"/>
      <c r="BD9917" s="7"/>
      <c r="BG9917" s="7"/>
      <c r="BH9917" s="7"/>
      <c r="BI9917" s="7"/>
      <c r="BJ9917" s="7"/>
      <c r="BK9917" s="7"/>
      <c r="BL9917" s="7"/>
      <c r="BM9917" s="7"/>
      <c r="BP9917" s="7"/>
      <c r="BQ9917" s="7"/>
      <c r="BR9917" s="7"/>
      <c r="BS9917" s="7"/>
      <c r="BT9917" s="7"/>
      <c r="BU9917" s="7"/>
      <c r="BV9917" s="7"/>
      <c r="BW9917" s="7"/>
    </row>
    <row r="9918" spans="43:75" x14ac:dyDescent="0.2">
      <c r="AQ9918" s="7"/>
      <c r="AR9918" s="7"/>
      <c r="AS9918" s="7"/>
      <c r="AT9918" s="7"/>
      <c r="AU9918" s="7"/>
      <c r="AV9918" s="7"/>
      <c r="AX9918" s="7"/>
      <c r="AY9918" s="7"/>
      <c r="AZ9918" s="7"/>
      <c r="BA9918" s="7"/>
      <c r="BB9918" s="7"/>
      <c r="BC9918" s="7"/>
      <c r="BD9918" s="7"/>
      <c r="BG9918" s="7"/>
      <c r="BH9918" s="7"/>
      <c r="BI9918" s="7"/>
      <c r="BJ9918" s="7"/>
      <c r="BK9918" s="7"/>
      <c r="BL9918" s="7"/>
      <c r="BM9918" s="7"/>
      <c r="BP9918" s="7"/>
      <c r="BQ9918" s="7"/>
      <c r="BR9918" s="7"/>
      <c r="BS9918" s="7"/>
      <c r="BT9918" s="7"/>
      <c r="BU9918" s="7"/>
      <c r="BV9918" s="7"/>
      <c r="BW9918" s="7"/>
    </row>
    <row r="9919" spans="43:75" x14ac:dyDescent="0.2">
      <c r="AQ9919" s="7"/>
      <c r="AR9919" s="7"/>
      <c r="AS9919" s="7"/>
      <c r="AT9919" s="7"/>
      <c r="AU9919" s="7"/>
      <c r="AV9919" s="7"/>
      <c r="AX9919" s="7"/>
      <c r="AY9919" s="7"/>
      <c r="AZ9919" s="7"/>
      <c r="BA9919" s="7"/>
      <c r="BB9919" s="7"/>
      <c r="BC9919" s="7"/>
      <c r="BD9919" s="7"/>
      <c r="BG9919" s="7"/>
      <c r="BH9919" s="7"/>
      <c r="BI9919" s="7"/>
      <c r="BJ9919" s="7"/>
      <c r="BK9919" s="7"/>
      <c r="BL9919" s="7"/>
      <c r="BM9919" s="7"/>
      <c r="BP9919" s="7"/>
      <c r="BQ9919" s="7"/>
      <c r="BR9919" s="7"/>
      <c r="BS9919" s="7"/>
      <c r="BT9919" s="7"/>
      <c r="BU9919" s="7"/>
      <c r="BV9919" s="7"/>
      <c r="BW9919" s="7"/>
    </row>
    <row r="9920" spans="43:75" x14ac:dyDescent="0.2">
      <c r="AQ9920" s="7"/>
      <c r="AR9920" s="7"/>
      <c r="AS9920" s="7"/>
      <c r="AT9920" s="7"/>
      <c r="AU9920" s="7"/>
      <c r="AV9920" s="7"/>
      <c r="AX9920" s="7"/>
      <c r="AY9920" s="7"/>
      <c r="AZ9920" s="7"/>
      <c r="BA9920" s="7"/>
      <c r="BB9920" s="7"/>
      <c r="BC9920" s="7"/>
      <c r="BD9920" s="7"/>
      <c r="BG9920" s="7"/>
      <c r="BH9920" s="7"/>
      <c r="BI9920" s="7"/>
      <c r="BJ9920" s="7"/>
      <c r="BK9920" s="7"/>
      <c r="BL9920" s="7"/>
      <c r="BM9920" s="7"/>
      <c r="BP9920" s="7"/>
      <c r="BQ9920" s="7"/>
      <c r="BR9920" s="7"/>
      <c r="BS9920" s="7"/>
      <c r="BT9920" s="7"/>
      <c r="BU9920" s="7"/>
      <c r="BV9920" s="7"/>
      <c r="BW9920" s="7"/>
    </row>
    <row r="9921" spans="43:75" x14ac:dyDescent="0.2">
      <c r="AQ9921" s="7"/>
      <c r="AR9921" s="7"/>
      <c r="AS9921" s="7"/>
      <c r="AT9921" s="7"/>
      <c r="AU9921" s="7"/>
      <c r="AV9921" s="7"/>
      <c r="AX9921" s="7"/>
      <c r="AY9921" s="7"/>
      <c r="AZ9921" s="7"/>
      <c r="BA9921" s="7"/>
      <c r="BB9921" s="7"/>
      <c r="BC9921" s="7"/>
      <c r="BD9921" s="7"/>
      <c r="BG9921" s="7"/>
      <c r="BH9921" s="7"/>
      <c r="BI9921" s="7"/>
      <c r="BJ9921" s="7"/>
      <c r="BK9921" s="7"/>
      <c r="BL9921" s="7"/>
      <c r="BM9921" s="7"/>
      <c r="BP9921" s="7"/>
      <c r="BQ9921" s="7"/>
      <c r="BR9921" s="7"/>
      <c r="BS9921" s="7"/>
      <c r="BT9921" s="7"/>
      <c r="BU9921" s="7"/>
      <c r="BV9921" s="7"/>
      <c r="BW9921" s="7"/>
    </row>
    <row r="9922" spans="43:75" x14ac:dyDescent="0.2">
      <c r="AQ9922" s="7"/>
      <c r="AR9922" s="7"/>
      <c r="AS9922" s="7"/>
      <c r="AT9922" s="7"/>
      <c r="AU9922" s="7"/>
      <c r="AV9922" s="7"/>
      <c r="AX9922" s="7"/>
      <c r="AY9922" s="7"/>
      <c r="AZ9922" s="7"/>
      <c r="BA9922" s="7"/>
      <c r="BB9922" s="7"/>
      <c r="BC9922" s="7"/>
      <c r="BD9922" s="7"/>
      <c r="BG9922" s="7"/>
      <c r="BH9922" s="7"/>
      <c r="BI9922" s="7"/>
      <c r="BJ9922" s="7"/>
      <c r="BK9922" s="7"/>
      <c r="BL9922" s="7"/>
      <c r="BM9922" s="7"/>
      <c r="BP9922" s="7"/>
      <c r="BQ9922" s="7"/>
      <c r="BR9922" s="7"/>
      <c r="BS9922" s="7"/>
      <c r="BT9922" s="7"/>
      <c r="BU9922" s="7"/>
      <c r="BV9922" s="7"/>
      <c r="BW9922" s="7"/>
    </row>
    <row r="9923" spans="43:75" x14ac:dyDescent="0.2">
      <c r="AQ9923" s="7"/>
      <c r="AR9923" s="7"/>
      <c r="AS9923" s="7"/>
      <c r="AT9923" s="7"/>
      <c r="AU9923" s="7"/>
      <c r="AV9923" s="7"/>
      <c r="AX9923" s="7"/>
      <c r="AY9923" s="7"/>
      <c r="AZ9923" s="7"/>
      <c r="BA9923" s="7"/>
      <c r="BB9923" s="7"/>
      <c r="BC9923" s="7"/>
      <c r="BD9923" s="7"/>
      <c r="BG9923" s="7"/>
      <c r="BH9923" s="7"/>
      <c r="BI9923" s="7"/>
      <c r="BJ9923" s="7"/>
      <c r="BK9923" s="7"/>
      <c r="BL9923" s="7"/>
      <c r="BM9923" s="7"/>
      <c r="BP9923" s="7"/>
      <c r="BQ9923" s="7"/>
      <c r="BR9923" s="7"/>
      <c r="BS9923" s="7"/>
      <c r="BT9923" s="7"/>
      <c r="BU9923" s="7"/>
      <c r="BV9923" s="7"/>
      <c r="BW9923" s="7"/>
    </row>
    <row r="9924" spans="43:75" x14ac:dyDescent="0.2">
      <c r="AQ9924" s="7"/>
      <c r="AR9924" s="7"/>
      <c r="AS9924" s="7"/>
      <c r="AT9924" s="7"/>
      <c r="AU9924" s="7"/>
      <c r="AV9924" s="7"/>
      <c r="AX9924" s="7"/>
      <c r="AY9924" s="7"/>
      <c r="AZ9924" s="7"/>
      <c r="BA9924" s="7"/>
      <c r="BB9924" s="7"/>
      <c r="BC9924" s="7"/>
      <c r="BD9924" s="7"/>
      <c r="BG9924" s="7"/>
      <c r="BH9924" s="7"/>
      <c r="BI9924" s="7"/>
      <c r="BJ9924" s="7"/>
      <c r="BK9924" s="7"/>
      <c r="BL9924" s="7"/>
      <c r="BM9924" s="7"/>
      <c r="BP9924" s="7"/>
      <c r="BQ9924" s="7"/>
      <c r="BR9924" s="7"/>
      <c r="BS9924" s="7"/>
      <c r="BT9924" s="7"/>
      <c r="BU9924" s="7"/>
      <c r="BV9924" s="7"/>
      <c r="BW9924" s="7"/>
    </row>
    <row r="9925" spans="43:75" x14ac:dyDescent="0.2">
      <c r="AQ9925" s="7"/>
      <c r="AR9925" s="7"/>
      <c r="AS9925" s="7"/>
      <c r="AT9925" s="7"/>
      <c r="AU9925" s="7"/>
      <c r="AV9925" s="7"/>
      <c r="AX9925" s="7"/>
      <c r="AY9925" s="7"/>
      <c r="AZ9925" s="7"/>
      <c r="BA9925" s="7"/>
      <c r="BB9925" s="7"/>
      <c r="BC9925" s="7"/>
      <c r="BD9925" s="7"/>
      <c r="BG9925" s="7"/>
      <c r="BH9925" s="7"/>
      <c r="BI9925" s="7"/>
      <c r="BJ9925" s="7"/>
      <c r="BK9925" s="7"/>
      <c r="BL9925" s="7"/>
      <c r="BM9925" s="7"/>
      <c r="BP9925" s="7"/>
      <c r="BQ9925" s="7"/>
      <c r="BR9925" s="7"/>
      <c r="BS9925" s="7"/>
      <c r="BT9925" s="7"/>
      <c r="BU9925" s="7"/>
      <c r="BV9925" s="7"/>
      <c r="BW9925" s="7"/>
    </row>
    <row r="9926" spans="43:75" x14ac:dyDescent="0.2">
      <c r="AQ9926" s="7"/>
      <c r="AR9926" s="7"/>
      <c r="AS9926" s="7"/>
      <c r="AT9926" s="7"/>
      <c r="AU9926" s="7"/>
      <c r="AV9926" s="7"/>
      <c r="AX9926" s="7"/>
      <c r="AY9926" s="7"/>
      <c r="AZ9926" s="7"/>
      <c r="BA9926" s="7"/>
      <c r="BB9926" s="7"/>
      <c r="BC9926" s="7"/>
      <c r="BD9926" s="7"/>
      <c r="BG9926" s="7"/>
      <c r="BH9926" s="7"/>
      <c r="BI9926" s="7"/>
      <c r="BJ9926" s="7"/>
      <c r="BK9926" s="7"/>
      <c r="BL9926" s="7"/>
      <c r="BM9926" s="7"/>
      <c r="BP9926" s="7"/>
      <c r="BQ9926" s="7"/>
      <c r="BR9926" s="7"/>
      <c r="BS9926" s="7"/>
      <c r="BT9926" s="7"/>
      <c r="BU9926" s="7"/>
      <c r="BV9926" s="7"/>
      <c r="BW9926" s="7"/>
    </row>
    <row r="9927" spans="43:75" x14ac:dyDescent="0.2">
      <c r="AQ9927" s="7"/>
      <c r="AR9927" s="7"/>
      <c r="AS9927" s="7"/>
      <c r="AT9927" s="7"/>
      <c r="AU9927" s="7"/>
      <c r="AV9927" s="7"/>
      <c r="AX9927" s="7"/>
      <c r="AY9927" s="7"/>
      <c r="AZ9927" s="7"/>
      <c r="BA9927" s="7"/>
      <c r="BB9927" s="7"/>
      <c r="BC9927" s="7"/>
      <c r="BD9927" s="7"/>
      <c r="BG9927" s="7"/>
      <c r="BH9927" s="7"/>
      <c r="BI9927" s="7"/>
      <c r="BJ9927" s="7"/>
      <c r="BK9927" s="7"/>
      <c r="BL9927" s="7"/>
      <c r="BM9927" s="7"/>
      <c r="BP9927" s="7"/>
      <c r="BQ9927" s="7"/>
      <c r="BR9927" s="7"/>
      <c r="BS9927" s="7"/>
      <c r="BT9927" s="7"/>
      <c r="BU9927" s="7"/>
      <c r="BV9927" s="7"/>
      <c r="BW9927" s="7"/>
    </row>
    <row r="9928" spans="43:75" x14ac:dyDescent="0.2">
      <c r="AQ9928" s="7"/>
      <c r="AR9928" s="7"/>
      <c r="AS9928" s="7"/>
      <c r="AT9928" s="7"/>
      <c r="AU9928" s="7"/>
      <c r="AV9928" s="7"/>
      <c r="AX9928" s="7"/>
      <c r="AY9928" s="7"/>
      <c r="AZ9928" s="7"/>
      <c r="BA9928" s="7"/>
      <c r="BB9928" s="7"/>
      <c r="BC9928" s="7"/>
      <c r="BD9928" s="7"/>
      <c r="BG9928" s="7"/>
      <c r="BH9928" s="7"/>
      <c r="BI9928" s="7"/>
      <c r="BJ9928" s="7"/>
      <c r="BK9928" s="7"/>
      <c r="BL9928" s="7"/>
      <c r="BM9928" s="7"/>
      <c r="BP9928" s="7"/>
      <c r="BQ9928" s="7"/>
      <c r="BR9928" s="7"/>
      <c r="BS9928" s="7"/>
      <c r="BT9928" s="7"/>
      <c r="BU9928" s="7"/>
      <c r="BV9928" s="7"/>
      <c r="BW9928" s="7"/>
    </row>
    <row r="9929" spans="43:75" x14ac:dyDescent="0.2">
      <c r="AQ9929" s="7"/>
      <c r="AR9929" s="7"/>
      <c r="AS9929" s="7"/>
      <c r="AT9929" s="7"/>
      <c r="AU9929" s="7"/>
      <c r="AV9929" s="7"/>
      <c r="AX9929" s="7"/>
      <c r="AY9929" s="7"/>
      <c r="AZ9929" s="7"/>
      <c r="BA9929" s="7"/>
      <c r="BB9929" s="7"/>
      <c r="BC9929" s="7"/>
      <c r="BD9929" s="7"/>
      <c r="BG9929" s="7"/>
      <c r="BH9929" s="7"/>
      <c r="BI9929" s="7"/>
      <c r="BJ9929" s="7"/>
      <c r="BK9929" s="7"/>
      <c r="BL9929" s="7"/>
      <c r="BM9929" s="7"/>
      <c r="BP9929" s="7"/>
      <c r="BQ9929" s="7"/>
      <c r="BR9929" s="7"/>
      <c r="BS9929" s="7"/>
      <c r="BT9929" s="7"/>
      <c r="BU9929" s="7"/>
      <c r="BV9929" s="7"/>
      <c r="BW9929" s="7"/>
    </row>
    <row r="9930" spans="43:75" x14ac:dyDescent="0.2">
      <c r="AQ9930" s="7"/>
      <c r="AR9930" s="7"/>
      <c r="AS9930" s="7"/>
      <c r="AT9930" s="7"/>
      <c r="AU9930" s="7"/>
      <c r="AV9930" s="7"/>
      <c r="AX9930" s="7"/>
      <c r="AY9930" s="7"/>
      <c r="AZ9930" s="7"/>
      <c r="BA9930" s="7"/>
      <c r="BB9930" s="7"/>
      <c r="BC9930" s="7"/>
      <c r="BD9930" s="7"/>
      <c r="BG9930" s="7"/>
      <c r="BH9930" s="7"/>
      <c r="BI9930" s="7"/>
      <c r="BJ9930" s="7"/>
      <c r="BK9930" s="7"/>
      <c r="BL9930" s="7"/>
      <c r="BM9930" s="7"/>
      <c r="BP9930" s="7"/>
      <c r="BQ9930" s="7"/>
      <c r="BR9930" s="7"/>
      <c r="BS9930" s="7"/>
      <c r="BT9930" s="7"/>
      <c r="BU9930" s="7"/>
      <c r="BV9930" s="7"/>
      <c r="BW9930" s="7"/>
    </row>
    <row r="9931" spans="43:75" x14ac:dyDescent="0.2">
      <c r="AQ9931" s="7"/>
      <c r="AR9931" s="7"/>
      <c r="AS9931" s="7"/>
      <c r="AT9931" s="7"/>
      <c r="AU9931" s="7"/>
      <c r="AV9931" s="7"/>
      <c r="AX9931" s="7"/>
      <c r="AY9931" s="7"/>
      <c r="AZ9931" s="7"/>
      <c r="BA9931" s="7"/>
      <c r="BB9931" s="7"/>
      <c r="BC9931" s="7"/>
      <c r="BD9931" s="7"/>
      <c r="BG9931" s="7"/>
      <c r="BH9931" s="7"/>
      <c r="BI9931" s="7"/>
      <c r="BJ9931" s="7"/>
      <c r="BK9931" s="7"/>
      <c r="BL9931" s="7"/>
      <c r="BM9931" s="7"/>
      <c r="BP9931" s="7"/>
      <c r="BQ9931" s="7"/>
      <c r="BR9931" s="7"/>
      <c r="BS9931" s="7"/>
      <c r="BT9931" s="7"/>
      <c r="BU9931" s="7"/>
      <c r="BV9931" s="7"/>
      <c r="BW9931" s="7"/>
    </row>
    <row r="9932" spans="43:75" x14ac:dyDescent="0.2">
      <c r="AQ9932" s="7"/>
      <c r="AR9932" s="7"/>
      <c r="AS9932" s="7"/>
      <c r="AT9932" s="7"/>
      <c r="AU9932" s="7"/>
      <c r="AV9932" s="7"/>
      <c r="AX9932" s="7"/>
      <c r="AY9932" s="7"/>
      <c r="AZ9932" s="7"/>
      <c r="BA9932" s="7"/>
      <c r="BB9932" s="7"/>
      <c r="BC9932" s="7"/>
      <c r="BD9932" s="7"/>
      <c r="BG9932" s="7"/>
      <c r="BH9932" s="7"/>
      <c r="BI9932" s="7"/>
      <c r="BJ9932" s="7"/>
      <c r="BK9932" s="7"/>
      <c r="BL9932" s="7"/>
      <c r="BM9932" s="7"/>
      <c r="BP9932" s="7"/>
      <c r="BQ9932" s="7"/>
      <c r="BR9932" s="7"/>
      <c r="BS9932" s="7"/>
      <c r="BT9932" s="7"/>
      <c r="BU9932" s="7"/>
      <c r="BV9932" s="7"/>
      <c r="BW9932" s="7"/>
    </row>
    <row r="9933" spans="43:75" x14ac:dyDescent="0.2">
      <c r="AQ9933" s="7"/>
      <c r="AR9933" s="7"/>
      <c r="AS9933" s="7"/>
      <c r="AT9933" s="7"/>
      <c r="AU9933" s="7"/>
      <c r="AV9933" s="7"/>
      <c r="AX9933" s="7"/>
      <c r="AY9933" s="7"/>
      <c r="AZ9933" s="7"/>
      <c r="BA9933" s="7"/>
      <c r="BB9933" s="7"/>
      <c r="BC9933" s="7"/>
      <c r="BD9933" s="7"/>
      <c r="BG9933" s="7"/>
      <c r="BH9933" s="7"/>
      <c r="BI9933" s="7"/>
      <c r="BJ9933" s="7"/>
      <c r="BK9933" s="7"/>
      <c r="BL9933" s="7"/>
      <c r="BM9933" s="7"/>
      <c r="BP9933" s="7"/>
      <c r="BQ9933" s="7"/>
      <c r="BR9933" s="7"/>
      <c r="BS9933" s="7"/>
      <c r="BT9933" s="7"/>
      <c r="BU9933" s="7"/>
      <c r="BV9933" s="7"/>
      <c r="BW9933" s="7"/>
    </row>
    <row r="9934" spans="43:75" x14ac:dyDescent="0.2">
      <c r="AQ9934" s="7"/>
      <c r="AR9934" s="7"/>
      <c r="AS9934" s="7"/>
      <c r="AT9934" s="7"/>
      <c r="AU9934" s="7"/>
      <c r="AV9934" s="7"/>
      <c r="AX9934" s="7"/>
      <c r="AY9934" s="7"/>
      <c r="AZ9934" s="7"/>
      <c r="BA9934" s="7"/>
      <c r="BB9934" s="7"/>
      <c r="BC9934" s="7"/>
      <c r="BD9934" s="7"/>
      <c r="BG9934" s="7"/>
      <c r="BH9934" s="7"/>
      <c r="BI9934" s="7"/>
      <c r="BJ9934" s="7"/>
      <c r="BK9934" s="7"/>
      <c r="BL9934" s="7"/>
      <c r="BM9934" s="7"/>
      <c r="BP9934" s="7"/>
      <c r="BQ9934" s="7"/>
      <c r="BR9934" s="7"/>
      <c r="BS9934" s="7"/>
      <c r="BT9934" s="7"/>
      <c r="BU9934" s="7"/>
      <c r="BV9934" s="7"/>
      <c r="BW9934" s="7"/>
    </row>
    <row r="9935" spans="43:75" x14ac:dyDescent="0.2">
      <c r="AQ9935" s="7"/>
      <c r="AR9935" s="7"/>
      <c r="AS9935" s="7"/>
      <c r="AT9935" s="7"/>
      <c r="AU9935" s="7"/>
      <c r="AV9935" s="7"/>
      <c r="AX9935" s="7"/>
      <c r="AY9935" s="7"/>
      <c r="AZ9935" s="7"/>
      <c r="BA9935" s="7"/>
      <c r="BB9935" s="7"/>
      <c r="BC9935" s="7"/>
      <c r="BD9935" s="7"/>
      <c r="BG9935" s="7"/>
      <c r="BH9935" s="7"/>
      <c r="BI9935" s="7"/>
      <c r="BJ9935" s="7"/>
      <c r="BK9935" s="7"/>
      <c r="BL9935" s="7"/>
      <c r="BM9935" s="7"/>
      <c r="BP9935" s="7"/>
      <c r="BQ9935" s="7"/>
      <c r="BR9935" s="7"/>
      <c r="BS9935" s="7"/>
      <c r="BT9935" s="7"/>
      <c r="BU9935" s="7"/>
      <c r="BV9935" s="7"/>
      <c r="BW9935" s="7"/>
    </row>
    <row r="9936" spans="43:75" x14ac:dyDescent="0.2">
      <c r="AQ9936" s="7"/>
      <c r="AR9936" s="7"/>
      <c r="AS9936" s="7"/>
      <c r="AT9936" s="7"/>
      <c r="AU9936" s="7"/>
      <c r="AV9936" s="7"/>
      <c r="AX9936" s="7"/>
      <c r="AY9936" s="7"/>
      <c r="AZ9936" s="7"/>
      <c r="BA9936" s="7"/>
      <c r="BB9936" s="7"/>
      <c r="BC9936" s="7"/>
      <c r="BD9936" s="7"/>
      <c r="BG9936" s="7"/>
      <c r="BH9936" s="7"/>
      <c r="BI9936" s="7"/>
      <c r="BJ9936" s="7"/>
      <c r="BK9936" s="7"/>
      <c r="BL9936" s="7"/>
      <c r="BM9936" s="7"/>
      <c r="BP9936" s="7"/>
      <c r="BQ9936" s="7"/>
      <c r="BR9936" s="7"/>
      <c r="BS9936" s="7"/>
      <c r="BT9936" s="7"/>
      <c r="BU9936" s="7"/>
      <c r="BV9936" s="7"/>
      <c r="BW9936" s="7"/>
    </row>
    <row r="9937" spans="43:75" x14ac:dyDescent="0.2">
      <c r="AQ9937" s="7"/>
      <c r="AR9937" s="7"/>
      <c r="AS9937" s="7"/>
      <c r="AT9937" s="7"/>
      <c r="AU9937" s="7"/>
      <c r="AV9937" s="7"/>
      <c r="AX9937" s="7"/>
      <c r="AY9937" s="7"/>
      <c r="AZ9937" s="7"/>
      <c r="BA9937" s="7"/>
      <c r="BB9937" s="7"/>
      <c r="BC9937" s="7"/>
      <c r="BD9937" s="7"/>
      <c r="BG9937" s="7"/>
      <c r="BH9937" s="7"/>
      <c r="BI9937" s="7"/>
      <c r="BJ9937" s="7"/>
      <c r="BK9937" s="7"/>
      <c r="BL9937" s="7"/>
      <c r="BM9937" s="7"/>
      <c r="BP9937" s="7"/>
      <c r="BQ9937" s="7"/>
      <c r="BR9937" s="7"/>
      <c r="BS9937" s="7"/>
      <c r="BT9937" s="7"/>
      <c r="BU9937" s="7"/>
      <c r="BV9937" s="7"/>
      <c r="BW9937" s="7"/>
    </row>
    <row r="9938" spans="43:75" x14ac:dyDescent="0.2">
      <c r="AQ9938" s="7"/>
      <c r="AR9938" s="7"/>
      <c r="AS9938" s="7"/>
      <c r="AT9938" s="7"/>
      <c r="AU9938" s="7"/>
      <c r="AV9938" s="7"/>
      <c r="AX9938" s="7"/>
      <c r="AY9938" s="7"/>
      <c r="AZ9938" s="7"/>
      <c r="BA9938" s="7"/>
      <c r="BB9938" s="7"/>
      <c r="BC9938" s="7"/>
      <c r="BD9938" s="7"/>
      <c r="BG9938" s="7"/>
      <c r="BH9938" s="7"/>
      <c r="BI9938" s="7"/>
      <c r="BJ9938" s="7"/>
      <c r="BK9938" s="7"/>
      <c r="BL9938" s="7"/>
      <c r="BM9938" s="7"/>
      <c r="BP9938" s="7"/>
      <c r="BQ9938" s="7"/>
      <c r="BR9938" s="7"/>
      <c r="BS9938" s="7"/>
      <c r="BT9938" s="7"/>
      <c r="BU9938" s="7"/>
      <c r="BV9938" s="7"/>
      <c r="BW9938" s="7"/>
    </row>
    <row r="9939" spans="43:75" x14ac:dyDescent="0.2">
      <c r="AQ9939" s="7"/>
      <c r="AR9939" s="7"/>
      <c r="AS9939" s="7"/>
      <c r="AT9939" s="7"/>
      <c r="AU9939" s="7"/>
      <c r="AV9939" s="7"/>
      <c r="AX9939" s="7"/>
      <c r="AY9939" s="7"/>
      <c r="AZ9939" s="7"/>
      <c r="BA9939" s="7"/>
      <c r="BB9939" s="7"/>
      <c r="BC9939" s="7"/>
      <c r="BD9939" s="7"/>
      <c r="BG9939" s="7"/>
      <c r="BH9939" s="7"/>
      <c r="BI9939" s="7"/>
      <c r="BJ9939" s="7"/>
      <c r="BK9939" s="7"/>
      <c r="BL9939" s="7"/>
      <c r="BM9939" s="7"/>
      <c r="BP9939" s="7"/>
      <c r="BQ9939" s="7"/>
      <c r="BR9939" s="7"/>
      <c r="BS9939" s="7"/>
      <c r="BT9939" s="7"/>
      <c r="BU9939" s="7"/>
      <c r="BV9939" s="7"/>
      <c r="BW9939" s="7"/>
    </row>
    <row r="9940" spans="43:75" x14ac:dyDescent="0.2">
      <c r="AQ9940" s="7"/>
      <c r="AR9940" s="7"/>
      <c r="AS9940" s="7"/>
      <c r="AT9940" s="7"/>
      <c r="AU9940" s="7"/>
      <c r="AV9940" s="7"/>
      <c r="AX9940" s="7"/>
      <c r="AY9940" s="7"/>
      <c r="AZ9940" s="7"/>
      <c r="BA9940" s="7"/>
      <c r="BB9940" s="7"/>
      <c r="BC9940" s="7"/>
      <c r="BD9940" s="7"/>
      <c r="BG9940" s="7"/>
      <c r="BH9940" s="7"/>
      <c r="BI9940" s="7"/>
      <c r="BJ9940" s="7"/>
      <c r="BK9940" s="7"/>
      <c r="BL9940" s="7"/>
      <c r="BM9940" s="7"/>
      <c r="BP9940" s="7"/>
      <c r="BQ9940" s="7"/>
      <c r="BR9940" s="7"/>
      <c r="BS9940" s="7"/>
      <c r="BT9940" s="7"/>
      <c r="BU9940" s="7"/>
      <c r="BV9940" s="7"/>
      <c r="BW9940" s="7"/>
    </row>
    <row r="9941" spans="43:75" x14ac:dyDescent="0.2">
      <c r="AQ9941" s="7"/>
      <c r="AR9941" s="7"/>
      <c r="AS9941" s="7"/>
      <c r="AT9941" s="7"/>
      <c r="AU9941" s="7"/>
      <c r="AV9941" s="7"/>
      <c r="AX9941" s="7"/>
      <c r="AY9941" s="7"/>
      <c r="AZ9941" s="7"/>
      <c r="BA9941" s="7"/>
      <c r="BB9941" s="7"/>
      <c r="BC9941" s="7"/>
      <c r="BD9941" s="7"/>
      <c r="BG9941" s="7"/>
      <c r="BH9941" s="7"/>
      <c r="BI9941" s="7"/>
      <c r="BJ9941" s="7"/>
      <c r="BK9941" s="7"/>
      <c r="BL9941" s="7"/>
      <c r="BM9941" s="7"/>
      <c r="BP9941" s="7"/>
      <c r="BQ9941" s="7"/>
      <c r="BR9941" s="7"/>
      <c r="BS9941" s="7"/>
      <c r="BT9941" s="7"/>
      <c r="BU9941" s="7"/>
      <c r="BV9941" s="7"/>
      <c r="BW9941" s="7"/>
    </row>
    <row r="9942" spans="43:75" x14ac:dyDescent="0.2">
      <c r="AQ9942" s="7"/>
      <c r="AR9942" s="7"/>
      <c r="AS9942" s="7"/>
      <c r="AT9942" s="7"/>
      <c r="AU9942" s="7"/>
      <c r="AV9942" s="7"/>
      <c r="AX9942" s="7"/>
      <c r="AY9942" s="7"/>
      <c r="AZ9942" s="7"/>
      <c r="BA9942" s="7"/>
      <c r="BB9942" s="7"/>
      <c r="BC9942" s="7"/>
      <c r="BD9942" s="7"/>
      <c r="BG9942" s="7"/>
      <c r="BH9942" s="7"/>
      <c r="BI9942" s="7"/>
      <c r="BJ9942" s="7"/>
      <c r="BK9942" s="7"/>
      <c r="BL9942" s="7"/>
      <c r="BM9942" s="7"/>
      <c r="BP9942" s="7"/>
      <c r="BQ9942" s="7"/>
      <c r="BR9942" s="7"/>
      <c r="BS9942" s="7"/>
      <c r="BT9942" s="7"/>
      <c r="BU9942" s="7"/>
      <c r="BV9942" s="7"/>
      <c r="BW9942" s="7"/>
    </row>
    <row r="9943" spans="43:75" x14ac:dyDescent="0.2">
      <c r="AQ9943" s="7"/>
      <c r="AR9943" s="7"/>
      <c r="AS9943" s="7"/>
      <c r="AT9943" s="7"/>
      <c r="AU9943" s="7"/>
      <c r="AV9943" s="7"/>
      <c r="AX9943" s="7"/>
      <c r="AY9943" s="7"/>
      <c r="AZ9943" s="7"/>
      <c r="BA9943" s="7"/>
      <c r="BB9943" s="7"/>
      <c r="BC9943" s="7"/>
      <c r="BD9943" s="7"/>
      <c r="BG9943" s="7"/>
      <c r="BH9943" s="7"/>
      <c r="BI9943" s="7"/>
      <c r="BJ9943" s="7"/>
      <c r="BK9943" s="7"/>
      <c r="BL9943" s="7"/>
      <c r="BM9943" s="7"/>
      <c r="BP9943" s="7"/>
      <c r="BQ9943" s="7"/>
      <c r="BR9943" s="7"/>
      <c r="BS9943" s="7"/>
      <c r="BT9943" s="7"/>
      <c r="BU9943" s="7"/>
      <c r="BV9943" s="7"/>
      <c r="BW9943" s="7"/>
    </row>
    <row r="9944" spans="43:75" x14ac:dyDescent="0.2">
      <c r="AQ9944" s="7"/>
      <c r="AR9944" s="7"/>
      <c r="AS9944" s="7"/>
      <c r="AT9944" s="7"/>
      <c r="AU9944" s="7"/>
      <c r="AV9944" s="7"/>
      <c r="AX9944" s="7"/>
      <c r="AY9944" s="7"/>
      <c r="AZ9944" s="7"/>
      <c r="BA9944" s="7"/>
      <c r="BB9944" s="7"/>
      <c r="BC9944" s="7"/>
      <c r="BD9944" s="7"/>
      <c r="BG9944" s="7"/>
      <c r="BH9944" s="7"/>
      <c r="BI9944" s="7"/>
      <c r="BJ9944" s="7"/>
      <c r="BK9944" s="7"/>
      <c r="BL9944" s="7"/>
      <c r="BM9944" s="7"/>
      <c r="BP9944" s="7"/>
      <c r="BQ9944" s="7"/>
      <c r="BR9944" s="7"/>
      <c r="BS9944" s="7"/>
      <c r="BT9944" s="7"/>
      <c r="BU9944" s="7"/>
      <c r="BV9944" s="7"/>
      <c r="BW9944" s="7"/>
    </row>
    <row r="9945" spans="43:75" x14ac:dyDescent="0.2">
      <c r="AQ9945" s="7"/>
      <c r="AR9945" s="7"/>
      <c r="AS9945" s="7"/>
      <c r="AT9945" s="7"/>
      <c r="AU9945" s="7"/>
      <c r="AV9945" s="7"/>
      <c r="AX9945" s="7"/>
      <c r="AY9945" s="7"/>
      <c r="AZ9945" s="7"/>
      <c r="BA9945" s="7"/>
      <c r="BB9945" s="7"/>
      <c r="BC9945" s="7"/>
      <c r="BD9945" s="7"/>
      <c r="BG9945" s="7"/>
      <c r="BH9945" s="7"/>
      <c r="BI9945" s="7"/>
      <c r="BJ9945" s="7"/>
      <c r="BK9945" s="7"/>
      <c r="BL9945" s="7"/>
      <c r="BM9945" s="7"/>
      <c r="BP9945" s="7"/>
      <c r="BQ9945" s="7"/>
      <c r="BR9945" s="7"/>
      <c r="BS9945" s="7"/>
      <c r="BT9945" s="7"/>
      <c r="BU9945" s="7"/>
      <c r="BV9945" s="7"/>
      <c r="BW9945" s="7"/>
    </row>
    <row r="9946" spans="43:75" x14ac:dyDescent="0.2">
      <c r="AQ9946" s="7"/>
      <c r="AR9946" s="7"/>
      <c r="AS9946" s="7"/>
      <c r="AT9946" s="7"/>
      <c r="AU9946" s="7"/>
      <c r="AV9946" s="7"/>
      <c r="AX9946" s="7"/>
      <c r="AY9946" s="7"/>
      <c r="AZ9946" s="7"/>
      <c r="BA9946" s="7"/>
      <c r="BB9946" s="7"/>
      <c r="BC9946" s="7"/>
      <c r="BD9946" s="7"/>
      <c r="BG9946" s="7"/>
      <c r="BH9946" s="7"/>
      <c r="BI9946" s="7"/>
      <c r="BJ9946" s="7"/>
      <c r="BK9946" s="7"/>
      <c r="BL9946" s="7"/>
      <c r="BM9946" s="7"/>
      <c r="BP9946" s="7"/>
      <c r="BQ9946" s="7"/>
      <c r="BR9946" s="7"/>
      <c r="BS9946" s="7"/>
      <c r="BT9946" s="7"/>
      <c r="BU9946" s="7"/>
      <c r="BV9946" s="7"/>
      <c r="BW9946" s="7"/>
    </row>
    <row r="9947" spans="43:75" x14ac:dyDescent="0.2">
      <c r="AQ9947" s="7"/>
      <c r="AR9947" s="7"/>
      <c r="AS9947" s="7"/>
      <c r="AT9947" s="7"/>
      <c r="AU9947" s="7"/>
      <c r="AV9947" s="7"/>
      <c r="AX9947" s="7"/>
      <c r="AY9947" s="7"/>
      <c r="AZ9947" s="7"/>
      <c r="BA9947" s="7"/>
      <c r="BB9947" s="7"/>
      <c r="BC9947" s="7"/>
      <c r="BD9947" s="7"/>
      <c r="BG9947" s="7"/>
      <c r="BH9947" s="7"/>
      <c r="BI9947" s="7"/>
      <c r="BJ9947" s="7"/>
      <c r="BK9947" s="7"/>
      <c r="BL9947" s="7"/>
      <c r="BM9947" s="7"/>
      <c r="BP9947" s="7"/>
      <c r="BQ9947" s="7"/>
      <c r="BR9947" s="7"/>
      <c r="BS9947" s="7"/>
      <c r="BT9947" s="7"/>
      <c r="BU9947" s="7"/>
      <c r="BV9947" s="7"/>
      <c r="BW9947" s="7"/>
    </row>
    <row r="9948" spans="43:75" x14ac:dyDescent="0.2">
      <c r="AQ9948" s="7"/>
      <c r="AR9948" s="7"/>
      <c r="AS9948" s="7"/>
      <c r="AT9948" s="7"/>
      <c r="AU9948" s="7"/>
      <c r="AV9948" s="7"/>
      <c r="AX9948" s="7"/>
      <c r="AY9948" s="7"/>
      <c r="AZ9948" s="7"/>
      <c r="BA9948" s="7"/>
      <c r="BB9948" s="7"/>
      <c r="BC9948" s="7"/>
      <c r="BD9948" s="7"/>
      <c r="BG9948" s="7"/>
      <c r="BH9948" s="7"/>
      <c r="BI9948" s="7"/>
      <c r="BJ9948" s="7"/>
      <c r="BK9948" s="7"/>
      <c r="BL9948" s="7"/>
      <c r="BM9948" s="7"/>
      <c r="BP9948" s="7"/>
      <c r="BQ9948" s="7"/>
      <c r="BR9948" s="7"/>
      <c r="BS9948" s="7"/>
      <c r="BT9948" s="7"/>
      <c r="BU9948" s="7"/>
      <c r="BV9948" s="7"/>
      <c r="BW9948" s="7"/>
    </row>
    <row r="9949" spans="43:75" x14ac:dyDescent="0.2">
      <c r="AQ9949" s="7"/>
      <c r="AR9949" s="7"/>
      <c r="AS9949" s="7"/>
      <c r="AT9949" s="7"/>
      <c r="AU9949" s="7"/>
      <c r="AV9949" s="7"/>
      <c r="AX9949" s="7"/>
      <c r="AY9949" s="7"/>
      <c r="AZ9949" s="7"/>
      <c r="BA9949" s="7"/>
      <c r="BB9949" s="7"/>
      <c r="BC9949" s="7"/>
      <c r="BD9949" s="7"/>
      <c r="BG9949" s="7"/>
      <c r="BH9949" s="7"/>
      <c r="BI9949" s="7"/>
      <c r="BJ9949" s="7"/>
      <c r="BK9949" s="7"/>
      <c r="BL9949" s="7"/>
      <c r="BM9949" s="7"/>
      <c r="BP9949" s="7"/>
      <c r="BQ9949" s="7"/>
      <c r="BR9949" s="7"/>
      <c r="BS9949" s="7"/>
      <c r="BT9949" s="7"/>
      <c r="BU9949" s="7"/>
      <c r="BV9949" s="7"/>
      <c r="BW9949" s="7"/>
    </row>
    <row r="9950" spans="43:75" x14ac:dyDescent="0.2">
      <c r="AQ9950" s="7"/>
      <c r="AR9950" s="7"/>
      <c r="AS9950" s="7"/>
      <c r="AT9950" s="7"/>
      <c r="AU9950" s="7"/>
      <c r="AV9950" s="7"/>
      <c r="AX9950" s="7"/>
      <c r="AY9950" s="7"/>
      <c r="AZ9950" s="7"/>
      <c r="BA9950" s="7"/>
      <c r="BB9950" s="7"/>
      <c r="BC9950" s="7"/>
      <c r="BD9950" s="7"/>
      <c r="BG9950" s="7"/>
      <c r="BH9950" s="7"/>
      <c r="BI9950" s="7"/>
      <c r="BJ9950" s="7"/>
      <c r="BK9950" s="7"/>
      <c r="BL9950" s="7"/>
      <c r="BM9950" s="7"/>
      <c r="BP9950" s="7"/>
      <c r="BQ9950" s="7"/>
      <c r="BR9950" s="7"/>
      <c r="BS9950" s="7"/>
      <c r="BT9950" s="7"/>
      <c r="BU9950" s="7"/>
      <c r="BV9950" s="7"/>
      <c r="BW9950" s="7"/>
    </row>
    <row r="9951" spans="43:75" x14ac:dyDescent="0.2">
      <c r="AQ9951" s="7"/>
      <c r="AR9951" s="7"/>
      <c r="AS9951" s="7"/>
      <c r="AT9951" s="7"/>
      <c r="AU9951" s="7"/>
      <c r="AV9951" s="7"/>
      <c r="AX9951" s="7"/>
      <c r="AY9951" s="7"/>
      <c r="AZ9951" s="7"/>
      <c r="BA9951" s="7"/>
      <c r="BB9951" s="7"/>
      <c r="BC9951" s="7"/>
      <c r="BD9951" s="7"/>
      <c r="BG9951" s="7"/>
      <c r="BH9951" s="7"/>
      <c r="BI9951" s="7"/>
      <c r="BJ9951" s="7"/>
      <c r="BK9951" s="7"/>
      <c r="BL9951" s="7"/>
      <c r="BM9951" s="7"/>
      <c r="BP9951" s="7"/>
      <c r="BQ9951" s="7"/>
      <c r="BR9951" s="7"/>
      <c r="BS9951" s="7"/>
      <c r="BT9951" s="7"/>
      <c r="BU9951" s="7"/>
      <c r="BV9951" s="7"/>
      <c r="BW9951" s="7"/>
    </row>
    <row r="9952" spans="43:75" x14ac:dyDescent="0.2">
      <c r="AQ9952" s="7"/>
      <c r="AR9952" s="7"/>
      <c r="AS9952" s="7"/>
      <c r="AT9952" s="7"/>
      <c r="AU9952" s="7"/>
      <c r="AV9952" s="7"/>
      <c r="AX9952" s="7"/>
      <c r="AY9952" s="7"/>
      <c r="AZ9952" s="7"/>
      <c r="BA9952" s="7"/>
      <c r="BB9952" s="7"/>
      <c r="BC9952" s="7"/>
      <c r="BD9952" s="7"/>
      <c r="BG9952" s="7"/>
      <c r="BH9952" s="7"/>
      <c r="BI9952" s="7"/>
      <c r="BJ9952" s="7"/>
      <c r="BK9952" s="7"/>
      <c r="BL9952" s="7"/>
      <c r="BM9952" s="7"/>
      <c r="BP9952" s="7"/>
      <c r="BQ9952" s="7"/>
      <c r="BR9952" s="7"/>
      <c r="BS9952" s="7"/>
      <c r="BT9952" s="7"/>
      <c r="BU9952" s="7"/>
      <c r="BV9952" s="7"/>
      <c r="BW9952" s="7"/>
    </row>
    <row r="9953" spans="43:75" x14ac:dyDescent="0.2">
      <c r="AQ9953" s="7"/>
      <c r="AR9953" s="7"/>
      <c r="AS9953" s="7"/>
      <c r="AT9953" s="7"/>
      <c r="AU9953" s="7"/>
      <c r="AV9953" s="7"/>
      <c r="AX9953" s="7"/>
      <c r="AY9953" s="7"/>
      <c r="AZ9953" s="7"/>
      <c r="BA9953" s="7"/>
      <c r="BB9953" s="7"/>
      <c r="BC9953" s="7"/>
      <c r="BD9953" s="7"/>
      <c r="BG9953" s="7"/>
      <c r="BH9953" s="7"/>
      <c r="BI9953" s="7"/>
      <c r="BJ9953" s="7"/>
      <c r="BK9953" s="7"/>
      <c r="BL9953" s="7"/>
      <c r="BM9953" s="7"/>
      <c r="BP9953" s="7"/>
      <c r="BQ9953" s="7"/>
      <c r="BR9953" s="7"/>
      <c r="BS9953" s="7"/>
      <c r="BT9953" s="7"/>
      <c r="BU9953" s="7"/>
      <c r="BV9953" s="7"/>
      <c r="BW9953" s="7"/>
    </row>
    <row r="9954" spans="43:75" x14ac:dyDescent="0.2">
      <c r="AQ9954" s="7"/>
      <c r="AR9954" s="7"/>
      <c r="AS9954" s="7"/>
      <c r="AT9954" s="7"/>
      <c r="AU9954" s="7"/>
      <c r="AV9954" s="7"/>
      <c r="AX9954" s="7"/>
      <c r="AY9954" s="7"/>
      <c r="AZ9954" s="7"/>
      <c r="BA9954" s="7"/>
      <c r="BB9954" s="7"/>
      <c r="BC9954" s="7"/>
      <c r="BD9954" s="7"/>
      <c r="BG9954" s="7"/>
      <c r="BH9954" s="7"/>
      <c r="BI9954" s="7"/>
      <c r="BJ9954" s="7"/>
      <c r="BK9954" s="7"/>
      <c r="BL9954" s="7"/>
      <c r="BM9954" s="7"/>
      <c r="BP9954" s="7"/>
      <c r="BQ9954" s="7"/>
      <c r="BR9954" s="7"/>
      <c r="BS9954" s="7"/>
      <c r="BT9954" s="7"/>
      <c r="BU9954" s="7"/>
      <c r="BV9954" s="7"/>
      <c r="BW9954" s="7"/>
    </row>
    <row r="9955" spans="43:75" x14ac:dyDescent="0.2">
      <c r="AQ9955" s="7"/>
      <c r="AR9955" s="7"/>
      <c r="AS9955" s="7"/>
      <c r="AT9955" s="7"/>
      <c r="AU9955" s="7"/>
      <c r="AV9955" s="7"/>
      <c r="AX9955" s="7"/>
      <c r="AY9955" s="7"/>
      <c r="AZ9955" s="7"/>
      <c r="BA9955" s="7"/>
      <c r="BB9955" s="7"/>
      <c r="BC9955" s="7"/>
      <c r="BD9955" s="7"/>
      <c r="BG9955" s="7"/>
      <c r="BH9955" s="7"/>
      <c r="BI9955" s="7"/>
      <c r="BJ9955" s="7"/>
      <c r="BK9955" s="7"/>
      <c r="BL9955" s="7"/>
      <c r="BM9955" s="7"/>
      <c r="BP9955" s="7"/>
      <c r="BQ9955" s="7"/>
      <c r="BR9955" s="7"/>
      <c r="BS9955" s="7"/>
      <c r="BT9955" s="7"/>
      <c r="BU9955" s="7"/>
      <c r="BV9955" s="7"/>
      <c r="BW9955" s="7"/>
    </row>
    <row r="9956" spans="43:75" x14ac:dyDescent="0.2">
      <c r="AQ9956" s="7"/>
      <c r="AR9956" s="7"/>
      <c r="AS9956" s="7"/>
      <c r="AT9956" s="7"/>
      <c r="AU9956" s="7"/>
      <c r="AV9956" s="7"/>
      <c r="AX9956" s="7"/>
      <c r="AY9956" s="7"/>
      <c r="AZ9956" s="7"/>
      <c r="BA9956" s="7"/>
      <c r="BB9956" s="7"/>
      <c r="BC9956" s="7"/>
      <c r="BD9956" s="7"/>
      <c r="BG9956" s="7"/>
      <c r="BH9956" s="7"/>
      <c r="BI9956" s="7"/>
      <c r="BJ9956" s="7"/>
      <c r="BK9956" s="7"/>
      <c r="BL9956" s="7"/>
      <c r="BM9956" s="7"/>
      <c r="BP9956" s="7"/>
      <c r="BQ9956" s="7"/>
      <c r="BR9956" s="7"/>
      <c r="BS9956" s="7"/>
      <c r="BT9956" s="7"/>
      <c r="BU9956" s="7"/>
      <c r="BV9956" s="7"/>
      <c r="BW9956" s="7"/>
    </row>
    <row r="9957" spans="43:75" x14ac:dyDescent="0.2">
      <c r="AQ9957" s="7"/>
      <c r="AR9957" s="7"/>
      <c r="AS9957" s="7"/>
      <c r="AT9957" s="7"/>
      <c r="AU9957" s="7"/>
      <c r="AV9957" s="7"/>
      <c r="AX9957" s="7"/>
      <c r="AY9957" s="7"/>
      <c r="AZ9957" s="7"/>
      <c r="BA9957" s="7"/>
      <c r="BB9957" s="7"/>
      <c r="BC9957" s="7"/>
      <c r="BD9957" s="7"/>
      <c r="BG9957" s="7"/>
      <c r="BH9957" s="7"/>
      <c r="BI9957" s="7"/>
      <c r="BJ9957" s="7"/>
      <c r="BK9957" s="7"/>
      <c r="BL9957" s="7"/>
      <c r="BM9957" s="7"/>
      <c r="BP9957" s="7"/>
      <c r="BQ9957" s="7"/>
      <c r="BR9957" s="7"/>
      <c r="BS9957" s="7"/>
      <c r="BT9957" s="7"/>
      <c r="BU9957" s="7"/>
      <c r="BV9957" s="7"/>
      <c r="BW9957" s="7"/>
    </row>
    <row r="9958" spans="43:75" x14ac:dyDescent="0.2">
      <c r="AQ9958" s="7"/>
      <c r="AR9958" s="7"/>
      <c r="AS9958" s="7"/>
      <c r="AT9958" s="7"/>
      <c r="AU9958" s="7"/>
      <c r="AV9958" s="7"/>
      <c r="AX9958" s="7"/>
      <c r="AY9958" s="7"/>
      <c r="AZ9958" s="7"/>
      <c r="BA9958" s="7"/>
      <c r="BB9958" s="7"/>
      <c r="BC9958" s="7"/>
      <c r="BD9958" s="7"/>
      <c r="BG9958" s="7"/>
      <c r="BH9958" s="7"/>
      <c r="BI9958" s="7"/>
      <c r="BJ9958" s="7"/>
      <c r="BK9958" s="7"/>
      <c r="BL9958" s="7"/>
      <c r="BM9958" s="7"/>
      <c r="BP9958" s="7"/>
      <c r="BQ9958" s="7"/>
      <c r="BR9958" s="7"/>
      <c r="BS9958" s="7"/>
      <c r="BT9958" s="7"/>
      <c r="BU9958" s="7"/>
      <c r="BV9958" s="7"/>
      <c r="BW9958" s="7"/>
    </row>
    <row r="9959" spans="43:75" x14ac:dyDescent="0.2">
      <c r="AQ9959" s="7"/>
      <c r="AR9959" s="7"/>
      <c r="AS9959" s="7"/>
      <c r="AT9959" s="7"/>
      <c r="AU9959" s="7"/>
      <c r="AV9959" s="7"/>
      <c r="AX9959" s="7"/>
      <c r="AY9959" s="7"/>
      <c r="AZ9959" s="7"/>
      <c r="BA9959" s="7"/>
      <c r="BB9959" s="7"/>
      <c r="BC9959" s="7"/>
      <c r="BD9959" s="7"/>
      <c r="BG9959" s="7"/>
      <c r="BH9959" s="7"/>
      <c r="BI9959" s="7"/>
      <c r="BJ9959" s="7"/>
      <c r="BK9959" s="7"/>
      <c r="BL9959" s="7"/>
      <c r="BM9959" s="7"/>
      <c r="BP9959" s="7"/>
      <c r="BQ9959" s="7"/>
      <c r="BR9959" s="7"/>
      <c r="BS9959" s="7"/>
      <c r="BT9959" s="7"/>
      <c r="BU9959" s="7"/>
      <c r="BV9959" s="7"/>
      <c r="BW9959" s="7"/>
    </row>
    <row r="9960" spans="43:75" x14ac:dyDescent="0.2">
      <c r="AQ9960" s="7"/>
      <c r="AR9960" s="7"/>
      <c r="AS9960" s="7"/>
      <c r="AT9960" s="7"/>
      <c r="AU9960" s="7"/>
      <c r="AV9960" s="7"/>
      <c r="AX9960" s="7"/>
      <c r="AY9960" s="7"/>
      <c r="AZ9960" s="7"/>
      <c r="BA9960" s="7"/>
      <c r="BB9960" s="7"/>
      <c r="BC9960" s="7"/>
      <c r="BD9960" s="7"/>
      <c r="BG9960" s="7"/>
      <c r="BH9960" s="7"/>
      <c r="BI9960" s="7"/>
      <c r="BJ9960" s="7"/>
      <c r="BK9960" s="7"/>
      <c r="BL9960" s="7"/>
      <c r="BM9960" s="7"/>
      <c r="BP9960" s="7"/>
      <c r="BQ9960" s="7"/>
      <c r="BR9960" s="7"/>
      <c r="BS9960" s="7"/>
      <c r="BT9960" s="7"/>
      <c r="BU9960" s="7"/>
      <c r="BV9960" s="7"/>
      <c r="BW9960" s="7"/>
    </row>
    <row r="9961" spans="43:75" x14ac:dyDescent="0.2">
      <c r="AQ9961" s="7"/>
      <c r="AR9961" s="7"/>
      <c r="AS9961" s="7"/>
      <c r="AT9961" s="7"/>
      <c r="AU9961" s="7"/>
      <c r="AV9961" s="7"/>
      <c r="AX9961" s="7"/>
      <c r="AY9961" s="7"/>
      <c r="AZ9961" s="7"/>
      <c r="BA9961" s="7"/>
      <c r="BB9961" s="7"/>
      <c r="BC9961" s="7"/>
      <c r="BD9961" s="7"/>
      <c r="BG9961" s="7"/>
      <c r="BH9961" s="7"/>
      <c r="BI9961" s="7"/>
      <c r="BJ9961" s="7"/>
      <c r="BK9961" s="7"/>
      <c r="BL9961" s="7"/>
      <c r="BM9961" s="7"/>
      <c r="BP9961" s="7"/>
      <c r="BQ9961" s="7"/>
      <c r="BR9961" s="7"/>
      <c r="BS9961" s="7"/>
      <c r="BT9961" s="7"/>
      <c r="BU9961" s="7"/>
      <c r="BV9961" s="7"/>
      <c r="BW9961" s="7"/>
    </row>
    <row r="9962" spans="43:75" x14ac:dyDescent="0.2">
      <c r="AQ9962" s="7"/>
      <c r="AR9962" s="7"/>
      <c r="AS9962" s="7"/>
      <c r="AT9962" s="7"/>
      <c r="AU9962" s="7"/>
      <c r="AV9962" s="7"/>
      <c r="AX9962" s="7"/>
      <c r="AY9962" s="7"/>
      <c r="AZ9962" s="7"/>
      <c r="BA9962" s="7"/>
      <c r="BB9962" s="7"/>
      <c r="BC9962" s="7"/>
      <c r="BD9962" s="7"/>
      <c r="BG9962" s="7"/>
      <c r="BH9962" s="7"/>
      <c r="BI9962" s="7"/>
      <c r="BJ9962" s="7"/>
      <c r="BK9962" s="7"/>
      <c r="BL9962" s="7"/>
      <c r="BM9962" s="7"/>
      <c r="BP9962" s="7"/>
      <c r="BQ9962" s="7"/>
      <c r="BR9962" s="7"/>
      <c r="BS9962" s="7"/>
      <c r="BT9962" s="7"/>
      <c r="BU9962" s="7"/>
      <c r="BV9962" s="7"/>
      <c r="BW9962" s="7"/>
    </row>
    <row r="9963" spans="43:75" x14ac:dyDescent="0.2">
      <c r="AQ9963" s="7"/>
      <c r="AR9963" s="7"/>
      <c r="AS9963" s="7"/>
      <c r="AT9963" s="7"/>
      <c r="AU9963" s="7"/>
      <c r="AV9963" s="7"/>
      <c r="AX9963" s="7"/>
      <c r="AY9963" s="7"/>
      <c r="AZ9963" s="7"/>
      <c r="BA9963" s="7"/>
      <c r="BB9963" s="7"/>
      <c r="BC9963" s="7"/>
      <c r="BD9963" s="7"/>
      <c r="BG9963" s="7"/>
      <c r="BH9963" s="7"/>
      <c r="BI9963" s="7"/>
      <c r="BJ9963" s="7"/>
      <c r="BK9963" s="7"/>
      <c r="BL9963" s="7"/>
      <c r="BM9963" s="7"/>
      <c r="BP9963" s="7"/>
      <c r="BQ9963" s="7"/>
      <c r="BR9963" s="7"/>
      <c r="BS9963" s="7"/>
      <c r="BT9963" s="7"/>
      <c r="BU9963" s="7"/>
      <c r="BV9963" s="7"/>
      <c r="BW9963" s="7"/>
    </row>
    <row r="9964" spans="43:75" x14ac:dyDescent="0.2">
      <c r="AQ9964" s="7"/>
      <c r="AR9964" s="7"/>
      <c r="AS9964" s="7"/>
      <c r="AT9964" s="7"/>
      <c r="AU9964" s="7"/>
      <c r="AV9964" s="7"/>
      <c r="AX9964" s="7"/>
      <c r="AY9964" s="7"/>
      <c r="AZ9964" s="7"/>
      <c r="BA9964" s="7"/>
      <c r="BB9964" s="7"/>
      <c r="BC9964" s="7"/>
      <c r="BD9964" s="7"/>
      <c r="BG9964" s="7"/>
      <c r="BH9964" s="7"/>
      <c r="BI9964" s="7"/>
      <c r="BJ9964" s="7"/>
      <c r="BK9964" s="7"/>
      <c r="BL9964" s="7"/>
      <c r="BM9964" s="7"/>
      <c r="BP9964" s="7"/>
      <c r="BQ9964" s="7"/>
      <c r="BR9964" s="7"/>
      <c r="BS9964" s="7"/>
      <c r="BT9964" s="7"/>
      <c r="BU9964" s="7"/>
      <c r="BV9964" s="7"/>
      <c r="BW9964" s="7"/>
    </row>
    <row r="9965" spans="43:75" x14ac:dyDescent="0.2">
      <c r="AQ9965" s="7"/>
      <c r="AR9965" s="7"/>
      <c r="AS9965" s="7"/>
      <c r="AT9965" s="7"/>
      <c r="AU9965" s="7"/>
      <c r="AV9965" s="7"/>
      <c r="AX9965" s="7"/>
      <c r="AY9965" s="7"/>
      <c r="AZ9965" s="7"/>
      <c r="BA9965" s="7"/>
      <c r="BB9965" s="7"/>
      <c r="BC9965" s="7"/>
      <c r="BD9965" s="7"/>
      <c r="BG9965" s="7"/>
      <c r="BH9965" s="7"/>
      <c r="BI9965" s="7"/>
      <c r="BJ9965" s="7"/>
      <c r="BK9965" s="7"/>
      <c r="BL9965" s="7"/>
      <c r="BM9965" s="7"/>
      <c r="BP9965" s="7"/>
      <c r="BQ9965" s="7"/>
      <c r="BR9965" s="7"/>
      <c r="BS9965" s="7"/>
      <c r="BT9965" s="7"/>
      <c r="BU9965" s="7"/>
      <c r="BV9965" s="7"/>
      <c r="BW9965" s="7"/>
    </row>
    <row r="9966" spans="43:75" x14ac:dyDescent="0.2">
      <c r="AQ9966" s="7"/>
      <c r="AR9966" s="7"/>
      <c r="AS9966" s="7"/>
      <c r="AT9966" s="7"/>
      <c r="AU9966" s="7"/>
      <c r="AV9966" s="7"/>
      <c r="AX9966" s="7"/>
      <c r="AY9966" s="7"/>
      <c r="AZ9966" s="7"/>
      <c r="BA9966" s="7"/>
      <c r="BB9966" s="7"/>
      <c r="BC9966" s="7"/>
      <c r="BD9966" s="7"/>
      <c r="BG9966" s="7"/>
      <c r="BH9966" s="7"/>
      <c r="BI9966" s="7"/>
      <c r="BJ9966" s="7"/>
      <c r="BK9966" s="7"/>
      <c r="BL9966" s="7"/>
      <c r="BM9966" s="7"/>
      <c r="BP9966" s="7"/>
      <c r="BQ9966" s="7"/>
      <c r="BR9966" s="7"/>
      <c r="BS9966" s="7"/>
      <c r="BT9966" s="7"/>
      <c r="BU9966" s="7"/>
      <c r="BV9966" s="7"/>
      <c r="BW9966" s="7"/>
    </row>
    <row r="9967" spans="43:75" x14ac:dyDescent="0.2">
      <c r="AQ9967" s="7"/>
      <c r="AR9967" s="7"/>
      <c r="AS9967" s="7"/>
      <c r="AT9967" s="7"/>
      <c r="AU9967" s="7"/>
      <c r="AV9967" s="7"/>
      <c r="AX9967" s="7"/>
      <c r="AY9967" s="7"/>
      <c r="AZ9967" s="7"/>
      <c r="BA9967" s="7"/>
      <c r="BB9967" s="7"/>
      <c r="BC9967" s="7"/>
      <c r="BD9967" s="7"/>
      <c r="BG9967" s="7"/>
      <c r="BH9967" s="7"/>
      <c r="BI9967" s="7"/>
      <c r="BJ9967" s="7"/>
      <c r="BK9967" s="7"/>
      <c r="BL9967" s="7"/>
      <c r="BM9967" s="7"/>
      <c r="BP9967" s="7"/>
      <c r="BQ9967" s="7"/>
      <c r="BR9967" s="7"/>
      <c r="BS9967" s="7"/>
      <c r="BT9967" s="7"/>
      <c r="BU9967" s="7"/>
      <c r="BV9967" s="7"/>
      <c r="BW9967" s="7"/>
    </row>
    <row r="9968" spans="43:75" x14ac:dyDescent="0.2">
      <c r="AQ9968" s="7"/>
      <c r="AR9968" s="7"/>
      <c r="AS9968" s="7"/>
      <c r="AT9968" s="7"/>
      <c r="AU9968" s="7"/>
      <c r="AV9968" s="7"/>
      <c r="AX9968" s="7"/>
      <c r="AY9968" s="7"/>
      <c r="AZ9968" s="7"/>
      <c r="BA9968" s="7"/>
      <c r="BB9968" s="7"/>
      <c r="BC9968" s="7"/>
      <c r="BD9968" s="7"/>
      <c r="BG9968" s="7"/>
      <c r="BH9968" s="7"/>
      <c r="BI9968" s="7"/>
      <c r="BJ9968" s="7"/>
      <c r="BK9968" s="7"/>
      <c r="BL9968" s="7"/>
      <c r="BM9968" s="7"/>
      <c r="BP9968" s="7"/>
      <c r="BQ9968" s="7"/>
      <c r="BR9968" s="7"/>
      <c r="BS9968" s="7"/>
      <c r="BT9968" s="7"/>
      <c r="BU9968" s="7"/>
      <c r="BV9968" s="7"/>
      <c r="BW9968" s="7"/>
    </row>
    <row r="9969" spans="43:75" x14ac:dyDescent="0.2">
      <c r="AQ9969" s="7"/>
      <c r="AR9969" s="7"/>
      <c r="AS9969" s="7"/>
      <c r="AT9969" s="7"/>
      <c r="AU9969" s="7"/>
      <c r="AV9969" s="7"/>
      <c r="AX9969" s="7"/>
      <c r="AY9969" s="7"/>
      <c r="AZ9969" s="7"/>
      <c r="BA9969" s="7"/>
      <c r="BB9969" s="7"/>
      <c r="BC9969" s="7"/>
      <c r="BD9969" s="7"/>
      <c r="BG9969" s="7"/>
      <c r="BH9969" s="7"/>
      <c r="BI9969" s="7"/>
      <c r="BJ9969" s="7"/>
      <c r="BK9969" s="7"/>
      <c r="BL9969" s="7"/>
      <c r="BM9969" s="7"/>
      <c r="BP9969" s="7"/>
      <c r="BQ9969" s="7"/>
      <c r="BR9969" s="7"/>
      <c r="BS9969" s="7"/>
      <c r="BT9969" s="7"/>
      <c r="BU9969" s="7"/>
      <c r="BV9969" s="7"/>
      <c r="BW9969" s="7"/>
    </row>
    <row r="9970" spans="43:75" x14ac:dyDescent="0.2">
      <c r="AQ9970" s="7"/>
      <c r="AR9970" s="7"/>
      <c r="AS9970" s="7"/>
      <c r="AT9970" s="7"/>
      <c r="AU9970" s="7"/>
      <c r="AV9970" s="7"/>
      <c r="AX9970" s="7"/>
      <c r="AY9970" s="7"/>
      <c r="AZ9970" s="7"/>
      <c r="BA9970" s="7"/>
      <c r="BB9970" s="7"/>
      <c r="BC9970" s="7"/>
      <c r="BD9970" s="7"/>
      <c r="BG9970" s="7"/>
      <c r="BH9970" s="7"/>
      <c r="BI9970" s="7"/>
      <c r="BJ9970" s="7"/>
      <c r="BK9970" s="7"/>
      <c r="BL9970" s="7"/>
      <c r="BM9970" s="7"/>
      <c r="BP9970" s="7"/>
      <c r="BQ9970" s="7"/>
      <c r="BR9970" s="7"/>
      <c r="BS9970" s="7"/>
      <c r="BT9970" s="7"/>
      <c r="BU9970" s="7"/>
      <c r="BV9970" s="7"/>
      <c r="BW9970" s="7"/>
    </row>
    <row r="9971" spans="43:75" x14ac:dyDescent="0.2">
      <c r="AQ9971" s="7"/>
      <c r="AR9971" s="7"/>
      <c r="AS9971" s="7"/>
      <c r="AT9971" s="7"/>
      <c r="AU9971" s="7"/>
      <c r="AV9971" s="7"/>
      <c r="AX9971" s="7"/>
      <c r="AY9971" s="7"/>
      <c r="AZ9971" s="7"/>
      <c r="BA9971" s="7"/>
      <c r="BB9971" s="7"/>
      <c r="BC9971" s="7"/>
      <c r="BD9971" s="7"/>
      <c r="BG9971" s="7"/>
      <c r="BH9971" s="7"/>
      <c r="BI9971" s="7"/>
      <c r="BJ9971" s="7"/>
      <c r="BK9971" s="7"/>
      <c r="BL9971" s="7"/>
      <c r="BM9971" s="7"/>
      <c r="BP9971" s="7"/>
      <c r="BQ9971" s="7"/>
      <c r="BR9971" s="7"/>
      <c r="BS9971" s="7"/>
      <c r="BT9971" s="7"/>
      <c r="BU9971" s="7"/>
      <c r="BV9971" s="7"/>
      <c r="BW9971" s="7"/>
    </row>
    <row r="9972" spans="43:75" x14ac:dyDescent="0.2">
      <c r="AQ9972" s="7"/>
      <c r="AR9972" s="7"/>
      <c r="AS9972" s="7"/>
      <c r="AT9972" s="7"/>
      <c r="AU9972" s="7"/>
      <c r="AV9972" s="7"/>
      <c r="AX9972" s="7"/>
      <c r="AY9972" s="7"/>
      <c r="AZ9972" s="7"/>
      <c r="BA9972" s="7"/>
      <c r="BB9972" s="7"/>
      <c r="BC9972" s="7"/>
      <c r="BD9972" s="7"/>
      <c r="BG9972" s="7"/>
      <c r="BH9972" s="7"/>
      <c r="BI9972" s="7"/>
      <c r="BJ9972" s="7"/>
      <c r="BK9972" s="7"/>
      <c r="BL9972" s="7"/>
      <c r="BM9972" s="7"/>
      <c r="BP9972" s="7"/>
      <c r="BQ9972" s="7"/>
      <c r="BR9972" s="7"/>
      <c r="BS9972" s="7"/>
      <c r="BT9972" s="7"/>
      <c r="BU9972" s="7"/>
      <c r="BV9972" s="7"/>
      <c r="BW9972" s="7"/>
    </row>
    <row r="9973" spans="43:75" x14ac:dyDescent="0.2">
      <c r="AQ9973" s="7"/>
      <c r="AR9973" s="7"/>
      <c r="AS9973" s="7"/>
      <c r="AT9973" s="7"/>
      <c r="AU9973" s="7"/>
      <c r="AV9973" s="7"/>
      <c r="AX9973" s="7"/>
      <c r="AY9973" s="7"/>
      <c r="AZ9973" s="7"/>
      <c r="BA9973" s="7"/>
      <c r="BB9973" s="7"/>
      <c r="BC9973" s="7"/>
      <c r="BD9973" s="7"/>
      <c r="BG9973" s="7"/>
      <c r="BH9973" s="7"/>
      <c r="BI9973" s="7"/>
      <c r="BJ9973" s="7"/>
      <c r="BK9973" s="7"/>
      <c r="BL9973" s="7"/>
      <c r="BM9973" s="7"/>
      <c r="BP9973" s="7"/>
      <c r="BQ9973" s="7"/>
      <c r="BR9973" s="7"/>
      <c r="BS9973" s="7"/>
      <c r="BT9973" s="7"/>
      <c r="BU9973" s="7"/>
      <c r="BV9973" s="7"/>
      <c r="BW9973" s="7"/>
    </row>
    <row r="9974" spans="43:75" x14ac:dyDescent="0.2">
      <c r="AQ9974" s="7"/>
      <c r="AR9974" s="7"/>
      <c r="AS9974" s="7"/>
      <c r="AT9974" s="7"/>
      <c r="AU9974" s="7"/>
      <c r="AV9974" s="7"/>
      <c r="AX9974" s="7"/>
      <c r="AY9974" s="7"/>
      <c r="AZ9974" s="7"/>
      <c r="BA9974" s="7"/>
      <c r="BB9974" s="7"/>
      <c r="BC9974" s="7"/>
      <c r="BD9974" s="7"/>
      <c r="BG9974" s="7"/>
      <c r="BH9974" s="7"/>
      <c r="BI9974" s="7"/>
      <c r="BJ9974" s="7"/>
      <c r="BK9974" s="7"/>
      <c r="BL9974" s="7"/>
      <c r="BM9974" s="7"/>
      <c r="BP9974" s="7"/>
      <c r="BQ9974" s="7"/>
      <c r="BR9974" s="7"/>
      <c r="BS9974" s="7"/>
      <c r="BT9974" s="7"/>
      <c r="BU9974" s="7"/>
      <c r="BV9974" s="7"/>
      <c r="BW9974" s="7"/>
    </row>
    <row r="9975" spans="43:75" x14ac:dyDescent="0.2">
      <c r="AQ9975" s="7"/>
      <c r="AR9975" s="7"/>
      <c r="AS9975" s="7"/>
      <c r="AT9975" s="7"/>
      <c r="AU9975" s="7"/>
      <c r="AV9975" s="7"/>
      <c r="AX9975" s="7"/>
      <c r="AY9975" s="7"/>
      <c r="AZ9975" s="7"/>
      <c r="BA9975" s="7"/>
      <c r="BB9975" s="7"/>
      <c r="BC9975" s="7"/>
      <c r="BD9975" s="7"/>
      <c r="BG9975" s="7"/>
      <c r="BH9975" s="7"/>
      <c r="BI9975" s="7"/>
      <c r="BJ9975" s="7"/>
      <c r="BK9975" s="7"/>
      <c r="BL9975" s="7"/>
      <c r="BM9975" s="7"/>
      <c r="BP9975" s="7"/>
      <c r="BQ9975" s="7"/>
      <c r="BR9975" s="7"/>
      <c r="BS9975" s="7"/>
      <c r="BT9975" s="7"/>
      <c r="BU9975" s="7"/>
      <c r="BV9975" s="7"/>
      <c r="BW9975" s="7"/>
    </row>
    <row r="9976" spans="43:75" x14ac:dyDescent="0.2">
      <c r="AQ9976" s="7"/>
      <c r="AR9976" s="7"/>
      <c r="AS9976" s="7"/>
      <c r="AT9976" s="7"/>
      <c r="AU9976" s="7"/>
      <c r="AV9976" s="7"/>
      <c r="AX9976" s="7"/>
      <c r="AY9976" s="7"/>
      <c r="AZ9976" s="7"/>
      <c r="BA9976" s="7"/>
      <c r="BB9976" s="7"/>
      <c r="BC9976" s="7"/>
      <c r="BD9976" s="7"/>
      <c r="BG9976" s="7"/>
      <c r="BH9976" s="7"/>
      <c r="BI9976" s="7"/>
      <c r="BJ9976" s="7"/>
      <c r="BK9976" s="7"/>
      <c r="BL9976" s="7"/>
      <c r="BM9976" s="7"/>
      <c r="BP9976" s="7"/>
      <c r="BQ9976" s="7"/>
      <c r="BR9976" s="7"/>
      <c r="BS9976" s="7"/>
      <c r="BT9976" s="7"/>
      <c r="BU9976" s="7"/>
      <c r="BV9976" s="7"/>
      <c r="BW9976" s="7"/>
    </row>
    <row r="9977" spans="43:75" x14ac:dyDescent="0.2">
      <c r="AQ9977" s="7"/>
      <c r="AR9977" s="7"/>
      <c r="AS9977" s="7"/>
      <c r="AT9977" s="7"/>
      <c r="AU9977" s="7"/>
      <c r="AV9977" s="7"/>
      <c r="AX9977" s="7"/>
      <c r="AY9977" s="7"/>
      <c r="AZ9977" s="7"/>
      <c r="BA9977" s="7"/>
      <c r="BB9977" s="7"/>
      <c r="BC9977" s="7"/>
      <c r="BD9977" s="7"/>
      <c r="BG9977" s="7"/>
      <c r="BH9977" s="7"/>
      <c r="BI9977" s="7"/>
      <c r="BJ9977" s="7"/>
      <c r="BK9977" s="7"/>
      <c r="BL9977" s="7"/>
      <c r="BM9977" s="7"/>
      <c r="BP9977" s="7"/>
      <c r="BQ9977" s="7"/>
      <c r="BR9977" s="7"/>
      <c r="BS9977" s="7"/>
      <c r="BT9977" s="7"/>
      <c r="BU9977" s="7"/>
      <c r="BV9977" s="7"/>
      <c r="BW9977" s="7"/>
    </row>
    <row r="9978" spans="43:75" x14ac:dyDescent="0.2">
      <c r="AQ9978" s="7"/>
      <c r="AR9978" s="7"/>
      <c r="AS9978" s="7"/>
      <c r="AT9978" s="7"/>
      <c r="AU9978" s="7"/>
      <c r="AV9978" s="7"/>
      <c r="AX9978" s="7"/>
      <c r="AY9978" s="7"/>
      <c r="AZ9978" s="7"/>
      <c r="BA9978" s="7"/>
      <c r="BB9978" s="7"/>
      <c r="BC9978" s="7"/>
      <c r="BD9978" s="7"/>
      <c r="BG9978" s="7"/>
      <c r="BH9978" s="7"/>
      <c r="BI9978" s="7"/>
      <c r="BJ9978" s="7"/>
      <c r="BK9978" s="7"/>
      <c r="BL9978" s="7"/>
      <c r="BM9978" s="7"/>
      <c r="BP9978" s="7"/>
      <c r="BQ9978" s="7"/>
      <c r="BR9978" s="7"/>
      <c r="BS9978" s="7"/>
      <c r="BT9978" s="7"/>
      <c r="BU9978" s="7"/>
      <c r="BV9978" s="7"/>
      <c r="BW9978" s="7"/>
    </row>
    <row r="9979" spans="43:75" x14ac:dyDescent="0.2">
      <c r="AQ9979" s="7"/>
      <c r="AR9979" s="7"/>
      <c r="AS9979" s="7"/>
      <c r="AT9979" s="7"/>
      <c r="AU9979" s="7"/>
      <c r="AV9979" s="7"/>
      <c r="AX9979" s="7"/>
      <c r="AY9979" s="7"/>
      <c r="AZ9979" s="7"/>
      <c r="BA9979" s="7"/>
      <c r="BB9979" s="7"/>
      <c r="BC9979" s="7"/>
      <c r="BD9979" s="7"/>
      <c r="BG9979" s="7"/>
      <c r="BH9979" s="7"/>
      <c r="BI9979" s="7"/>
      <c r="BJ9979" s="7"/>
      <c r="BK9979" s="7"/>
      <c r="BL9979" s="7"/>
      <c r="BM9979" s="7"/>
      <c r="BP9979" s="7"/>
      <c r="BQ9979" s="7"/>
      <c r="BR9979" s="7"/>
      <c r="BS9979" s="7"/>
      <c r="BT9979" s="7"/>
      <c r="BU9979" s="7"/>
      <c r="BV9979" s="7"/>
      <c r="BW9979" s="7"/>
    </row>
    <row r="9980" spans="43:75" x14ac:dyDescent="0.2">
      <c r="AQ9980" s="7"/>
      <c r="AR9980" s="7"/>
      <c r="AS9980" s="7"/>
      <c r="AT9980" s="7"/>
      <c r="AU9980" s="7"/>
      <c r="AV9980" s="7"/>
      <c r="AX9980" s="7"/>
      <c r="AY9980" s="7"/>
      <c r="AZ9980" s="7"/>
      <c r="BA9980" s="7"/>
      <c r="BB9980" s="7"/>
      <c r="BC9980" s="7"/>
      <c r="BD9980" s="7"/>
      <c r="BG9980" s="7"/>
      <c r="BH9980" s="7"/>
      <c r="BI9980" s="7"/>
      <c r="BJ9980" s="7"/>
      <c r="BK9980" s="7"/>
      <c r="BL9980" s="7"/>
      <c r="BM9980" s="7"/>
      <c r="BP9980" s="7"/>
      <c r="BQ9980" s="7"/>
      <c r="BR9980" s="7"/>
      <c r="BS9980" s="7"/>
      <c r="BT9980" s="7"/>
      <c r="BU9980" s="7"/>
      <c r="BV9980" s="7"/>
      <c r="BW9980" s="7"/>
    </row>
    <row r="9981" spans="43:75" x14ac:dyDescent="0.2">
      <c r="AQ9981" s="7"/>
      <c r="AR9981" s="7"/>
      <c r="AS9981" s="7"/>
      <c r="AT9981" s="7"/>
      <c r="AU9981" s="7"/>
      <c r="AV9981" s="7"/>
      <c r="AX9981" s="7"/>
      <c r="AY9981" s="7"/>
      <c r="AZ9981" s="7"/>
      <c r="BA9981" s="7"/>
      <c r="BB9981" s="7"/>
      <c r="BC9981" s="7"/>
      <c r="BD9981" s="7"/>
      <c r="BG9981" s="7"/>
      <c r="BH9981" s="7"/>
      <c r="BI9981" s="7"/>
      <c r="BJ9981" s="7"/>
      <c r="BK9981" s="7"/>
      <c r="BL9981" s="7"/>
      <c r="BM9981" s="7"/>
      <c r="BP9981" s="7"/>
      <c r="BQ9981" s="7"/>
      <c r="BR9981" s="7"/>
      <c r="BS9981" s="7"/>
      <c r="BT9981" s="7"/>
      <c r="BU9981" s="7"/>
      <c r="BV9981" s="7"/>
      <c r="BW9981" s="7"/>
    </row>
    <row r="9982" spans="43:75" x14ac:dyDescent="0.2">
      <c r="AQ9982" s="7"/>
      <c r="AR9982" s="7"/>
      <c r="AS9982" s="7"/>
      <c r="AT9982" s="7"/>
      <c r="AU9982" s="7"/>
      <c r="AV9982" s="7"/>
      <c r="AX9982" s="7"/>
      <c r="AY9982" s="7"/>
      <c r="AZ9982" s="7"/>
      <c r="BA9982" s="7"/>
      <c r="BB9982" s="7"/>
      <c r="BC9982" s="7"/>
      <c r="BD9982" s="7"/>
      <c r="BG9982" s="7"/>
      <c r="BH9982" s="7"/>
      <c r="BI9982" s="7"/>
      <c r="BJ9982" s="7"/>
      <c r="BK9982" s="7"/>
      <c r="BL9982" s="7"/>
      <c r="BM9982" s="7"/>
      <c r="BP9982" s="7"/>
      <c r="BQ9982" s="7"/>
      <c r="BR9982" s="7"/>
      <c r="BS9982" s="7"/>
      <c r="BT9982" s="7"/>
      <c r="BU9982" s="7"/>
      <c r="BV9982" s="7"/>
      <c r="BW9982" s="7"/>
    </row>
    <row r="9983" spans="43:75" x14ac:dyDescent="0.2">
      <c r="AQ9983" s="7"/>
      <c r="AR9983" s="7"/>
      <c r="AS9983" s="7"/>
      <c r="AT9983" s="7"/>
      <c r="AU9983" s="7"/>
      <c r="AV9983" s="7"/>
      <c r="AX9983" s="7"/>
      <c r="AY9983" s="7"/>
      <c r="AZ9983" s="7"/>
      <c r="BA9983" s="7"/>
      <c r="BB9983" s="7"/>
      <c r="BC9983" s="7"/>
      <c r="BD9983" s="7"/>
      <c r="BG9983" s="7"/>
      <c r="BH9983" s="7"/>
      <c r="BI9983" s="7"/>
      <c r="BJ9983" s="7"/>
      <c r="BK9983" s="7"/>
      <c r="BL9983" s="7"/>
      <c r="BM9983" s="7"/>
      <c r="BP9983" s="7"/>
      <c r="BQ9983" s="7"/>
      <c r="BR9983" s="7"/>
      <c r="BS9983" s="7"/>
      <c r="BT9983" s="7"/>
      <c r="BU9983" s="7"/>
      <c r="BV9983" s="7"/>
      <c r="BW9983" s="7"/>
    </row>
    <row r="9984" spans="43:75" x14ac:dyDescent="0.2">
      <c r="AQ9984" s="7"/>
      <c r="AR9984" s="7"/>
      <c r="AS9984" s="7"/>
      <c r="AT9984" s="7"/>
      <c r="AU9984" s="7"/>
      <c r="AV9984" s="7"/>
      <c r="AX9984" s="7"/>
      <c r="AY9984" s="7"/>
      <c r="AZ9984" s="7"/>
      <c r="BA9984" s="7"/>
      <c r="BB9984" s="7"/>
      <c r="BC9984" s="7"/>
      <c r="BD9984" s="7"/>
      <c r="BG9984" s="7"/>
      <c r="BH9984" s="7"/>
      <c r="BI9984" s="7"/>
      <c r="BJ9984" s="7"/>
      <c r="BK9984" s="7"/>
      <c r="BL9984" s="7"/>
      <c r="BM9984" s="7"/>
      <c r="BP9984" s="7"/>
      <c r="BQ9984" s="7"/>
      <c r="BR9984" s="7"/>
      <c r="BS9984" s="7"/>
      <c r="BT9984" s="7"/>
      <c r="BU9984" s="7"/>
      <c r="BV9984" s="7"/>
      <c r="BW9984" s="7"/>
    </row>
    <row r="9985" spans="43:75" x14ac:dyDescent="0.2">
      <c r="AQ9985" s="7"/>
      <c r="AR9985" s="7"/>
      <c r="AS9985" s="7"/>
      <c r="AT9985" s="7"/>
      <c r="AU9985" s="7"/>
      <c r="AV9985" s="7"/>
      <c r="AX9985" s="7"/>
      <c r="AY9985" s="7"/>
      <c r="AZ9985" s="7"/>
      <c r="BA9985" s="7"/>
      <c r="BB9985" s="7"/>
      <c r="BC9985" s="7"/>
      <c r="BD9985" s="7"/>
      <c r="BG9985" s="7"/>
      <c r="BH9985" s="7"/>
      <c r="BI9985" s="7"/>
      <c r="BJ9985" s="7"/>
      <c r="BK9985" s="7"/>
      <c r="BL9985" s="7"/>
      <c r="BM9985" s="7"/>
      <c r="BP9985" s="7"/>
      <c r="BQ9985" s="7"/>
      <c r="BR9985" s="7"/>
      <c r="BS9985" s="7"/>
      <c r="BT9985" s="7"/>
      <c r="BU9985" s="7"/>
      <c r="BV9985" s="7"/>
      <c r="BW9985" s="7"/>
    </row>
    <row r="9986" spans="43:75" x14ac:dyDescent="0.2">
      <c r="AQ9986" s="7"/>
      <c r="AR9986" s="7"/>
      <c r="AS9986" s="7"/>
      <c r="AT9986" s="7"/>
      <c r="AU9986" s="7"/>
      <c r="AV9986" s="7"/>
      <c r="AX9986" s="7"/>
      <c r="AY9986" s="7"/>
      <c r="AZ9986" s="7"/>
      <c r="BA9986" s="7"/>
      <c r="BB9986" s="7"/>
      <c r="BC9986" s="7"/>
      <c r="BD9986" s="7"/>
      <c r="BG9986" s="7"/>
      <c r="BH9986" s="7"/>
      <c r="BI9986" s="7"/>
      <c r="BJ9986" s="7"/>
      <c r="BK9986" s="7"/>
      <c r="BL9986" s="7"/>
      <c r="BM9986" s="7"/>
      <c r="BP9986" s="7"/>
      <c r="BQ9986" s="7"/>
      <c r="BR9986" s="7"/>
      <c r="BS9986" s="7"/>
      <c r="BT9986" s="7"/>
      <c r="BU9986" s="7"/>
      <c r="BV9986" s="7"/>
      <c r="BW9986" s="7"/>
    </row>
    <row r="9987" spans="43:75" x14ac:dyDescent="0.2">
      <c r="AQ9987" s="7"/>
      <c r="AR9987" s="7"/>
      <c r="AS9987" s="7"/>
      <c r="AT9987" s="7"/>
      <c r="AU9987" s="7"/>
      <c r="AV9987" s="7"/>
      <c r="AX9987" s="7"/>
      <c r="AY9987" s="7"/>
      <c r="AZ9987" s="7"/>
      <c r="BA9987" s="7"/>
      <c r="BB9987" s="7"/>
      <c r="BC9987" s="7"/>
      <c r="BD9987" s="7"/>
      <c r="BG9987" s="7"/>
      <c r="BH9987" s="7"/>
      <c r="BI9987" s="7"/>
      <c r="BJ9987" s="7"/>
      <c r="BK9987" s="7"/>
      <c r="BL9987" s="7"/>
      <c r="BM9987" s="7"/>
      <c r="BP9987" s="7"/>
      <c r="BQ9987" s="7"/>
      <c r="BR9987" s="7"/>
      <c r="BS9987" s="7"/>
      <c r="BT9987" s="7"/>
      <c r="BU9987" s="7"/>
      <c r="BV9987" s="7"/>
      <c r="BW9987" s="7"/>
    </row>
    <row r="9988" spans="43:75" x14ac:dyDescent="0.2">
      <c r="AQ9988" s="7"/>
      <c r="AR9988" s="7"/>
      <c r="AS9988" s="7"/>
      <c r="AT9988" s="7"/>
      <c r="AU9988" s="7"/>
      <c r="AV9988" s="7"/>
      <c r="AX9988" s="7"/>
      <c r="AY9988" s="7"/>
      <c r="AZ9988" s="7"/>
      <c r="BA9988" s="7"/>
      <c r="BB9988" s="7"/>
      <c r="BC9988" s="7"/>
      <c r="BD9988" s="7"/>
      <c r="BG9988" s="7"/>
      <c r="BH9988" s="7"/>
      <c r="BI9988" s="7"/>
      <c r="BJ9988" s="7"/>
      <c r="BK9988" s="7"/>
      <c r="BL9988" s="7"/>
      <c r="BM9988" s="7"/>
      <c r="BP9988" s="7"/>
      <c r="BQ9988" s="7"/>
      <c r="BR9988" s="7"/>
      <c r="BS9988" s="7"/>
      <c r="BT9988" s="7"/>
      <c r="BU9988" s="7"/>
      <c r="BV9988" s="7"/>
      <c r="BW9988" s="7"/>
    </row>
    <row r="9989" spans="43:75" x14ac:dyDescent="0.2">
      <c r="AQ9989" s="7"/>
      <c r="AR9989" s="7"/>
      <c r="AS9989" s="7"/>
      <c r="AT9989" s="7"/>
      <c r="AU9989" s="7"/>
      <c r="AV9989" s="7"/>
      <c r="AX9989" s="7"/>
      <c r="AY9989" s="7"/>
      <c r="AZ9989" s="7"/>
      <c r="BA9989" s="7"/>
      <c r="BB9989" s="7"/>
      <c r="BC9989" s="7"/>
      <c r="BD9989" s="7"/>
      <c r="BG9989" s="7"/>
      <c r="BH9989" s="7"/>
      <c r="BI9989" s="7"/>
      <c r="BJ9989" s="7"/>
      <c r="BK9989" s="7"/>
      <c r="BL9989" s="7"/>
      <c r="BM9989" s="7"/>
      <c r="BP9989" s="7"/>
      <c r="BQ9989" s="7"/>
      <c r="BR9989" s="7"/>
      <c r="BS9989" s="7"/>
      <c r="BT9989" s="7"/>
      <c r="BU9989" s="7"/>
      <c r="BV9989" s="7"/>
      <c r="BW9989" s="7"/>
    </row>
    <row r="9990" spans="43:75" x14ac:dyDescent="0.2">
      <c r="AQ9990" s="7"/>
      <c r="AR9990" s="7"/>
      <c r="AS9990" s="7"/>
      <c r="AT9990" s="7"/>
      <c r="AU9990" s="7"/>
      <c r="AV9990" s="7"/>
      <c r="AX9990" s="7"/>
      <c r="AY9990" s="7"/>
      <c r="AZ9990" s="7"/>
      <c r="BA9990" s="7"/>
      <c r="BB9990" s="7"/>
      <c r="BC9990" s="7"/>
      <c r="BD9990" s="7"/>
      <c r="BG9990" s="7"/>
      <c r="BH9990" s="7"/>
      <c r="BI9990" s="7"/>
      <c r="BJ9990" s="7"/>
      <c r="BK9990" s="7"/>
      <c r="BL9990" s="7"/>
      <c r="BM9990" s="7"/>
      <c r="BP9990" s="7"/>
      <c r="BQ9990" s="7"/>
      <c r="BR9990" s="7"/>
      <c r="BS9990" s="7"/>
      <c r="BT9990" s="7"/>
      <c r="BU9990" s="7"/>
      <c r="BV9990" s="7"/>
      <c r="BW9990" s="7"/>
    </row>
    <row r="9991" spans="43:75" x14ac:dyDescent="0.2">
      <c r="AQ9991" s="7"/>
      <c r="AR9991" s="7"/>
      <c r="AS9991" s="7"/>
      <c r="AT9991" s="7"/>
      <c r="AU9991" s="7"/>
      <c r="AV9991" s="7"/>
      <c r="AX9991" s="7"/>
      <c r="AY9991" s="7"/>
      <c r="AZ9991" s="7"/>
      <c r="BA9991" s="7"/>
      <c r="BB9991" s="7"/>
      <c r="BC9991" s="7"/>
      <c r="BD9991" s="7"/>
      <c r="BG9991" s="7"/>
      <c r="BH9991" s="7"/>
      <c r="BI9991" s="7"/>
      <c r="BJ9991" s="7"/>
      <c r="BK9991" s="7"/>
      <c r="BL9991" s="7"/>
      <c r="BM9991" s="7"/>
      <c r="BP9991" s="7"/>
      <c r="BQ9991" s="7"/>
      <c r="BR9991" s="7"/>
      <c r="BS9991" s="7"/>
      <c r="BT9991" s="7"/>
      <c r="BU9991" s="7"/>
      <c r="BV9991" s="7"/>
      <c r="BW9991" s="7"/>
    </row>
    <row r="9992" spans="43:75" x14ac:dyDescent="0.2">
      <c r="AQ9992" s="7"/>
      <c r="AR9992" s="7"/>
      <c r="AS9992" s="7"/>
      <c r="AT9992" s="7"/>
      <c r="AU9992" s="7"/>
      <c r="AV9992" s="7"/>
      <c r="AX9992" s="7"/>
      <c r="AY9992" s="7"/>
      <c r="AZ9992" s="7"/>
      <c r="BA9992" s="7"/>
      <c r="BB9992" s="7"/>
      <c r="BC9992" s="7"/>
      <c r="BD9992" s="7"/>
      <c r="BG9992" s="7"/>
      <c r="BH9992" s="7"/>
      <c r="BI9992" s="7"/>
      <c r="BJ9992" s="7"/>
      <c r="BK9992" s="7"/>
      <c r="BL9992" s="7"/>
      <c r="BM9992" s="7"/>
      <c r="BP9992" s="7"/>
      <c r="BQ9992" s="7"/>
      <c r="BR9992" s="7"/>
      <c r="BS9992" s="7"/>
      <c r="BT9992" s="7"/>
      <c r="BU9992" s="7"/>
      <c r="BV9992" s="7"/>
      <c r="BW9992" s="7"/>
    </row>
    <row r="9993" spans="43:75" x14ac:dyDescent="0.2">
      <c r="AQ9993" s="7"/>
      <c r="AR9993" s="7"/>
      <c r="AS9993" s="7"/>
      <c r="AT9993" s="7"/>
      <c r="AU9993" s="7"/>
      <c r="AV9993" s="7"/>
      <c r="AX9993" s="7"/>
      <c r="AY9993" s="7"/>
      <c r="AZ9993" s="7"/>
      <c r="BA9993" s="7"/>
      <c r="BB9993" s="7"/>
      <c r="BC9993" s="7"/>
      <c r="BD9993" s="7"/>
      <c r="BG9993" s="7"/>
      <c r="BH9993" s="7"/>
      <c r="BI9993" s="7"/>
      <c r="BJ9993" s="7"/>
      <c r="BK9993" s="7"/>
      <c r="BL9993" s="7"/>
      <c r="BM9993" s="7"/>
      <c r="BP9993" s="7"/>
      <c r="BQ9993" s="7"/>
      <c r="BR9993" s="7"/>
      <c r="BS9993" s="7"/>
      <c r="BT9993" s="7"/>
      <c r="BU9993" s="7"/>
      <c r="BV9993" s="7"/>
      <c r="BW9993" s="7"/>
    </row>
    <row r="9994" spans="43:75" x14ac:dyDescent="0.2">
      <c r="AQ9994" s="7"/>
      <c r="AR9994" s="7"/>
      <c r="AS9994" s="7"/>
      <c r="AT9994" s="7"/>
      <c r="AU9994" s="7"/>
      <c r="AV9994" s="7"/>
      <c r="AX9994" s="7"/>
      <c r="AY9994" s="7"/>
      <c r="AZ9994" s="7"/>
      <c r="BA9994" s="7"/>
      <c r="BB9994" s="7"/>
      <c r="BC9994" s="7"/>
      <c r="BD9994" s="7"/>
      <c r="BG9994" s="7"/>
      <c r="BH9994" s="7"/>
      <c r="BI9994" s="7"/>
      <c r="BJ9994" s="7"/>
      <c r="BK9994" s="7"/>
      <c r="BL9994" s="7"/>
      <c r="BM9994" s="7"/>
      <c r="BP9994" s="7"/>
      <c r="BQ9994" s="7"/>
      <c r="BR9994" s="7"/>
      <c r="BS9994" s="7"/>
      <c r="BT9994" s="7"/>
      <c r="BU9994" s="7"/>
      <c r="BV9994" s="7"/>
      <c r="BW9994" s="7"/>
    </row>
    <row r="9995" spans="43:75" x14ac:dyDescent="0.2">
      <c r="AQ9995" s="7"/>
      <c r="AR9995" s="7"/>
      <c r="AS9995" s="7"/>
      <c r="AT9995" s="7"/>
      <c r="AU9995" s="7"/>
      <c r="AV9995" s="7"/>
      <c r="AX9995" s="7"/>
      <c r="AY9995" s="7"/>
      <c r="AZ9995" s="7"/>
      <c r="BA9995" s="7"/>
      <c r="BB9995" s="7"/>
      <c r="BC9995" s="7"/>
      <c r="BD9995" s="7"/>
      <c r="BG9995" s="7"/>
      <c r="BH9995" s="7"/>
      <c r="BI9995" s="7"/>
      <c r="BJ9995" s="7"/>
      <c r="BK9995" s="7"/>
      <c r="BL9995" s="7"/>
      <c r="BM9995" s="7"/>
      <c r="BP9995" s="7"/>
      <c r="BQ9995" s="7"/>
      <c r="BR9995" s="7"/>
      <c r="BS9995" s="7"/>
      <c r="BT9995" s="7"/>
      <c r="BU9995" s="7"/>
      <c r="BV9995" s="7"/>
      <c r="BW9995" s="7"/>
    </row>
    <row r="9996" spans="43:75" x14ac:dyDescent="0.2">
      <c r="AQ9996" s="7"/>
      <c r="AR9996" s="7"/>
      <c r="AS9996" s="7"/>
      <c r="AT9996" s="7"/>
      <c r="AU9996" s="7"/>
      <c r="AV9996" s="7"/>
      <c r="AX9996" s="7"/>
      <c r="AY9996" s="7"/>
      <c r="AZ9996" s="7"/>
      <c r="BA9996" s="7"/>
      <c r="BB9996" s="7"/>
      <c r="BC9996" s="7"/>
      <c r="BD9996" s="7"/>
      <c r="BG9996" s="7"/>
      <c r="BH9996" s="7"/>
      <c r="BI9996" s="7"/>
      <c r="BJ9996" s="7"/>
      <c r="BK9996" s="7"/>
      <c r="BL9996" s="7"/>
      <c r="BM9996" s="7"/>
      <c r="BP9996" s="7"/>
      <c r="BQ9996" s="7"/>
      <c r="BR9996" s="7"/>
      <c r="BS9996" s="7"/>
      <c r="BT9996" s="7"/>
      <c r="BU9996" s="7"/>
      <c r="BV9996" s="7"/>
      <c r="BW9996" s="7"/>
    </row>
    <row r="9997" spans="43:75" x14ac:dyDescent="0.2">
      <c r="AQ9997" s="7"/>
      <c r="AR9997" s="7"/>
      <c r="AS9997" s="7"/>
      <c r="AT9997" s="7"/>
      <c r="AU9997" s="7"/>
      <c r="AV9997" s="7"/>
      <c r="AX9997" s="7"/>
      <c r="AY9997" s="7"/>
      <c r="AZ9997" s="7"/>
      <c r="BA9997" s="7"/>
      <c r="BB9997" s="7"/>
      <c r="BC9997" s="7"/>
      <c r="BD9997" s="7"/>
      <c r="BG9997" s="7"/>
      <c r="BH9997" s="7"/>
      <c r="BI9997" s="7"/>
      <c r="BJ9997" s="7"/>
      <c r="BK9997" s="7"/>
      <c r="BL9997" s="7"/>
      <c r="BM9997" s="7"/>
      <c r="BP9997" s="7"/>
      <c r="BQ9997" s="7"/>
      <c r="BR9997" s="7"/>
      <c r="BS9997" s="7"/>
      <c r="BT9997" s="7"/>
      <c r="BU9997" s="7"/>
      <c r="BV9997" s="7"/>
      <c r="BW9997" s="7"/>
    </row>
    <row r="9998" spans="43:75" x14ac:dyDescent="0.2">
      <c r="AQ9998" s="7"/>
      <c r="AR9998" s="7"/>
      <c r="AS9998" s="7"/>
      <c r="AT9998" s="7"/>
      <c r="AU9998" s="7"/>
      <c r="AV9998" s="7"/>
      <c r="AX9998" s="7"/>
      <c r="AY9998" s="7"/>
      <c r="AZ9998" s="7"/>
      <c r="BA9998" s="7"/>
      <c r="BB9998" s="7"/>
      <c r="BC9998" s="7"/>
      <c r="BD9998" s="7"/>
      <c r="BG9998" s="7"/>
      <c r="BH9998" s="7"/>
      <c r="BI9998" s="7"/>
      <c r="BJ9998" s="7"/>
      <c r="BK9998" s="7"/>
      <c r="BL9998" s="7"/>
      <c r="BM9998" s="7"/>
      <c r="BP9998" s="7"/>
      <c r="BQ9998" s="7"/>
      <c r="BR9998" s="7"/>
      <c r="BS9998" s="7"/>
      <c r="BT9998" s="7"/>
      <c r="BU9998" s="7"/>
      <c r="BV9998" s="7"/>
      <c r="BW9998" s="7"/>
    </row>
    <row r="9999" spans="43:75" x14ac:dyDescent="0.2">
      <c r="AQ9999" s="7"/>
      <c r="AR9999" s="7"/>
      <c r="AS9999" s="7"/>
      <c r="AT9999" s="7"/>
      <c r="AU9999" s="7"/>
      <c r="AV9999" s="7"/>
      <c r="AX9999" s="7"/>
      <c r="AY9999" s="7"/>
      <c r="AZ9999" s="7"/>
      <c r="BA9999" s="7"/>
      <c r="BB9999" s="7"/>
      <c r="BC9999" s="7"/>
      <c r="BD9999" s="7"/>
      <c r="BG9999" s="7"/>
      <c r="BH9999" s="7"/>
      <c r="BI9999" s="7"/>
      <c r="BJ9999" s="7"/>
      <c r="BK9999" s="7"/>
      <c r="BL9999" s="7"/>
      <c r="BM9999" s="7"/>
      <c r="BP9999" s="7"/>
      <c r="BQ9999" s="7"/>
      <c r="BR9999" s="7"/>
      <c r="BS9999" s="7"/>
      <c r="BT9999" s="7"/>
      <c r="BU9999" s="7"/>
      <c r="BV9999" s="7"/>
      <c r="BW9999" s="7"/>
    </row>
    <row r="10000" spans="43:75" x14ac:dyDescent="0.2">
      <c r="AQ10000" s="7"/>
      <c r="AR10000" s="7"/>
      <c r="AS10000" s="7"/>
      <c r="AT10000" s="7"/>
      <c r="AU10000" s="7"/>
      <c r="AV10000" s="7"/>
      <c r="AX10000" s="7"/>
      <c r="AY10000" s="7"/>
      <c r="AZ10000" s="7"/>
      <c r="BA10000" s="7"/>
      <c r="BB10000" s="7"/>
      <c r="BC10000" s="7"/>
      <c r="BD10000" s="7"/>
      <c r="BG10000" s="7"/>
      <c r="BH10000" s="7"/>
      <c r="BI10000" s="7"/>
      <c r="BJ10000" s="7"/>
      <c r="BK10000" s="7"/>
      <c r="BL10000" s="7"/>
      <c r="BM10000" s="7"/>
      <c r="BP10000" s="7"/>
      <c r="BQ10000" s="7"/>
      <c r="BR10000" s="7"/>
      <c r="BS10000" s="7"/>
      <c r="BT10000" s="7"/>
      <c r="BU10000" s="7"/>
      <c r="BV10000" s="7"/>
      <c r="BW10000" s="7"/>
    </row>
    <row r="10001" spans="43:75" x14ac:dyDescent="0.2">
      <c r="AQ10001" s="7"/>
      <c r="AR10001" s="7"/>
      <c r="AS10001" s="7"/>
      <c r="AT10001" s="7"/>
      <c r="AU10001" s="7"/>
      <c r="AV10001" s="7"/>
      <c r="AX10001" s="7"/>
      <c r="AY10001" s="7"/>
      <c r="AZ10001" s="7"/>
      <c r="BA10001" s="7"/>
      <c r="BB10001" s="7"/>
      <c r="BC10001" s="7"/>
      <c r="BD10001" s="7"/>
      <c r="BG10001" s="7"/>
      <c r="BH10001" s="7"/>
      <c r="BI10001" s="7"/>
      <c r="BJ10001" s="7"/>
      <c r="BK10001" s="7"/>
      <c r="BL10001" s="7"/>
      <c r="BM10001" s="7"/>
      <c r="BP10001" s="7"/>
      <c r="BQ10001" s="7"/>
      <c r="BR10001" s="7"/>
      <c r="BS10001" s="7"/>
      <c r="BT10001" s="7"/>
      <c r="BU10001" s="7"/>
      <c r="BV10001" s="7"/>
      <c r="BW10001" s="7"/>
    </row>
    <row r="10002" spans="43:75" x14ac:dyDescent="0.2">
      <c r="AQ10002" s="7"/>
      <c r="AR10002" s="7"/>
      <c r="AS10002" s="7"/>
      <c r="AT10002" s="7"/>
      <c r="AU10002" s="7"/>
      <c r="AV10002" s="7"/>
      <c r="AX10002" s="7"/>
      <c r="AY10002" s="7"/>
      <c r="AZ10002" s="7"/>
      <c r="BA10002" s="7"/>
      <c r="BB10002" s="7"/>
      <c r="BC10002" s="7"/>
      <c r="BD10002" s="7"/>
      <c r="BG10002" s="7"/>
      <c r="BH10002" s="7"/>
      <c r="BI10002" s="7"/>
      <c r="BJ10002" s="7"/>
      <c r="BK10002" s="7"/>
      <c r="BL10002" s="7"/>
      <c r="BM10002" s="7"/>
      <c r="BP10002" s="7"/>
      <c r="BQ10002" s="7"/>
      <c r="BR10002" s="7"/>
      <c r="BS10002" s="7"/>
      <c r="BT10002" s="7"/>
      <c r="BU10002" s="7"/>
      <c r="BV10002" s="7"/>
      <c r="BW10002" s="7"/>
    </row>
    <row r="10003" spans="43:75" x14ac:dyDescent="0.2">
      <c r="AQ10003" s="7"/>
      <c r="AR10003" s="7"/>
      <c r="AS10003" s="7"/>
      <c r="AT10003" s="7"/>
      <c r="AU10003" s="7"/>
      <c r="AV10003" s="7"/>
      <c r="AX10003" s="7"/>
      <c r="AY10003" s="7"/>
      <c r="AZ10003" s="7"/>
      <c r="BA10003" s="7"/>
      <c r="BB10003" s="7"/>
      <c r="BC10003" s="7"/>
      <c r="BD10003" s="7"/>
      <c r="BG10003" s="7"/>
      <c r="BH10003" s="7"/>
      <c r="BI10003" s="7"/>
      <c r="BJ10003" s="7"/>
      <c r="BK10003" s="7"/>
      <c r="BL10003" s="7"/>
      <c r="BM10003" s="7"/>
      <c r="BP10003" s="7"/>
      <c r="BQ10003" s="7"/>
      <c r="BR10003" s="7"/>
      <c r="BS10003" s="7"/>
      <c r="BT10003" s="7"/>
      <c r="BU10003" s="7"/>
      <c r="BV10003" s="7"/>
      <c r="BW10003" s="7"/>
    </row>
    <row r="10004" spans="43:75" x14ac:dyDescent="0.2">
      <c r="AQ10004" s="7"/>
      <c r="AR10004" s="7"/>
      <c r="AS10004" s="7"/>
      <c r="AT10004" s="7"/>
      <c r="AU10004" s="7"/>
      <c r="AV10004" s="7"/>
      <c r="AX10004" s="7"/>
      <c r="AY10004" s="7"/>
      <c r="AZ10004" s="7"/>
      <c r="BA10004" s="7"/>
      <c r="BB10004" s="7"/>
      <c r="BC10004" s="7"/>
      <c r="BD10004" s="7"/>
      <c r="BG10004" s="7"/>
      <c r="BH10004" s="7"/>
      <c r="BI10004" s="7"/>
      <c r="BJ10004" s="7"/>
      <c r="BK10004" s="7"/>
      <c r="BL10004" s="7"/>
      <c r="BM10004" s="7"/>
      <c r="BP10004" s="7"/>
      <c r="BQ10004" s="7"/>
      <c r="BR10004" s="7"/>
      <c r="BS10004" s="7"/>
      <c r="BT10004" s="7"/>
      <c r="BU10004" s="7"/>
      <c r="BV10004" s="7"/>
      <c r="BW10004" s="7"/>
    </row>
    <row r="10005" spans="43:75" x14ac:dyDescent="0.2">
      <c r="AQ10005" s="7"/>
      <c r="AR10005" s="7"/>
      <c r="AS10005" s="7"/>
      <c r="AT10005" s="7"/>
      <c r="AU10005" s="7"/>
      <c r="AV10005" s="7"/>
      <c r="AX10005" s="7"/>
      <c r="AY10005" s="7"/>
      <c r="AZ10005" s="7"/>
      <c r="BA10005" s="7"/>
      <c r="BB10005" s="7"/>
      <c r="BC10005" s="7"/>
      <c r="BD10005" s="7"/>
      <c r="BG10005" s="7"/>
      <c r="BH10005" s="7"/>
      <c r="BI10005" s="7"/>
      <c r="BJ10005" s="7"/>
      <c r="BK10005" s="7"/>
      <c r="BL10005" s="7"/>
      <c r="BM10005" s="7"/>
      <c r="BP10005" s="7"/>
      <c r="BQ10005" s="7"/>
      <c r="BR10005" s="7"/>
      <c r="BS10005" s="7"/>
      <c r="BT10005" s="7"/>
      <c r="BU10005" s="7"/>
      <c r="BV10005" s="7"/>
      <c r="BW10005" s="7"/>
    </row>
    <row r="10006" spans="43:75" x14ac:dyDescent="0.2">
      <c r="AQ10006" s="7"/>
      <c r="AR10006" s="7"/>
      <c r="AS10006" s="7"/>
      <c r="AT10006" s="7"/>
      <c r="AU10006" s="7"/>
      <c r="AV10006" s="7"/>
      <c r="AX10006" s="7"/>
      <c r="AY10006" s="7"/>
      <c r="AZ10006" s="7"/>
      <c r="BA10006" s="7"/>
      <c r="BB10006" s="7"/>
      <c r="BC10006" s="7"/>
      <c r="BD10006" s="7"/>
      <c r="BG10006" s="7"/>
      <c r="BH10006" s="7"/>
      <c r="BI10006" s="7"/>
      <c r="BJ10006" s="7"/>
      <c r="BK10006" s="7"/>
      <c r="BL10006" s="7"/>
      <c r="BM10006" s="7"/>
      <c r="BP10006" s="7"/>
      <c r="BQ10006" s="7"/>
      <c r="BR10006" s="7"/>
      <c r="BS10006" s="7"/>
      <c r="BT10006" s="7"/>
      <c r="BU10006" s="7"/>
      <c r="BV10006" s="7"/>
      <c r="BW10006" s="7"/>
    </row>
    <row r="10007" spans="43:75" x14ac:dyDescent="0.2">
      <c r="AQ10007" s="7"/>
      <c r="AR10007" s="7"/>
      <c r="AS10007" s="7"/>
      <c r="AT10007" s="7"/>
      <c r="AU10007" s="7"/>
      <c r="AV10007" s="7"/>
      <c r="AX10007" s="7"/>
      <c r="AY10007" s="7"/>
      <c r="AZ10007" s="7"/>
      <c r="BA10007" s="7"/>
      <c r="BB10007" s="7"/>
      <c r="BC10007" s="7"/>
      <c r="BD10007" s="7"/>
      <c r="BG10007" s="7"/>
      <c r="BH10007" s="7"/>
      <c r="BI10007" s="7"/>
      <c r="BJ10007" s="7"/>
      <c r="BK10007" s="7"/>
      <c r="BL10007" s="7"/>
      <c r="BM10007" s="7"/>
      <c r="BP10007" s="7"/>
      <c r="BQ10007" s="7"/>
      <c r="BR10007" s="7"/>
      <c r="BS10007" s="7"/>
      <c r="BT10007" s="7"/>
      <c r="BU10007" s="7"/>
      <c r="BV10007" s="7"/>
      <c r="BW10007" s="7"/>
    </row>
    <row r="10008" spans="43:75" x14ac:dyDescent="0.2">
      <c r="AQ10008" s="7"/>
      <c r="AR10008" s="7"/>
      <c r="AS10008" s="7"/>
      <c r="AT10008" s="7"/>
      <c r="AU10008" s="7"/>
      <c r="AV10008" s="7"/>
      <c r="AX10008" s="7"/>
      <c r="AY10008" s="7"/>
      <c r="AZ10008" s="7"/>
      <c r="BA10008" s="7"/>
      <c r="BB10008" s="7"/>
      <c r="BC10008" s="7"/>
      <c r="BD10008" s="7"/>
      <c r="BG10008" s="7"/>
      <c r="BH10008" s="7"/>
      <c r="BI10008" s="7"/>
      <c r="BJ10008" s="7"/>
      <c r="BK10008" s="7"/>
      <c r="BL10008" s="7"/>
      <c r="BM10008" s="7"/>
      <c r="BP10008" s="7"/>
      <c r="BQ10008" s="7"/>
      <c r="BR10008" s="7"/>
      <c r="BS10008" s="7"/>
      <c r="BT10008" s="7"/>
      <c r="BU10008" s="7"/>
      <c r="BV10008" s="7"/>
      <c r="BW10008" s="7"/>
    </row>
    <row r="10009" spans="43:75" x14ac:dyDescent="0.2">
      <c r="AQ10009" s="7"/>
      <c r="AR10009" s="7"/>
      <c r="AS10009" s="7"/>
      <c r="AT10009" s="7"/>
      <c r="AU10009" s="7"/>
      <c r="AV10009" s="7"/>
      <c r="AX10009" s="7"/>
      <c r="AY10009" s="7"/>
      <c r="AZ10009" s="7"/>
      <c r="BA10009" s="7"/>
      <c r="BB10009" s="7"/>
      <c r="BC10009" s="7"/>
      <c r="BD10009" s="7"/>
      <c r="BG10009" s="7"/>
      <c r="BH10009" s="7"/>
      <c r="BI10009" s="7"/>
      <c r="BJ10009" s="7"/>
      <c r="BK10009" s="7"/>
      <c r="BL10009" s="7"/>
      <c r="BM10009" s="7"/>
      <c r="BP10009" s="7"/>
      <c r="BQ10009" s="7"/>
      <c r="BR10009" s="7"/>
      <c r="BS10009" s="7"/>
      <c r="BT10009" s="7"/>
      <c r="BU10009" s="7"/>
      <c r="BV10009" s="7"/>
      <c r="BW10009" s="7"/>
    </row>
    <row r="10010" spans="43:75" x14ac:dyDescent="0.2">
      <c r="AQ10010" s="7"/>
      <c r="AR10010" s="7"/>
      <c r="AS10010" s="7"/>
      <c r="AT10010" s="7"/>
      <c r="AU10010" s="7"/>
      <c r="AV10010" s="7"/>
      <c r="AX10010" s="7"/>
      <c r="AY10010" s="7"/>
      <c r="AZ10010" s="7"/>
      <c r="BA10010" s="7"/>
      <c r="BB10010" s="7"/>
      <c r="BC10010" s="7"/>
      <c r="BD10010" s="7"/>
      <c r="BG10010" s="7"/>
      <c r="BH10010" s="7"/>
      <c r="BI10010" s="7"/>
      <c r="BJ10010" s="7"/>
      <c r="BK10010" s="7"/>
      <c r="BL10010" s="7"/>
      <c r="BM10010" s="7"/>
      <c r="BP10010" s="7"/>
      <c r="BQ10010" s="7"/>
      <c r="BR10010" s="7"/>
      <c r="BS10010" s="7"/>
      <c r="BT10010" s="7"/>
      <c r="BU10010" s="7"/>
      <c r="BV10010" s="7"/>
      <c r="BW10010" s="7"/>
    </row>
    <row r="10011" spans="43:75" x14ac:dyDescent="0.2">
      <c r="AQ10011" s="7"/>
      <c r="AR10011" s="7"/>
      <c r="AS10011" s="7"/>
      <c r="AT10011" s="7"/>
      <c r="AU10011" s="7"/>
      <c r="AV10011" s="7"/>
      <c r="AX10011" s="7"/>
      <c r="AY10011" s="7"/>
      <c r="AZ10011" s="7"/>
      <c r="BA10011" s="7"/>
      <c r="BB10011" s="7"/>
      <c r="BC10011" s="7"/>
      <c r="BD10011" s="7"/>
      <c r="BG10011" s="7"/>
      <c r="BH10011" s="7"/>
      <c r="BI10011" s="7"/>
      <c r="BJ10011" s="7"/>
      <c r="BK10011" s="7"/>
      <c r="BL10011" s="7"/>
      <c r="BM10011" s="7"/>
      <c r="BP10011" s="7"/>
      <c r="BQ10011" s="7"/>
      <c r="BR10011" s="7"/>
      <c r="BS10011" s="7"/>
      <c r="BT10011" s="7"/>
      <c r="BU10011" s="7"/>
      <c r="BV10011" s="7"/>
      <c r="BW10011" s="7"/>
    </row>
    <row r="10012" spans="43:75" x14ac:dyDescent="0.2">
      <c r="AQ10012" s="7"/>
      <c r="AR10012" s="7"/>
      <c r="AS10012" s="7"/>
      <c r="AT10012" s="7"/>
      <c r="AU10012" s="7"/>
      <c r="AV10012" s="7"/>
      <c r="AX10012" s="7"/>
      <c r="AY10012" s="7"/>
      <c r="AZ10012" s="7"/>
      <c r="BA10012" s="7"/>
      <c r="BB10012" s="7"/>
      <c r="BC10012" s="7"/>
      <c r="BD10012" s="7"/>
      <c r="BG10012" s="7"/>
      <c r="BH10012" s="7"/>
      <c r="BI10012" s="7"/>
      <c r="BJ10012" s="7"/>
      <c r="BK10012" s="7"/>
      <c r="BL10012" s="7"/>
      <c r="BM10012" s="7"/>
      <c r="BP10012" s="7"/>
      <c r="BQ10012" s="7"/>
      <c r="BR10012" s="7"/>
      <c r="BS10012" s="7"/>
      <c r="BT10012" s="7"/>
      <c r="BU10012" s="7"/>
      <c r="BV10012" s="7"/>
      <c r="BW10012" s="7"/>
    </row>
    <row r="10013" spans="43:75" x14ac:dyDescent="0.2">
      <c r="AQ10013" s="7"/>
      <c r="AR10013" s="7"/>
      <c r="AS10013" s="7"/>
      <c r="AT10013" s="7"/>
      <c r="AU10013" s="7"/>
      <c r="AV10013" s="7"/>
      <c r="AX10013" s="7"/>
      <c r="AY10013" s="7"/>
      <c r="AZ10013" s="7"/>
      <c r="BA10013" s="7"/>
      <c r="BB10013" s="7"/>
      <c r="BC10013" s="7"/>
      <c r="BD10013" s="7"/>
      <c r="BG10013" s="7"/>
      <c r="BH10013" s="7"/>
      <c r="BI10013" s="7"/>
      <c r="BJ10013" s="7"/>
      <c r="BK10013" s="7"/>
      <c r="BL10013" s="7"/>
      <c r="BM10013" s="7"/>
      <c r="BP10013" s="7"/>
      <c r="BQ10013" s="7"/>
      <c r="BR10013" s="7"/>
      <c r="BS10013" s="7"/>
      <c r="BT10013" s="7"/>
      <c r="BU10013" s="7"/>
      <c r="BV10013" s="7"/>
      <c r="BW10013" s="7"/>
    </row>
    <row r="10014" spans="43:75" x14ac:dyDescent="0.2">
      <c r="AQ10014" s="7"/>
      <c r="AR10014" s="7"/>
      <c r="AS10014" s="7"/>
      <c r="AT10014" s="7"/>
      <c r="AU10014" s="7"/>
      <c r="AV10014" s="7"/>
      <c r="AX10014" s="7"/>
      <c r="AY10014" s="7"/>
      <c r="AZ10014" s="7"/>
      <c r="BA10014" s="7"/>
      <c r="BB10014" s="7"/>
      <c r="BC10014" s="7"/>
      <c r="BD10014" s="7"/>
      <c r="BG10014" s="7"/>
      <c r="BH10014" s="7"/>
      <c r="BI10014" s="7"/>
      <c r="BJ10014" s="7"/>
      <c r="BK10014" s="7"/>
      <c r="BL10014" s="7"/>
      <c r="BM10014" s="7"/>
      <c r="BP10014" s="7"/>
      <c r="BQ10014" s="7"/>
      <c r="BR10014" s="7"/>
      <c r="BS10014" s="7"/>
      <c r="BT10014" s="7"/>
      <c r="BU10014" s="7"/>
      <c r="BV10014" s="7"/>
      <c r="BW10014" s="7"/>
    </row>
    <row r="10015" spans="43:75" x14ac:dyDescent="0.2">
      <c r="AQ10015" s="7"/>
      <c r="AR10015" s="7"/>
      <c r="AS10015" s="7"/>
      <c r="AT10015" s="7"/>
      <c r="AU10015" s="7"/>
      <c r="AV10015" s="7"/>
      <c r="AX10015" s="7"/>
      <c r="AY10015" s="7"/>
      <c r="AZ10015" s="7"/>
      <c r="BA10015" s="7"/>
      <c r="BB10015" s="7"/>
      <c r="BC10015" s="7"/>
      <c r="BD10015" s="7"/>
      <c r="BG10015" s="7"/>
      <c r="BH10015" s="7"/>
      <c r="BI10015" s="7"/>
      <c r="BJ10015" s="7"/>
      <c r="BK10015" s="7"/>
      <c r="BL10015" s="7"/>
      <c r="BM10015" s="7"/>
      <c r="BP10015" s="7"/>
      <c r="BQ10015" s="7"/>
      <c r="BR10015" s="7"/>
      <c r="BS10015" s="7"/>
      <c r="BT10015" s="7"/>
      <c r="BU10015" s="7"/>
      <c r="BV10015" s="7"/>
      <c r="BW10015" s="7"/>
    </row>
    <row r="10016" spans="43:75" x14ac:dyDescent="0.2">
      <c r="AQ10016" s="7"/>
      <c r="AR10016" s="7"/>
      <c r="AS10016" s="7"/>
      <c r="AT10016" s="7"/>
      <c r="AU10016" s="7"/>
      <c r="AV10016" s="7"/>
      <c r="AX10016" s="7"/>
      <c r="AY10016" s="7"/>
      <c r="AZ10016" s="7"/>
      <c r="BA10016" s="7"/>
      <c r="BB10016" s="7"/>
      <c r="BC10016" s="7"/>
      <c r="BD10016" s="7"/>
      <c r="BG10016" s="7"/>
      <c r="BH10016" s="7"/>
      <c r="BI10016" s="7"/>
      <c r="BJ10016" s="7"/>
      <c r="BK10016" s="7"/>
      <c r="BL10016" s="7"/>
      <c r="BM10016" s="7"/>
      <c r="BP10016" s="7"/>
      <c r="BQ10016" s="7"/>
      <c r="BR10016" s="7"/>
      <c r="BS10016" s="7"/>
      <c r="BT10016" s="7"/>
      <c r="BU10016" s="7"/>
      <c r="BV10016" s="7"/>
      <c r="BW10016" s="7"/>
    </row>
    <row r="10017" spans="43:75" x14ac:dyDescent="0.2">
      <c r="AQ10017" s="7"/>
      <c r="AR10017" s="7"/>
      <c r="AS10017" s="7"/>
      <c r="AT10017" s="7"/>
      <c r="AU10017" s="7"/>
      <c r="AV10017" s="7"/>
      <c r="AX10017" s="7"/>
      <c r="AY10017" s="7"/>
      <c r="AZ10017" s="7"/>
      <c r="BA10017" s="7"/>
      <c r="BB10017" s="7"/>
      <c r="BC10017" s="7"/>
      <c r="BD10017" s="7"/>
      <c r="BG10017" s="7"/>
      <c r="BH10017" s="7"/>
      <c r="BI10017" s="7"/>
      <c r="BJ10017" s="7"/>
      <c r="BK10017" s="7"/>
      <c r="BL10017" s="7"/>
      <c r="BM10017" s="7"/>
      <c r="BP10017" s="7"/>
      <c r="BQ10017" s="7"/>
      <c r="BR10017" s="7"/>
      <c r="BS10017" s="7"/>
      <c r="BT10017" s="7"/>
      <c r="BU10017" s="7"/>
      <c r="BV10017" s="7"/>
      <c r="BW10017" s="7"/>
    </row>
    <row r="10018" spans="43:75" x14ac:dyDescent="0.2">
      <c r="AQ10018" s="7"/>
      <c r="AR10018" s="7"/>
      <c r="AS10018" s="7"/>
      <c r="AT10018" s="7"/>
      <c r="AU10018" s="7"/>
      <c r="AV10018" s="7"/>
      <c r="AX10018" s="7"/>
      <c r="AY10018" s="7"/>
      <c r="AZ10018" s="7"/>
      <c r="BA10018" s="7"/>
      <c r="BB10018" s="7"/>
      <c r="BC10018" s="7"/>
      <c r="BD10018" s="7"/>
      <c r="BG10018" s="7"/>
      <c r="BH10018" s="7"/>
      <c r="BI10018" s="7"/>
      <c r="BJ10018" s="7"/>
      <c r="BK10018" s="7"/>
      <c r="BL10018" s="7"/>
      <c r="BM10018" s="7"/>
      <c r="BP10018" s="7"/>
      <c r="BQ10018" s="7"/>
      <c r="BR10018" s="7"/>
      <c r="BS10018" s="7"/>
      <c r="BT10018" s="7"/>
      <c r="BU10018" s="7"/>
      <c r="BV10018" s="7"/>
      <c r="BW10018" s="7"/>
    </row>
    <row r="10019" spans="43:75" x14ac:dyDescent="0.2">
      <c r="AQ10019" s="7"/>
      <c r="AR10019" s="7"/>
      <c r="AS10019" s="7"/>
      <c r="AT10019" s="7"/>
      <c r="AU10019" s="7"/>
      <c r="AV10019" s="7"/>
      <c r="AX10019" s="7"/>
      <c r="AY10019" s="7"/>
      <c r="AZ10019" s="7"/>
      <c r="BA10019" s="7"/>
      <c r="BB10019" s="7"/>
      <c r="BC10019" s="7"/>
      <c r="BD10019" s="7"/>
      <c r="BG10019" s="7"/>
      <c r="BH10019" s="7"/>
      <c r="BI10019" s="7"/>
      <c r="BJ10019" s="7"/>
      <c r="BK10019" s="7"/>
      <c r="BL10019" s="7"/>
      <c r="BM10019" s="7"/>
      <c r="BP10019" s="7"/>
      <c r="BQ10019" s="7"/>
      <c r="BR10019" s="7"/>
      <c r="BS10019" s="7"/>
      <c r="BT10019" s="7"/>
      <c r="BU10019" s="7"/>
      <c r="BV10019" s="7"/>
      <c r="BW10019" s="7"/>
    </row>
    <row r="10020" spans="43:75" x14ac:dyDescent="0.2">
      <c r="AQ10020" s="7"/>
      <c r="AR10020" s="7"/>
      <c r="AS10020" s="7"/>
      <c r="AT10020" s="7"/>
      <c r="AU10020" s="7"/>
      <c r="AV10020" s="7"/>
      <c r="AX10020" s="7"/>
      <c r="AY10020" s="7"/>
      <c r="AZ10020" s="7"/>
      <c r="BA10020" s="7"/>
      <c r="BB10020" s="7"/>
      <c r="BC10020" s="7"/>
      <c r="BD10020" s="7"/>
      <c r="BG10020" s="7"/>
      <c r="BH10020" s="7"/>
      <c r="BI10020" s="7"/>
      <c r="BJ10020" s="7"/>
      <c r="BK10020" s="7"/>
      <c r="BL10020" s="7"/>
      <c r="BM10020" s="7"/>
      <c r="BP10020" s="7"/>
      <c r="BQ10020" s="7"/>
      <c r="BR10020" s="7"/>
      <c r="BS10020" s="7"/>
      <c r="BT10020" s="7"/>
      <c r="BU10020" s="7"/>
      <c r="BV10020" s="7"/>
      <c r="BW10020" s="7"/>
    </row>
    <row r="10021" spans="43:75" x14ac:dyDescent="0.2">
      <c r="AQ10021" s="7"/>
      <c r="AR10021" s="7"/>
      <c r="AS10021" s="7"/>
      <c r="AT10021" s="7"/>
      <c r="AU10021" s="7"/>
      <c r="AV10021" s="7"/>
      <c r="AX10021" s="7"/>
      <c r="AY10021" s="7"/>
      <c r="AZ10021" s="7"/>
      <c r="BA10021" s="7"/>
      <c r="BB10021" s="7"/>
      <c r="BC10021" s="7"/>
      <c r="BD10021" s="7"/>
      <c r="BG10021" s="7"/>
      <c r="BH10021" s="7"/>
      <c r="BI10021" s="7"/>
      <c r="BJ10021" s="7"/>
      <c r="BK10021" s="7"/>
      <c r="BL10021" s="7"/>
      <c r="BM10021" s="7"/>
      <c r="BP10021" s="7"/>
      <c r="BQ10021" s="7"/>
      <c r="BR10021" s="7"/>
      <c r="BS10021" s="7"/>
      <c r="BT10021" s="7"/>
      <c r="BU10021" s="7"/>
      <c r="BV10021" s="7"/>
      <c r="BW10021" s="7"/>
    </row>
    <row r="10022" spans="43:75" x14ac:dyDescent="0.2">
      <c r="AQ10022" s="7"/>
      <c r="AR10022" s="7"/>
      <c r="AS10022" s="7"/>
      <c r="AT10022" s="7"/>
      <c r="AU10022" s="7"/>
      <c r="AV10022" s="7"/>
      <c r="AX10022" s="7"/>
      <c r="AY10022" s="7"/>
      <c r="AZ10022" s="7"/>
      <c r="BA10022" s="7"/>
      <c r="BB10022" s="7"/>
      <c r="BC10022" s="7"/>
      <c r="BD10022" s="7"/>
      <c r="BG10022" s="7"/>
      <c r="BH10022" s="7"/>
      <c r="BI10022" s="7"/>
      <c r="BJ10022" s="7"/>
      <c r="BK10022" s="7"/>
      <c r="BL10022" s="7"/>
      <c r="BM10022" s="7"/>
      <c r="BP10022" s="7"/>
      <c r="BQ10022" s="7"/>
      <c r="BR10022" s="7"/>
      <c r="BS10022" s="7"/>
      <c r="BT10022" s="7"/>
      <c r="BU10022" s="7"/>
      <c r="BV10022" s="7"/>
      <c r="BW10022" s="7"/>
    </row>
    <row r="10023" spans="43:75" x14ac:dyDescent="0.2">
      <c r="AQ10023" s="7"/>
      <c r="AR10023" s="7"/>
      <c r="AS10023" s="7"/>
      <c r="AT10023" s="7"/>
      <c r="AU10023" s="7"/>
      <c r="AV10023" s="7"/>
      <c r="AX10023" s="7"/>
      <c r="AY10023" s="7"/>
      <c r="AZ10023" s="7"/>
      <c r="BA10023" s="7"/>
      <c r="BB10023" s="7"/>
      <c r="BC10023" s="7"/>
      <c r="BD10023" s="7"/>
      <c r="BG10023" s="7"/>
      <c r="BH10023" s="7"/>
      <c r="BI10023" s="7"/>
      <c r="BJ10023" s="7"/>
      <c r="BK10023" s="7"/>
      <c r="BL10023" s="7"/>
      <c r="BM10023" s="7"/>
      <c r="BP10023" s="7"/>
      <c r="BQ10023" s="7"/>
      <c r="BR10023" s="7"/>
      <c r="BS10023" s="7"/>
      <c r="BT10023" s="7"/>
      <c r="BU10023" s="7"/>
      <c r="BV10023" s="7"/>
      <c r="BW10023" s="7"/>
    </row>
    <row r="10024" spans="43:75" x14ac:dyDescent="0.2">
      <c r="AQ10024" s="7"/>
      <c r="AR10024" s="7"/>
      <c r="AS10024" s="7"/>
      <c r="AT10024" s="7"/>
      <c r="AU10024" s="7"/>
      <c r="AV10024" s="7"/>
      <c r="AX10024" s="7"/>
      <c r="AY10024" s="7"/>
      <c r="AZ10024" s="7"/>
      <c r="BA10024" s="7"/>
      <c r="BB10024" s="7"/>
      <c r="BC10024" s="7"/>
      <c r="BD10024" s="7"/>
      <c r="BG10024" s="7"/>
      <c r="BH10024" s="7"/>
      <c r="BI10024" s="7"/>
      <c r="BJ10024" s="7"/>
      <c r="BK10024" s="7"/>
      <c r="BL10024" s="7"/>
      <c r="BM10024" s="7"/>
      <c r="BP10024" s="7"/>
      <c r="BQ10024" s="7"/>
      <c r="BR10024" s="7"/>
      <c r="BS10024" s="7"/>
      <c r="BT10024" s="7"/>
      <c r="BU10024" s="7"/>
      <c r="BV10024" s="7"/>
      <c r="BW10024" s="7"/>
    </row>
    <row r="10025" spans="43:75" x14ac:dyDescent="0.2">
      <c r="AQ10025" s="7"/>
      <c r="AR10025" s="7"/>
      <c r="AS10025" s="7"/>
      <c r="AT10025" s="7"/>
      <c r="AU10025" s="7"/>
      <c r="AV10025" s="7"/>
      <c r="AX10025" s="7"/>
      <c r="AY10025" s="7"/>
      <c r="AZ10025" s="7"/>
      <c r="BA10025" s="7"/>
      <c r="BB10025" s="7"/>
      <c r="BC10025" s="7"/>
      <c r="BD10025" s="7"/>
      <c r="BG10025" s="7"/>
      <c r="BH10025" s="7"/>
      <c r="BI10025" s="7"/>
      <c r="BJ10025" s="7"/>
      <c r="BK10025" s="7"/>
      <c r="BL10025" s="7"/>
      <c r="BM10025" s="7"/>
      <c r="BP10025" s="7"/>
      <c r="BQ10025" s="7"/>
      <c r="BR10025" s="7"/>
      <c r="BS10025" s="7"/>
      <c r="BT10025" s="7"/>
      <c r="BU10025" s="7"/>
      <c r="BV10025" s="7"/>
      <c r="BW10025" s="7"/>
    </row>
    <row r="10026" spans="43:75" x14ac:dyDescent="0.2">
      <c r="AQ10026" s="7"/>
      <c r="AR10026" s="7"/>
      <c r="AS10026" s="7"/>
      <c r="AT10026" s="7"/>
      <c r="AU10026" s="7"/>
      <c r="AV10026" s="7"/>
      <c r="AX10026" s="7"/>
      <c r="AY10026" s="7"/>
      <c r="AZ10026" s="7"/>
      <c r="BA10026" s="7"/>
      <c r="BB10026" s="7"/>
      <c r="BC10026" s="7"/>
      <c r="BD10026" s="7"/>
      <c r="BG10026" s="7"/>
      <c r="BH10026" s="7"/>
      <c r="BI10026" s="7"/>
      <c r="BJ10026" s="7"/>
      <c r="BK10026" s="7"/>
      <c r="BL10026" s="7"/>
      <c r="BM10026" s="7"/>
      <c r="BP10026" s="7"/>
      <c r="BQ10026" s="7"/>
      <c r="BR10026" s="7"/>
      <c r="BS10026" s="7"/>
      <c r="BT10026" s="7"/>
      <c r="BU10026" s="7"/>
      <c r="BV10026" s="7"/>
      <c r="BW10026" s="7"/>
    </row>
    <row r="10027" spans="43:75" x14ac:dyDescent="0.2">
      <c r="AQ10027" s="7"/>
      <c r="AR10027" s="7"/>
      <c r="AS10027" s="7"/>
      <c r="AT10027" s="7"/>
      <c r="AU10027" s="7"/>
      <c r="AV10027" s="7"/>
      <c r="AX10027" s="7"/>
      <c r="AY10027" s="7"/>
      <c r="AZ10027" s="7"/>
      <c r="BA10027" s="7"/>
      <c r="BB10027" s="7"/>
      <c r="BC10027" s="7"/>
      <c r="BD10027" s="7"/>
      <c r="BG10027" s="7"/>
      <c r="BH10027" s="7"/>
      <c r="BI10027" s="7"/>
      <c r="BJ10027" s="7"/>
      <c r="BK10027" s="7"/>
      <c r="BL10027" s="7"/>
      <c r="BM10027" s="7"/>
      <c r="BP10027" s="7"/>
      <c r="BQ10027" s="7"/>
      <c r="BR10027" s="7"/>
      <c r="BS10027" s="7"/>
      <c r="BT10027" s="7"/>
      <c r="BU10027" s="7"/>
      <c r="BV10027" s="7"/>
      <c r="BW10027" s="7"/>
    </row>
    <row r="10028" spans="43:75" x14ac:dyDescent="0.2">
      <c r="AQ10028" s="7"/>
      <c r="AR10028" s="7"/>
      <c r="AS10028" s="7"/>
      <c r="AT10028" s="7"/>
      <c r="AU10028" s="7"/>
      <c r="AV10028" s="7"/>
      <c r="AX10028" s="7"/>
      <c r="AY10028" s="7"/>
      <c r="AZ10028" s="7"/>
      <c r="BA10028" s="7"/>
      <c r="BB10028" s="7"/>
      <c r="BC10028" s="7"/>
      <c r="BD10028" s="7"/>
      <c r="BG10028" s="7"/>
      <c r="BH10028" s="7"/>
      <c r="BI10028" s="7"/>
      <c r="BJ10028" s="7"/>
      <c r="BK10028" s="7"/>
      <c r="BL10028" s="7"/>
      <c r="BM10028" s="7"/>
      <c r="BP10028" s="7"/>
      <c r="BQ10028" s="7"/>
      <c r="BR10028" s="7"/>
      <c r="BS10028" s="7"/>
      <c r="BT10028" s="7"/>
      <c r="BU10028" s="7"/>
      <c r="BV10028" s="7"/>
      <c r="BW10028" s="7"/>
    </row>
    <row r="10029" spans="43:75" x14ac:dyDescent="0.2">
      <c r="AQ10029" s="7"/>
      <c r="AR10029" s="7"/>
      <c r="AS10029" s="7"/>
      <c r="AT10029" s="7"/>
      <c r="AU10029" s="7"/>
      <c r="AV10029" s="7"/>
      <c r="AX10029" s="7"/>
      <c r="AY10029" s="7"/>
      <c r="AZ10029" s="7"/>
      <c r="BA10029" s="7"/>
      <c r="BB10029" s="7"/>
      <c r="BC10029" s="7"/>
      <c r="BD10029" s="7"/>
      <c r="BG10029" s="7"/>
      <c r="BH10029" s="7"/>
      <c r="BI10029" s="7"/>
      <c r="BJ10029" s="7"/>
      <c r="BK10029" s="7"/>
      <c r="BL10029" s="7"/>
      <c r="BM10029" s="7"/>
      <c r="BP10029" s="7"/>
      <c r="BQ10029" s="7"/>
      <c r="BR10029" s="7"/>
      <c r="BS10029" s="7"/>
      <c r="BT10029" s="7"/>
      <c r="BU10029" s="7"/>
      <c r="BV10029" s="7"/>
      <c r="BW10029" s="7"/>
    </row>
    <row r="10030" spans="43:75" x14ac:dyDescent="0.2">
      <c r="AQ10030" s="7"/>
      <c r="AR10030" s="7"/>
      <c r="AS10030" s="7"/>
      <c r="AT10030" s="7"/>
      <c r="AU10030" s="7"/>
      <c r="AV10030" s="7"/>
      <c r="AX10030" s="7"/>
      <c r="AY10030" s="7"/>
      <c r="AZ10030" s="7"/>
      <c r="BA10030" s="7"/>
      <c r="BB10030" s="7"/>
      <c r="BC10030" s="7"/>
      <c r="BD10030" s="7"/>
      <c r="BG10030" s="7"/>
      <c r="BH10030" s="7"/>
      <c r="BI10030" s="7"/>
      <c r="BJ10030" s="7"/>
      <c r="BK10030" s="7"/>
      <c r="BL10030" s="7"/>
      <c r="BM10030" s="7"/>
      <c r="BP10030" s="7"/>
      <c r="BQ10030" s="7"/>
      <c r="BR10030" s="7"/>
      <c r="BS10030" s="7"/>
      <c r="BT10030" s="7"/>
      <c r="BU10030" s="7"/>
      <c r="BV10030" s="7"/>
      <c r="BW10030" s="7"/>
    </row>
    <row r="10031" spans="43:75" x14ac:dyDescent="0.2">
      <c r="AQ10031" s="7"/>
      <c r="AR10031" s="7"/>
      <c r="AS10031" s="7"/>
      <c r="AT10031" s="7"/>
      <c r="AU10031" s="7"/>
      <c r="AV10031" s="7"/>
      <c r="AX10031" s="7"/>
      <c r="AY10031" s="7"/>
      <c r="AZ10031" s="7"/>
      <c r="BA10031" s="7"/>
      <c r="BB10031" s="7"/>
      <c r="BC10031" s="7"/>
      <c r="BD10031" s="7"/>
      <c r="BG10031" s="7"/>
      <c r="BH10031" s="7"/>
      <c r="BI10031" s="7"/>
      <c r="BJ10031" s="7"/>
      <c r="BK10031" s="7"/>
      <c r="BL10031" s="7"/>
      <c r="BM10031" s="7"/>
      <c r="BP10031" s="7"/>
      <c r="BQ10031" s="7"/>
      <c r="BR10031" s="7"/>
      <c r="BS10031" s="7"/>
      <c r="BT10031" s="7"/>
      <c r="BU10031" s="7"/>
      <c r="BV10031" s="7"/>
      <c r="BW10031" s="7"/>
    </row>
    <row r="10032" spans="43:75" x14ac:dyDescent="0.2">
      <c r="AQ10032" s="7"/>
      <c r="AR10032" s="7"/>
      <c r="AS10032" s="7"/>
      <c r="AT10032" s="7"/>
      <c r="AU10032" s="7"/>
      <c r="AV10032" s="7"/>
      <c r="AX10032" s="7"/>
      <c r="AY10032" s="7"/>
      <c r="AZ10032" s="7"/>
      <c r="BA10032" s="7"/>
      <c r="BB10032" s="7"/>
      <c r="BC10032" s="7"/>
      <c r="BD10032" s="7"/>
      <c r="BG10032" s="7"/>
      <c r="BH10032" s="7"/>
      <c r="BI10032" s="7"/>
      <c r="BJ10032" s="7"/>
      <c r="BK10032" s="7"/>
      <c r="BL10032" s="7"/>
      <c r="BM10032" s="7"/>
      <c r="BP10032" s="7"/>
      <c r="BQ10032" s="7"/>
      <c r="BR10032" s="7"/>
      <c r="BS10032" s="7"/>
      <c r="BT10032" s="7"/>
      <c r="BU10032" s="7"/>
      <c r="BV10032" s="7"/>
      <c r="BW10032" s="7"/>
    </row>
    <row r="10033" spans="43:75" x14ac:dyDescent="0.2">
      <c r="AQ10033" s="7"/>
      <c r="AR10033" s="7"/>
      <c r="AS10033" s="7"/>
      <c r="AT10033" s="7"/>
      <c r="AU10033" s="7"/>
      <c r="AV10033" s="7"/>
      <c r="AX10033" s="7"/>
      <c r="AY10033" s="7"/>
      <c r="AZ10033" s="7"/>
      <c r="BA10033" s="7"/>
      <c r="BB10033" s="7"/>
      <c r="BC10033" s="7"/>
      <c r="BD10033" s="7"/>
      <c r="BG10033" s="7"/>
      <c r="BH10033" s="7"/>
      <c r="BI10033" s="7"/>
      <c r="BJ10033" s="7"/>
      <c r="BK10033" s="7"/>
      <c r="BL10033" s="7"/>
      <c r="BM10033" s="7"/>
      <c r="BP10033" s="7"/>
      <c r="BQ10033" s="7"/>
      <c r="BR10033" s="7"/>
      <c r="BS10033" s="7"/>
      <c r="BT10033" s="7"/>
      <c r="BU10033" s="7"/>
      <c r="BV10033" s="7"/>
      <c r="BW10033" s="7"/>
    </row>
    <row r="10034" spans="43:75" x14ac:dyDescent="0.2">
      <c r="AQ10034" s="7"/>
      <c r="AR10034" s="7"/>
      <c r="AS10034" s="7"/>
      <c r="AT10034" s="7"/>
      <c r="AU10034" s="7"/>
      <c r="AV10034" s="7"/>
      <c r="AX10034" s="7"/>
      <c r="AY10034" s="7"/>
      <c r="AZ10034" s="7"/>
      <c r="BA10034" s="7"/>
      <c r="BB10034" s="7"/>
      <c r="BC10034" s="7"/>
      <c r="BD10034" s="7"/>
      <c r="BG10034" s="7"/>
      <c r="BH10034" s="7"/>
      <c r="BI10034" s="7"/>
      <c r="BJ10034" s="7"/>
      <c r="BK10034" s="7"/>
      <c r="BL10034" s="7"/>
      <c r="BM10034" s="7"/>
      <c r="BP10034" s="7"/>
      <c r="BQ10034" s="7"/>
      <c r="BR10034" s="7"/>
      <c r="BS10034" s="7"/>
      <c r="BT10034" s="7"/>
      <c r="BU10034" s="7"/>
      <c r="BV10034" s="7"/>
      <c r="BW10034" s="7"/>
    </row>
    <row r="10035" spans="43:75" x14ac:dyDescent="0.2">
      <c r="AQ10035" s="7"/>
      <c r="AR10035" s="7"/>
      <c r="AS10035" s="7"/>
      <c r="AT10035" s="7"/>
      <c r="AU10035" s="7"/>
      <c r="AV10035" s="7"/>
      <c r="AX10035" s="7"/>
      <c r="AY10035" s="7"/>
      <c r="AZ10035" s="7"/>
      <c r="BA10035" s="7"/>
      <c r="BB10035" s="7"/>
      <c r="BC10035" s="7"/>
      <c r="BD10035" s="7"/>
      <c r="BG10035" s="7"/>
      <c r="BH10035" s="7"/>
      <c r="BI10035" s="7"/>
      <c r="BJ10035" s="7"/>
      <c r="BK10035" s="7"/>
      <c r="BL10035" s="7"/>
      <c r="BM10035" s="7"/>
      <c r="BP10035" s="7"/>
      <c r="BQ10035" s="7"/>
      <c r="BR10035" s="7"/>
      <c r="BS10035" s="7"/>
      <c r="BT10035" s="7"/>
      <c r="BU10035" s="7"/>
      <c r="BV10035" s="7"/>
      <c r="BW10035" s="7"/>
    </row>
    <row r="10036" spans="43:75" x14ac:dyDescent="0.2">
      <c r="AQ10036" s="7"/>
      <c r="AR10036" s="7"/>
      <c r="AS10036" s="7"/>
      <c r="AT10036" s="7"/>
      <c r="AU10036" s="7"/>
      <c r="AV10036" s="7"/>
      <c r="AX10036" s="7"/>
      <c r="AY10036" s="7"/>
      <c r="AZ10036" s="7"/>
      <c r="BA10036" s="7"/>
      <c r="BB10036" s="7"/>
      <c r="BC10036" s="7"/>
      <c r="BD10036" s="7"/>
      <c r="BG10036" s="7"/>
      <c r="BH10036" s="7"/>
      <c r="BI10036" s="7"/>
      <c r="BJ10036" s="7"/>
      <c r="BK10036" s="7"/>
      <c r="BL10036" s="7"/>
      <c r="BM10036" s="7"/>
      <c r="BP10036" s="7"/>
      <c r="BQ10036" s="7"/>
      <c r="BR10036" s="7"/>
      <c r="BS10036" s="7"/>
      <c r="BT10036" s="7"/>
      <c r="BU10036" s="7"/>
      <c r="BV10036" s="7"/>
      <c r="BW10036" s="7"/>
    </row>
    <row r="10037" spans="43:75" x14ac:dyDescent="0.2">
      <c r="AQ10037" s="7"/>
      <c r="AR10037" s="7"/>
      <c r="AS10037" s="7"/>
      <c r="AT10037" s="7"/>
      <c r="AU10037" s="7"/>
      <c r="AV10037" s="7"/>
      <c r="AX10037" s="7"/>
      <c r="AY10037" s="7"/>
      <c r="AZ10037" s="7"/>
      <c r="BA10037" s="7"/>
      <c r="BB10037" s="7"/>
      <c r="BC10037" s="7"/>
      <c r="BD10037" s="7"/>
      <c r="BG10037" s="7"/>
      <c r="BH10037" s="7"/>
      <c r="BI10037" s="7"/>
      <c r="BJ10037" s="7"/>
      <c r="BK10037" s="7"/>
      <c r="BL10037" s="7"/>
      <c r="BM10037" s="7"/>
      <c r="BP10037" s="7"/>
      <c r="BQ10037" s="7"/>
      <c r="BR10037" s="7"/>
      <c r="BS10037" s="7"/>
      <c r="BT10037" s="7"/>
      <c r="BU10037" s="7"/>
      <c r="BV10037" s="7"/>
      <c r="BW10037" s="7"/>
    </row>
    <row r="10038" spans="43:75" x14ac:dyDescent="0.2">
      <c r="AQ10038" s="7"/>
      <c r="AR10038" s="7"/>
      <c r="AS10038" s="7"/>
      <c r="AT10038" s="7"/>
      <c r="AU10038" s="7"/>
      <c r="AV10038" s="7"/>
      <c r="AX10038" s="7"/>
      <c r="AY10038" s="7"/>
      <c r="AZ10038" s="7"/>
      <c r="BA10038" s="7"/>
      <c r="BB10038" s="7"/>
      <c r="BC10038" s="7"/>
      <c r="BD10038" s="7"/>
      <c r="BG10038" s="7"/>
      <c r="BH10038" s="7"/>
      <c r="BI10038" s="7"/>
      <c r="BJ10038" s="7"/>
      <c r="BK10038" s="7"/>
      <c r="BL10038" s="7"/>
      <c r="BM10038" s="7"/>
      <c r="BP10038" s="7"/>
      <c r="BQ10038" s="7"/>
      <c r="BR10038" s="7"/>
      <c r="BS10038" s="7"/>
      <c r="BT10038" s="7"/>
      <c r="BU10038" s="7"/>
      <c r="BV10038" s="7"/>
      <c r="BW10038" s="7"/>
    </row>
    <row r="10039" spans="43:75" x14ac:dyDescent="0.2">
      <c r="AQ10039" s="7"/>
      <c r="AR10039" s="7"/>
      <c r="AS10039" s="7"/>
      <c r="AT10039" s="7"/>
      <c r="AU10039" s="7"/>
      <c r="AV10039" s="7"/>
      <c r="AX10039" s="7"/>
      <c r="AY10039" s="7"/>
      <c r="AZ10039" s="7"/>
      <c r="BA10039" s="7"/>
      <c r="BB10039" s="7"/>
      <c r="BC10039" s="7"/>
      <c r="BD10039" s="7"/>
      <c r="BG10039" s="7"/>
      <c r="BH10039" s="7"/>
      <c r="BI10039" s="7"/>
      <c r="BJ10039" s="7"/>
      <c r="BK10039" s="7"/>
      <c r="BL10039" s="7"/>
      <c r="BM10039" s="7"/>
      <c r="BP10039" s="7"/>
      <c r="BQ10039" s="7"/>
      <c r="BR10039" s="7"/>
      <c r="BS10039" s="7"/>
      <c r="BT10039" s="7"/>
      <c r="BU10039" s="7"/>
      <c r="BV10039" s="7"/>
      <c r="BW10039" s="7"/>
    </row>
    <row r="10040" spans="43:75" x14ac:dyDescent="0.2">
      <c r="AQ10040" s="7"/>
      <c r="AR10040" s="7"/>
      <c r="AS10040" s="7"/>
      <c r="AT10040" s="7"/>
      <c r="AU10040" s="7"/>
      <c r="AV10040" s="7"/>
      <c r="AX10040" s="7"/>
      <c r="AY10040" s="7"/>
      <c r="AZ10040" s="7"/>
      <c r="BA10040" s="7"/>
      <c r="BB10040" s="7"/>
      <c r="BC10040" s="7"/>
      <c r="BD10040" s="7"/>
      <c r="BG10040" s="7"/>
      <c r="BH10040" s="7"/>
      <c r="BI10040" s="7"/>
      <c r="BJ10040" s="7"/>
      <c r="BK10040" s="7"/>
      <c r="BL10040" s="7"/>
      <c r="BM10040" s="7"/>
      <c r="BP10040" s="7"/>
      <c r="BQ10040" s="7"/>
      <c r="BR10040" s="7"/>
      <c r="BS10040" s="7"/>
      <c r="BT10040" s="7"/>
      <c r="BU10040" s="7"/>
      <c r="BV10040" s="7"/>
      <c r="BW10040" s="7"/>
    </row>
    <row r="10041" spans="43:75" x14ac:dyDescent="0.2">
      <c r="AQ10041" s="7"/>
      <c r="AR10041" s="7"/>
      <c r="AS10041" s="7"/>
      <c r="AT10041" s="7"/>
      <c r="AU10041" s="7"/>
      <c r="AV10041" s="7"/>
      <c r="AX10041" s="7"/>
      <c r="AY10041" s="7"/>
      <c r="AZ10041" s="7"/>
      <c r="BA10041" s="7"/>
      <c r="BB10041" s="7"/>
      <c r="BC10041" s="7"/>
      <c r="BD10041" s="7"/>
      <c r="BG10041" s="7"/>
      <c r="BH10041" s="7"/>
      <c r="BI10041" s="7"/>
      <c r="BJ10041" s="7"/>
      <c r="BK10041" s="7"/>
      <c r="BL10041" s="7"/>
      <c r="BM10041" s="7"/>
      <c r="BP10041" s="7"/>
      <c r="BQ10041" s="7"/>
      <c r="BR10041" s="7"/>
      <c r="BS10041" s="7"/>
      <c r="BT10041" s="7"/>
      <c r="BU10041" s="7"/>
      <c r="BV10041" s="7"/>
      <c r="BW10041" s="7"/>
    </row>
    <row r="10042" spans="43:75" x14ac:dyDescent="0.2">
      <c r="AQ10042" s="7"/>
      <c r="AR10042" s="7"/>
      <c r="AS10042" s="7"/>
      <c r="AT10042" s="7"/>
      <c r="AU10042" s="7"/>
      <c r="AV10042" s="7"/>
      <c r="AX10042" s="7"/>
      <c r="AY10042" s="7"/>
      <c r="AZ10042" s="7"/>
      <c r="BA10042" s="7"/>
      <c r="BB10042" s="7"/>
      <c r="BC10042" s="7"/>
      <c r="BD10042" s="7"/>
      <c r="BG10042" s="7"/>
      <c r="BH10042" s="7"/>
      <c r="BI10042" s="7"/>
      <c r="BJ10042" s="7"/>
      <c r="BK10042" s="7"/>
      <c r="BL10042" s="7"/>
      <c r="BM10042" s="7"/>
      <c r="BP10042" s="7"/>
      <c r="BQ10042" s="7"/>
      <c r="BR10042" s="7"/>
      <c r="BS10042" s="7"/>
      <c r="BT10042" s="7"/>
      <c r="BU10042" s="7"/>
      <c r="BV10042" s="7"/>
      <c r="BW10042" s="7"/>
    </row>
    <row r="10043" spans="43:75" x14ac:dyDescent="0.2">
      <c r="AQ10043" s="7"/>
      <c r="AR10043" s="7"/>
      <c r="AS10043" s="7"/>
      <c r="AT10043" s="7"/>
      <c r="AU10043" s="7"/>
      <c r="AV10043" s="7"/>
      <c r="AX10043" s="7"/>
      <c r="AY10043" s="7"/>
      <c r="AZ10043" s="7"/>
      <c r="BA10043" s="7"/>
      <c r="BB10043" s="7"/>
      <c r="BC10043" s="7"/>
      <c r="BD10043" s="7"/>
      <c r="BG10043" s="7"/>
      <c r="BH10043" s="7"/>
      <c r="BI10043" s="7"/>
      <c r="BJ10043" s="7"/>
      <c r="BK10043" s="7"/>
      <c r="BL10043" s="7"/>
      <c r="BM10043" s="7"/>
      <c r="BP10043" s="7"/>
      <c r="BQ10043" s="7"/>
      <c r="BR10043" s="7"/>
      <c r="BS10043" s="7"/>
      <c r="BT10043" s="7"/>
      <c r="BU10043" s="7"/>
      <c r="BV10043" s="7"/>
      <c r="BW10043" s="7"/>
    </row>
    <row r="10044" spans="43:75" x14ac:dyDescent="0.2">
      <c r="AQ10044" s="7"/>
      <c r="AR10044" s="7"/>
      <c r="AS10044" s="7"/>
      <c r="AT10044" s="7"/>
      <c r="AU10044" s="7"/>
      <c r="AV10044" s="7"/>
      <c r="AX10044" s="7"/>
      <c r="AY10044" s="7"/>
      <c r="AZ10044" s="7"/>
      <c r="BA10044" s="7"/>
      <c r="BB10044" s="7"/>
      <c r="BC10044" s="7"/>
      <c r="BD10044" s="7"/>
      <c r="BG10044" s="7"/>
      <c r="BH10044" s="7"/>
      <c r="BI10044" s="7"/>
      <c r="BJ10044" s="7"/>
      <c r="BK10044" s="7"/>
      <c r="BL10044" s="7"/>
      <c r="BM10044" s="7"/>
      <c r="BP10044" s="7"/>
      <c r="BQ10044" s="7"/>
      <c r="BR10044" s="7"/>
      <c r="BS10044" s="7"/>
      <c r="BT10044" s="7"/>
      <c r="BU10044" s="7"/>
      <c r="BV10044" s="7"/>
      <c r="BW10044" s="7"/>
    </row>
    <row r="10045" spans="43:75" x14ac:dyDescent="0.2">
      <c r="AQ10045" s="7"/>
      <c r="AR10045" s="7"/>
      <c r="AS10045" s="7"/>
      <c r="AT10045" s="7"/>
      <c r="AU10045" s="7"/>
      <c r="AV10045" s="7"/>
      <c r="AX10045" s="7"/>
      <c r="AY10045" s="7"/>
      <c r="AZ10045" s="7"/>
      <c r="BA10045" s="7"/>
      <c r="BB10045" s="7"/>
      <c r="BC10045" s="7"/>
      <c r="BD10045" s="7"/>
      <c r="BG10045" s="7"/>
      <c r="BH10045" s="7"/>
      <c r="BI10045" s="7"/>
      <c r="BJ10045" s="7"/>
      <c r="BK10045" s="7"/>
      <c r="BL10045" s="7"/>
      <c r="BM10045" s="7"/>
      <c r="BP10045" s="7"/>
      <c r="BQ10045" s="7"/>
      <c r="BR10045" s="7"/>
      <c r="BS10045" s="7"/>
      <c r="BT10045" s="7"/>
      <c r="BU10045" s="7"/>
      <c r="BV10045" s="7"/>
      <c r="BW10045" s="7"/>
    </row>
    <row r="10046" spans="43:75" x14ac:dyDescent="0.2">
      <c r="AQ10046" s="7"/>
      <c r="AR10046" s="7"/>
      <c r="AS10046" s="7"/>
      <c r="AT10046" s="7"/>
      <c r="AU10046" s="7"/>
      <c r="AV10046" s="7"/>
      <c r="AX10046" s="7"/>
      <c r="AY10046" s="7"/>
      <c r="AZ10046" s="7"/>
      <c r="BA10046" s="7"/>
      <c r="BB10046" s="7"/>
      <c r="BC10046" s="7"/>
      <c r="BD10046" s="7"/>
      <c r="BG10046" s="7"/>
      <c r="BH10046" s="7"/>
      <c r="BI10046" s="7"/>
      <c r="BJ10046" s="7"/>
      <c r="BK10046" s="7"/>
      <c r="BL10046" s="7"/>
      <c r="BM10046" s="7"/>
      <c r="BP10046" s="7"/>
      <c r="BQ10046" s="7"/>
      <c r="BR10046" s="7"/>
      <c r="BS10046" s="7"/>
      <c r="BT10046" s="7"/>
      <c r="BU10046" s="7"/>
      <c r="BV10046" s="7"/>
      <c r="BW10046" s="7"/>
    </row>
    <row r="10047" spans="43:75" x14ac:dyDescent="0.2">
      <c r="AQ10047" s="7"/>
      <c r="AR10047" s="7"/>
      <c r="AS10047" s="7"/>
      <c r="AT10047" s="7"/>
      <c r="AU10047" s="7"/>
      <c r="AV10047" s="7"/>
      <c r="AX10047" s="7"/>
      <c r="AY10047" s="7"/>
      <c r="AZ10047" s="7"/>
      <c r="BA10047" s="7"/>
      <c r="BB10047" s="7"/>
      <c r="BC10047" s="7"/>
      <c r="BD10047" s="7"/>
      <c r="BG10047" s="7"/>
      <c r="BH10047" s="7"/>
      <c r="BI10047" s="7"/>
      <c r="BJ10047" s="7"/>
      <c r="BK10047" s="7"/>
      <c r="BL10047" s="7"/>
      <c r="BM10047" s="7"/>
      <c r="BP10047" s="7"/>
      <c r="BQ10047" s="7"/>
      <c r="BR10047" s="7"/>
      <c r="BS10047" s="7"/>
      <c r="BT10047" s="7"/>
      <c r="BU10047" s="7"/>
      <c r="BV10047" s="7"/>
      <c r="BW10047" s="7"/>
    </row>
    <row r="10048" spans="43:75" x14ac:dyDescent="0.2">
      <c r="AQ10048" s="7"/>
      <c r="AR10048" s="7"/>
      <c r="AS10048" s="7"/>
      <c r="AT10048" s="7"/>
      <c r="AU10048" s="7"/>
      <c r="AV10048" s="7"/>
      <c r="AX10048" s="7"/>
      <c r="AY10048" s="7"/>
      <c r="AZ10048" s="7"/>
      <c r="BA10048" s="7"/>
      <c r="BB10048" s="7"/>
      <c r="BC10048" s="7"/>
      <c r="BD10048" s="7"/>
      <c r="BG10048" s="7"/>
      <c r="BH10048" s="7"/>
      <c r="BI10048" s="7"/>
      <c r="BJ10048" s="7"/>
      <c r="BK10048" s="7"/>
      <c r="BL10048" s="7"/>
      <c r="BM10048" s="7"/>
      <c r="BP10048" s="7"/>
      <c r="BQ10048" s="7"/>
      <c r="BR10048" s="7"/>
      <c r="BS10048" s="7"/>
      <c r="BT10048" s="7"/>
      <c r="BU10048" s="7"/>
      <c r="BV10048" s="7"/>
      <c r="BW10048" s="7"/>
    </row>
    <row r="10049" spans="43:75" x14ac:dyDescent="0.2">
      <c r="AQ10049" s="7"/>
      <c r="AR10049" s="7"/>
      <c r="AS10049" s="7"/>
      <c r="AT10049" s="7"/>
      <c r="AU10049" s="7"/>
      <c r="AV10049" s="7"/>
      <c r="AX10049" s="7"/>
      <c r="AY10049" s="7"/>
      <c r="AZ10049" s="7"/>
      <c r="BA10049" s="7"/>
      <c r="BB10049" s="7"/>
      <c r="BC10049" s="7"/>
      <c r="BD10049" s="7"/>
      <c r="BG10049" s="7"/>
      <c r="BH10049" s="7"/>
      <c r="BI10049" s="7"/>
      <c r="BJ10049" s="7"/>
      <c r="BK10049" s="7"/>
      <c r="BL10049" s="7"/>
      <c r="BM10049" s="7"/>
      <c r="BP10049" s="7"/>
      <c r="BQ10049" s="7"/>
      <c r="BR10049" s="7"/>
      <c r="BS10049" s="7"/>
      <c r="BT10049" s="7"/>
      <c r="BU10049" s="7"/>
      <c r="BV10049" s="7"/>
      <c r="BW10049" s="7"/>
    </row>
    <row r="10050" spans="43:75" x14ac:dyDescent="0.2">
      <c r="AQ10050" s="7"/>
      <c r="AR10050" s="7"/>
      <c r="AS10050" s="7"/>
      <c r="AT10050" s="7"/>
      <c r="AU10050" s="7"/>
      <c r="AV10050" s="7"/>
      <c r="AX10050" s="7"/>
      <c r="AY10050" s="7"/>
      <c r="AZ10050" s="7"/>
      <c r="BA10050" s="7"/>
      <c r="BB10050" s="7"/>
      <c r="BC10050" s="7"/>
      <c r="BD10050" s="7"/>
      <c r="BG10050" s="7"/>
      <c r="BH10050" s="7"/>
      <c r="BI10050" s="7"/>
      <c r="BJ10050" s="7"/>
      <c r="BK10050" s="7"/>
      <c r="BL10050" s="7"/>
      <c r="BM10050" s="7"/>
      <c r="BP10050" s="7"/>
      <c r="BQ10050" s="7"/>
      <c r="BR10050" s="7"/>
      <c r="BS10050" s="7"/>
      <c r="BT10050" s="7"/>
      <c r="BU10050" s="7"/>
      <c r="BV10050" s="7"/>
      <c r="BW10050" s="7"/>
    </row>
    <row r="10051" spans="43:75" x14ac:dyDescent="0.2">
      <c r="AQ10051" s="7"/>
      <c r="AR10051" s="7"/>
      <c r="AS10051" s="7"/>
      <c r="AT10051" s="7"/>
      <c r="AU10051" s="7"/>
      <c r="AV10051" s="7"/>
      <c r="AX10051" s="7"/>
      <c r="AY10051" s="7"/>
      <c r="AZ10051" s="7"/>
      <c r="BA10051" s="7"/>
      <c r="BB10051" s="7"/>
      <c r="BC10051" s="7"/>
      <c r="BD10051" s="7"/>
      <c r="BG10051" s="7"/>
      <c r="BH10051" s="7"/>
      <c r="BI10051" s="7"/>
      <c r="BJ10051" s="7"/>
      <c r="BK10051" s="7"/>
      <c r="BL10051" s="7"/>
      <c r="BM10051" s="7"/>
      <c r="BP10051" s="7"/>
      <c r="BQ10051" s="7"/>
      <c r="BR10051" s="7"/>
      <c r="BS10051" s="7"/>
      <c r="BT10051" s="7"/>
      <c r="BU10051" s="7"/>
      <c r="BV10051" s="7"/>
      <c r="BW10051" s="7"/>
    </row>
    <row r="10052" spans="43:75" x14ac:dyDescent="0.2">
      <c r="AQ10052" s="7"/>
      <c r="AR10052" s="7"/>
      <c r="AS10052" s="7"/>
      <c r="AT10052" s="7"/>
      <c r="AU10052" s="7"/>
      <c r="AV10052" s="7"/>
      <c r="AX10052" s="7"/>
      <c r="AY10052" s="7"/>
      <c r="AZ10052" s="7"/>
      <c r="BA10052" s="7"/>
      <c r="BB10052" s="7"/>
      <c r="BC10052" s="7"/>
      <c r="BD10052" s="7"/>
      <c r="BG10052" s="7"/>
      <c r="BH10052" s="7"/>
      <c r="BI10052" s="7"/>
      <c r="BJ10052" s="7"/>
      <c r="BK10052" s="7"/>
      <c r="BL10052" s="7"/>
      <c r="BM10052" s="7"/>
      <c r="BP10052" s="7"/>
      <c r="BQ10052" s="7"/>
      <c r="BR10052" s="7"/>
      <c r="BS10052" s="7"/>
      <c r="BT10052" s="7"/>
      <c r="BU10052" s="7"/>
      <c r="BV10052" s="7"/>
      <c r="BW10052" s="7"/>
    </row>
    <row r="10053" spans="43:75" x14ac:dyDescent="0.2">
      <c r="AQ10053" s="7"/>
      <c r="AR10053" s="7"/>
      <c r="AS10053" s="7"/>
      <c r="AT10053" s="7"/>
      <c r="AU10053" s="7"/>
      <c r="AV10053" s="7"/>
      <c r="AX10053" s="7"/>
      <c r="AY10053" s="7"/>
      <c r="AZ10053" s="7"/>
      <c r="BA10053" s="7"/>
      <c r="BB10053" s="7"/>
      <c r="BC10053" s="7"/>
      <c r="BD10053" s="7"/>
      <c r="BG10053" s="7"/>
      <c r="BH10053" s="7"/>
      <c r="BI10053" s="7"/>
      <c r="BJ10053" s="7"/>
      <c r="BK10053" s="7"/>
      <c r="BL10053" s="7"/>
      <c r="BM10053" s="7"/>
      <c r="BP10053" s="7"/>
      <c r="BQ10053" s="7"/>
      <c r="BR10053" s="7"/>
      <c r="BS10053" s="7"/>
      <c r="BT10053" s="7"/>
      <c r="BU10053" s="7"/>
      <c r="BV10053" s="7"/>
      <c r="BW10053" s="7"/>
    </row>
    <row r="10054" spans="43:75" x14ac:dyDescent="0.2">
      <c r="AQ10054" s="7"/>
      <c r="AR10054" s="7"/>
      <c r="AS10054" s="7"/>
      <c r="AT10054" s="7"/>
      <c r="AU10054" s="7"/>
      <c r="AV10054" s="7"/>
      <c r="AX10054" s="7"/>
      <c r="AY10054" s="7"/>
      <c r="AZ10054" s="7"/>
      <c r="BA10054" s="7"/>
      <c r="BB10054" s="7"/>
      <c r="BC10054" s="7"/>
      <c r="BD10054" s="7"/>
      <c r="BG10054" s="7"/>
      <c r="BH10054" s="7"/>
      <c r="BI10054" s="7"/>
      <c r="BJ10054" s="7"/>
      <c r="BK10054" s="7"/>
      <c r="BL10054" s="7"/>
      <c r="BM10054" s="7"/>
      <c r="BP10054" s="7"/>
      <c r="BQ10054" s="7"/>
      <c r="BR10054" s="7"/>
      <c r="BS10054" s="7"/>
      <c r="BT10054" s="7"/>
      <c r="BU10054" s="7"/>
      <c r="BV10054" s="7"/>
      <c r="BW10054" s="7"/>
    </row>
    <row r="10055" spans="43:75" x14ac:dyDescent="0.2">
      <c r="AQ10055" s="7"/>
      <c r="AR10055" s="7"/>
      <c r="AS10055" s="7"/>
      <c r="AT10055" s="7"/>
      <c r="AU10055" s="7"/>
      <c r="AV10055" s="7"/>
      <c r="AX10055" s="7"/>
      <c r="AY10055" s="7"/>
      <c r="AZ10055" s="7"/>
      <c r="BA10055" s="7"/>
      <c r="BB10055" s="7"/>
      <c r="BC10055" s="7"/>
      <c r="BD10055" s="7"/>
      <c r="BG10055" s="7"/>
      <c r="BH10055" s="7"/>
      <c r="BI10055" s="7"/>
      <c r="BJ10055" s="7"/>
      <c r="BK10055" s="7"/>
      <c r="BL10055" s="7"/>
      <c r="BM10055" s="7"/>
      <c r="BP10055" s="7"/>
      <c r="BQ10055" s="7"/>
      <c r="BR10055" s="7"/>
      <c r="BS10055" s="7"/>
      <c r="BT10055" s="7"/>
      <c r="BU10055" s="7"/>
      <c r="BV10055" s="7"/>
      <c r="BW10055" s="7"/>
    </row>
    <row r="10056" spans="43:75" x14ac:dyDescent="0.2">
      <c r="AQ10056" s="7"/>
      <c r="AR10056" s="7"/>
      <c r="AS10056" s="7"/>
      <c r="AT10056" s="7"/>
      <c r="AU10056" s="7"/>
      <c r="AV10056" s="7"/>
      <c r="AX10056" s="7"/>
      <c r="AY10056" s="7"/>
      <c r="AZ10056" s="7"/>
      <c r="BA10056" s="7"/>
      <c r="BB10056" s="7"/>
      <c r="BC10056" s="7"/>
      <c r="BD10056" s="7"/>
      <c r="BG10056" s="7"/>
      <c r="BH10056" s="7"/>
      <c r="BI10056" s="7"/>
      <c r="BJ10056" s="7"/>
      <c r="BK10056" s="7"/>
      <c r="BL10056" s="7"/>
      <c r="BM10056" s="7"/>
      <c r="BP10056" s="7"/>
      <c r="BQ10056" s="7"/>
      <c r="BR10056" s="7"/>
      <c r="BS10056" s="7"/>
      <c r="BT10056" s="7"/>
      <c r="BU10056" s="7"/>
      <c r="BV10056" s="7"/>
      <c r="BW10056" s="7"/>
    </row>
    <row r="10057" spans="43:75" x14ac:dyDescent="0.2">
      <c r="AQ10057" s="7"/>
      <c r="AR10057" s="7"/>
      <c r="AS10057" s="7"/>
      <c r="AT10057" s="7"/>
      <c r="AU10057" s="7"/>
      <c r="AV10057" s="7"/>
      <c r="AX10057" s="7"/>
      <c r="AY10057" s="7"/>
      <c r="AZ10057" s="7"/>
      <c r="BA10057" s="7"/>
      <c r="BB10057" s="7"/>
      <c r="BC10057" s="7"/>
      <c r="BD10057" s="7"/>
      <c r="BG10057" s="7"/>
      <c r="BH10057" s="7"/>
      <c r="BI10057" s="7"/>
      <c r="BJ10057" s="7"/>
      <c r="BK10057" s="7"/>
      <c r="BL10057" s="7"/>
      <c r="BM10057" s="7"/>
      <c r="BP10057" s="7"/>
      <c r="BQ10057" s="7"/>
      <c r="BR10057" s="7"/>
      <c r="BS10057" s="7"/>
      <c r="BT10057" s="7"/>
      <c r="BU10057" s="7"/>
      <c r="BV10057" s="7"/>
      <c r="BW10057" s="7"/>
    </row>
    <row r="10058" spans="43:75" x14ac:dyDescent="0.2">
      <c r="AQ10058" s="7"/>
      <c r="AR10058" s="7"/>
      <c r="AS10058" s="7"/>
      <c r="AT10058" s="7"/>
      <c r="AU10058" s="7"/>
      <c r="AV10058" s="7"/>
      <c r="AX10058" s="7"/>
      <c r="AY10058" s="7"/>
      <c r="AZ10058" s="7"/>
      <c r="BA10058" s="7"/>
      <c r="BB10058" s="7"/>
      <c r="BC10058" s="7"/>
      <c r="BD10058" s="7"/>
      <c r="BG10058" s="7"/>
      <c r="BH10058" s="7"/>
      <c r="BI10058" s="7"/>
      <c r="BJ10058" s="7"/>
      <c r="BK10058" s="7"/>
      <c r="BL10058" s="7"/>
      <c r="BM10058" s="7"/>
      <c r="BP10058" s="7"/>
      <c r="BQ10058" s="7"/>
      <c r="BR10058" s="7"/>
      <c r="BS10058" s="7"/>
      <c r="BT10058" s="7"/>
      <c r="BU10058" s="7"/>
      <c r="BV10058" s="7"/>
      <c r="BW10058" s="7"/>
    </row>
    <row r="10059" spans="43:75" x14ac:dyDescent="0.2">
      <c r="AQ10059" s="7"/>
      <c r="AR10059" s="7"/>
      <c r="AS10059" s="7"/>
      <c r="AT10059" s="7"/>
      <c r="AU10059" s="7"/>
      <c r="AV10059" s="7"/>
      <c r="AX10059" s="7"/>
      <c r="AY10059" s="7"/>
      <c r="AZ10059" s="7"/>
      <c r="BA10059" s="7"/>
      <c r="BB10059" s="7"/>
      <c r="BC10059" s="7"/>
      <c r="BD10059" s="7"/>
      <c r="BG10059" s="7"/>
      <c r="BH10059" s="7"/>
      <c r="BI10059" s="7"/>
      <c r="BJ10059" s="7"/>
      <c r="BK10059" s="7"/>
      <c r="BL10059" s="7"/>
      <c r="BM10059" s="7"/>
      <c r="BP10059" s="7"/>
      <c r="BQ10059" s="7"/>
      <c r="BR10059" s="7"/>
      <c r="BS10059" s="7"/>
      <c r="BT10059" s="7"/>
      <c r="BU10059" s="7"/>
      <c r="BV10059" s="7"/>
      <c r="BW10059" s="7"/>
    </row>
    <row r="10060" spans="43:75" x14ac:dyDescent="0.2">
      <c r="AQ10060" s="7"/>
      <c r="AR10060" s="7"/>
      <c r="AS10060" s="7"/>
      <c r="AT10060" s="7"/>
      <c r="AU10060" s="7"/>
      <c r="AV10060" s="7"/>
      <c r="AX10060" s="7"/>
      <c r="AY10060" s="7"/>
      <c r="AZ10060" s="7"/>
      <c r="BA10060" s="7"/>
      <c r="BB10060" s="7"/>
      <c r="BC10060" s="7"/>
      <c r="BD10060" s="7"/>
      <c r="BG10060" s="7"/>
      <c r="BH10060" s="7"/>
      <c r="BI10060" s="7"/>
      <c r="BJ10060" s="7"/>
      <c r="BK10060" s="7"/>
      <c r="BL10060" s="7"/>
      <c r="BM10060" s="7"/>
      <c r="BP10060" s="7"/>
      <c r="BQ10060" s="7"/>
      <c r="BR10060" s="7"/>
      <c r="BS10060" s="7"/>
      <c r="BT10060" s="7"/>
      <c r="BU10060" s="7"/>
      <c r="BV10060" s="7"/>
      <c r="BW10060" s="7"/>
    </row>
    <row r="10061" spans="43:75" x14ac:dyDescent="0.2">
      <c r="AQ10061" s="7"/>
      <c r="AR10061" s="7"/>
      <c r="AS10061" s="7"/>
      <c r="AT10061" s="7"/>
      <c r="AU10061" s="7"/>
      <c r="AV10061" s="7"/>
      <c r="AX10061" s="7"/>
      <c r="AY10061" s="7"/>
      <c r="AZ10061" s="7"/>
      <c r="BA10061" s="7"/>
      <c r="BB10061" s="7"/>
      <c r="BC10061" s="7"/>
      <c r="BD10061" s="7"/>
      <c r="BG10061" s="7"/>
      <c r="BH10061" s="7"/>
      <c r="BI10061" s="7"/>
      <c r="BJ10061" s="7"/>
      <c r="BK10061" s="7"/>
      <c r="BL10061" s="7"/>
      <c r="BM10061" s="7"/>
      <c r="BP10061" s="7"/>
      <c r="BQ10061" s="7"/>
      <c r="BR10061" s="7"/>
      <c r="BS10061" s="7"/>
      <c r="BT10061" s="7"/>
      <c r="BU10061" s="7"/>
      <c r="BV10061" s="7"/>
      <c r="BW10061" s="7"/>
    </row>
    <row r="10062" spans="43:75" x14ac:dyDescent="0.2">
      <c r="AQ10062" s="7"/>
      <c r="AR10062" s="7"/>
      <c r="AS10062" s="7"/>
      <c r="AT10062" s="7"/>
      <c r="AU10062" s="7"/>
      <c r="AV10062" s="7"/>
      <c r="AX10062" s="7"/>
      <c r="AY10062" s="7"/>
      <c r="AZ10062" s="7"/>
      <c r="BA10062" s="7"/>
      <c r="BB10062" s="7"/>
      <c r="BC10062" s="7"/>
      <c r="BD10062" s="7"/>
      <c r="BG10062" s="7"/>
      <c r="BH10062" s="7"/>
      <c r="BI10062" s="7"/>
      <c r="BJ10062" s="7"/>
      <c r="BK10062" s="7"/>
      <c r="BL10062" s="7"/>
      <c r="BM10062" s="7"/>
      <c r="BP10062" s="7"/>
      <c r="BQ10062" s="7"/>
      <c r="BR10062" s="7"/>
      <c r="BS10062" s="7"/>
      <c r="BT10062" s="7"/>
      <c r="BU10062" s="7"/>
      <c r="BV10062" s="7"/>
      <c r="BW10062" s="7"/>
    </row>
    <row r="10063" spans="43:75" x14ac:dyDescent="0.2">
      <c r="AQ10063" s="7"/>
      <c r="AR10063" s="7"/>
      <c r="AS10063" s="7"/>
      <c r="AT10063" s="7"/>
      <c r="AU10063" s="7"/>
      <c r="AV10063" s="7"/>
      <c r="AX10063" s="7"/>
      <c r="AY10063" s="7"/>
      <c r="AZ10063" s="7"/>
      <c r="BA10063" s="7"/>
      <c r="BB10063" s="7"/>
      <c r="BC10063" s="7"/>
      <c r="BD10063" s="7"/>
      <c r="BG10063" s="7"/>
      <c r="BH10063" s="7"/>
      <c r="BI10063" s="7"/>
      <c r="BJ10063" s="7"/>
      <c r="BK10063" s="7"/>
      <c r="BL10063" s="7"/>
      <c r="BM10063" s="7"/>
      <c r="BP10063" s="7"/>
      <c r="BQ10063" s="7"/>
      <c r="BR10063" s="7"/>
      <c r="BS10063" s="7"/>
      <c r="BT10063" s="7"/>
      <c r="BU10063" s="7"/>
      <c r="BV10063" s="7"/>
      <c r="BW10063" s="7"/>
    </row>
    <row r="10064" spans="43:75" x14ac:dyDescent="0.2">
      <c r="AQ10064" s="7"/>
      <c r="AR10064" s="7"/>
      <c r="AS10064" s="7"/>
      <c r="AT10064" s="7"/>
      <c r="AU10064" s="7"/>
      <c r="AV10064" s="7"/>
      <c r="AX10064" s="7"/>
      <c r="AY10064" s="7"/>
      <c r="AZ10064" s="7"/>
      <c r="BA10064" s="7"/>
      <c r="BB10064" s="7"/>
      <c r="BC10064" s="7"/>
      <c r="BD10064" s="7"/>
      <c r="BG10064" s="7"/>
      <c r="BH10064" s="7"/>
      <c r="BI10064" s="7"/>
      <c r="BJ10064" s="7"/>
      <c r="BK10064" s="7"/>
      <c r="BL10064" s="7"/>
      <c r="BM10064" s="7"/>
      <c r="BP10064" s="7"/>
      <c r="BQ10064" s="7"/>
      <c r="BR10064" s="7"/>
      <c r="BS10064" s="7"/>
      <c r="BT10064" s="7"/>
      <c r="BU10064" s="7"/>
      <c r="BV10064" s="7"/>
      <c r="BW10064" s="7"/>
    </row>
    <row r="10065" spans="43:75" x14ac:dyDescent="0.2">
      <c r="AQ10065" s="7"/>
      <c r="AR10065" s="7"/>
      <c r="AS10065" s="7"/>
      <c r="AT10065" s="7"/>
      <c r="AU10065" s="7"/>
      <c r="AV10065" s="7"/>
      <c r="AX10065" s="7"/>
      <c r="AY10065" s="7"/>
      <c r="AZ10065" s="7"/>
      <c r="BA10065" s="7"/>
      <c r="BB10065" s="7"/>
      <c r="BC10065" s="7"/>
      <c r="BD10065" s="7"/>
      <c r="BG10065" s="7"/>
      <c r="BH10065" s="7"/>
      <c r="BI10065" s="7"/>
      <c r="BJ10065" s="7"/>
      <c r="BK10065" s="7"/>
      <c r="BL10065" s="7"/>
      <c r="BM10065" s="7"/>
      <c r="BP10065" s="7"/>
      <c r="BQ10065" s="7"/>
      <c r="BR10065" s="7"/>
      <c r="BS10065" s="7"/>
      <c r="BT10065" s="7"/>
      <c r="BU10065" s="7"/>
      <c r="BV10065" s="7"/>
      <c r="BW10065" s="7"/>
    </row>
    <row r="10066" spans="43:75" x14ac:dyDescent="0.2">
      <c r="AQ10066" s="7"/>
      <c r="AR10066" s="7"/>
      <c r="AS10066" s="7"/>
      <c r="AT10066" s="7"/>
      <c r="AU10066" s="7"/>
      <c r="AV10066" s="7"/>
      <c r="AX10066" s="7"/>
      <c r="AY10066" s="7"/>
      <c r="AZ10066" s="7"/>
      <c r="BA10066" s="7"/>
      <c r="BB10066" s="7"/>
      <c r="BC10066" s="7"/>
      <c r="BD10066" s="7"/>
      <c r="BG10066" s="7"/>
      <c r="BH10066" s="7"/>
      <c r="BI10066" s="7"/>
      <c r="BJ10066" s="7"/>
      <c r="BK10066" s="7"/>
      <c r="BL10066" s="7"/>
      <c r="BM10066" s="7"/>
      <c r="BP10066" s="7"/>
      <c r="BQ10066" s="7"/>
      <c r="BR10066" s="7"/>
      <c r="BS10066" s="7"/>
      <c r="BT10066" s="7"/>
      <c r="BU10066" s="7"/>
      <c r="BV10066" s="7"/>
      <c r="BW10066" s="7"/>
    </row>
    <row r="10067" spans="43:75" x14ac:dyDescent="0.2">
      <c r="AQ10067" s="7"/>
      <c r="AR10067" s="7"/>
      <c r="AS10067" s="7"/>
      <c r="AT10067" s="7"/>
      <c r="AU10067" s="7"/>
      <c r="AV10067" s="7"/>
      <c r="AX10067" s="7"/>
      <c r="AY10067" s="7"/>
      <c r="AZ10067" s="7"/>
      <c r="BA10067" s="7"/>
      <c r="BB10067" s="7"/>
      <c r="BC10067" s="7"/>
      <c r="BD10067" s="7"/>
      <c r="BG10067" s="7"/>
      <c r="BH10067" s="7"/>
      <c r="BI10067" s="7"/>
      <c r="BJ10067" s="7"/>
      <c r="BK10067" s="7"/>
      <c r="BL10067" s="7"/>
      <c r="BM10067" s="7"/>
      <c r="BP10067" s="7"/>
      <c r="BQ10067" s="7"/>
      <c r="BR10067" s="7"/>
      <c r="BS10067" s="7"/>
      <c r="BT10067" s="7"/>
      <c r="BU10067" s="7"/>
      <c r="BV10067" s="7"/>
      <c r="BW10067" s="7"/>
    </row>
    <row r="10068" spans="43:75" x14ac:dyDescent="0.2">
      <c r="AQ10068" s="7"/>
      <c r="AR10068" s="7"/>
      <c r="AS10068" s="7"/>
      <c r="AT10068" s="7"/>
      <c r="AU10068" s="7"/>
      <c r="AV10068" s="7"/>
      <c r="AX10068" s="7"/>
      <c r="AY10068" s="7"/>
      <c r="AZ10068" s="7"/>
      <c r="BA10068" s="7"/>
      <c r="BB10068" s="7"/>
      <c r="BC10068" s="7"/>
      <c r="BD10068" s="7"/>
      <c r="BG10068" s="7"/>
      <c r="BH10068" s="7"/>
      <c r="BI10068" s="7"/>
      <c r="BJ10068" s="7"/>
      <c r="BK10068" s="7"/>
      <c r="BL10068" s="7"/>
      <c r="BM10068" s="7"/>
      <c r="BP10068" s="7"/>
      <c r="BQ10068" s="7"/>
      <c r="BR10068" s="7"/>
      <c r="BS10068" s="7"/>
      <c r="BT10068" s="7"/>
      <c r="BU10068" s="7"/>
      <c r="BV10068" s="7"/>
      <c r="BW10068" s="7"/>
    </row>
    <row r="10069" spans="43:75" x14ac:dyDescent="0.2">
      <c r="AQ10069" s="7"/>
      <c r="AR10069" s="7"/>
      <c r="AS10069" s="7"/>
      <c r="AT10069" s="7"/>
      <c r="AU10069" s="7"/>
      <c r="AV10069" s="7"/>
      <c r="AX10069" s="7"/>
      <c r="AY10069" s="7"/>
      <c r="AZ10069" s="7"/>
      <c r="BA10069" s="7"/>
      <c r="BB10069" s="7"/>
      <c r="BC10069" s="7"/>
      <c r="BD10069" s="7"/>
      <c r="BG10069" s="7"/>
      <c r="BH10069" s="7"/>
      <c r="BI10069" s="7"/>
      <c r="BJ10069" s="7"/>
      <c r="BK10069" s="7"/>
      <c r="BL10069" s="7"/>
      <c r="BM10069" s="7"/>
      <c r="BP10069" s="7"/>
      <c r="BQ10069" s="7"/>
      <c r="BR10069" s="7"/>
      <c r="BS10069" s="7"/>
      <c r="BT10069" s="7"/>
      <c r="BU10069" s="7"/>
      <c r="BV10069" s="7"/>
      <c r="BW10069" s="7"/>
    </row>
    <row r="10070" spans="43:75" x14ac:dyDescent="0.2">
      <c r="AQ10070" s="7"/>
      <c r="AR10070" s="7"/>
      <c r="AS10070" s="7"/>
      <c r="AT10070" s="7"/>
      <c r="AU10070" s="7"/>
      <c r="AV10070" s="7"/>
      <c r="AX10070" s="7"/>
      <c r="AY10070" s="7"/>
      <c r="AZ10070" s="7"/>
      <c r="BA10070" s="7"/>
      <c r="BB10070" s="7"/>
      <c r="BC10070" s="7"/>
      <c r="BD10070" s="7"/>
      <c r="BG10070" s="7"/>
      <c r="BH10070" s="7"/>
      <c r="BI10070" s="7"/>
      <c r="BJ10070" s="7"/>
      <c r="BK10070" s="7"/>
      <c r="BL10070" s="7"/>
      <c r="BM10070" s="7"/>
      <c r="BP10070" s="7"/>
      <c r="BQ10070" s="7"/>
      <c r="BR10070" s="7"/>
      <c r="BS10070" s="7"/>
      <c r="BT10070" s="7"/>
      <c r="BU10070" s="7"/>
      <c r="BV10070" s="7"/>
      <c r="BW10070" s="7"/>
    </row>
    <row r="10071" spans="43:75" x14ac:dyDescent="0.2">
      <c r="AQ10071" s="7"/>
      <c r="AR10071" s="7"/>
      <c r="AS10071" s="7"/>
      <c r="AT10071" s="7"/>
      <c r="AU10071" s="7"/>
      <c r="AV10071" s="7"/>
      <c r="AX10071" s="7"/>
      <c r="AY10071" s="7"/>
      <c r="AZ10071" s="7"/>
      <c r="BA10071" s="7"/>
      <c r="BB10071" s="7"/>
      <c r="BC10071" s="7"/>
      <c r="BD10071" s="7"/>
      <c r="BG10071" s="7"/>
      <c r="BH10071" s="7"/>
      <c r="BI10071" s="7"/>
      <c r="BJ10071" s="7"/>
      <c r="BK10071" s="7"/>
      <c r="BL10071" s="7"/>
      <c r="BM10071" s="7"/>
      <c r="BP10071" s="7"/>
      <c r="BQ10071" s="7"/>
      <c r="BR10071" s="7"/>
      <c r="BS10071" s="7"/>
      <c r="BT10071" s="7"/>
      <c r="BU10071" s="7"/>
      <c r="BV10071" s="7"/>
      <c r="BW10071" s="7"/>
    </row>
    <row r="10072" spans="43:75" x14ac:dyDescent="0.2">
      <c r="AQ10072" s="7"/>
      <c r="AR10072" s="7"/>
      <c r="AS10072" s="7"/>
      <c r="AT10072" s="7"/>
      <c r="AU10072" s="7"/>
      <c r="AV10072" s="7"/>
      <c r="AX10072" s="7"/>
      <c r="AY10072" s="7"/>
      <c r="AZ10072" s="7"/>
      <c r="BA10072" s="7"/>
      <c r="BB10072" s="7"/>
      <c r="BC10072" s="7"/>
      <c r="BD10072" s="7"/>
      <c r="BG10072" s="7"/>
      <c r="BH10072" s="7"/>
      <c r="BI10072" s="7"/>
      <c r="BJ10072" s="7"/>
      <c r="BK10072" s="7"/>
      <c r="BL10072" s="7"/>
      <c r="BM10072" s="7"/>
      <c r="BP10072" s="7"/>
      <c r="BQ10072" s="7"/>
      <c r="BR10072" s="7"/>
      <c r="BS10072" s="7"/>
      <c r="BT10072" s="7"/>
      <c r="BU10072" s="7"/>
      <c r="BV10072" s="7"/>
      <c r="BW10072" s="7"/>
    </row>
    <row r="10073" spans="43:75" x14ac:dyDescent="0.2">
      <c r="AQ10073" s="7"/>
      <c r="AR10073" s="7"/>
      <c r="AS10073" s="7"/>
      <c r="AT10073" s="7"/>
      <c r="AU10073" s="7"/>
      <c r="AV10073" s="7"/>
      <c r="AX10073" s="7"/>
      <c r="AY10073" s="7"/>
      <c r="AZ10073" s="7"/>
      <c r="BA10073" s="7"/>
      <c r="BB10073" s="7"/>
      <c r="BC10073" s="7"/>
      <c r="BD10073" s="7"/>
      <c r="BG10073" s="7"/>
      <c r="BH10073" s="7"/>
      <c r="BI10073" s="7"/>
      <c r="BJ10073" s="7"/>
      <c r="BK10073" s="7"/>
      <c r="BL10073" s="7"/>
      <c r="BM10073" s="7"/>
      <c r="BP10073" s="7"/>
      <c r="BQ10073" s="7"/>
      <c r="BR10073" s="7"/>
      <c r="BS10073" s="7"/>
      <c r="BT10073" s="7"/>
      <c r="BU10073" s="7"/>
      <c r="BV10073" s="7"/>
      <c r="BW10073" s="7"/>
    </row>
    <row r="10074" spans="43:75" x14ac:dyDescent="0.2">
      <c r="AQ10074" s="7"/>
      <c r="AR10074" s="7"/>
      <c r="AS10074" s="7"/>
      <c r="AT10074" s="7"/>
      <c r="AU10074" s="7"/>
      <c r="AV10074" s="7"/>
      <c r="AX10074" s="7"/>
      <c r="AY10074" s="7"/>
      <c r="AZ10074" s="7"/>
      <c r="BA10074" s="7"/>
      <c r="BB10074" s="7"/>
      <c r="BC10074" s="7"/>
      <c r="BD10074" s="7"/>
      <c r="BG10074" s="7"/>
      <c r="BH10074" s="7"/>
      <c r="BI10074" s="7"/>
      <c r="BJ10074" s="7"/>
      <c r="BK10074" s="7"/>
      <c r="BL10074" s="7"/>
      <c r="BM10074" s="7"/>
      <c r="BP10074" s="7"/>
      <c r="BQ10074" s="7"/>
      <c r="BR10074" s="7"/>
      <c r="BS10074" s="7"/>
      <c r="BT10074" s="7"/>
      <c r="BU10074" s="7"/>
      <c r="BV10074" s="7"/>
      <c r="BW10074" s="7"/>
    </row>
    <row r="10075" spans="43:75" x14ac:dyDescent="0.2">
      <c r="AQ10075" s="7"/>
      <c r="AR10075" s="7"/>
      <c r="AS10075" s="7"/>
      <c r="AT10075" s="7"/>
      <c r="AU10075" s="7"/>
      <c r="AV10075" s="7"/>
      <c r="AX10075" s="7"/>
      <c r="AY10075" s="7"/>
      <c r="AZ10075" s="7"/>
      <c r="BA10075" s="7"/>
      <c r="BB10075" s="7"/>
      <c r="BC10075" s="7"/>
      <c r="BD10075" s="7"/>
      <c r="BG10075" s="7"/>
      <c r="BH10075" s="7"/>
      <c r="BI10075" s="7"/>
      <c r="BJ10075" s="7"/>
      <c r="BK10075" s="7"/>
      <c r="BL10075" s="7"/>
      <c r="BM10075" s="7"/>
      <c r="BP10075" s="7"/>
      <c r="BQ10075" s="7"/>
      <c r="BR10075" s="7"/>
      <c r="BS10075" s="7"/>
      <c r="BT10075" s="7"/>
      <c r="BU10075" s="7"/>
      <c r="BV10075" s="7"/>
      <c r="BW10075" s="7"/>
    </row>
    <row r="10076" spans="43:75" x14ac:dyDescent="0.2">
      <c r="AQ10076" s="7"/>
      <c r="AR10076" s="7"/>
      <c r="AS10076" s="7"/>
      <c r="AT10076" s="7"/>
      <c r="AU10076" s="7"/>
      <c r="AV10076" s="7"/>
      <c r="AX10076" s="7"/>
      <c r="AY10076" s="7"/>
      <c r="AZ10076" s="7"/>
      <c r="BA10076" s="7"/>
      <c r="BB10076" s="7"/>
      <c r="BC10076" s="7"/>
      <c r="BD10076" s="7"/>
      <c r="BG10076" s="7"/>
      <c r="BH10076" s="7"/>
      <c r="BI10076" s="7"/>
      <c r="BJ10076" s="7"/>
      <c r="BK10076" s="7"/>
      <c r="BL10076" s="7"/>
      <c r="BM10076" s="7"/>
      <c r="BP10076" s="7"/>
      <c r="BQ10076" s="7"/>
      <c r="BR10076" s="7"/>
      <c r="BS10076" s="7"/>
      <c r="BT10076" s="7"/>
      <c r="BU10076" s="7"/>
      <c r="BV10076" s="7"/>
      <c r="BW10076" s="7"/>
    </row>
    <row r="10077" spans="43:75" x14ac:dyDescent="0.2">
      <c r="AQ10077" s="7"/>
      <c r="AR10077" s="7"/>
      <c r="AS10077" s="7"/>
      <c r="AT10077" s="7"/>
      <c r="AU10077" s="7"/>
      <c r="AV10077" s="7"/>
      <c r="AX10077" s="7"/>
      <c r="AY10077" s="7"/>
      <c r="AZ10077" s="7"/>
      <c r="BA10077" s="7"/>
      <c r="BB10077" s="7"/>
      <c r="BC10077" s="7"/>
      <c r="BD10077" s="7"/>
      <c r="BG10077" s="7"/>
      <c r="BH10077" s="7"/>
      <c r="BI10077" s="7"/>
      <c r="BJ10077" s="7"/>
      <c r="BK10077" s="7"/>
      <c r="BL10077" s="7"/>
      <c r="BM10077" s="7"/>
      <c r="BP10077" s="7"/>
      <c r="BQ10077" s="7"/>
      <c r="BR10077" s="7"/>
      <c r="BS10077" s="7"/>
      <c r="BT10077" s="7"/>
      <c r="BU10077" s="7"/>
      <c r="BV10077" s="7"/>
      <c r="BW10077" s="7"/>
    </row>
    <row r="10078" spans="43:75" x14ac:dyDescent="0.2">
      <c r="AQ10078" s="7"/>
      <c r="AR10078" s="7"/>
      <c r="AS10078" s="7"/>
      <c r="AT10078" s="7"/>
      <c r="AU10078" s="7"/>
      <c r="AV10078" s="7"/>
      <c r="AX10078" s="7"/>
      <c r="AY10078" s="7"/>
      <c r="AZ10078" s="7"/>
      <c r="BA10078" s="7"/>
      <c r="BB10078" s="7"/>
      <c r="BC10078" s="7"/>
      <c r="BD10078" s="7"/>
      <c r="BG10078" s="7"/>
      <c r="BH10078" s="7"/>
      <c r="BI10078" s="7"/>
      <c r="BJ10078" s="7"/>
      <c r="BK10078" s="7"/>
      <c r="BL10078" s="7"/>
      <c r="BM10078" s="7"/>
      <c r="BP10078" s="7"/>
      <c r="BQ10078" s="7"/>
      <c r="BR10078" s="7"/>
      <c r="BS10078" s="7"/>
      <c r="BT10078" s="7"/>
      <c r="BU10078" s="7"/>
      <c r="BV10078" s="7"/>
      <c r="BW10078" s="7"/>
    </row>
    <row r="10079" spans="43:75" x14ac:dyDescent="0.2">
      <c r="AQ10079" s="7"/>
      <c r="AR10079" s="7"/>
      <c r="AS10079" s="7"/>
      <c r="AT10079" s="7"/>
      <c r="AU10079" s="7"/>
      <c r="AV10079" s="7"/>
      <c r="AX10079" s="7"/>
      <c r="AY10079" s="7"/>
      <c r="AZ10079" s="7"/>
      <c r="BA10079" s="7"/>
      <c r="BB10079" s="7"/>
      <c r="BC10079" s="7"/>
      <c r="BD10079" s="7"/>
      <c r="BG10079" s="7"/>
      <c r="BH10079" s="7"/>
      <c r="BI10079" s="7"/>
      <c r="BJ10079" s="7"/>
      <c r="BK10079" s="7"/>
      <c r="BL10079" s="7"/>
      <c r="BM10079" s="7"/>
      <c r="BP10079" s="7"/>
      <c r="BQ10079" s="7"/>
      <c r="BR10079" s="7"/>
      <c r="BS10079" s="7"/>
      <c r="BT10079" s="7"/>
      <c r="BU10079" s="7"/>
      <c r="BV10079" s="7"/>
      <c r="BW10079" s="7"/>
    </row>
    <row r="10080" spans="43:75" x14ac:dyDescent="0.2">
      <c r="AQ10080" s="7"/>
      <c r="AR10080" s="7"/>
      <c r="AS10080" s="7"/>
      <c r="AT10080" s="7"/>
      <c r="AU10080" s="7"/>
      <c r="AV10080" s="7"/>
      <c r="AX10080" s="7"/>
      <c r="AY10080" s="7"/>
      <c r="AZ10080" s="7"/>
      <c r="BA10080" s="7"/>
      <c r="BB10080" s="7"/>
      <c r="BC10080" s="7"/>
      <c r="BD10080" s="7"/>
      <c r="BG10080" s="7"/>
      <c r="BH10080" s="7"/>
      <c r="BI10080" s="7"/>
      <c r="BJ10080" s="7"/>
      <c r="BK10080" s="7"/>
      <c r="BL10080" s="7"/>
      <c r="BM10080" s="7"/>
      <c r="BP10080" s="7"/>
      <c r="BQ10080" s="7"/>
      <c r="BR10080" s="7"/>
      <c r="BS10080" s="7"/>
      <c r="BT10080" s="7"/>
      <c r="BU10080" s="7"/>
      <c r="BV10080" s="7"/>
      <c r="BW10080" s="7"/>
    </row>
    <row r="10081" spans="43:75" x14ac:dyDescent="0.2">
      <c r="AQ10081" s="7"/>
      <c r="AR10081" s="7"/>
      <c r="AS10081" s="7"/>
      <c r="AT10081" s="7"/>
      <c r="AU10081" s="7"/>
      <c r="AV10081" s="7"/>
      <c r="AX10081" s="7"/>
      <c r="AY10081" s="7"/>
      <c r="AZ10081" s="7"/>
      <c r="BA10081" s="7"/>
      <c r="BB10081" s="7"/>
      <c r="BC10081" s="7"/>
      <c r="BD10081" s="7"/>
      <c r="BG10081" s="7"/>
      <c r="BH10081" s="7"/>
      <c r="BI10081" s="7"/>
      <c r="BJ10081" s="7"/>
      <c r="BK10081" s="7"/>
      <c r="BL10081" s="7"/>
      <c r="BM10081" s="7"/>
      <c r="BP10081" s="7"/>
      <c r="BQ10081" s="7"/>
      <c r="BR10081" s="7"/>
      <c r="BS10081" s="7"/>
      <c r="BT10081" s="7"/>
      <c r="BU10081" s="7"/>
      <c r="BV10081" s="7"/>
      <c r="BW10081" s="7"/>
    </row>
    <row r="10082" spans="43:75" x14ac:dyDescent="0.2">
      <c r="AQ10082" s="7"/>
      <c r="AR10082" s="7"/>
      <c r="AS10082" s="7"/>
      <c r="AT10082" s="7"/>
      <c r="AU10082" s="7"/>
      <c r="AV10082" s="7"/>
      <c r="AX10082" s="7"/>
      <c r="AY10082" s="7"/>
      <c r="AZ10082" s="7"/>
      <c r="BA10082" s="7"/>
      <c r="BB10082" s="7"/>
      <c r="BC10082" s="7"/>
      <c r="BD10082" s="7"/>
      <c r="BG10082" s="7"/>
      <c r="BH10082" s="7"/>
      <c r="BI10082" s="7"/>
      <c r="BJ10082" s="7"/>
      <c r="BK10082" s="7"/>
      <c r="BL10082" s="7"/>
      <c r="BM10082" s="7"/>
      <c r="BP10082" s="7"/>
      <c r="BQ10082" s="7"/>
      <c r="BR10082" s="7"/>
      <c r="BS10082" s="7"/>
      <c r="BT10082" s="7"/>
      <c r="BU10082" s="7"/>
      <c r="BV10082" s="7"/>
      <c r="BW10082" s="7"/>
    </row>
    <row r="10083" spans="43:75" x14ac:dyDescent="0.2">
      <c r="AQ10083" s="7"/>
      <c r="AR10083" s="7"/>
      <c r="AS10083" s="7"/>
      <c r="AT10083" s="7"/>
      <c r="AU10083" s="7"/>
      <c r="AV10083" s="7"/>
      <c r="AX10083" s="7"/>
      <c r="AY10083" s="7"/>
      <c r="AZ10083" s="7"/>
      <c r="BA10083" s="7"/>
      <c r="BB10083" s="7"/>
      <c r="BC10083" s="7"/>
      <c r="BD10083" s="7"/>
      <c r="BG10083" s="7"/>
      <c r="BH10083" s="7"/>
      <c r="BI10083" s="7"/>
      <c r="BJ10083" s="7"/>
      <c r="BK10083" s="7"/>
      <c r="BL10083" s="7"/>
      <c r="BM10083" s="7"/>
      <c r="BP10083" s="7"/>
      <c r="BQ10083" s="7"/>
      <c r="BR10083" s="7"/>
      <c r="BS10083" s="7"/>
      <c r="BT10083" s="7"/>
      <c r="BU10083" s="7"/>
      <c r="BV10083" s="7"/>
      <c r="BW10083" s="7"/>
    </row>
    <row r="10084" spans="43:75" x14ac:dyDescent="0.2">
      <c r="AQ10084" s="7"/>
      <c r="AR10084" s="7"/>
      <c r="AS10084" s="7"/>
      <c r="AT10084" s="7"/>
      <c r="AU10084" s="7"/>
      <c r="AV10084" s="7"/>
      <c r="AX10084" s="7"/>
      <c r="AY10084" s="7"/>
      <c r="AZ10084" s="7"/>
      <c r="BA10084" s="7"/>
      <c r="BB10084" s="7"/>
      <c r="BC10084" s="7"/>
      <c r="BD10084" s="7"/>
      <c r="BG10084" s="7"/>
      <c r="BH10084" s="7"/>
      <c r="BI10084" s="7"/>
      <c r="BJ10084" s="7"/>
      <c r="BK10084" s="7"/>
      <c r="BL10084" s="7"/>
      <c r="BM10084" s="7"/>
      <c r="BP10084" s="7"/>
      <c r="BQ10084" s="7"/>
      <c r="BR10084" s="7"/>
      <c r="BS10084" s="7"/>
      <c r="BT10084" s="7"/>
      <c r="BU10084" s="7"/>
      <c r="BV10084" s="7"/>
      <c r="BW10084" s="7"/>
    </row>
    <row r="10085" spans="43:75" x14ac:dyDescent="0.2">
      <c r="AQ10085" s="7"/>
      <c r="AR10085" s="7"/>
      <c r="AS10085" s="7"/>
      <c r="AT10085" s="7"/>
      <c r="AU10085" s="7"/>
      <c r="AV10085" s="7"/>
      <c r="AX10085" s="7"/>
      <c r="AY10085" s="7"/>
      <c r="AZ10085" s="7"/>
      <c r="BA10085" s="7"/>
      <c r="BB10085" s="7"/>
      <c r="BC10085" s="7"/>
      <c r="BD10085" s="7"/>
      <c r="BG10085" s="7"/>
      <c r="BH10085" s="7"/>
      <c r="BI10085" s="7"/>
      <c r="BJ10085" s="7"/>
      <c r="BK10085" s="7"/>
      <c r="BL10085" s="7"/>
      <c r="BM10085" s="7"/>
      <c r="BP10085" s="7"/>
      <c r="BQ10085" s="7"/>
      <c r="BR10085" s="7"/>
      <c r="BS10085" s="7"/>
      <c r="BT10085" s="7"/>
      <c r="BU10085" s="7"/>
      <c r="BV10085" s="7"/>
      <c r="BW10085" s="7"/>
    </row>
    <row r="10086" spans="43:75" x14ac:dyDescent="0.2">
      <c r="AQ10086" s="7"/>
      <c r="AR10086" s="7"/>
      <c r="AS10086" s="7"/>
      <c r="AT10086" s="7"/>
      <c r="AU10086" s="7"/>
      <c r="AV10086" s="7"/>
      <c r="AX10086" s="7"/>
      <c r="AY10086" s="7"/>
      <c r="AZ10086" s="7"/>
      <c r="BA10086" s="7"/>
      <c r="BB10086" s="7"/>
      <c r="BC10086" s="7"/>
      <c r="BD10086" s="7"/>
      <c r="BG10086" s="7"/>
      <c r="BH10086" s="7"/>
      <c r="BI10086" s="7"/>
      <c r="BJ10086" s="7"/>
      <c r="BK10086" s="7"/>
      <c r="BL10086" s="7"/>
      <c r="BM10086" s="7"/>
      <c r="BP10086" s="7"/>
      <c r="BQ10086" s="7"/>
      <c r="BR10086" s="7"/>
      <c r="BS10086" s="7"/>
      <c r="BT10086" s="7"/>
      <c r="BU10086" s="7"/>
      <c r="BV10086" s="7"/>
      <c r="BW10086" s="7"/>
    </row>
    <row r="10087" spans="43:75" x14ac:dyDescent="0.2">
      <c r="AQ10087" s="7"/>
      <c r="AR10087" s="7"/>
      <c r="AS10087" s="7"/>
      <c r="AT10087" s="7"/>
      <c r="AU10087" s="7"/>
      <c r="AV10087" s="7"/>
      <c r="AX10087" s="7"/>
      <c r="AY10087" s="7"/>
      <c r="AZ10087" s="7"/>
      <c r="BA10087" s="7"/>
      <c r="BB10087" s="7"/>
      <c r="BC10087" s="7"/>
      <c r="BD10087" s="7"/>
      <c r="BG10087" s="7"/>
      <c r="BH10087" s="7"/>
      <c r="BI10087" s="7"/>
      <c r="BJ10087" s="7"/>
      <c r="BK10087" s="7"/>
      <c r="BL10087" s="7"/>
      <c r="BM10087" s="7"/>
      <c r="BP10087" s="7"/>
      <c r="BQ10087" s="7"/>
      <c r="BR10087" s="7"/>
      <c r="BS10087" s="7"/>
      <c r="BT10087" s="7"/>
      <c r="BU10087" s="7"/>
      <c r="BV10087" s="7"/>
      <c r="BW10087" s="7"/>
    </row>
    <row r="10088" spans="43:75" x14ac:dyDescent="0.2">
      <c r="AQ10088" s="7"/>
      <c r="AR10088" s="7"/>
      <c r="AS10088" s="7"/>
      <c r="AT10088" s="7"/>
      <c r="AU10088" s="7"/>
      <c r="AV10088" s="7"/>
      <c r="AX10088" s="7"/>
      <c r="AY10088" s="7"/>
      <c r="AZ10088" s="7"/>
      <c r="BA10088" s="7"/>
      <c r="BB10088" s="7"/>
      <c r="BC10088" s="7"/>
      <c r="BD10088" s="7"/>
      <c r="BG10088" s="7"/>
      <c r="BH10088" s="7"/>
      <c r="BI10088" s="7"/>
      <c r="BJ10088" s="7"/>
      <c r="BK10088" s="7"/>
      <c r="BL10088" s="7"/>
      <c r="BM10088" s="7"/>
      <c r="BP10088" s="7"/>
      <c r="BQ10088" s="7"/>
      <c r="BR10088" s="7"/>
      <c r="BS10088" s="7"/>
      <c r="BT10088" s="7"/>
      <c r="BU10088" s="7"/>
      <c r="BV10088" s="7"/>
      <c r="BW10088" s="7"/>
    </row>
    <row r="10089" spans="43:75" x14ac:dyDescent="0.2">
      <c r="AQ10089" s="7"/>
      <c r="AR10089" s="7"/>
      <c r="AS10089" s="7"/>
      <c r="AT10089" s="7"/>
      <c r="AU10089" s="7"/>
      <c r="AV10089" s="7"/>
      <c r="AX10089" s="7"/>
      <c r="AY10089" s="7"/>
      <c r="AZ10089" s="7"/>
      <c r="BA10089" s="7"/>
      <c r="BB10089" s="7"/>
      <c r="BC10089" s="7"/>
      <c r="BD10089" s="7"/>
      <c r="BG10089" s="7"/>
      <c r="BH10089" s="7"/>
      <c r="BI10089" s="7"/>
      <c r="BJ10089" s="7"/>
      <c r="BK10089" s="7"/>
      <c r="BL10089" s="7"/>
      <c r="BM10089" s="7"/>
      <c r="BP10089" s="7"/>
      <c r="BQ10089" s="7"/>
      <c r="BR10089" s="7"/>
      <c r="BS10089" s="7"/>
      <c r="BT10089" s="7"/>
      <c r="BU10089" s="7"/>
      <c r="BV10089" s="7"/>
      <c r="BW10089" s="7"/>
    </row>
    <row r="10090" spans="43:75" x14ac:dyDescent="0.2">
      <c r="AQ10090" s="7"/>
      <c r="AR10090" s="7"/>
      <c r="AS10090" s="7"/>
      <c r="AT10090" s="7"/>
      <c r="AU10090" s="7"/>
      <c r="AV10090" s="7"/>
      <c r="AX10090" s="7"/>
      <c r="AY10090" s="7"/>
      <c r="AZ10090" s="7"/>
      <c r="BA10090" s="7"/>
      <c r="BB10090" s="7"/>
      <c r="BC10090" s="7"/>
      <c r="BD10090" s="7"/>
      <c r="BG10090" s="7"/>
      <c r="BH10090" s="7"/>
      <c r="BI10090" s="7"/>
      <c r="BJ10090" s="7"/>
      <c r="BK10090" s="7"/>
      <c r="BL10090" s="7"/>
      <c r="BM10090" s="7"/>
      <c r="BP10090" s="7"/>
      <c r="BQ10090" s="7"/>
      <c r="BR10090" s="7"/>
      <c r="BS10090" s="7"/>
      <c r="BT10090" s="7"/>
      <c r="BU10090" s="7"/>
      <c r="BV10090" s="7"/>
      <c r="BW10090" s="7"/>
    </row>
    <row r="10091" spans="43:75" x14ac:dyDescent="0.2">
      <c r="AQ10091" s="7"/>
      <c r="AR10091" s="7"/>
      <c r="AS10091" s="7"/>
      <c r="AT10091" s="7"/>
      <c r="AU10091" s="7"/>
      <c r="AV10091" s="7"/>
      <c r="AX10091" s="7"/>
      <c r="AY10091" s="7"/>
      <c r="AZ10091" s="7"/>
      <c r="BA10091" s="7"/>
      <c r="BB10091" s="7"/>
      <c r="BC10091" s="7"/>
      <c r="BD10091" s="7"/>
      <c r="BG10091" s="7"/>
      <c r="BH10091" s="7"/>
      <c r="BI10091" s="7"/>
      <c r="BJ10091" s="7"/>
      <c r="BK10091" s="7"/>
      <c r="BL10091" s="7"/>
      <c r="BM10091" s="7"/>
      <c r="BP10091" s="7"/>
      <c r="BQ10091" s="7"/>
      <c r="BR10091" s="7"/>
      <c r="BS10091" s="7"/>
      <c r="BT10091" s="7"/>
      <c r="BU10091" s="7"/>
      <c r="BV10091" s="7"/>
      <c r="BW10091" s="7"/>
    </row>
    <row r="10092" spans="43:75" x14ac:dyDescent="0.2">
      <c r="AQ10092" s="7"/>
      <c r="AR10092" s="7"/>
      <c r="AS10092" s="7"/>
      <c r="AT10092" s="7"/>
      <c r="AU10092" s="7"/>
      <c r="AV10092" s="7"/>
      <c r="AX10092" s="7"/>
      <c r="AY10092" s="7"/>
      <c r="AZ10092" s="7"/>
      <c r="BA10092" s="7"/>
      <c r="BB10092" s="7"/>
      <c r="BC10092" s="7"/>
      <c r="BD10092" s="7"/>
      <c r="BG10092" s="7"/>
      <c r="BH10092" s="7"/>
      <c r="BI10092" s="7"/>
      <c r="BJ10092" s="7"/>
      <c r="BK10092" s="7"/>
      <c r="BL10092" s="7"/>
      <c r="BM10092" s="7"/>
      <c r="BP10092" s="7"/>
      <c r="BQ10092" s="7"/>
      <c r="BR10092" s="7"/>
      <c r="BS10092" s="7"/>
      <c r="BT10092" s="7"/>
      <c r="BU10092" s="7"/>
      <c r="BV10092" s="7"/>
      <c r="BW10092" s="7"/>
    </row>
    <row r="10093" spans="43:75" x14ac:dyDescent="0.2">
      <c r="AQ10093" s="7"/>
      <c r="AR10093" s="7"/>
      <c r="AS10093" s="7"/>
      <c r="AT10093" s="7"/>
      <c r="AU10093" s="7"/>
      <c r="AV10093" s="7"/>
      <c r="AX10093" s="7"/>
      <c r="AY10093" s="7"/>
      <c r="AZ10093" s="7"/>
      <c r="BA10093" s="7"/>
      <c r="BB10093" s="7"/>
      <c r="BC10093" s="7"/>
      <c r="BD10093" s="7"/>
      <c r="BG10093" s="7"/>
      <c r="BH10093" s="7"/>
      <c r="BI10093" s="7"/>
      <c r="BJ10093" s="7"/>
      <c r="BK10093" s="7"/>
      <c r="BL10093" s="7"/>
      <c r="BM10093" s="7"/>
      <c r="BP10093" s="7"/>
      <c r="BQ10093" s="7"/>
      <c r="BR10093" s="7"/>
      <c r="BS10093" s="7"/>
      <c r="BT10093" s="7"/>
      <c r="BU10093" s="7"/>
      <c r="BV10093" s="7"/>
      <c r="BW10093" s="7"/>
    </row>
    <row r="10094" spans="43:75" x14ac:dyDescent="0.2">
      <c r="AQ10094" s="7"/>
      <c r="AR10094" s="7"/>
      <c r="AS10094" s="7"/>
      <c r="AT10094" s="7"/>
      <c r="AU10094" s="7"/>
      <c r="AV10094" s="7"/>
      <c r="AX10094" s="7"/>
      <c r="AY10094" s="7"/>
      <c r="AZ10094" s="7"/>
      <c r="BA10094" s="7"/>
      <c r="BB10094" s="7"/>
      <c r="BC10094" s="7"/>
      <c r="BD10094" s="7"/>
      <c r="BG10094" s="7"/>
      <c r="BH10094" s="7"/>
      <c r="BI10094" s="7"/>
      <c r="BJ10094" s="7"/>
      <c r="BK10094" s="7"/>
      <c r="BL10094" s="7"/>
      <c r="BM10094" s="7"/>
      <c r="BP10094" s="7"/>
      <c r="BQ10094" s="7"/>
      <c r="BR10094" s="7"/>
      <c r="BS10094" s="7"/>
      <c r="BT10094" s="7"/>
      <c r="BU10094" s="7"/>
      <c r="BV10094" s="7"/>
      <c r="BW10094" s="7"/>
    </row>
    <row r="10095" spans="43:75" x14ac:dyDescent="0.2">
      <c r="AQ10095" s="7"/>
      <c r="AR10095" s="7"/>
      <c r="AS10095" s="7"/>
      <c r="AT10095" s="7"/>
      <c r="AU10095" s="7"/>
      <c r="AV10095" s="7"/>
      <c r="AX10095" s="7"/>
      <c r="AY10095" s="7"/>
      <c r="AZ10095" s="7"/>
      <c r="BA10095" s="7"/>
      <c r="BB10095" s="7"/>
      <c r="BC10095" s="7"/>
      <c r="BD10095" s="7"/>
      <c r="BG10095" s="7"/>
      <c r="BH10095" s="7"/>
      <c r="BI10095" s="7"/>
      <c r="BJ10095" s="7"/>
      <c r="BK10095" s="7"/>
      <c r="BL10095" s="7"/>
      <c r="BM10095" s="7"/>
      <c r="BP10095" s="7"/>
      <c r="BQ10095" s="7"/>
      <c r="BR10095" s="7"/>
      <c r="BS10095" s="7"/>
      <c r="BT10095" s="7"/>
      <c r="BU10095" s="7"/>
      <c r="BV10095" s="7"/>
      <c r="BW10095" s="7"/>
    </row>
    <row r="10096" spans="43:75" x14ac:dyDescent="0.2">
      <c r="AQ10096" s="7"/>
      <c r="AR10096" s="7"/>
      <c r="AS10096" s="7"/>
      <c r="AT10096" s="7"/>
      <c r="AU10096" s="7"/>
      <c r="AV10096" s="7"/>
      <c r="AX10096" s="7"/>
      <c r="AY10096" s="7"/>
      <c r="AZ10096" s="7"/>
      <c r="BA10096" s="7"/>
      <c r="BB10096" s="7"/>
      <c r="BC10096" s="7"/>
      <c r="BD10096" s="7"/>
      <c r="BG10096" s="7"/>
      <c r="BH10096" s="7"/>
      <c r="BI10096" s="7"/>
      <c r="BJ10096" s="7"/>
      <c r="BK10096" s="7"/>
      <c r="BL10096" s="7"/>
      <c r="BM10096" s="7"/>
      <c r="BP10096" s="7"/>
      <c r="BQ10096" s="7"/>
      <c r="BR10096" s="7"/>
      <c r="BS10096" s="7"/>
      <c r="BT10096" s="7"/>
      <c r="BU10096" s="7"/>
      <c r="BV10096" s="7"/>
      <c r="BW10096" s="7"/>
    </row>
    <row r="10097" spans="43:75" x14ac:dyDescent="0.2">
      <c r="AQ10097" s="7"/>
      <c r="AR10097" s="7"/>
      <c r="AS10097" s="7"/>
      <c r="AT10097" s="7"/>
      <c r="AU10097" s="7"/>
      <c r="AV10097" s="7"/>
      <c r="AX10097" s="7"/>
      <c r="AY10097" s="7"/>
      <c r="AZ10097" s="7"/>
      <c r="BA10097" s="7"/>
      <c r="BB10097" s="7"/>
      <c r="BC10097" s="7"/>
      <c r="BD10097" s="7"/>
      <c r="BG10097" s="7"/>
      <c r="BH10097" s="7"/>
      <c r="BI10097" s="7"/>
      <c r="BJ10097" s="7"/>
      <c r="BK10097" s="7"/>
      <c r="BL10097" s="7"/>
      <c r="BM10097" s="7"/>
      <c r="BP10097" s="7"/>
      <c r="BQ10097" s="7"/>
      <c r="BR10097" s="7"/>
      <c r="BS10097" s="7"/>
      <c r="BT10097" s="7"/>
      <c r="BU10097" s="7"/>
      <c r="BV10097" s="7"/>
      <c r="BW10097" s="7"/>
    </row>
    <row r="10098" spans="43:75" x14ac:dyDescent="0.2">
      <c r="AQ10098" s="7"/>
      <c r="AR10098" s="7"/>
      <c r="AS10098" s="7"/>
      <c r="AT10098" s="7"/>
      <c r="AU10098" s="7"/>
      <c r="AV10098" s="7"/>
      <c r="AX10098" s="7"/>
      <c r="AY10098" s="7"/>
      <c r="AZ10098" s="7"/>
      <c r="BA10098" s="7"/>
      <c r="BB10098" s="7"/>
      <c r="BC10098" s="7"/>
      <c r="BD10098" s="7"/>
      <c r="BG10098" s="7"/>
      <c r="BH10098" s="7"/>
      <c r="BI10098" s="7"/>
      <c r="BJ10098" s="7"/>
      <c r="BK10098" s="7"/>
      <c r="BL10098" s="7"/>
      <c r="BM10098" s="7"/>
      <c r="BP10098" s="7"/>
      <c r="BQ10098" s="7"/>
      <c r="BR10098" s="7"/>
      <c r="BS10098" s="7"/>
      <c r="BT10098" s="7"/>
      <c r="BU10098" s="7"/>
      <c r="BV10098" s="7"/>
      <c r="BW10098" s="7"/>
    </row>
    <row r="10099" spans="43:75" x14ac:dyDescent="0.2">
      <c r="AQ10099" s="7"/>
      <c r="AR10099" s="7"/>
      <c r="AS10099" s="7"/>
      <c r="AT10099" s="7"/>
      <c r="AU10099" s="7"/>
      <c r="AV10099" s="7"/>
      <c r="AX10099" s="7"/>
      <c r="AY10099" s="7"/>
      <c r="AZ10099" s="7"/>
      <c r="BA10099" s="7"/>
      <c r="BB10099" s="7"/>
      <c r="BC10099" s="7"/>
      <c r="BD10099" s="7"/>
      <c r="BG10099" s="7"/>
      <c r="BH10099" s="7"/>
      <c r="BI10099" s="7"/>
      <c r="BJ10099" s="7"/>
      <c r="BK10099" s="7"/>
      <c r="BL10099" s="7"/>
      <c r="BM10099" s="7"/>
      <c r="BP10099" s="7"/>
      <c r="BQ10099" s="7"/>
      <c r="BR10099" s="7"/>
      <c r="BS10099" s="7"/>
      <c r="BT10099" s="7"/>
      <c r="BU10099" s="7"/>
      <c r="BV10099" s="7"/>
      <c r="BW10099" s="7"/>
    </row>
    <row r="10100" spans="43:75" x14ac:dyDescent="0.2">
      <c r="AQ10100" s="7"/>
      <c r="AR10100" s="7"/>
      <c r="AS10100" s="7"/>
      <c r="AT10100" s="7"/>
      <c r="AU10100" s="7"/>
      <c r="AV10100" s="7"/>
      <c r="AX10100" s="7"/>
      <c r="AY10100" s="7"/>
      <c r="AZ10100" s="7"/>
      <c r="BA10100" s="7"/>
      <c r="BB10100" s="7"/>
      <c r="BC10100" s="7"/>
      <c r="BD10100" s="7"/>
      <c r="BG10100" s="7"/>
      <c r="BH10100" s="7"/>
      <c r="BI10100" s="7"/>
      <c r="BJ10100" s="7"/>
      <c r="BK10100" s="7"/>
      <c r="BL10100" s="7"/>
      <c r="BM10100" s="7"/>
      <c r="BP10100" s="7"/>
      <c r="BQ10100" s="7"/>
      <c r="BR10100" s="7"/>
      <c r="BS10100" s="7"/>
      <c r="BT10100" s="7"/>
      <c r="BU10100" s="7"/>
      <c r="BV10100" s="7"/>
      <c r="BW10100" s="7"/>
    </row>
    <row r="10101" spans="43:75" x14ac:dyDescent="0.2">
      <c r="AQ10101" s="7"/>
      <c r="AR10101" s="7"/>
      <c r="AS10101" s="7"/>
      <c r="AT10101" s="7"/>
      <c r="AU10101" s="7"/>
      <c r="AV10101" s="7"/>
      <c r="AX10101" s="7"/>
      <c r="AY10101" s="7"/>
      <c r="AZ10101" s="7"/>
      <c r="BA10101" s="7"/>
      <c r="BB10101" s="7"/>
      <c r="BC10101" s="7"/>
      <c r="BD10101" s="7"/>
      <c r="BG10101" s="7"/>
      <c r="BH10101" s="7"/>
      <c r="BI10101" s="7"/>
      <c r="BJ10101" s="7"/>
      <c r="BK10101" s="7"/>
      <c r="BL10101" s="7"/>
      <c r="BM10101" s="7"/>
      <c r="BP10101" s="7"/>
      <c r="BQ10101" s="7"/>
      <c r="BR10101" s="7"/>
      <c r="BS10101" s="7"/>
      <c r="BT10101" s="7"/>
      <c r="BU10101" s="7"/>
      <c r="BV10101" s="7"/>
      <c r="BW10101" s="7"/>
    </row>
    <row r="10102" spans="43:75" x14ac:dyDescent="0.2">
      <c r="AQ10102" s="7"/>
      <c r="AR10102" s="7"/>
      <c r="AS10102" s="7"/>
      <c r="AT10102" s="7"/>
      <c r="AU10102" s="7"/>
      <c r="AV10102" s="7"/>
      <c r="AX10102" s="7"/>
      <c r="AY10102" s="7"/>
      <c r="AZ10102" s="7"/>
      <c r="BA10102" s="7"/>
      <c r="BB10102" s="7"/>
      <c r="BC10102" s="7"/>
      <c r="BD10102" s="7"/>
      <c r="BG10102" s="7"/>
      <c r="BH10102" s="7"/>
      <c r="BI10102" s="7"/>
      <c r="BJ10102" s="7"/>
      <c r="BK10102" s="7"/>
      <c r="BL10102" s="7"/>
      <c r="BM10102" s="7"/>
      <c r="BP10102" s="7"/>
      <c r="BQ10102" s="7"/>
      <c r="BR10102" s="7"/>
      <c r="BS10102" s="7"/>
      <c r="BT10102" s="7"/>
      <c r="BU10102" s="7"/>
      <c r="BV10102" s="7"/>
      <c r="BW10102" s="7"/>
    </row>
    <row r="10103" spans="43:75" x14ac:dyDescent="0.2">
      <c r="AQ10103" s="7"/>
      <c r="AR10103" s="7"/>
      <c r="AS10103" s="7"/>
      <c r="AT10103" s="7"/>
      <c r="AU10103" s="7"/>
      <c r="AV10103" s="7"/>
      <c r="AX10103" s="7"/>
      <c r="AY10103" s="7"/>
      <c r="AZ10103" s="7"/>
      <c r="BA10103" s="7"/>
      <c r="BB10103" s="7"/>
      <c r="BC10103" s="7"/>
      <c r="BD10103" s="7"/>
      <c r="BG10103" s="7"/>
      <c r="BH10103" s="7"/>
      <c r="BI10103" s="7"/>
      <c r="BJ10103" s="7"/>
      <c r="BK10103" s="7"/>
      <c r="BL10103" s="7"/>
      <c r="BM10103" s="7"/>
      <c r="BP10103" s="7"/>
      <c r="BQ10103" s="7"/>
      <c r="BR10103" s="7"/>
      <c r="BS10103" s="7"/>
      <c r="BT10103" s="7"/>
      <c r="BU10103" s="7"/>
      <c r="BV10103" s="7"/>
      <c r="BW10103" s="7"/>
    </row>
    <row r="10104" spans="43:75" x14ac:dyDescent="0.2">
      <c r="AQ10104" s="7"/>
      <c r="AR10104" s="7"/>
      <c r="AS10104" s="7"/>
      <c r="AT10104" s="7"/>
      <c r="AU10104" s="7"/>
      <c r="AV10104" s="7"/>
      <c r="AX10104" s="7"/>
      <c r="AY10104" s="7"/>
      <c r="AZ10104" s="7"/>
      <c r="BA10104" s="7"/>
      <c r="BB10104" s="7"/>
      <c r="BC10104" s="7"/>
      <c r="BD10104" s="7"/>
      <c r="BG10104" s="7"/>
      <c r="BH10104" s="7"/>
      <c r="BI10104" s="7"/>
      <c r="BJ10104" s="7"/>
      <c r="BK10104" s="7"/>
      <c r="BL10104" s="7"/>
      <c r="BM10104" s="7"/>
      <c r="BP10104" s="7"/>
      <c r="BQ10104" s="7"/>
      <c r="BR10104" s="7"/>
      <c r="BS10104" s="7"/>
      <c r="BT10104" s="7"/>
      <c r="BU10104" s="7"/>
      <c r="BV10104" s="7"/>
      <c r="BW10104" s="7"/>
    </row>
    <row r="10105" spans="43:75" x14ac:dyDescent="0.2">
      <c r="AQ10105" s="7"/>
      <c r="AR10105" s="7"/>
      <c r="AS10105" s="7"/>
      <c r="AT10105" s="7"/>
      <c r="AU10105" s="7"/>
      <c r="AV10105" s="7"/>
      <c r="AX10105" s="7"/>
      <c r="AY10105" s="7"/>
      <c r="AZ10105" s="7"/>
      <c r="BA10105" s="7"/>
      <c r="BB10105" s="7"/>
      <c r="BC10105" s="7"/>
      <c r="BD10105" s="7"/>
      <c r="BG10105" s="7"/>
      <c r="BH10105" s="7"/>
      <c r="BI10105" s="7"/>
      <c r="BJ10105" s="7"/>
      <c r="BK10105" s="7"/>
      <c r="BL10105" s="7"/>
      <c r="BM10105" s="7"/>
      <c r="BP10105" s="7"/>
      <c r="BQ10105" s="7"/>
      <c r="BR10105" s="7"/>
      <c r="BS10105" s="7"/>
      <c r="BT10105" s="7"/>
      <c r="BU10105" s="7"/>
      <c r="BV10105" s="7"/>
      <c r="BW10105" s="7"/>
    </row>
    <row r="10106" spans="43:75" x14ac:dyDescent="0.2">
      <c r="AQ10106" s="7"/>
      <c r="AR10106" s="7"/>
      <c r="AS10106" s="7"/>
      <c r="AT10106" s="7"/>
      <c r="AU10106" s="7"/>
      <c r="AV10106" s="7"/>
      <c r="AX10106" s="7"/>
      <c r="AY10106" s="7"/>
      <c r="AZ10106" s="7"/>
      <c r="BA10106" s="7"/>
      <c r="BB10106" s="7"/>
      <c r="BC10106" s="7"/>
      <c r="BD10106" s="7"/>
      <c r="BG10106" s="7"/>
      <c r="BH10106" s="7"/>
      <c r="BI10106" s="7"/>
      <c r="BJ10106" s="7"/>
      <c r="BK10106" s="7"/>
      <c r="BL10106" s="7"/>
      <c r="BM10106" s="7"/>
      <c r="BP10106" s="7"/>
      <c r="BQ10106" s="7"/>
      <c r="BR10106" s="7"/>
      <c r="BS10106" s="7"/>
      <c r="BT10106" s="7"/>
      <c r="BU10106" s="7"/>
      <c r="BV10106" s="7"/>
      <c r="BW10106" s="7"/>
    </row>
    <row r="10107" spans="43:75" x14ac:dyDescent="0.2">
      <c r="AQ10107" s="7"/>
      <c r="AR10107" s="7"/>
      <c r="AS10107" s="7"/>
      <c r="AT10107" s="7"/>
      <c r="AU10107" s="7"/>
      <c r="AV10107" s="7"/>
      <c r="AX10107" s="7"/>
      <c r="AY10107" s="7"/>
      <c r="AZ10107" s="7"/>
      <c r="BA10107" s="7"/>
      <c r="BB10107" s="7"/>
      <c r="BC10107" s="7"/>
      <c r="BD10107" s="7"/>
      <c r="BG10107" s="7"/>
      <c r="BH10107" s="7"/>
      <c r="BI10107" s="7"/>
      <c r="BJ10107" s="7"/>
      <c r="BK10107" s="7"/>
      <c r="BL10107" s="7"/>
      <c r="BM10107" s="7"/>
      <c r="BP10107" s="7"/>
      <c r="BQ10107" s="7"/>
      <c r="BR10107" s="7"/>
      <c r="BS10107" s="7"/>
      <c r="BT10107" s="7"/>
      <c r="BU10107" s="7"/>
      <c r="BV10107" s="7"/>
      <c r="BW10107" s="7"/>
    </row>
    <row r="10108" spans="43:75" x14ac:dyDescent="0.2">
      <c r="AQ10108" s="7"/>
      <c r="AR10108" s="7"/>
      <c r="AS10108" s="7"/>
      <c r="AT10108" s="7"/>
      <c r="AU10108" s="7"/>
      <c r="AV10108" s="7"/>
      <c r="AX10108" s="7"/>
      <c r="AY10108" s="7"/>
      <c r="AZ10108" s="7"/>
      <c r="BA10108" s="7"/>
      <c r="BB10108" s="7"/>
      <c r="BC10108" s="7"/>
      <c r="BD10108" s="7"/>
      <c r="BG10108" s="7"/>
      <c r="BH10108" s="7"/>
      <c r="BI10108" s="7"/>
      <c r="BJ10108" s="7"/>
      <c r="BK10108" s="7"/>
      <c r="BL10108" s="7"/>
      <c r="BM10108" s="7"/>
      <c r="BP10108" s="7"/>
      <c r="BQ10108" s="7"/>
      <c r="BR10108" s="7"/>
      <c r="BS10108" s="7"/>
      <c r="BT10108" s="7"/>
      <c r="BU10108" s="7"/>
      <c r="BV10108" s="7"/>
      <c r="BW10108" s="7"/>
    </row>
    <row r="10109" spans="43:75" x14ac:dyDescent="0.2">
      <c r="AQ10109" s="7"/>
      <c r="AR10109" s="7"/>
      <c r="AS10109" s="7"/>
      <c r="AT10109" s="7"/>
      <c r="AU10109" s="7"/>
      <c r="AV10109" s="7"/>
      <c r="AX10109" s="7"/>
      <c r="AY10109" s="7"/>
      <c r="AZ10109" s="7"/>
      <c r="BA10109" s="7"/>
      <c r="BB10109" s="7"/>
      <c r="BC10109" s="7"/>
      <c r="BD10109" s="7"/>
      <c r="BG10109" s="7"/>
      <c r="BH10109" s="7"/>
      <c r="BI10109" s="7"/>
      <c r="BJ10109" s="7"/>
      <c r="BK10109" s="7"/>
      <c r="BL10109" s="7"/>
      <c r="BM10109" s="7"/>
      <c r="BP10109" s="7"/>
      <c r="BQ10109" s="7"/>
      <c r="BR10109" s="7"/>
      <c r="BS10109" s="7"/>
      <c r="BT10109" s="7"/>
      <c r="BU10109" s="7"/>
      <c r="BV10109" s="7"/>
      <c r="BW10109" s="7"/>
    </row>
    <row r="10110" spans="43:75" x14ac:dyDescent="0.2">
      <c r="AQ10110" s="7"/>
      <c r="AR10110" s="7"/>
      <c r="AS10110" s="7"/>
      <c r="AT10110" s="7"/>
      <c r="AU10110" s="7"/>
      <c r="AV10110" s="7"/>
      <c r="AX10110" s="7"/>
      <c r="AY10110" s="7"/>
      <c r="AZ10110" s="7"/>
      <c r="BA10110" s="7"/>
      <c r="BB10110" s="7"/>
      <c r="BC10110" s="7"/>
      <c r="BD10110" s="7"/>
      <c r="BG10110" s="7"/>
      <c r="BH10110" s="7"/>
      <c r="BI10110" s="7"/>
      <c r="BJ10110" s="7"/>
      <c r="BK10110" s="7"/>
      <c r="BL10110" s="7"/>
      <c r="BM10110" s="7"/>
      <c r="BP10110" s="7"/>
      <c r="BQ10110" s="7"/>
      <c r="BR10110" s="7"/>
      <c r="BS10110" s="7"/>
      <c r="BT10110" s="7"/>
      <c r="BU10110" s="7"/>
      <c r="BV10110" s="7"/>
      <c r="BW10110" s="7"/>
    </row>
    <row r="10111" spans="43:75" x14ac:dyDescent="0.2">
      <c r="AQ10111" s="7"/>
      <c r="AR10111" s="7"/>
      <c r="AS10111" s="7"/>
      <c r="AT10111" s="7"/>
      <c r="AU10111" s="7"/>
      <c r="AV10111" s="7"/>
      <c r="AX10111" s="7"/>
      <c r="AY10111" s="7"/>
      <c r="AZ10111" s="7"/>
      <c r="BA10111" s="7"/>
      <c r="BB10111" s="7"/>
      <c r="BC10111" s="7"/>
      <c r="BD10111" s="7"/>
      <c r="BG10111" s="7"/>
      <c r="BH10111" s="7"/>
      <c r="BI10111" s="7"/>
      <c r="BJ10111" s="7"/>
      <c r="BK10111" s="7"/>
      <c r="BL10111" s="7"/>
      <c r="BM10111" s="7"/>
      <c r="BP10111" s="7"/>
      <c r="BQ10111" s="7"/>
      <c r="BR10111" s="7"/>
      <c r="BS10111" s="7"/>
      <c r="BT10111" s="7"/>
      <c r="BU10111" s="7"/>
      <c r="BV10111" s="7"/>
      <c r="BW10111" s="7"/>
    </row>
    <row r="10112" spans="43:75" x14ac:dyDescent="0.2">
      <c r="AQ10112" s="7"/>
      <c r="AR10112" s="7"/>
      <c r="AS10112" s="7"/>
      <c r="AT10112" s="7"/>
      <c r="AU10112" s="7"/>
      <c r="AV10112" s="7"/>
      <c r="AX10112" s="7"/>
      <c r="AY10112" s="7"/>
      <c r="AZ10112" s="7"/>
      <c r="BA10112" s="7"/>
      <c r="BB10112" s="7"/>
      <c r="BC10112" s="7"/>
      <c r="BD10112" s="7"/>
      <c r="BG10112" s="7"/>
      <c r="BH10112" s="7"/>
      <c r="BI10112" s="7"/>
      <c r="BJ10112" s="7"/>
      <c r="BK10112" s="7"/>
      <c r="BL10112" s="7"/>
      <c r="BM10112" s="7"/>
      <c r="BP10112" s="7"/>
      <c r="BQ10112" s="7"/>
      <c r="BR10112" s="7"/>
      <c r="BS10112" s="7"/>
      <c r="BT10112" s="7"/>
      <c r="BU10112" s="7"/>
      <c r="BV10112" s="7"/>
      <c r="BW10112" s="7"/>
    </row>
    <row r="10113" spans="43:75" x14ac:dyDescent="0.2">
      <c r="AQ10113" s="7"/>
      <c r="AR10113" s="7"/>
      <c r="AS10113" s="7"/>
      <c r="AT10113" s="7"/>
      <c r="AU10113" s="7"/>
      <c r="AV10113" s="7"/>
      <c r="AX10113" s="7"/>
      <c r="AY10113" s="7"/>
      <c r="AZ10113" s="7"/>
      <c r="BA10113" s="7"/>
      <c r="BB10113" s="7"/>
      <c r="BC10113" s="7"/>
      <c r="BD10113" s="7"/>
      <c r="BG10113" s="7"/>
      <c r="BH10113" s="7"/>
      <c r="BI10113" s="7"/>
      <c r="BJ10113" s="7"/>
      <c r="BK10113" s="7"/>
      <c r="BL10113" s="7"/>
      <c r="BM10113" s="7"/>
      <c r="BP10113" s="7"/>
      <c r="BQ10113" s="7"/>
      <c r="BR10113" s="7"/>
      <c r="BS10113" s="7"/>
      <c r="BT10113" s="7"/>
      <c r="BU10113" s="7"/>
      <c r="BV10113" s="7"/>
      <c r="BW10113" s="7"/>
    </row>
    <row r="10114" spans="43:75" x14ac:dyDescent="0.2">
      <c r="AQ10114" s="7"/>
      <c r="AR10114" s="7"/>
      <c r="AS10114" s="7"/>
      <c r="AT10114" s="7"/>
      <c r="AU10114" s="7"/>
      <c r="AV10114" s="7"/>
      <c r="AX10114" s="7"/>
      <c r="AY10114" s="7"/>
      <c r="AZ10114" s="7"/>
      <c r="BA10114" s="7"/>
      <c r="BB10114" s="7"/>
      <c r="BC10114" s="7"/>
      <c r="BD10114" s="7"/>
      <c r="BG10114" s="7"/>
      <c r="BH10114" s="7"/>
      <c r="BI10114" s="7"/>
      <c r="BJ10114" s="7"/>
      <c r="BK10114" s="7"/>
      <c r="BL10114" s="7"/>
      <c r="BM10114" s="7"/>
      <c r="BP10114" s="7"/>
      <c r="BQ10114" s="7"/>
      <c r="BR10114" s="7"/>
      <c r="BS10114" s="7"/>
      <c r="BT10114" s="7"/>
      <c r="BU10114" s="7"/>
      <c r="BV10114" s="7"/>
      <c r="BW10114" s="7"/>
    </row>
    <row r="10115" spans="43:75" x14ac:dyDescent="0.2">
      <c r="AQ10115" s="7"/>
      <c r="AR10115" s="7"/>
      <c r="AS10115" s="7"/>
      <c r="AT10115" s="7"/>
      <c r="AU10115" s="7"/>
      <c r="AV10115" s="7"/>
      <c r="AX10115" s="7"/>
      <c r="AY10115" s="7"/>
      <c r="AZ10115" s="7"/>
      <c r="BA10115" s="7"/>
      <c r="BB10115" s="7"/>
      <c r="BC10115" s="7"/>
      <c r="BD10115" s="7"/>
      <c r="BG10115" s="7"/>
      <c r="BH10115" s="7"/>
      <c r="BI10115" s="7"/>
      <c r="BJ10115" s="7"/>
      <c r="BK10115" s="7"/>
      <c r="BL10115" s="7"/>
      <c r="BM10115" s="7"/>
      <c r="BP10115" s="7"/>
      <c r="BQ10115" s="7"/>
      <c r="BR10115" s="7"/>
      <c r="BS10115" s="7"/>
      <c r="BT10115" s="7"/>
      <c r="BU10115" s="7"/>
      <c r="BV10115" s="7"/>
      <c r="BW10115" s="7"/>
    </row>
    <row r="10116" spans="43:75" x14ac:dyDescent="0.2">
      <c r="AQ10116" s="7"/>
      <c r="AR10116" s="7"/>
      <c r="AS10116" s="7"/>
      <c r="AT10116" s="7"/>
      <c r="AU10116" s="7"/>
      <c r="AV10116" s="7"/>
      <c r="AX10116" s="7"/>
      <c r="AY10116" s="7"/>
      <c r="AZ10116" s="7"/>
      <c r="BA10116" s="7"/>
      <c r="BB10116" s="7"/>
      <c r="BC10116" s="7"/>
      <c r="BD10116" s="7"/>
      <c r="BG10116" s="7"/>
      <c r="BH10116" s="7"/>
      <c r="BI10116" s="7"/>
      <c r="BJ10116" s="7"/>
      <c r="BK10116" s="7"/>
      <c r="BL10116" s="7"/>
      <c r="BM10116" s="7"/>
      <c r="BP10116" s="7"/>
      <c r="BQ10116" s="7"/>
      <c r="BR10116" s="7"/>
      <c r="BS10116" s="7"/>
      <c r="BT10116" s="7"/>
      <c r="BU10116" s="7"/>
      <c r="BV10116" s="7"/>
      <c r="BW10116" s="7"/>
    </row>
    <row r="10117" spans="43:75" x14ac:dyDescent="0.2">
      <c r="AQ10117" s="7"/>
      <c r="AR10117" s="7"/>
      <c r="AS10117" s="7"/>
      <c r="AT10117" s="7"/>
      <c r="AU10117" s="7"/>
      <c r="AV10117" s="7"/>
      <c r="AX10117" s="7"/>
      <c r="AY10117" s="7"/>
      <c r="AZ10117" s="7"/>
      <c r="BA10117" s="7"/>
      <c r="BB10117" s="7"/>
      <c r="BC10117" s="7"/>
      <c r="BD10117" s="7"/>
      <c r="BG10117" s="7"/>
      <c r="BH10117" s="7"/>
      <c r="BI10117" s="7"/>
      <c r="BJ10117" s="7"/>
      <c r="BK10117" s="7"/>
      <c r="BL10117" s="7"/>
      <c r="BM10117" s="7"/>
      <c r="BP10117" s="7"/>
      <c r="BQ10117" s="7"/>
      <c r="BR10117" s="7"/>
      <c r="BS10117" s="7"/>
      <c r="BT10117" s="7"/>
      <c r="BU10117" s="7"/>
      <c r="BV10117" s="7"/>
      <c r="BW10117" s="7"/>
    </row>
    <row r="10118" spans="43:75" x14ac:dyDescent="0.2">
      <c r="AQ10118" s="7"/>
      <c r="AR10118" s="7"/>
      <c r="AS10118" s="7"/>
      <c r="AT10118" s="7"/>
      <c r="AU10118" s="7"/>
      <c r="AV10118" s="7"/>
      <c r="AX10118" s="7"/>
      <c r="AY10118" s="7"/>
      <c r="AZ10118" s="7"/>
      <c r="BA10118" s="7"/>
      <c r="BB10118" s="7"/>
      <c r="BC10118" s="7"/>
      <c r="BD10118" s="7"/>
      <c r="BG10118" s="7"/>
      <c r="BH10118" s="7"/>
      <c r="BI10118" s="7"/>
      <c r="BJ10118" s="7"/>
      <c r="BK10118" s="7"/>
      <c r="BL10118" s="7"/>
      <c r="BM10118" s="7"/>
      <c r="BP10118" s="7"/>
      <c r="BQ10118" s="7"/>
      <c r="BR10118" s="7"/>
      <c r="BS10118" s="7"/>
      <c r="BT10118" s="7"/>
      <c r="BU10118" s="7"/>
      <c r="BV10118" s="7"/>
      <c r="BW10118" s="7"/>
    </row>
    <row r="10119" spans="43:75" x14ac:dyDescent="0.2">
      <c r="AQ10119" s="7"/>
      <c r="AR10119" s="7"/>
      <c r="AS10119" s="7"/>
      <c r="AT10119" s="7"/>
      <c r="AU10119" s="7"/>
      <c r="AV10119" s="7"/>
      <c r="AX10119" s="7"/>
      <c r="AY10119" s="7"/>
      <c r="AZ10119" s="7"/>
      <c r="BA10119" s="7"/>
      <c r="BB10119" s="7"/>
      <c r="BC10119" s="7"/>
      <c r="BD10119" s="7"/>
      <c r="BG10119" s="7"/>
      <c r="BH10119" s="7"/>
      <c r="BI10119" s="7"/>
      <c r="BJ10119" s="7"/>
      <c r="BK10119" s="7"/>
      <c r="BL10119" s="7"/>
      <c r="BM10119" s="7"/>
      <c r="BP10119" s="7"/>
      <c r="BQ10119" s="7"/>
      <c r="BR10119" s="7"/>
      <c r="BS10119" s="7"/>
      <c r="BT10119" s="7"/>
      <c r="BU10119" s="7"/>
      <c r="BV10119" s="7"/>
      <c r="BW10119" s="7"/>
    </row>
    <row r="10120" spans="43:75" x14ac:dyDescent="0.2">
      <c r="AQ10120" s="7"/>
      <c r="AR10120" s="7"/>
      <c r="AS10120" s="7"/>
      <c r="AT10120" s="7"/>
      <c r="AU10120" s="7"/>
      <c r="AV10120" s="7"/>
      <c r="AX10120" s="7"/>
      <c r="AY10120" s="7"/>
      <c r="AZ10120" s="7"/>
      <c r="BA10120" s="7"/>
      <c r="BB10120" s="7"/>
      <c r="BC10120" s="7"/>
      <c r="BD10120" s="7"/>
      <c r="BG10120" s="7"/>
      <c r="BH10120" s="7"/>
      <c r="BI10120" s="7"/>
      <c r="BJ10120" s="7"/>
      <c r="BK10120" s="7"/>
      <c r="BL10120" s="7"/>
      <c r="BM10120" s="7"/>
      <c r="BP10120" s="7"/>
      <c r="BQ10120" s="7"/>
      <c r="BR10120" s="7"/>
      <c r="BS10120" s="7"/>
      <c r="BT10120" s="7"/>
      <c r="BU10120" s="7"/>
      <c r="BV10120" s="7"/>
      <c r="BW10120" s="7"/>
    </row>
    <row r="10121" spans="43:75" x14ac:dyDescent="0.2">
      <c r="AQ10121" s="7"/>
      <c r="AR10121" s="7"/>
      <c r="AS10121" s="7"/>
      <c r="AT10121" s="7"/>
      <c r="AU10121" s="7"/>
      <c r="AV10121" s="7"/>
      <c r="AX10121" s="7"/>
      <c r="AY10121" s="7"/>
      <c r="AZ10121" s="7"/>
      <c r="BA10121" s="7"/>
      <c r="BB10121" s="7"/>
      <c r="BC10121" s="7"/>
      <c r="BD10121" s="7"/>
      <c r="BG10121" s="7"/>
      <c r="BH10121" s="7"/>
      <c r="BI10121" s="7"/>
      <c r="BJ10121" s="7"/>
      <c r="BK10121" s="7"/>
      <c r="BL10121" s="7"/>
      <c r="BM10121" s="7"/>
      <c r="BP10121" s="7"/>
      <c r="BQ10121" s="7"/>
      <c r="BR10121" s="7"/>
      <c r="BS10121" s="7"/>
      <c r="BT10121" s="7"/>
      <c r="BU10121" s="7"/>
      <c r="BV10121" s="7"/>
      <c r="BW10121" s="7"/>
    </row>
    <row r="10122" spans="43:75" x14ac:dyDescent="0.2">
      <c r="AQ10122" s="7"/>
      <c r="AR10122" s="7"/>
      <c r="AS10122" s="7"/>
      <c r="AT10122" s="7"/>
      <c r="AU10122" s="7"/>
      <c r="AV10122" s="7"/>
      <c r="AX10122" s="7"/>
      <c r="AY10122" s="7"/>
      <c r="AZ10122" s="7"/>
      <c r="BA10122" s="7"/>
      <c r="BB10122" s="7"/>
      <c r="BC10122" s="7"/>
      <c r="BD10122" s="7"/>
      <c r="BG10122" s="7"/>
      <c r="BH10122" s="7"/>
      <c r="BI10122" s="7"/>
      <c r="BJ10122" s="7"/>
      <c r="BK10122" s="7"/>
      <c r="BL10122" s="7"/>
      <c r="BM10122" s="7"/>
      <c r="BP10122" s="7"/>
      <c r="BQ10122" s="7"/>
      <c r="BR10122" s="7"/>
      <c r="BS10122" s="7"/>
      <c r="BT10122" s="7"/>
      <c r="BU10122" s="7"/>
      <c r="BV10122" s="7"/>
      <c r="BW10122" s="7"/>
    </row>
    <row r="10123" spans="43:75" x14ac:dyDescent="0.2">
      <c r="AQ10123" s="7"/>
      <c r="AR10123" s="7"/>
      <c r="AS10123" s="7"/>
      <c r="AT10123" s="7"/>
      <c r="AU10123" s="7"/>
      <c r="AV10123" s="7"/>
      <c r="AX10123" s="7"/>
      <c r="AY10123" s="7"/>
      <c r="AZ10123" s="7"/>
      <c r="BA10123" s="7"/>
      <c r="BB10123" s="7"/>
      <c r="BC10123" s="7"/>
      <c r="BD10123" s="7"/>
      <c r="BG10123" s="7"/>
      <c r="BH10123" s="7"/>
      <c r="BI10123" s="7"/>
      <c r="BJ10123" s="7"/>
      <c r="BK10123" s="7"/>
      <c r="BL10123" s="7"/>
      <c r="BM10123" s="7"/>
      <c r="BP10123" s="7"/>
      <c r="BQ10123" s="7"/>
      <c r="BR10123" s="7"/>
      <c r="BS10123" s="7"/>
      <c r="BT10123" s="7"/>
      <c r="BU10123" s="7"/>
      <c r="BV10123" s="7"/>
      <c r="BW10123" s="7"/>
    </row>
    <row r="10124" spans="43:75" x14ac:dyDescent="0.2">
      <c r="AQ10124" s="7"/>
      <c r="AR10124" s="7"/>
      <c r="AS10124" s="7"/>
      <c r="AT10124" s="7"/>
      <c r="AU10124" s="7"/>
      <c r="AV10124" s="7"/>
      <c r="AX10124" s="7"/>
      <c r="AY10124" s="7"/>
      <c r="AZ10124" s="7"/>
      <c r="BA10124" s="7"/>
      <c r="BB10124" s="7"/>
      <c r="BC10124" s="7"/>
      <c r="BD10124" s="7"/>
      <c r="BG10124" s="7"/>
      <c r="BH10124" s="7"/>
      <c r="BI10124" s="7"/>
      <c r="BJ10124" s="7"/>
      <c r="BK10124" s="7"/>
      <c r="BL10124" s="7"/>
      <c r="BM10124" s="7"/>
      <c r="BP10124" s="7"/>
      <c r="BQ10124" s="7"/>
      <c r="BR10124" s="7"/>
      <c r="BS10124" s="7"/>
      <c r="BT10124" s="7"/>
      <c r="BU10124" s="7"/>
      <c r="BV10124" s="7"/>
      <c r="BW10124" s="7"/>
    </row>
    <row r="10125" spans="43:75" x14ac:dyDescent="0.2">
      <c r="AQ10125" s="7"/>
      <c r="AR10125" s="7"/>
      <c r="AS10125" s="7"/>
      <c r="AT10125" s="7"/>
      <c r="AU10125" s="7"/>
      <c r="AV10125" s="7"/>
      <c r="AX10125" s="7"/>
      <c r="AY10125" s="7"/>
      <c r="AZ10125" s="7"/>
      <c r="BA10125" s="7"/>
      <c r="BB10125" s="7"/>
      <c r="BC10125" s="7"/>
      <c r="BD10125" s="7"/>
      <c r="BG10125" s="7"/>
      <c r="BH10125" s="7"/>
      <c r="BI10125" s="7"/>
      <c r="BJ10125" s="7"/>
      <c r="BK10125" s="7"/>
      <c r="BL10125" s="7"/>
      <c r="BM10125" s="7"/>
      <c r="BP10125" s="7"/>
      <c r="BQ10125" s="7"/>
      <c r="BR10125" s="7"/>
      <c r="BS10125" s="7"/>
      <c r="BT10125" s="7"/>
      <c r="BU10125" s="7"/>
      <c r="BV10125" s="7"/>
      <c r="BW10125" s="7"/>
    </row>
    <row r="10126" spans="43:75" x14ac:dyDescent="0.2">
      <c r="AQ10126" s="7"/>
      <c r="AR10126" s="7"/>
      <c r="AS10126" s="7"/>
      <c r="AT10126" s="7"/>
      <c r="AU10126" s="7"/>
      <c r="AV10126" s="7"/>
      <c r="AX10126" s="7"/>
      <c r="AY10126" s="7"/>
      <c r="AZ10126" s="7"/>
      <c r="BA10126" s="7"/>
      <c r="BB10126" s="7"/>
      <c r="BC10126" s="7"/>
      <c r="BD10126" s="7"/>
      <c r="BG10126" s="7"/>
      <c r="BH10126" s="7"/>
      <c r="BI10126" s="7"/>
      <c r="BJ10126" s="7"/>
      <c r="BK10126" s="7"/>
      <c r="BL10126" s="7"/>
      <c r="BM10126" s="7"/>
      <c r="BP10126" s="7"/>
      <c r="BQ10126" s="7"/>
      <c r="BR10126" s="7"/>
      <c r="BS10126" s="7"/>
      <c r="BT10126" s="7"/>
      <c r="BU10126" s="7"/>
      <c r="BV10126" s="7"/>
      <c r="BW10126" s="7"/>
    </row>
    <row r="10127" spans="43:75" x14ac:dyDescent="0.2">
      <c r="AQ10127" s="7"/>
      <c r="AR10127" s="7"/>
      <c r="AS10127" s="7"/>
      <c r="AT10127" s="7"/>
      <c r="AU10127" s="7"/>
      <c r="AV10127" s="7"/>
      <c r="AX10127" s="7"/>
      <c r="AY10127" s="7"/>
      <c r="AZ10127" s="7"/>
      <c r="BA10127" s="7"/>
      <c r="BB10127" s="7"/>
      <c r="BC10127" s="7"/>
      <c r="BD10127" s="7"/>
      <c r="BG10127" s="7"/>
      <c r="BH10127" s="7"/>
      <c r="BI10127" s="7"/>
      <c r="BJ10127" s="7"/>
      <c r="BK10127" s="7"/>
      <c r="BL10127" s="7"/>
      <c r="BM10127" s="7"/>
      <c r="BP10127" s="7"/>
      <c r="BQ10127" s="7"/>
      <c r="BR10127" s="7"/>
      <c r="BS10127" s="7"/>
      <c r="BT10127" s="7"/>
      <c r="BU10127" s="7"/>
      <c r="BV10127" s="7"/>
      <c r="BW10127" s="7"/>
    </row>
    <row r="10128" spans="43:75" x14ac:dyDescent="0.2">
      <c r="AQ10128" s="7"/>
      <c r="AR10128" s="7"/>
      <c r="AS10128" s="7"/>
      <c r="AT10128" s="7"/>
      <c r="AU10128" s="7"/>
      <c r="AV10128" s="7"/>
      <c r="AX10128" s="7"/>
      <c r="AY10128" s="7"/>
      <c r="AZ10128" s="7"/>
      <c r="BA10128" s="7"/>
      <c r="BB10128" s="7"/>
      <c r="BC10128" s="7"/>
      <c r="BD10128" s="7"/>
      <c r="BG10128" s="7"/>
      <c r="BH10128" s="7"/>
      <c r="BI10128" s="7"/>
      <c r="BJ10128" s="7"/>
      <c r="BK10128" s="7"/>
      <c r="BL10128" s="7"/>
      <c r="BM10128" s="7"/>
      <c r="BP10128" s="7"/>
      <c r="BQ10128" s="7"/>
      <c r="BR10128" s="7"/>
      <c r="BS10128" s="7"/>
      <c r="BT10128" s="7"/>
      <c r="BU10128" s="7"/>
      <c r="BV10128" s="7"/>
      <c r="BW10128" s="7"/>
    </row>
    <row r="10129" spans="43:75" x14ac:dyDescent="0.2">
      <c r="AQ10129" s="7"/>
      <c r="AR10129" s="7"/>
      <c r="AS10129" s="7"/>
      <c r="AT10129" s="7"/>
      <c r="AU10129" s="7"/>
      <c r="AV10129" s="7"/>
      <c r="AX10129" s="7"/>
      <c r="AY10129" s="7"/>
      <c r="AZ10129" s="7"/>
      <c r="BA10129" s="7"/>
      <c r="BB10129" s="7"/>
      <c r="BC10129" s="7"/>
      <c r="BD10129" s="7"/>
      <c r="BG10129" s="7"/>
      <c r="BH10129" s="7"/>
      <c r="BI10129" s="7"/>
      <c r="BJ10129" s="7"/>
      <c r="BK10129" s="7"/>
      <c r="BL10129" s="7"/>
      <c r="BM10129" s="7"/>
      <c r="BP10129" s="7"/>
      <c r="BQ10129" s="7"/>
      <c r="BR10129" s="7"/>
      <c r="BS10129" s="7"/>
      <c r="BT10129" s="7"/>
      <c r="BU10129" s="7"/>
      <c r="BV10129" s="7"/>
      <c r="BW10129" s="7"/>
    </row>
    <row r="10130" spans="43:75" x14ac:dyDescent="0.2">
      <c r="AQ10130" s="7"/>
      <c r="AR10130" s="7"/>
      <c r="AS10130" s="7"/>
      <c r="AT10130" s="7"/>
      <c r="AU10130" s="7"/>
      <c r="AV10130" s="7"/>
      <c r="AX10130" s="7"/>
      <c r="AY10130" s="7"/>
      <c r="AZ10130" s="7"/>
      <c r="BA10130" s="7"/>
      <c r="BB10130" s="7"/>
      <c r="BC10130" s="7"/>
      <c r="BD10130" s="7"/>
      <c r="BG10130" s="7"/>
      <c r="BH10130" s="7"/>
      <c r="BI10130" s="7"/>
      <c r="BJ10130" s="7"/>
      <c r="BK10130" s="7"/>
      <c r="BL10130" s="7"/>
      <c r="BM10130" s="7"/>
      <c r="BP10130" s="7"/>
      <c r="BQ10130" s="7"/>
      <c r="BR10130" s="7"/>
      <c r="BS10130" s="7"/>
      <c r="BT10130" s="7"/>
      <c r="BU10130" s="7"/>
      <c r="BV10130" s="7"/>
      <c r="BW10130" s="7"/>
    </row>
    <row r="10131" spans="43:75" x14ac:dyDescent="0.2">
      <c r="AQ10131" s="7"/>
      <c r="AR10131" s="7"/>
      <c r="AS10131" s="7"/>
      <c r="AT10131" s="7"/>
      <c r="AU10131" s="7"/>
      <c r="AV10131" s="7"/>
      <c r="AX10131" s="7"/>
      <c r="AY10131" s="7"/>
      <c r="AZ10131" s="7"/>
      <c r="BA10131" s="7"/>
      <c r="BB10131" s="7"/>
      <c r="BC10131" s="7"/>
      <c r="BD10131" s="7"/>
      <c r="BG10131" s="7"/>
      <c r="BH10131" s="7"/>
      <c r="BI10131" s="7"/>
      <c r="BJ10131" s="7"/>
      <c r="BK10131" s="7"/>
      <c r="BL10131" s="7"/>
      <c r="BM10131" s="7"/>
      <c r="BP10131" s="7"/>
      <c r="BQ10131" s="7"/>
      <c r="BR10131" s="7"/>
      <c r="BS10131" s="7"/>
      <c r="BT10131" s="7"/>
      <c r="BU10131" s="7"/>
      <c r="BV10131" s="7"/>
      <c r="BW10131" s="7"/>
    </row>
    <row r="10132" spans="43:75" x14ac:dyDescent="0.2">
      <c r="AQ10132" s="7"/>
      <c r="AR10132" s="7"/>
      <c r="AS10132" s="7"/>
      <c r="AT10132" s="7"/>
      <c r="AU10132" s="7"/>
      <c r="AV10132" s="7"/>
      <c r="AX10132" s="7"/>
      <c r="AY10132" s="7"/>
      <c r="AZ10132" s="7"/>
      <c r="BA10132" s="7"/>
      <c r="BB10132" s="7"/>
      <c r="BC10132" s="7"/>
      <c r="BD10132" s="7"/>
      <c r="BG10132" s="7"/>
      <c r="BH10132" s="7"/>
      <c r="BI10132" s="7"/>
      <c r="BJ10132" s="7"/>
      <c r="BK10132" s="7"/>
      <c r="BL10132" s="7"/>
      <c r="BM10132" s="7"/>
      <c r="BP10132" s="7"/>
      <c r="BQ10132" s="7"/>
      <c r="BR10132" s="7"/>
      <c r="BS10132" s="7"/>
      <c r="BT10132" s="7"/>
      <c r="BU10132" s="7"/>
      <c r="BV10132" s="7"/>
      <c r="BW10132" s="7"/>
    </row>
    <row r="10133" spans="43:75" x14ac:dyDescent="0.2">
      <c r="AQ10133" s="7"/>
      <c r="AR10133" s="7"/>
      <c r="AS10133" s="7"/>
      <c r="AT10133" s="7"/>
      <c r="AU10133" s="7"/>
      <c r="AV10133" s="7"/>
      <c r="AX10133" s="7"/>
      <c r="AY10133" s="7"/>
      <c r="AZ10133" s="7"/>
      <c r="BA10133" s="7"/>
      <c r="BB10133" s="7"/>
      <c r="BC10133" s="7"/>
      <c r="BD10133" s="7"/>
      <c r="BG10133" s="7"/>
      <c r="BH10133" s="7"/>
      <c r="BI10133" s="7"/>
      <c r="BJ10133" s="7"/>
      <c r="BK10133" s="7"/>
      <c r="BL10133" s="7"/>
      <c r="BM10133" s="7"/>
      <c r="BP10133" s="7"/>
      <c r="BQ10133" s="7"/>
      <c r="BR10133" s="7"/>
      <c r="BS10133" s="7"/>
      <c r="BT10133" s="7"/>
      <c r="BU10133" s="7"/>
      <c r="BV10133" s="7"/>
      <c r="BW10133" s="7"/>
    </row>
    <row r="10134" spans="43:75" x14ac:dyDescent="0.2">
      <c r="AQ10134" s="7"/>
      <c r="AR10134" s="7"/>
      <c r="AS10134" s="7"/>
      <c r="AT10134" s="7"/>
      <c r="AU10134" s="7"/>
      <c r="AV10134" s="7"/>
      <c r="AX10134" s="7"/>
      <c r="AY10134" s="7"/>
      <c r="AZ10134" s="7"/>
      <c r="BA10134" s="7"/>
      <c r="BB10134" s="7"/>
      <c r="BC10134" s="7"/>
      <c r="BD10134" s="7"/>
      <c r="BG10134" s="7"/>
      <c r="BH10134" s="7"/>
      <c r="BI10134" s="7"/>
      <c r="BJ10134" s="7"/>
      <c r="BK10134" s="7"/>
      <c r="BL10134" s="7"/>
      <c r="BM10134" s="7"/>
      <c r="BP10134" s="7"/>
      <c r="BQ10134" s="7"/>
      <c r="BR10134" s="7"/>
      <c r="BS10134" s="7"/>
      <c r="BT10134" s="7"/>
      <c r="BU10134" s="7"/>
      <c r="BV10134" s="7"/>
      <c r="BW10134" s="7"/>
    </row>
    <row r="10135" spans="43:75" x14ac:dyDescent="0.2">
      <c r="AQ10135" s="7"/>
      <c r="AR10135" s="7"/>
      <c r="AS10135" s="7"/>
      <c r="AT10135" s="7"/>
      <c r="AU10135" s="7"/>
      <c r="AV10135" s="7"/>
      <c r="AX10135" s="7"/>
      <c r="AY10135" s="7"/>
      <c r="AZ10135" s="7"/>
      <c r="BA10135" s="7"/>
      <c r="BB10135" s="7"/>
      <c r="BC10135" s="7"/>
      <c r="BD10135" s="7"/>
      <c r="BG10135" s="7"/>
      <c r="BH10135" s="7"/>
      <c r="BI10135" s="7"/>
      <c r="BJ10135" s="7"/>
      <c r="BK10135" s="7"/>
      <c r="BL10135" s="7"/>
      <c r="BM10135" s="7"/>
      <c r="BP10135" s="7"/>
      <c r="BQ10135" s="7"/>
      <c r="BR10135" s="7"/>
      <c r="BS10135" s="7"/>
      <c r="BT10135" s="7"/>
      <c r="BU10135" s="7"/>
      <c r="BV10135" s="7"/>
      <c r="BW10135" s="7"/>
    </row>
    <row r="10136" spans="43:75" x14ac:dyDescent="0.2">
      <c r="AQ10136" s="7"/>
      <c r="AR10136" s="7"/>
      <c r="AS10136" s="7"/>
      <c r="AT10136" s="7"/>
      <c r="AU10136" s="7"/>
      <c r="AV10136" s="7"/>
      <c r="AX10136" s="7"/>
      <c r="AY10136" s="7"/>
      <c r="AZ10136" s="7"/>
      <c r="BA10136" s="7"/>
      <c r="BB10136" s="7"/>
      <c r="BC10136" s="7"/>
      <c r="BD10136" s="7"/>
      <c r="BG10136" s="7"/>
      <c r="BH10136" s="7"/>
      <c r="BI10136" s="7"/>
      <c r="BJ10136" s="7"/>
      <c r="BK10136" s="7"/>
      <c r="BL10136" s="7"/>
      <c r="BM10136" s="7"/>
      <c r="BP10136" s="7"/>
      <c r="BQ10136" s="7"/>
      <c r="BR10136" s="7"/>
      <c r="BS10136" s="7"/>
      <c r="BT10136" s="7"/>
      <c r="BU10136" s="7"/>
      <c r="BV10136" s="7"/>
      <c r="BW10136" s="7"/>
    </row>
    <row r="10137" spans="43:75" x14ac:dyDescent="0.2">
      <c r="AQ10137" s="7"/>
      <c r="AR10137" s="7"/>
      <c r="AS10137" s="7"/>
      <c r="AT10137" s="7"/>
      <c r="AU10137" s="7"/>
      <c r="AV10137" s="7"/>
      <c r="AX10137" s="7"/>
      <c r="AY10137" s="7"/>
      <c r="AZ10137" s="7"/>
      <c r="BA10137" s="7"/>
      <c r="BB10137" s="7"/>
      <c r="BC10137" s="7"/>
      <c r="BD10137" s="7"/>
      <c r="BG10137" s="7"/>
      <c r="BH10137" s="7"/>
      <c r="BI10137" s="7"/>
      <c r="BJ10137" s="7"/>
      <c r="BK10137" s="7"/>
      <c r="BL10137" s="7"/>
      <c r="BM10137" s="7"/>
      <c r="BP10137" s="7"/>
      <c r="BQ10137" s="7"/>
      <c r="BR10137" s="7"/>
      <c r="BS10137" s="7"/>
      <c r="BT10137" s="7"/>
      <c r="BU10137" s="7"/>
      <c r="BV10137" s="7"/>
      <c r="BW10137" s="7"/>
    </row>
    <row r="10138" spans="43:75" x14ac:dyDescent="0.2">
      <c r="AQ10138" s="7"/>
      <c r="AR10138" s="7"/>
      <c r="AS10138" s="7"/>
      <c r="AT10138" s="7"/>
      <c r="AU10138" s="7"/>
      <c r="AV10138" s="7"/>
      <c r="AX10138" s="7"/>
      <c r="AY10138" s="7"/>
      <c r="AZ10138" s="7"/>
      <c r="BA10138" s="7"/>
      <c r="BB10138" s="7"/>
      <c r="BC10138" s="7"/>
      <c r="BD10138" s="7"/>
      <c r="BG10138" s="7"/>
      <c r="BH10138" s="7"/>
      <c r="BI10138" s="7"/>
      <c r="BJ10138" s="7"/>
      <c r="BK10138" s="7"/>
      <c r="BL10138" s="7"/>
      <c r="BM10138" s="7"/>
      <c r="BP10138" s="7"/>
      <c r="BQ10138" s="7"/>
      <c r="BR10138" s="7"/>
      <c r="BS10138" s="7"/>
      <c r="BT10138" s="7"/>
      <c r="BU10138" s="7"/>
      <c r="BV10138" s="7"/>
      <c r="BW10138" s="7"/>
    </row>
    <row r="10139" spans="43:75" x14ac:dyDescent="0.2">
      <c r="AQ10139" s="7"/>
      <c r="AR10139" s="7"/>
      <c r="AS10139" s="7"/>
      <c r="AT10139" s="7"/>
      <c r="AU10139" s="7"/>
      <c r="AV10139" s="7"/>
      <c r="AX10139" s="7"/>
      <c r="AY10139" s="7"/>
      <c r="AZ10139" s="7"/>
      <c r="BA10139" s="7"/>
      <c r="BB10139" s="7"/>
      <c r="BC10139" s="7"/>
      <c r="BD10139" s="7"/>
      <c r="BG10139" s="7"/>
      <c r="BH10139" s="7"/>
      <c r="BI10139" s="7"/>
      <c r="BJ10139" s="7"/>
      <c r="BK10139" s="7"/>
      <c r="BL10139" s="7"/>
      <c r="BM10139" s="7"/>
      <c r="BP10139" s="7"/>
      <c r="BQ10139" s="7"/>
      <c r="BR10139" s="7"/>
      <c r="BS10139" s="7"/>
      <c r="BT10139" s="7"/>
      <c r="BU10139" s="7"/>
      <c r="BV10139" s="7"/>
      <c r="BW10139" s="7"/>
    </row>
    <row r="10140" spans="43:75" x14ac:dyDescent="0.2">
      <c r="AQ10140" s="7"/>
      <c r="AR10140" s="7"/>
      <c r="AS10140" s="7"/>
      <c r="AT10140" s="7"/>
      <c r="AU10140" s="7"/>
      <c r="AV10140" s="7"/>
      <c r="AX10140" s="7"/>
      <c r="AY10140" s="7"/>
      <c r="AZ10140" s="7"/>
      <c r="BA10140" s="7"/>
      <c r="BB10140" s="7"/>
      <c r="BC10140" s="7"/>
      <c r="BD10140" s="7"/>
      <c r="BG10140" s="7"/>
      <c r="BH10140" s="7"/>
      <c r="BI10140" s="7"/>
      <c r="BJ10140" s="7"/>
      <c r="BK10140" s="7"/>
      <c r="BL10140" s="7"/>
      <c r="BM10140" s="7"/>
      <c r="BP10140" s="7"/>
      <c r="BQ10140" s="7"/>
      <c r="BR10140" s="7"/>
      <c r="BS10140" s="7"/>
      <c r="BT10140" s="7"/>
      <c r="BU10140" s="7"/>
      <c r="BV10140" s="7"/>
      <c r="BW10140" s="7"/>
    </row>
    <row r="10141" spans="43:75" x14ac:dyDescent="0.2">
      <c r="AQ10141" s="7"/>
      <c r="AR10141" s="7"/>
      <c r="AS10141" s="7"/>
      <c r="AT10141" s="7"/>
      <c r="AU10141" s="7"/>
      <c r="AV10141" s="7"/>
      <c r="AX10141" s="7"/>
      <c r="AY10141" s="7"/>
      <c r="AZ10141" s="7"/>
      <c r="BA10141" s="7"/>
      <c r="BB10141" s="7"/>
      <c r="BC10141" s="7"/>
      <c r="BD10141" s="7"/>
      <c r="BG10141" s="7"/>
      <c r="BH10141" s="7"/>
      <c r="BI10141" s="7"/>
      <c r="BJ10141" s="7"/>
      <c r="BK10141" s="7"/>
      <c r="BL10141" s="7"/>
      <c r="BM10141" s="7"/>
      <c r="BP10141" s="7"/>
      <c r="BQ10141" s="7"/>
      <c r="BR10141" s="7"/>
      <c r="BS10141" s="7"/>
      <c r="BT10141" s="7"/>
      <c r="BU10141" s="7"/>
      <c r="BV10141" s="7"/>
      <c r="BW10141" s="7"/>
    </row>
    <row r="10142" spans="43:75" x14ac:dyDescent="0.2">
      <c r="AQ10142" s="7"/>
      <c r="AR10142" s="7"/>
      <c r="AS10142" s="7"/>
      <c r="AT10142" s="7"/>
      <c r="AU10142" s="7"/>
      <c r="AV10142" s="7"/>
      <c r="AX10142" s="7"/>
      <c r="AY10142" s="7"/>
      <c r="AZ10142" s="7"/>
      <c r="BA10142" s="7"/>
      <c r="BB10142" s="7"/>
      <c r="BC10142" s="7"/>
      <c r="BD10142" s="7"/>
      <c r="BG10142" s="7"/>
      <c r="BH10142" s="7"/>
      <c r="BI10142" s="7"/>
      <c r="BJ10142" s="7"/>
      <c r="BK10142" s="7"/>
      <c r="BL10142" s="7"/>
      <c r="BM10142" s="7"/>
      <c r="BP10142" s="7"/>
      <c r="BQ10142" s="7"/>
      <c r="BR10142" s="7"/>
      <c r="BS10142" s="7"/>
      <c r="BT10142" s="7"/>
      <c r="BU10142" s="7"/>
      <c r="BV10142" s="7"/>
      <c r="BW10142" s="7"/>
    </row>
    <row r="10143" spans="43:75" x14ac:dyDescent="0.2">
      <c r="AQ10143" s="7"/>
      <c r="AR10143" s="7"/>
      <c r="AS10143" s="7"/>
      <c r="AT10143" s="7"/>
      <c r="AU10143" s="7"/>
      <c r="AV10143" s="7"/>
      <c r="AX10143" s="7"/>
      <c r="AY10143" s="7"/>
      <c r="AZ10143" s="7"/>
      <c r="BA10143" s="7"/>
      <c r="BB10143" s="7"/>
      <c r="BC10143" s="7"/>
      <c r="BD10143" s="7"/>
      <c r="BG10143" s="7"/>
      <c r="BH10143" s="7"/>
      <c r="BI10143" s="7"/>
      <c r="BJ10143" s="7"/>
      <c r="BK10143" s="7"/>
      <c r="BL10143" s="7"/>
      <c r="BM10143" s="7"/>
      <c r="BP10143" s="7"/>
      <c r="BQ10143" s="7"/>
      <c r="BR10143" s="7"/>
      <c r="BS10143" s="7"/>
      <c r="BT10143" s="7"/>
      <c r="BU10143" s="7"/>
      <c r="BV10143" s="7"/>
      <c r="BW10143" s="7"/>
    </row>
    <row r="10144" spans="43:75" x14ac:dyDescent="0.2">
      <c r="AQ10144" s="7"/>
      <c r="AR10144" s="7"/>
      <c r="AS10144" s="7"/>
      <c r="AT10144" s="7"/>
      <c r="AU10144" s="7"/>
      <c r="AV10144" s="7"/>
      <c r="AX10144" s="7"/>
      <c r="AY10144" s="7"/>
      <c r="AZ10144" s="7"/>
      <c r="BA10144" s="7"/>
      <c r="BB10144" s="7"/>
      <c r="BC10144" s="7"/>
      <c r="BD10144" s="7"/>
      <c r="BG10144" s="7"/>
      <c r="BH10144" s="7"/>
      <c r="BI10144" s="7"/>
      <c r="BJ10144" s="7"/>
      <c r="BK10144" s="7"/>
      <c r="BL10144" s="7"/>
      <c r="BM10144" s="7"/>
      <c r="BP10144" s="7"/>
      <c r="BQ10144" s="7"/>
      <c r="BR10144" s="7"/>
      <c r="BS10144" s="7"/>
      <c r="BT10144" s="7"/>
      <c r="BU10144" s="7"/>
      <c r="BV10144" s="7"/>
      <c r="BW10144" s="7"/>
    </row>
    <row r="10145" spans="43:75" x14ac:dyDescent="0.2">
      <c r="AQ10145" s="7"/>
      <c r="AR10145" s="7"/>
      <c r="AS10145" s="7"/>
      <c r="AT10145" s="7"/>
      <c r="AU10145" s="7"/>
      <c r="AV10145" s="7"/>
      <c r="AX10145" s="7"/>
      <c r="AY10145" s="7"/>
      <c r="AZ10145" s="7"/>
      <c r="BA10145" s="7"/>
      <c r="BB10145" s="7"/>
      <c r="BC10145" s="7"/>
      <c r="BD10145" s="7"/>
      <c r="BG10145" s="7"/>
      <c r="BH10145" s="7"/>
      <c r="BI10145" s="7"/>
      <c r="BJ10145" s="7"/>
      <c r="BK10145" s="7"/>
      <c r="BL10145" s="7"/>
      <c r="BM10145" s="7"/>
      <c r="BP10145" s="7"/>
      <c r="BQ10145" s="7"/>
      <c r="BR10145" s="7"/>
      <c r="BS10145" s="7"/>
      <c r="BT10145" s="7"/>
      <c r="BU10145" s="7"/>
      <c r="BV10145" s="7"/>
      <c r="BW10145" s="7"/>
    </row>
    <row r="10146" spans="43:75" x14ac:dyDescent="0.2">
      <c r="AQ10146" s="7"/>
      <c r="AR10146" s="7"/>
      <c r="AS10146" s="7"/>
      <c r="AT10146" s="7"/>
      <c r="AU10146" s="7"/>
      <c r="AV10146" s="7"/>
      <c r="AX10146" s="7"/>
      <c r="AY10146" s="7"/>
      <c r="AZ10146" s="7"/>
      <c r="BA10146" s="7"/>
      <c r="BB10146" s="7"/>
      <c r="BC10146" s="7"/>
      <c r="BD10146" s="7"/>
      <c r="BG10146" s="7"/>
      <c r="BH10146" s="7"/>
      <c r="BI10146" s="7"/>
      <c r="BJ10146" s="7"/>
      <c r="BK10146" s="7"/>
      <c r="BL10146" s="7"/>
      <c r="BM10146" s="7"/>
      <c r="BP10146" s="7"/>
      <c r="BQ10146" s="7"/>
      <c r="BR10146" s="7"/>
      <c r="BS10146" s="7"/>
      <c r="BT10146" s="7"/>
      <c r="BU10146" s="7"/>
      <c r="BV10146" s="7"/>
      <c r="BW10146" s="7"/>
    </row>
    <row r="10147" spans="43:75" x14ac:dyDescent="0.2">
      <c r="AQ10147" s="7"/>
      <c r="AR10147" s="7"/>
      <c r="AS10147" s="7"/>
      <c r="AT10147" s="7"/>
      <c r="AU10147" s="7"/>
      <c r="AV10147" s="7"/>
      <c r="AX10147" s="7"/>
      <c r="AY10147" s="7"/>
      <c r="AZ10147" s="7"/>
      <c r="BA10147" s="7"/>
      <c r="BB10147" s="7"/>
      <c r="BC10147" s="7"/>
      <c r="BD10147" s="7"/>
      <c r="BG10147" s="7"/>
      <c r="BH10147" s="7"/>
      <c r="BI10147" s="7"/>
      <c r="BJ10147" s="7"/>
      <c r="BK10147" s="7"/>
      <c r="BL10147" s="7"/>
      <c r="BM10147" s="7"/>
      <c r="BP10147" s="7"/>
      <c r="BQ10147" s="7"/>
      <c r="BR10147" s="7"/>
      <c r="BS10147" s="7"/>
      <c r="BT10147" s="7"/>
      <c r="BU10147" s="7"/>
      <c r="BV10147" s="7"/>
      <c r="BW10147" s="7"/>
    </row>
    <row r="10148" spans="43:75" x14ac:dyDescent="0.2">
      <c r="AQ10148" s="7"/>
      <c r="AR10148" s="7"/>
      <c r="AS10148" s="7"/>
      <c r="AT10148" s="7"/>
      <c r="AU10148" s="7"/>
      <c r="AV10148" s="7"/>
      <c r="AX10148" s="7"/>
      <c r="AY10148" s="7"/>
      <c r="AZ10148" s="7"/>
      <c r="BA10148" s="7"/>
      <c r="BB10148" s="7"/>
      <c r="BC10148" s="7"/>
      <c r="BD10148" s="7"/>
      <c r="BG10148" s="7"/>
      <c r="BH10148" s="7"/>
      <c r="BI10148" s="7"/>
      <c r="BJ10148" s="7"/>
      <c r="BK10148" s="7"/>
      <c r="BL10148" s="7"/>
      <c r="BM10148" s="7"/>
      <c r="BP10148" s="7"/>
      <c r="BQ10148" s="7"/>
      <c r="BR10148" s="7"/>
      <c r="BS10148" s="7"/>
      <c r="BT10148" s="7"/>
      <c r="BU10148" s="7"/>
      <c r="BV10148" s="7"/>
      <c r="BW10148" s="7"/>
    </row>
    <row r="10149" spans="43:75" x14ac:dyDescent="0.2">
      <c r="AQ10149" s="7"/>
      <c r="AR10149" s="7"/>
      <c r="AS10149" s="7"/>
      <c r="AT10149" s="7"/>
      <c r="AU10149" s="7"/>
      <c r="AV10149" s="7"/>
      <c r="AX10149" s="7"/>
      <c r="AY10149" s="7"/>
      <c r="AZ10149" s="7"/>
      <c r="BA10149" s="7"/>
      <c r="BB10149" s="7"/>
      <c r="BC10149" s="7"/>
      <c r="BD10149" s="7"/>
      <c r="BG10149" s="7"/>
      <c r="BH10149" s="7"/>
      <c r="BI10149" s="7"/>
      <c r="BJ10149" s="7"/>
      <c r="BK10149" s="7"/>
      <c r="BL10149" s="7"/>
      <c r="BM10149" s="7"/>
      <c r="BP10149" s="7"/>
      <c r="BQ10149" s="7"/>
      <c r="BR10149" s="7"/>
      <c r="BS10149" s="7"/>
      <c r="BT10149" s="7"/>
      <c r="BU10149" s="7"/>
      <c r="BV10149" s="7"/>
      <c r="BW10149" s="7"/>
    </row>
    <row r="10150" spans="43:75" x14ac:dyDescent="0.2">
      <c r="AQ10150" s="7"/>
      <c r="AR10150" s="7"/>
      <c r="AS10150" s="7"/>
      <c r="AT10150" s="7"/>
      <c r="AU10150" s="7"/>
      <c r="AV10150" s="7"/>
      <c r="AX10150" s="7"/>
      <c r="AY10150" s="7"/>
      <c r="AZ10150" s="7"/>
      <c r="BA10150" s="7"/>
      <c r="BB10150" s="7"/>
      <c r="BC10150" s="7"/>
      <c r="BD10150" s="7"/>
      <c r="BG10150" s="7"/>
      <c r="BH10150" s="7"/>
      <c r="BI10150" s="7"/>
      <c r="BJ10150" s="7"/>
      <c r="BK10150" s="7"/>
      <c r="BL10150" s="7"/>
      <c r="BM10150" s="7"/>
      <c r="BP10150" s="7"/>
      <c r="BQ10150" s="7"/>
      <c r="BR10150" s="7"/>
      <c r="BS10150" s="7"/>
      <c r="BT10150" s="7"/>
      <c r="BU10150" s="7"/>
      <c r="BV10150" s="7"/>
      <c r="BW10150" s="7"/>
    </row>
    <row r="10151" spans="43:75" x14ac:dyDescent="0.2">
      <c r="AQ10151" s="7"/>
      <c r="AR10151" s="7"/>
      <c r="AS10151" s="7"/>
      <c r="AT10151" s="7"/>
      <c r="AU10151" s="7"/>
      <c r="AV10151" s="7"/>
      <c r="AX10151" s="7"/>
      <c r="AY10151" s="7"/>
      <c r="AZ10151" s="7"/>
      <c r="BA10151" s="7"/>
      <c r="BB10151" s="7"/>
      <c r="BC10151" s="7"/>
      <c r="BD10151" s="7"/>
      <c r="BG10151" s="7"/>
      <c r="BH10151" s="7"/>
      <c r="BI10151" s="7"/>
      <c r="BJ10151" s="7"/>
      <c r="BK10151" s="7"/>
      <c r="BL10151" s="7"/>
      <c r="BM10151" s="7"/>
      <c r="BP10151" s="7"/>
      <c r="BQ10151" s="7"/>
      <c r="BR10151" s="7"/>
      <c r="BS10151" s="7"/>
      <c r="BT10151" s="7"/>
      <c r="BU10151" s="7"/>
      <c r="BV10151" s="7"/>
      <c r="BW10151" s="7"/>
    </row>
    <row r="10152" spans="43:75" x14ac:dyDescent="0.2">
      <c r="AQ10152" s="7"/>
      <c r="AR10152" s="7"/>
      <c r="AS10152" s="7"/>
      <c r="AT10152" s="7"/>
      <c r="AU10152" s="7"/>
      <c r="AV10152" s="7"/>
      <c r="AX10152" s="7"/>
      <c r="AY10152" s="7"/>
      <c r="AZ10152" s="7"/>
      <c r="BA10152" s="7"/>
      <c r="BB10152" s="7"/>
      <c r="BC10152" s="7"/>
      <c r="BD10152" s="7"/>
      <c r="BG10152" s="7"/>
      <c r="BH10152" s="7"/>
      <c r="BI10152" s="7"/>
      <c r="BJ10152" s="7"/>
      <c r="BK10152" s="7"/>
      <c r="BL10152" s="7"/>
      <c r="BM10152" s="7"/>
      <c r="BP10152" s="7"/>
      <c r="BQ10152" s="7"/>
      <c r="BR10152" s="7"/>
      <c r="BS10152" s="7"/>
      <c r="BT10152" s="7"/>
      <c r="BU10152" s="7"/>
      <c r="BV10152" s="7"/>
      <c r="BW10152" s="7"/>
    </row>
    <row r="10153" spans="43:75" x14ac:dyDescent="0.2">
      <c r="AQ10153" s="7"/>
      <c r="AR10153" s="7"/>
      <c r="AS10153" s="7"/>
      <c r="AT10153" s="7"/>
      <c r="AU10153" s="7"/>
      <c r="AV10153" s="7"/>
      <c r="AX10153" s="7"/>
      <c r="AY10153" s="7"/>
      <c r="AZ10153" s="7"/>
      <c r="BA10153" s="7"/>
      <c r="BB10153" s="7"/>
      <c r="BC10153" s="7"/>
      <c r="BD10153" s="7"/>
      <c r="BG10153" s="7"/>
      <c r="BH10153" s="7"/>
      <c r="BI10153" s="7"/>
      <c r="BJ10153" s="7"/>
      <c r="BK10153" s="7"/>
      <c r="BL10153" s="7"/>
      <c r="BM10153" s="7"/>
      <c r="BP10153" s="7"/>
      <c r="BQ10153" s="7"/>
      <c r="BR10153" s="7"/>
      <c r="BS10153" s="7"/>
      <c r="BT10153" s="7"/>
      <c r="BU10153" s="7"/>
      <c r="BV10153" s="7"/>
      <c r="BW10153" s="7"/>
    </row>
    <row r="10154" spans="43:75" x14ac:dyDescent="0.2">
      <c r="AQ10154" s="7"/>
      <c r="AR10154" s="7"/>
      <c r="AS10154" s="7"/>
      <c r="AT10154" s="7"/>
      <c r="AU10154" s="7"/>
      <c r="AV10154" s="7"/>
      <c r="AX10154" s="7"/>
      <c r="AY10154" s="7"/>
      <c r="AZ10154" s="7"/>
      <c r="BA10154" s="7"/>
      <c r="BB10154" s="7"/>
      <c r="BC10154" s="7"/>
      <c r="BD10154" s="7"/>
      <c r="BG10154" s="7"/>
      <c r="BH10154" s="7"/>
      <c r="BI10154" s="7"/>
      <c r="BJ10154" s="7"/>
      <c r="BK10154" s="7"/>
      <c r="BL10154" s="7"/>
      <c r="BM10154" s="7"/>
      <c r="BP10154" s="7"/>
      <c r="BQ10154" s="7"/>
      <c r="BR10154" s="7"/>
      <c r="BS10154" s="7"/>
      <c r="BT10154" s="7"/>
      <c r="BU10154" s="7"/>
      <c r="BV10154" s="7"/>
      <c r="BW10154" s="7"/>
    </row>
    <row r="10155" spans="43:75" x14ac:dyDescent="0.2">
      <c r="AQ10155" s="7"/>
      <c r="AR10155" s="7"/>
      <c r="AS10155" s="7"/>
      <c r="AT10155" s="7"/>
      <c r="AU10155" s="7"/>
      <c r="AV10155" s="7"/>
      <c r="AX10155" s="7"/>
      <c r="AY10155" s="7"/>
      <c r="AZ10155" s="7"/>
      <c r="BA10155" s="7"/>
      <c r="BB10155" s="7"/>
      <c r="BC10155" s="7"/>
      <c r="BD10155" s="7"/>
      <c r="BG10155" s="7"/>
      <c r="BH10155" s="7"/>
      <c r="BI10155" s="7"/>
      <c r="BJ10155" s="7"/>
      <c r="BK10155" s="7"/>
      <c r="BL10155" s="7"/>
      <c r="BM10155" s="7"/>
      <c r="BP10155" s="7"/>
      <c r="BQ10155" s="7"/>
      <c r="BR10155" s="7"/>
      <c r="BS10155" s="7"/>
      <c r="BT10155" s="7"/>
      <c r="BU10155" s="7"/>
      <c r="BV10155" s="7"/>
      <c r="BW10155" s="7"/>
    </row>
    <row r="10156" spans="43:75" x14ac:dyDescent="0.2">
      <c r="AQ10156" s="7"/>
      <c r="AR10156" s="7"/>
      <c r="AS10156" s="7"/>
      <c r="AT10156" s="7"/>
      <c r="AU10156" s="7"/>
      <c r="AV10156" s="7"/>
      <c r="AX10156" s="7"/>
      <c r="AY10156" s="7"/>
      <c r="AZ10156" s="7"/>
      <c r="BA10156" s="7"/>
      <c r="BB10156" s="7"/>
      <c r="BC10156" s="7"/>
      <c r="BD10156" s="7"/>
      <c r="BG10156" s="7"/>
      <c r="BH10156" s="7"/>
      <c r="BI10156" s="7"/>
      <c r="BJ10156" s="7"/>
      <c r="BK10156" s="7"/>
      <c r="BL10156" s="7"/>
      <c r="BM10156" s="7"/>
      <c r="BP10156" s="7"/>
      <c r="BQ10156" s="7"/>
      <c r="BR10156" s="7"/>
      <c r="BS10156" s="7"/>
      <c r="BT10156" s="7"/>
      <c r="BU10156" s="7"/>
      <c r="BV10156" s="7"/>
      <c r="BW10156" s="7"/>
    </row>
    <row r="10157" spans="43:75" x14ac:dyDescent="0.2">
      <c r="AQ10157" s="7"/>
      <c r="AR10157" s="7"/>
      <c r="AS10157" s="7"/>
      <c r="AT10157" s="7"/>
      <c r="AU10157" s="7"/>
      <c r="AV10157" s="7"/>
      <c r="AX10157" s="7"/>
      <c r="AY10157" s="7"/>
      <c r="AZ10157" s="7"/>
      <c r="BA10157" s="7"/>
      <c r="BB10157" s="7"/>
      <c r="BC10157" s="7"/>
      <c r="BD10157" s="7"/>
      <c r="BG10157" s="7"/>
      <c r="BH10157" s="7"/>
      <c r="BI10157" s="7"/>
      <c r="BJ10157" s="7"/>
      <c r="BK10157" s="7"/>
      <c r="BL10157" s="7"/>
      <c r="BM10157" s="7"/>
      <c r="BP10157" s="7"/>
      <c r="BQ10157" s="7"/>
      <c r="BR10157" s="7"/>
      <c r="BS10157" s="7"/>
      <c r="BT10157" s="7"/>
      <c r="BU10157" s="7"/>
      <c r="BV10157" s="7"/>
      <c r="BW10157" s="7"/>
    </row>
    <row r="10158" spans="43:75" x14ac:dyDescent="0.2">
      <c r="AQ10158" s="7"/>
      <c r="AR10158" s="7"/>
      <c r="AS10158" s="7"/>
      <c r="AT10158" s="7"/>
      <c r="AU10158" s="7"/>
      <c r="AV10158" s="7"/>
      <c r="AX10158" s="7"/>
      <c r="AY10158" s="7"/>
      <c r="AZ10158" s="7"/>
      <c r="BA10158" s="7"/>
      <c r="BB10158" s="7"/>
      <c r="BC10158" s="7"/>
      <c r="BD10158" s="7"/>
      <c r="BG10158" s="7"/>
      <c r="BH10158" s="7"/>
      <c r="BI10158" s="7"/>
      <c r="BJ10158" s="7"/>
      <c r="BK10158" s="7"/>
      <c r="BL10158" s="7"/>
      <c r="BM10158" s="7"/>
      <c r="BP10158" s="7"/>
      <c r="BQ10158" s="7"/>
      <c r="BR10158" s="7"/>
      <c r="BS10158" s="7"/>
      <c r="BT10158" s="7"/>
      <c r="BU10158" s="7"/>
      <c r="BV10158" s="7"/>
      <c r="BW10158" s="7"/>
    </row>
    <row r="10159" spans="43:75" x14ac:dyDescent="0.2">
      <c r="AQ10159" s="7"/>
      <c r="AR10159" s="7"/>
      <c r="AS10159" s="7"/>
      <c r="AT10159" s="7"/>
      <c r="AU10159" s="7"/>
      <c r="AV10159" s="7"/>
      <c r="AX10159" s="7"/>
      <c r="AY10159" s="7"/>
      <c r="AZ10159" s="7"/>
      <c r="BA10159" s="7"/>
      <c r="BB10159" s="7"/>
      <c r="BC10159" s="7"/>
      <c r="BD10159" s="7"/>
      <c r="BG10159" s="7"/>
      <c r="BH10159" s="7"/>
      <c r="BI10159" s="7"/>
      <c r="BJ10159" s="7"/>
      <c r="BK10159" s="7"/>
      <c r="BL10159" s="7"/>
      <c r="BM10159" s="7"/>
      <c r="BP10159" s="7"/>
      <c r="BQ10159" s="7"/>
      <c r="BR10159" s="7"/>
      <c r="BS10159" s="7"/>
      <c r="BT10159" s="7"/>
      <c r="BU10159" s="7"/>
      <c r="BV10159" s="7"/>
      <c r="BW10159" s="7"/>
    </row>
    <row r="10160" spans="43:75" x14ac:dyDescent="0.2">
      <c r="AQ10160" s="7"/>
      <c r="AR10160" s="7"/>
      <c r="AS10160" s="7"/>
      <c r="AT10160" s="7"/>
      <c r="AU10160" s="7"/>
      <c r="AV10160" s="7"/>
      <c r="AX10160" s="7"/>
      <c r="AY10160" s="7"/>
      <c r="AZ10160" s="7"/>
      <c r="BA10160" s="7"/>
      <c r="BB10160" s="7"/>
      <c r="BC10160" s="7"/>
      <c r="BD10160" s="7"/>
      <c r="BG10160" s="7"/>
      <c r="BH10160" s="7"/>
      <c r="BI10160" s="7"/>
      <c r="BJ10160" s="7"/>
      <c r="BK10160" s="7"/>
      <c r="BL10160" s="7"/>
      <c r="BM10160" s="7"/>
      <c r="BP10160" s="7"/>
      <c r="BQ10160" s="7"/>
      <c r="BR10160" s="7"/>
      <c r="BS10160" s="7"/>
      <c r="BT10160" s="7"/>
      <c r="BU10160" s="7"/>
      <c r="BV10160" s="7"/>
      <c r="BW10160" s="7"/>
    </row>
    <row r="10161" spans="43:75" x14ac:dyDescent="0.2">
      <c r="AQ10161" s="7"/>
      <c r="AR10161" s="7"/>
      <c r="AS10161" s="7"/>
      <c r="AT10161" s="7"/>
      <c r="AU10161" s="7"/>
      <c r="AV10161" s="7"/>
      <c r="AX10161" s="7"/>
      <c r="AY10161" s="7"/>
      <c r="AZ10161" s="7"/>
      <c r="BA10161" s="7"/>
      <c r="BB10161" s="7"/>
      <c r="BC10161" s="7"/>
      <c r="BD10161" s="7"/>
      <c r="BG10161" s="7"/>
      <c r="BH10161" s="7"/>
      <c r="BI10161" s="7"/>
      <c r="BJ10161" s="7"/>
      <c r="BK10161" s="7"/>
      <c r="BL10161" s="7"/>
      <c r="BM10161" s="7"/>
      <c r="BP10161" s="7"/>
      <c r="BQ10161" s="7"/>
      <c r="BR10161" s="7"/>
      <c r="BS10161" s="7"/>
      <c r="BT10161" s="7"/>
      <c r="BU10161" s="7"/>
      <c r="BV10161" s="7"/>
      <c r="BW10161" s="7"/>
    </row>
    <row r="10162" spans="43:75" x14ac:dyDescent="0.2">
      <c r="AQ10162" s="7"/>
      <c r="AR10162" s="7"/>
      <c r="AS10162" s="7"/>
      <c r="AT10162" s="7"/>
      <c r="AU10162" s="7"/>
      <c r="AV10162" s="7"/>
      <c r="AX10162" s="7"/>
      <c r="AY10162" s="7"/>
      <c r="AZ10162" s="7"/>
      <c r="BA10162" s="7"/>
      <c r="BB10162" s="7"/>
      <c r="BC10162" s="7"/>
      <c r="BD10162" s="7"/>
      <c r="BG10162" s="7"/>
      <c r="BH10162" s="7"/>
      <c r="BI10162" s="7"/>
      <c r="BJ10162" s="7"/>
      <c r="BK10162" s="7"/>
      <c r="BL10162" s="7"/>
      <c r="BM10162" s="7"/>
      <c r="BP10162" s="7"/>
      <c r="BQ10162" s="7"/>
      <c r="BR10162" s="7"/>
      <c r="BS10162" s="7"/>
      <c r="BT10162" s="7"/>
      <c r="BU10162" s="7"/>
      <c r="BV10162" s="7"/>
      <c r="BW10162" s="7"/>
    </row>
    <row r="10163" spans="43:75" x14ac:dyDescent="0.2">
      <c r="AQ10163" s="7"/>
      <c r="AR10163" s="7"/>
      <c r="AS10163" s="7"/>
      <c r="AT10163" s="7"/>
      <c r="AU10163" s="7"/>
      <c r="AV10163" s="7"/>
      <c r="AX10163" s="7"/>
      <c r="AY10163" s="7"/>
      <c r="AZ10163" s="7"/>
      <c r="BA10163" s="7"/>
      <c r="BB10163" s="7"/>
      <c r="BC10163" s="7"/>
      <c r="BD10163" s="7"/>
      <c r="BG10163" s="7"/>
      <c r="BH10163" s="7"/>
      <c r="BI10163" s="7"/>
      <c r="BJ10163" s="7"/>
      <c r="BK10163" s="7"/>
      <c r="BL10163" s="7"/>
      <c r="BM10163" s="7"/>
      <c r="BP10163" s="7"/>
      <c r="BQ10163" s="7"/>
      <c r="BR10163" s="7"/>
      <c r="BS10163" s="7"/>
      <c r="BT10163" s="7"/>
      <c r="BU10163" s="7"/>
      <c r="BV10163" s="7"/>
      <c r="BW10163" s="7"/>
    </row>
    <row r="10164" spans="43:75" x14ac:dyDescent="0.2">
      <c r="AQ10164" s="7"/>
      <c r="AR10164" s="7"/>
      <c r="AS10164" s="7"/>
      <c r="AT10164" s="7"/>
      <c r="AU10164" s="7"/>
      <c r="AV10164" s="7"/>
      <c r="AX10164" s="7"/>
      <c r="AY10164" s="7"/>
      <c r="AZ10164" s="7"/>
      <c r="BA10164" s="7"/>
      <c r="BB10164" s="7"/>
      <c r="BC10164" s="7"/>
      <c r="BD10164" s="7"/>
      <c r="BG10164" s="7"/>
      <c r="BH10164" s="7"/>
      <c r="BI10164" s="7"/>
      <c r="BJ10164" s="7"/>
      <c r="BK10164" s="7"/>
      <c r="BL10164" s="7"/>
      <c r="BM10164" s="7"/>
      <c r="BP10164" s="7"/>
      <c r="BQ10164" s="7"/>
      <c r="BR10164" s="7"/>
      <c r="BS10164" s="7"/>
      <c r="BT10164" s="7"/>
      <c r="BU10164" s="7"/>
      <c r="BV10164" s="7"/>
      <c r="BW10164" s="7"/>
    </row>
    <row r="10165" spans="43:75" x14ac:dyDescent="0.2">
      <c r="AQ10165" s="7"/>
      <c r="AR10165" s="7"/>
      <c r="AS10165" s="7"/>
      <c r="AT10165" s="7"/>
      <c r="AU10165" s="7"/>
      <c r="AV10165" s="7"/>
      <c r="AX10165" s="7"/>
      <c r="AY10165" s="7"/>
      <c r="AZ10165" s="7"/>
      <c r="BA10165" s="7"/>
      <c r="BB10165" s="7"/>
      <c r="BC10165" s="7"/>
      <c r="BD10165" s="7"/>
      <c r="BG10165" s="7"/>
      <c r="BH10165" s="7"/>
      <c r="BI10165" s="7"/>
      <c r="BJ10165" s="7"/>
      <c r="BK10165" s="7"/>
      <c r="BL10165" s="7"/>
      <c r="BM10165" s="7"/>
      <c r="BP10165" s="7"/>
      <c r="BQ10165" s="7"/>
      <c r="BR10165" s="7"/>
      <c r="BS10165" s="7"/>
      <c r="BT10165" s="7"/>
      <c r="BU10165" s="7"/>
      <c r="BV10165" s="7"/>
      <c r="BW10165" s="7"/>
    </row>
    <row r="10166" spans="43:75" x14ac:dyDescent="0.2">
      <c r="AQ10166" s="7"/>
      <c r="AR10166" s="7"/>
      <c r="AS10166" s="7"/>
      <c r="AT10166" s="7"/>
      <c r="AU10166" s="7"/>
      <c r="AV10166" s="7"/>
      <c r="AX10166" s="7"/>
      <c r="AY10166" s="7"/>
      <c r="AZ10166" s="7"/>
      <c r="BA10166" s="7"/>
      <c r="BB10166" s="7"/>
      <c r="BC10166" s="7"/>
      <c r="BD10166" s="7"/>
      <c r="BG10166" s="7"/>
      <c r="BH10166" s="7"/>
      <c r="BI10166" s="7"/>
      <c r="BJ10166" s="7"/>
      <c r="BK10166" s="7"/>
      <c r="BL10166" s="7"/>
      <c r="BM10166" s="7"/>
      <c r="BP10166" s="7"/>
      <c r="BQ10166" s="7"/>
      <c r="BR10166" s="7"/>
      <c r="BS10166" s="7"/>
      <c r="BT10166" s="7"/>
      <c r="BU10166" s="7"/>
      <c r="BV10166" s="7"/>
      <c r="BW10166" s="7"/>
    </row>
    <row r="10167" spans="43:75" x14ac:dyDescent="0.2">
      <c r="AQ10167" s="7"/>
      <c r="AR10167" s="7"/>
      <c r="AS10167" s="7"/>
      <c r="AT10167" s="7"/>
      <c r="AU10167" s="7"/>
      <c r="AV10167" s="7"/>
      <c r="AX10167" s="7"/>
      <c r="AY10167" s="7"/>
      <c r="AZ10167" s="7"/>
      <c r="BA10167" s="7"/>
      <c r="BB10167" s="7"/>
      <c r="BC10167" s="7"/>
      <c r="BD10167" s="7"/>
      <c r="BG10167" s="7"/>
      <c r="BH10167" s="7"/>
      <c r="BI10167" s="7"/>
      <c r="BJ10167" s="7"/>
      <c r="BK10167" s="7"/>
      <c r="BL10167" s="7"/>
      <c r="BM10167" s="7"/>
      <c r="BP10167" s="7"/>
      <c r="BQ10167" s="7"/>
      <c r="BR10167" s="7"/>
      <c r="BS10167" s="7"/>
      <c r="BT10167" s="7"/>
      <c r="BU10167" s="7"/>
      <c r="BV10167" s="7"/>
      <c r="BW10167" s="7"/>
    </row>
    <row r="10168" spans="43:75" x14ac:dyDescent="0.2">
      <c r="AQ10168" s="7"/>
      <c r="AR10168" s="7"/>
      <c r="AS10168" s="7"/>
      <c r="AT10168" s="7"/>
      <c r="AU10168" s="7"/>
      <c r="AV10168" s="7"/>
      <c r="AX10168" s="7"/>
      <c r="AY10168" s="7"/>
      <c r="AZ10168" s="7"/>
      <c r="BA10168" s="7"/>
      <c r="BB10168" s="7"/>
      <c r="BC10168" s="7"/>
      <c r="BD10168" s="7"/>
      <c r="BG10168" s="7"/>
      <c r="BH10168" s="7"/>
      <c r="BI10168" s="7"/>
      <c r="BJ10168" s="7"/>
      <c r="BK10168" s="7"/>
      <c r="BL10168" s="7"/>
      <c r="BM10168" s="7"/>
      <c r="BP10168" s="7"/>
      <c r="BQ10168" s="7"/>
      <c r="BR10168" s="7"/>
      <c r="BS10168" s="7"/>
      <c r="BT10168" s="7"/>
      <c r="BU10168" s="7"/>
      <c r="BV10168" s="7"/>
      <c r="BW10168" s="7"/>
    </row>
    <row r="10169" spans="43:75" x14ac:dyDescent="0.2">
      <c r="AQ10169" s="7"/>
      <c r="AR10169" s="7"/>
      <c r="AS10169" s="7"/>
      <c r="AT10169" s="7"/>
      <c r="AU10169" s="7"/>
      <c r="AV10169" s="7"/>
      <c r="AX10169" s="7"/>
      <c r="AY10169" s="7"/>
      <c r="AZ10169" s="7"/>
      <c r="BA10169" s="7"/>
      <c r="BB10169" s="7"/>
      <c r="BC10169" s="7"/>
      <c r="BD10169" s="7"/>
      <c r="BG10169" s="7"/>
      <c r="BH10169" s="7"/>
      <c r="BI10169" s="7"/>
      <c r="BJ10169" s="7"/>
      <c r="BK10169" s="7"/>
      <c r="BL10169" s="7"/>
      <c r="BM10169" s="7"/>
      <c r="BP10169" s="7"/>
      <c r="BQ10169" s="7"/>
      <c r="BR10169" s="7"/>
      <c r="BS10169" s="7"/>
      <c r="BT10169" s="7"/>
      <c r="BU10169" s="7"/>
      <c r="BV10169" s="7"/>
      <c r="BW10169" s="7"/>
    </row>
    <row r="10170" spans="43:75" x14ac:dyDescent="0.2">
      <c r="AQ10170" s="7"/>
      <c r="AR10170" s="7"/>
      <c r="AS10170" s="7"/>
      <c r="AT10170" s="7"/>
      <c r="AU10170" s="7"/>
      <c r="AV10170" s="7"/>
      <c r="AX10170" s="7"/>
      <c r="AY10170" s="7"/>
      <c r="AZ10170" s="7"/>
      <c r="BA10170" s="7"/>
      <c r="BB10170" s="7"/>
      <c r="BC10170" s="7"/>
      <c r="BD10170" s="7"/>
      <c r="BG10170" s="7"/>
      <c r="BH10170" s="7"/>
      <c r="BI10170" s="7"/>
      <c r="BJ10170" s="7"/>
      <c r="BK10170" s="7"/>
      <c r="BL10170" s="7"/>
      <c r="BM10170" s="7"/>
      <c r="BP10170" s="7"/>
      <c r="BQ10170" s="7"/>
      <c r="BR10170" s="7"/>
      <c r="BS10170" s="7"/>
      <c r="BT10170" s="7"/>
      <c r="BU10170" s="7"/>
      <c r="BV10170" s="7"/>
      <c r="BW10170" s="7"/>
    </row>
    <row r="10171" spans="43:75" x14ac:dyDescent="0.2">
      <c r="AQ10171" s="7"/>
      <c r="AR10171" s="7"/>
      <c r="AS10171" s="7"/>
      <c r="AT10171" s="7"/>
      <c r="AU10171" s="7"/>
      <c r="AV10171" s="7"/>
      <c r="AX10171" s="7"/>
      <c r="AY10171" s="7"/>
      <c r="AZ10171" s="7"/>
      <c r="BA10171" s="7"/>
      <c r="BB10171" s="7"/>
      <c r="BC10171" s="7"/>
      <c r="BD10171" s="7"/>
      <c r="BG10171" s="7"/>
      <c r="BH10171" s="7"/>
      <c r="BI10171" s="7"/>
      <c r="BJ10171" s="7"/>
      <c r="BK10171" s="7"/>
      <c r="BL10171" s="7"/>
      <c r="BM10171" s="7"/>
      <c r="BP10171" s="7"/>
      <c r="BQ10171" s="7"/>
      <c r="BR10171" s="7"/>
      <c r="BS10171" s="7"/>
      <c r="BT10171" s="7"/>
      <c r="BU10171" s="7"/>
      <c r="BV10171" s="7"/>
      <c r="BW10171" s="7"/>
    </row>
    <row r="10172" spans="43:75" x14ac:dyDescent="0.2">
      <c r="AQ10172" s="7"/>
      <c r="AR10172" s="7"/>
      <c r="AS10172" s="7"/>
      <c r="AT10172" s="7"/>
      <c r="AU10172" s="7"/>
      <c r="AV10172" s="7"/>
      <c r="AX10172" s="7"/>
      <c r="AY10172" s="7"/>
      <c r="AZ10172" s="7"/>
      <c r="BA10172" s="7"/>
      <c r="BB10172" s="7"/>
      <c r="BC10172" s="7"/>
      <c r="BD10172" s="7"/>
      <c r="BG10172" s="7"/>
      <c r="BH10172" s="7"/>
      <c r="BI10172" s="7"/>
      <c r="BJ10172" s="7"/>
      <c r="BK10172" s="7"/>
      <c r="BL10172" s="7"/>
      <c r="BM10172" s="7"/>
      <c r="BP10172" s="7"/>
      <c r="BQ10172" s="7"/>
      <c r="BR10172" s="7"/>
      <c r="BS10172" s="7"/>
      <c r="BT10172" s="7"/>
      <c r="BU10172" s="7"/>
      <c r="BV10172" s="7"/>
      <c r="BW10172" s="7"/>
    </row>
    <row r="10173" spans="43:75" x14ac:dyDescent="0.2">
      <c r="AQ10173" s="7"/>
      <c r="AR10173" s="7"/>
      <c r="AS10173" s="7"/>
      <c r="AT10173" s="7"/>
      <c r="AU10173" s="7"/>
      <c r="AV10173" s="7"/>
      <c r="AX10173" s="7"/>
      <c r="AY10173" s="7"/>
      <c r="AZ10173" s="7"/>
      <c r="BA10173" s="7"/>
      <c r="BB10173" s="7"/>
      <c r="BC10173" s="7"/>
      <c r="BD10173" s="7"/>
      <c r="BG10173" s="7"/>
      <c r="BH10173" s="7"/>
      <c r="BI10173" s="7"/>
      <c r="BJ10173" s="7"/>
      <c r="BK10173" s="7"/>
      <c r="BL10173" s="7"/>
      <c r="BM10173" s="7"/>
      <c r="BP10173" s="7"/>
      <c r="BQ10173" s="7"/>
      <c r="BR10173" s="7"/>
      <c r="BS10173" s="7"/>
      <c r="BT10173" s="7"/>
      <c r="BU10173" s="7"/>
      <c r="BV10173" s="7"/>
      <c r="BW10173" s="7"/>
    </row>
    <row r="10174" spans="43:75" x14ac:dyDescent="0.2">
      <c r="AQ10174" s="7"/>
      <c r="AR10174" s="7"/>
      <c r="AS10174" s="7"/>
      <c r="AT10174" s="7"/>
      <c r="AU10174" s="7"/>
      <c r="AV10174" s="7"/>
      <c r="AX10174" s="7"/>
      <c r="AY10174" s="7"/>
      <c r="AZ10174" s="7"/>
      <c r="BA10174" s="7"/>
      <c r="BB10174" s="7"/>
      <c r="BC10174" s="7"/>
      <c r="BD10174" s="7"/>
      <c r="BG10174" s="7"/>
      <c r="BH10174" s="7"/>
      <c r="BI10174" s="7"/>
      <c r="BJ10174" s="7"/>
      <c r="BK10174" s="7"/>
      <c r="BL10174" s="7"/>
      <c r="BM10174" s="7"/>
      <c r="BP10174" s="7"/>
      <c r="BQ10174" s="7"/>
      <c r="BR10174" s="7"/>
      <c r="BS10174" s="7"/>
      <c r="BT10174" s="7"/>
      <c r="BU10174" s="7"/>
      <c r="BV10174" s="7"/>
      <c r="BW10174" s="7"/>
    </row>
    <row r="10175" spans="43:75" x14ac:dyDescent="0.2">
      <c r="AQ10175" s="7"/>
      <c r="AR10175" s="7"/>
      <c r="AS10175" s="7"/>
      <c r="AT10175" s="7"/>
      <c r="AU10175" s="7"/>
      <c r="AV10175" s="7"/>
      <c r="AX10175" s="7"/>
      <c r="AY10175" s="7"/>
      <c r="AZ10175" s="7"/>
      <c r="BA10175" s="7"/>
      <c r="BB10175" s="7"/>
      <c r="BC10175" s="7"/>
      <c r="BD10175" s="7"/>
      <c r="BG10175" s="7"/>
      <c r="BH10175" s="7"/>
      <c r="BI10175" s="7"/>
      <c r="BJ10175" s="7"/>
      <c r="BK10175" s="7"/>
      <c r="BL10175" s="7"/>
      <c r="BM10175" s="7"/>
      <c r="BP10175" s="7"/>
      <c r="BQ10175" s="7"/>
      <c r="BR10175" s="7"/>
      <c r="BS10175" s="7"/>
      <c r="BT10175" s="7"/>
      <c r="BU10175" s="7"/>
      <c r="BV10175" s="7"/>
      <c r="BW10175" s="7"/>
    </row>
    <row r="10176" spans="43:75" x14ac:dyDescent="0.2">
      <c r="AQ10176" s="7"/>
      <c r="AR10176" s="7"/>
      <c r="AS10176" s="7"/>
      <c r="AT10176" s="7"/>
      <c r="AU10176" s="7"/>
      <c r="AV10176" s="7"/>
      <c r="AX10176" s="7"/>
      <c r="AY10176" s="7"/>
      <c r="AZ10176" s="7"/>
      <c r="BA10176" s="7"/>
      <c r="BB10176" s="7"/>
      <c r="BC10176" s="7"/>
      <c r="BD10176" s="7"/>
      <c r="BG10176" s="7"/>
      <c r="BH10176" s="7"/>
      <c r="BI10176" s="7"/>
      <c r="BJ10176" s="7"/>
      <c r="BK10176" s="7"/>
      <c r="BL10176" s="7"/>
      <c r="BM10176" s="7"/>
      <c r="BP10176" s="7"/>
      <c r="BQ10176" s="7"/>
      <c r="BR10176" s="7"/>
      <c r="BS10176" s="7"/>
      <c r="BT10176" s="7"/>
      <c r="BU10176" s="7"/>
      <c r="BV10176" s="7"/>
      <c r="BW10176" s="7"/>
    </row>
    <row r="10177" spans="43:75" x14ac:dyDescent="0.2">
      <c r="AQ10177" s="7"/>
      <c r="AR10177" s="7"/>
      <c r="AS10177" s="7"/>
      <c r="AT10177" s="7"/>
      <c r="AU10177" s="7"/>
      <c r="AV10177" s="7"/>
      <c r="AX10177" s="7"/>
      <c r="AY10177" s="7"/>
      <c r="AZ10177" s="7"/>
      <c r="BA10177" s="7"/>
      <c r="BB10177" s="7"/>
      <c r="BC10177" s="7"/>
      <c r="BD10177" s="7"/>
      <c r="BG10177" s="7"/>
      <c r="BH10177" s="7"/>
      <c r="BI10177" s="7"/>
      <c r="BJ10177" s="7"/>
      <c r="BK10177" s="7"/>
      <c r="BL10177" s="7"/>
      <c r="BM10177" s="7"/>
      <c r="BP10177" s="7"/>
      <c r="BQ10177" s="7"/>
      <c r="BR10177" s="7"/>
      <c r="BS10177" s="7"/>
      <c r="BT10177" s="7"/>
      <c r="BU10177" s="7"/>
      <c r="BV10177" s="7"/>
      <c r="BW10177" s="7"/>
    </row>
    <row r="10178" spans="43:75" x14ac:dyDescent="0.2">
      <c r="AQ10178" s="7"/>
      <c r="AR10178" s="7"/>
      <c r="AS10178" s="7"/>
      <c r="AT10178" s="7"/>
      <c r="AU10178" s="7"/>
      <c r="AV10178" s="7"/>
      <c r="AX10178" s="7"/>
      <c r="AY10178" s="7"/>
      <c r="AZ10178" s="7"/>
      <c r="BA10178" s="7"/>
      <c r="BB10178" s="7"/>
      <c r="BC10178" s="7"/>
      <c r="BD10178" s="7"/>
      <c r="BG10178" s="7"/>
      <c r="BH10178" s="7"/>
      <c r="BI10178" s="7"/>
      <c r="BJ10178" s="7"/>
      <c r="BK10178" s="7"/>
      <c r="BL10178" s="7"/>
      <c r="BM10178" s="7"/>
      <c r="BP10178" s="7"/>
      <c r="BQ10178" s="7"/>
      <c r="BR10178" s="7"/>
      <c r="BS10178" s="7"/>
      <c r="BT10178" s="7"/>
      <c r="BU10178" s="7"/>
      <c r="BV10178" s="7"/>
      <c r="BW10178" s="7"/>
    </row>
    <row r="10179" spans="43:75" x14ac:dyDescent="0.2">
      <c r="AQ10179" s="7"/>
      <c r="AR10179" s="7"/>
      <c r="AS10179" s="7"/>
      <c r="AT10179" s="7"/>
      <c r="AU10179" s="7"/>
      <c r="AV10179" s="7"/>
      <c r="AX10179" s="7"/>
      <c r="AY10179" s="7"/>
      <c r="AZ10179" s="7"/>
      <c r="BA10179" s="7"/>
      <c r="BB10179" s="7"/>
      <c r="BC10179" s="7"/>
      <c r="BD10179" s="7"/>
      <c r="BG10179" s="7"/>
      <c r="BH10179" s="7"/>
      <c r="BI10179" s="7"/>
      <c r="BJ10179" s="7"/>
      <c r="BK10179" s="7"/>
      <c r="BL10179" s="7"/>
      <c r="BM10179" s="7"/>
      <c r="BP10179" s="7"/>
      <c r="BQ10179" s="7"/>
      <c r="BR10179" s="7"/>
      <c r="BS10179" s="7"/>
      <c r="BT10179" s="7"/>
      <c r="BU10179" s="7"/>
      <c r="BV10179" s="7"/>
      <c r="BW10179" s="7"/>
    </row>
    <row r="10180" spans="43:75" x14ac:dyDescent="0.2">
      <c r="AQ10180" s="7"/>
      <c r="AR10180" s="7"/>
      <c r="AS10180" s="7"/>
      <c r="AT10180" s="7"/>
      <c r="AU10180" s="7"/>
      <c r="AV10180" s="7"/>
      <c r="AX10180" s="7"/>
      <c r="AY10180" s="7"/>
      <c r="AZ10180" s="7"/>
      <c r="BA10180" s="7"/>
      <c r="BB10180" s="7"/>
      <c r="BC10180" s="7"/>
      <c r="BD10180" s="7"/>
      <c r="BG10180" s="7"/>
      <c r="BH10180" s="7"/>
      <c r="BI10180" s="7"/>
      <c r="BJ10180" s="7"/>
      <c r="BK10180" s="7"/>
      <c r="BL10180" s="7"/>
      <c r="BM10180" s="7"/>
      <c r="BP10180" s="7"/>
      <c r="BQ10180" s="7"/>
      <c r="BR10180" s="7"/>
      <c r="BS10180" s="7"/>
      <c r="BT10180" s="7"/>
      <c r="BU10180" s="7"/>
      <c r="BV10180" s="7"/>
      <c r="BW10180" s="7"/>
    </row>
    <row r="10181" spans="43:75" x14ac:dyDescent="0.2">
      <c r="AQ10181" s="7"/>
      <c r="AR10181" s="7"/>
      <c r="AS10181" s="7"/>
      <c r="AT10181" s="7"/>
      <c r="AU10181" s="7"/>
      <c r="AV10181" s="7"/>
      <c r="AX10181" s="7"/>
      <c r="AY10181" s="7"/>
      <c r="AZ10181" s="7"/>
      <c r="BA10181" s="7"/>
      <c r="BB10181" s="7"/>
      <c r="BC10181" s="7"/>
      <c r="BD10181" s="7"/>
      <c r="BG10181" s="7"/>
      <c r="BH10181" s="7"/>
      <c r="BI10181" s="7"/>
      <c r="BJ10181" s="7"/>
      <c r="BK10181" s="7"/>
      <c r="BL10181" s="7"/>
      <c r="BM10181" s="7"/>
      <c r="BP10181" s="7"/>
      <c r="BQ10181" s="7"/>
      <c r="BR10181" s="7"/>
      <c r="BS10181" s="7"/>
      <c r="BT10181" s="7"/>
      <c r="BU10181" s="7"/>
      <c r="BV10181" s="7"/>
      <c r="BW10181" s="7"/>
    </row>
    <row r="10182" spans="43:75" x14ac:dyDescent="0.2">
      <c r="AQ10182" s="7"/>
      <c r="AR10182" s="7"/>
      <c r="AS10182" s="7"/>
      <c r="AT10182" s="7"/>
      <c r="AU10182" s="7"/>
      <c r="AV10182" s="7"/>
      <c r="AX10182" s="7"/>
      <c r="AY10182" s="7"/>
      <c r="AZ10182" s="7"/>
      <c r="BA10182" s="7"/>
      <c r="BB10182" s="7"/>
      <c r="BC10182" s="7"/>
      <c r="BD10182" s="7"/>
      <c r="BG10182" s="7"/>
      <c r="BH10182" s="7"/>
      <c r="BI10182" s="7"/>
      <c r="BJ10182" s="7"/>
      <c r="BK10182" s="7"/>
      <c r="BL10182" s="7"/>
      <c r="BM10182" s="7"/>
      <c r="BP10182" s="7"/>
      <c r="BQ10182" s="7"/>
      <c r="BR10182" s="7"/>
      <c r="BS10182" s="7"/>
      <c r="BT10182" s="7"/>
      <c r="BU10182" s="7"/>
      <c r="BV10182" s="7"/>
      <c r="BW10182" s="7"/>
    </row>
    <row r="10183" spans="43:75" x14ac:dyDescent="0.2">
      <c r="AQ10183" s="7"/>
      <c r="AR10183" s="7"/>
      <c r="AS10183" s="7"/>
      <c r="AT10183" s="7"/>
      <c r="AU10183" s="7"/>
      <c r="AV10183" s="7"/>
      <c r="AX10183" s="7"/>
      <c r="AY10183" s="7"/>
      <c r="AZ10183" s="7"/>
      <c r="BA10183" s="7"/>
      <c r="BB10183" s="7"/>
      <c r="BC10183" s="7"/>
      <c r="BD10183" s="7"/>
      <c r="BG10183" s="7"/>
      <c r="BH10183" s="7"/>
      <c r="BI10183" s="7"/>
      <c r="BJ10183" s="7"/>
      <c r="BK10183" s="7"/>
      <c r="BL10183" s="7"/>
      <c r="BM10183" s="7"/>
      <c r="BP10183" s="7"/>
      <c r="BQ10183" s="7"/>
      <c r="BR10183" s="7"/>
      <c r="BS10183" s="7"/>
      <c r="BT10183" s="7"/>
      <c r="BU10183" s="7"/>
      <c r="BV10183" s="7"/>
      <c r="BW10183" s="7"/>
    </row>
    <row r="10184" spans="43:75" x14ac:dyDescent="0.2">
      <c r="AQ10184" s="7"/>
      <c r="AR10184" s="7"/>
      <c r="AS10184" s="7"/>
      <c r="AT10184" s="7"/>
      <c r="AU10184" s="7"/>
      <c r="AV10184" s="7"/>
      <c r="AX10184" s="7"/>
      <c r="AY10184" s="7"/>
      <c r="AZ10184" s="7"/>
      <c r="BA10184" s="7"/>
      <c r="BB10184" s="7"/>
      <c r="BC10184" s="7"/>
      <c r="BD10184" s="7"/>
      <c r="BG10184" s="7"/>
      <c r="BH10184" s="7"/>
      <c r="BI10184" s="7"/>
      <c r="BJ10184" s="7"/>
      <c r="BK10184" s="7"/>
      <c r="BL10184" s="7"/>
      <c r="BM10184" s="7"/>
      <c r="BP10184" s="7"/>
      <c r="BQ10184" s="7"/>
      <c r="BR10184" s="7"/>
      <c r="BS10184" s="7"/>
      <c r="BT10184" s="7"/>
      <c r="BU10184" s="7"/>
      <c r="BV10184" s="7"/>
      <c r="BW10184" s="7"/>
    </row>
    <row r="10185" spans="43:75" x14ac:dyDescent="0.2">
      <c r="AQ10185" s="7"/>
      <c r="AR10185" s="7"/>
      <c r="AS10185" s="7"/>
      <c r="AT10185" s="7"/>
      <c r="AU10185" s="7"/>
      <c r="AV10185" s="7"/>
      <c r="AX10185" s="7"/>
      <c r="AY10185" s="7"/>
      <c r="AZ10185" s="7"/>
      <c r="BA10185" s="7"/>
      <c r="BB10185" s="7"/>
      <c r="BC10185" s="7"/>
      <c r="BD10185" s="7"/>
      <c r="BG10185" s="7"/>
      <c r="BH10185" s="7"/>
      <c r="BI10185" s="7"/>
      <c r="BJ10185" s="7"/>
      <c r="BK10185" s="7"/>
      <c r="BL10185" s="7"/>
      <c r="BM10185" s="7"/>
      <c r="BP10185" s="7"/>
      <c r="BQ10185" s="7"/>
      <c r="BR10185" s="7"/>
      <c r="BS10185" s="7"/>
      <c r="BT10185" s="7"/>
      <c r="BU10185" s="7"/>
      <c r="BV10185" s="7"/>
      <c r="BW10185" s="7"/>
    </row>
    <row r="10186" spans="43:75" x14ac:dyDescent="0.2">
      <c r="AQ10186" s="7"/>
      <c r="AR10186" s="7"/>
      <c r="AS10186" s="7"/>
      <c r="AT10186" s="7"/>
      <c r="AU10186" s="7"/>
      <c r="AV10186" s="7"/>
      <c r="AX10186" s="7"/>
      <c r="AY10186" s="7"/>
      <c r="AZ10186" s="7"/>
      <c r="BA10186" s="7"/>
      <c r="BB10186" s="7"/>
      <c r="BC10186" s="7"/>
      <c r="BD10186" s="7"/>
      <c r="BG10186" s="7"/>
      <c r="BH10186" s="7"/>
      <c r="BI10186" s="7"/>
      <c r="BJ10186" s="7"/>
      <c r="BK10186" s="7"/>
      <c r="BL10186" s="7"/>
      <c r="BM10186" s="7"/>
      <c r="BP10186" s="7"/>
      <c r="BQ10186" s="7"/>
      <c r="BR10186" s="7"/>
      <c r="BS10186" s="7"/>
      <c r="BT10186" s="7"/>
      <c r="BU10186" s="7"/>
      <c r="BV10186" s="7"/>
      <c r="BW10186" s="7"/>
    </row>
    <row r="10187" spans="43:75" x14ac:dyDescent="0.2">
      <c r="AQ10187" s="7"/>
      <c r="AR10187" s="7"/>
      <c r="AS10187" s="7"/>
      <c r="AT10187" s="7"/>
      <c r="AU10187" s="7"/>
      <c r="AV10187" s="7"/>
      <c r="AX10187" s="7"/>
      <c r="AY10187" s="7"/>
      <c r="AZ10187" s="7"/>
      <c r="BA10187" s="7"/>
      <c r="BB10187" s="7"/>
      <c r="BC10187" s="7"/>
      <c r="BD10187" s="7"/>
      <c r="BG10187" s="7"/>
      <c r="BH10187" s="7"/>
      <c r="BI10187" s="7"/>
      <c r="BJ10187" s="7"/>
      <c r="BK10187" s="7"/>
      <c r="BL10187" s="7"/>
      <c r="BM10187" s="7"/>
      <c r="BP10187" s="7"/>
      <c r="BQ10187" s="7"/>
      <c r="BR10187" s="7"/>
      <c r="BS10187" s="7"/>
      <c r="BT10187" s="7"/>
      <c r="BU10187" s="7"/>
      <c r="BV10187" s="7"/>
      <c r="BW10187" s="7"/>
    </row>
    <row r="10188" spans="43:75" x14ac:dyDescent="0.2">
      <c r="AQ10188" s="7"/>
      <c r="AR10188" s="7"/>
      <c r="AS10188" s="7"/>
      <c r="AT10188" s="7"/>
      <c r="AU10188" s="7"/>
      <c r="AV10188" s="7"/>
      <c r="AX10188" s="7"/>
      <c r="AY10188" s="7"/>
      <c r="AZ10188" s="7"/>
      <c r="BA10188" s="7"/>
      <c r="BB10188" s="7"/>
      <c r="BC10188" s="7"/>
      <c r="BD10188" s="7"/>
      <c r="BG10188" s="7"/>
      <c r="BH10188" s="7"/>
      <c r="BI10188" s="7"/>
      <c r="BJ10188" s="7"/>
      <c r="BK10188" s="7"/>
      <c r="BL10188" s="7"/>
      <c r="BM10188" s="7"/>
      <c r="BP10188" s="7"/>
      <c r="BQ10188" s="7"/>
      <c r="BR10188" s="7"/>
      <c r="BS10188" s="7"/>
      <c r="BT10188" s="7"/>
      <c r="BU10188" s="7"/>
      <c r="BV10188" s="7"/>
      <c r="BW10188" s="7"/>
    </row>
    <row r="10189" spans="43:75" x14ac:dyDescent="0.2">
      <c r="AQ10189" s="7"/>
      <c r="AR10189" s="7"/>
      <c r="AS10189" s="7"/>
      <c r="AT10189" s="7"/>
      <c r="AU10189" s="7"/>
      <c r="AV10189" s="7"/>
      <c r="AX10189" s="7"/>
      <c r="AY10189" s="7"/>
      <c r="AZ10189" s="7"/>
      <c r="BA10189" s="7"/>
      <c r="BB10189" s="7"/>
      <c r="BC10189" s="7"/>
      <c r="BD10189" s="7"/>
      <c r="BG10189" s="7"/>
      <c r="BH10189" s="7"/>
      <c r="BI10189" s="7"/>
      <c r="BJ10189" s="7"/>
      <c r="BK10189" s="7"/>
      <c r="BL10189" s="7"/>
      <c r="BM10189" s="7"/>
      <c r="BP10189" s="7"/>
      <c r="BQ10189" s="7"/>
      <c r="BR10189" s="7"/>
      <c r="BS10189" s="7"/>
      <c r="BT10189" s="7"/>
      <c r="BU10189" s="7"/>
      <c r="BV10189" s="7"/>
      <c r="BW10189" s="7"/>
    </row>
    <row r="10190" spans="43:75" x14ac:dyDescent="0.2">
      <c r="AQ10190" s="7"/>
      <c r="AR10190" s="7"/>
      <c r="AS10190" s="7"/>
      <c r="AT10190" s="7"/>
      <c r="AU10190" s="7"/>
      <c r="AV10190" s="7"/>
      <c r="AX10190" s="7"/>
      <c r="AY10190" s="7"/>
      <c r="AZ10190" s="7"/>
      <c r="BA10190" s="7"/>
      <c r="BB10190" s="7"/>
      <c r="BC10190" s="7"/>
      <c r="BD10190" s="7"/>
      <c r="BG10190" s="7"/>
      <c r="BH10190" s="7"/>
      <c r="BI10190" s="7"/>
      <c r="BJ10190" s="7"/>
      <c r="BK10190" s="7"/>
      <c r="BL10190" s="7"/>
      <c r="BM10190" s="7"/>
      <c r="BP10190" s="7"/>
      <c r="BQ10190" s="7"/>
      <c r="BR10190" s="7"/>
      <c r="BS10190" s="7"/>
      <c r="BT10190" s="7"/>
      <c r="BU10190" s="7"/>
      <c r="BV10190" s="7"/>
      <c r="BW10190" s="7"/>
    </row>
    <row r="10191" spans="43:75" x14ac:dyDescent="0.2">
      <c r="AQ10191" s="7"/>
      <c r="AR10191" s="7"/>
      <c r="AS10191" s="7"/>
      <c r="AT10191" s="7"/>
      <c r="AU10191" s="7"/>
      <c r="AV10191" s="7"/>
      <c r="AX10191" s="7"/>
      <c r="AY10191" s="7"/>
      <c r="AZ10191" s="7"/>
      <c r="BA10191" s="7"/>
      <c r="BB10191" s="7"/>
      <c r="BC10191" s="7"/>
      <c r="BD10191" s="7"/>
      <c r="BG10191" s="7"/>
      <c r="BH10191" s="7"/>
      <c r="BI10191" s="7"/>
      <c r="BJ10191" s="7"/>
      <c r="BK10191" s="7"/>
      <c r="BL10191" s="7"/>
      <c r="BM10191" s="7"/>
      <c r="BP10191" s="7"/>
      <c r="BQ10191" s="7"/>
      <c r="BR10191" s="7"/>
      <c r="BS10191" s="7"/>
      <c r="BT10191" s="7"/>
      <c r="BU10191" s="7"/>
      <c r="BV10191" s="7"/>
      <c r="BW10191" s="7"/>
    </row>
    <row r="10192" spans="43:75" x14ac:dyDescent="0.2">
      <c r="AQ10192" s="7"/>
      <c r="AR10192" s="7"/>
      <c r="AS10192" s="7"/>
      <c r="AT10192" s="7"/>
      <c r="AU10192" s="7"/>
      <c r="AV10192" s="7"/>
      <c r="AX10192" s="7"/>
      <c r="AY10192" s="7"/>
      <c r="AZ10192" s="7"/>
      <c r="BA10192" s="7"/>
      <c r="BB10192" s="7"/>
      <c r="BC10192" s="7"/>
      <c r="BD10192" s="7"/>
      <c r="BG10192" s="7"/>
      <c r="BH10192" s="7"/>
      <c r="BI10192" s="7"/>
      <c r="BJ10192" s="7"/>
      <c r="BK10192" s="7"/>
      <c r="BL10192" s="7"/>
      <c r="BM10192" s="7"/>
      <c r="BP10192" s="7"/>
      <c r="BQ10192" s="7"/>
      <c r="BR10192" s="7"/>
      <c r="BS10192" s="7"/>
      <c r="BT10192" s="7"/>
      <c r="BU10192" s="7"/>
      <c r="BV10192" s="7"/>
      <c r="BW10192" s="7"/>
    </row>
    <row r="10193" spans="43:75" x14ac:dyDescent="0.2">
      <c r="AQ10193" s="7"/>
      <c r="AR10193" s="7"/>
      <c r="AS10193" s="7"/>
      <c r="AT10193" s="7"/>
      <c r="AU10193" s="7"/>
      <c r="AV10193" s="7"/>
      <c r="AX10193" s="7"/>
      <c r="AY10193" s="7"/>
      <c r="AZ10193" s="7"/>
      <c r="BA10193" s="7"/>
      <c r="BB10193" s="7"/>
      <c r="BC10193" s="7"/>
      <c r="BD10193" s="7"/>
      <c r="BG10193" s="7"/>
      <c r="BH10193" s="7"/>
      <c r="BI10193" s="7"/>
      <c r="BJ10193" s="7"/>
      <c r="BK10193" s="7"/>
      <c r="BL10193" s="7"/>
      <c r="BM10193" s="7"/>
      <c r="BP10193" s="7"/>
      <c r="BQ10193" s="7"/>
      <c r="BR10193" s="7"/>
      <c r="BS10193" s="7"/>
      <c r="BT10193" s="7"/>
      <c r="BU10193" s="7"/>
      <c r="BV10193" s="7"/>
      <c r="BW10193" s="7"/>
    </row>
    <row r="10194" spans="43:75" x14ac:dyDescent="0.2">
      <c r="AQ10194" s="7"/>
      <c r="AR10194" s="7"/>
      <c r="AS10194" s="7"/>
      <c r="AT10194" s="7"/>
      <c r="AU10194" s="7"/>
      <c r="AV10194" s="7"/>
      <c r="AX10194" s="7"/>
      <c r="AY10194" s="7"/>
      <c r="AZ10194" s="7"/>
      <c r="BA10194" s="7"/>
      <c r="BB10194" s="7"/>
      <c r="BC10194" s="7"/>
      <c r="BD10194" s="7"/>
      <c r="BG10194" s="7"/>
      <c r="BH10194" s="7"/>
      <c r="BI10194" s="7"/>
      <c r="BJ10194" s="7"/>
      <c r="BK10194" s="7"/>
      <c r="BL10194" s="7"/>
      <c r="BM10194" s="7"/>
      <c r="BP10194" s="7"/>
      <c r="BQ10194" s="7"/>
      <c r="BR10194" s="7"/>
      <c r="BS10194" s="7"/>
      <c r="BT10194" s="7"/>
      <c r="BU10194" s="7"/>
      <c r="BV10194" s="7"/>
      <c r="BW10194" s="7"/>
    </row>
    <row r="10195" spans="43:75" x14ac:dyDescent="0.2">
      <c r="AQ10195" s="7"/>
      <c r="AR10195" s="7"/>
      <c r="AS10195" s="7"/>
      <c r="AT10195" s="7"/>
      <c r="AU10195" s="7"/>
      <c r="AV10195" s="7"/>
      <c r="AX10195" s="7"/>
      <c r="AY10195" s="7"/>
      <c r="AZ10195" s="7"/>
      <c r="BA10195" s="7"/>
      <c r="BB10195" s="7"/>
      <c r="BC10195" s="7"/>
      <c r="BD10195" s="7"/>
      <c r="BG10195" s="7"/>
      <c r="BH10195" s="7"/>
      <c r="BI10195" s="7"/>
      <c r="BJ10195" s="7"/>
      <c r="BK10195" s="7"/>
      <c r="BL10195" s="7"/>
      <c r="BM10195" s="7"/>
      <c r="BP10195" s="7"/>
      <c r="BQ10195" s="7"/>
      <c r="BR10195" s="7"/>
      <c r="BS10195" s="7"/>
      <c r="BT10195" s="7"/>
      <c r="BU10195" s="7"/>
      <c r="BV10195" s="7"/>
      <c r="BW10195" s="7"/>
    </row>
    <row r="10196" spans="43:75" x14ac:dyDescent="0.2">
      <c r="AQ10196" s="7"/>
      <c r="AR10196" s="7"/>
      <c r="AS10196" s="7"/>
      <c r="AT10196" s="7"/>
      <c r="AU10196" s="7"/>
      <c r="AV10196" s="7"/>
      <c r="AX10196" s="7"/>
      <c r="AY10196" s="7"/>
      <c r="AZ10196" s="7"/>
      <c r="BA10196" s="7"/>
      <c r="BB10196" s="7"/>
      <c r="BC10196" s="7"/>
      <c r="BD10196" s="7"/>
      <c r="BG10196" s="7"/>
      <c r="BH10196" s="7"/>
      <c r="BI10196" s="7"/>
      <c r="BJ10196" s="7"/>
      <c r="BK10196" s="7"/>
      <c r="BL10196" s="7"/>
      <c r="BM10196" s="7"/>
      <c r="BP10196" s="7"/>
      <c r="BQ10196" s="7"/>
      <c r="BR10196" s="7"/>
      <c r="BS10196" s="7"/>
      <c r="BT10196" s="7"/>
      <c r="BU10196" s="7"/>
      <c r="BV10196" s="7"/>
      <c r="BW10196" s="7"/>
    </row>
    <row r="10197" spans="43:75" x14ac:dyDescent="0.2">
      <c r="AQ10197" s="7"/>
      <c r="AR10197" s="7"/>
      <c r="AS10197" s="7"/>
      <c r="AT10197" s="7"/>
      <c r="AU10197" s="7"/>
      <c r="AV10197" s="7"/>
      <c r="AX10197" s="7"/>
      <c r="AY10197" s="7"/>
      <c r="AZ10197" s="7"/>
      <c r="BA10197" s="7"/>
      <c r="BB10197" s="7"/>
      <c r="BC10197" s="7"/>
      <c r="BD10197" s="7"/>
      <c r="BG10197" s="7"/>
      <c r="BH10197" s="7"/>
      <c r="BI10197" s="7"/>
      <c r="BJ10197" s="7"/>
      <c r="BK10197" s="7"/>
      <c r="BL10197" s="7"/>
      <c r="BM10197" s="7"/>
      <c r="BP10197" s="7"/>
      <c r="BQ10197" s="7"/>
      <c r="BR10197" s="7"/>
      <c r="BS10197" s="7"/>
      <c r="BT10197" s="7"/>
      <c r="BU10197" s="7"/>
      <c r="BV10197" s="7"/>
      <c r="BW10197" s="7"/>
    </row>
    <row r="10198" spans="43:75" x14ac:dyDescent="0.2">
      <c r="AQ10198" s="7"/>
      <c r="AR10198" s="7"/>
      <c r="AS10198" s="7"/>
      <c r="AT10198" s="7"/>
      <c r="AU10198" s="7"/>
      <c r="AV10198" s="7"/>
      <c r="AX10198" s="7"/>
      <c r="AY10198" s="7"/>
      <c r="AZ10198" s="7"/>
      <c r="BA10198" s="7"/>
      <c r="BB10198" s="7"/>
      <c r="BC10198" s="7"/>
      <c r="BD10198" s="7"/>
      <c r="BG10198" s="7"/>
      <c r="BH10198" s="7"/>
      <c r="BI10198" s="7"/>
      <c r="BJ10198" s="7"/>
      <c r="BK10198" s="7"/>
      <c r="BL10198" s="7"/>
      <c r="BM10198" s="7"/>
      <c r="BP10198" s="7"/>
      <c r="BQ10198" s="7"/>
      <c r="BR10198" s="7"/>
      <c r="BS10198" s="7"/>
      <c r="BT10198" s="7"/>
      <c r="BU10198" s="7"/>
      <c r="BV10198" s="7"/>
      <c r="BW10198" s="7"/>
    </row>
    <row r="10199" spans="43:75" x14ac:dyDescent="0.2">
      <c r="AQ10199" s="7"/>
      <c r="AR10199" s="7"/>
      <c r="AS10199" s="7"/>
      <c r="AT10199" s="7"/>
      <c r="AU10199" s="7"/>
      <c r="AV10199" s="7"/>
      <c r="AX10199" s="7"/>
      <c r="AY10199" s="7"/>
      <c r="AZ10199" s="7"/>
      <c r="BA10199" s="7"/>
      <c r="BB10199" s="7"/>
      <c r="BC10199" s="7"/>
      <c r="BD10199" s="7"/>
      <c r="BG10199" s="7"/>
      <c r="BH10199" s="7"/>
      <c r="BI10199" s="7"/>
      <c r="BJ10199" s="7"/>
      <c r="BK10199" s="7"/>
      <c r="BL10199" s="7"/>
      <c r="BM10199" s="7"/>
      <c r="BP10199" s="7"/>
      <c r="BQ10199" s="7"/>
      <c r="BR10199" s="7"/>
      <c r="BS10199" s="7"/>
      <c r="BT10199" s="7"/>
      <c r="BU10199" s="7"/>
      <c r="BV10199" s="7"/>
      <c r="BW10199" s="7"/>
    </row>
    <row r="10200" spans="43:75" x14ac:dyDescent="0.2">
      <c r="AQ10200" s="7"/>
      <c r="AR10200" s="7"/>
      <c r="AS10200" s="7"/>
      <c r="AT10200" s="7"/>
      <c r="AU10200" s="7"/>
      <c r="AV10200" s="7"/>
      <c r="AX10200" s="7"/>
      <c r="AY10200" s="7"/>
      <c r="AZ10200" s="7"/>
      <c r="BA10200" s="7"/>
      <c r="BB10200" s="7"/>
      <c r="BC10200" s="7"/>
      <c r="BD10200" s="7"/>
      <c r="BG10200" s="7"/>
      <c r="BH10200" s="7"/>
      <c r="BI10200" s="7"/>
      <c r="BJ10200" s="7"/>
      <c r="BK10200" s="7"/>
      <c r="BL10200" s="7"/>
      <c r="BM10200" s="7"/>
      <c r="BP10200" s="7"/>
      <c r="BQ10200" s="7"/>
      <c r="BR10200" s="7"/>
      <c r="BS10200" s="7"/>
      <c r="BT10200" s="7"/>
      <c r="BU10200" s="7"/>
      <c r="BV10200" s="7"/>
      <c r="BW10200" s="7"/>
    </row>
    <row r="10201" spans="43:75" x14ac:dyDescent="0.2">
      <c r="AQ10201" s="7"/>
      <c r="AR10201" s="7"/>
      <c r="AS10201" s="7"/>
      <c r="AT10201" s="7"/>
      <c r="AU10201" s="7"/>
      <c r="AV10201" s="7"/>
      <c r="AX10201" s="7"/>
      <c r="AY10201" s="7"/>
      <c r="AZ10201" s="7"/>
      <c r="BA10201" s="7"/>
      <c r="BB10201" s="7"/>
      <c r="BC10201" s="7"/>
      <c r="BD10201" s="7"/>
      <c r="BG10201" s="7"/>
      <c r="BH10201" s="7"/>
      <c r="BI10201" s="7"/>
      <c r="BJ10201" s="7"/>
      <c r="BK10201" s="7"/>
      <c r="BL10201" s="7"/>
      <c r="BM10201" s="7"/>
      <c r="BP10201" s="7"/>
      <c r="BQ10201" s="7"/>
      <c r="BR10201" s="7"/>
      <c r="BS10201" s="7"/>
      <c r="BT10201" s="7"/>
      <c r="BU10201" s="7"/>
      <c r="BV10201" s="7"/>
      <c r="BW10201" s="7"/>
    </row>
    <row r="10202" spans="43:75" x14ac:dyDescent="0.2">
      <c r="AQ10202" s="7"/>
      <c r="AR10202" s="7"/>
      <c r="AS10202" s="7"/>
      <c r="AT10202" s="7"/>
      <c r="AU10202" s="7"/>
      <c r="AV10202" s="7"/>
      <c r="AX10202" s="7"/>
      <c r="AY10202" s="7"/>
      <c r="AZ10202" s="7"/>
      <c r="BA10202" s="7"/>
      <c r="BB10202" s="7"/>
      <c r="BC10202" s="7"/>
      <c r="BD10202" s="7"/>
      <c r="BG10202" s="7"/>
      <c r="BH10202" s="7"/>
      <c r="BI10202" s="7"/>
      <c r="BJ10202" s="7"/>
      <c r="BK10202" s="7"/>
      <c r="BL10202" s="7"/>
      <c r="BM10202" s="7"/>
      <c r="BP10202" s="7"/>
      <c r="BQ10202" s="7"/>
      <c r="BR10202" s="7"/>
      <c r="BS10202" s="7"/>
      <c r="BT10202" s="7"/>
      <c r="BU10202" s="7"/>
      <c r="BV10202" s="7"/>
      <c r="BW10202" s="7"/>
    </row>
    <row r="10203" spans="43:75" x14ac:dyDescent="0.2">
      <c r="AQ10203" s="7"/>
      <c r="AR10203" s="7"/>
      <c r="AS10203" s="7"/>
      <c r="AT10203" s="7"/>
      <c r="AU10203" s="7"/>
      <c r="AV10203" s="7"/>
      <c r="AX10203" s="7"/>
      <c r="AY10203" s="7"/>
      <c r="AZ10203" s="7"/>
      <c r="BA10203" s="7"/>
      <c r="BB10203" s="7"/>
      <c r="BC10203" s="7"/>
      <c r="BD10203" s="7"/>
      <c r="BG10203" s="7"/>
      <c r="BH10203" s="7"/>
      <c r="BI10203" s="7"/>
      <c r="BJ10203" s="7"/>
      <c r="BK10203" s="7"/>
      <c r="BL10203" s="7"/>
      <c r="BM10203" s="7"/>
      <c r="BP10203" s="7"/>
      <c r="BQ10203" s="7"/>
      <c r="BR10203" s="7"/>
      <c r="BS10203" s="7"/>
      <c r="BT10203" s="7"/>
      <c r="BU10203" s="7"/>
      <c r="BV10203" s="7"/>
      <c r="BW10203" s="7"/>
    </row>
    <row r="10204" spans="43:75" x14ac:dyDescent="0.2">
      <c r="AQ10204" s="7"/>
      <c r="AR10204" s="7"/>
      <c r="AS10204" s="7"/>
      <c r="AT10204" s="7"/>
      <c r="AU10204" s="7"/>
      <c r="AV10204" s="7"/>
      <c r="AX10204" s="7"/>
      <c r="AY10204" s="7"/>
      <c r="AZ10204" s="7"/>
      <c r="BA10204" s="7"/>
      <c r="BB10204" s="7"/>
      <c r="BC10204" s="7"/>
      <c r="BD10204" s="7"/>
      <c r="BG10204" s="7"/>
      <c r="BH10204" s="7"/>
      <c r="BI10204" s="7"/>
      <c r="BJ10204" s="7"/>
      <c r="BK10204" s="7"/>
      <c r="BL10204" s="7"/>
      <c r="BM10204" s="7"/>
      <c r="BP10204" s="7"/>
      <c r="BQ10204" s="7"/>
      <c r="BR10204" s="7"/>
      <c r="BS10204" s="7"/>
      <c r="BT10204" s="7"/>
      <c r="BU10204" s="7"/>
      <c r="BV10204" s="7"/>
      <c r="BW10204" s="7"/>
    </row>
    <row r="10205" spans="43:75" x14ac:dyDescent="0.2">
      <c r="AQ10205" s="7"/>
      <c r="AR10205" s="7"/>
      <c r="AS10205" s="7"/>
      <c r="AT10205" s="7"/>
      <c r="AU10205" s="7"/>
      <c r="AV10205" s="7"/>
      <c r="AX10205" s="7"/>
      <c r="AY10205" s="7"/>
      <c r="AZ10205" s="7"/>
      <c r="BA10205" s="7"/>
      <c r="BB10205" s="7"/>
      <c r="BC10205" s="7"/>
      <c r="BD10205" s="7"/>
      <c r="BG10205" s="7"/>
      <c r="BH10205" s="7"/>
      <c r="BI10205" s="7"/>
      <c r="BJ10205" s="7"/>
      <c r="BK10205" s="7"/>
      <c r="BL10205" s="7"/>
      <c r="BM10205" s="7"/>
      <c r="BP10205" s="7"/>
      <c r="BQ10205" s="7"/>
      <c r="BR10205" s="7"/>
      <c r="BS10205" s="7"/>
      <c r="BT10205" s="7"/>
      <c r="BU10205" s="7"/>
      <c r="BV10205" s="7"/>
      <c r="BW10205" s="7"/>
    </row>
    <row r="10206" spans="43:75" x14ac:dyDescent="0.2">
      <c r="AQ10206" s="7"/>
      <c r="AR10206" s="7"/>
      <c r="AS10206" s="7"/>
      <c r="AT10206" s="7"/>
      <c r="AU10206" s="7"/>
      <c r="AV10206" s="7"/>
      <c r="AX10206" s="7"/>
      <c r="AY10206" s="7"/>
      <c r="AZ10206" s="7"/>
      <c r="BA10206" s="7"/>
      <c r="BB10206" s="7"/>
      <c r="BC10206" s="7"/>
      <c r="BD10206" s="7"/>
      <c r="BG10206" s="7"/>
      <c r="BH10206" s="7"/>
      <c r="BI10206" s="7"/>
      <c r="BJ10206" s="7"/>
      <c r="BK10206" s="7"/>
      <c r="BL10206" s="7"/>
      <c r="BM10206" s="7"/>
      <c r="BP10206" s="7"/>
      <c r="BQ10206" s="7"/>
      <c r="BR10206" s="7"/>
      <c r="BS10206" s="7"/>
      <c r="BT10206" s="7"/>
      <c r="BU10206" s="7"/>
      <c r="BV10206" s="7"/>
      <c r="BW10206" s="7"/>
    </row>
    <row r="10207" spans="43:75" x14ac:dyDescent="0.2">
      <c r="AQ10207" s="7"/>
      <c r="AR10207" s="7"/>
      <c r="AS10207" s="7"/>
      <c r="AT10207" s="7"/>
      <c r="AU10207" s="7"/>
      <c r="AV10207" s="7"/>
      <c r="AX10207" s="7"/>
      <c r="AY10207" s="7"/>
      <c r="AZ10207" s="7"/>
      <c r="BA10207" s="7"/>
      <c r="BB10207" s="7"/>
      <c r="BC10207" s="7"/>
      <c r="BD10207" s="7"/>
      <c r="BG10207" s="7"/>
      <c r="BH10207" s="7"/>
      <c r="BI10207" s="7"/>
      <c r="BJ10207" s="7"/>
      <c r="BK10207" s="7"/>
      <c r="BL10207" s="7"/>
      <c r="BM10207" s="7"/>
      <c r="BP10207" s="7"/>
      <c r="BQ10207" s="7"/>
      <c r="BR10207" s="7"/>
      <c r="BS10207" s="7"/>
      <c r="BT10207" s="7"/>
      <c r="BU10207" s="7"/>
      <c r="BV10207" s="7"/>
      <c r="BW10207" s="7"/>
    </row>
    <row r="10208" spans="43:75" x14ac:dyDescent="0.2">
      <c r="AQ10208" s="7"/>
      <c r="AR10208" s="7"/>
      <c r="AS10208" s="7"/>
      <c r="AT10208" s="7"/>
      <c r="AU10208" s="7"/>
      <c r="AV10208" s="7"/>
      <c r="AX10208" s="7"/>
      <c r="AY10208" s="7"/>
      <c r="AZ10208" s="7"/>
      <c r="BA10208" s="7"/>
      <c r="BB10208" s="7"/>
      <c r="BC10208" s="7"/>
      <c r="BD10208" s="7"/>
      <c r="BG10208" s="7"/>
      <c r="BH10208" s="7"/>
      <c r="BI10208" s="7"/>
      <c r="BJ10208" s="7"/>
      <c r="BK10208" s="7"/>
      <c r="BL10208" s="7"/>
      <c r="BM10208" s="7"/>
      <c r="BP10208" s="7"/>
      <c r="BQ10208" s="7"/>
      <c r="BR10208" s="7"/>
      <c r="BS10208" s="7"/>
      <c r="BT10208" s="7"/>
      <c r="BU10208" s="7"/>
      <c r="BV10208" s="7"/>
      <c r="BW10208" s="7"/>
    </row>
    <row r="10209" spans="43:75" x14ac:dyDescent="0.2">
      <c r="AQ10209" s="7"/>
      <c r="AR10209" s="7"/>
      <c r="AS10209" s="7"/>
      <c r="AT10209" s="7"/>
      <c r="AU10209" s="7"/>
      <c r="AV10209" s="7"/>
      <c r="AX10209" s="7"/>
      <c r="AY10209" s="7"/>
      <c r="AZ10209" s="7"/>
      <c r="BA10209" s="7"/>
      <c r="BB10209" s="7"/>
      <c r="BC10209" s="7"/>
      <c r="BD10209" s="7"/>
      <c r="BG10209" s="7"/>
      <c r="BH10209" s="7"/>
      <c r="BI10209" s="7"/>
      <c r="BJ10209" s="7"/>
      <c r="BK10209" s="7"/>
      <c r="BL10209" s="7"/>
      <c r="BM10209" s="7"/>
      <c r="BP10209" s="7"/>
      <c r="BQ10209" s="7"/>
      <c r="BR10209" s="7"/>
      <c r="BS10209" s="7"/>
      <c r="BT10209" s="7"/>
      <c r="BU10209" s="7"/>
      <c r="BV10209" s="7"/>
      <c r="BW10209" s="7"/>
    </row>
    <row r="10210" spans="43:75" x14ac:dyDescent="0.2">
      <c r="AQ10210" s="7"/>
      <c r="AR10210" s="7"/>
      <c r="AS10210" s="7"/>
      <c r="AT10210" s="7"/>
      <c r="AU10210" s="7"/>
      <c r="AV10210" s="7"/>
      <c r="AX10210" s="7"/>
      <c r="AY10210" s="7"/>
      <c r="AZ10210" s="7"/>
      <c r="BA10210" s="7"/>
      <c r="BB10210" s="7"/>
      <c r="BC10210" s="7"/>
      <c r="BD10210" s="7"/>
      <c r="BG10210" s="7"/>
      <c r="BH10210" s="7"/>
      <c r="BI10210" s="7"/>
      <c r="BJ10210" s="7"/>
      <c r="BK10210" s="7"/>
      <c r="BL10210" s="7"/>
      <c r="BM10210" s="7"/>
      <c r="BP10210" s="7"/>
      <c r="BQ10210" s="7"/>
      <c r="BR10210" s="7"/>
      <c r="BS10210" s="7"/>
      <c r="BT10210" s="7"/>
      <c r="BU10210" s="7"/>
      <c r="BV10210" s="7"/>
      <c r="BW10210" s="7"/>
    </row>
    <row r="10211" spans="43:75" x14ac:dyDescent="0.2">
      <c r="AQ10211" s="7"/>
      <c r="AR10211" s="7"/>
      <c r="AS10211" s="7"/>
      <c r="AT10211" s="7"/>
      <c r="AU10211" s="7"/>
      <c r="AV10211" s="7"/>
      <c r="AX10211" s="7"/>
      <c r="AY10211" s="7"/>
      <c r="AZ10211" s="7"/>
      <c r="BA10211" s="7"/>
      <c r="BB10211" s="7"/>
      <c r="BC10211" s="7"/>
      <c r="BD10211" s="7"/>
      <c r="BG10211" s="7"/>
      <c r="BH10211" s="7"/>
      <c r="BI10211" s="7"/>
      <c r="BJ10211" s="7"/>
      <c r="BK10211" s="7"/>
      <c r="BL10211" s="7"/>
      <c r="BM10211" s="7"/>
      <c r="BP10211" s="7"/>
      <c r="BQ10211" s="7"/>
      <c r="BR10211" s="7"/>
      <c r="BS10211" s="7"/>
      <c r="BT10211" s="7"/>
      <c r="BU10211" s="7"/>
      <c r="BV10211" s="7"/>
      <c r="BW10211" s="7"/>
    </row>
    <row r="10212" spans="43:75" x14ac:dyDescent="0.2">
      <c r="AQ10212" s="7"/>
      <c r="AR10212" s="7"/>
      <c r="AS10212" s="7"/>
      <c r="AT10212" s="7"/>
      <c r="AU10212" s="7"/>
      <c r="AV10212" s="7"/>
      <c r="AX10212" s="7"/>
      <c r="AY10212" s="7"/>
      <c r="AZ10212" s="7"/>
      <c r="BA10212" s="7"/>
      <c r="BB10212" s="7"/>
      <c r="BC10212" s="7"/>
      <c r="BD10212" s="7"/>
      <c r="BG10212" s="7"/>
      <c r="BH10212" s="7"/>
      <c r="BI10212" s="7"/>
      <c r="BJ10212" s="7"/>
      <c r="BK10212" s="7"/>
      <c r="BL10212" s="7"/>
      <c r="BM10212" s="7"/>
      <c r="BP10212" s="7"/>
      <c r="BQ10212" s="7"/>
      <c r="BR10212" s="7"/>
      <c r="BS10212" s="7"/>
      <c r="BT10212" s="7"/>
      <c r="BU10212" s="7"/>
      <c r="BV10212" s="7"/>
      <c r="BW10212" s="7"/>
    </row>
    <row r="10213" spans="43:75" x14ac:dyDescent="0.2">
      <c r="AQ10213" s="7"/>
      <c r="AR10213" s="7"/>
      <c r="AS10213" s="7"/>
      <c r="AT10213" s="7"/>
      <c r="AU10213" s="7"/>
      <c r="AV10213" s="7"/>
      <c r="AX10213" s="7"/>
      <c r="AY10213" s="7"/>
      <c r="AZ10213" s="7"/>
      <c r="BA10213" s="7"/>
      <c r="BB10213" s="7"/>
      <c r="BC10213" s="7"/>
      <c r="BD10213" s="7"/>
      <c r="BG10213" s="7"/>
      <c r="BH10213" s="7"/>
      <c r="BI10213" s="7"/>
      <c r="BJ10213" s="7"/>
      <c r="BK10213" s="7"/>
      <c r="BL10213" s="7"/>
      <c r="BM10213" s="7"/>
      <c r="BP10213" s="7"/>
      <c r="BQ10213" s="7"/>
      <c r="BR10213" s="7"/>
      <c r="BS10213" s="7"/>
      <c r="BT10213" s="7"/>
      <c r="BU10213" s="7"/>
      <c r="BV10213" s="7"/>
      <c r="BW10213" s="7"/>
    </row>
    <row r="10214" spans="43:75" x14ac:dyDescent="0.2">
      <c r="AQ10214" s="7"/>
      <c r="AR10214" s="7"/>
      <c r="AS10214" s="7"/>
      <c r="AT10214" s="7"/>
      <c r="AU10214" s="7"/>
      <c r="AV10214" s="7"/>
      <c r="AX10214" s="7"/>
      <c r="AY10214" s="7"/>
      <c r="AZ10214" s="7"/>
      <c r="BA10214" s="7"/>
      <c r="BB10214" s="7"/>
      <c r="BC10214" s="7"/>
      <c r="BD10214" s="7"/>
      <c r="BG10214" s="7"/>
      <c r="BH10214" s="7"/>
      <c r="BI10214" s="7"/>
      <c r="BJ10214" s="7"/>
      <c r="BK10214" s="7"/>
      <c r="BL10214" s="7"/>
      <c r="BM10214" s="7"/>
      <c r="BP10214" s="7"/>
      <c r="BQ10214" s="7"/>
      <c r="BR10214" s="7"/>
      <c r="BS10214" s="7"/>
      <c r="BT10214" s="7"/>
      <c r="BU10214" s="7"/>
      <c r="BV10214" s="7"/>
      <c r="BW10214" s="7"/>
    </row>
    <row r="10215" spans="43:75" x14ac:dyDescent="0.2">
      <c r="AQ10215" s="7"/>
      <c r="AR10215" s="7"/>
      <c r="AS10215" s="7"/>
      <c r="AT10215" s="7"/>
      <c r="AU10215" s="7"/>
      <c r="AV10215" s="7"/>
      <c r="AX10215" s="7"/>
      <c r="AY10215" s="7"/>
      <c r="AZ10215" s="7"/>
      <c r="BA10215" s="7"/>
      <c r="BB10215" s="7"/>
      <c r="BC10215" s="7"/>
      <c r="BD10215" s="7"/>
      <c r="BG10215" s="7"/>
      <c r="BH10215" s="7"/>
      <c r="BI10215" s="7"/>
      <c r="BJ10215" s="7"/>
      <c r="BK10215" s="7"/>
      <c r="BL10215" s="7"/>
      <c r="BM10215" s="7"/>
      <c r="BP10215" s="7"/>
      <c r="BQ10215" s="7"/>
      <c r="BR10215" s="7"/>
      <c r="BS10215" s="7"/>
      <c r="BT10215" s="7"/>
      <c r="BU10215" s="7"/>
      <c r="BV10215" s="7"/>
      <c r="BW10215" s="7"/>
    </row>
    <row r="10216" spans="43:75" x14ac:dyDescent="0.2">
      <c r="AQ10216" s="7"/>
      <c r="AR10216" s="7"/>
      <c r="AS10216" s="7"/>
      <c r="AT10216" s="7"/>
      <c r="AU10216" s="7"/>
      <c r="AV10216" s="7"/>
      <c r="AX10216" s="7"/>
      <c r="AY10216" s="7"/>
      <c r="AZ10216" s="7"/>
      <c r="BA10216" s="7"/>
      <c r="BB10216" s="7"/>
      <c r="BC10216" s="7"/>
      <c r="BD10216" s="7"/>
      <c r="BG10216" s="7"/>
      <c r="BH10216" s="7"/>
      <c r="BI10216" s="7"/>
      <c r="BJ10216" s="7"/>
      <c r="BK10216" s="7"/>
      <c r="BL10216" s="7"/>
      <c r="BM10216" s="7"/>
      <c r="BP10216" s="7"/>
      <c r="BQ10216" s="7"/>
      <c r="BR10216" s="7"/>
      <c r="BS10216" s="7"/>
      <c r="BT10216" s="7"/>
      <c r="BU10216" s="7"/>
      <c r="BV10216" s="7"/>
      <c r="BW10216" s="7"/>
    </row>
    <row r="10217" spans="43:75" x14ac:dyDescent="0.2">
      <c r="AQ10217" s="7"/>
      <c r="AR10217" s="7"/>
      <c r="AS10217" s="7"/>
      <c r="AT10217" s="7"/>
      <c r="AU10217" s="7"/>
      <c r="AV10217" s="7"/>
      <c r="AX10217" s="7"/>
      <c r="AY10217" s="7"/>
      <c r="AZ10217" s="7"/>
      <c r="BA10217" s="7"/>
      <c r="BB10217" s="7"/>
      <c r="BC10217" s="7"/>
      <c r="BD10217" s="7"/>
      <c r="BG10217" s="7"/>
      <c r="BH10217" s="7"/>
      <c r="BI10217" s="7"/>
      <c r="BJ10217" s="7"/>
      <c r="BK10217" s="7"/>
      <c r="BL10217" s="7"/>
      <c r="BM10217" s="7"/>
      <c r="BP10217" s="7"/>
      <c r="BQ10217" s="7"/>
      <c r="BR10217" s="7"/>
      <c r="BS10217" s="7"/>
      <c r="BT10217" s="7"/>
      <c r="BU10217" s="7"/>
      <c r="BV10217" s="7"/>
      <c r="BW10217" s="7"/>
    </row>
    <row r="10218" spans="43:75" x14ac:dyDescent="0.2">
      <c r="AQ10218" s="7"/>
      <c r="AR10218" s="7"/>
      <c r="AS10218" s="7"/>
      <c r="AT10218" s="7"/>
      <c r="AU10218" s="7"/>
      <c r="AV10218" s="7"/>
      <c r="AX10218" s="7"/>
      <c r="AY10218" s="7"/>
      <c r="AZ10218" s="7"/>
      <c r="BA10218" s="7"/>
      <c r="BB10218" s="7"/>
      <c r="BC10218" s="7"/>
      <c r="BD10218" s="7"/>
      <c r="BG10218" s="7"/>
      <c r="BH10218" s="7"/>
      <c r="BI10218" s="7"/>
      <c r="BJ10218" s="7"/>
      <c r="BK10218" s="7"/>
      <c r="BL10218" s="7"/>
      <c r="BM10218" s="7"/>
      <c r="BP10218" s="7"/>
      <c r="BQ10218" s="7"/>
      <c r="BR10218" s="7"/>
      <c r="BS10218" s="7"/>
      <c r="BT10218" s="7"/>
      <c r="BU10218" s="7"/>
      <c r="BV10218" s="7"/>
      <c r="BW10218" s="7"/>
    </row>
    <row r="10219" spans="43:75" x14ac:dyDescent="0.2">
      <c r="AQ10219" s="7"/>
      <c r="AR10219" s="7"/>
      <c r="AS10219" s="7"/>
      <c r="AT10219" s="7"/>
      <c r="AU10219" s="7"/>
      <c r="AV10219" s="7"/>
      <c r="AX10219" s="7"/>
      <c r="AY10219" s="7"/>
      <c r="AZ10219" s="7"/>
      <c r="BA10219" s="7"/>
      <c r="BB10219" s="7"/>
      <c r="BC10219" s="7"/>
      <c r="BD10219" s="7"/>
      <c r="BG10219" s="7"/>
      <c r="BH10219" s="7"/>
      <c r="BI10219" s="7"/>
      <c r="BJ10219" s="7"/>
      <c r="BK10219" s="7"/>
      <c r="BL10219" s="7"/>
      <c r="BM10219" s="7"/>
      <c r="BP10219" s="7"/>
      <c r="BQ10219" s="7"/>
      <c r="BR10219" s="7"/>
      <c r="BS10219" s="7"/>
      <c r="BT10219" s="7"/>
      <c r="BU10219" s="7"/>
      <c r="BV10219" s="7"/>
      <c r="BW10219" s="7"/>
    </row>
    <row r="10220" spans="43:75" x14ac:dyDescent="0.2">
      <c r="AQ10220" s="7"/>
      <c r="AR10220" s="7"/>
      <c r="AS10220" s="7"/>
      <c r="AT10220" s="7"/>
      <c r="AU10220" s="7"/>
      <c r="AV10220" s="7"/>
      <c r="AX10220" s="7"/>
      <c r="AY10220" s="7"/>
      <c r="AZ10220" s="7"/>
      <c r="BA10220" s="7"/>
      <c r="BB10220" s="7"/>
      <c r="BC10220" s="7"/>
      <c r="BD10220" s="7"/>
      <c r="BG10220" s="7"/>
      <c r="BH10220" s="7"/>
      <c r="BI10220" s="7"/>
      <c r="BJ10220" s="7"/>
      <c r="BK10220" s="7"/>
      <c r="BL10220" s="7"/>
      <c r="BM10220" s="7"/>
      <c r="BP10220" s="7"/>
      <c r="BQ10220" s="7"/>
      <c r="BR10220" s="7"/>
      <c r="BS10220" s="7"/>
      <c r="BT10220" s="7"/>
      <c r="BU10220" s="7"/>
      <c r="BV10220" s="7"/>
      <c r="BW10220" s="7"/>
    </row>
    <row r="10221" spans="43:75" x14ac:dyDescent="0.2">
      <c r="AQ10221" s="7"/>
      <c r="AR10221" s="7"/>
      <c r="AS10221" s="7"/>
      <c r="AT10221" s="7"/>
      <c r="AU10221" s="7"/>
      <c r="AV10221" s="7"/>
      <c r="AX10221" s="7"/>
      <c r="AY10221" s="7"/>
      <c r="AZ10221" s="7"/>
      <c r="BA10221" s="7"/>
      <c r="BB10221" s="7"/>
      <c r="BC10221" s="7"/>
      <c r="BD10221" s="7"/>
      <c r="BG10221" s="7"/>
      <c r="BH10221" s="7"/>
      <c r="BI10221" s="7"/>
      <c r="BJ10221" s="7"/>
      <c r="BK10221" s="7"/>
      <c r="BL10221" s="7"/>
      <c r="BM10221" s="7"/>
      <c r="BP10221" s="7"/>
      <c r="BQ10221" s="7"/>
      <c r="BR10221" s="7"/>
      <c r="BS10221" s="7"/>
      <c r="BT10221" s="7"/>
      <c r="BU10221" s="7"/>
      <c r="BV10221" s="7"/>
      <c r="BW10221" s="7"/>
    </row>
    <row r="10222" spans="43:75" x14ac:dyDescent="0.2">
      <c r="AQ10222" s="7"/>
      <c r="AR10222" s="7"/>
      <c r="AS10222" s="7"/>
      <c r="AT10222" s="7"/>
      <c r="AU10222" s="7"/>
      <c r="AV10222" s="7"/>
      <c r="AX10222" s="7"/>
      <c r="AY10222" s="7"/>
      <c r="AZ10222" s="7"/>
      <c r="BA10222" s="7"/>
      <c r="BB10222" s="7"/>
      <c r="BC10222" s="7"/>
      <c r="BD10222" s="7"/>
      <c r="BG10222" s="7"/>
      <c r="BH10222" s="7"/>
      <c r="BI10222" s="7"/>
      <c r="BJ10222" s="7"/>
      <c r="BK10222" s="7"/>
      <c r="BL10222" s="7"/>
      <c r="BM10222" s="7"/>
      <c r="BP10222" s="7"/>
      <c r="BQ10222" s="7"/>
      <c r="BR10222" s="7"/>
      <c r="BS10222" s="7"/>
      <c r="BT10222" s="7"/>
      <c r="BU10222" s="7"/>
      <c r="BV10222" s="7"/>
      <c r="BW10222" s="7"/>
    </row>
    <row r="10223" spans="43:75" x14ac:dyDescent="0.2">
      <c r="AQ10223" s="7"/>
      <c r="AR10223" s="7"/>
      <c r="AS10223" s="7"/>
      <c r="AT10223" s="7"/>
      <c r="AU10223" s="7"/>
      <c r="AV10223" s="7"/>
      <c r="AX10223" s="7"/>
      <c r="AY10223" s="7"/>
      <c r="AZ10223" s="7"/>
      <c r="BA10223" s="7"/>
      <c r="BB10223" s="7"/>
      <c r="BC10223" s="7"/>
      <c r="BD10223" s="7"/>
      <c r="BG10223" s="7"/>
      <c r="BH10223" s="7"/>
      <c r="BI10223" s="7"/>
      <c r="BJ10223" s="7"/>
      <c r="BK10223" s="7"/>
      <c r="BL10223" s="7"/>
      <c r="BM10223" s="7"/>
      <c r="BP10223" s="7"/>
      <c r="BQ10223" s="7"/>
      <c r="BR10223" s="7"/>
      <c r="BS10223" s="7"/>
      <c r="BT10223" s="7"/>
      <c r="BU10223" s="7"/>
      <c r="BV10223" s="7"/>
      <c r="BW10223" s="7"/>
    </row>
    <row r="10224" spans="43:75" x14ac:dyDescent="0.2">
      <c r="AQ10224" s="7"/>
      <c r="AR10224" s="7"/>
      <c r="AS10224" s="7"/>
      <c r="AT10224" s="7"/>
      <c r="AU10224" s="7"/>
      <c r="AV10224" s="7"/>
      <c r="AX10224" s="7"/>
      <c r="AY10224" s="7"/>
      <c r="AZ10224" s="7"/>
      <c r="BA10224" s="7"/>
      <c r="BB10224" s="7"/>
      <c r="BC10224" s="7"/>
      <c r="BD10224" s="7"/>
      <c r="BG10224" s="7"/>
      <c r="BH10224" s="7"/>
      <c r="BI10224" s="7"/>
      <c r="BJ10224" s="7"/>
      <c r="BK10224" s="7"/>
      <c r="BL10224" s="7"/>
      <c r="BM10224" s="7"/>
      <c r="BP10224" s="7"/>
      <c r="BQ10224" s="7"/>
      <c r="BR10224" s="7"/>
      <c r="BS10224" s="7"/>
      <c r="BT10224" s="7"/>
      <c r="BU10224" s="7"/>
      <c r="BV10224" s="7"/>
      <c r="BW10224" s="7"/>
    </row>
    <row r="10225" spans="43:75" x14ac:dyDescent="0.2">
      <c r="AQ10225" s="7"/>
      <c r="AR10225" s="7"/>
      <c r="AS10225" s="7"/>
      <c r="AT10225" s="7"/>
      <c r="AU10225" s="7"/>
      <c r="AV10225" s="7"/>
      <c r="AX10225" s="7"/>
      <c r="AY10225" s="7"/>
      <c r="AZ10225" s="7"/>
      <c r="BA10225" s="7"/>
      <c r="BB10225" s="7"/>
      <c r="BC10225" s="7"/>
      <c r="BD10225" s="7"/>
      <c r="BG10225" s="7"/>
      <c r="BH10225" s="7"/>
      <c r="BI10225" s="7"/>
      <c r="BJ10225" s="7"/>
      <c r="BK10225" s="7"/>
      <c r="BL10225" s="7"/>
      <c r="BM10225" s="7"/>
      <c r="BP10225" s="7"/>
      <c r="BQ10225" s="7"/>
      <c r="BR10225" s="7"/>
      <c r="BS10225" s="7"/>
      <c r="BT10225" s="7"/>
      <c r="BU10225" s="7"/>
      <c r="BV10225" s="7"/>
      <c r="BW10225" s="7"/>
    </row>
    <row r="10226" spans="43:75" x14ac:dyDescent="0.2">
      <c r="AQ10226" s="7"/>
      <c r="AR10226" s="7"/>
      <c r="AS10226" s="7"/>
      <c r="AT10226" s="7"/>
      <c r="AU10226" s="7"/>
      <c r="AV10226" s="7"/>
      <c r="AX10226" s="7"/>
      <c r="AY10226" s="7"/>
      <c r="AZ10226" s="7"/>
      <c r="BA10226" s="7"/>
      <c r="BB10226" s="7"/>
      <c r="BC10226" s="7"/>
      <c r="BD10226" s="7"/>
      <c r="BG10226" s="7"/>
      <c r="BH10226" s="7"/>
      <c r="BI10226" s="7"/>
      <c r="BJ10226" s="7"/>
      <c r="BK10226" s="7"/>
      <c r="BL10226" s="7"/>
      <c r="BM10226" s="7"/>
      <c r="BP10226" s="7"/>
      <c r="BQ10226" s="7"/>
      <c r="BR10226" s="7"/>
      <c r="BS10226" s="7"/>
      <c r="BT10226" s="7"/>
      <c r="BU10226" s="7"/>
      <c r="BV10226" s="7"/>
      <c r="BW10226" s="7"/>
    </row>
    <row r="10227" spans="43:75" x14ac:dyDescent="0.2">
      <c r="AQ10227" s="7"/>
      <c r="AR10227" s="7"/>
      <c r="AS10227" s="7"/>
      <c r="AT10227" s="7"/>
      <c r="AU10227" s="7"/>
      <c r="AV10227" s="7"/>
      <c r="AX10227" s="7"/>
      <c r="AY10227" s="7"/>
      <c r="AZ10227" s="7"/>
      <c r="BA10227" s="7"/>
      <c r="BB10227" s="7"/>
      <c r="BC10227" s="7"/>
      <c r="BD10227" s="7"/>
      <c r="BG10227" s="7"/>
      <c r="BH10227" s="7"/>
      <c r="BI10227" s="7"/>
      <c r="BJ10227" s="7"/>
      <c r="BK10227" s="7"/>
      <c r="BL10227" s="7"/>
      <c r="BM10227" s="7"/>
      <c r="BP10227" s="7"/>
      <c r="BQ10227" s="7"/>
      <c r="BR10227" s="7"/>
      <c r="BS10227" s="7"/>
      <c r="BT10227" s="7"/>
      <c r="BU10227" s="7"/>
      <c r="BV10227" s="7"/>
      <c r="BW10227" s="7"/>
    </row>
    <row r="10228" spans="43:75" x14ac:dyDescent="0.2">
      <c r="AQ10228" s="7"/>
      <c r="AR10228" s="7"/>
      <c r="AS10228" s="7"/>
      <c r="AT10228" s="7"/>
      <c r="AU10228" s="7"/>
      <c r="AV10228" s="7"/>
      <c r="AX10228" s="7"/>
      <c r="AY10228" s="7"/>
      <c r="AZ10228" s="7"/>
      <c r="BA10228" s="7"/>
      <c r="BB10228" s="7"/>
      <c r="BC10228" s="7"/>
      <c r="BD10228" s="7"/>
      <c r="BG10228" s="7"/>
      <c r="BH10228" s="7"/>
      <c r="BI10228" s="7"/>
      <c r="BJ10228" s="7"/>
      <c r="BK10228" s="7"/>
      <c r="BL10228" s="7"/>
      <c r="BM10228" s="7"/>
      <c r="BP10228" s="7"/>
      <c r="BQ10228" s="7"/>
      <c r="BR10228" s="7"/>
      <c r="BS10228" s="7"/>
      <c r="BT10228" s="7"/>
      <c r="BU10228" s="7"/>
      <c r="BV10228" s="7"/>
      <c r="BW10228" s="7"/>
    </row>
    <row r="10229" spans="43:75" x14ac:dyDescent="0.2">
      <c r="AQ10229" s="7"/>
      <c r="AR10229" s="7"/>
      <c r="AS10229" s="7"/>
      <c r="AT10229" s="7"/>
      <c r="AU10229" s="7"/>
      <c r="AV10229" s="7"/>
      <c r="AX10229" s="7"/>
      <c r="AY10229" s="7"/>
      <c r="AZ10229" s="7"/>
      <c r="BA10229" s="7"/>
      <c r="BB10229" s="7"/>
      <c r="BC10229" s="7"/>
      <c r="BD10229" s="7"/>
      <c r="BG10229" s="7"/>
      <c r="BH10229" s="7"/>
      <c r="BI10229" s="7"/>
      <c r="BJ10229" s="7"/>
      <c r="BK10229" s="7"/>
      <c r="BL10229" s="7"/>
      <c r="BM10229" s="7"/>
      <c r="BP10229" s="7"/>
      <c r="BQ10229" s="7"/>
      <c r="BR10229" s="7"/>
      <c r="BS10229" s="7"/>
      <c r="BT10229" s="7"/>
      <c r="BU10229" s="7"/>
      <c r="BV10229" s="7"/>
      <c r="BW10229" s="7"/>
    </row>
    <row r="10230" spans="43:75" x14ac:dyDescent="0.2">
      <c r="AQ10230" s="7"/>
      <c r="AR10230" s="7"/>
      <c r="AS10230" s="7"/>
      <c r="AT10230" s="7"/>
      <c r="AU10230" s="7"/>
      <c r="AV10230" s="7"/>
      <c r="AX10230" s="7"/>
      <c r="AY10230" s="7"/>
      <c r="AZ10230" s="7"/>
      <c r="BA10230" s="7"/>
      <c r="BB10230" s="7"/>
      <c r="BC10230" s="7"/>
      <c r="BD10230" s="7"/>
      <c r="BG10230" s="7"/>
      <c r="BH10230" s="7"/>
      <c r="BI10230" s="7"/>
      <c r="BJ10230" s="7"/>
      <c r="BK10230" s="7"/>
      <c r="BL10230" s="7"/>
      <c r="BM10230" s="7"/>
      <c r="BP10230" s="7"/>
      <c r="BQ10230" s="7"/>
      <c r="BR10230" s="7"/>
      <c r="BS10230" s="7"/>
      <c r="BT10230" s="7"/>
      <c r="BU10230" s="7"/>
      <c r="BV10230" s="7"/>
      <c r="BW10230" s="7"/>
    </row>
    <row r="10231" spans="43:75" x14ac:dyDescent="0.2">
      <c r="AQ10231" s="7"/>
      <c r="AR10231" s="7"/>
      <c r="AS10231" s="7"/>
      <c r="AT10231" s="7"/>
      <c r="AU10231" s="7"/>
      <c r="AV10231" s="7"/>
      <c r="AX10231" s="7"/>
      <c r="AY10231" s="7"/>
      <c r="AZ10231" s="7"/>
      <c r="BA10231" s="7"/>
      <c r="BB10231" s="7"/>
      <c r="BC10231" s="7"/>
      <c r="BD10231" s="7"/>
      <c r="BG10231" s="7"/>
      <c r="BH10231" s="7"/>
      <c r="BI10231" s="7"/>
      <c r="BJ10231" s="7"/>
      <c r="BK10231" s="7"/>
      <c r="BL10231" s="7"/>
      <c r="BM10231" s="7"/>
      <c r="BP10231" s="7"/>
      <c r="BQ10231" s="7"/>
      <c r="BR10231" s="7"/>
      <c r="BS10231" s="7"/>
      <c r="BT10231" s="7"/>
      <c r="BU10231" s="7"/>
      <c r="BV10231" s="7"/>
      <c r="BW10231" s="7"/>
    </row>
    <row r="10232" spans="43:75" x14ac:dyDescent="0.2">
      <c r="AQ10232" s="7"/>
      <c r="AR10232" s="7"/>
      <c r="AS10232" s="7"/>
      <c r="AT10232" s="7"/>
      <c r="AU10232" s="7"/>
      <c r="AV10232" s="7"/>
      <c r="AX10232" s="7"/>
      <c r="AY10232" s="7"/>
      <c r="AZ10232" s="7"/>
      <c r="BA10232" s="7"/>
      <c r="BB10232" s="7"/>
      <c r="BC10232" s="7"/>
      <c r="BD10232" s="7"/>
      <c r="BG10232" s="7"/>
      <c r="BH10232" s="7"/>
      <c r="BI10232" s="7"/>
      <c r="BJ10232" s="7"/>
      <c r="BK10232" s="7"/>
      <c r="BL10232" s="7"/>
      <c r="BM10232" s="7"/>
      <c r="BP10232" s="7"/>
      <c r="BQ10232" s="7"/>
      <c r="BR10232" s="7"/>
      <c r="BS10232" s="7"/>
      <c r="BT10232" s="7"/>
      <c r="BU10232" s="7"/>
      <c r="BV10232" s="7"/>
      <c r="BW10232" s="7"/>
    </row>
    <row r="10233" spans="43:75" x14ac:dyDescent="0.2">
      <c r="AQ10233" s="7"/>
      <c r="AR10233" s="7"/>
      <c r="AS10233" s="7"/>
      <c r="AT10233" s="7"/>
      <c r="AU10233" s="7"/>
      <c r="AV10233" s="7"/>
      <c r="AX10233" s="7"/>
      <c r="AY10233" s="7"/>
      <c r="AZ10233" s="7"/>
      <c r="BA10233" s="7"/>
      <c r="BB10233" s="7"/>
      <c r="BC10233" s="7"/>
      <c r="BD10233" s="7"/>
      <c r="BG10233" s="7"/>
      <c r="BH10233" s="7"/>
      <c r="BI10233" s="7"/>
      <c r="BJ10233" s="7"/>
      <c r="BK10233" s="7"/>
      <c r="BL10233" s="7"/>
      <c r="BM10233" s="7"/>
      <c r="BP10233" s="7"/>
      <c r="BQ10233" s="7"/>
      <c r="BR10233" s="7"/>
      <c r="BS10233" s="7"/>
      <c r="BT10233" s="7"/>
      <c r="BU10233" s="7"/>
      <c r="BV10233" s="7"/>
      <c r="BW10233" s="7"/>
    </row>
    <row r="10234" spans="43:75" x14ac:dyDescent="0.2">
      <c r="AQ10234" s="7"/>
      <c r="AR10234" s="7"/>
      <c r="AS10234" s="7"/>
      <c r="AT10234" s="7"/>
      <c r="AU10234" s="7"/>
      <c r="AV10234" s="7"/>
      <c r="AX10234" s="7"/>
      <c r="AY10234" s="7"/>
      <c r="AZ10234" s="7"/>
      <c r="BA10234" s="7"/>
      <c r="BB10234" s="7"/>
      <c r="BC10234" s="7"/>
      <c r="BD10234" s="7"/>
      <c r="BG10234" s="7"/>
      <c r="BH10234" s="7"/>
      <c r="BI10234" s="7"/>
      <c r="BJ10234" s="7"/>
      <c r="BK10234" s="7"/>
      <c r="BL10234" s="7"/>
      <c r="BM10234" s="7"/>
      <c r="BP10234" s="7"/>
      <c r="BQ10234" s="7"/>
      <c r="BR10234" s="7"/>
      <c r="BS10234" s="7"/>
      <c r="BT10234" s="7"/>
      <c r="BU10234" s="7"/>
      <c r="BV10234" s="7"/>
      <c r="BW10234" s="7"/>
    </row>
    <row r="10235" spans="43:75" x14ac:dyDescent="0.2">
      <c r="AQ10235" s="7"/>
      <c r="AR10235" s="7"/>
      <c r="AS10235" s="7"/>
      <c r="AT10235" s="7"/>
      <c r="AU10235" s="7"/>
      <c r="AV10235" s="7"/>
      <c r="AX10235" s="7"/>
      <c r="AY10235" s="7"/>
      <c r="AZ10235" s="7"/>
      <c r="BA10235" s="7"/>
      <c r="BB10235" s="7"/>
      <c r="BC10235" s="7"/>
      <c r="BD10235" s="7"/>
      <c r="BG10235" s="7"/>
      <c r="BH10235" s="7"/>
      <c r="BI10235" s="7"/>
      <c r="BJ10235" s="7"/>
      <c r="BK10235" s="7"/>
      <c r="BL10235" s="7"/>
      <c r="BM10235" s="7"/>
      <c r="BP10235" s="7"/>
      <c r="BQ10235" s="7"/>
      <c r="BR10235" s="7"/>
      <c r="BS10235" s="7"/>
      <c r="BT10235" s="7"/>
      <c r="BU10235" s="7"/>
      <c r="BV10235" s="7"/>
      <c r="BW10235" s="7"/>
    </row>
    <row r="10236" spans="43:75" x14ac:dyDescent="0.2">
      <c r="AQ10236" s="7"/>
      <c r="AR10236" s="7"/>
      <c r="AS10236" s="7"/>
      <c r="AT10236" s="7"/>
      <c r="AU10236" s="7"/>
      <c r="AV10236" s="7"/>
      <c r="AX10236" s="7"/>
      <c r="AY10236" s="7"/>
      <c r="AZ10236" s="7"/>
      <c r="BA10236" s="7"/>
      <c r="BB10236" s="7"/>
      <c r="BC10236" s="7"/>
      <c r="BD10236" s="7"/>
      <c r="BG10236" s="7"/>
      <c r="BH10236" s="7"/>
      <c r="BI10236" s="7"/>
      <c r="BJ10236" s="7"/>
      <c r="BK10236" s="7"/>
      <c r="BL10236" s="7"/>
      <c r="BM10236" s="7"/>
      <c r="BP10236" s="7"/>
      <c r="BQ10236" s="7"/>
      <c r="BR10236" s="7"/>
      <c r="BS10236" s="7"/>
      <c r="BT10236" s="7"/>
      <c r="BU10236" s="7"/>
      <c r="BV10236" s="7"/>
      <c r="BW10236" s="7"/>
    </row>
    <row r="10237" spans="43:75" x14ac:dyDescent="0.2">
      <c r="AQ10237" s="7"/>
      <c r="AR10237" s="7"/>
      <c r="AS10237" s="7"/>
      <c r="AT10237" s="7"/>
      <c r="AU10237" s="7"/>
      <c r="AV10237" s="7"/>
      <c r="AX10237" s="7"/>
      <c r="AY10237" s="7"/>
      <c r="AZ10237" s="7"/>
      <c r="BA10237" s="7"/>
      <c r="BB10237" s="7"/>
      <c r="BC10237" s="7"/>
      <c r="BD10237" s="7"/>
      <c r="BG10237" s="7"/>
      <c r="BH10237" s="7"/>
      <c r="BI10237" s="7"/>
      <c r="BJ10237" s="7"/>
      <c r="BK10237" s="7"/>
      <c r="BL10237" s="7"/>
      <c r="BM10237" s="7"/>
      <c r="BP10237" s="7"/>
      <c r="BQ10237" s="7"/>
      <c r="BR10237" s="7"/>
      <c r="BS10237" s="7"/>
      <c r="BT10237" s="7"/>
      <c r="BU10237" s="7"/>
      <c r="BV10237" s="7"/>
      <c r="BW10237" s="7"/>
    </row>
    <row r="10238" spans="43:75" x14ac:dyDescent="0.2">
      <c r="AQ10238" s="7"/>
      <c r="AR10238" s="7"/>
      <c r="AS10238" s="7"/>
      <c r="AT10238" s="7"/>
      <c r="AU10238" s="7"/>
      <c r="AV10238" s="7"/>
      <c r="AX10238" s="7"/>
      <c r="AY10238" s="7"/>
      <c r="AZ10238" s="7"/>
      <c r="BA10238" s="7"/>
      <c r="BB10238" s="7"/>
      <c r="BC10238" s="7"/>
      <c r="BD10238" s="7"/>
      <c r="BG10238" s="7"/>
      <c r="BH10238" s="7"/>
      <c r="BI10238" s="7"/>
      <c r="BJ10238" s="7"/>
      <c r="BK10238" s="7"/>
      <c r="BL10238" s="7"/>
      <c r="BM10238" s="7"/>
      <c r="BP10238" s="7"/>
      <c r="BQ10238" s="7"/>
      <c r="BR10238" s="7"/>
      <c r="BS10238" s="7"/>
      <c r="BT10238" s="7"/>
      <c r="BU10238" s="7"/>
      <c r="BV10238" s="7"/>
      <c r="BW10238" s="7"/>
    </row>
    <row r="10239" spans="43:75" x14ac:dyDescent="0.2">
      <c r="AQ10239" s="7"/>
      <c r="AR10239" s="7"/>
      <c r="AS10239" s="7"/>
      <c r="AT10239" s="7"/>
      <c r="AU10239" s="7"/>
      <c r="AV10239" s="7"/>
      <c r="AX10239" s="7"/>
      <c r="AY10239" s="7"/>
      <c r="AZ10239" s="7"/>
      <c r="BA10239" s="7"/>
      <c r="BB10239" s="7"/>
      <c r="BC10239" s="7"/>
      <c r="BD10239" s="7"/>
      <c r="BG10239" s="7"/>
      <c r="BH10239" s="7"/>
      <c r="BI10239" s="7"/>
      <c r="BJ10239" s="7"/>
      <c r="BK10239" s="7"/>
      <c r="BL10239" s="7"/>
      <c r="BM10239" s="7"/>
      <c r="BP10239" s="7"/>
      <c r="BQ10239" s="7"/>
      <c r="BR10239" s="7"/>
      <c r="BS10239" s="7"/>
      <c r="BT10239" s="7"/>
      <c r="BU10239" s="7"/>
      <c r="BV10239" s="7"/>
      <c r="BW10239" s="7"/>
    </row>
    <row r="10240" spans="43:75" x14ac:dyDescent="0.2">
      <c r="AQ10240" s="7"/>
      <c r="AR10240" s="7"/>
      <c r="AS10240" s="7"/>
      <c r="AT10240" s="7"/>
      <c r="AU10240" s="7"/>
      <c r="AV10240" s="7"/>
      <c r="AX10240" s="7"/>
      <c r="AY10240" s="7"/>
      <c r="AZ10240" s="7"/>
      <c r="BA10240" s="7"/>
      <c r="BB10240" s="7"/>
      <c r="BC10240" s="7"/>
      <c r="BD10240" s="7"/>
      <c r="BG10240" s="7"/>
      <c r="BH10240" s="7"/>
      <c r="BI10240" s="7"/>
      <c r="BJ10240" s="7"/>
      <c r="BK10240" s="7"/>
      <c r="BL10240" s="7"/>
      <c r="BM10240" s="7"/>
      <c r="BP10240" s="7"/>
      <c r="BQ10240" s="7"/>
      <c r="BR10240" s="7"/>
      <c r="BS10240" s="7"/>
      <c r="BT10240" s="7"/>
      <c r="BU10240" s="7"/>
      <c r="BV10240" s="7"/>
      <c r="BW10240" s="7"/>
    </row>
    <row r="10241" spans="43:75" x14ac:dyDescent="0.2">
      <c r="AQ10241" s="7"/>
      <c r="AR10241" s="7"/>
      <c r="AS10241" s="7"/>
      <c r="AT10241" s="7"/>
      <c r="AU10241" s="7"/>
      <c r="AV10241" s="234"/>
      <c r="AX10241" s="7"/>
      <c r="AY10241" s="7"/>
      <c r="AZ10241" s="7"/>
      <c r="BA10241" s="7"/>
      <c r="BB10241" s="7"/>
      <c r="BC10241" s="7"/>
      <c r="BD10241" s="7"/>
      <c r="BG10241" s="7"/>
      <c r="BH10241" s="7"/>
      <c r="BI10241" s="7"/>
      <c r="BJ10241" s="7"/>
      <c r="BK10241" s="7"/>
      <c r="BL10241" s="7"/>
      <c r="BM10241" s="7"/>
      <c r="BP10241" s="7"/>
      <c r="BQ10241" s="7"/>
      <c r="BR10241" s="7"/>
      <c r="BS10241" s="7"/>
      <c r="BT10241" s="7"/>
      <c r="BU10241" s="7"/>
      <c r="BV10241" s="7"/>
      <c r="BW10241" s="7"/>
    </row>
    <row r="10242" spans="43:75" x14ac:dyDescent="0.2">
      <c r="AQ10242" s="7"/>
      <c r="AR10242" s="7"/>
      <c r="AS10242" s="7"/>
      <c r="AT10242" s="7"/>
      <c r="AU10242" s="7"/>
      <c r="AV10242" s="234"/>
      <c r="AX10242" s="7"/>
      <c r="AY10242" s="7"/>
      <c r="AZ10242" s="7"/>
      <c r="BA10242" s="7"/>
      <c r="BB10242" s="7"/>
      <c r="BC10242" s="7"/>
      <c r="BD10242" s="7"/>
      <c r="BG10242" s="7"/>
      <c r="BH10242" s="7"/>
      <c r="BI10242" s="7"/>
      <c r="BJ10242" s="7"/>
      <c r="BK10242" s="7"/>
      <c r="BL10242" s="7"/>
      <c r="BM10242" s="7"/>
      <c r="BP10242" s="7"/>
      <c r="BQ10242" s="7"/>
      <c r="BR10242" s="7"/>
      <c r="BS10242" s="7"/>
      <c r="BT10242" s="7"/>
      <c r="BU10242" s="7"/>
      <c r="BV10242" s="7"/>
      <c r="BW10242" s="7"/>
    </row>
    <row r="10243" spans="43:75" x14ac:dyDescent="0.2">
      <c r="AQ10243" s="7"/>
      <c r="AR10243" s="7"/>
      <c r="AS10243" s="7"/>
      <c r="AT10243" s="7"/>
      <c r="AU10243" s="7"/>
      <c r="AV10243" s="234"/>
      <c r="AX10243" s="7"/>
      <c r="AY10243" s="7"/>
      <c r="AZ10243" s="7"/>
      <c r="BA10243" s="7"/>
      <c r="BB10243" s="7"/>
      <c r="BC10243" s="7"/>
      <c r="BD10243" s="7"/>
      <c r="BG10243" s="7"/>
      <c r="BH10243" s="7"/>
      <c r="BI10243" s="7"/>
      <c r="BJ10243" s="7"/>
      <c r="BK10243" s="7"/>
      <c r="BL10243" s="7"/>
      <c r="BM10243" s="7"/>
      <c r="BP10243" s="7"/>
      <c r="BQ10243" s="7"/>
      <c r="BR10243" s="7"/>
      <c r="BS10243" s="7"/>
      <c r="BT10243" s="7"/>
      <c r="BU10243" s="7"/>
      <c r="BV10243" s="7"/>
      <c r="BW10243" s="7"/>
    </row>
    <row r="10244" spans="43:75" x14ac:dyDescent="0.2">
      <c r="AQ10244" s="7"/>
      <c r="AR10244" s="7"/>
      <c r="AS10244" s="7"/>
      <c r="AT10244" s="7"/>
      <c r="AU10244" s="7"/>
      <c r="AV10244" s="234"/>
      <c r="AX10244" s="7"/>
      <c r="AY10244" s="7"/>
      <c r="AZ10244" s="7"/>
      <c r="BA10244" s="7"/>
      <c r="BB10244" s="7"/>
      <c r="BC10244" s="7"/>
      <c r="BD10244" s="7"/>
      <c r="BG10244" s="7"/>
      <c r="BH10244" s="7"/>
      <c r="BI10244" s="7"/>
      <c r="BJ10244" s="7"/>
      <c r="BK10244" s="7"/>
      <c r="BL10244" s="7"/>
      <c r="BM10244" s="7"/>
      <c r="BP10244" s="7"/>
      <c r="BQ10244" s="7"/>
      <c r="BR10244" s="7"/>
      <c r="BS10244" s="7"/>
      <c r="BT10244" s="7"/>
      <c r="BU10244" s="7"/>
      <c r="BV10244" s="7"/>
      <c r="BW10244" s="7"/>
    </row>
    <row r="10245" spans="43:75" x14ac:dyDescent="0.2">
      <c r="AQ10245" s="7"/>
      <c r="AR10245" s="7"/>
      <c r="AS10245" s="7"/>
      <c r="AT10245" s="7"/>
      <c r="AU10245" s="7"/>
      <c r="AV10245" s="234"/>
      <c r="AX10245" s="7"/>
      <c r="AY10245" s="7"/>
      <c r="AZ10245" s="7"/>
      <c r="BA10245" s="7"/>
      <c r="BB10245" s="7"/>
      <c r="BC10245" s="7"/>
      <c r="BD10245" s="7"/>
      <c r="BG10245" s="7"/>
      <c r="BH10245" s="7"/>
      <c r="BI10245" s="7"/>
      <c r="BJ10245" s="7"/>
      <c r="BK10245" s="7"/>
      <c r="BL10245" s="7"/>
      <c r="BM10245" s="7"/>
      <c r="BP10245" s="7"/>
      <c r="BQ10245" s="7"/>
      <c r="BR10245" s="7"/>
      <c r="BS10245" s="7"/>
      <c r="BT10245" s="7"/>
      <c r="BU10245" s="7"/>
      <c r="BV10245" s="7"/>
      <c r="BW10245" s="7"/>
    </row>
    <row r="10246" spans="43:75" x14ac:dyDescent="0.2">
      <c r="AQ10246" s="7"/>
      <c r="AR10246" s="7"/>
      <c r="AS10246" s="7"/>
      <c r="AT10246" s="7"/>
      <c r="AU10246" s="7"/>
      <c r="AV10246" s="234"/>
      <c r="AX10246" s="7"/>
      <c r="AY10246" s="7"/>
      <c r="AZ10246" s="7"/>
      <c r="BA10246" s="7"/>
      <c r="BB10246" s="7"/>
      <c r="BC10246" s="7"/>
      <c r="BD10246" s="7"/>
      <c r="BG10246" s="7"/>
      <c r="BH10246" s="7"/>
      <c r="BI10246" s="7"/>
      <c r="BJ10246" s="7"/>
      <c r="BK10246" s="7"/>
      <c r="BL10246" s="7"/>
      <c r="BM10246" s="7"/>
      <c r="BP10246" s="7"/>
      <c r="BQ10246" s="7"/>
      <c r="BR10246" s="7"/>
      <c r="BS10246" s="7"/>
      <c r="BT10246" s="7"/>
      <c r="BU10246" s="7"/>
      <c r="BV10246" s="7"/>
      <c r="BW10246" s="7"/>
    </row>
    <row r="10247" spans="43:75" x14ac:dyDescent="0.2">
      <c r="AQ10247" s="7"/>
      <c r="AR10247" s="7"/>
      <c r="AS10247" s="7"/>
      <c r="AT10247" s="7"/>
      <c r="AU10247" s="7"/>
      <c r="AV10247" s="234"/>
      <c r="AX10247" s="7"/>
      <c r="AY10247" s="7"/>
      <c r="AZ10247" s="7"/>
      <c r="BA10247" s="7"/>
      <c r="BB10247" s="7"/>
      <c r="BC10247" s="7"/>
      <c r="BD10247" s="7"/>
      <c r="BG10247" s="7"/>
      <c r="BH10247" s="7"/>
      <c r="BI10247" s="7"/>
      <c r="BJ10247" s="7"/>
      <c r="BK10247" s="7"/>
      <c r="BL10247" s="7"/>
      <c r="BM10247" s="7"/>
      <c r="BP10247" s="7"/>
      <c r="BQ10247" s="7"/>
      <c r="BR10247" s="7"/>
      <c r="BS10247" s="7"/>
      <c r="BT10247" s="7"/>
      <c r="BU10247" s="7"/>
      <c r="BV10247" s="7"/>
      <c r="BW10247" s="7"/>
    </row>
    <row r="10248" spans="43:75" x14ac:dyDescent="0.2">
      <c r="AQ10248" s="7"/>
      <c r="AR10248" s="7"/>
      <c r="AS10248" s="7"/>
      <c r="AT10248" s="7"/>
      <c r="AU10248" s="7"/>
      <c r="AV10248" s="234"/>
      <c r="AX10248" s="7"/>
      <c r="AY10248" s="7"/>
      <c r="AZ10248" s="7"/>
      <c r="BA10248" s="7"/>
      <c r="BB10248" s="7"/>
      <c r="BC10248" s="7"/>
      <c r="BD10248" s="7"/>
      <c r="BG10248" s="7"/>
      <c r="BH10248" s="7"/>
      <c r="BI10248" s="7"/>
      <c r="BJ10248" s="7"/>
      <c r="BK10248" s="7"/>
      <c r="BL10248" s="7"/>
      <c r="BM10248" s="7"/>
      <c r="BP10248" s="7"/>
      <c r="BQ10248" s="7"/>
      <c r="BR10248" s="7"/>
      <c r="BS10248" s="7"/>
      <c r="BT10248" s="7"/>
      <c r="BU10248" s="7"/>
      <c r="BV10248" s="7"/>
      <c r="BW10248" s="7"/>
    </row>
    <row r="10249" spans="43:75" x14ac:dyDescent="0.2">
      <c r="AQ10249" s="7"/>
      <c r="AR10249" s="7"/>
      <c r="AS10249" s="7"/>
      <c r="AT10249" s="7"/>
      <c r="AU10249" s="7"/>
      <c r="AV10249" s="234"/>
      <c r="AX10249" s="7"/>
      <c r="AY10249" s="7"/>
      <c r="AZ10249" s="7"/>
      <c r="BA10249" s="7"/>
      <c r="BB10249" s="7"/>
      <c r="BC10249" s="7"/>
      <c r="BD10249" s="7"/>
      <c r="BG10249" s="7"/>
      <c r="BH10249" s="7"/>
      <c r="BI10249" s="7"/>
      <c r="BJ10249" s="7"/>
      <c r="BK10249" s="7"/>
      <c r="BL10249" s="7"/>
      <c r="BM10249" s="7"/>
      <c r="BP10249" s="7"/>
      <c r="BQ10249" s="7"/>
      <c r="BR10249" s="7"/>
      <c r="BS10249" s="7"/>
      <c r="BT10249" s="7"/>
      <c r="BU10249" s="7"/>
      <c r="BV10249" s="7"/>
      <c r="BW10249" s="7"/>
    </row>
    <row r="10250" spans="43:75" x14ac:dyDescent="0.2">
      <c r="AQ10250" s="7"/>
      <c r="AR10250" s="7"/>
      <c r="AS10250" s="7"/>
      <c r="AT10250" s="7"/>
      <c r="AU10250" s="7"/>
      <c r="AV10250" s="234"/>
      <c r="AX10250" s="7"/>
      <c r="AY10250" s="7"/>
      <c r="AZ10250" s="7"/>
      <c r="BA10250" s="7"/>
      <c r="BB10250" s="7"/>
      <c r="BC10250" s="7"/>
      <c r="BD10250" s="7"/>
      <c r="BG10250" s="7"/>
      <c r="BH10250" s="7"/>
      <c r="BI10250" s="7"/>
      <c r="BJ10250" s="7"/>
      <c r="BK10250" s="7"/>
      <c r="BL10250" s="7"/>
      <c r="BM10250" s="7"/>
      <c r="BP10250" s="7"/>
      <c r="BQ10250" s="7"/>
      <c r="BR10250" s="7"/>
      <c r="BS10250" s="7"/>
      <c r="BT10250" s="7"/>
      <c r="BU10250" s="7"/>
      <c r="BV10250" s="7"/>
      <c r="BW10250" s="7"/>
    </row>
    <row r="10251" spans="43:75" x14ac:dyDescent="0.2">
      <c r="AQ10251" s="7"/>
      <c r="AR10251" s="7"/>
      <c r="AS10251" s="7"/>
      <c r="AT10251" s="7"/>
      <c r="AU10251" s="7"/>
      <c r="AV10251" s="234"/>
      <c r="AX10251" s="7"/>
      <c r="AY10251" s="7"/>
      <c r="AZ10251" s="7"/>
      <c r="BA10251" s="7"/>
      <c r="BB10251" s="7"/>
      <c r="BC10251" s="7"/>
      <c r="BD10251" s="7"/>
      <c r="BG10251" s="7"/>
      <c r="BH10251" s="7"/>
      <c r="BI10251" s="7"/>
      <c r="BJ10251" s="7"/>
      <c r="BK10251" s="7"/>
      <c r="BL10251" s="7"/>
      <c r="BM10251" s="7"/>
      <c r="BP10251" s="7"/>
      <c r="BQ10251" s="7"/>
      <c r="BR10251" s="7"/>
      <c r="BS10251" s="7"/>
      <c r="BT10251" s="7"/>
      <c r="BU10251" s="7"/>
      <c r="BV10251" s="7"/>
      <c r="BW10251" s="7"/>
    </row>
    <row r="10252" spans="43:75" x14ac:dyDescent="0.2">
      <c r="AQ10252" s="7"/>
      <c r="AR10252" s="7"/>
      <c r="AS10252" s="7"/>
      <c r="AT10252" s="7"/>
      <c r="AU10252" s="7"/>
      <c r="AV10252" s="234"/>
      <c r="AX10252" s="7"/>
      <c r="AY10252" s="7"/>
      <c r="AZ10252" s="7"/>
      <c r="BA10252" s="7"/>
      <c r="BB10252" s="7"/>
      <c r="BC10252" s="7"/>
      <c r="BD10252" s="7"/>
      <c r="BG10252" s="7"/>
      <c r="BH10252" s="7"/>
      <c r="BI10252" s="7"/>
      <c r="BJ10252" s="7"/>
      <c r="BK10252" s="7"/>
      <c r="BL10252" s="7"/>
      <c r="BM10252" s="7"/>
      <c r="BP10252" s="7"/>
      <c r="BQ10252" s="7"/>
      <c r="BR10252" s="7"/>
      <c r="BS10252" s="7"/>
      <c r="BT10252" s="7"/>
      <c r="BU10252" s="7"/>
      <c r="BV10252" s="7"/>
      <c r="BW10252" s="7"/>
    </row>
    <row r="10253" spans="43:75" x14ac:dyDescent="0.2">
      <c r="AQ10253" s="7"/>
      <c r="AR10253" s="7"/>
      <c r="AS10253" s="7"/>
      <c r="AT10253" s="7"/>
      <c r="AU10253" s="7"/>
      <c r="AV10253" s="234"/>
      <c r="AX10253" s="7"/>
      <c r="AY10253" s="7"/>
      <c r="AZ10253" s="7"/>
      <c r="BA10253" s="7"/>
      <c r="BB10253" s="7"/>
      <c r="BC10253" s="7"/>
      <c r="BD10253" s="7"/>
      <c r="BG10253" s="7"/>
      <c r="BH10253" s="7"/>
      <c r="BI10253" s="7"/>
      <c r="BJ10253" s="7"/>
      <c r="BK10253" s="7"/>
      <c r="BL10253" s="7"/>
      <c r="BM10253" s="7"/>
      <c r="BP10253" s="7"/>
      <c r="BQ10253" s="7"/>
      <c r="BR10253" s="7"/>
      <c r="BS10253" s="7"/>
      <c r="BT10253" s="7"/>
      <c r="BU10253" s="7"/>
      <c r="BV10253" s="7"/>
      <c r="BW10253" s="7"/>
    </row>
    <row r="10254" spans="43:75" x14ac:dyDescent="0.2">
      <c r="AQ10254" s="7"/>
      <c r="AR10254" s="7"/>
      <c r="AS10254" s="7"/>
      <c r="AT10254" s="7"/>
      <c r="AU10254" s="7"/>
      <c r="AV10254" s="234"/>
      <c r="AX10254" s="7"/>
      <c r="AY10254" s="7"/>
      <c r="AZ10254" s="7"/>
      <c r="BA10254" s="7"/>
      <c r="BB10254" s="7"/>
      <c r="BC10254" s="7"/>
      <c r="BD10254" s="7"/>
      <c r="BG10254" s="7"/>
      <c r="BH10254" s="7"/>
      <c r="BI10254" s="7"/>
      <c r="BJ10254" s="7"/>
      <c r="BK10254" s="7"/>
      <c r="BL10254" s="7"/>
      <c r="BM10254" s="7"/>
      <c r="BP10254" s="7"/>
      <c r="BQ10254" s="7"/>
      <c r="BR10254" s="7"/>
      <c r="BS10254" s="7"/>
      <c r="BT10254" s="7"/>
      <c r="BU10254" s="7"/>
      <c r="BV10254" s="7"/>
      <c r="BW10254" s="7"/>
    </row>
    <row r="10255" spans="43:75" x14ac:dyDescent="0.2">
      <c r="AQ10255" s="7"/>
      <c r="AR10255" s="7"/>
      <c r="AS10255" s="7"/>
      <c r="AT10255" s="7"/>
      <c r="AU10255" s="7"/>
      <c r="AV10255" s="234"/>
      <c r="AX10255" s="7"/>
      <c r="AY10255" s="7"/>
      <c r="AZ10255" s="7"/>
      <c r="BA10255" s="7"/>
      <c r="BB10255" s="7"/>
      <c r="BC10255" s="7"/>
      <c r="BD10255" s="7"/>
      <c r="BG10255" s="7"/>
      <c r="BH10255" s="7"/>
      <c r="BI10255" s="7"/>
      <c r="BJ10255" s="7"/>
      <c r="BK10255" s="7"/>
      <c r="BL10255" s="7"/>
      <c r="BM10255" s="7"/>
      <c r="BP10255" s="7"/>
      <c r="BQ10255" s="7"/>
      <c r="BR10255" s="7"/>
      <c r="BS10255" s="7"/>
      <c r="BT10255" s="7"/>
      <c r="BU10255" s="7"/>
      <c r="BV10255" s="7"/>
      <c r="BW10255" s="7"/>
    </row>
    <row r="10256" spans="43:75" x14ac:dyDescent="0.2">
      <c r="AQ10256" s="7"/>
      <c r="AR10256" s="7"/>
      <c r="AS10256" s="7"/>
      <c r="AT10256" s="7"/>
      <c r="AU10256" s="7"/>
      <c r="AV10256" s="234"/>
      <c r="AX10256" s="7"/>
      <c r="AY10256" s="7"/>
      <c r="AZ10256" s="7"/>
      <c r="BA10256" s="7"/>
      <c r="BB10256" s="7"/>
      <c r="BC10256" s="7"/>
      <c r="BD10256" s="7"/>
      <c r="BG10256" s="7"/>
      <c r="BH10256" s="7"/>
      <c r="BI10256" s="7"/>
      <c r="BJ10256" s="7"/>
      <c r="BK10256" s="7"/>
      <c r="BL10256" s="7"/>
      <c r="BM10256" s="7"/>
      <c r="BP10256" s="7"/>
      <c r="BQ10256" s="7"/>
      <c r="BR10256" s="7"/>
      <c r="BS10256" s="7"/>
      <c r="BT10256" s="7"/>
      <c r="BU10256" s="7"/>
      <c r="BV10256" s="7"/>
      <c r="BW10256" s="7"/>
    </row>
    <row r="10257" spans="43:75" x14ac:dyDescent="0.2">
      <c r="AQ10257" s="7"/>
      <c r="AR10257" s="7"/>
      <c r="AS10257" s="7"/>
      <c r="AT10257" s="7"/>
      <c r="AU10257" s="7"/>
      <c r="AV10257" s="234"/>
      <c r="AX10257" s="7"/>
      <c r="AY10257" s="7"/>
      <c r="AZ10257" s="7"/>
      <c r="BA10257" s="7"/>
      <c r="BB10257" s="7"/>
      <c r="BC10257" s="7"/>
      <c r="BD10257" s="7"/>
      <c r="BG10257" s="7"/>
      <c r="BH10257" s="7"/>
      <c r="BI10257" s="7"/>
      <c r="BJ10257" s="7"/>
      <c r="BK10257" s="7"/>
      <c r="BL10257" s="7"/>
      <c r="BM10257" s="7"/>
      <c r="BP10257" s="7"/>
      <c r="BQ10257" s="7"/>
      <c r="BR10257" s="7"/>
      <c r="BS10257" s="7"/>
      <c r="BT10257" s="7"/>
      <c r="BU10257" s="7"/>
      <c r="BV10257" s="7"/>
      <c r="BW10257" s="7"/>
    </row>
    <row r="10258" spans="43:75" x14ac:dyDescent="0.2">
      <c r="AQ10258" s="7"/>
      <c r="AR10258" s="7"/>
      <c r="AS10258" s="7"/>
      <c r="AT10258" s="7"/>
      <c r="AU10258" s="7"/>
      <c r="AV10258" s="234"/>
      <c r="AX10258" s="7"/>
      <c r="AY10258" s="7"/>
      <c r="AZ10258" s="7"/>
      <c r="BA10258" s="7"/>
      <c r="BB10258" s="7"/>
      <c r="BC10258" s="7"/>
      <c r="BD10258" s="7"/>
      <c r="BG10258" s="7"/>
      <c r="BH10258" s="7"/>
      <c r="BI10258" s="7"/>
      <c r="BJ10258" s="7"/>
      <c r="BK10258" s="7"/>
      <c r="BL10258" s="7"/>
      <c r="BM10258" s="7"/>
      <c r="BP10258" s="7"/>
      <c r="BQ10258" s="7"/>
      <c r="BR10258" s="7"/>
      <c r="BS10258" s="7"/>
      <c r="BT10258" s="7"/>
      <c r="BU10258" s="7"/>
      <c r="BV10258" s="7"/>
      <c r="BW10258" s="7"/>
    </row>
    <row r="10259" spans="43:75" x14ac:dyDescent="0.2">
      <c r="AQ10259" s="7"/>
      <c r="AR10259" s="7"/>
      <c r="AS10259" s="7"/>
      <c r="AT10259" s="7"/>
      <c r="AU10259" s="7"/>
      <c r="AV10259" s="234"/>
      <c r="AX10259" s="7"/>
      <c r="AY10259" s="7"/>
      <c r="AZ10259" s="7"/>
      <c r="BA10259" s="7"/>
      <c r="BB10259" s="7"/>
      <c r="BC10259" s="7"/>
      <c r="BD10259" s="7"/>
      <c r="BG10259" s="7"/>
      <c r="BH10259" s="7"/>
      <c r="BI10259" s="7"/>
      <c r="BJ10259" s="7"/>
      <c r="BK10259" s="7"/>
      <c r="BL10259" s="7"/>
      <c r="BM10259" s="7"/>
      <c r="BP10259" s="7"/>
      <c r="BQ10259" s="7"/>
      <c r="BR10259" s="7"/>
      <c r="BS10259" s="7"/>
      <c r="BT10259" s="7"/>
      <c r="BU10259" s="7"/>
      <c r="BV10259" s="7"/>
      <c r="BW10259" s="7"/>
    </row>
    <row r="10260" spans="43:75" x14ac:dyDescent="0.2">
      <c r="AQ10260" s="7"/>
      <c r="AR10260" s="7"/>
      <c r="AS10260" s="7"/>
      <c r="AT10260" s="7"/>
      <c r="AU10260" s="7"/>
      <c r="AV10260" s="234"/>
      <c r="AX10260" s="7"/>
      <c r="AY10260" s="7"/>
      <c r="AZ10260" s="7"/>
      <c r="BA10260" s="7"/>
      <c r="BB10260" s="7"/>
      <c r="BC10260" s="7"/>
      <c r="BD10260" s="7"/>
      <c r="BG10260" s="7"/>
      <c r="BH10260" s="7"/>
      <c r="BI10260" s="7"/>
      <c r="BJ10260" s="7"/>
      <c r="BK10260" s="7"/>
      <c r="BL10260" s="7"/>
      <c r="BM10260" s="7"/>
      <c r="BP10260" s="7"/>
      <c r="BQ10260" s="7"/>
      <c r="BR10260" s="7"/>
      <c r="BS10260" s="7"/>
      <c r="BT10260" s="7"/>
      <c r="BU10260" s="7"/>
      <c r="BV10260" s="7"/>
      <c r="BW10260" s="7"/>
    </row>
    <row r="10261" spans="43:75" x14ac:dyDescent="0.2">
      <c r="AQ10261" s="7"/>
      <c r="AR10261" s="7"/>
      <c r="AS10261" s="7"/>
      <c r="AT10261" s="7"/>
      <c r="AU10261" s="7"/>
      <c r="AV10261" s="234"/>
      <c r="AX10261" s="7"/>
      <c r="AY10261" s="7"/>
      <c r="AZ10261" s="7"/>
      <c r="BA10261" s="7"/>
      <c r="BB10261" s="7"/>
      <c r="BC10261" s="7"/>
      <c r="BD10261" s="7"/>
      <c r="BG10261" s="7"/>
      <c r="BH10261" s="7"/>
      <c r="BI10261" s="7"/>
      <c r="BJ10261" s="7"/>
      <c r="BK10261" s="7"/>
      <c r="BL10261" s="7"/>
      <c r="BM10261" s="7"/>
      <c r="BP10261" s="7"/>
      <c r="BQ10261" s="7"/>
      <c r="BR10261" s="7"/>
      <c r="BS10261" s="7"/>
      <c r="BT10261" s="7"/>
      <c r="BU10261" s="7"/>
      <c r="BV10261" s="7"/>
      <c r="BW10261" s="7"/>
    </row>
    <row r="10262" spans="43:75" x14ac:dyDescent="0.2">
      <c r="AQ10262" s="7"/>
      <c r="AR10262" s="7"/>
      <c r="AS10262" s="7"/>
      <c r="AT10262" s="7"/>
      <c r="AU10262" s="7"/>
      <c r="AV10262" s="234"/>
      <c r="AX10262" s="7"/>
      <c r="AY10262" s="7"/>
      <c r="AZ10262" s="7"/>
      <c r="BA10262" s="7"/>
      <c r="BB10262" s="7"/>
      <c r="BC10262" s="7"/>
      <c r="BD10262" s="7"/>
      <c r="BG10262" s="7"/>
      <c r="BH10262" s="7"/>
      <c r="BI10262" s="7"/>
      <c r="BJ10262" s="7"/>
      <c r="BK10262" s="7"/>
      <c r="BL10262" s="7"/>
      <c r="BM10262" s="7"/>
      <c r="BP10262" s="7"/>
      <c r="BQ10262" s="7"/>
      <c r="BR10262" s="7"/>
      <c r="BS10262" s="7"/>
      <c r="BT10262" s="7"/>
      <c r="BU10262" s="7"/>
      <c r="BV10262" s="7"/>
      <c r="BW10262" s="7"/>
    </row>
    <row r="10263" spans="43:75" x14ac:dyDescent="0.2">
      <c r="AQ10263" s="7"/>
      <c r="AR10263" s="7"/>
      <c r="AS10263" s="7"/>
      <c r="AT10263" s="7"/>
      <c r="AU10263" s="7"/>
      <c r="AV10263" s="234"/>
      <c r="AX10263" s="7"/>
      <c r="AY10263" s="7"/>
      <c r="AZ10263" s="7"/>
      <c r="BA10263" s="7"/>
      <c r="BB10263" s="7"/>
      <c r="BC10263" s="7"/>
      <c r="BD10263" s="7"/>
      <c r="BG10263" s="7"/>
      <c r="BH10263" s="7"/>
      <c r="BI10263" s="7"/>
      <c r="BJ10263" s="7"/>
      <c r="BK10263" s="7"/>
      <c r="BL10263" s="7"/>
      <c r="BM10263" s="7"/>
      <c r="BP10263" s="7"/>
      <c r="BQ10263" s="7"/>
      <c r="BR10263" s="7"/>
      <c r="BS10263" s="7"/>
      <c r="BT10263" s="7"/>
      <c r="BU10263" s="7"/>
      <c r="BV10263" s="7"/>
      <c r="BW10263" s="7"/>
    </row>
    <row r="10264" spans="43:75" x14ac:dyDescent="0.2">
      <c r="AQ10264" s="7"/>
      <c r="AR10264" s="7"/>
      <c r="AS10264" s="7"/>
      <c r="AT10264" s="7"/>
      <c r="AU10264" s="7"/>
      <c r="AV10264" s="234"/>
      <c r="AX10264" s="7"/>
      <c r="AY10264" s="7"/>
      <c r="AZ10264" s="7"/>
      <c r="BA10264" s="7"/>
      <c r="BB10264" s="7"/>
      <c r="BC10264" s="7"/>
      <c r="BD10264" s="7"/>
      <c r="BG10264" s="7"/>
      <c r="BH10264" s="7"/>
      <c r="BI10264" s="7"/>
      <c r="BJ10264" s="7"/>
      <c r="BK10264" s="7"/>
      <c r="BL10264" s="7"/>
      <c r="BM10264" s="7"/>
      <c r="BP10264" s="7"/>
      <c r="BQ10264" s="7"/>
      <c r="BR10264" s="7"/>
      <c r="BS10264" s="7"/>
      <c r="BT10264" s="7"/>
      <c r="BU10264" s="7"/>
      <c r="BV10264" s="7"/>
      <c r="BW10264" s="7"/>
    </row>
    <row r="10265" spans="43:75" x14ac:dyDescent="0.2">
      <c r="AQ10265" s="7"/>
      <c r="AR10265" s="7"/>
      <c r="AS10265" s="7"/>
      <c r="AT10265" s="7"/>
      <c r="AU10265" s="7"/>
      <c r="AV10265" s="234"/>
      <c r="AX10265" s="7"/>
      <c r="AY10265" s="7"/>
      <c r="AZ10265" s="7"/>
      <c r="BA10265" s="7"/>
      <c r="BB10265" s="7"/>
      <c r="BC10265" s="7"/>
      <c r="BD10265" s="7"/>
      <c r="BG10265" s="7"/>
      <c r="BH10265" s="7"/>
      <c r="BI10265" s="7"/>
      <c r="BJ10265" s="7"/>
      <c r="BK10265" s="7"/>
      <c r="BL10265" s="7"/>
      <c r="BM10265" s="7"/>
      <c r="BP10265" s="7"/>
      <c r="BQ10265" s="7"/>
      <c r="BR10265" s="7"/>
      <c r="BS10265" s="7"/>
      <c r="BT10265" s="7"/>
      <c r="BU10265" s="7"/>
      <c r="BV10265" s="7"/>
      <c r="BW10265" s="7"/>
    </row>
    <row r="10266" spans="43:75" x14ac:dyDescent="0.2">
      <c r="AQ10266" s="7"/>
      <c r="AR10266" s="7"/>
      <c r="AS10266" s="7"/>
      <c r="AT10266" s="7"/>
      <c r="AU10266" s="7"/>
      <c r="AV10266" s="234"/>
      <c r="AX10266" s="7"/>
      <c r="AY10266" s="7"/>
      <c r="AZ10266" s="7"/>
      <c r="BA10266" s="7"/>
      <c r="BB10266" s="7"/>
      <c r="BC10266" s="7"/>
      <c r="BD10266" s="7"/>
      <c r="BG10266" s="7"/>
      <c r="BH10266" s="7"/>
      <c r="BI10266" s="7"/>
      <c r="BJ10266" s="7"/>
      <c r="BK10266" s="7"/>
      <c r="BL10266" s="7"/>
      <c r="BM10266" s="7"/>
      <c r="BP10266" s="7"/>
      <c r="BQ10266" s="7"/>
      <c r="BR10266" s="7"/>
      <c r="BS10266" s="7"/>
      <c r="BT10266" s="7"/>
      <c r="BU10266" s="7"/>
      <c r="BV10266" s="7"/>
      <c r="BW10266" s="7"/>
    </row>
    <row r="10267" spans="43:75" x14ac:dyDescent="0.2">
      <c r="AQ10267" s="7"/>
      <c r="AR10267" s="7"/>
      <c r="AS10267" s="7"/>
      <c r="AT10267" s="7"/>
      <c r="AU10267" s="7"/>
      <c r="AV10267" s="234"/>
      <c r="AX10267" s="7"/>
      <c r="AY10267" s="7"/>
      <c r="AZ10267" s="7"/>
      <c r="BA10267" s="7"/>
      <c r="BB10267" s="7"/>
      <c r="BC10267" s="7"/>
      <c r="BD10267" s="7"/>
      <c r="BG10267" s="7"/>
      <c r="BH10267" s="7"/>
      <c r="BI10267" s="7"/>
      <c r="BJ10267" s="7"/>
      <c r="BK10267" s="7"/>
      <c r="BL10267" s="7"/>
      <c r="BM10267" s="7"/>
      <c r="BP10267" s="7"/>
      <c r="BQ10267" s="7"/>
      <c r="BR10267" s="7"/>
      <c r="BS10267" s="7"/>
      <c r="BT10267" s="7"/>
      <c r="BU10267" s="7"/>
      <c r="BV10267" s="7"/>
      <c r="BW10267" s="7"/>
    </row>
    <row r="10268" spans="43:75" x14ac:dyDescent="0.2">
      <c r="AQ10268" s="7"/>
      <c r="AR10268" s="7"/>
      <c r="AS10268" s="7"/>
      <c r="AT10268" s="7"/>
      <c r="AU10268" s="7"/>
      <c r="AV10268" s="234"/>
      <c r="AX10268" s="7"/>
      <c r="AY10268" s="7"/>
      <c r="AZ10268" s="7"/>
      <c r="BA10268" s="7"/>
      <c r="BB10268" s="7"/>
      <c r="BC10268" s="7"/>
      <c r="BD10268" s="7"/>
      <c r="BG10268" s="7"/>
      <c r="BH10268" s="7"/>
      <c r="BI10268" s="7"/>
      <c r="BJ10268" s="7"/>
      <c r="BK10268" s="7"/>
      <c r="BL10268" s="7"/>
      <c r="BM10268" s="7"/>
      <c r="BP10268" s="7"/>
      <c r="BQ10268" s="7"/>
      <c r="BR10268" s="7"/>
      <c r="BS10268" s="7"/>
      <c r="BT10268" s="7"/>
      <c r="BU10268" s="7"/>
      <c r="BV10268" s="7"/>
      <c r="BW10268" s="7"/>
    </row>
    <row r="10269" spans="43:75" x14ac:dyDescent="0.2">
      <c r="AQ10269" s="7"/>
      <c r="AR10269" s="7"/>
      <c r="AS10269" s="7"/>
      <c r="AT10269" s="7"/>
      <c r="AU10269" s="7"/>
      <c r="AV10269" s="234"/>
      <c r="AX10269" s="7"/>
      <c r="AY10269" s="7"/>
      <c r="AZ10269" s="7"/>
      <c r="BA10269" s="7"/>
      <c r="BB10269" s="7"/>
      <c r="BC10269" s="7"/>
      <c r="BD10269" s="7"/>
      <c r="BG10269" s="7"/>
      <c r="BH10269" s="7"/>
      <c r="BI10269" s="7"/>
      <c r="BJ10269" s="7"/>
      <c r="BK10269" s="7"/>
      <c r="BL10269" s="7"/>
      <c r="BM10269" s="7"/>
      <c r="BP10269" s="7"/>
      <c r="BQ10269" s="7"/>
      <c r="BR10269" s="7"/>
      <c r="BS10269" s="7"/>
      <c r="BT10269" s="7"/>
      <c r="BU10269" s="7"/>
      <c r="BV10269" s="7"/>
      <c r="BW10269" s="7"/>
    </row>
    <row r="10270" spans="43:75" x14ac:dyDescent="0.2">
      <c r="AQ10270" s="7"/>
      <c r="AR10270" s="7"/>
      <c r="AS10270" s="7"/>
      <c r="AT10270" s="7"/>
      <c r="AU10270" s="7"/>
      <c r="AV10270" s="234"/>
      <c r="AX10270" s="7"/>
      <c r="AY10270" s="7"/>
      <c r="AZ10270" s="7"/>
      <c r="BA10270" s="7"/>
      <c r="BB10270" s="7"/>
      <c r="BC10270" s="7"/>
      <c r="BD10270" s="7"/>
      <c r="BG10270" s="7"/>
      <c r="BH10270" s="7"/>
      <c r="BI10270" s="7"/>
      <c r="BJ10270" s="7"/>
      <c r="BK10270" s="7"/>
      <c r="BL10270" s="7"/>
      <c r="BM10270" s="7"/>
      <c r="BP10270" s="7"/>
      <c r="BQ10270" s="7"/>
      <c r="BR10270" s="7"/>
      <c r="BS10270" s="7"/>
      <c r="BT10270" s="7"/>
      <c r="BU10270" s="7"/>
      <c r="BV10270" s="7"/>
      <c r="BW10270" s="7"/>
    </row>
    <row r="10271" spans="43:75" x14ac:dyDescent="0.2">
      <c r="AQ10271" s="7"/>
      <c r="AR10271" s="7"/>
      <c r="AS10271" s="7"/>
      <c r="AT10271" s="7"/>
      <c r="AU10271" s="7"/>
      <c r="AV10271" s="234"/>
      <c r="AX10271" s="7"/>
      <c r="AY10271" s="7"/>
      <c r="AZ10271" s="7"/>
      <c r="BA10271" s="7"/>
      <c r="BB10271" s="7"/>
      <c r="BC10271" s="7"/>
      <c r="BD10271" s="7"/>
      <c r="BG10271" s="7"/>
      <c r="BH10271" s="7"/>
      <c r="BI10271" s="7"/>
      <c r="BJ10271" s="7"/>
      <c r="BK10271" s="7"/>
      <c r="BL10271" s="7"/>
      <c r="BM10271" s="7"/>
      <c r="BP10271" s="7"/>
      <c r="BQ10271" s="7"/>
      <c r="BR10271" s="7"/>
      <c r="BS10271" s="7"/>
      <c r="BT10271" s="7"/>
      <c r="BU10271" s="7"/>
      <c r="BV10271" s="7"/>
      <c r="BW10271" s="7"/>
    </row>
    <row r="10272" spans="43:75" x14ac:dyDescent="0.2">
      <c r="AQ10272" s="7"/>
      <c r="AR10272" s="7"/>
      <c r="AS10272" s="7"/>
      <c r="AT10272" s="7"/>
      <c r="AU10272" s="7"/>
      <c r="AV10272" s="234"/>
      <c r="AX10272" s="7"/>
      <c r="AY10272" s="7"/>
      <c r="AZ10272" s="7"/>
      <c r="BA10272" s="7"/>
      <c r="BB10272" s="7"/>
      <c r="BC10272" s="7"/>
      <c r="BD10272" s="7"/>
      <c r="BG10272" s="7"/>
      <c r="BH10272" s="7"/>
      <c r="BI10272" s="7"/>
      <c r="BJ10272" s="7"/>
      <c r="BK10272" s="7"/>
      <c r="BL10272" s="7"/>
      <c r="BM10272" s="7"/>
      <c r="BP10272" s="7"/>
      <c r="BQ10272" s="7"/>
      <c r="BR10272" s="7"/>
      <c r="BS10272" s="7"/>
      <c r="BT10272" s="7"/>
      <c r="BU10272" s="7"/>
      <c r="BV10272" s="7"/>
      <c r="BW10272" s="7"/>
    </row>
    <row r="10273" spans="43:75" x14ac:dyDescent="0.2">
      <c r="AQ10273" s="7"/>
      <c r="AR10273" s="7"/>
      <c r="AS10273" s="7"/>
      <c r="AT10273" s="7"/>
      <c r="AU10273" s="7"/>
      <c r="AV10273" s="234"/>
      <c r="AX10273" s="7"/>
      <c r="AY10273" s="7"/>
      <c r="AZ10273" s="7"/>
      <c r="BA10273" s="7"/>
      <c r="BB10273" s="7"/>
      <c r="BC10273" s="7"/>
      <c r="BD10273" s="7"/>
      <c r="BG10273" s="7"/>
      <c r="BH10273" s="7"/>
      <c r="BI10273" s="7"/>
      <c r="BJ10273" s="7"/>
      <c r="BK10273" s="7"/>
      <c r="BL10273" s="7"/>
      <c r="BM10273" s="7"/>
      <c r="BP10273" s="7"/>
      <c r="BQ10273" s="7"/>
      <c r="BR10273" s="7"/>
      <c r="BS10273" s="7"/>
      <c r="BT10273" s="7"/>
      <c r="BU10273" s="7"/>
      <c r="BV10273" s="7"/>
      <c r="BW10273" s="7"/>
    </row>
    <row r="10274" spans="43:75" x14ac:dyDescent="0.2">
      <c r="AQ10274" s="7"/>
      <c r="AR10274" s="7"/>
      <c r="AS10274" s="7"/>
      <c r="AT10274" s="7"/>
      <c r="AU10274" s="7"/>
      <c r="AV10274" s="234"/>
      <c r="AX10274" s="7"/>
      <c r="AY10274" s="7"/>
      <c r="AZ10274" s="7"/>
      <c r="BA10274" s="7"/>
      <c r="BB10274" s="7"/>
      <c r="BC10274" s="7"/>
      <c r="BD10274" s="7"/>
      <c r="BG10274" s="7"/>
      <c r="BH10274" s="7"/>
      <c r="BI10274" s="7"/>
      <c r="BJ10274" s="7"/>
      <c r="BK10274" s="7"/>
      <c r="BL10274" s="7"/>
      <c r="BM10274" s="7"/>
      <c r="BP10274" s="7"/>
      <c r="BQ10274" s="7"/>
      <c r="BR10274" s="7"/>
      <c r="BS10274" s="7"/>
      <c r="BT10274" s="7"/>
      <c r="BU10274" s="7"/>
      <c r="BV10274" s="7"/>
      <c r="BW10274" s="7"/>
    </row>
    <row r="10275" spans="43:75" x14ac:dyDescent="0.2">
      <c r="AQ10275" s="7"/>
      <c r="AR10275" s="7"/>
      <c r="AS10275" s="7"/>
      <c r="AT10275" s="7"/>
      <c r="AU10275" s="7"/>
      <c r="AV10275" s="234"/>
      <c r="AX10275" s="7"/>
      <c r="AY10275" s="7"/>
      <c r="AZ10275" s="7"/>
      <c r="BA10275" s="7"/>
      <c r="BB10275" s="7"/>
      <c r="BC10275" s="7"/>
      <c r="BD10275" s="7"/>
      <c r="BG10275" s="7"/>
      <c r="BH10275" s="7"/>
      <c r="BI10275" s="7"/>
      <c r="BJ10275" s="7"/>
      <c r="BK10275" s="7"/>
      <c r="BL10275" s="7"/>
      <c r="BM10275" s="7"/>
      <c r="BP10275" s="7"/>
      <c r="BQ10275" s="7"/>
      <c r="BR10275" s="7"/>
      <c r="BS10275" s="7"/>
      <c r="BT10275" s="7"/>
      <c r="BU10275" s="7"/>
      <c r="BV10275" s="7"/>
      <c r="BW10275" s="7"/>
    </row>
    <row r="10276" spans="43:75" x14ac:dyDescent="0.2">
      <c r="AQ10276" s="7"/>
      <c r="AR10276" s="7"/>
      <c r="AS10276" s="7"/>
      <c r="AT10276" s="7"/>
      <c r="AU10276" s="7"/>
      <c r="AV10276" s="234"/>
      <c r="AX10276" s="7"/>
      <c r="AY10276" s="7"/>
      <c r="AZ10276" s="7"/>
      <c r="BA10276" s="7"/>
      <c r="BB10276" s="7"/>
      <c r="BC10276" s="7"/>
      <c r="BD10276" s="7"/>
      <c r="BG10276" s="7"/>
      <c r="BH10276" s="7"/>
      <c r="BI10276" s="7"/>
      <c r="BJ10276" s="7"/>
      <c r="BK10276" s="7"/>
      <c r="BL10276" s="7"/>
      <c r="BM10276" s="7"/>
      <c r="BP10276" s="7"/>
      <c r="BQ10276" s="7"/>
      <c r="BR10276" s="7"/>
      <c r="BS10276" s="7"/>
      <c r="BT10276" s="7"/>
      <c r="BU10276" s="7"/>
      <c r="BV10276" s="7"/>
      <c r="BW10276" s="7"/>
    </row>
    <row r="10277" spans="43:75" x14ac:dyDescent="0.2">
      <c r="AQ10277" s="7"/>
      <c r="AR10277" s="7"/>
      <c r="AS10277" s="7"/>
      <c r="AT10277" s="7"/>
      <c r="AU10277" s="7"/>
      <c r="AV10277" s="234"/>
      <c r="AX10277" s="7"/>
      <c r="AY10277" s="7"/>
      <c r="AZ10277" s="7"/>
      <c r="BA10277" s="7"/>
      <c r="BB10277" s="7"/>
      <c r="BC10277" s="7"/>
      <c r="BD10277" s="7"/>
      <c r="BG10277" s="7"/>
      <c r="BH10277" s="7"/>
      <c r="BI10277" s="7"/>
      <c r="BJ10277" s="7"/>
      <c r="BK10277" s="7"/>
      <c r="BL10277" s="7"/>
      <c r="BM10277" s="7"/>
      <c r="BP10277" s="7"/>
      <c r="BQ10277" s="7"/>
      <c r="BR10277" s="7"/>
      <c r="BS10277" s="7"/>
      <c r="BT10277" s="7"/>
      <c r="BU10277" s="7"/>
      <c r="BV10277" s="7"/>
      <c r="BW10277" s="7"/>
    </row>
    <row r="10278" spans="43:75" x14ac:dyDescent="0.2">
      <c r="AQ10278" s="7"/>
      <c r="AR10278" s="7"/>
      <c r="AS10278" s="7"/>
      <c r="AT10278" s="7"/>
      <c r="AU10278" s="7"/>
      <c r="AV10278" s="234"/>
      <c r="AX10278" s="7"/>
      <c r="AY10278" s="7"/>
      <c r="AZ10278" s="7"/>
      <c r="BA10278" s="7"/>
      <c r="BB10278" s="7"/>
      <c r="BC10278" s="7"/>
      <c r="BD10278" s="7"/>
      <c r="BG10278" s="7"/>
      <c r="BH10278" s="7"/>
      <c r="BI10278" s="7"/>
      <c r="BJ10278" s="7"/>
      <c r="BK10278" s="7"/>
      <c r="BL10278" s="7"/>
      <c r="BM10278" s="7"/>
      <c r="BP10278" s="7"/>
      <c r="BQ10278" s="7"/>
      <c r="BR10278" s="7"/>
      <c r="BS10278" s="7"/>
      <c r="BT10278" s="7"/>
      <c r="BU10278" s="7"/>
      <c r="BV10278" s="7"/>
      <c r="BW10278" s="7"/>
    </row>
    <row r="10279" spans="43:75" x14ac:dyDescent="0.2">
      <c r="AQ10279" s="7"/>
      <c r="AR10279" s="7"/>
      <c r="AS10279" s="7"/>
      <c r="AT10279" s="7"/>
      <c r="AU10279" s="7"/>
      <c r="AV10279" s="234"/>
      <c r="AX10279" s="7"/>
      <c r="AY10279" s="7"/>
      <c r="AZ10279" s="7"/>
      <c r="BA10279" s="7"/>
      <c r="BB10279" s="7"/>
      <c r="BC10279" s="7"/>
      <c r="BD10279" s="7"/>
      <c r="BG10279" s="7"/>
      <c r="BH10279" s="7"/>
      <c r="BI10279" s="7"/>
      <c r="BJ10279" s="7"/>
      <c r="BK10279" s="7"/>
      <c r="BL10279" s="7"/>
      <c r="BM10279" s="7"/>
      <c r="BP10279" s="7"/>
      <c r="BQ10279" s="7"/>
      <c r="BR10279" s="7"/>
      <c r="BS10279" s="7"/>
      <c r="BT10279" s="7"/>
      <c r="BU10279" s="7"/>
      <c r="BV10279" s="7"/>
      <c r="BW10279" s="7"/>
    </row>
    <row r="10280" spans="43:75" x14ac:dyDescent="0.2">
      <c r="AQ10280" s="7"/>
      <c r="AR10280" s="7"/>
      <c r="AS10280" s="7"/>
      <c r="AT10280" s="7"/>
      <c r="AU10280" s="7"/>
      <c r="AV10280" s="234"/>
      <c r="AX10280" s="7"/>
      <c r="AY10280" s="7"/>
      <c r="AZ10280" s="7"/>
      <c r="BA10280" s="7"/>
      <c r="BB10280" s="7"/>
      <c r="BC10280" s="7"/>
      <c r="BD10280" s="7"/>
      <c r="BG10280" s="7"/>
      <c r="BH10280" s="7"/>
      <c r="BI10280" s="7"/>
      <c r="BJ10280" s="7"/>
      <c r="BK10280" s="7"/>
      <c r="BL10280" s="7"/>
      <c r="BM10280" s="7"/>
      <c r="BP10280" s="7"/>
      <c r="BQ10280" s="7"/>
      <c r="BR10280" s="7"/>
      <c r="BS10280" s="7"/>
      <c r="BT10280" s="7"/>
      <c r="BU10280" s="7"/>
      <c r="BV10280" s="7"/>
      <c r="BW10280" s="7"/>
    </row>
    <row r="10281" spans="43:75" x14ac:dyDescent="0.2">
      <c r="AQ10281" s="7"/>
      <c r="AR10281" s="7"/>
      <c r="AS10281" s="7"/>
      <c r="AT10281" s="7"/>
      <c r="AU10281" s="7"/>
      <c r="AV10281" s="234"/>
      <c r="AX10281" s="7"/>
      <c r="AY10281" s="7"/>
      <c r="AZ10281" s="7"/>
      <c r="BA10281" s="7"/>
      <c r="BB10281" s="7"/>
      <c r="BC10281" s="7"/>
      <c r="BD10281" s="7"/>
      <c r="BG10281" s="7"/>
      <c r="BH10281" s="7"/>
      <c r="BI10281" s="7"/>
      <c r="BJ10281" s="7"/>
      <c r="BK10281" s="7"/>
      <c r="BL10281" s="7"/>
      <c r="BM10281" s="7"/>
      <c r="BP10281" s="7"/>
      <c r="BQ10281" s="7"/>
      <c r="BR10281" s="7"/>
      <c r="BS10281" s="7"/>
      <c r="BT10281" s="7"/>
      <c r="BU10281" s="7"/>
      <c r="BV10281" s="7"/>
      <c r="BW10281" s="7"/>
    </row>
    <row r="10282" spans="43:75" x14ac:dyDescent="0.2">
      <c r="AQ10282" s="7"/>
      <c r="AR10282" s="7"/>
      <c r="AS10282" s="7"/>
      <c r="AT10282" s="7"/>
      <c r="AU10282" s="7"/>
      <c r="AV10282" s="234"/>
      <c r="AX10282" s="7"/>
      <c r="AY10282" s="7"/>
      <c r="AZ10282" s="7"/>
      <c r="BA10282" s="7"/>
      <c r="BB10282" s="7"/>
      <c r="BC10282" s="7"/>
      <c r="BD10282" s="7"/>
      <c r="BG10282" s="7"/>
      <c r="BH10282" s="7"/>
      <c r="BI10282" s="7"/>
      <c r="BJ10282" s="7"/>
      <c r="BK10282" s="7"/>
      <c r="BL10282" s="7"/>
      <c r="BM10282" s="7"/>
      <c r="BP10282" s="7"/>
      <c r="BQ10282" s="7"/>
      <c r="BR10282" s="7"/>
      <c r="BS10282" s="7"/>
      <c r="BT10282" s="7"/>
      <c r="BU10282" s="7"/>
      <c r="BV10282" s="7"/>
      <c r="BW10282" s="7"/>
    </row>
    <row r="10283" spans="43:75" x14ac:dyDescent="0.2">
      <c r="AQ10283" s="7"/>
      <c r="AR10283" s="7"/>
      <c r="AS10283" s="7"/>
      <c r="AT10283" s="7"/>
      <c r="AU10283" s="7"/>
      <c r="AV10283" s="234"/>
      <c r="AX10283" s="7"/>
      <c r="AY10283" s="7"/>
      <c r="AZ10283" s="7"/>
      <c r="BA10283" s="7"/>
      <c r="BB10283" s="7"/>
      <c r="BC10283" s="7"/>
      <c r="BD10283" s="7"/>
      <c r="BG10283" s="7"/>
      <c r="BH10283" s="7"/>
      <c r="BI10283" s="7"/>
      <c r="BJ10283" s="7"/>
      <c r="BK10283" s="7"/>
      <c r="BL10283" s="7"/>
      <c r="BM10283" s="7"/>
      <c r="BP10283" s="7"/>
      <c r="BQ10283" s="7"/>
      <c r="BR10283" s="7"/>
      <c r="BS10283" s="7"/>
      <c r="BT10283" s="7"/>
      <c r="BU10283" s="7"/>
      <c r="BV10283" s="7"/>
      <c r="BW10283" s="7"/>
    </row>
    <row r="10284" spans="43:75" x14ac:dyDescent="0.2">
      <c r="AQ10284" s="7"/>
      <c r="AR10284" s="7"/>
      <c r="AS10284" s="7"/>
      <c r="AT10284" s="7"/>
      <c r="AU10284" s="7"/>
      <c r="AV10284" s="234"/>
      <c r="AX10284" s="7"/>
      <c r="AY10284" s="7"/>
      <c r="AZ10284" s="7"/>
      <c r="BA10284" s="7"/>
      <c r="BB10284" s="7"/>
      <c r="BC10284" s="7"/>
      <c r="BD10284" s="7"/>
      <c r="BG10284" s="7"/>
      <c r="BH10284" s="7"/>
      <c r="BI10284" s="7"/>
      <c r="BJ10284" s="7"/>
      <c r="BK10284" s="7"/>
      <c r="BL10284" s="7"/>
      <c r="BM10284" s="7"/>
      <c r="BP10284" s="7"/>
      <c r="BQ10284" s="7"/>
      <c r="BR10284" s="7"/>
      <c r="BS10284" s="7"/>
      <c r="BT10284" s="7"/>
      <c r="BU10284" s="7"/>
      <c r="BV10284" s="7"/>
      <c r="BW10284" s="7"/>
    </row>
    <row r="10285" spans="43:75" x14ac:dyDescent="0.2">
      <c r="AQ10285" s="7"/>
      <c r="AR10285" s="7"/>
      <c r="AS10285" s="7"/>
      <c r="AT10285" s="7"/>
      <c r="AU10285" s="7"/>
      <c r="AV10285" s="234"/>
      <c r="AX10285" s="7"/>
      <c r="AY10285" s="7"/>
      <c r="AZ10285" s="7"/>
      <c r="BA10285" s="7"/>
      <c r="BB10285" s="7"/>
      <c r="BC10285" s="7"/>
      <c r="BD10285" s="7"/>
      <c r="BG10285" s="7"/>
      <c r="BH10285" s="7"/>
      <c r="BI10285" s="7"/>
      <c r="BJ10285" s="7"/>
      <c r="BK10285" s="7"/>
      <c r="BL10285" s="7"/>
      <c r="BM10285" s="7"/>
      <c r="BP10285" s="7"/>
      <c r="BQ10285" s="7"/>
      <c r="BR10285" s="7"/>
      <c r="BS10285" s="7"/>
      <c r="BT10285" s="7"/>
      <c r="BU10285" s="7"/>
      <c r="BV10285" s="7"/>
      <c r="BW10285" s="7"/>
    </row>
    <row r="10286" spans="43:75" x14ac:dyDescent="0.2">
      <c r="AQ10286" s="7"/>
      <c r="AR10286" s="7"/>
      <c r="AS10286" s="7"/>
      <c r="AT10286" s="7"/>
      <c r="AU10286" s="7"/>
      <c r="AV10286" s="234"/>
      <c r="AX10286" s="7"/>
      <c r="AY10286" s="7"/>
      <c r="AZ10286" s="7"/>
      <c r="BA10286" s="7"/>
      <c r="BB10286" s="7"/>
      <c r="BC10286" s="7"/>
      <c r="BD10286" s="7"/>
      <c r="BG10286" s="7"/>
      <c r="BH10286" s="7"/>
      <c r="BI10286" s="7"/>
      <c r="BJ10286" s="7"/>
      <c r="BK10286" s="7"/>
      <c r="BL10286" s="7"/>
      <c r="BM10286" s="7"/>
      <c r="BP10286" s="7"/>
      <c r="BQ10286" s="7"/>
      <c r="BR10286" s="7"/>
      <c r="BS10286" s="7"/>
      <c r="BT10286" s="7"/>
      <c r="BU10286" s="7"/>
      <c r="BV10286" s="7"/>
      <c r="BW10286" s="7"/>
    </row>
    <row r="10287" spans="43:75" x14ac:dyDescent="0.2">
      <c r="AQ10287" s="7"/>
      <c r="AR10287" s="7"/>
      <c r="AS10287" s="7"/>
      <c r="AT10287" s="7"/>
      <c r="AU10287" s="7"/>
      <c r="AV10287" s="234"/>
      <c r="AX10287" s="7"/>
      <c r="AY10287" s="7"/>
      <c r="AZ10287" s="7"/>
      <c r="BA10287" s="7"/>
      <c r="BB10287" s="7"/>
      <c r="BC10287" s="7"/>
      <c r="BD10287" s="7"/>
      <c r="BG10287" s="7"/>
      <c r="BH10287" s="7"/>
      <c r="BI10287" s="7"/>
      <c r="BJ10287" s="7"/>
      <c r="BK10287" s="7"/>
      <c r="BL10287" s="7"/>
      <c r="BM10287" s="7"/>
      <c r="BP10287" s="7"/>
      <c r="BQ10287" s="7"/>
      <c r="BR10287" s="7"/>
      <c r="BS10287" s="7"/>
      <c r="BT10287" s="7"/>
      <c r="BU10287" s="7"/>
      <c r="BV10287" s="7"/>
      <c r="BW10287" s="7"/>
    </row>
    <row r="10288" spans="43:75" x14ac:dyDescent="0.2">
      <c r="AQ10288" s="7"/>
      <c r="AR10288" s="7"/>
      <c r="AS10288" s="7"/>
      <c r="AT10288" s="7"/>
      <c r="AU10288" s="7"/>
      <c r="AV10288" s="234"/>
      <c r="AX10288" s="7"/>
      <c r="AY10288" s="7"/>
      <c r="AZ10288" s="7"/>
      <c r="BA10288" s="7"/>
      <c r="BB10288" s="7"/>
      <c r="BC10288" s="7"/>
      <c r="BD10288" s="7"/>
      <c r="BG10288" s="7"/>
      <c r="BH10288" s="7"/>
      <c r="BI10288" s="7"/>
      <c r="BJ10288" s="7"/>
      <c r="BK10288" s="7"/>
      <c r="BL10288" s="7"/>
      <c r="BM10288" s="7"/>
      <c r="BP10288" s="7"/>
      <c r="BQ10288" s="7"/>
      <c r="BR10288" s="7"/>
      <c r="BS10288" s="7"/>
      <c r="BT10288" s="7"/>
      <c r="BU10288" s="7"/>
      <c r="BV10288" s="7"/>
      <c r="BW10288" s="7"/>
    </row>
    <row r="10289" spans="43:75" x14ac:dyDescent="0.2">
      <c r="AQ10289" s="7"/>
      <c r="AR10289" s="7"/>
      <c r="AS10289" s="7"/>
      <c r="AT10289" s="7"/>
      <c r="AU10289" s="7"/>
      <c r="AV10289" s="234"/>
      <c r="AX10289" s="7"/>
      <c r="AY10289" s="7"/>
      <c r="AZ10289" s="7"/>
      <c r="BA10289" s="7"/>
      <c r="BB10289" s="7"/>
      <c r="BC10289" s="7"/>
      <c r="BD10289" s="7"/>
      <c r="BG10289" s="7"/>
      <c r="BH10289" s="7"/>
      <c r="BI10289" s="7"/>
      <c r="BJ10289" s="7"/>
      <c r="BK10289" s="7"/>
      <c r="BL10289" s="7"/>
      <c r="BM10289" s="7"/>
      <c r="BP10289" s="7"/>
      <c r="BQ10289" s="7"/>
      <c r="BR10289" s="7"/>
      <c r="BS10289" s="7"/>
      <c r="BT10289" s="7"/>
      <c r="BU10289" s="7"/>
      <c r="BV10289" s="7"/>
      <c r="BW10289" s="7"/>
    </row>
    <row r="10290" spans="43:75" x14ac:dyDescent="0.2">
      <c r="AQ10290" s="7"/>
      <c r="AR10290" s="7"/>
      <c r="AS10290" s="7"/>
      <c r="AT10290" s="7"/>
      <c r="AU10290" s="7"/>
      <c r="AV10290" s="234"/>
      <c r="AX10290" s="7"/>
      <c r="AY10290" s="7"/>
      <c r="AZ10290" s="7"/>
      <c r="BA10290" s="7"/>
      <c r="BB10290" s="7"/>
      <c r="BC10290" s="7"/>
      <c r="BD10290" s="7"/>
      <c r="BG10290" s="7"/>
      <c r="BH10290" s="7"/>
      <c r="BI10290" s="7"/>
      <c r="BJ10290" s="7"/>
      <c r="BK10290" s="7"/>
      <c r="BL10290" s="7"/>
      <c r="BM10290" s="7"/>
      <c r="BP10290" s="7"/>
      <c r="BQ10290" s="7"/>
      <c r="BR10290" s="7"/>
      <c r="BS10290" s="7"/>
      <c r="BT10290" s="7"/>
      <c r="BU10290" s="7"/>
      <c r="BV10290" s="7"/>
      <c r="BW10290" s="7"/>
    </row>
    <row r="10291" spans="43:75" x14ac:dyDescent="0.2">
      <c r="AQ10291" s="7"/>
      <c r="AR10291" s="7"/>
      <c r="AS10291" s="7"/>
      <c r="AT10291" s="7"/>
      <c r="AU10291" s="7"/>
      <c r="AV10291" s="234"/>
      <c r="AX10291" s="7"/>
      <c r="AY10291" s="7"/>
      <c r="AZ10291" s="7"/>
      <c r="BA10291" s="7"/>
      <c r="BB10291" s="7"/>
      <c r="BC10291" s="7"/>
      <c r="BD10291" s="7"/>
      <c r="BG10291" s="7"/>
      <c r="BH10291" s="7"/>
      <c r="BI10291" s="7"/>
      <c r="BJ10291" s="7"/>
      <c r="BK10291" s="7"/>
      <c r="BL10291" s="7"/>
      <c r="BM10291" s="7"/>
      <c r="BP10291" s="7"/>
      <c r="BQ10291" s="7"/>
      <c r="BR10291" s="7"/>
      <c r="BS10291" s="7"/>
      <c r="BT10291" s="7"/>
      <c r="BU10291" s="7"/>
      <c r="BV10291" s="7"/>
      <c r="BW10291" s="7"/>
    </row>
    <row r="10292" spans="43:75" x14ac:dyDescent="0.2">
      <c r="AQ10292" s="7"/>
      <c r="AR10292" s="7"/>
      <c r="AS10292" s="7"/>
      <c r="AT10292" s="7"/>
      <c r="AU10292" s="7"/>
      <c r="AV10292" s="234"/>
      <c r="AX10292" s="7"/>
      <c r="AY10292" s="7"/>
      <c r="AZ10292" s="7"/>
      <c r="BA10292" s="7"/>
      <c r="BB10292" s="7"/>
      <c r="BC10292" s="7"/>
      <c r="BD10292" s="7"/>
      <c r="BG10292" s="7"/>
      <c r="BH10292" s="7"/>
      <c r="BI10292" s="7"/>
      <c r="BJ10292" s="7"/>
      <c r="BK10292" s="7"/>
      <c r="BL10292" s="7"/>
      <c r="BM10292" s="7"/>
      <c r="BP10292" s="7"/>
      <c r="BQ10292" s="7"/>
      <c r="BR10292" s="7"/>
      <c r="BS10292" s="7"/>
      <c r="BT10292" s="7"/>
      <c r="BU10292" s="7"/>
      <c r="BV10292" s="7"/>
      <c r="BW10292" s="7"/>
    </row>
    <row r="10293" spans="43:75" x14ac:dyDescent="0.2">
      <c r="AQ10293" s="7"/>
      <c r="AR10293" s="7"/>
      <c r="AS10293" s="7"/>
      <c r="AT10293" s="7"/>
      <c r="AU10293" s="7"/>
      <c r="AV10293" s="234"/>
      <c r="AX10293" s="7"/>
      <c r="AY10293" s="7"/>
      <c r="AZ10293" s="7"/>
      <c r="BA10293" s="7"/>
      <c r="BB10293" s="7"/>
      <c r="BC10293" s="7"/>
      <c r="BD10293" s="7"/>
      <c r="BG10293" s="7"/>
      <c r="BH10293" s="7"/>
      <c r="BI10293" s="7"/>
      <c r="BJ10293" s="7"/>
      <c r="BK10293" s="7"/>
      <c r="BL10293" s="7"/>
      <c r="BM10293" s="7"/>
      <c r="BP10293" s="7"/>
      <c r="BQ10293" s="7"/>
      <c r="BR10293" s="7"/>
      <c r="BS10293" s="7"/>
      <c r="BT10293" s="7"/>
      <c r="BU10293" s="7"/>
      <c r="BV10293" s="7"/>
      <c r="BW10293" s="7"/>
    </row>
    <row r="10294" spans="43:75" x14ac:dyDescent="0.2">
      <c r="AQ10294" s="7"/>
      <c r="AR10294" s="7"/>
      <c r="AS10294" s="7"/>
      <c r="AT10294" s="7"/>
      <c r="AU10294" s="7"/>
      <c r="AV10294" s="234"/>
      <c r="AX10294" s="7"/>
      <c r="AY10294" s="7"/>
      <c r="AZ10294" s="7"/>
      <c r="BA10294" s="7"/>
      <c r="BB10294" s="7"/>
      <c r="BC10294" s="7"/>
      <c r="BD10294" s="7"/>
      <c r="BG10294" s="7"/>
      <c r="BH10294" s="7"/>
      <c r="BI10294" s="7"/>
      <c r="BJ10294" s="7"/>
      <c r="BK10294" s="7"/>
      <c r="BL10294" s="7"/>
      <c r="BM10294" s="7"/>
      <c r="BP10294" s="7"/>
      <c r="BQ10294" s="7"/>
      <c r="BR10294" s="7"/>
      <c r="BS10294" s="7"/>
      <c r="BT10294" s="7"/>
      <c r="BU10294" s="7"/>
      <c r="BV10294" s="7"/>
      <c r="BW10294" s="7"/>
    </row>
    <row r="10295" spans="43:75" x14ac:dyDescent="0.2">
      <c r="AQ10295" s="7"/>
      <c r="AR10295" s="7"/>
      <c r="AS10295" s="7"/>
      <c r="AT10295" s="7"/>
      <c r="AU10295" s="7"/>
      <c r="AV10295" s="234"/>
      <c r="AX10295" s="7"/>
      <c r="AY10295" s="7"/>
      <c r="AZ10295" s="7"/>
      <c r="BA10295" s="7"/>
      <c r="BB10295" s="7"/>
      <c r="BC10295" s="7"/>
      <c r="BD10295" s="7"/>
      <c r="BG10295" s="7"/>
      <c r="BH10295" s="7"/>
      <c r="BI10295" s="7"/>
      <c r="BJ10295" s="7"/>
      <c r="BK10295" s="7"/>
      <c r="BL10295" s="7"/>
      <c r="BM10295" s="7"/>
      <c r="BP10295" s="7"/>
      <c r="BQ10295" s="7"/>
      <c r="BR10295" s="7"/>
      <c r="BS10295" s="7"/>
      <c r="BT10295" s="7"/>
      <c r="BU10295" s="7"/>
      <c r="BV10295" s="7"/>
      <c r="BW10295" s="7"/>
    </row>
    <row r="10296" spans="43:75" x14ac:dyDescent="0.2">
      <c r="AQ10296" s="7"/>
      <c r="AR10296" s="7"/>
      <c r="AS10296" s="7"/>
      <c r="AT10296" s="7"/>
      <c r="AU10296" s="7"/>
      <c r="AV10296" s="234"/>
      <c r="AX10296" s="7"/>
      <c r="AY10296" s="7"/>
      <c r="AZ10296" s="7"/>
      <c r="BA10296" s="7"/>
      <c r="BB10296" s="7"/>
      <c r="BC10296" s="7"/>
      <c r="BD10296" s="7"/>
      <c r="BG10296" s="7"/>
      <c r="BH10296" s="7"/>
      <c r="BI10296" s="7"/>
      <c r="BJ10296" s="7"/>
      <c r="BK10296" s="7"/>
      <c r="BL10296" s="7"/>
      <c r="BM10296" s="7"/>
      <c r="BP10296" s="7"/>
      <c r="BQ10296" s="7"/>
      <c r="BR10296" s="7"/>
      <c r="BS10296" s="7"/>
      <c r="BT10296" s="7"/>
      <c r="BU10296" s="7"/>
      <c r="BV10296" s="7"/>
      <c r="BW10296" s="7"/>
    </row>
    <row r="10297" spans="43:75" x14ac:dyDescent="0.2">
      <c r="AQ10297" s="7"/>
      <c r="AR10297" s="7"/>
      <c r="AS10297" s="7"/>
      <c r="AT10297" s="7"/>
      <c r="AU10297" s="7"/>
      <c r="AV10297" s="234"/>
      <c r="AX10297" s="7"/>
      <c r="AY10297" s="7"/>
      <c r="AZ10297" s="7"/>
      <c r="BA10297" s="7"/>
      <c r="BB10297" s="7"/>
      <c r="BC10297" s="7"/>
      <c r="BD10297" s="7"/>
      <c r="BG10297" s="7"/>
      <c r="BH10297" s="7"/>
      <c r="BI10297" s="7"/>
      <c r="BJ10297" s="7"/>
      <c r="BK10297" s="7"/>
      <c r="BL10297" s="7"/>
      <c r="BM10297" s="7"/>
      <c r="BP10297" s="7"/>
      <c r="BQ10297" s="7"/>
      <c r="BR10297" s="7"/>
      <c r="BS10297" s="7"/>
      <c r="BT10297" s="7"/>
      <c r="BU10297" s="7"/>
      <c r="BV10297" s="7"/>
      <c r="BW10297" s="7"/>
    </row>
    <row r="10298" spans="43:75" x14ac:dyDescent="0.2">
      <c r="AQ10298" s="7"/>
      <c r="AR10298" s="7"/>
      <c r="AS10298" s="7"/>
      <c r="AT10298" s="7"/>
      <c r="AU10298" s="7"/>
      <c r="AV10298" s="234"/>
      <c r="AX10298" s="7"/>
      <c r="AY10298" s="7"/>
      <c r="AZ10298" s="7"/>
      <c r="BA10298" s="7"/>
      <c r="BB10298" s="7"/>
      <c r="BC10298" s="7"/>
      <c r="BD10298" s="7"/>
      <c r="BG10298" s="7"/>
      <c r="BH10298" s="7"/>
      <c r="BI10298" s="7"/>
      <c r="BJ10298" s="7"/>
      <c r="BK10298" s="7"/>
      <c r="BL10298" s="7"/>
      <c r="BM10298" s="7"/>
      <c r="BP10298" s="7"/>
      <c r="BQ10298" s="7"/>
      <c r="BR10298" s="7"/>
      <c r="BS10298" s="7"/>
      <c r="BT10298" s="7"/>
      <c r="BU10298" s="7"/>
      <c r="BV10298" s="7"/>
      <c r="BW10298" s="7"/>
    </row>
    <row r="10299" spans="43:75" x14ac:dyDescent="0.2">
      <c r="AQ10299" s="7"/>
      <c r="AR10299" s="7"/>
      <c r="AS10299" s="7"/>
      <c r="AT10299" s="7"/>
      <c r="AU10299" s="7"/>
      <c r="AV10299" s="234"/>
      <c r="AX10299" s="7"/>
      <c r="AY10299" s="7"/>
      <c r="AZ10299" s="7"/>
      <c r="BA10299" s="7"/>
      <c r="BB10299" s="7"/>
      <c r="BC10299" s="7"/>
      <c r="BD10299" s="7"/>
      <c r="BG10299" s="7"/>
      <c r="BH10299" s="7"/>
      <c r="BI10299" s="7"/>
      <c r="BJ10299" s="7"/>
      <c r="BK10299" s="7"/>
      <c r="BL10299" s="7"/>
      <c r="BM10299" s="7"/>
      <c r="BP10299" s="7"/>
      <c r="BQ10299" s="7"/>
      <c r="BR10299" s="7"/>
      <c r="BS10299" s="7"/>
      <c r="BT10299" s="7"/>
      <c r="BU10299" s="7"/>
      <c r="BV10299" s="7"/>
      <c r="BW10299" s="7"/>
    </row>
    <row r="10300" spans="43:75" x14ac:dyDescent="0.2">
      <c r="AQ10300" s="7"/>
      <c r="AR10300" s="7"/>
      <c r="AS10300" s="7"/>
      <c r="AT10300" s="7"/>
      <c r="AU10300" s="7"/>
      <c r="AV10300" s="234"/>
      <c r="AX10300" s="7"/>
      <c r="AY10300" s="7"/>
      <c r="AZ10300" s="7"/>
      <c r="BA10300" s="7"/>
      <c r="BB10300" s="7"/>
      <c r="BC10300" s="7"/>
      <c r="BD10300" s="7"/>
      <c r="BG10300" s="7"/>
      <c r="BH10300" s="7"/>
      <c r="BI10300" s="7"/>
      <c r="BJ10300" s="7"/>
      <c r="BK10300" s="7"/>
      <c r="BL10300" s="7"/>
      <c r="BM10300" s="7"/>
      <c r="BP10300" s="7"/>
      <c r="BQ10300" s="7"/>
      <c r="BR10300" s="7"/>
      <c r="BS10300" s="7"/>
      <c r="BT10300" s="7"/>
      <c r="BU10300" s="7"/>
      <c r="BV10300" s="7"/>
      <c r="BW10300" s="7"/>
    </row>
    <row r="10301" spans="43:75" x14ac:dyDescent="0.2">
      <c r="AQ10301" s="7"/>
      <c r="AR10301" s="7"/>
      <c r="AS10301" s="7"/>
      <c r="AT10301" s="7"/>
      <c r="AU10301" s="7"/>
      <c r="AV10301" s="234"/>
      <c r="AX10301" s="7"/>
      <c r="AY10301" s="7"/>
      <c r="AZ10301" s="7"/>
      <c r="BA10301" s="7"/>
      <c r="BB10301" s="7"/>
      <c r="BC10301" s="7"/>
      <c r="BD10301" s="7"/>
      <c r="BG10301" s="7"/>
      <c r="BH10301" s="7"/>
      <c r="BI10301" s="7"/>
      <c r="BJ10301" s="7"/>
      <c r="BK10301" s="7"/>
      <c r="BL10301" s="7"/>
      <c r="BM10301" s="7"/>
      <c r="BP10301" s="7"/>
      <c r="BQ10301" s="7"/>
      <c r="BR10301" s="7"/>
      <c r="BS10301" s="7"/>
      <c r="BT10301" s="7"/>
      <c r="BU10301" s="7"/>
      <c r="BV10301" s="7"/>
      <c r="BW10301" s="7"/>
    </row>
    <row r="10302" spans="43:75" x14ac:dyDescent="0.2">
      <c r="AQ10302" s="7"/>
      <c r="AR10302" s="7"/>
      <c r="AS10302" s="7"/>
      <c r="AT10302" s="7"/>
      <c r="AU10302" s="7"/>
      <c r="AV10302" s="234"/>
      <c r="AX10302" s="7"/>
      <c r="AY10302" s="7"/>
      <c r="AZ10302" s="7"/>
      <c r="BA10302" s="7"/>
      <c r="BB10302" s="7"/>
      <c r="BC10302" s="7"/>
      <c r="BD10302" s="7"/>
      <c r="BG10302" s="7"/>
      <c r="BH10302" s="7"/>
      <c r="BI10302" s="7"/>
      <c r="BJ10302" s="7"/>
      <c r="BK10302" s="7"/>
      <c r="BL10302" s="7"/>
      <c r="BM10302" s="7"/>
      <c r="BP10302" s="7"/>
      <c r="BQ10302" s="7"/>
      <c r="BR10302" s="7"/>
      <c r="BS10302" s="7"/>
      <c r="BT10302" s="7"/>
      <c r="BU10302" s="7"/>
      <c r="BV10302" s="7"/>
      <c r="BW10302" s="7"/>
    </row>
    <row r="10303" spans="43:75" x14ac:dyDescent="0.2">
      <c r="AQ10303" s="7"/>
      <c r="AR10303" s="7"/>
      <c r="AS10303" s="7"/>
      <c r="AT10303" s="7"/>
      <c r="AU10303" s="7"/>
      <c r="AV10303" s="234"/>
      <c r="AX10303" s="7"/>
      <c r="AY10303" s="7"/>
      <c r="AZ10303" s="7"/>
      <c r="BA10303" s="7"/>
      <c r="BB10303" s="7"/>
      <c r="BC10303" s="7"/>
      <c r="BD10303" s="7"/>
      <c r="BG10303" s="7"/>
      <c r="BH10303" s="7"/>
      <c r="BI10303" s="7"/>
      <c r="BJ10303" s="7"/>
      <c r="BK10303" s="7"/>
      <c r="BL10303" s="7"/>
      <c r="BM10303" s="7"/>
      <c r="BP10303" s="7"/>
      <c r="BQ10303" s="7"/>
      <c r="BR10303" s="7"/>
      <c r="BS10303" s="7"/>
      <c r="BT10303" s="7"/>
      <c r="BU10303" s="7"/>
      <c r="BV10303" s="7"/>
      <c r="BW10303" s="7"/>
    </row>
    <row r="10304" spans="43:75" x14ac:dyDescent="0.2">
      <c r="AQ10304" s="7"/>
      <c r="AR10304" s="7"/>
      <c r="AS10304" s="7"/>
      <c r="AT10304" s="7"/>
      <c r="AU10304" s="7"/>
      <c r="AV10304" s="234"/>
      <c r="AX10304" s="7"/>
      <c r="AY10304" s="7"/>
      <c r="AZ10304" s="7"/>
      <c r="BA10304" s="7"/>
      <c r="BB10304" s="7"/>
      <c r="BC10304" s="7"/>
      <c r="BD10304" s="7"/>
      <c r="BG10304" s="7"/>
      <c r="BH10304" s="7"/>
      <c r="BI10304" s="7"/>
      <c r="BJ10304" s="7"/>
      <c r="BK10304" s="7"/>
      <c r="BL10304" s="7"/>
      <c r="BM10304" s="7"/>
      <c r="BP10304" s="7"/>
      <c r="BQ10304" s="7"/>
      <c r="BR10304" s="7"/>
      <c r="BS10304" s="7"/>
      <c r="BT10304" s="7"/>
      <c r="BU10304" s="7"/>
      <c r="BV10304" s="7"/>
      <c r="BW10304" s="7"/>
    </row>
    <row r="10305" spans="43:75" x14ac:dyDescent="0.2">
      <c r="AQ10305" s="7"/>
      <c r="AR10305" s="7"/>
      <c r="AS10305" s="7"/>
      <c r="AT10305" s="7"/>
      <c r="AU10305" s="7"/>
      <c r="AV10305" s="234"/>
      <c r="AX10305" s="7"/>
      <c r="AY10305" s="7"/>
      <c r="AZ10305" s="7"/>
      <c r="BA10305" s="7"/>
      <c r="BB10305" s="7"/>
      <c r="BC10305" s="7"/>
      <c r="BD10305" s="7"/>
      <c r="BG10305" s="7"/>
      <c r="BH10305" s="7"/>
      <c r="BI10305" s="7"/>
      <c r="BJ10305" s="7"/>
      <c r="BK10305" s="7"/>
      <c r="BL10305" s="7"/>
      <c r="BM10305" s="7"/>
      <c r="BP10305" s="7"/>
      <c r="BQ10305" s="7"/>
      <c r="BR10305" s="7"/>
      <c r="BS10305" s="7"/>
      <c r="BT10305" s="7"/>
      <c r="BU10305" s="7"/>
      <c r="BV10305" s="7"/>
      <c r="BW10305" s="7"/>
    </row>
    <row r="10306" spans="43:75" x14ac:dyDescent="0.2">
      <c r="AQ10306" s="7"/>
      <c r="AR10306" s="7"/>
      <c r="AS10306" s="7"/>
      <c r="AT10306" s="7"/>
      <c r="AU10306" s="7"/>
      <c r="AV10306" s="234"/>
      <c r="AX10306" s="7"/>
      <c r="AY10306" s="7"/>
      <c r="AZ10306" s="7"/>
      <c r="BA10306" s="7"/>
      <c r="BB10306" s="7"/>
      <c r="BC10306" s="7"/>
      <c r="BD10306" s="7"/>
      <c r="BG10306" s="7"/>
      <c r="BH10306" s="7"/>
      <c r="BI10306" s="7"/>
      <c r="BJ10306" s="7"/>
      <c r="BK10306" s="7"/>
      <c r="BL10306" s="7"/>
      <c r="BM10306" s="7"/>
      <c r="BP10306" s="7"/>
      <c r="BQ10306" s="7"/>
      <c r="BR10306" s="7"/>
      <c r="BS10306" s="7"/>
      <c r="BT10306" s="7"/>
      <c r="BU10306" s="7"/>
      <c r="BV10306" s="7"/>
      <c r="BW10306" s="7"/>
    </row>
    <row r="10307" spans="43:75" x14ac:dyDescent="0.2">
      <c r="AQ10307" s="7"/>
      <c r="AR10307" s="7"/>
      <c r="AS10307" s="7"/>
      <c r="AT10307" s="7"/>
      <c r="AU10307" s="7"/>
      <c r="AV10307" s="234"/>
      <c r="AX10307" s="7"/>
      <c r="AY10307" s="7"/>
      <c r="AZ10307" s="7"/>
      <c r="BA10307" s="7"/>
      <c r="BB10307" s="7"/>
      <c r="BC10307" s="7"/>
      <c r="BD10307" s="7"/>
      <c r="BG10307" s="7"/>
      <c r="BH10307" s="7"/>
      <c r="BI10307" s="7"/>
      <c r="BJ10307" s="7"/>
      <c r="BK10307" s="7"/>
      <c r="BL10307" s="7"/>
      <c r="BM10307" s="7"/>
      <c r="BP10307" s="7"/>
      <c r="BQ10307" s="7"/>
      <c r="BR10307" s="7"/>
      <c r="BS10307" s="7"/>
      <c r="BT10307" s="7"/>
      <c r="BU10307" s="7"/>
      <c r="BV10307" s="7"/>
      <c r="BW10307" s="7"/>
    </row>
    <row r="10308" spans="43:75" x14ac:dyDescent="0.2">
      <c r="AQ10308" s="7"/>
      <c r="AR10308" s="7"/>
      <c r="AS10308" s="7"/>
      <c r="AT10308" s="7"/>
      <c r="AU10308" s="7"/>
      <c r="AV10308" s="234"/>
      <c r="AX10308" s="7"/>
      <c r="AY10308" s="7"/>
      <c r="AZ10308" s="7"/>
      <c r="BA10308" s="7"/>
      <c r="BB10308" s="7"/>
      <c r="BC10308" s="7"/>
      <c r="BD10308" s="7"/>
      <c r="BG10308" s="7"/>
      <c r="BH10308" s="7"/>
      <c r="BI10308" s="7"/>
      <c r="BJ10308" s="7"/>
      <c r="BK10308" s="7"/>
      <c r="BL10308" s="7"/>
      <c r="BM10308" s="7"/>
      <c r="BP10308" s="7"/>
      <c r="BQ10308" s="7"/>
      <c r="BR10308" s="7"/>
      <c r="BS10308" s="7"/>
      <c r="BT10308" s="7"/>
      <c r="BU10308" s="7"/>
      <c r="BV10308" s="7"/>
      <c r="BW10308" s="7"/>
    </row>
    <row r="10309" spans="43:75" x14ac:dyDescent="0.2">
      <c r="AQ10309" s="7"/>
      <c r="AR10309" s="7"/>
      <c r="AS10309" s="7"/>
      <c r="AT10309" s="7"/>
      <c r="AU10309" s="7"/>
      <c r="AV10309" s="234"/>
      <c r="AX10309" s="7"/>
      <c r="AY10309" s="7"/>
      <c r="AZ10309" s="7"/>
      <c r="BA10309" s="7"/>
      <c r="BB10309" s="7"/>
      <c r="BC10309" s="7"/>
      <c r="BD10309" s="7"/>
      <c r="BG10309" s="7"/>
      <c r="BH10309" s="7"/>
      <c r="BI10309" s="7"/>
      <c r="BJ10309" s="7"/>
      <c r="BK10309" s="7"/>
      <c r="BL10309" s="7"/>
      <c r="BM10309" s="7"/>
      <c r="BP10309" s="7"/>
      <c r="BQ10309" s="7"/>
      <c r="BR10309" s="7"/>
      <c r="BS10309" s="7"/>
      <c r="BT10309" s="7"/>
      <c r="BU10309" s="7"/>
      <c r="BV10309" s="7"/>
      <c r="BW10309" s="7"/>
    </row>
    <row r="10310" spans="43:75" x14ac:dyDescent="0.2">
      <c r="AQ10310" s="7"/>
      <c r="AR10310" s="7"/>
      <c r="AS10310" s="7"/>
      <c r="AT10310" s="7"/>
      <c r="AU10310" s="7"/>
      <c r="AV10310" s="234"/>
      <c r="AX10310" s="7"/>
      <c r="AY10310" s="7"/>
      <c r="AZ10310" s="7"/>
      <c r="BA10310" s="7"/>
      <c r="BB10310" s="7"/>
      <c r="BC10310" s="7"/>
      <c r="BD10310" s="7"/>
      <c r="BG10310" s="7"/>
      <c r="BH10310" s="7"/>
      <c r="BI10310" s="7"/>
      <c r="BJ10310" s="7"/>
      <c r="BK10310" s="7"/>
      <c r="BL10310" s="7"/>
      <c r="BM10310" s="7"/>
      <c r="BP10310" s="7"/>
      <c r="BQ10310" s="7"/>
      <c r="BR10310" s="7"/>
      <c r="BS10310" s="7"/>
      <c r="BT10310" s="7"/>
      <c r="BU10310" s="7"/>
      <c r="BV10310" s="7"/>
      <c r="BW10310" s="7"/>
    </row>
    <row r="10311" spans="43:75" x14ac:dyDescent="0.2">
      <c r="AQ10311" s="7"/>
      <c r="AR10311" s="7"/>
      <c r="AS10311" s="7"/>
      <c r="AT10311" s="7"/>
      <c r="AU10311" s="7"/>
      <c r="AV10311" s="234"/>
      <c r="AX10311" s="7"/>
      <c r="AY10311" s="7"/>
      <c r="AZ10311" s="7"/>
      <c r="BA10311" s="7"/>
      <c r="BB10311" s="7"/>
      <c r="BC10311" s="7"/>
      <c r="BD10311" s="7"/>
      <c r="BG10311" s="7"/>
      <c r="BH10311" s="7"/>
      <c r="BI10311" s="7"/>
      <c r="BJ10311" s="7"/>
      <c r="BK10311" s="7"/>
      <c r="BL10311" s="7"/>
      <c r="BM10311" s="7"/>
      <c r="BP10311" s="7"/>
      <c r="BQ10311" s="7"/>
      <c r="BR10311" s="7"/>
      <c r="BS10311" s="7"/>
      <c r="BT10311" s="7"/>
      <c r="BU10311" s="7"/>
      <c r="BV10311" s="7"/>
      <c r="BW10311" s="7"/>
    </row>
    <row r="10312" spans="43:75" x14ac:dyDescent="0.2">
      <c r="AQ10312" s="7"/>
      <c r="AR10312" s="7"/>
      <c r="AS10312" s="7"/>
      <c r="AT10312" s="7"/>
      <c r="AU10312" s="7"/>
      <c r="AV10312" s="234"/>
      <c r="AX10312" s="7"/>
      <c r="AY10312" s="7"/>
      <c r="AZ10312" s="7"/>
      <c r="BA10312" s="7"/>
      <c r="BB10312" s="7"/>
      <c r="BC10312" s="7"/>
      <c r="BD10312" s="7"/>
      <c r="BG10312" s="7"/>
      <c r="BH10312" s="7"/>
      <c r="BI10312" s="7"/>
      <c r="BJ10312" s="7"/>
      <c r="BK10312" s="7"/>
      <c r="BL10312" s="7"/>
      <c r="BM10312" s="7"/>
      <c r="BP10312" s="7"/>
      <c r="BQ10312" s="7"/>
      <c r="BR10312" s="7"/>
      <c r="BS10312" s="7"/>
      <c r="BT10312" s="7"/>
      <c r="BU10312" s="7"/>
      <c r="BV10312" s="7"/>
      <c r="BW10312" s="7"/>
    </row>
    <row r="10313" spans="43:75" x14ac:dyDescent="0.2">
      <c r="AQ10313" s="7"/>
      <c r="AR10313" s="7"/>
      <c r="AS10313" s="7"/>
      <c r="AT10313" s="7"/>
      <c r="AU10313" s="7"/>
      <c r="AV10313" s="234"/>
      <c r="AX10313" s="7"/>
      <c r="AY10313" s="7"/>
      <c r="AZ10313" s="7"/>
      <c r="BA10313" s="7"/>
      <c r="BB10313" s="7"/>
      <c r="BC10313" s="7"/>
      <c r="BD10313" s="7"/>
      <c r="BG10313" s="7"/>
      <c r="BH10313" s="7"/>
      <c r="BI10313" s="7"/>
      <c r="BJ10313" s="7"/>
      <c r="BK10313" s="7"/>
      <c r="BL10313" s="7"/>
      <c r="BM10313" s="7"/>
      <c r="BP10313" s="7"/>
      <c r="BQ10313" s="7"/>
      <c r="BR10313" s="7"/>
      <c r="BS10313" s="7"/>
      <c r="BT10313" s="7"/>
      <c r="BU10313" s="7"/>
      <c r="BV10313" s="7"/>
      <c r="BW10313" s="7"/>
    </row>
    <row r="10314" spans="43:75" x14ac:dyDescent="0.2">
      <c r="AQ10314" s="7"/>
      <c r="AR10314" s="7"/>
      <c r="AS10314" s="7"/>
      <c r="AT10314" s="7"/>
      <c r="AU10314" s="7"/>
      <c r="AV10314" s="234"/>
      <c r="AX10314" s="7"/>
      <c r="AY10314" s="7"/>
      <c r="AZ10314" s="7"/>
      <c r="BA10314" s="7"/>
      <c r="BB10314" s="7"/>
      <c r="BC10314" s="7"/>
      <c r="BD10314" s="7"/>
      <c r="BG10314" s="7"/>
      <c r="BH10314" s="7"/>
      <c r="BI10314" s="7"/>
      <c r="BJ10314" s="7"/>
      <c r="BK10314" s="7"/>
      <c r="BL10314" s="7"/>
      <c r="BM10314" s="7"/>
      <c r="BP10314" s="7"/>
      <c r="BQ10314" s="7"/>
      <c r="BR10314" s="7"/>
      <c r="BS10314" s="7"/>
      <c r="BT10314" s="7"/>
      <c r="BU10314" s="7"/>
      <c r="BV10314" s="7"/>
      <c r="BW10314" s="7"/>
    </row>
    <row r="10315" spans="43:75" x14ac:dyDescent="0.2">
      <c r="AQ10315" s="7"/>
      <c r="AR10315" s="7"/>
      <c r="AS10315" s="7"/>
      <c r="AT10315" s="7"/>
      <c r="AU10315" s="7"/>
      <c r="AV10315" s="234"/>
      <c r="AX10315" s="7"/>
      <c r="AY10315" s="7"/>
      <c r="AZ10315" s="7"/>
      <c r="BA10315" s="7"/>
      <c r="BB10315" s="7"/>
      <c r="BC10315" s="7"/>
      <c r="BD10315" s="7"/>
      <c r="BG10315" s="7"/>
      <c r="BH10315" s="7"/>
      <c r="BI10315" s="7"/>
      <c r="BJ10315" s="7"/>
      <c r="BK10315" s="7"/>
      <c r="BL10315" s="7"/>
      <c r="BM10315" s="7"/>
      <c r="BP10315" s="7"/>
      <c r="BQ10315" s="7"/>
      <c r="BR10315" s="7"/>
      <c r="BS10315" s="7"/>
      <c r="BT10315" s="7"/>
      <c r="BU10315" s="7"/>
      <c r="BV10315" s="7"/>
      <c r="BW10315" s="7"/>
    </row>
    <row r="10316" spans="43:75" x14ac:dyDescent="0.2">
      <c r="AQ10316" s="7"/>
      <c r="AR10316" s="7"/>
      <c r="AS10316" s="7"/>
      <c r="AT10316" s="7"/>
      <c r="AU10316" s="7"/>
      <c r="AV10316" s="234"/>
      <c r="AX10316" s="7"/>
      <c r="AY10316" s="7"/>
      <c r="AZ10316" s="7"/>
      <c r="BA10316" s="7"/>
      <c r="BB10316" s="7"/>
      <c r="BC10316" s="7"/>
      <c r="BD10316" s="7"/>
      <c r="BG10316" s="7"/>
      <c r="BH10316" s="7"/>
      <c r="BI10316" s="7"/>
      <c r="BJ10316" s="7"/>
      <c r="BK10316" s="7"/>
      <c r="BL10316" s="7"/>
      <c r="BM10316" s="7"/>
      <c r="BP10316" s="7"/>
      <c r="BQ10316" s="7"/>
      <c r="BR10316" s="7"/>
      <c r="BS10316" s="7"/>
      <c r="BT10316" s="7"/>
      <c r="BU10316" s="7"/>
      <c r="BV10316" s="7"/>
      <c r="BW10316" s="7"/>
    </row>
    <row r="10317" spans="43:75" x14ac:dyDescent="0.2">
      <c r="AQ10317" s="7"/>
      <c r="AR10317" s="7"/>
      <c r="AS10317" s="7"/>
      <c r="AT10317" s="7"/>
      <c r="AU10317" s="7"/>
      <c r="AV10317" s="234"/>
      <c r="AX10317" s="7"/>
      <c r="AY10317" s="7"/>
      <c r="AZ10317" s="7"/>
      <c r="BA10317" s="7"/>
      <c r="BB10317" s="7"/>
      <c r="BC10317" s="7"/>
      <c r="BD10317" s="7"/>
      <c r="BG10317" s="7"/>
      <c r="BH10317" s="7"/>
      <c r="BI10317" s="7"/>
      <c r="BJ10317" s="7"/>
      <c r="BK10317" s="7"/>
      <c r="BL10317" s="7"/>
      <c r="BM10317" s="7"/>
      <c r="BP10317" s="7"/>
      <c r="BQ10317" s="7"/>
      <c r="BR10317" s="7"/>
      <c r="BS10317" s="7"/>
      <c r="BT10317" s="7"/>
      <c r="BU10317" s="7"/>
      <c r="BV10317" s="7"/>
      <c r="BW10317" s="7"/>
    </row>
    <row r="10318" spans="43:75" x14ac:dyDescent="0.2">
      <c r="AQ10318" s="7"/>
      <c r="AR10318" s="7"/>
      <c r="AS10318" s="7"/>
      <c r="AT10318" s="7"/>
      <c r="AU10318" s="7"/>
      <c r="AV10318" s="234"/>
      <c r="AX10318" s="7"/>
      <c r="AY10318" s="7"/>
      <c r="AZ10318" s="7"/>
      <c r="BA10318" s="7"/>
      <c r="BB10318" s="7"/>
      <c r="BC10318" s="7"/>
      <c r="BD10318" s="7"/>
      <c r="BG10318" s="7"/>
      <c r="BH10318" s="7"/>
      <c r="BI10318" s="7"/>
      <c r="BJ10318" s="7"/>
      <c r="BK10318" s="7"/>
      <c r="BL10318" s="7"/>
      <c r="BM10318" s="7"/>
      <c r="BP10318" s="7"/>
      <c r="BQ10318" s="7"/>
      <c r="BR10318" s="7"/>
      <c r="BS10318" s="7"/>
      <c r="BT10318" s="7"/>
      <c r="BU10318" s="7"/>
      <c r="BV10318" s="7"/>
      <c r="BW10318" s="7"/>
    </row>
    <row r="10319" spans="43:75" x14ac:dyDescent="0.2">
      <c r="AQ10319" s="7"/>
      <c r="AR10319" s="7"/>
      <c r="AS10319" s="7"/>
      <c r="AT10319" s="7"/>
      <c r="AU10319" s="7"/>
      <c r="AV10319" s="234"/>
      <c r="AX10319" s="7"/>
      <c r="AY10319" s="7"/>
      <c r="AZ10319" s="7"/>
      <c r="BA10319" s="7"/>
      <c r="BB10319" s="7"/>
      <c r="BC10319" s="7"/>
      <c r="BD10319" s="7"/>
      <c r="BG10319" s="7"/>
      <c r="BH10319" s="7"/>
      <c r="BI10319" s="7"/>
      <c r="BJ10319" s="7"/>
      <c r="BK10319" s="7"/>
      <c r="BL10319" s="7"/>
      <c r="BM10319" s="7"/>
      <c r="BP10319" s="7"/>
      <c r="BQ10319" s="7"/>
      <c r="BR10319" s="7"/>
      <c r="BS10319" s="7"/>
      <c r="BT10319" s="7"/>
      <c r="BU10319" s="7"/>
      <c r="BV10319" s="7"/>
      <c r="BW10319" s="7"/>
    </row>
    <row r="10320" spans="43:75" x14ac:dyDescent="0.2">
      <c r="AQ10320" s="7"/>
      <c r="AR10320" s="7"/>
      <c r="AS10320" s="7"/>
      <c r="AT10320" s="7"/>
      <c r="AU10320" s="7"/>
      <c r="AV10320" s="234"/>
      <c r="AX10320" s="7"/>
      <c r="AY10320" s="7"/>
      <c r="AZ10320" s="7"/>
      <c r="BA10320" s="7"/>
      <c r="BB10320" s="7"/>
      <c r="BC10320" s="7"/>
      <c r="BD10320" s="7"/>
      <c r="BG10320" s="7"/>
      <c r="BH10320" s="7"/>
      <c r="BI10320" s="7"/>
      <c r="BJ10320" s="7"/>
      <c r="BK10320" s="7"/>
      <c r="BL10320" s="7"/>
      <c r="BM10320" s="7"/>
      <c r="BP10320" s="7"/>
      <c r="BQ10320" s="7"/>
      <c r="BR10320" s="7"/>
      <c r="BS10320" s="7"/>
      <c r="BT10320" s="7"/>
      <c r="BU10320" s="7"/>
      <c r="BV10320" s="7"/>
      <c r="BW10320" s="7"/>
    </row>
    <row r="10321" spans="43:75" x14ac:dyDescent="0.2">
      <c r="AQ10321" s="7"/>
      <c r="AR10321" s="7"/>
      <c r="AS10321" s="7"/>
      <c r="AT10321" s="7"/>
      <c r="AU10321" s="7"/>
      <c r="AV10321" s="234"/>
      <c r="AX10321" s="7"/>
      <c r="AY10321" s="7"/>
      <c r="AZ10321" s="7"/>
      <c r="BA10321" s="7"/>
      <c r="BB10321" s="7"/>
      <c r="BC10321" s="7"/>
      <c r="BD10321" s="7"/>
      <c r="BG10321" s="7"/>
      <c r="BH10321" s="7"/>
      <c r="BI10321" s="7"/>
      <c r="BJ10321" s="7"/>
      <c r="BK10321" s="7"/>
      <c r="BL10321" s="7"/>
      <c r="BM10321" s="7"/>
      <c r="BP10321" s="7"/>
      <c r="BQ10321" s="7"/>
      <c r="BR10321" s="7"/>
      <c r="BS10321" s="7"/>
      <c r="BT10321" s="7"/>
      <c r="BU10321" s="7"/>
      <c r="BV10321" s="7"/>
      <c r="BW10321" s="7"/>
    </row>
    <row r="10322" spans="43:75" x14ac:dyDescent="0.2">
      <c r="AQ10322" s="7"/>
      <c r="AR10322" s="7"/>
      <c r="AS10322" s="7"/>
      <c r="AT10322" s="7"/>
      <c r="AU10322" s="7"/>
      <c r="AV10322" s="234"/>
      <c r="AX10322" s="7"/>
      <c r="AY10322" s="7"/>
      <c r="AZ10322" s="7"/>
      <c r="BA10322" s="7"/>
      <c r="BB10322" s="7"/>
      <c r="BC10322" s="7"/>
      <c r="BD10322" s="7"/>
      <c r="BG10322" s="7"/>
      <c r="BH10322" s="7"/>
      <c r="BI10322" s="7"/>
      <c r="BJ10322" s="7"/>
      <c r="BK10322" s="7"/>
      <c r="BL10322" s="7"/>
      <c r="BM10322" s="7"/>
      <c r="BP10322" s="7"/>
      <c r="BQ10322" s="7"/>
      <c r="BR10322" s="7"/>
      <c r="BS10322" s="7"/>
      <c r="BT10322" s="7"/>
      <c r="BU10322" s="7"/>
      <c r="BV10322" s="7"/>
      <c r="BW10322" s="7"/>
    </row>
    <row r="10323" spans="43:75" x14ac:dyDescent="0.2">
      <c r="AQ10323" s="7"/>
      <c r="AR10323" s="7"/>
      <c r="AS10323" s="7"/>
      <c r="AT10323" s="7"/>
      <c r="AU10323" s="7"/>
      <c r="AV10323" s="234"/>
      <c r="AX10323" s="7"/>
      <c r="AY10323" s="7"/>
      <c r="AZ10323" s="7"/>
      <c r="BA10323" s="7"/>
      <c r="BB10323" s="7"/>
      <c r="BC10323" s="7"/>
      <c r="BD10323" s="7"/>
      <c r="BG10323" s="7"/>
      <c r="BH10323" s="7"/>
      <c r="BI10323" s="7"/>
      <c r="BJ10323" s="7"/>
      <c r="BK10323" s="7"/>
      <c r="BL10323" s="7"/>
      <c r="BM10323" s="7"/>
      <c r="BP10323" s="7"/>
      <c r="BQ10323" s="7"/>
      <c r="BR10323" s="7"/>
      <c r="BS10323" s="7"/>
      <c r="BT10323" s="7"/>
      <c r="BU10323" s="7"/>
      <c r="BV10323" s="7"/>
      <c r="BW10323" s="7"/>
    </row>
    <row r="10324" spans="43:75" x14ac:dyDescent="0.2">
      <c r="AQ10324" s="7"/>
      <c r="AR10324" s="7"/>
      <c r="AS10324" s="7"/>
      <c r="AT10324" s="7"/>
      <c r="AU10324" s="7"/>
      <c r="AV10324" s="234"/>
      <c r="AX10324" s="7"/>
      <c r="AY10324" s="7"/>
      <c r="AZ10324" s="7"/>
      <c r="BA10324" s="7"/>
      <c r="BB10324" s="7"/>
      <c r="BC10324" s="7"/>
      <c r="BD10324" s="7"/>
      <c r="BG10324" s="7"/>
      <c r="BH10324" s="7"/>
      <c r="BI10324" s="7"/>
      <c r="BJ10324" s="7"/>
      <c r="BK10324" s="7"/>
      <c r="BL10324" s="7"/>
      <c r="BM10324" s="7"/>
      <c r="BP10324" s="7"/>
      <c r="BQ10324" s="7"/>
      <c r="BR10324" s="7"/>
      <c r="BS10324" s="7"/>
      <c r="BT10324" s="7"/>
      <c r="BU10324" s="7"/>
      <c r="BV10324" s="7"/>
      <c r="BW10324" s="7"/>
    </row>
    <row r="10325" spans="43:75" x14ac:dyDescent="0.2">
      <c r="AQ10325" s="7"/>
      <c r="AR10325" s="7"/>
      <c r="AS10325" s="7"/>
      <c r="AT10325" s="7"/>
      <c r="AU10325" s="7"/>
      <c r="AV10325" s="234"/>
      <c r="AX10325" s="7"/>
      <c r="AY10325" s="7"/>
      <c r="AZ10325" s="7"/>
      <c r="BA10325" s="7"/>
      <c r="BB10325" s="7"/>
      <c r="BC10325" s="7"/>
      <c r="BD10325" s="7"/>
      <c r="BG10325" s="7"/>
      <c r="BH10325" s="7"/>
      <c r="BI10325" s="7"/>
      <c r="BJ10325" s="7"/>
      <c r="BK10325" s="7"/>
      <c r="BL10325" s="7"/>
      <c r="BM10325" s="7"/>
      <c r="BP10325" s="7"/>
      <c r="BQ10325" s="7"/>
      <c r="BR10325" s="7"/>
      <c r="BS10325" s="7"/>
      <c r="BT10325" s="7"/>
      <c r="BU10325" s="7"/>
      <c r="BV10325" s="7"/>
      <c r="BW10325" s="7"/>
    </row>
    <row r="10326" spans="43:75" x14ac:dyDescent="0.2">
      <c r="AQ10326" s="7"/>
      <c r="AR10326" s="7"/>
      <c r="AS10326" s="7"/>
      <c r="AT10326" s="7"/>
      <c r="AU10326" s="7"/>
      <c r="AV10326" s="234"/>
      <c r="AX10326" s="7"/>
      <c r="AY10326" s="7"/>
      <c r="AZ10326" s="7"/>
      <c r="BA10326" s="7"/>
      <c r="BB10326" s="7"/>
      <c r="BC10326" s="7"/>
      <c r="BD10326" s="7"/>
      <c r="BG10326" s="7"/>
      <c r="BH10326" s="7"/>
      <c r="BI10326" s="7"/>
      <c r="BJ10326" s="7"/>
      <c r="BK10326" s="7"/>
      <c r="BL10326" s="7"/>
      <c r="BM10326" s="7"/>
      <c r="BP10326" s="7"/>
      <c r="BQ10326" s="7"/>
      <c r="BR10326" s="7"/>
      <c r="BS10326" s="7"/>
      <c r="BT10326" s="7"/>
      <c r="BU10326" s="7"/>
      <c r="BV10326" s="7"/>
      <c r="BW10326" s="7"/>
    </row>
    <row r="10327" spans="43:75" x14ac:dyDescent="0.2">
      <c r="AQ10327" s="7"/>
      <c r="AR10327" s="7"/>
      <c r="AS10327" s="7"/>
      <c r="AT10327" s="7"/>
      <c r="AU10327" s="7"/>
      <c r="AV10327" s="234"/>
      <c r="AX10327" s="7"/>
      <c r="AY10327" s="7"/>
      <c r="AZ10327" s="7"/>
      <c r="BA10327" s="7"/>
      <c r="BB10327" s="7"/>
      <c r="BC10327" s="7"/>
      <c r="BD10327" s="7"/>
      <c r="BG10327" s="7"/>
      <c r="BH10327" s="7"/>
      <c r="BI10327" s="7"/>
      <c r="BJ10327" s="7"/>
      <c r="BK10327" s="7"/>
      <c r="BL10327" s="7"/>
      <c r="BM10327" s="7"/>
      <c r="BP10327" s="7"/>
      <c r="BQ10327" s="7"/>
      <c r="BR10327" s="7"/>
      <c r="BS10327" s="7"/>
      <c r="BT10327" s="7"/>
      <c r="BU10327" s="7"/>
      <c r="BV10327" s="7"/>
      <c r="BW10327" s="7"/>
    </row>
    <row r="10328" spans="43:75" x14ac:dyDescent="0.2">
      <c r="AQ10328" s="7"/>
      <c r="AR10328" s="7"/>
      <c r="AS10328" s="7"/>
      <c r="AT10328" s="7"/>
      <c r="AU10328" s="7"/>
      <c r="AV10328" s="234"/>
      <c r="AX10328" s="7"/>
      <c r="AY10328" s="7"/>
      <c r="AZ10328" s="7"/>
      <c r="BA10328" s="7"/>
      <c r="BB10328" s="7"/>
      <c r="BC10328" s="7"/>
      <c r="BD10328" s="7"/>
      <c r="BG10328" s="7"/>
      <c r="BH10328" s="7"/>
      <c r="BI10328" s="7"/>
      <c r="BJ10328" s="7"/>
      <c r="BK10328" s="7"/>
      <c r="BL10328" s="7"/>
      <c r="BM10328" s="7"/>
      <c r="BP10328" s="7"/>
      <c r="BQ10328" s="7"/>
      <c r="BR10328" s="7"/>
      <c r="BS10328" s="7"/>
      <c r="BT10328" s="7"/>
      <c r="BU10328" s="7"/>
      <c r="BV10328" s="7"/>
      <c r="BW10328" s="7"/>
    </row>
    <row r="10329" spans="43:75" x14ac:dyDescent="0.2">
      <c r="AQ10329" s="7"/>
      <c r="AR10329" s="7"/>
      <c r="AS10329" s="7"/>
      <c r="AT10329" s="7"/>
      <c r="AU10329" s="7"/>
      <c r="AV10329" s="234"/>
      <c r="AX10329" s="7"/>
      <c r="AY10329" s="7"/>
      <c r="AZ10329" s="7"/>
      <c r="BA10329" s="7"/>
      <c r="BB10329" s="7"/>
      <c r="BC10329" s="7"/>
      <c r="BD10329" s="7"/>
      <c r="BG10329" s="7"/>
      <c r="BH10329" s="7"/>
      <c r="BI10329" s="7"/>
      <c r="BJ10329" s="7"/>
      <c r="BK10329" s="7"/>
      <c r="BL10329" s="7"/>
      <c r="BM10329" s="7"/>
      <c r="BP10329" s="7"/>
      <c r="BQ10329" s="7"/>
      <c r="BR10329" s="7"/>
      <c r="BS10329" s="7"/>
      <c r="BT10329" s="7"/>
      <c r="BU10329" s="7"/>
      <c r="BV10329" s="7"/>
      <c r="BW10329" s="7"/>
    </row>
    <row r="10330" spans="43:75" x14ac:dyDescent="0.2">
      <c r="AQ10330" s="7"/>
      <c r="AR10330" s="7"/>
      <c r="AS10330" s="7"/>
      <c r="AT10330" s="7"/>
      <c r="AU10330" s="7"/>
      <c r="AV10330" s="234"/>
      <c r="AX10330" s="7"/>
      <c r="AY10330" s="7"/>
      <c r="AZ10330" s="7"/>
      <c r="BA10330" s="7"/>
      <c r="BB10330" s="7"/>
      <c r="BC10330" s="7"/>
      <c r="BD10330" s="7"/>
      <c r="BG10330" s="7"/>
      <c r="BH10330" s="7"/>
      <c r="BI10330" s="7"/>
      <c r="BJ10330" s="7"/>
      <c r="BK10330" s="7"/>
      <c r="BL10330" s="7"/>
      <c r="BM10330" s="7"/>
      <c r="BP10330" s="7"/>
      <c r="BQ10330" s="7"/>
      <c r="BR10330" s="7"/>
      <c r="BS10330" s="7"/>
      <c r="BT10330" s="7"/>
      <c r="BU10330" s="7"/>
      <c r="BV10330" s="7"/>
      <c r="BW10330" s="7"/>
    </row>
    <row r="10331" spans="43:75" x14ac:dyDescent="0.2">
      <c r="AQ10331" s="7"/>
      <c r="AR10331" s="7"/>
      <c r="AS10331" s="7"/>
      <c r="AT10331" s="7"/>
      <c r="AU10331" s="7"/>
      <c r="AV10331" s="234"/>
      <c r="AX10331" s="7"/>
      <c r="AY10331" s="7"/>
      <c r="AZ10331" s="7"/>
      <c r="BA10331" s="7"/>
      <c r="BB10331" s="7"/>
      <c r="BC10331" s="7"/>
      <c r="BD10331" s="7"/>
      <c r="BG10331" s="7"/>
      <c r="BH10331" s="7"/>
      <c r="BI10331" s="7"/>
      <c r="BJ10331" s="7"/>
      <c r="BK10331" s="7"/>
      <c r="BL10331" s="7"/>
      <c r="BM10331" s="7"/>
      <c r="BP10331" s="7"/>
      <c r="BQ10331" s="7"/>
      <c r="BR10331" s="7"/>
      <c r="BS10331" s="7"/>
      <c r="BT10331" s="7"/>
      <c r="BU10331" s="7"/>
      <c r="BV10331" s="7"/>
      <c r="BW10331" s="7"/>
    </row>
    <row r="10332" spans="43:75" x14ac:dyDescent="0.2">
      <c r="AQ10332" s="7"/>
      <c r="AR10332" s="7"/>
      <c r="AS10332" s="7"/>
      <c r="AT10332" s="7"/>
      <c r="AU10332" s="7"/>
      <c r="AV10332" s="234"/>
      <c r="AX10332" s="7"/>
      <c r="AY10332" s="7"/>
      <c r="AZ10332" s="7"/>
      <c r="BA10332" s="7"/>
      <c r="BB10332" s="7"/>
      <c r="BC10332" s="7"/>
      <c r="BD10332" s="7"/>
      <c r="BG10332" s="7"/>
      <c r="BH10332" s="7"/>
      <c r="BI10332" s="7"/>
      <c r="BJ10332" s="7"/>
      <c r="BK10332" s="7"/>
      <c r="BL10332" s="7"/>
      <c r="BM10332" s="7"/>
      <c r="BP10332" s="7"/>
      <c r="BQ10332" s="7"/>
      <c r="BR10332" s="7"/>
      <c r="BS10332" s="7"/>
      <c r="BT10332" s="7"/>
      <c r="BU10332" s="7"/>
      <c r="BV10332" s="7"/>
      <c r="BW10332" s="7"/>
    </row>
    <row r="10333" spans="43:75" x14ac:dyDescent="0.2">
      <c r="AQ10333" s="7"/>
      <c r="AR10333" s="7"/>
      <c r="AS10333" s="7"/>
      <c r="AT10333" s="7"/>
      <c r="AU10333" s="7"/>
      <c r="AV10333" s="234"/>
      <c r="AX10333" s="7"/>
      <c r="AY10333" s="7"/>
      <c r="AZ10333" s="7"/>
      <c r="BA10333" s="7"/>
      <c r="BB10333" s="7"/>
      <c r="BC10333" s="7"/>
      <c r="BD10333" s="7"/>
      <c r="BG10333" s="7"/>
      <c r="BH10333" s="7"/>
      <c r="BI10333" s="7"/>
      <c r="BJ10333" s="7"/>
      <c r="BK10333" s="7"/>
      <c r="BL10333" s="7"/>
      <c r="BM10333" s="7"/>
      <c r="BP10333" s="7"/>
      <c r="BQ10333" s="7"/>
      <c r="BR10333" s="7"/>
      <c r="BS10333" s="7"/>
      <c r="BT10333" s="7"/>
      <c r="BU10333" s="7"/>
      <c r="BV10333" s="7"/>
      <c r="BW10333" s="7"/>
    </row>
    <row r="10334" spans="43:75" x14ac:dyDescent="0.2">
      <c r="AQ10334" s="7"/>
      <c r="AR10334" s="7"/>
      <c r="AS10334" s="7"/>
      <c r="AT10334" s="7"/>
      <c r="AU10334" s="7"/>
      <c r="AV10334" s="234"/>
      <c r="AX10334" s="7"/>
      <c r="AY10334" s="7"/>
      <c r="AZ10334" s="7"/>
      <c r="BA10334" s="7"/>
      <c r="BB10334" s="7"/>
      <c r="BC10334" s="7"/>
      <c r="BD10334" s="7"/>
      <c r="BG10334" s="7"/>
      <c r="BH10334" s="7"/>
      <c r="BI10334" s="7"/>
      <c r="BJ10334" s="7"/>
      <c r="BK10334" s="7"/>
      <c r="BL10334" s="7"/>
      <c r="BM10334" s="7"/>
      <c r="BP10334" s="7"/>
      <c r="BQ10334" s="7"/>
      <c r="BR10334" s="7"/>
      <c r="BS10334" s="7"/>
      <c r="BT10334" s="7"/>
      <c r="BU10334" s="7"/>
      <c r="BV10334" s="7"/>
      <c r="BW10334" s="7"/>
    </row>
    <row r="10335" spans="43:75" x14ac:dyDescent="0.2">
      <c r="AQ10335" s="7"/>
      <c r="AR10335" s="7"/>
      <c r="AS10335" s="7"/>
      <c r="AT10335" s="7"/>
      <c r="AU10335" s="7"/>
      <c r="AV10335" s="234"/>
      <c r="AX10335" s="7"/>
      <c r="AY10335" s="7"/>
      <c r="AZ10335" s="7"/>
      <c r="BA10335" s="7"/>
      <c r="BB10335" s="7"/>
      <c r="BC10335" s="7"/>
      <c r="BD10335" s="7"/>
      <c r="BG10335" s="7"/>
      <c r="BH10335" s="7"/>
      <c r="BI10335" s="7"/>
      <c r="BJ10335" s="7"/>
      <c r="BK10335" s="7"/>
      <c r="BL10335" s="7"/>
      <c r="BM10335" s="7"/>
      <c r="BP10335" s="7"/>
      <c r="BQ10335" s="7"/>
      <c r="BR10335" s="7"/>
      <c r="BS10335" s="7"/>
      <c r="BT10335" s="7"/>
      <c r="BU10335" s="7"/>
      <c r="BV10335" s="7"/>
      <c r="BW10335" s="7"/>
    </row>
    <row r="10336" spans="43:75" x14ac:dyDescent="0.2">
      <c r="AQ10336" s="7"/>
      <c r="AR10336" s="7"/>
      <c r="AS10336" s="7"/>
      <c r="AT10336" s="7"/>
      <c r="AU10336" s="7"/>
      <c r="AV10336" s="234"/>
      <c r="AX10336" s="7"/>
      <c r="AY10336" s="7"/>
      <c r="AZ10336" s="7"/>
      <c r="BA10336" s="7"/>
      <c r="BB10336" s="7"/>
      <c r="BC10336" s="7"/>
      <c r="BD10336" s="7"/>
      <c r="BG10336" s="7"/>
      <c r="BH10336" s="7"/>
      <c r="BI10336" s="7"/>
      <c r="BJ10336" s="7"/>
      <c r="BK10336" s="7"/>
      <c r="BL10336" s="7"/>
      <c r="BM10336" s="7"/>
      <c r="BP10336" s="7"/>
      <c r="BQ10336" s="7"/>
      <c r="BR10336" s="7"/>
      <c r="BS10336" s="7"/>
      <c r="BT10336" s="7"/>
      <c r="BU10336" s="7"/>
      <c r="BV10336" s="7"/>
      <c r="BW10336" s="7"/>
    </row>
    <row r="10337" spans="43:75" x14ac:dyDescent="0.2">
      <c r="AQ10337" s="7"/>
      <c r="AR10337" s="7"/>
      <c r="AS10337" s="7"/>
      <c r="AT10337" s="7"/>
      <c r="AU10337" s="7"/>
      <c r="AV10337" s="234"/>
      <c r="AX10337" s="7"/>
      <c r="AY10337" s="7"/>
      <c r="AZ10337" s="7"/>
      <c r="BA10337" s="7"/>
      <c r="BB10337" s="7"/>
      <c r="BC10337" s="7"/>
      <c r="BD10337" s="7"/>
      <c r="BG10337" s="7"/>
      <c r="BH10337" s="7"/>
      <c r="BI10337" s="7"/>
      <c r="BJ10337" s="7"/>
      <c r="BK10337" s="7"/>
      <c r="BL10337" s="7"/>
      <c r="BM10337" s="7"/>
      <c r="BP10337" s="7"/>
      <c r="BQ10337" s="7"/>
      <c r="BR10337" s="7"/>
      <c r="BS10337" s="7"/>
      <c r="BT10337" s="7"/>
      <c r="BU10337" s="7"/>
      <c r="BV10337" s="7"/>
      <c r="BW10337" s="7"/>
    </row>
    <row r="10338" spans="43:75" x14ac:dyDescent="0.2">
      <c r="AQ10338" s="7"/>
      <c r="AR10338" s="7"/>
      <c r="AS10338" s="7"/>
      <c r="AT10338" s="7"/>
      <c r="AU10338" s="7"/>
      <c r="AV10338" s="234"/>
      <c r="AX10338" s="7"/>
      <c r="AY10338" s="7"/>
      <c r="AZ10338" s="7"/>
      <c r="BA10338" s="7"/>
      <c r="BB10338" s="7"/>
      <c r="BC10338" s="7"/>
      <c r="BD10338" s="7"/>
      <c r="BG10338" s="7"/>
      <c r="BH10338" s="7"/>
      <c r="BI10338" s="7"/>
      <c r="BJ10338" s="7"/>
      <c r="BK10338" s="7"/>
      <c r="BL10338" s="7"/>
      <c r="BM10338" s="7"/>
      <c r="BP10338" s="7"/>
      <c r="BQ10338" s="7"/>
      <c r="BR10338" s="7"/>
      <c r="BS10338" s="7"/>
      <c r="BT10338" s="7"/>
      <c r="BU10338" s="7"/>
      <c r="BV10338" s="7"/>
      <c r="BW10338" s="7"/>
    </row>
    <row r="10339" spans="43:75" x14ac:dyDescent="0.2">
      <c r="AQ10339" s="7"/>
      <c r="AR10339" s="7"/>
      <c r="AS10339" s="7"/>
      <c r="AT10339" s="7"/>
      <c r="AU10339" s="7"/>
      <c r="AV10339" s="234"/>
      <c r="AX10339" s="7"/>
      <c r="AY10339" s="7"/>
      <c r="AZ10339" s="7"/>
      <c r="BA10339" s="7"/>
      <c r="BB10339" s="7"/>
      <c r="BC10339" s="7"/>
      <c r="BD10339" s="7"/>
      <c r="BG10339" s="7"/>
      <c r="BH10339" s="7"/>
      <c r="BI10339" s="7"/>
      <c r="BJ10339" s="7"/>
      <c r="BK10339" s="7"/>
      <c r="BL10339" s="7"/>
      <c r="BM10339" s="7"/>
      <c r="BP10339" s="7"/>
      <c r="BQ10339" s="7"/>
      <c r="BR10339" s="7"/>
      <c r="BS10339" s="7"/>
      <c r="BT10339" s="7"/>
      <c r="BU10339" s="7"/>
      <c r="BV10339" s="7"/>
      <c r="BW10339" s="7"/>
    </row>
    <row r="10340" spans="43:75" x14ac:dyDescent="0.2">
      <c r="AQ10340" s="7"/>
      <c r="AR10340" s="7"/>
      <c r="AS10340" s="7"/>
      <c r="AT10340" s="7"/>
      <c r="AU10340" s="7"/>
      <c r="AV10340" s="234"/>
      <c r="AX10340" s="7"/>
      <c r="AY10340" s="7"/>
      <c r="AZ10340" s="7"/>
      <c r="BA10340" s="7"/>
      <c r="BB10340" s="7"/>
      <c r="BC10340" s="7"/>
      <c r="BD10340" s="7"/>
      <c r="BG10340" s="7"/>
      <c r="BH10340" s="7"/>
      <c r="BI10340" s="7"/>
      <c r="BJ10340" s="7"/>
      <c r="BK10340" s="7"/>
      <c r="BL10340" s="7"/>
      <c r="BM10340" s="7"/>
      <c r="BP10340" s="7"/>
      <c r="BQ10340" s="7"/>
      <c r="BR10340" s="7"/>
      <c r="BS10340" s="7"/>
      <c r="BT10340" s="7"/>
      <c r="BU10340" s="7"/>
      <c r="BV10340" s="7"/>
      <c r="BW10340" s="7"/>
    </row>
    <row r="10341" spans="43:75" x14ac:dyDescent="0.2">
      <c r="AQ10341" s="7"/>
      <c r="AR10341" s="7"/>
      <c r="AS10341" s="7"/>
      <c r="AT10341" s="7"/>
      <c r="AU10341" s="7"/>
      <c r="AV10341" s="234"/>
      <c r="AX10341" s="7"/>
      <c r="AY10341" s="7"/>
      <c r="AZ10341" s="7"/>
      <c r="BA10341" s="7"/>
      <c r="BB10341" s="7"/>
      <c r="BC10341" s="7"/>
      <c r="BD10341" s="7"/>
      <c r="BG10341" s="7"/>
      <c r="BH10341" s="7"/>
      <c r="BI10341" s="7"/>
      <c r="BJ10341" s="7"/>
      <c r="BK10341" s="7"/>
      <c r="BL10341" s="7"/>
      <c r="BM10341" s="7"/>
      <c r="BP10341" s="7"/>
      <c r="BQ10341" s="7"/>
      <c r="BR10341" s="7"/>
      <c r="BS10341" s="7"/>
      <c r="BT10341" s="7"/>
      <c r="BU10341" s="7"/>
      <c r="BV10341" s="7"/>
      <c r="BW10341" s="7"/>
    </row>
    <row r="10342" spans="43:75" x14ac:dyDescent="0.2">
      <c r="AQ10342" s="7"/>
      <c r="AR10342" s="7"/>
      <c r="AS10342" s="7"/>
      <c r="AT10342" s="7"/>
      <c r="AU10342" s="7"/>
      <c r="AV10342" s="234"/>
      <c r="AX10342" s="7"/>
      <c r="AY10342" s="7"/>
      <c r="AZ10342" s="7"/>
      <c r="BA10342" s="7"/>
      <c r="BB10342" s="7"/>
      <c r="BC10342" s="7"/>
      <c r="BD10342" s="7"/>
      <c r="BG10342" s="7"/>
      <c r="BH10342" s="7"/>
      <c r="BI10342" s="7"/>
      <c r="BJ10342" s="7"/>
      <c r="BK10342" s="7"/>
      <c r="BL10342" s="7"/>
      <c r="BM10342" s="7"/>
      <c r="BP10342" s="7"/>
      <c r="BQ10342" s="7"/>
      <c r="BR10342" s="7"/>
      <c r="BS10342" s="7"/>
      <c r="BT10342" s="7"/>
      <c r="BU10342" s="7"/>
      <c r="BV10342" s="7"/>
      <c r="BW10342" s="7"/>
    </row>
    <row r="10343" spans="43:75" x14ac:dyDescent="0.2">
      <c r="AQ10343" s="7"/>
      <c r="AR10343" s="7"/>
      <c r="AS10343" s="7"/>
      <c r="AT10343" s="7"/>
      <c r="AU10343" s="7"/>
      <c r="AV10343" s="234"/>
      <c r="AX10343" s="7"/>
      <c r="AY10343" s="7"/>
      <c r="AZ10343" s="7"/>
      <c r="BA10343" s="7"/>
      <c r="BB10343" s="7"/>
      <c r="BC10343" s="7"/>
      <c r="BD10343" s="7"/>
      <c r="BG10343" s="7"/>
      <c r="BH10343" s="7"/>
      <c r="BI10343" s="7"/>
      <c r="BJ10343" s="7"/>
      <c r="BK10343" s="7"/>
      <c r="BL10343" s="7"/>
      <c r="BM10343" s="7"/>
      <c r="BP10343" s="7"/>
      <c r="BQ10343" s="7"/>
      <c r="BR10343" s="7"/>
      <c r="BS10343" s="7"/>
      <c r="BT10343" s="7"/>
      <c r="BU10343" s="7"/>
      <c r="BV10343" s="7"/>
      <c r="BW10343" s="7"/>
    </row>
    <row r="10344" spans="43:75" x14ac:dyDescent="0.2">
      <c r="AQ10344" s="7"/>
      <c r="AR10344" s="7"/>
      <c r="AS10344" s="7"/>
      <c r="AT10344" s="7"/>
      <c r="AU10344" s="7"/>
      <c r="AV10344" s="234"/>
      <c r="AX10344" s="7"/>
      <c r="AY10344" s="7"/>
      <c r="AZ10344" s="7"/>
      <c r="BA10344" s="7"/>
      <c r="BB10344" s="7"/>
      <c r="BC10344" s="7"/>
      <c r="BD10344" s="7"/>
      <c r="BG10344" s="7"/>
      <c r="BH10344" s="7"/>
      <c r="BI10344" s="7"/>
      <c r="BJ10344" s="7"/>
      <c r="BK10344" s="7"/>
      <c r="BL10344" s="7"/>
      <c r="BM10344" s="7"/>
      <c r="BP10344" s="7"/>
      <c r="BQ10344" s="7"/>
      <c r="BR10344" s="7"/>
      <c r="BS10344" s="7"/>
      <c r="BT10344" s="7"/>
      <c r="BU10344" s="7"/>
      <c r="BV10344" s="7"/>
      <c r="BW10344" s="7"/>
    </row>
    <row r="10345" spans="43:75" x14ac:dyDescent="0.2">
      <c r="AQ10345" s="7"/>
      <c r="AR10345" s="7"/>
      <c r="AS10345" s="7"/>
      <c r="AT10345" s="7"/>
      <c r="AU10345" s="7"/>
      <c r="AV10345" s="234"/>
      <c r="AX10345" s="7"/>
      <c r="AY10345" s="7"/>
      <c r="AZ10345" s="7"/>
      <c r="BA10345" s="7"/>
      <c r="BB10345" s="7"/>
      <c r="BC10345" s="7"/>
      <c r="BD10345" s="7"/>
      <c r="BG10345" s="7"/>
      <c r="BH10345" s="7"/>
      <c r="BI10345" s="7"/>
      <c r="BJ10345" s="7"/>
      <c r="BK10345" s="7"/>
      <c r="BL10345" s="7"/>
      <c r="BM10345" s="7"/>
      <c r="BP10345" s="7"/>
      <c r="BQ10345" s="7"/>
      <c r="BR10345" s="7"/>
      <c r="BS10345" s="7"/>
      <c r="BT10345" s="7"/>
      <c r="BU10345" s="7"/>
      <c r="BV10345" s="7"/>
      <c r="BW10345" s="7"/>
    </row>
    <row r="10346" spans="43:75" x14ac:dyDescent="0.2">
      <c r="AQ10346" s="7"/>
      <c r="AR10346" s="7"/>
      <c r="AS10346" s="7"/>
      <c r="AT10346" s="7"/>
      <c r="AU10346" s="7"/>
      <c r="AV10346" s="234"/>
      <c r="AX10346" s="7"/>
      <c r="AY10346" s="7"/>
      <c r="AZ10346" s="7"/>
      <c r="BA10346" s="7"/>
      <c r="BB10346" s="7"/>
      <c r="BC10346" s="7"/>
      <c r="BD10346" s="7"/>
      <c r="BG10346" s="7"/>
      <c r="BH10346" s="7"/>
      <c r="BI10346" s="7"/>
      <c r="BJ10346" s="7"/>
      <c r="BK10346" s="7"/>
      <c r="BL10346" s="7"/>
      <c r="BM10346" s="7"/>
      <c r="BP10346" s="7"/>
      <c r="BQ10346" s="7"/>
      <c r="BR10346" s="7"/>
      <c r="BS10346" s="7"/>
      <c r="BT10346" s="7"/>
      <c r="BU10346" s="7"/>
      <c r="BV10346" s="7"/>
      <c r="BW10346" s="7"/>
    </row>
    <row r="10347" spans="43:75" x14ac:dyDescent="0.2">
      <c r="AQ10347" s="7"/>
      <c r="AR10347" s="7"/>
      <c r="AS10347" s="7"/>
      <c r="AT10347" s="7"/>
      <c r="AU10347" s="7"/>
      <c r="AV10347" s="234"/>
      <c r="AX10347" s="7"/>
      <c r="AY10347" s="7"/>
      <c r="AZ10347" s="7"/>
      <c r="BA10347" s="7"/>
      <c r="BB10347" s="7"/>
      <c r="BC10347" s="7"/>
      <c r="BD10347" s="7"/>
      <c r="BG10347" s="7"/>
      <c r="BH10347" s="7"/>
      <c r="BI10347" s="7"/>
      <c r="BJ10347" s="7"/>
      <c r="BK10347" s="7"/>
      <c r="BL10347" s="7"/>
      <c r="BM10347" s="7"/>
      <c r="BP10347" s="7"/>
      <c r="BQ10347" s="7"/>
      <c r="BR10347" s="7"/>
      <c r="BS10347" s="7"/>
      <c r="BT10347" s="7"/>
      <c r="BU10347" s="7"/>
      <c r="BV10347" s="7"/>
      <c r="BW10347" s="7"/>
    </row>
    <row r="10348" spans="43:75" x14ac:dyDescent="0.2">
      <c r="AQ10348" s="7"/>
      <c r="AR10348" s="7"/>
      <c r="AS10348" s="7"/>
      <c r="AT10348" s="7"/>
      <c r="AU10348" s="7"/>
      <c r="AV10348" s="234"/>
      <c r="AX10348" s="7"/>
      <c r="AY10348" s="7"/>
      <c r="AZ10348" s="7"/>
      <c r="BA10348" s="7"/>
      <c r="BB10348" s="7"/>
      <c r="BC10348" s="7"/>
      <c r="BD10348" s="7"/>
      <c r="BG10348" s="7"/>
      <c r="BH10348" s="7"/>
      <c r="BI10348" s="7"/>
      <c r="BJ10348" s="7"/>
      <c r="BK10348" s="7"/>
      <c r="BL10348" s="7"/>
      <c r="BM10348" s="7"/>
      <c r="BP10348" s="7"/>
      <c r="BQ10348" s="7"/>
      <c r="BR10348" s="7"/>
      <c r="BS10348" s="7"/>
      <c r="BT10348" s="7"/>
      <c r="BU10348" s="7"/>
      <c r="BV10348" s="7"/>
      <c r="BW10348" s="7"/>
    </row>
    <row r="10349" spans="43:75" x14ac:dyDescent="0.2">
      <c r="AQ10349" s="7"/>
      <c r="AR10349" s="7"/>
      <c r="AS10349" s="7"/>
      <c r="AT10349" s="7"/>
      <c r="AU10349" s="7"/>
      <c r="AV10349" s="234"/>
      <c r="AX10349" s="7"/>
      <c r="AY10349" s="7"/>
      <c r="AZ10349" s="7"/>
      <c r="BA10349" s="7"/>
      <c r="BB10349" s="7"/>
      <c r="BC10349" s="7"/>
      <c r="BD10349" s="7"/>
      <c r="BG10349" s="7"/>
      <c r="BH10349" s="7"/>
      <c r="BI10349" s="7"/>
      <c r="BJ10349" s="7"/>
      <c r="BK10349" s="7"/>
      <c r="BL10349" s="7"/>
      <c r="BM10349" s="7"/>
      <c r="BP10349" s="7"/>
      <c r="BQ10349" s="7"/>
      <c r="BR10349" s="7"/>
      <c r="BS10349" s="7"/>
      <c r="BT10349" s="7"/>
      <c r="BU10349" s="7"/>
      <c r="BV10349" s="7"/>
      <c r="BW10349" s="7"/>
    </row>
    <row r="10350" spans="43:75" x14ac:dyDescent="0.2">
      <c r="AQ10350" s="7"/>
      <c r="AR10350" s="7"/>
      <c r="AS10350" s="7"/>
      <c r="AT10350" s="7"/>
      <c r="AU10350" s="7"/>
      <c r="AV10350" s="234"/>
      <c r="AX10350" s="7"/>
      <c r="AY10350" s="7"/>
      <c r="AZ10350" s="7"/>
      <c r="BA10350" s="7"/>
      <c r="BB10350" s="7"/>
      <c r="BC10350" s="7"/>
      <c r="BD10350" s="7"/>
      <c r="BG10350" s="7"/>
      <c r="BH10350" s="7"/>
      <c r="BI10350" s="7"/>
      <c r="BJ10350" s="7"/>
      <c r="BK10350" s="7"/>
      <c r="BL10350" s="7"/>
      <c r="BM10350" s="7"/>
      <c r="BP10350" s="7"/>
      <c r="BQ10350" s="7"/>
      <c r="BR10350" s="7"/>
      <c r="BS10350" s="7"/>
      <c r="BT10350" s="7"/>
      <c r="BU10350" s="7"/>
      <c r="BV10350" s="7"/>
      <c r="BW10350" s="7"/>
    </row>
    <row r="10351" spans="43:75" x14ac:dyDescent="0.2">
      <c r="AQ10351" s="7"/>
      <c r="AR10351" s="7"/>
      <c r="AS10351" s="7"/>
      <c r="AT10351" s="7"/>
      <c r="AU10351" s="7"/>
      <c r="AV10351" s="234"/>
      <c r="AX10351" s="7"/>
      <c r="AY10351" s="7"/>
      <c r="AZ10351" s="7"/>
      <c r="BA10351" s="7"/>
      <c r="BB10351" s="7"/>
      <c r="BC10351" s="7"/>
      <c r="BD10351" s="7"/>
      <c r="BG10351" s="7"/>
      <c r="BH10351" s="7"/>
      <c r="BI10351" s="7"/>
      <c r="BJ10351" s="7"/>
      <c r="BK10351" s="7"/>
      <c r="BL10351" s="7"/>
      <c r="BM10351" s="7"/>
      <c r="BP10351" s="7"/>
      <c r="BQ10351" s="7"/>
      <c r="BR10351" s="7"/>
      <c r="BS10351" s="7"/>
      <c r="BT10351" s="7"/>
      <c r="BU10351" s="7"/>
      <c r="BV10351" s="7"/>
      <c r="BW10351" s="7"/>
    </row>
    <row r="10352" spans="43:75" x14ac:dyDescent="0.2">
      <c r="AQ10352" s="7"/>
      <c r="AR10352" s="7"/>
      <c r="AS10352" s="7"/>
      <c r="AT10352" s="7"/>
      <c r="AU10352" s="7"/>
      <c r="AV10352" s="234"/>
      <c r="AX10352" s="7"/>
      <c r="AY10352" s="7"/>
      <c r="AZ10352" s="7"/>
      <c r="BA10352" s="7"/>
      <c r="BB10352" s="7"/>
      <c r="BC10352" s="7"/>
      <c r="BD10352" s="7"/>
      <c r="BG10352" s="7"/>
      <c r="BH10352" s="7"/>
      <c r="BI10352" s="7"/>
      <c r="BJ10352" s="7"/>
      <c r="BK10352" s="7"/>
      <c r="BL10352" s="7"/>
      <c r="BM10352" s="7"/>
      <c r="BP10352" s="7"/>
      <c r="BQ10352" s="7"/>
      <c r="BR10352" s="7"/>
      <c r="BS10352" s="7"/>
      <c r="BT10352" s="7"/>
      <c r="BU10352" s="7"/>
      <c r="BV10352" s="7"/>
      <c r="BW10352" s="7"/>
    </row>
    <row r="10353" spans="43:75" x14ac:dyDescent="0.2">
      <c r="AQ10353" s="7"/>
      <c r="AR10353" s="7"/>
      <c r="AS10353" s="7"/>
      <c r="AT10353" s="7"/>
      <c r="AU10353" s="7"/>
      <c r="AV10353" s="234"/>
      <c r="AX10353" s="7"/>
      <c r="AY10353" s="7"/>
      <c r="AZ10353" s="7"/>
      <c r="BA10353" s="7"/>
      <c r="BB10353" s="7"/>
      <c r="BC10353" s="7"/>
      <c r="BD10353" s="7"/>
      <c r="BG10353" s="7"/>
      <c r="BH10353" s="7"/>
      <c r="BI10353" s="7"/>
      <c r="BJ10353" s="7"/>
      <c r="BK10353" s="7"/>
      <c r="BL10353" s="7"/>
      <c r="BM10353" s="7"/>
      <c r="BP10353" s="7"/>
      <c r="BQ10353" s="7"/>
      <c r="BR10353" s="7"/>
      <c r="BS10353" s="7"/>
      <c r="BT10353" s="7"/>
      <c r="BU10353" s="7"/>
      <c r="BV10353" s="7"/>
      <c r="BW10353" s="7"/>
    </row>
    <row r="10354" spans="43:75" x14ac:dyDescent="0.2">
      <c r="AQ10354" s="7"/>
      <c r="AR10354" s="7"/>
      <c r="AS10354" s="7"/>
      <c r="AT10354" s="7"/>
      <c r="AU10354" s="7"/>
      <c r="AV10354" s="234"/>
      <c r="AX10354" s="7"/>
      <c r="AY10354" s="7"/>
      <c r="AZ10354" s="7"/>
      <c r="BA10354" s="7"/>
      <c r="BB10354" s="7"/>
      <c r="BC10354" s="7"/>
      <c r="BD10354" s="7"/>
      <c r="BG10354" s="7"/>
      <c r="BH10354" s="7"/>
      <c r="BI10354" s="7"/>
      <c r="BJ10354" s="7"/>
      <c r="BK10354" s="7"/>
      <c r="BL10354" s="7"/>
      <c r="BM10354" s="7"/>
      <c r="BP10354" s="7"/>
      <c r="BQ10354" s="7"/>
      <c r="BR10354" s="7"/>
      <c r="BS10354" s="7"/>
      <c r="BT10354" s="7"/>
      <c r="BU10354" s="7"/>
      <c r="BV10354" s="7"/>
      <c r="BW10354" s="7"/>
    </row>
    <row r="10355" spans="43:75" x14ac:dyDescent="0.2">
      <c r="AQ10355" s="7"/>
      <c r="AR10355" s="7"/>
      <c r="AS10355" s="7"/>
      <c r="AT10355" s="7"/>
      <c r="AU10355" s="7"/>
      <c r="AV10355" s="234"/>
      <c r="AX10355" s="7"/>
      <c r="AY10355" s="7"/>
      <c r="AZ10355" s="7"/>
      <c r="BA10355" s="7"/>
      <c r="BB10355" s="7"/>
      <c r="BC10355" s="7"/>
      <c r="BD10355" s="7"/>
      <c r="BG10355" s="7"/>
      <c r="BH10355" s="7"/>
      <c r="BI10355" s="7"/>
      <c r="BJ10355" s="7"/>
      <c r="BK10355" s="7"/>
      <c r="BL10355" s="7"/>
      <c r="BM10355" s="7"/>
      <c r="BP10355" s="7"/>
      <c r="BQ10355" s="7"/>
      <c r="BR10355" s="7"/>
      <c r="BS10355" s="7"/>
      <c r="BT10355" s="7"/>
      <c r="BU10355" s="7"/>
      <c r="BV10355" s="7"/>
      <c r="BW10355" s="7"/>
    </row>
    <row r="10356" spans="43:75" x14ac:dyDescent="0.2">
      <c r="AQ10356" s="7"/>
      <c r="AR10356" s="7"/>
      <c r="AS10356" s="7"/>
      <c r="AT10356" s="7"/>
      <c r="AU10356" s="7"/>
      <c r="AV10356" s="234"/>
      <c r="AX10356" s="7"/>
      <c r="AY10356" s="7"/>
      <c r="AZ10356" s="7"/>
      <c r="BA10356" s="7"/>
      <c r="BB10356" s="7"/>
      <c r="BC10356" s="7"/>
      <c r="BD10356" s="7"/>
      <c r="BG10356" s="7"/>
      <c r="BH10356" s="7"/>
      <c r="BI10356" s="7"/>
      <c r="BJ10356" s="7"/>
      <c r="BK10356" s="7"/>
      <c r="BL10356" s="7"/>
      <c r="BM10356" s="7"/>
      <c r="BP10356" s="7"/>
      <c r="BQ10356" s="7"/>
      <c r="BR10356" s="7"/>
      <c r="BS10356" s="7"/>
      <c r="BT10356" s="7"/>
      <c r="BU10356" s="7"/>
      <c r="BV10356" s="7"/>
      <c r="BW10356" s="7"/>
    </row>
    <row r="10357" spans="43:75" x14ac:dyDescent="0.2">
      <c r="AQ10357" s="7"/>
      <c r="AR10357" s="7"/>
      <c r="AS10357" s="7"/>
      <c r="AT10357" s="7"/>
      <c r="AU10357" s="7"/>
      <c r="AV10357" s="234"/>
      <c r="AX10357" s="7"/>
      <c r="AY10357" s="7"/>
      <c r="AZ10357" s="7"/>
      <c r="BA10357" s="7"/>
      <c r="BB10357" s="7"/>
      <c r="BC10357" s="7"/>
      <c r="BD10357" s="7"/>
      <c r="BG10357" s="7"/>
      <c r="BH10357" s="7"/>
      <c r="BI10357" s="7"/>
      <c r="BJ10357" s="7"/>
      <c r="BK10357" s="7"/>
      <c r="BL10357" s="7"/>
      <c r="BM10357" s="7"/>
      <c r="BP10357" s="7"/>
      <c r="BQ10357" s="7"/>
      <c r="BR10357" s="7"/>
      <c r="BS10357" s="7"/>
      <c r="BT10357" s="7"/>
      <c r="BU10357" s="7"/>
      <c r="BV10357" s="7"/>
      <c r="BW10357" s="7"/>
    </row>
    <row r="10358" spans="43:75" x14ac:dyDescent="0.2">
      <c r="AQ10358" s="7"/>
      <c r="AR10358" s="7"/>
      <c r="AS10358" s="7"/>
      <c r="AT10358" s="7"/>
      <c r="AU10358" s="7"/>
      <c r="AV10358" s="234"/>
      <c r="AX10358" s="7"/>
      <c r="AY10358" s="7"/>
      <c r="AZ10358" s="7"/>
      <c r="BA10358" s="7"/>
      <c r="BB10358" s="7"/>
      <c r="BC10358" s="7"/>
      <c r="BD10358" s="7"/>
      <c r="BG10358" s="7"/>
      <c r="BH10358" s="7"/>
      <c r="BI10358" s="7"/>
      <c r="BJ10358" s="7"/>
      <c r="BK10358" s="7"/>
      <c r="BL10358" s="7"/>
      <c r="BM10358" s="7"/>
      <c r="BP10358" s="7"/>
      <c r="BQ10358" s="7"/>
      <c r="BR10358" s="7"/>
      <c r="BS10358" s="7"/>
      <c r="BT10358" s="7"/>
      <c r="BU10358" s="7"/>
      <c r="BV10358" s="7"/>
      <c r="BW10358" s="7"/>
    </row>
    <row r="10359" spans="43:75" x14ac:dyDescent="0.2">
      <c r="AQ10359" s="7"/>
      <c r="AR10359" s="7"/>
      <c r="AS10359" s="7"/>
      <c r="AT10359" s="7"/>
      <c r="AU10359" s="7"/>
      <c r="AV10359" s="234"/>
      <c r="AX10359" s="7"/>
      <c r="AY10359" s="7"/>
      <c r="AZ10359" s="7"/>
      <c r="BA10359" s="7"/>
      <c r="BB10359" s="7"/>
      <c r="BC10359" s="7"/>
      <c r="BD10359" s="7"/>
      <c r="BG10359" s="7"/>
      <c r="BH10359" s="7"/>
      <c r="BI10359" s="7"/>
      <c r="BJ10359" s="7"/>
      <c r="BK10359" s="7"/>
      <c r="BL10359" s="7"/>
      <c r="BM10359" s="7"/>
      <c r="BP10359" s="7"/>
      <c r="BQ10359" s="7"/>
      <c r="BR10359" s="7"/>
      <c r="BS10359" s="7"/>
      <c r="BT10359" s="7"/>
      <c r="BU10359" s="7"/>
      <c r="BV10359" s="7"/>
      <c r="BW10359" s="7"/>
    </row>
    <row r="10360" spans="43:75" x14ac:dyDescent="0.2">
      <c r="AQ10360" s="7"/>
      <c r="AR10360" s="7"/>
      <c r="AS10360" s="7"/>
      <c r="AT10360" s="7"/>
      <c r="AU10360" s="7"/>
      <c r="AV10360" s="234"/>
      <c r="AX10360" s="7"/>
      <c r="AY10360" s="7"/>
      <c r="AZ10360" s="7"/>
      <c r="BA10360" s="7"/>
      <c r="BB10360" s="7"/>
      <c r="BC10360" s="7"/>
      <c r="BD10360" s="7"/>
      <c r="BG10360" s="7"/>
      <c r="BH10360" s="7"/>
      <c r="BI10360" s="7"/>
      <c r="BJ10360" s="7"/>
      <c r="BK10360" s="7"/>
      <c r="BL10360" s="7"/>
      <c r="BM10360" s="7"/>
      <c r="BP10360" s="7"/>
      <c r="BQ10360" s="7"/>
      <c r="BR10360" s="7"/>
      <c r="BS10360" s="7"/>
      <c r="BT10360" s="7"/>
      <c r="BU10360" s="7"/>
      <c r="BV10360" s="7"/>
      <c r="BW10360" s="7"/>
    </row>
    <row r="10361" spans="43:75" x14ac:dyDescent="0.2">
      <c r="AQ10361" s="7"/>
      <c r="AR10361" s="7"/>
      <c r="AS10361" s="7"/>
      <c r="AT10361" s="7"/>
      <c r="AU10361" s="7"/>
      <c r="AV10361" s="234"/>
      <c r="AX10361" s="7"/>
      <c r="AY10361" s="7"/>
      <c r="AZ10361" s="7"/>
      <c r="BA10361" s="7"/>
      <c r="BB10361" s="7"/>
      <c r="BC10361" s="7"/>
      <c r="BD10361" s="7"/>
      <c r="BG10361" s="7"/>
      <c r="BH10361" s="7"/>
      <c r="BI10361" s="7"/>
      <c r="BJ10361" s="7"/>
      <c r="BK10361" s="7"/>
      <c r="BL10361" s="7"/>
      <c r="BM10361" s="7"/>
      <c r="BP10361" s="7"/>
      <c r="BQ10361" s="7"/>
      <c r="BR10361" s="7"/>
      <c r="BS10361" s="7"/>
      <c r="BT10361" s="7"/>
      <c r="BU10361" s="7"/>
      <c r="BV10361" s="7"/>
      <c r="BW10361" s="7"/>
    </row>
    <row r="10362" spans="43:75" x14ac:dyDescent="0.2">
      <c r="AQ10362" s="7"/>
      <c r="AR10362" s="7"/>
      <c r="AS10362" s="7"/>
      <c r="AT10362" s="7"/>
      <c r="AU10362" s="7"/>
      <c r="AV10362" s="234"/>
      <c r="AX10362" s="7"/>
      <c r="AY10362" s="7"/>
      <c r="AZ10362" s="7"/>
      <c r="BA10362" s="7"/>
      <c r="BB10362" s="7"/>
      <c r="BC10362" s="7"/>
      <c r="BD10362" s="7"/>
      <c r="BG10362" s="7"/>
      <c r="BH10362" s="7"/>
      <c r="BI10362" s="7"/>
      <c r="BJ10362" s="7"/>
      <c r="BK10362" s="7"/>
      <c r="BL10362" s="7"/>
      <c r="BM10362" s="7"/>
      <c r="BP10362" s="7"/>
      <c r="BQ10362" s="7"/>
      <c r="BR10362" s="7"/>
      <c r="BS10362" s="7"/>
      <c r="BT10362" s="7"/>
      <c r="BU10362" s="7"/>
      <c r="BV10362" s="7"/>
      <c r="BW10362" s="7"/>
    </row>
    <row r="10363" spans="43:75" x14ac:dyDescent="0.2">
      <c r="AQ10363" s="7"/>
      <c r="AR10363" s="7"/>
      <c r="AS10363" s="7"/>
      <c r="AT10363" s="7"/>
      <c r="AU10363" s="7"/>
      <c r="AV10363" s="234"/>
      <c r="AX10363" s="7"/>
      <c r="AY10363" s="7"/>
      <c r="AZ10363" s="7"/>
      <c r="BA10363" s="7"/>
      <c r="BB10363" s="7"/>
      <c r="BC10363" s="7"/>
      <c r="BD10363" s="7"/>
      <c r="BG10363" s="7"/>
      <c r="BH10363" s="7"/>
      <c r="BI10363" s="7"/>
      <c r="BJ10363" s="7"/>
      <c r="BK10363" s="7"/>
      <c r="BL10363" s="7"/>
      <c r="BM10363" s="7"/>
      <c r="BP10363" s="7"/>
      <c r="BQ10363" s="7"/>
      <c r="BR10363" s="7"/>
      <c r="BS10363" s="7"/>
      <c r="BT10363" s="7"/>
      <c r="BU10363" s="7"/>
      <c r="BV10363" s="7"/>
      <c r="BW10363" s="7"/>
    </row>
    <row r="10364" spans="43:75" x14ac:dyDescent="0.2">
      <c r="AQ10364" s="7"/>
      <c r="AR10364" s="7"/>
      <c r="AS10364" s="7"/>
      <c r="AT10364" s="7"/>
      <c r="AU10364" s="7"/>
      <c r="AV10364" s="234"/>
      <c r="AX10364" s="7"/>
      <c r="AY10364" s="7"/>
      <c r="AZ10364" s="7"/>
      <c r="BA10364" s="7"/>
      <c r="BB10364" s="7"/>
      <c r="BC10364" s="7"/>
      <c r="BD10364" s="7"/>
      <c r="BG10364" s="7"/>
      <c r="BH10364" s="7"/>
      <c r="BI10364" s="7"/>
      <c r="BJ10364" s="7"/>
      <c r="BK10364" s="7"/>
      <c r="BL10364" s="7"/>
      <c r="BM10364" s="7"/>
      <c r="BP10364" s="7"/>
      <c r="BQ10364" s="7"/>
      <c r="BR10364" s="7"/>
      <c r="BS10364" s="7"/>
      <c r="BT10364" s="7"/>
      <c r="BU10364" s="7"/>
      <c r="BV10364" s="7"/>
      <c r="BW10364" s="7"/>
    </row>
    <row r="10365" spans="43:75" x14ac:dyDescent="0.2">
      <c r="AQ10365" s="7"/>
      <c r="AR10365" s="7"/>
      <c r="AS10365" s="7"/>
      <c r="AT10365" s="7"/>
      <c r="AU10365" s="7"/>
      <c r="AV10365" s="234"/>
      <c r="AX10365" s="7"/>
      <c r="AY10365" s="7"/>
      <c r="AZ10365" s="7"/>
      <c r="BA10365" s="7"/>
      <c r="BB10365" s="7"/>
      <c r="BC10365" s="7"/>
      <c r="BD10365" s="7"/>
      <c r="BG10365" s="7"/>
      <c r="BH10365" s="7"/>
      <c r="BI10365" s="7"/>
      <c r="BJ10365" s="7"/>
      <c r="BK10365" s="7"/>
      <c r="BL10365" s="7"/>
      <c r="BM10365" s="7"/>
      <c r="BP10365" s="7"/>
      <c r="BQ10365" s="7"/>
      <c r="BR10365" s="7"/>
      <c r="BS10365" s="7"/>
      <c r="BT10365" s="7"/>
      <c r="BU10365" s="7"/>
      <c r="BV10365" s="7"/>
      <c r="BW10365" s="7"/>
    </row>
    <row r="10366" spans="43:75" x14ac:dyDescent="0.2">
      <c r="AQ10366" s="7"/>
      <c r="AR10366" s="7"/>
      <c r="AS10366" s="7"/>
      <c r="AT10366" s="7"/>
      <c r="AU10366" s="7"/>
      <c r="AV10366" s="234"/>
      <c r="AX10366" s="7"/>
      <c r="AY10366" s="7"/>
      <c r="AZ10366" s="7"/>
      <c r="BA10366" s="7"/>
      <c r="BB10366" s="7"/>
      <c r="BC10366" s="7"/>
      <c r="BD10366" s="7"/>
      <c r="BG10366" s="7"/>
      <c r="BH10366" s="7"/>
      <c r="BI10366" s="7"/>
      <c r="BJ10366" s="7"/>
      <c r="BK10366" s="7"/>
      <c r="BL10366" s="7"/>
      <c r="BM10366" s="7"/>
      <c r="BP10366" s="7"/>
      <c r="BQ10366" s="7"/>
      <c r="BR10366" s="7"/>
      <c r="BS10366" s="7"/>
      <c r="BT10366" s="7"/>
      <c r="BU10366" s="7"/>
      <c r="BV10366" s="7"/>
      <c r="BW10366" s="7"/>
    </row>
    <row r="10367" spans="43:75" x14ac:dyDescent="0.2">
      <c r="AQ10367" s="7"/>
      <c r="AR10367" s="7"/>
      <c r="AS10367" s="7"/>
      <c r="AT10367" s="7"/>
      <c r="AU10367" s="7"/>
      <c r="AV10367" s="234"/>
      <c r="AX10367" s="7"/>
      <c r="AY10367" s="7"/>
      <c r="AZ10367" s="7"/>
      <c r="BA10367" s="7"/>
      <c r="BB10367" s="7"/>
      <c r="BC10367" s="7"/>
      <c r="BD10367" s="7"/>
      <c r="BG10367" s="7"/>
      <c r="BH10367" s="7"/>
      <c r="BI10367" s="7"/>
      <c r="BJ10367" s="7"/>
      <c r="BK10367" s="7"/>
      <c r="BL10367" s="7"/>
      <c r="BM10367" s="7"/>
      <c r="BP10367" s="7"/>
      <c r="BQ10367" s="7"/>
      <c r="BR10367" s="7"/>
      <c r="BS10367" s="7"/>
      <c r="BT10367" s="7"/>
      <c r="BU10367" s="7"/>
      <c r="BV10367" s="7"/>
      <c r="BW10367" s="7"/>
    </row>
    <row r="10368" spans="43:75" x14ac:dyDescent="0.2">
      <c r="AQ10368" s="7"/>
      <c r="AR10368" s="7"/>
      <c r="AS10368" s="7"/>
      <c r="AT10368" s="7"/>
      <c r="AU10368" s="7"/>
      <c r="AV10368" s="234"/>
      <c r="AX10368" s="7"/>
      <c r="AY10368" s="7"/>
      <c r="AZ10368" s="7"/>
      <c r="BA10368" s="7"/>
      <c r="BB10368" s="7"/>
      <c r="BC10368" s="7"/>
      <c r="BD10368" s="7"/>
      <c r="BG10368" s="7"/>
      <c r="BH10368" s="7"/>
      <c r="BI10368" s="7"/>
      <c r="BJ10368" s="7"/>
      <c r="BK10368" s="7"/>
      <c r="BL10368" s="7"/>
      <c r="BM10368" s="7"/>
      <c r="BP10368" s="7"/>
      <c r="BQ10368" s="7"/>
      <c r="BR10368" s="7"/>
      <c r="BS10368" s="7"/>
      <c r="BT10368" s="7"/>
      <c r="BU10368" s="7"/>
      <c r="BV10368" s="7"/>
      <c r="BW10368" s="7"/>
    </row>
    <row r="10369" spans="43:75" x14ac:dyDescent="0.2">
      <c r="AQ10369" s="7"/>
      <c r="AR10369" s="7"/>
      <c r="AS10369" s="7"/>
      <c r="AT10369" s="7"/>
      <c r="AU10369" s="7"/>
      <c r="AV10369" s="234"/>
      <c r="AX10369" s="7"/>
      <c r="AY10369" s="7"/>
      <c r="AZ10369" s="7"/>
      <c r="BA10369" s="7"/>
      <c r="BB10369" s="7"/>
      <c r="BC10369" s="7"/>
      <c r="BD10369" s="7"/>
      <c r="BG10369" s="7"/>
      <c r="BH10369" s="7"/>
      <c r="BI10369" s="7"/>
      <c r="BJ10369" s="7"/>
      <c r="BK10369" s="7"/>
      <c r="BL10369" s="7"/>
      <c r="BM10369" s="7"/>
      <c r="BP10369" s="7"/>
      <c r="BQ10369" s="7"/>
      <c r="BR10369" s="7"/>
      <c r="BS10369" s="7"/>
      <c r="BT10369" s="7"/>
      <c r="BU10369" s="7"/>
      <c r="BV10369" s="7"/>
      <c r="BW10369" s="7"/>
    </row>
    <row r="10370" spans="43:75" x14ac:dyDescent="0.2">
      <c r="AQ10370" s="7"/>
      <c r="AR10370" s="7"/>
      <c r="AS10370" s="7"/>
      <c r="AT10370" s="7"/>
      <c r="AU10370" s="7"/>
      <c r="AV10370" s="234"/>
      <c r="AX10370" s="7"/>
      <c r="AY10370" s="7"/>
      <c r="AZ10370" s="7"/>
      <c r="BA10370" s="7"/>
      <c r="BB10370" s="7"/>
      <c r="BC10370" s="7"/>
      <c r="BD10370" s="7"/>
      <c r="BG10370" s="7"/>
      <c r="BH10370" s="7"/>
      <c r="BI10370" s="7"/>
      <c r="BJ10370" s="7"/>
      <c r="BK10370" s="7"/>
      <c r="BL10370" s="7"/>
      <c r="BM10370" s="7"/>
      <c r="BP10370" s="7"/>
      <c r="BQ10370" s="7"/>
      <c r="BR10370" s="7"/>
      <c r="BS10370" s="7"/>
      <c r="BT10370" s="7"/>
      <c r="BU10370" s="7"/>
      <c r="BV10370" s="7"/>
      <c r="BW10370" s="7"/>
    </row>
    <row r="10371" spans="43:75" x14ac:dyDescent="0.2">
      <c r="AQ10371" s="7"/>
      <c r="AR10371" s="7"/>
      <c r="AS10371" s="7"/>
      <c r="AT10371" s="7"/>
      <c r="AU10371" s="7"/>
      <c r="AV10371" s="234"/>
      <c r="AX10371" s="7"/>
      <c r="AY10371" s="7"/>
      <c r="AZ10371" s="7"/>
      <c r="BA10371" s="7"/>
      <c r="BB10371" s="7"/>
      <c r="BC10371" s="7"/>
      <c r="BD10371" s="7"/>
      <c r="BG10371" s="7"/>
      <c r="BH10371" s="7"/>
      <c r="BI10371" s="7"/>
      <c r="BJ10371" s="7"/>
      <c r="BK10371" s="7"/>
      <c r="BL10371" s="7"/>
      <c r="BM10371" s="7"/>
      <c r="BP10371" s="7"/>
      <c r="BQ10371" s="7"/>
      <c r="BR10371" s="7"/>
      <c r="BS10371" s="7"/>
      <c r="BT10371" s="7"/>
      <c r="BU10371" s="7"/>
      <c r="BV10371" s="7"/>
      <c r="BW10371" s="7"/>
    </row>
    <row r="10372" spans="43:75" x14ac:dyDescent="0.2">
      <c r="AQ10372" s="7"/>
      <c r="AR10372" s="7"/>
      <c r="AS10372" s="7"/>
      <c r="AT10372" s="7"/>
      <c r="AU10372" s="7"/>
      <c r="AV10372" s="234"/>
      <c r="AX10372" s="7"/>
      <c r="AY10372" s="7"/>
      <c r="AZ10372" s="7"/>
      <c r="BA10372" s="7"/>
      <c r="BB10372" s="7"/>
      <c r="BC10372" s="7"/>
      <c r="BD10372" s="7"/>
      <c r="BG10372" s="7"/>
      <c r="BH10372" s="7"/>
      <c r="BI10372" s="7"/>
      <c r="BJ10372" s="7"/>
      <c r="BK10372" s="7"/>
      <c r="BL10372" s="7"/>
      <c r="BM10372" s="7"/>
      <c r="BP10372" s="7"/>
      <c r="BQ10372" s="7"/>
      <c r="BR10372" s="7"/>
      <c r="BS10372" s="7"/>
      <c r="BT10372" s="7"/>
      <c r="BU10372" s="7"/>
      <c r="BV10372" s="7"/>
      <c r="BW10372" s="7"/>
    </row>
    <row r="10373" spans="43:75" x14ac:dyDescent="0.2">
      <c r="AQ10373" s="7"/>
      <c r="AR10373" s="7"/>
      <c r="AS10373" s="7"/>
      <c r="AT10373" s="7"/>
      <c r="AU10373" s="7"/>
      <c r="AV10373" s="234"/>
      <c r="AX10373" s="7"/>
      <c r="AY10373" s="7"/>
      <c r="AZ10373" s="7"/>
      <c r="BA10373" s="7"/>
      <c r="BB10373" s="7"/>
      <c r="BC10373" s="7"/>
      <c r="BD10373" s="7"/>
      <c r="BG10373" s="7"/>
      <c r="BH10373" s="7"/>
      <c r="BI10373" s="7"/>
      <c r="BJ10373" s="7"/>
      <c r="BK10373" s="7"/>
      <c r="BL10373" s="7"/>
      <c r="BM10373" s="7"/>
      <c r="BP10373" s="7"/>
      <c r="BQ10373" s="7"/>
      <c r="BR10373" s="7"/>
      <c r="BS10373" s="7"/>
      <c r="BT10373" s="7"/>
      <c r="BU10373" s="7"/>
      <c r="BV10373" s="7"/>
      <c r="BW10373" s="7"/>
    </row>
    <row r="10374" spans="43:75" x14ac:dyDescent="0.2">
      <c r="AQ10374" s="7"/>
      <c r="AR10374" s="7"/>
      <c r="AS10374" s="7"/>
      <c r="AT10374" s="7"/>
      <c r="AU10374" s="7"/>
      <c r="AV10374" s="234"/>
      <c r="AX10374" s="7"/>
      <c r="AY10374" s="7"/>
      <c r="AZ10374" s="7"/>
      <c r="BA10374" s="7"/>
      <c r="BB10374" s="7"/>
      <c r="BC10374" s="7"/>
      <c r="BD10374" s="7"/>
      <c r="BG10374" s="7"/>
      <c r="BH10374" s="7"/>
      <c r="BI10374" s="7"/>
      <c r="BJ10374" s="7"/>
      <c r="BK10374" s="7"/>
      <c r="BL10374" s="7"/>
      <c r="BM10374" s="7"/>
      <c r="BP10374" s="7"/>
      <c r="BQ10374" s="7"/>
      <c r="BR10374" s="7"/>
      <c r="BS10374" s="7"/>
      <c r="BT10374" s="7"/>
      <c r="BU10374" s="7"/>
      <c r="BV10374" s="7"/>
      <c r="BW10374" s="7"/>
    </row>
    <row r="10375" spans="43:75" x14ac:dyDescent="0.2">
      <c r="AQ10375" s="7"/>
      <c r="AR10375" s="7"/>
      <c r="AS10375" s="7"/>
      <c r="AT10375" s="7"/>
      <c r="AU10375" s="7"/>
      <c r="AV10375" s="234"/>
      <c r="AX10375" s="7"/>
      <c r="AY10375" s="7"/>
      <c r="AZ10375" s="7"/>
      <c r="BA10375" s="7"/>
      <c r="BB10375" s="7"/>
      <c r="BC10375" s="7"/>
      <c r="BD10375" s="7"/>
      <c r="BG10375" s="7"/>
      <c r="BH10375" s="7"/>
      <c r="BI10375" s="7"/>
      <c r="BJ10375" s="7"/>
      <c r="BK10375" s="7"/>
      <c r="BL10375" s="7"/>
      <c r="BM10375" s="7"/>
      <c r="BP10375" s="7"/>
      <c r="BQ10375" s="7"/>
      <c r="BR10375" s="7"/>
      <c r="BS10375" s="7"/>
      <c r="BT10375" s="7"/>
      <c r="BU10375" s="7"/>
      <c r="BV10375" s="7"/>
      <c r="BW10375" s="7"/>
    </row>
    <row r="10376" spans="43:75" x14ac:dyDescent="0.2">
      <c r="AQ10376" s="7"/>
      <c r="AR10376" s="7"/>
      <c r="AS10376" s="7"/>
      <c r="AT10376" s="7"/>
      <c r="AU10376" s="7"/>
      <c r="AV10376" s="234"/>
      <c r="AX10376" s="7"/>
      <c r="AY10376" s="7"/>
      <c r="AZ10376" s="7"/>
      <c r="BA10376" s="7"/>
      <c r="BB10376" s="7"/>
      <c r="BC10376" s="7"/>
      <c r="BD10376" s="7"/>
      <c r="BG10376" s="7"/>
      <c r="BH10376" s="7"/>
      <c r="BI10376" s="7"/>
      <c r="BJ10376" s="7"/>
      <c r="BK10376" s="7"/>
      <c r="BL10376" s="7"/>
      <c r="BM10376" s="7"/>
      <c r="BP10376" s="7"/>
      <c r="BQ10376" s="7"/>
      <c r="BR10376" s="7"/>
      <c r="BS10376" s="7"/>
      <c r="BT10376" s="7"/>
      <c r="BU10376" s="7"/>
      <c r="BV10376" s="7"/>
      <c r="BW10376" s="7"/>
    </row>
    <row r="10377" spans="43:75" x14ac:dyDescent="0.2">
      <c r="AQ10377" s="7"/>
      <c r="AR10377" s="7"/>
      <c r="AS10377" s="7"/>
      <c r="AT10377" s="7"/>
      <c r="AU10377" s="7"/>
      <c r="AV10377" s="234"/>
      <c r="AX10377" s="7"/>
      <c r="AY10377" s="7"/>
      <c r="AZ10377" s="7"/>
      <c r="BA10377" s="7"/>
      <c r="BB10377" s="7"/>
      <c r="BC10377" s="7"/>
      <c r="BD10377" s="7"/>
      <c r="BG10377" s="7"/>
      <c r="BH10377" s="7"/>
      <c r="BI10377" s="7"/>
      <c r="BJ10377" s="7"/>
      <c r="BK10377" s="7"/>
      <c r="BL10377" s="7"/>
      <c r="BM10377" s="7"/>
      <c r="BP10377" s="7"/>
      <c r="BQ10377" s="7"/>
      <c r="BR10377" s="7"/>
      <c r="BS10377" s="7"/>
      <c r="BT10377" s="7"/>
      <c r="BU10377" s="7"/>
      <c r="BV10377" s="7"/>
      <c r="BW10377" s="7"/>
    </row>
    <row r="10378" spans="43:75" x14ac:dyDescent="0.2">
      <c r="AQ10378" s="7"/>
      <c r="AR10378" s="7"/>
      <c r="AS10378" s="7"/>
      <c r="AT10378" s="7"/>
      <c r="AU10378" s="7"/>
      <c r="AV10378" s="234"/>
      <c r="AX10378" s="7"/>
      <c r="AY10378" s="7"/>
      <c r="AZ10378" s="7"/>
      <c r="BA10378" s="7"/>
      <c r="BB10378" s="7"/>
      <c r="BC10378" s="7"/>
      <c r="BD10378" s="7"/>
      <c r="BG10378" s="7"/>
      <c r="BH10378" s="7"/>
      <c r="BI10378" s="7"/>
      <c r="BJ10378" s="7"/>
      <c r="BK10378" s="7"/>
      <c r="BL10378" s="7"/>
      <c r="BM10378" s="7"/>
      <c r="BP10378" s="7"/>
      <c r="BQ10378" s="7"/>
      <c r="BR10378" s="7"/>
      <c r="BS10378" s="7"/>
      <c r="BT10378" s="7"/>
      <c r="BU10378" s="7"/>
      <c r="BV10378" s="7"/>
      <c r="BW10378" s="7"/>
    </row>
    <row r="10379" spans="43:75" x14ac:dyDescent="0.2">
      <c r="AQ10379" s="7"/>
      <c r="AR10379" s="7"/>
      <c r="AS10379" s="7"/>
      <c r="AT10379" s="7"/>
      <c r="AU10379" s="7"/>
      <c r="AV10379" s="234"/>
      <c r="AX10379" s="7"/>
      <c r="AY10379" s="7"/>
      <c r="AZ10379" s="7"/>
      <c r="BA10379" s="7"/>
      <c r="BB10379" s="7"/>
      <c r="BC10379" s="7"/>
      <c r="BD10379" s="7"/>
      <c r="BG10379" s="7"/>
      <c r="BH10379" s="7"/>
      <c r="BI10379" s="7"/>
      <c r="BJ10379" s="7"/>
      <c r="BK10379" s="7"/>
      <c r="BL10379" s="7"/>
      <c r="BM10379" s="7"/>
      <c r="BP10379" s="7"/>
      <c r="BQ10379" s="7"/>
      <c r="BR10379" s="7"/>
      <c r="BS10379" s="7"/>
      <c r="BT10379" s="7"/>
      <c r="BU10379" s="7"/>
      <c r="BV10379" s="7"/>
      <c r="BW10379" s="7"/>
    </row>
    <row r="10380" spans="43:75" x14ac:dyDescent="0.2">
      <c r="AQ10380" s="7"/>
      <c r="AR10380" s="7"/>
      <c r="AS10380" s="7"/>
      <c r="AT10380" s="7"/>
      <c r="AU10380" s="7"/>
      <c r="AV10380" s="234"/>
      <c r="AX10380" s="7"/>
      <c r="AY10380" s="7"/>
      <c r="AZ10380" s="7"/>
      <c r="BA10380" s="7"/>
      <c r="BB10380" s="7"/>
      <c r="BC10380" s="7"/>
      <c r="BD10380" s="7"/>
      <c r="BG10380" s="7"/>
      <c r="BH10380" s="7"/>
      <c r="BI10380" s="7"/>
      <c r="BJ10380" s="7"/>
      <c r="BK10380" s="7"/>
      <c r="BL10380" s="7"/>
      <c r="BM10380" s="7"/>
      <c r="BP10380" s="7"/>
      <c r="BQ10380" s="7"/>
      <c r="BR10380" s="7"/>
      <c r="BS10380" s="7"/>
      <c r="BT10380" s="7"/>
      <c r="BU10380" s="7"/>
      <c r="BV10380" s="7"/>
      <c r="BW10380" s="7"/>
    </row>
    <row r="10381" spans="43:75" x14ac:dyDescent="0.2">
      <c r="AQ10381" s="7"/>
      <c r="AR10381" s="7"/>
      <c r="AS10381" s="7"/>
      <c r="AT10381" s="7"/>
      <c r="AU10381" s="7"/>
      <c r="AV10381" s="234"/>
      <c r="AX10381" s="7"/>
      <c r="AY10381" s="7"/>
      <c r="AZ10381" s="7"/>
      <c r="BA10381" s="7"/>
      <c r="BB10381" s="7"/>
      <c r="BC10381" s="7"/>
      <c r="BD10381" s="7"/>
      <c r="BG10381" s="7"/>
      <c r="BH10381" s="7"/>
      <c r="BI10381" s="7"/>
      <c r="BJ10381" s="7"/>
      <c r="BK10381" s="7"/>
      <c r="BL10381" s="7"/>
      <c r="BM10381" s="7"/>
      <c r="BP10381" s="7"/>
      <c r="BQ10381" s="7"/>
      <c r="BR10381" s="7"/>
      <c r="BS10381" s="7"/>
      <c r="BT10381" s="7"/>
      <c r="BU10381" s="7"/>
      <c r="BV10381" s="7"/>
      <c r="BW10381" s="7"/>
    </row>
    <row r="10382" spans="43:75" x14ac:dyDescent="0.2">
      <c r="AQ10382" s="7"/>
      <c r="AR10382" s="7"/>
      <c r="AS10382" s="7"/>
      <c r="AT10382" s="7"/>
      <c r="AU10382" s="7"/>
      <c r="AV10382" s="234"/>
      <c r="AX10382" s="7"/>
      <c r="AY10382" s="7"/>
      <c r="AZ10382" s="7"/>
      <c r="BA10382" s="7"/>
      <c r="BB10382" s="7"/>
      <c r="BC10382" s="7"/>
      <c r="BD10382" s="7"/>
      <c r="BG10382" s="7"/>
      <c r="BH10382" s="7"/>
      <c r="BI10382" s="7"/>
      <c r="BJ10382" s="7"/>
      <c r="BK10382" s="7"/>
      <c r="BL10382" s="7"/>
      <c r="BM10382" s="7"/>
      <c r="BP10382" s="7"/>
      <c r="BQ10382" s="7"/>
      <c r="BR10382" s="7"/>
      <c r="BS10382" s="7"/>
      <c r="BT10382" s="7"/>
      <c r="BU10382" s="7"/>
      <c r="BV10382" s="7"/>
      <c r="BW10382" s="7"/>
    </row>
    <row r="10383" spans="43:75" x14ac:dyDescent="0.2">
      <c r="AQ10383" s="7"/>
      <c r="AR10383" s="7"/>
      <c r="AS10383" s="7"/>
      <c r="AT10383" s="7"/>
      <c r="AU10383" s="7"/>
      <c r="AV10383" s="234"/>
      <c r="AX10383" s="7"/>
      <c r="AY10383" s="7"/>
      <c r="AZ10383" s="7"/>
      <c r="BA10383" s="7"/>
      <c r="BB10383" s="7"/>
      <c r="BC10383" s="7"/>
      <c r="BD10383" s="7"/>
      <c r="BG10383" s="7"/>
      <c r="BH10383" s="7"/>
      <c r="BI10383" s="7"/>
      <c r="BJ10383" s="7"/>
      <c r="BK10383" s="7"/>
      <c r="BL10383" s="7"/>
      <c r="BM10383" s="7"/>
      <c r="BP10383" s="7"/>
      <c r="BQ10383" s="7"/>
      <c r="BR10383" s="7"/>
      <c r="BS10383" s="7"/>
      <c r="BT10383" s="7"/>
      <c r="BU10383" s="7"/>
      <c r="BV10383" s="7"/>
      <c r="BW10383" s="7"/>
    </row>
    <row r="10384" spans="43:75" x14ac:dyDescent="0.2">
      <c r="AQ10384" s="7"/>
      <c r="AR10384" s="7"/>
      <c r="AS10384" s="7"/>
      <c r="AT10384" s="7"/>
      <c r="AU10384" s="7"/>
      <c r="AV10384" s="234"/>
      <c r="AX10384" s="7"/>
      <c r="AY10384" s="7"/>
      <c r="AZ10384" s="7"/>
      <c r="BA10384" s="7"/>
      <c r="BB10384" s="7"/>
      <c r="BC10384" s="7"/>
      <c r="BD10384" s="7"/>
      <c r="BG10384" s="7"/>
      <c r="BH10384" s="7"/>
      <c r="BI10384" s="7"/>
      <c r="BJ10384" s="7"/>
      <c r="BK10384" s="7"/>
      <c r="BL10384" s="7"/>
      <c r="BM10384" s="7"/>
      <c r="BP10384" s="7"/>
      <c r="BQ10384" s="7"/>
      <c r="BR10384" s="7"/>
      <c r="BS10384" s="7"/>
      <c r="BT10384" s="7"/>
      <c r="BU10384" s="7"/>
      <c r="BV10384" s="7"/>
      <c r="BW10384" s="7"/>
    </row>
    <row r="10385" spans="43:75" x14ac:dyDescent="0.2">
      <c r="AQ10385" s="7"/>
      <c r="AR10385" s="7"/>
      <c r="AS10385" s="7"/>
      <c r="AT10385" s="7"/>
      <c r="AU10385" s="7"/>
      <c r="AV10385" s="234"/>
      <c r="AX10385" s="7"/>
      <c r="AY10385" s="7"/>
      <c r="AZ10385" s="7"/>
      <c r="BA10385" s="7"/>
      <c r="BB10385" s="7"/>
      <c r="BC10385" s="7"/>
      <c r="BD10385" s="7"/>
      <c r="BG10385" s="7"/>
      <c r="BH10385" s="7"/>
      <c r="BI10385" s="7"/>
      <c r="BJ10385" s="7"/>
      <c r="BK10385" s="7"/>
      <c r="BL10385" s="7"/>
      <c r="BM10385" s="7"/>
      <c r="BP10385" s="7"/>
      <c r="BQ10385" s="7"/>
      <c r="BR10385" s="7"/>
      <c r="BS10385" s="7"/>
      <c r="BT10385" s="7"/>
      <c r="BU10385" s="7"/>
      <c r="BV10385" s="7"/>
      <c r="BW10385" s="7"/>
    </row>
    <row r="10386" spans="43:75" x14ac:dyDescent="0.2">
      <c r="AQ10386" s="7"/>
      <c r="AR10386" s="7"/>
      <c r="AS10386" s="7"/>
      <c r="AT10386" s="7"/>
      <c r="AU10386" s="7"/>
      <c r="AV10386" s="234"/>
      <c r="AX10386" s="7"/>
      <c r="AY10386" s="7"/>
      <c r="AZ10386" s="7"/>
      <c r="BA10386" s="7"/>
      <c r="BB10386" s="7"/>
      <c r="BC10386" s="7"/>
      <c r="BD10386" s="7"/>
      <c r="BG10386" s="7"/>
      <c r="BH10386" s="7"/>
      <c r="BI10386" s="7"/>
      <c r="BJ10386" s="7"/>
      <c r="BK10386" s="7"/>
      <c r="BL10386" s="7"/>
      <c r="BM10386" s="7"/>
      <c r="BP10386" s="7"/>
      <c r="BQ10386" s="7"/>
      <c r="BR10386" s="7"/>
      <c r="BS10386" s="7"/>
      <c r="BT10386" s="7"/>
      <c r="BU10386" s="7"/>
      <c r="BV10386" s="7"/>
      <c r="BW10386" s="7"/>
    </row>
    <row r="10387" spans="43:75" x14ac:dyDescent="0.2">
      <c r="AQ10387" s="7"/>
      <c r="AR10387" s="7"/>
      <c r="AS10387" s="7"/>
      <c r="AT10387" s="7"/>
      <c r="AU10387" s="7"/>
      <c r="AV10387" s="234"/>
      <c r="AX10387" s="7"/>
      <c r="AY10387" s="7"/>
      <c r="AZ10387" s="7"/>
      <c r="BA10387" s="7"/>
      <c r="BB10387" s="7"/>
      <c r="BC10387" s="7"/>
      <c r="BD10387" s="7"/>
      <c r="BG10387" s="7"/>
      <c r="BH10387" s="7"/>
      <c r="BI10387" s="7"/>
      <c r="BJ10387" s="7"/>
      <c r="BK10387" s="7"/>
      <c r="BL10387" s="7"/>
      <c r="BM10387" s="7"/>
      <c r="BP10387" s="7"/>
      <c r="BQ10387" s="7"/>
      <c r="BR10387" s="7"/>
      <c r="BS10387" s="7"/>
      <c r="BT10387" s="7"/>
      <c r="BU10387" s="7"/>
      <c r="BV10387" s="7"/>
      <c r="BW10387" s="7"/>
    </row>
    <row r="10388" spans="43:75" x14ac:dyDescent="0.2">
      <c r="AQ10388" s="7"/>
      <c r="AR10388" s="7"/>
      <c r="AS10388" s="7"/>
      <c r="AT10388" s="7"/>
      <c r="AU10388" s="7"/>
      <c r="AV10388" s="234"/>
      <c r="AX10388" s="7"/>
      <c r="AY10388" s="7"/>
      <c r="AZ10388" s="7"/>
      <c r="BA10388" s="7"/>
      <c r="BB10388" s="7"/>
      <c r="BC10388" s="7"/>
      <c r="BD10388" s="7"/>
      <c r="BG10388" s="7"/>
      <c r="BH10388" s="7"/>
      <c r="BI10388" s="7"/>
      <c r="BJ10388" s="7"/>
      <c r="BK10388" s="7"/>
      <c r="BL10388" s="7"/>
      <c r="BM10388" s="7"/>
      <c r="BP10388" s="7"/>
      <c r="BQ10388" s="7"/>
      <c r="BR10388" s="7"/>
      <c r="BS10388" s="7"/>
      <c r="BT10388" s="7"/>
      <c r="BU10388" s="7"/>
      <c r="BV10388" s="7"/>
      <c r="BW10388" s="7"/>
    </row>
    <row r="10389" spans="43:75" x14ac:dyDescent="0.2">
      <c r="AQ10389" s="7"/>
      <c r="AR10389" s="7"/>
      <c r="AS10389" s="7"/>
      <c r="AT10389" s="7"/>
      <c r="AU10389" s="7"/>
      <c r="AV10389" s="234"/>
      <c r="AX10389" s="7"/>
      <c r="AY10389" s="7"/>
      <c r="AZ10389" s="7"/>
      <c r="BA10389" s="7"/>
      <c r="BB10389" s="7"/>
      <c r="BC10389" s="7"/>
      <c r="BD10389" s="7"/>
      <c r="BG10389" s="7"/>
      <c r="BH10389" s="7"/>
      <c r="BI10389" s="7"/>
      <c r="BJ10389" s="7"/>
      <c r="BK10389" s="7"/>
      <c r="BL10389" s="7"/>
      <c r="BM10389" s="7"/>
      <c r="BP10389" s="7"/>
      <c r="BQ10389" s="7"/>
      <c r="BR10389" s="7"/>
      <c r="BS10389" s="7"/>
      <c r="BT10389" s="7"/>
      <c r="BU10389" s="7"/>
      <c r="BV10389" s="7"/>
      <c r="BW10389" s="7"/>
    </row>
    <row r="10390" spans="43:75" x14ac:dyDescent="0.2">
      <c r="AQ10390" s="7"/>
      <c r="AR10390" s="7"/>
      <c r="AS10390" s="7"/>
      <c r="AT10390" s="7"/>
      <c r="AU10390" s="7"/>
      <c r="AV10390" s="234"/>
      <c r="AX10390" s="7"/>
      <c r="AY10390" s="7"/>
      <c r="AZ10390" s="7"/>
      <c r="BA10390" s="7"/>
      <c r="BB10390" s="7"/>
      <c r="BC10390" s="7"/>
      <c r="BD10390" s="7"/>
      <c r="BG10390" s="7"/>
      <c r="BH10390" s="7"/>
      <c r="BI10390" s="7"/>
      <c r="BJ10390" s="7"/>
      <c r="BK10390" s="7"/>
      <c r="BL10390" s="7"/>
      <c r="BM10390" s="7"/>
      <c r="BP10390" s="7"/>
      <c r="BQ10390" s="7"/>
      <c r="BR10390" s="7"/>
      <c r="BS10390" s="7"/>
      <c r="BT10390" s="7"/>
      <c r="BU10390" s="7"/>
      <c r="BV10390" s="7"/>
      <c r="BW10390" s="7"/>
    </row>
    <row r="10391" spans="43:75" x14ac:dyDescent="0.2">
      <c r="AQ10391" s="7"/>
      <c r="AR10391" s="7"/>
      <c r="AS10391" s="7"/>
      <c r="AT10391" s="7"/>
      <c r="AU10391" s="7"/>
      <c r="AV10391" s="234"/>
      <c r="AX10391" s="7"/>
      <c r="AY10391" s="7"/>
      <c r="AZ10391" s="7"/>
      <c r="BA10391" s="7"/>
      <c r="BB10391" s="7"/>
      <c r="BC10391" s="7"/>
      <c r="BD10391" s="7"/>
      <c r="BG10391" s="7"/>
      <c r="BH10391" s="7"/>
      <c r="BI10391" s="7"/>
      <c r="BJ10391" s="7"/>
      <c r="BK10391" s="7"/>
      <c r="BL10391" s="7"/>
      <c r="BM10391" s="7"/>
      <c r="BP10391" s="7"/>
      <c r="BQ10391" s="7"/>
      <c r="BR10391" s="7"/>
      <c r="BS10391" s="7"/>
      <c r="BT10391" s="7"/>
      <c r="BU10391" s="7"/>
      <c r="BV10391" s="7"/>
      <c r="BW10391" s="7"/>
    </row>
    <row r="10392" spans="43:75" x14ac:dyDescent="0.2">
      <c r="AQ10392" s="7"/>
      <c r="AR10392" s="7"/>
      <c r="AS10392" s="7"/>
      <c r="AT10392" s="7"/>
      <c r="AU10392" s="7"/>
      <c r="AV10392" s="234"/>
      <c r="AX10392" s="7"/>
      <c r="AY10392" s="7"/>
      <c r="AZ10392" s="7"/>
      <c r="BA10392" s="7"/>
      <c r="BB10392" s="7"/>
      <c r="BC10392" s="7"/>
      <c r="BD10392" s="7"/>
      <c r="BG10392" s="7"/>
      <c r="BH10392" s="7"/>
      <c r="BI10392" s="7"/>
      <c r="BJ10392" s="7"/>
      <c r="BK10392" s="7"/>
      <c r="BL10392" s="7"/>
      <c r="BM10392" s="7"/>
      <c r="BP10392" s="7"/>
      <c r="BQ10392" s="7"/>
      <c r="BR10392" s="7"/>
      <c r="BS10392" s="7"/>
      <c r="BT10392" s="7"/>
      <c r="BU10392" s="7"/>
      <c r="BV10392" s="7"/>
      <c r="BW10392" s="7"/>
    </row>
    <row r="10393" spans="43:75" x14ac:dyDescent="0.2">
      <c r="AQ10393" s="7"/>
      <c r="AR10393" s="7"/>
      <c r="AS10393" s="7"/>
      <c r="AT10393" s="7"/>
      <c r="AU10393" s="7"/>
      <c r="AV10393" s="234"/>
      <c r="AX10393" s="7"/>
      <c r="AY10393" s="7"/>
      <c r="AZ10393" s="7"/>
      <c r="BA10393" s="7"/>
      <c r="BB10393" s="7"/>
      <c r="BC10393" s="7"/>
      <c r="BD10393" s="7"/>
      <c r="BG10393" s="7"/>
      <c r="BH10393" s="7"/>
      <c r="BI10393" s="7"/>
      <c r="BJ10393" s="7"/>
      <c r="BK10393" s="7"/>
      <c r="BL10393" s="7"/>
      <c r="BM10393" s="7"/>
      <c r="BP10393" s="7"/>
      <c r="BQ10393" s="7"/>
      <c r="BR10393" s="7"/>
      <c r="BS10393" s="7"/>
      <c r="BT10393" s="7"/>
      <c r="BU10393" s="7"/>
      <c r="BV10393" s="7"/>
      <c r="BW10393" s="7"/>
    </row>
    <row r="10394" spans="43:75" x14ac:dyDescent="0.2">
      <c r="AQ10394" s="7"/>
      <c r="AR10394" s="7"/>
      <c r="AS10394" s="7"/>
      <c r="AT10394" s="7"/>
      <c r="AU10394" s="7"/>
      <c r="AV10394" s="234"/>
      <c r="AX10394" s="7"/>
      <c r="AY10394" s="7"/>
      <c r="AZ10394" s="7"/>
      <c r="BA10394" s="7"/>
      <c r="BB10394" s="7"/>
      <c r="BC10394" s="7"/>
      <c r="BD10394" s="7"/>
      <c r="BG10394" s="7"/>
      <c r="BH10394" s="7"/>
      <c r="BI10394" s="7"/>
      <c r="BJ10394" s="7"/>
      <c r="BK10394" s="7"/>
      <c r="BL10394" s="7"/>
      <c r="BM10394" s="7"/>
      <c r="BP10394" s="7"/>
      <c r="BQ10394" s="7"/>
      <c r="BR10394" s="7"/>
      <c r="BS10394" s="7"/>
      <c r="BT10394" s="7"/>
      <c r="BU10394" s="7"/>
      <c r="BV10394" s="7"/>
      <c r="BW10394" s="7"/>
    </row>
    <row r="10395" spans="43:75" x14ac:dyDescent="0.2">
      <c r="AQ10395" s="7"/>
      <c r="AR10395" s="7"/>
      <c r="AS10395" s="7"/>
      <c r="AT10395" s="7"/>
      <c r="AU10395" s="7"/>
      <c r="AV10395" s="234"/>
      <c r="AX10395" s="7"/>
      <c r="AY10395" s="7"/>
      <c r="AZ10395" s="7"/>
      <c r="BA10395" s="7"/>
      <c r="BB10395" s="7"/>
      <c r="BC10395" s="7"/>
      <c r="BD10395" s="7"/>
      <c r="BG10395" s="7"/>
      <c r="BH10395" s="7"/>
      <c r="BI10395" s="7"/>
      <c r="BJ10395" s="7"/>
      <c r="BK10395" s="7"/>
      <c r="BL10395" s="7"/>
      <c r="BM10395" s="7"/>
      <c r="BP10395" s="7"/>
      <c r="BQ10395" s="7"/>
      <c r="BR10395" s="7"/>
      <c r="BS10395" s="7"/>
      <c r="BT10395" s="7"/>
      <c r="BU10395" s="7"/>
      <c r="BV10395" s="7"/>
      <c r="BW10395" s="7"/>
    </row>
    <row r="10396" spans="43:75" x14ac:dyDescent="0.2">
      <c r="AQ10396" s="7"/>
      <c r="AR10396" s="7"/>
      <c r="AS10396" s="7"/>
      <c r="AT10396" s="7"/>
      <c r="AU10396" s="7"/>
      <c r="AV10396" s="234"/>
      <c r="AX10396" s="7"/>
      <c r="AY10396" s="7"/>
      <c r="AZ10396" s="7"/>
      <c r="BA10396" s="7"/>
      <c r="BB10396" s="7"/>
      <c r="BC10396" s="7"/>
      <c r="BD10396" s="7"/>
      <c r="BG10396" s="7"/>
      <c r="BH10396" s="7"/>
      <c r="BI10396" s="7"/>
      <c r="BJ10396" s="7"/>
      <c r="BK10396" s="7"/>
      <c r="BL10396" s="7"/>
      <c r="BM10396" s="7"/>
      <c r="BP10396" s="7"/>
      <c r="BQ10396" s="7"/>
      <c r="BR10396" s="7"/>
      <c r="BS10396" s="7"/>
      <c r="BT10396" s="7"/>
      <c r="BU10396" s="7"/>
      <c r="BV10396" s="7"/>
      <c r="BW10396" s="7"/>
    </row>
    <row r="10397" spans="43:75" x14ac:dyDescent="0.2">
      <c r="AQ10397" s="7"/>
      <c r="AR10397" s="7"/>
      <c r="AS10397" s="7"/>
      <c r="AT10397" s="7"/>
      <c r="AU10397" s="7"/>
      <c r="AV10397" s="234"/>
      <c r="AX10397" s="7"/>
      <c r="AY10397" s="7"/>
      <c r="AZ10397" s="7"/>
      <c r="BA10397" s="7"/>
      <c r="BB10397" s="7"/>
      <c r="BC10397" s="7"/>
      <c r="BD10397" s="7"/>
      <c r="BG10397" s="7"/>
      <c r="BH10397" s="7"/>
      <c r="BI10397" s="7"/>
      <c r="BJ10397" s="7"/>
      <c r="BK10397" s="7"/>
      <c r="BL10397" s="7"/>
      <c r="BM10397" s="7"/>
      <c r="BP10397" s="7"/>
      <c r="BQ10397" s="7"/>
      <c r="BR10397" s="7"/>
      <c r="BS10397" s="7"/>
      <c r="BT10397" s="7"/>
      <c r="BU10397" s="7"/>
      <c r="BV10397" s="7"/>
      <c r="BW10397" s="7"/>
    </row>
    <row r="10398" spans="43:75" x14ac:dyDescent="0.2">
      <c r="AQ10398" s="7"/>
      <c r="AR10398" s="7"/>
      <c r="AS10398" s="7"/>
      <c r="AT10398" s="7"/>
      <c r="AU10398" s="7"/>
      <c r="AV10398" s="234"/>
      <c r="AX10398" s="7"/>
      <c r="AY10398" s="7"/>
      <c r="AZ10398" s="7"/>
      <c r="BA10398" s="7"/>
      <c r="BB10398" s="7"/>
      <c r="BC10398" s="7"/>
      <c r="BD10398" s="7"/>
      <c r="BG10398" s="7"/>
      <c r="BH10398" s="7"/>
      <c r="BI10398" s="7"/>
      <c r="BJ10398" s="7"/>
      <c r="BK10398" s="7"/>
      <c r="BL10398" s="7"/>
      <c r="BM10398" s="7"/>
      <c r="BP10398" s="7"/>
      <c r="BQ10398" s="7"/>
      <c r="BR10398" s="7"/>
      <c r="BS10398" s="7"/>
      <c r="BT10398" s="7"/>
      <c r="BU10398" s="7"/>
      <c r="BV10398" s="7"/>
      <c r="BW10398" s="7"/>
    </row>
    <row r="10399" spans="43:75" x14ac:dyDescent="0.2">
      <c r="AQ10399" s="7"/>
      <c r="AR10399" s="7"/>
      <c r="AS10399" s="7"/>
      <c r="AT10399" s="7"/>
      <c r="AU10399" s="7"/>
      <c r="AV10399" s="234"/>
      <c r="AX10399" s="7"/>
      <c r="AY10399" s="7"/>
      <c r="AZ10399" s="7"/>
      <c r="BA10399" s="7"/>
      <c r="BB10399" s="7"/>
      <c r="BC10399" s="7"/>
      <c r="BD10399" s="7"/>
      <c r="BG10399" s="7"/>
      <c r="BH10399" s="7"/>
      <c r="BI10399" s="7"/>
      <c r="BJ10399" s="7"/>
      <c r="BK10399" s="7"/>
      <c r="BL10399" s="7"/>
      <c r="BM10399" s="7"/>
      <c r="BP10399" s="7"/>
      <c r="BQ10399" s="7"/>
      <c r="BR10399" s="7"/>
      <c r="BS10399" s="7"/>
      <c r="BT10399" s="7"/>
      <c r="BU10399" s="7"/>
      <c r="BV10399" s="7"/>
      <c r="BW10399" s="7"/>
    </row>
    <row r="10400" spans="43:75" x14ac:dyDescent="0.2">
      <c r="AQ10400" s="7"/>
      <c r="AR10400" s="7"/>
      <c r="AS10400" s="7"/>
      <c r="AT10400" s="7"/>
      <c r="AU10400" s="7"/>
      <c r="AV10400" s="234"/>
      <c r="AX10400" s="7"/>
      <c r="AY10400" s="7"/>
      <c r="AZ10400" s="7"/>
      <c r="BA10400" s="7"/>
      <c r="BB10400" s="7"/>
      <c r="BC10400" s="7"/>
      <c r="BD10400" s="7"/>
      <c r="BG10400" s="7"/>
      <c r="BH10400" s="7"/>
      <c r="BI10400" s="7"/>
      <c r="BJ10400" s="7"/>
      <c r="BK10400" s="7"/>
      <c r="BL10400" s="7"/>
      <c r="BM10400" s="7"/>
      <c r="BP10400" s="7"/>
      <c r="BQ10400" s="7"/>
      <c r="BR10400" s="7"/>
      <c r="BS10400" s="7"/>
      <c r="BT10400" s="7"/>
      <c r="BU10400" s="7"/>
      <c r="BV10400" s="7"/>
      <c r="BW10400" s="7"/>
    </row>
    <row r="10401" spans="43:75" x14ac:dyDescent="0.2">
      <c r="AQ10401" s="7"/>
      <c r="AR10401" s="7"/>
      <c r="AS10401" s="7"/>
      <c r="AT10401" s="7"/>
      <c r="AU10401" s="7"/>
      <c r="AV10401" s="234"/>
      <c r="AX10401" s="7"/>
      <c r="AY10401" s="7"/>
      <c r="AZ10401" s="7"/>
      <c r="BA10401" s="7"/>
      <c r="BB10401" s="7"/>
      <c r="BC10401" s="7"/>
      <c r="BD10401" s="7"/>
      <c r="BG10401" s="7"/>
      <c r="BH10401" s="7"/>
      <c r="BI10401" s="7"/>
      <c r="BJ10401" s="7"/>
      <c r="BK10401" s="7"/>
      <c r="BL10401" s="7"/>
      <c r="BM10401" s="7"/>
      <c r="BP10401" s="7"/>
      <c r="BQ10401" s="7"/>
      <c r="BR10401" s="7"/>
      <c r="BS10401" s="7"/>
      <c r="BT10401" s="7"/>
      <c r="BU10401" s="7"/>
      <c r="BV10401" s="7"/>
      <c r="BW10401" s="7"/>
    </row>
    <row r="10402" spans="43:75" x14ac:dyDescent="0.2">
      <c r="AQ10402" s="7"/>
      <c r="AR10402" s="7"/>
      <c r="AS10402" s="7"/>
      <c r="AT10402" s="7"/>
      <c r="AU10402" s="7"/>
      <c r="AV10402" s="234"/>
      <c r="AX10402" s="7"/>
      <c r="AY10402" s="7"/>
      <c r="AZ10402" s="7"/>
      <c r="BA10402" s="7"/>
      <c r="BB10402" s="7"/>
      <c r="BC10402" s="7"/>
      <c r="BD10402" s="7"/>
      <c r="BG10402" s="7"/>
      <c r="BH10402" s="7"/>
      <c r="BI10402" s="7"/>
      <c r="BJ10402" s="7"/>
      <c r="BK10402" s="7"/>
      <c r="BL10402" s="7"/>
      <c r="BM10402" s="7"/>
      <c r="BP10402" s="7"/>
      <c r="BQ10402" s="7"/>
      <c r="BR10402" s="7"/>
      <c r="BS10402" s="7"/>
      <c r="BT10402" s="7"/>
      <c r="BU10402" s="7"/>
      <c r="BV10402" s="7"/>
      <c r="BW10402" s="7"/>
    </row>
    <row r="10403" spans="43:75" x14ac:dyDescent="0.2">
      <c r="AQ10403" s="7"/>
      <c r="AR10403" s="7"/>
      <c r="AS10403" s="7"/>
      <c r="AT10403" s="7"/>
      <c r="AU10403" s="7"/>
      <c r="AV10403" s="234"/>
      <c r="AX10403" s="7"/>
      <c r="AY10403" s="7"/>
      <c r="AZ10403" s="7"/>
      <c r="BA10403" s="7"/>
      <c r="BB10403" s="7"/>
      <c r="BC10403" s="7"/>
      <c r="BD10403" s="7"/>
      <c r="BG10403" s="7"/>
      <c r="BH10403" s="7"/>
      <c r="BI10403" s="7"/>
      <c r="BJ10403" s="7"/>
      <c r="BK10403" s="7"/>
      <c r="BL10403" s="7"/>
      <c r="BM10403" s="7"/>
      <c r="BP10403" s="7"/>
      <c r="BQ10403" s="7"/>
      <c r="BR10403" s="7"/>
      <c r="BS10403" s="7"/>
      <c r="BT10403" s="7"/>
      <c r="BU10403" s="7"/>
      <c r="BV10403" s="7"/>
      <c r="BW10403" s="7"/>
    </row>
    <row r="10404" spans="43:75" x14ac:dyDescent="0.2">
      <c r="AQ10404" s="7"/>
      <c r="AR10404" s="7"/>
      <c r="AS10404" s="7"/>
      <c r="AT10404" s="7"/>
      <c r="AU10404" s="7"/>
      <c r="AV10404" s="234"/>
      <c r="AX10404" s="7"/>
      <c r="AY10404" s="7"/>
      <c r="AZ10404" s="7"/>
      <c r="BA10404" s="7"/>
      <c r="BB10404" s="7"/>
      <c r="BC10404" s="7"/>
      <c r="BD10404" s="7"/>
      <c r="BG10404" s="7"/>
      <c r="BH10404" s="7"/>
      <c r="BI10404" s="7"/>
      <c r="BJ10404" s="7"/>
      <c r="BK10404" s="7"/>
      <c r="BL10404" s="7"/>
      <c r="BM10404" s="7"/>
      <c r="BP10404" s="7"/>
      <c r="BQ10404" s="7"/>
      <c r="BR10404" s="7"/>
      <c r="BS10404" s="7"/>
      <c r="BT10404" s="7"/>
      <c r="BU10404" s="7"/>
      <c r="BV10404" s="7"/>
      <c r="BW10404" s="7"/>
    </row>
    <row r="10405" spans="43:75" x14ac:dyDescent="0.2">
      <c r="AQ10405" s="7"/>
      <c r="AR10405" s="7"/>
      <c r="AS10405" s="7"/>
      <c r="AT10405" s="7"/>
      <c r="AU10405" s="7"/>
      <c r="AV10405" s="234"/>
      <c r="AX10405" s="7"/>
      <c r="AY10405" s="7"/>
      <c r="AZ10405" s="7"/>
      <c r="BA10405" s="7"/>
      <c r="BB10405" s="7"/>
      <c r="BC10405" s="7"/>
      <c r="BD10405" s="7"/>
      <c r="BG10405" s="7"/>
      <c r="BH10405" s="7"/>
      <c r="BI10405" s="7"/>
      <c r="BJ10405" s="7"/>
      <c r="BK10405" s="7"/>
      <c r="BL10405" s="7"/>
      <c r="BM10405" s="7"/>
      <c r="BP10405" s="7"/>
      <c r="BQ10405" s="7"/>
      <c r="BR10405" s="7"/>
      <c r="BS10405" s="7"/>
      <c r="BT10405" s="7"/>
      <c r="BU10405" s="7"/>
      <c r="BV10405" s="7"/>
      <c r="BW10405" s="7"/>
    </row>
    <row r="10406" spans="43:75" x14ac:dyDescent="0.2">
      <c r="AQ10406" s="7"/>
      <c r="AR10406" s="7"/>
      <c r="AS10406" s="7"/>
      <c r="AT10406" s="7"/>
      <c r="AU10406" s="7"/>
      <c r="AV10406" s="234"/>
      <c r="AX10406" s="7"/>
      <c r="AY10406" s="7"/>
      <c r="AZ10406" s="7"/>
      <c r="BA10406" s="7"/>
      <c r="BB10406" s="7"/>
      <c r="BC10406" s="7"/>
      <c r="BD10406" s="7"/>
      <c r="BG10406" s="7"/>
      <c r="BH10406" s="7"/>
      <c r="BI10406" s="7"/>
      <c r="BJ10406" s="7"/>
      <c r="BK10406" s="7"/>
      <c r="BL10406" s="7"/>
      <c r="BM10406" s="7"/>
      <c r="BP10406" s="7"/>
      <c r="BQ10406" s="7"/>
      <c r="BR10406" s="7"/>
      <c r="BS10406" s="7"/>
      <c r="BT10406" s="7"/>
      <c r="BU10406" s="7"/>
      <c r="BV10406" s="7"/>
      <c r="BW10406" s="7"/>
    </row>
    <row r="10407" spans="43:75" x14ac:dyDescent="0.2">
      <c r="AQ10407" s="7"/>
      <c r="AR10407" s="7"/>
      <c r="AS10407" s="7"/>
      <c r="AT10407" s="7"/>
      <c r="AU10407" s="7"/>
      <c r="AV10407" s="234"/>
      <c r="AX10407" s="7"/>
      <c r="AY10407" s="7"/>
      <c r="AZ10407" s="7"/>
      <c r="BA10407" s="7"/>
      <c r="BB10407" s="7"/>
      <c r="BC10407" s="7"/>
      <c r="BD10407" s="7"/>
      <c r="BG10407" s="7"/>
      <c r="BH10407" s="7"/>
      <c r="BI10407" s="7"/>
      <c r="BJ10407" s="7"/>
      <c r="BK10407" s="7"/>
      <c r="BL10407" s="7"/>
      <c r="BM10407" s="7"/>
      <c r="BP10407" s="7"/>
      <c r="BQ10407" s="7"/>
      <c r="BR10407" s="7"/>
      <c r="BS10407" s="7"/>
      <c r="BT10407" s="7"/>
      <c r="BU10407" s="7"/>
      <c r="BV10407" s="7"/>
      <c r="BW10407" s="7"/>
    </row>
    <row r="10408" spans="43:75" x14ac:dyDescent="0.2">
      <c r="AQ10408" s="7"/>
      <c r="AR10408" s="7"/>
      <c r="AS10408" s="7"/>
      <c r="AT10408" s="7"/>
      <c r="AU10408" s="7"/>
      <c r="AV10408" s="234"/>
      <c r="AX10408" s="7"/>
      <c r="AY10408" s="7"/>
      <c r="AZ10408" s="7"/>
      <c r="BA10408" s="7"/>
      <c r="BB10408" s="7"/>
      <c r="BC10408" s="7"/>
      <c r="BD10408" s="7"/>
      <c r="BG10408" s="7"/>
      <c r="BH10408" s="7"/>
      <c r="BI10408" s="7"/>
      <c r="BJ10408" s="7"/>
      <c r="BK10408" s="7"/>
      <c r="BL10408" s="7"/>
      <c r="BM10408" s="7"/>
      <c r="BP10408" s="7"/>
      <c r="BQ10408" s="7"/>
      <c r="BR10408" s="7"/>
      <c r="BS10408" s="7"/>
      <c r="BT10408" s="7"/>
      <c r="BU10408" s="7"/>
      <c r="BV10408" s="7"/>
      <c r="BW10408" s="7"/>
    </row>
    <row r="10409" spans="43:75" x14ac:dyDescent="0.2">
      <c r="AQ10409" s="7"/>
      <c r="AR10409" s="7"/>
      <c r="AS10409" s="7"/>
      <c r="AT10409" s="7"/>
      <c r="AU10409" s="7"/>
      <c r="AV10409" s="234"/>
      <c r="AX10409" s="7"/>
      <c r="AY10409" s="7"/>
      <c r="AZ10409" s="7"/>
      <c r="BA10409" s="7"/>
      <c r="BB10409" s="7"/>
      <c r="BC10409" s="7"/>
      <c r="BD10409" s="7"/>
      <c r="BG10409" s="7"/>
      <c r="BH10409" s="7"/>
      <c r="BI10409" s="7"/>
      <c r="BJ10409" s="7"/>
      <c r="BK10409" s="7"/>
      <c r="BL10409" s="7"/>
      <c r="BM10409" s="7"/>
      <c r="BP10409" s="7"/>
      <c r="BQ10409" s="7"/>
      <c r="BR10409" s="7"/>
      <c r="BS10409" s="7"/>
      <c r="BT10409" s="7"/>
      <c r="BU10409" s="7"/>
      <c r="BV10409" s="7"/>
      <c r="BW10409" s="7"/>
    </row>
    <row r="10410" spans="43:75" x14ac:dyDescent="0.2">
      <c r="AQ10410" s="7"/>
      <c r="AR10410" s="7"/>
      <c r="AS10410" s="7"/>
      <c r="AT10410" s="7"/>
      <c r="AU10410" s="7"/>
      <c r="AV10410" s="234"/>
      <c r="AX10410" s="7"/>
      <c r="AY10410" s="7"/>
      <c r="AZ10410" s="7"/>
      <c r="BA10410" s="7"/>
      <c r="BB10410" s="7"/>
      <c r="BC10410" s="7"/>
      <c r="BD10410" s="7"/>
      <c r="BG10410" s="7"/>
      <c r="BH10410" s="7"/>
      <c r="BI10410" s="7"/>
      <c r="BJ10410" s="7"/>
      <c r="BK10410" s="7"/>
      <c r="BL10410" s="7"/>
      <c r="BM10410" s="7"/>
      <c r="BP10410" s="7"/>
      <c r="BQ10410" s="7"/>
      <c r="BR10410" s="7"/>
      <c r="BS10410" s="7"/>
      <c r="BT10410" s="7"/>
      <c r="BU10410" s="7"/>
      <c r="BV10410" s="7"/>
      <c r="BW10410" s="7"/>
    </row>
    <row r="10411" spans="43:75" x14ac:dyDescent="0.2">
      <c r="AQ10411" s="7"/>
      <c r="AR10411" s="7"/>
      <c r="AS10411" s="7"/>
      <c r="AT10411" s="7"/>
      <c r="AU10411" s="7"/>
      <c r="AV10411" s="234"/>
      <c r="AX10411" s="7"/>
      <c r="AY10411" s="7"/>
      <c r="AZ10411" s="7"/>
      <c r="BA10411" s="7"/>
      <c r="BB10411" s="7"/>
      <c r="BC10411" s="7"/>
      <c r="BD10411" s="7"/>
      <c r="BG10411" s="7"/>
      <c r="BH10411" s="7"/>
      <c r="BI10411" s="7"/>
      <c r="BJ10411" s="7"/>
      <c r="BK10411" s="7"/>
      <c r="BL10411" s="7"/>
      <c r="BM10411" s="7"/>
      <c r="BP10411" s="7"/>
      <c r="BQ10411" s="7"/>
      <c r="BR10411" s="7"/>
      <c r="BS10411" s="7"/>
      <c r="BT10411" s="7"/>
      <c r="BU10411" s="7"/>
      <c r="BV10411" s="7"/>
      <c r="BW10411" s="7"/>
    </row>
    <row r="10412" spans="43:75" x14ac:dyDescent="0.2">
      <c r="AQ10412" s="7"/>
      <c r="AR10412" s="7"/>
      <c r="AS10412" s="7"/>
      <c r="AT10412" s="7"/>
      <c r="AU10412" s="7"/>
      <c r="AV10412" s="234"/>
      <c r="AX10412" s="7"/>
      <c r="AY10412" s="7"/>
      <c r="AZ10412" s="7"/>
      <c r="BA10412" s="7"/>
      <c r="BB10412" s="7"/>
      <c r="BC10412" s="7"/>
      <c r="BD10412" s="7"/>
      <c r="BG10412" s="7"/>
      <c r="BH10412" s="7"/>
      <c r="BI10412" s="7"/>
      <c r="BJ10412" s="7"/>
      <c r="BK10412" s="7"/>
      <c r="BL10412" s="7"/>
      <c r="BM10412" s="7"/>
      <c r="BP10412" s="7"/>
      <c r="BQ10412" s="7"/>
      <c r="BR10412" s="7"/>
      <c r="BS10412" s="7"/>
      <c r="BT10412" s="7"/>
      <c r="BU10412" s="7"/>
      <c r="BV10412" s="7"/>
      <c r="BW10412" s="7"/>
    </row>
    <row r="10413" spans="43:75" x14ac:dyDescent="0.2">
      <c r="AQ10413" s="7"/>
      <c r="AR10413" s="7"/>
      <c r="AS10413" s="7"/>
      <c r="AT10413" s="7"/>
      <c r="AU10413" s="7"/>
      <c r="AV10413" s="234"/>
      <c r="AX10413" s="7"/>
      <c r="AY10413" s="7"/>
      <c r="AZ10413" s="7"/>
      <c r="BA10413" s="7"/>
      <c r="BB10413" s="7"/>
      <c r="BC10413" s="7"/>
      <c r="BD10413" s="7"/>
      <c r="BG10413" s="7"/>
      <c r="BH10413" s="7"/>
      <c r="BI10413" s="7"/>
      <c r="BJ10413" s="7"/>
      <c r="BK10413" s="7"/>
      <c r="BL10413" s="7"/>
      <c r="BM10413" s="7"/>
      <c r="BP10413" s="7"/>
      <c r="BQ10413" s="7"/>
      <c r="BR10413" s="7"/>
      <c r="BS10413" s="7"/>
      <c r="BT10413" s="7"/>
      <c r="BU10413" s="7"/>
      <c r="BV10413" s="7"/>
      <c r="BW10413" s="7"/>
    </row>
    <row r="10414" spans="43:75" x14ac:dyDescent="0.2">
      <c r="AQ10414" s="7"/>
      <c r="AR10414" s="7"/>
      <c r="AS10414" s="7"/>
      <c r="AT10414" s="7"/>
      <c r="AU10414" s="7"/>
      <c r="AV10414" s="234"/>
      <c r="AX10414" s="7"/>
      <c r="AY10414" s="7"/>
      <c r="AZ10414" s="7"/>
      <c r="BA10414" s="7"/>
      <c r="BB10414" s="7"/>
      <c r="BC10414" s="7"/>
      <c r="BD10414" s="7"/>
      <c r="BG10414" s="7"/>
      <c r="BH10414" s="7"/>
      <c r="BI10414" s="7"/>
      <c r="BJ10414" s="7"/>
      <c r="BK10414" s="7"/>
      <c r="BL10414" s="7"/>
      <c r="BM10414" s="7"/>
      <c r="BP10414" s="7"/>
      <c r="BQ10414" s="7"/>
      <c r="BR10414" s="7"/>
      <c r="BS10414" s="7"/>
      <c r="BT10414" s="7"/>
      <c r="BU10414" s="7"/>
      <c r="BV10414" s="7"/>
      <c r="BW10414" s="7"/>
    </row>
    <row r="10415" spans="43:75" x14ac:dyDescent="0.2">
      <c r="AQ10415" s="7"/>
      <c r="AR10415" s="7"/>
      <c r="AS10415" s="7"/>
      <c r="AT10415" s="7"/>
      <c r="AU10415" s="7"/>
      <c r="AV10415" s="234"/>
      <c r="AX10415" s="7"/>
      <c r="AY10415" s="7"/>
      <c r="AZ10415" s="7"/>
      <c r="BA10415" s="7"/>
      <c r="BB10415" s="7"/>
      <c r="BC10415" s="7"/>
      <c r="BD10415" s="7"/>
      <c r="BG10415" s="7"/>
      <c r="BH10415" s="7"/>
      <c r="BI10415" s="7"/>
      <c r="BJ10415" s="7"/>
      <c r="BK10415" s="7"/>
      <c r="BL10415" s="7"/>
      <c r="BM10415" s="7"/>
      <c r="BP10415" s="7"/>
      <c r="BQ10415" s="7"/>
      <c r="BR10415" s="7"/>
      <c r="BS10415" s="7"/>
      <c r="BT10415" s="7"/>
      <c r="BU10415" s="7"/>
      <c r="BV10415" s="7"/>
      <c r="BW10415" s="7"/>
    </row>
    <row r="10416" spans="43:75" x14ac:dyDescent="0.2">
      <c r="AQ10416" s="7"/>
      <c r="AR10416" s="7"/>
      <c r="AS10416" s="7"/>
      <c r="AT10416" s="7"/>
      <c r="AU10416" s="7"/>
      <c r="AV10416" s="234"/>
      <c r="AX10416" s="7"/>
      <c r="AY10416" s="7"/>
      <c r="AZ10416" s="7"/>
      <c r="BA10416" s="7"/>
      <c r="BB10416" s="7"/>
      <c r="BC10416" s="7"/>
      <c r="BD10416" s="7"/>
      <c r="BG10416" s="7"/>
      <c r="BH10416" s="7"/>
      <c r="BI10416" s="7"/>
      <c r="BJ10416" s="7"/>
      <c r="BK10416" s="7"/>
      <c r="BL10416" s="7"/>
      <c r="BM10416" s="7"/>
      <c r="BP10416" s="7"/>
      <c r="BQ10416" s="7"/>
      <c r="BR10416" s="7"/>
      <c r="BS10416" s="7"/>
      <c r="BT10416" s="7"/>
      <c r="BU10416" s="7"/>
      <c r="BV10416" s="7"/>
      <c r="BW10416" s="7"/>
    </row>
    <row r="10417" spans="43:75" x14ac:dyDescent="0.2">
      <c r="AQ10417" s="7"/>
      <c r="AR10417" s="7"/>
      <c r="AS10417" s="7"/>
      <c r="AT10417" s="7"/>
      <c r="AU10417" s="7"/>
      <c r="AV10417" s="234"/>
      <c r="AX10417" s="7"/>
      <c r="AY10417" s="7"/>
      <c r="AZ10417" s="7"/>
      <c r="BA10417" s="7"/>
      <c r="BB10417" s="7"/>
      <c r="BC10417" s="7"/>
      <c r="BD10417" s="7"/>
      <c r="BG10417" s="7"/>
      <c r="BH10417" s="7"/>
      <c r="BI10417" s="7"/>
      <c r="BJ10417" s="7"/>
      <c r="BK10417" s="7"/>
      <c r="BL10417" s="7"/>
      <c r="BM10417" s="7"/>
      <c r="BP10417" s="7"/>
      <c r="BQ10417" s="7"/>
      <c r="BR10417" s="7"/>
      <c r="BS10417" s="7"/>
      <c r="BT10417" s="7"/>
      <c r="BU10417" s="7"/>
      <c r="BV10417" s="7"/>
      <c r="BW10417" s="7"/>
    </row>
    <row r="10418" spans="43:75" x14ac:dyDescent="0.2">
      <c r="AQ10418" s="7"/>
      <c r="AR10418" s="7"/>
      <c r="AS10418" s="7"/>
      <c r="AT10418" s="7"/>
      <c r="AU10418" s="7"/>
      <c r="AV10418" s="234"/>
      <c r="AX10418" s="7"/>
      <c r="AY10418" s="7"/>
      <c r="AZ10418" s="7"/>
      <c r="BA10418" s="7"/>
      <c r="BB10418" s="7"/>
      <c r="BC10418" s="7"/>
      <c r="BD10418" s="7"/>
      <c r="BG10418" s="7"/>
      <c r="BH10418" s="7"/>
      <c r="BI10418" s="7"/>
      <c r="BJ10418" s="7"/>
      <c r="BK10418" s="7"/>
      <c r="BL10418" s="7"/>
      <c r="BM10418" s="7"/>
      <c r="BP10418" s="7"/>
      <c r="BQ10418" s="7"/>
      <c r="BR10418" s="7"/>
      <c r="BS10418" s="7"/>
      <c r="BT10418" s="7"/>
      <c r="BU10418" s="7"/>
      <c r="BV10418" s="7"/>
      <c r="BW10418" s="7"/>
    </row>
    <row r="10419" spans="43:75" x14ac:dyDescent="0.2">
      <c r="AQ10419" s="7"/>
      <c r="AR10419" s="7"/>
      <c r="AS10419" s="7"/>
      <c r="AT10419" s="7"/>
      <c r="AU10419" s="7"/>
      <c r="AV10419" s="234"/>
      <c r="AX10419" s="7"/>
      <c r="AY10419" s="7"/>
      <c r="AZ10419" s="7"/>
      <c r="BA10419" s="7"/>
      <c r="BB10419" s="7"/>
      <c r="BC10419" s="7"/>
      <c r="BD10419" s="7"/>
      <c r="BG10419" s="7"/>
      <c r="BH10419" s="7"/>
      <c r="BI10419" s="7"/>
      <c r="BJ10419" s="7"/>
      <c r="BK10419" s="7"/>
      <c r="BL10419" s="7"/>
      <c r="BM10419" s="7"/>
      <c r="BP10419" s="7"/>
      <c r="BQ10419" s="7"/>
      <c r="BR10419" s="7"/>
      <c r="BS10419" s="7"/>
      <c r="BT10419" s="7"/>
      <c r="BU10419" s="7"/>
      <c r="BV10419" s="7"/>
      <c r="BW10419" s="7"/>
    </row>
    <row r="10420" spans="43:75" x14ac:dyDescent="0.2">
      <c r="AQ10420" s="7"/>
      <c r="AR10420" s="7"/>
      <c r="AS10420" s="7"/>
      <c r="AT10420" s="7"/>
      <c r="AU10420" s="7"/>
      <c r="AV10420" s="234"/>
      <c r="AX10420" s="7"/>
      <c r="AY10420" s="7"/>
      <c r="AZ10420" s="7"/>
      <c r="BA10420" s="7"/>
      <c r="BB10420" s="7"/>
      <c r="BC10420" s="7"/>
      <c r="BD10420" s="7"/>
      <c r="BG10420" s="7"/>
      <c r="BH10420" s="7"/>
      <c r="BI10420" s="7"/>
      <c r="BJ10420" s="7"/>
      <c r="BK10420" s="7"/>
      <c r="BL10420" s="7"/>
      <c r="BM10420" s="7"/>
      <c r="BP10420" s="7"/>
      <c r="BQ10420" s="7"/>
      <c r="BR10420" s="7"/>
      <c r="BS10420" s="7"/>
      <c r="BT10420" s="7"/>
      <c r="BU10420" s="7"/>
      <c r="BV10420" s="7"/>
      <c r="BW10420" s="7"/>
    </row>
    <row r="10421" spans="43:75" x14ac:dyDescent="0.2">
      <c r="AQ10421" s="7"/>
      <c r="AR10421" s="7"/>
      <c r="AS10421" s="7"/>
      <c r="AT10421" s="7"/>
      <c r="AU10421" s="7"/>
      <c r="AV10421" s="234"/>
      <c r="AX10421" s="7"/>
      <c r="AY10421" s="7"/>
      <c r="AZ10421" s="7"/>
      <c r="BA10421" s="7"/>
      <c r="BB10421" s="7"/>
      <c r="BC10421" s="7"/>
      <c r="BD10421" s="7"/>
      <c r="BG10421" s="7"/>
      <c r="BH10421" s="7"/>
      <c r="BI10421" s="7"/>
      <c r="BJ10421" s="7"/>
      <c r="BK10421" s="7"/>
      <c r="BL10421" s="7"/>
      <c r="BM10421" s="7"/>
      <c r="BP10421" s="7"/>
      <c r="BQ10421" s="7"/>
      <c r="BR10421" s="7"/>
      <c r="BS10421" s="7"/>
      <c r="BT10421" s="7"/>
      <c r="BU10421" s="7"/>
      <c r="BV10421" s="7"/>
      <c r="BW10421" s="7"/>
    </row>
    <row r="10422" spans="43:75" x14ac:dyDescent="0.2">
      <c r="AQ10422" s="7"/>
      <c r="AR10422" s="7"/>
      <c r="AS10422" s="7"/>
      <c r="AT10422" s="7"/>
      <c r="AU10422" s="7"/>
      <c r="AV10422" s="234"/>
      <c r="AX10422" s="7"/>
      <c r="AY10422" s="7"/>
      <c r="AZ10422" s="7"/>
      <c r="BA10422" s="7"/>
      <c r="BB10422" s="7"/>
      <c r="BC10422" s="7"/>
      <c r="BD10422" s="7"/>
      <c r="BG10422" s="7"/>
      <c r="BH10422" s="7"/>
      <c r="BI10422" s="7"/>
      <c r="BJ10422" s="7"/>
      <c r="BK10422" s="7"/>
      <c r="BL10422" s="7"/>
      <c r="BM10422" s="7"/>
      <c r="BP10422" s="7"/>
      <c r="BQ10422" s="7"/>
      <c r="BR10422" s="7"/>
      <c r="BS10422" s="7"/>
      <c r="BT10422" s="7"/>
      <c r="BU10422" s="7"/>
      <c r="BV10422" s="7"/>
      <c r="BW10422" s="7"/>
    </row>
    <row r="10423" spans="43:75" x14ac:dyDescent="0.2">
      <c r="AQ10423" s="7"/>
      <c r="AR10423" s="7"/>
      <c r="AS10423" s="7"/>
      <c r="AT10423" s="7"/>
      <c r="AU10423" s="7"/>
      <c r="AV10423" s="234"/>
      <c r="AX10423" s="7"/>
      <c r="AY10423" s="7"/>
      <c r="AZ10423" s="7"/>
      <c r="BA10423" s="7"/>
      <c r="BB10423" s="7"/>
      <c r="BC10423" s="7"/>
      <c r="BD10423" s="7"/>
      <c r="BG10423" s="7"/>
      <c r="BH10423" s="7"/>
      <c r="BI10423" s="7"/>
      <c r="BJ10423" s="7"/>
      <c r="BK10423" s="7"/>
      <c r="BL10423" s="7"/>
      <c r="BM10423" s="7"/>
      <c r="BP10423" s="7"/>
      <c r="BQ10423" s="7"/>
      <c r="BR10423" s="7"/>
      <c r="BS10423" s="7"/>
      <c r="BT10423" s="7"/>
      <c r="BU10423" s="7"/>
      <c r="BV10423" s="7"/>
      <c r="BW10423" s="7"/>
    </row>
    <row r="10424" spans="43:75" x14ac:dyDescent="0.2">
      <c r="AQ10424" s="7"/>
      <c r="AR10424" s="7"/>
      <c r="AS10424" s="7"/>
      <c r="AT10424" s="7"/>
      <c r="AU10424" s="7"/>
      <c r="AV10424" s="234"/>
      <c r="AX10424" s="7"/>
      <c r="AY10424" s="7"/>
      <c r="AZ10424" s="7"/>
      <c r="BA10424" s="7"/>
      <c r="BB10424" s="7"/>
      <c r="BC10424" s="7"/>
      <c r="BD10424" s="7"/>
      <c r="BG10424" s="7"/>
      <c r="BH10424" s="7"/>
      <c r="BI10424" s="7"/>
      <c r="BJ10424" s="7"/>
      <c r="BK10424" s="7"/>
      <c r="BL10424" s="7"/>
      <c r="BM10424" s="7"/>
      <c r="BP10424" s="7"/>
      <c r="BQ10424" s="7"/>
      <c r="BR10424" s="7"/>
      <c r="BS10424" s="7"/>
      <c r="BT10424" s="7"/>
      <c r="BU10424" s="7"/>
      <c r="BV10424" s="7"/>
      <c r="BW10424" s="7"/>
    </row>
    <row r="10425" spans="43:75" x14ac:dyDescent="0.2">
      <c r="AQ10425" s="7"/>
      <c r="AR10425" s="7"/>
      <c r="AS10425" s="7"/>
      <c r="AT10425" s="7"/>
      <c r="AU10425" s="7"/>
      <c r="AV10425" s="234"/>
      <c r="AX10425" s="7"/>
      <c r="AY10425" s="7"/>
      <c r="AZ10425" s="7"/>
      <c r="BA10425" s="7"/>
      <c r="BB10425" s="7"/>
      <c r="BC10425" s="7"/>
      <c r="BD10425" s="7"/>
      <c r="BG10425" s="7"/>
      <c r="BH10425" s="7"/>
      <c r="BI10425" s="7"/>
      <c r="BJ10425" s="7"/>
      <c r="BK10425" s="7"/>
      <c r="BL10425" s="7"/>
      <c r="BM10425" s="7"/>
      <c r="BP10425" s="7"/>
      <c r="BQ10425" s="7"/>
      <c r="BR10425" s="7"/>
      <c r="BS10425" s="7"/>
      <c r="BT10425" s="7"/>
      <c r="BU10425" s="7"/>
      <c r="BV10425" s="7"/>
      <c r="BW10425" s="7"/>
    </row>
    <row r="10426" spans="43:75" x14ac:dyDescent="0.2">
      <c r="AQ10426" s="7"/>
      <c r="AR10426" s="7"/>
      <c r="AS10426" s="7"/>
      <c r="AT10426" s="7"/>
      <c r="AU10426" s="7"/>
      <c r="AV10426" s="234"/>
      <c r="AX10426" s="7"/>
      <c r="AY10426" s="7"/>
      <c r="AZ10426" s="7"/>
      <c r="BA10426" s="7"/>
      <c r="BB10426" s="7"/>
      <c r="BC10426" s="7"/>
      <c r="BD10426" s="7"/>
      <c r="BG10426" s="7"/>
      <c r="BH10426" s="7"/>
      <c r="BI10426" s="7"/>
      <c r="BJ10426" s="7"/>
      <c r="BK10426" s="7"/>
      <c r="BL10426" s="7"/>
      <c r="BM10426" s="7"/>
      <c r="BP10426" s="7"/>
      <c r="BQ10426" s="7"/>
      <c r="BR10426" s="7"/>
      <c r="BS10426" s="7"/>
      <c r="BT10426" s="7"/>
      <c r="BU10426" s="7"/>
      <c r="BV10426" s="7"/>
      <c r="BW10426" s="7"/>
    </row>
    <row r="10427" spans="43:75" x14ac:dyDescent="0.2">
      <c r="AQ10427" s="7"/>
      <c r="AR10427" s="7"/>
      <c r="AS10427" s="7"/>
      <c r="AT10427" s="7"/>
      <c r="AU10427" s="7"/>
      <c r="AV10427" s="234"/>
      <c r="AX10427" s="7"/>
      <c r="AY10427" s="7"/>
      <c r="AZ10427" s="7"/>
      <c r="BA10427" s="7"/>
      <c r="BB10427" s="7"/>
      <c r="BC10427" s="7"/>
      <c r="BD10427" s="7"/>
      <c r="BG10427" s="7"/>
      <c r="BH10427" s="7"/>
      <c r="BI10427" s="7"/>
      <c r="BJ10427" s="7"/>
      <c r="BK10427" s="7"/>
      <c r="BL10427" s="7"/>
      <c r="BM10427" s="7"/>
      <c r="BP10427" s="7"/>
      <c r="BQ10427" s="7"/>
      <c r="BR10427" s="7"/>
      <c r="BS10427" s="7"/>
      <c r="BT10427" s="7"/>
      <c r="BU10427" s="7"/>
      <c r="BV10427" s="7"/>
      <c r="BW10427" s="7"/>
    </row>
    <row r="10428" spans="43:75" x14ac:dyDescent="0.2">
      <c r="AQ10428" s="7"/>
      <c r="AR10428" s="7"/>
      <c r="AS10428" s="7"/>
      <c r="AT10428" s="7"/>
      <c r="AU10428" s="7"/>
      <c r="AV10428" s="234"/>
      <c r="AX10428" s="7"/>
      <c r="AY10428" s="7"/>
      <c r="AZ10428" s="7"/>
      <c r="BA10428" s="7"/>
      <c r="BB10428" s="7"/>
      <c r="BC10428" s="7"/>
      <c r="BD10428" s="7"/>
      <c r="BG10428" s="7"/>
      <c r="BH10428" s="7"/>
      <c r="BI10428" s="7"/>
      <c r="BJ10428" s="7"/>
      <c r="BK10428" s="7"/>
      <c r="BL10428" s="7"/>
      <c r="BM10428" s="7"/>
      <c r="BP10428" s="7"/>
      <c r="BQ10428" s="7"/>
      <c r="BR10428" s="7"/>
      <c r="BS10428" s="7"/>
      <c r="BT10428" s="7"/>
      <c r="BU10428" s="7"/>
      <c r="BV10428" s="7"/>
      <c r="BW10428" s="7"/>
    </row>
    <row r="10429" spans="43:75" x14ac:dyDescent="0.2">
      <c r="AQ10429" s="7"/>
      <c r="AR10429" s="7"/>
      <c r="AS10429" s="7"/>
      <c r="AT10429" s="7"/>
      <c r="AU10429" s="7"/>
      <c r="AV10429" s="234"/>
      <c r="AX10429" s="7"/>
      <c r="AY10429" s="7"/>
      <c r="AZ10429" s="7"/>
      <c r="BA10429" s="7"/>
      <c r="BB10429" s="7"/>
      <c r="BC10429" s="7"/>
      <c r="BD10429" s="7"/>
      <c r="BG10429" s="7"/>
      <c r="BH10429" s="7"/>
      <c r="BI10429" s="7"/>
      <c r="BJ10429" s="7"/>
      <c r="BK10429" s="7"/>
      <c r="BL10429" s="7"/>
      <c r="BM10429" s="7"/>
      <c r="BP10429" s="7"/>
      <c r="BQ10429" s="7"/>
      <c r="BR10429" s="7"/>
      <c r="BS10429" s="7"/>
      <c r="BT10429" s="7"/>
      <c r="BU10429" s="7"/>
      <c r="BV10429" s="7"/>
      <c r="BW10429" s="7"/>
    </row>
    <row r="10430" spans="43:75" x14ac:dyDescent="0.2">
      <c r="AQ10430" s="7"/>
      <c r="AR10430" s="7"/>
      <c r="AS10430" s="7"/>
      <c r="AT10430" s="7"/>
      <c r="AU10430" s="7"/>
      <c r="AV10430" s="234"/>
      <c r="AX10430" s="7"/>
      <c r="AY10430" s="7"/>
      <c r="AZ10430" s="7"/>
      <c r="BA10430" s="7"/>
      <c r="BB10430" s="7"/>
      <c r="BC10430" s="7"/>
      <c r="BD10430" s="7"/>
      <c r="BG10430" s="7"/>
      <c r="BH10430" s="7"/>
      <c r="BI10430" s="7"/>
      <c r="BJ10430" s="7"/>
      <c r="BK10430" s="7"/>
      <c r="BL10430" s="7"/>
      <c r="BM10430" s="7"/>
      <c r="BP10430" s="7"/>
      <c r="BQ10430" s="7"/>
      <c r="BR10430" s="7"/>
      <c r="BS10430" s="7"/>
      <c r="BT10430" s="7"/>
      <c r="BU10430" s="7"/>
      <c r="BV10430" s="7"/>
      <c r="BW10430" s="7"/>
    </row>
    <row r="10431" spans="43:75" x14ac:dyDescent="0.2">
      <c r="AQ10431" s="7"/>
      <c r="AR10431" s="7"/>
      <c r="AS10431" s="7"/>
      <c r="AT10431" s="7"/>
      <c r="AU10431" s="7"/>
      <c r="AV10431" s="234"/>
      <c r="AX10431" s="7"/>
      <c r="AY10431" s="7"/>
      <c r="AZ10431" s="7"/>
      <c r="BA10431" s="7"/>
      <c r="BB10431" s="7"/>
      <c r="BC10431" s="7"/>
      <c r="BD10431" s="7"/>
      <c r="BG10431" s="7"/>
      <c r="BH10431" s="7"/>
      <c r="BI10431" s="7"/>
      <c r="BJ10431" s="7"/>
      <c r="BK10431" s="7"/>
      <c r="BL10431" s="7"/>
      <c r="BM10431" s="7"/>
      <c r="BP10431" s="7"/>
      <c r="BQ10431" s="7"/>
      <c r="BR10431" s="7"/>
      <c r="BS10431" s="7"/>
      <c r="BT10431" s="7"/>
      <c r="BU10431" s="7"/>
      <c r="BV10431" s="7"/>
      <c r="BW10431" s="7"/>
    </row>
    <row r="10432" spans="43:75" x14ac:dyDescent="0.2">
      <c r="AQ10432" s="7"/>
      <c r="AR10432" s="7"/>
      <c r="AS10432" s="7"/>
      <c r="AT10432" s="7"/>
      <c r="AU10432" s="7"/>
      <c r="AV10432" s="234"/>
      <c r="AX10432" s="7"/>
      <c r="AY10432" s="7"/>
      <c r="AZ10432" s="7"/>
      <c r="BA10432" s="7"/>
      <c r="BB10432" s="7"/>
      <c r="BC10432" s="7"/>
      <c r="BD10432" s="7"/>
      <c r="BG10432" s="7"/>
      <c r="BH10432" s="7"/>
      <c r="BI10432" s="7"/>
      <c r="BJ10432" s="7"/>
      <c r="BK10432" s="7"/>
      <c r="BL10432" s="7"/>
      <c r="BM10432" s="7"/>
      <c r="BP10432" s="7"/>
      <c r="BQ10432" s="7"/>
      <c r="BR10432" s="7"/>
      <c r="BS10432" s="7"/>
      <c r="BT10432" s="7"/>
      <c r="BU10432" s="7"/>
      <c r="BV10432" s="7"/>
      <c r="BW10432" s="7"/>
    </row>
    <row r="10433" spans="43:75" x14ac:dyDescent="0.2">
      <c r="AQ10433" s="7"/>
      <c r="AR10433" s="7"/>
      <c r="AS10433" s="7"/>
      <c r="AT10433" s="7"/>
      <c r="AU10433" s="7"/>
      <c r="AV10433" s="234"/>
      <c r="AX10433" s="7"/>
      <c r="AY10433" s="7"/>
      <c r="AZ10433" s="7"/>
      <c r="BA10433" s="7"/>
      <c r="BB10433" s="7"/>
      <c r="BC10433" s="7"/>
      <c r="BD10433" s="7"/>
      <c r="BG10433" s="7"/>
      <c r="BH10433" s="7"/>
      <c r="BI10433" s="7"/>
      <c r="BJ10433" s="7"/>
      <c r="BK10433" s="7"/>
      <c r="BL10433" s="7"/>
      <c r="BM10433" s="7"/>
      <c r="BP10433" s="7"/>
      <c r="BQ10433" s="7"/>
      <c r="BR10433" s="7"/>
      <c r="BS10433" s="7"/>
      <c r="BT10433" s="7"/>
      <c r="BU10433" s="7"/>
      <c r="BV10433" s="7"/>
      <c r="BW10433" s="7"/>
    </row>
    <row r="10434" spans="43:75" x14ac:dyDescent="0.2">
      <c r="AQ10434" s="7"/>
      <c r="AR10434" s="7"/>
      <c r="AS10434" s="7"/>
      <c r="AT10434" s="7"/>
      <c r="AU10434" s="7"/>
      <c r="AV10434" s="234"/>
      <c r="AX10434" s="7"/>
      <c r="AY10434" s="7"/>
      <c r="AZ10434" s="7"/>
      <c r="BA10434" s="7"/>
      <c r="BB10434" s="7"/>
      <c r="BC10434" s="7"/>
      <c r="BD10434" s="7"/>
      <c r="BG10434" s="7"/>
      <c r="BH10434" s="7"/>
      <c r="BI10434" s="7"/>
      <c r="BJ10434" s="7"/>
      <c r="BK10434" s="7"/>
      <c r="BL10434" s="7"/>
      <c r="BM10434" s="7"/>
      <c r="BP10434" s="7"/>
      <c r="BQ10434" s="7"/>
      <c r="BR10434" s="7"/>
      <c r="BS10434" s="7"/>
      <c r="BT10434" s="7"/>
      <c r="BU10434" s="7"/>
      <c r="BV10434" s="7"/>
      <c r="BW10434" s="7"/>
    </row>
    <row r="10435" spans="43:75" x14ac:dyDescent="0.2">
      <c r="AQ10435" s="7"/>
      <c r="AR10435" s="7"/>
      <c r="AS10435" s="7"/>
      <c r="AT10435" s="7"/>
      <c r="AU10435" s="7"/>
      <c r="AV10435" s="234"/>
      <c r="AX10435" s="7"/>
      <c r="AY10435" s="7"/>
      <c r="AZ10435" s="7"/>
      <c r="BA10435" s="7"/>
      <c r="BB10435" s="7"/>
      <c r="BC10435" s="7"/>
      <c r="BD10435" s="7"/>
      <c r="BG10435" s="7"/>
      <c r="BH10435" s="7"/>
      <c r="BI10435" s="7"/>
      <c r="BJ10435" s="7"/>
      <c r="BK10435" s="7"/>
      <c r="BL10435" s="7"/>
      <c r="BM10435" s="7"/>
      <c r="BP10435" s="7"/>
      <c r="BQ10435" s="7"/>
      <c r="BR10435" s="7"/>
      <c r="BS10435" s="7"/>
      <c r="BT10435" s="7"/>
      <c r="BU10435" s="7"/>
      <c r="BV10435" s="7"/>
      <c r="BW10435" s="7"/>
    </row>
    <row r="10436" spans="43:75" x14ac:dyDescent="0.2">
      <c r="AQ10436" s="7"/>
      <c r="AR10436" s="7"/>
      <c r="AS10436" s="7"/>
      <c r="AT10436" s="7"/>
      <c r="AU10436" s="7"/>
      <c r="AV10436" s="234"/>
      <c r="AX10436" s="7"/>
      <c r="AY10436" s="7"/>
      <c r="AZ10436" s="7"/>
      <c r="BA10436" s="7"/>
      <c r="BB10436" s="7"/>
      <c r="BC10436" s="7"/>
      <c r="BD10436" s="7"/>
      <c r="BG10436" s="7"/>
      <c r="BH10436" s="7"/>
      <c r="BI10436" s="7"/>
      <c r="BJ10436" s="7"/>
      <c r="BK10436" s="7"/>
      <c r="BL10436" s="7"/>
      <c r="BM10436" s="7"/>
      <c r="BP10436" s="7"/>
      <c r="BQ10436" s="7"/>
      <c r="BR10436" s="7"/>
      <c r="BS10436" s="7"/>
      <c r="BT10436" s="7"/>
      <c r="BU10436" s="7"/>
      <c r="BV10436" s="7"/>
      <c r="BW10436" s="7"/>
    </row>
    <row r="10437" spans="43:75" x14ac:dyDescent="0.2">
      <c r="AQ10437" s="7"/>
      <c r="AR10437" s="7"/>
      <c r="AS10437" s="7"/>
      <c r="AT10437" s="7"/>
      <c r="AU10437" s="7"/>
      <c r="AV10437" s="234"/>
      <c r="AX10437" s="7"/>
      <c r="AY10437" s="7"/>
      <c r="AZ10437" s="7"/>
      <c r="BA10437" s="7"/>
      <c r="BB10437" s="7"/>
      <c r="BC10437" s="7"/>
      <c r="BD10437" s="7"/>
      <c r="BG10437" s="7"/>
      <c r="BH10437" s="7"/>
      <c r="BI10437" s="7"/>
      <c r="BJ10437" s="7"/>
      <c r="BK10437" s="7"/>
      <c r="BL10437" s="7"/>
      <c r="BM10437" s="7"/>
      <c r="BP10437" s="7"/>
      <c r="BQ10437" s="7"/>
      <c r="BR10437" s="7"/>
      <c r="BS10437" s="7"/>
      <c r="BT10437" s="7"/>
      <c r="BU10437" s="7"/>
      <c r="BV10437" s="7"/>
      <c r="BW10437" s="7"/>
    </row>
    <row r="10438" spans="43:75" x14ac:dyDescent="0.2">
      <c r="AQ10438" s="7"/>
      <c r="AR10438" s="7"/>
      <c r="AS10438" s="7"/>
      <c r="AT10438" s="7"/>
      <c r="AU10438" s="7"/>
      <c r="AV10438" s="234"/>
      <c r="AX10438" s="7"/>
      <c r="AY10438" s="7"/>
      <c r="AZ10438" s="7"/>
      <c r="BA10438" s="7"/>
      <c r="BB10438" s="7"/>
      <c r="BC10438" s="7"/>
      <c r="BD10438" s="7"/>
      <c r="BG10438" s="7"/>
      <c r="BH10438" s="7"/>
      <c r="BI10438" s="7"/>
      <c r="BJ10438" s="7"/>
      <c r="BK10438" s="7"/>
      <c r="BL10438" s="7"/>
      <c r="BM10438" s="7"/>
      <c r="BP10438" s="7"/>
      <c r="BQ10438" s="7"/>
      <c r="BR10438" s="7"/>
      <c r="BS10438" s="7"/>
      <c r="BT10438" s="7"/>
      <c r="BU10438" s="7"/>
      <c r="BV10438" s="7"/>
      <c r="BW10438" s="7"/>
    </row>
    <row r="10439" spans="43:75" x14ac:dyDescent="0.2">
      <c r="AQ10439" s="7"/>
      <c r="AR10439" s="7"/>
      <c r="AS10439" s="7"/>
      <c r="AT10439" s="7"/>
      <c r="AU10439" s="7"/>
      <c r="AV10439" s="234"/>
      <c r="AX10439" s="7"/>
      <c r="AY10439" s="7"/>
      <c r="AZ10439" s="7"/>
      <c r="BA10439" s="7"/>
      <c r="BB10439" s="7"/>
      <c r="BC10439" s="7"/>
      <c r="BD10439" s="7"/>
      <c r="BG10439" s="7"/>
      <c r="BH10439" s="7"/>
      <c r="BI10439" s="7"/>
      <c r="BJ10439" s="7"/>
      <c r="BK10439" s="7"/>
      <c r="BL10439" s="7"/>
      <c r="BM10439" s="7"/>
      <c r="BP10439" s="7"/>
      <c r="BQ10439" s="7"/>
      <c r="BR10439" s="7"/>
      <c r="BS10439" s="7"/>
      <c r="BT10439" s="7"/>
      <c r="BU10439" s="7"/>
      <c r="BV10439" s="7"/>
      <c r="BW10439" s="7"/>
    </row>
    <row r="10440" spans="43:75" x14ac:dyDescent="0.2">
      <c r="AQ10440" s="7"/>
      <c r="AR10440" s="7"/>
      <c r="AS10440" s="7"/>
      <c r="AT10440" s="7"/>
      <c r="AU10440" s="7"/>
      <c r="AV10440" s="234"/>
      <c r="AX10440" s="7"/>
      <c r="AY10440" s="7"/>
      <c r="AZ10440" s="7"/>
      <c r="BA10440" s="7"/>
      <c r="BB10440" s="7"/>
      <c r="BC10440" s="7"/>
      <c r="BD10440" s="7"/>
      <c r="BG10440" s="7"/>
      <c r="BH10440" s="7"/>
      <c r="BI10440" s="7"/>
      <c r="BJ10440" s="7"/>
      <c r="BK10440" s="7"/>
      <c r="BL10440" s="7"/>
      <c r="BM10440" s="7"/>
      <c r="BP10440" s="7"/>
      <c r="BQ10440" s="7"/>
      <c r="BR10440" s="7"/>
      <c r="BS10440" s="7"/>
      <c r="BT10440" s="7"/>
      <c r="BU10440" s="7"/>
      <c r="BV10440" s="7"/>
      <c r="BW10440" s="7"/>
    </row>
    <row r="10441" spans="43:75" x14ac:dyDescent="0.2">
      <c r="AQ10441" s="7"/>
      <c r="AR10441" s="7"/>
      <c r="AS10441" s="7"/>
      <c r="AT10441" s="7"/>
      <c r="AU10441" s="7"/>
      <c r="AV10441" s="234"/>
      <c r="AX10441" s="7"/>
      <c r="AY10441" s="7"/>
      <c r="AZ10441" s="7"/>
      <c r="BA10441" s="7"/>
      <c r="BB10441" s="7"/>
      <c r="BC10441" s="7"/>
      <c r="BD10441" s="7"/>
      <c r="BG10441" s="7"/>
      <c r="BH10441" s="7"/>
      <c r="BI10441" s="7"/>
      <c r="BJ10441" s="7"/>
      <c r="BK10441" s="7"/>
      <c r="BL10441" s="7"/>
      <c r="BM10441" s="7"/>
      <c r="BP10441" s="7"/>
      <c r="BQ10441" s="7"/>
      <c r="BR10441" s="7"/>
      <c r="BS10441" s="7"/>
      <c r="BT10441" s="7"/>
      <c r="BU10441" s="7"/>
      <c r="BV10441" s="7"/>
      <c r="BW10441" s="7"/>
    </row>
    <row r="10442" spans="43:75" x14ac:dyDescent="0.2">
      <c r="AQ10442" s="7"/>
      <c r="AR10442" s="7"/>
      <c r="AS10442" s="7"/>
      <c r="AT10442" s="7"/>
      <c r="AU10442" s="7"/>
      <c r="AV10442" s="234"/>
      <c r="AX10442" s="7"/>
      <c r="AY10442" s="7"/>
      <c r="AZ10442" s="7"/>
      <c r="BA10442" s="7"/>
      <c r="BB10442" s="7"/>
      <c r="BC10442" s="7"/>
      <c r="BD10442" s="7"/>
      <c r="BG10442" s="7"/>
      <c r="BH10442" s="7"/>
      <c r="BI10442" s="7"/>
      <c r="BJ10442" s="7"/>
      <c r="BK10442" s="7"/>
      <c r="BL10442" s="7"/>
      <c r="BM10442" s="7"/>
      <c r="BP10442" s="7"/>
      <c r="BQ10442" s="7"/>
      <c r="BR10442" s="7"/>
      <c r="BS10442" s="7"/>
      <c r="BT10442" s="7"/>
      <c r="BU10442" s="7"/>
      <c r="BV10442" s="7"/>
      <c r="BW10442" s="7"/>
    </row>
    <row r="10443" spans="43:75" x14ac:dyDescent="0.2">
      <c r="AQ10443" s="7"/>
      <c r="AR10443" s="7"/>
      <c r="AS10443" s="7"/>
      <c r="AT10443" s="7"/>
      <c r="AU10443" s="7"/>
      <c r="AV10443" s="234"/>
      <c r="AX10443" s="7"/>
      <c r="AY10443" s="7"/>
      <c r="AZ10443" s="7"/>
      <c r="BA10443" s="7"/>
      <c r="BB10443" s="7"/>
      <c r="BC10443" s="7"/>
      <c r="BD10443" s="7"/>
      <c r="BG10443" s="7"/>
      <c r="BH10443" s="7"/>
      <c r="BI10443" s="7"/>
      <c r="BJ10443" s="7"/>
      <c r="BK10443" s="7"/>
      <c r="BL10443" s="7"/>
      <c r="BM10443" s="7"/>
      <c r="BP10443" s="7"/>
      <c r="BQ10443" s="7"/>
      <c r="BR10443" s="7"/>
      <c r="BS10443" s="7"/>
      <c r="BT10443" s="7"/>
      <c r="BU10443" s="7"/>
      <c r="BV10443" s="7"/>
      <c r="BW10443" s="7"/>
    </row>
    <row r="10444" spans="43:75" x14ac:dyDescent="0.2">
      <c r="AQ10444" s="7"/>
      <c r="AR10444" s="7"/>
      <c r="AS10444" s="7"/>
      <c r="AT10444" s="7"/>
      <c r="AU10444" s="7"/>
      <c r="AV10444" s="234"/>
      <c r="AX10444" s="7"/>
      <c r="AY10444" s="7"/>
      <c r="AZ10444" s="7"/>
      <c r="BA10444" s="7"/>
      <c r="BB10444" s="7"/>
      <c r="BC10444" s="7"/>
      <c r="BD10444" s="7"/>
      <c r="BG10444" s="7"/>
      <c r="BH10444" s="7"/>
      <c r="BI10444" s="7"/>
      <c r="BJ10444" s="7"/>
      <c r="BK10444" s="7"/>
      <c r="BL10444" s="7"/>
      <c r="BM10444" s="7"/>
      <c r="BP10444" s="7"/>
      <c r="BQ10444" s="7"/>
      <c r="BR10444" s="7"/>
      <c r="BS10444" s="7"/>
      <c r="BT10444" s="7"/>
      <c r="BU10444" s="7"/>
      <c r="BV10444" s="7"/>
      <c r="BW10444" s="7"/>
    </row>
    <row r="10445" spans="43:75" x14ac:dyDescent="0.2">
      <c r="AQ10445" s="7"/>
      <c r="AR10445" s="7"/>
      <c r="AS10445" s="7"/>
      <c r="AT10445" s="7"/>
      <c r="AU10445" s="7"/>
      <c r="AV10445" s="234"/>
      <c r="AX10445" s="7"/>
      <c r="AY10445" s="7"/>
      <c r="AZ10445" s="7"/>
      <c r="BA10445" s="7"/>
      <c r="BB10445" s="7"/>
      <c r="BC10445" s="7"/>
      <c r="BD10445" s="7"/>
      <c r="BG10445" s="7"/>
      <c r="BH10445" s="7"/>
      <c r="BI10445" s="7"/>
      <c r="BJ10445" s="7"/>
      <c r="BK10445" s="7"/>
      <c r="BL10445" s="7"/>
      <c r="BM10445" s="7"/>
      <c r="BP10445" s="7"/>
      <c r="BQ10445" s="7"/>
      <c r="BR10445" s="7"/>
      <c r="BS10445" s="7"/>
      <c r="BT10445" s="7"/>
      <c r="BU10445" s="7"/>
      <c r="BV10445" s="7"/>
      <c r="BW10445" s="7"/>
    </row>
    <row r="10446" spans="43:75" x14ac:dyDescent="0.2">
      <c r="AQ10446" s="7"/>
      <c r="AR10446" s="7"/>
      <c r="AS10446" s="7"/>
      <c r="AT10446" s="7"/>
      <c r="AU10446" s="7"/>
      <c r="AV10446" s="234"/>
      <c r="AX10446" s="7"/>
      <c r="AY10446" s="7"/>
      <c r="AZ10446" s="7"/>
      <c r="BA10446" s="7"/>
      <c r="BB10446" s="7"/>
      <c r="BC10446" s="7"/>
      <c r="BD10446" s="7"/>
      <c r="BG10446" s="7"/>
      <c r="BH10446" s="7"/>
      <c r="BI10446" s="7"/>
      <c r="BJ10446" s="7"/>
      <c r="BK10446" s="7"/>
      <c r="BL10446" s="7"/>
      <c r="BM10446" s="7"/>
      <c r="BP10446" s="7"/>
      <c r="BQ10446" s="7"/>
      <c r="BR10446" s="7"/>
      <c r="BS10446" s="7"/>
      <c r="BT10446" s="7"/>
      <c r="BU10446" s="7"/>
      <c r="BV10446" s="7"/>
      <c r="BW10446" s="7"/>
    </row>
    <row r="10447" spans="43:75" x14ac:dyDescent="0.2">
      <c r="AQ10447" s="7"/>
      <c r="AR10447" s="7"/>
      <c r="AS10447" s="7"/>
      <c r="AT10447" s="7"/>
      <c r="AU10447" s="7"/>
      <c r="AV10447" s="234"/>
      <c r="AX10447" s="7"/>
      <c r="AY10447" s="7"/>
      <c r="AZ10447" s="7"/>
      <c r="BA10447" s="7"/>
      <c r="BB10447" s="7"/>
      <c r="BC10447" s="7"/>
      <c r="BD10447" s="7"/>
      <c r="BG10447" s="7"/>
      <c r="BH10447" s="7"/>
      <c r="BI10447" s="7"/>
      <c r="BJ10447" s="7"/>
      <c r="BK10447" s="7"/>
      <c r="BL10447" s="7"/>
      <c r="BM10447" s="7"/>
      <c r="BP10447" s="7"/>
      <c r="BQ10447" s="7"/>
      <c r="BR10447" s="7"/>
      <c r="BS10447" s="7"/>
      <c r="BT10447" s="7"/>
      <c r="BU10447" s="7"/>
      <c r="BV10447" s="7"/>
      <c r="BW10447" s="7"/>
    </row>
    <row r="10448" spans="43:75" x14ac:dyDescent="0.2">
      <c r="AQ10448" s="7"/>
      <c r="AR10448" s="7"/>
      <c r="AS10448" s="7"/>
      <c r="AT10448" s="7"/>
      <c r="AU10448" s="7"/>
      <c r="AV10448" s="234"/>
      <c r="AX10448" s="7"/>
      <c r="AY10448" s="7"/>
      <c r="AZ10448" s="7"/>
      <c r="BA10448" s="7"/>
      <c r="BB10448" s="7"/>
      <c r="BC10448" s="7"/>
      <c r="BD10448" s="7"/>
      <c r="BG10448" s="7"/>
      <c r="BH10448" s="7"/>
      <c r="BI10448" s="7"/>
      <c r="BJ10448" s="7"/>
      <c r="BK10448" s="7"/>
      <c r="BL10448" s="7"/>
      <c r="BM10448" s="7"/>
      <c r="BP10448" s="7"/>
      <c r="BQ10448" s="7"/>
      <c r="BR10448" s="7"/>
      <c r="BS10448" s="7"/>
      <c r="BT10448" s="7"/>
      <c r="BU10448" s="7"/>
      <c r="BV10448" s="7"/>
      <c r="BW10448" s="7"/>
    </row>
    <row r="10449" spans="43:75" x14ac:dyDescent="0.2">
      <c r="AQ10449" s="7"/>
      <c r="AR10449" s="7"/>
      <c r="AS10449" s="7"/>
      <c r="AT10449" s="7"/>
      <c r="AU10449" s="7"/>
      <c r="AV10449" s="234"/>
      <c r="AX10449" s="7"/>
      <c r="AY10449" s="7"/>
      <c r="AZ10449" s="7"/>
      <c r="BA10449" s="7"/>
      <c r="BB10449" s="7"/>
      <c r="BC10449" s="7"/>
      <c r="BD10449" s="7"/>
      <c r="BG10449" s="7"/>
      <c r="BH10449" s="7"/>
      <c r="BI10449" s="7"/>
      <c r="BJ10449" s="7"/>
      <c r="BK10449" s="7"/>
      <c r="BL10449" s="7"/>
      <c r="BM10449" s="7"/>
      <c r="BP10449" s="7"/>
      <c r="BQ10449" s="7"/>
      <c r="BR10449" s="7"/>
      <c r="BS10449" s="7"/>
      <c r="BT10449" s="7"/>
      <c r="BU10449" s="7"/>
      <c r="BV10449" s="7"/>
      <c r="BW10449" s="7"/>
    </row>
    <row r="10450" spans="43:75" x14ac:dyDescent="0.2">
      <c r="AQ10450" s="7"/>
      <c r="AR10450" s="7"/>
      <c r="AS10450" s="7"/>
      <c r="AT10450" s="7"/>
      <c r="AU10450" s="7"/>
      <c r="AV10450" s="234"/>
      <c r="AX10450" s="7"/>
      <c r="AY10450" s="7"/>
      <c r="AZ10450" s="7"/>
      <c r="BA10450" s="7"/>
      <c r="BB10450" s="7"/>
      <c r="BC10450" s="7"/>
      <c r="BD10450" s="7"/>
      <c r="BG10450" s="7"/>
      <c r="BH10450" s="7"/>
      <c r="BI10450" s="7"/>
      <c r="BJ10450" s="7"/>
      <c r="BK10450" s="7"/>
      <c r="BL10450" s="7"/>
      <c r="BM10450" s="7"/>
      <c r="BP10450" s="7"/>
      <c r="BQ10450" s="7"/>
      <c r="BR10450" s="7"/>
      <c r="BS10450" s="7"/>
      <c r="BT10450" s="7"/>
      <c r="BU10450" s="7"/>
      <c r="BV10450" s="7"/>
      <c r="BW10450" s="7"/>
    </row>
    <row r="10451" spans="43:75" x14ac:dyDescent="0.2">
      <c r="AQ10451" s="7"/>
      <c r="AR10451" s="7"/>
      <c r="AS10451" s="7"/>
      <c r="AT10451" s="7"/>
      <c r="AU10451" s="7"/>
      <c r="AV10451" s="234"/>
      <c r="AX10451" s="7"/>
      <c r="AY10451" s="7"/>
      <c r="AZ10451" s="7"/>
      <c r="BA10451" s="7"/>
      <c r="BB10451" s="7"/>
      <c r="BC10451" s="7"/>
      <c r="BD10451" s="7"/>
      <c r="BG10451" s="7"/>
      <c r="BH10451" s="7"/>
      <c r="BI10451" s="7"/>
      <c r="BJ10451" s="7"/>
      <c r="BK10451" s="7"/>
      <c r="BL10451" s="7"/>
      <c r="BM10451" s="7"/>
      <c r="BP10451" s="7"/>
      <c r="BQ10451" s="7"/>
      <c r="BR10451" s="7"/>
      <c r="BS10451" s="7"/>
      <c r="BT10451" s="7"/>
      <c r="BU10451" s="7"/>
      <c r="BV10451" s="7"/>
      <c r="BW10451" s="7"/>
    </row>
    <row r="10452" spans="43:75" x14ac:dyDescent="0.2">
      <c r="AQ10452" s="7"/>
      <c r="AR10452" s="7"/>
      <c r="AS10452" s="7"/>
      <c r="AT10452" s="7"/>
      <c r="AU10452" s="7"/>
      <c r="AV10452" s="234"/>
      <c r="AX10452" s="7"/>
      <c r="AY10452" s="7"/>
      <c r="AZ10452" s="7"/>
      <c r="BA10452" s="7"/>
      <c r="BB10452" s="7"/>
      <c r="BC10452" s="7"/>
      <c r="BD10452" s="7"/>
      <c r="BG10452" s="7"/>
      <c r="BH10452" s="7"/>
      <c r="BI10452" s="7"/>
      <c r="BJ10452" s="7"/>
      <c r="BK10452" s="7"/>
      <c r="BL10452" s="7"/>
      <c r="BM10452" s="7"/>
      <c r="BP10452" s="7"/>
      <c r="BQ10452" s="7"/>
      <c r="BR10452" s="7"/>
      <c r="BS10452" s="7"/>
      <c r="BT10452" s="7"/>
      <c r="BU10452" s="7"/>
      <c r="BV10452" s="7"/>
      <c r="BW10452" s="7"/>
    </row>
    <row r="10453" spans="43:75" x14ac:dyDescent="0.2">
      <c r="AQ10453" s="7"/>
      <c r="AR10453" s="7"/>
      <c r="AS10453" s="7"/>
      <c r="AT10453" s="7"/>
      <c r="AU10453" s="7"/>
      <c r="AV10453" s="234"/>
      <c r="AX10453" s="7"/>
      <c r="AY10453" s="7"/>
      <c r="AZ10453" s="7"/>
      <c r="BA10453" s="7"/>
      <c r="BB10453" s="7"/>
      <c r="BC10453" s="7"/>
      <c r="BD10453" s="7"/>
      <c r="BG10453" s="7"/>
      <c r="BH10453" s="7"/>
      <c r="BI10453" s="7"/>
      <c r="BJ10453" s="7"/>
      <c r="BK10453" s="7"/>
      <c r="BL10453" s="7"/>
      <c r="BM10453" s="7"/>
      <c r="BP10453" s="7"/>
      <c r="BQ10453" s="7"/>
      <c r="BR10453" s="7"/>
      <c r="BS10453" s="7"/>
      <c r="BT10453" s="7"/>
      <c r="BU10453" s="7"/>
      <c r="BV10453" s="7"/>
      <c r="BW10453" s="7"/>
    </row>
    <row r="10454" spans="43:75" x14ac:dyDescent="0.2">
      <c r="AQ10454" s="7"/>
      <c r="AR10454" s="7"/>
      <c r="AS10454" s="7"/>
      <c r="AT10454" s="7"/>
      <c r="AU10454" s="7"/>
      <c r="AV10454" s="234"/>
      <c r="AX10454" s="7"/>
      <c r="AY10454" s="7"/>
      <c r="AZ10454" s="7"/>
      <c r="BA10454" s="7"/>
      <c r="BB10454" s="7"/>
      <c r="BC10454" s="7"/>
      <c r="BD10454" s="7"/>
      <c r="BG10454" s="7"/>
      <c r="BH10454" s="7"/>
      <c r="BI10454" s="7"/>
      <c r="BJ10454" s="7"/>
      <c r="BK10454" s="7"/>
      <c r="BL10454" s="7"/>
      <c r="BM10454" s="7"/>
      <c r="BP10454" s="7"/>
      <c r="BQ10454" s="7"/>
      <c r="BR10454" s="7"/>
      <c r="BS10454" s="7"/>
      <c r="BT10454" s="7"/>
      <c r="BU10454" s="7"/>
      <c r="BV10454" s="7"/>
      <c r="BW10454" s="7"/>
    </row>
    <row r="10455" spans="43:75" x14ac:dyDescent="0.2">
      <c r="AQ10455" s="7"/>
      <c r="AR10455" s="7"/>
      <c r="AS10455" s="7"/>
      <c r="AT10455" s="7"/>
      <c r="AU10455" s="7"/>
      <c r="AV10455" s="234"/>
      <c r="AX10455" s="7"/>
      <c r="AY10455" s="7"/>
      <c r="AZ10455" s="7"/>
      <c r="BA10455" s="7"/>
      <c r="BB10455" s="7"/>
      <c r="BC10455" s="7"/>
      <c r="BD10455" s="7"/>
      <c r="BG10455" s="7"/>
      <c r="BH10455" s="7"/>
      <c r="BI10455" s="7"/>
      <c r="BJ10455" s="7"/>
      <c r="BK10455" s="7"/>
      <c r="BL10455" s="7"/>
      <c r="BM10455" s="7"/>
      <c r="BP10455" s="7"/>
      <c r="BQ10455" s="7"/>
      <c r="BR10455" s="7"/>
      <c r="BS10455" s="7"/>
      <c r="BT10455" s="7"/>
      <c r="BU10455" s="7"/>
      <c r="BV10455" s="7"/>
      <c r="BW10455" s="7"/>
    </row>
    <row r="10456" spans="43:75" x14ac:dyDescent="0.2">
      <c r="AQ10456" s="7"/>
      <c r="AR10456" s="7"/>
      <c r="AS10456" s="7"/>
      <c r="AT10456" s="7"/>
      <c r="AU10456" s="7"/>
      <c r="AV10456" s="234"/>
      <c r="AX10456" s="7"/>
      <c r="AY10456" s="7"/>
      <c r="AZ10456" s="7"/>
      <c r="BA10456" s="7"/>
      <c r="BB10456" s="7"/>
      <c r="BC10456" s="7"/>
      <c r="BD10456" s="7"/>
      <c r="BG10456" s="7"/>
      <c r="BH10456" s="7"/>
      <c r="BI10456" s="7"/>
      <c r="BJ10456" s="7"/>
      <c r="BK10456" s="7"/>
      <c r="BL10456" s="7"/>
      <c r="BM10456" s="7"/>
      <c r="BP10456" s="7"/>
      <c r="BQ10456" s="7"/>
      <c r="BR10456" s="7"/>
      <c r="BS10456" s="7"/>
      <c r="BT10456" s="7"/>
      <c r="BU10456" s="7"/>
      <c r="BV10456" s="7"/>
      <c r="BW10456" s="7"/>
    </row>
    <row r="10457" spans="43:75" x14ac:dyDescent="0.2">
      <c r="AQ10457" s="7"/>
      <c r="AR10457" s="7"/>
      <c r="AS10457" s="7"/>
      <c r="AT10457" s="7"/>
      <c r="AU10457" s="7"/>
      <c r="AV10457" s="234"/>
      <c r="AX10457" s="7"/>
      <c r="AY10457" s="7"/>
      <c r="AZ10457" s="7"/>
      <c r="BA10457" s="7"/>
      <c r="BB10457" s="7"/>
      <c r="BC10457" s="7"/>
      <c r="BD10457" s="7"/>
      <c r="BG10457" s="7"/>
      <c r="BH10457" s="7"/>
      <c r="BI10457" s="7"/>
      <c r="BJ10457" s="7"/>
      <c r="BK10457" s="7"/>
      <c r="BL10457" s="7"/>
      <c r="BM10457" s="7"/>
      <c r="BP10457" s="7"/>
      <c r="BQ10457" s="7"/>
      <c r="BR10457" s="7"/>
      <c r="BS10457" s="7"/>
      <c r="BT10457" s="7"/>
      <c r="BU10457" s="7"/>
      <c r="BV10457" s="7"/>
      <c r="BW10457" s="7"/>
    </row>
    <row r="10458" spans="43:75" x14ac:dyDescent="0.2">
      <c r="AQ10458" s="7"/>
      <c r="AR10458" s="7"/>
      <c r="AS10458" s="7"/>
      <c r="AT10458" s="7"/>
      <c r="AU10458" s="7"/>
      <c r="AV10458" s="234"/>
      <c r="AX10458" s="7"/>
      <c r="AY10458" s="7"/>
      <c r="AZ10458" s="7"/>
      <c r="BA10458" s="7"/>
      <c r="BB10458" s="7"/>
      <c r="BC10458" s="7"/>
      <c r="BD10458" s="7"/>
      <c r="BG10458" s="7"/>
      <c r="BH10458" s="7"/>
      <c r="BI10458" s="7"/>
      <c r="BJ10458" s="7"/>
      <c r="BK10458" s="7"/>
      <c r="BL10458" s="7"/>
      <c r="BM10458" s="7"/>
      <c r="BP10458" s="7"/>
      <c r="BQ10458" s="7"/>
      <c r="BR10458" s="7"/>
      <c r="BS10458" s="7"/>
      <c r="BT10458" s="7"/>
      <c r="BU10458" s="7"/>
      <c r="BV10458" s="7"/>
      <c r="BW10458" s="7"/>
    </row>
    <row r="10459" spans="43:75" x14ac:dyDescent="0.2">
      <c r="AQ10459" s="7"/>
      <c r="AR10459" s="7"/>
      <c r="AS10459" s="7"/>
      <c r="AT10459" s="7"/>
      <c r="AU10459" s="7"/>
      <c r="AV10459" s="234"/>
      <c r="AX10459" s="7"/>
      <c r="AY10459" s="7"/>
      <c r="AZ10459" s="7"/>
      <c r="BA10459" s="7"/>
      <c r="BB10459" s="7"/>
      <c r="BC10459" s="7"/>
      <c r="BD10459" s="7"/>
      <c r="BG10459" s="7"/>
      <c r="BH10459" s="7"/>
      <c r="BI10459" s="7"/>
      <c r="BJ10459" s="7"/>
      <c r="BK10459" s="7"/>
      <c r="BL10459" s="7"/>
      <c r="BM10459" s="7"/>
      <c r="BP10459" s="7"/>
      <c r="BQ10459" s="7"/>
      <c r="BR10459" s="7"/>
      <c r="BS10459" s="7"/>
      <c r="BT10459" s="7"/>
      <c r="BU10459" s="7"/>
      <c r="BV10459" s="7"/>
      <c r="BW10459" s="7"/>
    </row>
    <row r="10460" spans="43:75" x14ac:dyDescent="0.2">
      <c r="AQ10460" s="7"/>
      <c r="AR10460" s="7"/>
      <c r="AS10460" s="7"/>
      <c r="AT10460" s="7"/>
      <c r="AU10460" s="7"/>
      <c r="AV10460" s="234"/>
      <c r="AX10460" s="7"/>
      <c r="AY10460" s="7"/>
      <c r="AZ10460" s="7"/>
      <c r="BA10460" s="7"/>
      <c r="BB10460" s="7"/>
      <c r="BC10460" s="7"/>
      <c r="BD10460" s="7"/>
      <c r="BG10460" s="7"/>
      <c r="BH10460" s="7"/>
      <c r="BI10460" s="7"/>
      <c r="BJ10460" s="7"/>
      <c r="BK10460" s="7"/>
      <c r="BL10460" s="7"/>
      <c r="BM10460" s="7"/>
      <c r="BP10460" s="7"/>
      <c r="BQ10460" s="7"/>
      <c r="BR10460" s="7"/>
      <c r="BS10460" s="7"/>
      <c r="BT10460" s="7"/>
      <c r="BU10460" s="7"/>
      <c r="BV10460" s="7"/>
      <c r="BW10460" s="7"/>
    </row>
    <row r="10461" spans="43:75" x14ac:dyDescent="0.2">
      <c r="AQ10461" s="7"/>
      <c r="AR10461" s="7"/>
      <c r="AS10461" s="7"/>
      <c r="AT10461" s="7"/>
      <c r="AU10461" s="7"/>
      <c r="AV10461" s="234"/>
      <c r="AX10461" s="7"/>
      <c r="AY10461" s="7"/>
      <c r="AZ10461" s="7"/>
      <c r="BA10461" s="7"/>
      <c r="BB10461" s="7"/>
      <c r="BC10461" s="7"/>
      <c r="BD10461" s="7"/>
      <c r="BG10461" s="7"/>
      <c r="BH10461" s="7"/>
      <c r="BI10461" s="7"/>
      <c r="BJ10461" s="7"/>
      <c r="BK10461" s="7"/>
      <c r="BL10461" s="7"/>
      <c r="BM10461" s="7"/>
      <c r="BP10461" s="7"/>
      <c r="BQ10461" s="7"/>
      <c r="BR10461" s="7"/>
      <c r="BS10461" s="7"/>
      <c r="BT10461" s="7"/>
      <c r="BU10461" s="7"/>
      <c r="BV10461" s="7"/>
      <c r="BW10461" s="7"/>
    </row>
    <row r="10462" spans="43:75" x14ac:dyDescent="0.2">
      <c r="AQ10462" s="7"/>
      <c r="AR10462" s="7"/>
      <c r="AS10462" s="7"/>
      <c r="AT10462" s="7"/>
      <c r="AU10462" s="7"/>
      <c r="AV10462" s="234"/>
      <c r="AX10462" s="7"/>
      <c r="AY10462" s="7"/>
      <c r="AZ10462" s="7"/>
      <c r="BA10462" s="7"/>
      <c r="BB10462" s="7"/>
      <c r="BC10462" s="7"/>
      <c r="BD10462" s="7"/>
      <c r="BG10462" s="7"/>
      <c r="BH10462" s="7"/>
      <c r="BI10462" s="7"/>
      <c r="BJ10462" s="7"/>
      <c r="BK10462" s="7"/>
      <c r="BL10462" s="7"/>
      <c r="BM10462" s="7"/>
      <c r="BP10462" s="7"/>
      <c r="BQ10462" s="7"/>
      <c r="BR10462" s="7"/>
      <c r="BS10462" s="7"/>
      <c r="BT10462" s="7"/>
      <c r="BU10462" s="7"/>
      <c r="BV10462" s="7"/>
      <c r="BW10462" s="7"/>
    </row>
    <row r="10463" spans="43:75" x14ac:dyDescent="0.2">
      <c r="AQ10463" s="7"/>
      <c r="AR10463" s="7"/>
      <c r="AS10463" s="7"/>
      <c r="AT10463" s="7"/>
      <c r="AU10463" s="7"/>
      <c r="AV10463" s="234"/>
      <c r="AX10463" s="7"/>
      <c r="AY10463" s="7"/>
      <c r="AZ10463" s="7"/>
      <c r="BA10463" s="7"/>
      <c r="BB10463" s="7"/>
      <c r="BC10463" s="7"/>
      <c r="BD10463" s="7"/>
      <c r="BG10463" s="7"/>
      <c r="BH10463" s="7"/>
      <c r="BI10463" s="7"/>
      <c r="BJ10463" s="7"/>
      <c r="BK10463" s="7"/>
      <c r="BL10463" s="7"/>
      <c r="BM10463" s="7"/>
      <c r="BP10463" s="7"/>
      <c r="BQ10463" s="7"/>
      <c r="BR10463" s="7"/>
      <c r="BS10463" s="7"/>
      <c r="BT10463" s="7"/>
      <c r="BU10463" s="7"/>
      <c r="BV10463" s="7"/>
      <c r="BW10463" s="7"/>
    </row>
    <row r="10464" spans="43:75" x14ac:dyDescent="0.2">
      <c r="AQ10464" s="7"/>
      <c r="AR10464" s="7"/>
      <c r="AS10464" s="7"/>
      <c r="AT10464" s="7"/>
      <c r="AU10464" s="7"/>
      <c r="AV10464" s="234"/>
      <c r="AX10464" s="7"/>
      <c r="AY10464" s="7"/>
      <c r="AZ10464" s="7"/>
      <c r="BA10464" s="7"/>
      <c r="BB10464" s="7"/>
      <c r="BC10464" s="7"/>
      <c r="BD10464" s="7"/>
      <c r="BG10464" s="7"/>
      <c r="BH10464" s="7"/>
      <c r="BI10464" s="7"/>
      <c r="BJ10464" s="7"/>
      <c r="BK10464" s="7"/>
      <c r="BL10464" s="7"/>
      <c r="BM10464" s="7"/>
      <c r="BP10464" s="7"/>
      <c r="BQ10464" s="7"/>
      <c r="BR10464" s="7"/>
      <c r="BS10464" s="7"/>
      <c r="BT10464" s="7"/>
      <c r="BU10464" s="7"/>
      <c r="BV10464" s="7"/>
      <c r="BW10464" s="7"/>
    </row>
    <row r="10465" spans="43:75" x14ac:dyDescent="0.2">
      <c r="AQ10465" s="7"/>
      <c r="AR10465" s="7"/>
      <c r="AS10465" s="7"/>
      <c r="AT10465" s="7"/>
      <c r="AU10465" s="7"/>
      <c r="AV10465" s="234"/>
      <c r="AX10465" s="7"/>
      <c r="AY10465" s="7"/>
      <c r="AZ10465" s="7"/>
      <c r="BA10465" s="7"/>
      <c r="BB10465" s="7"/>
      <c r="BC10465" s="7"/>
      <c r="BD10465" s="7"/>
      <c r="BG10465" s="7"/>
      <c r="BH10465" s="7"/>
      <c r="BI10465" s="7"/>
      <c r="BJ10465" s="7"/>
      <c r="BK10465" s="7"/>
      <c r="BL10465" s="7"/>
      <c r="BM10465" s="7"/>
      <c r="BP10465" s="7"/>
      <c r="BQ10465" s="7"/>
      <c r="BR10465" s="7"/>
      <c r="BS10465" s="7"/>
      <c r="BT10465" s="7"/>
      <c r="BU10465" s="7"/>
      <c r="BV10465" s="7"/>
      <c r="BW10465" s="7"/>
    </row>
    <row r="10466" spans="43:75" x14ac:dyDescent="0.2">
      <c r="AQ10466" s="7"/>
      <c r="AR10466" s="7"/>
      <c r="AS10466" s="7"/>
      <c r="AT10466" s="7"/>
      <c r="AU10466" s="7"/>
      <c r="AV10466" s="234"/>
      <c r="AX10466" s="7"/>
      <c r="AY10466" s="7"/>
      <c r="AZ10466" s="7"/>
      <c r="BA10466" s="7"/>
      <c r="BB10466" s="7"/>
      <c r="BC10466" s="7"/>
      <c r="BD10466" s="7"/>
      <c r="BG10466" s="7"/>
      <c r="BH10466" s="7"/>
      <c r="BI10466" s="7"/>
      <c r="BJ10466" s="7"/>
      <c r="BK10466" s="7"/>
      <c r="BL10466" s="7"/>
      <c r="BM10466" s="7"/>
      <c r="BP10466" s="7"/>
      <c r="BQ10466" s="7"/>
      <c r="BR10466" s="7"/>
      <c r="BS10466" s="7"/>
      <c r="BT10466" s="7"/>
      <c r="BU10466" s="7"/>
      <c r="BV10466" s="7"/>
      <c r="BW10466" s="7"/>
    </row>
    <row r="10467" spans="43:75" x14ac:dyDescent="0.2">
      <c r="AQ10467" s="7"/>
      <c r="AR10467" s="7"/>
      <c r="AS10467" s="7"/>
      <c r="AT10467" s="7"/>
      <c r="AU10467" s="7"/>
      <c r="AV10467" s="234"/>
      <c r="AX10467" s="7"/>
      <c r="AY10467" s="7"/>
      <c r="AZ10467" s="7"/>
      <c r="BA10467" s="7"/>
      <c r="BB10467" s="7"/>
      <c r="BC10467" s="7"/>
      <c r="BD10467" s="7"/>
      <c r="BG10467" s="7"/>
      <c r="BH10467" s="7"/>
      <c r="BI10467" s="7"/>
      <c r="BJ10467" s="7"/>
      <c r="BK10467" s="7"/>
      <c r="BL10467" s="7"/>
      <c r="BM10467" s="7"/>
      <c r="BP10467" s="7"/>
      <c r="BQ10467" s="7"/>
      <c r="BR10467" s="7"/>
      <c r="BS10467" s="7"/>
      <c r="BT10467" s="7"/>
      <c r="BU10467" s="7"/>
      <c r="BV10467" s="7"/>
      <c r="BW10467" s="7"/>
    </row>
    <row r="10468" spans="43:75" x14ac:dyDescent="0.2">
      <c r="AQ10468" s="7"/>
      <c r="AR10468" s="7"/>
      <c r="AS10468" s="7"/>
      <c r="AT10468" s="7"/>
      <c r="AU10468" s="7"/>
      <c r="AV10468" s="234"/>
      <c r="AX10468" s="7"/>
      <c r="AY10468" s="7"/>
      <c r="AZ10468" s="7"/>
      <c r="BA10468" s="7"/>
      <c r="BB10468" s="7"/>
      <c r="BC10468" s="7"/>
      <c r="BD10468" s="7"/>
      <c r="BG10468" s="7"/>
      <c r="BH10468" s="7"/>
      <c r="BI10468" s="7"/>
      <c r="BJ10468" s="7"/>
      <c r="BK10468" s="7"/>
      <c r="BL10468" s="7"/>
      <c r="BM10468" s="7"/>
      <c r="BP10468" s="7"/>
      <c r="BQ10468" s="7"/>
      <c r="BR10468" s="7"/>
      <c r="BS10468" s="7"/>
      <c r="BT10468" s="7"/>
      <c r="BU10468" s="7"/>
      <c r="BV10468" s="7"/>
      <c r="BW10468" s="7"/>
    </row>
    <row r="10469" spans="43:75" x14ac:dyDescent="0.2">
      <c r="AQ10469" s="7"/>
      <c r="AR10469" s="7"/>
      <c r="AS10469" s="7"/>
      <c r="AT10469" s="7"/>
      <c r="AU10469" s="7"/>
      <c r="AV10469" s="234"/>
      <c r="AX10469" s="7"/>
      <c r="AY10469" s="7"/>
      <c r="AZ10469" s="7"/>
      <c r="BA10469" s="7"/>
      <c r="BB10469" s="7"/>
      <c r="BC10469" s="7"/>
      <c r="BD10469" s="7"/>
      <c r="BG10469" s="7"/>
      <c r="BH10469" s="7"/>
      <c r="BI10469" s="7"/>
      <c r="BJ10469" s="7"/>
      <c r="BK10469" s="7"/>
      <c r="BL10469" s="7"/>
      <c r="BM10469" s="7"/>
      <c r="BP10469" s="7"/>
      <c r="BQ10469" s="7"/>
      <c r="BR10469" s="7"/>
      <c r="BS10469" s="7"/>
      <c r="BT10469" s="7"/>
      <c r="BU10469" s="7"/>
      <c r="BV10469" s="7"/>
      <c r="BW10469" s="7"/>
    </row>
    <row r="10470" spans="43:75" x14ac:dyDescent="0.2">
      <c r="AQ10470" s="7"/>
      <c r="AR10470" s="7"/>
      <c r="AS10470" s="7"/>
      <c r="AT10470" s="7"/>
      <c r="AU10470" s="7"/>
      <c r="AV10470" s="234"/>
      <c r="AX10470" s="7"/>
      <c r="AY10470" s="7"/>
      <c r="AZ10470" s="7"/>
      <c r="BA10470" s="7"/>
      <c r="BB10470" s="7"/>
      <c r="BC10470" s="7"/>
      <c r="BD10470" s="7"/>
      <c r="BG10470" s="7"/>
      <c r="BH10470" s="7"/>
      <c r="BI10470" s="7"/>
      <c r="BJ10470" s="7"/>
      <c r="BK10470" s="7"/>
      <c r="BL10470" s="7"/>
      <c r="BM10470" s="7"/>
      <c r="BP10470" s="7"/>
      <c r="BQ10470" s="7"/>
      <c r="BR10470" s="7"/>
      <c r="BS10470" s="7"/>
      <c r="BT10470" s="7"/>
      <c r="BU10470" s="7"/>
      <c r="BV10470" s="7"/>
      <c r="BW10470" s="7"/>
    </row>
    <row r="10471" spans="43:75" x14ac:dyDescent="0.2">
      <c r="AQ10471" s="7"/>
      <c r="AR10471" s="7"/>
      <c r="AS10471" s="7"/>
      <c r="AT10471" s="7"/>
      <c r="AU10471" s="7"/>
      <c r="AV10471" s="234"/>
      <c r="AX10471" s="7"/>
      <c r="AY10471" s="7"/>
      <c r="AZ10471" s="7"/>
      <c r="BA10471" s="7"/>
      <c r="BB10471" s="7"/>
      <c r="BC10471" s="7"/>
      <c r="BD10471" s="7"/>
      <c r="BG10471" s="7"/>
      <c r="BH10471" s="7"/>
      <c r="BI10471" s="7"/>
      <c r="BJ10471" s="7"/>
      <c r="BK10471" s="7"/>
      <c r="BL10471" s="7"/>
      <c r="BM10471" s="7"/>
      <c r="BP10471" s="7"/>
      <c r="BQ10471" s="7"/>
      <c r="BR10471" s="7"/>
      <c r="BS10471" s="7"/>
      <c r="BT10471" s="7"/>
      <c r="BU10471" s="7"/>
      <c r="BV10471" s="7"/>
      <c r="BW10471" s="7"/>
    </row>
    <row r="10472" spans="43:75" x14ac:dyDescent="0.2">
      <c r="AQ10472" s="7"/>
      <c r="AR10472" s="7"/>
      <c r="AS10472" s="7"/>
      <c r="AT10472" s="7"/>
      <c r="AU10472" s="7"/>
      <c r="AV10472" s="234"/>
      <c r="AX10472" s="7"/>
      <c r="AY10472" s="7"/>
      <c r="AZ10472" s="7"/>
      <c r="BA10472" s="7"/>
      <c r="BB10472" s="7"/>
      <c r="BC10472" s="7"/>
      <c r="BD10472" s="7"/>
      <c r="BG10472" s="7"/>
      <c r="BH10472" s="7"/>
      <c r="BI10472" s="7"/>
      <c r="BJ10472" s="7"/>
      <c r="BK10472" s="7"/>
      <c r="BL10472" s="7"/>
      <c r="BM10472" s="7"/>
      <c r="BP10472" s="7"/>
      <c r="BQ10472" s="7"/>
      <c r="BR10472" s="7"/>
      <c r="BS10472" s="7"/>
      <c r="BT10472" s="7"/>
      <c r="BU10472" s="7"/>
      <c r="BV10472" s="7"/>
      <c r="BW10472" s="7"/>
    </row>
    <row r="10473" spans="43:75" x14ac:dyDescent="0.2">
      <c r="AQ10473" s="7"/>
      <c r="AR10473" s="7"/>
      <c r="AS10473" s="7"/>
      <c r="AT10473" s="7"/>
      <c r="AU10473" s="7"/>
      <c r="AV10473" s="234"/>
      <c r="AX10473" s="7"/>
      <c r="AY10473" s="7"/>
      <c r="AZ10473" s="7"/>
      <c r="BA10473" s="7"/>
      <c r="BB10473" s="7"/>
      <c r="BC10473" s="7"/>
      <c r="BD10473" s="7"/>
      <c r="BG10473" s="7"/>
      <c r="BH10473" s="7"/>
      <c r="BI10473" s="7"/>
      <c r="BJ10473" s="7"/>
      <c r="BK10473" s="7"/>
      <c r="BL10473" s="7"/>
      <c r="BM10473" s="7"/>
      <c r="BP10473" s="7"/>
      <c r="BQ10473" s="7"/>
      <c r="BR10473" s="7"/>
      <c r="BS10473" s="7"/>
      <c r="BT10473" s="7"/>
      <c r="BU10473" s="7"/>
      <c r="BV10473" s="7"/>
      <c r="BW10473" s="7"/>
    </row>
    <row r="10474" spans="43:75" x14ac:dyDescent="0.2">
      <c r="AQ10474" s="7"/>
      <c r="AR10474" s="7"/>
      <c r="AS10474" s="7"/>
      <c r="AT10474" s="7"/>
      <c r="AU10474" s="7"/>
      <c r="AV10474" s="234"/>
      <c r="AX10474" s="7"/>
      <c r="AY10474" s="7"/>
      <c r="AZ10474" s="7"/>
      <c r="BA10474" s="7"/>
      <c r="BB10474" s="7"/>
      <c r="BC10474" s="7"/>
      <c r="BD10474" s="7"/>
      <c r="BG10474" s="7"/>
      <c r="BH10474" s="7"/>
      <c r="BI10474" s="7"/>
      <c r="BJ10474" s="7"/>
      <c r="BK10474" s="7"/>
      <c r="BL10474" s="7"/>
      <c r="BM10474" s="7"/>
      <c r="BP10474" s="7"/>
      <c r="BQ10474" s="7"/>
      <c r="BR10474" s="7"/>
      <c r="BS10474" s="7"/>
      <c r="BT10474" s="7"/>
      <c r="BU10474" s="7"/>
      <c r="BV10474" s="7"/>
      <c r="BW10474" s="7"/>
    </row>
    <row r="10475" spans="43:75" x14ac:dyDescent="0.2">
      <c r="AQ10475" s="7"/>
      <c r="AR10475" s="7"/>
      <c r="AS10475" s="7"/>
      <c r="AT10475" s="7"/>
      <c r="AU10475" s="7"/>
      <c r="AV10475" s="234"/>
      <c r="AX10475" s="7"/>
      <c r="AY10475" s="7"/>
      <c r="AZ10475" s="7"/>
      <c r="BA10475" s="7"/>
      <c r="BB10475" s="7"/>
      <c r="BC10475" s="7"/>
      <c r="BD10475" s="7"/>
      <c r="BG10475" s="7"/>
      <c r="BH10475" s="7"/>
      <c r="BI10475" s="7"/>
      <c r="BJ10475" s="7"/>
      <c r="BK10475" s="7"/>
      <c r="BL10475" s="7"/>
      <c r="BM10475" s="7"/>
      <c r="BP10475" s="7"/>
      <c r="BQ10475" s="7"/>
      <c r="BR10475" s="7"/>
      <c r="BS10475" s="7"/>
      <c r="BT10475" s="7"/>
      <c r="BU10475" s="7"/>
      <c r="BV10475" s="7"/>
      <c r="BW10475" s="7"/>
    </row>
    <row r="10476" spans="43:75" x14ac:dyDescent="0.2">
      <c r="AQ10476" s="7"/>
      <c r="AR10476" s="7"/>
      <c r="AS10476" s="7"/>
      <c r="AT10476" s="7"/>
      <c r="AU10476" s="7"/>
      <c r="AV10476" s="234"/>
      <c r="AX10476" s="7"/>
      <c r="AY10476" s="7"/>
      <c r="AZ10476" s="7"/>
      <c r="BA10476" s="7"/>
      <c r="BB10476" s="7"/>
      <c r="BC10476" s="7"/>
      <c r="BD10476" s="7"/>
      <c r="BG10476" s="7"/>
      <c r="BH10476" s="7"/>
      <c r="BI10476" s="7"/>
      <c r="BJ10476" s="7"/>
      <c r="BK10476" s="7"/>
      <c r="BL10476" s="7"/>
      <c r="BM10476" s="7"/>
      <c r="BP10476" s="7"/>
      <c r="BQ10476" s="7"/>
      <c r="BR10476" s="7"/>
      <c r="BS10476" s="7"/>
      <c r="BT10476" s="7"/>
      <c r="BU10476" s="7"/>
      <c r="BV10476" s="7"/>
      <c r="BW10476" s="7"/>
    </row>
    <row r="10477" spans="43:75" x14ac:dyDescent="0.2">
      <c r="AQ10477" s="7"/>
      <c r="AR10477" s="7"/>
      <c r="AS10477" s="7"/>
      <c r="AT10477" s="7"/>
      <c r="AU10477" s="7"/>
      <c r="AV10477" s="234"/>
      <c r="AX10477" s="7"/>
      <c r="AY10477" s="7"/>
      <c r="AZ10477" s="7"/>
      <c r="BA10477" s="7"/>
      <c r="BB10477" s="7"/>
      <c r="BC10477" s="7"/>
      <c r="BD10477" s="7"/>
      <c r="BG10477" s="7"/>
      <c r="BH10477" s="7"/>
      <c r="BI10477" s="7"/>
      <c r="BJ10477" s="7"/>
      <c r="BK10477" s="7"/>
      <c r="BL10477" s="7"/>
      <c r="BM10477" s="7"/>
      <c r="BP10477" s="7"/>
      <c r="BQ10477" s="7"/>
      <c r="BR10477" s="7"/>
      <c r="BS10477" s="7"/>
      <c r="BT10477" s="7"/>
      <c r="BU10477" s="7"/>
      <c r="BV10477" s="7"/>
      <c r="BW10477" s="7"/>
    </row>
    <row r="10478" spans="43:75" x14ac:dyDescent="0.2">
      <c r="AQ10478" s="7"/>
      <c r="AR10478" s="7"/>
      <c r="AS10478" s="7"/>
      <c r="AT10478" s="7"/>
      <c r="AU10478" s="7"/>
      <c r="AV10478" s="234"/>
      <c r="AX10478" s="7"/>
      <c r="AY10478" s="7"/>
      <c r="AZ10478" s="7"/>
      <c r="BA10478" s="7"/>
      <c r="BB10478" s="7"/>
      <c r="BC10478" s="7"/>
      <c r="BD10478" s="7"/>
      <c r="BG10478" s="7"/>
      <c r="BH10478" s="7"/>
      <c r="BI10478" s="7"/>
      <c r="BJ10478" s="7"/>
      <c r="BK10478" s="7"/>
      <c r="BL10478" s="7"/>
      <c r="BM10478" s="7"/>
      <c r="BP10478" s="7"/>
      <c r="BQ10478" s="7"/>
      <c r="BR10478" s="7"/>
      <c r="BS10478" s="7"/>
      <c r="BT10478" s="7"/>
      <c r="BU10478" s="7"/>
      <c r="BV10478" s="7"/>
      <c r="BW10478" s="7"/>
    </row>
    <row r="10479" spans="43:75" x14ac:dyDescent="0.2">
      <c r="AQ10479" s="7"/>
      <c r="AR10479" s="7"/>
      <c r="AS10479" s="7"/>
      <c r="AT10479" s="7"/>
      <c r="AU10479" s="7"/>
      <c r="AV10479" s="234"/>
      <c r="AX10479" s="7"/>
      <c r="AY10479" s="7"/>
      <c r="AZ10479" s="7"/>
      <c r="BA10479" s="7"/>
      <c r="BB10479" s="7"/>
      <c r="BC10479" s="7"/>
      <c r="BD10479" s="7"/>
      <c r="BG10479" s="7"/>
      <c r="BH10479" s="7"/>
      <c r="BI10479" s="7"/>
      <c r="BJ10479" s="7"/>
      <c r="BK10479" s="7"/>
      <c r="BL10479" s="7"/>
      <c r="BM10479" s="7"/>
      <c r="BP10479" s="7"/>
      <c r="BQ10479" s="7"/>
      <c r="BR10479" s="7"/>
      <c r="BS10479" s="7"/>
      <c r="BT10479" s="7"/>
      <c r="BU10479" s="7"/>
      <c r="BV10479" s="7"/>
      <c r="BW10479" s="7"/>
    </row>
    <row r="10480" spans="43:75" x14ac:dyDescent="0.2">
      <c r="AQ10480" s="7"/>
      <c r="AR10480" s="7"/>
      <c r="AS10480" s="7"/>
      <c r="AT10480" s="7"/>
      <c r="AU10480" s="7"/>
      <c r="AV10480" s="234"/>
      <c r="AX10480" s="7"/>
      <c r="AY10480" s="7"/>
      <c r="AZ10480" s="7"/>
      <c r="BA10480" s="7"/>
      <c r="BB10480" s="7"/>
      <c r="BC10480" s="7"/>
      <c r="BD10480" s="7"/>
      <c r="BG10480" s="7"/>
      <c r="BH10480" s="7"/>
      <c r="BI10480" s="7"/>
      <c r="BJ10480" s="7"/>
      <c r="BK10480" s="7"/>
      <c r="BL10480" s="7"/>
      <c r="BM10480" s="7"/>
      <c r="BP10480" s="7"/>
      <c r="BQ10480" s="7"/>
      <c r="BR10480" s="7"/>
      <c r="BS10480" s="7"/>
      <c r="BT10480" s="7"/>
      <c r="BU10480" s="7"/>
      <c r="BV10480" s="7"/>
      <c r="BW10480" s="7"/>
    </row>
    <row r="10481" spans="43:75" x14ac:dyDescent="0.2">
      <c r="AQ10481" s="7"/>
      <c r="AR10481" s="7"/>
      <c r="AS10481" s="7"/>
      <c r="AT10481" s="7"/>
      <c r="AU10481" s="7"/>
      <c r="AV10481" s="234"/>
      <c r="AX10481" s="7"/>
      <c r="AY10481" s="7"/>
      <c r="AZ10481" s="7"/>
      <c r="BA10481" s="7"/>
      <c r="BB10481" s="7"/>
      <c r="BC10481" s="7"/>
      <c r="BD10481" s="7"/>
      <c r="BG10481" s="7"/>
      <c r="BH10481" s="7"/>
      <c r="BI10481" s="7"/>
      <c r="BJ10481" s="7"/>
      <c r="BK10481" s="7"/>
      <c r="BL10481" s="7"/>
      <c r="BM10481" s="7"/>
      <c r="BP10481" s="7"/>
      <c r="BQ10481" s="7"/>
      <c r="BR10481" s="7"/>
      <c r="BS10481" s="7"/>
      <c r="BT10481" s="7"/>
      <c r="BU10481" s="7"/>
      <c r="BV10481" s="7"/>
      <c r="BW10481" s="7"/>
    </row>
    <row r="10482" spans="43:75" x14ac:dyDescent="0.2">
      <c r="AQ10482" s="7"/>
      <c r="AR10482" s="7"/>
      <c r="AS10482" s="7"/>
      <c r="AT10482" s="7"/>
      <c r="AU10482" s="7"/>
      <c r="AV10482" s="234"/>
      <c r="AX10482" s="7"/>
      <c r="AY10482" s="7"/>
      <c r="AZ10482" s="7"/>
      <c r="BA10482" s="7"/>
      <c r="BB10482" s="7"/>
      <c r="BC10482" s="7"/>
      <c r="BD10482" s="7"/>
      <c r="BG10482" s="7"/>
      <c r="BH10482" s="7"/>
      <c r="BI10482" s="7"/>
      <c r="BJ10482" s="7"/>
      <c r="BK10482" s="7"/>
      <c r="BL10482" s="7"/>
      <c r="BM10482" s="7"/>
      <c r="BP10482" s="7"/>
      <c r="BQ10482" s="7"/>
      <c r="BR10482" s="7"/>
      <c r="BS10482" s="7"/>
      <c r="BT10482" s="7"/>
      <c r="BU10482" s="7"/>
      <c r="BV10482" s="7"/>
      <c r="BW10482" s="7"/>
    </row>
    <row r="10483" spans="43:75" x14ac:dyDescent="0.2">
      <c r="AQ10483" s="7"/>
      <c r="AR10483" s="7"/>
      <c r="AS10483" s="7"/>
      <c r="AT10483" s="7"/>
      <c r="AU10483" s="7"/>
      <c r="AV10483" s="234"/>
      <c r="AX10483" s="7"/>
      <c r="AY10483" s="7"/>
      <c r="AZ10483" s="7"/>
      <c r="BA10483" s="7"/>
      <c r="BB10483" s="7"/>
      <c r="BC10483" s="7"/>
      <c r="BD10483" s="7"/>
      <c r="BG10483" s="7"/>
      <c r="BH10483" s="7"/>
      <c r="BI10483" s="7"/>
      <c r="BJ10483" s="7"/>
      <c r="BK10483" s="7"/>
      <c r="BL10483" s="7"/>
      <c r="BM10483" s="7"/>
      <c r="BP10483" s="7"/>
      <c r="BQ10483" s="7"/>
      <c r="BR10483" s="7"/>
      <c r="BS10483" s="7"/>
      <c r="BT10483" s="7"/>
      <c r="BU10483" s="7"/>
      <c r="BV10483" s="7"/>
      <c r="BW10483" s="7"/>
    </row>
    <row r="10484" spans="43:75" x14ac:dyDescent="0.2">
      <c r="AQ10484" s="7"/>
      <c r="AR10484" s="7"/>
      <c r="AS10484" s="7"/>
      <c r="AT10484" s="7"/>
      <c r="AU10484" s="7"/>
      <c r="AV10484" s="234"/>
      <c r="AX10484" s="7"/>
      <c r="AY10484" s="7"/>
      <c r="AZ10484" s="7"/>
      <c r="BA10484" s="7"/>
      <c r="BB10484" s="7"/>
      <c r="BC10484" s="7"/>
      <c r="BD10484" s="7"/>
      <c r="BG10484" s="7"/>
      <c r="BH10484" s="7"/>
      <c r="BI10484" s="7"/>
      <c r="BJ10484" s="7"/>
      <c r="BK10484" s="7"/>
      <c r="BL10484" s="7"/>
      <c r="BM10484" s="7"/>
      <c r="BP10484" s="7"/>
      <c r="BQ10484" s="7"/>
      <c r="BR10484" s="7"/>
      <c r="BS10484" s="7"/>
      <c r="BT10484" s="7"/>
      <c r="BU10484" s="7"/>
      <c r="BV10484" s="7"/>
      <c r="BW10484" s="7"/>
    </row>
    <row r="10485" spans="43:75" x14ac:dyDescent="0.2">
      <c r="AQ10485" s="7"/>
      <c r="AR10485" s="7"/>
      <c r="AS10485" s="7"/>
      <c r="AT10485" s="7"/>
      <c r="AU10485" s="7"/>
      <c r="AV10485" s="234"/>
      <c r="AX10485" s="7"/>
      <c r="AY10485" s="7"/>
      <c r="AZ10485" s="7"/>
      <c r="BA10485" s="7"/>
      <c r="BB10485" s="7"/>
      <c r="BC10485" s="7"/>
      <c r="BD10485" s="7"/>
      <c r="BG10485" s="7"/>
      <c r="BH10485" s="7"/>
      <c r="BI10485" s="7"/>
      <c r="BJ10485" s="7"/>
      <c r="BK10485" s="7"/>
      <c r="BL10485" s="7"/>
      <c r="BM10485" s="7"/>
      <c r="BP10485" s="7"/>
      <c r="BQ10485" s="7"/>
      <c r="BR10485" s="7"/>
      <c r="BS10485" s="7"/>
      <c r="BT10485" s="7"/>
      <c r="BU10485" s="7"/>
      <c r="BV10485" s="7"/>
      <c r="BW10485" s="7"/>
    </row>
    <row r="10486" spans="43:75" x14ac:dyDescent="0.2">
      <c r="AQ10486" s="7"/>
      <c r="AR10486" s="7"/>
      <c r="AS10486" s="7"/>
      <c r="AT10486" s="7"/>
      <c r="AU10486" s="7"/>
      <c r="AV10486" s="234"/>
      <c r="AX10486" s="7"/>
      <c r="AY10486" s="7"/>
      <c r="AZ10486" s="7"/>
      <c r="BA10486" s="7"/>
      <c r="BB10486" s="7"/>
      <c r="BC10486" s="7"/>
      <c r="BD10486" s="7"/>
      <c r="BG10486" s="7"/>
      <c r="BH10486" s="7"/>
      <c r="BI10486" s="7"/>
      <c r="BJ10486" s="7"/>
      <c r="BK10486" s="7"/>
      <c r="BL10486" s="7"/>
      <c r="BM10486" s="7"/>
      <c r="BP10486" s="7"/>
      <c r="BQ10486" s="7"/>
      <c r="BR10486" s="7"/>
      <c r="BS10486" s="7"/>
      <c r="BT10486" s="7"/>
      <c r="BU10486" s="7"/>
      <c r="BV10486" s="7"/>
      <c r="BW10486" s="7"/>
    </row>
    <row r="10487" spans="43:75" x14ac:dyDescent="0.2">
      <c r="AQ10487" s="7"/>
      <c r="AR10487" s="7"/>
      <c r="AS10487" s="7"/>
      <c r="AT10487" s="7"/>
      <c r="AU10487" s="7"/>
      <c r="AV10487" s="234"/>
      <c r="AX10487" s="7"/>
      <c r="AY10487" s="7"/>
      <c r="AZ10487" s="7"/>
      <c r="BA10487" s="7"/>
      <c r="BB10487" s="7"/>
      <c r="BC10487" s="7"/>
      <c r="BD10487" s="7"/>
      <c r="BG10487" s="7"/>
      <c r="BH10487" s="7"/>
      <c r="BI10487" s="7"/>
      <c r="BJ10487" s="7"/>
      <c r="BK10487" s="7"/>
      <c r="BL10487" s="7"/>
      <c r="BM10487" s="7"/>
      <c r="BP10487" s="7"/>
      <c r="BQ10487" s="7"/>
      <c r="BR10487" s="7"/>
      <c r="BS10487" s="7"/>
      <c r="BT10487" s="7"/>
      <c r="BU10487" s="7"/>
      <c r="BV10487" s="7"/>
      <c r="BW10487" s="7"/>
    </row>
    <row r="10488" spans="43:75" x14ac:dyDescent="0.2">
      <c r="AQ10488" s="7"/>
      <c r="AR10488" s="7"/>
      <c r="AS10488" s="7"/>
      <c r="AT10488" s="7"/>
      <c r="AU10488" s="7"/>
      <c r="AV10488" s="234"/>
      <c r="AX10488" s="7"/>
      <c r="AY10488" s="7"/>
      <c r="AZ10488" s="7"/>
      <c r="BA10488" s="7"/>
      <c r="BB10488" s="7"/>
      <c r="BC10488" s="7"/>
      <c r="BD10488" s="7"/>
      <c r="BG10488" s="7"/>
      <c r="BH10488" s="7"/>
      <c r="BI10488" s="7"/>
      <c r="BJ10488" s="7"/>
      <c r="BK10488" s="7"/>
      <c r="BL10488" s="7"/>
      <c r="BM10488" s="7"/>
      <c r="BP10488" s="7"/>
      <c r="BQ10488" s="7"/>
      <c r="BR10488" s="7"/>
      <c r="BS10488" s="7"/>
      <c r="BT10488" s="7"/>
      <c r="BU10488" s="7"/>
      <c r="BV10488" s="7"/>
      <c r="BW10488" s="7"/>
    </row>
    <row r="10489" spans="43:75" x14ac:dyDescent="0.2">
      <c r="AQ10489" s="7"/>
      <c r="AR10489" s="7"/>
      <c r="AS10489" s="7"/>
      <c r="AT10489" s="7"/>
      <c r="AU10489" s="7"/>
      <c r="AV10489" s="234"/>
      <c r="AX10489" s="7"/>
      <c r="AY10489" s="7"/>
      <c r="AZ10489" s="7"/>
      <c r="BA10489" s="7"/>
      <c r="BB10489" s="7"/>
      <c r="BC10489" s="7"/>
      <c r="BD10489" s="7"/>
      <c r="BG10489" s="7"/>
      <c r="BH10489" s="7"/>
      <c r="BI10489" s="7"/>
      <c r="BJ10489" s="7"/>
      <c r="BK10489" s="7"/>
      <c r="BL10489" s="7"/>
      <c r="BM10489" s="7"/>
      <c r="BP10489" s="7"/>
      <c r="BQ10489" s="7"/>
      <c r="BR10489" s="7"/>
      <c r="BS10489" s="7"/>
      <c r="BT10489" s="7"/>
      <c r="BU10489" s="7"/>
      <c r="BV10489" s="7"/>
      <c r="BW10489" s="7"/>
    </row>
    <row r="10490" spans="43:75" x14ac:dyDescent="0.2">
      <c r="AQ10490" s="7"/>
      <c r="AR10490" s="7"/>
      <c r="AS10490" s="7"/>
      <c r="AT10490" s="7"/>
      <c r="AU10490" s="7"/>
      <c r="AV10490" s="234"/>
      <c r="AX10490" s="7"/>
      <c r="AY10490" s="7"/>
      <c r="AZ10490" s="7"/>
      <c r="BA10490" s="7"/>
      <c r="BB10490" s="7"/>
      <c r="BC10490" s="7"/>
      <c r="BD10490" s="7"/>
      <c r="BG10490" s="7"/>
      <c r="BH10490" s="7"/>
      <c r="BI10490" s="7"/>
      <c r="BJ10490" s="7"/>
      <c r="BK10490" s="7"/>
      <c r="BL10490" s="7"/>
      <c r="BM10490" s="7"/>
      <c r="BP10490" s="7"/>
      <c r="BQ10490" s="7"/>
      <c r="BR10490" s="7"/>
      <c r="BS10490" s="7"/>
      <c r="BT10490" s="7"/>
      <c r="BU10490" s="7"/>
      <c r="BV10490" s="7"/>
      <c r="BW10490" s="7"/>
    </row>
    <row r="10491" spans="43:75" x14ac:dyDescent="0.2">
      <c r="AQ10491" s="7"/>
      <c r="AR10491" s="7"/>
      <c r="AS10491" s="7"/>
      <c r="AT10491" s="7"/>
      <c r="AU10491" s="7"/>
      <c r="AV10491" s="234"/>
      <c r="AX10491" s="7"/>
      <c r="AY10491" s="7"/>
      <c r="AZ10491" s="7"/>
      <c r="BA10491" s="7"/>
      <c r="BB10491" s="7"/>
      <c r="BC10491" s="7"/>
      <c r="BD10491" s="7"/>
      <c r="BG10491" s="7"/>
      <c r="BH10491" s="7"/>
      <c r="BI10491" s="7"/>
      <c r="BJ10491" s="7"/>
      <c r="BK10491" s="7"/>
      <c r="BL10491" s="7"/>
      <c r="BM10491" s="7"/>
      <c r="BP10491" s="7"/>
      <c r="BQ10491" s="7"/>
      <c r="BR10491" s="7"/>
      <c r="BS10491" s="7"/>
      <c r="BT10491" s="7"/>
      <c r="BU10491" s="7"/>
      <c r="BV10491" s="7"/>
      <c r="BW10491" s="7"/>
    </row>
    <row r="10492" spans="43:75" x14ac:dyDescent="0.2">
      <c r="AQ10492" s="7"/>
      <c r="AR10492" s="7"/>
      <c r="AS10492" s="7"/>
      <c r="AT10492" s="7"/>
      <c r="AU10492" s="7"/>
      <c r="AV10492" s="234"/>
      <c r="AX10492" s="7"/>
      <c r="AY10492" s="7"/>
      <c r="AZ10492" s="7"/>
      <c r="BA10492" s="7"/>
      <c r="BB10492" s="7"/>
      <c r="BC10492" s="7"/>
      <c r="BD10492" s="7"/>
      <c r="BG10492" s="7"/>
      <c r="BH10492" s="7"/>
      <c r="BI10492" s="7"/>
      <c r="BJ10492" s="7"/>
      <c r="BK10492" s="7"/>
      <c r="BL10492" s="7"/>
      <c r="BM10492" s="7"/>
      <c r="BP10492" s="7"/>
      <c r="BQ10492" s="7"/>
      <c r="BR10492" s="7"/>
      <c r="BS10492" s="7"/>
      <c r="BT10492" s="7"/>
      <c r="BU10492" s="7"/>
      <c r="BV10492" s="7"/>
      <c r="BW10492" s="7"/>
    </row>
    <row r="10493" spans="43:75" x14ac:dyDescent="0.2">
      <c r="AQ10493" s="7"/>
      <c r="AR10493" s="7"/>
      <c r="AS10493" s="7"/>
      <c r="AT10493" s="7"/>
      <c r="AU10493" s="7"/>
      <c r="AV10493" s="234"/>
      <c r="AX10493" s="7"/>
      <c r="AY10493" s="7"/>
      <c r="AZ10493" s="7"/>
      <c r="BA10493" s="7"/>
      <c r="BB10493" s="7"/>
      <c r="BC10493" s="7"/>
      <c r="BD10493" s="7"/>
      <c r="BG10493" s="7"/>
      <c r="BH10493" s="7"/>
      <c r="BI10493" s="7"/>
      <c r="BJ10493" s="7"/>
      <c r="BK10493" s="7"/>
      <c r="BL10493" s="7"/>
      <c r="BM10493" s="7"/>
      <c r="BP10493" s="7"/>
      <c r="BQ10493" s="7"/>
      <c r="BR10493" s="7"/>
      <c r="BS10493" s="7"/>
      <c r="BT10493" s="7"/>
      <c r="BU10493" s="7"/>
      <c r="BV10493" s="7"/>
      <c r="BW10493" s="7"/>
    </row>
    <row r="10494" spans="43:75" x14ac:dyDescent="0.2">
      <c r="AQ10494" s="7"/>
      <c r="AR10494" s="7"/>
      <c r="AS10494" s="7"/>
      <c r="AT10494" s="7"/>
      <c r="AU10494" s="7"/>
      <c r="AV10494" s="234"/>
      <c r="AX10494" s="7"/>
      <c r="AY10494" s="7"/>
      <c r="AZ10494" s="7"/>
      <c r="BA10494" s="7"/>
      <c r="BB10494" s="7"/>
      <c r="BC10494" s="7"/>
      <c r="BD10494" s="7"/>
      <c r="BG10494" s="7"/>
      <c r="BH10494" s="7"/>
      <c r="BI10494" s="7"/>
      <c r="BJ10494" s="7"/>
      <c r="BK10494" s="7"/>
      <c r="BL10494" s="7"/>
      <c r="BM10494" s="7"/>
      <c r="BP10494" s="7"/>
      <c r="BQ10494" s="7"/>
      <c r="BR10494" s="7"/>
      <c r="BS10494" s="7"/>
      <c r="BT10494" s="7"/>
      <c r="BU10494" s="7"/>
      <c r="BV10494" s="7"/>
      <c r="BW10494" s="7"/>
    </row>
    <row r="10495" spans="43:75" x14ac:dyDescent="0.2">
      <c r="AQ10495" s="7"/>
      <c r="AR10495" s="7"/>
      <c r="AS10495" s="7"/>
      <c r="AT10495" s="7"/>
      <c r="AU10495" s="7"/>
      <c r="AV10495" s="234"/>
      <c r="AX10495" s="7"/>
      <c r="AY10495" s="7"/>
      <c r="AZ10495" s="7"/>
      <c r="BA10495" s="7"/>
      <c r="BB10495" s="7"/>
      <c r="BC10495" s="7"/>
      <c r="BD10495" s="7"/>
      <c r="BG10495" s="7"/>
      <c r="BH10495" s="7"/>
      <c r="BI10495" s="7"/>
      <c r="BJ10495" s="7"/>
      <c r="BK10495" s="7"/>
      <c r="BL10495" s="7"/>
      <c r="BM10495" s="7"/>
      <c r="BP10495" s="7"/>
      <c r="BQ10495" s="7"/>
      <c r="BR10495" s="7"/>
      <c r="BS10495" s="7"/>
      <c r="BT10495" s="7"/>
      <c r="BU10495" s="7"/>
      <c r="BV10495" s="7"/>
      <c r="BW10495" s="7"/>
    </row>
    <row r="10496" spans="43:75" x14ac:dyDescent="0.2">
      <c r="AQ10496" s="7"/>
      <c r="AR10496" s="7"/>
      <c r="AS10496" s="7"/>
      <c r="AT10496" s="7"/>
      <c r="AU10496" s="7"/>
      <c r="AV10496" s="234"/>
      <c r="AX10496" s="7"/>
      <c r="AY10496" s="7"/>
      <c r="AZ10496" s="7"/>
      <c r="BA10496" s="7"/>
      <c r="BB10496" s="7"/>
      <c r="BC10496" s="7"/>
      <c r="BD10496" s="7"/>
      <c r="BG10496" s="7"/>
      <c r="BH10496" s="7"/>
      <c r="BI10496" s="7"/>
      <c r="BJ10496" s="7"/>
      <c r="BK10496" s="7"/>
      <c r="BL10496" s="7"/>
      <c r="BM10496" s="7"/>
      <c r="BP10496" s="7"/>
      <c r="BQ10496" s="7"/>
      <c r="BR10496" s="7"/>
      <c r="BS10496" s="7"/>
      <c r="BT10496" s="7"/>
      <c r="BU10496" s="7"/>
      <c r="BV10496" s="7"/>
      <c r="BW10496" s="7"/>
    </row>
    <row r="10497" spans="43:75" x14ac:dyDescent="0.2">
      <c r="AQ10497" s="7"/>
      <c r="AR10497" s="7"/>
      <c r="AS10497" s="7"/>
      <c r="AT10497" s="7"/>
      <c r="AU10497" s="7"/>
      <c r="AV10497" s="234"/>
      <c r="AX10497" s="7"/>
      <c r="AY10497" s="7"/>
      <c r="AZ10497" s="7"/>
      <c r="BA10497" s="7"/>
      <c r="BB10497" s="7"/>
      <c r="BC10497" s="7"/>
      <c r="BD10497" s="7"/>
      <c r="BG10497" s="7"/>
      <c r="BH10497" s="7"/>
      <c r="BI10497" s="7"/>
      <c r="BJ10497" s="7"/>
      <c r="BK10497" s="7"/>
      <c r="BL10497" s="7"/>
      <c r="BM10497" s="7"/>
      <c r="BP10497" s="7"/>
      <c r="BQ10497" s="7"/>
      <c r="BR10497" s="7"/>
      <c r="BS10497" s="7"/>
      <c r="BT10497" s="7"/>
      <c r="BU10497" s="7"/>
      <c r="BV10497" s="7"/>
      <c r="BW10497" s="7"/>
    </row>
    <row r="10498" spans="43:75" x14ac:dyDescent="0.2">
      <c r="AQ10498" s="7"/>
      <c r="AR10498" s="7"/>
      <c r="AS10498" s="7"/>
      <c r="AT10498" s="7"/>
      <c r="AU10498" s="7"/>
      <c r="AV10498" s="234"/>
      <c r="AX10498" s="7"/>
      <c r="AY10498" s="7"/>
      <c r="AZ10498" s="7"/>
      <c r="BA10498" s="7"/>
      <c r="BB10498" s="7"/>
      <c r="BC10498" s="7"/>
      <c r="BD10498" s="7"/>
      <c r="BG10498" s="7"/>
      <c r="BH10498" s="7"/>
      <c r="BI10498" s="7"/>
      <c r="BJ10498" s="7"/>
      <c r="BK10498" s="7"/>
      <c r="BL10498" s="7"/>
      <c r="BM10498" s="7"/>
      <c r="BP10498" s="7"/>
      <c r="BQ10498" s="7"/>
      <c r="BR10498" s="7"/>
      <c r="BS10498" s="7"/>
      <c r="BT10498" s="7"/>
      <c r="BU10498" s="7"/>
      <c r="BV10498" s="7"/>
      <c r="BW10498" s="7"/>
    </row>
    <row r="10499" spans="43:75" x14ac:dyDescent="0.2">
      <c r="AQ10499" s="7"/>
      <c r="AR10499" s="7"/>
      <c r="AS10499" s="7"/>
      <c r="AT10499" s="7"/>
      <c r="AU10499" s="7"/>
      <c r="AV10499" s="234"/>
      <c r="AX10499" s="7"/>
      <c r="AY10499" s="7"/>
      <c r="AZ10499" s="7"/>
      <c r="BA10499" s="7"/>
      <c r="BB10499" s="7"/>
      <c r="BC10499" s="7"/>
      <c r="BD10499" s="7"/>
      <c r="BG10499" s="7"/>
      <c r="BH10499" s="7"/>
      <c r="BI10499" s="7"/>
      <c r="BJ10499" s="7"/>
      <c r="BK10499" s="7"/>
      <c r="BL10499" s="7"/>
      <c r="BM10499" s="7"/>
      <c r="BP10499" s="7"/>
      <c r="BQ10499" s="7"/>
      <c r="BR10499" s="7"/>
      <c r="BS10499" s="7"/>
      <c r="BT10499" s="7"/>
      <c r="BU10499" s="7"/>
      <c r="BV10499" s="7"/>
      <c r="BW10499" s="7"/>
    </row>
    <row r="10500" spans="43:75" x14ac:dyDescent="0.2">
      <c r="AQ10500" s="7"/>
      <c r="AR10500" s="7"/>
      <c r="AS10500" s="7"/>
      <c r="AT10500" s="7"/>
      <c r="AU10500" s="7"/>
      <c r="AV10500" s="234"/>
      <c r="AX10500" s="7"/>
      <c r="AY10500" s="7"/>
      <c r="AZ10500" s="7"/>
      <c r="BA10500" s="7"/>
      <c r="BB10500" s="7"/>
      <c r="BC10500" s="7"/>
      <c r="BD10500" s="7"/>
      <c r="BG10500" s="7"/>
      <c r="BH10500" s="7"/>
      <c r="BI10500" s="7"/>
      <c r="BJ10500" s="7"/>
      <c r="BK10500" s="7"/>
      <c r="BL10500" s="7"/>
      <c r="BM10500" s="7"/>
      <c r="BP10500" s="7"/>
      <c r="BQ10500" s="7"/>
      <c r="BR10500" s="7"/>
      <c r="BS10500" s="7"/>
      <c r="BT10500" s="7"/>
      <c r="BU10500" s="7"/>
      <c r="BV10500" s="7"/>
      <c r="BW10500" s="7"/>
    </row>
    <row r="10501" spans="43:75" x14ac:dyDescent="0.2">
      <c r="AQ10501" s="7"/>
      <c r="AR10501" s="7"/>
      <c r="AS10501" s="7"/>
      <c r="AT10501" s="7"/>
      <c r="AU10501" s="7"/>
      <c r="AV10501" s="234"/>
      <c r="AX10501" s="7"/>
      <c r="AY10501" s="7"/>
      <c r="AZ10501" s="7"/>
      <c r="BA10501" s="7"/>
      <c r="BB10501" s="7"/>
      <c r="BC10501" s="7"/>
      <c r="BD10501" s="7"/>
      <c r="BG10501" s="7"/>
      <c r="BH10501" s="7"/>
      <c r="BI10501" s="7"/>
      <c r="BJ10501" s="7"/>
      <c r="BK10501" s="7"/>
      <c r="BL10501" s="7"/>
      <c r="BM10501" s="7"/>
      <c r="BP10501" s="7"/>
      <c r="BQ10501" s="7"/>
      <c r="BR10501" s="7"/>
      <c r="BS10501" s="7"/>
      <c r="BT10501" s="7"/>
      <c r="BU10501" s="7"/>
      <c r="BV10501" s="7"/>
      <c r="BW10501" s="7"/>
    </row>
    <row r="10502" spans="43:75" x14ac:dyDescent="0.2">
      <c r="AQ10502" s="7"/>
      <c r="AR10502" s="7"/>
      <c r="AS10502" s="7"/>
      <c r="AT10502" s="7"/>
      <c r="AU10502" s="7"/>
      <c r="AV10502" s="234"/>
      <c r="AX10502" s="7"/>
      <c r="AY10502" s="7"/>
      <c r="AZ10502" s="7"/>
      <c r="BA10502" s="7"/>
      <c r="BB10502" s="7"/>
      <c r="BC10502" s="7"/>
      <c r="BD10502" s="7"/>
      <c r="BG10502" s="7"/>
      <c r="BH10502" s="7"/>
      <c r="BI10502" s="7"/>
      <c r="BJ10502" s="7"/>
      <c r="BK10502" s="7"/>
      <c r="BL10502" s="7"/>
      <c r="BM10502" s="7"/>
      <c r="BP10502" s="7"/>
      <c r="BQ10502" s="7"/>
      <c r="BR10502" s="7"/>
      <c r="BS10502" s="7"/>
      <c r="BT10502" s="7"/>
      <c r="BU10502" s="7"/>
      <c r="BV10502" s="7"/>
      <c r="BW10502" s="7"/>
    </row>
    <row r="10503" spans="43:75" x14ac:dyDescent="0.2">
      <c r="AQ10503" s="7"/>
      <c r="AR10503" s="7"/>
      <c r="AS10503" s="7"/>
      <c r="AT10503" s="7"/>
      <c r="AU10503" s="7"/>
      <c r="AV10503" s="234"/>
      <c r="AX10503" s="7"/>
      <c r="AY10503" s="7"/>
      <c r="AZ10503" s="7"/>
      <c r="BA10503" s="7"/>
      <c r="BB10503" s="7"/>
      <c r="BC10503" s="7"/>
      <c r="BD10503" s="7"/>
      <c r="BG10503" s="7"/>
      <c r="BH10503" s="7"/>
      <c r="BI10503" s="7"/>
      <c r="BJ10503" s="7"/>
      <c r="BK10503" s="7"/>
      <c r="BL10503" s="7"/>
      <c r="BM10503" s="7"/>
      <c r="BP10503" s="7"/>
      <c r="BQ10503" s="7"/>
      <c r="BR10503" s="7"/>
      <c r="BS10503" s="7"/>
      <c r="BT10503" s="7"/>
      <c r="BU10503" s="7"/>
      <c r="BV10503" s="7"/>
      <c r="BW10503" s="7"/>
    </row>
    <row r="10504" spans="43:75" x14ac:dyDescent="0.2">
      <c r="AQ10504" s="7"/>
      <c r="AR10504" s="7"/>
      <c r="AS10504" s="7"/>
      <c r="AT10504" s="7"/>
      <c r="AU10504" s="7"/>
      <c r="AV10504" s="234"/>
      <c r="AX10504" s="7"/>
      <c r="AY10504" s="7"/>
      <c r="AZ10504" s="7"/>
      <c r="BA10504" s="7"/>
      <c r="BB10504" s="7"/>
      <c r="BC10504" s="7"/>
      <c r="BD10504" s="7"/>
      <c r="BG10504" s="7"/>
      <c r="BH10504" s="7"/>
      <c r="BI10504" s="7"/>
      <c r="BJ10504" s="7"/>
      <c r="BK10504" s="7"/>
      <c r="BL10504" s="7"/>
      <c r="BM10504" s="7"/>
      <c r="BP10504" s="7"/>
      <c r="BQ10504" s="7"/>
      <c r="BR10504" s="7"/>
      <c r="BS10504" s="7"/>
      <c r="BT10504" s="7"/>
      <c r="BU10504" s="7"/>
      <c r="BV10504" s="7"/>
      <c r="BW10504" s="7"/>
    </row>
    <row r="10505" spans="43:75" x14ac:dyDescent="0.2">
      <c r="AQ10505" s="7"/>
      <c r="AR10505" s="7"/>
      <c r="AS10505" s="7"/>
      <c r="AT10505" s="7"/>
      <c r="AU10505" s="7"/>
      <c r="AV10505" s="234"/>
      <c r="AX10505" s="7"/>
      <c r="AY10505" s="7"/>
      <c r="AZ10505" s="7"/>
      <c r="BA10505" s="7"/>
      <c r="BB10505" s="7"/>
      <c r="BC10505" s="7"/>
      <c r="BD10505" s="7"/>
      <c r="BG10505" s="7"/>
      <c r="BH10505" s="7"/>
      <c r="BI10505" s="7"/>
      <c r="BJ10505" s="7"/>
      <c r="BK10505" s="7"/>
      <c r="BL10505" s="7"/>
      <c r="BM10505" s="7"/>
      <c r="BP10505" s="7"/>
      <c r="BQ10505" s="7"/>
      <c r="BR10505" s="7"/>
      <c r="BS10505" s="7"/>
      <c r="BT10505" s="7"/>
      <c r="BU10505" s="7"/>
      <c r="BV10505" s="7"/>
      <c r="BW10505" s="7"/>
    </row>
    <row r="10506" spans="43:75" x14ac:dyDescent="0.2">
      <c r="AQ10506" s="7"/>
      <c r="AR10506" s="7"/>
      <c r="AS10506" s="7"/>
      <c r="AT10506" s="7"/>
      <c r="AU10506" s="7"/>
      <c r="AV10506" s="234"/>
      <c r="AX10506" s="7"/>
      <c r="AY10506" s="7"/>
      <c r="AZ10506" s="7"/>
      <c r="BA10506" s="7"/>
      <c r="BB10506" s="7"/>
      <c r="BC10506" s="7"/>
      <c r="BD10506" s="7"/>
      <c r="BG10506" s="7"/>
      <c r="BH10506" s="7"/>
      <c r="BI10506" s="7"/>
      <c r="BJ10506" s="7"/>
      <c r="BK10506" s="7"/>
      <c r="BL10506" s="7"/>
      <c r="BM10506" s="7"/>
      <c r="BP10506" s="7"/>
      <c r="BQ10506" s="7"/>
      <c r="BR10506" s="7"/>
      <c r="BS10506" s="7"/>
      <c r="BT10506" s="7"/>
      <c r="BU10506" s="7"/>
      <c r="BV10506" s="7"/>
      <c r="BW10506" s="7"/>
    </row>
    <row r="10507" spans="43:75" x14ac:dyDescent="0.2">
      <c r="AQ10507" s="7"/>
      <c r="AR10507" s="7"/>
      <c r="AS10507" s="7"/>
      <c r="AT10507" s="7"/>
      <c r="AU10507" s="7"/>
      <c r="AV10507" s="234"/>
      <c r="AX10507" s="7"/>
      <c r="AY10507" s="7"/>
      <c r="AZ10507" s="7"/>
      <c r="BA10507" s="7"/>
      <c r="BB10507" s="7"/>
      <c r="BC10507" s="7"/>
      <c r="BD10507" s="7"/>
      <c r="BG10507" s="7"/>
      <c r="BH10507" s="7"/>
      <c r="BI10507" s="7"/>
      <c r="BJ10507" s="7"/>
      <c r="BK10507" s="7"/>
      <c r="BL10507" s="7"/>
      <c r="BM10507" s="7"/>
      <c r="BP10507" s="7"/>
      <c r="BQ10507" s="7"/>
      <c r="BR10507" s="7"/>
      <c r="BS10507" s="7"/>
      <c r="BT10507" s="7"/>
      <c r="BU10507" s="7"/>
      <c r="BV10507" s="7"/>
      <c r="BW10507" s="7"/>
    </row>
    <row r="10508" spans="43:75" x14ac:dyDescent="0.2">
      <c r="AQ10508" s="7"/>
      <c r="AR10508" s="7"/>
      <c r="AS10508" s="7"/>
      <c r="AT10508" s="7"/>
      <c r="AU10508" s="7"/>
      <c r="AV10508" s="234"/>
      <c r="AX10508" s="7"/>
      <c r="AY10508" s="7"/>
      <c r="AZ10508" s="7"/>
      <c r="BA10508" s="7"/>
      <c r="BB10508" s="7"/>
      <c r="BC10508" s="7"/>
      <c r="BD10508" s="7"/>
      <c r="BG10508" s="7"/>
      <c r="BH10508" s="7"/>
      <c r="BI10508" s="7"/>
      <c r="BJ10508" s="7"/>
      <c r="BK10508" s="7"/>
      <c r="BL10508" s="7"/>
      <c r="BM10508" s="7"/>
      <c r="BP10508" s="7"/>
      <c r="BQ10508" s="7"/>
      <c r="BR10508" s="7"/>
      <c r="BS10508" s="7"/>
      <c r="BT10508" s="7"/>
      <c r="BU10508" s="7"/>
      <c r="BV10508" s="7"/>
      <c r="BW10508" s="7"/>
    </row>
    <row r="10509" spans="43:75" x14ac:dyDescent="0.2">
      <c r="AQ10509" s="7"/>
      <c r="AR10509" s="7"/>
      <c r="AS10509" s="7"/>
      <c r="AT10509" s="7"/>
      <c r="AU10509" s="7"/>
      <c r="AV10509" s="234"/>
      <c r="AX10509" s="7"/>
      <c r="AY10509" s="7"/>
      <c r="AZ10509" s="7"/>
      <c r="BA10509" s="7"/>
      <c r="BB10509" s="7"/>
      <c r="BC10509" s="7"/>
      <c r="BD10509" s="7"/>
      <c r="BG10509" s="7"/>
      <c r="BH10509" s="7"/>
      <c r="BI10509" s="7"/>
      <c r="BJ10509" s="7"/>
      <c r="BK10509" s="7"/>
      <c r="BL10509" s="7"/>
      <c r="BM10509" s="7"/>
      <c r="BP10509" s="7"/>
      <c r="BQ10509" s="7"/>
      <c r="BR10509" s="7"/>
      <c r="BS10509" s="7"/>
      <c r="BT10509" s="7"/>
      <c r="BU10509" s="7"/>
      <c r="BV10509" s="7"/>
      <c r="BW10509" s="7"/>
    </row>
    <row r="10510" spans="43:75" x14ac:dyDescent="0.2">
      <c r="AQ10510" s="7"/>
      <c r="AR10510" s="7"/>
      <c r="AS10510" s="7"/>
      <c r="AT10510" s="7"/>
      <c r="AU10510" s="7"/>
      <c r="AV10510" s="234"/>
      <c r="AX10510" s="7"/>
      <c r="AY10510" s="7"/>
      <c r="AZ10510" s="7"/>
      <c r="BA10510" s="7"/>
      <c r="BB10510" s="7"/>
      <c r="BC10510" s="7"/>
      <c r="BD10510" s="7"/>
      <c r="BG10510" s="7"/>
      <c r="BH10510" s="7"/>
      <c r="BI10510" s="7"/>
      <c r="BJ10510" s="7"/>
      <c r="BK10510" s="7"/>
      <c r="BL10510" s="7"/>
      <c r="BM10510" s="7"/>
      <c r="BP10510" s="7"/>
      <c r="BQ10510" s="7"/>
      <c r="BR10510" s="7"/>
      <c r="BS10510" s="7"/>
      <c r="BT10510" s="7"/>
      <c r="BU10510" s="7"/>
      <c r="BV10510" s="7"/>
      <c r="BW10510" s="7"/>
    </row>
    <row r="10511" spans="43:75" x14ac:dyDescent="0.2">
      <c r="AQ10511" s="7"/>
      <c r="AR10511" s="7"/>
      <c r="AS10511" s="7"/>
      <c r="AT10511" s="7"/>
      <c r="AU10511" s="7"/>
      <c r="AV10511" s="234"/>
      <c r="AX10511" s="7"/>
      <c r="AY10511" s="7"/>
      <c r="AZ10511" s="7"/>
      <c r="BA10511" s="7"/>
      <c r="BB10511" s="7"/>
      <c r="BC10511" s="7"/>
      <c r="BD10511" s="7"/>
      <c r="BG10511" s="7"/>
      <c r="BH10511" s="7"/>
      <c r="BI10511" s="7"/>
      <c r="BJ10511" s="7"/>
      <c r="BK10511" s="7"/>
      <c r="BL10511" s="7"/>
      <c r="BM10511" s="7"/>
      <c r="BP10511" s="7"/>
      <c r="BQ10511" s="7"/>
      <c r="BR10511" s="7"/>
      <c r="BS10511" s="7"/>
      <c r="BT10511" s="7"/>
      <c r="BU10511" s="7"/>
      <c r="BV10511" s="7"/>
      <c r="BW10511" s="7"/>
    </row>
    <row r="10512" spans="43:75" x14ac:dyDescent="0.2">
      <c r="AQ10512" s="7"/>
      <c r="AR10512" s="7"/>
      <c r="AS10512" s="7"/>
      <c r="AT10512" s="7"/>
      <c r="AU10512" s="7"/>
      <c r="AV10512" s="234"/>
      <c r="AX10512" s="7"/>
      <c r="AY10512" s="7"/>
      <c r="AZ10512" s="7"/>
      <c r="BA10512" s="7"/>
      <c r="BB10512" s="7"/>
      <c r="BC10512" s="7"/>
      <c r="BD10512" s="7"/>
      <c r="BG10512" s="7"/>
      <c r="BH10512" s="7"/>
      <c r="BI10512" s="7"/>
      <c r="BJ10512" s="7"/>
      <c r="BK10512" s="7"/>
      <c r="BL10512" s="7"/>
      <c r="BM10512" s="7"/>
      <c r="BP10512" s="7"/>
      <c r="BQ10512" s="7"/>
      <c r="BR10512" s="7"/>
      <c r="BS10512" s="7"/>
      <c r="BT10512" s="7"/>
      <c r="BU10512" s="7"/>
      <c r="BV10512" s="7"/>
      <c r="BW10512" s="7"/>
    </row>
    <row r="10513" spans="43:75" x14ac:dyDescent="0.2">
      <c r="AQ10513" s="7"/>
      <c r="AR10513" s="7"/>
      <c r="AS10513" s="7"/>
      <c r="AT10513" s="7"/>
      <c r="AU10513" s="7"/>
      <c r="AV10513" s="234"/>
      <c r="AX10513" s="7"/>
      <c r="AY10513" s="7"/>
      <c r="AZ10513" s="7"/>
      <c r="BA10513" s="7"/>
      <c r="BB10513" s="7"/>
      <c r="BC10513" s="7"/>
      <c r="BD10513" s="7"/>
      <c r="BG10513" s="7"/>
      <c r="BH10513" s="7"/>
      <c r="BI10513" s="7"/>
      <c r="BJ10513" s="7"/>
      <c r="BK10513" s="7"/>
      <c r="BL10513" s="7"/>
      <c r="BM10513" s="7"/>
      <c r="BP10513" s="7"/>
      <c r="BQ10513" s="7"/>
      <c r="BR10513" s="7"/>
      <c r="BS10513" s="7"/>
      <c r="BT10513" s="7"/>
      <c r="BU10513" s="7"/>
      <c r="BV10513" s="7"/>
      <c r="BW10513" s="7"/>
    </row>
    <row r="10514" spans="43:75" x14ac:dyDescent="0.2">
      <c r="AQ10514" s="7"/>
      <c r="AR10514" s="7"/>
      <c r="AS10514" s="7"/>
      <c r="AT10514" s="7"/>
      <c r="AU10514" s="7"/>
      <c r="AV10514" s="234"/>
      <c r="AX10514" s="7"/>
      <c r="AY10514" s="7"/>
      <c r="AZ10514" s="7"/>
      <c r="BA10514" s="7"/>
      <c r="BB10514" s="7"/>
      <c r="BC10514" s="7"/>
      <c r="BD10514" s="7"/>
      <c r="BG10514" s="7"/>
      <c r="BH10514" s="7"/>
      <c r="BI10514" s="7"/>
      <c r="BJ10514" s="7"/>
      <c r="BK10514" s="7"/>
      <c r="BL10514" s="7"/>
      <c r="BM10514" s="7"/>
      <c r="BP10514" s="7"/>
      <c r="BQ10514" s="7"/>
      <c r="BR10514" s="7"/>
      <c r="BS10514" s="7"/>
      <c r="BT10514" s="7"/>
      <c r="BU10514" s="7"/>
      <c r="BV10514" s="7"/>
      <c r="BW10514" s="7"/>
    </row>
    <row r="10515" spans="43:75" x14ac:dyDescent="0.2">
      <c r="AQ10515" s="7"/>
      <c r="AR10515" s="7"/>
      <c r="AS10515" s="7"/>
      <c r="AT10515" s="7"/>
      <c r="AU10515" s="7"/>
      <c r="AV10515" s="234"/>
      <c r="AX10515" s="7"/>
      <c r="AY10515" s="7"/>
      <c r="AZ10515" s="7"/>
      <c r="BA10515" s="7"/>
      <c r="BB10515" s="7"/>
      <c r="BC10515" s="7"/>
      <c r="BD10515" s="7"/>
      <c r="BG10515" s="7"/>
      <c r="BH10515" s="7"/>
      <c r="BI10515" s="7"/>
      <c r="BJ10515" s="7"/>
      <c r="BK10515" s="7"/>
      <c r="BL10515" s="7"/>
      <c r="BM10515" s="7"/>
      <c r="BP10515" s="7"/>
      <c r="BQ10515" s="7"/>
      <c r="BR10515" s="7"/>
      <c r="BS10515" s="7"/>
      <c r="BT10515" s="7"/>
      <c r="BU10515" s="7"/>
      <c r="BV10515" s="7"/>
      <c r="BW10515" s="7"/>
    </row>
    <row r="10516" spans="43:75" x14ac:dyDescent="0.2">
      <c r="AQ10516" s="7"/>
      <c r="AR10516" s="7"/>
      <c r="AS10516" s="7"/>
      <c r="AT10516" s="7"/>
      <c r="AU10516" s="7"/>
      <c r="AV10516" s="234"/>
      <c r="AX10516" s="7"/>
      <c r="AY10516" s="7"/>
      <c r="AZ10516" s="7"/>
      <c r="BA10516" s="7"/>
      <c r="BB10516" s="7"/>
      <c r="BC10516" s="7"/>
      <c r="BD10516" s="7"/>
      <c r="BG10516" s="7"/>
      <c r="BH10516" s="7"/>
      <c r="BI10516" s="7"/>
      <c r="BJ10516" s="7"/>
      <c r="BK10516" s="7"/>
      <c r="BL10516" s="7"/>
      <c r="BM10516" s="7"/>
      <c r="BP10516" s="7"/>
      <c r="BQ10516" s="7"/>
      <c r="BR10516" s="7"/>
      <c r="BS10516" s="7"/>
      <c r="BT10516" s="7"/>
      <c r="BU10516" s="7"/>
      <c r="BV10516" s="7"/>
      <c r="BW10516" s="7"/>
    </row>
    <row r="10517" spans="43:75" x14ac:dyDescent="0.2">
      <c r="AQ10517" s="7"/>
      <c r="AR10517" s="7"/>
      <c r="AS10517" s="7"/>
      <c r="AT10517" s="7"/>
      <c r="AU10517" s="7"/>
      <c r="AV10517" s="234"/>
      <c r="AX10517" s="7"/>
      <c r="AY10517" s="7"/>
      <c r="AZ10517" s="7"/>
      <c r="BA10517" s="7"/>
      <c r="BB10517" s="7"/>
      <c r="BC10517" s="7"/>
      <c r="BD10517" s="7"/>
      <c r="BG10517" s="7"/>
      <c r="BH10517" s="7"/>
      <c r="BI10517" s="7"/>
      <c r="BJ10517" s="7"/>
      <c r="BK10517" s="7"/>
      <c r="BL10517" s="7"/>
      <c r="BM10517" s="7"/>
      <c r="BP10517" s="7"/>
      <c r="BQ10517" s="7"/>
      <c r="BR10517" s="7"/>
      <c r="BS10517" s="7"/>
      <c r="BT10517" s="7"/>
      <c r="BU10517" s="7"/>
      <c r="BV10517" s="7"/>
      <c r="BW10517" s="7"/>
    </row>
    <row r="10518" spans="43:75" x14ac:dyDescent="0.2">
      <c r="AQ10518" s="7"/>
      <c r="AR10518" s="7"/>
      <c r="AS10518" s="7"/>
      <c r="AT10518" s="7"/>
      <c r="AU10518" s="7"/>
      <c r="AV10518" s="234"/>
      <c r="AX10518" s="7"/>
      <c r="AY10518" s="7"/>
      <c r="AZ10518" s="7"/>
      <c r="BA10518" s="7"/>
      <c r="BB10518" s="7"/>
      <c r="BC10518" s="7"/>
      <c r="BD10518" s="7"/>
      <c r="BG10518" s="7"/>
      <c r="BH10518" s="7"/>
      <c r="BI10518" s="7"/>
      <c r="BJ10518" s="7"/>
      <c r="BK10518" s="7"/>
      <c r="BL10518" s="7"/>
      <c r="BM10518" s="7"/>
      <c r="BP10518" s="7"/>
      <c r="BQ10518" s="7"/>
      <c r="BR10518" s="7"/>
      <c r="BS10518" s="7"/>
      <c r="BT10518" s="7"/>
      <c r="BU10518" s="7"/>
      <c r="BV10518" s="7"/>
      <c r="BW10518" s="7"/>
    </row>
    <row r="10519" spans="43:75" x14ac:dyDescent="0.2">
      <c r="AQ10519" s="7"/>
      <c r="AR10519" s="7"/>
      <c r="AS10519" s="7"/>
      <c r="AT10519" s="7"/>
      <c r="AU10519" s="7"/>
      <c r="AV10519" s="234"/>
      <c r="AX10519" s="7"/>
      <c r="AY10519" s="7"/>
      <c r="AZ10519" s="7"/>
      <c r="BA10519" s="7"/>
      <c r="BB10519" s="7"/>
      <c r="BC10519" s="7"/>
      <c r="BD10519" s="7"/>
      <c r="BG10519" s="7"/>
      <c r="BH10519" s="7"/>
      <c r="BI10519" s="7"/>
      <c r="BJ10519" s="7"/>
      <c r="BK10519" s="7"/>
      <c r="BL10519" s="7"/>
      <c r="BM10519" s="7"/>
      <c r="BP10519" s="7"/>
      <c r="BQ10519" s="7"/>
      <c r="BR10519" s="7"/>
      <c r="BS10519" s="7"/>
      <c r="BT10519" s="7"/>
      <c r="BU10519" s="7"/>
      <c r="BV10519" s="7"/>
      <c r="BW10519" s="7"/>
    </row>
    <row r="10520" spans="43:75" x14ac:dyDescent="0.2">
      <c r="AQ10520" s="7"/>
      <c r="AR10520" s="7"/>
      <c r="AS10520" s="7"/>
      <c r="AT10520" s="7"/>
      <c r="AU10520" s="7"/>
      <c r="AV10520" s="234"/>
      <c r="AX10520" s="7"/>
      <c r="AY10520" s="7"/>
      <c r="AZ10520" s="7"/>
      <c r="BA10520" s="7"/>
      <c r="BB10520" s="7"/>
      <c r="BC10520" s="7"/>
      <c r="BD10520" s="7"/>
      <c r="BG10520" s="7"/>
      <c r="BH10520" s="7"/>
      <c r="BI10520" s="7"/>
      <c r="BJ10520" s="7"/>
      <c r="BK10520" s="7"/>
      <c r="BL10520" s="7"/>
      <c r="BM10520" s="7"/>
      <c r="BP10520" s="7"/>
      <c r="BQ10520" s="7"/>
      <c r="BR10520" s="7"/>
      <c r="BS10520" s="7"/>
      <c r="BT10520" s="7"/>
      <c r="BU10520" s="7"/>
      <c r="BV10520" s="7"/>
      <c r="BW10520" s="7"/>
    </row>
    <row r="10521" spans="43:75" x14ac:dyDescent="0.2">
      <c r="AQ10521" s="7"/>
      <c r="AR10521" s="7"/>
      <c r="AS10521" s="7"/>
      <c r="AT10521" s="7"/>
      <c r="AU10521" s="7"/>
      <c r="AV10521" s="234"/>
      <c r="AX10521" s="7"/>
      <c r="AY10521" s="7"/>
      <c r="AZ10521" s="7"/>
      <c r="BA10521" s="7"/>
      <c r="BB10521" s="7"/>
      <c r="BC10521" s="7"/>
      <c r="BD10521" s="7"/>
      <c r="BG10521" s="7"/>
      <c r="BH10521" s="7"/>
      <c r="BI10521" s="7"/>
      <c r="BJ10521" s="7"/>
      <c r="BK10521" s="7"/>
      <c r="BL10521" s="7"/>
      <c r="BM10521" s="7"/>
      <c r="BP10521" s="7"/>
      <c r="BQ10521" s="7"/>
      <c r="BR10521" s="7"/>
      <c r="BS10521" s="7"/>
      <c r="BT10521" s="7"/>
      <c r="BU10521" s="7"/>
      <c r="BV10521" s="7"/>
      <c r="BW10521" s="7"/>
    </row>
    <row r="10522" spans="43:75" x14ac:dyDescent="0.2">
      <c r="AQ10522" s="7"/>
      <c r="AR10522" s="7"/>
      <c r="AS10522" s="7"/>
      <c r="AT10522" s="7"/>
      <c r="AU10522" s="7"/>
      <c r="AV10522" s="234"/>
      <c r="AX10522" s="7"/>
      <c r="AY10522" s="7"/>
      <c r="AZ10522" s="7"/>
      <c r="BA10522" s="7"/>
      <c r="BB10522" s="7"/>
      <c r="BC10522" s="7"/>
      <c r="BD10522" s="7"/>
      <c r="BG10522" s="7"/>
      <c r="BH10522" s="7"/>
      <c r="BI10522" s="7"/>
      <c r="BJ10522" s="7"/>
      <c r="BK10522" s="7"/>
      <c r="BL10522" s="7"/>
      <c r="BM10522" s="7"/>
      <c r="BP10522" s="7"/>
      <c r="BQ10522" s="7"/>
      <c r="BR10522" s="7"/>
      <c r="BS10522" s="7"/>
      <c r="BT10522" s="7"/>
      <c r="BU10522" s="7"/>
      <c r="BV10522" s="7"/>
      <c r="BW10522" s="7"/>
    </row>
    <row r="10523" spans="43:75" x14ac:dyDescent="0.2">
      <c r="AQ10523" s="7"/>
      <c r="AR10523" s="7"/>
      <c r="AS10523" s="7"/>
      <c r="AT10523" s="7"/>
      <c r="AU10523" s="7"/>
      <c r="AV10523" s="234"/>
      <c r="AX10523" s="7"/>
      <c r="AY10523" s="7"/>
      <c r="AZ10523" s="7"/>
      <c r="BA10523" s="7"/>
      <c r="BB10523" s="7"/>
      <c r="BC10523" s="7"/>
      <c r="BD10523" s="7"/>
      <c r="BG10523" s="7"/>
      <c r="BH10523" s="7"/>
      <c r="BI10523" s="7"/>
      <c r="BJ10523" s="7"/>
      <c r="BK10523" s="7"/>
      <c r="BL10523" s="7"/>
      <c r="BM10523" s="7"/>
      <c r="BP10523" s="7"/>
      <c r="BQ10523" s="7"/>
      <c r="BR10523" s="7"/>
      <c r="BS10523" s="7"/>
      <c r="BT10523" s="7"/>
      <c r="BU10523" s="7"/>
      <c r="BV10523" s="7"/>
      <c r="BW10523" s="7"/>
    </row>
    <row r="10524" spans="43:75" x14ac:dyDescent="0.2">
      <c r="AQ10524" s="7"/>
      <c r="AR10524" s="7"/>
      <c r="AS10524" s="7"/>
      <c r="AT10524" s="7"/>
      <c r="AU10524" s="7"/>
      <c r="AV10524" s="234"/>
      <c r="AX10524" s="7"/>
      <c r="AY10524" s="7"/>
      <c r="AZ10524" s="7"/>
      <c r="BA10524" s="7"/>
      <c r="BB10524" s="7"/>
      <c r="BC10524" s="7"/>
      <c r="BD10524" s="7"/>
      <c r="BG10524" s="7"/>
      <c r="BH10524" s="7"/>
      <c r="BI10524" s="7"/>
      <c r="BJ10524" s="7"/>
      <c r="BK10524" s="7"/>
      <c r="BL10524" s="7"/>
      <c r="BM10524" s="7"/>
      <c r="BP10524" s="7"/>
      <c r="BQ10524" s="7"/>
      <c r="BR10524" s="7"/>
      <c r="BS10524" s="7"/>
      <c r="BT10524" s="7"/>
      <c r="BU10524" s="7"/>
      <c r="BV10524" s="7"/>
      <c r="BW10524" s="7"/>
    </row>
    <row r="10525" spans="43:75" x14ac:dyDescent="0.2">
      <c r="AQ10525" s="7"/>
      <c r="AR10525" s="7"/>
      <c r="AS10525" s="7"/>
      <c r="AT10525" s="7"/>
      <c r="AU10525" s="7"/>
      <c r="AV10525" s="234"/>
      <c r="AX10525" s="7"/>
      <c r="AY10525" s="7"/>
      <c r="AZ10525" s="7"/>
      <c r="BA10525" s="7"/>
      <c r="BB10525" s="7"/>
      <c r="BC10525" s="7"/>
      <c r="BD10525" s="7"/>
      <c r="BG10525" s="7"/>
      <c r="BH10525" s="7"/>
      <c r="BI10525" s="7"/>
      <c r="BJ10525" s="7"/>
      <c r="BK10525" s="7"/>
      <c r="BL10525" s="7"/>
      <c r="BM10525" s="7"/>
      <c r="BP10525" s="7"/>
      <c r="BQ10525" s="7"/>
      <c r="BR10525" s="7"/>
      <c r="BS10525" s="7"/>
      <c r="BT10525" s="7"/>
      <c r="BU10525" s="7"/>
      <c r="BV10525" s="7"/>
      <c r="BW10525" s="7"/>
    </row>
    <row r="10526" spans="43:75" x14ac:dyDescent="0.2">
      <c r="AQ10526" s="7"/>
      <c r="AR10526" s="7"/>
      <c r="AS10526" s="7"/>
      <c r="AT10526" s="7"/>
      <c r="AU10526" s="7"/>
      <c r="AV10526" s="234"/>
      <c r="AX10526" s="7"/>
      <c r="AY10526" s="7"/>
      <c r="AZ10526" s="7"/>
      <c r="BA10526" s="7"/>
      <c r="BB10526" s="7"/>
      <c r="BC10526" s="7"/>
      <c r="BD10526" s="7"/>
      <c r="BG10526" s="7"/>
      <c r="BH10526" s="7"/>
      <c r="BI10526" s="7"/>
      <c r="BJ10526" s="7"/>
      <c r="BK10526" s="7"/>
      <c r="BL10526" s="7"/>
      <c r="BM10526" s="7"/>
      <c r="BP10526" s="7"/>
      <c r="BQ10526" s="7"/>
      <c r="BR10526" s="7"/>
      <c r="BS10526" s="7"/>
      <c r="BT10526" s="7"/>
      <c r="BU10526" s="7"/>
      <c r="BV10526" s="7"/>
      <c r="BW10526" s="7"/>
    </row>
    <row r="10527" spans="43:75" x14ac:dyDescent="0.2">
      <c r="AQ10527" s="7"/>
      <c r="AR10527" s="7"/>
      <c r="AS10527" s="7"/>
      <c r="AT10527" s="7"/>
      <c r="AU10527" s="7"/>
      <c r="AV10527" s="234"/>
      <c r="AX10527" s="7"/>
      <c r="AY10527" s="7"/>
      <c r="AZ10527" s="7"/>
      <c r="BA10527" s="7"/>
      <c r="BB10527" s="7"/>
      <c r="BC10527" s="7"/>
      <c r="BD10527" s="7"/>
      <c r="BG10527" s="7"/>
      <c r="BH10527" s="7"/>
      <c r="BI10527" s="7"/>
      <c r="BJ10527" s="7"/>
      <c r="BK10527" s="7"/>
      <c r="BL10527" s="7"/>
      <c r="BM10527" s="7"/>
      <c r="BP10527" s="7"/>
      <c r="BQ10527" s="7"/>
      <c r="BR10527" s="7"/>
      <c r="BS10527" s="7"/>
      <c r="BT10527" s="7"/>
      <c r="BU10527" s="7"/>
      <c r="BV10527" s="7"/>
      <c r="BW10527" s="7"/>
    </row>
    <row r="10528" spans="43:75" x14ac:dyDescent="0.2">
      <c r="AQ10528" s="7"/>
      <c r="AR10528" s="7"/>
      <c r="AS10528" s="7"/>
      <c r="AT10528" s="7"/>
      <c r="AU10528" s="7"/>
      <c r="AV10528" s="234"/>
      <c r="AX10528" s="7"/>
      <c r="AY10528" s="7"/>
      <c r="AZ10528" s="7"/>
      <c r="BA10528" s="7"/>
      <c r="BB10528" s="7"/>
      <c r="BC10528" s="7"/>
      <c r="BD10528" s="7"/>
      <c r="BG10528" s="7"/>
      <c r="BH10528" s="7"/>
      <c r="BI10528" s="7"/>
      <c r="BJ10528" s="7"/>
      <c r="BK10528" s="7"/>
      <c r="BL10528" s="7"/>
      <c r="BM10528" s="7"/>
      <c r="BP10528" s="7"/>
      <c r="BQ10528" s="7"/>
      <c r="BR10528" s="7"/>
      <c r="BS10528" s="7"/>
      <c r="BT10528" s="7"/>
      <c r="BU10528" s="7"/>
      <c r="BV10528" s="7"/>
      <c r="BW10528" s="7"/>
    </row>
    <row r="10529" spans="43:75" x14ac:dyDescent="0.2">
      <c r="AQ10529" s="7"/>
      <c r="AR10529" s="7"/>
      <c r="AS10529" s="7"/>
      <c r="AT10529" s="7"/>
      <c r="AU10529" s="7"/>
      <c r="AV10529" s="234"/>
      <c r="AX10529" s="7"/>
      <c r="AY10529" s="7"/>
      <c r="AZ10529" s="7"/>
      <c r="BA10529" s="7"/>
      <c r="BB10529" s="7"/>
      <c r="BC10529" s="7"/>
      <c r="BD10529" s="7"/>
      <c r="BG10529" s="7"/>
      <c r="BH10529" s="7"/>
      <c r="BI10529" s="7"/>
      <c r="BJ10529" s="7"/>
      <c r="BK10529" s="7"/>
      <c r="BL10529" s="7"/>
      <c r="BM10529" s="7"/>
      <c r="BP10529" s="7"/>
      <c r="BQ10529" s="7"/>
      <c r="BR10529" s="7"/>
      <c r="BS10529" s="7"/>
      <c r="BT10529" s="7"/>
      <c r="BU10529" s="7"/>
      <c r="BV10529" s="7"/>
      <c r="BW10529" s="7"/>
    </row>
    <row r="10530" spans="43:75" x14ac:dyDescent="0.2">
      <c r="AQ10530" s="7"/>
      <c r="AR10530" s="7"/>
      <c r="AS10530" s="7"/>
      <c r="AT10530" s="7"/>
      <c r="AU10530" s="7"/>
      <c r="AV10530" s="234"/>
      <c r="AX10530" s="7"/>
      <c r="AY10530" s="7"/>
      <c r="AZ10530" s="7"/>
      <c r="BA10530" s="7"/>
      <c r="BB10530" s="7"/>
      <c r="BC10530" s="7"/>
      <c r="BD10530" s="7"/>
      <c r="BG10530" s="7"/>
      <c r="BH10530" s="7"/>
      <c r="BI10530" s="7"/>
      <c r="BJ10530" s="7"/>
      <c r="BK10530" s="7"/>
      <c r="BL10530" s="7"/>
      <c r="BM10530" s="7"/>
      <c r="BP10530" s="7"/>
      <c r="BQ10530" s="7"/>
      <c r="BR10530" s="7"/>
      <c r="BS10530" s="7"/>
      <c r="BT10530" s="7"/>
      <c r="BU10530" s="7"/>
      <c r="BV10530" s="7"/>
      <c r="BW10530" s="7"/>
    </row>
    <row r="10531" spans="43:75" x14ac:dyDescent="0.2">
      <c r="AQ10531" s="7"/>
      <c r="AR10531" s="7"/>
      <c r="AS10531" s="7"/>
      <c r="AT10531" s="7"/>
      <c r="AU10531" s="7"/>
      <c r="AV10531" s="234"/>
      <c r="AX10531" s="7"/>
      <c r="AY10531" s="7"/>
      <c r="AZ10531" s="7"/>
      <c r="BA10531" s="7"/>
      <c r="BB10531" s="7"/>
      <c r="BC10531" s="7"/>
      <c r="BD10531" s="7"/>
      <c r="BG10531" s="7"/>
      <c r="BH10531" s="7"/>
      <c r="BI10531" s="7"/>
      <c r="BJ10531" s="7"/>
      <c r="BK10531" s="7"/>
      <c r="BL10531" s="7"/>
      <c r="BM10531" s="7"/>
      <c r="BP10531" s="7"/>
      <c r="BQ10531" s="7"/>
      <c r="BR10531" s="7"/>
      <c r="BS10531" s="7"/>
      <c r="BT10531" s="7"/>
      <c r="BU10531" s="7"/>
      <c r="BV10531" s="7"/>
      <c r="BW10531" s="7"/>
    </row>
    <row r="10532" spans="43:75" x14ac:dyDescent="0.2">
      <c r="AQ10532" s="7"/>
      <c r="AR10532" s="7"/>
      <c r="AS10532" s="7"/>
      <c r="AT10532" s="7"/>
      <c r="AU10532" s="7"/>
      <c r="AV10532" s="234"/>
      <c r="AX10532" s="7"/>
      <c r="AY10532" s="7"/>
      <c r="AZ10532" s="7"/>
      <c r="BA10532" s="7"/>
      <c r="BB10532" s="7"/>
      <c r="BC10532" s="7"/>
      <c r="BD10532" s="7"/>
      <c r="BG10532" s="7"/>
      <c r="BH10532" s="7"/>
      <c r="BI10532" s="7"/>
      <c r="BJ10532" s="7"/>
      <c r="BK10532" s="7"/>
      <c r="BL10532" s="7"/>
      <c r="BM10532" s="7"/>
      <c r="BP10532" s="7"/>
      <c r="BQ10532" s="7"/>
      <c r="BR10532" s="7"/>
      <c r="BS10532" s="7"/>
      <c r="BT10532" s="7"/>
      <c r="BU10532" s="7"/>
      <c r="BV10532" s="7"/>
      <c r="BW10532" s="7"/>
    </row>
    <row r="10533" spans="43:75" x14ac:dyDescent="0.2">
      <c r="AQ10533" s="7"/>
      <c r="AR10533" s="7"/>
      <c r="AS10533" s="7"/>
      <c r="AT10533" s="7"/>
      <c r="AU10533" s="7"/>
      <c r="AV10533" s="234"/>
      <c r="AX10533" s="7"/>
      <c r="AY10533" s="7"/>
      <c r="AZ10533" s="7"/>
      <c r="BA10533" s="7"/>
      <c r="BB10533" s="7"/>
      <c r="BC10533" s="7"/>
      <c r="BD10533" s="7"/>
      <c r="BG10533" s="7"/>
      <c r="BH10533" s="7"/>
      <c r="BI10533" s="7"/>
      <c r="BJ10533" s="7"/>
      <c r="BK10533" s="7"/>
      <c r="BL10533" s="7"/>
      <c r="BM10533" s="7"/>
      <c r="BP10533" s="7"/>
      <c r="BQ10533" s="7"/>
      <c r="BR10533" s="7"/>
      <c r="BS10533" s="7"/>
      <c r="BT10533" s="7"/>
      <c r="BU10533" s="7"/>
      <c r="BV10533" s="7"/>
      <c r="BW10533" s="7"/>
    </row>
    <row r="10534" spans="43:75" x14ac:dyDescent="0.2">
      <c r="AQ10534" s="7"/>
      <c r="AR10534" s="7"/>
      <c r="AS10534" s="7"/>
      <c r="AT10534" s="7"/>
      <c r="AU10534" s="7"/>
      <c r="AV10534" s="234"/>
      <c r="AX10534" s="7"/>
      <c r="AY10534" s="7"/>
      <c r="AZ10534" s="7"/>
      <c r="BA10534" s="7"/>
      <c r="BB10534" s="7"/>
      <c r="BC10534" s="7"/>
      <c r="BD10534" s="7"/>
      <c r="BG10534" s="7"/>
      <c r="BH10534" s="7"/>
      <c r="BI10534" s="7"/>
      <c r="BJ10534" s="7"/>
      <c r="BK10534" s="7"/>
      <c r="BL10534" s="7"/>
      <c r="BM10534" s="7"/>
      <c r="BP10534" s="7"/>
      <c r="BQ10534" s="7"/>
      <c r="BR10534" s="7"/>
      <c r="BS10534" s="7"/>
      <c r="BT10534" s="7"/>
      <c r="BU10534" s="7"/>
      <c r="BV10534" s="7"/>
      <c r="BW10534" s="7"/>
    </row>
    <row r="10535" spans="43:75" x14ac:dyDescent="0.2">
      <c r="AQ10535" s="7"/>
      <c r="AR10535" s="7"/>
      <c r="AS10535" s="7"/>
      <c r="AT10535" s="7"/>
      <c r="AU10535" s="7"/>
      <c r="AV10535" s="234"/>
      <c r="AX10535" s="7"/>
      <c r="AY10535" s="7"/>
      <c r="AZ10535" s="7"/>
      <c r="BA10535" s="7"/>
      <c r="BB10535" s="7"/>
      <c r="BC10535" s="7"/>
      <c r="BD10535" s="7"/>
      <c r="BG10535" s="7"/>
      <c r="BH10535" s="7"/>
      <c r="BI10535" s="7"/>
      <c r="BJ10535" s="7"/>
      <c r="BK10535" s="7"/>
      <c r="BL10535" s="7"/>
      <c r="BM10535" s="7"/>
      <c r="BP10535" s="7"/>
      <c r="BQ10535" s="7"/>
      <c r="BR10535" s="7"/>
      <c r="BS10535" s="7"/>
      <c r="BT10535" s="7"/>
      <c r="BU10535" s="7"/>
      <c r="BV10535" s="7"/>
      <c r="BW10535" s="7"/>
    </row>
    <row r="10536" spans="43:75" x14ac:dyDescent="0.2">
      <c r="AQ10536" s="7"/>
      <c r="AR10536" s="7"/>
      <c r="AS10536" s="7"/>
      <c r="AT10536" s="7"/>
      <c r="AU10536" s="7"/>
      <c r="AV10536" s="234"/>
      <c r="AX10536" s="7"/>
      <c r="AY10536" s="7"/>
      <c r="AZ10536" s="7"/>
      <c r="BA10536" s="7"/>
      <c r="BB10536" s="7"/>
      <c r="BC10536" s="7"/>
      <c r="BD10536" s="7"/>
      <c r="BG10536" s="7"/>
      <c r="BH10536" s="7"/>
      <c r="BI10536" s="7"/>
      <c r="BJ10536" s="7"/>
      <c r="BK10536" s="7"/>
      <c r="BL10536" s="7"/>
      <c r="BM10536" s="7"/>
      <c r="BP10536" s="7"/>
      <c r="BQ10536" s="7"/>
      <c r="BR10536" s="7"/>
      <c r="BS10536" s="7"/>
      <c r="BT10536" s="7"/>
      <c r="BU10536" s="7"/>
      <c r="BV10536" s="7"/>
      <c r="BW10536" s="7"/>
    </row>
    <row r="10537" spans="43:75" x14ac:dyDescent="0.2">
      <c r="AQ10537" s="7"/>
      <c r="AR10537" s="7"/>
      <c r="AS10537" s="7"/>
      <c r="AT10537" s="7"/>
      <c r="AU10537" s="7"/>
      <c r="AV10537" s="234"/>
      <c r="AX10537" s="7"/>
      <c r="AY10537" s="7"/>
      <c r="AZ10537" s="7"/>
      <c r="BA10537" s="7"/>
      <c r="BB10537" s="7"/>
      <c r="BC10537" s="7"/>
      <c r="BD10537" s="7"/>
      <c r="BG10537" s="7"/>
      <c r="BH10537" s="7"/>
      <c r="BI10537" s="7"/>
      <c r="BJ10537" s="7"/>
      <c r="BK10537" s="7"/>
      <c r="BL10537" s="7"/>
      <c r="BM10537" s="7"/>
      <c r="BP10537" s="7"/>
      <c r="BQ10537" s="7"/>
      <c r="BR10537" s="7"/>
      <c r="BS10537" s="7"/>
      <c r="BT10537" s="7"/>
      <c r="BU10537" s="7"/>
      <c r="BV10537" s="7"/>
      <c r="BW10537" s="7"/>
    </row>
    <row r="10538" spans="43:75" x14ac:dyDescent="0.2">
      <c r="AQ10538" s="7"/>
      <c r="AR10538" s="7"/>
      <c r="AS10538" s="7"/>
      <c r="AT10538" s="7"/>
      <c r="AU10538" s="7"/>
      <c r="AV10538" s="234"/>
      <c r="AX10538" s="7"/>
      <c r="AY10538" s="7"/>
      <c r="AZ10538" s="7"/>
      <c r="BA10538" s="7"/>
      <c r="BB10538" s="7"/>
      <c r="BC10538" s="7"/>
      <c r="BD10538" s="7"/>
      <c r="BG10538" s="7"/>
      <c r="BH10538" s="7"/>
      <c r="BI10538" s="7"/>
      <c r="BJ10538" s="7"/>
      <c r="BK10538" s="7"/>
      <c r="BL10538" s="7"/>
      <c r="BM10538" s="7"/>
      <c r="BP10538" s="7"/>
      <c r="BQ10538" s="7"/>
      <c r="BR10538" s="7"/>
      <c r="BS10538" s="7"/>
      <c r="BT10538" s="7"/>
      <c r="BU10538" s="7"/>
      <c r="BV10538" s="7"/>
      <c r="BW10538" s="7"/>
    </row>
    <row r="10539" spans="43:75" x14ac:dyDescent="0.2">
      <c r="AQ10539" s="7"/>
      <c r="AR10539" s="7"/>
      <c r="AS10539" s="7"/>
      <c r="AT10539" s="7"/>
      <c r="AU10539" s="7"/>
      <c r="AV10539" s="234"/>
      <c r="AX10539" s="7"/>
      <c r="AY10539" s="7"/>
      <c r="AZ10539" s="7"/>
      <c r="BA10539" s="7"/>
      <c r="BB10539" s="7"/>
      <c r="BC10539" s="7"/>
      <c r="BD10539" s="7"/>
      <c r="BG10539" s="7"/>
      <c r="BH10539" s="7"/>
      <c r="BI10539" s="7"/>
      <c r="BJ10539" s="7"/>
      <c r="BK10539" s="7"/>
      <c r="BL10539" s="7"/>
      <c r="BM10539" s="7"/>
      <c r="BP10539" s="7"/>
      <c r="BQ10539" s="7"/>
      <c r="BR10539" s="7"/>
      <c r="BS10539" s="7"/>
      <c r="BT10539" s="7"/>
      <c r="BU10539" s="7"/>
      <c r="BV10539" s="7"/>
      <c r="BW10539" s="7"/>
    </row>
    <row r="10540" spans="43:75" x14ac:dyDescent="0.2">
      <c r="AQ10540" s="7"/>
      <c r="AR10540" s="7"/>
      <c r="AS10540" s="7"/>
      <c r="AT10540" s="7"/>
      <c r="AU10540" s="7"/>
      <c r="AV10540" s="234"/>
      <c r="AX10540" s="7"/>
      <c r="AY10540" s="7"/>
      <c r="AZ10540" s="7"/>
      <c r="BA10540" s="7"/>
      <c r="BB10540" s="7"/>
      <c r="BC10540" s="7"/>
      <c r="BD10540" s="7"/>
      <c r="BG10540" s="7"/>
      <c r="BH10540" s="7"/>
      <c r="BI10540" s="7"/>
      <c r="BJ10540" s="7"/>
      <c r="BK10540" s="7"/>
      <c r="BL10540" s="7"/>
      <c r="BM10540" s="7"/>
      <c r="BP10540" s="7"/>
      <c r="BQ10540" s="7"/>
      <c r="BR10540" s="7"/>
      <c r="BS10540" s="7"/>
      <c r="BT10540" s="7"/>
      <c r="BU10540" s="7"/>
      <c r="BV10540" s="7"/>
      <c r="BW10540" s="7"/>
    </row>
    <row r="10541" spans="43:75" x14ac:dyDescent="0.2">
      <c r="AQ10541" s="7"/>
      <c r="AR10541" s="7"/>
      <c r="AS10541" s="7"/>
      <c r="AT10541" s="7"/>
      <c r="AU10541" s="7"/>
      <c r="AV10541" s="234"/>
      <c r="AX10541" s="7"/>
      <c r="AY10541" s="7"/>
      <c r="AZ10541" s="7"/>
      <c r="BA10541" s="7"/>
      <c r="BB10541" s="7"/>
      <c r="BC10541" s="7"/>
      <c r="BD10541" s="7"/>
      <c r="BG10541" s="7"/>
      <c r="BH10541" s="7"/>
      <c r="BI10541" s="7"/>
      <c r="BJ10541" s="7"/>
      <c r="BK10541" s="7"/>
      <c r="BL10541" s="7"/>
      <c r="BM10541" s="7"/>
      <c r="BP10541" s="7"/>
      <c r="BQ10541" s="7"/>
      <c r="BR10541" s="7"/>
      <c r="BS10541" s="7"/>
      <c r="BT10541" s="7"/>
      <c r="BU10541" s="7"/>
      <c r="BV10541" s="7"/>
      <c r="BW10541" s="7"/>
    </row>
    <row r="10542" spans="43:75" x14ac:dyDescent="0.2">
      <c r="AQ10542" s="7"/>
      <c r="AR10542" s="7"/>
      <c r="AS10542" s="7"/>
      <c r="AT10542" s="7"/>
      <c r="AU10542" s="7"/>
      <c r="AV10542" s="234"/>
      <c r="AX10542" s="7"/>
      <c r="AY10542" s="7"/>
      <c r="AZ10542" s="7"/>
      <c r="BA10542" s="7"/>
      <c r="BB10542" s="7"/>
      <c r="BC10542" s="7"/>
      <c r="BD10542" s="7"/>
      <c r="BG10542" s="7"/>
      <c r="BH10542" s="7"/>
      <c r="BI10542" s="7"/>
      <c r="BJ10542" s="7"/>
      <c r="BK10542" s="7"/>
      <c r="BL10542" s="7"/>
      <c r="BM10542" s="7"/>
      <c r="BP10542" s="7"/>
      <c r="BQ10542" s="7"/>
      <c r="BR10542" s="7"/>
      <c r="BS10542" s="7"/>
      <c r="BT10542" s="7"/>
      <c r="BU10542" s="7"/>
      <c r="BV10542" s="7"/>
      <c r="BW10542" s="7"/>
    </row>
    <row r="10543" spans="43:75" x14ac:dyDescent="0.2">
      <c r="AQ10543" s="7"/>
      <c r="AR10543" s="7"/>
      <c r="AS10543" s="7"/>
      <c r="AT10543" s="7"/>
      <c r="AU10543" s="7"/>
      <c r="AV10543" s="234"/>
      <c r="AX10543" s="7"/>
      <c r="AY10543" s="7"/>
      <c r="AZ10543" s="7"/>
      <c r="BA10543" s="7"/>
      <c r="BB10543" s="7"/>
      <c r="BC10543" s="7"/>
      <c r="BD10543" s="7"/>
      <c r="BG10543" s="7"/>
      <c r="BH10543" s="7"/>
      <c r="BI10543" s="7"/>
      <c r="BJ10543" s="7"/>
      <c r="BK10543" s="7"/>
      <c r="BL10543" s="7"/>
      <c r="BM10543" s="7"/>
      <c r="BP10543" s="7"/>
      <c r="BQ10543" s="7"/>
      <c r="BR10543" s="7"/>
      <c r="BS10543" s="7"/>
      <c r="BT10543" s="7"/>
      <c r="BU10543" s="7"/>
      <c r="BV10543" s="7"/>
      <c r="BW10543" s="7"/>
    </row>
    <row r="10544" spans="43:75" x14ac:dyDescent="0.2">
      <c r="AQ10544" s="7"/>
      <c r="AR10544" s="7"/>
      <c r="AS10544" s="7"/>
      <c r="AT10544" s="7"/>
      <c r="AU10544" s="7"/>
      <c r="AV10544" s="234"/>
      <c r="AX10544" s="7"/>
      <c r="AY10544" s="7"/>
      <c r="AZ10544" s="7"/>
      <c r="BA10544" s="7"/>
      <c r="BB10544" s="7"/>
      <c r="BC10544" s="7"/>
      <c r="BD10544" s="7"/>
      <c r="BG10544" s="7"/>
      <c r="BH10544" s="7"/>
      <c r="BI10544" s="7"/>
      <c r="BJ10544" s="7"/>
      <c r="BK10544" s="7"/>
      <c r="BL10544" s="7"/>
      <c r="BM10544" s="7"/>
      <c r="BP10544" s="7"/>
      <c r="BQ10544" s="7"/>
      <c r="BR10544" s="7"/>
      <c r="BS10544" s="7"/>
      <c r="BT10544" s="7"/>
      <c r="BU10544" s="7"/>
      <c r="BV10544" s="7"/>
      <c r="BW10544" s="7"/>
    </row>
    <row r="10545" spans="43:75" x14ac:dyDescent="0.2">
      <c r="AQ10545" s="7"/>
      <c r="AR10545" s="7"/>
      <c r="AS10545" s="7"/>
      <c r="AT10545" s="7"/>
      <c r="AU10545" s="7"/>
      <c r="AV10545" s="234"/>
      <c r="AX10545" s="7"/>
      <c r="AY10545" s="7"/>
      <c r="AZ10545" s="7"/>
      <c r="BA10545" s="7"/>
      <c r="BB10545" s="7"/>
      <c r="BC10545" s="7"/>
      <c r="BD10545" s="7"/>
      <c r="BG10545" s="7"/>
      <c r="BH10545" s="7"/>
      <c r="BI10545" s="7"/>
      <c r="BJ10545" s="7"/>
      <c r="BK10545" s="7"/>
      <c r="BL10545" s="7"/>
      <c r="BM10545" s="7"/>
      <c r="BP10545" s="7"/>
      <c r="BQ10545" s="7"/>
      <c r="BR10545" s="7"/>
      <c r="BS10545" s="7"/>
      <c r="BT10545" s="7"/>
      <c r="BU10545" s="7"/>
      <c r="BV10545" s="7"/>
      <c r="BW10545" s="7"/>
    </row>
    <row r="10546" spans="43:75" x14ac:dyDescent="0.2">
      <c r="AQ10546" s="7"/>
      <c r="AR10546" s="7"/>
      <c r="AS10546" s="7"/>
      <c r="AT10546" s="7"/>
      <c r="AU10546" s="7"/>
      <c r="AV10546" s="234"/>
      <c r="AX10546" s="7"/>
      <c r="AY10546" s="7"/>
      <c r="AZ10546" s="7"/>
      <c r="BA10546" s="7"/>
      <c r="BB10546" s="7"/>
      <c r="BC10546" s="7"/>
      <c r="BD10546" s="7"/>
      <c r="BG10546" s="7"/>
      <c r="BH10546" s="7"/>
      <c r="BI10546" s="7"/>
      <c r="BJ10546" s="7"/>
      <c r="BK10546" s="7"/>
      <c r="BL10546" s="7"/>
      <c r="BM10546" s="7"/>
      <c r="BP10546" s="7"/>
      <c r="BQ10546" s="7"/>
      <c r="BR10546" s="7"/>
      <c r="BS10546" s="7"/>
      <c r="BT10546" s="7"/>
      <c r="BU10546" s="7"/>
      <c r="BV10546" s="7"/>
      <c r="BW10546" s="7"/>
    </row>
    <row r="10547" spans="43:75" x14ac:dyDescent="0.2">
      <c r="AQ10547" s="7"/>
      <c r="AR10547" s="7"/>
      <c r="AS10547" s="7"/>
      <c r="AT10547" s="7"/>
      <c r="AU10547" s="7"/>
      <c r="AV10547" s="234"/>
      <c r="AX10547" s="7"/>
      <c r="AY10547" s="7"/>
      <c r="AZ10547" s="7"/>
      <c r="BA10547" s="7"/>
      <c r="BB10547" s="7"/>
      <c r="BC10547" s="7"/>
      <c r="BD10547" s="7"/>
      <c r="BG10547" s="7"/>
      <c r="BH10547" s="7"/>
      <c r="BI10547" s="7"/>
      <c r="BJ10547" s="7"/>
      <c r="BK10547" s="7"/>
      <c r="BL10547" s="7"/>
      <c r="BM10547" s="7"/>
      <c r="BP10547" s="7"/>
      <c r="BQ10547" s="7"/>
      <c r="BR10547" s="7"/>
      <c r="BS10547" s="7"/>
      <c r="BT10547" s="7"/>
      <c r="BU10547" s="7"/>
      <c r="BV10547" s="7"/>
      <c r="BW10547" s="7"/>
    </row>
    <row r="10548" spans="43:75" x14ac:dyDescent="0.2">
      <c r="AQ10548" s="7"/>
      <c r="AR10548" s="7"/>
      <c r="AS10548" s="7"/>
      <c r="AT10548" s="7"/>
      <c r="AU10548" s="7"/>
      <c r="AV10548" s="234"/>
      <c r="AX10548" s="7"/>
      <c r="AY10548" s="7"/>
      <c r="AZ10548" s="7"/>
      <c r="BA10548" s="7"/>
      <c r="BB10548" s="7"/>
      <c r="BC10548" s="7"/>
      <c r="BD10548" s="7"/>
      <c r="BG10548" s="7"/>
      <c r="BH10548" s="7"/>
      <c r="BI10548" s="7"/>
      <c r="BJ10548" s="7"/>
      <c r="BK10548" s="7"/>
      <c r="BL10548" s="7"/>
      <c r="BM10548" s="7"/>
      <c r="BP10548" s="7"/>
      <c r="BQ10548" s="7"/>
      <c r="BR10548" s="7"/>
      <c r="BS10548" s="7"/>
      <c r="BT10548" s="7"/>
      <c r="BU10548" s="7"/>
      <c r="BV10548" s="7"/>
      <c r="BW10548" s="7"/>
    </row>
    <row r="10549" spans="43:75" x14ac:dyDescent="0.2">
      <c r="AQ10549" s="7"/>
      <c r="AR10549" s="7"/>
      <c r="AS10549" s="7"/>
      <c r="AT10549" s="7"/>
      <c r="AU10549" s="7"/>
      <c r="AV10549" s="234"/>
      <c r="AX10549" s="7"/>
      <c r="AY10549" s="7"/>
      <c r="AZ10549" s="7"/>
      <c r="BA10549" s="7"/>
      <c r="BB10549" s="7"/>
      <c r="BC10549" s="7"/>
      <c r="BD10549" s="7"/>
      <c r="BG10549" s="7"/>
      <c r="BH10549" s="7"/>
      <c r="BI10549" s="7"/>
      <c r="BJ10549" s="7"/>
      <c r="BK10549" s="7"/>
      <c r="BL10549" s="7"/>
      <c r="BM10549" s="7"/>
      <c r="BP10549" s="7"/>
      <c r="BQ10549" s="7"/>
      <c r="BR10549" s="7"/>
      <c r="BS10549" s="7"/>
      <c r="BT10549" s="7"/>
      <c r="BU10549" s="7"/>
      <c r="BV10549" s="7"/>
      <c r="BW10549" s="7"/>
    </row>
    <row r="10550" spans="43:75" x14ac:dyDescent="0.2">
      <c r="AQ10550" s="7"/>
      <c r="AR10550" s="7"/>
      <c r="AS10550" s="7"/>
      <c r="AT10550" s="7"/>
      <c r="AU10550" s="7"/>
      <c r="AV10550" s="234"/>
      <c r="AX10550" s="7"/>
      <c r="AY10550" s="7"/>
      <c r="AZ10550" s="7"/>
      <c r="BA10550" s="7"/>
      <c r="BB10550" s="7"/>
      <c r="BC10550" s="7"/>
      <c r="BD10550" s="7"/>
      <c r="BG10550" s="7"/>
      <c r="BH10550" s="7"/>
      <c r="BI10550" s="7"/>
      <c r="BJ10550" s="7"/>
      <c r="BK10550" s="7"/>
      <c r="BL10550" s="7"/>
      <c r="BM10550" s="7"/>
      <c r="BP10550" s="7"/>
      <c r="BQ10550" s="7"/>
      <c r="BR10550" s="7"/>
      <c r="BS10550" s="7"/>
      <c r="BT10550" s="7"/>
      <c r="BU10550" s="7"/>
      <c r="BV10550" s="7"/>
      <c r="BW10550" s="7"/>
    </row>
    <row r="10551" spans="43:75" x14ac:dyDescent="0.2">
      <c r="AQ10551" s="7"/>
      <c r="AR10551" s="7"/>
      <c r="AS10551" s="7"/>
      <c r="AT10551" s="7"/>
      <c r="AU10551" s="7"/>
      <c r="AV10551" s="234"/>
      <c r="AX10551" s="7"/>
      <c r="AY10551" s="7"/>
      <c r="AZ10551" s="7"/>
      <c r="BA10551" s="7"/>
      <c r="BB10551" s="7"/>
      <c r="BC10551" s="7"/>
      <c r="BD10551" s="7"/>
      <c r="BG10551" s="7"/>
      <c r="BH10551" s="7"/>
      <c r="BI10551" s="7"/>
      <c r="BJ10551" s="7"/>
      <c r="BK10551" s="7"/>
      <c r="BL10551" s="7"/>
      <c r="BM10551" s="7"/>
      <c r="BP10551" s="7"/>
      <c r="BQ10551" s="7"/>
      <c r="BR10551" s="7"/>
      <c r="BS10551" s="7"/>
      <c r="BT10551" s="7"/>
      <c r="BU10551" s="7"/>
      <c r="BV10551" s="7"/>
      <c r="BW10551" s="7"/>
    </row>
    <row r="10552" spans="43:75" x14ac:dyDescent="0.2">
      <c r="AQ10552" s="7"/>
      <c r="AR10552" s="7"/>
      <c r="AS10552" s="7"/>
      <c r="AT10552" s="7"/>
      <c r="AU10552" s="7"/>
      <c r="AV10552" s="234"/>
      <c r="AX10552" s="7"/>
      <c r="AY10552" s="7"/>
      <c r="AZ10552" s="7"/>
      <c r="BA10552" s="7"/>
      <c r="BB10552" s="7"/>
      <c r="BC10552" s="7"/>
      <c r="BD10552" s="7"/>
      <c r="BG10552" s="7"/>
      <c r="BH10552" s="7"/>
      <c r="BI10552" s="7"/>
      <c r="BJ10552" s="7"/>
      <c r="BK10552" s="7"/>
      <c r="BL10552" s="7"/>
      <c r="BM10552" s="7"/>
      <c r="BP10552" s="7"/>
      <c r="BQ10552" s="7"/>
      <c r="BR10552" s="7"/>
      <c r="BS10552" s="7"/>
      <c r="BT10552" s="7"/>
      <c r="BU10552" s="7"/>
      <c r="BV10552" s="7"/>
      <c r="BW10552" s="7"/>
    </row>
    <row r="10553" spans="43:75" x14ac:dyDescent="0.2">
      <c r="AQ10553" s="7"/>
      <c r="AR10553" s="7"/>
      <c r="AS10553" s="7"/>
      <c r="AT10553" s="7"/>
      <c r="AU10553" s="7"/>
      <c r="AV10553" s="234"/>
      <c r="AX10553" s="7"/>
      <c r="AY10553" s="7"/>
      <c r="AZ10553" s="7"/>
      <c r="BA10553" s="7"/>
      <c r="BB10553" s="7"/>
      <c r="BC10553" s="7"/>
      <c r="BD10553" s="7"/>
      <c r="BG10553" s="7"/>
      <c r="BH10553" s="7"/>
      <c r="BI10553" s="7"/>
      <c r="BJ10553" s="7"/>
      <c r="BK10553" s="7"/>
      <c r="BL10553" s="7"/>
      <c r="BM10553" s="7"/>
      <c r="BP10553" s="7"/>
      <c r="BQ10553" s="7"/>
      <c r="BR10553" s="7"/>
      <c r="BS10553" s="7"/>
      <c r="BT10553" s="7"/>
      <c r="BU10553" s="7"/>
      <c r="BV10553" s="7"/>
      <c r="BW10553" s="7"/>
    </row>
    <row r="10554" spans="43:75" x14ac:dyDescent="0.2">
      <c r="AQ10554" s="7"/>
      <c r="AR10554" s="7"/>
      <c r="AS10554" s="7"/>
      <c r="AT10554" s="7"/>
      <c r="AU10554" s="7"/>
      <c r="AV10554" s="234"/>
      <c r="AX10554" s="7"/>
      <c r="AY10554" s="7"/>
      <c r="AZ10554" s="7"/>
      <c r="BA10554" s="7"/>
      <c r="BB10554" s="7"/>
      <c r="BC10554" s="7"/>
      <c r="BD10554" s="7"/>
      <c r="BG10554" s="7"/>
      <c r="BH10554" s="7"/>
      <c r="BI10554" s="7"/>
      <c r="BJ10554" s="7"/>
      <c r="BK10554" s="7"/>
      <c r="BL10554" s="7"/>
      <c r="BM10554" s="7"/>
      <c r="BP10554" s="7"/>
      <c r="BQ10554" s="7"/>
      <c r="BR10554" s="7"/>
      <c r="BS10554" s="7"/>
      <c r="BT10554" s="7"/>
      <c r="BU10554" s="7"/>
      <c r="BV10554" s="7"/>
      <c r="BW10554" s="7"/>
    </row>
    <row r="10555" spans="43:75" x14ac:dyDescent="0.2">
      <c r="AQ10555" s="7"/>
      <c r="AR10555" s="7"/>
      <c r="AS10555" s="7"/>
      <c r="AT10555" s="7"/>
      <c r="AU10555" s="7"/>
      <c r="AV10555" s="234"/>
      <c r="AX10555" s="7"/>
      <c r="AY10555" s="7"/>
      <c r="AZ10555" s="7"/>
      <c r="BA10555" s="7"/>
      <c r="BB10555" s="7"/>
      <c r="BC10555" s="7"/>
      <c r="BD10555" s="7"/>
      <c r="BG10555" s="7"/>
      <c r="BH10555" s="7"/>
      <c r="BI10555" s="7"/>
      <c r="BJ10555" s="7"/>
      <c r="BK10555" s="7"/>
      <c r="BL10555" s="7"/>
      <c r="BM10555" s="7"/>
      <c r="BP10555" s="7"/>
      <c r="BQ10555" s="7"/>
      <c r="BR10555" s="7"/>
      <c r="BS10555" s="7"/>
      <c r="BT10555" s="7"/>
      <c r="BU10555" s="7"/>
      <c r="BV10555" s="7"/>
      <c r="BW10555" s="7"/>
    </row>
    <row r="10556" spans="43:75" x14ac:dyDescent="0.2">
      <c r="AQ10556" s="7"/>
      <c r="AR10556" s="7"/>
      <c r="AS10556" s="7"/>
      <c r="AT10556" s="7"/>
      <c r="AU10556" s="7"/>
      <c r="AV10556" s="234"/>
      <c r="AX10556" s="7"/>
      <c r="AY10556" s="7"/>
      <c r="AZ10556" s="7"/>
      <c r="BA10556" s="7"/>
      <c r="BB10556" s="7"/>
      <c r="BC10556" s="7"/>
      <c r="BD10556" s="7"/>
      <c r="BG10556" s="7"/>
      <c r="BH10556" s="7"/>
      <c r="BI10556" s="7"/>
      <c r="BJ10556" s="7"/>
      <c r="BK10556" s="7"/>
      <c r="BL10556" s="7"/>
      <c r="BM10556" s="7"/>
      <c r="BP10556" s="7"/>
      <c r="BQ10556" s="7"/>
      <c r="BR10556" s="7"/>
      <c r="BS10556" s="7"/>
      <c r="BT10556" s="7"/>
      <c r="BU10556" s="7"/>
      <c r="BV10556" s="7"/>
      <c r="BW10556" s="7"/>
    </row>
    <row r="10557" spans="43:75" x14ac:dyDescent="0.2">
      <c r="AQ10557" s="7"/>
      <c r="AR10557" s="7"/>
      <c r="AS10557" s="7"/>
      <c r="AT10557" s="7"/>
      <c r="AU10557" s="7"/>
      <c r="AV10557" s="234"/>
      <c r="AX10557" s="7"/>
      <c r="AY10557" s="7"/>
      <c r="AZ10557" s="7"/>
      <c r="BA10557" s="7"/>
      <c r="BB10557" s="7"/>
      <c r="BC10557" s="7"/>
      <c r="BD10557" s="7"/>
      <c r="BG10557" s="7"/>
      <c r="BH10557" s="7"/>
      <c r="BI10557" s="7"/>
      <c r="BJ10557" s="7"/>
      <c r="BK10557" s="7"/>
      <c r="BL10557" s="7"/>
      <c r="BM10557" s="7"/>
      <c r="BP10557" s="7"/>
      <c r="BQ10557" s="7"/>
      <c r="BR10557" s="7"/>
      <c r="BS10557" s="7"/>
      <c r="BT10557" s="7"/>
      <c r="BU10557" s="7"/>
      <c r="BV10557" s="7"/>
      <c r="BW10557" s="7"/>
    </row>
    <row r="10558" spans="43:75" x14ac:dyDescent="0.2">
      <c r="AQ10558" s="7"/>
      <c r="AR10558" s="7"/>
      <c r="AS10558" s="7"/>
      <c r="AT10558" s="7"/>
      <c r="AU10558" s="7"/>
      <c r="AV10558" s="234"/>
      <c r="AX10558" s="7"/>
      <c r="AY10558" s="7"/>
      <c r="AZ10558" s="7"/>
      <c r="BA10558" s="7"/>
      <c r="BB10558" s="7"/>
      <c r="BC10558" s="7"/>
      <c r="BD10558" s="7"/>
      <c r="BG10558" s="7"/>
      <c r="BH10558" s="7"/>
      <c r="BI10558" s="7"/>
      <c r="BJ10558" s="7"/>
      <c r="BK10558" s="7"/>
      <c r="BL10558" s="7"/>
      <c r="BM10558" s="7"/>
      <c r="BP10558" s="7"/>
      <c r="BQ10558" s="7"/>
      <c r="BR10558" s="7"/>
      <c r="BS10558" s="7"/>
      <c r="BT10558" s="7"/>
      <c r="BU10558" s="7"/>
      <c r="BV10558" s="7"/>
      <c r="BW10558" s="7"/>
    </row>
    <row r="10559" spans="43:75" x14ac:dyDescent="0.2">
      <c r="AQ10559" s="7"/>
      <c r="AR10559" s="7"/>
      <c r="AS10559" s="7"/>
      <c r="AT10559" s="7"/>
      <c r="AU10559" s="7"/>
      <c r="AV10559" s="234"/>
      <c r="AX10559" s="7"/>
      <c r="AY10559" s="7"/>
      <c r="AZ10559" s="7"/>
      <c r="BA10559" s="7"/>
      <c r="BB10559" s="7"/>
      <c r="BC10559" s="7"/>
      <c r="BD10559" s="7"/>
      <c r="BG10559" s="7"/>
      <c r="BH10559" s="7"/>
      <c r="BI10559" s="7"/>
      <c r="BJ10559" s="7"/>
      <c r="BK10559" s="7"/>
      <c r="BL10559" s="7"/>
      <c r="BM10559" s="7"/>
      <c r="BP10559" s="7"/>
      <c r="BQ10559" s="7"/>
      <c r="BR10559" s="7"/>
      <c r="BS10559" s="7"/>
      <c r="BT10559" s="7"/>
      <c r="BU10559" s="7"/>
      <c r="BV10559" s="7"/>
      <c r="BW10559" s="7"/>
    </row>
    <row r="10560" spans="43:75" x14ac:dyDescent="0.2">
      <c r="AQ10560" s="7"/>
      <c r="AR10560" s="7"/>
      <c r="AS10560" s="7"/>
      <c r="AT10560" s="7"/>
      <c r="AU10560" s="7"/>
      <c r="AV10560" s="234"/>
      <c r="AX10560" s="7"/>
      <c r="AY10560" s="7"/>
      <c r="AZ10560" s="7"/>
      <c r="BA10560" s="7"/>
      <c r="BB10560" s="7"/>
      <c r="BC10560" s="7"/>
      <c r="BD10560" s="7"/>
      <c r="BG10560" s="7"/>
      <c r="BH10560" s="7"/>
      <c r="BI10560" s="7"/>
      <c r="BJ10560" s="7"/>
      <c r="BK10560" s="7"/>
      <c r="BL10560" s="7"/>
      <c r="BM10560" s="7"/>
      <c r="BP10560" s="7"/>
      <c r="BQ10560" s="7"/>
      <c r="BR10560" s="7"/>
      <c r="BS10560" s="7"/>
      <c r="BT10560" s="7"/>
      <c r="BU10560" s="7"/>
      <c r="BV10560" s="7"/>
      <c r="BW10560" s="7"/>
    </row>
    <row r="10561" spans="43:75" x14ac:dyDescent="0.2">
      <c r="AQ10561" s="7"/>
      <c r="AR10561" s="7"/>
      <c r="AS10561" s="7"/>
      <c r="AT10561" s="7"/>
      <c r="AU10561" s="7"/>
      <c r="AV10561" s="234"/>
      <c r="AX10561" s="7"/>
      <c r="AY10561" s="7"/>
      <c r="AZ10561" s="7"/>
      <c r="BA10561" s="7"/>
      <c r="BB10561" s="7"/>
      <c r="BC10561" s="7"/>
      <c r="BD10561" s="7"/>
      <c r="BG10561" s="7"/>
      <c r="BH10561" s="7"/>
      <c r="BI10561" s="7"/>
      <c r="BJ10561" s="7"/>
      <c r="BK10561" s="7"/>
      <c r="BL10561" s="7"/>
      <c r="BM10561" s="7"/>
      <c r="BP10561" s="7"/>
      <c r="BQ10561" s="7"/>
      <c r="BR10561" s="7"/>
      <c r="BS10561" s="7"/>
      <c r="BT10561" s="7"/>
      <c r="BU10561" s="7"/>
      <c r="BV10561" s="7"/>
      <c r="BW10561" s="7"/>
    </row>
    <row r="10562" spans="43:75" x14ac:dyDescent="0.2">
      <c r="AQ10562" s="7"/>
      <c r="AR10562" s="7"/>
      <c r="AS10562" s="7"/>
      <c r="AT10562" s="7"/>
      <c r="AU10562" s="7"/>
      <c r="AV10562" s="234"/>
      <c r="AX10562" s="7"/>
      <c r="AY10562" s="7"/>
      <c r="AZ10562" s="7"/>
      <c r="BA10562" s="7"/>
      <c r="BB10562" s="7"/>
      <c r="BC10562" s="7"/>
      <c r="BD10562" s="7"/>
      <c r="BG10562" s="7"/>
      <c r="BH10562" s="7"/>
      <c r="BI10562" s="7"/>
      <c r="BJ10562" s="7"/>
      <c r="BK10562" s="7"/>
      <c r="BL10562" s="7"/>
      <c r="BM10562" s="7"/>
      <c r="BP10562" s="7"/>
      <c r="BQ10562" s="7"/>
      <c r="BR10562" s="7"/>
      <c r="BS10562" s="7"/>
      <c r="BT10562" s="7"/>
      <c r="BU10562" s="7"/>
      <c r="BV10562" s="7"/>
      <c r="BW10562" s="7"/>
    </row>
    <row r="10563" spans="43:75" x14ac:dyDescent="0.2">
      <c r="AQ10563" s="7"/>
      <c r="AR10563" s="7"/>
      <c r="AS10563" s="7"/>
      <c r="AT10563" s="7"/>
      <c r="AU10563" s="7"/>
      <c r="AV10563" s="234"/>
      <c r="AX10563" s="7"/>
      <c r="AY10563" s="7"/>
      <c r="AZ10563" s="7"/>
      <c r="BA10563" s="7"/>
      <c r="BB10563" s="7"/>
      <c r="BC10563" s="7"/>
      <c r="BD10563" s="7"/>
      <c r="BG10563" s="7"/>
      <c r="BH10563" s="7"/>
      <c r="BI10563" s="7"/>
      <c r="BJ10563" s="7"/>
      <c r="BK10563" s="7"/>
      <c r="BL10563" s="7"/>
      <c r="BM10563" s="7"/>
      <c r="BP10563" s="7"/>
      <c r="BQ10563" s="7"/>
      <c r="BR10563" s="7"/>
      <c r="BS10563" s="7"/>
      <c r="BT10563" s="7"/>
      <c r="BU10563" s="7"/>
      <c r="BV10563" s="7"/>
      <c r="BW10563" s="7"/>
    </row>
    <row r="10564" spans="43:75" x14ac:dyDescent="0.2">
      <c r="AQ10564" s="7"/>
      <c r="AR10564" s="7"/>
      <c r="AS10564" s="7"/>
      <c r="AT10564" s="7"/>
      <c r="AU10564" s="7"/>
      <c r="AV10564" s="234"/>
      <c r="AX10564" s="7"/>
      <c r="AY10564" s="7"/>
      <c r="AZ10564" s="7"/>
      <c r="BA10564" s="7"/>
      <c r="BB10564" s="7"/>
      <c r="BC10564" s="7"/>
      <c r="BD10564" s="7"/>
      <c r="BG10564" s="7"/>
      <c r="BH10564" s="7"/>
      <c r="BI10564" s="7"/>
      <c r="BJ10564" s="7"/>
      <c r="BK10564" s="7"/>
      <c r="BL10564" s="7"/>
      <c r="BM10564" s="7"/>
      <c r="BP10564" s="7"/>
      <c r="BQ10564" s="7"/>
      <c r="BR10564" s="7"/>
      <c r="BS10564" s="7"/>
      <c r="BT10564" s="7"/>
      <c r="BU10564" s="7"/>
      <c r="BV10564" s="7"/>
      <c r="BW10564" s="7"/>
    </row>
    <row r="10565" spans="43:75" x14ac:dyDescent="0.2">
      <c r="AQ10565" s="7"/>
      <c r="AR10565" s="7"/>
      <c r="AS10565" s="7"/>
      <c r="AT10565" s="7"/>
      <c r="AU10565" s="7"/>
      <c r="AV10565" s="234"/>
      <c r="AX10565" s="7"/>
      <c r="AY10565" s="7"/>
      <c r="AZ10565" s="7"/>
      <c r="BA10565" s="7"/>
      <c r="BB10565" s="7"/>
      <c r="BC10565" s="7"/>
      <c r="BD10565" s="7"/>
      <c r="BG10565" s="7"/>
      <c r="BH10565" s="7"/>
      <c r="BI10565" s="7"/>
      <c r="BJ10565" s="7"/>
      <c r="BK10565" s="7"/>
      <c r="BL10565" s="7"/>
      <c r="BM10565" s="7"/>
      <c r="BP10565" s="7"/>
      <c r="BQ10565" s="7"/>
      <c r="BR10565" s="7"/>
      <c r="BS10565" s="7"/>
      <c r="BT10565" s="7"/>
      <c r="BU10565" s="7"/>
      <c r="BV10565" s="7"/>
      <c r="BW10565" s="7"/>
    </row>
    <row r="10566" spans="43:75" x14ac:dyDescent="0.2">
      <c r="AQ10566" s="7"/>
      <c r="AR10566" s="7"/>
      <c r="AS10566" s="7"/>
      <c r="AT10566" s="7"/>
      <c r="AU10566" s="7"/>
      <c r="AV10566" s="234"/>
      <c r="AX10566" s="7"/>
      <c r="AY10566" s="7"/>
      <c r="AZ10566" s="7"/>
      <c r="BA10566" s="7"/>
      <c r="BB10566" s="7"/>
      <c r="BC10566" s="7"/>
      <c r="BD10566" s="7"/>
      <c r="BG10566" s="7"/>
      <c r="BH10566" s="7"/>
      <c r="BI10566" s="7"/>
      <c r="BJ10566" s="7"/>
      <c r="BK10566" s="7"/>
      <c r="BL10566" s="7"/>
      <c r="BM10566" s="7"/>
      <c r="BP10566" s="7"/>
      <c r="BQ10566" s="7"/>
      <c r="BR10566" s="7"/>
      <c r="BS10566" s="7"/>
      <c r="BT10566" s="7"/>
      <c r="BU10566" s="7"/>
      <c r="BV10566" s="7"/>
      <c r="BW10566" s="7"/>
    </row>
    <row r="10567" spans="43:75" x14ac:dyDescent="0.2">
      <c r="AQ10567" s="7"/>
      <c r="AR10567" s="7"/>
      <c r="AS10567" s="7"/>
      <c r="AT10567" s="7"/>
      <c r="AU10567" s="7"/>
      <c r="AV10567" s="234"/>
      <c r="AX10567" s="7"/>
      <c r="AY10567" s="7"/>
      <c r="AZ10567" s="7"/>
      <c r="BA10567" s="7"/>
      <c r="BB10567" s="7"/>
      <c r="BC10567" s="7"/>
      <c r="BD10567" s="7"/>
      <c r="BG10567" s="7"/>
      <c r="BH10567" s="7"/>
      <c r="BI10567" s="7"/>
      <c r="BJ10567" s="7"/>
      <c r="BK10567" s="7"/>
      <c r="BL10567" s="7"/>
      <c r="BM10567" s="7"/>
      <c r="BP10567" s="7"/>
      <c r="BQ10567" s="7"/>
      <c r="BR10567" s="7"/>
      <c r="BS10567" s="7"/>
      <c r="BT10567" s="7"/>
      <c r="BU10567" s="7"/>
      <c r="BV10567" s="7"/>
      <c r="BW10567" s="7"/>
    </row>
    <row r="10568" spans="43:75" x14ac:dyDescent="0.2">
      <c r="AQ10568" s="7"/>
      <c r="AR10568" s="7"/>
      <c r="AS10568" s="7"/>
      <c r="AT10568" s="7"/>
      <c r="AU10568" s="7"/>
      <c r="AV10568" s="234"/>
      <c r="AX10568" s="7"/>
      <c r="AY10568" s="7"/>
      <c r="AZ10568" s="7"/>
      <c r="BA10568" s="7"/>
      <c r="BB10568" s="7"/>
      <c r="BC10568" s="7"/>
      <c r="BD10568" s="7"/>
      <c r="BG10568" s="7"/>
      <c r="BH10568" s="7"/>
      <c r="BI10568" s="7"/>
      <c r="BJ10568" s="7"/>
      <c r="BK10568" s="7"/>
      <c r="BL10568" s="7"/>
      <c r="BM10568" s="7"/>
      <c r="BP10568" s="7"/>
      <c r="BQ10568" s="7"/>
      <c r="BR10568" s="7"/>
      <c r="BS10568" s="7"/>
      <c r="BT10568" s="7"/>
      <c r="BU10568" s="7"/>
      <c r="BV10568" s="7"/>
      <c r="BW10568" s="7"/>
    </row>
    <row r="10569" spans="43:75" x14ac:dyDescent="0.2">
      <c r="AQ10569" s="7"/>
      <c r="AR10569" s="7"/>
      <c r="AS10569" s="7"/>
      <c r="AT10569" s="7"/>
      <c r="AU10569" s="7"/>
      <c r="AV10569" s="234"/>
      <c r="AX10569" s="7"/>
      <c r="AY10569" s="7"/>
      <c r="AZ10569" s="7"/>
      <c r="BA10569" s="7"/>
      <c r="BB10569" s="7"/>
      <c r="BC10569" s="7"/>
      <c r="BD10569" s="7"/>
      <c r="BG10569" s="7"/>
      <c r="BH10569" s="7"/>
      <c r="BI10569" s="7"/>
      <c r="BJ10569" s="7"/>
      <c r="BK10569" s="7"/>
      <c r="BL10569" s="7"/>
      <c r="BM10569" s="7"/>
      <c r="BP10569" s="7"/>
      <c r="BQ10569" s="7"/>
      <c r="BR10569" s="7"/>
      <c r="BS10569" s="7"/>
      <c r="BT10569" s="7"/>
      <c r="BU10569" s="7"/>
      <c r="BV10569" s="7"/>
      <c r="BW10569" s="7"/>
    </row>
    <row r="10570" spans="43:75" x14ac:dyDescent="0.2">
      <c r="AQ10570" s="7"/>
      <c r="AR10570" s="7"/>
      <c r="AS10570" s="7"/>
      <c r="AT10570" s="7"/>
      <c r="AU10570" s="7"/>
      <c r="AV10570" s="234"/>
      <c r="AX10570" s="7"/>
      <c r="AY10570" s="7"/>
      <c r="AZ10570" s="7"/>
      <c r="BA10570" s="7"/>
      <c r="BB10570" s="7"/>
      <c r="BC10570" s="7"/>
      <c r="BD10570" s="7"/>
      <c r="BG10570" s="7"/>
      <c r="BH10570" s="7"/>
      <c r="BI10570" s="7"/>
      <c r="BJ10570" s="7"/>
      <c r="BK10570" s="7"/>
      <c r="BL10570" s="7"/>
      <c r="BM10570" s="7"/>
      <c r="BP10570" s="7"/>
      <c r="BQ10570" s="7"/>
      <c r="BR10570" s="7"/>
      <c r="BS10570" s="7"/>
      <c r="BT10570" s="7"/>
      <c r="BU10570" s="7"/>
      <c r="BV10570" s="7"/>
      <c r="BW10570" s="7"/>
    </row>
    <row r="10571" spans="43:75" x14ac:dyDescent="0.2">
      <c r="AQ10571" s="7"/>
      <c r="AR10571" s="7"/>
      <c r="AS10571" s="7"/>
      <c r="AT10571" s="7"/>
      <c r="AU10571" s="7"/>
      <c r="AV10571" s="234"/>
      <c r="AX10571" s="7"/>
      <c r="AY10571" s="7"/>
      <c r="AZ10571" s="7"/>
      <c r="BA10571" s="7"/>
      <c r="BB10571" s="7"/>
      <c r="BC10571" s="7"/>
      <c r="BD10571" s="7"/>
      <c r="BG10571" s="7"/>
      <c r="BH10571" s="7"/>
      <c r="BI10571" s="7"/>
      <c r="BJ10571" s="7"/>
      <c r="BK10571" s="7"/>
      <c r="BL10571" s="7"/>
      <c r="BM10571" s="7"/>
      <c r="BP10571" s="7"/>
      <c r="BQ10571" s="7"/>
      <c r="BR10571" s="7"/>
      <c r="BS10571" s="7"/>
      <c r="BT10571" s="7"/>
      <c r="BU10571" s="7"/>
      <c r="BV10571" s="7"/>
      <c r="BW10571" s="7"/>
    </row>
    <row r="10572" spans="43:75" x14ac:dyDescent="0.2">
      <c r="AQ10572" s="7"/>
      <c r="AR10572" s="7"/>
      <c r="AS10572" s="7"/>
      <c r="AT10572" s="7"/>
      <c r="AU10572" s="7"/>
      <c r="AV10572" s="234"/>
      <c r="AX10572" s="7"/>
      <c r="AY10572" s="7"/>
      <c r="AZ10572" s="7"/>
      <c r="BA10572" s="7"/>
      <c r="BB10572" s="7"/>
      <c r="BC10572" s="7"/>
      <c r="BD10572" s="7"/>
      <c r="BG10572" s="7"/>
      <c r="BH10572" s="7"/>
      <c r="BI10572" s="7"/>
      <c r="BJ10572" s="7"/>
      <c r="BK10572" s="7"/>
      <c r="BL10572" s="7"/>
      <c r="BM10572" s="7"/>
      <c r="BP10572" s="7"/>
      <c r="BQ10572" s="7"/>
      <c r="BR10572" s="7"/>
      <c r="BS10572" s="7"/>
      <c r="BT10572" s="7"/>
      <c r="BU10572" s="7"/>
      <c r="BV10572" s="7"/>
      <c r="BW10572" s="7"/>
    </row>
    <row r="10573" spans="43:75" x14ac:dyDescent="0.2">
      <c r="AQ10573" s="7"/>
      <c r="AR10573" s="7"/>
      <c r="AS10573" s="7"/>
      <c r="AT10573" s="7"/>
      <c r="AU10573" s="7"/>
      <c r="AV10573" s="234"/>
      <c r="AX10573" s="7"/>
      <c r="AY10573" s="7"/>
      <c r="AZ10573" s="7"/>
      <c r="BA10573" s="7"/>
      <c r="BB10573" s="7"/>
      <c r="BC10573" s="7"/>
      <c r="BD10573" s="7"/>
      <c r="BG10573" s="7"/>
      <c r="BH10573" s="7"/>
      <c r="BI10573" s="7"/>
      <c r="BJ10573" s="7"/>
      <c r="BK10573" s="7"/>
      <c r="BL10573" s="7"/>
      <c r="BM10573" s="7"/>
      <c r="BP10573" s="7"/>
      <c r="BQ10573" s="7"/>
      <c r="BR10573" s="7"/>
      <c r="BS10573" s="7"/>
      <c r="BT10573" s="7"/>
      <c r="BU10573" s="7"/>
      <c r="BV10573" s="7"/>
      <c r="BW10573" s="7"/>
    </row>
    <row r="10574" spans="43:75" x14ac:dyDescent="0.2">
      <c r="AQ10574" s="7"/>
      <c r="AR10574" s="7"/>
      <c r="AS10574" s="7"/>
      <c r="AT10574" s="7"/>
      <c r="AU10574" s="7"/>
      <c r="AV10574" s="234"/>
      <c r="AX10574" s="7"/>
      <c r="AY10574" s="7"/>
      <c r="AZ10574" s="7"/>
      <c r="BA10574" s="7"/>
      <c r="BB10574" s="7"/>
      <c r="BC10574" s="7"/>
      <c r="BD10574" s="7"/>
      <c r="BG10574" s="7"/>
      <c r="BH10574" s="7"/>
      <c r="BI10574" s="7"/>
      <c r="BJ10574" s="7"/>
      <c r="BK10574" s="7"/>
      <c r="BL10574" s="7"/>
      <c r="BM10574" s="7"/>
      <c r="BP10574" s="7"/>
      <c r="BQ10574" s="7"/>
      <c r="BR10574" s="7"/>
      <c r="BS10574" s="7"/>
      <c r="BT10574" s="7"/>
      <c r="BU10574" s="7"/>
      <c r="BV10574" s="7"/>
      <c r="BW10574" s="7"/>
    </row>
    <row r="10575" spans="43:75" x14ac:dyDescent="0.2">
      <c r="AQ10575" s="7"/>
      <c r="AR10575" s="7"/>
      <c r="AS10575" s="7"/>
      <c r="AT10575" s="7"/>
      <c r="AU10575" s="7"/>
      <c r="AV10575" s="234"/>
      <c r="AX10575" s="7"/>
      <c r="AY10575" s="7"/>
      <c r="AZ10575" s="7"/>
      <c r="BA10575" s="7"/>
      <c r="BB10575" s="7"/>
      <c r="BC10575" s="7"/>
      <c r="BD10575" s="7"/>
      <c r="BG10575" s="7"/>
      <c r="BH10575" s="7"/>
      <c r="BI10575" s="7"/>
      <c r="BJ10575" s="7"/>
      <c r="BK10575" s="7"/>
      <c r="BL10575" s="7"/>
      <c r="BM10575" s="7"/>
      <c r="BP10575" s="7"/>
      <c r="BQ10575" s="7"/>
      <c r="BR10575" s="7"/>
      <c r="BS10575" s="7"/>
      <c r="BT10575" s="7"/>
      <c r="BU10575" s="7"/>
      <c r="BV10575" s="7"/>
      <c r="BW10575" s="7"/>
    </row>
    <row r="10576" spans="43:75" x14ac:dyDescent="0.2">
      <c r="AQ10576" s="7"/>
      <c r="AR10576" s="7"/>
      <c r="AS10576" s="7"/>
      <c r="AT10576" s="7"/>
      <c r="AU10576" s="7"/>
      <c r="AV10576" s="234"/>
      <c r="AX10576" s="7"/>
      <c r="AY10576" s="7"/>
      <c r="AZ10576" s="7"/>
      <c r="BA10576" s="7"/>
      <c r="BB10576" s="7"/>
      <c r="BC10576" s="7"/>
      <c r="BD10576" s="7"/>
      <c r="BG10576" s="7"/>
      <c r="BH10576" s="7"/>
      <c r="BI10576" s="7"/>
      <c r="BJ10576" s="7"/>
      <c r="BK10576" s="7"/>
      <c r="BL10576" s="7"/>
      <c r="BM10576" s="7"/>
      <c r="BP10576" s="7"/>
      <c r="BQ10576" s="7"/>
      <c r="BR10576" s="7"/>
      <c r="BS10576" s="7"/>
      <c r="BT10576" s="7"/>
      <c r="BU10576" s="7"/>
      <c r="BV10576" s="7"/>
      <c r="BW10576" s="7"/>
    </row>
    <row r="10577" spans="43:75" x14ac:dyDescent="0.2">
      <c r="AQ10577" s="7"/>
      <c r="AR10577" s="7"/>
      <c r="AS10577" s="7"/>
      <c r="AT10577" s="7"/>
      <c r="AU10577" s="7"/>
      <c r="AV10577" s="234"/>
      <c r="AX10577" s="7"/>
      <c r="AY10577" s="7"/>
      <c r="AZ10577" s="7"/>
      <c r="BA10577" s="7"/>
      <c r="BB10577" s="7"/>
      <c r="BC10577" s="7"/>
      <c r="BD10577" s="7"/>
      <c r="BG10577" s="7"/>
      <c r="BH10577" s="7"/>
      <c r="BI10577" s="7"/>
      <c r="BJ10577" s="7"/>
      <c r="BK10577" s="7"/>
      <c r="BL10577" s="7"/>
      <c r="BM10577" s="7"/>
      <c r="BP10577" s="7"/>
      <c r="BQ10577" s="7"/>
      <c r="BR10577" s="7"/>
      <c r="BS10577" s="7"/>
      <c r="BT10577" s="7"/>
      <c r="BU10577" s="7"/>
      <c r="BV10577" s="7"/>
      <c r="BW10577" s="7"/>
    </row>
    <row r="10578" spans="43:75" x14ac:dyDescent="0.2">
      <c r="AQ10578" s="7"/>
      <c r="AR10578" s="7"/>
      <c r="AS10578" s="7"/>
      <c r="AT10578" s="7"/>
      <c r="AU10578" s="7"/>
      <c r="AV10578" s="234"/>
      <c r="AX10578" s="7"/>
      <c r="AY10578" s="7"/>
      <c r="AZ10578" s="7"/>
      <c r="BA10578" s="7"/>
      <c r="BB10578" s="7"/>
      <c r="BC10578" s="7"/>
      <c r="BD10578" s="7"/>
      <c r="BG10578" s="7"/>
      <c r="BH10578" s="7"/>
      <c r="BI10578" s="7"/>
      <c r="BJ10578" s="7"/>
      <c r="BK10578" s="7"/>
      <c r="BL10578" s="7"/>
      <c r="BM10578" s="7"/>
      <c r="BP10578" s="7"/>
      <c r="BQ10578" s="7"/>
      <c r="BR10578" s="7"/>
      <c r="BS10578" s="7"/>
      <c r="BT10578" s="7"/>
      <c r="BU10578" s="7"/>
      <c r="BV10578" s="7"/>
      <c r="BW10578" s="7"/>
    </row>
    <row r="10579" spans="43:75" x14ac:dyDescent="0.2">
      <c r="AQ10579" s="7"/>
      <c r="AR10579" s="7"/>
      <c r="AS10579" s="7"/>
      <c r="AT10579" s="7"/>
      <c r="AU10579" s="7"/>
      <c r="AV10579" s="234"/>
      <c r="AX10579" s="7"/>
      <c r="AY10579" s="7"/>
      <c r="AZ10579" s="7"/>
      <c r="BA10579" s="7"/>
      <c r="BB10579" s="7"/>
      <c r="BC10579" s="7"/>
      <c r="BD10579" s="7"/>
      <c r="BG10579" s="7"/>
      <c r="BH10579" s="7"/>
      <c r="BI10579" s="7"/>
      <c r="BJ10579" s="7"/>
      <c r="BK10579" s="7"/>
      <c r="BL10579" s="7"/>
      <c r="BM10579" s="7"/>
      <c r="BP10579" s="7"/>
      <c r="BQ10579" s="7"/>
      <c r="BR10579" s="7"/>
      <c r="BS10579" s="7"/>
      <c r="BT10579" s="7"/>
      <c r="BU10579" s="7"/>
      <c r="BV10579" s="7"/>
      <c r="BW10579" s="7"/>
    </row>
    <row r="10580" spans="43:75" x14ac:dyDescent="0.2">
      <c r="AQ10580" s="7"/>
      <c r="AR10580" s="7"/>
      <c r="AS10580" s="7"/>
      <c r="AT10580" s="7"/>
      <c r="AU10580" s="7"/>
      <c r="AV10580" s="234"/>
      <c r="AX10580" s="7"/>
      <c r="AY10580" s="7"/>
      <c r="AZ10580" s="7"/>
      <c r="BA10580" s="7"/>
      <c r="BB10580" s="7"/>
      <c r="BC10580" s="7"/>
      <c r="BD10580" s="7"/>
      <c r="BG10580" s="7"/>
      <c r="BH10580" s="7"/>
      <c r="BI10580" s="7"/>
      <c r="BJ10580" s="7"/>
      <c r="BK10580" s="7"/>
      <c r="BL10580" s="7"/>
      <c r="BM10580" s="7"/>
      <c r="BP10580" s="7"/>
      <c r="BQ10580" s="7"/>
      <c r="BR10580" s="7"/>
      <c r="BS10580" s="7"/>
      <c r="BT10580" s="7"/>
      <c r="BU10580" s="7"/>
      <c r="BV10580" s="7"/>
      <c r="BW10580" s="7"/>
    </row>
    <row r="10581" spans="43:75" x14ac:dyDescent="0.2">
      <c r="AQ10581" s="7"/>
      <c r="AR10581" s="7"/>
      <c r="AS10581" s="7"/>
      <c r="AT10581" s="7"/>
      <c r="AU10581" s="7"/>
      <c r="AV10581" s="234"/>
      <c r="AX10581" s="7"/>
      <c r="AY10581" s="7"/>
      <c r="AZ10581" s="7"/>
      <c r="BA10581" s="7"/>
      <c r="BB10581" s="7"/>
      <c r="BC10581" s="7"/>
      <c r="BD10581" s="7"/>
      <c r="BG10581" s="7"/>
      <c r="BH10581" s="7"/>
      <c r="BI10581" s="7"/>
      <c r="BJ10581" s="7"/>
      <c r="BK10581" s="7"/>
      <c r="BL10581" s="7"/>
      <c r="BM10581" s="7"/>
      <c r="BP10581" s="7"/>
      <c r="BQ10581" s="7"/>
      <c r="BR10581" s="7"/>
      <c r="BS10581" s="7"/>
      <c r="BT10581" s="7"/>
      <c r="BU10581" s="7"/>
      <c r="BV10581" s="7"/>
      <c r="BW10581" s="7"/>
    </row>
    <row r="10582" spans="43:75" x14ac:dyDescent="0.2">
      <c r="AQ10582" s="7"/>
      <c r="AR10582" s="7"/>
      <c r="AS10582" s="7"/>
      <c r="AT10582" s="7"/>
      <c r="AU10582" s="7"/>
      <c r="AV10582" s="234"/>
      <c r="AX10582" s="7"/>
      <c r="AY10582" s="7"/>
      <c r="AZ10582" s="7"/>
      <c r="BA10582" s="7"/>
      <c r="BB10582" s="7"/>
      <c r="BC10582" s="7"/>
      <c r="BD10582" s="7"/>
      <c r="BG10582" s="7"/>
      <c r="BH10582" s="7"/>
      <c r="BI10582" s="7"/>
      <c r="BJ10582" s="7"/>
      <c r="BK10582" s="7"/>
      <c r="BL10582" s="7"/>
      <c r="BM10582" s="7"/>
      <c r="BP10582" s="7"/>
      <c r="BQ10582" s="7"/>
      <c r="BR10582" s="7"/>
      <c r="BS10582" s="7"/>
      <c r="BT10582" s="7"/>
      <c r="BU10582" s="7"/>
      <c r="BV10582" s="7"/>
      <c r="BW10582" s="7"/>
    </row>
    <row r="10583" spans="43:75" x14ac:dyDescent="0.2">
      <c r="AQ10583" s="7"/>
      <c r="AR10583" s="7"/>
      <c r="AS10583" s="7"/>
      <c r="AT10583" s="7"/>
      <c r="AU10583" s="7"/>
      <c r="AV10583" s="234"/>
      <c r="AX10583" s="7"/>
      <c r="AY10583" s="7"/>
      <c r="AZ10583" s="7"/>
      <c r="BA10583" s="7"/>
      <c r="BB10583" s="7"/>
      <c r="BC10583" s="7"/>
      <c r="BD10583" s="7"/>
      <c r="BG10583" s="7"/>
      <c r="BH10583" s="7"/>
      <c r="BI10583" s="7"/>
      <c r="BJ10583" s="7"/>
      <c r="BK10583" s="7"/>
      <c r="BL10583" s="7"/>
      <c r="BM10583" s="7"/>
      <c r="BP10583" s="7"/>
      <c r="BQ10583" s="7"/>
      <c r="BR10583" s="7"/>
      <c r="BS10583" s="7"/>
      <c r="BT10583" s="7"/>
      <c r="BU10583" s="7"/>
      <c r="BV10583" s="7"/>
      <c r="BW10583" s="7"/>
    </row>
    <row r="10584" spans="43:75" x14ac:dyDescent="0.2">
      <c r="AQ10584" s="7"/>
      <c r="AR10584" s="7"/>
      <c r="AS10584" s="7"/>
      <c r="AT10584" s="7"/>
      <c r="AU10584" s="7"/>
      <c r="AV10584" s="234"/>
      <c r="AX10584" s="7"/>
      <c r="AY10584" s="7"/>
      <c r="AZ10584" s="7"/>
      <c r="BA10584" s="7"/>
      <c r="BB10584" s="7"/>
      <c r="BC10584" s="7"/>
      <c r="BD10584" s="7"/>
      <c r="BG10584" s="7"/>
      <c r="BH10584" s="7"/>
      <c r="BI10584" s="7"/>
      <c r="BJ10584" s="7"/>
      <c r="BK10584" s="7"/>
      <c r="BL10584" s="7"/>
      <c r="BM10584" s="7"/>
      <c r="BP10584" s="7"/>
      <c r="BQ10584" s="7"/>
      <c r="BR10584" s="7"/>
      <c r="BS10584" s="7"/>
      <c r="BT10584" s="7"/>
      <c r="BU10584" s="7"/>
      <c r="BV10584" s="7"/>
      <c r="BW10584" s="7"/>
    </row>
    <row r="10585" spans="43:75" x14ac:dyDescent="0.2">
      <c r="AQ10585" s="7"/>
      <c r="AR10585" s="7"/>
      <c r="AS10585" s="7"/>
      <c r="AT10585" s="7"/>
      <c r="AU10585" s="7"/>
      <c r="AV10585" s="234"/>
      <c r="AX10585" s="7"/>
      <c r="AY10585" s="7"/>
      <c r="AZ10585" s="7"/>
      <c r="BA10585" s="7"/>
      <c r="BB10585" s="7"/>
      <c r="BC10585" s="7"/>
      <c r="BD10585" s="7"/>
      <c r="BG10585" s="7"/>
      <c r="BH10585" s="7"/>
      <c r="BI10585" s="7"/>
      <c r="BJ10585" s="7"/>
      <c r="BK10585" s="7"/>
      <c r="BL10585" s="7"/>
      <c r="BM10585" s="7"/>
      <c r="BP10585" s="7"/>
      <c r="BQ10585" s="7"/>
      <c r="BR10585" s="7"/>
      <c r="BS10585" s="7"/>
      <c r="BT10585" s="7"/>
      <c r="BU10585" s="7"/>
      <c r="BV10585" s="7"/>
      <c r="BW10585" s="7"/>
    </row>
    <row r="10586" spans="43:75" x14ac:dyDescent="0.2">
      <c r="AQ10586" s="7"/>
      <c r="AR10586" s="7"/>
      <c r="AS10586" s="7"/>
      <c r="AT10586" s="7"/>
      <c r="AU10586" s="7"/>
      <c r="AV10586" s="234"/>
      <c r="AX10586" s="7"/>
      <c r="AY10586" s="7"/>
      <c r="AZ10586" s="7"/>
      <c r="BA10586" s="7"/>
      <c r="BB10586" s="7"/>
      <c r="BC10586" s="7"/>
      <c r="BD10586" s="7"/>
      <c r="BG10586" s="7"/>
      <c r="BH10586" s="7"/>
      <c r="BI10586" s="7"/>
      <c r="BJ10586" s="7"/>
      <c r="BK10586" s="7"/>
      <c r="BL10586" s="7"/>
      <c r="BM10586" s="7"/>
      <c r="BP10586" s="7"/>
      <c r="BQ10586" s="7"/>
      <c r="BR10586" s="7"/>
      <c r="BS10586" s="7"/>
      <c r="BT10586" s="7"/>
      <c r="BU10586" s="7"/>
      <c r="BV10586" s="7"/>
      <c r="BW10586" s="7"/>
    </row>
    <row r="10587" spans="43:75" x14ac:dyDescent="0.2">
      <c r="AQ10587" s="7"/>
      <c r="AR10587" s="7"/>
      <c r="AS10587" s="7"/>
      <c r="AT10587" s="7"/>
      <c r="AU10587" s="7"/>
      <c r="AV10587" s="234"/>
      <c r="AX10587" s="7"/>
      <c r="AY10587" s="7"/>
      <c r="AZ10587" s="7"/>
      <c r="BA10587" s="7"/>
      <c r="BB10587" s="7"/>
      <c r="BC10587" s="7"/>
      <c r="BD10587" s="7"/>
      <c r="BG10587" s="7"/>
      <c r="BH10587" s="7"/>
      <c r="BI10587" s="7"/>
      <c r="BJ10587" s="7"/>
      <c r="BK10587" s="7"/>
      <c r="BL10587" s="7"/>
      <c r="BM10587" s="7"/>
      <c r="BP10587" s="7"/>
      <c r="BQ10587" s="7"/>
      <c r="BR10587" s="7"/>
      <c r="BS10587" s="7"/>
      <c r="BT10587" s="7"/>
      <c r="BU10587" s="7"/>
      <c r="BV10587" s="7"/>
      <c r="BW10587" s="7"/>
    </row>
    <row r="10588" spans="43:75" x14ac:dyDescent="0.2">
      <c r="AQ10588" s="7"/>
      <c r="AR10588" s="7"/>
      <c r="AS10588" s="7"/>
      <c r="AT10588" s="7"/>
      <c r="AU10588" s="7"/>
      <c r="AV10588" s="234"/>
      <c r="AX10588" s="7"/>
      <c r="AY10588" s="7"/>
      <c r="AZ10588" s="7"/>
      <c r="BA10588" s="7"/>
      <c r="BB10588" s="7"/>
      <c r="BC10588" s="7"/>
      <c r="BD10588" s="7"/>
      <c r="BG10588" s="7"/>
      <c r="BH10588" s="7"/>
      <c r="BI10588" s="7"/>
      <c r="BJ10588" s="7"/>
      <c r="BK10588" s="7"/>
      <c r="BL10588" s="7"/>
      <c r="BM10588" s="7"/>
      <c r="BP10588" s="7"/>
      <c r="BQ10588" s="7"/>
      <c r="BR10588" s="7"/>
      <c r="BS10588" s="7"/>
      <c r="BT10588" s="7"/>
      <c r="BU10588" s="7"/>
      <c r="BV10588" s="7"/>
      <c r="BW10588" s="7"/>
    </row>
    <row r="10589" spans="43:75" x14ac:dyDescent="0.2">
      <c r="AQ10589" s="7"/>
      <c r="AR10589" s="7"/>
      <c r="AS10589" s="7"/>
      <c r="AT10589" s="7"/>
      <c r="AU10589" s="7"/>
      <c r="AV10589" s="234"/>
      <c r="AX10589" s="7"/>
      <c r="AY10589" s="7"/>
      <c r="AZ10589" s="7"/>
      <c r="BA10589" s="7"/>
      <c r="BB10589" s="7"/>
      <c r="BC10589" s="7"/>
      <c r="BD10589" s="7"/>
      <c r="BG10589" s="7"/>
      <c r="BH10589" s="7"/>
      <c r="BI10589" s="7"/>
      <c r="BJ10589" s="7"/>
      <c r="BK10589" s="7"/>
      <c r="BL10589" s="7"/>
      <c r="BM10589" s="7"/>
      <c r="BP10589" s="7"/>
      <c r="BQ10589" s="7"/>
      <c r="BR10589" s="7"/>
      <c r="BS10589" s="7"/>
      <c r="BT10589" s="7"/>
      <c r="BU10589" s="7"/>
      <c r="BV10589" s="7"/>
      <c r="BW10589" s="7"/>
    </row>
    <row r="10590" spans="43:75" x14ac:dyDescent="0.2">
      <c r="AQ10590" s="7"/>
      <c r="AR10590" s="7"/>
      <c r="AS10590" s="7"/>
      <c r="AT10590" s="7"/>
      <c r="AU10590" s="7"/>
      <c r="AV10590" s="234"/>
      <c r="AX10590" s="7"/>
      <c r="AY10590" s="7"/>
      <c r="AZ10590" s="7"/>
      <c r="BA10590" s="7"/>
      <c r="BB10590" s="7"/>
      <c r="BC10590" s="7"/>
      <c r="BD10590" s="7"/>
      <c r="BG10590" s="7"/>
      <c r="BH10590" s="7"/>
      <c r="BI10590" s="7"/>
      <c r="BJ10590" s="7"/>
      <c r="BK10590" s="7"/>
      <c r="BL10590" s="7"/>
      <c r="BM10590" s="7"/>
      <c r="BP10590" s="7"/>
      <c r="BQ10590" s="7"/>
      <c r="BR10590" s="7"/>
      <c r="BS10590" s="7"/>
      <c r="BT10590" s="7"/>
      <c r="BU10590" s="7"/>
      <c r="BV10590" s="7"/>
      <c r="BW10590" s="7"/>
    </row>
    <row r="10591" spans="43:75" x14ac:dyDescent="0.2">
      <c r="AQ10591" s="7"/>
      <c r="AR10591" s="7"/>
      <c r="AS10591" s="7"/>
      <c r="AT10591" s="7"/>
      <c r="AU10591" s="7"/>
      <c r="AV10591" s="234"/>
      <c r="AX10591" s="7"/>
      <c r="AY10591" s="7"/>
      <c r="AZ10591" s="7"/>
      <c r="BA10591" s="7"/>
      <c r="BB10591" s="7"/>
      <c r="BC10591" s="7"/>
      <c r="BD10591" s="7"/>
      <c r="BG10591" s="7"/>
      <c r="BH10591" s="7"/>
      <c r="BI10591" s="7"/>
      <c r="BJ10591" s="7"/>
      <c r="BK10591" s="7"/>
      <c r="BL10591" s="7"/>
      <c r="BM10591" s="7"/>
      <c r="BP10591" s="7"/>
      <c r="BQ10591" s="7"/>
      <c r="BR10591" s="7"/>
      <c r="BS10591" s="7"/>
      <c r="BT10591" s="7"/>
      <c r="BU10591" s="7"/>
      <c r="BV10591" s="7"/>
      <c r="BW10591" s="7"/>
    </row>
    <row r="10592" spans="43:75" x14ac:dyDescent="0.2">
      <c r="AQ10592" s="7"/>
      <c r="AR10592" s="7"/>
      <c r="AS10592" s="7"/>
      <c r="AT10592" s="7"/>
      <c r="AU10592" s="7"/>
      <c r="AV10592" s="234"/>
      <c r="AX10592" s="7"/>
      <c r="AY10592" s="7"/>
      <c r="AZ10592" s="7"/>
      <c r="BA10592" s="7"/>
      <c r="BB10592" s="7"/>
      <c r="BC10592" s="7"/>
      <c r="BD10592" s="7"/>
      <c r="BG10592" s="7"/>
      <c r="BH10592" s="7"/>
      <c r="BI10592" s="7"/>
      <c r="BJ10592" s="7"/>
      <c r="BK10592" s="7"/>
      <c r="BL10592" s="7"/>
      <c r="BM10592" s="7"/>
      <c r="BP10592" s="7"/>
      <c r="BQ10592" s="7"/>
      <c r="BR10592" s="7"/>
      <c r="BS10592" s="7"/>
      <c r="BT10592" s="7"/>
      <c r="BU10592" s="7"/>
      <c r="BV10592" s="7"/>
      <c r="BW10592" s="7"/>
    </row>
    <row r="10593" spans="43:75" x14ac:dyDescent="0.2">
      <c r="AQ10593" s="7"/>
      <c r="AR10593" s="7"/>
      <c r="AS10593" s="7"/>
      <c r="AT10593" s="7"/>
      <c r="AU10593" s="7"/>
      <c r="AV10593" s="234"/>
      <c r="AX10593" s="7"/>
      <c r="AY10593" s="7"/>
      <c r="AZ10593" s="7"/>
      <c r="BA10593" s="7"/>
      <c r="BB10593" s="7"/>
      <c r="BC10593" s="7"/>
      <c r="BD10593" s="7"/>
      <c r="BG10593" s="7"/>
      <c r="BH10593" s="7"/>
      <c r="BI10593" s="7"/>
      <c r="BJ10593" s="7"/>
      <c r="BK10593" s="7"/>
      <c r="BL10593" s="7"/>
      <c r="BM10593" s="7"/>
      <c r="BP10593" s="7"/>
      <c r="BQ10593" s="7"/>
      <c r="BR10593" s="7"/>
      <c r="BS10593" s="7"/>
      <c r="BT10593" s="7"/>
      <c r="BU10593" s="7"/>
      <c r="BV10593" s="7"/>
      <c r="BW10593" s="7"/>
    </row>
    <row r="10594" spans="43:75" x14ac:dyDescent="0.2">
      <c r="AQ10594" s="7"/>
      <c r="AR10594" s="7"/>
      <c r="AS10594" s="7"/>
      <c r="AT10594" s="7"/>
      <c r="AU10594" s="7"/>
      <c r="AV10594" s="234"/>
      <c r="AX10594" s="7"/>
      <c r="AY10594" s="7"/>
      <c r="AZ10594" s="7"/>
      <c r="BA10594" s="7"/>
      <c r="BB10594" s="7"/>
      <c r="BC10594" s="7"/>
      <c r="BD10594" s="7"/>
      <c r="BG10594" s="7"/>
      <c r="BH10594" s="7"/>
      <c r="BI10594" s="7"/>
      <c r="BJ10594" s="7"/>
      <c r="BK10594" s="7"/>
      <c r="BL10594" s="7"/>
      <c r="BM10594" s="7"/>
      <c r="BP10594" s="7"/>
      <c r="BQ10594" s="7"/>
      <c r="BR10594" s="7"/>
      <c r="BS10594" s="7"/>
      <c r="BT10594" s="7"/>
      <c r="BU10594" s="7"/>
      <c r="BV10594" s="7"/>
      <c r="BW10594" s="7"/>
    </row>
    <row r="10595" spans="43:75" x14ac:dyDescent="0.2">
      <c r="AQ10595" s="7"/>
      <c r="AR10595" s="7"/>
      <c r="AS10595" s="7"/>
      <c r="AT10595" s="7"/>
      <c r="AU10595" s="7"/>
      <c r="AV10595" s="234"/>
      <c r="AX10595" s="7"/>
      <c r="AY10595" s="7"/>
      <c r="AZ10595" s="7"/>
      <c r="BA10595" s="7"/>
      <c r="BB10595" s="7"/>
      <c r="BC10595" s="7"/>
      <c r="BD10595" s="7"/>
      <c r="BG10595" s="7"/>
      <c r="BH10595" s="7"/>
      <c r="BI10595" s="7"/>
      <c r="BJ10595" s="7"/>
      <c r="BK10595" s="7"/>
      <c r="BL10595" s="7"/>
      <c r="BM10595" s="7"/>
      <c r="BP10595" s="7"/>
      <c r="BQ10595" s="7"/>
      <c r="BR10595" s="7"/>
      <c r="BS10595" s="7"/>
      <c r="BT10595" s="7"/>
      <c r="BU10595" s="7"/>
      <c r="BV10595" s="7"/>
      <c r="BW10595" s="7"/>
    </row>
    <row r="10596" spans="43:75" x14ac:dyDescent="0.2">
      <c r="AQ10596" s="7"/>
      <c r="AR10596" s="7"/>
      <c r="AS10596" s="7"/>
      <c r="AT10596" s="7"/>
      <c r="AU10596" s="7"/>
      <c r="AV10596" s="234"/>
      <c r="AX10596" s="7"/>
      <c r="AY10596" s="7"/>
      <c r="AZ10596" s="7"/>
      <c r="BA10596" s="7"/>
      <c r="BB10596" s="7"/>
      <c r="BC10596" s="7"/>
      <c r="BD10596" s="7"/>
      <c r="BG10596" s="7"/>
      <c r="BH10596" s="7"/>
      <c r="BI10596" s="7"/>
      <c r="BJ10596" s="7"/>
      <c r="BK10596" s="7"/>
      <c r="BL10596" s="7"/>
      <c r="BM10596" s="7"/>
      <c r="BP10596" s="7"/>
      <c r="BQ10596" s="7"/>
      <c r="BR10596" s="7"/>
      <c r="BS10596" s="7"/>
      <c r="BT10596" s="7"/>
      <c r="BU10596" s="7"/>
      <c r="BV10596" s="7"/>
      <c r="BW10596" s="7"/>
    </row>
    <row r="10597" spans="43:75" x14ac:dyDescent="0.2">
      <c r="AQ10597" s="7"/>
      <c r="AR10597" s="7"/>
      <c r="AS10597" s="7"/>
      <c r="AT10597" s="7"/>
      <c r="AU10597" s="7"/>
      <c r="AV10597" s="234"/>
      <c r="AX10597" s="7"/>
      <c r="AY10597" s="7"/>
      <c r="AZ10597" s="7"/>
      <c r="BA10597" s="7"/>
      <c r="BB10597" s="7"/>
      <c r="BC10597" s="7"/>
      <c r="BD10597" s="7"/>
      <c r="BG10597" s="7"/>
      <c r="BH10597" s="7"/>
      <c r="BI10597" s="7"/>
      <c r="BJ10597" s="7"/>
      <c r="BK10597" s="7"/>
      <c r="BL10597" s="7"/>
      <c r="BM10597" s="7"/>
      <c r="BP10597" s="7"/>
      <c r="BQ10597" s="7"/>
      <c r="BR10597" s="7"/>
      <c r="BS10597" s="7"/>
      <c r="BT10597" s="7"/>
      <c r="BU10597" s="7"/>
      <c r="BV10597" s="7"/>
      <c r="BW10597" s="7"/>
    </row>
    <row r="10598" spans="43:75" x14ac:dyDescent="0.2">
      <c r="AQ10598" s="7"/>
      <c r="AR10598" s="7"/>
      <c r="AS10598" s="7"/>
      <c r="AT10598" s="7"/>
      <c r="AU10598" s="7"/>
      <c r="AV10598" s="234"/>
      <c r="AX10598" s="7"/>
      <c r="AY10598" s="7"/>
      <c r="AZ10598" s="7"/>
      <c r="BA10598" s="7"/>
      <c r="BB10598" s="7"/>
      <c r="BC10598" s="7"/>
      <c r="BD10598" s="7"/>
      <c r="BG10598" s="7"/>
      <c r="BH10598" s="7"/>
      <c r="BI10598" s="7"/>
      <c r="BJ10598" s="7"/>
      <c r="BK10598" s="7"/>
      <c r="BL10598" s="7"/>
      <c r="BM10598" s="7"/>
      <c r="BP10598" s="7"/>
      <c r="BQ10598" s="7"/>
      <c r="BR10598" s="7"/>
      <c r="BS10598" s="7"/>
      <c r="BT10598" s="7"/>
      <c r="BU10598" s="7"/>
      <c r="BV10598" s="7"/>
      <c r="BW10598" s="7"/>
    </row>
    <row r="10599" spans="43:75" x14ac:dyDescent="0.2">
      <c r="AQ10599" s="7"/>
      <c r="AR10599" s="7"/>
      <c r="AS10599" s="7"/>
      <c r="AT10599" s="7"/>
      <c r="AU10599" s="7"/>
      <c r="AV10599" s="234"/>
      <c r="AX10599" s="7"/>
      <c r="AY10599" s="7"/>
      <c r="AZ10599" s="7"/>
      <c r="BA10599" s="7"/>
      <c r="BB10599" s="7"/>
      <c r="BC10599" s="7"/>
      <c r="BD10599" s="7"/>
      <c r="BG10599" s="7"/>
      <c r="BH10599" s="7"/>
      <c r="BI10599" s="7"/>
      <c r="BJ10599" s="7"/>
      <c r="BK10599" s="7"/>
      <c r="BL10599" s="7"/>
      <c r="BM10599" s="7"/>
      <c r="BP10599" s="7"/>
      <c r="BQ10599" s="7"/>
      <c r="BR10599" s="7"/>
      <c r="BS10599" s="7"/>
      <c r="BT10599" s="7"/>
      <c r="BU10599" s="7"/>
      <c r="BV10599" s="7"/>
      <c r="BW10599" s="7"/>
    </row>
    <row r="10600" spans="43:75" x14ac:dyDescent="0.2">
      <c r="AQ10600" s="7"/>
      <c r="AR10600" s="7"/>
      <c r="AS10600" s="7"/>
      <c r="AT10600" s="7"/>
      <c r="AU10600" s="7"/>
      <c r="AV10600" s="234"/>
      <c r="AX10600" s="7"/>
      <c r="AY10600" s="7"/>
      <c r="AZ10600" s="7"/>
      <c r="BA10600" s="7"/>
      <c r="BB10600" s="7"/>
      <c r="BC10600" s="7"/>
      <c r="BD10600" s="7"/>
      <c r="BG10600" s="7"/>
      <c r="BH10600" s="7"/>
      <c r="BI10600" s="7"/>
      <c r="BJ10600" s="7"/>
      <c r="BK10600" s="7"/>
      <c r="BL10600" s="7"/>
      <c r="BM10600" s="7"/>
      <c r="BP10600" s="7"/>
      <c r="BQ10600" s="7"/>
      <c r="BR10600" s="7"/>
      <c r="BS10600" s="7"/>
      <c r="BT10600" s="7"/>
      <c r="BU10600" s="7"/>
      <c r="BV10600" s="7"/>
      <c r="BW10600" s="7"/>
    </row>
    <row r="10601" spans="43:75" x14ac:dyDescent="0.2">
      <c r="AQ10601" s="7"/>
      <c r="AR10601" s="7"/>
      <c r="AS10601" s="7"/>
      <c r="AT10601" s="7"/>
      <c r="AU10601" s="7"/>
      <c r="AV10601" s="234"/>
      <c r="AX10601" s="7"/>
      <c r="AY10601" s="7"/>
      <c r="AZ10601" s="7"/>
      <c r="BA10601" s="7"/>
      <c r="BB10601" s="7"/>
      <c r="BC10601" s="7"/>
      <c r="BD10601" s="7"/>
      <c r="BG10601" s="7"/>
      <c r="BH10601" s="7"/>
      <c r="BI10601" s="7"/>
      <c r="BJ10601" s="7"/>
      <c r="BK10601" s="7"/>
      <c r="BL10601" s="7"/>
      <c r="BM10601" s="7"/>
      <c r="BP10601" s="7"/>
      <c r="BQ10601" s="7"/>
      <c r="BR10601" s="7"/>
      <c r="BS10601" s="7"/>
      <c r="BT10601" s="7"/>
      <c r="BU10601" s="7"/>
      <c r="BV10601" s="7"/>
      <c r="BW10601" s="7"/>
    </row>
    <row r="10602" spans="43:75" x14ac:dyDescent="0.2">
      <c r="AQ10602" s="7"/>
      <c r="AR10602" s="7"/>
      <c r="AS10602" s="7"/>
      <c r="AT10602" s="7"/>
      <c r="AU10602" s="7"/>
      <c r="AV10602" s="234"/>
      <c r="AX10602" s="7"/>
      <c r="AY10602" s="7"/>
      <c r="AZ10602" s="7"/>
      <c r="BA10602" s="7"/>
      <c r="BB10602" s="7"/>
      <c r="BC10602" s="7"/>
      <c r="BD10602" s="7"/>
      <c r="BG10602" s="7"/>
      <c r="BH10602" s="7"/>
      <c r="BI10602" s="7"/>
      <c r="BJ10602" s="7"/>
      <c r="BK10602" s="7"/>
      <c r="BL10602" s="7"/>
      <c r="BM10602" s="7"/>
      <c r="BP10602" s="7"/>
      <c r="BQ10602" s="7"/>
      <c r="BR10602" s="7"/>
      <c r="BS10602" s="7"/>
      <c r="BT10602" s="7"/>
      <c r="BU10602" s="7"/>
      <c r="BV10602" s="7"/>
      <c r="BW10602" s="7"/>
    </row>
    <row r="10603" spans="43:75" x14ac:dyDescent="0.2">
      <c r="AQ10603" s="7"/>
      <c r="AR10603" s="7"/>
      <c r="AS10603" s="7"/>
      <c r="AT10603" s="7"/>
      <c r="AU10603" s="7"/>
      <c r="AV10603" s="234"/>
      <c r="AX10603" s="7"/>
      <c r="AY10603" s="7"/>
      <c r="AZ10603" s="7"/>
      <c r="BA10603" s="7"/>
      <c r="BB10603" s="7"/>
      <c r="BC10603" s="7"/>
      <c r="BD10603" s="7"/>
      <c r="BG10603" s="7"/>
      <c r="BH10603" s="7"/>
      <c r="BI10603" s="7"/>
      <c r="BJ10603" s="7"/>
      <c r="BK10603" s="7"/>
      <c r="BL10603" s="7"/>
      <c r="BM10603" s="7"/>
      <c r="BP10603" s="7"/>
      <c r="BQ10603" s="7"/>
      <c r="BR10603" s="7"/>
      <c r="BS10603" s="7"/>
      <c r="BT10603" s="7"/>
      <c r="BU10603" s="7"/>
      <c r="BV10603" s="7"/>
      <c r="BW10603" s="7"/>
    </row>
    <row r="10604" spans="43:75" x14ac:dyDescent="0.2">
      <c r="AQ10604" s="7"/>
      <c r="AR10604" s="7"/>
      <c r="AS10604" s="7"/>
      <c r="AT10604" s="7"/>
      <c r="AU10604" s="7"/>
      <c r="AV10604" s="234"/>
      <c r="AX10604" s="7"/>
      <c r="AY10604" s="7"/>
      <c r="AZ10604" s="7"/>
      <c r="BA10604" s="7"/>
      <c r="BB10604" s="7"/>
      <c r="BC10604" s="7"/>
      <c r="BD10604" s="7"/>
      <c r="BG10604" s="7"/>
      <c r="BH10604" s="7"/>
      <c r="BI10604" s="7"/>
      <c r="BJ10604" s="7"/>
      <c r="BK10604" s="7"/>
      <c r="BL10604" s="7"/>
      <c r="BM10604" s="7"/>
      <c r="BP10604" s="7"/>
      <c r="BQ10604" s="7"/>
      <c r="BR10604" s="7"/>
      <c r="BS10604" s="7"/>
      <c r="BT10604" s="7"/>
      <c r="BU10604" s="7"/>
      <c r="BV10604" s="7"/>
      <c r="BW10604" s="7"/>
    </row>
    <row r="10605" spans="43:75" x14ac:dyDescent="0.2">
      <c r="AQ10605" s="7"/>
      <c r="AR10605" s="7"/>
      <c r="AS10605" s="7"/>
      <c r="AT10605" s="7"/>
      <c r="AU10605" s="7"/>
      <c r="AV10605" s="234"/>
      <c r="AX10605" s="7"/>
      <c r="AY10605" s="7"/>
      <c r="AZ10605" s="7"/>
      <c r="BA10605" s="7"/>
      <c r="BB10605" s="7"/>
      <c r="BC10605" s="7"/>
      <c r="BD10605" s="7"/>
      <c r="BG10605" s="7"/>
      <c r="BH10605" s="7"/>
      <c r="BI10605" s="7"/>
      <c r="BJ10605" s="7"/>
      <c r="BK10605" s="7"/>
      <c r="BL10605" s="7"/>
      <c r="BM10605" s="7"/>
      <c r="BP10605" s="7"/>
      <c r="BQ10605" s="7"/>
      <c r="BR10605" s="7"/>
      <c r="BS10605" s="7"/>
      <c r="BT10605" s="7"/>
      <c r="BU10605" s="7"/>
      <c r="BV10605" s="7"/>
      <c r="BW10605" s="7"/>
    </row>
    <row r="10606" spans="43:75" x14ac:dyDescent="0.2">
      <c r="AQ10606" s="7"/>
      <c r="AR10606" s="7"/>
      <c r="AS10606" s="7"/>
      <c r="AT10606" s="7"/>
      <c r="AU10606" s="7"/>
      <c r="AV10606" s="234"/>
      <c r="AX10606" s="7"/>
      <c r="AY10606" s="7"/>
      <c r="AZ10606" s="7"/>
      <c r="BA10606" s="7"/>
      <c r="BB10606" s="7"/>
      <c r="BC10606" s="7"/>
      <c r="BD10606" s="7"/>
      <c r="BG10606" s="7"/>
      <c r="BH10606" s="7"/>
      <c r="BI10606" s="7"/>
      <c r="BJ10606" s="7"/>
      <c r="BK10606" s="7"/>
      <c r="BL10606" s="7"/>
      <c r="BM10606" s="7"/>
      <c r="BP10606" s="7"/>
      <c r="BQ10606" s="7"/>
      <c r="BR10606" s="7"/>
      <c r="BS10606" s="7"/>
      <c r="BT10606" s="7"/>
      <c r="BU10606" s="7"/>
      <c r="BV10606" s="7"/>
      <c r="BW10606" s="7"/>
    </row>
    <row r="10607" spans="43:75" x14ac:dyDescent="0.2">
      <c r="AQ10607" s="7"/>
      <c r="AR10607" s="7"/>
      <c r="AS10607" s="7"/>
      <c r="AT10607" s="7"/>
      <c r="AU10607" s="7"/>
      <c r="AV10607" s="234"/>
      <c r="AX10607" s="7"/>
      <c r="AY10607" s="7"/>
      <c r="AZ10607" s="7"/>
      <c r="BA10607" s="7"/>
      <c r="BB10607" s="7"/>
      <c r="BC10607" s="7"/>
      <c r="BD10607" s="7"/>
      <c r="BG10607" s="7"/>
      <c r="BH10607" s="7"/>
      <c r="BI10607" s="7"/>
      <c r="BJ10607" s="7"/>
      <c r="BK10607" s="7"/>
      <c r="BL10607" s="7"/>
      <c r="BM10607" s="7"/>
      <c r="BP10607" s="7"/>
      <c r="BQ10607" s="7"/>
      <c r="BR10607" s="7"/>
      <c r="BS10607" s="7"/>
      <c r="BT10607" s="7"/>
      <c r="BU10607" s="7"/>
      <c r="BV10607" s="7"/>
      <c r="BW10607" s="7"/>
    </row>
    <row r="10608" spans="43:75" x14ac:dyDescent="0.2">
      <c r="AQ10608" s="7"/>
      <c r="AR10608" s="7"/>
      <c r="AS10608" s="7"/>
      <c r="AT10608" s="7"/>
      <c r="AU10608" s="7"/>
      <c r="AV10608" s="234"/>
      <c r="AX10608" s="7"/>
      <c r="AY10608" s="7"/>
      <c r="AZ10608" s="7"/>
      <c r="BA10608" s="7"/>
      <c r="BB10608" s="7"/>
      <c r="BC10608" s="7"/>
      <c r="BD10608" s="7"/>
      <c r="BG10608" s="7"/>
      <c r="BH10608" s="7"/>
      <c r="BI10608" s="7"/>
      <c r="BJ10608" s="7"/>
      <c r="BK10608" s="7"/>
      <c r="BL10608" s="7"/>
      <c r="BM10608" s="7"/>
      <c r="BP10608" s="7"/>
      <c r="BQ10608" s="7"/>
      <c r="BR10608" s="7"/>
      <c r="BS10608" s="7"/>
      <c r="BT10608" s="7"/>
      <c r="BU10608" s="7"/>
      <c r="BV10608" s="7"/>
      <c r="BW10608" s="7"/>
    </row>
    <row r="10609" spans="43:75" x14ac:dyDescent="0.2">
      <c r="AQ10609" s="7"/>
      <c r="AR10609" s="7"/>
      <c r="AS10609" s="7"/>
      <c r="AT10609" s="7"/>
      <c r="AU10609" s="7"/>
      <c r="AV10609" s="234"/>
      <c r="AX10609" s="7"/>
      <c r="AY10609" s="7"/>
      <c r="AZ10609" s="7"/>
      <c r="BA10609" s="7"/>
      <c r="BB10609" s="7"/>
      <c r="BC10609" s="7"/>
      <c r="BD10609" s="7"/>
      <c r="BG10609" s="7"/>
      <c r="BH10609" s="7"/>
      <c r="BI10609" s="7"/>
      <c r="BJ10609" s="7"/>
      <c r="BK10609" s="7"/>
      <c r="BL10609" s="7"/>
      <c r="BM10609" s="7"/>
      <c r="BP10609" s="7"/>
      <c r="BQ10609" s="7"/>
      <c r="BR10609" s="7"/>
      <c r="BS10609" s="7"/>
      <c r="BT10609" s="7"/>
      <c r="BU10609" s="7"/>
      <c r="BV10609" s="7"/>
      <c r="BW10609" s="7"/>
    </row>
    <row r="10610" spans="43:75" x14ac:dyDescent="0.2">
      <c r="AQ10610" s="7"/>
      <c r="AR10610" s="7"/>
      <c r="AS10610" s="7"/>
      <c r="AT10610" s="7"/>
      <c r="AU10610" s="7"/>
      <c r="AV10610" s="234"/>
      <c r="AX10610" s="7"/>
      <c r="AY10610" s="7"/>
      <c r="AZ10610" s="7"/>
      <c r="BA10610" s="7"/>
      <c r="BB10610" s="7"/>
      <c r="BC10610" s="7"/>
      <c r="BD10610" s="7"/>
      <c r="BG10610" s="7"/>
      <c r="BH10610" s="7"/>
      <c r="BI10610" s="7"/>
      <c r="BJ10610" s="7"/>
      <c r="BK10610" s="7"/>
      <c r="BL10610" s="7"/>
      <c r="BM10610" s="7"/>
      <c r="BP10610" s="7"/>
      <c r="BQ10610" s="7"/>
      <c r="BR10610" s="7"/>
      <c r="BS10610" s="7"/>
      <c r="BT10610" s="7"/>
      <c r="BU10610" s="7"/>
      <c r="BV10610" s="7"/>
      <c r="BW10610" s="7"/>
    </row>
    <row r="10611" spans="43:75" x14ac:dyDescent="0.2">
      <c r="AQ10611" s="7"/>
      <c r="AR10611" s="7"/>
      <c r="AS10611" s="7"/>
      <c r="AT10611" s="7"/>
      <c r="AU10611" s="7"/>
      <c r="AV10611" s="234"/>
      <c r="AX10611" s="7"/>
      <c r="AY10611" s="7"/>
      <c r="AZ10611" s="7"/>
      <c r="BA10611" s="7"/>
      <c r="BB10611" s="7"/>
      <c r="BC10611" s="7"/>
      <c r="BD10611" s="7"/>
      <c r="BG10611" s="7"/>
      <c r="BH10611" s="7"/>
      <c r="BI10611" s="7"/>
      <c r="BJ10611" s="7"/>
      <c r="BK10611" s="7"/>
      <c r="BL10611" s="7"/>
      <c r="BM10611" s="7"/>
      <c r="BP10611" s="7"/>
      <c r="BQ10611" s="7"/>
      <c r="BR10611" s="7"/>
      <c r="BS10611" s="7"/>
      <c r="BT10611" s="7"/>
      <c r="BU10611" s="7"/>
      <c r="BV10611" s="7"/>
      <c r="BW10611" s="7"/>
    </row>
    <row r="10612" spans="43:75" x14ac:dyDescent="0.2">
      <c r="AQ10612" s="7"/>
      <c r="AR10612" s="7"/>
      <c r="AS10612" s="7"/>
      <c r="AT10612" s="7"/>
      <c r="AU10612" s="7"/>
      <c r="AV10612" s="234"/>
      <c r="AX10612" s="7"/>
      <c r="AY10612" s="7"/>
      <c r="AZ10612" s="7"/>
      <c r="BA10612" s="7"/>
      <c r="BB10612" s="7"/>
      <c r="BC10612" s="7"/>
      <c r="BD10612" s="7"/>
      <c r="BG10612" s="7"/>
      <c r="BH10612" s="7"/>
      <c r="BI10612" s="7"/>
      <c r="BJ10612" s="7"/>
      <c r="BK10612" s="7"/>
      <c r="BL10612" s="7"/>
      <c r="BM10612" s="7"/>
      <c r="BP10612" s="7"/>
      <c r="BQ10612" s="7"/>
      <c r="BR10612" s="7"/>
      <c r="BS10612" s="7"/>
      <c r="BT10612" s="7"/>
      <c r="BU10612" s="7"/>
      <c r="BV10612" s="7"/>
      <c r="BW10612" s="7"/>
    </row>
    <row r="10613" spans="43:75" x14ac:dyDescent="0.2">
      <c r="AQ10613" s="7"/>
      <c r="AR10613" s="7"/>
      <c r="AS10613" s="7"/>
      <c r="AT10613" s="7"/>
      <c r="AU10613" s="7"/>
      <c r="AV10613" s="234"/>
      <c r="AX10613" s="7"/>
      <c r="AY10613" s="7"/>
      <c r="AZ10613" s="7"/>
      <c r="BA10613" s="7"/>
      <c r="BB10613" s="7"/>
      <c r="BC10613" s="7"/>
      <c r="BD10613" s="7"/>
      <c r="BG10613" s="7"/>
      <c r="BH10613" s="7"/>
      <c r="BI10613" s="7"/>
      <c r="BJ10613" s="7"/>
      <c r="BK10613" s="7"/>
      <c r="BL10613" s="7"/>
      <c r="BM10613" s="7"/>
      <c r="BP10613" s="7"/>
      <c r="BQ10613" s="7"/>
      <c r="BR10613" s="7"/>
      <c r="BS10613" s="7"/>
      <c r="BT10613" s="7"/>
      <c r="BU10613" s="7"/>
      <c r="BV10613" s="7"/>
      <c r="BW10613" s="7"/>
    </row>
    <row r="10614" spans="43:75" x14ac:dyDescent="0.2">
      <c r="AQ10614" s="7"/>
      <c r="AR10614" s="7"/>
      <c r="AS10614" s="7"/>
      <c r="AT10614" s="7"/>
      <c r="AU10614" s="7"/>
      <c r="AV10614" s="234"/>
      <c r="AX10614" s="7"/>
      <c r="AY10614" s="7"/>
      <c r="AZ10614" s="7"/>
      <c r="BA10614" s="7"/>
      <c r="BB10614" s="7"/>
      <c r="BC10614" s="7"/>
      <c r="BD10614" s="7"/>
      <c r="BG10614" s="7"/>
      <c r="BH10614" s="7"/>
      <c r="BI10614" s="7"/>
      <c r="BJ10614" s="7"/>
      <c r="BK10614" s="7"/>
      <c r="BL10614" s="7"/>
      <c r="BM10614" s="7"/>
      <c r="BP10614" s="7"/>
      <c r="BQ10614" s="7"/>
      <c r="BR10614" s="7"/>
      <c r="BS10614" s="7"/>
      <c r="BT10614" s="7"/>
      <c r="BU10614" s="7"/>
      <c r="BV10614" s="7"/>
      <c r="BW10614" s="7"/>
    </row>
    <row r="10615" spans="43:75" x14ac:dyDescent="0.2">
      <c r="AQ10615" s="7"/>
      <c r="AR10615" s="7"/>
      <c r="AS10615" s="7"/>
      <c r="AT10615" s="7"/>
      <c r="AU10615" s="7"/>
      <c r="AV10615" s="234"/>
      <c r="AX10615" s="7"/>
      <c r="AY10615" s="7"/>
      <c r="AZ10615" s="7"/>
      <c r="BA10615" s="7"/>
      <c r="BB10615" s="7"/>
      <c r="BC10615" s="7"/>
      <c r="BD10615" s="7"/>
      <c r="BG10615" s="7"/>
      <c r="BH10615" s="7"/>
      <c r="BI10615" s="7"/>
      <c r="BJ10615" s="7"/>
      <c r="BK10615" s="7"/>
      <c r="BL10615" s="7"/>
      <c r="BM10615" s="7"/>
      <c r="BP10615" s="7"/>
      <c r="BQ10615" s="7"/>
      <c r="BR10615" s="7"/>
      <c r="BS10615" s="7"/>
      <c r="BT10615" s="7"/>
      <c r="BU10615" s="7"/>
      <c r="BV10615" s="7"/>
      <c r="BW10615" s="7"/>
    </row>
    <row r="10616" spans="43:75" x14ac:dyDescent="0.2">
      <c r="AQ10616" s="7"/>
      <c r="AR10616" s="7"/>
      <c r="AS10616" s="7"/>
      <c r="AT10616" s="7"/>
      <c r="AU10616" s="7"/>
      <c r="AV10616" s="234"/>
      <c r="AX10616" s="7"/>
      <c r="AY10616" s="7"/>
      <c r="AZ10616" s="7"/>
      <c r="BA10616" s="7"/>
      <c r="BB10616" s="7"/>
      <c r="BC10616" s="7"/>
      <c r="BD10616" s="7"/>
      <c r="BG10616" s="7"/>
      <c r="BH10616" s="7"/>
      <c r="BI10616" s="7"/>
      <c r="BJ10616" s="7"/>
      <c r="BK10616" s="7"/>
      <c r="BL10616" s="7"/>
      <c r="BM10616" s="7"/>
      <c r="BP10616" s="7"/>
      <c r="BQ10616" s="7"/>
      <c r="BR10616" s="7"/>
      <c r="BS10616" s="7"/>
      <c r="BT10616" s="7"/>
      <c r="BU10616" s="7"/>
      <c r="BV10616" s="7"/>
      <c r="BW10616" s="7"/>
    </row>
    <row r="10617" spans="43:75" x14ac:dyDescent="0.2">
      <c r="AQ10617" s="7"/>
      <c r="AR10617" s="7"/>
      <c r="AS10617" s="7"/>
      <c r="AT10617" s="7"/>
      <c r="AU10617" s="7"/>
      <c r="AV10617" s="234"/>
      <c r="AX10617" s="7"/>
      <c r="AY10617" s="7"/>
      <c r="AZ10617" s="7"/>
      <c r="BA10617" s="7"/>
      <c r="BB10617" s="7"/>
      <c r="BC10617" s="7"/>
      <c r="BD10617" s="7"/>
      <c r="BG10617" s="7"/>
      <c r="BH10617" s="7"/>
      <c r="BI10617" s="7"/>
      <c r="BJ10617" s="7"/>
      <c r="BK10617" s="7"/>
      <c r="BL10617" s="7"/>
      <c r="BM10617" s="7"/>
      <c r="BP10617" s="7"/>
      <c r="BQ10617" s="7"/>
      <c r="BR10617" s="7"/>
      <c r="BS10617" s="7"/>
      <c r="BT10617" s="7"/>
      <c r="BU10617" s="7"/>
      <c r="BV10617" s="7"/>
      <c r="BW10617" s="7"/>
    </row>
    <row r="10618" spans="43:75" x14ac:dyDescent="0.2">
      <c r="AQ10618" s="7"/>
      <c r="AR10618" s="7"/>
      <c r="AS10618" s="7"/>
      <c r="AT10618" s="7"/>
      <c r="AU10618" s="7"/>
      <c r="AV10618" s="234"/>
      <c r="AX10618" s="7"/>
      <c r="AY10618" s="7"/>
      <c r="AZ10618" s="7"/>
      <c r="BA10618" s="7"/>
      <c r="BB10618" s="7"/>
      <c r="BC10618" s="7"/>
      <c r="BD10618" s="7"/>
      <c r="BG10618" s="7"/>
      <c r="BH10618" s="7"/>
      <c r="BI10618" s="7"/>
      <c r="BJ10618" s="7"/>
      <c r="BK10618" s="7"/>
      <c r="BL10618" s="7"/>
      <c r="BM10618" s="7"/>
      <c r="BP10618" s="7"/>
      <c r="BQ10618" s="7"/>
      <c r="BR10618" s="7"/>
      <c r="BS10618" s="7"/>
      <c r="BT10618" s="7"/>
      <c r="BU10618" s="7"/>
      <c r="BV10618" s="7"/>
      <c r="BW10618" s="7"/>
    </row>
    <row r="10619" spans="43:75" x14ac:dyDescent="0.2">
      <c r="AQ10619" s="7"/>
      <c r="AR10619" s="7"/>
      <c r="AS10619" s="7"/>
      <c r="AT10619" s="7"/>
      <c r="AU10619" s="7"/>
      <c r="AV10619" s="234"/>
      <c r="AX10619" s="7"/>
      <c r="AY10619" s="7"/>
      <c r="AZ10619" s="7"/>
      <c r="BA10619" s="7"/>
      <c r="BB10619" s="7"/>
      <c r="BC10619" s="7"/>
      <c r="BD10619" s="7"/>
      <c r="BG10619" s="7"/>
      <c r="BH10619" s="7"/>
      <c r="BI10619" s="7"/>
      <c r="BJ10619" s="7"/>
      <c r="BK10619" s="7"/>
      <c r="BL10619" s="7"/>
      <c r="BM10619" s="7"/>
      <c r="BP10619" s="7"/>
      <c r="BQ10619" s="7"/>
      <c r="BR10619" s="7"/>
      <c r="BS10619" s="7"/>
      <c r="BT10619" s="7"/>
      <c r="BU10619" s="7"/>
      <c r="BV10619" s="7"/>
      <c r="BW10619" s="7"/>
    </row>
    <row r="10620" spans="43:75" x14ac:dyDescent="0.2">
      <c r="AQ10620" s="7"/>
      <c r="AR10620" s="7"/>
      <c r="AS10620" s="7"/>
      <c r="AT10620" s="7"/>
      <c r="AU10620" s="7"/>
      <c r="AV10620" s="234"/>
      <c r="AX10620" s="7"/>
      <c r="AY10620" s="7"/>
      <c r="AZ10620" s="7"/>
      <c r="BA10620" s="7"/>
      <c r="BB10620" s="7"/>
      <c r="BC10620" s="7"/>
      <c r="BD10620" s="7"/>
      <c r="BG10620" s="7"/>
      <c r="BH10620" s="7"/>
      <c r="BI10620" s="7"/>
      <c r="BJ10620" s="7"/>
      <c r="BK10620" s="7"/>
      <c r="BL10620" s="7"/>
      <c r="BM10620" s="7"/>
      <c r="BP10620" s="7"/>
      <c r="BQ10620" s="7"/>
      <c r="BR10620" s="7"/>
      <c r="BS10620" s="7"/>
      <c r="BT10620" s="7"/>
      <c r="BU10620" s="7"/>
      <c r="BV10620" s="7"/>
      <c r="BW10620" s="7"/>
    </row>
    <row r="10621" spans="43:75" x14ac:dyDescent="0.2">
      <c r="AQ10621" s="7"/>
      <c r="AR10621" s="7"/>
      <c r="AS10621" s="7"/>
      <c r="AT10621" s="7"/>
      <c r="AU10621" s="7"/>
      <c r="AV10621" s="234"/>
      <c r="AX10621" s="7"/>
      <c r="AY10621" s="7"/>
      <c r="AZ10621" s="7"/>
      <c r="BA10621" s="7"/>
      <c r="BB10621" s="7"/>
      <c r="BC10621" s="7"/>
      <c r="BD10621" s="7"/>
      <c r="BG10621" s="7"/>
      <c r="BH10621" s="7"/>
      <c r="BI10621" s="7"/>
      <c r="BJ10621" s="7"/>
      <c r="BK10621" s="7"/>
      <c r="BL10621" s="7"/>
      <c r="BM10621" s="7"/>
      <c r="BP10621" s="7"/>
      <c r="BQ10621" s="7"/>
      <c r="BR10621" s="7"/>
      <c r="BS10621" s="7"/>
      <c r="BT10621" s="7"/>
      <c r="BU10621" s="7"/>
      <c r="BV10621" s="7"/>
      <c r="BW10621" s="7"/>
    </row>
    <row r="10622" spans="43:75" x14ac:dyDescent="0.2">
      <c r="AQ10622" s="7"/>
      <c r="AR10622" s="7"/>
      <c r="AS10622" s="7"/>
      <c r="AT10622" s="7"/>
      <c r="AU10622" s="7"/>
      <c r="AV10622" s="234"/>
      <c r="AX10622" s="7"/>
      <c r="AY10622" s="7"/>
      <c r="AZ10622" s="7"/>
      <c r="BA10622" s="7"/>
      <c r="BB10622" s="7"/>
      <c r="BC10622" s="7"/>
      <c r="BD10622" s="7"/>
      <c r="BG10622" s="7"/>
      <c r="BH10622" s="7"/>
      <c r="BI10622" s="7"/>
      <c r="BJ10622" s="7"/>
      <c r="BK10622" s="7"/>
      <c r="BL10622" s="7"/>
      <c r="BM10622" s="7"/>
      <c r="BP10622" s="7"/>
      <c r="BQ10622" s="7"/>
      <c r="BR10622" s="7"/>
      <c r="BS10622" s="7"/>
      <c r="BT10622" s="7"/>
      <c r="BU10622" s="7"/>
      <c r="BV10622" s="7"/>
      <c r="BW10622" s="7"/>
    </row>
    <row r="10623" spans="43:75" x14ac:dyDescent="0.2">
      <c r="AQ10623" s="7"/>
      <c r="AR10623" s="7"/>
      <c r="AS10623" s="7"/>
      <c r="AT10623" s="7"/>
      <c r="AU10623" s="7"/>
      <c r="AV10623" s="234"/>
      <c r="AX10623" s="7"/>
      <c r="AY10623" s="7"/>
      <c r="AZ10623" s="7"/>
      <c r="BA10623" s="7"/>
      <c r="BB10623" s="7"/>
      <c r="BC10623" s="7"/>
      <c r="BD10623" s="7"/>
      <c r="BG10623" s="7"/>
      <c r="BH10623" s="7"/>
      <c r="BI10623" s="7"/>
      <c r="BJ10623" s="7"/>
      <c r="BK10623" s="7"/>
      <c r="BL10623" s="7"/>
      <c r="BM10623" s="7"/>
      <c r="BP10623" s="7"/>
      <c r="BQ10623" s="7"/>
      <c r="BR10623" s="7"/>
      <c r="BS10623" s="7"/>
      <c r="BT10623" s="7"/>
      <c r="BU10623" s="7"/>
      <c r="BV10623" s="7"/>
      <c r="BW10623" s="7"/>
    </row>
    <row r="10624" spans="43:75" x14ac:dyDescent="0.2">
      <c r="AQ10624" s="7"/>
      <c r="AR10624" s="7"/>
      <c r="AS10624" s="7"/>
      <c r="AT10624" s="7"/>
      <c r="AU10624" s="7"/>
      <c r="AV10624" s="234"/>
      <c r="AX10624" s="7"/>
      <c r="AY10624" s="7"/>
      <c r="AZ10624" s="7"/>
      <c r="BA10624" s="7"/>
      <c r="BB10624" s="7"/>
      <c r="BC10624" s="7"/>
      <c r="BD10624" s="7"/>
      <c r="BG10624" s="7"/>
      <c r="BH10624" s="7"/>
      <c r="BI10624" s="7"/>
      <c r="BJ10624" s="7"/>
      <c r="BK10624" s="7"/>
      <c r="BL10624" s="7"/>
      <c r="BM10624" s="7"/>
      <c r="BP10624" s="7"/>
      <c r="BQ10624" s="7"/>
      <c r="BR10624" s="7"/>
      <c r="BS10624" s="7"/>
      <c r="BT10624" s="7"/>
      <c r="BU10624" s="7"/>
      <c r="BV10624" s="7"/>
      <c r="BW10624" s="7"/>
    </row>
    <row r="10625" spans="43:75" x14ac:dyDescent="0.2">
      <c r="AQ10625" s="7"/>
      <c r="AR10625" s="7"/>
      <c r="AS10625" s="7"/>
      <c r="AT10625" s="7"/>
      <c r="AU10625" s="7"/>
      <c r="AV10625" s="234"/>
      <c r="AX10625" s="7"/>
      <c r="AY10625" s="7"/>
      <c r="AZ10625" s="7"/>
      <c r="BA10625" s="7"/>
      <c r="BB10625" s="7"/>
      <c r="BC10625" s="7"/>
      <c r="BD10625" s="7"/>
      <c r="BG10625" s="7"/>
      <c r="BH10625" s="7"/>
      <c r="BI10625" s="7"/>
      <c r="BJ10625" s="7"/>
      <c r="BK10625" s="7"/>
      <c r="BL10625" s="7"/>
      <c r="BM10625" s="7"/>
      <c r="BP10625" s="7"/>
      <c r="BQ10625" s="7"/>
      <c r="BR10625" s="7"/>
      <c r="BS10625" s="7"/>
      <c r="BT10625" s="7"/>
      <c r="BU10625" s="7"/>
      <c r="BV10625" s="7"/>
      <c r="BW10625" s="7"/>
    </row>
    <row r="10626" spans="43:75" x14ac:dyDescent="0.2">
      <c r="AQ10626" s="7"/>
      <c r="AR10626" s="7"/>
      <c r="AS10626" s="7"/>
      <c r="AT10626" s="7"/>
      <c r="AU10626" s="7"/>
      <c r="AV10626" s="234"/>
      <c r="AX10626" s="7"/>
      <c r="AY10626" s="7"/>
      <c r="AZ10626" s="7"/>
      <c r="BA10626" s="7"/>
      <c r="BB10626" s="7"/>
      <c r="BC10626" s="7"/>
      <c r="BD10626" s="7"/>
      <c r="BG10626" s="7"/>
      <c r="BH10626" s="7"/>
      <c r="BI10626" s="7"/>
      <c r="BJ10626" s="7"/>
      <c r="BK10626" s="7"/>
      <c r="BL10626" s="7"/>
      <c r="BM10626" s="7"/>
      <c r="BP10626" s="7"/>
      <c r="BQ10626" s="7"/>
      <c r="BR10626" s="7"/>
      <c r="BS10626" s="7"/>
      <c r="BT10626" s="7"/>
      <c r="BU10626" s="7"/>
      <c r="BV10626" s="7"/>
      <c r="BW10626" s="7"/>
    </row>
    <row r="10627" spans="43:75" x14ac:dyDescent="0.2">
      <c r="AQ10627" s="7"/>
      <c r="AR10627" s="7"/>
      <c r="AS10627" s="7"/>
      <c r="AT10627" s="7"/>
      <c r="AU10627" s="7"/>
      <c r="AV10627" s="234"/>
      <c r="AX10627" s="7"/>
      <c r="AY10627" s="7"/>
      <c r="AZ10627" s="7"/>
      <c r="BA10627" s="7"/>
      <c r="BB10627" s="7"/>
      <c r="BC10627" s="7"/>
      <c r="BD10627" s="7"/>
      <c r="BG10627" s="7"/>
      <c r="BH10627" s="7"/>
      <c r="BI10627" s="7"/>
      <c r="BJ10627" s="7"/>
      <c r="BK10627" s="7"/>
      <c r="BL10627" s="7"/>
      <c r="BM10627" s="7"/>
      <c r="BP10627" s="7"/>
      <c r="BQ10627" s="7"/>
      <c r="BR10627" s="7"/>
      <c r="BS10627" s="7"/>
      <c r="BT10627" s="7"/>
      <c r="BU10627" s="7"/>
      <c r="BV10627" s="7"/>
      <c r="BW10627" s="7"/>
    </row>
    <row r="10628" spans="43:75" x14ac:dyDescent="0.2">
      <c r="AQ10628" s="7"/>
      <c r="AR10628" s="7"/>
      <c r="AS10628" s="7"/>
      <c r="AT10628" s="7"/>
      <c r="AU10628" s="7"/>
      <c r="AV10628" s="234"/>
      <c r="AX10628" s="7"/>
      <c r="AY10628" s="7"/>
      <c r="AZ10628" s="7"/>
      <c r="BA10628" s="7"/>
      <c r="BB10628" s="7"/>
      <c r="BC10628" s="7"/>
      <c r="BD10628" s="7"/>
      <c r="BG10628" s="7"/>
      <c r="BH10628" s="7"/>
      <c r="BI10628" s="7"/>
      <c r="BJ10628" s="7"/>
      <c r="BK10628" s="7"/>
      <c r="BL10628" s="7"/>
      <c r="BM10628" s="7"/>
      <c r="BP10628" s="7"/>
      <c r="BQ10628" s="7"/>
      <c r="BR10628" s="7"/>
      <c r="BS10628" s="7"/>
      <c r="BT10628" s="7"/>
      <c r="BU10628" s="7"/>
      <c r="BV10628" s="7"/>
      <c r="BW10628" s="7"/>
    </row>
    <row r="10629" spans="43:75" x14ac:dyDescent="0.2">
      <c r="AQ10629" s="7"/>
      <c r="AR10629" s="7"/>
      <c r="AS10629" s="7"/>
      <c r="AT10629" s="7"/>
      <c r="AU10629" s="7"/>
      <c r="AV10629" s="234"/>
      <c r="AX10629" s="7"/>
      <c r="AY10629" s="7"/>
      <c r="AZ10629" s="7"/>
      <c r="BA10629" s="7"/>
      <c r="BB10629" s="7"/>
      <c r="BC10629" s="7"/>
      <c r="BD10629" s="7"/>
      <c r="BG10629" s="7"/>
      <c r="BH10629" s="7"/>
      <c r="BI10629" s="7"/>
      <c r="BJ10629" s="7"/>
      <c r="BK10629" s="7"/>
      <c r="BL10629" s="7"/>
      <c r="BM10629" s="7"/>
      <c r="BP10629" s="7"/>
      <c r="BQ10629" s="7"/>
      <c r="BR10629" s="7"/>
      <c r="BS10629" s="7"/>
      <c r="BT10629" s="7"/>
      <c r="BU10629" s="7"/>
      <c r="BV10629" s="7"/>
      <c r="BW10629" s="7"/>
    </row>
    <row r="10630" spans="43:75" x14ac:dyDescent="0.2">
      <c r="AQ10630" s="7"/>
      <c r="AR10630" s="7"/>
      <c r="AS10630" s="7"/>
      <c r="AT10630" s="7"/>
      <c r="AU10630" s="7"/>
      <c r="AV10630" s="234"/>
      <c r="AX10630" s="7"/>
      <c r="AY10630" s="7"/>
      <c r="AZ10630" s="7"/>
      <c r="BA10630" s="7"/>
      <c r="BB10630" s="7"/>
      <c r="BC10630" s="7"/>
      <c r="BD10630" s="7"/>
      <c r="BG10630" s="7"/>
      <c r="BH10630" s="7"/>
      <c r="BI10630" s="7"/>
      <c r="BJ10630" s="7"/>
      <c r="BK10630" s="7"/>
      <c r="BL10630" s="7"/>
      <c r="BM10630" s="7"/>
      <c r="BP10630" s="7"/>
      <c r="BQ10630" s="7"/>
      <c r="BR10630" s="7"/>
      <c r="BS10630" s="7"/>
      <c r="BT10630" s="7"/>
      <c r="BU10630" s="7"/>
      <c r="BV10630" s="7"/>
      <c r="BW10630" s="7"/>
    </row>
    <row r="10631" spans="43:75" x14ac:dyDescent="0.2">
      <c r="AQ10631" s="7"/>
      <c r="AR10631" s="7"/>
      <c r="AS10631" s="7"/>
      <c r="AT10631" s="7"/>
      <c r="AU10631" s="7"/>
      <c r="AV10631" s="234"/>
      <c r="AX10631" s="7"/>
      <c r="AY10631" s="7"/>
      <c r="AZ10631" s="7"/>
      <c r="BA10631" s="7"/>
      <c r="BB10631" s="7"/>
      <c r="BC10631" s="7"/>
      <c r="BD10631" s="7"/>
      <c r="BG10631" s="7"/>
      <c r="BH10631" s="7"/>
      <c r="BI10631" s="7"/>
      <c r="BJ10631" s="7"/>
      <c r="BK10631" s="7"/>
      <c r="BL10631" s="7"/>
      <c r="BM10631" s="7"/>
      <c r="BP10631" s="7"/>
      <c r="BQ10631" s="7"/>
      <c r="BR10631" s="7"/>
      <c r="BS10631" s="7"/>
      <c r="BT10631" s="7"/>
      <c r="BU10631" s="7"/>
      <c r="BV10631" s="7"/>
      <c r="BW10631" s="7"/>
    </row>
    <row r="10632" spans="43:75" x14ac:dyDescent="0.2">
      <c r="AQ10632" s="7"/>
      <c r="AR10632" s="7"/>
      <c r="AS10632" s="7"/>
      <c r="AT10632" s="7"/>
      <c r="AU10632" s="7"/>
      <c r="AV10632" s="234"/>
      <c r="AX10632" s="7"/>
      <c r="AY10632" s="7"/>
      <c r="AZ10632" s="7"/>
      <c r="BA10632" s="7"/>
      <c r="BB10632" s="7"/>
      <c r="BC10632" s="7"/>
      <c r="BD10632" s="7"/>
      <c r="BG10632" s="7"/>
      <c r="BH10632" s="7"/>
      <c r="BI10632" s="7"/>
      <c r="BJ10632" s="7"/>
      <c r="BK10632" s="7"/>
      <c r="BL10632" s="7"/>
      <c r="BM10632" s="7"/>
      <c r="BP10632" s="7"/>
      <c r="BQ10632" s="7"/>
      <c r="BR10632" s="7"/>
      <c r="BS10632" s="7"/>
      <c r="BT10632" s="7"/>
      <c r="BU10632" s="7"/>
      <c r="BV10632" s="7"/>
      <c r="BW10632" s="7"/>
    </row>
    <row r="10633" spans="43:75" x14ac:dyDescent="0.2">
      <c r="AQ10633" s="7"/>
      <c r="AR10633" s="7"/>
      <c r="AS10633" s="7"/>
      <c r="AT10633" s="7"/>
      <c r="AU10633" s="7"/>
      <c r="AV10633" s="234"/>
      <c r="AX10633" s="7"/>
      <c r="AY10633" s="7"/>
      <c r="AZ10633" s="7"/>
      <c r="BA10633" s="7"/>
      <c r="BB10633" s="7"/>
      <c r="BC10633" s="7"/>
      <c r="BD10633" s="7"/>
      <c r="BG10633" s="7"/>
      <c r="BH10633" s="7"/>
      <c r="BI10633" s="7"/>
      <c r="BJ10633" s="7"/>
      <c r="BK10633" s="7"/>
      <c r="BL10633" s="7"/>
      <c r="BM10633" s="7"/>
      <c r="BP10633" s="7"/>
      <c r="BQ10633" s="7"/>
      <c r="BR10633" s="7"/>
      <c r="BS10633" s="7"/>
      <c r="BT10633" s="7"/>
      <c r="BU10633" s="7"/>
      <c r="BV10633" s="7"/>
      <c r="BW10633" s="7"/>
    </row>
    <row r="10634" spans="43:75" x14ac:dyDescent="0.2">
      <c r="AQ10634" s="7"/>
      <c r="AR10634" s="7"/>
      <c r="AS10634" s="7"/>
      <c r="AT10634" s="7"/>
      <c r="AU10634" s="7"/>
      <c r="AV10634" s="234"/>
      <c r="AX10634" s="7"/>
      <c r="AY10634" s="7"/>
      <c r="AZ10634" s="7"/>
      <c r="BA10634" s="7"/>
      <c r="BB10634" s="7"/>
      <c r="BC10634" s="7"/>
      <c r="BD10634" s="7"/>
      <c r="BG10634" s="7"/>
      <c r="BH10634" s="7"/>
      <c r="BI10634" s="7"/>
      <c r="BJ10634" s="7"/>
      <c r="BK10634" s="7"/>
      <c r="BL10634" s="7"/>
      <c r="BM10634" s="7"/>
      <c r="BP10634" s="7"/>
      <c r="BQ10634" s="7"/>
      <c r="BR10634" s="7"/>
      <c r="BS10634" s="7"/>
      <c r="BT10634" s="7"/>
      <c r="BU10634" s="7"/>
      <c r="BV10634" s="7"/>
      <c r="BW10634" s="7"/>
    </row>
    <row r="10635" spans="43:75" x14ac:dyDescent="0.2">
      <c r="AQ10635" s="7"/>
      <c r="AR10635" s="7"/>
      <c r="AS10635" s="7"/>
      <c r="AT10635" s="7"/>
      <c r="AU10635" s="7"/>
      <c r="AV10635" s="234"/>
      <c r="AX10635" s="7"/>
      <c r="AY10635" s="7"/>
      <c r="AZ10635" s="7"/>
      <c r="BA10635" s="7"/>
      <c r="BB10635" s="7"/>
      <c r="BC10635" s="7"/>
      <c r="BD10635" s="7"/>
      <c r="BG10635" s="7"/>
      <c r="BH10635" s="7"/>
      <c r="BI10635" s="7"/>
      <c r="BJ10635" s="7"/>
      <c r="BK10635" s="7"/>
      <c r="BL10635" s="7"/>
      <c r="BM10635" s="7"/>
      <c r="BP10635" s="7"/>
      <c r="BQ10635" s="7"/>
      <c r="BR10635" s="7"/>
      <c r="BS10635" s="7"/>
      <c r="BT10635" s="7"/>
      <c r="BU10635" s="7"/>
      <c r="BV10635" s="7"/>
      <c r="BW10635" s="7"/>
    </row>
    <row r="10636" spans="43:75" x14ac:dyDescent="0.2">
      <c r="AQ10636" s="7"/>
      <c r="AR10636" s="7"/>
      <c r="AS10636" s="7"/>
      <c r="AT10636" s="7"/>
      <c r="AU10636" s="7"/>
      <c r="AV10636" s="234"/>
      <c r="AX10636" s="7"/>
      <c r="AY10636" s="7"/>
      <c r="AZ10636" s="7"/>
      <c r="BA10636" s="7"/>
      <c r="BB10636" s="7"/>
      <c r="BC10636" s="7"/>
      <c r="BD10636" s="7"/>
      <c r="BG10636" s="7"/>
      <c r="BH10636" s="7"/>
      <c r="BI10636" s="7"/>
      <c r="BJ10636" s="7"/>
      <c r="BK10636" s="7"/>
      <c r="BL10636" s="7"/>
      <c r="BM10636" s="7"/>
      <c r="BP10636" s="7"/>
      <c r="BQ10636" s="7"/>
      <c r="BR10636" s="7"/>
      <c r="BS10636" s="7"/>
      <c r="BT10636" s="7"/>
      <c r="BU10636" s="7"/>
      <c r="BV10636" s="7"/>
      <c r="BW10636" s="7"/>
    </row>
    <row r="10637" spans="43:75" x14ac:dyDescent="0.2">
      <c r="AQ10637" s="7"/>
      <c r="AR10637" s="7"/>
      <c r="AS10637" s="7"/>
      <c r="AT10637" s="7"/>
      <c r="AU10637" s="7"/>
      <c r="AV10637" s="234"/>
      <c r="AX10637" s="7"/>
      <c r="AY10637" s="7"/>
      <c r="AZ10637" s="7"/>
      <c r="BA10637" s="7"/>
      <c r="BB10637" s="7"/>
      <c r="BC10637" s="7"/>
      <c r="BD10637" s="7"/>
      <c r="BG10637" s="7"/>
      <c r="BH10637" s="7"/>
      <c r="BI10637" s="7"/>
      <c r="BJ10637" s="7"/>
      <c r="BK10637" s="7"/>
      <c r="BL10637" s="7"/>
      <c r="BM10637" s="7"/>
      <c r="BP10637" s="7"/>
      <c r="BQ10637" s="7"/>
      <c r="BR10637" s="7"/>
      <c r="BS10637" s="7"/>
      <c r="BT10637" s="7"/>
      <c r="BU10637" s="7"/>
      <c r="BV10637" s="7"/>
      <c r="BW10637" s="7"/>
    </row>
    <row r="10638" spans="43:75" x14ac:dyDescent="0.2">
      <c r="AQ10638" s="7"/>
      <c r="AR10638" s="7"/>
      <c r="AS10638" s="7"/>
      <c r="AT10638" s="7"/>
      <c r="AU10638" s="7"/>
      <c r="AV10638" s="234"/>
      <c r="AX10638" s="7"/>
      <c r="AY10638" s="7"/>
      <c r="AZ10638" s="7"/>
      <c r="BA10638" s="7"/>
      <c r="BB10638" s="7"/>
      <c r="BC10638" s="7"/>
      <c r="BD10638" s="7"/>
      <c r="BG10638" s="7"/>
      <c r="BH10638" s="7"/>
      <c r="BI10638" s="7"/>
      <c r="BJ10638" s="7"/>
      <c r="BK10638" s="7"/>
      <c r="BL10638" s="7"/>
      <c r="BM10638" s="7"/>
      <c r="BP10638" s="7"/>
      <c r="BQ10638" s="7"/>
      <c r="BR10638" s="7"/>
      <c r="BS10638" s="7"/>
      <c r="BT10638" s="7"/>
      <c r="BU10638" s="7"/>
      <c r="BV10638" s="7"/>
      <c r="BW10638" s="7"/>
    </row>
    <row r="10639" spans="43:75" x14ac:dyDescent="0.2">
      <c r="AQ10639" s="7"/>
      <c r="AR10639" s="7"/>
      <c r="AS10639" s="7"/>
      <c r="AT10639" s="7"/>
      <c r="AU10639" s="7"/>
      <c r="AV10639" s="234"/>
      <c r="AX10639" s="7"/>
      <c r="AY10639" s="7"/>
      <c r="AZ10639" s="7"/>
      <c r="BA10639" s="7"/>
      <c r="BB10639" s="7"/>
      <c r="BC10639" s="7"/>
      <c r="BD10639" s="7"/>
      <c r="BG10639" s="7"/>
      <c r="BH10639" s="7"/>
      <c r="BI10639" s="7"/>
      <c r="BJ10639" s="7"/>
      <c r="BK10639" s="7"/>
      <c r="BL10639" s="7"/>
      <c r="BM10639" s="7"/>
      <c r="BP10639" s="7"/>
      <c r="BQ10639" s="7"/>
      <c r="BR10639" s="7"/>
      <c r="BS10639" s="7"/>
      <c r="BT10639" s="7"/>
      <c r="BU10639" s="7"/>
      <c r="BV10639" s="7"/>
      <c r="BW10639" s="7"/>
    </row>
    <row r="10640" spans="43:75" x14ac:dyDescent="0.2">
      <c r="AQ10640" s="7"/>
      <c r="AR10640" s="7"/>
      <c r="AS10640" s="7"/>
      <c r="AT10640" s="7"/>
      <c r="AU10640" s="7"/>
      <c r="AV10640" s="234"/>
      <c r="AX10640" s="7"/>
      <c r="AY10640" s="7"/>
      <c r="AZ10640" s="7"/>
      <c r="BA10640" s="7"/>
      <c r="BB10640" s="7"/>
      <c r="BC10640" s="7"/>
      <c r="BD10640" s="7"/>
      <c r="BG10640" s="7"/>
      <c r="BH10640" s="7"/>
      <c r="BI10640" s="7"/>
      <c r="BJ10640" s="7"/>
      <c r="BK10640" s="7"/>
      <c r="BL10640" s="7"/>
      <c r="BM10640" s="7"/>
      <c r="BP10640" s="7"/>
      <c r="BQ10640" s="7"/>
      <c r="BR10640" s="7"/>
      <c r="BS10640" s="7"/>
      <c r="BT10640" s="7"/>
      <c r="BU10640" s="7"/>
      <c r="BV10640" s="7"/>
      <c r="BW10640" s="7"/>
    </row>
    <row r="10641" spans="43:75" x14ac:dyDescent="0.2">
      <c r="AQ10641" s="7"/>
      <c r="AR10641" s="7"/>
      <c r="AS10641" s="7"/>
      <c r="AT10641" s="7"/>
      <c r="AU10641" s="7"/>
      <c r="AV10641" s="234"/>
      <c r="AX10641" s="7"/>
      <c r="AY10641" s="7"/>
      <c r="AZ10641" s="7"/>
      <c r="BA10641" s="7"/>
      <c r="BB10641" s="7"/>
      <c r="BC10641" s="7"/>
      <c r="BD10641" s="7"/>
      <c r="BG10641" s="7"/>
      <c r="BH10641" s="7"/>
      <c r="BI10641" s="7"/>
      <c r="BJ10641" s="7"/>
      <c r="BK10641" s="7"/>
      <c r="BL10641" s="7"/>
      <c r="BM10641" s="7"/>
      <c r="BP10641" s="7"/>
      <c r="BQ10641" s="7"/>
      <c r="BR10641" s="7"/>
      <c r="BS10641" s="7"/>
      <c r="BT10641" s="7"/>
      <c r="BU10641" s="7"/>
      <c r="BV10641" s="7"/>
      <c r="BW10641" s="7"/>
    </row>
    <row r="10642" spans="43:75" x14ac:dyDescent="0.2">
      <c r="AQ10642" s="7"/>
      <c r="AR10642" s="7"/>
      <c r="AS10642" s="7"/>
      <c r="AT10642" s="7"/>
      <c r="AU10642" s="7"/>
      <c r="AV10642" s="234"/>
      <c r="AX10642" s="7"/>
      <c r="AY10642" s="7"/>
      <c r="AZ10642" s="7"/>
      <c r="BA10642" s="7"/>
      <c r="BB10642" s="7"/>
      <c r="BC10642" s="7"/>
      <c r="BD10642" s="7"/>
      <c r="BG10642" s="7"/>
      <c r="BH10642" s="7"/>
      <c r="BI10642" s="7"/>
      <c r="BJ10642" s="7"/>
      <c r="BK10642" s="7"/>
      <c r="BL10642" s="7"/>
      <c r="BM10642" s="7"/>
      <c r="BP10642" s="7"/>
      <c r="BQ10642" s="7"/>
      <c r="BR10642" s="7"/>
      <c r="BS10642" s="7"/>
      <c r="BT10642" s="7"/>
      <c r="BU10642" s="7"/>
      <c r="BV10642" s="7"/>
      <c r="BW10642" s="7"/>
    </row>
    <row r="10643" spans="43:75" x14ac:dyDescent="0.2">
      <c r="AQ10643" s="7"/>
      <c r="AR10643" s="7"/>
      <c r="AS10643" s="7"/>
      <c r="AT10643" s="7"/>
      <c r="AU10643" s="7"/>
      <c r="AV10643" s="234"/>
      <c r="AX10643" s="7"/>
      <c r="AY10643" s="7"/>
      <c r="AZ10643" s="7"/>
      <c r="BA10643" s="7"/>
      <c r="BB10643" s="7"/>
      <c r="BC10643" s="7"/>
      <c r="BD10643" s="7"/>
      <c r="BG10643" s="7"/>
      <c r="BH10643" s="7"/>
      <c r="BI10643" s="7"/>
      <c r="BJ10643" s="7"/>
      <c r="BK10643" s="7"/>
      <c r="BL10643" s="7"/>
      <c r="BM10643" s="7"/>
      <c r="BP10643" s="7"/>
      <c r="BQ10643" s="7"/>
      <c r="BR10643" s="7"/>
      <c r="BS10643" s="7"/>
      <c r="BT10643" s="7"/>
      <c r="BU10643" s="7"/>
      <c r="BV10643" s="7"/>
      <c r="BW10643" s="7"/>
    </row>
    <row r="10644" spans="43:75" x14ac:dyDescent="0.2">
      <c r="AQ10644" s="7"/>
      <c r="AR10644" s="7"/>
      <c r="AS10644" s="7"/>
      <c r="AT10644" s="7"/>
      <c r="AU10644" s="7"/>
      <c r="AV10644" s="234"/>
      <c r="AX10644" s="7"/>
      <c r="AY10644" s="7"/>
      <c r="AZ10644" s="7"/>
      <c r="BA10644" s="7"/>
      <c r="BB10644" s="7"/>
      <c r="BC10644" s="7"/>
      <c r="BD10644" s="7"/>
      <c r="BG10644" s="7"/>
      <c r="BH10644" s="7"/>
      <c r="BI10644" s="7"/>
      <c r="BJ10644" s="7"/>
      <c r="BK10644" s="7"/>
      <c r="BL10644" s="7"/>
      <c r="BM10644" s="7"/>
      <c r="BP10644" s="7"/>
      <c r="BQ10644" s="7"/>
      <c r="BR10644" s="7"/>
      <c r="BS10644" s="7"/>
      <c r="BT10644" s="7"/>
      <c r="BU10644" s="7"/>
      <c r="BV10644" s="7"/>
      <c r="BW10644" s="7"/>
    </row>
    <row r="10645" spans="43:75" x14ac:dyDescent="0.2">
      <c r="AQ10645" s="7"/>
      <c r="AR10645" s="7"/>
      <c r="AS10645" s="7"/>
      <c r="AT10645" s="7"/>
      <c r="AU10645" s="7"/>
      <c r="AV10645" s="234"/>
      <c r="AX10645" s="7"/>
      <c r="AY10645" s="7"/>
      <c r="AZ10645" s="7"/>
      <c r="BA10645" s="7"/>
      <c r="BB10645" s="7"/>
      <c r="BC10645" s="7"/>
      <c r="BD10645" s="7"/>
      <c r="BG10645" s="7"/>
      <c r="BH10645" s="7"/>
      <c r="BI10645" s="7"/>
      <c r="BJ10645" s="7"/>
      <c r="BK10645" s="7"/>
      <c r="BL10645" s="7"/>
      <c r="BM10645" s="7"/>
      <c r="BP10645" s="7"/>
      <c r="BQ10645" s="7"/>
      <c r="BR10645" s="7"/>
      <c r="BS10645" s="7"/>
      <c r="BT10645" s="7"/>
      <c r="BU10645" s="7"/>
      <c r="BV10645" s="7"/>
      <c r="BW10645" s="7"/>
    </row>
    <row r="10646" spans="43:75" x14ac:dyDescent="0.2">
      <c r="AQ10646" s="7"/>
      <c r="AR10646" s="7"/>
      <c r="AS10646" s="7"/>
      <c r="AT10646" s="7"/>
      <c r="AU10646" s="7"/>
      <c r="AV10646" s="234"/>
      <c r="AX10646" s="7"/>
      <c r="AY10646" s="7"/>
      <c r="AZ10646" s="7"/>
      <c r="BA10646" s="7"/>
      <c r="BB10646" s="7"/>
      <c r="BC10646" s="7"/>
      <c r="BD10646" s="7"/>
      <c r="BG10646" s="7"/>
      <c r="BH10646" s="7"/>
      <c r="BI10646" s="7"/>
      <c r="BJ10646" s="7"/>
      <c r="BK10646" s="7"/>
      <c r="BL10646" s="7"/>
      <c r="BM10646" s="7"/>
      <c r="BP10646" s="7"/>
      <c r="BQ10646" s="7"/>
      <c r="BR10646" s="7"/>
      <c r="BS10646" s="7"/>
      <c r="BT10646" s="7"/>
      <c r="BU10646" s="7"/>
      <c r="BV10646" s="7"/>
      <c r="BW10646" s="7"/>
    </row>
    <row r="10647" spans="43:75" x14ac:dyDescent="0.2">
      <c r="AQ10647" s="7"/>
      <c r="AR10647" s="7"/>
      <c r="AS10647" s="7"/>
      <c r="AT10647" s="7"/>
      <c r="AU10647" s="7"/>
      <c r="AV10647" s="234"/>
      <c r="AX10647" s="7"/>
      <c r="AY10647" s="7"/>
      <c r="AZ10647" s="7"/>
      <c r="BA10647" s="7"/>
      <c r="BB10647" s="7"/>
      <c r="BC10647" s="7"/>
      <c r="BD10647" s="7"/>
      <c r="BG10647" s="7"/>
      <c r="BH10647" s="7"/>
      <c r="BI10647" s="7"/>
      <c r="BJ10647" s="7"/>
      <c r="BK10647" s="7"/>
      <c r="BL10647" s="7"/>
      <c r="BM10647" s="7"/>
      <c r="BP10647" s="7"/>
      <c r="BQ10647" s="7"/>
      <c r="BR10647" s="7"/>
      <c r="BS10647" s="7"/>
      <c r="BT10647" s="7"/>
      <c r="BU10647" s="7"/>
      <c r="BV10647" s="7"/>
      <c r="BW10647" s="7"/>
    </row>
    <row r="10648" spans="43:75" x14ac:dyDescent="0.2">
      <c r="AQ10648" s="7"/>
      <c r="AR10648" s="7"/>
      <c r="AS10648" s="7"/>
      <c r="AT10648" s="7"/>
      <c r="AU10648" s="7"/>
      <c r="AV10648" s="234"/>
      <c r="AX10648" s="7"/>
      <c r="AY10648" s="7"/>
      <c r="AZ10648" s="7"/>
      <c r="BA10648" s="7"/>
      <c r="BB10648" s="7"/>
      <c r="BC10648" s="7"/>
      <c r="BD10648" s="7"/>
      <c r="BG10648" s="7"/>
      <c r="BH10648" s="7"/>
      <c r="BI10648" s="7"/>
      <c r="BJ10648" s="7"/>
      <c r="BK10648" s="7"/>
      <c r="BL10648" s="7"/>
      <c r="BM10648" s="7"/>
      <c r="BP10648" s="7"/>
      <c r="BQ10648" s="7"/>
      <c r="BR10648" s="7"/>
      <c r="BS10648" s="7"/>
      <c r="BT10648" s="7"/>
      <c r="BU10648" s="7"/>
      <c r="BV10648" s="7"/>
      <c r="BW10648" s="7"/>
    </row>
    <row r="10649" spans="43:75" x14ac:dyDescent="0.2">
      <c r="AQ10649" s="7"/>
      <c r="AR10649" s="7"/>
      <c r="AS10649" s="7"/>
      <c r="AT10649" s="7"/>
      <c r="AU10649" s="7"/>
      <c r="AV10649" s="234"/>
      <c r="AX10649" s="7"/>
      <c r="AY10649" s="7"/>
      <c r="AZ10649" s="7"/>
      <c r="BA10649" s="7"/>
      <c r="BB10649" s="7"/>
      <c r="BC10649" s="7"/>
      <c r="BD10649" s="7"/>
      <c r="BG10649" s="7"/>
      <c r="BH10649" s="7"/>
      <c r="BI10649" s="7"/>
      <c r="BJ10649" s="7"/>
      <c r="BK10649" s="7"/>
      <c r="BL10649" s="7"/>
      <c r="BM10649" s="7"/>
      <c r="BP10649" s="7"/>
      <c r="BQ10649" s="7"/>
      <c r="BR10649" s="7"/>
      <c r="BS10649" s="7"/>
      <c r="BT10649" s="7"/>
      <c r="BU10649" s="7"/>
      <c r="BV10649" s="7"/>
      <c r="BW10649" s="7"/>
    </row>
    <row r="10650" spans="43:75" x14ac:dyDescent="0.2">
      <c r="AQ10650" s="7"/>
      <c r="AR10650" s="7"/>
      <c r="AS10650" s="7"/>
      <c r="AT10650" s="7"/>
      <c r="AU10650" s="7"/>
      <c r="AV10650" s="234"/>
      <c r="AX10650" s="7"/>
      <c r="AY10650" s="7"/>
      <c r="AZ10650" s="7"/>
      <c r="BA10650" s="7"/>
      <c r="BB10650" s="7"/>
      <c r="BC10650" s="7"/>
      <c r="BD10650" s="7"/>
      <c r="BG10650" s="7"/>
      <c r="BH10650" s="7"/>
      <c r="BI10650" s="7"/>
      <c r="BJ10650" s="7"/>
      <c r="BK10650" s="7"/>
      <c r="BL10650" s="7"/>
      <c r="BM10650" s="7"/>
      <c r="BP10650" s="7"/>
      <c r="BQ10650" s="7"/>
      <c r="BR10650" s="7"/>
      <c r="BS10650" s="7"/>
      <c r="BT10650" s="7"/>
      <c r="BU10650" s="7"/>
      <c r="BV10650" s="7"/>
      <c r="BW10650" s="7"/>
    </row>
    <row r="10651" spans="43:75" x14ac:dyDescent="0.2">
      <c r="AQ10651" s="7"/>
      <c r="AR10651" s="7"/>
      <c r="AS10651" s="7"/>
      <c r="AT10651" s="7"/>
      <c r="AU10651" s="7"/>
      <c r="AV10651" s="234"/>
      <c r="AX10651" s="7"/>
      <c r="AY10651" s="7"/>
      <c r="AZ10651" s="7"/>
      <c r="BA10651" s="7"/>
      <c r="BB10651" s="7"/>
      <c r="BC10651" s="7"/>
      <c r="BD10651" s="7"/>
      <c r="BG10651" s="7"/>
      <c r="BH10651" s="7"/>
      <c r="BI10651" s="7"/>
      <c r="BJ10651" s="7"/>
      <c r="BK10651" s="7"/>
      <c r="BL10651" s="7"/>
      <c r="BM10651" s="7"/>
      <c r="BP10651" s="7"/>
      <c r="BQ10651" s="7"/>
      <c r="BR10651" s="7"/>
      <c r="BS10651" s="7"/>
      <c r="BT10651" s="7"/>
      <c r="BU10651" s="7"/>
      <c r="BV10651" s="7"/>
      <c r="BW10651" s="7"/>
    </row>
    <row r="10652" spans="43:75" x14ac:dyDescent="0.2">
      <c r="AQ10652" s="7"/>
      <c r="AR10652" s="7"/>
      <c r="AS10652" s="7"/>
      <c r="AT10652" s="7"/>
      <c r="AU10652" s="7"/>
      <c r="AV10652" s="234"/>
      <c r="AX10652" s="7"/>
      <c r="AY10652" s="7"/>
      <c r="AZ10652" s="7"/>
      <c r="BA10652" s="7"/>
      <c r="BB10652" s="7"/>
      <c r="BC10652" s="7"/>
      <c r="BD10652" s="7"/>
      <c r="BG10652" s="7"/>
      <c r="BH10652" s="7"/>
      <c r="BI10652" s="7"/>
      <c r="BJ10652" s="7"/>
      <c r="BK10652" s="7"/>
      <c r="BL10652" s="7"/>
      <c r="BM10652" s="7"/>
      <c r="BP10652" s="7"/>
      <c r="BQ10652" s="7"/>
      <c r="BR10652" s="7"/>
      <c r="BS10652" s="7"/>
      <c r="BT10652" s="7"/>
      <c r="BU10652" s="7"/>
      <c r="BV10652" s="7"/>
      <c r="BW10652" s="7"/>
    </row>
    <row r="10653" spans="43:75" x14ac:dyDescent="0.2">
      <c r="AQ10653" s="7"/>
      <c r="AR10653" s="7"/>
      <c r="AS10653" s="7"/>
      <c r="AT10653" s="7"/>
      <c r="AU10653" s="7"/>
      <c r="AV10653" s="234"/>
      <c r="AX10653" s="7"/>
      <c r="AY10653" s="7"/>
      <c r="AZ10653" s="7"/>
      <c r="BA10653" s="7"/>
      <c r="BB10653" s="7"/>
      <c r="BC10653" s="7"/>
      <c r="BD10653" s="7"/>
      <c r="BG10653" s="7"/>
      <c r="BH10653" s="7"/>
      <c r="BI10653" s="7"/>
      <c r="BJ10653" s="7"/>
      <c r="BK10653" s="7"/>
      <c r="BL10653" s="7"/>
      <c r="BM10653" s="7"/>
      <c r="BP10653" s="7"/>
      <c r="BQ10653" s="7"/>
      <c r="BR10653" s="7"/>
      <c r="BS10653" s="7"/>
      <c r="BT10653" s="7"/>
      <c r="BU10653" s="7"/>
      <c r="BV10653" s="7"/>
      <c r="BW10653" s="7"/>
    </row>
    <row r="10654" spans="43:75" x14ac:dyDescent="0.2">
      <c r="AQ10654" s="7"/>
      <c r="AR10654" s="7"/>
      <c r="AS10654" s="7"/>
      <c r="AT10654" s="7"/>
      <c r="AU10654" s="7"/>
      <c r="AV10654" s="234"/>
      <c r="AX10654" s="7"/>
      <c r="AY10654" s="7"/>
      <c r="AZ10654" s="7"/>
      <c r="BA10654" s="7"/>
      <c r="BB10654" s="7"/>
      <c r="BC10654" s="7"/>
      <c r="BD10654" s="7"/>
      <c r="BG10654" s="7"/>
      <c r="BH10654" s="7"/>
      <c r="BI10654" s="7"/>
      <c r="BJ10654" s="7"/>
      <c r="BK10654" s="7"/>
      <c r="BL10654" s="7"/>
      <c r="BM10654" s="7"/>
      <c r="BP10654" s="7"/>
      <c r="BQ10654" s="7"/>
      <c r="BR10654" s="7"/>
      <c r="BS10654" s="7"/>
      <c r="BT10654" s="7"/>
      <c r="BU10654" s="7"/>
      <c r="BV10654" s="7"/>
      <c r="BW10654" s="7"/>
    </row>
    <row r="10655" spans="43:75" x14ac:dyDescent="0.2">
      <c r="AQ10655" s="7"/>
      <c r="AR10655" s="7"/>
      <c r="AS10655" s="7"/>
      <c r="AT10655" s="7"/>
      <c r="AU10655" s="7"/>
      <c r="AV10655" s="234"/>
      <c r="AX10655" s="7"/>
      <c r="AY10655" s="7"/>
      <c r="AZ10655" s="7"/>
      <c r="BA10655" s="7"/>
      <c r="BB10655" s="7"/>
      <c r="BC10655" s="7"/>
      <c r="BD10655" s="7"/>
      <c r="BG10655" s="7"/>
      <c r="BH10655" s="7"/>
      <c r="BI10655" s="7"/>
      <c r="BJ10655" s="7"/>
      <c r="BK10655" s="7"/>
      <c r="BL10655" s="7"/>
      <c r="BM10655" s="7"/>
      <c r="BP10655" s="7"/>
      <c r="BQ10655" s="7"/>
      <c r="BR10655" s="7"/>
      <c r="BS10655" s="7"/>
      <c r="BT10655" s="7"/>
      <c r="BU10655" s="7"/>
      <c r="BV10655" s="7"/>
      <c r="BW10655" s="7"/>
    </row>
    <row r="10656" spans="43:75" x14ac:dyDescent="0.2">
      <c r="AQ10656" s="7"/>
      <c r="AR10656" s="7"/>
      <c r="AS10656" s="7"/>
      <c r="AT10656" s="7"/>
      <c r="AU10656" s="7"/>
      <c r="AV10656" s="234"/>
      <c r="AX10656" s="7"/>
      <c r="AY10656" s="7"/>
      <c r="AZ10656" s="7"/>
      <c r="BA10656" s="7"/>
      <c r="BB10656" s="7"/>
      <c r="BC10656" s="7"/>
      <c r="BD10656" s="7"/>
      <c r="BG10656" s="7"/>
      <c r="BH10656" s="7"/>
      <c r="BI10656" s="7"/>
      <c r="BJ10656" s="7"/>
      <c r="BK10656" s="7"/>
      <c r="BL10656" s="7"/>
      <c r="BM10656" s="7"/>
      <c r="BP10656" s="7"/>
      <c r="BQ10656" s="7"/>
      <c r="BR10656" s="7"/>
      <c r="BS10656" s="7"/>
      <c r="BT10656" s="7"/>
      <c r="BU10656" s="7"/>
      <c r="BV10656" s="7"/>
      <c r="BW10656" s="7"/>
    </row>
    <row r="10657" spans="43:75" x14ac:dyDescent="0.2">
      <c r="AQ10657" s="7"/>
      <c r="AR10657" s="7"/>
      <c r="AS10657" s="7"/>
      <c r="AT10657" s="7"/>
      <c r="AU10657" s="7"/>
      <c r="AV10657" s="234"/>
      <c r="AX10657" s="7"/>
      <c r="AY10657" s="7"/>
      <c r="AZ10657" s="7"/>
      <c r="BA10657" s="7"/>
      <c r="BB10657" s="7"/>
      <c r="BC10657" s="7"/>
      <c r="BD10657" s="7"/>
      <c r="BG10657" s="7"/>
      <c r="BH10657" s="7"/>
      <c r="BI10657" s="7"/>
      <c r="BJ10657" s="7"/>
      <c r="BK10657" s="7"/>
      <c r="BL10657" s="7"/>
      <c r="BM10657" s="7"/>
      <c r="BP10657" s="7"/>
      <c r="BQ10657" s="7"/>
      <c r="BR10657" s="7"/>
      <c r="BS10657" s="7"/>
      <c r="BT10657" s="7"/>
      <c r="BU10657" s="7"/>
      <c r="BV10657" s="7"/>
      <c r="BW10657" s="7"/>
    </row>
    <row r="10658" spans="43:75" x14ac:dyDescent="0.2">
      <c r="AQ10658" s="7"/>
      <c r="AR10658" s="7"/>
      <c r="AS10658" s="7"/>
      <c r="AT10658" s="7"/>
      <c r="AU10658" s="7"/>
      <c r="AV10658" s="234"/>
      <c r="AX10658" s="7"/>
      <c r="AY10658" s="7"/>
      <c r="AZ10658" s="7"/>
      <c r="BA10658" s="7"/>
      <c r="BB10658" s="7"/>
      <c r="BC10658" s="7"/>
      <c r="BD10658" s="7"/>
      <c r="BG10658" s="7"/>
      <c r="BH10658" s="7"/>
      <c r="BI10658" s="7"/>
      <c r="BJ10658" s="7"/>
      <c r="BK10658" s="7"/>
      <c r="BL10658" s="7"/>
      <c r="BM10658" s="7"/>
      <c r="BP10658" s="7"/>
      <c r="BQ10658" s="7"/>
      <c r="BR10658" s="7"/>
      <c r="BS10658" s="7"/>
      <c r="BT10658" s="7"/>
      <c r="BU10658" s="7"/>
      <c r="BV10658" s="7"/>
      <c r="BW10658" s="7"/>
    </row>
    <row r="10659" spans="43:75" x14ac:dyDescent="0.2">
      <c r="AQ10659" s="7"/>
      <c r="AR10659" s="7"/>
      <c r="AS10659" s="7"/>
      <c r="AT10659" s="7"/>
      <c r="AU10659" s="7"/>
      <c r="AV10659" s="234"/>
      <c r="AX10659" s="7"/>
      <c r="AY10659" s="7"/>
      <c r="AZ10659" s="7"/>
      <c r="BA10659" s="7"/>
      <c r="BB10659" s="7"/>
      <c r="BC10659" s="7"/>
      <c r="BD10659" s="7"/>
      <c r="BG10659" s="7"/>
      <c r="BH10659" s="7"/>
      <c r="BI10659" s="7"/>
      <c r="BJ10659" s="7"/>
      <c r="BK10659" s="7"/>
      <c r="BL10659" s="7"/>
      <c r="BM10659" s="7"/>
      <c r="BP10659" s="7"/>
      <c r="BQ10659" s="7"/>
      <c r="BR10659" s="7"/>
      <c r="BS10659" s="7"/>
      <c r="BT10659" s="7"/>
      <c r="BU10659" s="7"/>
      <c r="BV10659" s="7"/>
      <c r="BW10659" s="7"/>
    </row>
    <row r="10660" spans="43:75" x14ac:dyDescent="0.2">
      <c r="AQ10660" s="7"/>
      <c r="AR10660" s="7"/>
      <c r="AS10660" s="7"/>
      <c r="AT10660" s="7"/>
      <c r="AU10660" s="7"/>
      <c r="AV10660" s="234"/>
      <c r="AX10660" s="7"/>
      <c r="AY10660" s="7"/>
      <c r="AZ10660" s="7"/>
      <c r="BA10660" s="7"/>
      <c r="BB10660" s="7"/>
      <c r="BC10660" s="7"/>
      <c r="BD10660" s="7"/>
      <c r="BG10660" s="7"/>
      <c r="BH10660" s="7"/>
      <c r="BI10660" s="7"/>
      <c r="BJ10660" s="7"/>
      <c r="BK10660" s="7"/>
      <c r="BL10660" s="7"/>
      <c r="BM10660" s="7"/>
      <c r="BP10660" s="7"/>
      <c r="BQ10660" s="7"/>
      <c r="BR10660" s="7"/>
      <c r="BS10660" s="7"/>
      <c r="BT10660" s="7"/>
      <c r="BU10660" s="7"/>
      <c r="BV10660" s="7"/>
      <c r="BW10660" s="7"/>
    </row>
    <row r="10661" spans="43:75" x14ac:dyDescent="0.2">
      <c r="AQ10661" s="7"/>
      <c r="AR10661" s="7"/>
      <c r="AS10661" s="7"/>
      <c r="AT10661" s="7"/>
      <c r="AU10661" s="7"/>
      <c r="AV10661" s="234"/>
      <c r="AX10661" s="7"/>
      <c r="AY10661" s="7"/>
      <c r="AZ10661" s="7"/>
      <c r="BA10661" s="7"/>
      <c r="BB10661" s="7"/>
      <c r="BC10661" s="7"/>
      <c r="BD10661" s="7"/>
      <c r="BG10661" s="7"/>
      <c r="BH10661" s="7"/>
      <c r="BI10661" s="7"/>
      <c r="BJ10661" s="7"/>
      <c r="BK10661" s="7"/>
      <c r="BL10661" s="7"/>
      <c r="BM10661" s="7"/>
      <c r="BP10661" s="7"/>
      <c r="BQ10661" s="7"/>
      <c r="BR10661" s="7"/>
      <c r="BS10661" s="7"/>
      <c r="BT10661" s="7"/>
      <c r="BU10661" s="7"/>
      <c r="BV10661" s="7"/>
      <c r="BW10661" s="7"/>
    </row>
    <row r="10662" spans="43:75" x14ac:dyDescent="0.2">
      <c r="AQ10662" s="7"/>
      <c r="AR10662" s="7"/>
      <c r="AS10662" s="7"/>
      <c r="AT10662" s="7"/>
      <c r="AU10662" s="7"/>
      <c r="AV10662" s="234"/>
      <c r="AX10662" s="7"/>
      <c r="AY10662" s="7"/>
      <c r="AZ10662" s="7"/>
      <c r="BA10662" s="7"/>
      <c r="BB10662" s="7"/>
      <c r="BC10662" s="7"/>
      <c r="BD10662" s="7"/>
      <c r="BG10662" s="7"/>
      <c r="BH10662" s="7"/>
      <c r="BI10662" s="7"/>
      <c r="BJ10662" s="7"/>
      <c r="BK10662" s="7"/>
      <c r="BL10662" s="7"/>
      <c r="BM10662" s="7"/>
      <c r="BP10662" s="7"/>
      <c r="BQ10662" s="7"/>
      <c r="BR10662" s="7"/>
      <c r="BS10662" s="7"/>
      <c r="BT10662" s="7"/>
      <c r="BU10662" s="7"/>
      <c r="BV10662" s="7"/>
      <c r="BW10662" s="7"/>
    </row>
    <row r="10663" spans="43:75" x14ac:dyDescent="0.2">
      <c r="AQ10663" s="7"/>
      <c r="AR10663" s="7"/>
      <c r="AS10663" s="7"/>
      <c r="AT10663" s="7"/>
      <c r="AU10663" s="7"/>
      <c r="AV10663" s="234"/>
      <c r="AX10663" s="7"/>
      <c r="AY10663" s="7"/>
      <c r="AZ10663" s="7"/>
      <c r="BA10663" s="7"/>
      <c r="BB10663" s="7"/>
      <c r="BC10663" s="7"/>
      <c r="BD10663" s="7"/>
      <c r="BG10663" s="7"/>
      <c r="BH10663" s="7"/>
      <c r="BI10663" s="7"/>
      <c r="BJ10663" s="7"/>
      <c r="BK10663" s="7"/>
      <c r="BL10663" s="7"/>
      <c r="BM10663" s="7"/>
      <c r="BP10663" s="7"/>
      <c r="BQ10663" s="7"/>
      <c r="BR10663" s="7"/>
      <c r="BS10663" s="7"/>
      <c r="BT10663" s="7"/>
      <c r="BU10663" s="7"/>
      <c r="BV10663" s="7"/>
      <c r="BW10663" s="7"/>
    </row>
    <row r="10664" spans="43:75" x14ac:dyDescent="0.2">
      <c r="AQ10664" s="7"/>
      <c r="AR10664" s="7"/>
      <c r="AS10664" s="7"/>
      <c r="AT10664" s="7"/>
      <c r="AU10664" s="7"/>
      <c r="AV10664" s="234"/>
      <c r="AX10664" s="7"/>
      <c r="AY10664" s="7"/>
      <c r="AZ10664" s="7"/>
      <c r="BA10664" s="7"/>
      <c r="BB10664" s="7"/>
      <c r="BC10664" s="7"/>
      <c r="BD10664" s="7"/>
      <c r="BG10664" s="7"/>
      <c r="BH10664" s="7"/>
      <c r="BI10664" s="7"/>
      <c r="BJ10664" s="7"/>
      <c r="BK10664" s="7"/>
      <c r="BL10664" s="7"/>
      <c r="BM10664" s="7"/>
      <c r="BP10664" s="7"/>
      <c r="BQ10664" s="7"/>
      <c r="BR10664" s="7"/>
      <c r="BS10664" s="7"/>
      <c r="BT10664" s="7"/>
      <c r="BU10664" s="7"/>
      <c r="BV10664" s="7"/>
      <c r="BW10664" s="7"/>
    </row>
    <row r="10665" spans="43:75" x14ac:dyDescent="0.2">
      <c r="AQ10665" s="7"/>
      <c r="AR10665" s="7"/>
      <c r="AS10665" s="7"/>
      <c r="AT10665" s="7"/>
      <c r="AU10665" s="7"/>
      <c r="AV10665" s="234"/>
      <c r="AX10665" s="7"/>
      <c r="AY10665" s="7"/>
      <c r="AZ10665" s="7"/>
      <c r="BA10665" s="7"/>
      <c r="BB10665" s="7"/>
      <c r="BC10665" s="7"/>
      <c r="BD10665" s="7"/>
      <c r="BG10665" s="7"/>
      <c r="BH10665" s="7"/>
      <c r="BI10665" s="7"/>
      <c r="BJ10665" s="7"/>
      <c r="BK10665" s="7"/>
      <c r="BL10665" s="7"/>
      <c r="BM10665" s="7"/>
      <c r="BP10665" s="7"/>
      <c r="BQ10665" s="7"/>
      <c r="BR10665" s="7"/>
      <c r="BS10665" s="7"/>
      <c r="BT10665" s="7"/>
      <c r="BU10665" s="7"/>
      <c r="BV10665" s="7"/>
      <c r="BW10665" s="7"/>
    </row>
    <row r="10666" spans="43:75" x14ac:dyDescent="0.2">
      <c r="AQ10666" s="7"/>
      <c r="AR10666" s="7"/>
      <c r="AS10666" s="7"/>
      <c r="AT10666" s="7"/>
      <c r="AU10666" s="7"/>
      <c r="AV10666" s="234"/>
      <c r="AX10666" s="7"/>
      <c r="AY10666" s="7"/>
      <c r="AZ10666" s="7"/>
      <c r="BA10666" s="7"/>
      <c r="BB10666" s="7"/>
      <c r="BC10666" s="7"/>
      <c r="BD10666" s="7"/>
      <c r="BG10666" s="7"/>
      <c r="BH10666" s="7"/>
      <c r="BI10666" s="7"/>
      <c r="BJ10666" s="7"/>
      <c r="BK10666" s="7"/>
      <c r="BL10666" s="7"/>
      <c r="BM10666" s="7"/>
      <c r="BP10666" s="7"/>
      <c r="BQ10666" s="7"/>
      <c r="BR10666" s="7"/>
      <c r="BS10666" s="7"/>
      <c r="BT10666" s="7"/>
      <c r="BU10666" s="7"/>
      <c r="BV10666" s="7"/>
      <c r="BW10666" s="7"/>
    </row>
    <row r="10667" spans="43:75" x14ac:dyDescent="0.2">
      <c r="AQ10667" s="7"/>
      <c r="AR10667" s="7"/>
      <c r="AS10667" s="7"/>
      <c r="AT10667" s="7"/>
      <c r="AU10667" s="7"/>
      <c r="AV10667" s="234"/>
      <c r="AX10667" s="7"/>
      <c r="AY10667" s="7"/>
      <c r="AZ10667" s="7"/>
      <c r="BA10667" s="7"/>
      <c r="BB10667" s="7"/>
      <c r="BC10667" s="7"/>
      <c r="BD10667" s="7"/>
      <c r="BG10667" s="7"/>
      <c r="BH10667" s="7"/>
      <c r="BI10667" s="7"/>
      <c r="BJ10667" s="7"/>
      <c r="BK10667" s="7"/>
      <c r="BL10667" s="7"/>
      <c r="BM10667" s="7"/>
      <c r="BP10667" s="7"/>
      <c r="BQ10667" s="7"/>
      <c r="BR10667" s="7"/>
      <c r="BS10667" s="7"/>
      <c r="BT10667" s="7"/>
      <c r="BU10667" s="7"/>
      <c r="BV10667" s="7"/>
      <c r="BW10667" s="7"/>
    </row>
    <row r="10668" spans="43:75" x14ac:dyDescent="0.2">
      <c r="AQ10668" s="7"/>
      <c r="AR10668" s="7"/>
      <c r="AS10668" s="7"/>
      <c r="AT10668" s="7"/>
      <c r="AU10668" s="7"/>
      <c r="AV10668" s="234"/>
      <c r="AX10668" s="7"/>
      <c r="AY10668" s="7"/>
      <c r="AZ10668" s="7"/>
      <c r="BA10668" s="7"/>
      <c r="BB10668" s="7"/>
      <c r="BC10668" s="7"/>
      <c r="BD10668" s="7"/>
      <c r="BG10668" s="7"/>
      <c r="BH10668" s="7"/>
      <c r="BI10668" s="7"/>
      <c r="BJ10668" s="7"/>
      <c r="BK10668" s="7"/>
      <c r="BL10668" s="7"/>
      <c r="BM10668" s="7"/>
      <c r="BP10668" s="7"/>
      <c r="BQ10668" s="7"/>
      <c r="BR10668" s="7"/>
      <c r="BS10668" s="7"/>
      <c r="BT10668" s="7"/>
      <c r="BU10668" s="7"/>
      <c r="BV10668" s="7"/>
      <c r="BW10668" s="7"/>
    </row>
    <row r="10669" spans="43:75" x14ac:dyDescent="0.2">
      <c r="AQ10669" s="7"/>
      <c r="AR10669" s="7"/>
      <c r="AS10669" s="7"/>
      <c r="AT10669" s="7"/>
      <c r="AU10669" s="7"/>
      <c r="AV10669" s="234"/>
      <c r="AX10669" s="7"/>
      <c r="AY10669" s="7"/>
      <c r="AZ10669" s="7"/>
      <c r="BA10669" s="7"/>
      <c r="BB10669" s="7"/>
      <c r="BC10669" s="7"/>
      <c r="BD10669" s="7"/>
      <c r="BG10669" s="7"/>
      <c r="BH10669" s="7"/>
      <c r="BI10669" s="7"/>
      <c r="BJ10669" s="7"/>
      <c r="BK10669" s="7"/>
      <c r="BL10669" s="7"/>
      <c r="BM10669" s="7"/>
      <c r="BP10669" s="7"/>
      <c r="BQ10669" s="7"/>
      <c r="BR10669" s="7"/>
      <c r="BS10669" s="7"/>
      <c r="BT10669" s="7"/>
      <c r="BU10669" s="7"/>
      <c r="BV10669" s="7"/>
      <c r="BW10669" s="7"/>
    </row>
    <row r="10670" spans="43:75" x14ac:dyDescent="0.2">
      <c r="AQ10670" s="7"/>
      <c r="AR10670" s="7"/>
      <c r="AS10670" s="7"/>
      <c r="AT10670" s="7"/>
      <c r="AU10670" s="7"/>
      <c r="AV10670" s="234"/>
      <c r="AX10670" s="7"/>
      <c r="AY10670" s="7"/>
      <c r="AZ10670" s="7"/>
      <c r="BA10670" s="7"/>
      <c r="BB10670" s="7"/>
      <c r="BC10670" s="7"/>
      <c r="BD10670" s="7"/>
      <c r="BG10670" s="7"/>
      <c r="BH10670" s="7"/>
      <c r="BI10670" s="7"/>
      <c r="BJ10670" s="7"/>
      <c r="BK10670" s="7"/>
      <c r="BL10670" s="7"/>
      <c r="BM10670" s="7"/>
      <c r="BP10670" s="7"/>
      <c r="BQ10670" s="7"/>
      <c r="BR10670" s="7"/>
      <c r="BS10670" s="7"/>
      <c r="BT10670" s="7"/>
      <c r="BU10670" s="7"/>
      <c r="BV10670" s="7"/>
      <c r="BW10670" s="7"/>
    </row>
    <row r="10671" spans="43:75" x14ac:dyDescent="0.2">
      <c r="AQ10671" s="7"/>
      <c r="AR10671" s="7"/>
      <c r="AS10671" s="7"/>
      <c r="AT10671" s="7"/>
      <c r="AU10671" s="7"/>
      <c r="AV10671" s="234"/>
      <c r="AX10671" s="7"/>
      <c r="AY10671" s="7"/>
      <c r="AZ10671" s="7"/>
      <c r="BA10671" s="7"/>
      <c r="BB10671" s="7"/>
      <c r="BC10671" s="7"/>
      <c r="BD10671" s="7"/>
      <c r="BG10671" s="7"/>
      <c r="BH10671" s="7"/>
      <c r="BI10671" s="7"/>
      <c r="BJ10671" s="7"/>
      <c r="BK10671" s="7"/>
      <c r="BL10671" s="7"/>
      <c r="BM10671" s="7"/>
      <c r="BP10671" s="7"/>
      <c r="BQ10671" s="7"/>
      <c r="BR10671" s="7"/>
      <c r="BS10671" s="7"/>
      <c r="BT10671" s="7"/>
      <c r="BU10671" s="7"/>
      <c r="BV10671" s="7"/>
      <c r="BW10671" s="7"/>
    </row>
    <row r="10672" spans="43:75" x14ac:dyDescent="0.2">
      <c r="AQ10672" s="7"/>
      <c r="AR10672" s="7"/>
      <c r="AS10672" s="7"/>
      <c r="AT10672" s="7"/>
      <c r="AU10672" s="7"/>
      <c r="AV10672" s="234"/>
      <c r="AX10672" s="7"/>
      <c r="AY10672" s="7"/>
      <c r="AZ10672" s="7"/>
      <c r="BA10672" s="7"/>
      <c r="BB10672" s="7"/>
      <c r="BC10672" s="7"/>
      <c r="BD10672" s="7"/>
      <c r="BG10672" s="7"/>
      <c r="BH10672" s="7"/>
      <c r="BI10672" s="7"/>
      <c r="BJ10672" s="7"/>
      <c r="BK10672" s="7"/>
      <c r="BL10672" s="7"/>
      <c r="BM10672" s="7"/>
      <c r="BP10672" s="7"/>
      <c r="BQ10672" s="7"/>
      <c r="BR10672" s="7"/>
      <c r="BS10672" s="7"/>
      <c r="BT10672" s="7"/>
      <c r="BU10672" s="7"/>
      <c r="BV10672" s="7"/>
      <c r="BW10672" s="7"/>
    </row>
    <row r="10673" spans="43:75" x14ac:dyDescent="0.2">
      <c r="AQ10673" s="7"/>
      <c r="AR10673" s="7"/>
      <c r="AS10673" s="7"/>
      <c r="AT10673" s="7"/>
      <c r="AU10673" s="7"/>
      <c r="AV10673" s="234"/>
      <c r="AX10673" s="7"/>
      <c r="AY10673" s="7"/>
      <c r="AZ10673" s="7"/>
      <c r="BA10673" s="7"/>
      <c r="BB10673" s="7"/>
      <c r="BC10673" s="7"/>
      <c r="BD10673" s="7"/>
      <c r="BG10673" s="7"/>
      <c r="BH10673" s="7"/>
      <c r="BI10673" s="7"/>
      <c r="BJ10673" s="7"/>
      <c r="BK10673" s="7"/>
      <c r="BL10673" s="7"/>
      <c r="BM10673" s="7"/>
      <c r="BP10673" s="7"/>
      <c r="BQ10673" s="7"/>
      <c r="BR10673" s="7"/>
      <c r="BS10673" s="7"/>
      <c r="BT10673" s="7"/>
      <c r="BU10673" s="7"/>
      <c r="BV10673" s="7"/>
      <c r="BW10673" s="7"/>
    </row>
    <row r="10674" spans="43:75" x14ac:dyDescent="0.2">
      <c r="AQ10674" s="7"/>
      <c r="AR10674" s="7"/>
      <c r="AS10674" s="7"/>
      <c r="AT10674" s="7"/>
      <c r="AU10674" s="7"/>
      <c r="AV10674" s="234"/>
      <c r="AX10674" s="7"/>
      <c r="AY10674" s="7"/>
      <c r="AZ10674" s="7"/>
      <c r="BA10674" s="7"/>
      <c r="BB10674" s="7"/>
      <c r="BC10674" s="7"/>
      <c r="BD10674" s="7"/>
      <c r="BG10674" s="7"/>
      <c r="BH10674" s="7"/>
      <c r="BI10674" s="7"/>
      <c r="BJ10674" s="7"/>
      <c r="BK10674" s="7"/>
      <c r="BL10674" s="7"/>
      <c r="BM10674" s="7"/>
      <c r="BP10674" s="7"/>
      <c r="BQ10674" s="7"/>
      <c r="BR10674" s="7"/>
      <c r="BS10674" s="7"/>
      <c r="BT10674" s="7"/>
      <c r="BU10674" s="7"/>
      <c r="BV10674" s="7"/>
      <c r="BW10674" s="7"/>
    </row>
    <row r="10675" spans="43:75" x14ac:dyDescent="0.2">
      <c r="AQ10675" s="7"/>
      <c r="AR10675" s="7"/>
      <c r="AS10675" s="7"/>
      <c r="AT10675" s="7"/>
      <c r="AU10675" s="7"/>
      <c r="AV10675" s="234"/>
      <c r="AX10675" s="7"/>
      <c r="AY10675" s="7"/>
      <c r="AZ10675" s="7"/>
      <c r="BA10675" s="7"/>
      <c r="BB10675" s="7"/>
      <c r="BC10675" s="7"/>
      <c r="BD10675" s="7"/>
      <c r="BG10675" s="7"/>
      <c r="BH10675" s="7"/>
      <c r="BI10675" s="7"/>
      <c r="BJ10675" s="7"/>
      <c r="BK10675" s="7"/>
      <c r="BL10675" s="7"/>
      <c r="BM10675" s="7"/>
      <c r="BP10675" s="7"/>
      <c r="BQ10675" s="7"/>
      <c r="BR10675" s="7"/>
      <c r="BS10675" s="7"/>
      <c r="BT10675" s="7"/>
      <c r="BU10675" s="7"/>
      <c r="BV10675" s="7"/>
      <c r="BW10675" s="7"/>
    </row>
    <row r="10676" spans="43:75" x14ac:dyDescent="0.2">
      <c r="AQ10676" s="7"/>
      <c r="AR10676" s="7"/>
      <c r="AS10676" s="7"/>
      <c r="AT10676" s="7"/>
      <c r="AU10676" s="7"/>
      <c r="AV10676" s="234"/>
      <c r="AX10676" s="7"/>
      <c r="AY10676" s="7"/>
      <c r="AZ10676" s="7"/>
      <c r="BA10676" s="7"/>
      <c r="BB10676" s="7"/>
      <c r="BC10676" s="7"/>
      <c r="BD10676" s="7"/>
      <c r="BG10676" s="7"/>
      <c r="BH10676" s="7"/>
      <c r="BI10676" s="7"/>
      <c r="BJ10676" s="7"/>
      <c r="BK10676" s="7"/>
      <c r="BL10676" s="7"/>
      <c r="BM10676" s="7"/>
      <c r="BP10676" s="7"/>
      <c r="BQ10676" s="7"/>
      <c r="BR10676" s="7"/>
      <c r="BS10676" s="7"/>
      <c r="BT10676" s="7"/>
      <c r="BU10676" s="7"/>
      <c r="BV10676" s="7"/>
      <c r="BW10676" s="7"/>
    </row>
    <row r="10677" spans="43:75" x14ac:dyDescent="0.2">
      <c r="AQ10677" s="7"/>
      <c r="AR10677" s="7"/>
      <c r="AS10677" s="7"/>
      <c r="AT10677" s="7"/>
      <c r="AU10677" s="7"/>
      <c r="AV10677" s="234"/>
      <c r="AX10677" s="7"/>
      <c r="AY10677" s="7"/>
      <c r="AZ10677" s="7"/>
      <c r="BA10677" s="7"/>
      <c r="BB10677" s="7"/>
      <c r="BC10677" s="7"/>
      <c r="BD10677" s="7"/>
      <c r="BG10677" s="7"/>
      <c r="BH10677" s="7"/>
      <c r="BI10677" s="7"/>
      <c r="BJ10677" s="7"/>
      <c r="BK10677" s="7"/>
      <c r="BL10677" s="7"/>
      <c r="BM10677" s="7"/>
      <c r="BP10677" s="7"/>
      <c r="BQ10677" s="7"/>
      <c r="BR10677" s="7"/>
      <c r="BS10677" s="7"/>
      <c r="BT10677" s="7"/>
      <c r="BU10677" s="7"/>
      <c r="BV10677" s="7"/>
      <c r="BW10677" s="7"/>
    </row>
    <row r="10678" spans="43:75" x14ac:dyDescent="0.2">
      <c r="AQ10678" s="7"/>
      <c r="AR10678" s="7"/>
      <c r="AS10678" s="7"/>
      <c r="AT10678" s="7"/>
      <c r="AU10678" s="7"/>
      <c r="AV10678" s="234"/>
      <c r="AX10678" s="7"/>
      <c r="AY10678" s="7"/>
      <c r="AZ10678" s="7"/>
      <c r="BA10678" s="7"/>
      <c r="BB10678" s="7"/>
      <c r="BC10678" s="7"/>
      <c r="BD10678" s="7"/>
      <c r="BG10678" s="7"/>
      <c r="BH10678" s="7"/>
      <c r="BI10678" s="7"/>
      <c r="BJ10678" s="7"/>
      <c r="BK10678" s="7"/>
      <c r="BL10678" s="7"/>
      <c r="BM10678" s="7"/>
      <c r="BP10678" s="7"/>
      <c r="BQ10678" s="7"/>
      <c r="BR10678" s="7"/>
      <c r="BS10678" s="7"/>
      <c r="BT10678" s="7"/>
      <c r="BU10678" s="7"/>
      <c r="BV10678" s="7"/>
      <c r="BW10678" s="7"/>
    </row>
    <row r="10679" spans="43:75" x14ac:dyDescent="0.2">
      <c r="AQ10679" s="7"/>
      <c r="AR10679" s="7"/>
      <c r="AS10679" s="7"/>
      <c r="AT10679" s="7"/>
      <c r="AU10679" s="7"/>
      <c r="AV10679" s="234"/>
      <c r="AX10679" s="7"/>
      <c r="AY10679" s="7"/>
      <c r="AZ10679" s="7"/>
      <c r="BA10679" s="7"/>
      <c r="BB10679" s="7"/>
      <c r="BC10679" s="7"/>
      <c r="BD10679" s="7"/>
      <c r="BG10679" s="7"/>
      <c r="BH10679" s="7"/>
      <c r="BI10679" s="7"/>
      <c r="BJ10679" s="7"/>
      <c r="BK10679" s="7"/>
      <c r="BL10679" s="7"/>
      <c r="BM10679" s="7"/>
      <c r="BP10679" s="7"/>
      <c r="BQ10679" s="7"/>
      <c r="BR10679" s="7"/>
      <c r="BS10679" s="7"/>
      <c r="BT10679" s="7"/>
      <c r="BU10679" s="7"/>
      <c r="BV10679" s="7"/>
      <c r="BW10679" s="7"/>
    </row>
    <row r="10680" spans="43:75" x14ac:dyDescent="0.2">
      <c r="AQ10680" s="7"/>
      <c r="AR10680" s="7"/>
      <c r="AS10680" s="7"/>
      <c r="AT10680" s="7"/>
      <c r="AU10680" s="7"/>
      <c r="AV10680" s="234"/>
      <c r="AX10680" s="7"/>
      <c r="AY10680" s="7"/>
      <c r="AZ10680" s="7"/>
      <c r="BA10680" s="7"/>
      <c r="BB10680" s="7"/>
      <c r="BC10680" s="7"/>
      <c r="BD10680" s="7"/>
      <c r="BG10680" s="7"/>
      <c r="BH10680" s="7"/>
      <c r="BI10680" s="7"/>
      <c r="BJ10680" s="7"/>
      <c r="BK10680" s="7"/>
      <c r="BL10680" s="7"/>
      <c r="BM10680" s="7"/>
      <c r="BP10680" s="7"/>
      <c r="BQ10680" s="7"/>
      <c r="BR10680" s="7"/>
      <c r="BS10680" s="7"/>
      <c r="BT10680" s="7"/>
      <c r="BU10680" s="7"/>
      <c r="BV10680" s="7"/>
      <c r="BW10680" s="7"/>
    </row>
    <row r="10681" spans="43:75" x14ac:dyDescent="0.2">
      <c r="AQ10681" s="7"/>
      <c r="AR10681" s="7"/>
      <c r="AS10681" s="7"/>
      <c r="AT10681" s="7"/>
      <c r="AU10681" s="7"/>
      <c r="AV10681" s="234"/>
      <c r="AX10681" s="7"/>
      <c r="AY10681" s="7"/>
      <c r="AZ10681" s="7"/>
      <c r="BA10681" s="7"/>
      <c r="BB10681" s="7"/>
      <c r="BC10681" s="7"/>
      <c r="BD10681" s="7"/>
      <c r="BG10681" s="7"/>
      <c r="BH10681" s="7"/>
      <c r="BI10681" s="7"/>
      <c r="BJ10681" s="7"/>
      <c r="BK10681" s="7"/>
      <c r="BL10681" s="7"/>
      <c r="BM10681" s="7"/>
      <c r="BP10681" s="7"/>
      <c r="BQ10681" s="7"/>
      <c r="BR10681" s="7"/>
      <c r="BS10681" s="7"/>
      <c r="BT10681" s="7"/>
      <c r="BU10681" s="7"/>
      <c r="BV10681" s="7"/>
      <c r="BW10681" s="7"/>
    </row>
    <row r="10682" spans="43:75" x14ac:dyDescent="0.2">
      <c r="AQ10682" s="7"/>
      <c r="AR10682" s="7"/>
      <c r="AS10682" s="7"/>
      <c r="AT10682" s="7"/>
      <c r="AU10682" s="7"/>
      <c r="AV10682" s="234"/>
      <c r="AX10682" s="7"/>
      <c r="AY10682" s="7"/>
      <c r="AZ10682" s="7"/>
      <c r="BA10682" s="7"/>
      <c r="BB10682" s="7"/>
      <c r="BC10682" s="7"/>
      <c r="BD10682" s="7"/>
      <c r="BG10682" s="7"/>
      <c r="BH10682" s="7"/>
      <c r="BI10682" s="7"/>
      <c r="BJ10682" s="7"/>
      <c r="BK10682" s="7"/>
      <c r="BL10682" s="7"/>
      <c r="BM10682" s="7"/>
      <c r="BP10682" s="7"/>
      <c r="BQ10682" s="7"/>
      <c r="BR10682" s="7"/>
      <c r="BS10682" s="7"/>
      <c r="BT10682" s="7"/>
      <c r="BU10682" s="7"/>
      <c r="BV10682" s="7"/>
      <c r="BW10682" s="7"/>
    </row>
    <row r="10683" spans="43:75" x14ac:dyDescent="0.2">
      <c r="AQ10683" s="7"/>
      <c r="AR10683" s="7"/>
      <c r="AS10683" s="7"/>
      <c r="AT10683" s="7"/>
      <c r="AU10683" s="7"/>
      <c r="AV10683" s="234"/>
      <c r="AX10683" s="7"/>
      <c r="AY10683" s="7"/>
      <c r="AZ10683" s="7"/>
      <c r="BA10683" s="7"/>
      <c r="BB10683" s="7"/>
      <c r="BC10683" s="7"/>
      <c r="BD10683" s="7"/>
      <c r="BG10683" s="7"/>
      <c r="BH10683" s="7"/>
      <c r="BI10683" s="7"/>
      <c r="BJ10683" s="7"/>
      <c r="BK10683" s="7"/>
      <c r="BL10683" s="7"/>
      <c r="BM10683" s="7"/>
      <c r="BP10683" s="7"/>
      <c r="BQ10683" s="7"/>
      <c r="BR10683" s="7"/>
      <c r="BS10683" s="7"/>
      <c r="BT10683" s="7"/>
      <c r="BU10683" s="7"/>
      <c r="BV10683" s="7"/>
      <c r="BW10683" s="7"/>
    </row>
    <row r="10684" spans="43:75" x14ac:dyDescent="0.2">
      <c r="AQ10684" s="7"/>
      <c r="AR10684" s="7"/>
      <c r="AS10684" s="7"/>
      <c r="AT10684" s="7"/>
      <c r="AU10684" s="7"/>
      <c r="AV10684" s="234"/>
      <c r="AX10684" s="7"/>
      <c r="AY10684" s="7"/>
      <c r="AZ10684" s="7"/>
      <c r="BA10684" s="7"/>
      <c r="BB10684" s="7"/>
      <c r="BC10684" s="7"/>
      <c r="BD10684" s="7"/>
      <c r="BG10684" s="7"/>
      <c r="BH10684" s="7"/>
      <c r="BI10684" s="7"/>
      <c r="BJ10684" s="7"/>
      <c r="BK10684" s="7"/>
      <c r="BL10684" s="7"/>
      <c r="BM10684" s="7"/>
      <c r="BP10684" s="7"/>
      <c r="BQ10684" s="7"/>
      <c r="BR10684" s="7"/>
      <c r="BS10684" s="7"/>
      <c r="BT10684" s="7"/>
      <c r="BU10684" s="7"/>
      <c r="BV10684" s="7"/>
      <c r="BW10684" s="7"/>
    </row>
    <row r="10685" spans="43:75" x14ac:dyDescent="0.2">
      <c r="AQ10685" s="7"/>
      <c r="AR10685" s="7"/>
      <c r="AS10685" s="7"/>
      <c r="AT10685" s="7"/>
      <c r="AU10685" s="7"/>
      <c r="AV10685" s="234"/>
      <c r="AX10685" s="7"/>
      <c r="AY10685" s="7"/>
      <c r="AZ10685" s="7"/>
      <c r="BA10685" s="7"/>
      <c r="BB10685" s="7"/>
      <c r="BC10685" s="7"/>
      <c r="BD10685" s="7"/>
      <c r="BG10685" s="7"/>
      <c r="BH10685" s="7"/>
      <c r="BI10685" s="7"/>
      <c r="BJ10685" s="7"/>
      <c r="BK10685" s="7"/>
      <c r="BL10685" s="7"/>
      <c r="BM10685" s="7"/>
      <c r="BP10685" s="7"/>
      <c r="BQ10685" s="7"/>
      <c r="BR10685" s="7"/>
      <c r="BS10685" s="7"/>
      <c r="BT10685" s="7"/>
      <c r="BU10685" s="7"/>
      <c r="BV10685" s="7"/>
      <c r="BW10685" s="7"/>
    </row>
    <row r="10686" spans="43:75" x14ac:dyDescent="0.2">
      <c r="AQ10686" s="7"/>
      <c r="AR10686" s="7"/>
      <c r="AS10686" s="7"/>
      <c r="AT10686" s="7"/>
      <c r="AU10686" s="7"/>
      <c r="AV10686" s="234"/>
      <c r="AX10686" s="7"/>
      <c r="AY10686" s="7"/>
      <c r="AZ10686" s="7"/>
      <c r="BA10686" s="7"/>
      <c r="BB10686" s="7"/>
      <c r="BC10686" s="7"/>
      <c r="BD10686" s="7"/>
      <c r="BG10686" s="7"/>
      <c r="BH10686" s="7"/>
      <c r="BI10686" s="7"/>
      <c r="BJ10686" s="7"/>
      <c r="BK10686" s="7"/>
      <c r="BL10686" s="7"/>
      <c r="BM10686" s="7"/>
      <c r="BP10686" s="7"/>
      <c r="BQ10686" s="7"/>
      <c r="BR10686" s="7"/>
      <c r="BS10686" s="7"/>
      <c r="BT10686" s="7"/>
      <c r="BU10686" s="7"/>
      <c r="BV10686" s="7"/>
      <c r="BW10686" s="7"/>
    </row>
    <row r="10687" spans="43:75" x14ac:dyDescent="0.2">
      <c r="AQ10687" s="7"/>
      <c r="AR10687" s="7"/>
      <c r="AS10687" s="7"/>
      <c r="AT10687" s="7"/>
      <c r="AU10687" s="7"/>
      <c r="AV10687" s="234"/>
      <c r="AX10687" s="7"/>
      <c r="AY10687" s="7"/>
      <c r="AZ10687" s="7"/>
      <c r="BA10687" s="7"/>
      <c r="BB10687" s="7"/>
      <c r="BC10687" s="7"/>
      <c r="BD10687" s="7"/>
      <c r="BG10687" s="7"/>
      <c r="BH10687" s="7"/>
      <c r="BI10687" s="7"/>
      <c r="BJ10687" s="7"/>
      <c r="BK10687" s="7"/>
      <c r="BL10687" s="7"/>
      <c r="BM10687" s="7"/>
      <c r="BP10687" s="7"/>
      <c r="BQ10687" s="7"/>
      <c r="BR10687" s="7"/>
      <c r="BS10687" s="7"/>
      <c r="BT10687" s="7"/>
      <c r="BU10687" s="7"/>
      <c r="BV10687" s="7"/>
      <c r="BW10687" s="7"/>
    </row>
    <row r="10688" spans="43:75" x14ac:dyDescent="0.2">
      <c r="AQ10688" s="7"/>
      <c r="AR10688" s="7"/>
      <c r="AS10688" s="7"/>
      <c r="AT10688" s="7"/>
      <c r="AU10688" s="7"/>
      <c r="AV10688" s="234"/>
      <c r="AX10688" s="7"/>
      <c r="AY10688" s="7"/>
      <c r="AZ10688" s="7"/>
      <c r="BA10688" s="7"/>
      <c r="BB10688" s="7"/>
      <c r="BC10688" s="7"/>
      <c r="BD10688" s="7"/>
      <c r="BG10688" s="7"/>
      <c r="BH10688" s="7"/>
      <c r="BI10688" s="7"/>
      <c r="BJ10688" s="7"/>
      <c r="BK10688" s="7"/>
      <c r="BL10688" s="7"/>
      <c r="BM10688" s="7"/>
      <c r="BP10688" s="7"/>
      <c r="BQ10688" s="7"/>
      <c r="BR10688" s="7"/>
      <c r="BS10688" s="7"/>
      <c r="BT10688" s="7"/>
      <c r="BU10688" s="7"/>
      <c r="BV10688" s="7"/>
      <c r="BW10688" s="7"/>
    </row>
    <row r="10689" spans="43:75" x14ac:dyDescent="0.2">
      <c r="AQ10689" s="7"/>
      <c r="AR10689" s="7"/>
      <c r="AS10689" s="7"/>
      <c r="AT10689" s="7"/>
      <c r="AU10689" s="7"/>
      <c r="AV10689" s="234"/>
      <c r="AX10689" s="7"/>
      <c r="AY10689" s="7"/>
      <c r="AZ10689" s="7"/>
      <c r="BA10689" s="7"/>
      <c r="BB10689" s="7"/>
      <c r="BC10689" s="7"/>
      <c r="BD10689" s="7"/>
      <c r="BG10689" s="7"/>
      <c r="BH10689" s="7"/>
      <c r="BI10689" s="7"/>
      <c r="BJ10689" s="7"/>
      <c r="BK10689" s="7"/>
      <c r="BL10689" s="7"/>
      <c r="BM10689" s="7"/>
      <c r="BP10689" s="7"/>
      <c r="BQ10689" s="7"/>
      <c r="BR10689" s="7"/>
      <c r="BS10689" s="7"/>
      <c r="BT10689" s="7"/>
      <c r="BU10689" s="7"/>
      <c r="BV10689" s="7"/>
      <c r="BW10689" s="7"/>
    </row>
    <row r="10690" spans="43:75" x14ac:dyDescent="0.2">
      <c r="AQ10690" s="7"/>
      <c r="AR10690" s="7"/>
      <c r="AS10690" s="7"/>
      <c r="AT10690" s="7"/>
      <c r="AU10690" s="7"/>
      <c r="AV10690" s="234"/>
      <c r="AX10690" s="7"/>
      <c r="AY10690" s="7"/>
      <c r="AZ10690" s="7"/>
      <c r="BA10690" s="7"/>
      <c r="BB10690" s="7"/>
      <c r="BC10690" s="7"/>
      <c r="BD10690" s="7"/>
      <c r="BG10690" s="7"/>
      <c r="BH10690" s="7"/>
      <c r="BI10690" s="7"/>
      <c r="BJ10690" s="7"/>
      <c r="BK10690" s="7"/>
      <c r="BL10690" s="7"/>
      <c r="BM10690" s="7"/>
      <c r="BP10690" s="7"/>
      <c r="BQ10690" s="7"/>
      <c r="BR10690" s="7"/>
      <c r="BS10690" s="7"/>
      <c r="BT10690" s="7"/>
      <c r="BU10690" s="7"/>
      <c r="BV10690" s="7"/>
      <c r="BW10690" s="7"/>
    </row>
    <row r="10691" spans="43:75" x14ac:dyDescent="0.2">
      <c r="AQ10691" s="7"/>
      <c r="AR10691" s="7"/>
      <c r="AS10691" s="7"/>
      <c r="AT10691" s="7"/>
      <c r="AU10691" s="7"/>
      <c r="AV10691" s="234"/>
      <c r="AX10691" s="7"/>
      <c r="AY10691" s="7"/>
      <c r="AZ10691" s="7"/>
      <c r="BA10691" s="7"/>
      <c r="BB10691" s="7"/>
      <c r="BC10691" s="7"/>
      <c r="BD10691" s="7"/>
      <c r="BG10691" s="7"/>
      <c r="BH10691" s="7"/>
      <c r="BI10691" s="7"/>
      <c r="BJ10691" s="7"/>
      <c r="BK10691" s="7"/>
      <c r="BL10691" s="7"/>
      <c r="BM10691" s="7"/>
      <c r="BP10691" s="7"/>
      <c r="BQ10691" s="7"/>
      <c r="BR10691" s="7"/>
      <c r="BS10691" s="7"/>
      <c r="BT10691" s="7"/>
      <c r="BU10691" s="7"/>
      <c r="BV10691" s="7"/>
      <c r="BW10691" s="7"/>
    </row>
    <row r="10692" spans="43:75" x14ac:dyDescent="0.2">
      <c r="AQ10692" s="7"/>
      <c r="AR10692" s="7"/>
      <c r="AS10692" s="7"/>
      <c r="AT10692" s="7"/>
      <c r="AU10692" s="7"/>
      <c r="AV10692" s="234"/>
      <c r="AX10692" s="7"/>
      <c r="AY10692" s="7"/>
      <c r="AZ10692" s="7"/>
      <c r="BA10692" s="7"/>
      <c r="BB10692" s="7"/>
      <c r="BC10692" s="7"/>
      <c r="BD10692" s="7"/>
      <c r="BG10692" s="7"/>
      <c r="BH10692" s="7"/>
      <c r="BI10692" s="7"/>
      <c r="BJ10692" s="7"/>
      <c r="BK10692" s="7"/>
      <c r="BL10692" s="7"/>
      <c r="BM10692" s="7"/>
      <c r="BP10692" s="7"/>
      <c r="BQ10692" s="7"/>
      <c r="BR10692" s="7"/>
      <c r="BS10692" s="7"/>
      <c r="BT10692" s="7"/>
      <c r="BU10692" s="7"/>
      <c r="BV10692" s="7"/>
      <c r="BW10692" s="7"/>
    </row>
    <row r="10693" spans="43:75" x14ac:dyDescent="0.2">
      <c r="AQ10693" s="7"/>
      <c r="AR10693" s="7"/>
      <c r="AS10693" s="7"/>
      <c r="AT10693" s="7"/>
      <c r="AU10693" s="7"/>
      <c r="AV10693" s="234"/>
      <c r="AX10693" s="7"/>
      <c r="AY10693" s="7"/>
      <c r="AZ10693" s="7"/>
      <c r="BA10693" s="7"/>
      <c r="BB10693" s="7"/>
      <c r="BC10693" s="7"/>
      <c r="BD10693" s="7"/>
      <c r="BG10693" s="7"/>
      <c r="BH10693" s="7"/>
      <c r="BI10693" s="7"/>
      <c r="BJ10693" s="7"/>
      <c r="BK10693" s="7"/>
      <c r="BL10693" s="7"/>
      <c r="BM10693" s="7"/>
      <c r="BP10693" s="7"/>
      <c r="BQ10693" s="7"/>
      <c r="BR10693" s="7"/>
      <c r="BS10693" s="7"/>
      <c r="BT10693" s="7"/>
      <c r="BU10693" s="7"/>
      <c r="BV10693" s="7"/>
      <c r="BW10693" s="7"/>
    </row>
    <row r="10694" spans="43:75" x14ac:dyDescent="0.2">
      <c r="AQ10694" s="7"/>
      <c r="AR10694" s="7"/>
      <c r="AS10694" s="7"/>
      <c r="AT10694" s="7"/>
      <c r="AU10694" s="7"/>
      <c r="AV10694" s="234"/>
      <c r="AX10694" s="7"/>
      <c r="AY10694" s="7"/>
      <c r="AZ10694" s="7"/>
      <c r="BA10694" s="7"/>
      <c r="BB10694" s="7"/>
      <c r="BC10694" s="7"/>
      <c r="BD10694" s="7"/>
      <c r="BG10694" s="7"/>
      <c r="BH10694" s="7"/>
      <c r="BI10694" s="7"/>
      <c r="BJ10694" s="7"/>
      <c r="BK10694" s="7"/>
      <c r="BL10694" s="7"/>
      <c r="BM10694" s="7"/>
      <c r="BP10694" s="7"/>
      <c r="BQ10694" s="7"/>
      <c r="BR10694" s="7"/>
      <c r="BS10694" s="7"/>
      <c r="BT10694" s="7"/>
      <c r="BU10694" s="7"/>
      <c r="BV10694" s="7"/>
      <c r="BW10694" s="7"/>
    </row>
    <row r="10695" spans="43:75" x14ac:dyDescent="0.2">
      <c r="AQ10695" s="7"/>
      <c r="AR10695" s="7"/>
      <c r="AS10695" s="7"/>
      <c r="AT10695" s="7"/>
      <c r="AU10695" s="7"/>
      <c r="AV10695" s="234"/>
      <c r="AX10695" s="7"/>
      <c r="AY10695" s="7"/>
      <c r="AZ10695" s="7"/>
      <c r="BA10695" s="7"/>
      <c r="BB10695" s="7"/>
      <c r="BC10695" s="7"/>
      <c r="BD10695" s="7"/>
      <c r="BG10695" s="7"/>
      <c r="BH10695" s="7"/>
      <c r="BI10695" s="7"/>
      <c r="BJ10695" s="7"/>
      <c r="BK10695" s="7"/>
      <c r="BL10695" s="7"/>
      <c r="BM10695" s="7"/>
      <c r="BP10695" s="7"/>
      <c r="BQ10695" s="7"/>
      <c r="BR10695" s="7"/>
      <c r="BS10695" s="7"/>
      <c r="BT10695" s="7"/>
      <c r="BU10695" s="7"/>
      <c r="BV10695" s="7"/>
      <c r="BW10695" s="7"/>
    </row>
    <row r="10696" spans="43:75" x14ac:dyDescent="0.2">
      <c r="AQ10696" s="7"/>
      <c r="AR10696" s="7"/>
      <c r="AS10696" s="7"/>
      <c r="AT10696" s="7"/>
      <c r="AU10696" s="7"/>
      <c r="AV10696" s="234"/>
      <c r="AX10696" s="7"/>
      <c r="AY10696" s="7"/>
      <c r="AZ10696" s="7"/>
      <c r="BA10696" s="7"/>
      <c r="BB10696" s="7"/>
      <c r="BC10696" s="7"/>
      <c r="BD10696" s="7"/>
      <c r="BG10696" s="7"/>
      <c r="BH10696" s="7"/>
      <c r="BI10696" s="7"/>
      <c r="BJ10696" s="7"/>
      <c r="BK10696" s="7"/>
      <c r="BL10696" s="7"/>
      <c r="BM10696" s="7"/>
      <c r="BP10696" s="7"/>
      <c r="BQ10696" s="7"/>
      <c r="BR10696" s="7"/>
      <c r="BS10696" s="7"/>
      <c r="BT10696" s="7"/>
      <c r="BU10696" s="7"/>
      <c r="BV10696" s="7"/>
      <c r="BW10696" s="7"/>
    </row>
    <row r="10697" spans="43:75" x14ac:dyDescent="0.2">
      <c r="AQ10697" s="7"/>
      <c r="AR10697" s="7"/>
      <c r="AS10697" s="7"/>
      <c r="AT10697" s="7"/>
      <c r="AU10697" s="7"/>
      <c r="AV10697" s="234"/>
      <c r="AX10697" s="7"/>
      <c r="AY10697" s="7"/>
      <c r="AZ10697" s="7"/>
      <c r="BA10697" s="7"/>
      <c r="BB10697" s="7"/>
      <c r="BC10697" s="7"/>
      <c r="BD10697" s="7"/>
      <c r="BG10697" s="7"/>
      <c r="BH10697" s="7"/>
      <c r="BI10697" s="7"/>
      <c r="BJ10697" s="7"/>
      <c r="BK10697" s="7"/>
      <c r="BL10697" s="7"/>
      <c r="BM10697" s="7"/>
      <c r="BP10697" s="7"/>
      <c r="BQ10697" s="7"/>
      <c r="BR10697" s="7"/>
      <c r="BS10697" s="7"/>
      <c r="BT10697" s="7"/>
      <c r="BU10697" s="7"/>
      <c r="BV10697" s="7"/>
      <c r="BW10697" s="7"/>
    </row>
    <row r="10698" spans="43:75" x14ac:dyDescent="0.2">
      <c r="AQ10698" s="7"/>
      <c r="AR10698" s="7"/>
      <c r="AS10698" s="7"/>
      <c r="AT10698" s="7"/>
      <c r="AU10698" s="7"/>
      <c r="AV10698" s="234"/>
      <c r="AX10698" s="7"/>
      <c r="AY10698" s="7"/>
      <c r="AZ10698" s="7"/>
      <c r="BA10698" s="7"/>
      <c r="BB10698" s="7"/>
      <c r="BC10698" s="7"/>
      <c r="BD10698" s="7"/>
      <c r="BG10698" s="7"/>
      <c r="BH10698" s="7"/>
      <c r="BI10698" s="7"/>
      <c r="BJ10698" s="7"/>
      <c r="BK10698" s="7"/>
      <c r="BL10698" s="7"/>
      <c r="BM10698" s="7"/>
      <c r="BP10698" s="7"/>
      <c r="BQ10698" s="7"/>
      <c r="BR10698" s="7"/>
      <c r="BS10698" s="7"/>
      <c r="BT10698" s="7"/>
      <c r="BU10698" s="7"/>
      <c r="BV10698" s="7"/>
      <c r="BW10698" s="7"/>
    </row>
    <row r="10699" spans="43:75" x14ac:dyDescent="0.2">
      <c r="AQ10699" s="7"/>
      <c r="AR10699" s="7"/>
      <c r="AS10699" s="7"/>
      <c r="AT10699" s="7"/>
      <c r="AU10699" s="7"/>
      <c r="AV10699" s="234"/>
      <c r="AX10699" s="7"/>
      <c r="AY10699" s="7"/>
      <c r="AZ10699" s="7"/>
      <c r="BA10699" s="7"/>
      <c r="BB10699" s="7"/>
      <c r="BC10699" s="7"/>
      <c r="BD10699" s="7"/>
      <c r="BG10699" s="7"/>
      <c r="BH10699" s="7"/>
      <c r="BI10699" s="7"/>
      <c r="BJ10699" s="7"/>
      <c r="BK10699" s="7"/>
      <c r="BL10699" s="7"/>
      <c r="BM10699" s="7"/>
      <c r="BP10699" s="7"/>
      <c r="BQ10699" s="7"/>
      <c r="BR10699" s="7"/>
      <c r="BS10699" s="7"/>
      <c r="BT10699" s="7"/>
      <c r="BU10699" s="7"/>
      <c r="BV10699" s="7"/>
      <c r="BW10699" s="7"/>
    </row>
    <row r="10700" spans="43:75" x14ac:dyDescent="0.2">
      <c r="AQ10700" s="7"/>
      <c r="AR10700" s="7"/>
      <c r="AS10700" s="7"/>
      <c r="AT10700" s="7"/>
      <c r="AU10700" s="7"/>
      <c r="AV10700" s="234"/>
      <c r="AX10700" s="7"/>
      <c r="AY10700" s="7"/>
      <c r="AZ10700" s="7"/>
      <c r="BA10700" s="7"/>
      <c r="BB10700" s="7"/>
      <c r="BC10700" s="7"/>
      <c r="BD10700" s="7"/>
      <c r="BG10700" s="7"/>
      <c r="BH10700" s="7"/>
      <c r="BI10700" s="7"/>
      <c r="BJ10700" s="7"/>
      <c r="BK10700" s="7"/>
      <c r="BL10700" s="7"/>
      <c r="BM10700" s="7"/>
      <c r="BP10700" s="7"/>
      <c r="BQ10700" s="7"/>
      <c r="BR10700" s="7"/>
      <c r="BS10700" s="7"/>
      <c r="BT10700" s="7"/>
      <c r="BU10700" s="7"/>
      <c r="BV10700" s="7"/>
      <c r="BW10700" s="7"/>
    </row>
    <row r="10701" spans="43:75" x14ac:dyDescent="0.2">
      <c r="AQ10701" s="7"/>
      <c r="AR10701" s="7"/>
      <c r="AS10701" s="7"/>
      <c r="AT10701" s="7"/>
      <c r="AU10701" s="7"/>
      <c r="AV10701" s="234"/>
      <c r="AX10701" s="7"/>
      <c r="AY10701" s="7"/>
      <c r="AZ10701" s="7"/>
      <c r="BA10701" s="7"/>
      <c r="BB10701" s="7"/>
      <c r="BC10701" s="7"/>
      <c r="BD10701" s="7"/>
      <c r="BG10701" s="7"/>
      <c r="BH10701" s="7"/>
      <c r="BI10701" s="7"/>
      <c r="BJ10701" s="7"/>
      <c r="BK10701" s="7"/>
      <c r="BL10701" s="7"/>
      <c r="BM10701" s="7"/>
      <c r="BP10701" s="7"/>
      <c r="BQ10701" s="7"/>
      <c r="BR10701" s="7"/>
      <c r="BS10701" s="7"/>
      <c r="BT10701" s="7"/>
      <c r="BU10701" s="7"/>
      <c r="BV10701" s="7"/>
      <c r="BW10701" s="7"/>
    </row>
    <row r="10702" spans="43:75" x14ac:dyDescent="0.2">
      <c r="AQ10702" s="7"/>
      <c r="AR10702" s="7"/>
      <c r="AS10702" s="7"/>
      <c r="AT10702" s="7"/>
      <c r="AU10702" s="7"/>
      <c r="AV10702" s="234"/>
      <c r="AX10702" s="7"/>
      <c r="AY10702" s="7"/>
      <c r="AZ10702" s="7"/>
      <c r="BA10702" s="7"/>
      <c r="BB10702" s="7"/>
      <c r="BC10702" s="7"/>
      <c r="BD10702" s="7"/>
      <c r="BG10702" s="7"/>
      <c r="BH10702" s="7"/>
      <c r="BI10702" s="7"/>
      <c r="BJ10702" s="7"/>
      <c r="BK10702" s="7"/>
      <c r="BL10702" s="7"/>
      <c r="BM10702" s="7"/>
      <c r="BP10702" s="7"/>
      <c r="BQ10702" s="7"/>
      <c r="BR10702" s="7"/>
      <c r="BS10702" s="7"/>
      <c r="BT10702" s="7"/>
      <c r="BU10702" s="7"/>
      <c r="BV10702" s="7"/>
      <c r="BW10702" s="7"/>
    </row>
    <row r="10703" spans="43:75" x14ac:dyDescent="0.2">
      <c r="AQ10703" s="7"/>
      <c r="AR10703" s="7"/>
      <c r="AS10703" s="7"/>
      <c r="AT10703" s="7"/>
      <c r="AU10703" s="7"/>
      <c r="AV10703" s="234"/>
      <c r="AX10703" s="7"/>
      <c r="AY10703" s="7"/>
      <c r="AZ10703" s="7"/>
      <c r="BA10703" s="7"/>
      <c r="BB10703" s="7"/>
      <c r="BC10703" s="7"/>
      <c r="BD10703" s="7"/>
      <c r="BG10703" s="7"/>
      <c r="BH10703" s="7"/>
      <c r="BI10703" s="7"/>
      <c r="BJ10703" s="7"/>
      <c r="BK10703" s="7"/>
      <c r="BL10703" s="7"/>
      <c r="BM10703" s="7"/>
      <c r="BP10703" s="7"/>
      <c r="BQ10703" s="7"/>
      <c r="BR10703" s="7"/>
      <c r="BS10703" s="7"/>
      <c r="BT10703" s="7"/>
      <c r="BU10703" s="7"/>
      <c r="BV10703" s="7"/>
      <c r="BW10703" s="7"/>
    </row>
    <row r="10704" spans="43:75" x14ac:dyDescent="0.2">
      <c r="AQ10704" s="7"/>
      <c r="AR10704" s="7"/>
      <c r="AS10704" s="7"/>
      <c r="AT10704" s="7"/>
      <c r="AU10704" s="7"/>
      <c r="AV10704" s="234"/>
      <c r="AX10704" s="7"/>
      <c r="AY10704" s="7"/>
      <c r="AZ10704" s="7"/>
      <c r="BA10704" s="7"/>
      <c r="BB10704" s="7"/>
      <c r="BC10704" s="7"/>
      <c r="BD10704" s="7"/>
      <c r="BG10704" s="7"/>
      <c r="BH10704" s="7"/>
      <c r="BI10704" s="7"/>
      <c r="BJ10704" s="7"/>
      <c r="BK10704" s="7"/>
      <c r="BL10704" s="7"/>
      <c r="BM10704" s="7"/>
      <c r="BP10704" s="7"/>
      <c r="BQ10704" s="7"/>
      <c r="BR10704" s="7"/>
      <c r="BS10704" s="7"/>
      <c r="BT10704" s="7"/>
      <c r="BU10704" s="7"/>
      <c r="BV10704" s="7"/>
      <c r="BW10704" s="7"/>
    </row>
    <row r="10705" spans="43:75" x14ac:dyDescent="0.2">
      <c r="AQ10705" s="7"/>
      <c r="AR10705" s="7"/>
      <c r="AS10705" s="7"/>
      <c r="AT10705" s="7"/>
      <c r="AU10705" s="7"/>
      <c r="AV10705" s="234"/>
      <c r="AX10705" s="7"/>
      <c r="AY10705" s="7"/>
      <c r="AZ10705" s="7"/>
      <c r="BA10705" s="7"/>
      <c r="BB10705" s="7"/>
      <c r="BC10705" s="7"/>
      <c r="BD10705" s="7"/>
      <c r="BG10705" s="7"/>
      <c r="BH10705" s="7"/>
      <c r="BI10705" s="7"/>
      <c r="BJ10705" s="7"/>
      <c r="BK10705" s="7"/>
      <c r="BL10705" s="7"/>
      <c r="BM10705" s="7"/>
      <c r="BP10705" s="7"/>
      <c r="BQ10705" s="7"/>
      <c r="BR10705" s="7"/>
      <c r="BS10705" s="7"/>
      <c r="BT10705" s="7"/>
      <c r="BU10705" s="7"/>
      <c r="BV10705" s="7"/>
      <c r="BW10705" s="7"/>
    </row>
    <row r="10706" spans="43:75" x14ac:dyDescent="0.2">
      <c r="AQ10706" s="7"/>
      <c r="AR10706" s="7"/>
      <c r="AS10706" s="7"/>
      <c r="AT10706" s="7"/>
      <c r="AU10706" s="7"/>
      <c r="AV10706" s="234"/>
      <c r="AX10706" s="7"/>
      <c r="AY10706" s="7"/>
      <c r="AZ10706" s="7"/>
      <c r="BA10706" s="7"/>
      <c r="BB10706" s="7"/>
      <c r="BC10706" s="7"/>
      <c r="BD10706" s="7"/>
      <c r="BG10706" s="7"/>
      <c r="BH10706" s="7"/>
      <c r="BI10706" s="7"/>
      <c r="BJ10706" s="7"/>
      <c r="BK10706" s="7"/>
      <c r="BL10706" s="7"/>
      <c r="BM10706" s="7"/>
      <c r="BP10706" s="7"/>
      <c r="BQ10706" s="7"/>
      <c r="BR10706" s="7"/>
      <c r="BS10706" s="7"/>
      <c r="BT10706" s="7"/>
      <c r="BU10706" s="7"/>
      <c r="BV10706" s="7"/>
      <c r="BW10706" s="7"/>
    </row>
    <row r="10707" spans="43:75" x14ac:dyDescent="0.2">
      <c r="AQ10707" s="7"/>
      <c r="AR10707" s="7"/>
      <c r="AS10707" s="7"/>
      <c r="AT10707" s="7"/>
      <c r="AU10707" s="7"/>
      <c r="AV10707" s="234"/>
      <c r="AX10707" s="7"/>
      <c r="AY10707" s="7"/>
      <c r="AZ10707" s="7"/>
      <c r="BA10707" s="7"/>
      <c r="BB10707" s="7"/>
      <c r="BC10707" s="7"/>
      <c r="BD10707" s="7"/>
      <c r="BG10707" s="7"/>
      <c r="BH10707" s="7"/>
      <c r="BI10707" s="7"/>
      <c r="BJ10707" s="7"/>
      <c r="BK10707" s="7"/>
      <c r="BL10707" s="7"/>
      <c r="BM10707" s="7"/>
      <c r="BP10707" s="7"/>
      <c r="BQ10707" s="7"/>
      <c r="BR10707" s="7"/>
      <c r="BS10707" s="7"/>
      <c r="BT10707" s="7"/>
      <c r="BU10707" s="7"/>
      <c r="BV10707" s="7"/>
      <c r="BW10707" s="7"/>
    </row>
    <row r="10708" spans="43:75" x14ac:dyDescent="0.2">
      <c r="AQ10708" s="7"/>
      <c r="AR10708" s="7"/>
      <c r="AS10708" s="7"/>
      <c r="AT10708" s="7"/>
      <c r="AU10708" s="7"/>
      <c r="AV10708" s="234"/>
      <c r="AX10708" s="7"/>
      <c r="AY10708" s="7"/>
      <c r="AZ10708" s="7"/>
      <c r="BA10708" s="7"/>
      <c r="BB10708" s="7"/>
      <c r="BC10708" s="7"/>
      <c r="BD10708" s="7"/>
      <c r="BG10708" s="7"/>
      <c r="BH10708" s="7"/>
      <c r="BI10708" s="7"/>
      <c r="BJ10708" s="7"/>
      <c r="BK10708" s="7"/>
      <c r="BL10708" s="7"/>
      <c r="BM10708" s="7"/>
      <c r="BP10708" s="7"/>
      <c r="BQ10708" s="7"/>
      <c r="BR10708" s="7"/>
      <c r="BS10708" s="7"/>
      <c r="BT10708" s="7"/>
      <c r="BU10708" s="7"/>
      <c r="BV10708" s="7"/>
      <c r="BW10708" s="7"/>
    </row>
    <row r="10709" spans="43:75" x14ac:dyDescent="0.2">
      <c r="AQ10709" s="7"/>
      <c r="AR10709" s="7"/>
      <c r="AS10709" s="7"/>
      <c r="AT10709" s="7"/>
      <c r="AU10709" s="7"/>
      <c r="AV10709" s="234"/>
      <c r="AX10709" s="7"/>
      <c r="AY10709" s="7"/>
      <c r="AZ10709" s="7"/>
      <c r="BA10709" s="7"/>
      <c r="BB10709" s="7"/>
      <c r="BC10709" s="7"/>
      <c r="BD10709" s="7"/>
      <c r="BG10709" s="7"/>
      <c r="BH10709" s="7"/>
      <c r="BI10709" s="7"/>
      <c r="BJ10709" s="7"/>
      <c r="BK10709" s="7"/>
      <c r="BL10709" s="7"/>
      <c r="BM10709" s="7"/>
      <c r="BP10709" s="7"/>
      <c r="BQ10709" s="7"/>
      <c r="BR10709" s="7"/>
      <c r="BS10709" s="7"/>
      <c r="BT10709" s="7"/>
      <c r="BU10709" s="7"/>
      <c r="BV10709" s="7"/>
      <c r="BW10709" s="7"/>
    </row>
    <row r="10710" spans="43:75" x14ac:dyDescent="0.2">
      <c r="AQ10710" s="7"/>
      <c r="AR10710" s="7"/>
      <c r="AS10710" s="7"/>
      <c r="AT10710" s="7"/>
      <c r="AU10710" s="7"/>
      <c r="AV10710" s="234"/>
      <c r="AX10710" s="7"/>
      <c r="AY10710" s="7"/>
      <c r="AZ10710" s="7"/>
      <c r="BA10710" s="7"/>
      <c r="BB10710" s="7"/>
      <c r="BC10710" s="7"/>
      <c r="BD10710" s="7"/>
      <c r="BG10710" s="7"/>
      <c r="BH10710" s="7"/>
      <c r="BI10710" s="7"/>
      <c r="BJ10710" s="7"/>
      <c r="BK10710" s="7"/>
      <c r="BL10710" s="7"/>
      <c r="BM10710" s="7"/>
      <c r="BP10710" s="7"/>
      <c r="BQ10710" s="7"/>
      <c r="BR10710" s="7"/>
      <c r="BS10710" s="7"/>
      <c r="BT10710" s="7"/>
      <c r="BU10710" s="7"/>
      <c r="BV10710" s="7"/>
      <c r="BW10710" s="7"/>
    </row>
    <row r="10711" spans="43:75" x14ac:dyDescent="0.2">
      <c r="AQ10711" s="7"/>
      <c r="AR10711" s="7"/>
      <c r="AS10711" s="7"/>
      <c r="AT10711" s="7"/>
      <c r="AU10711" s="7"/>
      <c r="AV10711" s="234"/>
      <c r="AX10711" s="7"/>
      <c r="AY10711" s="7"/>
      <c r="AZ10711" s="7"/>
      <c r="BA10711" s="7"/>
      <c r="BB10711" s="7"/>
      <c r="BC10711" s="7"/>
      <c r="BD10711" s="7"/>
      <c r="BG10711" s="7"/>
      <c r="BH10711" s="7"/>
      <c r="BI10711" s="7"/>
      <c r="BJ10711" s="7"/>
      <c r="BK10711" s="7"/>
      <c r="BL10711" s="7"/>
      <c r="BM10711" s="7"/>
      <c r="BP10711" s="7"/>
      <c r="BQ10711" s="7"/>
      <c r="BR10711" s="7"/>
      <c r="BS10711" s="7"/>
      <c r="BT10711" s="7"/>
      <c r="BU10711" s="7"/>
      <c r="BV10711" s="7"/>
      <c r="BW10711" s="7"/>
    </row>
    <row r="10712" spans="43:75" x14ac:dyDescent="0.2">
      <c r="AQ10712" s="7"/>
      <c r="AR10712" s="7"/>
      <c r="AS10712" s="7"/>
      <c r="AT10712" s="7"/>
      <c r="AU10712" s="7"/>
      <c r="AV10712" s="234"/>
      <c r="AX10712" s="7"/>
      <c r="AY10712" s="7"/>
      <c r="AZ10712" s="7"/>
      <c r="BA10712" s="7"/>
      <c r="BB10712" s="7"/>
      <c r="BC10712" s="7"/>
      <c r="BD10712" s="7"/>
      <c r="BG10712" s="7"/>
      <c r="BH10712" s="7"/>
      <c r="BI10712" s="7"/>
      <c r="BJ10712" s="7"/>
      <c r="BK10712" s="7"/>
      <c r="BL10712" s="7"/>
      <c r="BM10712" s="7"/>
      <c r="BP10712" s="7"/>
      <c r="BQ10712" s="7"/>
      <c r="BR10712" s="7"/>
      <c r="BS10712" s="7"/>
      <c r="BT10712" s="7"/>
      <c r="BU10712" s="7"/>
      <c r="BV10712" s="7"/>
      <c r="BW10712" s="7"/>
    </row>
    <row r="10713" spans="43:75" x14ac:dyDescent="0.2">
      <c r="AQ10713" s="7"/>
      <c r="AR10713" s="7"/>
      <c r="AS10713" s="7"/>
      <c r="AT10713" s="7"/>
      <c r="AU10713" s="7"/>
      <c r="AV10713" s="234"/>
      <c r="AX10713" s="7"/>
      <c r="AY10713" s="7"/>
      <c r="AZ10713" s="7"/>
      <c r="BA10713" s="7"/>
      <c r="BB10713" s="7"/>
      <c r="BC10713" s="7"/>
      <c r="BD10713" s="7"/>
      <c r="BG10713" s="7"/>
      <c r="BH10713" s="7"/>
      <c r="BI10713" s="7"/>
      <c r="BJ10713" s="7"/>
      <c r="BK10713" s="7"/>
      <c r="BL10713" s="7"/>
      <c r="BM10713" s="7"/>
      <c r="BP10713" s="7"/>
      <c r="BQ10713" s="7"/>
      <c r="BR10713" s="7"/>
      <c r="BS10713" s="7"/>
      <c r="BT10713" s="7"/>
      <c r="BU10713" s="7"/>
      <c r="BV10713" s="7"/>
      <c r="BW10713" s="7"/>
    </row>
    <row r="10714" spans="43:75" x14ac:dyDescent="0.2">
      <c r="AQ10714" s="7"/>
      <c r="AR10714" s="7"/>
      <c r="AS10714" s="7"/>
      <c r="AT10714" s="7"/>
      <c r="AU10714" s="7"/>
      <c r="AV10714" s="234"/>
      <c r="AX10714" s="7"/>
      <c r="AY10714" s="7"/>
      <c r="AZ10714" s="7"/>
      <c r="BA10714" s="7"/>
      <c r="BB10714" s="7"/>
      <c r="BC10714" s="7"/>
      <c r="BD10714" s="7"/>
      <c r="BG10714" s="7"/>
      <c r="BH10714" s="7"/>
      <c r="BI10714" s="7"/>
      <c r="BJ10714" s="7"/>
      <c r="BK10714" s="7"/>
      <c r="BL10714" s="7"/>
      <c r="BM10714" s="7"/>
      <c r="BP10714" s="7"/>
      <c r="BQ10714" s="7"/>
      <c r="BR10714" s="7"/>
      <c r="BS10714" s="7"/>
      <c r="BT10714" s="7"/>
      <c r="BU10714" s="7"/>
      <c r="BV10714" s="7"/>
      <c r="BW10714" s="7"/>
    </row>
    <row r="10715" spans="43:75" x14ac:dyDescent="0.2">
      <c r="AQ10715" s="7"/>
      <c r="AR10715" s="7"/>
      <c r="AS10715" s="7"/>
      <c r="AT10715" s="7"/>
      <c r="AU10715" s="7"/>
      <c r="AV10715" s="234"/>
      <c r="AX10715" s="7"/>
      <c r="AY10715" s="7"/>
      <c r="AZ10715" s="7"/>
      <c r="BA10715" s="7"/>
      <c r="BB10715" s="7"/>
      <c r="BC10715" s="7"/>
      <c r="BD10715" s="7"/>
      <c r="BG10715" s="7"/>
      <c r="BH10715" s="7"/>
      <c r="BI10715" s="7"/>
      <c r="BJ10715" s="7"/>
      <c r="BK10715" s="7"/>
      <c r="BL10715" s="7"/>
      <c r="BM10715" s="7"/>
      <c r="BP10715" s="7"/>
      <c r="BQ10715" s="7"/>
      <c r="BR10715" s="7"/>
      <c r="BS10715" s="7"/>
      <c r="BT10715" s="7"/>
      <c r="BU10715" s="7"/>
      <c r="BV10715" s="7"/>
      <c r="BW10715" s="7"/>
    </row>
    <row r="10716" spans="43:75" x14ac:dyDescent="0.2">
      <c r="AQ10716" s="7"/>
      <c r="AR10716" s="7"/>
      <c r="AS10716" s="7"/>
      <c r="AT10716" s="7"/>
      <c r="AU10716" s="7"/>
      <c r="AV10716" s="234"/>
      <c r="AX10716" s="7"/>
      <c r="AY10716" s="7"/>
      <c r="AZ10716" s="7"/>
      <c r="BA10716" s="7"/>
      <c r="BB10716" s="7"/>
      <c r="BC10716" s="7"/>
      <c r="BD10716" s="7"/>
      <c r="BG10716" s="7"/>
      <c r="BH10716" s="7"/>
      <c r="BI10716" s="7"/>
      <c r="BJ10716" s="7"/>
      <c r="BK10716" s="7"/>
      <c r="BL10716" s="7"/>
      <c r="BM10716" s="7"/>
      <c r="BP10716" s="7"/>
      <c r="BQ10716" s="7"/>
      <c r="BR10716" s="7"/>
      <c r="BS10716" s="7"/>
      <c r="BT10716" s="7"/>
      <c r="BU10716" s="7"/>
      <c r="BV10716" s="7"/>
      <c r="BW10716" s="7"/>
    </row>
    <row r="10717" spans="43:75" x14ac:dyDescent="0.2">
      <c r="AQ10717" s="7"/>
      <c r="AR10717" s="7"/>
      <c r="AS10717" s="7"/>
      <c r="AT10717" s="7"/>
      <c r="AU10717" s="7"/>
      <c r="AV10717" s="234"/>
      <c r="AX10717" s="7"/>
      <c r="AY10717" s="7"/>
      <c r="AZ10717" s="7"/>
      <c r="BA10717" s="7"/>
      <c r="BB10717" s="7"/>
      <c r="BC10717" s="7"/>
      <c r="BD10717" s="7"/>
      <c r="BG10717" s="7"/>
      <c r="BH10717" s="7"/>
      <c r="BI10717" s="7"/>
      <c r="BJ10717" s="7"/>
      <c r="BK10717" s="7"/>
      <c r="BL10717" s="7"/>
      <c r="BM10717" s="7"/>
      <c r="BP10717" s="7"/>
      <c r="BQ10717" s="7"/>
      <c r="BR10717" s="7"/>
      <c r="BS10717" s="7"/>
      <c r="BT10717" s="7"/>
      <c r="BU10717" s="7"/>
      <c r="BV10717" s="7"/>
      <c r="BW10717" s="7"/>
    </row>
    <row r="10718" spans="43:75" x14ac:dyDescent="0.2">
      <c r="AQ10718" s="7"/>
      <c r="AR10718" s="7"/>
      <c r="AS10718" s="7"/>
      <c r="AT10718" s="7"/>
      <c r="AU10718" s="7"/>
      <c r="AV10718" s="234"/>
      <c r="AX10718" s="7"/>
      <c r="AY10718" s="7"/>
      <c r="AZ10718" s="7"/>
      <c r="BA10718" s="7"/>
      <c r="BB10718" s="7"/>
      <c r="BC10718" s="7"/>
      <c r="BD10718" s="7"/>
      <c r="BG10718" s="7"/>
      <c r="BH10718" s="7"/>
      <c r="BI10718" s="7"/>
      <c r="BJ10718" s="7"/>
      <c r="BK10718" s="7"/>
      <c r="BL10718" s="7"/>
      <c r="BM10718" s="7"/>
      <c r="BP10718" s="7"/>
      <c r="BQ10718" s="7"/>
      <c r="BR10718" s="7"/>
      <c r="BS10718" s="7"/>
      <c r="BT10718" s="7"/>
      <c r="BU10718" s="7"/>
      <c r="BV10718" s="7"/>
      <c r="BW10718" s="7"/>
    </row>
    <row r="10719" spans="43:75" x14ac:dyDescent="0.2">
      <c r="AQ10719" s="7"/>
      <c r="AR10719" s="7"/>
      <c r="AS10719" s="7"/>
      <c r="AT10719" s="7"/>
      <c r="AU10719" s="7"/>
      <c r="AV10719" s="234"/>
      <c r="AX10719" s="7"/>
      <c r="AY10719" s="7"/>
      <c r="AZ10719" s="7"/>
      <c r="BA10719" s="7"/>
      <c r="BB10719" s="7"/>
      <c r="BC10719" s="7"/>
      <c r="BD10719" s="7"/>
      <c r="BG10719" s="7"/>
      <c r="BH10719" s="7"/>
      <c r="BI10719" s="7"/>
      <c r="BJ10719" s="7"/>
      <c r="BK10719" s="7"/>
      <c r="BL10719" s="7"/>
      <c r="BM10719" s="7"/>
      <c r="BP10719" s="7"/>
      <c r="BQ10719" s="7"/>
      <c r="BR10719" s="7"/>
      <c r="BS10719" s="7"/>
      <c r="BT10719" s="7"/>
      <c r="BU10719" s="7"/>
      <c r="BV10719" s="7"/>
      <c r="BW10719" s="7"/>
    </row>
    <row r="10720" spans="43:75" x14ac:dyDescent="0.2">
      <c r="AQ10720" s="7"/>
      <c r="AR10720" s="7"/>
      <c r="AS10720" s="7"/>
      <c r="AT10720" s="7"/>
      <c r="AU10720" s="7"/>
      <c r="AV10720" s="234"/>
      <c r="AX10720" s="7"/>
      <c r="AY10720" s="7"/>
      <c r="AZ10720" s="7"/>
      <c r="BA10720" s="7"/>
      <c r="BB10720" s="7"/>
      <c r="BC10720" s="7"/>
      <c r="BD10720" s="7"/>
      <c r="BG10720" s="7"/>
      <c r="BH10720" s="7"/>
      <c r="BI10720" s="7"/>
      <c r="BJ10720" s="7"/>
      <c r="BK10720" s="7"/>
      <c r="BL10720" s="7"/>
      <c r="BM10720" s="7"/>
      <c r="BP10720" s="7"/>
      <c r="BQ10720" s="7"/>
      <c r="BR10720" s="7"/>
      <c r="BS10720" s="7"/>
      <c r="BT10720" s="7"/>
      <c r="BU10720" s="7"/>
      <c r="BV10720" s="7"/>
      <c r="BW10720" s="7"/>
    </row>
    <row r="10721" spans="43:75" x14ac:dyDescent="0.2">
      <c r="AQ10721" s="7"/>
      <c r="AR10721" s="7"/>
      <c r="AS10721" s="7"/>
      <c r="AT10721" s="7"/>
      <c r="AU10721" s="7"/>
      <c r="AV10721" s="234"/>
      <c r="AX10721" s="7"/>
      <c r="AY10721" s="7"/>
      <c r="AZ10721" s="7"/>
      <c r="BA10721" s="7"/>
      <c r="BB10721" s="7"/>
      <c r="BC10721" s="7"/>
      <c r="BD10721" s="7"/>
      <c r="BG10721" s="7"/>
      <c r="BH10721" s="7"/>
      <c r="BI10721" s="7"/>
      <c r="BJ10721" s="7"/>
      <c r="BK10721" s="7"/>
      <c r="BL10721" s="7"/>
      <c r="BM10721" s="7"/>
      <c r="BP10721" s="7"/>
      <c r="BQ10721" s="7"/>
      <c r="BR10721" s="7"/>
      <c r="BS10721" s="7"/>
      <c r="BT10721" s="7"/>
      <c r="BU10721" s="7"/>
      <c r="BV10721" s="7"/>
      <c r="BW10721" s="7"/>
    </row>
    <row r="10722" spans="43:75" x14ac:dyDescent="0.2">
      <c r="AQ10722" s="7"/>
      <c r="AR10722" s="7"/>
      <c r="AS10722" s="7"/>
      <c r="AT10722" s="7"/>
      <c r="AU10722" s="7"/>
      <c r="AV10722" s="234"/>
      <c r="AX10722" s="7"/>
      <c r="AY10722" s="7"/>
      <c r="AZ10722" s="7"/>
      <c r="BA10722" s="7"/>
      <c r="BB10722" s="7"/>
      <c r="BC10722" s="7"/>
      <c r="BD10722" s="7"/>
      <c r="BG10722" s="7"/>
      <c r="BH10722" s="7"/>
      <c r="BI10722" s="7"/>
      <c r="BJ10722" s="7"/>
      <c r="BK10722" s="7"/>
      <c r="BL10722" s="7"/>
      <c r="BM10722" s="7"/>
      <c r="BP10722" s="7"/>
      <c r="BQ10722" s="7"/>
      <c r="BR10722" s="7"/>
      <c r="BS10722" s="7"/>
      <c r="BT10722" s="7"/>
      <c r="BU10722" s="7"/>
      <c r="BV10722" s="7"/>
      <c r="BW10722" s="7"/>
    </row>
    <row r="10723" spans="43:75" x14ac:dyDescent="0.2">
      <c r="AQ10723" s="7"/>
      <c r="AR10723" s="7"/>
      <c r="AS10723" s="7"/>
      <c r="AT10723" s="7"/>
      <c r="AU10723" s="7"/>
      <c r="AV10723" s="234"/>
      <c r="AX10723" s="7"/>
      <c r="AY10723" s="7"/>
      <c r="AZ10723" s="7"/>
      <c r="BA10723" s="7"/>
      <c r="BB10723" s="7"/>
      <c r="BC10723" s="7"/>
      <c r="BD10723" s="7"/>
      <c r="BG10723" s="7"/>
      <c r="BH10723" s="7"/>
      <c r="BI10723" s="7"/>
      <c r="BJ10723" s="7"/>
      <c r="BK10723" s="7"/>
      <c r="BL10723" s="7"/>
      <c r="BM10723" s="7"/>
      <c r="BP10723" s="7"/>
      <c r="BQ10723" s="7"/>
      <c r="BR10723" s="7"/>
      <c r="BS10723" s="7"/>
      <c r="BT10723" s="7"/>
      <c r="BU10723" s="7"/>
      <c r="BV10723" s="7"/>
      <c r="BW10723" s="7"/>
    </row>
    <row r="10724" spans="43:75" x14ac:dyDescent="0.2">
      <c r="AQ10724" s="7"/>
      <c r="AR10724" s="7"/>
      <c r="AS10724" s="7"/>
      <c r="AT10724" s="7"/>
      <c r="AU10724" s="7"/>
      <c r="AV10724" s="234"/>
      <c r="AX10724" s="7"/>
      <c r="AY10724" s="7"/>
      <c r="AZ10724" s="7"/>
      <c r="BA10724" s="7"/>
      <c r="BB10724" s="7"/>
      <c r="BC10724" s="7"/>
      <c r="BD10724" s="7"/>
      <c r="BG10724" s="7"/>
      <c r="BH10724" s="7"/>
      <c r="BI10724" s="7"/>
      <c r="BJ10724" s="7"/>
      <c r="BK10724" s="7"/>
      <c r="BL10724" s="7"/>
      <c r="BM10724" s="7"/>
      <c r="BP10724" s="7"/>
      <c r="BQ10724" s="7"/>
      <c r="BR10724" s="7"/>
      <c r="BS10724" s="7"/>
      <c r="BT10724" s="7"/>
      <c r="BU10724" s="7"/>
      <c r="BV10724" s="7"/>
      <c r="BW10724" s="7"/>
    </row>
    <row r="10725" spans="43:75" x14ac:dyDescent="0.2">
      <c r="AQ10725" s="7"/>
      <c r="AR10725" s="7"/>
      <c r="AS10725" s="7"/>
      <c r="AT10725" s="7"/>
      <c r="AU10725" s="7"/>
      <c r="AV10725" s="234"/>
      <c r="AX10725" s="7"/>
      <c r="AY10725" s="7"/>
      <c r="AZ10725" s="7"/>
      <c r="BA10725" s="7"/>
      <c r="BB10725" s="7"/>
      <c r="BC10725" s="7"/>
      <c r="BD10725" s="7"/>
      <c r="BG10725" s="7"/>
      <c r="BH10725" s="7"/>
      <c r="BI10725" s="7"/>
      <c r="BJ10725" s="7"/>
      <c r="BK10725" s="7"/>
      <c r="BL10725" s="7"/>
      <c r="BM10725" s="7"/>
      <c r="BP10725" s="7"/>
      <c r="BQ10725" s="7"/>
      <c r="BR10725" s="7"/>
      <c r="BS10725" s="7"/>
      <c r="BT10725" s="7"/>
      <c r="BU10725" s="7"/>
      <c r="BV10725" s="7"/>
      <c r="BW10725" s="7"/>
    </row>
    <row r="10726" spans="43:75" x14ac:dyDescent="0.2">
      <c r="AQ10726" s="7"/>
      <c r="AR10726" s="7"/>
      <c r="AS10726" s="7"/>
      <c r="AT10726" s="7"/>
      <c r="AU10726" s="7"/>
      <c r="AV10726" s="234"/>
      <c r="AX10726" s="7"/>
      <c r="AY10726" s="7"/>
      <c r="AZ10726" s="7"/>
      <c r="BA10726" s="7"/>
      <c r="BB10726" s="7"/>
      <c r="BC10726" s="7"/>
      <c r="BD10726" s="7"/>
      <c r="BG10726" s="7"/>
      <c r="BH10726" s="7"/>
      <c r="BI10726" s="7"/>
      <c r="BJ10726" s="7"/>
      <c r="BK10726" s="7"/>
      <c r="BL10726" s="7"/>
      <c r="BM10726" s="7"/>
      <c r="BP10726" s="7"/>
      <c r="BQ10726" s="7"/>
      <c r="BR10726" s="7"/>
      <c r="BS10726" s="7"/>
      <c r="BT10726" s="7"/>
      <c r="BU10726" s="7"/>
      <c r="BV10726" s="7"/>
      <c r="BW10726" s="7"/>
    </row>
    <row r="10727" spans="43:75" x14ac:dyDescent="0.2">
      <c r="AQ10727" s="7"/>
      <c r="AR10727" s="7"/>
      <c r="AS10727" s="7"/>
      <c r="AT10727" s="7"/>
      <c r="AU10727" s="7"/>
      <c r="AV10727" s="234"/>
      <c r="AX10727" s="7"/>
      <c r="AY10727" s="7"/>
      <c r="AZ10727" s="7"/>
      <c r="BA10727" s="7"/>
      <c r="BB10727" s="7"/>
      <c r="BC10727" s="7"/>
      <c r="BD10727" s="7"/>
      <c r="BG10727" s="7"/>
      <c r="BH10727" s="7"/>
      <c r="BI10727" s="7"/>
      <c r="BJ10727" s="7"/>
      <c r="BK10727" s="7"/>
      <c r="BL10727" s="7"/>
      <c r="BM10727" s="7"/>
      <c r="BP10727" s="7"/>
      <c r="BQ10727" s="7"/>
      <c r="BR10727" s="7"/>
      <c r="BS10727" s="7"/>
      <c r="BT10727" s="7"/>
      <c r="BU10727" s="7"/>
      <c r="BV10727" s="7"/>
      <c r="BW10727" s="7"/>
    </row>
    <row r="10728" spans="43:75" x14ac:dyDescent="0.2">
      <c r="AQ10728" s="7"/>
      <c r="AR10728" s="7"/>
      <c r="AS10728" s="7"/>
      <c r="AT10728" s="7"/>
      <c r="AU10728" s="7"/>
      <c r="AV10728" s="234"/>
      <c r="AX10728" s="7"/>
      <c r="AY10728" s="7"/>
      <c r="AZ10728" s="7"/>
      <c r="BA10728" s="7"/>
      <c r="BB10728" s="7"/>
      <c r="BC10728" s="7"/>
      <c r="BD10728" s="7"/>
      <c r="BG10728" s="7"/>
      <c r="BH10728" s="7"/>
      <c r="BI10728" s="7"/>
      <c r="BJ10728" s="7"/>
      <c r="BK10728" s="7"/>
      <c r="BL10728" s="7"/>
      <c r="BM10728" s="7"/>
      <c r="BP10728" s="7"/>
      <c r="BQ10728" s="7"/>
      <c r="BR10728" s="7"/>
      <c r="BS10728" s="7"/>
      <c r="BT10728" s="7"/>
      <c r="BU10728" s="7"/>
      <c r="BV10728" s="7"/>
      <c r="BW10728" s="7"/>
    </row>
    <row r="10729" spans="43:75" x14ac:dyDescent="0.2">
      <c r="AQ10729" s="7"/>
      <c r="AR10729" s="7"/>
      <c r="AS10729" s="7"/>
      <c r="AT10729" s="7"/>
      <c r="AU10729" s="7"/>
      <c r="AV10729" s="234"/>
      <c r="AX10729" s="7"/>
      <c r="AY10729" s="7"/>
      <c r="AZ10729" s="7"/>
      <c r="BA10729" s="7"/>
      <c r="BB10729" s="7"/>
      <c r="BC10729" s="7"/>
      <c r="BD10729" s="7"/>
      <c r="BG10729" s="7"/>
      <c r="BH10729" s="7"/>
      <c r="BI10729" s="7"/>
      <c r="BJ10729" s="7"/>
      <c r="BK10729" s="7"/>
      <c r="BL10729" s="7"/>
      <c r="BM10729" s="7"/>
      <c r="BP10729" s="7"/>
      <c r="BQ10729" s="7"/>
      <c r="BR10729" s="7"/>
      <c r="BS10729" s="7"/>
      <c r="BT10729" s="7"/>
      <c r="BU10729" s="7"/>
      <c r="BV10729" s="7"/>
      <c r="BW10729" s="7"/>
    </row>
    <row r="10730" spans="43:75" x14ac:dyDescent="0.2">
      <c r="AQ10730" s="7"/>
      <c r="AR10730" s="7"/>
      <c r="AS10730" s="7"/>
      <c r="AT10730" s="7"/>
      <c r="AU10730" s="7"/>
      <c r="AV10730" s="234"/>
      <c r="AX10730" s="7"/>
      <c r="AY10730" s="7"/>
      <c r="AZ10730" s="7"/>
      <c r="BA10730" s="7"/>
      <c r="BB10730" s="7"/>
      <c r="BC10730" s="7"/>
      <c r="BD10730" s="7"/>
      <c r="BG10730" s="7"/>
      <c r="BH10730" s="7"/>
      <c r="BI10730" s="7"/>
      <c r="BJ10730" s="7"/>
      <c r="BK10730" s="7"/>
      <c r="BL10730" s="7"/>
      <c r="BM10730" s="7"/>
      <c r="BP10730" s="7"/>
      <c r="BQ10730" s="7"/>
      <c r="BR10730" s="7"/>
      <c r="BS10730" s="7"/>
      <c r="BT10730" s="7"/>
      <c r="BU10730" s="7"/>
      <c r="BV10730" s="7"/>
      <c r="BW10730" s="7"/>
    </row>
    <row r="10731" spans="43:75" x14ac:dyDescent="0.2">
      <c r="AQ10731" s="7"/>
      <c r="AR10731" s="7"/>
      <c r="AS10731" s="7"/>
      <c r="AT10731" s="7"/>
      <c r="AU10731" s="7"/>
      <c r="AV10731" s="234"/>
      <c r="AX10731" s="7"/>
      <c r="AY10731" s="7"/>
      <c r="AZ10731" s="7"/>
      <c r="BA10731" s="7"/>
      <c r="BB10731" s="7"/>
      <c r="BC10731" s="7"/>
      <c r="BD10731" s="7"/>
      <c r="BG10731" s="7"/>
      <c r="BH10731" s="7"/>
      <c r="BI10731" s="7"/>
      <c r="BJ10731" s="7"/>
      <c r="BK10731" s="7"/>
      <c r="BL10731" s="7"/>
      <c r="BM10731" s="7"/>
      <c r="BP10731" s="7"/>
      <c r="BQ10731" s="7"/>
      <c r="BR10731" s="7"/>
      <c r="BS10731" s="7"/>
      <c r="BT10731" s="7"/>
      <c r="BU10731" s="7"/>
      <c r="BV10731" s="7"/>
      <c r="BW10731" s="7"/>
    </row>
    <row r="10732" spans="43:75" x14ac:dyDescent="0.2">
      <c r="AQ10732" s="7"/>
      <c r="AR10732" s="7"/>
      <c r="AS10732" s="7"/>
      <c r="AT10732" s="7"/>
      <c r="AU10732" s="7"/>
      <c r="AV10732" s="234"/>
      <c r="AX10732" s="7"/>
      <c r="AY10732" s="7"/>
      <c r="AZ10732" s="7"/>
      <c r="BA10732" s="7"/>
      <c r="BB10732" s="7"/>
      <c r="BC10732" s="7"/>
      <c r="BD10732" s="7"/>
      <c r="BG10732" s="7"/>
      <c r="BH10732" s="7"/>
      <c r="BI10732" s="7"/>
      <c r="BJ10732" s="7"/>
      <c r="BK10732" s="7"/>
      <c r="BL10732" s="7"/>
      <c r="BM10732" s="7"/>
      <c r="BP10732" s="7"/>
      <c r="BQ10732" s="7"/>
      <c r="BR10732" s="7"/>
      <c r="BS10732" s="7"/>
      <c r="BT10732" s="7"/>
      <c r="BU10732" s="7"/>
      <c r="BV10732" s="7"/>
      <c r="BW10732" s="7"/>
    </row>
    <row r="10733" spans="43:75" x14ac:dyDescent="0.2">
      <c r="AQ10733" s="7"/>
      <c r="AR10733" s="7"/>
      <c r="AS10733" s="7"/>
      <c r="AT10733" s="7"/>
      <c r="AU10733" s="7"/>
      <c r="AV10733" s="234"/>
      <c r="AX10733" s="7"/>
      <c r="AY10733" s="7"/>
      <c r="AZ10733" s="7"/>
      <c r="BA10733" s="7"/>
      <c r="BB10733" s="7"/>
      <c r="BC10733" s="7"/>
      <c r="BD10733" s="7"/>
      <c r="BG10733" s="7"/>
      <c r="BH10733" s="7"/>
      <c r="BI10733" s="7"/>
      <c r="BJ10733" s="7"/>
      <c r="BK10733" s="7"/>
      <c r="BL10733" s="7"/>
      <c r="BM10733" s="7"/>
      <c r="BP10733" s="7"/>
      <c r="BQ10733" s="7"/>
      <c r="BR10733" s="7"/>
      <c r="BS10733" s="7"/>
      <c r="BT10733" s="7"/>
      <c r="BU10733" s="7"/>
      <c r="BV10733" s="7"/>
      <c r="BW10733" s="7"/>
    </row>
    <row r="10734" spans="43:75" x14ac:dyDescent="0.2">
      <c r="AQ10734" s="7"/>
      <c r="AR10734" s="7"/>
      <c r="AS10734" s="7"/>
      <c r="AT10734" s="7"/>
      <c r="AU10734" s="7"/>
      <c r="AV10734" s="234"/>
      <c r="AX10734" s="7"/>
      <c r="AY10734" s="7"/>
      <c r="AZ10734" s="7"/>
      <c r="BA10734" s="7"/>
      <c r="BB10734" s="7"/>
      <c r="BC10734" s="7"/>
      <c r="BD10734" s="7"/>
      <c r="BG10734" s="7"/>
      <c r="BH10734" s="7"/>
      <c r="BI10734" s="7"/>
      <c r="BJ10734" s="7"/>
      <c r="BK10734" s="7"/>
      <c r="BL10734" s="7"/>
      <c r="BM10734" s="7"/>
      <c r="BP10734" s="7"/>
      <c r="BQ10734" s="7"/>
      <c r="BR10734" s="7"/>
      <c r="BS10734" s="7"/>
      <c r="BT10734" s="7"/>
      <c r="BU10734" s="7"/>
      <c r="BV10734" s="7"/>
      <c r="BW10734" s="7"/>
    </row>
    <row r="10735" spans="43:75" x14ac:dyDescent="0.2">
      <c r="AQ10735" s="7"/>
      <c r="AR10735" s="7"/>
      <c r="AS10735" s="7"/>
      <c r="AT10735" s="7"/>
      <c r="AU10735" s="7"/>
      <c r="AV10735" s="234"/>
      <c r="AX10735" s="7"/>
      <c r="AY10735" s="7"/>
      <c r="AZ10735" s="7"/>
      <c r="BA10735" s="7"/>
      <c r="BB10735" s="7"/>
      <c r="BC10735" s="7"/>
      <c r="BD10735" s="7"/>
      <c r="BG10735" s="7"/>
      <c r="BH10735" s="7"/>
      <c r="BI10735" s="7"/>
      <c r="BJ10735" s="7"/>
      <c r="BK10735" s="7"/>
      <c r="BL10735" s="7"/>
      <c r="BM10735" s="7"/>
      <c r="BP10735" s="7"/>
      <c r="BQ10735" s="7"/>
      <c r="BR10735" s="7"/>
      <c r="BS10735" s="7"/>
      <c r="BT10735" s="7"/>
      <c r="BU10735" s="7"/>
      <c r="BV10735" s="7"/>
      <c r="BW10735" s="7"/>
    </row>
    <row r="10736" spans="43:75" x14ac:dyDescent="0.2">
      <c r="AQ10736" s="7"/>
      <c r="AR10736" s="7"/>
      <c r="AS10736" s="7"/>
      <c r="AT10736" s="7"/>
      <c r="AU10736" s="7"/>
      <c r="AV10736" s="234"/>
      <c r="AX10736" s="7"/>
      <c r="AY10736" s="7"/>
      <c r="AZ10736" s="7"/>
      <c r="BA10736" s="7"/>
      <c r="BB10736" s="7"/>
      <c r="BC10736" s="7"/>
      <c r="BD10736" s="7"/>
      <c r="BG10736" s="7"/>
      <c r="BH10736" s="7"/>
      <c r="BI10736" s="7"/>
      <c r="BJ10736" s="7"/>
      <c r="BK10736" s="7"/>
      <c r="BL10736" s="7"/>
      <c r="BM10736" s="7"/>
      <c r="BP10736" s="7"/>
      <c r="BQ10736" s="7"/>
      <c r="BR10736" s="7"/>
      <c r="BS10736" s="7"/>
      <c r="BT10736" s="7"/>
      <c r="BU10736" s="7"/>
      <c r="BV10736" s="7"/>
      <c r="BW10736" s="7"/>
    </row>
    <row r="10737" spans="43:75" x14ac:dyDescent="0.2">
      <c r="AQ10737" s="7"/>
      <c r="AR10737" s="7"/>
      <c r="AS10737" s="7"/>
      <c r="AT10737" s="7"/>
      <c r="AU10737" s="7"/>
      <c r="AV10737" s="234"/>
      <c r="AX10737" s="7"/>
      <c r="AY10737" s="7"/>
      <c r="AZ10737" s="7"/>
      <c r="BA10737" s="7"/>
      <c r="BB10737" s="7"/>
      <c r="BC10737" s="7"/>
      <c r="BD10737" s="7"/>
      <c r="BG10737" s="7"/>
      <c r="BH10737" s="7"/>
      <c r="BI10737" s="7"/>
      <c r="BJ10737" s="7"/>
      <c r="BK10737" s="7"/>
      <c r="BL10737" s="7"/>
      <c r="BM10737" s="7"/>
      <c r="BP10737" s="7"/>
      <c r="BQ10737" s="7"/>
      <c r="BR10737" s="7"/>
      <c r="BS10737" s="7"/>
      <c r="BT10737" s="7"/>
      <c r="BU10737" s="7"/>
      <c r="BV10737" s="7"/>
      <c r="BW10737" s="7"/>
    </row>
    <row r="10738" spans="43:75" x14ac:dyDescent="0.2">
      <c r="AQ10738" s="7"/>
      <c r="AR10738" s="7"/>
      <c r="AS10738" s="7"/>
      <c r="AT10738" s="7"/>
      <c r="AU10738" s="7"/>
      <c r="AV10738" s="234"/>
      <c r="AX10738" s="7"/>
      <c r="AY10738" s="7"/>
      <c r="AZ10738" s="7"/>
      <c r="BA10738" s="7"/>
      <c r="BB10738" s="7"/>
      <c r="BC10738" s="7"/>
      <c r="BD10738" s="7"/>
      <c r="BG10738" s="7"/>
      <c r="BH10738" s="7"/>
      <c r="BI10738" s="7"/>
      <c r="BJ10738" s="7"/>
      <c r="BK10738" s="7"/>
      <c r="BL10738" s="7"/>
      <c r="BM10738" s="7"/>
      <c r="BP10738" s="7"/>
      <c r="BQ10738" s="7"/>
      <c r="BR10738" s="7"/>
      <c r="BS10738" s="7"/>
      <c r="BT10738" s="7"/>
      <c r="BU10738" s="7"/>
      <c r="BV10738" s="7"/>
      <c r="BW10738" s="7"/>
    </row>
    <row r="10739" spans="43:75" x14ac:dyDescent="0.2">
      <c r="AQ10739" s="7"/>
      <c r="AR10739" s="7"/>
      <c r="AS10739" s="7"/>
      <c r="AT10739" s="7"/>
      <c r="AU10739" s="7"/>
      <c r="AV10739" s="234"/>
      <c r="AX10739" s="7"/>
      <c r="AY10739" s="7"/>
      <c r="AZ10739" s="7"/>
      <c r="BA10739" s="7"/>
      <c r="BB10739" s="7"/>
      <c r="BC10739" s="7"/>
      <c r="BD10739" s="7"/>
      <c r="BG10739" s="7"/>
      <c r="BH10739" s="7"/>
      <c r="BI10739" s="7"/>
      <c r="BJ10739" s="7"/>
      <c r="BK10739" s="7"/>
      <c r="BL10739" s="7"/>
      <c r="BM10739" s="7"/>
      <c r="BP10739" s="7"/>
      <c r="BQ10739" s="7"/>
      <c r="BR10739" s="7"/>
      <c r="BS10739" s="7"/>
      <c r="BT10739" s="7"/>
      <c r="BU10739" s="7"/>
      <c r="BV10739" s="7"/>
      <c r="BW10739" s="7"/>
    </row>
    <row r="10740" spans="43:75" x14ac:dyDescent="0.2">
      <c r="AQ10740" s="7"/>
      <c r="AR10740" s="7"/>
      <c r="AS10740" s="7"/>
      <c r="AT10740" s="7"/>
      <c r="AU10740" s="7"/>
      <c r="AV10740" s="234"/>
      <c r="AX10740" s="7"/>
      <c r="AY10740" s="7"/>
      <c r="AZ10740" s="7"/>
      <c r="BA10740" s="7"/>
      <c r="BB10740" s="7"/>
      <c r="BC10740" s="7"/>
      <c r="BD10740" s="7"/>
      <c r="BG10740" s="7"/>
      <c r="BH10740" s="7"/>
      <c r="BI10740" s="7"/>
      <c r="BJ10740" s="7"/>
      <c r="BK10740" s="7"/>
      <c r="BL10740" s="7"/>
      <c r="BM10740" s="7"/>
      <c r="BP10740" s="7"/>
      <c r="BQ10740" s="7"/>
      <c r="BR10740" s="7"/>
      <c r="BS10740" s="7"/>
      <c r="BT10740" s="7"/>
      <c r="BU10740" s="7"/>
      <c r="BV10740" s="7"/>
      <c r="BW10740" s="7"/>
    </row>
    <row r="10741" spans="43:75" x14ac:dyDescent="0.2">
      <c r="AQ10741" s="7"/>
      <c r="AR10741" s="7"/>
      <c r="AS10741" s="7"/>
      <c r="AT10741" s="7"/>
      <c r="AU10741" s="7"/>
      <c r="AV10741" s="234"/>
      <c r="AX10741" s="7"/>
      <c r="AY10741" s="7"/>
      <c r="AZ10741" s="7"/>
      <c r="BA10741" s="7"/>
      <c r="BB10741" s="7"/>
      <c r="BC10741" s="7"/>
      <c r="BD10741" s="7"/>
      <c r="BG10741" s="7"/>
      <c r="BH10741" s="7"/>
      <c r="BI10741" s="7"/>
      <c r="BJ10741" s="7"/>
      <c r="BK10741" s="7"/>
      <c r="BL10741" s="7"/>
      <c r="BM10741" s="7"/>
      <c r="BP10741" s="7"/>
      <c r="BQ10741" s="7"/>
      <c r="BR10741" s="7"/>
      <c r="BS10741" s="7"/>
      <c r="BT10741" s="7"/>
      <c r="BU10741" s="7"/>
      <c r="BV10741" s="7"/>
      <c r="BW10741" s="7"/>
    </row>
    <row r="10742" spans="43:75" x14ac:dyDescent="0.2">
      <c r="AQ10742" s="7"/>
      <c r="AR10742" s="7"/>
      <c r="AS10742" s="7"/>
      <c r="AT10742" s="7"/>
      <c r="AU10742" s="7"/>
      <c r="AV10742" s="234"/>
      <c r="AX10742" s="7"/>
      <c r="AY10742" s="7"/>
      <c r="AZ10742" s="7"/>
      <c r="BA10742" s="7"/>
      <c r="BB10742" s="7"/>
      <c r="BC10742" s="7"/>
      <c r="BD10742" s="7"/>
      <c r="BG10742" s="7"/>
      <c r="BH10742" s="7"/>
      <c r="BI10742" s="7"/>
      <c r="BJ10742" s="7"/>
      <c r="BK10742" s="7"/>
      <c r="BL10742" s="7"/>
      <c r="BM10742" s="7"/>
      <c r="BP10742" s="7"/>
      <c r="BQ10742" s="7"/>
      <c r="BR10742" s="7"/>
      <c r="BS10742" s="7"/>
      <c r="BT10742" s="7"/>
      <c r="BU10742" s="7"/>
      <c r="BV10742" s="7"/>
      <c r="BW10742" s="7"/>
    </row>
    <row r="10743" spans="43:75" x14ac:dyDescent="0.2">
      <c r="AQ10743" s="7"/>
      <c r="AR10743" s="7"/>
      <c r="AS10743" s="7"/>
      <c r="AT10743" s="7"/>
      <c r="AU10743" s="7"/>
      <c r="AV10743" s="234"/>
      <c r="AX10743" s="7"/>
      <c r="AY10743" s="7"/>
      <c r="AZ10743" s="7"/>
      <c r="BA10743" s="7"/>
      <c r="BB10743" s="7"/>
      <c r="BC10743" s="7"/>
      <c r="BD10743" s="7"/>
      <c r="BG10743" s="7"/>
      <c r="BH10743" s="7"/>
      <c r="BI10743" s="7"/>
      <c r="BJ10743" s="7"/>
      <c r="BK10743" s="7"/>
      <c r="BL10743" s="7"/>
      <c r="BM10743" s="7"/>
      <c r="BP10743" s="7"/>
      <c r="BQ10743" s="7"/>
      <c r="BR10743" s="7"/>
      <c r="BS10743" s="7"/>
      <c r="BT10743" s="7"/>
      <c r="BU10743" s="7"/>
      <c r="BV10743" s="7"/>
      <c r="BW10743" s="7"/>
    </row>
    <row r="10744" spans="43:75" x14ac:dyDescent="0.2">
      <c r="AQ10744" s="7"/>
      <c r="AR10744" s="7"/>
      <c r="AS10744" s="7"/>
      <c r="AT10744" s="7"/>
      <c r="AU10744" s="7"/>
      <c r="AV10744" s="234"/>
      <c r="AX10744" s="7"/>
      <c r="AY10744" s="7"/>
      <c r="AZ10744" s="7"/>
      <c r="BA10744" s="7"/>
      <c r="BB10744" s="7"/>
      <c r="BC10744" s="7"/>
      <c r="BD10744" s="7"/>
      <c r="BG10744" s="7"/>
      <c r="BH10744" s="7"/>
      <c r="BI10744" s="7"/>
      <c r="BJ10744" s="7"/>
      <c r="BK10744" s="7"/>
      <c r="BL10744" s="7"/>
      <c r="BM10744" s="7"/>
      <c r="BP10744" s="7"/>
      <c r="BQ10744" s="7"/>
      <c r="BR10744" s="7"/>
      <c r="BS10744" s="7"/>
      <c r="BT10744" s="7"/>
      <c r="BU10744" s="7"/>
      <c r="BV10744" s="7"/>
      <c r="BW10744" s="7"/>
    </row>
    <row r="10745" spans="43:75" x14ac:dyDescent="0.2">
      <c r="AQ10745" s="7"/>
      <c r="AR10745" s="7"/>
      <c r="AS10745" s="7"/>
      <c r="AT10745" s="7"/>
      <c r="AU10745" s="7"/>
      <c r="AV10745" s="234"/>
      <c r="AX10745" s="7"/>
      <c r="AY10745" s="7"/>
      <c r="AZ10745" s="7"/>
      <c r="BA10745" s="7"/>
      <c r="BB10745" s="7"/>
      <c r="BC10745" s="7"/>
      <c r="BD10745" s="7"/>
      <c r="BG10745" s="7"/>
      <c r="BH10745" s="7"/>
      <c r="BI10745" s="7"/>
      <c r="BJ10745" s="7"/>
      <c r="BK10745" s="7"/>
      <c r="BL10745" s="7"/>
      <c r="BM10745" s="7"/>
      <c r="BP10745" s="7"/>
      <c r="BQ10745" s="7"/>
      <c r="BR10745" s="7"/>
      <c r="BS10745" s="7"/>
      <c r="BT10745" s="7"/>
      <c r="BU10745" s="7"/>
      <c r="BV10745" s="7"/>
      <c r="BW10745" s="7"/>
    </row>
    <row r="10746" spans="43:75" x14ac:dyDescent="0.2">
      <c r="AQ10746" s="7"/>
      <c r="AR10746" s="7"/>
      <c r="AS10746" s="7"/>
      <c r="AT10746" s="7"/>
      <c r="AU10746" s="7"/>
      <c r="AV10746" s="234"/>
      <c r="AX10746" s="7"/>
      <c r="AY10746" s="7"/>
      <c r="AZ10746" s="7"/>
      <c r="BA10746" s="7"/>
      <c r="BB10746" s="7"/>
      <c r="BC10746" s="7"/>
      <c r="BD10746" s="7"/>
      <c r="BG10746" s="7"/>
      <c r="BH10746" s="7"/>
      <c r="BI10746" s="7"/>
      <c r="BJ10746" s="7"/>
      <c r="BK10746" s="7"/>
      <c r="BL10746" s="7"/>
      <c r="BM10746" s="7"/>
      <c r="BP10746" s="7"/>
      <c r="BQ10746" s="7"/>
      <c r="BR10746" s="7"/>
      <c r="BS10746" s="7"/>
      <c r="BT10746" s="7"/>
      <c r="BU10746" s="7"/>
      <c r="BV10746" s="7"/>
      <c r="BW10746" s="7"/>
    </row>
    <row r="10747" spans="43:75" x14ac:dyDescent="0.2">
      <c r="AQ10747" s="7"/>
      <c r="AR10747" s="7"/>
      <c r="AS10747" s="7"/>
      <c r="AT10747" s="7"/>
      <c r="AU10747" s="7"/>
      <c r="AV10747" s="234"/>
      <c r="AX10747" s="7"/>
      <c r="AY10747" s="7"/>
      <c r="AZ10747" s="7"/>
      <c r="BA10747" s="7"/>
      <c r="BB10747" s="7"/>
      <c r="BC10747" s="7"/>
      <c r="BD10747" s="7"/>
      <c r="BG10747" s="7"/>
      <c r="BH10747" s="7"/>
      <c r="BI10747" s="7"/>
      <c r="BJ10747" s="7"/>
      <c r="BK10747" s="7"/>
      <c r="BL10747" s="7"/>
      <c r="BM10747" s="7"/>
      <c r="BP10747" s="7"/>
      <c r="BQ10747" s="7"/>
      <c r="BR10747" s="7"/>
      <c r="BS10747" s="7"/>
      <c r="BT10747" s="7"/>
      <c r="BU10747" s="7"/>
      <c r="BV10747" s="7"/>
      <c r="BW10747" s="7"/>
    </row>
    <row r="10748" spans="43:75" x14ac:dyDescent="0.2">
      <c r="AQ10748" s="7"/>
      <c r="AR10748" s="7"/>
      <c r="AS10748" s="7"/>
      <c r="AT10748" s="7"/>
      <c r="AU10748" s="7"/>
      <c r="AV10748" s="234"/>
      <c r="AX10748" s="7"/>
      <c r="AY10748" s="7"/>
      <c r="AZ10748" s="7"/>
      <c r="BA10748" s="7"/>
      <c r="BB10748" s="7"/>
      <c r="BC10748" s="7"/>
      <c r="BD10748" s="7"/>
      <c r="BG10748" s="7"/>
      <c r="BH10748" s="7"/>
      <c r="BI10748" s="7"/>
      <c r="BJ10748" s="7"/>
      <c r="BK10748" s="7"/>
      <c r="BL10748" s="7"/>
      <c r="BM10748" s="7"/>
      <c r="BP10748" s="7"/>
      <c r="BQ10748" s="7"/>
      <c r="BR10748" s="7"/>
      <c r="BS10748" s="7"/>
      <c r="BT10748" s="7"/>
      <c r="BU10748" s="7"/>
      <c r="BV10748" s="7"/>
      <c r="BW10748" s="7"/>
    </row>
    <row r="10749" spans="43:75" x14ac:dyDescent="0.2">
      <c r="AQ10749" s="7"/>
      <c r="AR10749" s="7"/>
      <c r="AS10749" s="7"/>
      <c r="AT10749" s="7"/>
      <c r="AU10749" s="7"/>
      <c r="AV10749" s="234"/>
      <c r="AX10749" s="7"/>
      <c r="AY10749" s="7"/>
      <c r="AZ10749" s="7"/>
      <c r="BA10749" s="7"/>
      <c r="BB10749" s="7"/>
      <c r="BC10749" s="7"/>
      <c r="BD10749" s="7"/>
      <c r="BG10749" s="7"/>
      <c r="BH10749" s="7"/>
      <c r="BI10749" s="7"/>
      <c r="BJ10749" s="7"/>
      <c r="BK10749" s="7"/>
      <c r="BL10749" s="7"/>
      <c r="BM10749" s="7"/>
      <c r="BP10749" s="7"/>
      <c r="BQ10749" s="7"/>
      <c r="BR10749" s="7"/>
      <c r="BS10749" s="7"/>
      <c r="BT10749" s="7"/>
      <c r="BU10749" s="7"/>
      <c r="BV10749" s="7"/>
      <c r="BW10749" s="7"/>
    </row>
    <row r="10750" spans="43:75" x14ac:dyDescent="0.2">
      <c r="AQ10750" s="7"/>
      <c r="AR10750" s="7"/>
      <c r="AS10750" s="7"/>
      <c r="AT10750" s="7"/>
      <c r="AU10750" s="7"/>
      <c r="AV10750" s="234"/>
      <c r="AX10750" s="7"/>
      <c r="AY10750" s="7"/>
      <c r="AZ10750" s="7"/>
      <c r="BA10750" s="7"/>
      <c r="BB10750" s="7"/>
      <c r="BC10750" s="7"/>
      <c r="BD10750" s="7"/>
      <c r="BG10750" s="7"/>
      <c r="BH10750" s="7"/>
      <c r="BI10750" s="7"/>
      <c r="BJ10750" s="7"/>
      <c r="BK10750" s="7"/>
      <c r="BL10750" s="7"/>
      <c r="BM10750" s="7"/>
      <c r="BP10750" s="7"/>
      <c r="BQ10750" s="7"/>
      <c r="BR10750" s="7"/>
      <c r="BS10750" s="7"/>
      <c r="BT10750" s="7"/>
      <c r="BU10750" s="7"/>
      <c r="BV10750" s="7"/>
      <c r="BW10750" s="7"/>
    </row>
    <row r="10751" spans="43:75" x14ac:dyDescent="0.2">
      <c r="AQ10751" s="7"/>
      <c r="AR10751" s="7"/>
      <c r="AS10751" s="7"/>
      <c r="AT10751" s="7"/>
      <c r="AU10751" s="7"/>
      <c r="AV10751" s="234"/>
      <c r="AX10751" s="7"/>
      <c r="AY10751" s="7"/>
      <c r="AZ10751" s="7"/>
      <c r="BA10751" s="7"/>
      <c r="BB10751" s="7"/>
      <c r="BC10751" s="7"/>
      <c r="BD10751" s="7"/>
      <c r="BG10751" s="7"/>
      <c r="BH10751" s="7"/>
      <c r="BI10751" s="7"/>
      <c r="BJ10751" s="7"/>
      <c r="BK10751" s="7"/>
      <c r="BL10751" s="7"/>
      <c r="BM10751" s="7"/>
      <c r="BP10751" s="7"/>
      <c r="BQ10751" s="7"/>
      <c r="BR10751" s="7"/>
      <c r="BS10751" s="7"/>
      <c r="BT10751" s="7"/>
      <c r="BU10751" s="7"/>
      <c r="BV10751" s="7"/>
      <c r="BW10751" s="7"/>
    </row>
    <row r="10752" spans="43:75" x14ac:dyDescent="0.2">
      <c r="AQ10752" s="7"/>
      <c r="AR10752" s="7"/>
      <c r="AS10752" s="7"/>
      <c r="AT10752" s="7"/>
      <c r="AU10752" s="7"/>
      <c r="AV10752" s="234"/>
      <c r="AX10752" s="7"/>
      <c r="AY10752" s="7"/>
      <c r="AZ10752" s="7"/>
      <c r="BA10752" s="7"/>
      <c r="BB10752" s="7"/>
      <c r="BC10752" s="7"/>
      <c r="BD10752" s="7"/>
      <c r="BG10752" s="7"/>
      <c r="BH10752" s="7"/>
      <c r="BI10752" s="7"/>
      <c r="BJ10752" s="7"/>
      <c r="BK10752" s="7"/>
      <c r="BL10752" s="7"/>
      <c r="BM10752" s="7"/>
      <c r="BP10752" s="7"/>
      <c r="BQ10752" s="7"/>
      <c r="BR10752" s="7"/>
      <c r="BS10752" s="7"/>
      <c r="BT10752" s="7"/>
      <c r="BU10752" s="7"/>
      <c r="BV10752" s="7"/>
      <c r="BW10752" s="7"/>
    </row>
    <row r="10753" spans="43:75" x14ac:dyDescent="0.2">
      <c r="AQ10753" s="7"/>
      <c r="AR10753" s="7"/>
      <c r="AS10753" s="7"/>
      <c r="AT10753" s="7"/>
      <c r="AU10753" s="7"/>
      <c r="AV10753" s="234"/>
      <c r="AX10753" s="7"/>
      <c r="AY10753" s="7"/>
      <c r="AZ10753" s="7"/>
      <c r="BA10753" s="7"/>
      <c r="BB10753" s="7"/>
      <c r="BC10753" s="7"/>
      <c r="BD10753" s="7"/>
      <c r="BG10753" s="7"/>
      <c r="BH10753" s="7"/>
      <c r="BI10753" s="7"/>
      <c r="BJ10753" s="7"/>
      <c r="BK10753" s="7"/>
      <c r="BL10753" s="7"/>
      <c r="BM10753" s="7"/>
      <c r="BP10753" s="7"/>
      <c r="BQ10753" s="7"/>
      <c r="BR10753" s="7"/>
      <c r="BS10753" s="7"/>
      <c r="BT10753" s="7"/>
      <c r="BU10753" s="7"/>
      <c r="BV10753" s="7"/>
      <c r="BW10753" s="7"/>
    </row>
    <row r="10754" spans="43:75" x14ac:dyDescent="0.2">
      <c r="AQ10754" s="7"/>
      <c r="AR10754" s="7"/>
      <c r="AS10754" s="7"/>
      <c r="AT10754" s="7"/>
      <c r="AU10754" s="7"/>
      <c r="AV10754" s="234"/>
      <c r="AX10754" s="7"/>
      <c r="AY10754" s="7"/>
      <c r="AZ10754" s="7"/>
      <c r="BA10754" s="7"/>
      <c r="BB10754" s="7"/>
      <c r="BC10754" s="7"/>
      <c r="BD10754" s="7"/>
      <c r="BG10754" s="7"/>
      <c r="BH10754" s="7"/>
      <c r="BI10754" s="7"/>
      <c r="BJ10754" s="7"/>
      <c r="BK10754" s="7"/>
      <c r="BL10754" s="7"/>
      <c r="BM10754" s="7"/>
      <c r="BP10754" s="7"/>
      <c r="BQ10754" s="7"/>
      <c r="BR10754" s="7"/>
      <c r="BS10754" s="7"/>
      <c r="BT10754" s="7"/>
      <c r="BU10754" s="7"/>
      <c r="BV10754" s="7"/>
      <c r="BW10754" s="7"/>
    </row>
    <row r="10755" spans="43:75" x14ac:dyDescent="0.2">
      <c r="AQ10755" s="7"/>
      <c r="AR10755" s="7"/>
      <c r="AS10755" s="7"/>
      <c r="AT10755" s="7"/>
      <c r="AU10755" s="7"/>
      <c r="AV10755" s="234"/>
      <c r="AX10755" s="7"/>
      <c r="AY10755" s="7"/>
      <c r="AZ10755" s="7"/>
      <c r="BA10755" s="7"/>
      <c r="BB10755" s="7"/>
      <c r="BC10755" s="7"/>
      <c r="BD10755" s="7"/>
      <c r="BG10755" s="7"/>
      <c r="BH10755" s="7"/>
      <c r="BI10755" s="7"/>
      <c r="BJ10755" s="7"/>
      <c r="BK10755" s="7"/>
      <c r="BL10755" s="7"/>
      <c r="BM10755" s="7"/>
      <c r="BP10755" s="7"/>
      <c r="BQ10755" s="7"/>
      <c r="BR10755" s="7"/>
      <c r="BS10755" s="7"/>
      <c r="BT10755" s="7"/>
      <c r="BU10755" s="7"/>
      <c r="BV10755" s="7"/>
      <c r="BW10755" s="7"/>
    </row>
    <row r="10756" spans="43:75" x14ac:dyDescent="0.2">
      <c r="AQ10756" s="7"/>
      <c r="AR10756" s="7"/>
      <c r="AS10756" s="7"/>
      <c r="AT10756" s="7"/>
      <c r="AU10756" s="7"/>
      <c r="AV10756" s="234"/>
      <c r="AX10756" s="7"/>
      <c r="AY10756" s="7"/>
      <c r="AZ10756" s="7"/>
      <c r="BA10756" s="7"/>
      <c r="BB10756" s="7"/>
      <c r="BC10756" s="7"/>
      <c r="BD10756" s="7"/>
      <c r="BG10756" s="7"/>
      <c r="BH10756" s="7"/>
      <c r="BI10756" s="7"/>
      <c r="BJ10756" s="7"/>
      <c r="BK10756" s="7"/>
      <c r="BL10756" s="7"/>
      <c r="BM10756" s="7"/>
      <c r="BP10756" s="7"/>
      <c r="BQ10756" s="7"/>
      <c r="BR10756" s="7"/>
      <c r="BS10756" s="7"/>
      <c r="BT10756" s="7"/>
      <c r="BU10756" s="7"/>
      <c r="BV10756" s="7"/>
      <c r="BW10756" s="7"/>
    </row>
    <row r="10757" spans="43:75" x14ac:dyDescent="0.2">
      <c r="AQ10757" s="7"/>
      <c r="AR10757" s="7"/>
      <c r="AS10757" s="7"/>
      <c r="AT10757" s="7"/>
      <c r="AU10757" s="7"/>
      <c r="AV10757" s="234"/>
      <c r="AX10757" s="7"/>
      <c r="AY10757" s="7"/>
      <c r="AZ10757" s="7"/>
      <c r="BA10757" s="7"/>
      <c r="BB10757" s="7"/>
      <c r="BC10757" s="7"/>
      <c r="BD10757" s="7"/>
      <c r="BG10757" s="7"/>
      <c r="BH10757" s="7"/>
      <c r="BI10757" s="7"/>
      <c r="BJ10757" s="7"/>
      <c r="BK10757" s="7"/>
      <c r="BL10757" s="7"/>
      <c r="BM10757" s="7"/>
      <c r="BP10757" s="7"/>
      <c r="BQ10757" s="7"/>
      <c r="BR10757" s="7"/>
      <c r="BS10757" s="7"/>
      <c r="BT10757" s="7"/>
      <c r="BU10757" s="7"/>
      <c r="BV10757" s="7"/>
      <c r="BW10757" s="7"/>
    </row>
    <row r="10758" spans="43:75" x14ac:dyDescent="0.2">
      <c r="AQ10758" s="7"/>
      <c r="AR10758" s="7"/>
      <c r="AS10758" s="7"/>
      <c r="AT10758" s="7"/>
      <c r="AU10758" s="7"/>
      <c r="AV10758" s="234"/>
      <c r="AX10758" s="7"/>
      <c r="AY10758" s="7"/>
      <c r="AZ10758" s="7"/>
      <c r="BA10758" s="7"/>
      <c r="BB10758" s="7"/>
      <c r="BC10758" s="7"/>
      <c r="BD10758" s="7"/>
      <c r="BG10758" s="7"/>
      <c r="BH10758" s="7"/>
      <c r="BI10758" s="7"/>
      <c r="BJ10758" s="7"/>
      <c r="BK10758" s="7"/>
      <c r="BL10758" s="7"/>
      <c r="BM10758" s="7"/>
      <c r="BP10758" s="7"/>
      <c r="BQ10758" s="7"/>
      <c r="BR10758" s="7"/>
      <c r="BS10758" s="7"/>
      <c r="BT10758" s="7"/>
      <c r="BU10758" s="7"/>
      <c r="BV10758" s="7"/>
      <c r="BW10758" s="7"/>
    </row>
    <row r="10759" spans="43:75" x14ac:dyDescent="0.2">
      <c r="AQ10759" s="7"/>
      <c r="AR10759" s="7"/>
      <c r="AS10759" s="7"/>
      <c r="AT10759" s="7"/>
      <c r="AU10759" s="7"/>
      <c r="AV10759" s="234"/>
      <c r="AX10759" s="7"/>
      <c r="AY10759" s="7"/>
      <c r="AZ10759" s="7"/>
      <c r="BA10759" s="7"/>
      <c r="BB10759" s="7"/>
      <c r="BC10759" s="7"/>
      <c r="BD10759" s="7"/>
      <c r="BG10759" s="7"/>
      <c r="BH10759" s="7"/>
      <c r="BI10759" s="7"/>
      <c r="BJ10759" s="7"/>
      <c r="BK10759" s="7"/>
      <c r="BL10759" s="7"/>
      <c r="BM10759" s="7"/>
      <c r="BP10759" s="7"/>
      <c r="BQ10759" s="7"/>
      <c r="BR10759" s="7"/>
      <c r="BS10759" s="7"/>
      <c r="BT10759" s="7"/>
      <c r="BU10759" s="7"/>
      <c r="BV10759" s="7"/>
      <c r="BW10759" s="7"/>
    </row>
    <row r="10760" spans="43:75" x14ac:dyDescent="0.2">
      <c r="AQ10760" s="7"/>
      <c r="AR10760" s="7"/>
      <c r="AS10760" s="7"/>
      <c r="AT10760" s="7"/>
      <c r="AU10760" s="7"/>
      <c r="AV10760" s="234"/>
      <c r="AX10760" s="7"/>
      <c r="AY10760" s="7"/>
      <c r="AZ10760" s="7"/>
      <c r="BA10760" s="7"/>
      <c r="BB10760" s="7"/>
      <c r="BC10760" s="7"/>
      <c r="BD10760" s="7"/>
      <c r="BG10760" s="7"/>
      <c r="BH10760" s="7"/>
      <c r="BI10760" s="7"/>
      <c r="BJ10760" s="7"/>
      <c r="BK10760" s="7"/>
      <c r="BL10760" s="7"/>
      <c r="BM10760" s="7"/>
      <c r="BP10760" s="7"/>
      <c r="BQ10760" s="7"/>
      <c r="BR10760" s="7"/>
      <c r="BS10760" s="7"/>
      <c r="BT10760" s="7"/>
      <c r="BU10760" s="7"/>
      <c r="BV10760" s="7"/>
      <c r="BW10760" s="7"/>
    </row>
    <row r="10761" spans="43:75" x14ac:dyDescent="0.2">
      <c r="AQ10761" s="7"/>
      <c r="AR10761" s="7"/>
      <c r="AS10761" s="7"/>
      <c r="AT10761" s="7"/>
      <c r="AU10761" s="7"/>
      <c r="AV10761" s="234"/>
      <c r="AX10761" s="7"/>
      <c r="AY10761" s="7"/>
      <c r="AZ10761" s="7"/>
      <c r="BA10761" s="7"/>
      <c r="BB10761" s="7"/>
      <c r="BC10761" s="7"/>
      <c r="BD10761" s="7"/>
      <c r="BG10761" s="7"/>
      <c r="BH10761" s="7"/>
      <c r="BI10761" s="7"/>
      <c r="BJ10761" s="7"/>
      <c r="BK10761" s="7"/>
      <c r="BL10761" s="7"/>
      <c r="BM10761" s="7"/>
      <c r="BP10761" s="7"/>
      <c r="BQ10761" s="7"/>
      <c r="BR10761" s="7"/>
      <c r="BS10761" s="7"/>
      <c r="BT10761" s="7"/>
      <c r="BU10761" s="7"/>
      <c r="BV10761" s="7"/>
      <c r="BW10761" s="7"/>
    </row>
    <row r="10762" spans="43:75" x14ac:dyDescent="0.2">
      <c r="AQ10762" s="7"/>
      <c r="AR10762" s="7"/>
      <c r="AS10762" s="7"/>
      <c r="AT10762" s="7"/>
      <c r="AU10762" s="7"/>
      <c r="AV10762" s="234"/>
      <c r="AX10762" s="7"/>
      <c r="AY10762" s="7"/>
      <c r="AZ10762" s="7"/>
      <c r="BA10762" s="7"/>
      <c r="BB10762" s="7"/>
      <c r="BC10762" s="7"/>
      <c r="BD10762" s="7"/>
      <c r="BG10762" s="7"/>
      <c r="BH10762" s="7"/>
      <c r="BI10762" s="7"/>
      <c r="BJ10762" s="7"/>
      <c r="BK10762" s="7"/>
      <c r="BL10762" s="7"/>
      <c r="BM10762" s="7"/>
      <c r="BP10762" s="7"/>
      <c r="BQ10762" s="7"/>
      <c r="BR10762" s="7"/>
      <c r="BS10762" s="7"/>
      <c r="BT10762" s="7"/>
      <c r="BU10762" s="7"/>
      <c r="BV10762" s="7"/>
      <c r="BW10762" s="7"/>
    </row>
    <row r="10763" spans="43:75" x14ac:dyDescent="0.2">
      <c r="AQ10763" s="7"/>
      <c r="AR10763" s="7"/>
      <c r="AS10763" s="7"/>
      <c r="AT10763" s="7"/>
      <c r="AU10763" s="7"/>
      <c r="AV10763" s="234"/>
      <c r="AX10763" s="7"/>
      <c r="AY10763" s="7"/>
      <c r="AZ10763" s="7"/>
      <c r="BA10763" s="7"/>
      <c r="BB10763" s="7"/>
      <c r="BC10763" s="7"/>
      <c r="BD10763" s="7"/>
      <c r="BG10763" s="7"/>
      <c r="BH10763" s="7"/>
      <c r="BI10763" s="7"/>
      <c r="BJ10763" s="7"/>
      <c r="BK10763" s="7"/>
      <c r="BL10763" s="7"/>
      <c r="BM10763" s="7"/>
      <c r="BP10763" s="7"/>
      <c r="BQ10763" s="7"/>
      <c r="BR10763" s="7"/>
      <c r="BS10763" s="7"/>
      <c r="BT10763" s="7"/>
      <c r="BU10763" s="7"/>
      <c r="BV10763" s="7"/>
      <c r="BW10763" s="7"/>
    </row>
    <row r="10764" spans="43:75" x14ac:dyDescent="0.2">
      <c r="AQ10764" s="7"/>
      <c r="AR10764" s="7"/>
      <c r="AS10764" s="7"/>
      <c r="AT10764" s="7"/>
      <c r="AU10764" s="7"/>
      <c r="AV10764" s="234"/>
      <c r="AX10764" s="7"/>
      <c r="AY10764" s="7"/>
      <c r="AZ10764" s="7"/>
      <c r="BA10764" s="7"/>
      <c r="BB10764" s="7"/>
      <c r="BC10764" s="7"/>
      <c r="BD10764" s="7"/>
      <c r="BG10764" s="7"/>
      <c r="BH10764" s="7"/>
      <c r="BI10764" s="7"/>
      <c r="BJ10764" s="7"/>
      <c r="BK10764" s="7"/>
      <c r="BL10764" s="7"/>
      <c r="BM10764" s="7"/>
      <c r="BP10764" s="7"/>
      <c r="BQ10764" s="7"/>
      <c r="BR10764" s="7"/>
      <c r="BS10764" s="7"/>
      <c r="BT10764" s="7"/>
      <c r="BU10764" s="7"/>
      <c r="BV10764" s="7"/>
      <c r="BW10764" s="7"/>
    </row>
    <row r="10765" spans="43:75" x14ac:dyDescent="0.2">
      <c r="AQ10765" s="7"/>
      <c r="AR10765" s="7"/>
      <c r="AS10765" s="7"/>
      <c r="AT10765" s="7"/>
      <c r="AU10765" s="7"/>
      <c r="AV10765" s="234"/>
      <c r="AX10765" s="7"/>
      <c r="AY10765" s="7"/>
      <c r="AZ10765" s="7"/>
      <c r="BA10765" s="7"/>
      <c r="BB10765" s="7"/>
      <c r="BC10765" s="7"/>
      <c r="BD10765" s="7"/>
      <c r="BG10765" s="7"/>
      <c r="BH10765" s="7"/>
      <c r="BI10765" s="7"/>
      <c r="BJ10765" s="7"/>
      <c r="BK10765" s="7"/>
      <c r="BL10765" s="7"/>
      <c r="BM10765" s="7"/>
      <c r="BP10765" s="7"/>
      <c r="BQ10765" s="7"/>
      <c r="BR10765" s="7"/>
      <c r="BS10765" s="7"/>
      <c r="BT10765" s="7"/>
      <c r="BU10765" s="7"/>
      <c r="BV10765" s="7"/>
      <c r="BW10765" s="7"/>
    </row>
    <row r="10766" spans="43:75" x14ac:dyDescent="0.2">
      <c r="AQ10766" s="7"/>
      <c r="AR10766" s="7"/>
      <c r="AS10766" s="7"/>
      <c r="AT10766" s="7"/>
      <c r="AU10766" s="7"/>
      <c r="AV10766" s="234"/>
      <c r="AX10766" s="7"/>
      <c r="AY10766" s="7"/>
      <c r="AZ10766" s="7"/>
      <c r="BA10766" s="7"/>
      <c r="BB10766" s="7"/>
      <c r="BC10766" s="7"/>
      <c r="BD10766" s="7"/>
      <c r="BG10766" s="7"/>
      <c r="BH10766" s="7"/>
      <c r="BI10766" s="7"/>
      <c r="BJ10766" s="7"/>
      <c r="BK10766" s="7"/>
      <c r="BL10766" s="7"/>
      <c r="BM10766" s="7"/>
      <c r="BP10766" s="7"/>
      <c r="BQ10766" s="7"/>
      <c r="BR10766" s="7"/>
      <c r="BS10766" s="7"/>
      <c r="BT10766" s="7"/>
      <c r="BU10766" s="7"/>
      <c r="BV10766" s="7"/>
      <c r="BW10766" s="7"/>
    </row>
    <row r="10767" spans="43:75" x14ac:dyDescent="0.2">
      <c r="AQ10767" s="7"/>
      <c r="AR10767" s="7"/>
      <c r="AS10767" s="7"/>
      <c r="AT10767" s="7"/>
      <c r="AU10767" s="7"/>
      <c r="AV10767" s="234"/>
      <c r="AX10767" s="7"/>
      <c r="AY10767" s="7"/>
      <c r="AZ10767" s="7"/>
      <c r="BA10767" s="7"/>
      <c r="BB10767" s="7"/>
      <c r="BC10767" s="7"/>
      <c r="BD10767" s="7"/>
      <c r="BG10767" s="7"/>
      <c r="BH10767" s="7"/>
      <c r="BI10767" s="7"/>
      <c r="BJ10767" s="7"/>
      <c r="BK10767" s="7"/>
      <c r="BL10767" s="7"/>
      <c r="BM10767" s="7"/>
      <c r="BP10767" s="7"/>
      <c r="BQ10767" s="7"/>
      <c r="BR10767" s="7"/>
      <c r="BS10767" s="7"/>
      <c r="BT10767" s="7"/>
      <c r="BU10767" s="7"/>
      <c r="BV10767" s="7"/>
      <c r="BW10767" s="7"/>
    </row>
    <row r="10768" spans="43:75" x14ac:dyDescent="0.2">
      <c r="AQ10768" s="7"/>
      <c r="AR10768" s="7"/>
      <c r="AS10768" s="7"/>
      <c r="AT10768" s="7"/>
      <c r="AU10768" s="7"/>
      <c r="AV10768" s="234"/>
      <c r="AX10768" s="7"/>
      <c r="AY10768" s="7"/>
      <c r="AZ10768" s="7"/>
      <c r="BA10768" s="7"/>
      <c r="BB10768" s="7"/>
      <c r="BC10768" s="7"/>
      <c r="BD10768" s="7"/>
      <c r="BG10768" s="7"/>
      <c r="BH10768" s="7"/>
      <c r="BI10768" s="7"/>
      <c r="BJ10768" s="7"/>
      <c r="BK10768" s="7"/>
      <c r="BL10768" s="7"/>
      <c r="BM10768" s="7"/>
      <c r="BP10768" s="7"/>
      <c r="BQ10768" s="7"/>
      <c r="BR10768" s="7"/>
      <c r="BS10768" s="7"/>
      <c r="BT10768" s="7"/>
      <c r="BU10768" s="7"/>
      <c r="BV10768" s="7"/>
      <c r="BW10768" s="7"/>
    </row>
    <row r="10769" spans="43:75" x14ac:dyDescent="0.2">
      <c r="AQ10769" s="7"/>
      <c r="AR10769" s="7"/>
      <c r="AS10769" s="7"/>
      <c r="AT10769" s="7"/>
      <c r="AU10769" s="7"/>
      <c r="AV10769" s="234"/>
      <c r="AX10769" s="7"/>
      <c r="AY10769" s="7"/>
      <c r="AZ10769" s="7"/>
      <c r="BA10769" s="7"/>
      <c r="BB10769" s="7"/>
      <c r="BC10769" s="7"/>
      <c r="BD10769" s="7"/>
      <c r="BG10769" s="7"/>
      <c r="BH10769" s="7"/>
      <c r="BI10769" s="7"/>
      <c r="BJ10769" s="7"/>
      <c r="BK10769" s="7"/>
      <c r="BL10769" s="7"/>
      <c r="BM10769" s="7"/>
      <c r="BP10769" s="7"/>
      <c r="BQ10769" s="7"/>
      <c r="BR10769" s="7"/>
      <c r="BS10769" s="7"/>
      <c r="BT10769" s="7"/>
      <c r="BU10769" s="7"/>
      <c r="BV10769" s="7"/>
      <c r="BW10769" s="7"/>
    </row>
    <row r="10770" spans="43:75" x14ac:dyDescent="0.2">
      <c r="AQ10770" s="7"/>
      <c r="AR10770" s="7"/>
      <c r="AS10770" s="7"/>
      <c r="AT10770" s="7"/>
      <c r="AU10770" s="7"/>
      <c r="AV10770" s="234"/>
      <c r="AX10770" s="7"/>
      <c r="AY10770" s="7"/>
      <c r="AZ10770" s="7"/>
      <c r="BA10770" s="7"/>
      <c r="BB10770" s="7"/>
      <c r="BC10770" s="7"/>
      <c r="BD10770" s="7"/>
      <c r="BG10770" s="7"/>
      <c r="BH10770" s="7"/>
      <c r="BI10770" s="7"/>
      <c r="BJ10770" s="7"/>
      <c r="BK10770" s="7"/>
      <c r="BL10770" s="7"/>
      <c r="BM10770" s="7"/>
      <c r="BP10770" s="7"/>
      <c r="BQ10770" s="7"/>
      <c r="BR10770" s="7"/>
      <c r="BS10770" s="7"/>
      <c r="BT10770" s="7"/>
      <c r="BU10770" s="7"/>
      <c r="BV10770" s="7"/>
      <c r="BW10770" s="7"/>
    </row>
    <row r="10771" spans="43:75" x14ac:dyDescent="0.2">
      <c r="AQ10771" s="7"/>
      <c r="AR10771" s="7"/>
      <c r="AS10771" s="7"/>
      <c r="AT10771" s="7"/>
      <c r="AU10771" s="7"/>
      <c r="AV10771" s="234"/>
      <c r="AX10771" s="7"/>
      <c r="AY10771" s="7"/>
      <c r="AZ10771" s="7"/>
      <c r="BA10771" s="7"/>
      <c r="BB10771" s="7"/>
      <c r="BC10771" s="7"/>
      <c r="BD10771" s="7"/>
      <c r="BG10771" s="7"/>
      <c r="BH10771" s="7"/>
      <c r="BI10771" s="7"/>
      <c r="BJ10771" s="7"/>
      <c r="BK10771" s="7"/>
      <c r="BL10771" s="7"/>
      <c r="BM10771" s="7"/>
      <c r="BP10771" s="7"/>
      <c r="BQ10771" s="7"/>
      <c r="BR10771" s="7"/>
      <c r="BS10771" s="7"/>
      <c r="BT10771" s="7"/>
      <c r="BU10771" s="7"/>
      <c r="BV10771" s="7"/>
      <c r="BW10771" s="7"/>
    </row>
    <row r="10772" spans="43:75" x14ac:dyDescent="0.2">
      <c r="AQ10772" s="7"/>
      <c r="AR10772" s="7"/>
      <c r="AS10772" s="7"/>
      <c r="AT10772" s="7"/>
      <c r="AU10772" s="7"/>
      <c r="AV10772" s="234"/>
      <c r="AX10772" s="7"/>
      <c r="AY10772" s="7"/>
      <c r="AZ10772" s="7"/>
      <c r="BA10772" s="7"/>
      <c r="BB10772" s="7"/>
      <c r="BC10772" s="7"/>
      <c r="BD10772" s="7"/>
      <c r="BG10772" s="7"/>
      <c r="BH10772" s="7"/>
      <c r="BI10772" s="7"/>
      <c r="BJ10772" s="7"/>
      <c r="BK10772" s="7"/>
      <c r="BL10772" s="7"/>
      <c r="BM10772" s="7"/>
      <c r="BP10772" s="7"/>
      <c r="BQ10772" s="7"/>
      <c r="BR10772" s="7"/>
      <c r="BS10772" s="7"/>
      <c r="BT10772" s="7"/>
      <c r="BU10772" s="7"/>
      <c r="BV10772" s="7"/>
      <c r="BW10772" s="7"/>
    </row>
    <row r="10773" spans="43:75" x14ac:dyDescent="0.2">
      <c r="AQ10773" s="7"/>
      <c r="AR10773" s="7"/>
      <c r="AS10773" s="7"/>
      <c r="AT10773" s="7"/>
      <c r="AU10773" s="7"/>
      <c r="AV10773" s="234"/>
      <c r="AX10773" s="7"/>
      <c r="AY10773" s="7"/>
      <c r="AZ10773" s="7"/>
      <c r="BA10773" s="7"/>
      <c r="BB10773" s="7"/>
      <c r="BC10773" s="7"/>
      <c r="BD10773" s="7"/>
      <c r="BG10773" s="7"/>
      <c r="BH10773" s="7"/>
      <c r="BI10773" s="7"/>
      <c r="BJ10773" s="7"/>
      <c r="BK10773" s="7"/>
      <c r="BL10773" s="7"/>
      <c r="BM10773" s="7"/>
      <c r="BP10773" s="7"/>
      <c r="BQ10773" s="7"/>
      <c r="BR10773" s="7"/>
      <c r="BS10773" s="7"/>
      <c r="BT10773" s="7"/>
      <c r="BU10773" s="7"/>
      <c r="BV10773" s="7"/>
      <c r="BW10773" s="7"/>
    </row>
    <row r="10774" spans="43:75" x14ac:dyDescent="0.2">
      <c r="AQ10774" s="7"/>
      <c r="AR10774" s="7"/>
      <c r="AS10774" s="7"/>
      <c r="AT10774" s="7"/>
      <c r="AU10774" s="7"/>
      <c r="AV10774" s="234"/>
      <c r="AX10774" s="7"/>
      <c r="AY10774" s="7"/>
      <c r="AZ10774" s="7"/>
      <c r="BA10774" s="7"/>
      <c r="BB10774" s="7"/>
      <c r="BC10774" s="7"/>
      <c r="BD10774" s="7"/>
      <c r="BG10774" s="7"/>
      <c r="BH10774" s="7"/>
      <c r="BI10774" s="7"/>
      <c r="BJ10774" s="7"/>
      <c r="BK10774" s="7"/>
      <c r="BL10774" s="7"/>
      <c r="BM10774" s="7"/>
      <c r="BP10774" s="7"/>
      <c r="BQ10774" s="7"/>
      <c r="BR10774" s="7"/>
      <c r="BS10774" s="7"/>
      <c r="BT10774" s="7"/>
      <c r="BU10774" s="7"/>
      <c r="BV10774" s="7"/>
      <c r="BW10774" s="7"/>
    </row>
    <row r="10775" spans="43:75" x14ac:dyDescent="0.2">
      <c r="AQ10775" s="7"/>
      <c r="AR10775" s="7"/>
      <c r="AS10775" s="7"/>
      <c r="AT10775" s="7"/>
      <c r="AU10775" s="7"/>
      <c r="AV10775" s="234"/>
      <c r="AX10775" s="7"/>
      <c r="AY10775" s="7"/>
      <c r="AZ10775" s="7"/>
      <c r="BA10775" s="7"/>
      <c r="BB10775" s="7"/>
      <c r="BC10775" s="7"/>
      <c r="BD10775" s="7"/>
      <c r="BG10775" s="7"/>
      <c r="BH10775" s="7"/>
      <c r="BI10775" s="7"/>
      <c r="BJ10775" s="7"/>
      <c r="BK10775" s="7"/>
      <c r="BL10775" s="7"/>
      <c r="BM10775" s="7"/>
      <c r="BP10775" s="7"/>
      <c r="BQ10775" s="7"/>
      <c r="BR10775" s="7"/>
      <c r="BS10775" s="7"/>
      <c r="BT10775" s="7"/>
      <c r="BU10775" s="7"/>
      <c r="BV10775" s="7"/>
      <c r="BW10775" s="7"/>
    </row>
    <row r="10776" spans="43:75" x14ac:dyDescent="0.2">
      <c r="AQ10776" s="7"/>
      <c r="AR10776" s="7"/>
      <c r="AS10776" s="7"/>
      <c r="AT10776" s="7"/>
      <c r="AU10776" s="7"/>
      <c r="AV10776" s="234"/>
      <c r="AX10776" s="7"/>
      <c r="AY10776" s="7"/>
      <c r="AZ10776" s="7"/>
      <c r="BA10776" s="7"/>
      <c r="BB10776" s="7"/>
      <c r="BC10776" s="7"/>
      <c r="BD10776" s="7"/>
      <c r="BG10776" s="7"/>
      <c r="BH10776" s="7"/>
      <c r="BI10776" s="7"/>
      <c r="BJ10776" s="7"/>
      <c r="BK10776" s="7"/>
      <c r="BL10776" s="7"/>
      <c r="BM10776" s="7"/>
      <c r="BP10776" s="7"/>
      <c r="BQ10776" s="7"/>
      <c r="BR10776" s="7"/>
      <c r="BS10776" s="7"/>
      <c r="BT10776" s="7"/>
      <c r="BU10776" s="7"/>
      <c r="BV10776" s="7"/>
      <c r="BW10776" s="7"/>
    </row>
    <row r="10777" spans="43:75" x14ac:dyDescent="0.2">
      <c r="AQ10777" s="7"/>
      <c r="AR10777" s="7"/>
      <c r="AS10777" s="7"/>
      <c r="AT10777" s="7"/>
      <c r="AU10777" s="7"/>
      <c r="AV10777" s="234"/>
      <c r="AX10777" s="7"/>
      <c r="AY10777" s="7"/>
      <c r="AZ10777" s="7"/>
      <c r="BA10777" s="7"/>
      <c r="BB10777" s="7"/>
      <c r="BC10777" s="7"/>
      <c r="BD10777" s="7"/>
      <c r="BG10777" s="7"/>
      <c r="BH10777" s="7"/>
      <c r="BI10777" s="7"/>
      <c r="BJ10777" s="7"/>
      <c r="BK10777" s="7"/>
      <c r="BL10777" s="7"/>
      <c r="BM10777" s="7"/>
      <c r="BP10777" s="7"/>
      <c r="BQ10777" s="7"/>
      <c r="BR10777" s="7"/>
      <c r="BS10777" s="7"/>
      <c r="BT10777" s="7"/>
      <c r="BU10777" s="7"/>
      <c r="BV10777" s="7"/>
      <c r="BW10777" s="7"/>
    </row>
    <row r="10778" spans="43:75" x14ac:dyDescent="0.2">
      <c r="AQ10778" s="7"/>
      <c r="AR10778" s="7"/>
      <c r="AS10778" s="7"/>
      <c r="AT10778" s="7"/>
      <c r="AU10778" s="7"/>
      <c r="AV10778" s="234"/>
      <c r="AX10778" s="7"/>
      <c r="AY10778" s="7"/>
      <c r="AZ10778" s="7"/>
      <c r="BA10778" s="7"/>
      <c r="BB10778" s="7"/>
      <c r="BC10778" s="7"/>
      <c r="BD10778" s="7"/>
      <c r="BG10778" s="7"/>
      <c r="BH10778" s="7"/>
      <c r="BI10778" s="7"/>
      <c r="BJ10778" s="7"/>
      <c r="BK10778" s="7"/>
      <c r="BL10778" s="7"/>
      <c r="BM10778" s="7"/>
      <c r="BP10778" s="7"/>
      <c r="BQ10778" s="7"/>
      <c r="BR10778" s="7"/>
      <c r="BS10778" s="7"/>
      <c r="BT10778" s="7"/>
      <c r="BU10778" s="7"/>
      <c r="BV10778" s="7"/>
      <c r="BW10778" s="7"/>
    </row>
    <row r="10779" spans="43:75" x14ac:dyDescent="0.2">
      <c r="AQ10779" s="7"/>
      <c r="AR10779" s="7"/>
      <c r="AS10779" s="7"/>
      <c r="AT10779" s="7"/>
      <c r="AU10779" s="7"/>
      <c r="AV10779" s="234"/>
      <c r="AX10779" s="7"/>
      <c r="AY10779" s="7"/>
      <c r="AZ10779" s="7"/>
      <c r="BA10779" s="7"/>
      <c r="BB10779" s="7"/>
      <c r="BC10779" s="7"/>
      <c r="BD10779" s="7"/>
      <c r="BG10779" s="7"/>
      <c r="BH10779" s="7"/>
      <c r="BI10779" s="7"/>
      <c r="BJ10779" s="7"/>
      <c r="BK10779" s="7"/>
      <c r="BL10779" s="7"/>
      <c r="BM10779" s="7"/>
      <c r="BP10779" s="7"/>
      <c r="BQ10779" s="7"/>
      <c r="BR10779" s="7"/>
      <c r="BS10779" s="7"/>
      <c r="BT10779" s="7"/>
      <c r="BU10779" s="7"/>
      <c r="BV10779" s="7"/>
      <c r="BW10779" s="7"/>
    </row>
    <row r="10780" spans="43:75" x14ac:dyDescent="0.2">
      <c r="AQ10780" s="7"/>
      <c r="AR10780" s="7"/>
      <c r="AS10780" s="7"/>
      <c r="AT10780" s="7"/>
      <c r="AU10780" s="7"/>
      <c r="AV10780" s="234"/>
      <c r="AX10780" s="7"/>
      <c r="AY10780" s="7"/>
      <c r="AZ10780" s="7"/>
      <c r="BA10780" s="7"/>
      <c r="BB10780" s="7"/>
      <c r="BC10780" s="7"/>
      <c r="BD10780" s="7"/>
      <c r="BG10780" s="7"/>
      <c r="BH10780" s="7"/>
      <c r="BI10780" s="7"/>
      <c r="BJ10780" s="7"/>
      <c r="BK10780" s="7"/>
      <c r="BL10780" s="7"/>
      <c r="BM10780" s="7"/>
      <c r="BP10780" s="7"/>
      <c r="BQ10780" s="7"/>
      <c r="BR10780" s="7"/>
      <c r="BS10780" s="7"/>
      <c r="BT10780" s="7"/>
      <c r="BU10780" s="7"/>
      <c r="BV10780" s="7"/>
      <c r="BW10780" s="7"/>
    </row>
    <row r="10781" spans="43:75" x14ac:dyDescent="0.2">
      <c r="AQ10781" s="7"/>
      <c r="AR10781" s="7"/>
      <c r="AS10781" s="7"/>
      <c r="AT10781" s="7"/>
      <c r="AU10781" s="7"/>
      <c r="AV10781" s="234"/>
      <c r="AX10781" s="7"/>
      <c r="AY10781" s="7"/>
      <c r="AZ10781" s="7"/>
      <c r="BA10781" s="7"/>
      <c r="BB10781" s="7"/>
      <c r="BC10781" s="7"/>
      <c r="BD10781" s="7"/>
      <c r="BG10781" s="7"/>
      <c r="BH10781" s="7"/>
      <c r="BI10781" s="7"/>
      <c r="BJ10781" s="7"/>
      <c r="BK10781" s="7"/>
      <c r="BL10781" s="7"/>
      <c r="BM10781" s="7"/>
      <c r="BP10781" s="7"/>
      <c r="BQ10781" s="7"/>
      <c r="BR10781" s="7"/>
      <c r="BS10781" s="7"/>
      <c r="BT10781" s="7"/>
      <c r="BU10781" s="7"/>
      <c r="BV10781" s="7"/>
      <c r="BW10781" s="7"/>
    </row>
    <row r="10782" spans="43:75" x14ac:dyDescent="0.2">
      <c r="AQ10782" s="7"/>
      <c r="AR10782" s="7"/>
      <c r="AS10782" s="7"/>
      <c r="AT10782" s="7"/>
      <c r="AU10782" s="7"/>
      <c r="AV10782" s="234"/>
      <c r="AX10782" s="7"/>
      <c r="AY10782" s="7"/>
      <c r="AZ10782" s="7"/>
      <c r="BA10782" s="7"/>
      <c r="BB10782" s="7"/>
      <c r="BC10782" s="7"/>
      <c r="BD10782" s="7"/>
      <c r="BG10782" s="7"/>
      <c r="BH10782" s="7"/>
      <c r="BI10782" s="7"/>
      <c r="BJ10782" s="7"/>
      <c r="BK10782" s="7"/>
      <c r="BL10782" s="7"/>
      <c r="BM10782" s="7"/>
      <c r="BP10782" s="7"/>
      <c r="BQ10782" s="7"/>
      <c r="BR10782" s="7"/>
      <c r="BS10782" s="7"/>
      <c r="BT10782" s="7"/>
      <c r="BU10782" s="7"/>
      <c r="BV10782" s="7"/>
      <c r="BW10782" s="7"/>
    </row>
    <row r="10783" spans="43:75" x14ac:dyDescent="0.2">
      <c r="AQ10783" s="7"/>
      <c r="AR10783" s="7"/>
      <c r="AS10783" s="7"/>
      <c r="AT10783" s="7"/>
      <c r="AU10783" s="7"/>
      <c r="AV10783" s="234"/>
      <c r="AX10783" s="7"/>
      <c r="AY10783" s="7"/>
      <c r="AZ10783" s="7"/>
      <c r="BA10783" s="7"/>
      <c r="BB10783" s="7"/>
      <c r="BC10783" s="7"/>
      <c r="BD10783" s="7"/>
      <c r="BG10783" s="7"/>
      <c r="BH10783" s="7"/>
      <c r="BI10783" s="7"/>
      <c r="BJ10783" s="7"/>
      <c r="BK10783" s="7"/>
      <c r="BL10783" s="7"/>
      <c r="BM10783" s="7"/>
      <c r="BP10783" s="7"/>
      <c r="BQ10783" s="7"/>
      <c r="BR10783" s="7"/>
      <c r="BS10783" s="7"/>
      <c r="BT10783" s="7"/>
      <c r="BU10783" s="7"/>
      <c r="BV10783" s="7"/>
      <c r="BW10783" s="7"/>
    </row>
    <row r="10784" spans="43:75" x14ac:dyDescent="0.2">
      <c r="AQ10784" s="7"/>
      <c r="AR10784" s="7"/>
      <c r="AS10784" s="7"/>
      <c r="AT10784" s="7"/>
      <c r="AU10784" s="7"/>
      <c r="AV10784" s="234"/>
      <c r="AX10784" s="7"/>
      <c r="AY10784" s="7"/>
      <c r="AZ10784" s="7"/>
      <c r="BA10784" s="7"/>
      <c r="BB10784" s="7"/>
      <c r="BC10784" s="7"/>
      <c r="BD10784" s="7"/>
      <c r="BG10784" s="7"/>
      <c r="BH10784" s="7"/>
      <c r="BI10784" s="7"/>
      <c r="BJ10784" s="7"/>
      <c r="BK10784" s="7"/>
      <c r="BL10784" s="7"/>
      <c r="BM10784" s="7"/>
      <c r="BP10784" s="7"/>
      <c r="BQ10784" s="7"/>
      <c r="BR10784" s="7"/>
      <c r="BS10784" s="7"/>
      <c r="BT10784" s="7"/>
      <c r="BU10784" s="7"/>
      <c r="BV10784" s="7"/>
      <c r="BW10784" s="7"/>
    </row>
    <row r="10785" spans="43:75" x14ac:dyDescent="0.2">
      <c r="AQ10785" s="7"/>
      <c r="AR10785" s="7"/>
      <c r="AS10785" s="7"/>
      <c r="AT10785" s="7"/>
      <c r="AU10785" s="7"/>
      <c r="AV10785" s="234"/>
      <c r="AX10785" s="7"/>
      <c r="AY10785" s="7"/>
      <c r="AZ10785" s="7"/>
      <c r="BA10785" s="7"/>
      <c r="BB10785" s="7"/>
      <c r="BC10785" s="7"/>
      <c r="BD10785" s="7"/>
      <c r="BG10785" s="7"/>
      <c r="BH10785" s="7"/>
      <c r="BI10785" s="7"/>
      <c r="BJ10785" s="7"/>
      <c r="BK10785" s="7"/>
      <c r="BL10785" s="7"/>
      <c r="BM10785" s="7"/>
      <c r="BP10785" s="7"/>
      <c r="BQ10785" s="7"/>
      <c r="BR10785" s="7"/>
      <c r="BS10785" s="7"/>
      <c r="BT10785" s="7"/>
      <c r="BU10785" s="7"/>
      <c r="BV10785" s="7"/>
      <c r="BW10785" s="7"/>
    </row>
    <row r="10786" spans="43:75" x14ac:dyDescent="0.2">
      <c r="AQ10786" s="7"/>
      <c r="AR10786" s="7"/>
      <c r="AS10786" s="7"/>
      <c r="AT10786" s="7"/>
      <c r="AU10786" s="7"/>
      <c r="AV10786" s="234"/>
      <c r="AX10786" s="7"/>
      <c r="AY10786" s="7"/>
      <c r="AZ10786" s="7"/>
      <c r="BA10786" s="7"/>
      <c r="BB10786" s="7"/>
      <c r="BC10786" s="7"/>
      <c r="BD10786" s="7"/>
      <c r="BG10786" s="7"/>
      <c r="BH10786" s="7"/>
      <c r="BI10786" s="7"/>
      <c r="BJ10786" s="7"/>
      <c r="BK10786" s="7"/>
      <c r="BL10786" s="7"/>
      <c r="BM10786" s="7"/>
      <c r="BP10786" s="7"/>
      <c r="BQ10786" s="7"/>
      <c r="BR10786" s="7"/>
      <c r="BS10786" s="7"/>
      <c r="BT10786" s="7"/>
      <c r="BU10786" s="7"/>
      <c r="BV10786" s="7"/>
      <c r="BW10786" s="7"/>
    </row>
    <row r="10787" spans="43:75" x14ac:dyDescent="0.2">
      <c r="AQ10787" s="7"/>
      <c r="AR10787" s="7"/>
      <c r="AS10787" s="7"/>
      <c r="AT10787" s="7"/>
      <c r="AU10787" s="7"/>
      <c r="AV10787" s="234"/>
      <c r="AX10787" s="7"/>
      <c r="AY10787" s="7"/>
      <c r="AZ10787" s="7"/>
      <c r="BA10787" s="7"/>
      <c r="BB10787" s="7"/>
      <c r="BC10787" s="7"/>
      <c r="BD10787" s="7"/>
      <c r="BG10787" s="7"/>
      <c r="BH10787" s="7"/>
      <c r="BI10787" s="7"/>
      <c r="BJ10787" s="7"/>
      <c r="BK10787" s="7"/>
      <c r="BL10787" s="7"/>
      <c r="BM10787" s="7"/>
      <c r="BP10787" s="7"/>
      <c r="BQ10787" s="7"/>
      <c r="BR10787" s="7"/>
      <c r="BS10787" s="7"/>
      <c r="BT10787" s="7"/>
      <c r="BU10787" s="7"/>
      <c r="BV10787" s="7"/>
      <c r="BW10787" s="7"/>
    </row>
    <row r="10788" spans="43:75" x14ac:dyDescent="0.2">
      <c r="AQ10788" s="7"/>
      <c r="AR10788" s="7"/>
      <c r="AS10788" s="7"/>
      <c r="AT10788" s="7"/>
      <c r="AU10788" s="7"/>
      <c r="AV10788" s="234"/>
      <c r="AX10788" s="7"/>
      <c r="AY10788" s="7"/>
      <c r="AZ10788" s="7"/>
      <c r="BA10788" s="7"/>
      <c r="BB10788" s="7"/>
      <c r="BC10788" s="7"/>
      <c r="BD10788" s="7"/>
      <c r="BG10788" s="7"/>
      <c r="BH10788" s="7"/>
      <c r="BI10788" s="7"/>
      <c r="BJ10788" s="7"/>
      <c r="BK10788" s="7"/>
      <c r="BL10788" s="7"/>
      <c r="BM10788" s="7"/>
      <c r="BP10788" s="7"/>
      <c r="BQ10788" s="7"/>
      <c r="BR10788" s="7"/>
      <c r="BS10788" s="7"/>
      <c r="BT10788" s="7"/>
      <c r="BU10788" s="7"/>
      <c r="BV10788" s="7"/>
      <c r="BW10788" s="7"/>
    </row>
    <row r="10789" spans="43:75" x14ac:dyDescent="0.2">
      <c r="AQ10789" s="7"/>
      <c r="AR10789" s="7"/>
      <c r="AS10789" s="7"/>
      <c r="AT10789" s="7"/>
      <c r="AU10789" s="7"/>
      <c r="AV10789" s="234"/>
      <c r="AX10789" s="7"/>
      <c r="AY10789" s="7"/>
      <c r="AZ10789" s="7"/>
      <c r="BA10789" s="7"/>
      <c r="BB10789" s="7"/>
      <c r="BC10789" s="7"/>
      <c r="BD10789" s="7"/>
      <c r="BG10789" s="7"/>
      <c r="BH10789" s="7"/>
      <c r="BI10789" s="7"/>
      <c r="BJ10789" s="7"/>
      <c r="BK10789" s="7"/>
      <c r="BL10789" s="7"/>
      <c r="BM10789" s="7"/>
      <c r="BP10789" s="7"/>
      <c r="BQ10789" s="7"/>
      <c r="BR10789" s="7"/>
      <c r="BS10789" s="7"/>
      <c r="BT10789" s="7"/>
      <c r="BU10789" s="7"/>
      <c r="BV10789" s="7"/>
      <c r="BW10789" s="7"/>
    </row>
    <row r="10790" spans="43:75" x14ac:dyDescent="0.2">
      <c r="AQ10790" s="7"/>
      <c r="AR10790" s="7"/>
      <c r="AS10790" s="7"/>
      <c r="AT10790" s="7"/>
      <c r="AU10790" s="7"/>
      <c r="AV10790" s="234"/>
      <c r="AX10790" s="7"/>
      <c r="AY10790" s="7"/>
      <c r="AZ10790" s="7"/>
      <c r="BA10790" s="7"/>
      <c r="BB10790" s="7"/>
      <c r="BC10790" s="7"/>
      <c r="BD10790" s="7"/>
      <c r="BG10790" s="7"/>
      <c r="BH10790" s="7"/>
      <c r="BI10790" s="7"/>
      <c r="BJ10790" s="7"/>
      <c r="BK10790" s="7"/>
      <c r="BL10790" s="7"/>
      <c r="BM10790" s="7"/>
      <c r="BP10790" s="7"/>
      <c r="BQ10790" s="7"/>
      <c r="BR10790" s="7"/>
      <c r="BS10790" s="7"/>
      <c r="BT10790" s="7"/>
      <c r="BU10790" s="7"/>
      <c r="BV10790" s="7"/>
      <c r="BW10790" s="7"/>
    </row>
    <row r="10791" spans="43:75" x14ac:dyDescent="0.2">
      <c r="AQ10791" s="7"/>
      <c r="AR10791" s="7"/>
      <c r="AS10791" s="7"/>
      <c r="AT10791" s="7"/>
      <c r="AU10791" s="7"/>
      <c r="AV10791" s="234"/>
      <c r="AX10791" s="7"/>
      <c r="AY10791" s="7"/>
      <c r="AZ10791" s="7"/>
      <c r="BA10791" s="7"/>
      <c r="BB10791" s="7"/>
      <c r="BC10791" s="7"/>
      <c r="BD10791" s="7"/>
      <c r="BG10791" s="7"/>
      <c r="BH10791" s="7"/>
      <c r="BI10791" s="7"/>
      <c r="BJ10791" s="7"/>
      <c r="BK10791" s="7"/>
      <c r="BL10791" s="7"/>
      <c r="BM10791" s="7"/>
      <c r="BP10791" s="7"/>
      <c r="BQ10791" s="7"/>
      <c r="BR10791" s="7"/>
      <c r="BS10791" s="7"/>
      <c r="BT10791" s="7"/>
      <c r="BU10791" s="7"/>
      <c r="BV10791" s="7"/>
      <c r="BW10791" s="7"/>
    </row>
    <row r="10792" spans="43:75" x14ac:dyDescent="0.2">
      <c r="AQ10792" s="7"/>
      <c r="AR10792" s="7"/>
      <c r="AS10792" s="7"/>
      <c r="AT10792" s="7"/>
      <c r="AU10792" s="7"/>
      <c r="AV10792" s="234"/>
      <c r="AX10792" s="7"/>
      <c r="AY10792" s="7"/>
      <c r="AZ10792" s="7"/>
      <c r="BA10792" s="7"/>
      <c r="BB10792" s="7"/>
      <c r="BC10792" s="7"/>
      <c r="BD10792" s="7"/>
      <c r="BG10792" s="7"/>
      <c r="BH10792" s="7"/>
      <c r="BI10792" s="7"/>
      <c r="BJ10792" s="7"/>
      <c r="BK10792" s="7"/>
      <c r="BL10792" s="7"/>
      <c r="BM10792" s="7"/>
      <c r="BP10792" s="7"/>
      <c r="BQ10792" s="7"/>
      <c r="BR10792" s="7"/>
      <c r="BS10792" s="7"/>
      <c r="BT10792" s="7"/>
      <c r="BU10792" s="7"/>
      <c r="BV10792" s="7"/>
      <c r="BW10792" s="7"/>
    </row>
    <row r="10793" spans="43:75" x14ac:dyDescent="0.2">
      <c r="AQ10793" s="7"/>
      <c r="AR10793" s="7"/>
      <c r="AS10793" s="7"/>
      <c r="AT10793" s="7"/>
      <c r="AU10793" s="7"/>
      <c r="AV10793" s="234"/>
      <c r="AX10793" s="7"/>
      <c r="AY10793" s="7"/>
      <c r="AZ10793" s="7"/>
      <c r="BA10793" s="7"/>
      <c r="BB10793" s="7"/>
      <c r="BC10793" s="7"/>
      <c r="BD10793" s="7"/>
      <c r="BG10793" s="7"/>
      <c r="BH10793" s="7"/>
      <c r="BI10793" s="7"/>
      <c r="BJ10793" s="7"/>
      <c r="BK10793" s="7"/>
      <c r="BL10793" s="7"/>
      <c r="BM10793" s="7"/>
      <c r="BP10793" s="7"/>
      <c r="BQ10793" s="7"/>
      <c r="BR10793" s="7"/>
      <c r="BS10793" s="7"/>
      <c r="BT10793" s="7"/>
      <c r="BU10793" s="7"/>
      <c r="BV10793" s="7"/>
      <c r="BW10793" s="7"/>
    </row>
    <row r="10794" spans="43:75" x14ac:dyDescent="0.2">
      <c r="AQ10794" s="7"/>
      <c r="AR10794" s="7"/>
      <c r="AS10794" s="7"/>
      <c r="AT10794" s="7"/>
      <c r="AU10794" s="7"/>
      <c r="AV10794" s="234"/>
      <c r="AX10794" s="7"/>
      <c r="AY10794" s="7"/>
      <c r="AZ10794" s="7"/>
      <c r="BA10794" s="7"/>
      <c r="BB10794" s="7"/>
      <c r="BC10794" s="7"/>
      <c r="BD10794" s="7"/>
      <c r="BG10794" s="7"/>
      <c r="BH10794" s="7"/>
      <c r="BI10794" s="7"/>
      <c r="BJ10794" s="7"/>
      <c r="BK10794" s="7"/>
      <c r="BL10794" s="7"/>
      <c r="BM10794" s="7"/>
      <c r="BP10794" s="7"/>
      <c r="BQ10794" s="7"/>
      <c r="BR10794" s="7"/>
      <c r="BS10794" s="7"/>
      <c r="BT10794" s="7"/>
      <c r="BU10794" s="7"/>
      <c r="BV10794" s="7"/>
      <c r="BW10794" s="7"/>
    </row>
    <row r="10795" spans="43:75" x14ac:dyDescent="0.2">
      <c r="AQ10795" s="7"/>
      <c r="AR10795" s="7"/>
      <c r="AS10795" s="7"/>
      <c r="AT10795" s="7"/>
      <c r="AU10795" s="7"/>
      <c r="AV10795" s="234"/>
      <c r="AX10795" s="7"/>
      <c r="AY10795" s="7"/>
      <c r="AZ10795" s="7"/>
      <c r="BA10795" s="7"/>
      <c r="BB10795" s="7"/>
      <c r="BC10795" s="7"/>
      <c r="BD10795" s="7"/>
      <c r="BG10795" s="7"/>
      <c r="BH10795" s="7"/>
      <c r="BI10795" s="7"/>
      <c r="BJ10795" s="7"/>
      <c r="BK10795" s="7"/>
      <c r="BL10795" s="7"/>
      <c r="BM10795" s="7"/>
      <c r="BP10795" s="7"/>
      <c r="BQ10795" s="7"/>
      <c r="BR10795" s="7"/>
      <c r="BS10795" s="7"/>
      <c r="BT10795" s="7"/>
      <c r="BU10795" s="7"/>
      <c r="BV10795" s="7"/>
      <c r="BW10795" s="7"/>
    </row>
    <row r="10796" spans="43:75" x14ac:dyDescent="0.2">
      <c r="AQ10796" s="7"/>
      <c r="AR10796" s="7"/>
      <c r="AS10796" s="7"/>
      <c r="AT10796" s="7"/>
      <c r="AU10796" s="7"/>
      <c r="AV10796" s="234"/>
      <c r="AX10796" s="7"/>
      <c r="AY10796" s="7"/>
      <c r="AZ10796" s="7"/>
      <c r="BA10796" s="7"/>
      <c r="BB10796" s="7"/>
      <c r="BC10796" s="7"/>
      <c r="BD10796" s="7"/>
      <c r="BG10796" s="7"/>
      <c r="BH10796" s="7"/>
      <c r="BI10796" s="7"/>
      <c r="BJ10796" s="7"/>
      <c r="BK10796" s="7"/>
      <c r="BL10796" s="7"/>
      <c r="BM10796" s="7"/>
      <c r="BP10796" s="7"/>
      <c r="BQ10796" s="7"/>
      <c r="BR10796" s="7"/>
      <c r="BS10796" s="7"/>
      <c r="BT10796" s="7"/>
      <c r="BU10796" s="7"/>
      <c r="BV10796" s="7"/>
      <c r="BW10796" s="7"/>
    </row>
    <row r="10797" spans="43:75" x14ac:dyDescent="0.2">
      <c r="AQ10797" s="7"/>
      <c r="AR10797" s="7"/>
      <c r="AS10797" s="7"/>
      <c r="AT10797" s="7"/>
      <c r="AU10797" s="7"/>
      <c r="AV10797" s="234"/>
      <c r="AX10797" s="7"/>
      <c r="AY10797" s="7"/>
      <c r="AZ10797" s="7"/>
      <c r="BA10797" s="7"/>
      <c r="BB10797" s="7"/>
      <c r="BC10797" s="7"/>
      <c r="BD10797" s="7"/>
      <c r="BG10797" s="7"/>
      <c r="BH10797" s="7"/>
      <c r="BI10797" s="7"/>
      <c r="BJ10797" s="7"/>
      <c r="BK10797" s="7"/>
      <c r="BL10797" s="7"/>
      <c r="BM10797" s="7"/>
      <c r="BP10797" s="7"/>
      <c r="BQ10797" s="7"/>
      <c r="BR10797" s="7"/>
      <c r="BS10797" s="7"/>
      <c r="BT10797" s="7"/>
      <c r="BU10797" s="7"/>
      <c r="BV10797" s="7"/>
      <c r="BW10797" s="7"/>
    </row>
    <row r="10798" spans="43:75" x14ac:dyDescent="0.2">
      <c r="AQ10798" s="7"/>
      <c r="AR10798" s="7"/>
      <c r="AS10798" s="7"/>
      <c r="AT10798" s="7"/>
      <c r="AU10798" s="7"/>
      <c r="AV10798" s="234"/>
      <c r="AX10798" s="7"/>
      <c r="AY10798" s="7"/>
      <c r="AZ10798" s="7"/>
      <c r="BA10798" s="7"/>
      <c r="BB10798" s="7"/>
      <c r="BC10798" s="7"/>
      <c r="BD10798" s="7"/>
      <c r="BG10798" s="7"/>
      <c r="BH10798" s="7"/>
      <c r="BI10798" s="7"/>
      <c r="BJ10798" s="7"/>
      <c r="BK10798" s="7"/>
      <c r="BL10798" s="7"/>
      <c r="BM10798" s="7"/>
      <c r="BP10798" s="7"/>
      <c r="BQ10798" s="7"/>
      <c r="BR10798" s="7"/>
      <c r="BS10798" s="7"/>
      <c r="BT10798" s="7"/>
      <c r="BU10798" s="7"/>
      <c r="BV10798" s="7"/>
      <c r="BW10798" s="7"/>
    </row>
    <row r="10799" spans="43:75" x14ac:dyDescent="0.2">
      <c r="AQ10799" s="7"/>
      <c r="AR10799" s="7"/>
      <c r="AS10799" s="7"/>
      <c r="AT10799" s="7"/>
      <c r="AU10799" s="7"/>
      <c r="AV10799" s="234"/>
      <c r="AX10799" s="7"/>
      <c r="AY10799" s="7"/>
      <c r="AZ10799" s="7"/>
      <c r="BA10799" s="7"/>
      <c r="BB10799" s="7"/>
      <c r="BC10799" s="7"/>
      <c r="BD10799" s="7"/>
      <c r="BG10799" s="7"/>
      <c r="BH10799" s="7"/>
      <c r="BI10799" s="7"/>
      <c r="BJ10799" s="7"/>
      <c r="BK10799" s="7"/>
      <c r="BL10799" s="7"/>
      <c r="BM10799" s="7"/>
      <c r="BP10799" s="7"/>
      <c r="BQ10799" s="7"/>
      <c r="BR10799" s="7"/>
      <c r="BS10799" s="7"/>
      <c r="BT10799" s="7"/>
      <c r="BU10799" s="7"/>
      <c r="BV10799" s="7"/>
      <c r="BW10799" s="7"/>
    </row>
    <row r="10800" spans="43:75" x14ac:dyDescent="0.2">
      <c r="AQ10800" s="7"/>
      <c r="AR10800" s="7"/>
      <c r="AS10800" s="7"/>
      <c r="AT10800" s="7"/>
      <c r="AU10800" s="7"/>
      <c r="AV10800" s="234"/>
      <c r="AX10800" s="7"/>
      <c r="AY10800" s="7"/>
      <c r="AZ10800" s="7"/>
      <c r="BA10800" s="7"/>
      <c r="BB10800" s="7"/>
      <c r="BC10800" s="7"/>
      <c r="BD10800" s="7"/>
      <c r="BG10800" s="7"/>
      <c r="BH10800" s="7"/>
      <c r="BI10800" s="7"/>
      <c r="BJ10800" s="7"/>
      <c r="BK10800" s="7"/>
      <c r="BL10800" s="7"/>
      <c r="BM10800" s="7"/>
      <c r="BP10800" s="7"/>
      <c r="BQ10800" s="7"/>
      <c r="BR10800" s="7"/>
      <c r="BS10800" s="7"/>
      <c r="BT10800" s="7"/>
      <c r="BU10800" s="7"/>
      <c r="BV10800" s="7"/>
      <c r="BW10800" s="7"/>
    </row>
    <row r="10801" spans="43:75" x14ac:dyDescent="0.2">
      <c r="AQ10801" s="7"/>
      <c r="AR10801" s="7"/>
      <c r="AS10801" s="7"/>
      <c r="AT10801" s="7"/>
      <c r="AU10801" s="7"/>
      <c r="AV10801" s="234"/>
      <c r="AX10801" s="7"/>
      <c r="AY10801" s="7"/>
      <c r="AZ10801" s="7"/>
      <c r="BA10801" s="7"/>
      <c r="BB10801" s="7"/>
      <c r="BC10801" s="7"/>
      <c r="BD10801" s="7"/>
      <c r="BG10801" s="7"/>
      <c r="BH10801" s="7"/>
      <c r="BI10801" s="7"/>
      <c r="BJ10801" s="7"/>
      <c r="BK10801" s="7"/>
      <c r="BL10801" s="7"/>
      <c r="BM10801" s="7"/>
      <c r="BP10801" s="7"/>
      <c r="BQ10801" s="7"/>
      <c r="BR10801" s="7"/>
      <c r="BS10801" s="7"/>
      <c r="BT10801" s="7"/>
      <c r="BU10801" s="7"/>
      <c r="BV10801" s="7"/>
      <c r="BW10801" s="7"/>
    </row>
    <row r="10802" spans="43:75" x14ac:dyDescent="0.2">
      <c r="AQ10802" s="7"/>
      <c r="AR10802" s="7"/>
      <c r="AS10802" s="7"/>
      <c r="AT10802" s="7"/>
      <c r="AU10802" s="7"/>
      <c r="AV10802" s="234"/>
      <c r="AX10802" s="7"/>
      <c r="AY10802" s="7"/>
      <c r="AZ10802" s="7"/>
      <c r="BA10802" s="7"/>
      <c r="BB10802" s="7"/>
      <c r="BC10802" s="7"/>
      <c r="BD10802" s="7"/>
      <c r="BG10802" s="7"/>
      <c r="BH10802" s="7"/>
      <c r="BI10802" s="7"/>
      <c r="BJ10802" s="7"/>
      <c r="BK10802" s="7"/>
      <c r="BL10802" s="7"/>
      <c r="BM10802" s="7"/>
      <c r="BP10802" s="7"/>
      <c r="BQ10802" s="7"/>
      <c r="BR10802" s="7"/>
      <c r="BS10802" s="7"/>
      <c r="BT10802" s="7"/>
      <c r="BU10802" s="7"/>
      <c r="BV10802" s="7"/>
      <c r="BW10802" s="7"/>
    </row>
    <row r="10803" spans="43:75" x14ac:dyDescent="0.2">
      <c r="AQ10803" s="7"/>
      <c r="AR10803" s="7"/>
      <c r="AS10803" s="7"/>
      <c r="AT10803" s="7"/>
      <c r="AU10803" s="7"/>
      <c r="AV10803" s="234"/>
      <c r="AX10803" s="7"/>
      <c r="AY10803" s="7"/>
      <c r="AZ10803" s="7"/>
      <c r="BA10803" s="7"/>
      <c r="BB10803" s="7"/>
      <c r="BC10803" s="7"/>
      <c r="BD10803" s="7"/>
      <c r="BG10803" s="7"/>
      <c r="BH10803" s="7"/>
      <c r="BI10803" s="7"/>
      <c r="BJ10803" s="7"/>
      <c r="BK10803" s="7"/>
      <c r="BL10803" s="7"/>
      <c r="BM10803" s="7"/>
      <c r="BP10803" s="7"/>
      <c r="BQ10803" s="7"/>
      <c r="BR10803" s="7"/>
      <c r="BS10803" s="7"/>
      <c r="BT10803" s="7"/>
      <c r="BU10803" s="7"/>
      <c r="BV10803" s="7"/>
      <c r="BW10803" s="7"/>
    </row>
    <row r="10804" spans="43:75" x14ac:dyDescent="0.2">
      <c r="AQ10804" s="7"/>
      <c r="AR10804" s="7"/>
      <c r="AS10804" s="7"/>
      <c r="AT10804" s="7"/>
      <c r="AU10804" s="7"/>
      <c r="AV10804" s="234"/>
      <c r="AX10804" s="7"/>
      <c r="AY10804" s="7"/>
      <c r="AZ10804" s="7"/>
      <c r="BA10804" s="7"/>
      <c r="BB10804" s="7"/>
      <c r="BC10804" s="7"/>
      <c r="BD10804" s="7"/>
      <c r="BG10804" s="7"/>
      <c r="BH10804" s="7"/>
      <c r="BI10804" s="7"/>
      <c r="BJ10804" s="7"/>
      <c r="BK10804" s="7"/>
      <c r="BL10804" s="7"/>
      <c r="BM10804" s="7"/>
      <c r="BP10804" s="7"/>
      <c r="BQ10804" s="7"/>
      <c r="BR10804" s="7"/>
      <c r="BS10804" s="7"/>
      <c r="BT10804" s="7"/>
      <c r="BU10804" s="7"/>
      <c r="BV10804" s="7"/>
      <c r="BW10804" s="7"/>
    </row>
    <row r="10805" spans="43:75" x14ac:dyDescent="0.2">
      <c r="AQ10805" s="7"/>
      <c r="AR10805" s="7"/>
      <c r="AS10805" s="7"/>
      <c r="AT10805" s="7"/>
      <c r="AU10805" s="7"/>
      <c r="AV10805" s="234"/>
      <c r="AX10805" s="7"/>
      <c r="AY10805" s="7"/>
      <c r="AZ10805" s="7"/>
      <c r="BA10805" s="7"/>
      <c r="BB10805" s="7"/>
      <c r="BC10805" s="7"/>
      <c r="BD10805" s="7"/>
      <c r="BG10805" s="7"/>
      <c r="BH10805" s="7"/>
      <c r="BI10805" s="7"/>
      <c r="BJ10805" s="7"/>
      <c r="BK10805" s="7"/>
      <c r="BL10805" s="7"/>
      <c r="BM10805" s="7"/>
      <c r="BP10805" s="7"/>
      <c r="BQ10805" s="7"/>
      <c r="BR10805" s="7"/>
      <c r="BS10805" s="7"/>
      <c r="BT10805" s="7"/>
      <c r="BU10805" s="7"/>
      <c r="BV10805" s="7"/>
      <c r="BW10805" s="7"/>
    </row>
    <row r="10806" spans="43:75" x14ac:dyDescent="0.2">
      <c r="AQ10806" s="7"/>
      <c r="AR10806" s="7"/>
      <c r="AS10806" s="7"/>
      <c r="AT10806" s="7"/>
      <c r="AU10806" s="7"/>
      <c r="AV10806" s="234"/>
      <c r="AX10806" s="7"/>
      <c r="AY10806" s="7"/>
      <c r="AZ10806" s="7"/>
      <c r="BA10806" s="7"/>
      <c r="BB10806" s="7"/>
      <c r="BC10806" s="7"/>
      <c r="BD10806" s="7"/>
      <c r="BG10806" s="7"/>
      <c r="BH10806" s="7"/>
      <c r="BI10806" s="7"/>
      <c r="BJ10806" s="7"/>
      <c r="BK10806" s="7"/>
      <c r="BL10806" s="7"/>
      <c r="BM10806" s="7"/>
      <c r="BP10806" s="7"/>
      <c r="BQ10806" s="7"/>
      <c r="BR10806" s="7"/>
      <c r="BS10806" s="7"/>
      <c r="BT10806" s="7"/>
      <c r="BU10806" s="7"/>
      <c r="BV10806" s="7"/>
      <c r="BW10806" s="7"/>
    </row>
    <row r="10807" spans="43:75" x14ac:dyDescent="0.2">
      <c r="AQ10807" s="7"/>
      <c r="AR10807" s="7"/>
      <c r="AS10807" s="7"/>
      <c r="AT10807" s="7"/>
      <c r="AU10807" s="7"/>
      <c r="AV10807" s="234"/>
      <c r="AX10807" s="7"/>
      <c r="AY10807" s="7"/>
      <c r="AZ10807" s="7"/>
      <c r="BA10807" s="7"/>
      <c r="BB10807" s="7"/>
      <c r="BC10807" s="7"/>
      <c r="BD10807" s="7"/>
      <c r="BG10807" s="7"/>
      <c r="BH10807" s="7"/>
      <c r="BI10807" s="7"/>
      <c r="BJ10807" s="7"/>
      <c r="BK10807" s="7"/>
      <c r="BL10807" s="7"/>
      <c r="BM10807" s="7"/>
      <c r="BP10807" s="7"/>
      <c r="BQ10807" s="7"/>
      <c r="BR10807" s="7"/>
      <c r="BS10807" s="7"/>
      <c r="BT10807" s="7"/>
      <c r="BU10807" s="7"/>
      <c r="BV10807" s="7"/>
      <c r="BW10807" s="7"/>
    </row>
    <row r="10808" spans="43:75" x14ac:dyDescent="0.2">
      <c r="AQ10808" s="7"/>
      <c r="AR10808" s="7"/>
      <c r="AS10808" s="7"/>
      <c r="AT10808" s="7"/>
      <c r="AU10808" s="7"/>
      <c r="AV10808" s="234"/>
      <c r="AX10808" s="7"/>
      <c r="AY10808" s="7"/>
      <c r="AZ10808" s="7"/>
      <c r="BA10808" s="7"/>
      <c r="BB10808" s="7"/>
      <c r="BC10808" s="7"/>
      <c r="BD10808" s="7"/>
      <c r="BG10808" s="7"/>
      <c r="BH10808" s="7"/>
      <c r="BI10808" s="7"/>
      <c r="BJ10808" s="7"/>
      <c r="BK10808" s="7"/>
      <c r="BL10808" s="7"/>
      <c r="BM10808" s="7"/>
      <c r="BP10808" s="7"/>
      <c r="BQ10808" s="7"/>
      <c r="BR10808" s="7"/>
      <c r="BS10808" s="7"/>
      <c r="BT10808" s="7"/>
      <c r="BU10808" s="7"/>
      <c r="BV10808" s="7"/>
      <c r="BW10808" s="7"/>
    </row>
    <row r="10809" spans="43:75" x14ac:dyDescent="0.2">
      <c r="AQ10809" s="7"/>
      <c r="AR10809" s="7"/>
      <c r="AS10809" s="7"/>
      <c r="AT10809" s="7"/>
      <c r="AU10809" s="7"/>
      <c r="AV10809" s="234"/>
      <c r="AX10809" s="7"/>
      <c r="AY10809" s="7"/>
      <c r="AZ10809" s="7"/>
      <c r="BA10809" s="7"/>
      <c r="BB10809" s="7"/>
      <c r="BC10809" s="7"/>
      <c r="BD10809" s="7"/>
      <c r="BG10809" s="7"/>
      <c r="BH10809" s="7"/>
      <c r="BI10809" s="7"/>
      <c r="BJ10809" s="7"/>
      <c r="BK10809" s="7"/>
      <c r="BL10809" s="7"/>
      <c r="BM10809" s="7"/>
      <c r="BP10809" s="7"/>
      <c r="BQ10809" s="7"/>
      <c r="BR10809" s="7"/>
      <c r="BS10809" s="7"/>
      <c r="BT10809" s="7"/>
      <c r="BU10809" s="7"/>
      <c r="BV10809" s="7"/>
      <c r="BW10809" s="7"/>
    </row>
    <row r="10810" spans="43:75" x14ac:dyDescent="0.2">
      <c r="AQ10810" s="7"/>
      <c r="AR10810" s="7"/>
      <c r="AS10810" s="7"/>
      <c r="AT10810" s="7"/>
      <c r="AU10810" s="7"/>
      <c r="AV10810" s="234"/>
      <c r="AX10810" s="7"/>
      <c r="AY10810" s="7"/>
      <c r="AZ10810" s="7"/>
      <c r="BA10810" s="7"/>
      <c r="BB10810" s="7"/>
      <c r="BC10810" s="7"/>
      <c r="BD10810" s="7"/>
      <c r="BG10810" s="7"/>
      <c r="BH10810" s="7"/>
      <c r="BI10810" s="7"/>
      <c r="BJ10810" s="7"/>
      <c r="BK10810" s="7"/>
      <c r="BL10810" s="7"/>
      <c r="BM10810" s="7"/>
      <c r="BP10810" s="7"/>
      <c r="BQ10810" s="7"/>
      <c r="BR10810" s="7"/>
      <c r="BS10810" s="7"/>
      <c r="BT10810" s="7"/>
      <c r="BU10810" s="7"/>
      <c r="BV10810" s="7"/>
      <c r="BW10810" s="7"/>
    </row>
    <row r="10811" spans="43:75" x14ac:dyDescent="0.2">
      <c r="AQ10811" s="7"/>
      <c r="AR10811" s="7"/>
      <c r="AS10811" s="7"/>
      <c r="AT10811" s="7"/>
      <c r="AU10811" s="7"/>
      <c r="AV10811" s="234"/>
      <c r="AX10811" s="7"/>
      <c r="AY10811" s="7"/>
      <c r="AZ10811" s="7"/>
      <c r="BA10811" s="7"/>
      <c r="BB10811" s="7"/>
      <c r="BC10811" s="7"/>
      <c r="BD10811" s="7"/>
      <c r="BG10811" s="7"/>
      <c r="BH10811" s="7"/>
      <c r="BI10811" s="7"/>
      <c r="BJ10811" s="7"/>
      <c r="BK10811" s="7"/>
      <c r="BL10811" s="7"/>
      <c r="BM10811" s="7"/>
      <c r="BP10811" s="7"/>
      <c r="BQ10811" s="7"/>
      <c r="BR10811" s="7"/>
      <c r="BS10811" s="7"/>
      <c r="BT10811" s="7"/>
      <c r="BU10811" s="7"/>
      <c r="BV10811" s="7"/>
      <c r="BW10811" s="7"/>
    </row>
    <row r="10812" spans="43:75" x14ac:dyDescent="0.2">
      <c r="AQ10812" s="7"/>
      <c r="AR10812" s="7"/>
      <c r="AS10812" s="7"/>
      <c r="AT10812" s="7"/>
      <c r="AU10812" s="7"/>
      <c r="AV10812" s="234"/>
      <c r="AX10812" s="7"/>
      <c r="AY10812" s="7"/>
      <c r="AZ10812" s="7"/>
      <c r="BA10812" s="7"/>
      <c r="BB10812" s="7"/>
      <c r="BC10812" s="7"/>
      <c r="BD10812" s="7"/>
      <c r="BG10812" s="7"/>
      <c r="BH10812" s="7"/>
      <c r="BI10812" s="7"/>
      <c r="BJ10812" s="7"/>
      <c r="BK10812" s="7"/>
      <c r="BL10812" s="7"/>
      <c r="BM10812" s="7"/>
      <c r="BP10812" s="7"/>
      <c r="BQ10812" s="7"/>
      <c r="BR10812" s="7"/>
      <c r="BS10812" s="7"/>
      <c r="BT10812" s="7"/>
      <c r="BU10812" s="7"/>
      <c r="BV10812" s="7"/>
      <c r="BW10812" s="7"/>
    </row>
    <row r="10813" spans="43:75" x14ac:dyDescent="0.2">
      <c r="AQ10813" s="7"/>
      <c r="AR10813" s="7"/>
      <c r="AS10813" s="7"/>
      <c r="AT10813" s="7"/>
      <c r="AU10813" s="7"/>
      <c r="AV10813" s="234"/>
      <c r="AX10813" s="7"/>
      <c r="AY10813" s="7"/>
      <c r="AZ10813" s="7"/>
      <c r="BA10813" s="7"/>
      <c r="BB10813" s="7"/>
      <c r="BC10813" s="7"/>
      <c r="BD10813" s="7"/>
      <c r="BG10813" s="7"/>
      <c r="BH10813" s="7"/>
      <c r="BI10813" s="7"/>
      <c r="BJ10813" s="7"/>
      <c r="BK10813" s="7"/>
      <c r="BL10813" s="7"/>
      <c r="BM10813" s="7"/>
      <c r="BP10813" s="7"/>
      <c r="BQ10813" s="7"/>
      <c r="BR10813" s="7"/>
      <c r="BS10813" s="7"/>
      <c r="BT10813" s="7"/>
      <c r="BU10813" s="7"/>
      <c r="BV10813" s="7"/>
      <c r="BW10813" s="7"/>
    </row>
    <row r="10814" spans="43:75" x14ac:dyDescent="0.2">
      <c r="AQ10814" s="7"/>
      <c r="AR10814" s="7"/>
      <c r="AS10814" s="7"/>
      <c r="AT10814" s="7"/>
      <c r="AU10814" s="7"/>
      <c r="AV10814" s="234"/>
      <c r="AX10814" s="7"/>
      <c r="AY10814" s="7"/>
      <c r="AZ10814" s="7"/>
      <c r="BA10814" s="7"/>
      <c r="BB10814" s="7"/>
      <c r="BC10814" s="7"/>
      <c r="BD10814" s="7"/>
      <c r="BG10814" s="7"/>
      <c r="BH10814" s="7"/>
      <c r="BI10814" s="7"/>
      <c r="BJ10814" s="7"/>
      <c r="BK10814" s="7"/>
      <c r="BL10814" s="7"/>
      <c r="BM10814" s="7"/>
      <c r="BP10814" s="7"/>
      <c r="BQ10814" s="7"/>
      <c r="BR10814" s="7"/>
      <c r="BS10814" s="7"/>
      <c r="BT10814" s="7"/>
      <c r="BU10814" s="7"/>
      <c r="BV10814" s="7"/>
      <c r="BW10814" s="7"/>
    </row>
    <row r="10815" spans="43:75" x14ac:dyDescent="0.2">
      <c r="AQ10815" s="7"/>
      <c r="AR10815" s="7"/>
      <c r="AS10815" s="7"/>
      <c r="AT10815" s="7"/>
      <c r="AU10815" s="7"/>
      <c r="AV10815" s="234"/>
      <c r="AX10815" s="7"/>
      <c r="AY10815" s="7"/>
      <c r="AZ10815" s="7"/>
      <c r="BA10815" s="7"/>
      <c r="BB10815" s="7"/>
      <c r="BC10815" s="7"/>
      <c r="BD10815" s="7"/>
      <c r="BG10815" s="7"/>
      <c r="BH10815" s="7"/>
      <c r="BI10815" s="7"/>
      <c r="BJ10815" s="7"/>
      <c r="BK10815" s="7"/>
      <c r="BL10815" s="7"/>
      <c r="BM10815" s="7"/>
      <c r="BP10815" s="7"/>
      <c r="BQ10815" s="7"/>
      <c r="BR10815" s="7"/>
      <c r="BS10815" s="7"/>
      <c r="BT10815" s="7"/>
      <c r="BU10815" s="7"/>
      <c r="BV10815" s="7"/>
      <c r="BW10815" s="7"/>
    </row>
    <row r="10816" spans="43:75" x14ac:dyDescent="0.2">
      <c r="AQ10816" s="7"/>
      <c r="AR10816" s="7"/>
      <c r="AS10816" s="7"/>
      <c r="AT10816" s="7"/>
      <c r="AU10816" s="7"/>
      <c r="AV10816" s="234"/>
      <c r="AX10816" s="7"/>
      <c r="AY10816" s="7"/>
      <c r="AZ10816" s="7"/>
      <c r="BA10816" s="7"/>
      <c r="BB10816" s="7"/>
      <c r="BC10816" s="7"/>
      <c r="BD10816" s="7"/>
      <c r="BG10816" s="7"/>
      <c r="BH10816" s="7"/>
      <c r="BI10816" s="7"/>
      <c r="BJ10816" s="7"/>
      <c r="BK10816" s="7"/>
      <c r="BL10816" s="7"/>
      <c r="BM10816" s="7"/>
      <c r="BP10816" s="7"/>
      <c r="BQ10816" s="7"/>
      <c r="BR10816" s="7"/>
      <c r="BS10816" s="7"/>
      <c r="BT10816" s="7"/>
      <c r="BU10816" s="7"/>
      <c r="BV10816" s="7"/>
      <c r="BW10816" s="7"/>
    </row>
    <row r="10817" spans="43:75" x14ac:dyDescent="0.2">
      <c r="AQ10817" s="7"/>
      <c r="AR10817" s="7"/>
      <c r="AS10817" s="7"/>
      <c r="AT10817" s="7"/>
      <c r="AU10817" s="7"/>
      <c r="AV10817" s="234"/>
      <c r="AX10817" s="7"/>
      <c r="AY10817" s="7"/>
      <c r="AZ10817" s="7"/>
      <c r="BA10817" s="7"/>
      <c r="BB10817" s="7"/>
      <c r="BC10817" s="7"/>
      <c r="BD10817" s="7"/>
      <c r="BG10817" s="7"/>
      <c r="BH10817" s="7"/>
      <c r="BI10817" s="7"/>
      <c r="BJ10817" s="7"/>
      <c r="BK10817" s="7"/>
      <c r="BL10817" s="7"/>
      <c r="BM10817" s="7"/>
      <c r="BP10817" s="7"/>
      <c r="BQ10817" s="7"/>
      <c r="BR10817" s="7"/>
      <c r="BS10817" s="7"/>
      <c r="BT10817" s="7"/>
      <c r="BU10817" s="7"/>
      <c r="BV10817" s="7"/>
      <c r="BW10817" s="7"/>
    </row>
    <row r="10818" spans="43:75" x14ac:dyDescent="0.2">
      <c r="AQ10818" s="7"/>
      <c r="AR10818" s="7"/>
      <c r="AS10818" s="7"/>
      <c r="AT10818" s="7"/>
      <c r="AU10818" s="7"/>
      <c r="AV10818" s="234"/>
      <c r="AX10818" s="7"/>
      <c r="AY10818" s="7"/>
      <c r="AZ10818" s="7"/>
      <c r="BA10818" s="7"/>
      <c r="BB10818" s="7"/>
      <c r="BC10818" s="7"/>
      <c r="BD10818" s="7"/>
      <c r="BG10818" s="7"/>
      <c r="BH10818" s="7"/>
      <c r="BI10818" s="7"/>
      <c r="BJ10818" s="7"/>
      <c r="BK10818" s="7"/>
      <c r="BL10818" s="7"/>
      <c r="BM10818" s="7"/>
      <c r="BP10818" s="7"/>
      <c r="BQ10818" s="7"/>
      <c r="BR10818" s="7"/>
      <c r="BS10818" s="7"/>
      <c r="BT10818" s="7"/>
      <c r="BU10818" s="7"/>
      <c r="BV10818" s="7"/>
      <c r="BW10818" s="7"/>
    </row>
    <row r="10819" spans="43:75" x14ac:dyDescent="0.2">
      <c r="AQ10819" s="7"/>
      <c r="AR10819" s="7"/>
      <c r="AS10819" s="7"/>
      <c r="AT10819" s="7"/>
      <c r="AU10819" s="7"/>
      <c r="AV10819" s="234"/>
      <c r="AX10819" s="7"/>
      <c r="AY10819" s="7"/>
      <c r="AZ10819" s="7"/>
      <c r="BA10819" s="7"/>
      <c r="BB10819" s="7"/>
      <c r="BC10819" s="7"/>
      <c r="BD10819" s="7"/>
      <c r="BG10819" s="7"/>
      <c r="BH10819" s="7"/>
      <c r="BI10819" s="7"/>
      <c r="BJ10819" s="7"/>
      <c r="BK10819" s="7"/>
      <c r="BL10819" s="7"/>
      <c r="BM10819" s="7"/>
      <c r="BP10819" s="7"/>
      <c r="BQ10819" s="7"/>
      <c r="BR10819" s="7"/>
      <c r="BS10819" s="7"/>
      <c r="BT10819" s="7"/>
      <c r="BU10819" s="7"/>
      <c r="BV10819" s="7"/>
      <c r="BW10819" s="7"/>
    </row>
    <row r="10820" spans="43:75" x14ac:dyDescent="0.2">
      <c r="AQ10820" s="7"/>
      <c r="AR10820" s="7"/>
      <c r="AS10820" s="7"/>
      <c r="AT10820" s="7"/>
      <c r="AU10820" s="7"/>
      <c r="AV10820" s="234"/>
      <c r="AX10820" s="7"/>
      <c r="AY10820" s="7"/>
      <c r="AZ10820" s="7"/>
      <c r="BA10820" s="7"/>
      <c r="BB10820" s="7"/>
      <c r="BC10820" s="7"/>
      <c r="BD10820" s="7"/>
      <c r="BG10820" s="7"/>
      <c r="BH10820" s="7"/>
      <c r="BI10820" s="7"/>
      <c r="BJ10820" s="7"/>
      <c r="BK10820" s="7"/>
      <c r="BL10820" s="7"/>
      <c r="BM10820" s="7"/>
      <c r="BP10820" s="7"/>
      <c r="BQ10820" s="7"/>
      <c r="BR10820" s="7"/>
      <c r="BS10820" s="7"/>
      <c r="BT10820" s="7"/>
      <c r="BU10820" s="7"/>
      <c r="BV10820" s="7"/>
      <c r="BW10820" s="7"/>
    </row>
    <row r="10821" spans="43:75" x14ac:dyDescent="0.2">
      <c r="AQ10821" s="7"/>
      <c r="AR10821" s="7"/>
      <c r="AS10821" s="7"/>
      <c r="AT10821" s="7"/>
      <c r="AU10821" s="7"/>
      <c r="AV10821" s="234"/>
      <c r="AX10821" s="7"/>
      <c r="AY10821" s="7"/>
      <c r="AZ10821" s="7"/>
      <c r="BA10821" s="7"/>
      <c r="BB10821" s="7"/>
      <c r="BC10821" s="7"/>
      <c r="BD10821" s="7"/>
      <c r="BG10821" s="7"/>
      <c r="BH10821" s="7"/>
      <c r="BI10821" s="7"/>
      <c r="BJ10821" s="7"/>
      <c r="BK10821" s="7"/>
      <c r="BL10821" s="7"/>
      <c r="BM10821" s="7"/>
      <c r="BP10821" s="7"/>
      <c r="BQ10821" s="7"/>
      <c r="BR10821" s="7"/>
      <c r="BS10821" s="7"/>
      <c r="BT10821" s="7"/>
      <c r="BU10821" s="7"/>
      <c r="BV10821" s="7"/>
      <c r="BW10821" s="7"/>
    </row>
    <row r="10822" spans="43:75" x14ac:dyDescent="0.2">
      <c r="AQ10822" s="7"/>
      <c r="AR10822" s="7"/>
      <c r="AS10822" s="7"/>
      <c r="AT10822" s="7"/>
      <c r="AU10822" s="7"/>
      <c r="AV10822" s="234"/>
      <c r="AX10822" s="7"/>
      <c r="AY10822" s="7"/>
      <c r="AZ10822" s="7"/>
      <c r="BA10822" s="7"/>
      <c r="BB10822" s="7"/>
      <c r="BC10822" s="7"/>
      <c r="BD10822" s="7"/>
      <c r="BG10822" s="7"/>
      <c r="BH10822" s="7"/>
      <c r="BI10822" s="7"/>
      <c r="BJ10822" s="7"/>
      <c r="BK10822" s="7"/>
      <c r="BL10822" s="7"/>
      <c r="BM10822" s="7"/>
      <c r="BP10822" s="7"/>
      <c r="BQ10822" s="7"/>
      <c r="BR10822" s="7"/>
      <c r="BS10822" s="7"/>
      <c r="BT10822" s="7"/>
      <c r="BU10822" s="7"/>
      <c r="BV10822" s="7"/>
      <c r="BW10822" s="7"/>
    </row>
    <row r="10823" spans="43:75" x14ac:dyDescent="0.2">
      <c r="AQ10823" s="7"/>
      <c r="AR10823" s="7"/>
      <c r="AS10823" s="7"/>
      <c r="AT10823" s="7"/>
      <c r="AU10823" s="7"/>
      <c r="AV10823" s="234"/>
      <c r="AX10823" s="7"/>
      <c r="AY10823" s="7"/>
      <c r="AZ10823" s="7"/>
      <c r="BA10823" s="7"/>
      <c r="BB10823" s="7"/>
      <c r="BC10823" s="7"/>
      <c r="BD10823" s="7"/>
      <c r="BG10823" s="7"/>
      <c r="BH10823" s="7"/>
      <c r="BI10823" s="7"/>
      <c r="BJ10823" s="7"/>
      <c r="BK10823" s="7"/>
      <c r="BL10823" s="7"/>
      <c r="BM10823" s="7"/>
      <c r="BP10823" s="7"/>
      <c r="BQ10823" s="7"/>
      <c r="BR10823" s="7"/>
      <c r="BS10823" s="7"/>
      <c r="BT10823" s="7"/>
      <c r="BU10823" s="7"/>
      <c r="BV10823" s="7"/>
      <c r="BW10823" s="7"/>
    </row>
    <row r="10824" spans="43:75" x14ac:dyDescent="0.2">
      <c r="AQ10824" s="7"/>
      <c r="AR10824" s="7"/>
      <c r="AS10824" s="7"/>
      <c r="AT10824" s="7"/>
      <c r="AU10824" s="7"/>
      <c r="AV10824" s="234"/>
      <c r="AX10824" s="7"/>
      <c r="AY10824" s="7"/>
      <c r="AZ10824" s="7"/>
      <c r="BA10824" s="7"/>
      <c r="BB10824" s="7"/>
      <c r="BC10824" s="7"/>
      <c r="BD10824" s="7"/>
      <c r="BG10824" s="7"/>
      <c r="BH10824" s="7"/>
      <c r="BI10824" s="7"/>
      <c r="BJ10824" s="7"/>
      <c r="BK10824" s="7"/>
      <c r="BL10824" s="7"/>
      <c r="BM10824" s="7"/>
      <c r="BP10824" s="7"/>
      <c r="BQ10824" s="7"/>
      <c r="BR10824" s="7"/>
      <c r="BS10824" s="7"/>
      <c r="BT10824" s="7"/>
      <c r="BU10824" s="7"/>
      <c r="BV10824" s="7"/>
      <c r="BW10824" s="7"/>
    </row>
    <row r="10825" spans="43:75" x14ac:dyDescent="0.2">
      <c r="AQ10825" s="7"/>
      <c r="AR10825" s="7"/>
      <c r="AS10825" s="7"/>
      <c r="AT10825" s="7"/>
      <c r="AU10825" s="7"/>
      <c r="AV10825" s="234"/>
      <c r="AX10825" s="7"/>
      <c r="AY10825" s="7"/>
      <c r="AZ10825" s="7"/>
      <c r="BA10825" s="7"/>
      <c r="BB10825" s="7"/>
      <c r="BC10825" s="7"/>
      <c r="BD10825" s="7"/>
      <c r="BG10825" s="7"/>
      <c r="BH10825" s="7"/>
      <c r="BI10825" s="7"/>
      <c r="BJ10825" s="7"/>
      <c r="BK10825" s="7"/>
      <c r="BL10825" s="7"/>
      <c r="BM10825" s="7"/>
      <c r="BP10825" s="7"/>
      <c r="BQ10825" s="7"/>
      <c r="BR10825" s="7"/>
      <c r="BS10825" s="7"/>
      <c r="BT10825" s="7"/>
      <c r="BU10825" s="7"/>
      <c r="BV10825" s="7"/>
      <c r="BW10825" s="7"/>
    </row>
    <row r="10826" spans="43:75" x14ac:dyDescent="0.2">
      <c r="AQ10826" s="7"/>
      <c r="AR10826" s="7"/>
      <c r="AS10826" s="7"/>
      <c r="AT10826" s="7"/>
      <c r="AU10826" s="7"/>
      <c r="AV10826" s="234"/>
      <c r="AX10826" s="7"/>
      <c r="AY10826" s="7"/>
      <c r="AZ10826" s="7"/>
      <c r="BA10826" s="7"/>
      <c r="BB10826" s="7"/>
      <c r="BC10826" s="7"/>
      <c r="BD10826" s="7"/>
      <c r="BG10826" s="7"/>
      <c r="BH10826" s="7"/>
      <c r="BI10826" s="7"/>
      <c r="BJ10826" s="7"/>
      <c r="BK10826" s="7"/>
      <c r="BL10826" s="7"/>
      <c r="BM10826" s="7"/>
      <c r="BP10826" s="7"/>
      <c r="BQ10826" s="7"/>
      <c r="BR10826" s="7"/>
      <c r="BS10826" s="7"/>
      <c r="BT10826" s="7"/>
      <c r="BU10826" s="7"/>
      <c r="BV10826" s="7"/>
      <c r="BW10826" s="7"/>
    </row>
    <row r="10827" spans="43:75" x14ac:dyDescent="0.2">
      <c r="AQ10827" s="7"/>
      <c r="AR10827" s="7"/>
      <c r="AS10827" s="7"/>
      <c r="AT10827" s="7"/>
      <c r="AU10827" s="7"/>
      <c r="AV10827" s="234"/>
      <c r="AX10827" s="7"/>
      <c r="AY10827" s="7"/>
      <c r="AZ10827" s="7"/>
      <c r="BA10827" s="7"/>
      <c r="BB10827" s="7"/>
      <c r="BC10827" s="7"/>
      <c r="BD10827" s="7"/>
      <c r="BG10827" s="7"/>
      <c r="BH10827" s="7"/>
      <c r="BI10827" s="7"/>
      <c r="BJ10827" s="7"/>
      <c r="BK10827" s="7"/>
      <c r="BL10827" s="7"/>
      <c r="BM10827" s="7"/>
      <c r="BP10827" s="7"/>
      <c r="BQ10827" s="7"/>
      <c r="BR10827" s="7"/>
      <c r="BS10827" s="7"/>
      <c r="BT10827" s="7"/>
      <c r="BU10827" s="7"/>
      <c r="BV10827" s="7"/>
      <c r="BW10827" s="7"/>
    </row>
    <row r="10828" spans="43:75" x14ac:dyDescent="0.2">
      <c r="AQ10828" s="7"/>
      <c r="AR10828" s="7"/>
      <c r="AS10828" s="7"/>
      <c r="AT10828" s="7"/>
      <c r="AU10828" s="7"/>
      <c r="AV10828" s="234"/>
      <c r="AX10828" s="7"/>
      <c r="AY10828" s="7"/>
      <c r="AZ10828" s="7"/>
      <c r="BA10828" s="7"/>
      <c r="BB10828" s="7"/>
      <c r="BC10828" s="7"/>
      <c r="BD10828" s="7"/>
      <c r="BG10828" s="7"/>
      <c r="BH10828" s="7"/>
      <c r="BI10828" s="7"/>
      <c r="BJ10828" s="7"/>
      <c r="BK10828" s="7"/>
      <c r="BL10828" s="7"/>
      <c r="BM10828" s="7"/>
      <c r="BP10828" s="7"/>
      <c r="BQ10828" s="7"/>
      <c r="BR10828" s="7"/>
      <c r="BS10828" s="7"/>
      <c r="BT10828" s="7"/>
      <c r="BU10828" s="7"/>
      <c r="BV10828" s="7"/>
      <c r="BW10828" s="7"/>
    </row>
    <row r="10829" spans="43:75" x14ac:dyDescent="0.2">
      <c r="AQ10829" s="7"/>
      <c r="AR10829" s="7"/>
      <c r="AS10829" s="7"/>
      <c r="AT10829" s="7"/>
      <c r="AU10829" s="7"/>
      <c r="AV10829" s="234"/>
      <c r="AX10829" s="7"/>
      <c r="AY10829" s="7"/>
      <c r="AZ10829" s="7"/>
      <c r="BA10829" s="7"/>
      <c r="BB10829" s="7"/>
      <c r="BC10829" s="7"/>
      <c r="BD10829" s="7"/>
      <c r="BG10829" s="7"/>
      <c r="BH10829" s="7"/>
      <c r="BI10829" s="7"/>
      <c r="BJ10829" s="7"/>
      <c r="BK10829" s="7"/>
      <c r="BL10829" s="7"/>
      <c r="BM10829" s="7"/>
      <c r="BP10829" s="7"/>
      <c r="BQ10829" s="7"/>
      <c r="BR10829" s="7"/>
      <c r="BS10829" s="7"/>
      <c r="BT10829" s="7"/>
      <c r="BU10829" s="7"/>
      <c r="BV10829" s="7"/>
      <c r="BW10829" s="7"/>
    </row>
    <row r="10830" spans="43:75" x14ac:dyDescent="0.2">
      <c r="AQ10830" s="7"/>
      <c r="AR10830" s="7"/>
      <c r="AS10830" s="7"/>
      <c r="AT10830" s="7"/>
      <c r="AU10830" s="7"/>
      <c r="AV10830" s="234"/>
      <c r="AX10830" s="7"/>
      <c r="AY10830" s="7"/>
      <c r="AZ10830" s="7"/>
      <c r="BA10830" s="7"/>
      <c r="BB10830" s="7"/>
      <c r="BC10830" s="7"/>
      <c r="BD10830" s="7"/>
      <c r="BG10830" s="7"/>
      <c r="BH10830" s="7"/>
      <c r="BI10830" s="7"/>
      <c r="BJ10830" s="7"/>
      <c r="BK10830" s="7"/>
      <c r="BL10830" s="7"/>
      <c r="BM10830" s="7"/>
      <c r="BP10830" s="7"/>
      <c r="BQ10830" s="7"/>
      <c r="BR10830" s="7"/>
      <c r="BS10830" s="7"/>
      <c r="BT10830" s="7"/>
      <c r="BU10830" s="7"/>
      <c r="BV10830" s="7"/>
      <c r="BW10830" s="7"/>
    </row>
    <row r="10831" spans="43:75" x14ac:dyDescent="0.2">
      <c r="AQ10831" s="7"/>
      <c r="AR10831" s="7"/>
      <c r="AS10831" s="7"/>
      <c r="AT10831" s="7"/>
      <c r="AU10831" s="7"/>
      <c r="AV10831" s="234"/>
      <c r="AX10831" s="7"/>
      <c r="AY10831" s="7"/>
      <c r="AZ10831" s="7"/>
      <c r="BA10831" s="7"/>
      <c r="BB10831" s="7"/>
      <c r="BC10831" s="7"/>
      <c r="BD10831" s="7"/>
      <c r="BG10831" s="7"/>
      <c r="BH10831" s="7"/>
      <c r="BI10831" s="7"/>
      <c r="BJ10831" s="7"/>
      <c r="BK10831" s="7"/>
      <c r="BL10831" s="7"/>
      <c r="BM10831" s="7"/>
      <c r="BP10831" s="7"/>
      <c r="BQ10831" s="7"/>
      <c r="BR10831" s="7"/>
      <c r="BS10831" s="7"/>
      <c r="BT10831" s="7"/>
      <c r="BU10831" s="7"/>
      <c r="BV10831" s="7"/>
      <c r="BW10831" s="7"/>
    </row>
    <row r="10832" spans="43:75" x14ac:dyDescent="0.2">
      <c r="AQ10832" s="7"/>
      <c r="AR10832" s="7"/>
      <c r="AS10832" s="7"/>
      <c r="AT10832" s="7"/>
      <c r="AU10832" s="7"/>
      <c r="AV10832" s="234"/>
      <c r="AX10832" s="7"/>
      <c r="AY10832" s="7"/>
      <c r="AZ10832" s="7"/>
      <c r="BA10832" s="7"/>
      <c r="BB10832" s="7"/>
      <c r="BC10832" s="7"/>
      <c r="BD10832" s="7"/>
      <c r="BG10832" s="7"/>
      <c r="BH10832" s="7"/>
      <c r="BI10832" s="7"/>
      <c r="BJ10832" s="7"/>
      <c r="BK10832" s="7"/>
      <c r="BL10832" s="7"/>
      <c r="BM10832" s="7"/>
      <c r="BP10832" s="7"/>
      <c r="BQ10832" s="7"/>
      <c r="BR10832" s="7"/>
      <c r="BS10832" s="7"/>
      <c r="BT10832" s="7"/>
      <c r="BU10832" s="7"/>
      <c r="BV10832" s="7"/>
      <c r="BW10832" s="7"/>
    </row>
    <row r="10833" spans="43:75" x14ac:dyDescent="0.2">
      <c r="AQ10833" s="7"/>
      <c r="AR10833" s="7"/>
      <c r="AS10833" s="7"/>
      <c r="AT10833" s="7"/>
      <c r="AU10833" s="7"/>
      <c r="AV10833" s="234"/>
      <c r="AX10833" s="7"/>
      <c r="AY10833" s="7"/>
      <c r="AZ10833" s="7"/>
      <c r="BA10833" s="7"/>
      <c r="BB10833" s="7"/>
      <c r="BC10833" s="7"/>
      <c r="BD10833" s="7"/>
      <c r="BG10833" s="7"/>
      <c r="BH10833" s="7"/>
      <c r="BI10833" s="7"/>
      <c r="BJ10833" s="7"/>
      <c r="BK10833" s="7"/>
      <c r="BL10833" s="7"/>
      <c r="BM10833" s="7"/>
      <c r="BP10833" s="7"/>
      <c r="BQ10833" s="7"/>
      <c r="BR10833" s="7"/>
      <c r="BS10833" s="7"/>
      <c r="BT10833" s="7"/>
      <c r="BU10833" s="7"/>
      <c r="BV10833" s="7"/>
      <c r="BW10833" s="7"/>
    </row>
    <row r="10834" spans="43:75" x14ac:dyDescent="0.2">
      <c r="AQ10834" s="7"/>
      <c r="AR10834" s="7"/>
      <c r="AS10834" s="7"/>
      <c r="AT10834" s="7"/>
      <c r="AU10834" s="7"/>
      <c r="AV10834" s="234"/>
      <c r="AX10834" s="7"/>
      <c r="AY10834" s="7"/>
      <c r="AZ10834" s="7"/>
      <c r="BA10834" s="7"/>
      <c r="BB10834" s="7"/>
      <c r="BC10834" s="7"/>
      <c r="BD10834" s="7"/>
      <c r="BG10834" s="7"/>
      <c r="BH10834" s="7"/>
      <c r="BI10834" s="7"/>
      <c r="BJ10834" s="7"/>
      <c r="BK10834" s="7"/>
      <c r="BL10834" s="7"/>
      <c r="BM10834" s="7"/>
      <c r="BP10834" s="7"/>
      <c r="BQ10834" s="7"/>
      <c r="BR10834" s="7"/>
      <c r="BS10834" s="7"/>
      <c r="BT10834" s="7"/>
      <c r="BU10834" s="7"/>
      <c r="BV10834" s="7"/>
      <c r="BW10834" s="7"/>
    </row>
    <row r="10835" spans="43:75" x14ac:dyDescent="0.2">
      <c r="AQ10835" s="7"/>
      <c r="AR10835" s="7"/>
      <c r="AS10835" s="7"/>
      <c r="AT10835" s="7"/>
      <c r="AU10835" s="7"/>
      <c r="AV10835" s="234"/>
      <c r="AX10835" s="7"/>
      <c r="AY10835" s="7"/>
      <c r="AZ10835" s="7"/>
      <c r="BA10835" s="7"/>
      <c r="BB10835" s="7"/>
      <c r="BC10835" s="7"/>
      <c r="BD10835" s="7"/>
      <c r="BG10835" s="7"/>
      <c r="BH10835" s="7"/>
      <c r="BI10835" s="7"/>
      <c r="BJ10835" s="7"/>
      <c r="BK10835" s="7"/>
      <c r="BL10835" s="7"/>
      <c r="BM10835" s="7"/>
      <c r="BP10835" s="7"/>
      <c r="BQ10835" s="7"/>
      <c r="BR10835" s="7"/>
      <c r="BS10835" s="7"/>
      <c r="BT10835" s="7"/>
      <c r="BU10835" s="7"/>
      <c r="BV10835" s="7"/>
      <c r="BW10835" s="7"/>
    </row>
    <row r="10836" spans="43:75" x14ac:dyDescent="0.2">
      <c r="AQ10836" s="7"/>
      <c r="AR10836" s="7"/>
      <c r="AS10836" s="7"/>
      <c r="AT10836" s="7"/>
      <c r="AU10836" s="7"/>
      <c r="AV10836" s="234"/>
      <c r="AX10836" s="7"/>
      <c r="AY10836" s="7"/>
      <c r="AZ10836" s="7"/>
      <c r="BA10836" s="7"/>
      <c r="BB10836" s="7"/>
      <c r="BC10836" s="7"/>
      <c r="BD10836" s="7"/>
      <c r="BG10836" s="7"/>
      <c r="BH10836" s="7"/>
      <c r="BI10836" s="7"/>
      <c r="BJ10836" s="7"/>
      <c r="BK10836" s="7"/>
      <c r="BL10836" s="7"/>
      <c r="BM10836" s="7"/>
      <c r="BP10836" s="7"/>
      <c r="BQ10836" s="7"/>
      <c r="BR10836" s="7"/>
      <c r="BS10836" s="7"/>
      <c r="BT10836" s="7"/>
      <c r="BU10836" s="7"/>
      <c r="BV10836" s="7"/>
      <c r="BW10836" s="7"/>
    </row>
    <row r="10837" spans="43:75" x14ac:dyDescent="0.2">
      <c r="AQ10837" s="7"/>
      <c r="AR10837" s="7"/>
      <c r="AS10837" s="7"/>
      <c r="AT10837" s="7"/>
      <c r="AU10837" s="7"/>
      <c r="AV10837" s="234"/>
      <c r="AX10837" s="7"/>
      <c r="AY10837" s="7"/>
      <c r="AZ10837" s="7"/>
      <c r="BA10837" s="7"/>
      <c r="BB10837" s="7"/>
      <c r="BC10837" s="7"/>
      <c r="BD10837" s="7"/>
      <c r="BG10837" s="7"/>
      <c r="BH10837" s="7"/>
      <c r="BI10837" s="7"/>
      <c r="BJ10837" s="7"/>
      <c r="BK10837" s="7"/>
      <c r="BL10837" s="7"/>
      <c r="BM10837" s="7"/>
      <c r="BP10837" s="7"/>
      <c r="BQ10837" s="7"/>
      <c r="BR10837" s="7"/>
      <c r="BS10837" s="7"/>
      <c r="BT10837" s="7"/>
      <c r="BU10837" s="7"/>
      <c r="BV10837" s="7"/>
      <c r="BW10837" s="7"/>
    </row>
    <row r="10838" spans="43:75" x14ac:dyDescent="0.2">
      <c r="AQ10838" s="7"/>
      <c r="AR10838" s="7"/>
      <c r="AS10838" s="7"/>
      <c r="AT10838" s="7"/>
      <c r="AU10838" s="7"/>
      <c r="AV10838" s="234"/>
      <c r="AX10838" s="7"/>
      <c r="AY10838" s="7"/>
      <c r="AZ10838" s="7"/>
      <c r="BA10838" s="7"/>
      <c r="BB10838" s="7"/>
      <c r="BC10838" s="7"/>
      <c r="BD10838" s="7"/>
      <c r="BG10838" s="7"/>
      <c r="BH10838" s="7"/>
      <c r="BI10838" s="7"/>
      <c r="BJ10838" s="7"/>
      <c r="BK10838" s="7"/>
      <c r="BL10838" s="7"/>
      <c r="BM10838" s="7"/>
      <c r="BP10838" s="7"/>
      <c r="BQ10838" s="7"/>
      <c r="BR10838" s="7"/>
      <c r="BS10838" s="7"/>
      <c r="BT10838" s="7"/>
      <c r="BU10838" s="7"/>
      <c r="BV10838" s="7"/>
      <c r="BW10838" s="7"/>
    </row>
    <row r="10839" spans="43:75" x14ac:dyDescent="0.2">
      <c r="AQ10839" s="7"/>
      <c r="AR10839" s="7"/>
      <c r="AS10839" s="7"/>
      <c r="AT10839" s="7"/>
      <c r="AU10839" s="7"/>
      <c r="AV10839" s="234"/>
      <c r="AX10839" s="7"/>
      <c r="AY10839" s="7"/>
      <c r="AZ10839" s="7"/>
      <c r="BA10839" s="7"/>
      <c r="BB10839" s="7"/>
      <c r="BC10839" s="7"/>
      <c r="BD10839" s="7"/>
      <c r="BG10839" s="7"/>
      <c r="BH10839" s="7"/>
      <c r="BI10839" s="7"/>
      <c r="BJ10839" s="7"/>
      <c r="BK10839" s="7"/>
      <c r="BL10839" s="7"/>
      <c r="BM10839" s="7"/>
      <c r="BP10839" s="7"/>
      <c r="BQ10839" s="7"/>
      <c r="BR10839" s="7"/>
      <c r="BS10839" s="7"/>
      <c r="BT10839" s="7"/>
      <c r="BU10839" s="7"/>
      <c r="BV10839" s="7"/>
      <c r="BW10839" s="7"/>
    </row>
    <row r="10840" spans="43:75" x14ac:dyDescent="0.2">
      <c r="AQ10840" s="7"/>
      <c r="AR10840" s="7"/>
      <c r="AS10840" s="7"/>
      <c r="AT10840" s="7"/>
      <c r="AU10840" s="7"/>
      <c r="AV10840" s="234"/>
      <c r="AX10840" s="7"/>
      <c r="AY10840" s="7"/>
      <c r="AZ10840" s="7"/>
      <c r="BA10840" s="7"/>
      <c r="BB10840" s="7"/>
      <c r="BC10840" s="7"/>
      <c r="BD10840" s="7"/>
      <c r="BG10840" s="7"/>
      <c r="BH10840" s="7"/>
      <c r="BI10840" s="7"/>
      <c r="BJ10840" s="7"/>
      <c r="BK10840" s="7"/>
      <c r="BL10840" s="7"/>
      <c r="BM10840" s="7"/>
      <c r="BP10840" s="7"/>
      <c r="BQ10840" s="7"/>
      <c r="BR10840" s="7"/>
      <c r="BS10840" s="7"/>
      <c r="BT10840" s="7"/>
      <c r="BU10840" s="7"/>
      <c r="BV10840" s="7"/>
      <c r="BW10840" s="7"/>
    </row>
    <row r="10841" spans="43:75" x14ac:dyDescent="0.2">
      <c r="AQ10841" s="7"/>
      <c r="AR10841" s="7"/>
      <c r="AS10841" s="7"/>
      <c r="AT10841" s="7"/>
      <c r="AU10841" s="7"/>
      <c r="AV10841" s="234"/>
      <c r="AX10841" s="7"/>
      <c r="AY10841" s="7"/>
      <c r="AZ10841" s="7"/>
      <c r="BA10841" s="7"/>
      <c r="BB10841" s="7"/>
      <c r="BC10841" s="7"/>
      <c r="BD10841" s="7"/>
      <c r="BG10841" s="7"/>
      <c r="BH10841" s="7"/>
      <c r="BI10841" s="7"/>
      <c r="BJ10841" s="7"/>
      <c r="BK10841" s="7"/>
      <c r="BL10841" s="7"/>
      <c r="BM10841" s="7"/>
      <c r="BP10841" s="7"/>
      <c r="BQ10841" s="7"/>
      <c r="BR10841" s="7"/>
      <c r="BS10841" s="7"/>
      <c r="BT10841" s="7"/>
      <c r="BU10841" s="7"/>
      <c r="BV10841" s="7"/>
      <c r="BW10841" s="7"/>
    </row>
    <row r="10842" spans="43:75" x14ac:dyDescent="0.2">
      <c r="AQ10842" s="7"/>
      <c r="AR10842" s="7"/>
      <c r="AS10842" s="7"/>
      <c r="AT10842" s="7"/>
      <c r="AU10842" s="7"/>
      <c r="AV10842" s="234"/>
      <c r="AX10842" s="7"/>
      <c r="AY10842" s="7"/>
      <c r="AZ10842" s="7"/>
      <c r="BA10842" s="7"/>
      <c r="BB10842" s="7"/>
      <c r="BC10842" s="7"/>
      <c r="BD10842" s="7"/>
      <c r="BG10842" s="7"/>
      <c r="BH10842" s="7"/>
      <c r="BI10842" s="7"/>
      <c r="BJ10842" s="7"/>
      <c r="BK10842" s="7"/>
      <c r="BL10842" s="7"/>
      <c r="BM10842" s="7"/>
      <c r="BP10842" s="7"/>
      <c r="BQ10842" s="7"/>
      <c r="BR10842" s="7"/>
      <c r="BS10842" s="7"/>
      <c r="BT10842" s="7"/>
      <c r="BU10842" s="7"/>
      <c r="BV10842" s="7"/>
      <c r="BW10842" s="7"/>
    </row>
    <row r="10843" spans="43:75" x14ac:dyDescent="0.2">
      <c r="AQ10843" s="7"/>
      <c r="AR10843" s="7"/>
      <c r="AS10843" s="7"/>
      <c r="AT10843" s="7"/>
      <c r="AU10843" s="7"/>
      <c r="AV10843" s="234"/>
      <c r="AX10843" s="7"/>
      <c r="AY10843" s="7"/>
      <c r="AZ10843" s="7"/>
      <c r="BA10843" s="7"/>
      <c r="BB10843" s="7"/>
      <c r="BC10843" s="7"/>
      <c r="BD10843" s="7"/>
      <c r="BG10843" s="7"/>
      <c r="BH10843" s="7"/>
      <c r="BI10843" s="7"/>
      <c r="BJ10843" s="7"/>
      <c r="BK10843" s="7"/>
      <c r="BL10843" s="7"/>
      <c r="BM10843" s="7"/>
      <c r="BP10843" s="7"/>
      <c r="BQ10843" s="7"/>
      <c r="BR10843" s="7"/>
      <c r="BS10843" s="7"/>
      <c r="BT10843" s="7"/>
      <c r="BU10843" s="7"/>
      <c r="BV10843" s="7"/>
      <c r="BW10843" s="7"/>
    </row>
    <row r="10844" spans="43:75" x14ac:dyDescent="0.2">
      <c r="AQ10844" s="7"/>
      <c r="AR10844" s="7"/>
      <c r="AS10844" s="7"/>
      <c r="AT10844" s="7"/>
      <c r="AU10844" s="7"/>
      <c r="AV10844" s="234"/>
      <c r="AX10844" s="7"/>
      <c r="AY10844" s="7"/>
      <c r="AZ10844" s="7"/>
      <c r="BA10844" s="7"/>
      <c r="BB10844" s="7"/>
      <c r="BC10844" s="7"/>
      <c r="BD10844" s="7"/>
      <c r="BG10844" s="7"/>
      <c r="BH10844" s="7"/>
      <c r="BI10844" s="7"/>
      <c r="BJ10844" s="7"/>
      <c r="BK10844" s="7"/>
      <c r="BL10844" s="7"/>
      <c r="BM10844" s="7"/>
      <c r="BP10844" s="7"/>
      <c r="BQ10844" s="7"/>
      <c r="BR10844" s="7"/>
      <c r="BS10844" s="7"/>
      <c r="BT10844" s="7"/>
      <c r="BU10844" s="7"/>
      <c r="BV10844" s="7"/>
      <c r="BW10844" s="7"/>
    </row>
    <row r="10845" spans="43:75" x14ac:dyDescent="0.2">
      <c r="AQ10845" s="7"/>
      <c r="AR10845" s="7"/>
      <c r="AS10845" s="7"/>
      <c r="AT10845" s="7"/>
      <c r="AU10845" s="7"/>
      <c r="AV10845" s="234"/>
      <c r="AX10845" s="7"/>
      <c r="AY10845" s="7"/>
      <c r="AZ10845" s="7"/>
      <c r="BA10845" s="7"/>
      <c r="BB10845" s="7"/>
      <c r="BC10845" s="7"/>
      <c r="BD10845" s="7"/>
      <c r="BG10845" s="7"/>
      <c r="BH10845" s="7"/>
      <c r="BI10845" s="7"/>
      <c r="BJ10845" s="7"/>
      <c r="BK10845" s="7"/>
      <c r="BL10845" s="7"/>
      <c r="BM10845" s="7"/>
      <c r="BP10845" s="7"/>
      <c r="BQ10845" s="7"/>
      <c r="BR10845" s="7"/>
      <c r="BS10845" s="7"/>
      <c r="BT10845" s="7"/>
      <c r="BU10845" s="7"/>
      <c r="BV10845" s="7"/>
      <c r="BW10845" s="7"/>
    </row>
    <row r="10846" spans="43:75" x14ac:dyDescent="0.2">
      <c r="AQ10846" s="7"/>
      <c r="AR10846" s="7"/>
      <c r="AS10846" s="7"/>
      <c r="AT10846" s="7"/>
      <c r="AU10846" s="7"/>
      <c r="AV10846" s="234"/>
      <c r="AX10846" s="7"/>
      <c r="AY10846" s="7"/>
      <c r="AZ10846" s="7"/>
      <c r="BA10846" s="7"/>
      <c r="BB10846" s="7"/>
      <c r="BC10846" s="7"/>
      <c r="BD10846" s="7"/>
      <c r="BG10846" s="7"/>
      <c r="BH10846" s="7"/>
      <c r="BI10846" s="7"/>
      <c r="BJ10846" s="7"/>
      <c r="BK10846" s="7"/>
      <c r="BL10846" s="7"/>
      <c r="BM10846" s="7"/>
      <c r="BP10846" s="7"/>
      <c r="BQ10846" s="7"/>
      <c r="BR10846" s="7"/>
      <c r="BS10846" s="7"/>
      <c r="BT10846" s="7"/>
      <c r="BU10846" s="7"/>
      <c r="BV10846" s="7"/>
      <c r="BW10846" s="7"/>
    </row>
    <row r="10847" spans="43:75" x14ac:dyDescent="0.2">
      <c r="AQ10847" s="7"/>
      <c r="AR10847" s="7"/>
      <c r="AS10847" s="7"/>
      <c r="AT10847" s="7"/>
      <c r="AU10847" s="7"/>
      <c r="AV10847" s="234"/>
      <c r="AX10847" s="7"/>
      <c r="AY10847" s="7"/>
      <c r="AZ10847" s="7"/>
      <c r="BA10847" s="7"/>
      <c r="BB10847" s="7"/>
      <c r="BC10847" s="7"/>
      <c r="BD10847" s="7"/>
      <c r="BG10847" s="7"/>
      <c r="BH10847" s="7"/>
      <c r="BI10847" s="7"/>
      <c r="BJ10847" s="7"/>
      <c r="BK10847" s="7"/>
      <c r="BL10847" s="7"/>
      <c r="BM10847" s="7"/>
      <c r="BP10847" s="7"/>
      <c r="BQ10847" s="7"/>
      <c r="BR10847" s="7"/>
      <c r="BS10847" s="7"/>
      <c r="BT10847" s="7"/>
      <c r="BU10847" s="7"/>
      <c r="BV10847" s="7"/>
      <c r="BW10847" s="7"/>
    </row>
    <row r="10848" spans="43:75" x14ac:dyDescent="0.2">
      <c r="AQ10848" s="7"/>
      <c r="AR10848" s="7"/>
      <c r="AS10848" s="7"/>
      <c r="AT10848" s="7"/>
      <c r="AU10848" s="7"/>
      <c r="AV10848" s="234"/>
      <c r="AX10848" s="7"/>
      <c r="AY10848" s="7"/>
      <c r="AZ10848" s="7"/>
      <c r="BA10848" s="7"/>
      <c r="BB10848" s="7"/>
      <c r="BC10848" s="7"/>
      <c r="BD10848" s="7"/>
      <c r="BG10848" s="7"/>
      <c r="BH10848" s="7"/>
      <c r="BI10848" s="7"/>
      <c r="BJ10848" s="7"/>
      <c r="BK10848" s="7"/>
      <c r="BL10848" s="7"/>
      <c r="BM10848" s="7"/>
      <c r="BP10848" s="7"/>
      <c r="BQ10848" s="7"/>
      <c r="BR10848" s="7"/>
      <c r="BS10848" s="7"/>
      <c r="BT10848" s="7"/>
      <c r="BU10848" s="7"/>
      <c r="BV10848" s="7"/>
      <c r="BW10848" s="7"/>
    </row>
    <row r="10849" spans="43:75" x14ac:dyDescent="0.2">
      <c r="AQ10849" s="7"/>
      <c r="AR10849" s="7"/>
      <c r="AS10849" s="7"/>
      <c r="AT10849" s="7"/>
      <c r="AU10849" s="7"/>
      <c r="AV10849" s="234"/>
      <c r="AX10849" s="7"/>
      <c r="AY10849" s="7"/>
      <c r="AZ10849" s="7"/>
      <c r="BA10849" s="7"/>
      <c r="BB10849" s="7"/>
      <c r="BC10849" s="7"/>
      <c r="BD10849" s="7"/>
      <c r="BG10849" s="7"/>
      <c r="BH10849" s="7"/>
      <c r="BI10849" s="7"/>
      <c r="BJ10849" s="7"/>
      <c r="BK10849" s="7"/>
      <c r="BL10849" s="7"/>
      <c r="BM10849" s="7"/>
      <c r="BP10849" s="7"/>
      <c r="BQ10849" s="7"/>
      <c r="BR10849" s="7"/>
      <c r="BS10849" s="7"/>
      <c r="BT10849" s="7"/>
      <c r="BU10849" s="7"/>
      <c r="BV10849" s="7"/>
      <c r="BW10849" s="7"/>
    </row>
    <row r="10850" spans="43:75" x14ac:dyDescent="0.2">
      <c r="AQ10850" s="7"/>
      <c r="AR10850" s="7"/>
      <c r="AS10850" s="7"/>
      <c r="AT10850" s="7"/>
      <c r="AU10850" s="7"/>
      <c r="AV10850" s="234"/>
      <c r="AX10850" s="7"/>
      <c r="AY10850" s="7"/>
      <c r="AZ10850" s="7"/>
      <c r="BA10850" s="7"/>
      <c r="BB10850" s="7"/>
      <c r="BC10850" s="7"/>
      <c r="BD10850" s="7"/>
      <c r="BG10850" s="7"/>
      <c r="BH10850" s="7"/>
      <c r="BI10850" s="7"/>
      <c r="BJ10850" s="7"/>
      <c r="BK10850" s="7"/>
      <c r="BL10850" s="7"/>
      <c r="BM10850" s="7"/>
      <c r="BP10850" s="7"/>
      <c r="BQ10850" s="7"/>
      <c r="BR10850" s="7"/>
      <c r="BS10850" s="7"/>
      <c r="BT10850" s="7"/>
      <c r="BU10850" s="7"/>
      <c r="BV10850" s="7"/>
      <c r="BW10850" s="7"/>
    </row>
    <row r="10851" spans="43:75" x14ac:dyDescent="0.2">
      <c r="AQ10851" s="7"/>
      <c r="AR10851" s="7"/>
      <c r="AS10851" s="7"/>
      <c r="AT10851" s="7"/>
      <c r="AU10851" s="7"/>
      <c r="AV10851" s="234"/>
      <c r="AX10851" s="7"/>
      <c r="AY10851" s="7"/>
      <c r="AZ10851" s="7"/>
      <c r="BA10851" s="7"/>
      <c r="BB10851" s="7"/>
      <c r="BC10851" s="7"/>
      <c r="BD10851" s="7"/>
      <c r="BG10851" s="7"/>
      <c r="BH10851" s="7"/>
      <c r="BI10851" s="7"/>
      <c r="BJ10851" s="7"/>
      <c r="BK10851" s="7"/>
      <c r="BL10851" s="7"/>
      <c r="BM10851" s="7"/>
      <c r="BP10851" s="7"/>
      <c r="BQ10851" s="7"/>
      <c r="BR10851" s="7"/>
      <c r="BS10851" s="7"/>
      <c r="BT10851" s="7"/>
      <c r="BU10851" s="7"/>
      <c r="BV10851" s="7"/>
      <c r="BW10851" s="7"/>
    </row>
    <row r="10852" spans="43:75" x14ac:dyDescent="0.2">
      <c r="AQ10852" s="7"/>
      <c r="AR10852" s="7"/>
      <c r="AS10852" s="7"/>
      <c r="AT10852" s="7"/>
      <c r="AU10852" s="7"/>
      <c r="AV10852" s="234"/>
      <c r="AX10852" s="7"/>
      <c r="AY10852" s="7"/>
      <c r="AZ10852" s="7"/>
      <c r="BA10852" s="7"/>
      <c r="BB10852" s="7"/>
      <c r="BC10852" s="7"/>
      <c r="BD10852" s="7"/>
      <c r="BG10852" s="7"/>
      <c r="BH10852" s="7"/>
      <c r="BI10852" s="7"/>
      <c r="BJ10852" s="7"/>
      <c r="BK10852" s="7"/>
      <c r="BL10852" s="7"/>
      <c r="BM10852" s="7"/>
      <c r="BP10852" s="7"/>
      <c r="BQ10852" s="7"/>
      <c r="BR10852" s="7"/>
      <c r="BS10852" s="7"/>
      <c r="BT10852" s="7"/>
      <c r="BU10852" s="7"/>
      <c r="BV10852" s="7"/>
      <c r="BW10852" s="7"/>
    </row>
    <row r="10853" spans="43:75" x14ac:dyDescent="0.2">
      <c r="AQ10853" s="7"/>
      <c r="AR10853" s="7"/>
      <c r="AS10853" s="7"/>
      <c r="AT10853" s="7"/>
      <c r="AU10853" s="7"/>
      <c r="AV10853" s="234"/>
      <c r="AX10853" s="7"/>
      <c r="AY10853" s="7"/>
      <c r="AZ10853" s="7"/>
      <c r="BA10853" s="7"/>
      <c r="BB10853" s="7"/>
      <c r="BC10853" s="7"/>
      <c r="BD10853" s="7"/>
      <c r="BG10853" s="7"/>
      <c r="BH10853" s="7"/>
      <c r="BI10853" s="7"/>
      <c r="BJ10853" s="7"/>
      <c r="BK10853" s="7"/>
      <c r="BL10853" s="7"/>
      <c r="BM10853" s="7"/>
      <c r="BP10853" s="7"/>
      <c r="BQ10853" s="7"/>
      <c r="BR10853" s="7"/>
      <c r="BS10853" s="7"/>
      <c r="BT10853" s="7"/>
      <c r="BU10853" s="7"/>
      <c r="BV10853" s="7"/>
      <c r="BW10853" s="7"/>
    </row>
    <row r="10854" spans="43:75" x14ac:dyDescent="0.2">
      <c r="AQ10854" s="7"/>
      <c r="AR10854" s="7"/>
      <c r="AS10854" s="7"/>
      <c r="AT10854" s="7"/>
      <c r="AU10854" s="7"/>
      <c r="AV10854" s="234"/>
      <c r="AX10854" s="7"/>
      <c r="AY10854" s="7"/>
      <c r="AZ10854" s="7"/>
      <c r="BA10854" s="7"/>
      <c r="BB10854" s="7"/>
      <c r="BC10854" s="7"/>
      <c r="BD10854" s="7"/>
      <c r="BG10854" s="7"/>
      <c r="BH10854" s="7"/>
      <c r="BI10854" s="7"/>
      <c r="BJ10854" s="7"/>
      <c r="BK10854" s="7"/>
      <c r="BL10854" s="7"/>
      <c r="BM10854" s="7"/>
      <c r="BP10854" s="7"/>
      <c r="BQ10854" s="7"/>
      <c r="BR10854" s="7"/>
      <c r="BS10854" s="7"/>
      <c r="BT10854" s="7"/>
      <c r="BU10854" s="7"/>
      <c r="BV10854" s="7"/>
      <c r="BW10854" s="7"/>
    </row>
    <row r="10855" spans="43:75" x14ac:dyDescent="0.2">
      <c r="AQ10855" s="7"/>
      <c r="AR10855" s="7"/>
      <c r="AS10855" s="7"/>
      <c r="AT10855" s="7"/>
      <c r="AU10855" s="7"/>
      <c r="AV10855" s="234"/>
      <c r="AX10855" s="7"/>
      <c r="AY10855" s="7"/>
      <c r="AZ10855" s="7"/>
      <c r="BA10855" s="7"/>
      <c r="BB10855" s="7"/>
      <c r="BC10855" s="7"/>
      <c r="BD10855" s="7"/>
      <c r="BG10855" s="7"/>
      <c r="BH10855" s="7"/>
      <c r="BI10855" s="7"/>
      <c r="BJ10855" s="7"/>
      <c r="BK10855" s="7"/>
      <c r="BL10855" s="7"/>
      <c r="BM10855" s="7"/>
      <c r="BP10855" s="7"/>
      <c r="BQ10855" s="7"/>
      <c r="BR10855" s="7"/>
      <c r="BS10855" s="7"/>
      <c r="BT10855" s="7"/>
      <c r="BU10855" s="7"/>
      <c r="BV10855" s="7"/>
      <c r="BW10855" s="7"/>
    </row>
    <row r="10856" spans="43:75" x14ac:dyDescent="0.2">
      <c r="AQ10856" s="7"/>
      <c r="AR10856" s="7"/>
      <c r="AS10856" s="7"/>
      <c r="AT10856" s="7"/>
      <c r="AU10856" s="7"/>
      <c r="AV10856" s="234"/>
      <c r="AX10856" s="7"/>
      <c r="AY10856" s="7"/>
      <c r="AZ10856" s="7"/>
      <c r="BA10856" s="7"/>
      <c r="BB10856" s="7"/>
      <c r="BC10856" s="7"/>
      <c r="BD10856" s="7"/>
      <c r="BG10856" s="7"/>
      <c r="BH10856" s="7"/>
      <c r="BI10856" s="7"/>
      <c r="BJ10856" s="7"/>
      <c r="BK10856" s="7"/>
      <c r="BL10856" s="7"/>
      <c r="BM10856" s="7"/>
      <c r="BP10856" s="7"/>
      <c r="BQ10856" s="7"/>
      <c r="BR10856" s="7"/>
      <c r="BS10856" s="7"/>
      <c r="BT10856" s="7"/>
      <c r="BU10856" s="7"/>
      <c r="BV10856" s="7"/>
      <c r="BW10856" s="7"/>
    </row>
    <row r="10857" spans="43:75" x14ac:dyDescent="0.2">
      <c r="AQ10857" s="7"/>
      <c r="AR10857" s="7"/>
      <c r="AS10857" s="7"/>
      <c r="AT10857" s="7"/>
      <c r="AU10857" s="7"/>
      <c r="AV10857" s="234"/>
      <c r="AX10857" s="7"/>
      <c r="AY10857" s="7"/>
      <c r="AZ10857" s="7"/>
      <c r="BA10857" s="7"/>
      <c r="BB10857" s="7"/>
      <c r="BC10857" s="7"/>
      <c r="BD10857" s="7"/>
      <c r="BG10857" s="7"/>
      <c r="BH10857" s="7"/>
      <c r="BI10857" s="7"/>
      <c r="BJ10857" s="7"/>
      <c r="BK10857" s="7"/>
      <c r="BL10857" s="7"/>
      <c r="BM10857" s="7"/>
      <c r="BP10857" s="7"/>
      <c r="BQ10857" s="7"/>
      <c r="BR10857" s="7"/>
      <c r="BS10857" s="7"/>
      <c r="BT10857" s="7"/>
      <c r="BU10857" s="7"/>
      <c r="BV10857" s="7"/>
      <c r="BW10857" s="7"/>
    </row>
    <row r="10858" spans="43:75" x14ac:dyDescent="0.2">
      <c r="AQ10858" s="7"/>
      <c r="AR10858" s="7"/>
      <c r="AS10858" s="7"/>
      <c r="AT10858" s="7"/>
      <c r="AU10858" s="7"/>
      <c r="AV10858" s="234"/>
      <c r="AX10858" s="7"/>
      <c r="AY10858" s="7"/>
      <c r="AZ10858" s="7"/>
      <c r="BA10858" s="7"/>
      <c r="BB10858" s="7"/>
      <c r="BC10858" s="7"/>
      <c r="BD10858" s="7"/>
      <c r="BG10858" s="7"/>
      <c r="BH10858" s="7"/>
      <c r="BI10858" s="7"/>
      <c r="BJ10858" s="7"/>
      <c r="BK10858" s="7"/>
      <c r="BL10858" s="7"/>
      <c r="BM10858" s="7"/>
      <c r="BP10858" s="7"/>
      <c r="BQ10858" s="7"/>
      <c r="BR10858" s="7"/>
      <c r="BS10858" s="7"/>
      <c r="BT10858" s="7"/>
      <c r="BU10858" s="7"/>
      <c r="BV10858" s="7"/>
      <c r="BW10858" s="7"/>
    </row>
    <row r="10859" spans="43:75" x14ac:dyDescent="0.2">
      <c r="AQ10859" s="7"/>
      <c r="AR10859" s="7"/>
      <c r="AS10859" s="7"/>
      <c r="AT10859" s="7"/>
      <c r="AU10859" s="7"/>
      <c r="AV10859" s="234"/>
      <c r="AX10859" s="7"/>
      <c r="AY10859" s="7"/>
      <c r="AZ10859" s="7"/>
      <c r="BA10859" s="7"/>
      <c r="BB10859" s="7"/>
      <c r="BC10859" s="7"/>
      <c r="BD10859" s="7"/>
      <c r="BG10859" s="7"/>
      <c r="BH10859" s="7"/>
      <c r="BI10859" s="7"/>
      <c r="BJ10859" s="7"/>
      <c r="BK10859" s="7"/>
      <c r="BL10859" s="7"/>
      <c r="BM10859" s="7"/>
      <c r="BP10859" s="7"/>
      <c r="BQ10859" s="7"/>
      <c r="BR10859" s="7"/>
      <c r="BS10859" s="7"/>
      <c r="BT10859" s="7"/>
      <c r="BU10859" s="7"/>
      <c r="BV10859" s="7"/>
      <c r="BW10859" s="7"/>
    </row>
    <row r="10860" spans="43:75" x14ac:dyDescent="0.2">
      <c r="AQ10860" s="7"/>
      <c r="AR10860" s="7"/>
      <c r="AS10860" s="7"/>
      <c r="AT10860" s="7"/>
      <c r="AU10860" s="7"/>
      <c r="AV10860" s="234"/>
      <c r="AX10860" s="7"/>
      <c r="AY10860" s="7"/>
      <c r="AZ10860" s="7"/>
      <c r="BA10860" s="7"/>
      <c r="BB10860" s="7"/>
      <c r="BC10860" s="7"/>
      <c r="BD10860" s="7"/>
      <c r="BG10860" s="7"/>
      <c r="BH10860" s="7"/>
      <c r="BI10860" s="7"/>
      <c r="BJ10860" s="7"/>
      <c r="BK10860" s="7"/>
      <c r="BL10860" s="7"/>
      <c r="BM10860" s="7"/>
      <c r="BP10860" s="7"/>
      <c r="BQ10860" s="7"/>
      <c r="BR10860" s="7"/>
      <c r="BS10860" s="7"/>
      <c r="BT10860" s="7"/>
      <c r="BU10860" s="7"/>
      <c r="BV10860" s="7"/>
      <c r="BW10860" s="7"/>
    </row>
    <row r="10861" spans="43:75" x14ac:dyDescent="0.2">
      <c r="AQ10861" s="7"/>
      <c r="AR10861" s="7"/>
      <c r="AS10861" s="7"/>
      <c r="AT10861" s="7"/>
      <c r="AU10861" s="7"/>
      <c r="AV10861" s="234"/>
      <c r="AX10861" s="7"/>
      <c r="AY10861" s="7"/>
      <c r="AZ10861" s="7"/>
      <c r="BA10861" s="7"/>
      <c r="BB10861" s="7"/>
      <c r="BC10861" s="7"/>
      <c r="BD10861" s="7"/>
      <c r="BG10861" s="7"/>
      <c r="BH10861" s="7"/>
      <c r="BI10861" s="7"/>
      <c r="BJ10861" s="7"/>
      <c r="BK10861" s="7"/>
      <c r="BL10861" s="7"/>
      <c r="BM10861" s="7"/>
      <c r="BP10861" s="7"/>
      <c r="BQ10861" s="7"/>
      <c r="BR10861" s="7"/>
      <c r="BS10861" s="7"/>
      <c r="BT10861" s="7"/>
      <c r="BU10861" s="7"/>
      <c r="BV10861" s="7"/>
      <c r="BW10861" s="7"/>
    </row>
    <row r="10862" spans="43:75" x14ac:dyDescent="0.2">
      <c r="AQ10862" s="7"/>
      <c r="AR10862" s="7"/>
      <c r="AS10862" s="7"/>
      <c r="AT10862" s="7"/>
      <c r="AU10862" s="7"/>
      <c r="AV10862" s="234"/>
      <c r="AX10862" s="7"/>
      <c r="AY10862" s="7"/>
      <c r="AZ10862" s="7"/>
      <c r="BA10862" s="7"/>
      <c r="BB10862" s="7"/>
      <c r="BC10862" s="7"/>
      <c r="BD10862" s="7"/>
      <c r="BG10862" s="7"/>
      <c r="BH10862" s="7"/>
      <c r="BI10862" s="7"/>
      <c r="BJ10862" s="7"/>
      <c r="BK10862" s="7"/>
      <c r="BL10862" s="7"/>
      <c r="BM10862" s="7"/>
      <c r="BP10862" s="7"/>
      <c r="BQ10862" s="7"/>
      <c r="BR10862" s="7"/>
      <c r="BS10862" s="7"/>
      <c r="BT10862" s="7"/>
      <c r="BU10862" s="7"/>
      <c r="BV10862" s="7"/>
      <c r="BW10862" s="7"/>
    </row>
    <row r="10863" spans="43:75" x14ac:dyDescent="0.2">
      <c r="AQ10863" s="7"/>
      <c r="AR10863" s="7"/>
      <c r="AS10863" s="7"/>
      <c r="AT10863" s="7"/>
      <c r="AU10863" s="7"/>
      <c r="AV10863" s="234"/>
      <c r="AX10863" s="7"/>
      <c r="AY10863" s="7"/>
      <c r="AZ10863" s="7"/>
      <c r="BA10863" s="7"/>
      <c r="BB10863" s="7"/>
      <c r="BC10863" s="7"/>
      <c r="BD10863" s="7"/>
      <c r="BG10863" s="7"/>
      <c r="BH10863" s="7"/>
      <c r="BI10863" s="7"/>
      <c r="BJ10863" s="7"/>
      <c r="BK10863" s="7"/>
      <c r="BL10863" s="7"/>
      <c r="BM10863" s="7"/>
      <c r="BP10863" s="7"/>
      <c r="BQ10863" s="7"/>
      <c r="BR10863" s="7"/>
      <c r="BS10863" s="7"/>
      <c r="BT10863" s="7"/>
      <c r="BU10863" s="7"/>
      <c r="BV10863" s="7"/>
      <c r="BW10863" s="7"/>
    </row>
    <row r="10864" spans="43:75" x14ac:dyDescent="0.2">
      <c r="AQ10864" s="7"/>
      <c r="AR10864" s="7"/>
      <c r="AS10864" s="7"/>
      <c r="AT10864" s="7"/>
      <c r="AU10864" s="7"/>
      <c r="AV10864" s="234"/>
      <c r="AX10864" s="7"/>
      <c r="AY10864" s="7"/>
      <c r="AZ10864" s="7"/>
      <c r="BA10864" s="7"/>
      <c r="BB10864" s="7"/>
      <c r="BC10864" s="7"/>
      <c r="BD10864" s="7"/>
      <c r="BG10864" s="7"/>
      <c r="BH10864" s="7"/>
      <c r="BI10864" s="7"/>
      <c r="BJ10864" s="7"/>
      <c r="BK10864" s="7"/>
      <c r="BL10864" s="7"/>
      <c r="BM10864" s="7"/>
      <c r="BP10864" s="7"/>
      <c r="BQ10864" s="7"/>
      <c r="BR10864" s="7"/>
      <c r="BS10864" s="7"/>
      <c r="BT10864" s="7"/>
      <c r="BU10864" s="7"/>
      <c r="BV10864" s="7"/>
      <c r="BW10864" s="7"/>
    </row>
    <row r="10865" spans="43:75" x14ac:dyDescent="0.2">
      <c r="AQ10865" s="7"/>
      <c r="AR10865" s="7"/>
      <c r="AS10865" s="7"/>
      <c r="AT10865" s="7"/>
      <c r="AU10865" s="7"/>
      <c r="AV10865" s="234"/>
      <c r="AX10865" s="7"/>
      <c r="AY10865" s="7"/>
      <c r="AZ10865" s="7"/>
      <c r="BA10865" s="7"/>
      <c r="BB10865" s="7"/>
      <c r="BC10865" s="7"/>
      <c r="BD10865" s="7"/>
      <c r="BG10865" s="7"/>
      <c r="BH10865" s="7"/>
      <c r="BI10865" s="7"/>
      <c r="BJ10865" s="7"/>
      <c r="BK10865" s="7"/>
      <c r="BL10865" s="7"/>
      <c r="BM10865" s="7"/>
      <c r="BP10865" s="7"/>
      <c r="BQ10865" s="7"/>
      <c r="BR10865" s="7"/>
      <c r="BS10865" s="7"/>
      <c r="BT10865" s="7"/>
      <c r="BU10865" s="7"/>
      <c r="BV10865" s="7"/>
      <c r="BW10865" s="7"/>
    </row>
    <row r="10866" spans="43:75" x14ac:dyDescent="0.2">
      <c r="AQ10866" s="7"/>
      <c r="AR10866" s="7"/>
      <c r="AS10866" s="7"/>
      <c r="AT10866" s="7"/>
      <c r="AU10866" s="7"/>
      <c r="AV10866" s="234"/>
      <c r="AX10866" s="7"/>
      <c r="AY10866" s="7"/>
      <c r="AZ10866" s="7"/>
      <c r="BA10866" s="7"/>
      <c r="BB10866" s="7"/>
      <c r="BC10866" s="7"/>
      <c r="BD10866" s="7"/>
      <c r="BG10866" s="7"/>
      <c r="BH10866" s="7"/>
      <c r="BI10866" s="7"/>
      <c r="BJ10866" s="7"/>
      <c r="BK10866" s="7"/>
      <c r="BL10866" s="7"/>
      <c r="BM10866" s="7"/>
      <c r="BP10866" s="7"/>
      <c r="BQ10866" s="7"/>
      <c r="BR10866" s="7"/>
      <c r="BS10866" s="7"/>
      <c r="BT10866" s="7"/>
      <c r="BU10866" s="7"/>
      <c r="BV10866" s="7"/>
      <c r="BW10866" s="7"/>
    </row>
    <row r="10867" spans="43:75" x14ac:dyDescent="0.2">
      <c r="AQ10867" s="7"/>
      <c r="AR10867" s="7"/>
      <c r="AS10867" s="7"/>
      <c r="AT10867" s="7"/>
      <c r="AU10867" s="7"/>
      <c r="AV10867" s="234"/>
      <c r="AX10867" s="7"/>
      <c r="AY10867" s="7"/>
      <c r="AZ10867" s="7"/>
      <c r="BA10867" s="7"/>
      <c r="BB10867" s="7"/>
      <c r="BC10867" s="7"/>
      <c r="BD10867" s="7"/>
      <c r="BG10867" s="7"/>
      <c r="BH10867" s="7"/>
      <c r="BI10867" s="7"/>
      <c r="BJ10867" s="7"/>
      <c r="BK10867" s="7"/>
      <c r="BL10867" s="7"/>
      <c r="BM10867" s="7"/>
      <c r="BP10867" s="7"/>
      <c r="BQ10867" s="7"/>
      <c r="BR10867" s="7"/>
      <c r="BS10867" s="7"/>
      <c r="BT10867" s="7"/>
      <c r="BU10867" s="7"/>
      <c r="BV10867" s="7"/>
      <c r="BW10867" s="7"/>
    </row>
    <row r="10868" spans="43:75" x14ac:dyDescent="0.2">
      <c r="AQ10868" s="7"/>
      <c r="AR10868" s="7"/>
      <c r="AS10868" s="7"/>
      <c r="AT10868" s="7"/>
      <c r="AU10868" s="7"/>
      <c r="AV10868" s="234"/>
      <c r="AX10868" s="7"/>
      <c r="AY10868" s="7"/>
      <c r="AZ10868" s="7"/>
      <c r="BA10868" s="7"/>
      <c r="BB10868" s="7"/>
      <c r="BC10868" s="7"/>
      <c r="BD10868" s="7"/>
      <c r="BG10868" s="7"/>
      <c r="BH10868" s="7"/>
      <c r="BI10868" s="7"/>
      <c r="BJ10868" s="7"/>
      <c r="BK10868" s="7"/>
      <c r="BL10868" s="7"/>
      <c r="BM10868" s="7"/>
      <c r="BP10868" s="7"/>
      <c r="BQ10868" s="7"/>
      <c r="BR10868" s="7"/>
      <c r="BS10868" s="7"/>
      <c r="BT10868" s="7"/>
      <c r="BU10868" s="7"/>
      <c r="BV10868" s="7"/>
      <c r="BW10868" s="7"/>
    </row>
    <row r="10869" spans="43:75" x14ac:dyDescent="0.2">
      <c r="AQ10869" s="7"/>
      <c r="AR10869" s="7"/>
      <c r="AS10869" s="7"/>
      <c r="AT10869" s="7"/>
      <c r="AU10869" s="7"/>
      <c r="AV10869" s="234"/>
      <c r="AX10869" s="7"/>
      <c r="AY10869" s="7"/>
      <c r="AZ10869" s="7"/>
      <c r="BA10869" s="7"/>
      <c r="BB10869" s="7"/>
      <c r="BC10869" s="7"/>
      <c r="BD10869" s="7"/>
      <c r="BG10869" s="7"/>
      <c r="BH10869" s="7"/>
      <c r="BI10869" s="7"/>
      <c r="BJ10869" s="7"/>
      <c r="BK10869" s="7"/>
      <c r="BL10869" s="7"/>
      <c r="BM10869" s="7"/>
      <c r="BP10869" s="7"/>
      <c r="BQ10869" s="7"/>
      <c r="BR10869" s="7"/>
      <c r="BS10869" s="7"/>
      <c r="BT10869" s="7"/>
      <c r="BU10869" s="7"/>
      <c r="BV10869" s="7"/>
      <c r="BW10869" s="7"/>
    </row>
    <row r="10870" spans="43:75" x14ac:dyDescent="0.2">
      <c r="AQ10870" s="7"/>
      <c r="AR10870" s="7"/>
      <c r="AS10870" s="7"/>
      <c r="AT10870" s="7"/>
      <c r="AU10870" s="7"/>
      <c r="AV10870" s="234"/>
      <c r="AX10870" s="7"/>
      <c r="AY10870" s="7"/>
      <c r="AZ10870" s="7"/>
      <c r="BA10870" s="7"/>
      <c r="BB10870" s="7"/>
      <c r="BC10870" s="7"/>
      <c r="BD10870" s="7"/>
      <c r="BG10870" s="7"/>
      <c r="BH10870" s="7"/>
      <c r="BI10870" s="7"/>
      <c r="BJ10870" s="7"/>
      <c r="BK10870" s="7"/>
      <c r="BL10870" s="7"/>
      <c r="BM10870" s="7"/>
      <c r="BP10870" s="7"/>
      <c r="BQ10870" s="7"/>
      <c r="BR10870" s="7"/>
      <c r="BS10870" s="7"/>
      <c r="BT10870" s="7"/>
      <c r="BU10870" s="7"/>
      <c r="BV10870" s="7"/>
      <c r="BW10870" s="7"/>
    </row>
    <row r="10871" spans="43:75" x14ac:dyDescent="0.2">
      <c r="AQ10871" s="7"/>
      <c r="AR10871" s="7"/>
      <c r="AS10871" s="7"/>
      <c r="AT10871" s="7"/>
      <c r="AU10871" s="7"/>
      <c r="AV10871" s="234"/>
      <c r="AX10871" s="7"/>
      <c r="AY10871" s="7"/>
      <c r="AZ10871" s="7"/>
      <c r="BA10871" s="7"/>
      <c r="BB10871" s="7"/>
      <c r="BC10871" s="7"/>
      <c r="BD10871" s="7"/>
      <c r="BG10871" s="7"/>
      <c r="BH10871" s="7"/>
      <c r="BI10871" s="7"/>
      <c r="BJ10871" s="7"/>
      <c r="BK10871" s="7"/>
      <c r="BL10871" s="7"/>
      <c r="BM10871" s="7"/>
      <c r="BP10871" s="7"/>
      <c r="BQ10871" s="7"/>
      <c r="BR10871" s="7"/>
      <c r="BS10871" s="7"/>
      <c r="BT10871" s="7"/>
      <c r="BU10871" s="7"/>
      <c r="BV10871" s="7"/>
      <c r="BW10871" s="7"/>
    </row>
    <row r="10872" spans="43:75" x14ac:dyDescent="0.2">
      <c r="AQ10872" s="7"/>
      <c r="AR10872" s="7"/>
      <c r="AS10872" s="7"/>
      <c r="AT10872" s="7"/>
      <c r="AU10872" s="7"/>
      <c r="AV10872" s="234"/>
      <c r="AX10872" s="7"/>
      <c r="AY10872" s="7"/>
      <c r="AZ10872" s="7"/>
      <c r="BA10872" s="7"/>
      <c r="BB10872" s="7"/>
      <c r="BC10872" s="7"/>
      <c r="BD10872" s="7"/>
      <c r="BG10872" s="7"/>
      <c r="BH10872" s="7"/>
      <c r="BI10872" s="7"/>
      <c r="BJ10872" s="7"/>
      <c r="BK10872" s="7"/>
      <c r="BL10872" s="7"/>
      <c r="BM10872" s="7"/>
      <c r="BP10872" s="7"/>
      <c r="BQ10872" s="7"/>
      <c r="BR10872" s="7"/>
      <c r="BS10872" s="7"/>
      <c r="BT10872" s="7"/>
      <c r="BU10872" s="7"/>
      <c r="BV10872" s="7"/>
      <c r="BW10872" s="7"/>
    </row>
    <row r="10873" spans="43:75" x14ac:dyDescent="0.2">
      <c r="AQ10873" s="7"/>
      <c r="AR10873" s="7"/>
      <c r="AS10873" s="7"/>
      <c r="AT10873" s="7"/>
      <c r="AU10873" s="7"/>
      <c r="AV10873" s="234"/>
      <c r="AX10873" s="7"/>
      <c r="AY10873" s="7"/>
      <c r="AZ10873" s="7"/>
      <c r="BA10873" s="7"/>
      <c r="BB10873" s="7"/>
      <c r="BC10873" s="7"/>
      <c r="BD10873" s="7"/>
      <c r="BG10873" s="7"/>
      <c r="BH10873" s="7"/>
      <c r="BI10873" s="7"/>
      <c r="BJ10873" s="7"/>
      <c r="BK10873" s="7"/>
      <c r="BL10873" s="7"/>
      <c r="BM10873" s="7"/>
      <c r="BP10873" s="7"/>
      <c r="BQ10873" s="7"/>
      <c r="BR10873" s="7"/>
      <c r="BS10873" s="7"/>
      <c r="BT10873" s="7"/>
      <c r="BU10873" s="7"/>
      <c r="BV10873" s="7"/>
      <c r="BW10873" s="7"/>
    </row>
    <row r="10874" spans="43:75" x14ac:dyDescent="0.2">
      <c r="AQ10874" s="7"/>
      <c r="AR10874" s="7"/>
      <c r="AS10874" s="7"/>
      <c r="AT10874" s="7"/>
      <c r="AU10874" s="7"/>
      <c r="AV10874" s="234"/>
      <c r="AX10874" s="7"/>
      <c r="AY10874" s="7"/>
      <c r="AZ10874" s="7"/>
      <c r="BA10874" s="7"/>
      <c r="BB10874" s="7"/>
      <c r="BC10874" s="7"/>
      <c r="BD10874" s="7"/>
      <c r="BG10874" s="7"/>
      <c r="BH10874" s="7"/>
      <c r="BI10874" s="7"/>
      <c r="BJ10874" s="7"/>
      <c r="BK10874" s="7"/>
      <c r="BL10874" s="7"/>
      <c r="BM10874" s="7"/>
      <c r="BP10874" s="7"/>
      <c r="BQ10874" s="7"/>
      <c r="BR10874" s="7"/>
      <c r="BS10874" s="7"/>
      <c r="BT10874" s="7"/>
      <c r="BU10874" s="7"/>
      <c r="BV10874" s="7"/>
      <c r="BW10874" s="7"/>
    </row>
    <row r="10875" spans="43:75" x14ac:dyDescent="0.2">
      <c r="AQ10875" s="7"/>
      <c r="AR10875" s="7"/>
      <c r="AS10875" s="7"/>
      <c r="AT10875" s="7"/>
      <c r="AU10875" s="7"/>
      <c r="AV10875" s="234"/>
      <c r="AX10875" s="7"/>
      <c r="AY10875" s="7"/>
      <c r="AZ10875" s="7"/>
      <c r="BA10875" s="7"/>
      <c r="BB10875" s="7"/>
      <c r="BC10875" s="7"/>
      <c r="BD10875" s="7"/>
      <c r="BG10875" s="7"/>
      <c r="BH10875" s="7"/>
      <c r="BI10875" s="7"/>
      <c r="BJ10875" s="7"/>
      <c r="BK10875" s="7"/>
      <c r="BL10875" s="7"/>
      <c r="BM10875" s="7"/>
      <c r="BP10875" s="7"/>
      <c r="BQ10875" s="7"/>
      <c r="BR10875" s="7"/>
      <c r="BS10875" s="7"/>
      <c r="BT10875" s="7"/>
      <c r="BU10875" s="7"/>
      <c r="BV10875" s="7"/>
      <c r="BW10875" s="7"/>
    </row>
    <row r="10876" spans="43:75" x14ac:dyDescent="0.2">
      <c r="AQ10876" s="7"/>
      <c r="AR10876" s="7"/>
      <c r="AS10876" s="7"/>
      <c r="AT10876" s="7"/>
      <c r="AU10876" s="7"/>
      <c r="AV10876" s="234"/>
      <c r="AX10876" s="7"/>
      <c r="AY10876" s="7"/>
      <c r="AZ10876" s="7"/>
      <c r="BA10876" s="7"/>
      <c r="BB10876" s="7"/>
      <c r="BC10876" s="7"/>
      <c r="BD10876" s="7"/>
      <c r="BG10876" s="7"/>
      <c r="BH10876" s="7"/>
      <c r="BI10876" s="7"/>
      <c r="BJ10876" s="7"/>
      <c r="BK10876" s="7"/>
      <c r="BL10876" s="7"/>
      <c r="BM10876" s="7"/>
      <c r="BP10876" s="7"/>
      <c r="BQ10876" s="7"/>
      <c r="BR10876" s="7"/>
      <c r="BS10876" s="7"/>
      <c r="BT10876" s="7"/>
      <c r="BU10876" s="7"/>
      <c r="BV10876" s="7"/>
      <c r="BW10876" s="7"/>
    </row>
    <row r="10877" spans="43:75" x14ac:dyDescent="0.2">
      <c r="AQ10877" s="7"/>
      <c r="AR10877" s="7"/>
      <c r="AS10877" s="7"/>
      <c r="AT10877" s="7"/>
      <c r="AU10877" s="7"/>
      <c r="AV10877" s="234"/>
      <c r="AX10877" s="7"/>
      <c r="AY10877" s="7"/>
      <c r="AZ10877" s="7"/>
      <c r="BA10877" s="7"/>
      <c r="BB10877" s="7"/>
      <c r="BC10877" s="7"/>
      <c r="BD10877" s="7"/>
      <c r="BG10877" s="7"/>
      <c r="BH10877" s="7"/>
      <c r="BI10877" s="7"/>
      <c r="BJ10877" s="7"/>
      <c r="BK10877" s="7"/>
      <c r="BL10877" s="7"/>
      <c r="BM10877" s="7"/>
      <c r="BP10877" s="7"/>
      <c r="BQ10877" s="7"/>
      <c r="BR10877" s="7"/>
      <c r="BS10877" s="7"/>
      <c r="BT10877" s="7"/>
      <c r="BU10877" s="7"/>
      <c r="BV10877" s="7"/>
      <c r="BW10877" s="7"/>
    </row>
    <row r="10878" spans="43:75" x14ac:dyDescent="0.2">
      <c r="AQ10878" s="7"/>
      <c r="AR10878" s="7"/>
      <c r="AS10878" s="7"/>
      <c r="AT10878" s="7"/>
      <c r="AU10878" s="7"/>
      <c r="AV10878" s="234"/>
      <c r="AX10878" s="7"/>
      <c r="AY10878" s="7"/>
      <c r="AZ10878" s="7"/>
      <c r="BA10878" s="7"/>
      <c r="BB10878" s="7"/>
      <c r="BC10878" s="7"/>
      <c r="BD10878" s="7"/>
      <c r="BG10878" s="7"/>
      <c r="BH10878" s="7"/>
      <c r="BI10878" s="7"/>
      <c r="BJ10878" s="7"/>
      <c r="BK10878" s="7"/>
      <c r="BL10878" s="7"/>
      <c r="BM10878" s="7"/>
      <c r="BP10878" s="7"/>
      <c r="BQ10878" s="7"/>
      <c r="BR10878" s="7"/>
      <c r="BS10878" s="7"/>
      <c r="BT10878" s="7"/>
      <c r="BU10878" s="7"/>
      <c r="BV10878" s="7"/>
      <c r="BW10878" s="7"/>
    </row>
    <row r="10879" spans="43:75" x14ac:dyDescent="0.2">
      <c r="AQ10879" s="7"/>
      <c r="AR10879" s="7"/>
      <c r="AS10879" s="7"/>
      <c r="AT10879" s="7"/>
      <c r="AU10879" s="7"/>
      <c r="AV10879" s="234"/>
      <c r="AX10879" s="7"/>
      <c r="AY10879" s="7"/>
      <c r="AZ10879" s="7"/>
      <c r="BA10879" s="7"/>
      <c r="BB10879" s="7"/>
      <c r="BC10879" s="7"/>
      <c r="BD10879" s="7"/>
      <c r="BG10879" s="7"/>
      <c r="BH10879" s="7"/>
      <c r="BI10879" s="7"/>
      <c r="BJ10879" s="7"/>
      <c r="BK10879" s="7"/>
      <c r="BL10879" s="7"/>
      <c r="BM10879" s="7"/>
      <c r="BP10879" s="7"/>
      <c r="BQ10879" s="7"/>
      <c r="BR10879" s="7"/>
      <c r="BS10879" s="7"/>
      <c r="BT10879" s="7"/>
      <c r="BU10879" s="7"/>
      <c r="BV10879" s="7"/>
      <c r="BW10879" s="7"/>
    </row>
    <row r="10880" spans="43:75" x14ac:dyDescent="0.2">
      <c r="AQ10880" s="7"/>
      <c r="AR10880" s="7"/>
      <c r="AS10880" s="7"/>
      <c r="AT10880" s="7"/>
      <c r="AU10880" s="7"/>
      <c r="AV10880" s="234"/>
      <c r="AX10880" s="7"/>
      <c r="AY10880" s="7"/>
      <c r="AZ10880" s="7"/>
      <c r="BA10880" s="7"/>
      <c r="BB10880" s="7"/>
      <c r="BC10880" s="7"/>
      <c r="BD10880" s="7"/>
      <c r="BG10880" s="7"/>
      <c r="BH10880" s="7"/>
      <c r="BI10880" s="7"/>
      <c r="BJ10880" s="7"/>
      <c r="BK10880" s="7"/>
      <c r="BL10880" s="7"/>
      <c r="BM10880" s="7"/>
      <c r="BP10880" s="7"/>
      <c r="BQ10880" s="7"/>
      <c r="BR10880" s="7"/>
      <c r="BS10880" s="7"/>
      <c r="BT10880" s="7"/>
      <c r="BU10880" s="7"/>
      <c r="BV10880" s="7"/>
      <c r="BW10880" s="7"/>
    </row>
    <row r="10881" spans="43:75" x14ac:dyDescent="0.2">
      <c r="AQ10881" s="7"/>
      <c r="AR10881" s="7"/>
      <c r="AS10881" s="7"/>
      <c r="AT10881" s="7"/>
      <c r="AU10881" s="7"/>
      <c r="AV10881" s="234"/>
      <c r="AX10881" s="7"/>
      <c r="AY10881" s="7"/>
      <c r="AZ10881" s="7"/>
      <c r="BA10881" s="7"/>
      <c r="BB10881" s="7"/>
      <c r="BC10881" s="7"/>
      <c r="BD10881" s="7"/>
      <c r="BG10881" s="7"/>
      <c r="BH10881" s="7"/>
      <c r="BI10881" s="7"/>
      <c r="BJ10881" s="7"/>
      <c r="BK10881" s="7"/>
      <c r="BL10881" s="7"/>
      <c r="BM10881" s="7"/>
      <c r="BP10881" s="7"/>
      <c r="BQ10881" s="7"/>
      <c r="BR10881" s="7"/>
      <c r="BS10881" s="7"/>
      <c r="BT10881" s="7"/>
      <c r="BU10881" s="7"/>
      <c r="BV10881" s="7"/>
      <c r="BW10881" s="7"/>
    </row>
    <row r="10882" spans="43:75" x14ac:dyDescent="0.2">
      <c r="AQ10882" s="7"/>
      <c r="AR10882" s="7"/>
      <c r="AS10882" s="7"/>
      <c r="AT10882" s="7"/>
      <c r="AU10882" s="7"/>
      <c r="AV10882" s="234"/>
      <c r="AX10882" s="7"/>
      <c r="AY10882" s="7"/>
      <c r="AZ10882" s="7"/>
      <c r="BA10882" s="7"/>
      <c r="BB10882" s="7"/>
      <c r="BC10882" s="7"/>
      <c r="BD10882" s="7"/>
      <c r="BG10882" s="7"/>
      <c r="BH10882" s="7"/>
      <c r="BI10882" s="7"/>
      <c r="BJ10882" s="7"/>
      <c r="BK10882" s="7"/>
      <c r="BL10882" s="7"/>
      <c r="BM10882" s="7"/>
      <c r="BP10882" s="7"/>
      <c r="BQ10882" s="7"/>
      <c r="BR10882" s="7"/>
      <c r="BS10882" s="7"/>
      <c r="BT10882" s="7"/>
      <c r="BU10882" s="7"/>
      <c r="BV10882" s="7"/>
      <c r="BW10882" s="7"/>
    </row>
    <row r="10883" spans="43:75" x14ac:dyDescent="0.2">
      <c r="AQ10883" s="7"/>
      <c r="AR10883" s="7"/>
      <c r="AS10883" s="7"/>
      <c r="AT10883" s="7"/>
      <c r="AU10883" s="7"/>
      <c r="AV10883" s="234"/>
      <c r="AX10883" s="7"/>
      <c r="AY10883" s="7"/>
      <c r="AZ10883" s="7"/>
      <c r="BA10883" s="7"/>
      <c r="BB10883" s="7"/>
      <c r="BC10883" s="7"/>
      <c r="BD10883" s="7"/>
      <c r="BG10883" s="7"/>
      <c r="BH10883" s="7"/>
      <c r="BI10883" s="7"/>
      <c r="BJ10883" s="7"/>
      <c r="BK10883" s="7"/>
      <c r="BL10883" s="7"/>
      <c r="BM10883" s="7"/>
      <c r="BP10883" s="7"/>
      <c r="BQ10883" s="7"/>
      <c r="BR10883" s="7"/>
      <c r="BS10883" s="7"/>
      <c r="BT10883" s="7"/>
      <c r="BU10883" s="7"/>
      <c r="BV10883" s="7"/>
      <c r="BW10883" s="7"/>
    </row>
    <row r="10884" spans="43:75" x14ac:dyDescent="0.2">
      <c r="AQ10884" s="7"/>
      <c r="AR10884" s="7"/>
      <c r="AS10884" s="7"/>
      <c r="AT10884" s="7"/>
      <c r="AU10884" s="7"/>
      <c r="AV10884" s="234"/>
      <c r="AX10884" s="7"/>
      <c r="AY10884" s="7"/>
      <c r="AZ10884" s="7"/>
      <c r="BA10884" s="7"/>
      <c r="BB10884" s="7"/>
      <c r="BC10884" s="7"/>
      <c r="BD10884" s="7"/>
      <c r="BG10884" s="7"/>
      <c r="BH10884" s="7"/>
      <c r="BI10884" s="7"/>
      <c r="BJ10884" s="7"/>
      <c r="BK10884" s="7"/>
      <c r="BL10884" s="7"/>
      <c r="BM10884" s="7"/>
      <c r="BP10884" s="7"/>
      <c r="BQ10884" s="7"/>
      <c r="BR10884" s="7"/>
      <c r="BS10884" s="7"/>
      <c r="BT10884" s="7"/>
      <c r="BU10884" s="7"/>
      <c r="BV10884" s="7"/>
      <c r="BW10884" s="7"/>
    </row>
    <row r="10885" spans="43:75" x14ac:dyDescent="0.2">
      <c r="AQ10885" s="7"/>
      <c r="AR10885" s="7"/>
      <c r="AS10885" s="7"/>
      <c r="AT10885" s="7"/>
      <c r="AU10885" s="7"/>
      <c r="AV10885" s="234"/>
      <c r="AX10885" s="7"/>
      <c r="AY10885" s="7"/>
      <c r="AZ10885" s="7"/>
      <c r="BA10885" s="7"/>
      <c r="BB10885" s="7"/>
      <c r="BC10885" s="7"/>
      <c r="BD10885" s="7"/>
      <c r="BG10885" s="7"/>
      <c r="BH10885" s="7"/>
      <c r="BI10885" s="7"/>
      <c r="BJ10885" s="7"/>
      <c r="BK10885" s="7"/>
      <c r="BL10885" s="7"/>
      <c r="BM10885" s="7"/>
      <c r="BP10885" s="7"/>
      <c r="BQ10885" s="7"/>
      <c r="BR10885" s="7"/>
      <c r="BS10885" s="7"/>
      <c r="BT10885" s="7"/>
      <c r="BU10885" s="7"/>
      <c r="BV10885" s="7"/>
      <c r="BW10885" s="7"/>
    </row>
    <row r="10886" spans="43:75" x14ac:dyDescent="0.2">
      <c r="AQ10886" s="7"/>
      <c r="AR10886" s="7"/>
      <c r="AS10886" s="7"/>
      <c r="AT10886" s="7"/>
      <c r="AU10886" s="7"/>
      <c r="AV10886" s="234"/>
      <c r="AX10886" s="7"/>
      <c r="AY10886" s="7"/>
      <c r="AZ10886" s="7"/>
      <c r="BA10886" s="7"/>
      <c r="BB10886" s="7"/>
      <c r="BC10886" s="7"/>
      <c r="BD10886" s="7"/>
      <c r="BG10886" s="7"/>
      <c r="BH10886" s="7"/>
      <c r="BI10886" s="7"/>
      <c r="BJ10886" s="7"/>
      <c r="BK10886" s="7"/>
      <c r="BL10886" s="7"/>
      <c r="BM10886" s="7"/>
      <c r="BP10886" s="7"/>
      <c r="BQ10886" s="7"/>
      <c r="BR10886" s="7"/>
      <c r="BS10886" s="7"/>
      <c r="BT10886" s="7"/>
      <c r="BU10886" s="7"/>
      <c r="BV10886" s="7"/>
      <c r="BW10886" s="7"/>
    </row>
    <row r="10887" spans="43:75" x14ac:dyDescent="0.2">
      <c r="AQ10887" s="7"/>
      <c r="AR10887" s="7"/>
      <c r="AS10887" s="7"/>
      <c r="AT10887" s="7"/>
      <c r="AU10887" s="7"/>
      <c r="AV10887" s="234"/>
      <c r="AX10887" s="7"/>
      <c r="AY10887" s="7"/>
      <c r="AZ10887" s="7"/>
      <c r="BA10887" s="7"/>
      <c r="BB10887" s="7"/>
      <c r="BC10887" s="7"/>
      <c r="BD10887" s="7"/>
      <c r="BG10887" s="7"/>
      <c r="BH10887" s="7"/>
      <c r="BI10887" s="7"/>
      <c r="BJ10887" s="7"/>
      <c r="BK10887" s="7"/>
      <c r="BL10887" s="7"/>
      <c r="BM10887" s="7"/>
      <c r="BP10887" s="7"/>
      <c r="BQ10887" s="7"/>
      <c r="BR10887" s="7"/>
      <c r="BS10887" s="7"/>
      <c r="BT10887" s="7"/>
      <c r="BU10887" s="7"/>
      <c r="BV10887" s="7"/>
      <c r="BW10887" s="7"/>
    </row>
    <row r="10888" spans="43:75" x14ac:dyDescent="0.2">
      <c r="AQ10888" s="7"/>
      <c r="AR10888" s="7"/>
      <c r="AS10888" s="7"/>
      <c r="AT10888" s="7"/>
      <c r="AU10888" s="7"/>
      <c r="AV10888" s="234"/>
      <c r="AX10888" s="7"/>
      <c r="AY10888" s="7"/>
      <c r="AZ10888" s="7"/>
      <c r="BA10888" s="7"/>
      <c r="BB10888" s="7"/>
      <c r="BC10888" s="7"/>
      <c r="BD10888" s="7"/>
      <c r="BG10888" s="7"/>
      <c r="BH10888" s="7"/>
      <c r="BI10888" s="7"/>
      <c r="BJ10888" s="7"/>
      <c r="BK10888" s="7"/>
      <c r="BL10888" s="7"/>
      <c r="BM10888" s="7"/>
      <c r="BP10888" s="7"/>
      <c r="BQ10888" s="7"/>
      <c r="BR10888" s="7"/>
      <c r="BS10888" s="7"/>
      <c r="BT10888" s="7"/>
      <c r="BU10888" s="7"/>
      <c r="BV10888" s="7"/>
      <c r="BW10888" s="7"/>
    </row>
    <row r="10889" spans="43:75" x14ac:dyDescent="0.2">
      <c r="AQ10889" s="7"/>
      <c r="AR10889" s="7"/>
      <c r="AS10889" s="7"/>
      <c r="AT10889" s="7"/>
      <c r="AU10889" s="7"/>
      <c r="AV10889" s="234"/>
      <c r="AX10889" s="7"/>
      <c r="AY10889" s="7"/>
      <c r="AZ10889" s="7"/>
      <c r="BA10889" s="7"/>
      <c r="BB10889" s="7"/>
      <c r="BC10889" s="7"/>
      <c r="BD10889" s="7"/>
      <c r="BG10889" s="7"/>
      <c r="BH10889" s="7"/>
      <c r="BI10889" s="7"/>
      <c r="BJ10889" s="7"/>
      <c r="BK10889" s="7"/>
      <c r="BL10889" s="7"/>
      <c r="BM10889" s="7"/>
      <c r="BP10889" s="7"/>
      <c r="BQ10889" s="7"/>
      <c r="BR10889" s="7"/>
      <c r="BS10889" s="7"/>
      <c r="BT10889" s="7"/>
      <c r="BU10889" s="7"/>
      <c r="BV10889" s="7"/>
      <c r="BW10889" s="7"/>
    </row>
    <row r="10890" spans="43:75" x14ac:dyDescent="0.2">
      <c r="AQ10890" s="7"/>
      <c r="AR10890" s="7"/>
      <c r="AS10890" s="7"/>
      <c r="AT10890" s="7"/>
      <c r="AU10890" s="7"/>
      <c r="AV10890" s="234"/>
      <c r="AX10890" s="7"/>
      <c r="AY10890" s="7"/>
      <c r="AZ10890" s="7"/>
      <c r="BA10890" s="7"/>
      <c r="BB10890" s="7"/>
      <c r="BC10890" s="7"/>
      <c r="BD10890" s="7"/>
      <c r="BG10890" s="7"/>
      <c r="BH10890" s="7"/>
      <c r="BI10890" s="7"/>
      <c r="BJ10890" s="7"/>
      <c r="BK10890" s="7"/>
      <c r="BL10890" s="7"/>
      <c r="BM10890" s="7"/>
      <c r="BP10890" s="7"/>
      <c r="BQ10890" s="7"/>
      <c r="BR10890" s="7"/>
      <c r="BS10890" s="7"/>
      <c r="BT10890" s="7"/>
      <c r="BU10890" s="7"/>
      <c r="BV10890" s="7"/>
      <c r="BW10890" s="7"/>
    </row>
    <row r="10891" spans="43:75" x14ac:dyDescent="0.2">
      <c r="AQ10891" s="7"/>
      <c r="AR10891" s="7"/>
      <c r="AS10891" s="7"/>
      <c r="AT10891" s="7"/>
      <c r="AU10891" s="7"/>
      <c r="AV10891" s="234"/>
      <c r="AX10891" s="7"/>
      <c r="AY10891" s="7"/>
      <c r="AZ10891" s="7"/>
      <c r="BA10891" s="7"/>
      <c r="BB10891" s="7"/>
      <c r="BC10891" s="7"/>
      <c r="BD10891" s="7"/>
      <c r="BG10891" s="7"/>
      <c r="BH10891" s="7"/>
      <c r="BI10891" s="7"/>
      <c r="BJ10891" s="7"/>
      <c r="BK10891" s="7"/>
      <c r="BL10891" s="7"/>
      <c r="BM10891" s="7"/>
      <c r="BP10891" s="7"/>
      <c r="BQ10891" s="7"/>
      <c r="BR10891" s="7"/>
      <c r="BS10891" s="7"/>
      <c r="BT10891" s="7"/>
      <c r="BU10891" s="7"/>
      <c r="BV10891" s="7"/>
      <c r="BW10891" s="7"/>
    </row>
    <row r="10892" spans="43:75" x14ac:dyDescent="0.2">
      <c r="AQ10892" s="7"/>
      <c r="AR10892" s="7"/>
      <c r="AS10892" s="7"/>
      <c r="AT10892" s="7"/>
      <c r="AU10892" s="7"/>
      <c r="AV10892" s="234"/>
      <c r="AX10892" s="7"/>
      <c r="AY10892" s="7"/>
      <c r="AZ10892" s="7"/>
      <c r="BA10892" s="7"/>
      <c r="BB10892" s="7"/>
      <c r="BC10892" s="7"/>
      <c r="BD10892" s="7"/>
      <c r="BG10892" s="7"/>
      <c r="BH10892" s="7"/>
      <c r="BI10892" s="7"/>
      <c r="BJ10892" s="7"/>
      <c r="BK10892" s="7"/>
      <c r="BL10892" s="7"/>
      <c r="BM10892" s="7"/>
      <c r="BP10892" s="7"/>
      <c r="BQ10892" s="7"/>
      <c r="BR10892" s="7"/>
      <c r="BS10892" s="7"/>
      <c r="BT10892" s="7"/>
      <c r="BU10892" s="7"/>
      <c r="BV10892" s="7"/>
      <c r="BW10892" s="7"/>
    </row>
    <row r="10893" spans="43:75" x14ac:dyDescent="0.2">
      <c r="AQ10893" s="7"/>
      <c r="AR10893" s="7"/>
      <c r="AS10893" s="7"/>
      <c r="AT10893" s="7"/>
      <c r="AU10893" s="7"/>
      <c r="AV10893" s="234"/>
      <c r="AX10893" s="7"/>
      <c r="AY10893" s="7"/>
      <c r="AZ10893" s="7"/>
      <c r="BA10893" s="7"/>
      <c r="BB10893" s="7"/>
      <c r="BC10893" s="7"/>
      <c r="BD10893" s="7"/>
      <c r="BG10893" s="7"/>
      <c r="BH10893" s="7"/>
      <c r="BI10893" s="7"/>
      <c r="BJ10893" s="7"/>
      <c r="BK10893" s="7"/>
      <c r="BL10893" s="7"/>
      <c r="BM10893" s="7"/>
      <c r="BP10893" s="7"/>
      <c r="BQ10893" s="7"/>
      <c r="BR10893" s="7"/>
      <c r="BS10893" s="7"/>
      <c r="BT10893" s="7"/>
      <c r="BU10893" s="7"/>
      <c r="BV10893" s="7"/>
      <c r="BW10893" s="7"/>
    </row>
    <row r="10894" spans="43:75" x14ac:dyDescent="0.2">
      <c r="AQ10894" s="7"/>
      <c r="AR10894" s="7"/>
      <c r="AS10894" s="7"/>
      <c r="AT10894" s="7"/>
      <c r="AU10894" s="7"/>
      <c r="AV10894" s="234"/>
      <c r="AX10894" s="7"/>
      <c r="AY10894" s="7"/>
      <c r="AZ10894" s="7"/>
      <c r="BA10894" s="7"/>
      <c r="BB10894" s="7"/>
      <c r="BC10894" s="7"/>
      <c r="BD10894" s="7"/>
      <c r="BG10894" s="7"/>
      <c r="BH10894" s="7"/>
      <c r="BI10894" s="7"/>
      <c r="BJ10894" s="7"/>
      <c r="BK10894" s="7"/>
      <c r="BL10894" s="7"/>
      <c r="BM10894" s="7"/>
      <c r="BP10894" s="7"/>
      <c r="BQ10894" s="7"/>
      <c r="BR10894" s="7"/>
      <c r="BS10894" s="7"/>
      <c r="BT10894" s="7"/>
      <c r="BU10894" s="7"/>
      <c r="BV10894" s="7"/>
      <c r="BW10894" s="7"/>
    </row>
    <row r="10895" spans="43:75" x14ac:dyDescent="0.2">
      <c r="AQ10895" s="7"/>
      <c r="AR10895" s="7"/>
      <c r="AS10895" s="7"/>
      <c r="AT10895" s="7"/>
      <c r="AU10895" s="7"/>
      <c r="AV10895" s="234"/>
      <c r="AX10895" s="7"/>
      <c r="AY10895" s="7"/>
      <c r="AZ10895" s="7"/>
      <c r="BA10895" s="7"/>
      <c r="BB10895" s="7"/>
      <c r="BC10895" s="7"/>
      <c r="BD10895" s="7"/>
      <c r="BG10895" s="7"/>
      <c r="BH10895" s="7"/>
      <c r="BI10895" s="7"/>
      <c r="BJ10895" s="7"/>
      <c r="BK10895" s="7"/>
      <c r="BL10895" s="7"/>
      <c r="BM10895" s="7"/>
      <c r="BP10895" s="7"/>
      <c r="BQ10895" s="7"/>
      <c r="BR10895" s="7"/>
      <c r="BS10895" s="7"/>
      <c r="BT10895" s="7"/>
      <c r="BU10895" s="7"/>
      <c r="BV10895" s="7"/>
      <c r="BW10895" s="7"/>
    </row>
    <row r="10896" spans="43:75" x14ac:dyDescent="0.2">
      <c r="AQ10896" s="7"/>
      <c r="AR10896" s="7"/>
      <c r="AS10896" s="7"/>
      <c r="AT10896" s="7"/>
      <c r="AU10896" s="7"/>
      <c r="AV10896" s="234"/>
      <c r="AX10896" s="7"/>
      <c r="AY10896" s="7"/>
      <c r="AZ10896" s="7"/>
      <c r="BA10896" s="7"/>
      <c r="BB10896" s="7"/>
      <c r="BC10896" s="7"/>
      <c r="BD10896" s="7"/>
      <c r="BG10896" s="7"/>
      <c r="BH10896" s="7"/>
      <c r="BI10896" s="7"/>
      <c r="BJ10896" s="7"/>
      <c r="BK10896" s="7"/>
      <c r="BL10896" s="7"/>
      <c r="BM10896" s="7"/>
      <c r="BP10896" s="7"/>
      <c r="BQ10896" s="7"/>
      <c r="BR10896" s="7"/>
      <c r="BS10896" s="7"/>
      <c r="BT10896" s="7"/>
      <c r="BU10896" s="7"/>
      <c r="BV10896" s="7"/>
      <c r="BW10896" s="7"/>
    </row>
    <row r="10897" spans="43:75" x14ac:dyDescent="0.2">
      <c r="AQ10897" s="7"/>
      <c r="AR10897" s="7"/>
      <c r="AS10897" s="7"/>
      <c r="AT10897" s="7"/>
      <c r="AU10897" s="7"/>
      <c r="AV10897" s="234"/>
      <c r="AX10897" s="7"/>
      <c r="AY10897" s="7"/>
      <c r="AZ10897" s="7"/>
      <c r="BA10897" s="7"/>
      <c r="BB10897" s="7"/>
      <c r="BC10897" s="7"/>
      <c r="BD10897" s="7"/>
      <c r="BG10897" s="7"/>
      <c r="BH10897" s="7"/>
      <c r="BI10897" s="7"/>
      <c r="BJ10897" s="7"/>
      <c r="BK10897" s="7"/>
      <c r="BL10897" s="7"/>
      <c r="BM10897" s="7"/>
      <c r="BP10897" s="7"/>
      <c r="BQ10897" s="7"/>
      <c r="BR10897" s="7"/>
      <c r="BS10897" s="7"/>
      <c r="BT10897" s="7"/>
      <c r="BU10897" s="7"/>
      <c r="BV10897" s="7"/>
      <c r="BW10897" s="7"/>
    </row>
    <row r="10898" spans="43:75" x14ac:dyDescent="0.2">
      <c r="AQ10898" s="7"/>
      <c r="AR10898" s="7"/>
      <c r="AS10898" s="7"/>
      <c r="AT10898" s="7"/>
      <c r="AU10898" s="7"/>
      <c r="AV10898" s="234"/>
      <c r="AX10898" s="7"/>
      <c r="AY10898" s="7"/>
      <c r="AZ10898" s="7"/>
      <c r="BA10898" s="7"/>
      <c r="BB10898" s="7"/>
      <c r="BC10898" s="7"/>
      <c r="BD10898" s="7"/>
      <c r="BG10898" s="7"/>
      <c r="BH10898" s="7"/>
      <c r="BI10898" s="7"/>
      <c r="BJ10898" s="7"/>
      <c r="BK10898" s="7"/>
      <c r="BL10898" s="7"/>
      <c r="BM10898" s="7"/>
      <c r="BP10898" s="7"/>
      <c r="BQ10898" s="7"/>
      <c r="BR10898" s="7"/>
      <c r="BS10898" s="7"/>
      <c r="BT10898" s="7"/>
      <c r="BU10898" s="7"/>
      <c r="BV10898" s="7"/>
      <c r="BW10898" s="7"/>
    </row>
    <row r="10899" spans="43:75" x14ac:dyDescent="0.2">
      <c r="AQ10899" s="7"/>
      <c r="AR10899" s="7"/>
      <c r="AS10899" s="7"/>
      <c r="AT10899" s="7"/>
      <c r="AU10899" s="7"/>
      <c r="AV10899" s="234"/>
      <c r="AX10899" s="7"/>
      <c r="AY10899" s="7"/>
      <c r="AZ10899" s="7"/>
      <c r="BA10899" s="7"/>
      <c r="BB10899" s="7"/>
      <c r="BC10899" s="7"/>
      <c r="BD10899" s="7"/>
      <c r="BG10899" s="7"/>
      <c r="BH10899" s="7"/>
      <c r="BI10899" s="7"/>
      <c r="BJ10899" s="7"/>
      <c r="BK10899" s="7"/>
      <c r="BL10899" s="7"/>
      <c r="BM10899" s="7"/>
      <c r="BP10899" s="7"/>
      <c r="BQ10899" s="7"/>
      <c r="BR10899" s="7"/>
      <c r="BS10899" s="7"/>
      <c r="BT10899" s="7"/>
      <c r="BU10899" s="7"/>
      <c r="BV10899" s="7"/>
      <c r="BW10899" s="7"/>
    </row>
    <row r="10900" spans="43:75" x14ac:dyDescent="0.2">
      <c r="AQ10900" s="7"/>
      <c r="AR10900" s="7"/>
      <c r="AS10900" s="7"/>
      <c r="AT10900" s="7"/>
      <c r="AU10900" s="7"/>
      <c r="AV10900" s="234"/>
      <c r="AX10900" s="7"/>
      <c r="AY10900" s="7"/>
      <c r="AZ10900" s="7"/>
      <c r="BA10900" s="7"/>
      <c r="BB10900" s="7"/>
      <c r="BC10900" s="7"/>
      <c r="BD10900" s="7"/>
      <c r="BG10900" s="7"/>
      <c r="BH10900" s="7"/>
      <c r="BI10900" s="7"/>
      <c r="BJ10900" s="7"/>
      <c r="BK10900" s="7"/>
      <c r="BL10900" s="7"/>
      <c r="BM10900" s="7"/>
      <c r="BP10900" s="7"/>
      <c r="BQ10900" s="7"/>
      <c r="BR10900" s="7"/>
      <c r="BS10900" s="7"/>
      <c r="BT10900" s="7"/>
      <c r="BU10900" s="7"/>
      <c r="BV10900" s="7"/>
      <c r="BW10900" s="7"/>
    </row>
    <row r="10901" spans="43:75" x14ac:dyDescent="0.2">
      <c r="AQ10901" s="7"/>
      <c r="AR10901" s="7"/>
      <c r="AS10901" s="7"/>
      <c r="AT10901" s="7"/>
      <c r="AU10901" s="7"/>
      <c r="AV10901" s="234"/>
      <c r="AX10901" s="7"/>
      <c r="AY10901" s="7"/>
      <c r="AZ10901" s="7"/>
      <c r="BA10901" s="7"/>
      <c r="BB10901" s="7"/>
      <c r="BC10901" s="7"/>
      <c r="BD10901" s="7"/>
      <c r="BG10901" s="7"/>
      <c r="BH10901" s="7"/>
      <c r="BI10901" s="7"/>
      <c r="BJ10901" s="7"/>
      <c r="BK10901" s="7"/>
      <c r="BL10901" s="7"/>
      <c r="BM10901" s="7"/>
      <c r="BP10901" s="7"/>
      <c r="BQ10901" s="7"/>
      <c r="BR10901" s="7"/>
      <c r="BS10901" s="7"/>
      <c r="BT10901" s="7"/>
      <c r="BU10901" s="7"/>
      <c r="BV10901" s="7"/>
      <c r="BW10901" s="7"/>
    </row>
    <row r="10902" spans="43:75" x14ac:dyDescent="0.2">
      <c r="AQ10902" s="7"/>
      <c r="AR10902" s="7"/>
      <c r="AS10902" s="7"/>
      <c r="AT10902" s="7"/>
      <c r="AU10902" s="7"/>
      <c r="AV10902" s="234"/>
      <c r="AX10902" s="7"/>
      <c r="AY10902" s="7"/>
      <c r="AZ10902" s="7"/>
      <c r="BA10902" s="7"/>
      <c r="BB10902" s="7"/>
      <c r="BC10902" s="7"/>
      <c r="BD10902" s="7"/>
      <c r="BG10902" s="7"/>
      <c r="BH10902" s="7"/>
      <c r="BI10902" s="7"/>
      <c r="BJ10902" s="7"/>
      <c r="BK10902" s="7"/>
      <c r="BL10902" s="7"/>
      <c r="BM10902" s="7"/>
      <c r="BP10902" s="7"/>
      <c r="BQ10902" s="7"/>
      <c r="BR10902" s="7"/>
      <c r="BS10902" s="7"/>
      <c r="BT10902" s="7"/>
      <c r="BU10902" s="7"/>
      <c r="BV10902" s="7"/>
      <c r="BW10902" s="7"/>
    </row>
    <row r="10903" spans="43:75" x14ac:dyDescent="0.2">
      <c r="AQ10903" s="7"/>
      <c r="AR10903" s="7"/>
      <c r="AS10903" s="7"/>
      <c r="AT10903" s="7"/>
      <c r="AU10903" s="7"/>
      <c r="AV10903" s="234"/>
      <c r="AX10903" s="7"/>
      <c r="AY10903" s="7"/>
      <c r="AZ10903" s="7"/>
      <c r="BA10903" s="7"/>
      <c r="BB10903" s="7"/>
      <c r="BC10903" s="7"/>
      <c r="BD10903" s="7"/>
      <c r="BG10903" s="7"/>
      <c r="BH10903" s="7"/>
      <c r="BI10903" s="7"/>
      <c r="BJ10903" s="7"/>
      <c r="BK10903" s="7"/>
      <c r="BL10903" s="7"/>
      <c r="BM10903" s="7"/>
      <c r="BP10903" s="7"/>
      <c r="BQ10903" s="7"/>
      <c r="BR10903" s="7"/>
      <c r="BS10903" s="7"/>
      <c r="BT10903" s="7"/>
      <c r="BU10903" s="7"/>
      <c r="BV10903" s="7"/>
      <c r="BW10903" s="7"/>
    </row>
    <row r="10904" spans="43:75" x14ac:dyDescent="0.2">
      <c r="AQ10904" s="7"/>
      <c r="AR10904" s="7"/>
      <c r="AS10904" s="7"/>
      <c r="AT10904" s="7"/>
      <c r="AU10904" s="7"/>
      <c r="AV10904" s="234"/>
      <c r="AX10904" s="7"/>
      <c r="AY10904" s="7"/>
      <c r="AZ10904" s="7"/>
      <c r="BA10904" s="7"/>
      <c r="BB10904" s="7"/>
      <c r="BC10904" s="7"/>
      <c r="BD10904" s="7"/>
      <c r="BG10904" s="7"/>
      <c r="BH10904" s="7"/>
      <c r="BI10904" s="7"/>
      <c r="BJ10904" s="7"/>
      <c r="BK10904" s="7"/>
      <c r="BL10904" s="7"/>
      <c r="BM10904" s="7"/>
      <c r="BP10904" s="7"/>
      <c r="BQ10904" s="7"/>
      <c r="BR10904" s="7"/>
      <c r="BS10904" s="7"/>
      <c r="BT10904" s="7"/>
      <c r="BU10904" s="7"/>
      <c r="BV10904" s="7"/>
      <c r="BW10904" s="7"/>
    </row>
    <row r="10905" spans="43:75" x14ac:dyDescent="0.2">
      <c r="AQ10905" s="7"/>
      <c r="AR10905" s="7"/>
      <c r="AS10905" s="7"/>
      <c r="AT10905" s="7"/>
      <c r="AU10905" s="7"/>
      <c r="AV10905" s="234"/>
      <c r="AX10905" s="7"/>
      <c r="AY10905" s="7"/>
      <c r="AZ10905" s="7"/>
      <c r="BA10905" s="7"/>
      <c r="BB10905" s="7"/>
      <c r="BC10905" s="7"/>
      <c r="BD10905" s="7"/>
      <c r="BG10905" s="7"/>
      <c r="BH10905" s="7"/>
      <c r="BI10905" s="7"/>
      <c r="BJ10905" s="7"/>
      <c r="BK10905" s="7"/>
      <c r="BL10905" s="7"/>
      <c r="BM10905" s="7"/>
      <c r="BP10905" s="7"/>
      <c r="BQ10905" s="7"/>
      <c r="BR10905" s="7"/>
      <c r="BS10905" s="7"/>
      <c r="BT10905" s="7"/>
      <c r="BU10905" s="7"/>
      <c r="BV10905" s="7"/>
      <c r="BW10905" s="7"/>
    </row>
    <row r="10906" spans="43:75" x14ac:dyDescent="0.2">
      <c r="AQ10906" s="7"/>
      <c r="AR10906" s="7"/>
      <c r="AS10906" s="7"/>
      <c r="AT10906" s="7"/>
      <c r="AU10906" s="7"/>
      <c r="AV10906" s="234"/>
      <c r="AX10906" s="7"/>
      <c r="AY10906" s="7"/>
      <c r="AZ10906" s="7"/>
      <c r="BA10906" s="7"/>
      <c r="BB10906" s="7"/>
      <c r="BC10906" s="7"/>
      <c r="BD10906" s="7"/>
      <c r="BG10906" s="7"/>
      <c r="BH10906" s="7"/>
      <c r="BI10906" s="7"/>
      <c r="BJ10906" s="7"/>
      <c r="BK10906" s="7"/>
      <c r="BL10906" s="7"/>
      <c r="BM10906" s="7"/>
      <c r="BP10906" s="7"/>
      <c r="BQ10906" s="7"/>
      <c r="BR10906" s="7"/>
      <c r="BS10906" s="7"/>
      <c r="BT10906" s="7"/>
      <c r="BU10906" s="7"/>
      <c r="BV10906" s="7"/>
      <c r="BW10906" s="7"/>
    </row>
    <row r="10907" spans="43:75" x14ac:dyDescent="0.2">
      <c r="AQ10907" s="7"/>
      <c r="AR10907" s="7"/>
      <c r="AS10907" s="7"/>
      <c r="AT10907" s="7"/>
      <c r="AU10907" s="7"/>
      <c r="AV10907" s="234"/>
      <c r="AX10907" s="7"/>
      <c r="AY10907" s="7"/>
      <c r="AZ10907" s="7"/>
      <c r="BA10907" s="7"/>
      <c r="BB10907" s="7"/>
      <c r="BC10907" s="7"/>
      <c r="BD10907" s="7"/>
      <c r="BG10907" s="7"/>
      <c r="BH10907" s="7"/>
      <c r="BI10907" s="7"/>
      <c r="BJ10907" s="7"/>
      <c r="BK10907" s="7"/>
      <c r="BL10907" s="7"/>
      <c r="BM10907" s="7"/>
      <c r="BP10907" s="7"/>
      <c r="BQ10907" s="7"/>
      <c r="BR10907" s="7"/>
      <c r="BS10907" s="7"/>
      <c r="BT10907" s="7"/>
      <c r="BU10907" s="7"/>
      <c r="BV10907" s="7"/>
      <c r="BW10907" s="7"/>
    </row>
    <row r="10908" spans="43:75" x14ac:dyDescent="0.2">
      <c r="AQ10908" s="7"/>
      <c r="AR10908" s="7"/>
      <c r="AS10908" s="7"/>
      <c r="AT10908" s="7"/>
      <c r="AU10908" s="7"/>
      <c r="AV10908" s="234"/>
      <c r="AX10908" s="7"/>
      <c r="AY10908" s="7"/>
      <c r="AZ10908" s="7"/>
      <c r="BA10908" s="7"/>
      <c r="BB10908" s="7"/>
      <c r="BC10908" s="7"/>
      <c r="BD10908" s="7"/>
      <c r="BG10908" s="7"/>
      <c r="BH10908" s="7"/>
      <c r="BI10908" s="7"/>
      <c r="BJ10908" s="7"/>
      <c r="BK10908" s="7"/>
      <c r="BL10908" s="7"/>
      <c r="BM10908" s="7"/>
      <c r="BP10908" s="7"/>
      <c r="BQ10908" s="7"/>
      <c r="BR10908" s="7"/>
      <c r="BS10908" s="7"/>
      <c r="BT10908" s="7"/>
      <c r="BU10908" s="7"/>
      <c r="BV10908" s="7"/>
      <c r="BW10908" s="7"/>
    </row>
    <row r="10909" spans="43:75" x14ac:dyDescent="0.2">
      <c r="AQ10909" s="7"/>
      <c r="AR10909" s="7"/>
      <c r="AS10909" s="7"/>
      <c r="AT10909" s="7"/>
      <c r="AU10909" s="7"/>
      <c r="AV10909" s="234"/>
      <c r="AX10909" s="7"/>
      <c r="AY10909" s="7"/>
      <c r="AZ10909" s="7"/>
      <c r="BA10909" s="7"/>
      <c r="BB10909" s="7"/>
      <c r="BC10909" s="7"/>
      <c r="BD10909" s="7"/>
      <c r="BG10909" s="7"/>
      <c r="BH10909" s="7"/>
      <c r="BI10909" s="7"/>
      <c r="BJ10909" s="7"/>
      <c r="BK10909" s="7"/>
      <c r="BL10909" s="7"/>
      <c r="BM10909" s="7"/>
      <c r="BP10909" s="7"/>
      <c r="BQ10909" s="7"/>
      <c r="BR10909" s="7"/>
      <c r="BS10909" s="7"/>
      <c r="BT10909" s="7"/>
      <c r="BU10909" s="7"/>
      <c r="BV10909" s="7"/>
      <c r="BW10909" s="7"/>
    </row>
    <row r="10910" spans="43:75" x14ac:dyDescent="0.2">
      <c r="AQ10910" s="7"/>
      <c r="AR10910" s="7"/>
      <c r="AS10910" s="7"/>
      <c r="AT10910" s="7"/>
      <c r="AU10910" s="7"/>
      <c r="AV10910" s="234"/>
      <c r="AX10910" s="7"/>
      <c r="AY10910" s="7"/>
      <c r="AZ10910" s="7"/>
      <c r="BA10910" s="7"/>
      <c r="BB10910" s="7"/>
      <c r="BC10910" s="7"/>
      <c r="BD10910" s="7"/>
      <c r="BG10910" s="7"/>
      <c r="BH10910" s="7"/>
      <c r="BI10910" s="7"/>
      <c r="BJ10910" s="7"/>
      <c r="BK10910" s="7"/>
      <c r="BL10910" s="7"/>
      <c r="BM10910" s="7"/>
      <c r="BP10910" s="7"/>
      <c r="BQ10910" s="7"/>
      <c r="BR10910" s="7"/>
      <c r="BS10910" s="7"/>
      <c r="BT10910" s="7"/>
      <c r="BU10910" s="7"/>
      <c r="BV10910" s="7"/>
      <c r="BW10910" s="7"/>
    </row>
    <row r="10911" spans="43:75" x14ac:dyDescent="0.2">
      <c r="AQ10911" s="7"/>
      <c r="AR10911" s="7"/>
      <c r="AS10911" s="7"/>
      <c r="AT10911" s="7"/>
      <c r="AU10911" s="7"/>
      <c r="AV10911" s="234"/>
      <c r="AX10911" s="7"/>
      <c r="AY10911" s="7"/>
      <c r="AZ10911" s="7"/>
      <c r="BA10911" s="7"/>
      <c r="BB10911" s="7"/>
      <c r="BC10911" s="7"/>
      <c r="BD10911" s="7"/>
      <c r="BG10911" s="7"/>
      <c r="BH10911" s="7"/>
      <c r="BI10911" s="7"/>
      <c r="BJ10911" s="7"/>
      <c r="BK10911" s="7"/>
      <c r="BL10911" s="7"/>
      <c r="BM10911" s="7"/>
      <c r="BP10911" s="7"/>
      <c r="BQ10911" s="7"/>
      <c r="BR10911" s="7"/>
      <c r="BS10911" s="7"/>
      <c r="BT10911" s="7"/>
      <c r="BU10911" s="7"/>
      <c r="BV10911" s="7"/>
      <c r="BW10911" s="7"/>
    </row>
    <row r="10912" spans="43:75" x14ac:dyDescent="0.2">
      <c r="AQ10912" s="7"/>
      <c r="AR10912" s="7"/>
      <c r="AS10912" s="7"/>
      <c r="AT10912" s="7"/>
      <c r="AU10912" s="7"/>
      <c r="AV10912" s="234"/>
      <c r="AX10912" s="7"/>
      <c r="AY10912" s="7"/>
      <c r="AZ10912" s="7"/>
      <c r="BA10912" s="7"/>
      <c r="BB10912" s="7"/>
      <c r="BC10912" s="7"/>
      <c r="BD10912" s="7"/>
      <c r="BG10912" s="7"/>
      <c r="BH10912" s="7"/>
      <c r="BI10912" s="7"/>
      <c r="BJ10912" s="7"/>
      <c r="BK10912" s="7"/>
      <c r="BL10912" s="7"/>
      <c r="BM10912" s="7"/>
      <c r="BP10912" s="7"/>
      <c r="BQ10912" s="7"/>
      <c r="BR10912" s="7"/>
      <c r="BS10912" s="7"/>
      <c r="BT10912" s="7"/>
      <c r="BU10912" s="7"/>
      <c r="BV10912" s="7"/>
      <c r="BW10912" s="7"/>
    </row>
    <row r="10913" spans="43:75" x14ac:dyDescent="0.2">
      <c r="AQ10913" s="7"/>
      <c r="AR10913" s="7"/>
      <c r="AS10913" s="7"/>
      <c r="AT10913" s="7"/>
      <c r="AU10913" s="7"/>
      <c r="AV10913" s="234"/>
      <c r="AX10913" s="7"/>
      <c r="AY10913" s="7"/>
      <c r="AZ10913" s="7"/>
      <c r="BA10913" s="7"/>
      <c r="BB10913" s="7"/>
      <c r="BC10913" s="7"/>
      <c r="BD10913" s="7"/>
      <c r="BG10913" s="7"/>
      <c r="BH10913" s="7"/>
      <c r="BI10913" s="7"/>
      <c r="BJ10913" s="7"/>
      <c r="BK10913" s="7"/>
      <c r="BL10913" s="7"/>
      <c r="BM10913" s="7"/>
      <c r="BP10913" s="7"/>
      <c r="BQ10913" s="7"/>
      <c r="BR10913" s="7"/>
      <c r="BS10913" s="7"/>
      <c r="BT10913" s="7"/>
      <c r="BU10913" s="7"/>
      <c r="BV10913" s="7"/>
      <c r="BW10913" s="7"/>
    </row>
    <row r="10914" spans="43:75" x14ac:dyDescent="0.2">
      <c r="AQ10914" s="7"/>
      <c r="AR10914" s="7"/>
      <c r="AS10914" s="7"/>
      <c r="AT10914" s="7"/>
      <c r="AU10914" s="7"/>
      <c r="AV10914" s="234"/>
      <c r="AX10914" s="7"/>
      <c r="AY10914" s="7"/>
      <c r="AZ10914" s="7"/>
      <c r="BA10914" s="7"/>
      <c r="BB10914" s="7"/>
      <c r="BC10914" s="7"/>
      <c r="BD10914" s="7"/>
      <c r="BG10914" s="7"/>
      <c r="BH10914" s="7"/>
      <c r="BI10914" s="7"/>
      <c r="BJ10914" s="7"/>
      <c r="BK10914" s="7"/>
      <c r="BL10914" s="7"/>
      <c r="BM10914" s="7"/>
      <c r="BP10914" s="7"/>
      <c r="BQ10914" s="7"/>
      <c r="BR10914" s="7"/>
      <c r="BS10914" s="7"/>
      <c r="BT10914" s="7"/>
      <c r="BU10914" s="7"/>
      <c r="BV10914" s="7"/>
      <c r="BW10914" s="7"/>
    </row>
    <row r="10915" spans="43:75" x14ac:dyDescent="0.2">
      <c r="AQ10915" s="7"/>
      <c r="AR10915" s="7"/>
      <c r="AS10915" s="7"/>
      <c r="AT10915" s="7"/>
      <c r="AU10915" s="7"/>
      <c r="AV10915" s="234"/>
      <c r="AX10915" s="7"/>
      <c r="AY10915" s="7"/>
      <c r="AZ10915" s="7"/>
      <c r="BA10915" s="7"/>
      <c r="BB10915" s="7"/>
      <c r="BC10915" s="7"/>
      <c r="BD10915" s="7"/>
      <c r="BG10915" s="7"/>
      <c r="BH10915" s="7"/>
      <c r="BI10915" s="7"/>
      <c r="BJ10915" s="7"/>
      <c r="BK10915" s="7"/>
      <c r="BL10915" s="7"/>
      <c r="BM10915" s="7"/>
      <c r="BP10915" s="7"/>
      <c r="BQ10915" s="7"/>
      <c r="BR10915" s="7"/>
      <c r="BS10915" s="7"/>
      <c r="BT10915" s="7"/>
      <c r="BU10915" s="7"/>
      <c r="BV10915" s="7"/>
      <c r="BW10915" s="7"/>
    </row>
    <row r="10916" spans="43:75" x14ac:dyDescent="0.2">
      <c r="AQ10916" s="7"/>
      <c r="AR10916" s="7"/>
      <c r="AS10916" s="7"/>
      <c r="AT10916" s="7"/>
      <c r="AU10916" s="7"/>
      <c r="AV10916" s="234"/>
      <c r="AX10916" s="7"/>
      <c r="AY10916" s="7"/>
      <c r="AZ10916" s="7"/>
      <c r="BA10916" s="7"/>
      <c r="BB10916" s="7"/>
      <c r="BC10916" s="7"/>
      <c r="BD10916" s="7"/>
      <c r="BG10916" s="7"/>
      <c r="BH10916" s="7"/>
      <c r="BI10916" s="7"/>
      <c r="BJ10916" s="7"/>
      <c r="BK10916" s="7"/>
      <c r="BL10916" s="7"/>
      <c r="BM10916" s="7"/>
      <c r="BP10916" s="7"/>
      <c r="BQ10916" s="7"/>
      <c r="BR10916" s="7"/>
      <c r="BS10916" s="7"/>
      <c r="BT10916" s="7"/>
      <c r="BU10916" s="7"/>
      <c r="BV10916" s="7"/>
      <c r="BW10916" s="7"/>
    </row>
    <row r="10917" spans="43:75" x14ac:dyDescent="0.2">
      <c r="AQ10917" s="7"/>
      <c r="AR10917" s="7"/>
      <c r="AS10917" s="7"/>
      <c r="AT10917" s="7"/>
      <c r="AU10917" s="7"/>
      <c r="AV10917" s="234"/>
      <c r="AX10917" s="7"/>
      <c r="AY10917" s="7"/>
      <c r="AZ10917" s="7"/>
      <c r="BA10917" s="7"/>
      <c r="BB10917" s="7"/>
      <c r="BC10917" s="7"/>
      <c r="BD10917" s="7"/>
      <c r="BG10917" s="7"/>
      <c r="BH10917" s="7"/>
      <c r="BI10917" s="7"/>
      <c r="BJ10917" s="7"/>
      <c r="BK10917" s="7"/>
      <c r="BL10917" s="7"/>
      <c r="BM10917" s="7"/>
      <c r="BP10917" s="7"/>
      <c r="BQ10917" s="7"/>
      <c r="BR10917" s="7"/>
      <c r="BS10917" s="7"/>
      <c r="BT10917" s="7"/>
      <c r="BU10917" s="7"/>
      <c r="BV10917" s="7"/>
      <c r="BW10917" s="7"/>
    </row>
    <row r="10918" spans="43:75" x14ac:dyDescent="0.2">
      <c r="AQ10918" s="7"/>
      <c r="AR10918" s="7"/>
      <c r="AS10918" s="7"/>
      <c r="AT10918" s="7"/>
      <c r="AU10918" s="7"/>
      <c r="AV10918" s="234"/>
      <c r="AX10918" s="7"/>
      <c r="AY10918" s="7"/>
      <c r="AZ10918" s="7"/>
      <c r="BA10918" s="7"/>
      <c r="BB10918" s="7"/>
      <c r="BC10918" s="7"/>
      <c r="BD10918" s="7"/>
      <c r="BG10918" s="7"/>
      <c r="BH10918" s="7"/>
      <c r="BI10918" s="7"/>
      <c r="BJ10918" s="7"/>
      <c r="BK10918" s="7"/>
      <c r="BL10918" s="7"/>
      <c r="BM10918" s="7"/>
      <c r="BP10918" s="7"/>
      <c r="BQ10918" s="7"/>
      <c r="BR10918" s="7"/>
      <c r="BS10918" s="7"/>
      <c r="BT10918" s="7"/>
      <c r="BU10918" s="7"/>
      <c r="BV10918" s="7"/>
      <c r="BW10918" s="7"/>
    </row>
    <row r="10919" spans="43:75" x14ac:dyDescent="0.2">
      <c r="AQ10919" s="7"/>
      <c r="AR10919" s="7"/>
      <c r="AS10919" s="7"/>
      <c r="AT10919" s="7"/>
      <c r="AU10919" s="7"/>
      <c r="AV10919" s="234"/>
      <c r="AX10919" s="7"/>
      <c r="AY10919" s="7"/>
      <c r="AZ10919" s="7"/>
      <c r="BA10919" s="7"/>
      <c r="BB10919" s="7"/>
      <c r="BC10919" s="7"/>
      <c r="BD10919" s="7"/>
      <c r="BG10919" s="7"/>
      <c r="BH10919" s="7"/>
      <c r="BI10919" s="7"/>
      <c r="BJ10919" s="7"/>
      <c r="BK10919" s="7"/>
      <c r="BL10919" s="7"/>
      <c r="BM10919" s="7"/>
      <c r="BP10919" s="7"/>
      <c r="BQ10919" s="7"/>
      <c r="BR10919" s="7"/>
      <c r="BS10919" s="7"/>
      <c r="BT10919" s="7"/>
      <c r="BU10919" s="7"/>
      <c r="BV10919" s="7"/>
      <c r="BW10919" s="7"/>
    </row>
    <row r="10920" spans="43:75" x14ac:dyDescent="0.2">
      <c r="AQ10920" s="7"/>
      <c r="AR10920" s="7"/>
      <c r="AS10920" s="7"/>
      <c r="AT10920" s="7"/>
      <c r="AU10920" s="7"/>
      <c r="AV10920" s="234"/>
      <c r="AX10920" s="7"/>
      <c r="AY10920" s="7"/>
      <c r="AZ10920" s="7"/>
      <c r="BA10920" s="7"/>
      <c r="BB10920" s="7"/>
      <c r="BC10920" s="7"/>
      <c r="BD10920" s="7"/>
      <c r="BG10920" s="7"/>
      <c r="BH10920" s="7"/>
      <c r="BI10920" s="7"/>
      <c r="BJ10920" s="7"/>
      <c r="BK10920" s="7"/>
      <c r="BL10920" s="7"/>
      <c r="BM10920" s="7"/>
      <c r="BP10920" s="7"/>
      <c r="BQ10920" s="7"/>
      <c r="BR10920" s="7"/>
      <c r="BS10920" s="7"/>
      <c r="BT10920" s="7"/>
      <c r="BU10920" s="7"/>
      <c r="BV10920" s="7"/>
      <c r="BW10920" s="7"/>
    </row>
    <row r="10921" spans="43:75" x14ac:dyDescent="0.2">
      <c r="AQ10921" s="7"/>
      <c r="AR10921" s="7"/>
      <c r="AS10921" s="7"/>
      <c r="AT10921" s="7"/>
      <c r="AU10921" s="7"/>
      <c r="AV10921" s="234"/>
      <c r="AX10921" s="7"/>
      <c r="AY10921" s="7"/>
      <c r="AZ10921" s="7"/>
      <c r="BA10921" s="7"/>
      <c r="BB10921" s="7"/>
      <c r="BC10921" s="7"/>
      <c r="BD10921" s="7"/>
      <c r="BG10921" s="7"/>
      <c r="BH10921" s="7"/>
      <c r="BI10921" s="7"/>
      <c r="BJ10921" s="7"/>
      <c r="BK10921" s="7"/>
      <c r="BL10921" s="7"/>
      <c r="BM10921" s="7"/>
      <c r="BP10921" s="7"/>
      <c r="BQ10921" s="7"/>
      <c r="BR10921" s="7"/>
      <c r="BS10921" s="7"/>
      <c r="BT10921" s="7"/>
      <c r="BU10921" s="7"/>
      <c r="BV10921" s="7"/>
      <c r="BW10921" s="7"/>
    </row>
    <row r="10922" spans="43:75" x14ac:dyDescent="0.2">
      <c r="AQ10922" s="7"/>
      <c r="AR10922" s="7"/>
      <c r="AS10922" s="7"/>
      <c r="AT10922" s="7"/>
      <c r="AU10922" s="7"/>
      <c r="AV10922" s="234"/>
      <c r="AX10922" s="7"/>
      <c r="AY10922" s="7"/>
      <c r="AZ10922" s="7"/>
      <c r="BA10922" s="7"/>
      <c r="BB10922" s="7"/>
      <c r="BC10922" s="7"/>
      <c r="BD10922" s="7"/>
      <c r="BG10922" s="7"/>
      <c r="BH10922" s="7"/>
      <c r="BI10922" s="7"/>
      <c r="BJ10922" s="7"/>
      <c r="BK10922" s="7"/>
      <c r="BL10922" s="7"/>
      <c r="BM10922" s="7"/>
      <c r="BP10922" s="7"/>
      <c r="BQ10922" s="7"/>
      <c r="BR10922" s="7"/>
      <c r="BS10922" s="7"/>
      <c r="BT10922" s="7"/>
      <c r="BU10922" s="7"/>
      <c r="BV10922" s="7"/>
      <c r="BW10922" s="7"/>
    </row>
    <row r="10923" spans="43:75" x14ac:dyDescent="0.2">
      <c r="AQ10923" s="7"/>
      <c r="AR10923" s="7"/>
      <c r="AS10923" s="7"/>
      <c r="AT10923" s="7"/>
      <c r="AU10923" s="7"/>
      <c r="AV10923" s="234"/>
      <c r="AX10923" s="7"/>
      <c r="AY10923" s="7"/>
      <c r="AZ10923" s="7"/>
      <c r="BA10923" s="7"/>
      <c r="BB10923" s="7"/>
      <c r="BC10923" s="7"/>
      <c r="BD10923" s="7"/>
      <c r="BG10923" s="7"/>
      <c r="BH10923" s="7"/>
      <c r="BI10923" s="7"/>
      <c r="BJ10923" s="7"/>
      <c r="BK10923" s="7"/>
      <c r="BL10923" s="7"/>
      <c r="BM10923" s="7"/>
      <c r="BP10923" s="7"/>
      <c r="BQ10923" s="7"/>
      <c r="BR10923" s="7"/>
      <c r="BS10923" s="7"/>
      <c r="BT10923" s="7"/>
      <c r="BU10923" s="7"/>
      <c r="BV10923" s="7"/>
      <c r="BW10923" s="7"/>
    </row>
    <row r="10924" spans="43:75" x14ac:dyDescent="0.2">
      <c r="AQ10924" s="7"/>
      <c r="AR10924" s="7"/>
      <c r="AS10924" s="7"/>
      <c r="AT10924" s="7"/>
      <c r="AU10924" s="7"/>
      <c r="AV10924" s="234"/>
      <c r="AX10924" s="7"/>
      <c r="AY10924" s="7"/>
      <c r="AZ10924" s="7"/>
      <c r="BA10924" s="7"/>
      <c r="BB10924" s="7"/>
      <c r="BC10924" s="7"/>
      <c r="BD10924" s="7"/>
      <c r="BG10924" s="7"/>
      <c r="BH10924" s="7"/>
      <c r="BI10924" s="7"/>
      <c r="BJ10924" s="7"/>
      <c r="BK10924" s="7"/>
      <c r="BL10924" s="7"/>
      <c r="BM10924" s="7"/>
      <c r="BP10924" s="7"/>
      <c r="BQ10924" s="7"/>
      <c r="BR10924" s="7"/>
      <c r="BS10924" s="7"/>
      <c r="BT10924" s="7"/>
      <c r="BU10924" s="7"/>
      <c r="BV10924" s="7"/>
      <c r="BW10924" s="7"/>
    </row>
    <row r="10925" spans="43:75" x14ac:dyDescent="0.2">
      <c r="AQ10925" s="7"/>
      <c r="AR10925" s="7"/>
      <c r="AS10925" s="7"/>
      <c r="AT10925" s="7"/>
      <c r="AU10925" s="7"/>
      <c r="AV10925" s="234"/>
      <c r="AX10925" s="7"/>
      <c r="AY10925" s="7"/>
      <c r="AZ10925" s="7"/>
      <c r="BA10925" s="7"/>
      <c r="BB10925" s="7"/>
      <c r="BC10925" s="7"/>
      <c r="BD10925" s="7"/>
      <c r="BG10925" s="7"/>
      <c r="BH10925" s="7"/>
      <c r="BI10925" s="7"/>
      <c r="BJ10925" s="7"/>
      <c r="BK10925" s="7"/>
      <c r="BL10925" s="7"/>
      <c r="BM10925" s="7"/>
      <c r="BP10925" s="7"/>
      <c r="BQ10925" s="7"/>
      <c r="BR10925" s="7"/>
      <c r="BS10925" s="7"/>
      <c r="BT10925" s="7"/>
      <c r="BU10925" s="7"/>
      <c r="BV10925" s="7"/>
      <c r="BW10925" s="7"/>
    </row>
    <row r="10926" spans="43:75" x14ac:dyDescent="0.2">
      <c r="AQ10926" s="7"/>
      <c r="AR10926" s="7"/>
      <c r="AS10926" s="7"/>
      <c r="AT10926" s="7"/>
      <c r="AU10926" s="7"/>
      <c r="AV10926" s="234"/>
      <c r="AX10926" s="7"/>
      <c r="AY10926" s="7"/>
      <c r="AZ10926" s="7"/>
      <c r="BA10926" s="7"/>
      <c r="BB10926" s="7"/>
      <c r="BC10926" s="7"/>
      <c r="BD10926" s="7"/>
      <c r="BG10926" s="7"/>
      <c r="BH10926" s="7"/>
      <c r="BI10926" s="7"/>
      <c r="BJ10926" s="7"/>
      <c r="BK10926" s="7"/>
      <c r="BL10926" s="7"/>
      <c r="BM10926" s="7"/>
      <c r="BP10926" s="7"/>
      <c r="BQ10926" s="7"/>
      <c r="BR10926" s="7"/>
      <c r="BS10926" s="7"/>
      <c r="BT10926" s="7"/>
      <c r="BU10926" s="7"/>
      <c r="BV10926" s="7"/>
      <c r="BW10926" s="7"/>
    </row>
    <row r="10927" spans="43:75" x14ac:dyDescent="0.2">
      <c r="AQ10927" s="7"/>
      <c r="AR10927" s="7"/>
      <c r="AS10927" s="7"/>
      <c r="AT10927" s="7"/>
      <c r="AU10927" s="7"/>
      <c r="AV10927" s="234"/>
      <c r="AX10927" s="7"/>
      <c r="AY10927" s="7"/>
      <c r="AZ10927" s="7"/>
      <c r="BA10927" s="7"/>
      <c r="BB10927" s="7"/>
      <c r="BC10927" s="7"/>
      <c r="BD10927" s="7"/>
      <c r="BG10927" s="7"/>
      <c r="BH10927" s="7"/>
      <c r="BI10927" s="7"/>
      <c r="BJ10927" s="7"/>
      <c r="BK10927" s="7"/>
      <c r="BL10927" s="7"/>
      <c r="BM10927" s="7"/>
      <c r="BP10927" s="7"/>
      <c r="BQ10927" s="7"/>
      <c r="BR10927" s="7"/>
      <c r="BS10927" s="7"/>
      <c r="BT10927" s="7"/>
      <c r="BU10927" s="7"/>
      <c r="BV10927" s="7"/>
      <c r="BW10927" s="7"/>
    </row>
    <row r="10928" spans="43:75" x14ac:dyDescent="0.2">
      <c r="AQ10928" s="7"/>
      <c r="AR10928" s="7"/>
      <c r="AS10928" s="7"/>
      <c r="AT10928" s="7"/>
      <c r="AU10928" s="7"/>
      <c r="AV10928" s="234"/>
      <c r="AX10928" s="7"/>
      <c r="AY10928" s="7"/>
      <c r="AZ10928" s="7"/>
      <c r="BA10928" s="7"/>
      <c r="BB10928" s="7"/>
      <c r="BC10928" s="7"/>
      <c r="BD10928" s="7"/>
      <c r="BG10928" s="7"/>
      <c r="BH10928" s="7"/>
      <c r="BI10928" s="7"/>
      <c r="BJ10928" s="7"/>
      <c r="BK10928" s="7"/>
      <c r="BL10928" s="7"/>
      <c r="BM10928" s="7"/>
      <c r="BP10928" s="7"/>
      <c r="BQ10928" s="7"/>
      <c r="BR10928" s="7"/>
      <c r="BS10928" s="7"/>
      <c r="BT10928" s="7"/>
      <c r="BU10928" s="7"/>
      <c r="BV10928" s="7"/>
      <c r="BW10928" s="7"/>
    </row>
    <row r="10929" spans="43:75" x14ac:dyDescent="0.2">
      <c r="AQ10929" s="7"/>
      <c r="AR10929" s="7"/>
      <c r="AS10929" s="7"/>
      <c r="AT10929" s="7"/>
      <c r="AU10929" s="7"/>
      <c r="AV10929" s="234"/>
      <c r="AX10929" s="7"/>
      <c r="AY10929" s="7"/>
      <c r="AZ10929" s="7"/>
      <c r="BA10929" s="7"/>
      <c r="BB10929" s="7"/>
      <c r="BC10929" s="7"/>
      <c r="BD10929" s="7"/>
      <c r="BG10929" s="7"/>
      <c r="BH10929" s="7"/>
      <c r="BI10929" s="7"/>
      <c r="BJ10929" s="7"/>
      <c r="BK10929" s="7"/>
      <c r="BL10929" s="7"/>
      <c r="BM10929" s="7"/>
      <c r="BP10929" s="7"/>
      <c r="BQ10929" s="7"/>
      <c r="BR10929" s="7"/>
      <c r="BS10929" s="7"/>
      <c r="BT10929" s="7"/>
      <c r="BU10929" s="7"/>
      <c r="BV10929" s="7"/>
      <c r="BW10929" s="7"/>
    </row>
    <row r="10930" spans="43:75" x14ac:dyDescent="0.2">
      <c r="AQ10930" s="7"/>
      <c r="AR10930" s="7"/>
      <c r="AS10930" s="7"/>
      <c r="AT10930" s="7"/>
      <c r="AU10930" s="7"/>
      <c r="AV10930" s="234"/>
      <c r="AX10930" s="7"/>
      <c r="AY10930" s="7"/>
      <c r="AZ10930" s="7"/>
      <c r="BA10930" s="7"/>
      <c r="BB10930" s="7"/>
      <c r="BC10930" s="7"/>
      <c r="BD10930" s="7"/>
      <c r="BG10930" s="7"/>
      <c r="BH10930" s="7"/>
      <c r="BI10930" s="7"/>
      <c r="BJ10930" s="7"/>
      <c r="BK10930" s="7"/>
      <c r="BL10930" s="7"/>
      <c r="BM10930" s="7"/>
      <c r="BP10930" s="7"/>
      <c r="BQ10930" s="7"/>
      <c r="BR10930" s="7"/>
      <c r="BS10930" s="7"/>
      <c r="BT10930" s="7"/>
      <c r="BU10930" s="7"/>
      <c r="BV10930" s="7"/>
      <c r="BW10930" s="7"/>
    </row>
    <row r="10931" spans="43:75" x14ac:dyDescent="0.2">
      <c r="AQ10931" s="7"/>
      <c r="AR10931" s="7"/>
      <c r="AS10931" s="7"/>
      <c r="AT10931" s="7"/>
      <c r="AU10931" s="7"/>
      <c r="AV10931" s="234"/>
      <c r="AX10931" s="7"/>
      <c r="AY10931" s="7"/>
      <c r="AZ10931" s="7"/>
      <c r="BA10931" s="7"/>
      <c r="BB10931" s="7"/>
      <c r="BC10931" s="7"/>
      <c r="BD10931" s="7"/>
      <c r="BG10931" s="7"/>
      <c r="BH10931" s="7"/>
      <c r="BI10931" s="7"/>
      <c r="BJ10931" s="7"/>
      <c r="BK10931" s="7"/>
      <c r="BL10931" s="7"/>
      <c r="BM10931" s="7"/>
      <c r="BP10931" s="7"/>
      <c r="BQ10931" s="7"/>
      <c r="BR10931" s="7"/>
      <c r="BS10931" s="7"/>
      <c r="BT10931" s="7"/>
      <c r="BU10931" s="7"/>
      <c r="BV10931" s="7"/>
      <c r="BW10931" s="7"/>
    </row>
    <row r="10932" spans="43:75" x14ac:dyDescent="0.2">
      <c r="AQ10932" s="7"/>
      <c r="AR10932" s="7"/>
      <c r="AS10932" s="7"/>
      <c r="AT10932" s="7"/>
      <c r="AU10932" s="7"/>
      <c r="AV10932" s="234"/>
      <c r="AX10932" s="7"/>
      <c r="AY10932" s="7"/>
      <c r="AZ10932" s="7"/>
      <c r="BA10932" s="7"/>
      <c r="BB10932" s="7"/>
      <c r="BC10932" s="7"/>
      <c r="BD10932" s="7"/>
      <c r="BG10932" s="7"/>
      <c r="BH10932" s="7"/>
      <c r="BI10932" s="7"/>
      <c r="BJ10932" s="7"/>
      <c r="BK10932" s="7"/>
      <c r="BL10932" s="7"/>
      <c r="BM10932" s="7"/>
      <c r="BP10932" s="7"/>
      <c r="BQ10932" s="7"/>
      <c r="BR10932" s="7"/>
      <c r="BS10932" s="7"/>
      <c r="BT10932" s="7"/>
      <c r="BU10932" s="7"/>
      <c r="BV10932" s="7"/>
      <c r="BW10932" s="7"/>
    </row>
    <row r="10933" spans="43:75" x14ac:dyDescent="0.2">
      <c r="AQ10933" s="7"/>
      <c r="AR10933" s="7"/>
      <c r="AS10933" s="7"/>
      <c r="AT10933" s="7"/>
      <c r="AU10933" s="7"/>
      <c r="AV10933" s="234"/>
      <c r="AX10933" s="7"/>
      <c r="AY10933" s="7"/>
      <c r="AZ10933" s="7"/>
      <c r="BA10933" s="7"/>
      <c r="BB10933" s="7"/>
      <c r="BC10933" s="7"/>
      <c r="BD10933" s="7"/>
      <c r="BG10933" s="7"/>
      <c r="BH10933" s="7"/>
      <c r="BI10933" s="7"/>
      <c r="BJ10933" s="7"/>
      <c r="BK10933" s="7"/>
      <c r="BL10933" s="7"/>
      <c r="BM10933" s="7"/>
      <c r="BP10933" s="7"/>
      <c r="BQ10933" s="7"/>
      <c r="BR10933" s="7"/>
      <c r="BS10933" s="7"/>
      <c r="BT10933" s="7"/>
      <c r="BU10933" s="7"/>
      <c r="BV10933" s="7"/>
      <c r="BW10933" s="7"/>
    </row>
    <row r="10934" spans="43:75" x14ac:dyDescent="0.2">
      <c r="AQ10934" s="7"/>
      <c r="AR10934" s="7"/>
      <c r="AS10934" s="7"/>
      <c r="AT10934" s="7"/>
      <c r="AU10934" s="7"/>
      <c r="AV10934" s="234"/>
      <c r="AX10934" s="7"/>
      <c r="AY10934" s="7"/>
      <c r="AZ10934" s="7"/>
      <c r="BA10934" s="7"/>
      <c r="BB10934" s="7"/>
      <c r="BC10934" s="7"/>
      <c r="BD10934" s="7"/>
      <c r="BG10934" s="7"/>
      <c r="BH10934" s="7"/>
      <c r="BI10934" s="7"/>
      <c r="BJ10934" s="7"/>
      <c r="BK10934" s="7"/>
      <c r="BL10934" s="7"/>
      <c r="BM10934" s="7"/>
      <c r="BP10934" s="7"/>
      <c r="BQ10934" s="7"/>
      <c r="BR10934" s="7"/>
      <c r="BS10934" s="7"/>
      <c r="BT10934" s="7"/>
      <c r="BU10934" s="7"/>
      <c r="BV10934" s="7"/>
      <c r="BW10934" s="7"/>
    </row>
    <row r="10935" spans="43:75" x14ac:dyDescent="0.2">
      <c r="AQ10935" s="7"/>
      <c r="AR10935" s="7"/>
      <c r="AS10935" s="7"/>
      <c r="AT10935" s="7"/>
      <c r="AU10935" s="7"/>
      <c r="AV10935" s="234"/>
      <c r="AX10935" s="7"/>
      <c r="AY10935" s="7"/>
      <c r="AZ10935" s="7"/>
      <c r="BA10935" s="7"/>
      <c r="BB10935" s="7"/>
      <c r="BC10935" s="7"/>
      <c r="BD10935" s="7"/>
      <c r="BG10935" s="7"/>
      <c r="BH10935" s="7"/>
      <c r="BI10935" s="7"/>
      <c r="BJ10935" s="7"/>
      <c r="BK10935" s="7"/>
      <c r="BL10935" s="7"/>
      <c r="BM10935" s="7"/>
      <c r="BP10935" s="7"/>
      <c r="BQ10935" s="7"/>
      <c r="BR10935" s="7"/>
      <c r="BS10935" s="7"/>
      <c r="BT10935" s="7"/>
      <c r="BU10935" s="7"/>
      <c r="BV10935" s="7"/>
      <c r="BW10935" s="7"/>
    </row>
    <row r="10936" spans="43:75" x14ac:dyDescent="0.2">
      <c r="AQ10936" s="7"/>
      <c r="AR10936" s="7"/>
      <c r="AS10936" s="7"/>
      <c r="AT10936" s="7"/>
      <c r="AU10936" s="7"/>
      <c r="AV10936" s="234"/>
      <c r="AX10936" s="7"/>
      <c r="AY10936" s="7"/>
      <c r="AZ10936" s="7"/>
      <c r="BA10936" s="7"/>
      <c r="BB10936" s="7"/>
      <c r="BC10936" s="7"/>
      <c r="BD10936" s="7"/>
      <c r="BG10936" s="7"/>
      <c r="BH10936" s="7"/>
      <c r="BI10936" s="7"/>
      <c r="BJ10936" s="7"/>
      <c r="BK10936" s="7"/>
      <c r="BL10936" s="7"/>
      <c r="BM10936" s="7"/>
      <c r="BP10936" s="7"/>
      <c r="BQ10936" s="7"/>
      <c r="BR10936" s="7"/>
      <c r="BS10936" s="7"/>
      <c r="BT10936" s="7"/>
      <c r="BU10936" s="7"/>
      <c r="BV10936" s="7"/>
      <c r="BW10936" s="7"/>
    </row>
    <row r="10937" spans="43:75" x14ac:dyDescent="0.2">
      <c r="AQ10937" s="7"/>
      <c r="AR10937" s="7"/>
      <c r="AS10937" s="7"/>
      <c r="AT10937" s="7"/>
      <c r="AU10937" s="7"/>
      <c r="AV10937" s="234"/>
      <c r="AX10937" s="7"/>
      <c r="AY10937" s="7"/>
      <c r="AZ10937" s="7"/>
      <c r="BA10937" s="7"/>
      <c r="BB10937" s="7"/>
      <c r="BC10937" s="7"/>
      <c r="BD10937" s="7"/>
      <c r="BG10937" s="7"/>
      <c r="BH10937" s="7"/>
      <c r="BI10937" s="7"/>
      <c r="BJ10937" s="7"/>
      <c r="BK10937" s="7"/>
      <c r="BL10937" s="7"/>
      <c r="BM10937" s="7"/>
      <c r="BP10937" s="7"/>
      <c r="BQ10937" s="7"/>
      <c r="BR10937" s="7"/>
      <c r="BS10937" s="7"/>
      <c r="BT10937" s="7"/>
      <c r="BU10937" s="7"/>
      <c r="BV10937" s="7"/>
      <c r="BW10937" s="7"/>
    </row>
    <row r="10938" spans="43:75" x14ac:dyDescent="0.2">
      <c r="AQ10938" s="7"/>
      <c r="AR10938" s="7"/>
      <c r="AS10938" s="7"/>
      <c r="AT10938" s="7"/>
      <c r="AU10938" s="7"/>
      <c r="AV10938" s="234"/>
      <c r="AX10938" s="7"/>
      <c r="AY10938" s="7"/>
      <c r="AZ10938" s="7"/>
      <c r="BA10938" s="7"/>
      <c r="BB10938" s="7"/>
      <c r="BC10938" s="7"/>
      <c r="BD10938" s="7"/>
      <c r="BG10938" s="7"/>
      <c r="BH10938" s="7"/>
      <c r="BI10938" s="7"/>
      <c r="BJ10938" s="7"/>
      <c r="BK10938" s="7"/>
      <c r="BL10938" s="7"/>
      <c r="BM10938" s="7"/>
      <c r="BP10938" s="7"/>
      <c r="BQ10938" s="7"/>
      <c r="BR10938" s="7"/>
      <c r="BS10938" s="7"/>
      <c r="BT10938" s="7"/>
      <c r="BU10938" s="7"/>
      <c r="BV10938" s="7"/>
      <c r="BW10938" s="7"/>
    </row>
    <row r="10939" spans="43:75" x14ac:dyDescent="0.2">
      <c r="AQ10939" s="7"/>
      <c r="AR10939" s="7"/>
      <c r="AS10939" s="7"/>
      <c r="AT10939" s="7"/>
      <c r="AU10939" s="7"/>
      <c r="AV10939" s="234"/>
      <c r="AX10939" s="7"/>
      <c r="AY10939" s="7"/>
      <c r="AZ10939" s="7"/>
      <c r="BA10939" s="7"/>
      <c r="BB10939" s="7"/>
      <c r="BC10939" s="7"/>
      <c r="BD10939" s="7"/>
      <c r="BG10939" s="7"/>
      <c r="BH10939" s="7"/>
      <c r="BI10939" s="7"/>
      <c r="BJ10939" s="7"/>
      <c r="BK10939" s="7"/>
      <c r="BL10939" s="7"/>
      <c r="BM10939" s="7"/>
      <c r="BP10939" s="7"/>
      <c r="BQ10939" s="7"/>
      <c r="BR10939" s="7"/>
      <c r="BS10939" s="7"/>
      <c r="BT10939" s="7"/>
      <c r="BU10939" s="7"/>
      <c r="BV10939" s="7"/>
      <c r="BW10939" s="7"/>
    </row>
    <row r="10940" spans="43:75" x14ac:dyDescent="0.2">
      <c r="AQ10940" s="7"/>
      <c r="AR10940" s="7"/>
      <c r="AS10940" s="7"/>
      <c r="AT10940" s="7"/>
      <c r="AU10940" s="7"/>
      <c r="AV10940" s="234"/>
      <c r="AX10940" s="7"/>
      <c r="AY10940" s="7"/>
      <c r="AZ10940" s="7"/>
      <c r="BA10940" s="7"/>
      <c r="BB10940" s="7"/>
      <c r="BC10940" s="7"/>
      <c r="BD10940" s="7"/>
      <c r="BG10940" s="7"/>
      <c r="BH10940" s="7"/>
      <c r="BI10940" s="7"/>
      <c r="BJ10940" s="7"/>
      <c r="BK10940" s="7"/>
      <c r="BL10940" s="7"/>
      <c r="BM10940" s="7"/>
      <c r="BP10940" s="7"/>
      <c r="BQ10940" s="7"/>
      <c r="BR10940" s="7"/>
      <c r="BS10940" s="7"/>
      <c r="BT10940" s="7"/>
      <c r="BU10940" s="7"/>
      <c r="BV10940" s="7"/>
      <c r="BW10940" s="7"/>
    </row>
    <row r="10941" spans="43:75" x14ac:dyDescent="0.2">
      <c r="AQ10941" s="7"/>
      <c r="AR10941" s="7"/>
      <c r="AS10941" s="7"/>
      <c r="AT10941" s="7"/>
      <c r="AU10941" s="7"/>
      <c r="AV10941" s="234"/>
      <c r="AX10941" s="7"/>
      <c r="AY10941" s="7"/>
      <c r="AZ10941" s="7"/>
      <c r="BA10941" s="7"/>
      <c r="BB10941" s="7"/>
      <c r="BC10941" s="7"/>
      <c r="BD10941" s="7"/>
      <c r="BG10941" s="7"/>
      <c r="BH10941" s="7"/>
      <c r="BI10941" s="7"/>
      <c r="BJ10941" s="7"/>
      <c r="BK10941" s="7"/>
      <c r="BL10941" s="7"/>
      <c r="BM10941" s="7"/>
      <c r="BP10941" s="7"/>
      <c r="BQ10941" s="7"/>
      <c r="BR10941" s="7"/>
      <c r="BS10941" s="7"/>
      <c r="BT10941" s="7"/>
      <c r="BU10941" s="7"/>
      <c r="BV10941" s="7"/>
      <c r="BW10941" s="7"/>
    </row>
    <row r="10942" spans="43:75" x14ac:dyDescent="0.2">
      <c r="AQ10942" s="7"/>
      <c r="AR10942" s="7"/>
      <c r="AS10942" s="7"/>
      <c r="AT10942" s="7"/>
      <c r="AU10942" s="7"/>
      <c r="AV10942" s="234"/>
      <c r="AX10942" s="7"/>
      <c r="AY10942" s="7"/>
      <c r="AZ10942" s="7"/>
      <c r="BA10942" s="7"/>
      <c r="BB10942" s="7"/>
      <c r="BC10942" s="7"/>
      <c r="BD10942" s="7"/>
      <c r="BG10942" s="7"/>
      <c r="BH10942" s="7"/>
      <c r="BI10942" s="7"/>
      <c r="BJ10942" s="7"/>
      <c r="BK10942" s="7"/>
      <c r="BL10942" s="7"/>
      <c r="BM10942" s="7"/>
      <c r="BP10942" s="7"/>
      <c r="BQ10942" s="7"/>
      <c r="BR10942" s="7"/>
      <c r="BS10942" s="7"/>
      <c r="BT10942" s="7"/>
      <c r="BU10942" s="7"/>
      <c r="BV10942" s="7"/>
      <c r="BW10942" s="7"/>
    </row>
    <row r="10943" spans="43:75" x14ac:dyDescent="0.2">
      <c r="AQ10943" s="7"/>
      <c r="AR10943" s="7"/>
      <c r="AS10943" s="7"/>
      <c r="AT10943" s="7"/>
      <c r="AU10943" s="7"/>
      <c r="AV10943" s="234"/>
      <c r="AX10943" s="7"/>
      <c r="AY10943" s="7"/>
      <c r="AZ10943" s="7"/>
      <c r="BA10943" s="7"/>
      <c r="BB10943" s="7"/>
      <c r="BC10943" s="7"/>
      <c r="BD10943" s="7"/>
      <c r="BG10943" s="7"/>
      <c r="BH10943" s="7"/>
      <c r="BI10943" s="7"/>
      <c r="BJ10943" s="7"/>
      <c r="BK10943" s="7"/>
      <c r="BL10943" s="7"/>
      <c r="BM10943" s="7"/>
      <c r="BP10943" s="7"/>
      <c r="BQ10943" s="7"/>
      <c r="BR10943" s="7"/>
      <c r="BS10943" s="7"/>
      <c r="BT10943" s="7"/>
      <c r="BU10943" s="7"/>
      <c r="BV10943" s="7"/>
      <c r="BW10943" s="7"/>
    </row>
    <row r="10944" spans="43:75" x14ac:dyDescent="0.2">
      <c r="AQ10944" s="7"/>
      <c r="AR10944" s="7"/>
      <c r="AS10944" s="7"/>
      <c r="AT10944" s="7"/>
      <c r="AU10944" s="7"/>
      <c r="AV10944" s="234"/>
      <c r="AX10944" s="7"/>
      <c r="AY10944" s="7"/>
      <c r="AZ10944" s="7"/>
      <c r="BA10944" s="7"/>
      <c r="BB10944" s="7"/>
      <c r="BC10944" s="7"/>
      <c r="BD10944" s="7"/>
      <c r="BG10944" s="7"/>
      <c r="BH10944" s="7"/>
      <c r="BI10944" s="7"/>
      <c r="BJ10944" s="7"/>
      <c r="BK10944" s="7"/>
      <c r="BL10944" s="7"/>
      <c r="BM10944" s="7"/>
      <c r="BP10944" s="7"/>
      <c r="BQ10944" s="7"/>
      <c r="BR10944" s="7"/>
      <c r="BS10944" s="7"/>
      <c r="BT10944" s="7"/>
      <c r="BU10944" s="7"/>
      <c r="BV10944" s="7"/>
      <c r="BW10944" s="7"/>
    </row>
    <row r="10945" spans="43:75" x14ac:dyDescent="0.2">
      <c r="AQ10945" s="7"/>
      <c r="AR10945" s="7"/>
      <c r="AS10945" s="7"/>
      <c r="AT10945" s="7"/>
      <c r="AU10945" s="7"/>
      <c r="AV10945" s="234"/>
      <c r="AX10945" s="7"/>
      <c r="AY10945" s="7"/>
      <c r="AZ10945" s="7"/>
      <c r="BA10945" s="7"/>
      <c r="BB10945" s="7"/>
      <c r="BC10945" s="7"/>
      <c r="BD10945" s="7"/>
      <c r="BG10945" s="7"/>
      <c r="BH10945" s="7"/>
      <c r="BI10945" s="7"/>
      <c r="BJ10945" s="7"/>
      <c r="BK10945" s="7"/>
      <c r="BL10945" s="7"/>
      <c r="BM10945" s="7"/>
      <c r="BP10945" s="7"/>
      <c r="BQ10945" s="7"/>
      <c r="BR10945" s="7"/>
      <c r="BS10945" s="7"/>
      <c r="BT10945" s="7"/>
      <c r="BU10945" s="7"/>
      <c r="BV10945" s="7"/>
      <c r="BW10945" s="7"/>
    </row>
    <row r="10946" spans="43:75" x14ac:dyDescent="0.2">
      <c r="AQ10946" s="7"/>
      <c r="AR10946" s="7"/>
      <c r="AS10946" s="7"/>
      <c r="AT10946" s="7"/>
      <c r="AU10946" s="7"/>
      <c r="AV10946" s="234"/>
      <c r="AX10946" s="7"/>
      <c r="AY10946" s="7"/>
      <c r="AZ10946" s="7"/>
      <c r="BA10946" s="7"/>
      <c r="BB10946" s="7"/>
      <c r="BC10946" s="7"/>
      <c r="BD10946" s="7"/>
      <c r="BG10946" s="7"/>
      <c r="BH10946" s="7"/>
      <c r="BI10946" s="7"/>
      <c r="BJ10946" s="7"/>
      <c r="BK10946" s="7"/>
      <c r="BL10946" s="7"/>
      <c r="BM10946" s="7"/>
      <c r="BP10946" s="7"/>
      <c r="BQ10946" s="7"/>
      <c r="BR10946" s="7"/>
      <c r="BS10946" s="7"/>
      <c r="BT10946" s="7"/>
      <c r="BU10946" s="7"/>
      <c r="BV10946" s="7"/>
      <c r="BW10946" s="7"/>
    </row>
    <row r="10947" spans="43:75" x14ac:dyDescent="0.2">
      <c r="AQ10947" s="7"/>
      <c r="AR10947" s="7"/>
      <c r="AS10947" s="7"/>
      <c r="AT10947" s="7"/>
      <c r="AU10947" s="7"/>
      <c r="AV10947" s="234"/>
      <c r="AX10947" s="7"/>
      <c r="AY10947" s="7"/>
      <c r="AZ10947" s="7"/>
      <c r="BA10947" s="7"/>
      <c r="BB10947" s="7"/>
      <c r="BC10947" s="7"/>
      <c r="BD10947" s="7"/>
      <c r="BG10947" s="7"/>
      <c r="BH10947" s="7"/>
      <c r="BI10947" s="7"/>
      <c r="BJ10947" s="7"/>
      <c r="BK10947" s="7"/>
      <c r="BL10947" s="7"/>
      <c r="BM10947" s="7"/>
      <c r="BP10947" s="7"/>
      <c r="BQ10947" s="7"/>
      <c r="BR10947" s="7"/>
      <c r="BS10947" s="7"/>
      <c r="BT10947" s="7"/>
      <c r="BU10947" s="7"/>
      <c r="BV10947" s="7"/>
      <c r="BW10947" s="7"/>
    </row>
    <row r="10948" spans="43:75" x14ac:dyDescent="0.2">
      <c r="AQ10948" s="7"/>
      <c r="AR10948" s="7"/>
      <c r="AS10948" s="7"/>
      <c r="AT10948" s="7"/>
      <c r="AU10948" s="7"/>
      <c r="AV10948" s="234"/>
      <c r="AX10948" s="7"/>
      <c r="AY10948" s="7"/>
      <c r="AZ10948" s="7"/>
      <c r="BA10948" s="7"/>
      <c r="BB10948" s="7"/>
      <c r="BC10948" s="7"/>
      <c r="BD10948" s="7"/>
      <c r="BG10948" s="7"/>
      <c r="BH10948" s="7"/>
      <c r="BI10948" s="7"/>
      <c r="BJ10948" s="7"/>
      <c r="BK10948" s="7"/>
      <c r="BL10948" s="7"/>
      <c r="BM10948" s="7"/>
      <c r="BP10948" s="7"/>
      <c r="BQ10948" s="7"/>
      <c r="BR10948" s="7"/>
      <c r="BS10948" s="7"/>
      <c r="BT10948" s="7"/>
      <c r="BU10948" s="7"/>
      <c r="BV10948" s="7"/>
      <c r="BW10948" s="7"/>
    </row>
    <row r="10949" spans="43:75" x14ac:dyDescent="0.2">
      <c r="AQ10949" s="7"/>
      <c r="AR10949" s="7"/>
      <c r="AS10949" s="7"/>
      <c r="AT10949" s="7"/>
      <c r="AU10949" s="7"/>
      <c r="AV10949" s="234"/>
      <c r="AX10949" s="7"/>
      <c r="AY10949" s="7"/>
      <c r="AZ10949" s="7"/>
      <c r="BA10949" s="7"/>
      <c r="BB10949" s="7"/>
      <c r="BC10949" s="7"/>
      <c r="BD10949" s="7"/>
      <c r="BG10949" s="7"/>
      <c r="BH10949" s="7"/>
      <c r="BI10949" s="7"/>
      <c r="BJ10949" s="7"/>
      <c r="BK10949" s="7"/>
      <c r="BL10949" s="7"/>
      <c r="BM10949" s="7"/>
      <c r="BP10949" s="7"/>
      <c r="BQ10949" s="7"/>
      <c r="BR10949" s="7"/>
      <c r="BS10949" s="7"/>
      <c r="BT10949" s="7"/>
      <c r="BU10949" s="7"/>
      <c r="BV10949" s="7"/>
      <c r="BW10949" s="7"/>
    </row>
    <row r="10950" spans="43:75" x14ac:dyDescent="0.2">
      <c r="AQ10950" s="7"/>
      <c r="AR10950" s="7"/>
      <c r="AS10950" s="7"/>
      <c r="AT10950" s="7"/>
      <c r="AU10950" s="7"/>
      <c r="AV10950" s="234"/>
      <c r="AX10950" s="7"/>
      <c r="AY10950" s="7"/>
      <c r="AZ10950" s="7"/>
      <c r="BA10950" s="7"/>
      <c r="BB10950" s="7"/>
      <c r="BC10950" s="7"/>
      <c r="BD10950" s="7"/>
      <c r="BG10950" s="7"/>
      <c r="BH10950" s="7"/>
      <c r="BI10950" s="7"/>
      <c r="BJ10950" s="7"/>
      <c r="BK10950" s="7"/>
      <c r="BL10950" s="7"/>
      <c r="BM10950" s="7"/>
      <c r="BP10950" s="7"/>
      <c r="BQ10950" s="7"/>
      <c r="BR10950" s="7"/>
      <c r="BS10950" s="7"/>
      <c r="BT10950" s="7"/>
      <c r="BU10950" s="7"/>
      <c r="BV10950" s="7"/>
      <c r="BW10950" s="7"/>
    </row>
    <row r="10951" spans="43:75" x14ac:dyDescent="0.2">
      <c r="AQ10951" s="7"/>
      <c r="AR10951" s="7"/>
      <c r="AS10951" s="7"/>
      <c r="AT10951" s="7"/>
      <c r="AU10951" s="7"/>
      <c r="AV10951" s="234"/>
      <c r="AX10951" s="7"/>
      <c r="AY10951" s="7"/>
      <c r="AZ10951" s="7"/>
      <c r="BA10951" s="7"/>
      <c r="BB10951" s="7"/>
      <c r="BC10951" s="7"/>
      <c r="BD10951" s="7"/>
      <c r="BG10951" s="7"/>
      <c r="BH10951" s="7"/>
      <c r="BI10951" s="7"/>
      <c r="BJ10951" s="7"/>
      <c r="BK10951" s="7"/>
      <c r="BL10951" s="7"/>
      <c r="BM10951" s="7"/>
      <c r="BP10951" s="7"/>
      <c r="BQ10951" s="7"/>
      <c r="BR10951" s="7"/>
      <c r="BS10951" s="7"/>
      <c r="BT10951" s="7"/>
      <c r="BU10951" s="7"/>
      <c r="BV10951" s="7"/>
      <c r="BW10951" s="7"/>
    </row>
    <row r="10952" spans="43:75" x14ac:dyDescent="0.2">
      <c r="AQ10952" s="7"/>
      <c r="AR10952" s="7"/>
      <c r="AS10952" s="7"/>
      <c r="AT10952" s="7"/>
      <c r="AU10952" s="7"/>
      <c r="AV10952" s="234"/>
      <c r="AX10952" s="7"/>
      <c r="AY10952" s="7"/>
      <c r="AZ10952" s="7"/>
      <c r="BA10952" s="7"/>
      <c r="BB10952" s="7"/>
      <c r="BC10952" s="7"/>
      <c r="BD10952" s="7"/>
      <c r="BG10952" s="7"/>
      <c r="BH10952" s="7"/>
      <c r="BI10952" s="7"/>
      <c r="BJ10952" s="7"/>
      <c r="BK10952" s="7"/>
      <c r="BL10952" s="7"/>
      <c r="BM10952" s="7"/>
      <c r="BP10952" s="7"/>
      <c r="BQ10952" s="7"/>
      <c r="BR10952" s="7"/>
      <c r="BS10952" s="7"/>
      <c r="BT10952" s="7"/>
      <c r="BU10952" s="7"/>
      <c r="BV10952" s="7"/>
      <c r="BW10952" s="7"/>
    </row>
    <row r="10953" spans="43:75" x14ac:dyDescent="0.2">
      <c r="AQ10953" s="7"/>
      <c r="AR10953" s="7"/>
      <c r="AS10953" s="7"/>
      <c r="AT10953" s="7"/>
      <c r="AU10953" s="7"/>
      <c r="AV10953" s="234"/>
      <c r="AX10953" s="7"/>
      <c r="AY10953" s="7"/>
      <c r="AZ10953" s="7"/>
      <c r="BA10953" s="7"/>
      <c r="BB10953" s="7"/>
      <c r="BC10953" s="7"/>
      <c r="BD10953" s="7"/>
      <c r="BG10953" s="7"/>
      <c r="BH10953" s="7"/>
      <c r="BI10953" s="7"/>
      <c r="BJ10953" s="7"/>
      <c r="BK10953" s="7"/>
      <c r="BL10953" s="7"/>
      <c r="BM10953" s="7"/>
      <c r="BP10953" s="7"/>
      <c r="BQ10953" s="7"/>
      <c r="BR10953" s="7"/>
      <c r="BS10953" s="7"/>
      <c r="BT10953" s="7"/>
      <c r="BU10953" s="7"/>
      <c r="BV10953" s="7"/>
      <c r="BW10953" s="7"/>
    </row>
    <row r="10954" spans="43:75" x14ac:dyDescent="0.2">
      <c r="AQ10954" s="7"/>
      <c r="AR10954" s="7"/>
      <c r="AS10954" s="7"/>
      <c r="AT10954" s="7"/>
      <c r="AU10954" s="7"/>
      <c r="AV10954" s="234"/>
      <c r="AX10954" s="7"/>
      <c r="AY10954" s="7"/>
      <c r="AZ10954" s="7"/>
      <c r="BA10954" s="7"/>
      <c r="BB10954" s="7"/>
      <c r="BC10954" s="7"/>
      <c r="BD10954" s="7"/>
      <c r="BG10954" s="7"/>
      <c r="BH10954" s="7"/>
      <c r="BI10954" s="7"/>
      <c r="BJ10954" s="7"/>
      <c r="BK10954" s="7"/>
      <c r="BL10954" s="7"/>
      <c r="BM10954" s="7"/>
      <c r="BP10954" s="7"/>
      <c r="BQ10954" s="7"/>
      <c r="BR10954" s="7"/>
      <c r="BS10954" s="7"/>
      <c r="BT10954" s="7"/>
      <c r="BU10954" s="7"/>
      <c r="BV10954" s="7"/>
      <c r="BW10954" s="7"/>
    </row>
    <row r="10955" spans="43:75" x14ac:dyDescent="0.2">
      <c r="AQ10955" s="7"/>
      <c r="AR10955" s="7"/>
      <c r="AS10955" s="7"/>
      <c r="AT10955" s="7"/>
      <c r="AU10955" s="7"/>
      <c r="AV10955" s="234"/>
      <c r="AX10955" s="7"/>
      <c r="AY10955" s="7"/>
      <c r="AZ10955" s="7"/>
      <c r="BA10955" s="7"/>
      <c r="BB10955" s="7"/>
      <c r="BC10955" s="7"/>
      <c r="BD10955" s="7"/>
      <c r="BG10955" s="7"/>
      <c r="BH10955" s="7"/>
      <c r="BI10955" s="7"/>
      <c r="BJ10955" s="7"/>
      <c r="BK10955" s="7"/>
      <c r="BL10955" s="7"/>
      <c r="BM10955" s="7"/>
      <c r="BP10955" s="7"/>
      <c r="BQ10955" s="7"/>
      <c r="BR10955" s="7"/>
      <c r="BS10955" s="7"/>
      <c r="BT10955" s="7"/>
      <c r="BU10955" s="7"/>
      <c r="BV10955" s="7"/>
      <c r="BW10955" s="7"/>
    </row>
    <row r="10956" spans="43:75" x14ac:dyDescent="0.2">
      <c r="AQ10956" s="7"/>
      <c r="AR10956" s="7"/>
      <c r="AS10956" s="7"/>
      <c r="AT10956" s="7"/>
      <c r="AU10956" s="7"/>
      <c r="AV10956" s="234"/>
      <c r="AX10956" s="7"/>
      <c r="AY10956" s="7"/>
      <c r="AZ10956" s="7"/>
      <c r="BA10956" s="7"/>
      <c r="BB10956" s="7"/>
      <c r="BC10956" s="7"/>
      <c r="BD10956" s="7"/>
      <c r="BG10956" s="7"/>
      <c r="BH10956" s="7"/>
      <c r="BI10956" s="7"/>
      <c r="BJ10956" s="7"/>
      <c r="BK10956" s="7"/>
      <c r="BL10956" s="7"/>
      <c r="BM10956" s="7"/>
      <c r="BP10956" s="7"/>
      <c r="BQ10956" s="7"/>
      <c r="BR10956" s="7"/>
      <c r="BS10956" s="7"/>
      <c r="BT10956" s="7"/>
      <c r="BU10956" s="7"/>
      <c r="BV10956" s="7"/>
      <c r="BW10956" s="7"/>
    </row>
    <row r="10957" spans="43:75" x14ac:dyDescent="0.2">
      <c r="AQ10957" s="7"/>
      <c r="AR10957" s="7"/>
      <c r="AS10957" s="7"/>
      <c r="AT10957" s="7"/>
      <c r="AU10957" s="7"/>
      <c r="AV10957" s="234"/>
      <c r="AX10957" s="7"/>
      <c r="AY10957" s="7"/>
      <c r="AZ10957" s="7"/>
      <c r="BA10957" s="7"/>
      <c r="BB10957" s="7"/>
      <c r="BC10957" s="7"/>
      <c r="BD10957" s="7"/>
      <c r="BG10957" s="7"/>
      <c r="BH10957" s="7"/>
      <c r="BI10957" s="7"/>
      <c r="BJ10957" s="7"/>
      <c r="BK10957" s="7"/>
      <c r="BL10957" s="7"/>
      <c r="BM10957" s="7"/>
      <c r="BP10957" s="7"/>
      <c r="BQ10957" s="7"/>
      <c r="BR10957" s="7"/>
      <c r="BS10957" s="7"/>
      <c r="BT10957" s="7"/>
      <c r="BU10957" s="7"/>
      <c r="BV10957" s="7"/>
      <c r="BW10957" s="7"/>
    </row>
    <row r="10958" spans="43:75" x14ac:dyDescent="0.2">
      <c r="AQ10958" s="7"/>
      <c r="AR10958" s="7"/>
      <c r="AS10958" s="7"/>
      <c r="AT10958" s="7"/>
      <c r="AU10958" s="7"/>
      <c r="AV10958" s="234"/>
      <c r="AX10958" s="7"/>
      <c r="AY10958" s="7"/>
      <c r="AZ10958" s="7"/>
      <c r="BA10958" s="7"/>
      <c r="BB10958" s="7"/>
      <c r="BC10958" s="7"/>
      <c r="BD10958" s="7"/>
      <c r="BG10958" s="7"/>
      <c r="BH10958" s="7"/>
      <c r="BI10958" s="7"/>
      <c r="BJ10958" s="7"/>
      <c r="BK10958" s="7"/>
      <c r="BL10958" s="7"/>
      <c r="BM10958" s="7"/>
      <c r="BP10958" s="7"/>
      <c r="BQ10958" s="7"/>
      <c r="BR10958" s="7"/>
      <c r="BS10958" s="7"/>
      <c r="BT10958" s="7"/>
      <c r="BU10958" s="7"/>
      <c r="BV10958" s="7"/>
      <c r="BW10958" s="7"/>
    </row>
    <row r="10959" spans="43:75" x14ac:dyDescent="0.2">
      <c r="AQ10959" s="7"/>
      <c r="AR10959" s="7"/>
      <c r="AS10959" s="7"/>
      <c r="AT10959" s="7"/>
      <c r="AU10959" s="7"/>
      <c r="AV10959" s="234"/>
      <c r="AX10959" s="7"/>
      <c r="AY10959" s="7"/>
      <c r="AZ10959" s="7"/>
      <c r="BA10959" s="7"/>
      <c r="BB10959" s="7"/>
      <c r="BC10959" s="7"/>
      <c r="BD10959" s="7"/>
      <c r="BG10959" s="7"/>
      <c r="BH10959" s="7"/>
      <c r="BI10959" s="7"/>
      <c r="BJ10959" s="7"/>
      <c r="BK10959" s="7"/>
      <c r="BL10959" s="7"/>
      <c r="BM10959" s="7"/>
      <c r="BP10959" s="7"/>
      <c r="BQ10959" s="7"/>
      <c r="BR10959" s="7"/>
      <c r="BS10959" s="7"/>
      <c r="BT10959" s="7"/>
      <c r="BU10959" s="7"/>
      <c r="BV10959" s="7"/>
      <c r="BW10959" s="7"/>
    </row>
    <row r="10960" spans="43:75" x14ac:dyDescent="0.2">
      <c r="AQ10960" s="7"/>
      <c r="AR10960" s="7"/>
      <c r="AS10960" s="7"/>
      <c r="AT10960" s="7"/>
      <c r="AU10960" s="7"/>
      <c r="AV10960" s="234"/>
      <c r="AX10960" s="7"/>
      <c r="AY10960" s="7"/>
      <c r="AZ10960" s="7"/>
      <c r="BA10960" s="7"/>
      <c r="BB10960" s="7"/>
      <c r="BC10960" s="7"/>
      <c r="BD10960" s="7"/>
      <c r="BG10960" s="7"/>
      <c r="BH10960" s="7"/>
      <c r="BI10960" s="7"/>
      <c r="BJ10960" s="7"/>
      <c r="BK10960" s="7"/>
      <c r="BL10960" s="7"/>
      <c r="BM10960" s="7"/>
      <c r="BP10960" s="7"/>
      <c r="BQ10960" s="7"/>
      <c r="BR10960" s="7"/>
      <c r="BS10960" s="7"/>
      <c r="BT10960" s="7"/>
      <c r="BU10960" s="7"/>
      <c r="BV10960" s="7"/>
      <c r="BW10960" s="7"/>
    </row>
    <row r="10961" spans="43:75" x14ac:dyDescent="0.2">
      <c r="AQ10961" s="7"/>
      <c r="AR10961" s="7"/>
      <c r="AS10961" s="7"/>
      <c r="AT10961" s="7"/>
      <c r="AU10961" s="7"/>
      <c r="AV10961" s="234"/>
      <c r="AX10961" s="7"/>
      <c r="AY10961" s="7"/>
      <c r="AZ10961" s="7"/>
      <c r="BA10961" s="7"/>
      <c r="BB10961" s="7"/>
      <c r="BC10961" s="7"/>
      <c r="BD10961" s="7"/>
      <c r="BG10961" s="7"/>
      <c r="BH10961" s="7"/>
      <c r="BI10961" s="7"/>
      <c r="BJ10961" s="7"/>
      <c r="BK10961" s="7"/>
      <c r="BL10961" s="7"/>
      <c r="BM10961" s="7"/>
      <c r="BP10961" s="7"/>
      <c r="BQ10961" s="7"/>
      <c r="BR10961" s="7"/>
      <c r="BS10961" s="7"/>
      <c r="BT10961" s="7"/>
      <c r="BU10961" s="7"/>
      <c r="BV10961" s="7"/>
      <c r="BW10961" s="7"/>
    </row>
    <row r="10962" spans="43:75" x14ac:dyDescent="0.2">
      <c r="AQ10962" s="7"/>
      <c r="AR10962" s="7"/>
      <c r="AS10962" s="7"/>
      <c r="AT10962" s="7"/>
      <c r="AU10962" s="7"/>
      <c r="AV10962" s="234"/>
      <c r="AX10962" s="7"/>
      <c r="AY10962" s="7"/>
      <c r="AZ10962" s="7"/>
      <c r="BA10962" s="7"/>
      <c r="BB10962" s="7"/>
      <c r="BC10962" s="7"/>
      <c r="BD10962" s="7"/>
      <c r="BG10962" s="7"/>
      <c r="BH10962" s="7"/>
      <c r="BI10962" s="7"/>
      <c r="BJ10962" s="7"/>
      <c r="BK10962" s="7"/>
      <c r="BL10962" s="7"/>
      <c r="BM10962" s="7"/>
      <c r="BP10962" s="7"/>
      <c r="BQ10962" s="7"/>
      <c r="BR10962" s="7"/>
      <c r="BS10962" s="7"/>
      <c r="BT10962" s="7"/>
      <c r="BU10962" s="7"/>
      <c r="BV10962" s="7"/>
      <c r="BW10962" s="7"/>
    </row>
    <row r="10963" spans="43:75" x14ac:dyDescent="0.2">
      <c r="AQ10963" s="7"/>
      <c r="AR10963" s="7"/>
      <c r="AS10963" s="7"/>
      <c r="AT10963" s="7"/>
      <c r="AU10963" s="7"/>
      <c r="AV10963" s="234"/>
      <c r="AX10963" s="7"/>
      <c r="AY10963" s="7"/>
      <c r="AZ10963" s="7"/>
      <c r="BA10963" s="7"/>
      <c r="BB10963" s="7"/>
      <c r="BC10963" s="7"/>
      <c r="BD10963" s="7"/>
      <c r="BG10963" s="7"/>
      <c r="BH10963" s="7"/>
      <c r="BI10963" s="7"/>
      <c r="BJ10963" s="7"/>
      <c r="BK10963" s="7"/>
      <c r="BL10963" s="7"/>
      <c r="BM10963" s="7"/>
      <c r="BP10963" s="7"/>
      <c r="BQ10963" s="7"/>
      <c r="BR10963" s="7"/>
      <c r="BS10963" s="7"/>
      <c r="BT10963" s="7"/>
      <c r="BU10963" s="7"/>
      <c r="BV10963" s="7"/>
      <c r="BW10963" s="7"/>
    </row>
    <row r="10964" spans="43:75" x14ac:dyDescent="0.2">
      <c r="AQ10964" s="7"/>
      <c r="AR10964" s="7"/>
      <c r="AS10964" s="7"/>
      <c r="AT10964" s="7"/>
      <c r="AU10964" s="7"/>
      <c r="AV10964" s="234"/>
      <c r="AX10964" s="7"/>
      <c r="AY10964" s="7"/>
      <c r="AZ10964" s="7"/>
      <c r="BA10964" s="7"/>
      <c r="BB10964" s="7"/>
      <c r="BC10964" s="7"/>
      <c r="BD10964" s="7"/>
      <c r="BG10964" s="7"/>
      <c r="BH10964" s="7"/>
      <c r="BI10964" s="7"/>
      <c r="BJ10964" s="7"/>
      <c r="BK10964" s="7"/>
      <c r="BL10964" s="7"/>
      <c r="BM10964" s="7"/>
      <c r="BP10964" s="7"/>
      <c r="BQ10964" s="7"/>
      <c r="BR10964" s="7"/>
      <c r="BS10964" s="7"/>
      <c r="BT10964" s="7"/>
      <c r="BU10964" s="7"/>
      <c r="BV10964" s="7"/>
      <c r="BW10964" s="7"/>
    </row>
    <row r="10965" spans="43:75" x14ac:dyDescent="0.2">
      <c r="AQ10965" s="7"/>
      <c r="AR10965" s="7"/>
      <c r="AS10965" s="7"/>
      <c r="AT10965" s="7"/>
      <c r="AU10965" s="7"/>
      <c r="AV10965" s="234"/>
      <c r="AX10965" s="7"/>
      <c r="AY10965" s="7"/>
      <c r="AZ10965" s="7"/>
      <c r="BA10965" s="7"/>
      <c r="BB10965" s="7"/>
      <c r="BC10965" s="7"/>
      <c r="BD10965" s="7"/>
      <c r="BG10965" s="7"/>
      <c r="BH10965" s="7"/>
      <c r="BI10965" s="7"/>
      <c r="BJ10965" s="7"/>
      <c r="BK10965" s="7"/>
      <c r="BL10965" s="7"/>
      <c r="BM10965" s="7"/>
      <c r="BP10965" s="7"/>
      <c r="BQ10965" s="7"/>
      <c r="BR10965" s="7"/>
      <c r="BS10965" s="7"/>
      <c r="BT10965" s="7"/>
      <c r="BU10965" s="7"/>
      <c r="BV10965" s="7"/>
      <c r="BW10965" s="7"/>
    </row>
    <row r="10966" spans="43:75" x14ac:dyDescent="0.2">
      <c r="AQ10966" s="7"/>
      <c r="AR10966" s="7"/>
      <c r="AS10966" s="7"/>
      <c r="AT10966" s="7"/>
      <c r="AU10966" s="7"/>
      <c r="AV10966" s="234"/>
      <c r="AX10966" s="7"/>
      <c r="AY10966" s="7"/>
      <c r="AZ10966" s="7"/>
      <c r="BA10966" s="7"/>
      <c r="BB10966" s="7"/>
      <c r="BC10966" s="7"/>
      <c r="BD10966" s="7"/>
      <c r="BG10966" s="7"/>
      <c r="BH10966" s="7"/>
      <c r="BI10966" s="7"/>
      <c r="BJ10966" s="7"/>
      <c r="BK10966" s="7"/>
      <c r="BL10966" s="7"/>
      <c r="BM10966" s="7"/>
      <c r="BP10966" s="7"/>
      <c r="BQ10966" s="7"/>
      <c r="BR10966" s="7"/>
      <c r="BS10966" s="7"/>
      <c r="BT10966" s="7"/>
      <c r="BU10966" s="7"/>
      <c r="BV10966" s="7"/>
      <c r="BW10966" s="7"/>
    </row>
    <row r="10967" spans="43:75" x14ac:dyDescent="0.2">
      <c r="AQ10967" s="7"/>
      <c r="AR10967" s="7"/>
      <c r="AS10967" s="7"/>
      <c r="AT10967" s="7"/>
      <c r="AU10967" s="7"/>
      <c r="AV10967" s="234"/>
      <c r="AX10967" s="7"/>
      <c r="AY10967" s="7"/>
      <c r="AZ10967" s="7"/>
      <c r="BA10967" s="7"/>
      <c r="BB10967" s="7"/>
      <c r="BC10967" s="7"/>
      <c r="BD10967" s="7"/>
      <c r="BG10967" s="7"/>
      <c r="BH10967" s="7"/>
      <c r="BI10967" s="7"/>
      <c r="BJ10967" s="7"/>
      <c r="BK10967" s="7"/>
      <c r="BL10967" s="7"/>
      <c r="BM10967" s="7"/>
      <c r="BP10967" s="7"/>
      <c r="BQ10967" s="7"/>
      <c r="BR10967" s="7"/>
      <c r="BS10967" s="7"/>
      <c r="BT10967" s="7"/>
      <c r="BU10967" s="7"/>
      <c r="BV10967" s="7"/>
      <c r="BW10967" s="7"/>
    </row>
    <row r="10968" spans="43:75" x14ac:dyDescent="0.2">
      <c r="AQ10968" s="7"/>
      <c r="AR10968" s="7"/>
      <c r="AS10968" s="7"/>
      <c r="AT10968" s="7"/>
      <c r="AU10968" s="7"/>
      <c r="AV10968" s="234"/>
      <c r="AX10968" s="7"/>
      <c r="AY10968" s="7"/>
      <c r="AZ10968" s="7"/>
      <c r="BA10968" s="7"/>
      <c r="BB10968" s="7"/>
      <c r="BC10968" s="7"/>
      <c r="BD10968" s="7"/>
      <c r="BG10968" s="7"/>
      <c r="BH10968" s="7"/>
      <c r="BI10968" s="7"/>
      <c r="BJ10968" s="7"/>
      <c r="BK10968" s="7"/>
      <c r="BL10968" s="7"/>
      <c r="BM10968" s="7"/>
      <c r="BP10968" s="7"/>
      <c r="BQ10968" s="7"/>
      <c r="BR10968" s="7"/>
      <c r="BS10968" s="7"/>
      <c r="BT10968" s="7"/>
      <c r="BU10968" s="7"/>
      <c r="BV10968" s="7"/>
      <c r="BW10968" s="7"/>
    </row>
    <row r="10969" spans="43:75" x14ac:dyDescent="0.2">
      <c r="AQ10969" s="7"/>
      <c r="AR10969" s="7"/>
      <c r="AS10969" s="7"/>
      <c r="AT10969" s="7"/>
      <c r="AU10969" s="7"/>
      <c r="AV10969" s="234"/>
      <c r="AX10969" s="7"/>
      <c r="AY10969" s="7"/>
      <c r="AZ10969" s="7"/>
      <c r="BA10969" s="7"/>
      <c r="BB10969" s="7"/>
      <c r="BC10969" s="7"/>
      <c r="BD10969" s="7"/>
      <c r="BG10969" s="7"/>
      <c r="BH10969" s="7"/>
      <c r="BI10969" s="7"/>
      <c r="BJ10969" s="7"/>
      <c r="BK10969" s="7"/>
      <c r="BL10969" s="7"/>
      <c r="BM10969" s="7"/>
      <c r="BP10969" s="7"/>
      <c r="BQ10969" s="7"/>
      <c r="BR10969" s="7"/>
      <c r="BS10969" s="7"/>
      <c r="BT10969" s="7"/>
      <c r="BU10969" s="7"/>
      <c r="BV10969" s="7"/>
      <c r="BW10969" s="7"/>
    </row>
    <row r="10970" spans="43:75" x14ac:dyDescent="0.2">
      <c r="AQ10970" s="7"/>
      <c r="AR10970" s="7"/>
      <c r="AS10970" s="7"/>
      <c r="AT10970" s="7"/>
      <c r="AU10970" s="7"/>
      <c r="AV10970" s="234"/>
      <c r="AX10970" s="7"/>
      <c r="AY10970" s="7"/>
      <c r="AZ10970" s="7"/>
      <c r="BA10970" s="7"/>
      <c r="BB10970" s="7"/>
      <c r="BC10970" s="7"/>
      <c r="BD10970" s="7"/>
      <c r="BG10970" s="7"/>
      <c r="BH10970" s="7"/>
      <c r="BI10970" s="7"/>
      <c r="BJ10970" s="7"/>
      <c r="BK10970" s="7"/>
      <c r="BL10970" s="7"/>
      <c r="BM10970" s="7"/>
      <c r="BP10970" s="7"/>
      <c r="BQ10970" s="7"/>
      <c r="BR10970" s="7"/>
      <c r="BS10970" s="7"/>
      <c r="BT10970" s="7"/>
      <c r="BU10970" s="7"/>
      <c r="BV10970" s="7"/>
      <c r="BW10970" s="7"/>
    </row>
    <row r="10971" spans="43:75" x14ac:dyDescent="0.2">
      <c r="AQ10971" s="7"/>
      <c r="AR10971" s="7"/>
      <c r="AS10971" s="7"/>
      <c r="AT10971" s="7"/>
      <c r="AU10971" s="7"/>
      <c r="AV10971" s="234"/>
      <c r="AX10971" s="7"/>
      <c r="AY10971" s="7"/>
      <c r="AZ10971" s="7"/>
      <c r="BA10971" s="7"/>
      <c r="BB10971" s="7"/>
      <c r="BC10971" s="7"/>
      <c r="BD10971" s="7"/>
      <c r="BG10971" s="7"/>
      <c r="BH10971" s="7"/>
      <c r="BI10971" s="7"/>
      <c r="BJ10971" s="7"/>
      <c r="BK10971" s="7"/>
      <c r="BL10971" s="7"/>
      <c r="BM10971" s="7"/>
      <c r="BP10971" s="7"/>
      <c r="BQ10971" s="7"/>
      <c r="BR10971" s="7"/>
      <c r="BS10971" s="7"/>
      <c r="BT10971" s="7"/>
      <c r="BU10971" s="7"/>
      <c r="BV10971" s="7"/>
      <c r="BW10971" s="7"/>
    </row>
    <row r="10972" spans="43:75" x14ac:dyDescent="0.2">
      <c r="AQ10972" s="7"/>
      <c r="AR10972" s="7"/>
      <c r="AS10972" s="7"/>
      <c r="AT10972" s="7"/>
      <c r="AU10972" s="7"/>
      <c r="AV10972" s="234"/>
      <c r="AX10972" s="7"/>
      <c r="AY10972" s="7"/>
      <c r="AZ10972" s="7"/>
      <c r="BA10972" s="7"/>
      <c r="BB10972" s="7"/>
      <c r="BC10972" s="7"/>
      <c r="BD10972" s="7"/>
      <c r="BG10972" s="7"/>
      <c r="BH10972" s="7"/>
      <c r="BI10972" s="7"/>
      <c r="BJ10972" s="7"/>
      <c r="BK10972" s="7"/>
      <c r="BL10972" s="7"/>
      <c r="BM10972" s="7"/>
      <c r="BP10972" s="7"/>
      <c r="BQ10972" s="7"/>
      <c r="BR10972" s="7"/>
      <c r="BS10972" s="7"/>
      <c r="BT10972" s="7"/>
      <c r="BU10972" s="7"/>
      <c r="BV10972" s="7"/>
      <c r="BW10972" s="7"/>
    </row>
    <row r="10973" spans="43:75" x14ac:dyDescent="0.2">
      <c r="AQ10973" s="7"/>
      <c r="AR10973" s="7"/>
      <c r="AS10973" s="7"/>
      <c r="AT10973" s="7"/>
      <c r="AU10973" s="7"/>
      <c r="AV10973" s="234"/>
      <c r="AX10973" s="7"/>
      <c r="AY10973" s="7"/>
      <c r="AZ10973" s="7"/>
      <c r="BA10973" s="7"/>
      <c r="BB10973" s="7"/>
      <c r="BC10973" s="7"/>
      <c r="BD10973" s="7"/>
      <c r="BG10973" s="7"/>
      <c r="BH10973" s="7"/>
      <c r="BI10973" s="7"/>
      <c r="BJ10973" s="7"/>
      <c r="BK10973" s="7"/>
      <c r="BL10973" s="7"/>
      <c r="BM10973" s="7"/>
      <c r="BP10973" s="7"/>
      <c r="BQ10973" s="7"/>
      <c r="BR10973" s="7"/>
      <c r="BS10973" s="7"/>
      <c r="BT10973" s="7"/>
      <c r="BU10973" s="7"/>
      <c r="BV10973" s="7"/>
      <c r="BW10973" s="7"/>
    </row>
    <row r="10974" spans="43:75" x14ac:dyDescent="0.2">
      <c r="AQ10974" s="7"/>
      <c r="AR10974" s="7"/>
      <c r="AS10974" s="7"/>
      <c r="AT10974" s="7"/>
      <c r="AU10974" s="7"/>
      <c r="AV10974" s="234"/>
      <c r="AX10974" s="7"/>
      <c r="AY10974" s="7"/>
      <c r="AZ10974" s="7"/>
      <c r="BA10974" s="7"/>
      <c r="BB10974" s="7"/>
      <c r="BC10974" s="7"/>
      <c r="BD10974" s="7"/>
      <c r="BG10974" s="7"/>
      <c r="BH10974" s="7"/>
      <c r="BI10974" s="7"/>
      <c r="BJ10974" s="7"/>
      <c r="BK10974" s="7"/>
      <c r="BL10974" s="7"/>
      <c r="BM10974" s="7"/>
      <c r="BP10974" s="7"/>
      <c r="BQ10974" s="7"/>
      <c r="BR10974" s="7"/>
      <c r="BS10974" s="7"/>
      <c r="BT10974" s="7"/>
      <c r="BU10974" s="7"/>
      <c r="BV10974" s="7"/>
      <c r="BW10974" s="7"/>
    </row>
    <row r="10975" spans="43:75" x14ac:dyDescent="0.2">
      <c r="AQ10975" s="7"/>
      <c r="AR10975" s="7"/>
      <c r="AS10975" s="7"/>
      <c r="AT10975" s="7"/>
      <c r="AU10975" s="7"/>
      <c r="AV10975" s="234"/>
      <c r="AX10975" s="7"/>
      <c r="AY10975" s="7"/>
      <c r="AZ10975" s="7"/>
      <c r="BA10975" s="7"/>
      <c r="BB10975" s="7"/>
      <c r="BC10975" s="7"/>
      <c r="BD10975" s="7"/>
      <c r="BG10975" s="7"/>
      <c r="BH10975" s="7"/>
      <c r="BI10975" s="7"/>
      <c r="BJ10975" s="7"/>
      <c r="BK10975" s="7"/>
      <c r="BL10975" s="7"/>
      <c r="BM10975" s="7"/>
      <c r="BP10975" s="7"/>
      <c r="BQ10975" s="7"/>
      <c r="BR10975" s="7"/>
      <c r="BS10975" s="7"/>
      <c r="BT10975" s="7"/>
      <c r="BU10975" s="7"/>
      <c r="BV10975" s="7"/>
      <c r="BW10975" s="7"/>
    </row>
    <row r="10976" spans="43:75" x14ac:dyDescent="0.2">
      <c r="AQ10976" s="7"/>
      <c r="AR10976" s="7"/>
      <c r="AS10976" s="7"/>
      <c r="AT10976" s="7"/>
      <c r="AU10976" s="7"/>
      <c r="AV10976" s="234"/>
      <c r="AX10976" s="7"/>
      <c r="AY10976" s="7"/>
      <c r="AZ10976" s="7"/>
      <c r="BA10976" s="7"/>
      <c r="BB10976" s="7"/>
      <c r="BC10976" s="7"/>
      <c r="BD10976" s="7"/>
      <c r="BG10976" s="7"/>
      <c r="BH10976" s="7"/>
      <c r="BI10976" s="7"/>
      <c r="BJ10976" s="7"/>
      <c r="BK10976" s="7"/>
      <c r="BL10976" s="7"/>
      <c r="BM10976" s="7"/>
      <c r="BP10976" s="7"/>
      <c r="BQ10976" s="7"/>
      <c r="BR10976" s="7"/>
      <c r="BS10976" s="7"/>
      <c r="BT10976" s="7"/>
      <c r="BU10976" s="7"/>
      <c r="BV10976" s="7"/>
      <c r="BW10976" s="7"/>
    </row>
    <row r="10977" spans="43:75" x14ac:dyDescent="0.2">
      <c r="AQ10977" s="7"/>
      <c r="AR10977" s="7"/>
      <c r="AS10977" s="7"/>
      <c r="AT10977" s="7"/>
      <c r="AU10977" s="7"/>
      <c r="AV10977" s="234"/>
      <c r="AX10977" s="7"/>
      <c r="AY10977" s="7"/>
      <c r="AZ10977" s="7"/>
      <c r="BA10977" s="7"/>
      <c r="BB10977" s="7"/>
      <c r="BC10977" s="7"/>
      <c r="BD10977" s="7"/>
      <c r="BG10977" s="7"/>
      <c r="BH10977" s="7"/>
      <c r="BI10977" s="7"/>
      <c r="BJ10977" s="7"/>
      <c r="BK10977" s="7"/>
      <c r="BL10977" s="7"/>
      <c r="BM10977" s="7"/>
      <c r="BP10977" s="7"/>
      <c r="BQ10977" s="7"/>
      <c r="BR10977" s="7"/>
      <c r="BS10977" s="7"/>
      <c r="BT10977" s="7"/>
      <c r="BU10977" s="7"/>
      <c r="BV10977" s="7"/>
      <c r="BW10977" s="7"/>
    </row>
    <row r="10978" spans="43:75" x14ac:dyDescent="0.2">
      <c r="AQ10978" s="7"/>
      <c r="AR10978" s="7"/>
      <c r="AS10978" s="7"/>
      <c r="AT10978" s="7"/>
      <c r="AU10978" s="7"/>
      <c r="AV10978" s="234"/>
      <c r="AX10978" s="7"/>
      <c r="AY10978" s="7"/>
      <c r="AZ10978" s="7"/>
      <c r="BA10978" s="7"/>
      <c r="BB10978" s="7"/>
      <c r="BC10978" s="7"/>
      <c r="BD10978" s="7"/>
      <c r="BG10978" s="7"/>
      <c r="BH10978" s="7"/>
      <c r="BI10978" s="7"/>
      <c r="BJ10978" s="7"/>
      <c r="BK10978" s="7"/>
      <c r="BL10978" s="7"/>
      <c r="BM10978" s="7"/>
      <c r="BP10978" s="7"/>
      <c r="BQ10978" s="7"/>
      <c r="BR10978" s="7"/>
      <c r="BS10978" s="7"/>
      <c r="BT10978" s="7"/>
      <c r="BU10978" s="7"/>
      <c r="BV10978" s="7"/>
      <c r="BW10978" s="7"/>
    </row>
    <row r="10979" spans="43:75" x14ac:dyDescent="0.2">
      <c r="AQ10979" s="7"/>
      <c r="AR10979" s="7"/>
      <c r="AS10979" s="7"/>
      <c r="AT10979" s="7"/>
      <c r="AU10979" s="7"/>
      <c r="AV10979" s="234"/>
      <c r="AX10979" s="7"/>
      <c r="AY10979" s="7"/>
      <c r="AZ10979" s="7"/>
      <c r="BA10979" s="7"/>
      <c r="BB10979" s="7"/>
      <c r="BC10979" s="7"/>
      <c r="BD10979" s="7"/>
      <c r="BG10979" s="7"/>
      <c r="BH10979" s="7"/>
      <c r="BI10979" s="7"/>
      <c r="BJ10979" s="7"/>
      <c r="BK10979" s="7"/>
      <c r="BL10979" s="7"/>
      <c r="BM10979" s="7"/>
      <c r="BP10979" s="7"/>
      <c r="BQ10979" s="7"/>
      <c r="BR10979" s="7"/>
      <c r="BS10979" s="7"/>
      <c r="BT10979" s="7"/>
      <c r="BU10979" s="7"/>
      <c r="BV10979" s="7"/>
      <c r="BW10979" s="7"/>
    </row>
    <row r="10980" spans="43:75" x14ac:dyDescent="0.2">
      <c r="AQ10980" s="7"/>
      <c r="AR10980" s="7"/>
      <c r="AS10980" s="7"/>
      <c r="AT10980" s="7"/>
      <c r="AU10980" s="7"/>
      <c r="AV10980" s="234"/>
      <c r="AX10980" s="7"/>
      <c r="AY10980" s="7"/>
      <c r="AZ10980" s="7"/>
      <c r="BA10980" s="7"/>
      <c r="BB10980" s="7"/>
      <c r="BC10980" s="7"/>
      <c r="BD10980" s="7"/>
      <c r="BG10980" s="7"/>
      <c r="BH10980" s="7"/>
      <c r="BI10980" s="7"/>
      <c r="BJ10980" s="7"/>
      <c r="BK10980" s="7"/>
      <c r="BL10980" s="7"/>
      <c r="BM10980" s="7"/>
      <c r="BP10980" s="7"/>
      <c r="BQ10980" s="7"/>
      <c r="BR10980" s="7"/>
      <c r="BS10980" s="7"/>
      <c r="BT10980" s="7"/>
      <c r="BU10980" s="7"/>
      <c r="BV10980" s="7"/>
      <c r="BW10980" s="7"/>
    </row>
    <row r="10981" spans="43:75" x14ac:dyDescent="0.2">
      <c r="AQ10981" s="7"/>
      <c r="AR10981" s="7"/>
      <c r="AS10981" s="7"/>
      <c r="AT10981" s="7"/>
      <c r="AU10981" s="7"/>
      <c r="AV10981" s="234"/>
      <c r="AX10981" s="7"/>
      <c r="AY10981" s="7"/>
      <c r="AZ10981" s="7"/>
      <c r="BA10981" s="7"/>
      <c r="BB10981" s="7"/>
      <c r="BC10981" s="7"/>
      <c r="BD10981" s="7"/>
      <c r="BG10981" s="7"/>
      <c r="BH10981" s="7"/>
      <c r="BI10981" s="7"/>
      <c r="BJ10981" s="7"/>
      <c r="BK10981" s="7"/>
      <c r="BL10981" s="7"/>
      <c r="BM10981" s="7"/>
      <c r="BP10981" s="7"/>
      <c r="BQ10981" s="7"/>
      <c r="BR10981" s="7"/>
      <c r="BS10981" s="7"/>
      <c r="BT10981" s="7"/>
      <c r="BU10981" s="7"/>
      <c r="BV10981" s="7"/>
      <c r="BW10981" s="7"/>
    </row>
    <row r="10982" spans="43:75" x14ac:dyDescent="0.2">
      <c r="AQ10982" s="7"/>
      <c r="AR10982" s="7"/>
      <c r="AS10982" s="7"/>
      <c r="AT10982" s="7"/>
      <c r="AU10982" s="7"/>
      <c r="AV10982" s="234"/>
      <c r="AX10982" s="7"/>
      <c r="AY10982" s="7"/>
      <c r="AZ10982" s="7"/>
      <c r="BA10982" s="7"/>
      <c r="BB10982" s="7"/>
      <c r="BC10982" s="7"/>
      <c r="BD10982" s="7"/>
      <c r="BG10982" s="7"/>
      <c r="BH10982" s="7"/>
      <c r="BI10982" s="7"/>
      <c r="BJ10982" s="7"/>
      <c r="BK10982" s="7"/>
      <c r="BL10982" s="7"/>
      <c r="BM10982" s="7"/>
      <c r="BP10982" s="7"/>
      <c r="BQ10982" s="7"/>
      <c r="BR10982" s="7"/>
      <c r="BS10982" s="7"/>
      <c r="BT10982" s="7"/>
      <c r="BU10982" s="7"/>
      <c r="BV10982" s="7"/>
      <c r="BW10982" s="7"/>
    </row>
    <row r="10983" spans="43:75" x14ac:dyDescent="0.2">
      <c r="AQ10983" s="7"/>
      <c r="AR10983" s="7"/>
      <c r="AS10983" s="7"/>
      <c r="AT10983" s="7"/>
      <c r="AU10983" s="7"/>
      <c r="AV10983" s="234"/>
      <c r="AX10983" s="7"/>
      <c r="AY10983" s="7"/>
      <c r="AZ10983" s="7"/>
      <c r="BA10983" s="7"/>
      <c r="BB10983" s="7"/>
      <c r="BC10983" s="7"/>
      <c r="BD10983" s="7"/>
      <c r="BG10983" s="7"/>
      <c r="BH10983" s="7"/>
      <c r="BI10983" s="7"/>
      <c r="BJ10983" s="7"/>
      <c r="BK10983" s="7"/>
      <c r="BL10983" s="7"/>
      <c r="BM10983" s="7"/>
      <c r="BP10983" s="7"/>
      <c r="BQ10983" s="7"/>
      <c r="BR10983" s="7"/>
      <c r="BS10983" s="7"/>
      <c r="BT10983" s="7"/>
      <c r="BU10983" s="7"/>
      <c r="BV10983" s="7"/>
      <c r="BW10983" s="7"/>
    </row>
    <row r="10984" spans="43:75" x14ac:dyDescent="0.2">
      <c r="AQ10984" s="7"/>
      <c r="AR10984" s="7"/>
      <c r="AS10984" s="7"/>
      <c r="AT10984" s="7"/>
      <c r="AU10984" s="7"/>
      <c r="AV10984" s="234"/>
      <c r="AX10984" s="7"/>
      <c r="AY10984" s="7"/>
      <c r="AZ10984" s="7"/>
      <c r="BA10984" s="7"/>
      <c r="BB10984" s="7"/>
      <c r="BC10984" s="7"/>
      <c r="BD10984" s="7"/>
      <c r="BG10984" s="7"/>
      <c r="BH10984" s="7"/>
      <c r="BI10984" s="7"/>
      <c r="BJ10984" s="7"/>
      <c r="BK10984" s="7"/>
      <c r="BL10984" s="7"/>
      <c r="BM10984" s="7"/>
      <c r="BP10984" s="7"/>
      <c r="BQ10984" s="7"/>
      <c r="BR10984" s="7"/>
      <c r="BS10984" s="7"/>
      <c r="BT10984" s="7"/>
      <c r="BU10984" s="7"/>
      <c r="BV10984" s="7"/>
      <c r="BW10984" s="7"/>
    </row>
    <row r="10985" spans="43:75" x14ac:dyDescent="0.2">
      <c r="AQ10985" s="7"/>
      <c r="AR10985" s="7"/>
      <c r="AS10985" s="7"/>
      <c r="AT10985" s="7"/>
      <c r="AU10985" s="7"/>
      <c r="AV10985" s="234"/>
      <c r="AX10985" s="7"/>
      <c r="AY10985" s="7"/>
      <c r="AZ10985" s="7"/>
      <c r="BA10985" s="7"/>
      <c r="BB10985" s="7"/>
      <c r="BC10985" s="7"/>
      <c r="BD10985" s="7"/>
      <c r="BG10985" s="7"/>
      <c r="BH10985" s="7"/>
      <c r="BI10985" s="7"/>
      <c r="BJ10985" s="7"/>
      <c r="BK10985" s="7"/>
      <c r="BL10985" s="7"/>
      <c r="BM10985" s="7"/>
      <c r="BP10985" s="7"/>
      <c r="BQ10985" s="7"/>
      <c r="BR10985" s="7"/>
      <c r="BS10985" s="7"/>
      <c r="BT10985" s="7"/>
      <c r="BU10985" s="7"/>
      <c r="BV10985" s="7"/>
      <c r="BW10985" s="7"/>
    </row>
    <row r="10986" spans="43:75" x14ac:dyDescent="0.2">
      <c r="AQ10986" s="7"/>
      <c r="AR10986" s="7"/>
      <c r="AS10986" s="7"/>
      <c r="AT10986" s="7"/>
      <c r="AU10986" s="7"/>
      <c r="AV10986" s="234"/>
      <c r="AX10986" s="7"/>
      <c r="AY10986" s="7"/>
      <c r="AZ10986" s="7"/>
      <c r="BA10986" s="7"/>
      <c r="BB10986" s="7"/>
      <c r="BC10986" s="7"/>
      <c r="BD10986" s="7"/>
      <c r="BG10986" s="7"/>
      <c r="BH10986" s="7"/>
      <c r="BI10986" s="7"/>
      <c r="BJ10986" s="7"/>
      <c r="BK10986" s="7"/>
      <c r="BL10986" s="7"/>
      <c r="BM10986" s="7"/>
      <c r="BP10986" s="7"/>
      <c r="BQ10986" s="7"/>
      <c r="BR10986" s="7"/>
      <c r="BS10986" s="7"/>
      <c r="BT10986" s="7"/>
      <c r="BU10986" s="7"/>
      <c r="BV10986" s="7"/>
      <c r="BW10986" s="7"/>
    </row>
    <row r="10987" spans="43:75" x14ac:dyDescent="0.2">
      <c r="AQ10987" s="7"/>
      <c r="AR10987" s="7"/>
      <c r="AS10987" s="7"/>
      <c r="AT10987" s="7"/>
      <c r="AU10987" s="7"/>
      <c r="AV10987" s="234"/>
      <c r="AX10987" s="7"/>
      <c r="AY10987" s="7"/>
      <c r="AZ10987" s="7"/>
      <c r="BA10987" s="7"/>
      <c r="BB10987" s="7"/>
      <c r="BC10987" s="7"/>
      <c r="BD10987" s="7"/>
      <c r="BG10987" s="7"/>
      <c r="BH10987" s="7"/>
      <c r="BI10987" s="7"/>
      <c r="BJ10987" s="7"/>
      <c r="BK10987" s="7"/>
      <c r="BL10987" s="7"/>
      <c r="BM10987" s="7"/>
      <c r="BP10987" s="7"/>
      <c r="BQ10987" s="7"/>
      <c r="BR10987" s="7"/>
      <c r="BS10987" s="7"/>
      <c r="BT10987" s="7"/>
      <c r="BU10987" s="7"/>
      <c r="BV10987" s="7"/>
      <c r="BW10987" s="7"/>
    </row>
    <row r="10988" spans="43:75" x14ac:dyDescent="0.2">
      <c r="AQ10988" s="7"/>
      <c r="AR10988" s="7"/>
      <c r="AS10988" s="7"/>
      <c r="AT10988" s="7"/>
      <c r="AU10988" s="7"/>
      <c r="AV10988" s="234"/>
      <c r="AX10988" s="7"/>
      <c r="AY10988" s="7"/>
      <c r="AZ10988" s="7"/>
      <c r="BA10988" s="7"/>
      <c r="BB10988" s="7"/>
      <c r="BC10988" s="7"/>
      <c r="BD10988" s="7"/>
      <c r="BG10988" s="7"/>
      <c r="BH10988" s="7"/>
      <c r="BI10988" s="7"/>
      <c r="BJ10988" s="7"/>
      <c r="BK10988" s="7"/>
      <c r="BL10988" s="7"/>
      <c r="BM10988" s="7"/>
      <c r="BP10988" s="7"/>
      <c r="BQ10988" s="7"/>
      <c r="BR10988" s="7"/>
      <c r="BS10988" s="7"/>
      <c r="BT10988" s="7"/>
      <c r="BU10988" s="7"/>
      <c r="BV10988" s="7"/>
      <c r="BW10988" s="7"/>
    </row>
    <row r="10989" spans="43:75" x14ac:dyDescent="0.2">
      <c r="AQ10989" s="7"/>
      <c r="AR10989" s="7"/>
      <c r="AS10989" s="7"/>
      <c r="AT10989" s="7"/>
      <c r="AU10989" s="7"/>
      <c r="AV10989" s="234"/>
      <c r="AX10989" s="7"/>
      <c r="AY10989" s="7"/>
      <c r="AZ10989" s="7"/>
      <c r="BA10989" s="7"/>
      <c r="BB10989" s="7"/>
      <c r="BC10989" s="7"/>
      <c r="BD10989" s="7"/>
      <c r="BG10989" s="7"/>
      <c r="BH10989" s="7"/>
      <c r="BI10989" s="7"/>
      <c r="BJ10989" s="7"/>
      <c r="BK10989" s="7"/>
      <c r="BL10989" s="7"/>
      <c r="BM10989" s="7"/>
      <c r="BP10989" s="7"/>
      <c r="BQ10989" s="7"/>
      <c r="BR10989" s="7"/>
      <c r="BS10989" s="7"/>
      <c r="BT10989" s="7"/>
      <c r="BU10989" s="7"/>
      <c r="BV10989" s="7"/>
      <c r="BW10989" s="7"/>
    </row>
    <row r="10990" spans="43:75" x14ac:dyDescent="0.2">
      <c r="AQ10990" s="7"/>
      <c r="AR10990" s="7"/>
      <c r="AS10990" s="7"/>
      <c r="AT10990" s="7"/>
      <c r="AU10990" s="7"/>
      <c r="AV10990" s="234"/>
      <c r="AX10990" s="7"/>
      <c r="AY10990" s="7"/>
      <c r="AZ10990" s="7"/>
      <c r="BA10990" s="7"/>
      <c r="BB10990" s="7"/>
      <c r="BC10990" s="7"/>
      <c r="BD10990" s="7"/>
      <c r="BG10990" s="7"/>
      <c r="BH10990" s="7"/>
      <c r="BI10990" s="7"/>
      <c r="BJ10990" s="7"/>
      <c r="BK10990" s="7"/>
      <c r="BL10990" s="7"/>
      <c r="BM10990" s="7"/>
      <c r="BP10990" s="7"/>
      <c r="BQ10990" s="7"/>
      <c r="BR10990" s="7"/>
      <c r="BS10990" s="7"/>
      <c r="BT10990" s="7"/>
      <c r="BU10990" s="7"/>
      <c r="BV10990" s="7"/>
      <c r="BW10990" s="7"/>
    </row>
    <row r="10991" spans="43:75" x14ac:dyDescent="0.2">
      <c r="AQ10991" s="7"/>
      <c r="AR10991" s="7"/>
      <c r="AS10991" s="7"/>
      <c r="AT10991" s="7"/>
      <c r="AU10991" s="7"/>
      <c r="AV10991" s="234"/>
      <c r="AX10991" s="7"/>
      <c r="AY10991" s="7"/>
      <c r="AZ10991" s="7"/>
      <c r="BA10991" s="7"/>
      <c r="BB10991" s="7"/>
      <c r="BC10991" s="7"/>
      <c r="BD10991" s="7"/>
      <c r="BG10991" s="7"/>
      <c r="BH10991" s="7"/>
      <c r="BI10991" s="7"/>
      <c r="BJ10991" s="7"/>
      <c r="BK10991" s="7"/>
      <c r="BL10991" s="7"/>
      <c r="BM10991" s="7"/>
      <c r="BP10991" s="7"/>
      <c r="BQ10991" s="7"/>
      <c r="BR10991" s="7"/>
      <c r="BS10991" s="7"/>
      <c r="BT10991" s="7"/>
      <c r="BU10991" s="7"/>
      <c r="BV10991" s="7"/>
      <c r="BW10991" s="7"/>
    </row>
    <row r="10992" spans="43:75" x14ac:dyDescent="0.2">
      <c r="AQ10992" s="7"/>
      <c r="AR10992" s="7"/>
      <c r="AS10992" s="7"/>
      <c r="AT10992" s="7"/>
      <c r="AU10992" s="7"/>
      <c r="AV10992" s="234"/>
      <c r="AX10992" s="7"/>
      <c r="AY10992" s="7"/>
      <c r="AZ10992" s="7"/>
      <c r="BA10992" s="7"/>
      <c r="BB10992" s="7"/>
      <c r="BC10992" s="7"/>
      <c r="BD10992" s="7"/>
      <c r="BG10992" s="7"/>
      <c r="BH10992" s="7"/>
      <c r="BI10992" s="7"/>
      <c r="BJ10992" s="7"/>
      <c r="BK10992" s="7"/>
      <c r="BL10992" s="7"/>
      <c r="BM10992" s="7"/>
      <c r="BP10992" s="7"/>
      <c r="BQ10992" s="7"/>
      <c r="BR10992" s="7"/>
      <c r="BS10992" s="7"/>
      <c r="BT10992" s="7"/>
      <c r="BU10992" s="7"/>
      <c r="BV10992" s="7"/>
      <c r="BW10992" s="7"/>
    </row>
    <row r="10993" spans="43:75" x14ac:dyDescent="0.2">
      <c r="AQ10993" s="7"/>
      <c r="AR10993" s="7"/>
      <c r="AS10993" s="7"/>
      <c r="AT10993" s="7"/>
      <c r="AU10993" s="7"/>
      <c r="AV10993" s="234"/>
      <c r="AX10993" s="7"/>
      <c r="AY10993" s="7"/>
      <c r="AZ10993" s="7"/>
      <c r="BA10993" s="7"/>
      <c r="BB10993" s="7"/>
      <c r="BC10993" s="7"/>
      <c r="BD10993" s="7"/>
      <c r="BG10993" s="7"/>
      <c r="BH10993" s="7"/>
      <c r="BI10993" s="7"/>
      <c r="BJ10993" s="7"/>
      <c r="BK10993" s="7"/>
      <c r="BL10993" s="7"/>
      <c r="BM10993" s="7"/>
      <c r="BP10993" s="7"/>
      <c r="BQ10993" s="7"/>
      <c r="BR10993" s="7"/>
      <c r="BS10993" s="7"/>
      <c r="BT10993" s="7"/>
      <c r="BU10993" s="7"/>
      <c r="BV10993" s="7"/>
      <c r="BW10993" s="7"/>
    </row>
    <row r="10994" spans="43:75" x14ac:dyDescent="0.2">
      <c r="AQ10994" s="7"/>
      <c r="AR10994" s="7"/>
      <c r="AS10994" s="7"/>
      <c r="AT10994" s="7"/>
      <c r="AU10994" s="7"/>
      <c r="AV10994" s="234"/>
      <c r="AX10994" s="7"/>
      <c r="AY10994" s="7"/>
      <c r="AZ10994" s="7"/>
      <c r="BA10994" s="7"/>
      <c r="BB10994" s="7"/>
      <c r="BC10994" s="7"/>
      <c r="BD10994" s="7"/>
      <c r="BG10994" s="7"/>
      <c r="BH10994" s="7"/>
      <c r="BI10994" s="7"/>
      <c r="BJ10994" s="7"/>
      <c r="BK10994" s="7"/>
      <c r="BL10994" s="7"/>
      <c r="BM10994" s="7"/>
      <c r="BP10994" s="7"/>
      <c r="BQ10994" s="7"/>
      <c r="BR10994" s="7"/>
      <c r="BS10994" s="7"/>
      <c r="BT10994" s="7"/>
      <c r="BU10994" s="7"/>
      <c r="BV10994" s="7"/>
      <c r="BW10994" s="7"/>
    </row>
    <row r="10995" spans="43:75" x14ac:dyDescent="0.2">
      <c r="AQ10995" s="7"/>
      <c r="AR10995" s="7"/>
      <c r="AS10995" s="7"/>
      <c r="AT10995" s="7"/>
      <c r="AU10995" s="7"/>
      <c r="AV10995" s="234"/>
      <c r="AX10995" s="7"/>
      <c r="AY10995" s="7"/>
      <c r="AZ10995" s="7"/>
      <c r="BA10995" s="7"/>
      <c r="BB10995" s="7"/>
      <c r="BC10995" s="7"/>
      <c r="BD10995" s="7"/>
      <c r="BG10995" s="7"/>
      <c r="BH10995" s="7"/>
      <c r="BI10995" s="7"/>
      <c r="BJ10995" s="7"/>
      <c r="BK10995" s="7"/>
      <c r="BL10995" s="7"/>
      <c r="BM10995" s="7"/>
      <c r="BP10995" s="7"/>
      <c r="BQ10995" s="7"/>
      <c r="BR10995" s="7"/>
      <c r="BS10995" s="7"/>
      <c r="BT10995" s="7"/>
      <c r="BU10995" s="7"/>
      <c r="BV10995" s="7"/>
      <c r="BW10995" s="7"/>
    </row>
    <row r="10996" spans="43:75" x14ac:dyDescent="0.2">
      <c r="AQ10996" s="7"/>
      <c r="AR10996" s="7"/>
      <c r="AS10996" s="7"/>
      <c r="AT10996" s="7"/>
      <c r="AU10996" s="7"/>
      <c r="AV10996" s="234"/>
      <c r="AX10996" s="7"/>
      <c r="AY10996" s="7"/>
      <c r="AZ10996" s="7"/>
      <c r="BA10996" s="7"/>
      <c r="BB10996" s="7"/>
      <c r="BC10996" s="7"/>
      <c r="BD10996" s="7"/>
      <c r="BG10996" s="7"/>
      <c r="BH10996" s="7"/>
      <c r="BI10996" s="7"/>
      <c r="BJ10996" s="7"/>
      <c r="BK10996" s="7"/>
      <c r="BL10996" s="7"/>
      <c r="BM10996" s="7"/>
      <c r="BP10996" s="7"/>
      <c r="BQ10996" s="7"/>
      <c r="BR10996" s="7"/>
      <c r="BS10996" s="7"/>
      <c r="BT10996" s="7"/>
      <c r="BU10996" s="7"/>
      <c r="BV10996" s="7"/>
      <c r="BW10996" s="7"/>
    </row>
    <row r="10997" spans="43:75" x14ac:dyDescent="0.2">
      <c r="AQ10997" s="7"/>
      <c r="AR10997" s="7"/>
      <c r="AS10997" s="7"/>
      <c r="AT10997" s="7"/>
      <c r="AU10997" s="7"/>
      <c r="AV10997" s="234"/>
      <c r="AX10997" s="7"/>
      <c r="AY10997" s="7"/>
      <c r="AZ10997" s="7"/>
      <c r="BA10997" s="7"/>
      <c r="BB10997" s="7"/>
      <c r="BC10997" s="7"/>
      <c r="BD10997" s="7"/>
      <c r="BG10997" s="7"/>
      <c r="BH10997" s="7"/>
      <c r="BI10997" s="7"/>
      <c r="BJ10997" s="7"/>
      <c r="BK10997" s="7"/>
      <c r="BL10997" s="7"/>
      <c r="BM10997" s="7"/>
      <c r="BP10997" s="7"/>
      <c r="BQ10997" s="7"/>
      <c r="BR10997" s="7"/>
      <c r="BS10997" s="7"/>
      <c r="BT10997" s="7"/>
      <c r="BU10997" s="7"/>
      <c r="BV10997" s="7"/>
      <c r="BW10997" s="7"/>
    </row>
    <row r="10998" spans="43:75" x14ac:dyDescent="0.2">
      <c r="AQ10998" s="7"/>
      <c r="AR10998" s="7"/>
      <c r="AS10998" s="7"/>
      <c r="AT10998" s="7"/>
      <c r="AU10998" s="7"/>
      <c r="AV10998" s="234"/>
      <c r="AX10998" s="7"/>
      <c r="AY10998" s="7"/>
      <c r="AZ10998" s="7"/>
      <c r="BA10998" s="7"/>
      <c r="BB10998" s="7"/>
      <c r="BC10998" s="7"/>
      <c r="BD10998" s="7"/>
      <c r="BG10998" s="7"/>
      <c r="BH10998" s="7"/>
      <c r="BI10998" s="7"/>
      <c r="BJ10998" s="7"/>
      <c r="BK10998" s="7"/>
      <c r="BL10998" s="7"/>
      <c r="BM10998" s="7"/>
      <c r="BP10998" s="7"/>
      <c r="BQ10998" s="7"/>
      <c r="BR10998" s="7"/>
      <c r="BS10998" s="7"/>
      <c r="BT10998" s="7"/>
      <c r="BU10998" s="7"/>
      <c r="BV10998" s="7"/>
      <c r="BW10998" s="7"/>
    </row>
    <row r="10999" spans="43:75" x14ac:dyDescent="0.2">
      <c r="AQ10999" s="7"/>
      <c r="AR10999" s="7"/>
      <c r="AS10999" s="7"/>
      <c r="AT10999" s="7"/>
      <c r="AU10999" s="7"/>
      <c r="AV10999" s="234"/>
      <c r="AX10999" s="7"/>
      <c r="AY10999" s="7"/>
      <c r="AZ10999" s="7"/>
      <c r="BA10999" s="7"/>
      <c r="BB10999" s="7"/>
      <c r="BC10999" s="7"/>
      <c r="BD10999" s="7"/>
      <c r="BG10999" s="7"/>
      <c r="BH10999" s="7"/>
      <c r="BI10999" s="7"/>
      <c r="BJ10999" s="7"/>
      <c r="BK10999" s="7"/>
      <c r="BL10999" s="7"/>
      <c r="BM10999" s="7"/>
      <c r="BP10999" s="7"/>
      <c r="BQ10999" s="7"/>
      <c r="BR10999" s="7"/>
      <c r="BS10999" s="7"/>
      <c r="BT10999" s="7"/>
      <c r="BU10999" s="7"/>
      <c r="BV10999" s="7"/>
      <c r="BW10999" s="7"/>
    </row>
    <row r="11000" spans="43:75" x14ac:dyDescent="0.2">
      <c r="AQ11000" s="7"/>
      <c r="AR11000" s="7"/>
      <c r="AS11000" s="7"/>
      <c r="AT11000" s="7"/>
      <c r="AU11000" s="7"/>
      <c r="AV11000" s="234"/>
      <c r="AX11000" s="7"/>
      <c r="AY11000" s="7"/>
      <c r="AZ11000" s="7"/>
      <c r="BA11000" s="7"/>
      <c r="BB11000" s="7"/>
      <c r="BC11000" s="7"/>
      <c r="BD11000" s="7"/>
      <c r="BG11000" s="7"/>
      <c r="BH11000" s="7"/>
      <c r="BI11000" s="7"/>
      <c r="BJ11000" s="7"/>
      <c r="BK11000" s="7"/>
      <c r="BL11000" s="7"/>
      <c r="BM11000" s="7"/>
      <c r="BP11000" s="7"/>
      <c r="BQ11000" s="7"/>
      <c r="BR11000" s="7"/>
      <c r="BS11000" s="7"/>
      <c r="BT11000" s="7"/>
      <c r="BU11000" s="7"/>
      <c r="BV11000" s="7"/>
      <c r="BW11000" s="7"/>
    </row>
    <row r="11001" spans="43:75" x14ac:dyDescent="0.2">
      <c r="AQ11001" s="7"/>
      <c r="AR11001" s="7"/>
      <c r="AS11001" s="7"/>
      <c r="AT11001" s="7"/>
      <c r="AU11001" s="7"/>
      <c r="AV11001" s="234"/>
      <c r="AX11001" s="7"/>
      <c r="AY11001" s="7"/>
      <c r="AZ11001" s="7"/>
      <c r="BA11001" s="7"/>
      <c r="BB11001" s="7"/>
      <c r="BC11001" s="7"/>
      <c r="BD11001" s="7"/>
      <c r="BG11001" s="7"/>
      <c r="BH11001" s="7"/>
      <c r="BI11001" s="7"/>
      <c r="BJ11001" s="7"/>
      <c r="BK11001" s="7"/>
      <c r="BL11001" s="7"/>
      <c r="BM11001" s="7"/>
      <c r="BP11001" s="7"/>
      <c r="BQ11001" s="7"/>
      <c r="BR11001" s="7"/>
      <c r="BS11001" s="7"/>
      <c r="BT11001" s="7"/>
      <c r="BU11001" s="7"/>
      <c r="BV11001" s="7"/>
      <c r="BW11001" s="7"/>
    </row>
    <row r="11002" spans="43:75" x14ac:dyDescent="0.2">
      <c r="AQ11002" s="7"/>
      <c r="AR11002" s="7"/>
      <c r="AS11002" s="7"/>
      <c r="AT11002" s="7"/>
      <c r="AU11002" s="7"/>
      <c r="AV11002" s="234"/>
      <c r="AX11002" s="7"/>
      <c r="AY11002" s="7"/>
      <c r="AZ11002" s="7"/>
      <c r="BA11002" s="7"/>
      <c r="BB11002" s="7"/>
      <c r="BC11002" s="7"/>
      <c r="BD11002" s="7"/>
      <c r="BG11002" s="7"/>
      <c r="BH11002" s="7"/>
      <c r="BI11002" s="7"/>
      <c r="BJ11002" s="7"/>
      <c r="BK11002" s="7"/>
      <c r="BL11002" s="7"/>
      <c r="BM11002" s="7"/>
      <c r="BP11002" s="7"/>
      <c r="BQ11002" s="7"/>
      <c r="BR11002" s="7"/>
      <c r="BS11002" s="7"/>
      <c r="BT11002" s="7"/>
      <c r="BU11002" s="7"/>
      <c r="BV11002" s="7"/>
      <c r="BW11002" s="7"/>
    </row>
    <row r="11003" spans="43:75" x14ac:dyDescent="0.2">
      <c r="AQ11003" s="7"/>
      <c r="AR11003" s="7"/>
      <c r="AS11003" s="7"/>
      <c r="AT11003" s="7"/>
      <c r="AU11003" s="7"/>
      <c r="AV11003" s="234"/>
      <c r="AX11003" s="7"/>
      <c r="AY11003" s="7"/>
      <c r="AZ11003" s="7"/>
      <c r="BA11003" s="7"/>
      <c r="BB11003" s="7"/>
      <c r="BC11003" s="7"/>
      <c r="BD11003" s="7"/>
      <c r="BG11003" s="7"/>
      <c r="BH11003" s="7"/>
      <c r="BI11003" s="7"/>
      <c r="BJ11003" s="7"/>
      <c r="BK11003" s="7"/>
      <c r="BL11003" s="7"/>
      <c r="BM11003" s="7"/>
      <c r="BP11003" s="7"/>
      <c r="BQ11003" s="7"/>
      <c r="BR11003" s="7"/>
      <c r="BS11003" s="7"/>
      <c r="BT11003" s="7"/>
      <c r="BU11003" s="7"/>
      <c r="BV11003" s="7"/>
      <c r="BW11003" s="7"/>
    </row>
    <row r="11004" spans="43:75" x14ac:dyDescent="0.2">
      <c r="AQ11004" s="7"/>
      <c r="AR11004" s="7"/>
      <c r="AS11004" s="7"/>
      <c r="AT11004" s="7"/>
      <c r="AU11004" s="7"/>
      <c r="AV11004" s="234"/>
      <c r="AX11004" s="7"/>
      <c r="AY11004" s="7"/>
      <c r="AZ11004" s="7"/>
      <c r="BA11004" s="7"/>
      <c r="BB11004" s="7"/>
      <c r="BC11004" s="7"/>
      <c r="BD11004" s="7"/>
      <c r="BG11004" s="7"/>
      <c r="BH11004" s="7"/>
      <c r="BI11004" s="7"/>
      <c r="BJ11004" s="7"/>
      <c r="BK11004" s="7"/>
      <c r="BL11004" s="7"/>
      <c r="BM11004" s="7"/>
      <c r="BP11004" s="7"/>
      <c r="BQ11004" s="7"/>
      <c r="BR11004" s="7"/>
      <c r="BS11004" s="7"/>
      <c r="BT11004" s="7"/>
      <c r="BU11004" s="7"/>
      <c r="BV11004" s="7"/>
      <c r="BW11004" s="7"/>
    </row>
    <row r="11005" spans="43:75" x14ac:dyDescent="0.2">
      <c r="AQ11005" s="7"/>
      <c r="AR11005" s="7"/>
      <c r="AS11005" s="7"/>
      <c r="AT11005" s="7"/>
      <c r="AU11005" s="7"/>
      <c r="AV11005" s="234"/>
      <c r="AX11005" s="7"/>
      <c r="AY11005" s="7"/>
      <c r="AZ11005" s="7"/>
      <c r="BA11005" s="7"/>
      <c r="BB11005" s="7"/>
      <c r="BC11005" s="7"/>
      <c r="BD11005" s="7"/>
      <c r="BG11005" s="7"/>
      <c r="BH11005" s="7"/>
      <c r="BI11005" s="7"/>
      <c r="BJ11005" s="7"/>
      <c r="BK11005" s="7"/>
      <c r="BL11005" s="7"/>
      <c r="BM11005" s="7"/>
      <c r="BP11005" s="7"/>
      <c r="BQ11005" s="7"/>
      <c r="BR11005" s="7"/>
      <c r="BS11005" s="7"/>
      <c r="BT11005" s="7"/>
      <c r="BU11005" s="7"/>
      <c r="BV11005" s="7"/>
      <c r="BW11005" s="7"/>
    </row>
    <row r="11006" spans="43:75" x14ac:dyDescent="0.2">
      <c r="AQ11006" s="7"/>
      <c r="AR11006" s="7"/>
      <c r="AS11006" s="7"/>
      <c r="AT11006" s="7"/>
      <c r="AU11006" s="7"/>
      <c r="AV11006" s="234"/>
      <c r="AX11006" s="7"/>
      <c r="AY11006" s="7"/>
      <c r="AZ11006" s="7"/>
      <c r="BA11006" s="7"/>
      <c r="BB11006" s="7"/>
      <c r="BC11006" s="7"/>
      <c r="BD11006" s="7"/>
      <c r="BG11006" s="7"/>
      <c r="BH11006" s="7"/>
      <c r="BI11006" s="7"/>
      <c r="BJ11006" s="7"/>
      <c r="BK11006" s="7"/>
      <c r="BL11006" s="7"/>
      <c r="BM11006" s="7"/>
      <c r="BP11006" s="7"/>
      <c r="BQ11006" s="7"/>
      <c r="BR11006" s="7"/>
      <c r="BS11006" s="7"/>
      <c r="BT11006" s="7"/>
      <c r="BU11006" s="7"/>
      <c r="BV11006" s="7"/>
      <c r="BW11006" s="7"/>
    </row>
    <row r="11007" spans="43:75" x14ac:dyDescent="0.2">
      <c r="AQ11007" s="7"/>
      <c r="AR11007" s="7"/>
      <c r="AS11007" s="7"/>
      <c r="AT11007" s="7"/>
      <c r="AU11007" s="7"/>
      <c r="AV11007" s="234"/>
      <c r="AX11007" s="7"/>
      <c r="AY11007" s="7"/>
      <c r="AZ11007" s="7"/>
      <c r="BA11007" s="7"/>
      <c r="BB11007" s="7"/>
      <c r="BC11007" s="7"/>
      <c r="BD11007" s="7"/>
      <c r="BG11007" s="7"/>
      <c r="BH11007" s="7"/>
      <c r="BI11007" s="7"/>
      <c r="BJ11007" s="7"/>
      <c r="BK11007" s="7"/>
      <c r="BL11007" s="7"/>
      <c r="BM11007" s="7"/>
      <c r="BP11007" s="7"/>
      <c r="BQ11007" s="7"/>
      <c r="BR11007" s="7"/>
      <c r="BS11007" s="7"/>
      <c r="BT11007" s="7"/>
      <c r="BU11007" s="7"/>
      <c r="BV11007" s="7"/>
      <c r="BW11007" s="7"/>
    </row>
    <row r="11008" spans="43:75" x14ac:dyDescent="0.2">
      <c r="AQ11008" s="7"/>
      <c r="AR11008" s="7"/>
      <c r="AS11008" s="7"/>
      <c r="AT11008" s="7"/>
      <c r="AU11008" s="7"/>
      <c r="AV11008" s="234"/>
      <c r="AX11008" s="7"/>
      <c r="AY11008" s="7"/>
      <c r="AZ11008" s="7"/>
      <c r="BA11008" s="7"/>
      <c r="BB11008" s="7"/>
      <c r="BC11008" s="7"/>
      <c r="BD11008" s="7"/>
      <c r="BG11008" s="7"/>
      <c r="BH11008" s="7"/>
      <c r="BI11008" s="7"/>
      <c r="BJ11008" s="7"/>
      <c r="BK11008" s="7"/>
      <c r="BL11008" s="7"/>
      <c r="BM11008" s="7"/>
      <c r="BP11008" s="7"/>
      <c r="BQ11008" s="7"/>
      <c r="BR11008" s="7"/>
      <c r="BS11008" s="7"/>
      <c r="BT11008" s="7"/>
      <c r="BU11008" s="7"/>
      <c r="BV11008" s="7"/>
      <c r="BW11008" s="7"/>
    </row>
    <row r="11009" spans="43:75" x14ac:dyDescent="0.2">
      <c r="AQ11009" s="7"/>
      <c r="AR11009" s="7"/>
      <c r="AS11009" s="7"/>
      <c r="AT11009" s="7"/>
      <c r="AU11009" s="7"/>
      <c r="AV11009" s="234"/>
      <c r="AX11009" s="7"/>
      <c r="AY11009" s="7"/>
      <c r="AZ11009" s="7"/>
      <c r="BA11009" s="7"/>
      <c r="BB11009" s="7"/>
      <c r="BC11009" s="7"/>
      <c r="BD11009" s="7"/>
      <c r="BG11009" s="7"/>
      <c r="BH11009" s="7"/>
      <c r="BI11009" s="7"/>
      <c r="BJ11009" s="7"/>
      <c r="BK11009" s="7"/>
      <c r="BL11009" s="7"/>
      <c r="BM11009" s="7"/>
      <c r="BP11009" s="7"/>
      <c r="BQ11009" s="7"/>
      <c r="BR11009" s="7"/>
      <c r="BS11009" s="7"/>
      <c r="BT11009" s="7"/>
      <c r="BU11009" s="7"/>
      <c r="BV11009" s="7"/>
      <c r="BW11009" s="7"/>
    </row>
    <row r="11010" spans="43:75" x14ac:dyDescent="0.2">
      <c r="AQ11010" s="7"/>
      <c r="AR11010" s="7"/>
      <c r="AS11010" s="7"/>
      <c r="AT11010" s="7"/>
      <c r="AU11010" s="7"/>
      <c r="AV11010" s="234"/>
      <c r="AX11010" s="7"/>
      <c r="AY11010" s="7"/>
      <c r="AZ11010" s="7"/>
      <c r="BA11010" s="7"/>
      <c r="BB11010" s="7"/>
      <c r="BC11010" s="7"/>
      <c r="BD11010" s="7"/>
      <c r="BG11010" s="7"/>
      <c r="BH11010" s="7"/>
      <c r="BI11010" s="7"/>
      <c r="BJ11010" s="7"/>
      <c r="BK11010" s="7"/>
      <c r="BL11010" s="7"/>
      <c r="BM11010" s="7"/>
      <c r="BP11010" s="7"/>
      <c r="BQ11010" s="7"/>
      <c r="BR11010" s="7"/>
      <c r="BS11010" s="7"/>
      <c r="BT11010" s="7"/>
      <c r="BU11010" s="7"/>
      <c r="BV11010" s="7"/>
      <c r="BW11010" s="7"/>
    </row>
    <row r="11011" spans="43:75" x14ac:dyDescent="0.2">
      <c r="AQ11011" s="7"/>
      <c r="AR11011" s="7"/>
      <c r="AS11011" s="7"/>
      <c r="AT11011" s="7"/>
      <c r="AU11011" s="7"/>
      <c r="AV11011" s="234"/>
      <c r="AX11011" s="7"/>
      <c r="AY11011" s="7"/>
      <c r="AZ11011" s="7"/>
      <c r="BA11011" s="7"/>
      <c r="BB11011" s="7"/>
      <c r="BC11011" s="7"/>
      <c r="BD11011" s="7"/>
      <c r="BG11011" s="7"/>
      <c r="BH11011" s="7"/>
      <c r="BI11011" s="7"/>
      <c r="BJ11011" s="7"/>
      <c r="BK11011" s="7"/>
      <c r="BL11011" s="7"/>
      <c r="BM11011" s="7"/>
      <c r="BP11011" s="7"/>
      <c r="BQ11011" s="7"/>
      <c r="BR11011" s="7"/>
      <c r="BS11011" s="7"/>
      <c r="BT11011" s="7"/>
      <c r="BU11011" s="7"/>
      <c r="BV11011" s="7"/>
      <c r="BW11011" s="7"/>
    </row>
    <row r="11012" spans="43:75" x14ac:dyDescent="0.2">
      <c r="AQ11012" s="7"/>
      <c r="AR11012" s="7"/>
      <c r="AS11012" s="7"/>
      <c r="AT11012" s="7"/>
      <c r="AU11012" s="7"/>
      <c r="AV11012" s="234"/>
      <c r="AX11012" s="7"/>
      <c r="AY11012" s="7"/>
      <c r="AZ11012" s="7"/>
      <c r="BA11012" s="7"/>
      <c r="BB11012" s="7"/>
      <c r="BC11012" s="7"/>
      <c r="BD11012" s="7"/>
      <c r="BG11012" s="7"/>
      <c r="BH11012" s="7"/>
      <c r="BI11012" s="7"/>
      <c r="BJ11012" s="7"/>
      <c r="BK11012" s="7"/>
      <c r="BL11012" s="7"/>
      <c r="BM11012" s="7"/>
      <c r="BP11012" s="7"/>
      <c r="BQ11012" s="7"/>
      <c r="BR11012" s="7"/>
      <c r="BS11012" s="7"/>
      <c r="BT11012" s="7"/>
      <c r="BU11012" s="7"/>
      <c r="BV11012" s="7"/>
      <c r="BW11012" s="7"/>
    </row>
    <row r="11013" spans="43:75" x14ac:dyDescent="0.2">
      <c r="AQ11013" s="7"/>
      <c r="AR11013" s="7"/>
      <c r="AS11013" s="7"/>
      <c r="AT11013" s="7"/>
      <c r="AU11013" s="7"/>
      <c r="AV11013" s="234"/>
      <c r="AX11013" s="7"/>
      <c r="AY11013" s="7"/>
      <c r="AZ11013" s="7"/>
      <c r="BA11013" s="7"/>
      <c r="BB11013" s="7"/>
      <c r="BC11013" s="7"/>
      <c r="BD11013" s="7"/>
      <c r="BG11013" s="7"/>
      <c r="BH11013" s="7"/>
      <c r="BI11013" s="7"/>
      <c r="BJ11013" s="7"/>
      <c r="BK11013" s="7"/>
      <c r="BL11013" s="7"/>
      <c r="BM11013" s="7"/>
      <c r="BP11013" s="7"/>
      <c r="BQ11013" s="7"/>
      <c r="BR11013" s="7"/>
      <c r="BS11013" s="7"/>
      <c r="BT11013" s="7"/>
      <c r="BU11013" s="7"/>
      <c r="BV11013" s="7"/>
      <c r="BW11013" s="7"/>
    </row>
    <row r="11014" spans="43:75" x14ac:dyDescent="0.2">
      <c r="AQ11014" s="7"/>
      <c r="AR11014" s="7"/>
      <c r="AS11014" s="7"/>
      <c r="AT11014" s="7"/>
      <c r="AU11014" s="7"/>
      <c r="AV11014" s="234"/>
      <c r="AX11014" s="7"/>
      <c r="AY11014" s="7"/>
      <c r="AZ11014" s="7"/>
      <c r="BA11014" s="7"/>
      <c r="BB11014" s="7"/>
      <c r="BC11014" s="7"/>
      <c r="BD11014" s="7"/>
      <c r="BG11014" s="7"/>
      <c r="BH11014" s="7"/>
      <c r="BI11014" s="7"/>
      <c r="BJ11014" s="7"/>
      <c r="BK11014" s="7"/>
      <c r="BL11014" s="7"/>
      <c r="BM11014" s="7"/>
      <c r="BP11014" s="7"/>
      <c r="BQ11014" s="7"/>
      <c r="BR11014" s="7"/>
      <c r="BS11014" s="7"/>
      <c r="BT11014" s="7"/>
      <c r="BU11014" s="7"/>
      <c r="BV11014" s="7"/>
      <c r="BW11014" s="7"/>
    </row>
    <row r="11015" spans="43:75" x14ac:dyDescent="0.2">
      <c r="AQ11015" s="7"/>
      <c r="AR11015" s="7"/>
      <c r="AS11015" s="7"/>
      <c r="AT11015" s="7"/>
      <c r="AU11015" s="7"/>
      <c r="AV11015" s="234"/>
      <c r="AX11015" s="7"/>
      <c r="AY11015" s="7"/>
      <c r="AZ11015" s="7"/>
      <c r="BA11015" s="7"/>
      <c r="BB11015" s="7"/>
      <c r="BC11015" s="7"/>
      <c r="BD11015" s="7"/>
      <c r="BG11015" s="7"/>
      <c r="BH11015" s="7"/>
      <c r="BI11015" s="7"/>
      <c r="BJ11015" s="7"/>
      <c r="BK11015" s="7"/>
      <c r="BL11015" s="7"/>
      <c r="BM11015" s="7"/>
      <c r="BP11015" s="7"/>
      <c r="BQ11015" s="7"/>
      <c r="BR11015" s="7"/>
      <c r="BS11015" s="7"/>
      <c r="BT11015" s="7"/>
      <c r="BU11015" s="7"/>
      <c r="BV11015" s="7"/>
      <c r="BW11015" s="7"/>
    </row>
    <row r="11016" spans="43:75" x14ac:dyDescent="0.2">
      <c r="AQ11016" s="7"/>
      <c r="AR11016" s="7"/>
      <c r="AS11016" s="7"/>
      <c r="AT11016" s="7"/>
      <c r="AU11016" s="7"/>
      <c r="AV11016" s="234"/>
      <c r="AX11016" s="7"/>
      <c r="AY11016" s="7"/>
      <c r="AZ11016" s="7"/>
      <c r="BA11016" s="7"/>
      <c r="BB11016" s="7"/>
      <c r="BC11016" s="7"/>
      <c r="BD11016" s="7"/>
      <c r="BG11016" s="7"/>
      <c r="BH11016" s="7"/>
      <c r="BI11016" s="7"/>
      <c r="BJ11016" s="7"/>
      <c r="BK11016" s="7"/>
      <c r="BL11016" s="7"/>
      <c r="BM11016" s="7"/>
      <c r="BP11016" s="7"/>
      <c r="BQ11016" s="7"/>
      <c r="BR11016" s="7"/>
      <c r="BS11016" s="7"/>
      <c r="BT11016" s="7"/>
      <c r="BU11016" s="7"/>
      <c r="BV11016" s="7"/>
      <c r="BW11016" s="7"/>
    </row>
    <row r="11017" spans="43:75" x14ac:dyDescent="0.2">
      <c r="AQ11017" s="7"/>
      <c r="AR11017" s="7"/>
      <c r="AS11017" s="7"/>
      <c r="AT11017" s="7"/>
      <c r="AU11017" s="7"/>
      <c r="AV11017" s="234"/>
      <c r="AX11017" s="7"/>
      <c r="AY11017" s="7"/>
      <c r="AZ11017" s="7"/>
      <c r="BA11017" s="7"/>
      <c r="BB11017" s="7"/>
      <c r="BC11017" s="7"/>
      <c r="BD11017" s="7"/>
      <c r="BG11017" s="7"/>
      <c r="BH11017" s="7"/>
      <c r="BI11017" s="7"/>
      <c r="BJ11017" s="7"/>
      <c r="BK11017" s="7"/>
      <c r="BL11017" s="7"/>
      <c r="BM11017" s="7"/>
      <c r="BP11017" s="7"/>
      <c r="BQ11017" s="7"/>
      <c r="BR11017" s="7"/>
      <c r="BS11017" s="7"/>
      <c r="BT11017" s="7"/>
      <c r="BU11017" s="7"/>
      <c r="BV11017" s="7"/>
      <c r="BW11017" s="7"/>
    </row>
    <row r="11018" spans="43:75" x14ac:dyDescent="0.2">
      <c r="AQ11018" s="7"/>
      <c r="AR11018" s="7"/>
      <c r="AS11018" s="7"/>
      <c r="AT11018" s="7"/>
      <c r="AU11018" s="7"/>
      <c r="AV11018" s="234"/>
      <c r="AX11018" s="7"/>
      <c r="AY11018" s="7"/>
      <c r="AZ11018" s="7"/>
      <c r="BA11018" s="7"/>
      <c r="BB11018" s="7"/>
      <c r="BC11018" s="7"/>
      <c r="BD11018" s="7"/>
      <c r="BG11018" s="7"/>
      <c r="BH11018" s="7"/>
      <c r="BI11018" s="7"/>
      <c r="BJ11018" s="7"/>
      <c r="BK11018" s="7"/>
      <c r="BL11018" s="7"/>
      <c r="BM11018" s="7"/>
      <c r="BP11018" s="7"/>
      <c r="BQ11018" s="7"/>
      <c r="BR11018" s="7"/>
      <c r="BS11018" s="7"/>
      <c r="BT11018" s="7"/>
      <c r="BU11018" s="7"/>
      <c r="BV11018" s="7"/>
      <c r="BW11018" s="7"/>
    </row>
    <row r="11019" spans="43:75" x14ac:dyDescent="0.2">
      <c r="AQ11019" s="7"/>
      <c r="AR11019" s="7"/>
      <c r="AS11019" s="7"/>
      <c r="AT11019" s="7"/>
      <c r="AU11019" s="7"/>
      <c r="AV11019" s="234"/>
      <c r="AX11019" s="7"/>
      <c r="AY11019" s="7"/>
      <c r="AZ11019" s="7"/>
      <c r="BA11019" s="7"/>
      <c r="BB11019" s="7"/>
      <c r="BC11019" s="7"/>
      <c r="BD11019" s="7"/>
      <c r="BG11019" s="7"/>
      <c r="BH11019" s="7"/>
      <c r="BI11019" s="7"/>
      <c r="BJ11019" s="7"/>
      <c r="BK11019" s="7"/>
      <c r="BL11019" s="7"/>
      <c r="BM11019" s="7"/>
      <c r="BP11019" s="7"/>
      <c r="BQ11019" s="7"/>
      <c r="BR11019" s="7"/>
      <c r="BS11019" s="7"/>
      <c r="BT11019" s="7"/>
      <c r="BU11019" s="7"/>
      <c r="BV11019" s="7"/>
      <c r="BW11019" s="7"/>
    </row>
    <row r="11020" spans="43:75" x14ac:dyDescent="0.2">
      <c r="AQ11020" s="7"/>
      <c r="AR11020" s="7"/>
      <c r="AS11020" s="7"/>
      <c r="AT11020" s="7"/>
      <c r="AU11020" s="7"/>
      <c r="AV11020" s="234"/>
      <c r="AX11020" s="7"/>
      <c r="AY11020" s="7"/>
      <c r="AZ11020" s="7"/>
      <c r="BA11020" s="7"/>
      <c r="BB11020" s="7"/>
      <c r="BC11020" s="7"/>
      <c r="BD11020" s="7"/>
      <c r="BG11020" s="7"/>
      <c r="BH11020" s="7"/>
      <c r="BI11020" s="7"/>
      <c r="BJ11020" s="7"/>
      <c r="BK11020" s="7"/>
      <c r="BL11020" s="7"/>
      <c r="BM11020" s="7"/>
      <c r="BP11020" s="7"/>
      <c r="BQ11020" s="7"/>
      <c r="BR11020" s="7"/>
      <c r="BS11020" s="7"/>
      <c r="BT11020" s="7"/>
      <c r="BU11020" s="7"/>
      <c r="BV11020" s="7"/>
      <c r="BW11020" s="7"/>
    </row>
    <row r="11021" spans="43:75" x14ac:dyDescent="0.2">
      <c r="AQ11021" s="7"/>
      <c r="AR11021" s="7"/>
      <c r="AS11021" s="7"/>
      <c r="AT11021" s="7"/>
      <c r="AU11021" s="7"/>
      <c r="AV11021" s="234"/>
      <c r="AX11021" s="7"/>
      <c r="AY11021" s="7"/>
      <c r="AZ11021" s="7"/>
      <c r="BA11021" s="7"/>
      <c r="BB11021" s="7"/>
      <c r="BC11021" s="7"/>
      <c r="BD11021" s="7"/>
      <c r="BG11021" s="7"/>
      <c r="BH11021" s="7"/>
      <c r="BI11021" s="7"/>
      <c r="BJ11021" s="7"/>
      <c r="BK11021" s="7"/>
      <c r="BL11021" s="7"/>
      <c r="BM11021" s="7"/>
      <c r="BP11021" s="7"/>
      <c r="BQ11021" s="7"/>
      <c r="BR11021" s="7"/>
      <c r="BS11021" s="7"/>
      <c r="BT11021" s="7"/>
      <c r="BU11021" s="7"/>
      <c r="BV11021" s="7"/>
      <c r="BW11021" s="7"/>
    </row>
    <row r="11022" spans="43:75" x14ac:dyDescent="0.2">
      <c r="AQ11022" s="7"/>
      <c r="AR11022" s="7"/>
      <c r="AS11022" s="7"/>
      <c r="AT11022" s="7"/>
      <c r="AU11022" s="7"/>
      <c r="AV11022" s="234"/>
      <c r="AX11022" s="7"/>
      <c r="AY11022" s="7"/>
      <c r="AZ11022" s="7"/>
      <c r="BA11022" s="7"/>
      <c r="BB11022" s="7"/>
      <c r="BC11022" s="7"/>
      <c r="BD11022" s="7"/>
      <c r="BG11022" s="7"/>
      <c r="BH11022" s="7"/>
      <c r="BI11022" s="7"/>
      <c r="BJ11022" s="7"/>
      <c r="BK11022" s="7"/>
      <c r="BL11022" s="7"/>
      <c r="BM11022" s="7"/>
      <c r="BP11022" s="7"/>
      <c r="BQ11022" s="7"/>
      <c r="BR11022" s="7"/>
      <c r="BS11022" s="7"/>
      <c r="BT11022" s="7"/>
      <c r="BU11022" s="7"/>
      <c r="BV11022" s="7"/>
      <c r="BW11022" s="7"/>
    </row>
    <row r="11023" spans="43:75" x14ac:dyDescent="0.2">
      <c r="AQ11023" s="7"/>
      <c r="AR11023" s="7"/>
      <c r="AS11023" s="7"/>
      <c r="AT11023" s="7"/>
      <c r="AU11023" s="7"/>
      <c r="AV11023" s="234"/>
      <c r="AX11023" s="7"/>
      <c r="AY11023" s="7"/>
      <c r="AZ11023" s="7"/>
      <c r="BA11023" s="7"/>
      <c r="BB11023" s="7"/>
      <c r="BC11023" s="7"/>
      <c r="BD11023" s="7"/>
      <c r="BG11023" s="7"/>
      <c r="BH11023" s="7"/>
      <c r="BI11023" s="7"/>
      <c r="BJ11023" s="7"/>
      <c r="BK11023" s="7"/>
      <c r="BL11023" s="7"/>
      <c r="BM11023" s="7"/>
      <c r="BP11023" s="7"/>
      <c r="BQ11023" s="7"/>
      <c r="BR11023" s="7"/>
      <c r="BS11023" s="7"/>
      <c r="BT11023" s="7"/>
      <c r="BU11023" s="7"/>
      <c r="BV11023" s="7"/>
      <c r="BW11023" s="7"/>
    </row>
    <row r="11024" spans="43:75" x14ac:dyDescent="0.2">
      <c r="AQ11024" s="7"/>
      <c r="AR11024" s="7"/>
      <c r="AS11024" s="7"/>
      <c r="AT11024" s="7"/>
      <c r="AU11024" s="7"/>
      <c r="AV11024" s="234"/>
      <c r="AX11024" s="7"/>
      <c r="AY11024" s="7"/>
      <c r="AZ11024" s="7"/>
      <c r="BA11024" s="7"/>
      <c r="BB11024" s="7"/>
      <c r="BC11024" s="7"/>
      <c r="BD11024" s="7"/>
      <c r="BG11024" s="7"/>
      <c r="BH11024" s="7"/>
      <c r="BI11024" s="7"/>
      <c r="BJ11024" s="7"/>
      <c r="BK11024" s="7"/>
      <c r="BL11024" s="7"/>
      <c r="BM11024" s="7"/>
      <c r="BP11024" s="7"/>
      <c r="BQ11024" s="7"/>
      <c r="BR11024" s="7"/>
      <c r="BS11024" s="7"/>
      <c r="BT11024" s="7"/>
      <c r="BU11024" s="7"/>
      <c r="BV11024" s="7"/>
      <c r="BW11024" s="7"/>
    </row>
    <row r="11025" spans="43:75" x14ac:dyDescent="0.2">
      <c r="AQ11025" s="7"/>
      <c r="AR11025" s="7"/>
      <c r="AS11025" s="7"/>
      <c r="AT11025" s="7"/>
      <c r="AU11025" s="7"/>
      <c r="AV11025" s="234"/>
      <c r="AX11025" s="7"/>
      <c r="AY11025" s="7"/>
      <c r="AZ11025" s="7"/>
      <c r="BA11025" s="7"/>
      <c r="BB11025" s="7"/>
      <c r="BC11025" s="7"/>
      <c r="BD11025" s="7"/>
      <c r="BG11025" s="7"/>
      <c r="BH11025" s="7"/>
      <c r="BI11025" s="7"/>
      <c r="BJ11025" s="7"/>
      <c r="BK11025" s="7"/>
      <c r="BL11025" s="7"/>
      <c r="BM11025" s="7"/>
      <c r="BP11025" s="7"/>
      <c r="BQ11025" s="7"/>
      <c r="BR11025" s="7"/>
      <c r="BS11025" s="7"/>
      <c r="BT11025" s="7"/>
      <c r="BU11025" s="7"/>
      <c r="BV11025" s="7"/>
      <c r="BW11025" s="7"/>
    </row>
    <row r="11026" spans="43:75" x14ac:dyDescent="0.2">
      <c r="AQ11026" s="7"/>
      <c r="AR11026" s="7"/>
      <c r="AS11026" s="7"/>
      <c r="AT11026" s="7"/>
      <c r="AU11026" s="7"/>
      <c r="AV11026" s="234"/>
      <c r="AX11026" s="7"/>
      <c r="AY11026" s="7"/>
      <c r="AZ11026" s="7"/>
      <c r="BA11026" s="7"/>
      <c r="BB11026" s="7"/>
      <c r="BC11026" s="7"/>
      <c r="BD11026" s="7"/>
      <c r="BG11026" s="7"/>
      <c r="BH11026" s="7"/>
      <c r="BI11026" s="7"/>
      <c r="BJ11026" s="7"/>
      <c r="BK11026" s="7"/>
      <c r="BL11026" s="7"/>
      <c r="BM11026" s="7"/>
      <c r="BP11026" s="7"/>
      <c r="BQ11026" s="7"/>
      <c r="BR11026" s="7"/>
      <c r="BS11026" s="7"/>
      <c r="BT11026" s="7"/>
      <c r="BU11026" s="7"/>
      <c r="BV11026" s="7"/>
      <c r="BW11026" s="7"/>
    </row>
    <row r="11027" spans="43:75" x14ac:dyDescent="0.2">
      <c r="AQ11027" s="7"/>
      <c r="AR11027" s="7"/>
      <c r="AS11027" s="7"/>
      <c r="AT11027" s="7"/>
      <c r="AU11027" s="7"/>
      <c r="AV11027" s="234"/>
      <c r="AX11027" s="7"/>
      <c r="AY11027" s="7"/>
      <c r="AZ11027" s="7"/>
      <c r="BA11027" s="7"/>
      <c r="BB11027" s="7"/>
      <c r="BC11027" s="7"/>
      <c r="BD11027" s="7"/>
      <c r="BG11027" s="7"/>
      <c r="BH11027" s="7"/>
      <c r="BI11027" s="7"/>
      <c r="BJ11027" s="7"/>
      <c r="BK11027" s="7"/>
      <c r="BL11027" s="7"/>
      <c r="BM11027" s="7"/>
      <c r="BP11027" s="7"/>
      <c r="BQ11027" s="7"/>
      <c r="BR11027" s="7"/>
      <c r="BS11027" s="7"/>
      <c r="BT11027" s="7"/>
      <c r="BU11027" s="7"/>
      <c r="BV11027" s="7"/>
      <c r="BW11027" s="7"/>
    </row>
    <row r="11028" spans="43:75" x14ac:dyDescent="0.2">
      <c r="AQ11028" s="7"/>
      <c r="AR11028" s="7"/>
      <c r="AS11028" s="7"/>
      <c r="AT11028" s="7"/>
      <c r="AU11028" s="7"/>
      <c r="AV11028" s="234"/>
      <c r="AX11028" s="7"/>
      <c r="AY11028" s="7"/>
      <c r="AZ11028" s="7"/>
      <c r="BA11028" s="7"/>
      <c r="BB11028" s="7"/>
      <c r="BC11028" s="7"/>
      <c r="BD11028" s="7"/>
      <c r="BG11028" s="7"/>
      <c r="BH11028" s="7"/>
      <c r="BI11028" s="7"/>
      <c r="BJ11028" s="7"/>
      <c r="BK11028" s="7"/>
      <c r="BL11028" s="7"/>
      <c r="BM11028" s="7"/>
      <c r="BP11028" s="7"/>
      <c r="BQ11028" s="7"/>
      <c r="BR11028" s="7"/>
      <c r="BS11028" s="7"/>
      <c r="BT11028" s="7"/>
      <c r="BU11028" s="7"/>
      <c r="BV11028" s="7"/>
      <c r="BW11028" s="7"/>
    </row>
    <row r="11029" spans="43:75" x14ac:dyDescent="0.2">
      <c r="AQ11029" s="7"/>
      <c r="AR11029" s="7"/>
      <c r="AS11029" s="7"/>
      <c r="AT11029" s="7"/>
      <c r="AU11029" s="7"/>
      <c r="AV11029" s="234"/>
      <c r="AX11029" s="7"/>
      <c r="AY11029" s="7"/>
      <c r="AZ11029" s="7"/>
      <c r="BA11029" s="7"/>
      <c r="BB11029" s="7"/>
      <c r="BC11029" s="7"/>
      <c r="BD11029" s="7"/>
      <c r="BG11029" s="7"/>
      <c r="BH11029" s="7"/>
      <c r="BI11029" s="7"/>
      <c r="BJ11029" s="7"/>
      <c r="BK11029" s="7"/>
      <c r="BL11029" s="7"/>
      <c r="BM11029" s="7"/>
      <c r="BP11029" s="7"/>
      <c r="BQ11029" s="7"/>
      <c r="BR11029" s="7"/>
      <c r="BS11029" s="7"/>
      <c r="BT11029" s="7"/>
      <c r="BU11029" s="7"/>
      <c r="BV11029" s="7"/>
      <c r="BW11029" s="7"/>
    </row>
    <row r="11030" spans="43:75" x14ac:dyDescent="0.2">
      <c r="AQ11030" s="7"/>
      <c r="AR11030" s="7"/>
      <c r="AS11030" s="7"/>
      <c r="AT11030" s="7"/>
      <c r="AU11030" s="7"/>
      <c r="AV11030" s="234"/>
      <c r="AX11030" s="7"/>
      <c r="AY11030" s="7"/>
      <c r="AZ11030" s="7"/>
      <c r="BA11030" s="7"/>
      <c r="BB11030" s="7"/>
      <c r="BC11030" s="7"/>
      <c r="BD11030" s="7"/>
      <c r="BG11030" s="7"/>
      <c r="BH11030" s="7"/>
      <c r="BI11030" s="7"/>
      <c r="BJ11030" s="7"/>
      <c r="BK11030" s="7"/>
      <c r="BL11030" s="7"/>
      <c r="BM11030" s="7"/>
      <c r="BP11030" s="7"/>
      <c r="BQ11030" s="7"/>
      <c r="BR11030" s="7"/>
      <c r="BS11030" s="7"/>
      <c r="BT11030" s="7"/>
      <c r="BU11030" s="7"/>
      <c r="BV11030" s="7"/>
      <c r="BW11030" s="7"/>
    </row>
    <row r="11031" spans="43:75" x14ac:dyDescent="0.2">
      <c r="AQ11031" s="7"/>
      <c r="AR11031" s="7"/>
      <c r="AS11031" s="7"/>
      <c r="AT11031" s="7"/>
      <c r="AU11031" s="7"/>
      <c r="AV11031" s="234"/>
      <c r="AX11031" s="7"/>
      <c r="AY11031" s="7"/>
      <c r="AZ11031" s="7"/>
      <c r="BA11031" s="7"/>
      <c r="BB11031" s="7"/>
      <c r="BC11031" s="7"/>
      <c r="BD11031" s="7"/>
      <c r="BG11031" s="7"/>
      <c r="BH11031" s="7"/>
      <c r="BI11031" s="7"/>
      <c r="BJ11031" s="7"/>
      <c r="BK11031" s="7"/>
      <c r="BL11031" s="7"/>
      <c r="BM11031" s="7"/>
      <c r="BP11031" s="7"/>
      <c r="BQ11031" s="7"/>
      <c r="BR11031" s="7"/>
      <c r="BS11031" s="7"/>
      <c r="BT11031" s="7"/>
      <c r="BU11031" s="7"/>
      <c r="BV11031" s="7"/>
      <c r="BW11031" s="7"/>
    </row>
    <row r="11032" spans="43:75" x14ac:dyDescent="0.2">
      <c r="AQ11032" s="7"/>
      <c r="AR11032" s="7"/>
      <c r="AS11032" s="7"/>
      <c r="AT11032" s="7"/>
      <c r="AU11032" s="7"/>
      <c r="AV11032" s="234"/>
      <c r="AX11032" s="7"/>
      <c r="AY11032" s="7"/>
      <c r="AZ11032" s="7"/>
      <c r="BA11032" s="7"/>
      <c r="BB11032" s="7"/>
      <c r="BC11032" s="7"/>
      <c r="BD11032" s="7"/>
      <c r="BG11032" s="7"/>
      <c r="BH11032" s="7"/>
      <c r="BI11032" s="7"/>
      <c r="BJ11032" s="7"/>
      <c r="BK11032" s="7"/>
      <c r="BL11032" s="7"/>
      <c r="BM11032" s="7"/>
      <c r="BP11032" s="7"/>
      <c r="BQ11032" s="7"/>
      <c r="BR11032" s="7"/>
      <c r="BS11032" s="7"/>
      <c r="BT11032" s="7"/>
      <c r="BU11032" s="7"/>
      <c r="BV11032" s="7"/>
      <c r="BW11032" s="7"/>
    </row>
    <row r="11033" spans="43:75" x14ac:dyDescent="0.2">
      <c r="AQ11033" s="7"/>
      <c r="AR11033" s="7"/>
      <c r="AS11033" s="7"/>
      <c r="AT11033" s="7"/>
      <c r="AU11033" s="7"/>
      <c r="AV11033" s="234"/>
      <c r="AX11033" s="7"/>
      <c r="AY11033" s="7"/>
      <c r="AZ11033" s="7"/>
      <c r="BA11033" s="7"/>
      <c r="BB11033" s="7"/>
      <c r="BC11033" s="7"/>
      <c r="BD11033" s="7"/>
      <c r="BG11033" s="7"/>
      <c r="BH11033" s="7"/>
      <c r="BI11033" s="7"/>
      <c r="BJ11033" s="7"/>
      <c r="BK11033" s="7"/>
      <c r="BL11033" s="7"/>
      <c r="BM11033" s="7"/>
      <c r="BP11033" s="7"/>
      <c r="BQ11033" s="7"/>
      <c r="BR11033" s="7"/>
      <c r="BS11033" s="7"/>
      <c r="BT11033" s="7"/>
      <c r="BU11033" s="7"/>
      <c r="BV11033" s="7"/>
      <c r="BW11033" s="7"/>
    </row>
    <row r="11034" spans="43:75" x14ac:dyDescent="0.2">
      <c r="AQ11034" s="7"/>
      <c r="AR11034" s="7"/>
      <c r="AS11034" s="7"/>
      <c r="AT11034" s="7"/>
      <c r="AU11034" s="7"/>
      <c r="AV11034" s="234"/>
      <c r="AX11034" s="7"/>
      <c r="AY11034" s="7"/>
      <c r="AZ11034" s="7"/>
      <c r="BA11034" s="7"/>
      <c r="BB11034" s="7"/>
      <c r="BC11034" s="7"/>
      <c r="BD11034" s="7"/>
      <c r="BG11034" s="7"/>
      <c r="BH11034" s="7"/>
      <c r="BI11034" s="7"/>
      <c r="BJ11034" s="7"/>
      <c r="BK11034" s="7"/>
      <c r="BL11034" s="7"/>
      <c r="BM11034" s="7"/>
      <c r="BP11034" s="7"/>
      <c r="BQ11034" s="7"/>
      <c r="BR11034" s="7"/>
      <c r="BS11034" s="7"/>
      <c r="BT11034" s="7"/>
      <c r="BU11034" s="7"/>
      <c r="BV11034" s="7"/>
      <c r="BW11034" s="7"/>
    </row>
    <row r="11035" spans="43:75" x14ac:dyDescent="0.2">
      <c r="AQ11035" s="7"/>
      <c r="AR11035" s="7"/>
      <c r="AS11035" s="7"/>
      <c r="AT11035" s="7"/>
      <c r="AU11035" s="7"/>
      <c r="AV11035" s="234"/>
      <c r="AX11035" s="7"/>
      <c r="AY11035" s="7"/>
      <c r="AZ11035" s="7"/>
      <c r="BA11035" s="7"/>
      <c r="BB11035" s="7"/>
      <c r="BC11035" s="7"/>
      <c r="BD11035" s="7"/>
      <c r="BG11035" s="7"/>
      <c r="BH11035" s="7"/>
      <c r="BI11035" s="7"/>
      <c r="BJ11035" s="7"/>
      <c r="BK11035" s="7"/>
      <c r="BL11035" s="7"/>
      <c r="BM11035" s="7"/>
      <c r="BP11035" s="7"/>
      <c r="BQ11035" s="7"/>
      <c r="BR11035" s="7"/>
      <c r="BS11035" s="7"/>
      <c r="BT11035" s="7"/>
      <c r="BU11035" s="7"/>
      <c r="BV11035" s="7"/>
      <c r="BW11035" s="7"/>
    </row>
    <row r="11036" spans="43:75" x14ac:dyDescent="0.2">
      <c r="AQ11036" s="7"/>
      <c r="AR11036" s="7"/>
      <c r="AS11036" s="7"/>
      <c r="AT11036" s="7"/>
      <c r="AU11036" s="7"/>
      <c r="AV11036" s="234"/>
      <c r="AX11036" s="7"/>
      <c r="AY11036" s="7"/>
      <c r="AZ11036" s="7"/>
      <c r="BA11036" s="7"/>
      <c r="BB11036" s="7"/>
      <c r="BC11036" s="7"/>
      <c r="BD11036" s="7"/>
      <c r="BG11036" s="7"/>
      <c r="BH11036" s="7"/>
      <c r="BI11036" s="7"/>
      <c r="BJ11036" s="7"/>
      <c r="BK11036" s="7"/>
      <c r="BL11036" s="7"/>
      <c r="BM11036" s="7"/>
      <c r="BP11036" s="7"/>
      <c r="BQ11036" s="7"/>
      <c r="BR11036" s="7"/>
      <c r="BS11036" s="7"/>
      <c r="BT11036" s="7"/>
      <c r="BU11036" s="7"/>
      <c r="BV11036" s="7"/>
      <c r="BW11036" s="7"/>
    </row>
    <row r="11037" spans="43:75" x14ac:dyDescent="0.2">
      <c r="AQ11037" s="7"/>
      <c r="AR11037" s="7"/>
      <c r="AS11037" s="7"/>
      <c r="AT11037" s="7"/>
      <c r="AU11037" s="7"/>
      <c r="AV11037" s="234"/>
      <c r="AX11037" s="7"/>
      <c r="AY11037" s="7"/>
      <c r="AZ11037" s="7"/>
      <c r="BA11037" s="7"/>
      <c r="BB11037" s="7"/>
      <c r="BC11037" s="7"/>
      <c r="BD11037" s="7"/>
      <c r="BG11037" s="7"/>
      <c r="BH11037" s="7"/>
      <c r="BI11037" s="7"/>
      <c r="BJ11037" s="7"/>
      <c r="BK11037" s="7"/>
      <c r="BL11037" s="7"/>
      <c r="BM11037" s="7"/>
      <c r="BP11037" s="7"/>
      <c r="BQ11037" s="7"/>
      <c r="BR11037" s="7"/>
      <c r="BS11037" s="7"/>
      <c r="BT11037" s="7"/>
      <c r="BU11037" s="7"/>
      <c r="BV11037" s="7"/>
      <c r="BW11037" s="7"/>
    </row>
    <row r="11038" spans="43:75" x14ac:dyDescent="0.2">
      <c r="AQ11038" s="7"/>
      <c r="AR11038" s="7"/>
      <c r="AS11038" s="7"/>
      <c r="AT11038" s="7"/>
      <c r="AU11038" s="7"/>
      <c r="AV11038" s="234"/>
      <c r="AX11038" s="7"/>
      <c r="AY11038" s="7"/>
      <c r="AZ11038" s="7"/>
      <c r="BA11038" s="7"/>
      <c r="BB11038" s="7"/>
      <c r="BC11038" s="7"/>
      <c r="BD11038" s="7"/>
      <c r="BG11038" s="7"/>
      <c r="BH11038" s="7"/>
      <c r="BI11038" s="7"/>
      <c r="BJ11038" s="7"/>
      <c r="BK11038" s="7"/>
      <c r="BL11038" s="7"/>
      <c r="BM11038" s="7"/>
      <c r="BP11038" s="7"/>
      <c r="BQ11038" s="7"/>
      <c r="BR11038" s="7"/>
      <c r="BS11038" s="7"/>
      <c r="BT11038" s="7"/>
      <c r="BU11038" s="7"/>
      <c r="BV11038" s="7"/>
      <c r="BW11038" s="7"/>
    </row>
    <row r="11039" spans="43:75" x14ac:dyDescent="0.2">
      <c r="AQ11039" s="7"/>
      <c r="AR11039" s="7"/>
      <c r="AS11039" s="7"/>
      <c r="AT11039" s="7"/>
      <c r="AU11039" s="7"/>
      <c r="AV11039" s="234"/>
      <c r="AX11039" s="7"/>
      <c r="AY11039" s="7"/>
      <c r="AZ11039" s="7"/>
      <c r="BA11039" s="7"/>
      <c r="BB11039" s="7"/>
      <c r="BC11039" s="7"/>
      <c r="BD11039" s="7"/>
      <c r="BG11039" s="7"/>
      <c r="BH11039" s="7"/>
      <c r="BI11039" s="7"/>
      <c r="BJ11039" s="7"/>
      <c r="BK11039" s="7"/>
      <c r="BL11039" s="7"/>
      <c r="BM11039" s="7"/>
      <c r="BP11039" s="7"/>
      <c r="BQ11039" s="7"/>
      <c r="BR11039" s="7"/>
      <c r="BS11039" s="7"/>
      <c r="BT11039" s="7"/>
      <c r="BU11039" s="7"/>
      <c r="BV11039" s="7"/>
      <c r="BW11039" s="7"/>
    </row>
    <row r="11040" spans="43:75" x14ac:dyDescent="0.2">
      <c r="AQ11040" s="7"/>
      <c r="AR11040" s="7"/>
      <c r="AS11040" s="7"/>
      <c r="AT11040" s="7"/>
      <c r="AU11040" s="7"/>
      <c r="AV11040" s="234"/>
      <c r="AX11040" s="7"/>
      <c r="AY11040" s="7"/>
      <c r="AZ11040" s="7"/>
      <c r="BA11040" s="7"/>
      <c r="BB11040" s="7"/>
      <c r="BC11040" s="7"/>
      <c r="BD11040" s="7"/>
      <c r="BG11040" s="7"/>
      <c r="BH11040" s="7"/>
      <c r="BI11040" s="7"/>
      <c r="BJ11040" s="7"/>
      <c r="BK11040" s="7"/>
      <c r="BL11040" s="7"/>
      <c r="BM11040" s="7"/>
      <c r="BP11040" s="7"/>
      <c r="BQ11040" s="7"/>
      <c r="BR11040" s="7"/>
      <c r="BS11040" s="7"/>
      <c r="BT11040" s="7"/>
      <c r="BU11040" s="7"/>
      <c r="BV11040" s="7"/>
      <c r="BW11040" s="7"/>
    </row>
    <row r="11041" spans="43:75" x14ac:dyDescent="0.2">
      <c r="AQ11041" s="7"/>
      <c r="AR11041" s="7"/>
      <c r="AS11041" s="7"/>
      <c r="AT11041" s="7"/>
      <c r="AU11041" s="7"/>
      <c r="AV11041" s="234"/>
      <c r="AX11041" s="7"/>
      <c r="AY11041" s="7"/>
      <c r="AZ11041" s="7"/>
      <c r="BA11041" s="7"/>
      <c r="BB11041" s="7"/>
      <c r="BC11041" s="7"/>
      <c r="BD11041" s="7"/>
      <c r="BG11041" s="7"/>
      <c r="BH11041" s="7"/>
      <c r="BI11041" s="7"/>
      <c r="BJ11041" s="7"/>
      <c r="BK11041" s="7"/>
      <c r="BL11041" s="7"/>
      <c r="BM11041" s="7"/>
      <c r="BP11041" s="7"/>
      <c r="BQ11041" s="7"/>
      <c r="BR11041" s="7"/>
      <c r="BS11041" s="7"/>
      <c r="BT11041" s="7"/>
      <c r="BU11041" s="7"/>
      <c r="BV11041" s="7"/>
      <c r="BW11041" s="7"/>
    </row>
    <row r="11042" spans="43:75" x14ac:dyDescent="0.2">
      <c r="AQ11042" s="7"/>
      <c r="AR11042" s="7"/>
      <c r="AS11042" s="7"/>
      <c r="AT11042" s="7"/>
      <c r="AU11042" s="7"/>
      <c r="AV11042" s="234"/>
      <c r="AX11042" s="7"/>
      <c r="AY11042" s="7"/>
      <c r="AZ11042" s="7"/>
      <c r="BA11042" s="7"/>
      <c r="BB11042" s="7"/>
      <c r="BC11042" s="7"/>
      <c r="BD11042" s="7"/>
      <c r="BG11042" s="7"/>
      <c r="BH11042" s="7"/>
      <c r="BI11042" s="7"/>
      <c r="BJ11042" s="7"/>
      <c r="BK11042" s="7"/>
      <c r="BL11042" s="7"/>
      <c r="BM11042" s="7"/>
      <c r="BP11042" s="7"/>
      <c r="BQ11042" s="7"/>
      <c r="BR11042" s="7"/>
      <c r="BS11042" s="7"/>
      <c r="BT11042" s="7"/>
      <c r="BU11042" s="7"/>
      <c r="BV11042" s="7"/>
      <c r="BW11042" s="7"/>
    </row>
    <row r="11043" spans="43:75" x14ac:dyDescent="0.2">
      <c r="AQ11043" s="7"/>
      <c r="AR11043" s="7"/>
      <c r="AS11043" s="7"/>
      <c r="AT11043" s="7"/>
      <c r="AU11043" s="7"/>
      <c r="AV11043" s="234"/>
      <c r="AX11043" s="7"/>
      <c r="AY11043" s="7"/>
      <c r="AZ11043" s="7"/>
      <c r="BA11043" s="7"/>
      <c r="BB11043" s="7"/>
      <c r="BC11043" s="7"/>
      <c r="BD11043" s="7"/>
      <c r="BG11043" s="7"/>
      <c r="BH11043" s="7"/>
      <c r="BI11043" s="7"/>
      <c r="BJ11043" s="7"/>
      <c r="BK11043" s="7"/>
      <c r="BL11043" s="7"/>
      <c r="BM11043" s="7"/>
      <c r="BP11043" s="7"/>
      <c r="BQ11043" s="7"/>
      <c r="BR11043" s="7"/>
      <c r="BS11043" s="7"/>
      <c r="BT11043" s="7"/>
      <c r="BU11043" s="7"/>
      <c r="BV11043" s="7"/>
      <c r="BW11043" s="7"/>
    </row>
    <row r="11044" spans="43:75" x14ac:dyDescent="0.2">
      <c r="AQ11044" s="7"/>
      <c r="AR11044" s="7"/>
      <c r="AS11044" s="7"/>
      <c r="AT11044" s="7"/>
      <c r="AU11044" s="7"/>
      <c r="AV11044" s="234"/>
      <c r="AX11044" s="7"/>
      <c r="AY11044" s="7"/>
      <c r="AZ11044" s="7"/>
      <c r="BA11044" s="7"/>
      <c r="BB11044" s="7"/>
      <c r="BC11044" s="7"/>
      <c r="BD11044" s="7"/>
      <c r="BG11044" s="7"/>
      <c r="BH11044" s="7"/>
      <c r="BI11044" s="7"/>
      <c r="BJ11044" s="7"/>
      <c r="BK11044" s="7"/>
      <c r="BL11044" s="7"/>
      <c r="BM11044" s="7"/>
      <c r="BP11044" s="7"/>
      <c r="BQ11044" s="7"/>
      <c r="BR11044" s="7"/>
      <c r="BS11044" s="7"/>
      <c r="BT11044" s="7"/>
      <c r="BU11044" s="7"/>
      <c r="BV11044" s="7"/>
      <c r="BW11044" s="7"/>
    </row>
    <row r="11045" spans="43:75" x14ac:dyDescent="0.2">
      <c r="AQ11045" s="7"/>
      <c r="AR11045" s="7"/>
      <c r="AS11045" s="7"/>
      <c r="AT11045" s="7"/>
      <c r="AU11045" s="7"/>
      <c r="AV11045" s="234"/>
      <c r="AX11045" s="7"/>
      <c r="AY11045" s="7"/>
      <c r="AZ11045" s="7"/>
      <c r="BA11045" s="7"/>
      <c r="BB11045" s="7"/>
      <c r="BC11045" s="7"/>
      <c r="BD11045" s="7"/>
      <c r="BG11045" s="7"/>
      <c r="BH11045" s="7"/>
      <c r="BI11045" s="7"/>
      <c r="BJ11045" s="7"/>
      <c r="BK11045" s="7"/>
      <c r="BL11045" s="7"/>
      <c r="BM11045" s="7"/>
      <c r="BP11045" s="7"/>
      <c r="BQ11045" s="7"/>
      <c r="BR11045" s="7"/>
      <c r="BS11045" s="7"/>
      <c r="BT11045" s="7"/>
      <c r="BU11045" s="7"/>
      <c r="BV11045" s="7"/>
      <c r="BW11045" s="7"/>
    </row>
    <row r="11046" spans="43:75" x14ac:dyDescent="0.2">
      <c r="AQ11046" s="7"/>
      <c r="AR11046" s="7"/>
      <c r="AS11046" s="7"/>
      <c r="AT11046" s="7"/>
      <c r="AU11046" s="7"/>
      <c r="AV11046" s="234"/>
      <c r="AX11046" s="7"/>
      <c r="AY11046" s="7"/>
      <c r="AZ11046" s="7"/>
      <c r="BA11046" s="7"/>
      <c r="BB11046" s="7"/>
      <c r="BC11046" s="7"/>
      <c r="BD11046" s="7"/>
      <c r="BG11046" s="7"/>
      <c r="BH11046" s="7"/>
      <c r="BI11046" s="7"/>
      <c r="BJ11046" s="7"/>
      <c r="BK11046" s="7"/>
      <c r="BL11046" s="7"/>
      <c r="BM11046" s="7"/>
      <c r="BP11046" s="7"/>
      <c r="BQ11046" s="7"/>
      <c r="BR11046" s="7"/>
      <c r="BS11046" s="7"/>
      <c r="BT11046" s="7"/>
      <c r="BU11046" s="7"/>
      <c r="BV11046" s="7"/>
      <c r="BW11046" s="7"/>
    </row>
    <row r="11047" spans="43:75" x14ac:dyDescent="0.2">
      <c r="AQ11047" s="7"/>
      <c r="AR11047" s="7"/>
      <c r="AS11047" s="7"/>
      <c r="AT11047" s="7"/>
      <c r="AU11047" s="7"/>
      <c r="AV11047" s="234"/>
      <c r="AX11047" s="7"/>
      <c r="AY11047" s="7"/>
      <c r="AZ11047" s="7"/>
      <c r="BA11047" s="7"/>
      <c r="BB11047" s="7"/>
      <c r="BC11047" s="7"/>
      <c r="BD11047" s="7"/>
      <c r="BG11047" s="7"/>
      <c r="BH11047" s="7"/>
      <c r="BI11047" s="7"/>
      <c r="BJ11047" s="7"/>
      <c r="BK11047" s="7"/>
      <c r="BL11047" s="7"/>
      <c r="BM11047" s="7"/>
      <c r="BP11047" s="7"/>
      <c r="BQ11047" s="7"/>
      <c r="BR11047" s="7"/>
      <c r="BS11047" s="7"/>
      <c r="BT11047" s="7"/>
      <c r="BU11047" s="7"/>
      <c r="BV11047" s="7"/>
      <c r="BW11047" s="7"/>
    </row>
    <row r="11048" spans="43:75" x14ac:dyDescent="0.2">
      <c r="AQ11048" s="7"/>
      <c r="AR11048" s="7"/>
      <c r="AS11048" s="7"/>
      <c r="AT11048" s="7"/>
      <c r="AU11048" s="7"/>
      <c r="AV11048" s="234"/>
      <c r="AX11048" s="7"/>
      <c r="AY11048" s="7"/>
      <c r="AZ11048" s="7"/>
      <c r="BA11048" s="7"/>
      <c r="BB11048" s="7"/>
      <c r="BC11048" s="7"/>
      <c r="BD11048" s="7"/>
      <c r="BG11048" s="7"/>
      <c r="BH11048" s="7"/>
      <c r="BI11048" s="7"/>
      <c r="BJ11048" s="7"/>
      <c r="BK11048" s="7"/>
      <c r="BL11048" s="7"/>
      <c r="BM11048" s="7"/>
      <c r="BP11048" s="7"/>
      <c r="BQ11048" s="7"/>
      <c r="BR11048" s="7"/>
      <c r="BS11048" s="7"/>
      <c r="BT11048" s="7"/>
      <c r="BU11048" s="7"/>
      <c r="BV11048" s="7"/>
      <c r="BW11048" s="7"/>
    </row>
    <row r="11049" spans="43:75" x14ac:dyDescent="0.2">
      <c r="AQ11049" s="7"/>
      <c r="AR11049" s="7"/>
      <c r="AS11049" s="7"/>
      <c r="AT11049" s="7"/>
      <c r="AU11049" s="7"/>
      <c r="AV11049" s="234"/>
      <c r="AX11049" s="7"/>
      <c r="AY11049" s="7"/>
      <c r="AZ11049" s="7"/>
      <c r="BA11049" s="7"/>
      <c r="BB11049" s="7"/>
      <c r="BC11049" s="7"/>
      <c r="BD11049" s="7"/>
      <c r="BG11049" s="7"/>
      <c r="BH11049" s="7"/>
      <c r="BI11049" s="7"/>
      <c r="BJ11049" s="7"/>
      <c r="BK11049" s="7"/>
      <c r="BL11049" s="7"/>
      <c r="BM11049" s="7"/>
      <c r="BP11049" s="7"/>
      <c r="BQ11049" s="7"/>
      <c r="BR11049" s="7"/>
      <c r="BS11049" s="7"/>
      <c r="BT11049" s="7"/>
      <c r="BU11049" s="7"/>
      <c r="BV11049" s="7"/>
      <c r="BW11049" s="7"/>
    </row>
    <row r="11050" spans="43:75" x14ac:dyDescent="0.2">
      <c r="AQ11050" s="7"/>
      <c r="AR11050" s="7"/>
      <c r="AS11050" s="7"/>
      <c r="AT11050" s="7"/>
      <c r="AU11050" s="7"/>
      <c r="AV11050" s="234"/>
      <c r="AX11050" s="7"/>
      <c r="AY11050" s="7"/>
      <c r="AZ11050" s="7"/>
      <c r="BA11050" s="7"/>
      <c r="BB11050" s="7"/>
      <c r="BC11050" s="7"/>
      <c r="BD11050" s="7"/>
      <c r="BG11050" s="7"/>
      <c r="BH11050" s="7"/>
      <c r="BI11050" s="7"/>
      <c r="BJ11050" s="7"/>
      <c r="BK11050" s="7"/>
      <c r="BL11050" s="7"/>
      <c r="BM11050" s="7"/>
      <c r="BP11050" s="7"/>
      <c r="BQ11050" s="7"/>
      <c r="BR11050" s="7"/>
      <c r="BS11050" s="7"/>
      <c r="BT11050" s="7"/>
      <c r="BU11050" s="7"/>
      <c r="BV11050" s="7"/>
      <c r="BW11050" s="7"/>
    </row>
    <row r="11051" spans="43:75" x14ac:dyDescent="0.2">
      <c r="AQ11051" s="7"/>
      <c r="AR11051" s="7"/>
      <c r="AS11051" s="7"/>
      <c r="AT11051" s="7"/>
      <c r="AU11051" s="7"/>
      <c r="AV11051" s="234"/>
      <c r="AX11051" s="7"/>
      <c r="AY11051" s="7"/>
      <c r="AZ11051" s="7"/>
      <c r="BA11051" s="7"/>
      <c r="BB11051" s="7"/>
      <c r="BC11051" s="7"/>
      <c r="BD11051" s="7"/>
      <c r="BG11051" s="7"/>
      <c r="BH11051" s="7"/>
      <c r="BI11051" s="7"/>
      <c r="BJ11051" s="7"/>
      <c r="BK11051" s="7"/>
      <c r="BL11051" s="7"/>
      <c r="BM11051" s="7"/>
      <c r="BP11051" s="7"/>
      <c r="BQ11051" s="7"/>
      <c r="BR11051" s="7"/>
      <c r="BS11051" s="7"/>
      <c r="BT11051" s="7"/>
      <c r="BU11051" s="7"/>
      <c r="BV11051" s="7"/>
      <c r="BW11051" s="7"/>
    </row>
    <row r="11052" spans="43:75" x14ac:dyDescent="0.2">
      <c r="AQ11052" s="7"/>
      <c r="AR11052" s="7"/>
      <c r="AS11052" s="7"/>
      <c r="AT11052" s="7"/>
      <c r="AU11052" s="7"/>
      <c r="AV11052" s="234"/>
      <c r="AX11052" s="7"/>
      <c r="AY11052" s="7"/>
      <c r="AZ11052" s="7"/>
      <c r="BA11052" s="7"/>
      <c r="BB11052" s="7"/>
      <c r="BC11052" s="7"/>
      <c r="BD11052" s="7"/>
      <c r="BG11052" s="7"/>
      <c r="BH11052" s="7"/>
      <c r="BI11052" s="7"/>
      <c r="BJ11052" s="7"/>
      <c r="BK11052" s="7"/>
      <c r="BL11052" s="7"/>
      <c r="BM11052" s="7"/>
      <c r="BP11052" s="7"/>
      <c r="BQ11052" s="7"/>
      <c r="BR11052" s="7"/>
      <c r="BS11052" s="7"/>
      <c r="BT11052" s="7"/>
      <c r="BU11052" s="7"/>
      <c r="BV11052" s="7"/>
      <c r="BW11052" s="7"/>
    </row>
    <row r="11053" spans="43:75" x14ac:dyDescent="0.2">
      <c r="AQ11053" s="7"/>
      <c r="AR11053" s="7"/>
      <c r="AS11053" s="7"/>
      <c r="AT11053" s="7"/>
      <c r="AU11053" s="7"/>
      <c r="AV11053" s="234"/>
      <c r="AX11053" s="7"/>
      <c r="AY11053" s="7"/>
      <c r="AZ11053" s="7"/>
      <c r="BA11053" s="7"/>
      <c r="BB11053" s="7"/>
      <c r="BC11053" s="7"/>
      <c r="BD11053" s="7"/>
      <c r="BG11053" s="7"/>
      <c r="BH11053" s="7"/>
      <c r="BI11053" s="7"/>
      <c r="BJ11053" s="7"/>
      <c r="BK11053" s="7"/>
      <c r="BL11053" s="7"/>
      <c r="BM11053" s="7"/>
      <c r="BP11053" s="7"/>
      <c r="BQ11053" s="7"/>
      <c r="BR11053" s="7"/>
      <c r="BS11053" s="7"/>
      <c r="BT11053" s="7"/>
      <c r="BU11053" s="7"/>
      <c r="BV11053" s="7"/>
      <c r="BW11053" s="7"/>
    </row>
    <row r="11054" spans="43:75" x14ac:dyDescent="0.2">
      <c r="AQ11054" s="7"/>
      <c r="AR11054" s="7"/>
      <c r="AS11054" s="7"/>
      <c r="AT11054" s="7"/>
      <c r="AU11054" s="7"/>
      <c r="AV11054" s="234"/>
      <c r="AX11054" s="7"/>
      <c r="AY11054" s="7"/>
      <c r="AZ11054" s="7"/>
      <c r="BA11054" s="7"/>
      <c r="BB11054" s="7"/>
      <c r="BC11054" s="7"/>
      <c r="BD11054" s="7"/>
      <c r="BG11054" s="7"/>
      <c r="BH11054" s="7"/>
      <c r="BI11054" s="7"/>
      <c r="BJ11054" s="7"/>
      <c r="BK11054" s="7"/>
      <c r="BL11054" s="7"/>
      <c r="BM11054" s="7"/>
      <c r="BP11054" s="7"/>
      <c r="BQ11054" s="7"/>
      <c r="BR11054" s="7"/>
      <c r="BS11054" s="7"/>
      <c r="BT11054" s="7"/>
      <c r="BU11054" s="7"/>
      <c r="BV11054" s="7"/>
      <c r="BW11054" s="7"/>
    </row>
    <row r="11055" spans="43:75" x14ac:dyDescent="0.2">
      <c r="AQ11055" s="7"/>
      <c r="AR11055" s="7"/>
      <c r="AS11055" s="7"/>
      <c r="AT11055" s="7"/>
      <c r="AU11055" s="7"/>
      <c r="AV11055" s="234"/>
      <c r="AX11055" s="7"/>
      <c r="AY11055" s="7"/>
      <c r="AZ11055" s="7"/>
      <c r="BA11055" s="7"/>
      <c r="BB11055" s="7"/>
      <c r="BC11055" s="7"/>
      <c r="BD11055" s="7"/>
      <c r="BG11055" s="7"/>
      <c r="BH11055" s="7"/>
      <c r="BI11055" s="7"/>
      <c r="BJ11055" s="7"/>
      <c r="BK11055" s="7"/>
      <c r="BL11055" s="7"/>
      <c r="BM11055" s="7"/>
      <c r="BP11055" s="7"/>
      <c r="BQ11055" s="7"/>
      <c r="BR11055" s="7"/>
      <c r="BS11055" s="7"/>
      <c r="BT11055" s="7"/>
      <c r="BU11055" s="7"/>
      <c r="BV11055" s="7"/>
      <c r="BW11055" s="7"/>
    </row>
    <row r="11056" spans="43:75" x14ac:dyDescent="0.2">
      <c r="AQ11056" s="7"/>
      <c r="AR11056" s="7"/>
      <c r="AS11056" s="7"/>
      <c r="AT11056" s="7"/>
      <c r="AU11056" s="7"/>
      <c r="AV11056" s="234"/>
      <c r="AX11056" s="7"/>
      <c r="AY11056" s="7"/>
      <c r="AZ11056" s="7"/>
      <c r="BA11056" s="7"/>
      <c r="BB11056" s="7"/>
      <c r="BC11056" s="7"/>
      <c r="BD11056" s="7"/>
      <c r="BG11056" s="7"/>
      <c r="BH11056" s="7"/>
      <c r="BI11056" s="7"/>
      <c r="BJ11056" s="7"/>
      <c r="BK11056" s="7"/>
      <c r="BL11056" s="7"/>
      <c r="BM11056" s="7"/>
      <c r="BP11056" s="7"/>
      <c r="BQ11056" s="7"/>
      <c r="BR11056" s="7"/>
      <c r="BS11056" s="7"/>
      <c r="BT11056" s="7"/>
      <c r="BU11056" s="7"/>
      <c r="BV11056" s="7"/>
      <c r="BW11056" s="7"/>
    </row>
    <row r="11057" spans="43:75" x14ac:dyDescent="0.2">
      <c r="AQ11057" s="7"/>
      <c r="AR11057" s="7"/>
      <c r="AS11057" s="7"/>
      <c r="AT11057" s="7"/>
      <c r="AU11057" s="7"/>
      <c r="AV11057" s="234"/>
      <c r="AX11057" s="7"/>
      <c r="AY11057" s="7"/>
      <c r="AZ11057" s="7"/>
      <c r="BA11057" s="7"/>
      <c r="BB11057" s="7"/>
      <c r="BC11057" s="7"/>
      <c r="BD11057" s="7"/>
      <c r="BG11057" s="7"/>
      <c r="BH11057" s="7"/>
      <c r="BI11057" s="7"/>
      <c r="BJ11057" s="7"/>
      <c r="BK11057" s="7"/>
      <c r="BL11057" s="7"/>
      <c r="BM11057" s="7"/>
      <c r="BP11057" s="7"/>
      <c r="BQ11057" s="7"/>
      <c r="BR11057" s="7"/>
      <c r="BS11057" s="7"/>
      <c r="BT11057" s="7"/>
      <c r="BU11057" s="7"/>
      <c r="BV11057" s="7"/>
      <c r="BW11057" s="7"/>
    </row>
    <row r="11058" spans="43:75" x14ac:dyDescent="0.2">
      <c r="AQ11058" s="7"/>
      <c r="AR11058" s="7"/>
      <c r="AS11058" s="7"/>
      <c r="AT11058" s="7"/>
      <c r="AU11058" s="7"/>
      <c r="AV11058" s="234"/>
      <c r="AX11058" s="7"/>
      <c r="AY11058" s="7"/>
      <c r="AZ11058" s="7"/>
      <c r="BA11058" s="7"/>
      <c r="BB11058" s="7"/>
      <c r="BC11058" s="7"/>
      <c r="BD11058" s="7"/>
      <c r="BG11058" s="7"/>
      <c r="BH11058" s="7"/>
      <c r="BI11058" s="7"/>
      <c r="BJ11058" s="7"/>
      <c r="BK11058" s="7"/>
      <c r="BL11058" s="7"/>
      <c r="BM11058" s="7"/>
      <c r="BP11058" s="7"/>
      <c r="BQ11058" s="7"/>
      <c r="BR11058" s="7"/>
      <c r="BS11058" s="7"/>
      <c r="BT11058" s="7"/>
      <c r="BU11058" s="7"/>
      <c r="BV11058" s="7"/>
      <c r="BW11058" s="7"/>
    </row>
    <row r="11059" spans="43:75" x14ac:dyDescent="0.2">
      <c r="AQ11059" s="7"/>
      <c r="AR11059" s="7"/>
      <c r="AS11059" s="7"/>
      <c r="AT11059" s="7"/>
      <c r="AU11059" s="7"/>
      <c r="AV11059" s="234"/>
      <c r="AX11059" s="7"/>
      <c r="AY11059" s="7"/>
      <c r="AZ11059" s="7"/>
      <c r="BA11059" s="7"/>
      <c r="BB11059" s="7"/>
      <c r="BC11059" s="7"/>
      <c r="BD11059" s="7"/>
      <c r="BG11059" s="7"/>
      <c r="BH11059" s="7"/>
      <c r="BI11059" s="7"/>
      <c r="BJ11059" s="7"/>
      <c r="BK11059" s="7"/>
      <c r="BL11059" s="7"/>
      <c r="BM11059" s="7"/>
      <c r="BP11059" s="7"/>
      <c r="BQ11059" s="7"/>
      <c r="BR11059" s="7"/>
      <c r="BS11059" s="7"/>
      <c r="BT11059" s="7"/>
      <c r="BU11059" s="7"/>
      <c r="BV11059" s="7"/>
      <c r="BW11059" s="7"/>
    </row>
    <row r="11060" spans="43:75" x14ac:dyDescent="0.2">
      <c r="AQ11060" s="7"/>
      <c r="AR11060" s="7"/>
      <c r="AS11060" s="7"/>
      <c r="AT11060" s="7"/>
      <c r="AU11060" s="7"/>
      <c r="AV11060" s="234"/>
      <c r="AX11060" s="7"/>
      <c r="AY11060" s="7"/>
      <c r="AZ11060" s="7"/>
      <c r="BA11060" s="7"/>
      <c r="BB11060" s="7"/>
      <c r="BC11060" s="7"/>
      <c r="BD11060" s="7"/>
      <c r="BG11060" s="7"/>
      <c r="BH11060" s="7"/>
      <c r="BI11060" s="7"/>
      <c r="BJ11060" s="7"/>
      <c r="BK11060" s="7"/>
      <c r="BL11060" s="7"/>
      <c r="BM11060" s="7"/>
      <c r="BP11060" s="7"/>
      <c r="BQ11060" s="7"/>
      <c r="BR11060" s="7"/>
      <c r="BS11060" s="7"/>
      <c r="BT11060" s="7"/>
      <c r="BU11060" s="7"/>
      <c r="BV11060" s="7"/>
      <c r="BW11060" s="7"/>
    </row>
    <row r="11061" spans="43:75" x14ac:dyDescent="0.2">
      <c r="AQ11061" s="7"/>
      <c r="AR11061" s="7"/>
      <c r="AS11061" s="7"/>
      <c r="AT11061" s="7"/>
      <c r="AU11061" s="7"/>
      <c r="AV11061" s="234"/>
      <c r="AX11061" s="7"/>
      <c r="AY11061" s="7"/>
      <c r="AZ11061" s="7"/>
      <c r="BA11061" s="7"/>
      <c r="BB11061" s="7"/>
      <c r="BC11061" s="7"/>
      <c r="BD11061" s="7"/>
      <c r="BG11061" s="7"/>
      <c r="BH11061" s="7"/>
      <c r="BI11061" s="7"/>
      <c r="BJ11061" s="7"/>
      <c r="BK11061" s="7"/>
      <c r="BL11061" s="7"/>
      <c r="BM11061" s="7"/>
      <c r="BP11061" s="7"/>
      <c r="BQ11061" s="7"/>
      <c r="BR11061" s="7"/>
      <c r="BS11061" s="7"/>
      <c r="BT11061" s="7"/>
      <c r="BU11061" s="7"/>
      <c r="BV11061" s="7"/>
      <c r="BW11061" s="7"/>
    </row>
    <row r="11062" spans="43:75" x14ac:dyDescent="0.2">
      <c r="AQ11062" s="7"/>
      <c r="AR11062" s="7"/>
      <c r="AS11062" s="7"/>
      <c r="AT11062" s="7"/>
      <c r="AU11062" s="7"/>
      <c r="AV11062" s="234"/>
      <c r="AX11062" s="7"/>
      <c r="AY11062" s="7"/>
      <c r="AZ11062" s="7"/>
      <c r="BA11062" s="7"/>
      <c r="BB11062" s="7"/>
      <c r="BC11062" s="7"/>
      <c r="BD11062" s="7"/>
      <c r="BG11062" s="7"/>
      <c r="BH11062" s="7"/>
      <c r="BI11062" s="7"/>
      <c r="BJ11062" s="7"/>
      <c r="BK11062" s="7"/>
      <c r="BL11062" s="7"/>
      <c r="BM11062" s="7"/>
      <c r="BP11062" s="7"/>
      <c r="BQ11062" s="7"/>
      <c r="BR11062" s="7"/>
      <c r="BS11062" s="7"/>
      <c r="BT11062" s="7"/>
      <c r="BU11062" s="7"/>
      <c r="BV11062" s="7"/>
      <c r="BW11062" s="7"/>
    </row>
    <row r="11063" spans="43:75" x14ac:dyDescent="0.2">
      <c r="AQ11063" s="7"/>
      <c r="AR11063" s="7"/>
      <c r="AS11063" s="7"/>
      <c r="AT11063" s="7"/>
      <c r="AU11063" s="7"/>
      <c r="AV11063" s="234"/>
      <c r="AX11063" s="7"/>
      <c r="AY11063" s="7"/>
      <c r="AZ11063" s="7"/>
      <c r="BA11063" s="7"/>
      <c r="BB11063" s="7"/>
      <c r="BC11063" s="7"/>
      <c r="BD11063" s="7"/>
      <c r="BG11063" s="7"/>
      <c r="BH11063" s="7"/>
      <c r="BI11063" s="7"/>
      <c r="BJ11063" s="7"/>
      <c r="BK11063" s="7"/>
      <c r="BL11063" s="7"/>
      <c r="BM11063" s="7"/>
      <c r="BP11063" s="7"/>
      <c r="BQ11063" s="7"/>
      <c r="BR11063" s="7"/>
      <c r="BS11063" s="7"/>
      <c r="BT11063" s="7"/>
      <c r="BU11063" s="7"/>
      <c r="BV11063" s="7"/>
      <c r="BW11063" s="7"/>
    </row>
    <row r="11064" spans="43:75" x14ac:dyDescent="0.2">
      <c r="AQ11064" s="7"/>
      <c r="AR11064" s="7"/>
      <c r="AS11064" s="7"/>
      <c r="AT11064" s="7"/>
      <c r="AU11064" s="7"/>
      <c r="AV11064" s="234"/>
      <c r="AX11064" s="7"/>
      <c r="AY11064" s="7"/>
      <c r="AZ11064" s="7"/>
      <c r="BA11064" s="7"/>
      <c r="BB11064" s="7"/>
      <c r="BC11064" s="7"/>
      <c r="BD11064" s="7"/>
      <c r="BG11064" s="7"/>
      <c r="BH11064" s="7"/>
      <c r="BI11064" s="7"/>
      <c r="BJ11064" s="7"/>
      <c r="BK11064" s="7"/>
      <c r="BL11064" s="7"/>
      <c r="BM11064" s="7"/>
      <c r="BP11064" s="7"/>
      <c r="BQ11064" s="7"/>
      <c r="BR11064" s="7"/>
      <c r="BS11064" s="7"/>
      <c r="BT11064" s="7"/>
      <c r="BU11064" s="7"/>
      <c r="BV11064" s="7"/>
      <c r="BW11064" s="7"/>
    </row>
    <row r="11065" spans="43:75" x14ac:dyDescent="0.2">
      <c r="AQ11065" s="7"/>
      <c r="AR11065" s="7"/>
      <c r="AS11065" s="7"/>
      <c r="AT11065" s="7"/>
      <c r="AU11065" s="7"/>
      <c r="AV11065" s="234"/>
      <c r="AX11065" s="7"/>
      <c r="AY11065" s="7"/>
      <c r="AZ11065" s="7"/>
      <c r="BA11065" s="7"/>
      <c r="BB11065" s="7"/>
      <c r="BC11065" s="7"/>
      <c r="BD11065" s="7"/>
      <c r="BG11065" s="7"/>
      <c r="BH11065" s="7"/>
      <c r="BI11065" s="7"/>
      <c r="BJ11065" s="7"/>
      <c r="BK11065" s="7"/>
      <c r="BL11065" s="7"/>
      <c r="BM11065" s="7"/>
      <c r="BP11065" s="7"/>
      <c r="BQ11065" s="7"/>
      <c r="BR11065" s="7"/>
      <c r="BS11065" s="7"/>
      <c r="BT11065" s="7"/>
      <c r="BU11065" s="7"/>
      <c r="BV11065" s="7"/>
      <c r="BW11065" s="7"/>
    </row>
    <row r="11066" spans="43:75" x14ac:dyDescent="0.2">
      <c r="AQ11066" s="7"/>
      <c r="AR11066" s="7"/>
      <c r="AS11066" s="7"/>
      <c r="AT11066" s="7"/>
      <c r="AU11066" s="7"/>
      <c r="AV11066" s="234"/>
      <c r="AX11066" s="7"/>
      <c r="AY11066" s="7"/>
      <c r="AZ11066" s="7"/>
      <c r="BA11066" s="7"/>
      <c r="BB11066" s="7"/>
      <c r="BC11066" s="7"/>
      <c r="BD11066" s="7"/>
      <c r="BG11066" s="7"/>
      <c r="BH11066" s="7"/>
      <c r="BI11066" s="7"/>
      <c r="BJ11066" s="7"/>
      <c r="BK11066" s="7"/>
      <c r="BL11066" s="7"/>
      <c r="BM11066" s="7"/>
      <c r="BP11066" s="7"/>
      <c r="BQ11066" s="7"/>
      <c r="BR11066" s="7"/>
      <c r="BS11066" s="7"/>
      <c r="BT11066" s="7"/>
      <c r="BU11066" s="7"/>
      <c r="BV11066" s="7"/>
      <c r="BW11066" s="7"/>
    </row>
    <row r="11067" spans="43:75" x14ac:dyDescent="0.2">
      <c r="AQ11067" s="7"/>
      <c r="AR11067" s="7"/>
      <c r="AS11067" s="7"/>
      <c r="AT11067" s="7"/>
      <c r="AU11067" s="7"/>
      <c r="AV11067" s="234"/>
      <c r="AX11067" s="7"/>
      <c r="AY11067" s="7"/>
      <c r="AZ11067" s="7"/>
      <c r="BA11067" s="7"/>
      <c r="BB11067" s="7"/>
      <c r="BC11067" s="7"/>
      <c r="BD11067" s="7"/>
      <c r="BG11067" s="7"/>
      <c r="BH11067" s="7"/>
      <c r="BI11067" s="7"/>
      <c r="BJ11067" s="7"/>
      <c r="BK11067" s="7"/>
      <c r="BL11067" s="7"/>
      <c r="BM11067" s="7"/>
      <c r="BP11067" s="7"/>
      <c r="BQ11067" s="7"/>
      <c r="BR11067" s="7"/>
      <c r="BS11067" s="7"/>
      <c r="BT11067" s="7"/>
      <c r="BU11067" s="7"/>
      <c r="BV11067" s="7"/>
      <c r="BW11067" s="7"/>
    </row>
    <row r="11068" spans="43:75" x14ac:dyDescent="0.2">
      <c r="AQ11068" s="7"/>
      <c r="AR11068" s="7"/>
      <c r="AS11068" s="7"/>
      <c r="AT11068" s="7"/>
      <c r="AU11068" s="7"/>
      <c r="AV11068" s="234"/>
      <c r="AX11068" s="7"/>
      <c r="AY11068" s="7"/>
      <c r="AZ11068" s="7"/>
      <c r="BA11068" s="7"/>
      <c r="BB11068" s="7"/>
      <c r="BC11068" s="7"/>
      <c r="BD11068" s="7"/>
      <c r="BG11068" s="7"/>
      <c r="BH11068" s="7"/>
      <c r="BI11068" s="7"/>
      <c r="BJ11068" s="7"/>
      <c r="BK11068" s="7"/>
      <c r="BL11068" s="7"/>
      <c r="BM11068" s="7"/>
      <c r="BP11068" s="7"/>
      <c r="BQ11068" s="7"/>
      <c r="BR11068" s="7"/>
      <c r="BS11068" s="7"/>
      <c r="BT11068" s="7"/>
      <c r="BU11068" s="7"/>
      <c r="BV11068" s="7"/>
      <c r="BW11068" s="7"/>
    </row>
    <row r="11069" spans="43:75" x14ac:dyDescent="0.2">
      <c r="AQ11069" s="7"/>
      <c r="AR11069" s="7"/>
      <c r="AS11069" s="7"/>
      <c r="AT11069" s="7"/>
      <c r="AU11069" s="7"/>
      <c r="AV11069" s="234"/>
      <c r="AX11069" s="7"/>
      <c r="AY11069" s="7"/>
      <c r="AZ11069" s="7"/>
      <c r="BA11069" s="7"/>
      <c r="BB11069" s="7"/>
      <c r="BC11069" s="7"/>
      <c r="BD11069" s="7"/>
      <c r="BG11069" s="7"/>
      <c r="BH11069" s="7"/>
      <c r="BI11069" s="7"/>
      <c r="BJ11069" s="7"/>
      <c r="BK11069" s="7"/>
      <c r="BL11069" s="7"/>
      <c r="BM11069" s="7"/>
      <c r="BP11069" s="7"/>
      <c r="BQ11069" s="7"/>
      <c r="BR11069" s="7"/>
      <c r="BS11069" s="7"/>
      <c r="BT11069" s="7"/>
      <c r="BU11069" s="7"/>
      <c r="BV11069" s="7"/>
      <c r="BW11069" s="7"/>
    </row>
    <row r="11070" spans="43:75" x14ac:dyDescent="0.2">
      <c r="AQ11070" s="7"/>
      <c r="AR11070" s="7"/>
      <c r="AS11070" s="7"/>
      <c r="AT11070" s="7"/>
      <c r="AU11070" s="7"/>
      <c r="AV11070" s="234"/>
      <c r="AX11070" s="7"/>
      <c r="AY11070" s="7"/>
      <c r="AZ11070" s="7"/>
      <c r="BA11070" s="7"/>
      <c r="BB11070" s="7"/>
      <c r="BC11070" s="7"/>
      <c r="BD11070" s="7"/>
      <c r="BG11070" s="7"/>
      <c r="BH11070" s="7"/>
      <c r="BI11070" s="7"/>
      <c r="BJ11070" s="7"/>
      <c r="BK11070" s="7"/>
      <c r="BL11070" s="7"/>
      <c r="BM11070" s="7"/>
      <c r="BP11070" s="7"/>
      <c r="BQ11070" s="7"/>
      <c r="BR11070" s="7"/>
      <c r="BS11070" s="7"/>
      <c r="BT11070" s="7"/>
      <c r="BU11070" s="7"/>
      <c r="BV11070" s="7"/>
      <c r="BW11070" s="7"/>
    </row>
    <row r="11071" spans="43:75" x14ac:dyDescent="0.2">
      <c r="AQ11071" s="7"/>
      <c r="AR11071" s="7"/>
      <c r="AS11071" s="7"/>
      <c r="AT11071" s="7"/>
      <c r="AU11071" s="7"/>
      <c r="AV11071" s="234"/>
      <c r="AX11071" s="7"/>
      <c r="AY11071" s="7"/>
      <c r="AZ11071" s="7"/>
      <c r="BA11071" s="7"/>
      <c r="BB11071" s="7"/>
      <c r="BC11071" s="7"/>
      <c r="BD11071" s="7"/>
      <c r="BG11071" s="7"/>
      <c r="BH11071" s="7"/>
      <c r="BI11071" s="7"/>
      <c r="BJ11071" s="7"/>
      <c r="BK11071" s="7"/>
      <c r="BL11071" s="7"/>
      <c r="BM11071" s="7"/>
      <c r="BP11071" s="7"/>
      <c r="BQ11071" s="7"/>
      <c r="BR11071" s="7"/>
      <c r="BS11071" s="7"/>
      <c r="BT11071" s="7"/>
      <c r="BU11071" s="7"/>
      <c r="BV11071" s="7"/>
      <c r="BW11071" s="7"/>
    </row>
    <row r="11072" spans="43:75" x14ac:dyDescent="0.2">
      <c r="AQ11072" s="7"/>
      <c r="AR11072" s="7"/>
      <c r="AS11072" s="7"/>
      <c r="AT11072" s="7"/>
      <c r="AU11072" s="7"/>
      <c r="AV11072" s="234"/>
      <c r="AX11072" s="7"/>
      <c r="AY11072" s="7"/>
      <c r="AZ11072" s="7"/>
      <c r="BA11072" s="7"/>
      <c r="BB11072" s="7"/>
      <c r="BC11072" s="7"/>
      <c r="BD11072" s="7"/>
      <c r="BG11072" s="7"/>
      <c r="BH11072" s="7"/>
      <c r="BI11072" s="7"/>
      <c r="BJ11072" s="7"/>
      <c r="BK11072" s="7"/>
      <c r="BL11072" s="7"/>
      <c r="BM11072" s="7"/>
      <c r="BP11072" s="7"/>
      <c r="BQ11072" s="7"/>
      <c r="BR11072" s="7"/>
      <c r="BS11072" s="7"/>
      <c r="BT11072" s="7"/>
      <c r="BU11072" s="7"/>
      <c r="BV11072" s="7"/>
      <c r="BW11072" s="7"/>
    </row>
    <row r="11073" spans="43:75" x14ac:dyDescent="0.2">
      <c r="AQ11073" s="7"/>
      <c r="AR11073" s="7"/>
      <c r="AS11073" s="7"/>
      <c r="AT11073" s="7"/>
      <c r="AU11073" s="7"/>
      <c r="AV11073" s="234"/>
      <c r="AX11073" s="7"/>
      <c r="AY11073" s="7"/>
      <c r="AZ11073" s="7"/>
      <c r="BA11073" s="7"/>
      <c r="BB11073" s="7"/>
      <c r="BC11073" s="7"/>
      <c r="BD11073" s="7"/>
      <c r="BG11073" s="7"/>
      <c r="BH11073" s="7"/>
      <c r="BI11073" s="7"/>
      <c r="BJ11073" s="7"/>
      <c r="BK11073" s="7"/>
      <c r="BL11073" s="7"/>
      <c r="BM11073" s="7"/>
      <c r="BP11073" s="7"/>
      <c r="BQ11073" s="7"/>
      <c r="BR11073" s="7"/>
      <c r="BS11073" s="7"/>
      <c r="BT11073" s="7"/>
      <c r="BU11073" s="7"/>
      <c r="BV11073" s="7"/>
      <c r="BW11073" s="7"/>
    </row>
    <row r="11074" spans="43:75" x14ac:dyDescent="0.2">
      <c r="AQ11074" s="7"/>
      <c r="AR11074" s="7"/>
      <c r="AS11074" s="7"/>
      <c r="AT11074" s="7"/>
      <c r="AU11074" s="7"/>
      <c r="AV11074" s="234"/>
      <c r="AX11074" s="7"/>
      <c r="AY11074" s="7"/>
      <c r="AZ11074" s="7"/>
      <c r="BA11074" s="7"/>
      <c r="BB11074" s="7"/>
      <c r="BC11074" s="7"/>
      <c r="BD11074" s="7"/>
      <c r="BG11074" s="7"/>
      <c r="BH11074" s="7"/>
      <c r="BI11074" s="7"/>
      <c r="BJ11074" s="7"/>
      <c r="BK11074" s="7"/>
      <c r="BL11074" s="7"/>
      <c r="BM11074" s="7"/>
      <c r="BP11074" s="7"/>
      <c r="BQ11074" s="7"/>
      <c r="BR11074" s="7"/>
      <c r="BS11074" s="7"/>
      <c r="BT11074" s="7"/>
      <c r="BU11074" s="7"/>
      <c r="BV11074" s="7"/>
      <c r="BW11074" s="7"/>
    </row>
    <row r="11075" spans="43:75" x14ac:dyDescent="0.2">
      <c r="AQ11075" s="7"/>
      <c r="AR11075" s="7"/>
      <c r="AS11075" s="7"/>
      <c r="AT11075" s="7"/>
      <c r="AU11075" s="7"/>
      <c r="AV11075" s="234"/>
      <c r="AX11075" s="7"/>
      <c r="AY11075" s="7"/>
      <c r="AZ11075" s="7"/>
      <c r="BA11075" s="7"/>
      <c r="BB11075" s="7"/>
      <c r="BC11075" s="7"/>
      <c r="BD11075" s="7"/>
      <c r="BG11075" s="7"/>
      <c r="BH11075" s="7"/>
      <c r="BI11075" s="7"/>
      <c r="BJ11075" s="7"/>
      <c r="BK11075" s="7"/>
      <c r="BL11075" s="7"/>
      <c r="BM11075" s="7"/>
      <c r="BP11075" s="7"/>
      <c r="BQ11075" s="7"/>
      <c r="BR11075" s="7"/>
      <c r="BS11075" s="7"/>
      <c r="BT11075" s="7"/>
      <c r="BU11075" s="7"/>
      <c r="BV11075" s="7"/>
      <c r="BW11075" s="7"/>
    </row>
    <row r="11076" spans="43:75" x14ac:dyDescent="0.2">
      <c r="AQ11076" s="7"/>
      <c r="AR11076" s="7"/>
      <c r="AS11076" s="7"/>
      <c r="AT11076" s="7"/>
      <c r="AU11076" s="7"/>
      <c r="AV11076" s="234"/>
      <c r="AX11076" s="7"/>
      <c r="AY11076" s="7"/>
      <c r="AZ11076" s="7"/>
      <c r="BA11076" s="7"/>
      <c r="BB11076" s="7"/>
      <c r="BC11076" s="7"/>
      <c r="BD11076" s="7"/>
      <c r="BG11076" s="7"/>
      <c r="BH11076" s="7"/>
      <c r="BI11076" s="7"/>
      <c r="BJ11076" s="7"/>
      <c r="BK11076" s="7"/>
      <c r="BL11076" s="7"/>
      <c r="BM11076" s="7"/>
      <c r="BP11076" s="7"/>
      <c r="BQ11076" s="7"/>
      <c r="BR11076" s="7"/>
      <c r="BS11076" s="7"/>
      <c r="BT11076" s="7"/>
      <c r="BU11076" s="7"/>
      <c r="BV11076" s="7"/>
      <c r="BW11076" s="7"/>
    </row>
    <row r="11077" spans="43:75" x14ac:dyDescent="0.2">
      <c r="AQ11077" s="7"/>
      <c r="AR11077" s="7"/>
      <c r="AS11077" s="7"/>
      <c r="AT11077" s="7"/>
      <c r="AU11077" s="7"/>
      <c r="AV11077" s="234"/>
      <c r="AX11077" s="7"/>
      <c r="AY11077" s="7"/>
      <c r="AZ11077" s="7"/>
      <c r="BA11077" s="7"/>
      <c r="BB11077" s="7"/>
      <c r="BC11077" s="7"/>
      <c r="BD11077" s="7"/>
      <c r="BG11077" s="7"/>
      <c r="BH11077" s="7"/>
      <c r="BI11077" s="7"/>
      <c r="BJ11077" s="7"/>
      <c r="BK11077" s="7"/>
      <c r="BL11077" s="7"/>
      <c r="BM11077" s="7"/>
      <c r="BP11077" s="7"/>
      <c r="BQ11077" s="7"/>
      <c r="BR11077" s="7"/>
      <c r="BS11077" s="7"/>
      <c r="BT11077" s="7"/>
      <c r="BU11077" s="7"/>
      <c r="BV11077" s="7"/>
      <c r="BW11077" s="7"/>
    </row>
    <row r="11078" spans="43:75" x14ac:dyDescent="0.2">
      <c r="AQ11078" s="7"/>
      <c r="AR11078" s="7"/>
      <c r="AS11078" s="7"/>
      <c r="AT11078" s="7"/>
      <c r="AU11078" s="7"/>
      <c r="AV11078" s="234"/>
      <c r="AX11078" s="7"/>
      <c r="AY11078" s="7"/>
      <c r="AZ11078" s="7"/>
      <c r="BA11078" s="7"/>
      <c r="BB11078" s="7"/>
      <c r="BC11078" s="7"/>
      <c r="BD11078" s="7"/>
      <c r="BG11078" s="7"/>
      <c r="BH11078" s="7"/>
      <c r="BI11078" s="7"/>
      <c r="BJ11078" s="7"/>
      <c r="BK11078" s="7"/>
      <c r="BL11078" s="7"/>
      <c r="BM11078" s="7"/>
      <c r="BP11078" s="7"/>
      <c r="BQ11078" s="7"/>
      <c r="BR11078" s="7"/>
      <c r="BS11078" s="7"/>
      <c r="BT11078" s="7"/>
      <c r="BU11078" s="7"/>
      <c r="BV11078" s="7"/>
      <c r="BW11078" s="7"/>
    </row>
    <row r="11079" spans="43:75" x14ac:dyDescent="0.2">
      <c r="AQ11079" s="7"/>
      <c r="AR11079" s="7"/>
      <c r="AS11079" s="7"/>
      <c r="AT11079" s="7"/>
      <c r="AU11079" s="7"/>
      <c r="AV11079" s="234"/>
      <c r="AX11079" s="7"/>
      <c r="AY11079" s="7"/>
      <c r="AZ11079" s="7"/>
      <c r="BA11079" s="7"/>
      <c r="BB11079" s="7"/>
      <c r="BC11079" s="7"/>
      <c r="BD11079" s="7"/>
      <c r="BG11079" s="7"/>
      <c r="BH11079" s="7"/>
      <c r="BI11079" s="7"/>
      <c r="BJ11079" s="7"/>
      <c r="BK11079" s="7"/>
      <c r="BL11079" s="7"/>
      <c r="BM11079" s="7"/>
      <c r="BP11079" s="7"/>
      <c r="BQ11079" s="7"/>
      <c r="BR11079" s="7"/>
      <c r="BS11079" s="7"/>
      <c r="BT11079" s="7"/>
      <c r="BU11079" s="7"/>
      <c r="BV11079" s="7"/>
      <c r="BW11079" s="7"/>
    </row>
    <row r="11080" spans="43:75" x14ac:dyDescent="0.2">
      <c r="AQ11080" s="7"/>
      <c r="AR11080" s="7"/>
      <c r="AS11080" s="7"/>
      <c r="AT11080" s="7"/>
      <c r="AU11080" s="7"/>
      <c r="AV11080" s="234"/>
      <c r="AX11080" s="7"/>
      <c r="AY11080" s="7"/>
      <c r="AZ11080" s="7"/>
      <c r="BA11080" s="7"/>
      <c r="BB11080" s="7"/>
      <c r="BC11080" s="7"/>
      <c r="BD11080" s="7"/>
      <c r="BG11080" s="7"/>
      <c r="BH11080" s="7"/>
      <c r="BI11080" s="7"/>
      <c r="BJ11080" s="7"/>
      <c r="BK11080" s="7"/>
      <c r="BL11080" s="7"/>
      <c r="BM11080" s="7"/>
      <c r="BP11080" s="7"/>
      <c r="BQ11080" s="7"/>
      <c r="BR11080" s="7"/>
      <c r="BS11080" s="7"/>
      <c r="BT11080" s="7"/>
      <c r="BU11080" s="7"/>
      <c r="BV11080" s="7"/>
      <c r="BW11080" s="7"/>
    </row>
    <row r="11081" spans="43:75" x14ac:dyDescent="0.2">
      <c r="AQ11081" s="7"/>
      <c r="AR11081" s="7"/>
      <c r="AS11081" s="7"/>
      <c r="AT11081" s="7"/>
      <c r="AU11081" s="7"/>
      <c r="AV11081" s="234"/>
      <c r="AX11081" s="7"/>
      <c r="AY11081" s="7"/>
      <c r="AZ11081" s="7"/>
      <c r="BA11081" s="7"/>
      <c r="BB11081" s="7"/>
      <c r="BC11081" s="7"/>
      <c r="BD11081" s="7"/>
      <c r="BG11081" s="7"/>
      <c r="BH11081" s="7"/>
      <c r="BI11081" s="7"/>
      <c r="BJ11081" s="7"/>
      <c r="BK11081" s="7"/>
      <c r="BL11081" s="7"/>
      <c r="BM11081" s="7"/>
      <c r="BP11081" s="7"/>
      <c r="BQ11081" s="7"/>
      <c r="BR11081" s="7"/>
      <c r="BS11081" s="7"/>
      <c r="BT11081" s="7"/>
      <c r="BU11081" s="7"/>
      <c r="BV11081" s="7"/>
      <c r="BW11081" s="7"/>
    </row>
    <row r="11082" spans="43:75" x14ac:dyDescent="0.2">
      <c r="AQ11082" s="7"/>
      <c r="AR11082" s="7"/>
      <c r="AS11082" s="7"/>
      <c r="AT11082" s="7"/>
      <c r="AU11082" s="7"/>
      <c r="AV11082" s="234"/>
      <c r="AX11082" s="7"/>
      <c r="AY11082" s="7"/>
      <c r="AZ11082" s="7"/>
      <c r="BA11082" s="7"/>
      <c r="BB11082" s="7"/>
      <c r="BC11082" s="7"/>
      <c r="BD11082" s="7"/>
      <c r="BG11082" s="7"/>
      <c r="BH11082" s="7"/>
      <c r="BI11082" s="7"/>
      <c r="BJ11082" s="7"/>
      <c r="BK11082" s="7"/>
      <c r="BL11082" s="7"/>
      <c r="BM11082" s="7"/>
      <c r="BP11082" s="7"/>
      <c r="BQ11082" s="7"/>
      <c r="BR11082" s="7"/>
      <c r="BS11082" s="7"/>
      <c r="BT11082" s="7"/>
      <c r="BU11082" s="7"/>
      <c r="BV11082" s="7"/>
      <c r="BW11082" s="7"/>
    </row>
    <row r="11083" spans="43:75" x14ac:dyDescent="0.2">
      <c r="AQ11083" s="7"/>
      <c r="AR11083" s="7"/>
      <c r="AS11083" s="7"/>
      <c r="AT11083" s="7"/>
      <c r="AU11083" s="7"/>
      <c r="AV11083" s="234"/>
      <c r="AX11083" s="7"/>
      <c r="AY11083" s="7"/>
      <c r="AZ11083" s="7"/>
      <c r="BA11083" s="7"/>
      <c r="BB11083" s="7"/>
      <c r="BC11083" s="7"/>
      <c r="BD11083" s="7"/>
      <c r="BG11083" s="7"/>
      <c r="BH11083" s="7"/>
      <c r="BI11083" s="7"/>
      <c r="BJ11083" s="7"/>
      <c r="BK11083" s="7"/>
      <c r="BL11083" s="7"/>
      <c r="BM11083" s="7"/>
      <c r="BP11083" s="7"/>
      <c r="BQ11083" s="7"/>
      <c r="BR11083" s="7"/>
      <c r="BS11083" s="7"/>
      <c r="BT11083" s="7"/>
      <c r="BU11083" s="7"/>
      <c r="BV11083" s="7"/>
      <c r="BW11083" s="7"/>
    </row>
    <row r="11084" spans="43:75" x14ac:dyDescent="0.2">
      <c r="AQ11084" s="7"/>
      <c r="AR11084" s="7"/>
      <c r="AS11084" s="7"/>
      <c r="AT11084" s="7"/>
      <c r="AU11084" s="7"/>
      <c r="AV11084" s="234"/>
      <c r="AX11084" s="7"/>
      <c r="AY11084" s="7"/>
      <c r="AZ11084" s="7"/>
      <c r="BA11084" s="7"/>
      <c r="BB11084" s="7"/>
      <c r="BC11084" s="7"/>
      <c r="BD11084" s="7"/>
      <c r="BG11084" s="7"/>
      <c r="BH11084" s="7"/>
      <c r="BI11084" s="7"/>
      <c r="BJ11084" s="7"/>
      <c r="BK11084" s="7"/>
      <c r="BL11084" s="7"/>
      <c r="BM11084" s="7"/>
      <c r="BP11084" s="7"/>
      <c r="BQ11084" s="7"/>
      <c r="BR11084" s="7"/>
      <c r="BS11084" s="7"/>
      <c r="BT11084" s="7"/>
      <c r="BU11084" s="7"/>
      <c r="BV11084" s="7"/>
      <c r="BW11084" s="7"/>
    </row>
    <row r="11085" spans="43:75" x14ac:dyDescent="0.2">
      <c r="AQ11085" s="7"/>
      <c r="AR11085" s="7"/>
      <c r="AS11085" s="7"/>
      <c r="AT11085" s="7"/>
      <c r="AU11085" s="7"/>
      <c r="AV11085" s="234"/>
      <c r="AX11085" s="7"/>
      <c r="AY11085" s="7"/>
      <c r="AZ11085" s="7"/>
      <c r="BA11085" s="7"/>
      <c r="BB11085" s="7"/>
      <c r="BC11085" s="7"/>
      <c r="BD11085" s="7"/>
      <c r="BG11085" s="7"/>
      <c r="BH11085" s="7"/>
      <c r="BI11085" s="7"/>
      <c r="BJ11085" s="7"/>
      <c r="BK11085" s="7"/>
      <c r="BL11085" s="7"/>
      <c r="BM11085" s="7"/>
      <c r="BP11085" s="7"/>
      <c r="BQ11085" s="7"/>
      <c r="BR11085" s="7"/>
      <c r="BS11085" s="7"/>
      <c r="BT11085" s="7"/>
      <c r="BU11085" s="7"/>
      <c r="BV11085" s="7"/>
      <c r="BW11085" s="7"/>
    </row>
    <row r="11086" spans="43:75" x14ac:dyDescent="0.2">
      <c r="AQ11086" s="7"/>
      <c r="AR11086" s="7"/>
      <c r="AS11086" s="7"/>
      <c r="AT11086" s="7"/>
      <c r="AU11086" s="7"/>
      <c r="AV11086" s="234"/>
      <c r="AX11086" s="7"/>
      <c r="AY11086" s="7"/>
      <c r="AZ11086" s="7"/>
      <c r="BA11086" s="7"/>
      <c r="BB11086" s="7"/>
      <c r="BC11086" s="7"/>
      <c r="BD11086" s="7"/>
      <c r="BG11086" s="7"/>
      <c r="BH11086" s="7"/>
      <c r="BI11086" s="7"/>
      <c r="BJ11086" s="7"/>
      <c r="BK11086" s="7"/>
      <c r="BL11086" s="7"/>
      <c r="BM11086" s="7"/>
      <c r="BP11086" s="7"/>
      <c r="BQ11086" s="7"/>
      <c r="BR11086" s="7"/>
      <c r="BS11086" s="7"/>
      <c r="BT11086" s="7"/>
      <c r="BU11086" s="7"/>
      <c r="BV11086" s="7"/>
      <c r="BW11086" s="7"/>
    </row>
    <row r="11087" spans="43:75" x14ac:dyDescent="0.2">
      <c r="AQ11087" s="7"/>
      <c r="AR11087" s="7"/>
      <c r="AS11087" s="7"/>
      <c r="AT11087" s="7"/>
      <c r="AU11087" s="7"/>
      <c r="AV11087" s="234"/>
      <c r="AX11087" s="7"/>
      <c r="AY11087" s="7"/>
      <c r="AZ11087" s="7"/>
      <c r="BA11087" s="7"/>
      <c r="BB11087" s="7"/>
      <c r="BC11087" s="7"/>
      <c r="BD11087" s="7"/>
      <c r="BG11087" s="7"/>
      <c r="BH11087" s="7"/>
      <c r="BI11087" s="7"/>
      <c r="BJ11087" s="7"/>
      <c r="BK11087" s="7"/>
      <c r="BL11087" s="7"/>
      <c r="BM11087" s="7"/>
      <c r="BP11087" s="7"/>
      <c r="BQ11087" s="7"/>
      <c r="BR11087" s="7"/>
      <c r="BS11087" s="7"/>
      <c r="BT11087" s="7"/>
      <c r="BU11087" s="7"/>
      <c r="BV11087" s="7"/>
      <c r="BW11087" s="7"/>
    </row>
    <row r="11088" spans="43:75" x14ac:dyDescent="0.2">
      <c r="AQ11088" s="7"/>
      <c r="AR11088" s="7"/>
      <c r="AS11088" s="7"/>
      <c r="AT11088" s="7"/>
      <c r="AU11088" s="7"/>
      <c r="AV11088" s="234"/>
      <c r="AX11088" s="7"/>
      <c r="AY11088" s="7"/>
      <c r="AZ11088" s="7"/>
      <c r="BA11088" s="7"/>
      <c r="BB11088" s="7"/>
      <c r="BC11088" s="7"/>
      <c r="BD11088" s="7"/>
      <c r="BG11088" s="7"/>
      <c r="BH11088" s="7"/>
      <c r="BI11088" s="7"/>
      <c r="BJ11088" s="7"/>
      <c r="BK11088" s="7"/>
      <c r="BL11088" s="7"/>
      <c r="BM11088" s="7"/>
      <c r="BP11088" s="7"/>
      <c r="BQ11088" s="7"/>
      <c r="BR11088" s="7"/>
      <c r="BS11088" s="7"/>
      <c r="BT11088" s="7"/>
      <c r="BU11088" s="7"/>
      <c r="BV11088" s="7"/>
      <c r="BW11088" s="7"/>
    </row>
    <row r="11089" spans="43:75" x14ac:dyDescent="0.2">
      <c r="AQ11089" s="7"/>
      <c r="AR11089" s="7"/>
      <c r="AS11089" s="7"/>
      <c r="AT11089" s="7"/>
      <c r="AU11089" s="7"/>
      <c r="AV11089" s="234"/>
      <c r="AX11089" s="7"/>
      <c r="AY11089" s="7"/>
      <c r="AZ11089" s="7"/>
      <c r="BA11089" s="7"/>
      <c r="BB11089" s="7"/>
      <c r="BC11089" s="7"/>
      <c r="BD11089" s="7"/>
      <c r="BG11089" s="7"/>
      <c r="BH11089" s="7"/>
      <c r="BI11089" s="7"/>
      <c r="BJ11089" s="7"/>
      <c r="BK11089" s="7"/>
      <c r="BL11089" s="7"/>
      <c r="BM11089" s="7"/>
      <c r="BP11089" s="7"/>
      <c r="BQ11089" s="7"/>
      <c r="BR11089" s="7"/>
      <c r="BS11089" s="7"/>
      <c r="BT11089" s="7"/>
      <c r="BU11089" s="7"/>
      <c r="BV11089" s="7"/>
      <c r="BW11089" s="7"/>
    </row>
    <row r="11090" spans="43:75" x14ac:dyDescent="0.2">
      <c r="AQ11090" s="7"/>
      <c r="AR11090" s="7"/>
      <c r="AS11090" s="7"/>
      <c r="AT11090" s="7"/>
      <c r="AU11090" s="7"/>
      <c r="AV11090" s="234"/>
      <c r="AX11090" s="7"/>
      <c r="AY11090" s="7"/>
      <c r="AZ11090" s="7"/>
      <c r="BA11090" s="7"/>
      <c r="BB11090" s="7"/>
      <c r="BC11090" s="7"/>
      <c r="BD11090" s="7"/>
      <c r="BG11090" s="7"/>
      <c r="BH11090" s="7"/>
      <c r="BI11090" s="7"/>
      <c r="BJ11090" s="7"/>
      <c r="BK11090" s="7"/>
      <c r="BL11090" s="7"/>
      <c r="BM11090" s="7"/>
      <c r="BP11090" s="7"/>
      <c r="BQ11090" s="7"/>
      <c r="BR11090" s="7"/>
      <c r="BS11090" s="7"/>
      <c r="BT11090" s="7"/>
      <c r="BU11090" s="7"/>
      <c r="BV11090" s="7"/>
      <c r="BW11090" s="7"/>
    </row>
    <row r="11091" spans="43:75" x14ac:dyDescent="0.2">
      <c r="AQ11091" s="7"/>
      <c r="AR11091" s="7"/>
      <c r="AS11091" s="7"/>
      <c r="AT11091" s="7"/>
      <c r="AU11091" s="7"/>
      <c r="AV11091" s="234"/>
      <c r="AX11091" s="7"/>
      <c r="AY11091" s="7"/>
      <c r="AZ11091" s="7"/>
      <c r="BA11091" s="7"/>
      <c r="BB11091" s="7"/>
      <c r="BC11091" s="7"/>
      <c r="BD11091" s="7"/>
      <c r="BG11091" s="7"/>
      <c r="BH11091" s="7"/>
      <c r="BI11091" s="7"/>
      <c r="BJ11091" s="7"/>
      <c r="BK11091" s="7"/>
      <c r="BL11091" s="7"/>
      <c r="BM11091" s="7"/>
      <c r="BP11091" s="7"/>
      <c r="BQ11091" s="7"/>
      <c r="BR11091" s="7"/>
      <c r="BS11091" s="7"/>
      <c r="BT11091" s="7"/>
      <c r="BU11091" s="7"/>
      <c r="BV11091" s="7"/>
      <c r="BW11091" s="7"/>
    </row>
    <row r="11092" spans="43:75" x14ac:dyDescent="0.2">
      <c r="AQ11092" s="7"/>
      <c r="AR11092" s="7"/>
      <c r="AS11092" s="7"/>
      <c r="AT11092" s="7"/>
      <c r="AU11092" s="7"/>
      <c r="AV11092" s="234"/>
      <c r="AX11092" s="7"/>
      <c r="AY11092" s="7"/>
      <c r="AZ11092" s="7"/>
      <c r="BA11092" s="7"/>
      <c r="BB11092" s="7"/>
      <c r="BC11092" s="7"/>
      <c r="BD11092" s="7"/>
      <c r="BG11092" s="7"/>
      <c r="BH11092" s="7"/>
      <c r="BI11092" s="7"/>
      <c r="BJ11092" s="7"/>
      <c r="BK11092" s="7"/>
      <c r="BL11092" s="7"/>
      <c r="BM11092" s="7"/>
      <c r="BP11092" s="7"/>
      <c r="BQ11092" s="7"/>
      <c r="BR11092" s="7"/>
      <c r="BS11092" s="7"/>
      <c r="BT11092" s="7"/>
      <c r="BU11092" s="7"/>
      <c r="BV11092" s="7"/>
      <c r="BW11092" s="7"/>
    </row>
    <row r="11093" spans="43:75" x14ac:dyDescent="0.2">
      <c r="AQ11093" s="7"/>
      <c r="AR11093" s="7"/>
      <c r="AS11093" s="7"/>
      <c r="AT11093" s="7"/>
      <c r="AU11093" s="7"/>
      <c r="AV11093" s="234"/>
      <c r="AX11093" s="7"/>
      <c r="AY11093" s="7"/>
      <c r="AZ11093" s="7"/>
      <c r="BA11093" s="7"/>
      <c r="BB11093" s="7"/>
      <c r="BC11093" s="7"/>
      <c r="BD11093" s="7"/>
      <c r="BG11093" s="7"/>
      <c r="BH11093" s="7"/>
      <c r="BI11093" s="7"/>
      <c r="BJ11093" s="7"/>
      <c r="BK11093" s="7"/>
      <c r="BL11093" s="7"/>
      <c r="BM11093" s="7"/>
      <c r="BP11093" s="7"/>
      <c r="BQ11093" s="7"/>
      <c r="BR11093" s="7"/>
      <c r="BS11093" s="7"/>
      <c r="BT11093" s="7"/>
      <c r="BU11093" s="7"/>
      <c r="BV11093" s="7"/>
      <c r="BW11093" s="7"/>
    </row>
    <row r="11094" spans="43:75" x14ac:dyDescent="0.2">
      <c r="AQ11094" s="7"/>
      <c r="AR11094" s="7"/>
      <c r="AS11094" s="7"/>
      <c r="AT11094" s="7"/>
      <c r="AU11094" s="7"/>
      <c r="AV11094" s="234"/>
      <c r="AX11094" s="7"/>
      <c r="AY11094" s="7"/>
      <c r="AZ11094" s="7"/>
      <c r="BA11094" s="7"/>
      <c r="BB11094" s="7"/>
      <c r="BC11094" s="7"/>
      <c r="BD11094" s="7"/>
      <c r="BG11094" s="7"/>
      <c r="BH11094" s="7"/>
      <c r="BI11094" s="7"/>
      <c r="BJ11094" s="7"/>
      <c r="BK11094" s="7"/>
      <c r="BL11094" s="7"/>
      <c r="BM11094" s="7"/>
      <c r="BP11094" s="7"/>
      <c r="BQ11094" s="7"/>
      <c r="BR11094" s="7"/>
      <c r="BS11094" s="7"/>
      <c r="BT11094" s="7"/>
      <c r="BU11094" s="7"/>
      <c r="BV11094" s="7"/>
      <c r="BW11094" s="7"/>
    </row>
    <row r="11095" spans="43:75" x14ac:dyDescent="0.2">
      <c r="AQ11095" s="7"/>
      <c r="AR11095" s="7"/>
      <c r="AS11095" s="7"/>
      <c r="AT11095" s="7"/>
      <c r="AU11095" s="7"/>
      <c r="AV11095" s="234"/>
      <c r="AX11095" s="7"/>
      <c r="AY11095" s="7"/>
      <c r="AZ11095" s="7"/>
      <c r="BA11095" s="7"/>
      <c r="BB11095" s="7"/>
      <c r="BC11095" s="7"/>
      <c r="BD11095" s="7"/>
      <c r="BG11095" s="7"/>
      <c r="BH11095" s="7"/>
      <c r="BI11095" s="7"/>
      <c r="BJ11095" s="7"/>
      <c r="BK11095" s="7"/>
      <c r="BL11095" s="7"/>
      <c r="BM11095" s="7"/>
      <c r="BP11095" s="7"/>
      <c r="BQ11095" s="7"/>
      <c r="BR11095" s="7"/>
      <c r="BS11095" s="7"/>
      <c r="BT11095" s="7"/>
      <c r="BU11095" s="7"/>
      <c r="BV11095" s="7"/>
      <c r="BW11095" s="7"/>
    </row>
    <row r="11096" spans="43:75" x14ac:dyDescent="0.2">
      <c r="AQ11096" s="7"/>
      <c r="AR11096" s="7"/>
      <c r="AS11096" s="7"/>
      <c r="AT11096" s="7"/>
      <c r="AU11096" s="7"/>
      <c r="AV11096" s="234"/>
      <c r="AX11096" s="7"/>
      <c r="AY11096" s="7"/>
      <c r="AZ11096" s="7"/>
      <c r="BA11096" s="7"/>
      <c r="BB11096" s="7"/>
      <c r="BC11096" s="7"/>
      <c r="BD11096" s="7"/>
      <c r="BG11096" s="7"/>
      <c r="BH11096" s="7"/>
      <c r="BI11096" s="7"/>
      <c r="BJ11096" s="7"/>
      <c r="BK11096" s="7"/>
      <c r="BL11096" s="7"/>
      <c r="BM11096" s="7"/>
      <c r="BP11096" s="7"/>
      <c r="BQ11096" s="7"/>
      <c r="BR11096" s="7"/>
      <c r="BS11096" s="7"/>
      <c r="BT11096" s="7"/>
      <c r="BU11096" s="7"/>
      <c r="BV11096" s="7"/>
      <c r="BW11096" s="7"/>
    </row>
    <row r="11097" spans="43:75" x14ac:dyDescent="0.2">
      <c r="AQ11097" s="7"/>
      <c r="AR11097" s="7"/>
      <c r="AS11097" s="7"/>
      <c r="AT11097" s="7"/>
      <c r="AU11097" s="7"/>
      <c r="AV11097" s="234"/>
      <c r="AX11097" s="7"/>
      <c r="AY11097" s="7"/>
      <c r="AZ11097" s="7"/>
      <c r="BA11097" s="7"/>
      <c r="BB11097" s="7"/>
      <c r="BC11097" s="7"/>
      <c r="BD11097" s="7"/>
      <c r="BG11097" s="7"/>
      <c r="BH11097" s="7"/>
      <c r="BI11097" s="7"/>
      <c r="BJ11097" s="7"/>
      <c r="BK11097" s="7"/>
      <c r="BL11097" s="7"/>
      <c r="BM11097" s="7"/>
      <c r="BP11097" s="7"/>
      <c r="BQ11097" s="7"/>
      <c r="BR11097" s="7"/>
      <c r="BS11097" s="7"/>
      <c r="BT11097" s="7"/>
      <c r="BU11097" s="7"/>
      <c r="BV11097" s="7"/>
      <c r="BW11097" s="7"/>
    </row>
    <row r="11098" spans="43:75" x14ac:dyDescent="0.2">
      <c r="AQ11098" s="7"/>
      <c r="AR11098" s="7"/>
      <c r="AS11098" s="7"/>
      <c r="AT11098" s="7"/>
      <c r="AU11098" s="7"/>
      <c r="AV11098" s="234"/>
      <c r="AX11098" s="7"/>
      <c r="AY11098" s="7"/>
      <c r="AZ11098" s="7"/>
      <c r="BA11098" s="7"/>
      <c r="BB11098" s="7"/>
      <c r="BC11098" s="7"/>
      <c r="BD11098" s="7"/>
      <c r="BG11098" s="7"/>
      <c r="BH11098" s="7"/>
      <c r="BI11098" s="7"/>
      <c r="BJ11098" s="7"/>
      <c r="BK11098" s="7"/>
      <c r="BL11098" s="7"/>
      <c r="BM11098" s="7"/>
      <c r="BP11098" s="7"/>
      <c r="BQ11098" s="7"/>
      <c r="BR11098" s="7"/>
      <c r="BS11098" s="7"/>
      <c r="BT11098" s="7"/>
      <c r="BU11098" s="7"/>
      <c r="BV11098" s="7"/>
      <c r="BW11098" s="7"/>
    </row>
    <row r="11099" spans="43:75" x14ac:dyDescent="0.2">
      <c r="AQ11099" s="7"/>
      <c r="AR11099" s="7"/>
      <c r="AS11099" s="7"/>
      <c r="AT11099" s="7"/>
      <c r="AU11099" s="7"/>
      <c r="AV11099" s="234"/>
      <c r="AX11099" s="7"/>
      <c r="AY11099" s="7"/>
      <c r="AZ11099" s="7"/>
      <c r="BA11099" s="7"/>
      <c r="BB11099" s="7"/>
      <c r="BC11099" s="7"/>
      <c r="BD11099" s="7"/>
      <c r="BG11099" s="7"/>
      <c r="BH11099" s="7"/>
      <c r="BI11099" s="7"/>
      <c r="BJ11099" s="7"/>
      <c r="BK11099" s="7"/>
      <c r="BL11099" s="7"/>
      <c r="BM11099" s="7"/>
      <c r="BP11099" s="7"/>
      <c r="BQ11099" s="7"/>
      <c r="BR11099" s="7"/>
      <c r="BS11099" s="7"/>
      <c r="BT11099" s="7"/>
      <c r="BU11099" s="7"/>
      <c r="BV11099" s="7"/>
      <c r="BW11099" s="7"/>
    </row>
    <row r="11100" spans="43:75" x14ac:dyDescent="0.2">
      <c r="AQ11100" s="7"/>
      <c r="AR11100" s="7"/>
      <c r="AS11100" s="7"/>
      <c r="AT11100" s="7"/>
      <c r="AU11100" s="7"/>
      <c r="AV11100" s="234"/>
      <c r="AX11100" s="7"/>
      <c r="AY11100" s="7"/>
      <c r="AZ11100" s="7"/>
      <c r="BA11100" s="7"/>
      <c r="BB11100" s="7"/>
      <c r="BC11100" s="7"/>
      <c r="BD11100" s="7"/>
      <c r="BG11100" s="7"/>
      <c r="BH11100" s="7"/>
      <c r="BI11100" s="7"/>
      <c r="BJ11100" s="7"/>
      <c r="BK11100" s="7"/>
      <c r="BL11100" s="7"/>
      <c r="BM11100" s="7"/>
      <c r="BP11100" s="7"/>
      <c r="BQ11100" s="7"/>
      <c r="BR11100" s="7"/>
      <c r="BS11100" s="7"/>
      <c r="BT11100" s="7"/>
      <c r="BU11100" s="7"/>
      <c r="BV11100" s="7"/>
      <c r="BW11100" s="7"/>
    </row>
    <row r="11101" spans="43:75" x14ac:dyDescent="0.2">
      <c r="AQ11101" s="7"/>
      <c r="AR11101" s="7"/>
      <c r="AS11101" s="7"/>
      <c r="AT11101" s="7"/>
      <c r="AU11101" s="7"/>
      <c r="AV11101" s="234"/>
      <c r="AX11101" s="7"/>
      <c r="AY11101" s="7"/>
      <c r="AZ11101" s="7"/>
      <c r="BA11101" s="7"/>
      <c r="BB11101" s="7"/>
      <c r="BC11101" s="7"/>
      <c r="BD11101" s="7"/>
      <c r="BG11101" s="7"/>
      <c r="BH11101" s="7"/>
      <c r="BI11101" s="7"/>
      <c r="BJ11101" s="7"/>
      <c r="BK11101" s="7"/>
      <c r="BL11101" s="7"/>
      <c r="BM11101" s="7"/>
      <c r="BP11101" s="7"/>
      <c r="BQ11101" s="7"/>
      <c r="BR11101" s="7"/>
      <c r="BS11101" s="7"/>
      <c r="BT11101" s="7"/>
      <c r="BU11101" s="7"/>
      <c r="BV11101" s="7"/>
      <c r="BW11101" s="7"/>
    </row>
    <row r="11102" spans="43:75" x14ac:dyDescent="0.2">
      <c r="AQ11102" s="7"/>
      <c r="AR11102" s="7"/>
      <c r="AS11102" s="7"/>
      <c r="AT11102" s="7"/>
      <c r="AU11102" s="7"/>
      <c r="AV11102" s="234"/>
      <c r="AX11102" s="7"/>
      <c r="AY11102" s="7"/>
      <c r="AZ11102" s="7"/>
      <c r="BA11102" s="7"/>
      <c r="BB11102" s="7"/>
      <c r="BC11102" s="7"/>
      <c r="BD11102" s="7"/>
      <c r="BG11102" s="7"/>
      <c r="BH11102" s="7"/>
      <c r="BI11102" s="7"/>
      <c r="BJ11102" s="7"/>
      <c r="BK11102" s="7"/>
      <c r="BL11102" s="7"/>
      <c r="BM11102" s="7"/>
      <c r="BP11102" s="7"/>
      <c r="BQ11102" s="7"/>
      <c r="BR11102" s="7"/>
      <c r="BS11102" s="7"/>
      <c r="BT11102" s="7"/>
      <c r="BU11102" s="7"/>
      <c r="BV11102" s="7"/>
      <c r="BW11102" s="7"/>
    </row>
    <row r="11103" spans="43:75" x14ac:dyDescent="0.2">
      <c r="AQ11103" s="7"/>
      <c r="AR11103" s="7"/>
      <c r="AS11103" s="7"/>
      <c r="AT11103" s="7"/>
      <c r="AU11103" s="7"/>
      <c r="AV11103" s="234"/>
      <c r="AX11103" s="7"/>
      <c r="AY11103" s="7"/>
      <c r="AZ11103" s="7"/>
      <c r="BA11103" s="7"/>
      <c r="BB11103" s="7"/>
      <c r="BC11103" s="7"/>
      <c r="BD11103" s="7"/>
      <c r="BG11103" s="7"/>
      <c r="BH11103" s="7"/>
      <c r="BI11103" s="7"/>
      <c r="BJ11103" s="7"/>
      <c r="BK11103" s="7"/>
      <c r="BL11103" s="7"/>
      <c r="BM11103" s="7"/>
      <c r="BP11103" s="7"/>
      <c r="BQ11103" s="7"/>
      <c r="BR11103" s="7"/>
      <c r="BS11103" s="7"/>
      <c r="BT11103" s="7"/>
      <c r="BU11103" s="7"/>
      <c r="BV11103" s="7"/>
      <c r="BW11103" s="7"/>
    </row>
    <row r="11104" spans="43:75" x14ac:dyDescent="0.2">
      <c r="AQ11104" s="7"/>
      <c r="AR11104" s="7"/>
      <c r="AS11104" s="7"/>
      <c r="AT11104" s="7"/>
      <c r="AU11104" s="7"/>
      <c r="AV11104" s="234"/>
      <c r="AX11104" s="7"/>
      <c r="AY11104" s="7"/>
      <c r="AZ11104" s="7"/>
      <c r="BA11104" s="7"/>
      <c r="BB11104" s="7"/>
      <c r="BC11104" s="7"/>
      <c r="BD11104" s="7"/>
      <c r="BG11104" s="7"/>
      <c r="BH11104" s="7"/>
      <c r="BI11104" s="7"/>
      <c r="BJ11104" s="7"/>
      <c r="BK11104" s="7"/>
      <c r="BL11104" s="7"/>
      <c r="BM11104" s="7"/>
      <c r="BP11104" s="7"/>
      <c r="BQ11104" s="7"/>
      <c r="BR11104" s="7"/>
      <c r="BS11104" s="7"/>
      <c r="BT11104" s="7"/>
      <c r="BU11104" s="7"/>
      <c r="BV11104" s="7"/>
      <c r="BW11104" s="7"/>
    </row>
    <row r="11105" spans="43:75" x14ac:dyDescent="0.2">
      <c r="AQ11105" s="7"/>
      <c r="AR11105" s="7"/>
      <c r="AS11105" s="7"/>
      <c r="AT11105" s="7"/>
      <c r="AU11105" s="7"/>
      <c r="AV11105" s="234"/>
      <c r="AX11105" s="7"/>
      <c r="AY11105" s="7"/>
      <c r="AZ11105" s="7"/>
      <c r="BA11105" s="7"/>
      <c r="BB11105" s="7"/>
      <c r="BC11105" s="7"/>
      <c r="BD11105" s="7"/>
      <c r="BG11105" s="7"/>
      <c r="BH11105" s="7"/>
      <c r="BI11105" s="7"/>
      <c r="BJ11105" s="7"/>
      <c r="BK11105" s="7"/>
      <c r="BL11105" s="7"/>
      <c r="BM11105" s="7"/>
      <c r="BP11105" s="7"/>
      <c r="BQ11105" s="7"/>
      <c r="BR11105" s="7"/>
      <c r="BS11105" s="7"/>
      <c r="BT11105" s="7"/>
      <c r="BU11105" s="7"/>
      <c r="BV11105" s="7"/>
      <c r="BW11105" s="7"/>
    </row>
    <row r="11106" spans="43:75" x14ac:dyDescent="0.2">
      <c r="AQ11106" s="7"/>
      <c r="AR11106" s="7"/>
      <c r="AS11106" s="7"/>
      <c r="AT11106" s="7"/>
      <c r="AU11106" s="7"/>
      <c r="AV11106" s="234"/>
      <c r="AX11106" s="7"/>
      <c r="AY11106" s="7"/>
      <c r="AZ11106" s="7"/>
      <c r="BA11106" s="7"/>
      <c r="BB11106" s="7"/>
      <c r="BC11106" s="7"/>
      <c r="BD11106" s="7"/>
      <c r="BG11106" s="7"/>
      <c r="BH11106" s="7"/>
      <c r="BI11106" s="7"/>
      <c r="BJ11106" s="7"/>
      <c r="BK11106" s="7"/>
      <c r="BL11106" s="7"/>
      <c r="BM11106" s="7"/>
      <c r="BP11106" s="7"/>
      <c r="BQ11106" s="7"/>
      <c r="BR11106" s="7"/>
      <c r="BS11106" s="7"/>
      <c r="BT11106" s="7"/>
      <c r="BU11106" s="7"/>
      <c r="BV11106" s="7"/>
      <c r="BW11106" s="7"/>
    </row>
    <row r="11107" spans="43:75" x14ac:dyDescent="0.2">
      <c r="AQ11107" s="7"/>
      <c r="AR11107" s="7"/>
      <c r="AS11107" s="7"/>
      <c r="AT11107" s="7"/>
      <c r="AU11107" s="7"/>
      <c r="AV11107" s="234"/>
      <c r="AX11107" s="7"/>
      <c r="AY11107" s="7"/>
      <c r="AZ11107" s="7"/>
      <c r="BA11107" s="7"/>
      <c r="BB11107" s="7"/>
      <c r="BC11107" s="7"/>
      <c r="BD11107" s="7"/>
      <c r="BG11107" s="7"/>
      <c r="BH11107" s="7"/>
      <c r="BI11107" s="7"/>
      <c r="BJ11107" s="7"/>
      <c r="BK11107" s="7"/>
      <c r="BL11107" s="7"/>
      <c r="BM11107" s="7"/>
      <c r="BP11107" s="7"/>
      <c r="BQ11107" s="7"/>
      <c r="BR11107" s="7"/>
      <c r="BS11107" s="7"/>
      <c r="BT11107" s="7"/>
      <c r="BU11107" s="7"/>
      <c r="BV11107" s="7"/>
      <c r="BW11107" s="7"/>
    </row>
    <row r="11108" spans="43:75" x14ac:dyDescent="0.2">
      <c r="AQ11108" s="7"/>
      <c r="AR11108" s="7"/>
      <c r="AS11108" s="7"/>
      <c r="AT11108" s="7"/>
      <c r="AU11108" s="7"/>
      <c r="AV11108" s="234"/>
      <c r="AX11108" s="7"/>
      <c r="AY11108" s="7"/>
      <c r="AZ11108" s="7"/>
      <c r="BA11108" s="7"/>
      <c r="BB11108" s="7"/>
      <c r="BC11108" s="7"/>
      <c r="BD11108" s="7"/>
      <c r="BG11108" s="7"/>
      <c r="BH11108" s="7"/>
      <c r="BI11108" s="7"/>
      <c r="BJ11108" s="7"/>
      <c r="BK11108" s="7"/>
      <c r="BL11108" s="7"/>
      <c r="BM11108" s="7"/>
      <c r="BP11108" s="7"/>
      <c r="BQ11108" s="7"/>
      <c r="BR11108" s="7"/>
      <c r="BS11108" s="7"/>
      <c r="BT11108" s="7"/>
      <c r="BU11108" s="7"/>
      <c r="BV11108" s="7"/>
      <c r="BW11108" s="7"/>
    </row>
    <row r="11109" spans="43:75" x14ac:dyDescent="0.2">
      <c r="AQ11109" s="7"/>
      <c r="AR11109" s="7"/>
      <c r="AS11109" s="7"/>
      <c r="AT11109" s="7"/>
      <c r="AU11109" s="7"/>
      <c r="AV11109" s="234"/>
      <c r="AX11109" s="7"/>
      <c r="AY11109" s="7"/>
      <c r="AZ11109" s="7"/>
      <c r="BA11109" s="7"/>
      <c r="BB11109" s="7"/>
      <c r="BC11109" s="7"/>
      <c r="BD11109" s="7"/>
      <c r="BG11109" s="7"/>
      <c r="BH11109" s="7"/>
      <c r="BI11109" s="7"/>
      <c r="BJ11109" s="7"/>
      <c r="BK11109" s="7"/>
      <c r="BL11109" s="7"/>
      <c r="BM11109" s="7"/>
      <c r="BP11109" s="7"/>
      <c r="BQ11109" s="7"/>
      <c r="BR11109" s="7"/>
      <c r="BS11109" s="7"/>
      <c r="BT11109" s="7"/>
      <c r="BU11109" s="7"/>
      <c r="BV11109" s="7"/>
      <c r="BW11109" s="7"/>
    </row>
    <row r="11110" spans="43:75" x14ac:dyDescent="0.2">
      <c r="AQ11110" s="7"/>
      <c r="AR11110" s="7"/>
      <c r="AS11110" s="7"/>
      <c r="AT11110" s="7"/>
      <c r="AU11110" s="7"/>
      <c r="AV11110" s="234"/>
      <c r="AX11110" s="7"/>
      <c r="AY11110" s="7"/>
      <c r="AZ11110" s="7"/>
      <c r="BA11110" s="7"/>
      <c r="BB11110" s="7"/>
      <c r="BC11110" s="7"/>
      <c r="BD11110" s="7"/>
      <c r="BG11110" s="7"/>
      <c r="BH11110" s="7"/>
      <c r="BI11110" s="7"/>
      <c r="BJ11110" s="7"/>
      <c r="BK11110" s="7"/>
      <c r="BL11110" s="7"/>
      <c r="BM11110" s="7"/>
      <c r="BP11110" s="7"/>
      <c r="BQ11110" s="7"/>
      <c r="BR11110" s="7"/>
      <c r="BS11110" s="7"/>
      <c r="BT11110" s="7"/>
      <c r="BU11110" s="7"/>
      <c r="BV11110" s="7"/>
      <c r="BW11110" s="7"/>
    </row>
    <row r="11111" spans="43:75" x14ac:dyDescent="0.2">
      <c r="AQ11111" s="7"/>
      <c r="AR11111" s="7"/>
      <c r="AS11111" s="7"/>
      <c r="AT11111" s="7"/>
      <c r="AU11111" s="7"/>
      <c r="AV11111" s="234"/>
      <c r="AX11111" s="7"/>
      <c r="AY11111" s="7"/>
      <c r="AZ11111" s="7"/>
      <c r="BA11111" s="7"/>
      <c r="BB11111" s="7"/>
      <c r="BC11111" s="7"/>
      <c r="BD11111" s="7"/>
      <c r="BG11111" s="7"/>
      <c r="BH11111" s="7"/>
      <c r="BI11111" s="7"/>
      <c r="BJ11111" s="7"/>
      <c r="BK11111" s="7"/>
      <c r="BL11111" s="7"/>
      <c r="BM11111" s="7"/>
      <c r="BP11111" s="7"/>
      <c r="BQ11111" s="7"/>
      <c r="BR11111" s="7"/>
      <c r="BS11111" s="7"/>
      <c r="BT11111" s="7"/>
      <c r="BU11111" s="7"/>
      <c r="BV11111" s="7"/>
      <c r="BW11111" s="7"/>
    </row>
    <row r="11112" spans="43:75" x14ac:dyDescent="0.2">
      <c r="AQ11112" s="7"/>
      <c r="AR11112" s="7"/>
      <c r="AS11112" s="7"/>
      <c r="AT11112" s="7"/>
      <c r="AU11112" s="7"/>
      <c r="AV11112" s="234"/>
      <c r="AX11112" s="7"/>
      <c r="AY11112" s="7"/>
      <c r="AZ11112" s="7"/>
      <c r="BA11112" s="7"/>
      <c r="BB11112" s="7"/>
      <c r="BC11112" s="7"/>
      <c r="BD11112" s="7"/>
      <c r="BG11112" s="7"/>
      <c r="BH11112" s="7"/>
      <c r="BI11112" s="7"/>
      <c r="BJ11112" s="7"/>
      <c r="BK11112" s="7"/>
      <c r="BL11112" s="7"/>
      <c r="BM11112" s="7"/>
      <c r="BP11112" s="7"/>
      <c r="BQ11112" s="7"/>
      <c r="BR11112" s="7"/>
      <c r="BS11112" s="7"/>
      <c r="BT11112" s="7"/>
      <c r="BU11112" s="7"/>
      <c r="BV11112" s="7"/>
      <c r="BW11112" s="7"/>
    </row>
    <row r="11113" spans="43:75" x14ac:dyDescent="0.2">
      <c r="AQ11113" s="7"/>
      <c r="AR11113" s="7"/>
      <c r="AS11113" s="7"/>
      <c r="AT11113" s="7"/>
      <c r="AU11113" s="7"/>
      <c r="AV11113" s="234"/>
      <c r="AX11113" s="7"/>
      <c r="AY11113" s="7"/>
      <c r="AZ11113" s="7"/>
      <c r="BA11113" s="7"/>
      <c r="BB11113" s="7"/>
      <c r="BC11113" s="7"/>
      <c r="BD11113" s="7"/>
      <c r="BG11113" s="7"/>
      <c r="BH11113" s="7"/>
      <c r="BI11113" s="7"/>
      <c r="BJ11113" s="7"/>
      <c r="BK11113" s="7"/>
      <c r="BL11113" s="7"/>
      <c r="BM11113" s="7"/>
      <c r="BP11113" s="7"/>
      <c r="BQ11113" s="7"/>
      <c r="BR11113" s="7"/>
      <c r="BS11113" s="7"/>
      <c r="BT11113" s="7"/>
      <c r="BU11113" s="7"/>
      <c r="BV11113" s="7"/>
      <c r="BW11113" s="7"/>
    </row>
    <row r="11114" spans="43:75" x14ac:dyDescent="0.2">
      <c r="AQ11114" s="7"/>
      <c r="AR11114" s="7"/>
      <c r="AS11114" s="7"/>
      <c r="AT11114" s="7"/>
      <c r="AU11114" s="7"/>
      <c r="AV11114" s="234"/>
      <c r="AX11114" s="7"/>
      <c r="AY11114" s="7"/>
      <c r="AZ11114" s="7"/>
      <c r="BA11114" s="7"/>
      <c r="BB11114" s="7"/>
      <c r="BC11114" s="7"/>
      <c r="BD11114" s="7"/>
      <c r="BG11114" s="7"/>
      <c r="BH11114" s="7"/>
      <c r="BI11114" s="7"/>
      <c r="BJ11114" s="7"/>
      <c r="BK11114" s="7"/>
      <c r="BL11114" s="7"/>
      <c r="BM11114" s="7"/>
      <c r="BP11114" s="7"/>
      <c r="BQ11114" s="7"/>
      <c r="BR11114" s="7"/>
      <c r="BS11114" s="7"/>
      <c r="BT11114" s="7"/>
      <c r="BU11114" s="7"/>
      <c r="BV11114" s="7"/>
      <c r="BW11114" s="7"/>
    </row>
    <row r="11115" spans="43:75" x14ac:dyDescent="0.2">
      <c r="AQ11115" s="7"/>
      <c r="AR11115" s="7"/>
      <c r="AS11115" s="7"/>
      <c r="AT11115" s="7"/>
      <c r="AU11115" s="7"/>
      <c r="AV11115" s="234"/>
      <c r="AX11115" s="7"/>
      <c r="AY11115" s="7"/>
      <c r="AZ11115" s="7"/>
      <c r="BA11115" s="7"/>
      <c r="BB11115" s="7"/>
      <c r="BC11115" s="7"/>
      <c r="BD11115" s="7"/>
      <c r="BG11115" s="7"/>
      <c r="BH11115" s="7"/>
      <c r="BI11115" s="7"/>
      <c r="BJ11115" s="7"/>
      <c r="BK11115" s="7"/>
      <c r="BL11115" s="7"/>
      <c r="BM11115" s="7"/>
      <c r="BP11115" s="7"/>
      <c r="BQ11115" s="7"/>
      <c r="BR11115" s="7"/>
      <c r="BS11115" s="7"/>
      <c r="BT11115" s="7"/>
      <c r="BU11115" s="7"/>
      <c r="BV11115" s="7"/>
      <c r="BW11115" s="7"/>
    </row>
    <row r="11116" spans="43:75" x14ac:dyDescent="0.2">
      <c r="AQ11116" s="7"/>
      <c r="AR11116" s="7"/>
      <c r="AS11116" s="7"/>
      <c r="AT11116" s="7"/>
      <c r="AU11116" s="7"/>
      <c r="AV11116" s="234"/>
      <c r="AX11116" s="7"/>
      <c r="AY11116" s="7"/>
      <c r="AZ11116" s="7"/>
      <c r="BA11116" s="7"/>
      <c r="BB11116" s="7"/>
      <c r="BC11116" s="7"/>
      <c r="BD11116" s="7"/>
      <c r="BG11116" s="7"/>
      <c r="BH11116" s="7"/>
      <c r="BI11116" s="7"/>
      <c r="BJ11116" s="7"/>
      <c r="BK11116" s="7"/>
      <c r="BL11116" s="7"/>
      <c r="BM11116" s="7"/>
      <c r="BP11116" s="7"/>
      <c r="BQ11116" s="7"/>
      <c r="BR11116" s="7"/>
      <c r="BS11116" s="7"/>
      <c r="BT11116" s="7"/>
      <c r="BU11116" s="7"/>
      <c r="BV11116" s="7"/>
      <c r="BW11116" s="7"/>
    </row>
    <row r="11117" spans="43:75" x14ac:dyDescent="0.2">
      <c r="AQ11117" s="7"/>
      <c r="AR11117" s="7"/>
      <c r="AS11117" s="7"/>
      <c r="AT11117" s="7"/>
      <c r="AU11117" s="7"/>
      <c r="AV11117" s="234"/>
      <c r="AX11117" s="7"/>
      <c r="AY11117" s="7"/>
      <c r="AZ11117" s="7"/>
      <c r="BA11117" s="7"/>
      <c r="BB11117" s="7"/>
      <c r="BC11117" s="7"/>
      <c r="BD11117" s="7"/>
      <c r="BG11117" s="7"/>
      <c r="BH11117" s="7"/>
      <c r="BI11117" s="7"/>
      <c r="BJ11117" s="7"/>
      <c r="BK11117" s="7"/>
      <c r="BL11117" s="7"/>
      <c r="BM11117" s="7"/>
      <c r="BP11117" s="7"/>
      <c r="BQ11117" s="7"/>
      <c r="BR11117" s="7"/>
      <c r="BS11117" s="7"/>
      <c r="BT11117" s="7"/>
      <c r="BU11117" s="7"/>
      <c r="BV11117" s="7"/>
      <c r="BW11117" s="7"/>
    </row>
    <row r="11118" spans="43:75" x14ac:dyDescent="0.2">
      <c r="AQ11118" s="7"/>
      <c r="AR11118" s="7"/>
      <c r="AS11118" s="7"/>
      <c r="AT11118" s="7"/>
      <c r="AU11118" s="7"/>
      <c r="AV11118" s="234"/>
      <c r="AX11118" s="7"/>
      <c r="AY11118" s="7"/>
      <c r="AZ11118" s="7"/>
      <c r="BA11118" s="7"/>
      <c r="BB11118" s="7"/>
      <c r="BC11118" s="7"/>
      <c r="BD11118" s="7"/>
      <c r="BG11118" s="7"/>
      <c r="BH11118" s="7"/>
      <c r="BI11118" s="7"/>
      <c r="BJ11118" s="7"/>
      <c r="BK11118" s="7"/>
      <c r="BL11118" s="7"/>
      <c r="BM11118" s="7"/>
      <c r="BP11118" s="7"/>
      <c r="BQ11118" s="7"/>
      <c r="BR11118" s="7"/>
      <c r="BS11118" s="7"/>
      <c r="BT11118" s="7"/>
      <c r="BU11118" s="7"/>
      <c r="BV11118" s="7"/>
      <c r="BW11118" s="7"/>
    </row>
    <row r="11119" spans="43:75" x14ac:dyDescent="0.2">
      <c r="AQ11119" s="7"/>
      <c r="AR11119" s="7"/>
      <c r="AS11119" s="7"/>
      <c r="AT11119" s="7"/>
      <c r="AU11119" s="7"/>
      <c r="AV11119" s="234"/>
      <c r="AX11119" s="7"/>
      <c r="AY11119" s="7"/>
      <c r="AZ11119" s="7"/>
      <c r="BA11119" s="7"/>
      <c r="BB11119" s="7"/>
      <c r="BC11119" s="7"/>
      <c r="BD11119" s="7"/>
      <c r="BG11119" s="7"/>
      <c r="BH11119" s="7"/>
      <c r="BI11119" s="7"/>
      <c r="BJ11119" s="7"/>
      <c r="BK11119" s="7"/>
      <c r="BL11119" s="7"/>
      <c r="BM11119" s="7"/>
      <c r="BP11119" s="7"/>
      <c r="BQ11119" s="7"/>
      <c r="BR11119" s="7"/>
      <c r="BS11119" s="7"/>
      <c r="BT11119" s="7"/>
      <c r="BU11119" s="7"/>
      <c r="BV11119" s="7"/>
      <c r="BW11119" s="7"/>
    </row>
    <row r="11120" spans="43:75" x14ac:dyDescent="0.2">
      <c r="AQ11120" s="7"/>
      <c r="AR11120" s="7"/>
      <c r="AS11120" s="7"/>
      <c r="AT11120" s="7"/>
      <c r="AU11120" s="7"/>
      <c r="AV11120" s="234"/>
      <c r="AX11120" s="7"/>
      <c r="AY11120" s="7"/>
      <c r="AZ11120" s="7"/>
      <c r="BA11120" s="7"/>
      <c r="BB11120" s="7"/>
      <c r="BC11120" s="7"/>
      <c r="BD11120" s="7"/>
      <c r="BG11120" s="7"/>
      <c r="BH11120" s="7"/>
      <c r="BI11120" s="7"/>
      <c r="BJ11120" s="7"/>
      <c r="BK11120" s="7"/>
      <c r="BL11120" s="7"/>
      <c r="BM11120" s="7"/>
      <c r="BP11120" s="7"/>
      <c r="BQ11120" s="7"/>
      <c r="BR11120" s="7"/>
      <c r="BS11120" s="7"/>
      <c r="BT11120" s="7"/>
      <c r="BU11120" s="7"/>
      <c r="BV11120" s="7"/>
      <c r="BW11120" s="7"/>
    </row>
    <row r="11121" spans="43:75" x14ac:dyDescent="0.2">
      <c r="AQ11121" s="7"/>
      <c r="AR11121" s="7"/>
      <c r="AS11121" s="7"/>
      <c r="AT11121" s="7"/>
      <c r="AU11121" s="7"/>
      <c r="AV11121" s="234"/>
      <c r="AX11121" s="7"/>
      <c r="AY11121" s="7"/>
      <c r="AZ11121" s="7"/>
      <c r="BA11121" s="7"/>
      <c r="BB11121" s="7"/>
      <c r="BC11121" s="7"/>
      <c r="BD11121" s="7"/>
      <c r="BG11121" s="7"/>
      <c r="BH11121" s="7"/>
      <c r="BI11121" s="7"/>
      <c r="BJ11121" s="7"/>
      <c r="BK11121" s="7"/>
      <c r="BL11121" s="7"/>
      <c r="BM11121" s="7"/>
      <c r="BP11121" s="7"/>
      <c r="BQ11121" s="7"/>
      <c r="BR11121" s="7"/>
      <c r="BS11121" s="7"/>
      <c r="BT11121" s="7"/>
      <c r="BU11121" s="7"/>
      <c r="BV11121" s="7"/>
      <c r="BW11121" s="7"/>
    </row>
    <row r="11122" spans="43:75" x14ac:dyDescent="0.2">
      <c r="AQ11122" s="7"/>
      <c r="AR11122" s="7"/>
      <c r="AS11122" s="7"/>
      <c r="AT11122" s="7"/>
      <c r="AU11122" s="7"/>
      <c r="AV11122" s="234"/>
      <c r="AX11122" s="7"/>
      <c r="AY11122" s="7"/>
      <c r="AZ11122" s="7"/>
      <c r="BA11122" s="7"/>
      <c r="BB11122" s="7"/>
      <c r="BC11122" s="7"/>
      <c r="BD11122" s="7"/>
      <c r="BG11122" s="7"/>
      <c r="BH11122" s="7"/>
      <c r="BI11122" s="7"/>
      <c r="BJ11122" s="7"/>
      <c r="BK11122" s="7"/>
      <c r="BL11122" s="7"/>
      <c r="BM11122" s="7"/>
      <c r="BP11122" s="7"/>
      <c r="BQ11122" s="7"/>
      <c r="BR11122" s="7"/>
      <c r="BS11122" s="7"/>
      <c r="BT11122" s="7"/>
      <c r="BU11122" s="7"/>
      <c r="BV11122" s="7"/>
      <c r="BW11122" s="7"/>
    </row>
    <row r="11123" spans="43:75" x14ac:dyDescent="0.2">
      <c r="AQ11123" s="7"/>
      <c r="AR11123" s="7"/>
      <c r="AS11123" s="7"/>
      <c r="AT11123" s="7"/>
      <c r="AU11123" s="7"/>
      <c r="AV11123" s="234"/>
      <c r="AX11123" s="7"/>
      <c r="AY11123" s="7"/>
      <c r="AZ11123" s="7"/>
      <c r="BA11123" s="7"/>
      <c r="BB11123" s="7"/>
      <c r="BC11123" s="7"/>
      <c r="BD11123" s="7"/>
      <c r="BG11123" s="7"/>
      <c r="BH11123" s="7"/>
      <c r="BI11123" s="7"/>
      <c r="BJ11123" s="7"/>
      <c r="BK11123" s="7"/>
      <c r="BL11123" s="7"/>
      <c r="BM11123" s="7"/>
      <c r="BP11123" s="7"/>
      <c r="BQ11123" s="7"/>
      <c r="BR11123" s="7"/>
      <c r="BS11123" s="7"/>
      <c r="BT11123" s="7"/>
      <c r="BU11123" s="7"/>
      <c r="BV11123" s="7"/>
      <c r="BW11123" s="7"/>
    </row>
    <row r="11124" spans="43:75" x14ac:dyDescent="0.2">
      <c r="AQ11124" s="7"/>
      <c r="AR11124" s="7"/>
      <c r="AS11124" s="7"/>
      <c r="AT11124" s="7"/>
      <c r="AU11124" s="7"/>
      <c r="AV11124" s="234"/>
      <c r="AX11124" s="7"/>
      <c r="AY11124" s="7"/>
      <c r="AZ11124" s="7"/>
      <c r="BA11124" s="7"/>
      <c r="BB11124" s="7"/>
      <c r="BC11124" s="7"/>
      <c r="BD11124" s="7"/>
      <c r="BG11124" s="7"/>
      <c r="BH11124" s="7"/>
      <c r="BI11124" s="7"/>
      <c r="BJ11124" s="7"/>
      <c r="BK11124" s="7"/>
      <c r="BL11124" s="7"/>
      <c r="BM11124" s="7"/>
      <c r="BP11124" s="7"/>
      <c r="BQ11124" s="7"/>
      <c r="BR11124" s="7"/>
      <c r="BS11124" s="7"/>
      <c r="BT11124" s="7"/>
      <c r="BU11124" s="7"/>
      <c r="BV11124" s="7"/>
      <c r="BW11124" s="7"/>
    </row>
    <row r="11125" spans="43:75" x14ac:dyDescent="0.2">
      <c r="AQ11125" s="7"/>
      <c r="AR11125" s="7"/>
      <c r="AS11125" s="7"/>
      <c r="AT11125" s="7"/>
      <c r="AU11125" s="7"/>
      <c r="AV11125" s="234"/>
      <c r="AX11125" s="7"/>
      <c r="AY11125" s="7"/>
      <c r="AZ11125" s="7"/>
      <c r="BA11125" s="7"/>
      <c r="BB11125" s="7"/>
      <c r="BC11125" s="7"/>
      <c r="BD11125" s="7"/>
      <c r="BG11125" s="7"/>
      <c r="BH11125" s="7"/>
      <c r="BI11125" s="7"/>
      <c r="BJ11125" s="7"/>
      <c r="BK11125" s="7"/>
      <c r="BL11125" s="7"/>
      <c r="BM11125" s="7"/>
      <c r="BP11125" s="7"/>
      <c r="BQ11125" s="7"/>
      <c r="BR11125" s="7"/>
      <c r="BS11125" s="7"/>
      <c r="BT11125" s="7"/>
      <c r="BU11125" s="7"/>
      <c r="BV11125" s="7"/>
      <c r="BW11125" s="7"/>
    </row>
    <row r="11126" spans="43:75" x14ac:dyDescent="0.2">
      <c r="AQ11126" s="7"/>
      <c r="AR11126" s="7"/>
      <c r="AS11126" s="7"/>
      <c r="AT11126" s="7"/>
      <c r="AU11126" s="7"/>
      <c r="AV11126" s="234"/>
      <c r="AX11126" s="7"/>
      <c r="AY11126" s="7"/>
      <c r="AZ11126" s="7"/>
      <c r="BA11126" s="7"/>
      <c r="BB11126" s="7"/>
      <c r="BC11126" s="7"/>
      <c r="BD11126" s="7"/>
      <c r="BG11126" s="7"/>
      <c r="BH11126" s="7"/>
      <c r="BI11126" s="7"/>
      <c r="BJ11126" s="7"/>
      <c r="BK11126" s="7"/>
      <c r="BL11126" s="7"/>
      <c r="BM11126" s="7"/>
      <c r="BP11126" s="7"/>
      <c r="BQ11126" s="7"/>
      <c r="BR11126" s="7"/>
      <c r="BS11126" s="7"/>
      <c r="BT11126" s="7"/>
      <c r="BU11126" s="7"/>
      <c r="BV11126" s="7"/>
      <c r="BW11126" s="7"/>
    </row>
    <row r="11127" spans="43:75" x14ac:dyDescent="0.2">
      <c r="AQ11127" s="7"/>
      <c r="AR11127" s="7"/>
      <c r="AS11127" s="7"/>
      <c r="AT11127" s="7"/>
      <c r="AU11127" s="7"/>
      <c r="AV11127" s="234"/>
      <c r="AX11127" s="7"/>
      <c r="AY11127" s="7"/>
      <c r="AZ11127" s="7"/>
      <c r="BA11127" s="7"/>
      <c r="BB11127" s="7"/>
      <c r="BC11127" s="7"/>
      <c r="BD11127" s="7"/>
      <c r="BG11127" s="7"/>
      <c r="BH11127" s="7"/>
      <c r="BI11127" s="7"/>
      <c r="BJ11127" s="7"/>
      <c r="BK11127" s="7"/>
      <c r="BL11127" s="7"/>
      <c r="BM11127" s="7"/>
      <c r="BP11127" s="7"/>
      <c r="BQ11127" s="7"/>
      <c r="BR11127" s="7"/>
      <c r="BS11127" s="7"/>
      <c r="BT11127" s="7"/>
      <c r="BU11127" s="7"/>
      <c r="BV11127" s="7"/>
      <c r="BW11127" s="7"/>
    </row>
    <row r="11128" spans="43:75" x14ac:dyDescent="0.2">
      <c r="AQ11128" s="7"/>
      <c r="AR11128" s="7"/>
      <c r="AS11128" s="7"/>
      <c r="AT11128" s="7"/>
      <c r="AU11128" s="7"/>
      <c r="AV11128" s="234"/>
      <c r="AX11128" s="7"/>
      <c r="AY11128" s="7"/>
      <c r="AZ11128" s="7"/>
      <c r="BA11128" s="7"/>
      <c r="BB11128" s="7"/>
      <c r="BC11128" s="7"/>
      <c r="BD11128" s="7"/>
      <c r="BG11128" s="7"/>
      <c r="BH11128" s="7"/>
      <c r="BI11128" s="7"/>
      <c r="BJ11128" s="7"/>
      <c r="BK11128" s="7"/>
      <c r="BL11128" s="7"/>
      <c r="BM11128" s="7"/>
      <c r="BP11128" s="7"/>
      <c r="BQ11128" s="7"/>
      <c r="BR11128" s="7"/>
      <c r="BS11128" s="7"/>
      <c r="BT11128" s="7"/>
      <c r="BU11128" s="7"/>
      <c r="BV11128" s="7"/>
      <c r="BW11128" s="7"/>
    </row>
    <row r="11129" spans="43:75" x14ac:dyDescent="0.2">
      <c r="AQ11129" s="7"/>
      <c r="AR11129" s="7"/>
      <c r="AS11129" s="7"/>
      <c r="AT11129" s="7"/>
      <c r="AU11129" s="7"/>
      <c r="AV11129" s="234"/>
      <c r="AX11129" s="7"/>
      <c r="AY11129" s="7"/>
      <c r="AZ11129" s="7"/>
      <c r="BA11129" s="7"/>
      <c r="BB11129" s="7"/>
      <c r="BC11129" s="7"/>
      <c r="BD11129" s="7"/>
      <c r="BG11129" s="7"/>
      <c r="BH11129" s="7"/>
      <c r="BI11129" s="7"/>
      <c r="BJ11129" s="7"/>
      <c r="BK11129" s="7"/>
      <c r="BL11129" s="7"/>
      <c r="BM11129" s="7"/>
      <c r="BP11129" s="7"/>
      <c r="BQ11129" s="7"/>
      <c r="BR11129" s="7"/>
      <c r="BS11129" s="7"/>
      <c r="BT11129" s="7"/>
      <c r="BU11129" s="7"/>
      <c r="BV11129" s="7"/>
      <c r="BW11129" s="7"/>
    </row>
    <row r="11130" spans="43:75" x14ac:dyDescent="0.2">
      <c r="AQ11130" s="7"/>
      <c r="AR11130" s="7"/>
      <c r="AS11130" s="7"/>
      <c r="AT11130" s="7"/>
      <c r="AU11130" s="7"/>
      <c r="AV11130" s="234"/>
      <c r="AX11130" s="7"/>
      <c r="AY11130" s="7"/>
      <c r="AZ11130" s="7"/>
      <c r="BA11130" s="7"/>
      <c r="BB11130" s="7"/>
      <c r="BC11130" s="7"/>
      <c r="BD11130" s="7"/>
      <c r="BG11130" s="7"/>
      <c r="BH11130" s="7"/>
      <c r="BI11130" s="7"/>
      <c r="BJ11130" s="7"/>
      <c r="BK11130" s="7"/>
      <c r="BL11130" s="7"/>
      <c r="BM11130" s="7"/>
      <c r="BP11130" s="7"/>
      <c r="BQ11130" s="7"/>
      <c r="BR11130" s="7"/>
      <c r="BS11130" s="7"/>
      <c r="BT11130" s="7"/>
      <c r="BU11130" s="7"/>
      <c r="BV11130" s="7"/>
      <c r="BW11130" s="7"/>
    </row>
    <row r="11131" spans="43:75" x14ac:dyDescent="0.2">
      <c r="AQ11131" s="7"/>
      <c r="AR11131" s="7"/>
      <c r="AS11131" s="7"/>
      <c r="AT11131" s="7"/>
      <c r="AU11131" s="7"/>
      <c r="AV11131" s="234"/>
      <c r="AX11131" s="7"/>
      <c r="AY11131" s="7"/>
      <c r="AZ11131" s="7"/>
      <c r="BA11131" s="7"/>
      <c r="BB11131" s="7"/>
      <c r="BC11131" s="7"/>
      <c r="BD11131" s="7"/>
      <c r="BG11131" s="7"/>
      <c r="BH11131" s="7"/>
      <c r="BI11131" s="7"/>
      <c r="BJ11131" s="7"/>
      <c r="BK11131" s="7"/>
      <c r="BL11131" s="7"/>
      <c r="BM11131" s="7"/>
      <c r="BP11131" s="7"/>
      <c r="BQ11131" s="7"/>
      <c r="BR11131" s="7"/>
      <c r="BS11131" s="7"/>
      <c r="BT11131" s="7"/>
      <c r="BU11131" s="7"/>
      <c r="BV11131" s="7"/>
      <c r="BW11131" s="7"/>
    </row>
    <row r="11132" spans="43:75" x14ac:dyDescent="0.2">
      <c r="AQ11132" s="7"/>
      <c r="AR11132" s="7"/>
      <c r="AS11132" s="7"/>
      <c r="AT11132" s="7"/>
      <c r="AU11132" s="7"/>
      <c r="AV11132" s="234"/>
      <c r="AX11132" s="7"/>
      <c r="AY11132" s="7"/>
      <c r="AZ11132" s="7"/>
      <c r="BA11132" s="7"/>
      <c r="BB11132" s="7"/>
      <c r="BC11132" s="7"/>
      <c r="BD11132" s="7"/>
      <c r="BG11132" s="7"/>
      <c r="BH11132" s="7"/>
      <c r="BI11132" s="7"/>
      <c r="BJ11132" s="7"/>
      <c r="BK11132" s="7"/>
      <c r="BL11132" s="7"/>
      <c r="BM11132" s="7"/>
      <c r="BP11132" s="7"/>
      <c r="BQ11132" s="7"/>
      <c r="BR11132" s="7"/>
      <c r="BS11132" s="7"/>
      <c r="BT11132" s="7"/>
      <c r="BU11132" s="7"/>
      <c r="BV11132" s="7"/>
      <c r="BW11132" s="7"/>
    </row>
    <row r="11133" spans="43:75" x14ac:dyDescent="0.2">
      <c r="AQ11133" s="7"/>
      <c r="AR11133" s="7"/>
      <c r="AS11133" s="7"/>
      <c r="AT11133" s="7"/>
      <c r="AU11133" s="7"/>
      <c r="AV11133" s="234"/>
      <c r="AX11133" s="7"/>
      <c r="AY11133" s="7"/>
      <c r="AZ11133" s="7"/>
      <c r="BA11133" s="7"/>
      <c r="BB11133" s="7"/>
      <c r="BC11133" s="7"/>
      <c r="BD11133" s="7"/>
      <c r="BG11133" s="7"/>
      <c r="BH11133" s="7"/>
      <c r="BI11133" s="7"/>
      <c r="BJ11133" s="7"/>
      <c r="BK11133" s="7"/>
      <c r="BL11133" s="7"/>
      <c r="BM11133" s="7"/>
      <c r="BP11133" s="7"/>
      <c r="BQ11133" s="7"/>
      <c r="BR11133" s="7"/>
      <c r="BS11133" s="7"/>
      <c r="BT11133" s="7"/>
      <c r="BU11133" s="7"/>
      <c r="BV11133" s="7"/>
      <c r="BW11133" s="7"/>
    </row>
    <row r="11134" spans="43:75" x14ac:dyDescent="0.2">
      <c r="AQ11134" s="7"/>
      <c r="AR11134" s="7"/>
      <c r="AS11134" s="7"/>
      <c r="AT11134" s="7"/>
      <c r="AU11134" s="7"/>
      <c r="AV11134" s="234"/>
      <c r="AX11134" s="7"/>
      <c r="AY11134" s="7"/>
      <c r="AZ11134" s="7"/>
      <c r="BA11134" s="7"/>
      <c r="BB11134" s="7"/>
      <c r="BC11134" s="7"/>
      <c r="BD11134" s="7"/>
      <c r="BG11134" s="7"/>
      <c r="BH11134" s="7"/>
      <c r="BI11134" s="7"/>
      <c r="BJ11134" s="7"/>
      <c r="BK11134" s="7"/>
      <c r="BL11134" s="7"/>
      <c r="BM11134" s="7"/>
      <c r="BP11134" s="7"/>
      <c r="BQ11134" s="7"/>
      <c r="BR11134" s="7"/>
      <c r="BS11134" s="7"/>
      <c r="BT11134" s="7"/>
      <c r="BU11134" s="7"/>
      <c r="BV11134" s="7"/>
      <c r="BW11134" s="7"/>
    </row>
    <row r="11135" spans="43:75" x14ac:dyDescent="0.2">
      <c r="AQ11135" s="7"/>
      <c r="AR11135" s="7"/>
      <c r="AS11135" s="7"/>
      <c r="AT11135" s="7"/>
      <c r="AU11135" s="7"/>
      <c r="AV11135" s="234"/>
      <c r="AX11135" s="7"/>
      <c r="AY11135" s="7"/>
      <c r="AZ11135" s="7"/>
      <c r="BA11135" s="7"/>
      <c r="BB11135" s="7"/>
      <c r="BC11135" s="7"/>
      <c r="BD11135" s="7"/>
      <c r="BG11135" s="7"/>
      <c r="BH11135" s="7"/>
      <c r="BI11135" s="7"/>
      <c r="BJ11135" s="7"/>
      <c r="BK11135" s="7"/>
      <c r="BL11135" s="7"/>
      <c r="BM11135" s="7"/>
      <c r="BP11135" s="7"/>
      <c r="BQ11135" s="7"/>
      <c r="BR11135" s="7"/>
      <c r="BS11135" s="7"/>
      <c r="BT11135" s="7"/>
      <c r="BU11135" s="7"/>
      <c r="BV11135" s="7"/>
      <c r="BW11135" s="7"/>
    </row>
    <row r="11136" spans="43:75" x14ac:dyDescent="0.2">
      <c r="AQ11136" s="7"/>
      <c r="AR11136" s="7"/>
      <c r="AS11136" s="7"/>
      <c r="AT11136" s="7"/>
      <c r="AU11136" s="7"/>
      <c r="AV11136" s="234"/>
      <c r="AX11136" s="7"/>
      <c r="AY11136" s="7"/>
      <c r="AZ11136" s="7"/>
      <c r="BA11136" s="7"/>
      <c r="BB11136" s="7"/>
      <c r="BC11136" s="7"/>
      <c r="BD11136" s="7"/>
      <c r="BG11136" s="7"/>
      <c r="BH11136" s="7"/>
      <c r="BI11136" s="7"/>
      <c r="BJ11136" s="7"/>
      <c r="BK11136" s="7"/>
      <c r="BL11136" s="7"/>
      <c r="BM11136" s="7"/>
      <c r="BP11136" s="7"/>
      <c r="BQ11136" s="7"/>
      <c r="BR11136" s="7"/>
      <c r="BS11136" s="7"/>
      <c r="BT11136" s="7"/>
      <c r="BU11136" s="7"/>
      <c r="BV11136" s="7"/>
      <c r="BW11136" s="7"/>
    </row>
    <row r="11137" spans="43:75" x14ac:dyDescent="0.2">
      <c r="AQ11137" s="7"/>
      <c r="AR11137" s="7"/>
      <c r="AS11137" s="7"/>
      <c r="AT11137" s="7"/>
      <c r="AU11137" s="7"/>
      <c r="AV11137" s="234"/>
      <c r="AX11137" s="7"/>
      <c r="AY11137" s="7"/>
      <c r="AZ11137" s="7"/>
      <c r="BA11137" s="7"/>
      <c r="BB11137" s="7"/>
      <c r="BC11137" s="7"/>
      <c r="BD11137" s="7"/>
      <c r="BG11137" s="7"/>
      <c r="BH11137" s="7"/>
      <c r="BI11137" s="7"/>
      <c r="BJ11137" s="7"/>
      <c r="BK11137" s="7"/>
      <c r="BL11137" s="7"/>
      <c r="BM11137" s="7"/>
      <c r="BP11137" s="7"/>
      <c r="BQ11137" s="7"/>
      <c r="BR11137" s="7"/>
      <c r="BS11137" s="7"/>
      <c r="BT11137" s="7"/>
      <c r="BU11137" s="7"/>
      <c r="BV11137" s="7"/>
      <c r="BW11137" s="7"/>
    </row>
    <row r="11138" spans="43:75" x14ac:dyDescent="0.2">
      <c r="AQ11138" s="7"/>
      <c r="AR11138" s="7"/>
      <c r="AS11138" s="7"/>
      <c r="AT11138" s="7"/>
      <c r="AU11138" s="7"/>
      <c r="AV11138" s="234"/>
      <c r="AX11138" s="7"/>
      <c r="AY11138" s="7"/>
      <c r="AZ11138" s="7"/>
      <c r="BA11138" s="7"/>
      <c r="BB11138" s="7"/>
      <c r="BC11138" s="7"/>
      <c r="BD11138" s="7"/>
      <c r="BG11138" s="7"/>
      <c r="BH11138" s="7"/>
      <c r="BI11138" s="7"/>
      <c r="BJ11138" s="7"/>
      <c r="BK11138" s="7"/>
      <c r="BL11138" s="7"/>
      <c r="BM11138" s="7"/>
      <c r="BP11138" s="7"/>
      <c r="BQ11138" s="7"/>
      <c r="BR11138" s="7"/>
      <c r="BS11138" s="7"/>
      <c r="BT11138" s="7"/>
      <c r="BU11138" s="7"/>
      <c r="BV11138" s="7"/>
      <c r="BW11138" s="7"/>
    </row>
    <row r="11139" spans="43:75" x14ac:dyDescent="0.2">
      <c r="AQ11139" s="7"/>
      <c r="AR11139" s="7"/>
      <c r="AS11139" s="7"/>
      <c r="AT11139" s="7"/>
      <c r="AU11139" s="7"/>
      <c r="AV11139" s="234"/>
      <c r="AX11139" s="7"/>
      <c r="AY11139" s="7"/>
      <c r="AZ11139" s="7"/>
      <c r="BA11139" s="7"/>
      <c r="BB11139" s="7"/>
      <c r="BC11139" s="7"/>
      <c r="BD11139" s="7"/>
      <c r="BG11139" s="7"/>
      <c r="BH11139" s="7"/>
      <c r="BI11139" s="7"/>
      <c r="BJ11139" s="7"/>
      <c r="BK11139" s="7"/>
      <c r="BL11139" s="7"/>
      <c r="BM11139" s="7"/>
      <c r="BP11139" s="7"/>
      <c r="BQ11139" s="7"/>
      <c r="BR11139" s="7"/>
      <c r="BS11139" s="7"/>
      <c r="BT11139" s="7"/>
      <c r="BU11139" s="7"/>
      <c r="BV11139" s="7"/>
      <c r="BW11139" s="7"/>
    </row>
    <row r="11140" spans="43:75" x14ac:dyDescent="0.2">
      <c r="AQ11140" s="7"/>
      <c r="AR11140" s="7"/>
      <c r="AS11140" s="7"/>
      <c r="AT11140" s="7"/>
      <c r="AU11140" s="7"/>
      <c r="AV11140" s="234"/>
      <c r="AX11140" s="7"/>
      <c r="AY11140" s="7"/>
      <c r="AZ11140" s="7"/>
      <c r="BA11140" s="7"/>
      <c r="BB11140" s="7"/>
      <c r="BC11140" s="7"/>
      <c r="BD11140" s="7"/>
      <c r="BG11140" s="7"/>
      <c r="BH11140" s="7"/>
      <c r="BI11140" s="7"/>
      <c r="BJ11140" s="7"/>
      <c r="BK11140" s="7"/>
      <c r="BL11140" s="7"/>
      <c r="BM11140" s="7"/>
      <c r="BP11140" s="7"/>
      <c r="BQ11140" s="7"/>
      <c r="BR11140" s="7"/>
      <c r="BS11140" s="7"/>
      <c r="BT11140" s="7"/>
      <c r="BU11140" s="7"/>
      <c r="BV11140" s="7"/>
      <c r="BW11140" s="7"/>
    </row>
    <row r="11141" spans="43:75" x14ac:dyDescent="0.2">
      <c r="AQ11141" s="7"/>
      <c r="AR11141" s="7"/>
      <c r="AS11141" s="7"/>
      <c r="AT11141" s="7"/>
      <c r="AU11141" s="7"/>
      <c r="AV11141" s="234"/>
      <c r="AX11141" s="7"/>
      <c r="AY11141" s="7"/>
      <c r="AZ11141" s="7"/>
      <c r="BA11141" s="7"/>
      <c r="BB11141" s="7"/>
      <c r="BC11141" s="7"/>
      <c r="BD11141" s="7"/>
      <c r="BG11141" s="7"/>
      <c r="BH11141" s="7"/>
      <c r="BI11141" s="7"/>
      <c r="BJ11141" s="7"/>
      <c r="BK11141" s="7"/>
      <c r="BL11141" s="7"/>
      <c r="BM11141" s="7"/>
      <c r="BP11141" s="7"/>
      <c r="BQ11141" s="7"/>
      <c r="BR11141" s="7"/>
      <c r="BS11141" s="7"/>
      <c r="BT11141" s="7"/>
      <c r="BU11141" s="7"/>
      <c r="BV11141" s="7"/>
      <c r="BW11141" s="7"/>
    </row>
    <row r="11142" spans="43:75" x14ac:dyDescent="0.2">
      <c r="AQ11142" s="7"/>
      <c r="AR11142" s="7"/>
      <c r="AS11142" s="7"/>
      <c r="AT11142" s="7"/>
      <c r="AU11142" s="7"/>
      <c r="AV11142" s="234"/>
      <c r="AX11142" s="7"/>
      <c r="AY11142" s="7"/>
      <c r="AZ11142" s="7"/>
      <c r="BA11142" s="7"/>
      <c r="BB11142" s="7"/>
      <c r="BC11142" s="7"/>
      <c r="BD11142" s="7"/>
      <c r="BG11142" s="7"/>
      <c r="BH11142" s="7"/>
      <c r="BI11142" s="7"/>
      <c r="BJ11142" s="7"/>
      <c r="BK11142" s="7"/>
      <c r="BL11142" s="7"/>
      <c r="BM11142" s="7"/>
      <c r="BP11142" s="7"/>
      <c r="BQ11142" s="7"/>
      <c r="BR11142" s="7"/>
      <c r="BS11142" s="7"/>
      <c r="BT11142" s="7"/>
      <c r="BU11142" s="7"/>
      <c r="BV11142" s="7"/>
      <c r="BW11142" s="7"/>
    </row>
    <row r="11143" spans="43:75" x14ac:dyDescent="0.2">
      <c r="AQ11143" s="7"/>
      <c r="AR11143" s="7"/>
      <c r="AS11143" s="7"/>
      <c r="AT11143" s="7"/>
      <c r="AU11143" s="7"/>
      <c r="AV11143" s="234"/>
      <c r="AX11143" s="7"/>
      <c r="AY11143" s="7"/>
      <c r="AZ11143" s="7"/>
      <c r="BA11143" s="7"/>
      <c r="BB11143" s="7"/>
      <c r="BC11143" s="7"/>
      <c r="BD11143" s="7"/>
      <c r="BG11143" s="7"/>
      <c r="BH11143" s="7"/>
      <c r="BI11143" s="7"/>
      <c r="BJ11143" s="7"/>
      <c r="BK11143" s="7"/>
      <c r="BL11143" s="7"/>
      <c r="BM11143" s="7"/>
      <c r="BP11143" s="7"/>
      <c r="BQ11143" s="7"/>
      <c r="BR11143" s="7"/>
      <c r="BS11143" s="7"/>
      <c r="BT11143" s="7"/>
      <c r="BU11143" s="7"/>
      <c r="BV11143" s="7"/>
      <c r="BW11143" s="7"/>
    </row>
    <row r="11144" spans="43:75" x14ac:dyDescent="0.2">
      <c r="AQ11144" s="7"/>
      <c r="AR11144" s="7"/>
      <c r="AS11144" s="7"/>
      <c r="AT11144" s="7"/>
      <c r="AU11144" s="7"/>
      <c r="AV11144" s="234"/>
      <c r="AX11144" s="7"/>
      <c r="AY11144" s="7"/>
      <c r="AZ11144" s="7"/>
      <c r="BA11144" s="7"/>
      <c r="BB11144" s="7"/>
      <c r="BC11144" s="7"/>
      <c r="BD11144" s="7"/>
      <c r="BG11144" s="7"/>
      <c r="BH11144" s="7"/>
      <c r="BI11144" s="7"/>
      <c r="BJ11144" s="7"/>
      <c r="BK11144" s="7"/>
      <c r="BL11144" s="7"/>
      <c r="BM11144" s="7"/>
      <c r="BP11144" s="7"/>
      <c r="BQ11144" s="7"/>
      <c r="BR11144" s="7"/>
      <c r="BS11144" s="7"/>
      <c r="BT11144" s="7"/>
      <c r="BU11144" s="7"/>
      <c r="BV11144" s="7"/>
      <c r="BW11144" s="7"/>
    </row>
    <row r="11145" spans="43:75" x14ac:dyDescent="0.2">
      <c r="AQ11145" s="7"/>
      <c r="AR11145" s="7"/>
      <c r="AS11145" s="7"/>
      <c r="AT11145" s="7"/>
      <c r="AU11145" s="7"/>
      <c r="AV11145" s="234"/>
      <c r="AX11145" s="7"/>
      <c r="AY11145" s="7"/>
      <c r="AZ11145" s="7"/>
      <c r="BA11145" s="7"/>
      <c r="BB11145" s="7"/>
      <c r="BC11145" s="7"/>
      <c r="BD11145" s="7"/>
      <c r="BG11145" s="7"/>
      <c r="BH11145" s="7"/>
      <c r="BI11145" s="7"/>
      <c r="BJ11145" s="7"/>
      <c r="BK11145" s="7"/>
      <c r="BL11145" s="7"/>
      <c r="BM11145" s="7"/>
      <c r="BP11145" s="7"/>
      <c r="BQ11145" s="7"/>
      <c r="BR11145" s="7"/>
      <c r="BS11145" s="7"/>
      <c r="BT11145" s="7"/>
      <c r="BU11145" s="7"/>
      <c r="BV11145" s="7"/>
      <c r="BW11145" s="7"/>
    </row>
    <row r="11146" spans="43:75" x14ac:dyDescent="0.2">
      <c r="AQ11146" s="7"/>
      <c r="AR11146" s="7"/>
      <c r="AS11146" s="7"/>
      <c r="AT11146" s="7"/>
      <c r="AU11146" s="7"/>
      <c r="AV11146" s="234"/>
      <c r="AX11146" s="7"/>
      <c r="AY11146" s="7"/>
      <c r="AZ11146" s="7"/>
      <c r="BA11146" s="7"/>
      <c r="BB11146" s="7"/>
      <c r="BC11146" s="7"/>
      <c r="BD11146" s="7"/>
      <c r="BG11146" s="7"/>
      <c r="BH11146" s="7"/>
      <c r="BI11146" s="7"/>
      <c r="BJ11146" s="7"/>
      <c r="BK11146" s="7"/>
      <c r="BL11146" s="7"/>
      <c r="BM11146" s="7"/>
      <c r="BP11146" s="7"/>
      <c r="BQ11146" s="7"/>
      <c r="BR11146" s="7"/>
      <c r="BS11146" s="7"/>
      <c r="BT11146" s="7"/>
      <c r="BU11146" s="7"/>
      <c r="BV11146" s="7"/>
      <c r="BW11146" s="7"/>
    </row>
    <row r="11147" spans="43:75" x14ac:dyDescent="0.2">
      <c r="AQ11147" s="7"/>
      <c r="AR11147" s="7"/>
      <c r="AS11147" s="7"/>
      <c r="AT11147" s="7"/>
      <c r="AU11147" s="7"/>
      <c r="AV11147" s="234"/>
      <c r="AX11147" s="7"/>
      <c r="AY11147" s="7"/>
      <c r="AZ11147" s="7"/>
      <c r="BA11147" s="7"/>
      <c r="BB11147" s="7"/>
      <c r="BC11147" s="7"/>
      <c r="BD11147" s="7"/>
      <c r="BG11147" s="7"/>
      <c r="BH11147" s="7"/>
      <c r="BI11147" s="7"/>
      <c r="BJ11147" s="7"/>
      <c r="BK11147" s="7"/>
      <c r="BL11147" s="7"/>
      <c r="BM11147" s="7"/>
      <c r="BP11147" s="7"/>
      <c r="BQ11147" s="7"/>
      <c r="BR11147" s="7"/>
      <c r="BS11147" s="7"/>
      <c r="BT11147" s="7"/>
      <c r="BU11147" s="7"/>
      <c r="BV11147" s="7"/>
      <c r="BW11147" s="7"/>
    </row>
    <row r="11148" spans="43:75" x14ac:dyDescent="0.2">
      <c r="AQ11148" s="7"/>
      <c r="AR11148" s="7"/>
      <c r="AS11148" s="7"/>
      <c r="AT11148" s="7"/>
      <c r="AU11148" s="7"/>
      <c r="AV11148" s="234"/>
      <c r="AX11148" s="7"/>
      <c r="AY11148" s="7"/>
      <c r="AZ11148" s="7"/>
      <c r="BA11148" s="7"/>
      <c r="BB11148" s="7"/>
      <c r="BC11148" s="7"/>
      <c r="BD11148" s="7"/>
      <c r="BG11148" s="7"/>
      <c r="BH11148" s="7"/>
      <c r="BI11148" s="7"/>
      <c r="BJ11148" s="7"/>
      <c r="BK11148" s="7"/>
      <c r="BL11148" s="7"/>
      <c r="BM11148" s="7"/>
      <c r="BP11148" s="7"/>
      <c r="BQ11148" s="7"/>
      <c r="BR11148" s="7"/>
      <c r="BS11148" s="7"/>
      <c r="BT11148" s="7"/>
      <c r="BU11148" s="7"/>
      <c r="BV11148" s="7"/>
      <c r="BW11148" s="7"/>
    </row>
    <row r="11149" spans="43:75" x14ac:dyDescent="0.2">
      <c r="AQ11149" s="7"/>
      <c r="AR11149" s="7"/>
      <c r="AS11149" s="7"/>
      <c r="AT11149" s="7"/>
      <c r="AU11149" s="7"/>
      <c r="AV11149" s="234"/>
      <c r="AX11149" s="7"/>
      <c r="AY11149" s="7"/>
      <c r="AZ11149" s="7"/>
      <c r="BA11149" s="7"/>
      <c r="BB11149" s="7"/>
      <c r="BC11149" s="7"/>
      <c r="BD11149" s="7"/>
      <c r="BG11149" s="7"/>
      <c r="BH11149" s="7"/>
      <c r="BI11149" s="7"/>
      <c r="BJ11149" s="7"/>
      <c r="BK11149" s="7"/>
      <c r="BL11149" s="7"/>
      <c r="BM11149" s="7"/>
      <c r="BP11149" s="7"/>
      <c r="BQ11149" s="7"/>
      <c r="BR11149" s="7"/>
      <c r="BS11149" s="7"/>
      <c r="BT11149" s="7"/>
      <c r="BU11149" s="7"/>
      <c r="BV11149" s="7"/>
      <c r="BW11149" s="7"/>
    </row>
    <row r="11150" spans="43:75" x14ac:dyDescent="0.2">
      <c r="AQ11150" s="7"/>
      <c r="AR11150" s="7"/>
      <c r="AS11150" s="7"/>
      <c r="AT11150" s="7"/>
      <c r="AU11150" s="7"/>
      <c r="AV11150" s="234"/>
      <c r="AX11150" s="7"/>
      <c r="AY11150" s="7"/>
      <c r="AZ11150" s="7"/>
      <c r="BA11150" s="7"/>
      <c r="BB11150" s="7"/>
      <c r="BC11150" s="7"/>
      <c r="BD11150" s="7"/>
      <c r="BG11150" s="7"/>
      <c r="BH11150" s="7"/>
      <c r="BI11150" s="7"/>
      <c r="BJ11150" s="7"/>
      <c r="BK11150" s="7"/>
      <c r="BL11150" s="7"/>
      <c r="BM11150" s="7"/>
      <c r="BP11150" s="7"/>
      <c r="BQ11150" s="7"/>
      <c r="BR11150" s="7"/>
      <c r="BS11150" s="7"/>
      <c r="BT11150" s="7"/>
      <c r="BU11150" s="7"/>
      <c r="BV11150" s="7"/>
      <c r="BW11150" s="7"/>
    </row>
    <row r="11151" spans="43:75" x14ac:dyDescent="0.2">
      <c r="AQ11151" s="7"/>
      <c r="AR11151" s="7"/>
      <c r="AS11151" s="7"/>
      <c r="AT11151" s="7"/>
      <c r="AU11151" s="7"/>
      <c r="AV11151" s="234"/>
      <c r="AX11151" s="7"/>
      <c r="AY11151" s="7"/>
      <c r="AZ11151" s="7"/>
      <c r="BA11151" s="7"/>
      <c r="BB11151" s="7"/>
      <c r="BC11151" s="7"/>
      <c r="BD11151" s="7"/>
      <c r="BG11151" s="7"/>
      <c r="BH11151" s="7"/>
      <c r="BI11151" s="7"/>
      <c r="BJ11151" s="7"/>
      <c r="BK11151" s="7"/>
      <c r="BL11151" s="7"/>
      <c r="BM11151" s="7"/>
      <c r="BP11151" s="7"/>
      <c r="BQ11151" s="7"/>
      <c r="BR11151" s="7"/>
      <c r="BS11151" s="7"/>
      <c r="BT11151" s="7"/>
      <c r="BU11151" s="7"/>
      <c r="BV11151" s="7"/>
      <c r="BW11151" s="7"/>
    </row>
    <row r="11152" spans="43:75" x14ac:dyDescent="0.2">
      <c r="AQ11152" s="7"/>
      <c r="AR11152" s="7"/>
      <c r="AS11152" s="7"/>
      <c r="AT11152" s="7"/>
      <c r="AU11152" s="7"/>
      <c r="AV11152" s="234"/>
      <c r="AX11152" s="7"/>
      <c r="AY11152" s="7"/>
      <c r="AZ11152" s="7"/>
      <c r="BA11152" s="7"/>
      <c r="BB11152" s="7"/>
      <c r="BC11152" s="7"/>
      <c r="BD11152" s="7"/>
      <c r="BG11152" s="7"/>
      <c r="BH11152" s="7"/>
      <c r="BI11152" s="7"/>
      <c r="BJ11152" s="7"/>
      <c r="BK11152" s="7"/>
      <c r="BL11152" s="7"/>
      <c r="BM11152" s="7"/>
      <c r="BP11152" s="7"/>
      <c r="BQ11152" s="7"/>
      <c r="BR11152" s="7"/>
      <c r="BS11152" s="7"/>
      <c r="BT11152" s="7"/>
      <c r="BU11152" s="7"/>
      <c r="BV11152" s="7"/>
      <c r="BW11152" s="7"/>
    </row>
    <row r="11153" spans="43:75" x14ac:dyDescent="0.2">
      <c r="AQ11153" s="7"/>
      <c r="AR11153" s="7"/>
      <c r="AS11153" s="7"/>
      <c r="AT11153" s="7"/>
      <c r="AU11153" s="7"/>
      <c r="AV11153" s="234"/>
      <c r="AX11153" s="7"/>
      <c r="AY11153" s="7"/>
      <c r="AZ11153" s="7"/>
      <c r="BA11153" s="7"/>
      <c r="BB11153" s="7"/>
      <c r="BC11153" s="7"/>
      <c r="BD11153" s="7"/>
      <c r="BG11153" s="7"/>
      <c r="BH11153" s="7"/>
      <c r="BI11153" s="7"/>
      <c r="BJ11153" s="7"/>
      <c r="BK11153" s="7"/>
      <c r="BL11153" s="7"/>
      <c r="BM11153" s="7"/>
      <c r="BP11153" s="7"/>
      <c r="BQ11153" s="7"/>
      <c r="BR11153" s="7"/>
      <c r="BS11153" s="7"/>
      <c r="BT11153" s="7"/>
      <c r="BU11153" s="7"/>
      <c r="BV11153" s="7"/>
      <c r="BW11153" s="7"/>
    </row>
    <row r="11154" spans="43:75" x14ac:dyDescent="0.2">
      <c r="AQ11154" s="7"/>
      <c r="AR11154" s="7"/>
      <c r="AS11154" s="7"/>
      <c r="AT11154" s="7"/>
      <c r="AU11154" s="7"/>
      <c r="AV11154" s="234"/>
      <c r="AX11154" s="7"/>
      <c r="AY11154" s="7"/>
      <c r="AZ11154" s="7"/>
      <c r="BA11154" s="7"/>
      <c r="BB11154" s="7"/>
      <c r="BC11154" s="7"/>
      <c r="BD11154" s="7"/>
      <c r="BG11154" s="7"/>
      <c r="BH11154" s="7"/>
      <c r="BI11154" s="7"/>
      <c r="BJ11154" s="7"/>
      <c r="BK11154" s="7"/>
      <c r="BL11154" s="7"/>
      <c r="BM11154" s="7"/>
      <c r="BP11154" s="7"/>
      <c r="BQ11154" s="7"/>
      <c r="BR11154" s="7"/>
      <c r="BS11154" s="7"/>
      <c r="BT11154" s="7"/>
      <c r="BU11154" s="7"/>
      <c r="BV11154" s="7"/>
      <c r="BW11154" s="7"/>
    </row>
    <row r="11155" spans="43:75" x14ac:dyDescent="0.2">
      <c r="AQ11155" s="7"/>
      <c r="AR11155" s="7"/>
      <c r="AS11155" s="7"/>
      <c r="AT11155" s="7"/>
      <c r="AU11155" s="7"/>
      <c r="AV11155" s="234"/>
      <c r="AX11155" s="7"/>
      <c r="AY11155" s="7"/>
      <c r="AZ11155" s="7"/>
      <c r="BA11155" s="7"/>
      <c r="BB11155" s="7"/>
      <c r="BC11155" s="7"/>
      <c r="BD11155" s="7"/>
      <c r="BG11155" s="7"/>
      <c r="BH11155" s="7"/>
      <c r="BI11155" s="7"/>
      <c r="BJ11155" s="7"/>
      <c r="BK11155" s="7"/>
      <c r="BL11155" s="7"/>
      <c r="BM11155" s="7"/>
      <c r="BP11155" s="7"/>
      <c r="BQ11155" s="7"/>
      <c r="BR11155" s="7"/>
      <c r="BS11155" s="7"/>
      <c r="BT11155" s="7"/>
      <c r="BU11155" s="7"/>
      <c r="BV11155" s="7"/>
      <c r="BW11155" s="7"/>
    </row>
    <row r="11156" spans="43:75" x14ac:dyDescent="0.2">
      <c r="AQ11156" s="7"/>
      <c r="AR11156" s="7"/>
      <c r="AS11156" s="7"/>
      <c r="AT11156" s="7"/>
      <c r="AU11156" s="7"/>
      <c r="AV11156" s="234"/>
      <c r="AX11156" s="7"/>
      <c r="AY11156" s="7"/>
      <c r="AZ11156" s="7"/>
      <c r="BA11156" s="7"/>
      <c r="BB11156" s="7"/>
      <c r="BC11156" s="7"/>
      <c r="BD11156" s="7"/>
      <c r="BG11156" s="7"/>
      <c r="BH11156" s="7"/>
      <c r="BI11156" s="7"/>
      <c r="BJ11156" s="7"/>
      <c r="BK11156" s="7"/>
      <c r="BL11156" s="7"/>
      <c r="BM11156" s="7"/>
      <c r="BP11156" s="7"/>
      <c r="BQ11156" s="7"/>
      <c r="BR11156" s="7"/>
      <c r="BS11156" s="7"/>
      <c r="BT11156" s="7"/>
      <c r="BU11156" s="7"/>
      <c r="BV11156" s="7"/>
      <c r="BW11156" s="7"/>
    </row>
    <row r="11157" spans="43:75" x14ac:dyDescent="0.2">
      <c r="AQ11157" s="7"/>
      <c r="AR11157" s="7"/>
      <c r="AS11157" s="7"/>
      <c r="AT11157" s="7"/>
      <c r="AU11157" s="7"/>
      <c r="AV11157" s="234"/>
      <c r="AX11157" s="7"/>
      <c r="AY11157" s="7"/>
      <c r="AZ11157" s="7"/>
      <c r="BA11157" s="7"/>
      <c r="BB11157" s="7"/>
      <c r="BC11157" s="7"/>
      <c r="BD11157" s="7"/>
      <c r="BG11157" s="7"/>
      <c r="BH11157" s="7"/>
      <c r="BI11157" s="7"/>
      <c r="BJ11157" s="7"/>
      <c r="BK11157" s="7"/>
      <c r="BL11157" s="7"/>
      <c r="BM11157" s="7"/>
      <c r="BP11157" s="7"/>
      <c r="BQ11157" s="7"/>
      <c r="BR11157" s="7"/>
      <c r="BS11157" s="7"/>
      <c r="BT11157" s="7"/>
      <c r="BU11157" s="7"/>
      <c r="BV11157" s="7"/>
      <c r="BW11157" s="7"/>
    </row>
    <row r="11158" spans="43:75" x14ac:dyDescent="0.2">
      <c r="AQ11158" s="7"/>
      <c r="AR11158" s="7"/>
      <c r="AS11158" s="7"/>
      <c r="AT11158" s="7"/>
      <c r="AU11158" s="7"/>
      <c r="AV11158" s="234"/>
      <c r="AX11158" s="7"/>
      <c r="AY11158" s="7"/>
      <c r="AZ11158" s="7"/>
      <c r="BA11158" s="7"/>
      <c r="BB11158" s="7"/>
      <c r="BC11158" s="7"/>
      <c r="BD11158" s="7"/>
      <c r="BG11158" s="7"/>
      <c r="BH11158" s="7"/>
      <c r="BI11158" s="7"/>
      <c r="BJ11158" s="7"/>
      <c r="BK11158" s="7"/>
      <c r="BL11158" s="7"/>
      <c r="BM11158" s="7"/>
      <c r="BP11158" s="7"/>
      <c r="BQ11158" s="7"/>
      <c r="BR11158" s="7"/>
      <c r="BS11158" s="7"/>
      <c r="BT11158" s="7"/>
      <c r="BU11158" s="7"/>
      <c r="BV11158" s="7"/>
      <c r="BW11158" s="7"/>
    </row>
    <row r="11159" spans="43:75" x14ac:dyDescent="0.2">
      <c r="AQ11159" s="7"/>
      <c r="AR11159" s="7"/>
      <c r="AS11159" s="7"/>
      <c r="AT11159" s="7"/>
      <c r="AU11159" s="7"/>
      <c r="AV11159" s="234"/>
      <c r="AX11159" s="7"/>
      <c r="AY11159" s="7"/>
      <c r="AZ11159" s="7"/>
      <c r="BA11159" s="7"/>
      <c r="BB11159" s="7"/>
      <c r="BC11159" s="7"/>
      <c r="BD11159" s="7"/>
      <c r="BG11159" s="7"/>
      <c r="BH11159" s="7"/>
      <c r="BI11159" s="7"/>
      <c r="BJ11159" s="7"/>
      <c r="BK11159" s="7"/>
      <c r="BL11159" s="7"/>
      <c r="BM11159" s="7"/>
      <c r="BP11159" s="7"/>
      <c r="BQ11159" s="7"/>
      <c r="BR11159" s="7"/>
      <c r="BS11159" s="7"/>
      <c r="BT11159" s="7"/>
      <c r="BU11159" s="7"/>
      <c r="BV11159" s="7"/>
      <c r="BW11159" s="7"/>
    </row>
    <row r="11160" spans="43:75" x14ac:dyDescent="0.2">
      <c r="AQ11160" s="7"/>
      <c r="AR11160" s="7"/>
      <c r="AS11160" s="7"/>
      <c r="AT11160" s="7"/>
      <c r="AU11160" s="7"/>
      <c r="AV11160" s="234"/>
      <c r="AX11160" s="7"/>
      <c r="AY11160" s="7"/>
      <c r="AZ11160" s="7"/>
      <c r="BA11160" s="7"/>
      <c r="BB11160" s="7"/>
      <c r="BC11160" s="7"/>
      <c r="BD11160" s="7"/>
      <c r="BG11160" s="7"/>
      <c r="BH11160" s="7"/>
      <c r="BI11160" s="7"/>
      <c r="BJ11160" s="7"/>
      <c r="BK11160" s="7"/>
      <c r="BL11160" s="7"/>
      <c r="BM11160" s="7"/>
      <c r="BP11160" s="7"/>
      <c r="BQ11160" s="7"/>
      <c r="BR11160" s="7"/>
      <c r="BS11160" s="7"/>
      <c r="BT11160" s="7"/>
      <c r="BU11160" s="7"/>
      <c r="BV11160" s="7"/>
      <c r="BW11160" s="7"/>
    </row>
    <row r="11161" spans="43:75" x14ac:dyDescent="0.2">
      <c r="AQ11161" s="7"/>
      <c r="AR11161" s="7"/>
      <c r="AS11161" s="7"/>
      <c r="AT11161" s="7"/>
      <c r="AU11161" s="7"/>
      <c r="AV11161" s="234"/>
      <c r="AX11161" s="7"/>
      <c r="AY11161" s="7"/>
      <c r="AZ11161" s="7"/>
      <c r="BA11161" s="7"/>
      <c r="BB11161" s="7"/>
      <c r="BC11161" s="7"/>
      <c r="BD11161" s="7"/>
      <c r="BG11161" s="7"/>
      <c r="BH11161" s="7"/>
      <c r="BI11161" s="7"/>
      <c r="BJ11161" s="7"/>
      <c r="BK11161" s="7"/>
      <c r="BL11161" s="7"/>
      <c r="BM11161" s="7"/>
      <c r="BP11161" s="7"/>
      <c r="BQ11161" s="7"/>
      <c r="BR11161" s="7"/>
      <c r="BS11161" s="7"/>
      <c r="BT11161" s="7"/>
      <c r="BU11161" s="7"/>
      <c r="BV11161" s="7"/>
      <c r="BW11161" s="7"/>
    </row>
    <row r="11162" spans="43:75" x14ac:dyDescent="0.2">
      <c r="AQ11162" s="7"/>
      <c r="AR11162" s="7"/>
      <c r="AS11162" s="7"/>
      <c r="AT11162" s="7"/>
      <c r="AU11162" s="7"/>
      <c r="AV11162" s="234"/>
      <c r="AX11162" s="7"/>
      <c r="AY11162" s="7"/>
      <c r="AZ11162" s="7"/>
      <c r="BA11162" s="7"/>
      <c r="BB11162" s="7"/>
      <c r="BC11162" s="7"/>
      <c r="BD11162" s="7"/>
      <c r="BG11162" s="7"/>
      <c r="BH11162" s="7"/>
      <c r="BI11162" s="7"/>
      <c r="BJ11162" s="7"/>
      <c r="BK11162" s="7"/>
      <c r="BL11162" s="7"/>
      <c r="BM11162" s="7"/>
      <c r="BP11162" s="7"/>
      <c r="BQ11162" s="7"/>
      <c r="BR11162" s="7"/>
      <c r="BS11162" s="7"/>
      <c r="BT11162" s="7"/>
      <c r="BU11162" s="7"/>
      <c r="BV11162" s="7"/>
      <c r="BW11162" s="7"/>
    </row>
    <row r="11163" spans="43:75" x14ac:dyDescent="0.2">
      <c r="AQ11163" s="7"/>
      <c r="AR11163" s="7"/>
      <c r="AS11163" s="7"/>
      <c r="AT11163" s="7"/>
      <c r="AU11163" s="7"/>
      <c r="AV11163" s="234"/>
      <c r="AX11163" s="7"/>
      <c r="AY11163" s="7"/>
      <c r="AZ11163" s="7"/>
      <c r="BA11163" s="7"/>
      <c r="BB11163" s="7"/>
      <c r="BC11163" s="7"/>
      <c r="BD11163" s="7"/>
      <c r="BG11163" s="7"/>
      <c r="BH11163" s="7"/>
      <c r="BI11163" s="7"/>
      <c r="BJ11163" s="7"/>
      <c r="BK11163" s="7"/>
      <c r="BL11163" s="7"/>
      <c r="BM11163" s="7"/>
      <c r="BP11163" s="7"/>
      <c r="BQ11163" s="7"/>
      <c r="BR11163" s="7"/>
      <c r="BS11163" s="7"/>
      <c r="BT11163" s="7"/>
      <c r="BU11163" s="7"/>
      <c r="BV11163" s="7"/>
      <c r="BW11163" s="7"/>
    </row>
    <row r="11164" spans="43:75" x14ac:dyDescent="0.2">
      <c r="AQ11164" s="7"/>
      <c r="AR11164" s="7"/>
      <c r="AS11164" s="7"/>
      <c r="AT11164" s="7"/>
      <c r="AU11164" s="7"/>
      <c r="AV11164" s="234"/>
      <c r="AX11164" s="7"/>
      <c r="AY11164" s="7"/>
      <c r="AZ11164" s="7"/>
      <c r="BA11164" s="7"/>
      <c r="BB11164" s="7"/>
      <c r="BC11164" s="7"/>
      <c r="BD11164" s="7"/>
      <c r="BG11164" s="7"/>
      <c r="BH11164" s="7"/>
      <c r="BI11164" s="7"/>
      <c r="BJ11164" s="7"/>
      <c r="BK11164" s="7"/>
      <c r="BL11164" s="7"/>
      <c r="BM11164" s="7"/>
      <c r="BP11164" s="7"/>
      <c r="BQ11164" s="7"/>
      <c r="BR11164" s="7"/>
      <c r="BS11164" s="7"/>
      <c r="BT11164" s="7"/>
      <c r="BU11164" s="7"/>
      <c r="BV11164" s="7"/>
      <c r="BW11164" s="7"/>
    </row>
    <row r="11165" spans="43:75" x14ac:dyDescent="0.2">
      <c r="AQ11165" s="7"/>
      <c r="AR11165" s="7"/>
      <c r="AS11165" s="7"/>
      <c r="AT11165" s="7"/>
      <c r="AU11165" s="7"/>
      <c r="AV11165" s="234"/>
      <c r="AX11165" s="7"/>
      <c r="AY11165" s="7"/>
      <c r="AZ11165" s="7"/>
      <c r="BA11165" s="7"/>
      <c r="BB11165" s="7"/>
      <c r="BC11165" s="7"/>
      <c r="BD11165" s="7"/>
      <c r="BG11165" s="7"/>
      <c r="BH11165" s="7"/>
      <c r="BI11165" s="7"/>
      <c r="BJ11165" s="7"/>
      <c r="BK11165" s="7"/>
      <c r="BL11165" s="7"/>
      <c r="BM11165" s="7"/>
      <c r="BP11165" s="7"/>
      <c r="BQ11165" s="7"/>
      <c r="BR11165" s="7"/>
      <c r="BS11165" s="7"/>
      <c r="BT11165" s="7"/>
      <c r="BU11165" s="7"/>
      <c r="BV11165" s="7"/>
      <c r="BW11165" s="7"/>
    </row>
    <row r="11166" spans="43:75" x14ac:dyDescent="0.2">
      <c r="AQ11166" s="7"/>
      <c r="AR11166" s="7"/>
      <c r="AS11166" s="7"/>
      <c r="AT11166" s="7"/>
      <c r="AU11166" s="7"/>
      <c r="AV11166" s="234"/>
      <c r="AX11166" s="7"/>
      <c r="AY11166" s="7"/>
      <c r="AZ11166" s="7"/>
      <c r="BA11166" s="7"/>
      <c r="BB11166" s="7"/>
      <c r="BC11166" s="7"/>
      <c r="BD11166" s="7"/>
      <c r="BG11166" s="7"/>
      <c r="BH11166" s="7"/>
      <c r="BI11166" s="7"/>
      <c r="BJ11166" s="7"/>
      <c r="BK11166" s="7"/>
      <c r="BL11166" s="7"/>
      <c r="BM11166" s="7"/>
      <c r="BP11166" s="7"/>
      <c r="BQ11166" s="7"/>
      <c r="BR11166" s="7"/>
      <c r="BS11166" s="7"/>
      <c r="BT11166" s="7"/>
      <c r="BU11166" s="7"/>
      <c r="BV11166" s="7"/>
      <c r="BW11166" s="7"/>
    </row>
    <row r="11167" spans="43:75" x14ac:dyDescent="0.2">
      <c r="AQ11167" s="7"/>
      <c r="AR11167" s="7"/>
      <c r="AS11167" s="7"/>
      <c r="AT11167" s="7"/>
      <c r="AU11167" s="7"/>
      <c r="AV11167" s="234"/>
      <c r="AX11167" s="7"/>
      <c r="AY11167" s="7"/>
      <c r="AZ11167" s="7"/>
      <c r="BA11167" s="7"/>
      <c r="BB11167" s="7"/>
      <c r="BC11167" s="7"/>
      <c r="BD11167" s="7"/>
      <c r="BG11167" s="7"/>
      <c r="BH11167" s="7"/>
      <c r="BI11167" s="7"/>
      <c r="BJ11167" s="7"/>
      <c r="BK11167" s="7"/>
      <c r="BL11167" s="7"/>
      <c r="BM11167" s="7"/>
      <c r="BP11167" s="7"/>
      <c r="BQ11167" s="7"/>
      <c r="BR11167" s="7"/>
      <c r="BS11167" s="7"/>
      <c r="BT11167" s="7"/>
      <c r="BU11167" s="7"/>
      <c r="BV11167" s="7"/>
      <c r="BW11167" s="7"/>
    </row>
    <row r="11168" spans="43:75" x14ac:dyDescent="0.2">
      <c r="AQ11168" s="7"/>
      <c r="AR11168" s="7"/>
      <c r="AS11168" s="7"/>
      <c r="AT11168" s="7"/>
      <c r="AU11168" s="7"/>
      <c r="AV11168" s="234"/>
      <c r="AX11168" s="7"/>
      <c r="AY11168" s="7"/>
      <c r="AZ11168" s="7"/>
      <c r="BA11168" s="7"/>
      <c r="BB11168" s="7"/>
      <c r="BC11168" s="7"/>
      <c r="BD11168" s="7"/>
      <c r="BG11168" s="7"/>
      <c r="BH11168" s="7"/>
      <c r="BI11168" s="7"/>
      <c r="BJ11168" s="7"/>
      <c r="BK11168" s="7"/>
      <c r="BL11168" s="7"/>
      <c r="BM11168" s="7"/>
      <c r="BP11168" s="7"/>
      <c r="BQ11168" s="7"/>
      <c r="BR11168" s="7"/>
      <c r="BS11168" s="7"/>
      <c r="BT11168" s="7"/>
      <c r="BU11168" s="7"/>
      <c r="BV11168" s="7"/>
      <c r="BW11168" s="7"/>
    </row>
    <row r="11169" spans="43:75" x14ac:dyDescent="0.2">
      <c r="AQ11169" s="7"/>
      <c r="AR11169" s="7"/>
      <c r="AS11169" s="7"/>
      <c r="AT11169" s="7"/>
      <c r="AU11169" s="7"/>
      <c r="AV11169" s="234"/>
      <c r="AX11169" s="7"/>
      <c r="AY11169" s="7"/>
      <c r="AZ11169" s="7"/>
      <c r="BA11169" s="7"/>
      <c r="BB11169" s="7"/>
      <c r="BC11169" s="7"/>
      <c r="BD11169" s="7"/>
      <c r="BG11169" s="7"/>
      <c r="BH11169" s="7"/>
      <c r="BI11169" s="7"/>
      <c r="BJ11169" s="7"/>
      <c r="BK11169" s="7"/>
      <c r="BL11169" s="7"/>
      <c r="BM11169" s="7"/>
      <c r="BP11169" s="7"/>
      <c r="BQ11169" s="7"/>
      <c r="BR11169" s="7"/>
      <c r="BS11169" s="7"/>
      <c r="BT11169" s="7"/>
      <c r="BU11169" s="7"/>
      <c r="BV11169" s="7"/>
      <c r="BW11169" s="7"/>
    </row>
    <row r="11170" spans="43:75" x14ac:dyDescent="0.2">
      <c r="AQ11170" s="7"/>
      <c r="AR11170" s="7"/>
      <c r="AS11170" s="7"/>
      <c r="AT11170" s="7"/>
      <c r="AU11170" s="7"/>
      <c r="AV11170" s="234"/>
      <c r="AX11170" s="7"/>
      <c r="AY11170" s="7"/>
      <c r="AZ11170" s="7"/>
      <c r="BA11170" s="7"/>
      <c r="BB11170" s="7"/>
      <c r="BC11170" s="7"/>
      <c r="BD11170" s="7"/>
      <c r="BG11170" s="7"/>
      <c r="BH11170" s="7"/>
      <c r="BI11170" s="7"/>
      <c r="BJ11170" s="7"/>
      <c r="BK11170" s="7"/>
      <c r="BL11170" s="7"/>
      <c r="BM11170" s="7"/>
      <c r="BP11170" s="7"/>
      <c r="BQ11170" s="7"/>
      <c r="BR11170" s="7"/>
      <c r="BS11170" s="7"/>
      <c r="BT11170" s="7"/>
      <c r="BU11170" s="7"/>
      <c r="BV11170" s="7"/>
      <c r="BW11170" s="7"/>
    </row>
    <row r="11171" spans="43:75" x14ac:dyDescent="0.2">
      <c r="AQ11171" s="7"/>
      <c r="AR11171" s="7"/>
      <c r="AS11171" s="7"/>
      <c r="AT11171" s="7"/>
      <c r="AU11171" s="7"/>
      <c r="AV11171" s="234"/>
      <c r="AX11171" s="7"/>
      <c r="AY11171" s="7"/>
      <c r="AZ11171" s="7"/>
      <c r="BA11171" s="7"/>
      <c r="BB11171" s="7"/>
      <c r="BC11171" s="7"/>
      <c r="BD11171" s="7"/>
      <c r="BG11171" s="7"/>
      <c r="BH11171" s="7"/>
      <c r="BI11171" s="7"/>
      <c r="BJ11171" s="7"/>
      <c r="BK11171" s="7"/>
      <c r="BL11171" s="7"/>
      <c r="BM11171" s="7"/>
      <c r="BP11171" s="7"/>
      <c r="BQ11171" s="7"/>
      <c r="BR11171" s="7"/>
      <c r="BS11171" s="7"/>
      <c r="BT11171" s="7"/>
      <c r="BU11171" s="7"/>
      <c r="BV11171" s="7"/>
      <c r="BW11171" s="7"/>
    </row>
    <row r="11172" spans="43:75" x14ac:dyDescent="0.2">
      <c r="AQ11172" s="7"/>
      <c r="AR11172" s="7"/>
      <c r="AS11172" s="7"/>
      <c r="AT11172" s="7"/>
      <c r="AU11172" s="7"/>
      <c r="AV11172" s="234"/>
      <c r="AX11172" s="7"/>
      <c r="AY11172" s="7"/>
      <c r="AZ11172" s="7"/>
      <c r="BA11172" s="7"/>
      <c r="BB11172" s="7"/>
      <c r="BC11172" s="7"/>
      <c r="BD11172" s="7"/>
      <c r="BG11172" s="7"/>
      <c r="BH11172" s="7"/>
      <c r="BI11172" s="7"/>
      <c r="BJ11172" s="7"/>
      <c r="BK11172" s="7"/>
      <c r="BL11172" s="7"/>
      <c r="BM11172" s="7"/>
      <c r="BP11172" s="7"/>
      <c r="BQ11172" s="7"/>
      <c r="BR11172" s="7"/>
      <c r="BS11172" s="7"/>
      <c r="BT11172" s="7"/>
      <c r="BU11172" s="7"/>
      <c r="BV11172" s="7"/>
      <c r="BW11172" s="7"/>
    </row>
    <row r="11173" spans="43:75" x14ac:dyDescent="0.2">
      <c r="AQ11173" s="7"/>
      <c r="AR11173" s="7"/>
      <c r="AS11173" s="7"/>
      <c r="AT11173" s="7"/>
      <c r="AU11173" s="7"/>
      <c r="AV11173" s="234"/>
      <c r="AX11173" s="7"/>
      <c r="AY11173" s="7"/>
      <c r="AZ11173" s="7"/>
      <c r="BA11173" s="7"/>
      <c r="BB11173" s="7"/>
      <c r="BC11173" s="7"/>
      <c r="BD11173" s="7"/>
      <c r="BG11173" s="7"/>
      <c r="BH11173" s="7"/>
      <c r="BI11173" s="7"/>
      <c r="BJ11173" s="7"/>
      <c r="BK11173" s="7"/>
      <c r="BL11173" s="7"/>
      <c r="BM11173" s="7"/>
      <c r="BP11173" s="7"/>
      <c r="BQ11173" s="7"/>
      <c r="BR11173" s="7"/>
      <c r="BS11173" s="7"/>
      <c r="BT11173" s="7"/>
      <c r="BU11173" s="7"/>
      <c r="BV11173" s="7"/>
      <c r="BW11173" s="7"/>
    </row>
    <row r="11174" spans="43:75" x14ac:dyDescent="0.2">
      <c r="AQ11174" s="7"/>
      <c r="AR11174" s="7"/>
      <c r="AS11174" s="7"/>
      <c r="AT11174" s="7"/>
      <c r="AU11174" s="7"/>
      <c r="AV11174" s="234"/>
      <c r="AX11174" s="7"/>
      <c r="AY11174" s="7"/>
      <c r="AZ11174" s="7"/>
      <c r="BA11174" s="7"/>
      <c r="BB11174" s="7"/>
      <c r="BC11174" s="7"/>
      <c r="BD11174" s="7"/>
      <c r="BG11174" s="7"/>
      <c r="BH11174" s="7"/>
      <c r="BI11174" s="7"/>
      <c r="BJ11174" s="7"/>
      <c r="BK11174" s="7"/>
      <c r="BL11174" s="7"/>
      <c r="BM11174" s="7"/>
      <c r="BP11174" s="7"/>
      <c r="BQ11174" s="7"/>
      <c r="BR11174" s="7"/>
      <c r="BS11174" s="7"/>
      <c r="BT11174" s="7"/>
      <c r="BU11174" s="7"/>
      <c r="BV11174" s="7"/>
      <c r="BW11174" s="7"/>
    </row>
    <row r="11175" spans="43:75" x14ac:dyDescent="0.2">
      <c r="AQ11175" s="7"/>
      <c r="AR11175" s="7"/>
      <c r="AS11175" s="7"/>
      <c r="AT11175" s="7"/>
      <c r="AU11175" s="7"/>
      <c r="AV11175" s="234"/>
      <c r="AX11175" s="7"/>
      <c r="AY11175" s="7"/>
      <c r="AZ11175" s="7"/>
      <c r="BA11175" s="7"/>
      <c r="BB11175" s="7"/>
      <c r="BC11175" s="7"/>
      <c r="BD11175" s="7"/>
      <c r="BG11175" s="7"/>
      <c r="BH11175" s="7"/>
      <c r="BI11175" s="7"/>
      <c r="BJ11175" s="7"/>
      <c r="BK11175" s="7"/>
      <c r="BL11175" s="7"/>
      <c r="BM11175" s="7"/>
      <c r="BP11175" s="7"/>
      <c r="BQ11175" s="7"/>
      <c r="BR11175" s="7"/>
      <c r="BS11175" s="7"/>
      <c r="BT11175" s="7"/>
      <c r="BU11175" s="7"/>
      <c r="BV11175" s="7"/>
      <c r="BW11175" s="7"/>
    </row>
    <row r="11176" spans="43:75" x14ac:dyDescent="0.2">
      <c r="AQ11176" s="7"/>
      <c r="AR11176" s="7"/>
      <c r="AS11176" s="7"/>
      <c r="AT11176" s="7"/>
      <c r="AU11176" s="7"/>
      <c r="AV11176" s="234"/>
      <c r="AX11176" s="7"/>
      <c r="AY11176" s="7"/>
      <c r="AZ11176" s="7"/>
      <c r="BA11176" s="7"/>
      <c r="BB11176" s="7"/>
      <c r="BC11176" s="7"/>
      <c r="BD11176" s="7"/>
      <c r="BG11176" s="7"/>
      <c r="BH11176" s="7"/>
      <c r="BI11176" s="7"/>
      <c r="BJ11176" s="7"/>
      <c r="BK11176" s="7"/>
      <c r="BL11176" s="7"/>
      <c r="BM11176" s="7"/>
      <c r="BP11176" s="7"/>
      <c r="BQ11176" s="7"/>
      <c r="BR11176" s="7"/>
      <c r="BS11176" s="7"/>
      <c r="BT11176" s="7"/>
      <c r="BU11176" s="7"/>
      <c r="BV11176" s="7"/>
      <c r="BW11176" s="7"/>
    </row>
    <row r="11177" spans="43:75" x14ac:dyDescent="0.2">
      <c r="AQ11177" s="7"/>
      <c r="AR11177" s="7"/>
      <c r="AS11177" s="7"/>
      <c r="AT11177" s="7"/>
      <c r="AU11177" s="7"/>
      <c r="AV11177" s="234"/>
      <c r="AX11177" s="7"/>
      <c r="AY11177" s="7"/>
      <c r="AZ11177" s="7"/>
      <c r="BA11177" s="7"/>
      <c r="BB11177" s="7"/>
      <c r="BC11177" s="7"/>
      <c r="BD11177" s="7"/>
      <c r="BG11177" s="7"/>
      <c r="BH11177" s="7"/>
      <c r="BI11177" s="7"/>
      <c r="BJ11177" s="7"/>
      <c r="BK11177" s="7"/>
      <c r="BL11177" s="7"/>
      <c r="BM11177" s="7"/>
      <c r="BP11177" s="7"/>
      <c r="BQ11177" s="7"/>
      <c r="BR11177" s="7"/>
      <c r="BS11177" s="7"/>
      <c r="BT11177" s="7"/>
      <c r="BU11177" s="7"/>
      <c r="BV11177" s="7"/>
      <c r="BW11177" s="7"/>
    </row>
    <row r="11178" spans="43:75" x14ac:dyDescent="0.2">
      <c r="AQ11178" s="7"/>
      <c r="AR11178" s="7"/>
      <c r="AS11178" s="7"/>
      <c r="AT11178" s="7"/>
      <c r="AU11178" s="7"/>
      <c r="AV11178" s="234"/>
      <c r="AX11178" s="7"/>
      <c r="AY11178" s="7"/>
      <c r="AZ11178" s="7"/>
      <c r="BA11178" s="7"/>
      <c r="BB11178" s="7"/>
      <c r="BC11178" s="7"/>
      <c r="BD11178" s="7"/>
      <c r="BG11178" s="7"/>
      <c r="BH11178" s="7"/>
      <c r="BI11178" s="7"/>
      <c r="BJ11178" s="7"/>
      <c r="BK11178" s="7"/>
      <c r="BL11178" s="7"/>
      <c r="BM11178" s="7"/>
      <c r="BP11178" s="7"/>
      <c r="BQ11178" s="7"/>
      <c r="BR11178" s="7"/>
      <c r="BS11178" s="7"/>
      <c r="BT11178" s="7"/>
      <c r="BU11178" s="7"/>
      <c r="BV11178" s="7"/>
      <c r="BW11178" s="7"/>
    </row>
    <row r="11179" spans="43:75" x14ac:dyDescent="0.2">
      <c r="AQ11179" s="7"/>
      <c r="AR11179" s="7"/>
      <c r="AS11179" s="7"/>
      <c r="AT11179" s="7"/>
      <c r="AU11179" s="7"/>
      <c r="AV11179" s="234"/>
      <c r="AX11179" s="7"/>
      <c r="AY11179" s="7"/>
      <c r="AZ11179" s="7"/>
      <c r="BA11179" s="7"/>
      <c r="BB11179" s="7"/>
      <c r="BC11179" s="7"/>
      <c r="BD11179" s="7"/>
      <c r="BG11179" s="7"/>
      <c r="BH11179" s="7"/>
      <c r="BI11179" s="7"/>
      <c r="BJ11179" s="7"/>
      <c r="BK11179" s="7"/>
      <c r="BL11179" s="7"/>
      <c r="BM11179" s="7"/>
      <c r="BP11179" s="7"/>
      <c r="BQ11179" s="7"/>
      <c r="BR11179" s="7"/>
      <c r="BS11179" s="7"/>
      <c r="BT11179" s="7"/>
      <c r="BU11179" s="7"/>
      <c r="BV11179" s="7"/>
      <c r="BW11179" s="7"/>
    </row>
    <row r="11180" spans="43:75" x14ac:dyDescent="0.2">
      <c r="AQ11180" s="7"/>
      <c r="AR11180" s="7"/>
      <c r="AS11180" s="7"/>
      <c r="AT11180" s="7"/>
      <c r="AU11180" s="7"/>
      <c r="AV11180" s="234"/>
      <c r="AX11180" s="7"/>
      <c r="AY11180" s="7"/>
      <c r="AZ11180" s="7"/>
      <c r="BA11180" s="7"/>
      <c r="BB11180" s="7"/>
      <c r="BC11180" s="7"/>
      <c r="BD11180" s="7"/>
      <c r="BG11180" s="7"/>
      <c r="BH11180" s="7"/>
      <c r="BI11180" s="7"/>
      <c r="BJ11180" s="7"/>
      <c r="BK11180" s="7"/>
      <c r="BL11180" s="7"/>
      <c r="BM11180" s="7"/>
      <c r="BP11180" s="7"/>
      <c r="BQ11180" s="7"/>
      <c r="BR11180" s="7"/>
      <c r="BS11180" s="7"/>
      <c r="BT11180" s="7"/>
      <c r="BU11180" s="7"/>
      <c r="BV11180" s="7"/>
      <c r="BW11180" s="7"/>
    </row>
    <row r="11181" spans="43:75" x14ac:dyDescent="0.2">
      <c r="AQ11181" s="7"/>
      <c r="AR11181" s="7"/>
      <c r="AS11181" s="7"/>
      <c r="AT11181" s="7"/>
      <c r="AU11181" s="7"/>
      <c r="AV11181" s="234"/>
      <c r="AX11181" s="7"/>
      <c r="AY11181" s="7"/>
      <c r="AZ11181" s="7"/>
      <c r="BA11181" s="7"/>
      <c r="BB11181" s="7"/>
      <c r="BC11181" s="7"/>
      <c r="BD11181" s="7"/>
      <c r="BG11181" s="7"/>
      <c r="BH11181" s="7"/>
      <c r="BI11181" s="7"/>
      <c r="BJ11181" s="7"/>
      <c r="BK11181" s="7"/>
      <c r="BL11181" s="7"/>
      <c r="BM11181" s="7"/>
      <c r="BP11181" s="7"/>
      <c r="BQ11181" s="7"/>
      <c r="BR11181" s="7"/>
      <c r="BS11181" s="7"/>
      <c r="BT11181" s="7"/>
      <c r="BU11181" s="7"/>
      <c r="BV11181" s="7"/>
      <c r="BW11181" s="7"/>
    </row>
    <row r="11182" spans="43:75" x14ac:dyDescent="0.2">
      <c r="AQ11182" s="7"/>
      <c r="AR11182" s="7"/>
      <c r="AS11182" s="7"/>
      <c r="AT11182" s="7"/>
      <c r="AU11182" s="7"/>
      <c r="AV11182" s="234"/>
      <c r="AX11182" s="7"/>
      <c r="AY11182" s="7"/>
      <c r="AZ11182" s="7"/>
      <c r="BA11182" s="7"/>
      <c r="BB11182" s="7"/>
      <c r="BC11182" s="7"/>
      <c r="BD11182" s="7"/>
      <c r="BG11182" s="7"/>
      <c r="BH11182" s="7"/>
      <c r="BI11182" s="7"/>
      <c r="BJ11182" s="7"/>
      <c r="BK11182" s="7"/>
      <c r="BL11182" s="7"/>
      <c r="BM11182" s="7"/>
      <c r="BP11182" s="7"/>
      <c r="BQ11182" s="7"/>
      <c r="BR11182" s="7"/>
      <c r="BS11182" s="7"/>
      <c r="BT11182" s="7"/>
      <c r="BU11182" s="7"/>
      <c r="BV11182" s="7"/>
      <c r="BW11182" s="7"/>
    </row>
    <row r="11183" spans="43:75" x14ac:dyDescent="0.2">
      <c r="AQ11183" s="7"/>
      <c r="AR11183" s="7"/>
      <c r="AS11183" s="7"/>
      <c r="AT11183" s="7"/>
      <c r="AU11183" s="7"/>
      <c r="AV11183" s="234"/>
      <c r="AX11183" s="7"/>
      <c r="AY11183" s="7"/>
      <c r="AZ11183" s="7"/>
      <c r="BA11183" s="7"/>
      <c r="BB11183" s="7"/>
      <c r="BC11183" s="7"/>
      <c r="BD11183" s="7"/>
      <c r="BG11183" s="7"/>
      <c r="BH11183" s="7"/>
      <c r="BI11183" s="7"/>
      <c r="BJ11183" s="7"/>
      <c r="BK11183" s="7"/>
      <c r="BL11183" s="7"/>
      <c r="BM11183" s="7"/>
      <c r="BP11183" s="7"/>
      <c r="BQ11183" s="7"/>
      <c r="BR11183" s="7"/>
      <c r="BS11183" s="7"/>
      <c r="BT11183" s="7"/>
      <c r="BU11183" s="7"/>
      <c r="BV11183" s="7"/>
      <c r="BW11183" s="7"/>
    </row>
    <row r="11184" spans="43:75" x14ac:dyDescent="0.2">
      <c r="AQ11184" s="7"/>
      <c r="AR11184" s="7"/>
      <c r="AS11184" s="7"/>
      <c r="AT11184" s="7"/>
      <c r="AU11184" s="7"/>
      <c r="AV11184" s="234"/>
      <c r="AX11184" s="7"/>
      <c r="AY11184" s="7"/>
      <c r="AZ11184" s="7"/>
      <c r="BA11184" s="7"/>
      <c r="BB11184" s="7"/>
      <c r="BC11184" s="7"/>
      <c r="BD11184" s="7"/>
      <c r="BG11184" s="7"/>
      <c r="BH11184" s="7"/>
      <c r="BI11184" s="7"/>
      <c r="BJ11184" s="7"/>
      <c r="BK11184" s="7"/>
      <c r="BL11184" s="7"/>
      <c r="BM11184" s="7"/>
      <c r="BP11184" s="7"/>
      <c r="BQ11184" s="7"/>
      <c r="BR11184" s="7"/>
      <c r="BS11184" s="7"/>
      <c r="BT11184" s="7"/>
      <c r="BU11184" s="7"/>
      <c r="BV11184" s="7"/>
      <c r="BW11184" s="7"/>
    </row>
    <row r="11185" spans="43:75" x14ac:dyDescent="0.2">
      <c r="AQ11185" s="7"/>
      <c r="AR11185" s="7"/>
      <c r="AS11185" s="7"/>
      <c r="AT11185" s="7"/>
      <c r="AU11185" s="7"/>
      <c r="AV11185" s="234"/>
      <c r="AX11185" s="7"/>
      <c r="AY11185" s="7"/>
      <c r="AZ11185" s="7"/>
      <c r="BA11185" s="7"/>
      <c r="BB11185" s="7"/>
      <c r="BC11185" s="7"/>
      <c r="BD11185" s="7"/>
      <c r="BG11185" s="7"/>
      <c r="BH11185" s="7"/>
      <c r="BI11185" s="7"/>
      <c r="BJ11185" s="7"/>
      <c r="BK11185" s="7"/>
      <c r="BL11185" s="7"/>
      <c r="BM11185" s="7"/>
      <c r="BP11185" s="7"/>
      <c r="BQ11185" s="7"/>
      <c r="BR11185" s="7"/>
      <c r="BS11185" s="7"/>
      <c r="BT11185" s="7"/>
      <c r="BU11185" s="7"/>
      <c r="BV11185" s="7"/>
      <c r="BW11185" s="7"/>
    </row>
    <row r="11186" spans="43:75" x14ac:dyDescent="0.2">
      <c r="AQ11186" s="7"/>
      <c r="AR11186" s="7"/>
      <c r="AS11186" s="7"/>
      <c r="AT11186" s="7"/>
      <c r="AU11186" s="7"/>
      <c r="AV11186" s="234"/>
      <c r="AX11186" s="7"/>
      <c r="AY11186" s="7"/>
      <c r="AZ11186" s="7"/>
      <c r="BA11186" s="7"/>
      <c r="BB11186" s="7"/>
      <c r="BC11186" s="7"/>
      <c r="BD11186" s="7"/>
      <c r="BG11186" s="7"/>
      <c r="BH11186" s="7"/>
      <c r="BI11186" s="7"/>
      <c r="BJ11186" s="7"/>
      <c r="BK11186" s="7"/>
      <c r="BL11186" s="7"/>
      <c r="BM11186" s="7"/>
      <c r="BP11186" s="7"/>
      <c r="BQ11186" s="7"/>
      <c r="BR11186" s="7"/>
      <c r="BS11186" s="7"/>
      <c r="BT11186" s="7"/>
      <c r="BU11186" s="7"/>
      <c r="BV11186" s="7"/>
      <c r="BW11186" s="7"/>
    </row>
    <row r="11187" spans="43:75" x14ac:dyDescent="0.2">
      <c r="AQ11187" s="7"/>
      <c r="AR11187" s="7"/>
      <c r="AS11187" s="7"/>
      <c r="AT11187" s="7"/>
      <c r="AU11187" s="7"/>
      <c r="AV11187" s="234"/>
      <c r="AX11187" s="7"/>
      <c r="AY11187" s="7"/>
      <c r="AZ11187" s="7"/>
      <c r="BA11187" s="7"/>
      <c r="BB11187" s="7"/>
      <c r="BC11187" s="7"/>
      <c r="BD11187" s="7"/>
      <c r="BG11187" s="7"/>
      <c r="BH11187" s="7"/>
      <c r="BI11187" s="7"/>
      <c r="BJ11187" s="7"/>
      <c r="BK11187" s="7"/>
      <c r="BL11187" s="7"/>
      <c r="BM11187" s="7"/>
      <c r="BP11187" s="7"/>
      <c r="BQ11187" s="7"/>
      <c r="BR11187" s="7"/>
      <c r="BS11187" s="7"/>
      <c r="BT11187" s="7"/>
      <c r="BU11187" s="7"/>
      <c r="BV11187" s="7"/>
      <c r="BW11187" s="7"/>
    </row>
    <row r="11188" spans="43:75" x14ac:dyDescent="0.2">
      <c r="AQ11188" s="7"/>
      <c r="AR11188" s="7"/>
      <c r="AS11188" s="7"/>
      <c r="AT11188" s="7"/>
      <c r="AU11188" s="7"/>
      <c r="AV11188" s="234"/>
      <c r="AX11188" s="7"/>
      <c r="AY11188" s="7"/>
      <c r="AZ11188" s="7"/>
      <c r="BA11188" s="7"/>
      <c r="BB11188" s="7"/>
      <c r="BC11188" s="7"/>
      <c r="BD11188" s="7"/>
      <c r="BG11188" s="7"/>
      <c r="BH11188" s="7"/>
      <c r="BI11188" s="7"/>
      <c r="BJ11188" s="7"/>
      <c r="BK11188" s="7"/>
      <c r="BL11188" s="7"/>
      <c r="BM11188" s="7"/>
      <c r="BP11188" s="7"/>
      <c r="BQ11188" s="7"/>
      <c r="BR11188" s="7"/>
      <c r="BS11188" s="7"/>
      <c r="BT11188" s="7"/>
      <c r="BU11188" s="7"/>
      <c r="BV11188" s="7"/>
      <c r="BW11188" s="7"/>
    </row>
    <row r="11189" spans="43:75" x14ac:dyDescent="0.2">
      <c r="AQ11189" s="7"/>
      <c r="AR11189" s="7"/>
      <c r="AS11189" s="7"/>
      <c r="AT11189" s="7"/>
      <c r="AU11189" s="7"/>
      <c r="AV11189" s="234"/>
      <c r="AX11189" s="7"/>
      <c r="AY11189" s="7"/>
      <c r="AZ11189" s="7"/>
      <c r="BA11189" s="7"/>
      <c r="BB11189" s="7"/>
      <c r="BC11189" s="7"/>
      <c r="BD11189" s="7"/>
      <c r="BG11189" s="7"/>
      <c r="BH11189" s="7"/>
      <c r="BI11189" s="7"/>
      <c r="BJ11189" s="7"/>
      <c r="BK11189" s="7"/>
      <c r="BL11189" s="7"/>
      <c r="BM11189" s="7"/>
      <c r="BP11189" s="7"/>
      <c r="BQ11189" s="7"/>
      <c r="BR11189" s="7"/>
      <c r="BS11189" s="7"/>
      <c r="BT11189" s="7"/>
      <c r="BU11189" s="7"/>
      <c r="BV11189" s="7"/>
      <c r="BW11189" s="7"/>
    </row>
    <row r="11190" spans="43:75" x14ac:dyDescent="0.2">
      <c r="AQ11190" s="7"/>
      <c r="AR11190" s="7"/>
      <c r="AS11190" s="7"/>
      <c r="AT11190" s="7"/>
      <c r="AU11190" s="7"/>
      <c r="AV11190" s="234"/>
      <c r="AX11190" s="7"/>
      <c r="AY11190" s="7"/>
      <c r="AZ11190" s="7"/>
      <c r="BA11190" s="7"/>
      <c r="BB11190" s="7"/>
      <c r="BC11190" s="7"/>
      <c r="BD11190" s="7"/>
      <c r="BG11190" s="7"/>
      <c r="BH11190" s="7"/>
      <c r="BI11190" s="7"/>
      <c r="BJ11190" s="7"/>
      <c r="BK11190" s="7"/>
      <c r="BL11190" s="7"/>
      <c r="BM11190" s="7"/>
      <c r="BP11190" s="7"/>
      <c r="BQ11190" s="7"/>
      <c r="BR11190" s="7"/>
      <c r="BS11190" s="7"/>
      <c r="BT11190" s="7"/>
      <c r="BU11190" s="7"/>
      <c r="BV11190" s="7"/>
      <c r="BW11190" s="7"/>
    </row>
    <row r="11191" spans="43:75" x14ac:dyDescent="0.2">
      <c r="AQ11191" s="7"/>
      <c r="AR11191" s="7"/>
      <c r="AS11191" s="7"/>
      <c r="AT11191" s="7"/>
      <c r="AU11191" s="7"/>
      <c r="AV11191" s="234"/>
      <c r="AX11191" s="7"/>
      <c r="AY11191" s="7"/>
      <c r="AZ11191" s="7"/>
      <c r="BA11191" s="7"/>
      <c r="BB11191" s="7"/>
      <c r="BC11191" s="7"/>
      <c r="BD11191" s="7"/>
      <c r="BG11191" s="7"/>
      <c r="BH11191" s="7"/>
      <c r="BI11191" s="7"/>
      <c r="BJ11191" s="7"/>
      <c r="BK11191" s="7"/>
      <c r="BL11191" s="7"/>
      <c r="BM11191" s="7"/>
      <c r="BP11191" s="7"/>
      <c r="BQ11191" s="7"/>
      <c r="BR11191" s="7"/>
      <c r="BS11191" s="7"/>
      <c r="BT11191" s="7"/>
      <c r="BU11191" s="7"/>
      <c r="BV11191" s="7"/>
      <c r="BW11191" s="7"/>
    </row>
    <row r="11192" spans="43:75" x14ac:dyDescent="0.2">
      <c r="AQ11192" s="7"/>
      <c r="AR11192" s="7"/>
      <c r="AS11192" s="7"/>
      <c r="AT11192" s="7"/>
      <c r="AU11192" s="7"/>
      <c r="AV11192" s="234"/>
      <c r="AX11192" s="7"/>
      <c r="AY11192" s="7"/>
      <c r="AZ11192" s="7"/>
      <c r="BA11192" s="7"/>
      <c r="BB11192" s="7"/>
      <c r="BC11192" s="7"/>
      <c r="BD11192" s="7"/>
      <c r="BG11192" s="7"/>
      <c r="BH11192" s="7"/>
      <c r="BI11192" s="7"/>
      <c r="BJ11192" s="7"/>
      <c r="BK11192" s="7"/>
      <c r="BL11192" s="7"/>
      <c r="BM11192" s="7"/>
      <c r="BP11192" s="7"/>
      <c r="BQ11192" s="7"/>
      <c r="BR11192" s="7"/>
      <c r="BS11192" s="7"/>
      <c r="BT11192" s="7"/>
      <c r="BU11192" s="7"/>
      <c r="BV11192" s="7"/>
      <c r="BW11192" s="7"/>
    </row>
    <row r="11193" spans="43:75" x14ac:dyDescent="0.2">
      <c r="AQ11193" s="7"/>
      <c r="AR11193" s="7"/>
      <c r="AS11193" s="7"/>
      <c r="AT11193" s="7"/>
      <c r="AU11193" s="7"/>
      <c r="AV11193" s="234"/>
      <c r="AX11193" s="7"/>
      <c r="AY11193" s="7"/>
      <c r="AZ11193" s="7"/>
      <c r="BA11193" s="7"/>
      <c r="BB11193" s="7"/>
      <c r="BC11193" s="7"/>
      <c r="BD11193" s="7"/>
      <c r="BG11193" s="7"/>
      <c r="BH11193" s="7"/>
      <c r="BI11193" s="7"/>
      <c r="BJ11193" s="7"/>
      <c r="BK11193" s="7"/>
      <c r="BL11193" s="7"/>
      <c r="BM11193" s="7"/>
      <c r="BP11193" s="7"/>
      <c r="BQ11193" s="7"/>
      <c r="BR11193" s="7"/>
      <c r="BS11193" s="7"/>
      <c r="BT11193" s="7"/>
      <c r="BU11193" s="7"/>
      <c r="BV11193" s="7"/>
      <c r="BW11193" s="7"/>
    </row>
    <row r="11194" spans="43:75" x14ac:dyDescent="0.2">
      <c r="AQ11194" s="7"/>
      <c r="AR11194" s="7"/>
      <c r="AS11194" s="7"/>
      <c r="AT11194" s="7"/>
      <c r="AU11194" s="7"/>
      <c r="AV11194" s="234"/>
      <c r="AX11194" s="7"/>
      <c r="AY11194" s="7"/>
      <c r="AZ11194" s="7"/>
      <c r="BA11194" s="7"/>
      <c r="BB11194" s="7"/>
      <c r="BC11194" s="7"/>
      <c r="BD11194" s="7"/>
      <c r="BG11194" s="7"/>
      <c r="BH11194" s="7"/>
      <c r="BI11194" s="7"/>
      <c r="BJ11194" s="7"/>
      <c r="BK11194" s="7"/>
      <c r="BL11194" s="7"/>
      <c r="BM11194" s="7"/>
      <c r="BP11194" s="7"/>
      <c r="BQ11194" s="7"/>
      <c r="BR11194" s="7"/>
      <c r="BS11194" s="7"/>
      <c r="BT11194" s="7"/>
      <c r="BU11194" s="7"/>
      <c r="BV11194" s="7"/>
      <c r="BW11194" s="7"/>
    </row>
    <row r="11195" spans="43:75" x14ac:dyDescent="0.2">
      <c r="AQ11195" s="7"/>
      <c r="AR11195" s="7"/>
      <c r="AS11195" s="7"/>
      <c r="AT11195" s="7"/>
      <c r="AU11195" s="7"/>
      <c r="AV11195" s="234"/>
      <c r="AX11195" s="7"/>
      <c r="AY11195" s="7"/>
      <c r="AZ11195" s="7"/>
      <c r="BA11195" s="7"/>
      <c r="BB11195" s="7"/>
      <c r="BC11195" s="7"/>
      <c r="BD11195" s="7"/>
      <c r="BG11195" s="7"/>
      <c r="BH11195" s="7"/>
      <c r="BI11195" s="7"/>
      <c r="BJ11195" s="7"/>
      <c r="BK11195" s="7"/>
      <c r="BL11195" s="7"/>
      <c r="BM11195" s="7"/>
      <c r="BP11195" s="7"/>
      <c r="BQ11195" s="7"/>
      <c r="BR11195" s="7"/>
      <c r="BS11195" s="7"/>
      <c r="BT11195" s="7"/>
      <c r="BU11195" s="7"/>
      <c r="BV11195" s="7"/>
      <c r="BW11195" s="7"/>
    </row>
    <row r="11196" spans="43:75" x14ac:dyDescent="0.2">
      <c r="AQ11196" s="7"/>
      <c r="AR11196" s="7"/>
      <c r="AS11196" s="7"/>
      <c r="AT11196" s="7"/>
      <c r="AU11196" s="7"/>
      <c r="AV11196" s="234"/>
      <c r="AX11196" s="7"/>
      <c r="AY11196" s="7"/>
      <c r="AZ11196" s="7"/>
      <c r="BA11196" s="7"/>
      <c r="BB11196" s="7"/>
      <c r="BC11196" s="7"/>
      <c r="BD11196" s="7"/>
      <c r="BG11196" s="7"/>
      <c r="BH11196" s="7"/>
      <c r="BI11196" s="7"/>
      <c r="BJ11196" s="7"/>
      <c r="BK11196" s="7"/>
      <c r="BL11196" s="7"/>
      <c r="BM11196" s="7"/>
      <c r="BP11196" s="7"/>
      <c r="BQ11196" s="7"/>
      <c r="BR11196" s="7"/>
      <c r="BS11196" s="7"/>
      <c r="BT11196" s="7"/>
      <c r="BU11196" s="7"/>
      <c r="BV11196" s="7"/>
      <c r="BW11196" s="7"/>
    </row>
    <row r="11197" spans="43:75" x14ac:dyDescent="0.2">
      <c r="AQ11197" s="7"/>
      <c r="AR11197" s="7"/>
      <c r="AS11197" s="7"/>
      <c r="AT11197" s="7"/>
      <c r="AU11197" s="7"/>
      <c r="AV11197" s="234"/>
      <c r="AX11197" s="7"/>
      <c r="AY11197" s="7"/>
      <c r="AZ11197" s="7"/>
      <c r="BA11197" s="7"/>
      <c r="BB11197" s="7"/>
      <c r="BC11197" s="7"/>
      <c r="BD11197" s="7"/>
      <c r="BG11197" s="7"/>
      <c r="BH11197" s="7"/>
      <c r="BI11197" s="7"/>
      <c r="BJ11197" s="7"/>
      <c r="BK11197" s="7"/>
      <c r="BL11197" s="7"/>
      <c r="BM11197" s="7"/>
      <c r="BP11197" s="7"/>
      <c r="BQ11197" s="7"/>
      <c r="BR11197" s="7"/>
      <c r="BS11197" s="7"/>
      <c r="BT11197" s="7"/>
      <c r="BU11197" s="7"/>
      <c r="BV11197" s="7"/>
      <c r="BW11197" s="7"/>
    </row>
    <row r="11198" spans="43:75" x14ac:dyDescent="0.2">
      <c r="AQ11198" s="7"/>
      <c r="AR11198" s="7"/>
      <c r="AS11198" s="7"/>
      <c r="AT11198" s="7"/>
      <c r="AU11198" s="7"/>
      <c r="AV11198" s="234"/>
      <c r="AX11198" s="7"/>
      <c r="AY11198" s="7"/>
      <c r="AZ11198" s="7"/>
      <c r="BA11198" s="7"/>
      <c r="BB11198" s="7"/>
      <c r="BC11198" s="7"/>
      <c r="BD11198" s="7"/>
      <c r="BG11198" s="7"/>
      <c r="BH11198" s="7"/>
      <c r="BI11198" s="7"/>
      <c r="BJ11198" s="7"/>
      <c r="BK11198" s="7"/>
      <c r="BL11198" s="7"/>
      <c r="BM11198" s="7"/>
      <c r="BP11198" s="7"/>
      <c r="BQ11198" s="7"/>
      <c r="BR11198" s="7"/>
      <c r="BS11198" s="7"/>
      <c r="BT11198" s="7"/>
      <c r="BU11198" s="7"/>
      <c r="BV11198" s="7"/>
      <c r="BW11198" s="7"/>
    </row>
    <row r="11199" spans="43:75" x14ac:dyDescent="0.2">
      <c r="AQ11199" s="7"/>
      <c r="AR11199" s="7"/>
      <c r="AS11199" s="7"/>
      <c r="AT11199" s="7"/>
      <c r="AU11199" s="7"/>
      <c r="AV11199" s="234"/>
      <c r="AX11199" s="7"/>
      <c r="AY11199" s="7"/>
      <c r="AZ11199" s="7"/>
      <c r="BA11199" s="7"/>
      <c r="BB11199" s="7"/>
      <c r="BC11199" s="7"/>
      <c r="BD11199" s="7"/>
      <c r="BG11199" s="7"/>
      <c r="BH11199" s="7"/>
      <c r="BI11199" s="7"/>
      <c r="BJ11199" s="7"/>
      <c r="BK11199" s="7"/>
      <c r="BL11199" s="7"/>
      <c r="BM11199" s="7"/>
      <c r="BP11199" s="7"/>
      <c r="BQ11199" s="7"/>
      <c r="BR11199" s="7"/>
      <c r="BS11199" s="7"/>
      <c r="BT11199" s="7"/>
      <c r="BU11199" s="7"/>
      <c r="BV11199" s="7"/>
      <c r="BW11199" s="7"/>
    </row>
    <row r="11200" spans="43:75" x14ac:dyDescent="0.2">
      <c r="AQ11200" s="7"/>
      <c r="AR11200" s="7"/>
      <c r="AS11200" s="7"/>
      <c r="AT11200" s="7"/>
      <c r="AU11200" s="7"/>
      <c r="AV11200" s="234"/>
      <c r="AX11200" s="7"/>
      <c r="AY11200" s="7"/>
      <c r="AZ11200" s="7"/>
      <c r="BA11200" s="7"/>
      <c r="BB11200" s="7"/>
      <c r="BC11200" s="7"/>
      <c r="BD11200" s="7"/>
      <c r="BG11200" s="7"/>
      <c r="BH11200" s="7"/>
      <c r="BI11200" s="7"/>
      <c r="BJ11200" s="7"/>
      <c r="BK11200" s="7"/>
      <c r="BL11200" s="7"/>
      <c r="BM11200" s="7"/>
      <c r="BP11200" s="7"/>
      <c r="BQ11200" s="7"/>
      <c r="BR11200" s="7"/>
      <c r="BS11200" s="7"/>
      <c r="BT11200" s="7"/>
      <c r="BU11200" s="7"/>
      <c r="BV11200" s="7"/>
      <c r="BW11200" s="7"/>
    </row>
    <row r="11201" spans="43:75" x14ac:dyDescent="0.2">
      <c r="AQ11201" s="7"/>
      <c r="AR11201" s="7"/>
      <c r="AS11201" s="7"/>
      <c r="AT11201" s="7"/>
      <c r="AU11201" s="7"/>
      <c r="AV11201" s="234"/>
      <c r="AX11201" s="7"/>
      <c r="AY11201" s="7"/>
      <c r="AZ11201" s="7"/>
      <c r="BA11201" s="7"/>
      <c r="BB11201" s="7"/>
      <c r="BC11201" s="7"/>
      <c r="BD11201" s="7"/>
      <c r="BG11201" s="7"/>
      <c r="BH11201" s="7"/>
      <c r="BI11201" s="7"/>
      <c r="BJ11201" s="7"/>
      <c r="BK11201" s="7"/>
      <c r="BL11201" s="7"/>
      <c r="BM11201" s="7"/>
      <c r="BP11201" s="7"/>
      <c r="BQ11201" s="7"/>
      <c r="BR11201" s="7"/>
      <c r="BS11201" s="7"/>
      <c r="BT11201" s="7"/>
      <c r="BU11201" s="7"/>
      <c r="BV11201" s="7"/>
      <c r="BW11201" s="7"/>
    </row>
    <row r="11202" spans="43:75" x14ac:dyDescent="0.2">
      <c r="AQ11202" s="7"/>
      <c r="AR11202" s="7"/>
      <c r="AS11202" s="7"/>
      <c r="AT11202" s="7"/>
      <c r="AU11202" s="7"/>
      <c r="AV11202" s="234"/>
      <c r="AX11202" s="7"/>
      <c r="AY11202" s="7"/>
      <c r="AZ11202" s="7"/>
      <c r="BA11202" s="7"/>
      <c r="BB11202" s="7"/>
      <c r="BC11202" s="7"/>
      <c r="BD11202" s="7"/>
      <c r="BG11202" s="7"/>
      <c r="BH11202" s="7"/>
      <c r="BI11202" s="7"/>
      <c r="BJ11202" s="7"/>
      <c r="BK11202" s="7"/>
      <c r="BL11202" s="7"/>
      <c r="BM11202" s="7"/>
      <c r="BP11202" s="7"/>
      <c r="BQ11202" s="7"/>
      <c r="BR11202" s="7"/>
      <c r="BS11202" s="7"/>
      <c r="BT11202" s="7"/>
      <c r="BU11202" s="7"/>
      <c r="BV11202" s="7"/>
      <c r="BW11202" s="7"/>
    </row>
    <row r="11203" spans="43:75" x14ac:dyDescent="0.2">
      <c r="AQ11203" s="7"/>
      <c r="AR11203" s="7"/>
      <c r="AS11203" s="7"/>
      <c r="AT11203" s="7"/>
      <c r="AU11203" s="7"/>
      <c r="AV11203" s="234"/>
      <c r="AX11203" s="7"/>
      <c r="AY11203" s="7"/>
      <c r="AZ11203" s="7"/>
      <c r="BA11203" s="7"/>
      <c r="BB11203" s="7"/>
      <c r="BC11203" s="7"/>
      <c r="BD11203" s="7"/>
      <c r="BG11203" s="7"/>
      <c r="BH11203" s="7"/>
      <c r="BI11203" s="7"/>
      <c r="BJ11203" s="7"/>
      <c r="BK11203" s="7"/>
      <c r="BL11203" s="7"/>
      <c r="BM11203" s="7"/>
      <c r="BP11203" s="7"/>
      <c r="BQ11203" s="7"/>
      <c r="BR11203" s="7"/>
      <c r="BS11203" s="7"/>
      <c r="BT11203" s="7"/>
      <c r="BU11203" s="7"/>
      <c r="BV11203" s="7"/>
      <c r="BW11203" s="7"/>
    </row>
    <row r="11204" spans="43:75" x14ac:dyDescent="0.2">
      <c r="AQ11204" s="7"/>
      <c r="AR11204" s="7"/>
      <c r="AS11204" s="7"/>
      <c r="AT11204" s="7"/>
      <c r="AU11204" s="7"/>
      <c r="AV11204" s="234"/>
      <c r="AX11204" s="7"/>
      <c r="AY11204" s="7"/>
      <c r="AZ11204" s="7"/>
      <c r="BA11204" s="7"/>
      <c r="BB11204" s="7"/>
      <c r="BC11204" s="7"/>
      <c r="BD11204" s="7"/>
      <c r="BG11204" s="7"/>
      <c r="BH11204" s="7"/>
      <c r="BI11204" s="7"/>
      <c r="BJ11204" s="7"/>
      <c r="BK11204" s="7"/>
      <c r="BL11204" s="7"/>
      <c r="BM11204" s="7"/>
      <c r="BP11204" s="7"/>
      <c r="BQ11204" s="7"/>
      <c r="BR11204" s="7"/>
      <c r="BS11204" s="7"/>
      <c r="BT11204" s="7"/>
      <c r="BU11204" s="7"/>
      <c r="BV11204" s="7"/>
      <c r="BW11204" s="7"/>
    </row>
    <row r="11205" spans="43:75" x14ac:dyDescent="0.2">
      <c r="AQ11205" s="7"/>
      <c r="AR11205" s="7"/>
      <c r="AS11205" s="7"/>
      <c r="AT11205" s="7"/>
      <c r="AU11205" s="7"/>
      <c r="AV11205" s="234"/>
      <c r="AX11205" s="7"/>
      <c r="AY11205" s="7"/>
      <c r="AZ11205" s="7"/>
      <c r="BA11205" s="7"/>
      <c r="BB11205" s="7"/>
      <c r="BC11205" s="7"/>
      <c r="BD11205" s="7"/>
      <c r="BG11205" s="7"/>
      <c r="BH11205" s="7"/>
      <c r="BI11205" s="7"/>
      <c r="BJ11205" s="7"/>
      <c r="BK11205" s="7"/>
      <c r="BL11205" s="7"/>
      <c r="BM11205" s="7"/>
      <c r="BP11205" s="7"/>
      <c r="BQ11205" s="7"/>
      <c r="BR11205" s="7"/>
      <c r="BS11205" s="7"/>
      <c r="BT11205" s="7"/>
      <c r="BU11205" s="7"/>
      <c r="BV11205" s="7"/>
      <c r="BW11205" s="7"/>
    </row>
    <row r="11206" spans="43:75" x14ac:dyDescent="0.2">
      <c r="AQ11206" s="7"/>
      <c r="AR11206" s="7"/>
      <c r="AS11206" s="7"/>
      <c r="AT11206" s="7"/>
      <c r="AU11206" s="7"/>
      <c r="AV11206" s="234"/>
      <c r="AX11206" s="7"/>
      <c r="AY11206" s="7"/>
      <c r="AZ11206" s="7"/>
      <c r="BA11206" s="7"/>
      <c r="BB11206" s="7"/>
      <c r="BC11206" s="7"/>
      <c r="BD11206" s="7"/>
      <c r="BG11206" s="7"/>
      <c r="BH11206" s="7"/>
      <c r="BI11206" s="7"/>
      <c r="BJ11206" s="7"/>
      <c r="BK11206" s="7"/>
      <c r="BL11206" s="7"/>
      <c r="BM11206" s="7"/>
      <c r="BP11206" s="7"/>
      <c r="BQ11206" s="7"/>
      <c r="BR11206" s="7"/>
      <c r="BS11206" s="7"/>
      <c r="BT11206" s="7"/>
      <c r="BU11206" s="7"/>
      <c r="BV11206" s="7"/>
      <c r="BW11206" s="7"/>
    </row>
    <row r="11207" spans="43:75" x14ac:dyDescent="0.2">
      <c r="AQ11207" s="7"/>
      <c r="AR11207" s="7"/>
      <c r="AS11207" s="7"/>
      <c r="AT11207" s="7"/>
      <c r="AU11207" s="7"/>
      <c r="AV11207" s="234"/>
      <c r="AX11207" s="7"/>
      <c r="AY11207" s="7"/>
      <c r="AZ11207" s="7"/>
      <c r="BA11207" s="7"/>
      <c r="BB11207" s="7"/>
      <c r="BC11207" s="7"/>
      <c r="BD11207" s="7"/>
      <c r="BG11207" s="7"/>
      <c r="BH11207" s="7"/>
      <c r="BI11207" s="7"/>
      <c r="BJ11207" s="7"/>
      <c r="BK11207" s="7"/>
      <c r="BL11207" s="7"/>
      <c r="BM11207" s="7"/>
      <c r="BP11207" s="7"/>
      <c r="BQ11207" s="7"/>
      <c r="BR11207" s="7"/>
      <c r="BS11207" s="7"/>
      <c r="BT11207" s="7"/>
      <c r="BU11207" s="7"/>
      <c r="BV11207" s="7"/>
      <c r="BW11207" s="7"/>
    </row>
    <row r="11208" spans="43:75" x14ac:dyDescent="0.2">
      <c r="AQ11208" s="7"/>
      <c r="AR11208" s="7"/>
      <c r="AS11208" s="7"/>
      <c r="AT11208" s="7"/>
      <c r="AU11208" s="7"/>
      <c r="AV11208" s="234"/>
      <c r="AX11208" s="7"/>
      <c r="AY11208" s="7"/>
      <c r="AZ11208" s="7"/>
      <c r="BA11208" s="7"/>
      <c r="BB11208" s="7"/>
      <c r="BC11208" s="7"/>
      <c r="BD11208" s="7"/>
      <c r="BG11208" s="7"/>
      <c r="BH11208" s="7"/>
      <c r="BI11208" s="7"/>
      <c r="BJ11208" s="7"/>
      <c r="BK11208" s="7"/>
      <c r="BL11208" s="7"/>
      <c r="BM11208" s="7"/>
      <c r="BP11208" s="7"/>
      <c r="BQ11208" s="7"/>
      <c r="BR11208" s="7"/>
      <c r="BS11208" s="7"/>
      <c r="BT11208" s="7"/>
      <c r="BU11208" s="7"/>
      <c r="BV11208" s="7"/>
      <c r="BW11208" s="7"/>
    </row>
    <row r="11209" spans="43:75" x14ac:dyDescent="0.2">
      <c r="AQ11209" s="7"/>
      <c r="AR11209" s="7"/>
      <c r="AS11209" s="7"/>
      <c r="AT11209" s="7"/>
      <c r="AU11209" s="7"/>
      <c r="AV11209" s="234"/>
      <c r="AX11209" s="7"/>
      <c r="AY11209" s="7"/>
      <c r="AZ11209" s="7"/>
      <c r="BA11209" s="7"/>
      <c r="BB11209" s="7"/>
      <c r="BC11209" s="7"/>
      <c r="BD11209" s="7"/>
      <c r="BG11209" s="7"/>
      <c r="BH11209" s="7"/>
      <c r="BI11209" s="7"/>
      <c r="BJ11209" s="7"/>
      <c r="BK11209" s="7"/>
      <c r="BL11209" s="7"/>
      <c r="BM11209" s="7"/>
      <c r="BP11209" s="7"/>
      <c r="BQ11209" s="7"/>
      <c r="BR11209" s="7"/>
      <c r="BS11209" s="7"/>
      <c r="BT11209" s="7"/>
      <c r="BU11209" s="7"/>
      <c r="BV11209" s="7"/>
      <c r="BW11209" s="7"/>
    </row>
    <row r="11210" spans="43:75" x14ac:dyDescent="0.2">
      <c r="AQ11210" s="7"/>
      <c r="AR11210" s="7"/>
      <c r="AS11210" s="7"/>
      <c r="AT11210" s="7"/>
      <c r="AU11210" s="7"/>
      <c r="AV11210" s="234"/>
      <c r="AX11210" s="7"/>
      <c r="AY11210" s="7"/>
      <c r="AZ11210" s="7"/>
      <c r="BA11210" s="7"/>
      <c r="BB11210" s="7"/>
      <c r="BC11210" s="7"/>
      <c r="BD11210" s="7"/>
      <c r="BG11210" s="7"/>
      <c r="BH11210" s="7"/>
      <c r="BI11210" s="7"/>
      <c r="BJ11210" s="7"/>
      <c r="BK11210" s="7"/>
      <c r="BL11210" s="7"/>
      <c r="BM11210" s="7"/>
      <c r="BP11210" s="7"/>
      <c r="BQ11210" s="7"/>
      <c r="BR11210" s="7"/>
      <c r="BS11210" s="7"/>
      <c r="BT11210" s="7"/>
      <c r="BU11210" s="7"/>
      <c r="BV11210" s="7"/>
      <c r="BW11210" s="7"/>
    </row>
    <row r="11211" spans="43:75" x14ac:dyDescent="0.2">
      <c r="AQ11211" s="7"/>
      <c r="AR11211" s="7"/>
      <c r="AS11211" s="7"/>
      <c r="AT11211" s="7"/>
      <c r="AU11211" s="7"/>
      <c r="AV11211" s="234"/>
      <c r="AX11211" s="7"/>
      <c r="AY11211" s="7"/>
      <c r="AZ11211" s="7"/>
      <c r="BA11211" s="7"/>
      <c r="BB11211" s="7"/>
      <c r="BC11211" s="7"/>
      <c r="BD11211" s="7"/>
      <c r="BG11211" s="7"/>
      <c r="BH11211" s="7"/>
      <c r="BI11211" s="7"/>
      <c r="BJ11211" s="7"/>
      <c r="BK11211" s="7"/>
      <c r="BL11211" s="7"/>
      <c r="BM11211" s="7"/>
      <c r="BP11211" s="7"/>
      <c r="BQ11211" s="7"/>
      <c r="BR11211" s="7"/>
      <c r="BS11211" s="7"/>
      <c r="BT11211" s="7"/>
      <c r="BU11211" s="7"/>
      <c r="BV11211" s="7"/>
      <c r="BW11211" s="7"/>
    </row>
    <row r="11212" spans="43:75" x14ac:dyDescent="0.2">
      <c r="AQ11212" s="7"/>
      <c r="AR11212" s="7"/>
      <c r="AS11212" s="7"/>
      <c r="AT11212" s="7"/>
      <c r="AU11212" s="7"/>
      <c r="AV11212" s="234"/>
      <c r="AX11212" s="7"/>
      <c r="AY11212" s="7"/>
      <c r="AZ11212" s="7"/>
      <c r="BA11212" s="7"/>
      <c r="BB11212" s="7"/>
      <c r="BC11212" s="7"/>
      <c r="BD11212" s="7"/>
      <c r="BG11212" s="7"/>
      <c r="BH11212" s="7"/>
      <c r="BI11212" s="7"/>
      <c r="BJ11212" s="7"/>
      <c r="BK11212" s="7"/>
      <c r="BL11212" s="7"/>
      <c r="BM11212" s="7"/>
      <c r="BP11212" s="7"/>
      <c r="BQ11212" s="7"/>
      <c r="BR11212" s="7"/>
      <c r="BS11212" s="7"/>
      <c r="BT11212" s="7"/>
      <c r="BU11212" s="7"/>
      <c r="BV11212" s="7"/>
      <c r="BW11212" s="7"/>
    </row>
    <row r="11213" spans="43:75" x14ac:dyDescent="0.2">
      <c r="AQ11213" s="7"/>
      <c r="AR11213" s="7"/>
      <c r="AS11213" s="7"/>
      <c r="AT11213" s="7"/>
      <c r="AU11213" s="7"/>
      <c r="AV11213" s="234"/>
      <c r="AX11213" s="7"/>
      <c r="AY11213" s="7"/>
      <c r="AZ11213" s="7"/>
      <c r="BA11213" s="7"/>
      <c r="BB11213" s="7"/>
      <c r="BC11213" s="7"/>
      <c r="BD11213" s="7"/>
      <c r="BG11213" s="7"/>
      <c r="BH11213" s="7"/>
      <c r="BI11213" s="7"/>
      <c r="BJ11213" s="7"/>
      <c r="BK11213" s="7"/>
      <c r="BL11213" s="7"/>
      <c r="BM11213" s="7"/>
      <c r="BP11213" s="7"/>
      <c r="BQ11213" s="7"/>
      <c r="BR11213" s="7"/>
      <c r="BS11213" s="7"/>
      <c r="BT11213" s="7"/>
      <c r="BU11213" s="7"/>
      <c r="BV11213" s="7"/>
      <c r="BW11213" s="7"/>
    </row>
    <row r="11214" spans="43:75" x14ac:dyDescent="0.2">
      <c r="AQ11214" s="7"/>
      <c r="AR11214" s="7"/>
      <c r="AS11214" s="7"/>
      <c r="AT11214" s="7"/>
      <c r="AU11214" s="7"/>
      <c r="AV11214" s="234"/>
      <c r="AX11214" s="7"/>
      <c r="AY11214" s="7"/>
      <c r="AZ11214" s="7"/>
      <c r="BA11214" s="7"/>
      <c r="BB11214" s="7"/>
      <c r="BC11214" s="7"/>
      <c r="BD11214" s="7"/>
      <c r="BG11214" s="7"/>
      <c r="BH11214" s="7"/>
      <c r="BI11214" s="7"/>
      <c r="BJ11214" s="7"/>
      <c r="BK11214" s="7"/>
      <c r="BL11214" s="7"/>
      <c r="BM11214" s="7"/>
      <c r="BP11214" s="7"/>
      <c r="BQ11214" s="7"/>
      <c r="BR11214" s="7"/>
      <c r="BS11214" s="7"/>
      <c r="BT11214" s="7"/>
      <c r="BU11214" s="7"/>
      <c r="BV11214" s="7"/>
      <c r="BW11214" s="7"/>
    </row>
    <row r="11215" spans="43:75" x14ac:dyDescent="0.2">
      <c r="AQ11215" s="7"/>
      <c r="AR11215" s="7"/>
      <c r="AS11215" s="7"/>
      <c r="AT11215" s="7"/>
      <c r="AU11215" s="7"/>
      <c r="AV11215" s="234"/>
      <c r="AX11215" s="7"/>
      <c r="AY11215" s="7"/>
      <c r="AZ11215" s="7"/>
      <c r="BA11215" s="7"/>
      <c r="BB11215" s="7"/>
      <c r="BC11215" s="7"/>
      <c r="BD11215" s="7"/>
      <c r="BG11215" s="7"/>
      <c r="BH11215" s="7"/>
      <c r="BI11215" s="7"/>
      <c r="BJ11215" s="7"/>
      <c r="BK11215" s="7"/>
      <c r="BL11215" s="7"/>
      <c r="BM11215" s="7"/>
      <c r="BP11215" s="7"/>
      <c r="BQ11215" s="7"/>
      <c r="BR11215" s="7"/>
      <c r="BS11215" s="7"/>
      <c r="BT11215" s="7"/>
      <c r="BU11215" s="7"/>
      <c r="BV11215" s="7"/>
      <c r="BW11215" s="7"/>
    </row>
    <row r="11216" spans="43:75" x14ac:dyDescent="0.2">
      <c r="AQ11216" s="7"/>
      <c r="AR11216" s="7"/>
      <c r="AS11216" s="7"/>
      <c r="AT11216" s="7"/>
      <c r="AU11216" s="7"/>
      <c r="AV11216" s="234"/>
      <c r="AX11216" s="7"/>
      <c r="AY11216" s="7"/>
      <c r="AZ11216" s="7"/>
      <c r="BA11216" s="7"/>
      <c r="BB11216" s="7"/>
      <c r="BC11216" s="7"/>
      <c r="BD11216" s="7"/>
      <c r="BG11216" s="7"/>
      <c r="BH11216" s="7"/>
      <c r="BI11216" s="7"/>
      <c r="BJ11216" s="7"/>
      <c r="BK11216" s="7"/>
      <c r="BL11216" s="7"/>
      <c r="BM11216" s="7"/>
      <c r="BP11216" s="7"/>
      <c r="BQ11216" s="7"/>
      <c r="BR11216" s="7"/>
      <c r="BS11216" s="7"/>
      <c r="BT11216" s="7"/>
      <c r="BU11216" s="7"/>
      <c r="BV11216" s="7"/>
      <c r="BW11216" s="7"/>
    </row>
    <row r="11217" spans="43:75" x14ac:dyDescent="0.2">
      <c r="AQ11217" s="7"/>
      <c r="AR11217" s="7"/>
      <c r="AS11217" s="7"/>
      <c r="AT11217" s="7"/>
      <c r="AU11217" s="7"/>
      <c r="AV11217" s="234"/>
      <c r="AX11217" s="7"/>
      <c r="AY11217" s="7"/>
      <c r="AZ11217" s="7"/>
      <c r="BA11217" s="7"/>
      <c r="BB11217" s="7"/>
      <c r="BC11217" s="7"/>
      <c r="BD11217" s="7"/>
      <c r="BG11217" s="7"/>
      <c r="BH11217" s="7"/>
      <c r="BI11217" s="7"/>
      <c r="BJ11217" s="7"/>
      <c r="BK11217" s="7"/>
      <c r="BL11217" s="7"/>
      <c r="BM11217" s="7"/>
      <c r="BP11217" s="7"/>
      <c r="BQ11217" s="7"/>
      <c r="BR11217" s="7"/>
      <c r="BS11217" s="7"/>
      <c r="BT11217" s="7"/>
      <c r="BU11217" s="7"/>
      <c r="BV11217" s="7"/>
      <c r="BW11217" s="7"/>
    </row>
    <row r="11218" spans="43:75" x14ac:dyDescent="0.2">
      <c r="AQ11218" s="7"/>
      <c r="AR11218" s="7"/>
      <c r="AS11218" s="7"/>
      <c r="AT11218" s="7"/>
      <c r="AU11218" s="7"/>
      <c r="AV11218" s="234"/>
      <c r="AX11218" s="7"/>
      <c r="AY11218" s="7"/>
      <c r="AZ11218" s="7"/>
      <c r="BA11218" s="7"/>
      <c r="BB11218" s="7"/>
      <c r="BC11218" s="7"/>
      <c r="BD11218" s="7"/>
      <c r="BG11218" s="7"/>
      <c r="BH11218" s="7"/>
      <c r="BI11218" s="7"/>
      <c r="BJ11218" s="7"/>
      <c r="BK11218" s="7"/>
      <c r="BL11218" s="7"/>
      <c r="BM11218" s="7"/>
      <c r="BP11218" s="7"/>
      <c r="BQ11218" s="7"/>
      <c r="BR11218" s="7"/>
      <c r="BS11218" s="7"/>
      <c r="BT11218" s="7"/>
      <c r="BU11218" s="7"/>
      <c r="BV11218" s="7"/>
      <c r="BW11218" s="7"/>
    </row>
    <row r="11219" spans="43:75" x14ac:dyDescent="0.2">
      <c r="AQ11219" s="7"/>
      <c r="AR11219" s="7"/>
      <c r="AS11219" s="7"/>
      <c r="AT11219" s="7"/>
      <c r="AU11219" s="7"/>
      <c r="AV11219" s="234"/>
      <c r="AX11219" s="7"/>
      <c r="AY11219" s="7"/>
      <c r="AZ11219" s="7"/>
      <c r="BA11219" s="7"/>
      <c r="BB11219" s="7"/>
      <c r="BC11219" s="7"/>
      <c r="BD11219" s="7"/>
      <c r="BG11219" s="7"/>
      <c r="BH11219" s="7"/>
      <c r="BI11219" s="7"/>
      <c r="BJ11219" s="7"/>
      <c r="BK11219" s="7"/>
      <c r="BL11219" s="7"/>
      <c r="BM11219" s="7"/>
      <c r="BP11219" s="7"/>
      <c r="BQ11219" s="7"/>
      <c r="BR11219" s="7"/>
      <c r="BS11219" s="7"/>
      <c r="BT11219" s="7"/>
      <c r="BU11219" s="7"/>
      <c r="BV11219" s="7"/>
      <c r="BW11219" s="7"/>
    </row>
    <row r="11220" spans="43:75" x14ac:dyDescent="0.2">
      <c r="AQ11220" s="7"/>
      <c r="AR11220" s="7"/>
      <c r="AS11220" s="7"/>
      <c r="AT11220" s="7"/>
      <c r="AU11220" s="7"/>
      <c r="AV11220" s="234"/>
      <c r="AX11220" s="7"/>
      <c r="AY11220" s="7"/>
      <c r="AZ11220" s="7"/>
      <c r="BA11220" s="7"/>
      <c r="BB11220" s="7"/>
      <c r="BC11220" s="7"/>
      <c r="BD11220" s="7"/>
      <c r="BG11220" s="7"/>
      <c r="BH11220" s="7"/>
      <c r="BI11220" s="7"/>
      <c r="BJ11220" s="7"/>
      <c r="BK11220" s="7"/>
      <c r="BL11220" s="7"/>
      <c r="BM11220" s="7"/>
      <c r="BP11220" s="7"/>
      <c r="BQ11220" s="7"/>
      <c r="BR11220" s="7"/>
      <c r="BS11220" s="7"/>
      <c r="BT11220" s="7"/>
      <c r="BU11220" s="7"/>
      <c r="BV11220" s="7"/>
      <c r="BW11220" s="7"/>
    </row>
    <row r="11221" spans="43:75" x14ac:dyDescent="0.2">
      <c r="AQ11221" s="7"/>
      <c r="AR11221" s="7"/>
      <c r="AS11221" s="7"/>
      <c r="AT11221" s="7"/>
      <c r="AU11221" s="7"/>
      <c r="AV11221" s="234"/>
      <c r="AX11221" s="7"/>
      <c r="AY11221" s="7"/>
      <c r="AZ11221" s="7"/>
      <c r="BA11221" s="7"/>
      <c r="BB11221" s="7"/>
      <c r="BC11221" s="7"/>
      <c r="BD11221" s="7"/>
      <c r="BG11221" s="7"/>
      <c r="BH11221" s="7"/>
      <c r="BI11221" s="7"/>
      <c r="BJ11221" s="7"/>
      <c r="BK11221" s="7"/>
      <c r="BL11221" s="7"/>
      <c r="BM11221" s="7"/>
      <c r="BP11221" s="7"/>
      <c r="BQ11221" s="7"/>
      <c r="BR11221" s="7"/>
      <c r="BS11221" s="7"/>
      <c r="BT11221" s="7"/>
      <c r="BU11221" s="7"/>
      <c r="BV11221" s="7"/>
      <c r="BW11221" s="7"/>
    </row>
    <row r="11222" spans="43:75" x14ac:dyDescent="0.2">
      <c r="AQ11222" s="7"/>
      <c r="AR11222" s="7"/>
      <c r="AS11222" s="7"/>
      <c r="AT11222" s="7"/>
      <c r="AU11222" s="7"/>
      <c r="AV11222" s="234"/>
      <c r="AX11222" s="7"/>
      <c r="AY11222" s="7"/>
      <c r="AZ11222" s="7"/>
      <c r="BA11222" s="7"/>
      <c r="BB11222" s="7"/>
      <c r="BC11222" s="7"/>
      <c r="BD11222" s="7"/>
      <c r="BG11222" s="7"/>
      <c r="BH11222" s="7"/>
      <c r="BI11222" s="7"/>
      <c r="BJ11222" s="7"/>
      <c r="BK11222" s="7"/>
      <c r="BL11222" s="7"/>
      <c r="BM11222" s="7"/>
      <c r="BP11222" s="7"/>
      <c r="BQ11222" s="7"/>
      <c r="BR11222" s="7"/>
      <c r="BS11222" s="7"/>
      <c r="BT11222" s="7"/>
      <c r="BU11222" s="7"/>
      <c r="BV11222" s="7"/>
      <c r="BW11222" s="7"/>
    </row>
    <row r="11223" spans="43:75" x14ac:dyDescent="0.2">
      <c r="AQ11223" s="7"/>
      <c r="AR11223" s="7"/>
      <c r="AS11223" s="7"/>
      <c r="AT11223" s="7"/>
      <c r="AU11223" s="7"/>
      <c r="AV11223" s="234"/>
      <c r="AX11223" s="7"/>
      <c r="AY11223" s="7"/>
      <c r="AZ11223" s="7"/>
      <c r="BA11223" s="7"/>
      <c r="BB11223" s="7"/>
      <c r="BC11223" s="7"/>
      <c r="BD11223" s="7"/>
      <c r="BG11223" s="7"/>
      <c r="BH11223" s="7"/>
      <c r="BI11223" s="7"/>
      <c r="BJ11223" s="7"/>
      <c r="BK11223" s="7"/>
      <c r="BL11223" s="7"/>
      <c r="BM11223" s="7"/>
      <c r="BP11223" s="7"/>
      <c r="BQ11223" s="7"/>
      <c r="BR11223" s="7"/>
      <c r="BS11223" s="7"/>
      <c r="BT11223" s="7"/>
      <c r="BU11223" s="7"/>
      <c r="BV11223" s="7"/>
      <c r="BW11223" s="7"/>
    </row>
    <row r="11224" spans="43:75" x14ac:dyDescent="0.2">
      <c r="AQ11224" s="7"/>
      <c r="AR11224" s="7"/>
      <c r="AS11224" s="7"/>
      <c r="AT11224" s="7"/>
      <c r="AU11224" s="7"/>
      <c r="AV11224" s="234"/>
      <c r="AX11224" s="7"/>
      <c r="AY11224" s="7"/>
      <c r="AZ11224" s="7"/>
      <c r="BA11224" s="7"/>
      <c r="BB11224" s="7"/>
      <c r="BC11224" s="7"/>
      <c r="BD11224" s="7"/>
      <c r="BG11224" s="7"/>
      <c r="BH11224" s="7"/>
      <c r="BI11224" s="7"/>
      <c r="BJ11224" s="7"/>
      <c r="BK11224" s="7"/>
      <c r="BL11224" s="7"/>
      <c r="BM11224" s="7"/>
      <c r="BP11224" s="7"/>
      <c r="BQ11224" s="7"/>
      <c r="BR11224" s="7"/>
      <c r="BS11224" s="7"/>
      <c r="BT11224" s="7"/>
      <c r="BU11224" s="7"/>
      <c r="BV11224" s="7"/>
      <c r="BW11224" s="7"/>
    </row>
    <row r="11225" spans="43:75" x14ac:dyDescent="0.2">
      <c r="AQ11225" s="7"/>
      <c r="AR11225" s="7"/>
      <c r="AS11225" s="7"/>
      <c r="AT11225" s="7"/>
      <c r="AU11225" s="7"/>
      <c r="AV11225" s="234"/>
      <c r="AX11225" s="7"/>
      <c r="AY11225" s="7"/>
      <c r="AZ11225" s="7"/>
      <c r="BA11225" s="7"/>
      <c r="BB11225" s="7"/>
      <c r="BC11225" s="7"/>
      <c r="BD11225" s="7"/>
      <c r="BG11225" s="7"/>
      <c r="BH11225" s="7"/>
      <c r="BI11225" s="7"/>
      <c r="BJ11225" s="7"/>
      <c r="BK11225" s="7"/>
      <c r="BL11225" s="7"/>
      <c r="BM11225" s="7"/>
      <c r="BP11225" s="7"/>
      <c r="BQ11225" s="7"/>
      <c r="BR11225" s="7"/>
      <c r="BS11225" s="7"/>
      <c r="BT11225" s="7"/>
      <c r="BU11225" s="7"/>
      <c r="BV11225" s="7"/>
      <c r="BW11225" s="7"/>
    </row>
    <row r="11226" spans="43:75" x14ac:dyDescent="0.2">
      <c r="AQ11226" s="7"/>
      <c r="AR11226" s="7"/>
      <c r="AS11226" s="7"/>
      <c r="AT11226" s="7"/>
      <c r="AU11226" s="7"/>
      <c r="AV11226" s="234"/>
      <c r="AX11226" s="7"/>
      <c r="AY11226" s="7"/>
      <c r="AZ11226" s="7"/>
      <c r="BA11226" s="7"/>
      <c r="BB11226" s="7"/>
      <c r="BC11226" s="7"/>
      <c r="BD11226" s="7"/>
      <c r="BG11226" s="7"/>
      <c r="BH11226" s="7"/>
      <c r="BI11226" s="7"/>
      <c r="BJ11226" s="7"/>
      <c r="BK11226" s="7"/>
      <c r="BL11226" s="7"/>
      <c r="BM11226" s="7"/>
      <c r="BP11226" s="7"/>
      <c r="BQ11226" s="7"/>
      <c r="BR11226" s="7"/>
      <c r="BS11226" s="7"/>
      <c r="BT11226" s="7"/>
      <c r="BU11226" s="7"/>
      <c r="BV11226" s="7"/>
      <c r="BW11226" s="7"/>
    </row>
    <row r="11227" spans="43:75" x14ac:dyDescent="0.2">
      <c r="AQ11227" s="7"/>
      <c r="AR11227" s="7"/>
      <c r="AS11227" s="7"/>
      <c r="AT11227" s="7"/>
      <c r="AU11227" s="7"/>
      <c r="AV11227" s="234"/>
      <c r="AX11227" s="7"/>
      <c r="AY11227" s="7"/>
      <c r="AZ11227" s="7"/>
      <c r="BA11227" s="7"/>
      <c r="BB11227" s="7"/>
      <c r="BC11227" s="7"/>
      <c r="BD11227" s="7"/>
      <c r="BG11227" s="7"/>
      <c r="BH11227" s="7"/>
      <c r="BI11227" s="7"/>
      <c r="BJ11227" s="7"/>
      <c r="BK11227" s="7"/>
      <c r="BL11227" s="7"/>
      <c r="BM11227" s="7"/>
      <c r="BP11227" s="7"/>
      <c r="BQ11227" s="7"/>
      <c r="BR11227" s="7"/>
      <c r="BS11227" s="7"/>
      <c r="BT11227" s="7"/>
      <c r="BU11227" s="7"/>
      <c r="BV11227" s="7"/>
      <c r="BW11227" s="7"/>
    </row>
    <row r="11228" spans="43:75" x14ac:dyDescent="0.2">
      <c r="AQ11228" s="7"/>
      <c r="AR11228" s="7"/>
      <c r="AS11228" s="7"/>
      <c r="AT11228" s="7"/>
      <c r="AU11228" s="7"/>
      <c r="AV11228" s="234"/>
      <c r="AX11228" s="7"/>
      <c r="AY11228" s="7"/>
      <c r="AZ11228" s="7"/>
      <c r="BA11228" s="7"/>
      <c r="BB11228" s="7"/>
      <c r="BC11228" s="7"/>
      <c r="BD11228" s="7"/>
      <c r="BG11228" s="7"/>
      <c r="BH11228" s="7"/>
      <c r="BI11228" s="7"/>
      <c r="BJ11228" s="7"/>
      <c r="BK11228" s="7"/>
      <c r="BL11228" s="7"/>
      <c r="BM11228" s="7"/>
      <c r="BP11228" s="7"/>
      <c r="BQ11228" s="7"/>
      <c r="BR11228" s="7"/>
      <c r="BS11228" s="7"/>
      <c r="BT11228" s="7"/>
      <c r="BU11228" s="7"/>
      <c r="BV11228" s="7"/>
      <c r="BW11228" s="7"/>
    </row>
    <row r="11229" spans="43:75" x14ac:dyDescent="0.2">
      <c r="AQ11229" s="7"/>
      <c r="AR11229" s="7"/>
      <c r="AS11229" s="7"/>
      <c r="AT11229" s="7"/>
      <c r="AU11229" s="7"/>
      <c r="AV11229" s="234"/>
      <c r="AX11229" s="7"/>
      <c r="AY11229" s="7"/>
      <c r="AZ11229" s="7"/>
      <c r="BA11229" s="7"/>
      <c r="BB11229" s="7"/>
      <c r="BC11229" s="7"/>
      <c r="BD11229" s="7"/>
      <c r="BG11229" s="7"/>
      <c r="BH11229" s="7"/>
      <c r="BI11229" s="7"/>
      <c r="BJ11229" s="7"/>
      <c r="BK11229" s="7"/>
      <c r="BL11229" s="7"/>
      <c r="BM11229" s="7"/>
      <c r="BP11229" s="7"/>
      <c r="BQ11229" s="7"/>
      <c r="BR11229" s="7"/>
      <c r="BS11229" s="7"/>
      <c r="BT11229" s="7"/>
      <c r="BU11229" s="7"/>
      <c r="BV11229" s="7"/>
      <c r="BW11229" s="7"/>
    </row>
    <row r="11230" spans="43:75" x14ac:dyDescent="0.2">
      <c r="AQ11230" s="7"/>
      <c r="AR11230" s="7"/>
      <c r="AS11230" s="7"/>
      <c r="AT11230" s="7"/>
      <c r="AU11230" s="7"/>
      <c r="AV11230" s="234"/>
      <c r="AX11230" s="7"/>
      <c r="AY11230" s="7"/>
      <c r="AZ11230" s="7"/>
      <c r="BA11230" s="7"/>
      <c r="BB11230" s="7"/>
      <c r="BC11230" s="7"/>
      <c r="BD11230" s="7"/>
      <c r="BG11230" s="7"/>
      <c r="BH11230" s="7"/>
      <c r="BI11230" s="7"/>
      <c r="BJ11230" s="7"/>
      <c r="BK11230" s="7"/>
      <c r="BL11230" s="7"/>
      <c r="BM11230" s="7"/>
      <c r="BP11230" s="7"/>
      <c r="BQ11230" s="7"/>
      <c r="BR11230" s="7"/>
      <c r="BS11230" s="7"/>
      <c r="BT11230" s="7"/>
      <c r="BU11230" s="7"/>
      <c r="BV11230" s="7"/>
      <c r="BW11230" s="7"/>
    </row>
    <row r="11231" spans="43:75" x14ac:dyDescent="0.2">
      <c r="AQ11231" s="7"/>
      <c r="AR11231" s="7"/>
      <c r="AS11231" s="7"/>
      <c r="AT11231" s="7"/>
      <c r="AU11231" s="7"/>
      <c r="AV11231" s="234"/>
      <c r="AX11231" s="7"/>
      <c r="AY11231" s="7"/>
      <c r="AZ11231" s="7"/>
      <c r="BA11231" s="7"/>
      <c r="BB11231" s="7"/>
      <c r="BC11231" s="7"/>
      <c r="BD11231" s="7"/>
      <c r="BG11231" s="7"/>
      <c r="BH11231" s="7"/>
      <c r="BI11231" s="7"/>
      <c r="BJ11231" s="7"/>
      <c r="BK11231" s="7"/>
      <c r="BL11231" s="7"/>
      <c r="BM11231" s="7"/>
      <c r="BP11231" s="7"/>
      <c r="BQ11231" s="7"/>
      <c r="BR11231" s="7"/>
      <c r="BS11231" s="7"/>
      <c r="BT11231" s="7"/>
      <c r="BU11231" s="7"/>
      <c r="BV11231" s="7"/>
      <c r="BW11231" s="7"/>
    </row>
    <row r="11232" spans="43:75" x14ac:dyDescent="0.2">
      <c r="AQ11232" s="7"/>
      <c r="AR11232" s="7"/>
      <c r="AS11232" s="7"/>
      <c r="AT11232" s="7"/>
      <c r="AU11232" s="7"/>
      <c r="AV11232" s="234"/>
      <c r="AX11232" s="7"/>
      <c r="AY11232" s="7"/>
      <c r="AZ11232" s="7"/>
      <c r="BA11232" s="7"/>
      <c r="BB11232" s="7"/>
      <c r="BC11232" s="7"/>
      <c r="BD11232" s="7"/>
      <c r="BG11232" s="7"/>
      <c r="BH11232" s="7"/>
      <c r="BI11232" s="7"/>
      <c r="BJ11232" s="7"/>
      <c r="BK11232" s="7"/>
      <c r="BL11232" s="7"/>
      <c r="BM11232" s="7"/>
      <c r="BP11232" s="7"/>
      <c r="BQ11232" s="7"/>
      <c r="BR11232" s="7"/>
      <c r="BS11232" s="7"/>
      <c r="BT11232" s="7"/>
      <c r="BU11232" s="7"/>
      <c r="BV11232" s="7"/>
      <c r="BW11232" s="7"/>
    </row>
    <row r="11233" spans="43:75" x14ac:dyDescent="0.2">
      <c r="AQ11233" s="7"/>
      <c r="AR11233" s="7"/>
      <c r="AS11233" s="7"/>
      <c r="AT11233" s="7"/>
      <c r="AU11233" s="7"/>
      <c r="AV11233" s="234"/>
      <c r="AX11233" s="7"/>
      <c r="AY11233" s="7"/>
      <c r="AZ11233" s="7"/>
      <c r="BA11233" s="7"/>
      <c r="BB11233" s="7"/>
      <c r="BC11233" s="7"/>
      <c r="BD11233" s="7"/>
      <c r="BG11233" s="7"/>
      <c r="BH11233" s="7"/>
      <c r="BI11233" s="7"/>
      <c r="BJ11233" s="7"/>
      <c r="BK11233" s="7"/>
      <c r="BL11233" s="7"/>
      <c r="BM11233" s="7"/>
      <c r="BP11233" s="7"/>
      <c r="BQ11233" s="7"/>
      <c r="BR11233" s="7"/>
      <c r="BS11233" s="7"/>
      <c r="BT11233" s="7"/>
      <c r="BU11233" s="7"/>
      <c r="BV11233" s="7"/>
      <c r="BW11233" s="7"/>
    </row>
    <row r="11234" spans="43:75" x14ac:dyDescent="0.2">
      <c r="AQ11234" s="7"/>
      <c r="AR11234" s="7"/>
      <c r="AS11234" s="7"/>
      <c r="AT11234" s="7"/>
      <c r="AU11234" s="7"/>
      <c r="AV11234" s="234"/>
      <c r="AX11234" s="7"/>
      <c r="AY11234" s="7"/>
      <c r="AZ11234" s="7"/>
      <c r="BA11234" s="7"/>
      <c r="BB11234" s="7"/>
      <c r="BC11234" s="7"/>
      <c r="BD11234" s="7"/>
      <c r="BG11234" s="7"/>
      <c r="BH11234" s="7"/>
      <c r="BI11234" s="7"/>
      <c r="BJ11234" s="7"/>
      <c r="BK11234" s="7"/>
      <c r="BL11234" s="7"/>
      <c r="BM11234" s="7"/>
      <c r="BP11234" s="7"/>
      <c r="BQ11234" s="7"/>
      <c r="BR11234" s="7"/>
      <c r="BS11234" s="7"/>
      <c r="BT11234" s="7"/>
      <c r="BU11234" s="7"/>
      <c r="BV11234" s="7"/>
      <c r="BW11234" s="7"/>
    </row>
    <row r="11235" spans="43:75" x14ac:dyDescent="0.2">
      <c r="AQ11235" s="7"/>
      <c r="AR11235" s="7"/>
      <c r="AS11235" s="7"/>
      <c r="AT11235" s="7"/>
      <c r="AU11235" s="7"/>
      <c r="AV11235" s="234"/>
      <c r="AX11235" s="7"/>
      <c r="AY11235" s="7"/>
      <c r="AZ11235" s="7"/>
      <c r="BA11235" s="7"/>
      <c r="BB11235" s="7"/>
      <c r="BC11235" s="7"/>
      <c r="BD11235" s="7"/>
      <c r="BG11235" s="7"/>
      <c r="BH11235" s="7"/>
      <c r="BI11235" s="7"/>
      <c r="BJ11235" s="7"/>
      <c r="BK11235" s="7"/>
      <c r="BL11235" s="7"/>
      <c r="BM11235" s="7"/>
      <c r="BP11235" s="7"/>
      <c r="BQ11235" s="7"/>
      <c r="BR11235" s="7"/>
      <c r="BS11235" s="7"/>
      <c r="BT11235" s="7"/>
      <c r="BU11235" s="7"/>
      <c r="BV11235" s="7"/>
      <c r="BW11235" s="7"/>
    </row>
    <row r="11236" spans="43:75" x14ac:dyDescent="0.2">
      <c r="AQ11236" s="7"/>
      <c r="AR11236" s="7"/>
      <c r="AS11236" s="7"/>
      <c r="AT11236" s="7"/>
      <c r="AU11236" s="7"/>
      <c r="AV11236" s="234"/>
      <c r="AX11236" s="7"/>
      <c r="AY11236" s="7"/>
      <c r="AZ11236" s="7"/>
      <c r="BA11236" s="7"/>
      <c r="BB11236" s="7"/>
      <c r="BC11236" s="7"/>
      <c r="BD11236" s="7"/>
      <c r="BG11236" s="7"/>
      <c r="BH11236" s="7"/>
      <c r="BI11236" s="7"/>
      <c r="BJ11236" s="7"/>
      <c r="BK11236" s="7"/>
      <c r="BL11236" s="7"/>
      <c r="BM11236" s="7"/>
      <c r="BP11236" s="7"/>
      <c r="BQ11236" s="7"/>
      <c r="BR11236" s="7"/>
      <c r="BS11236" s="7"/>
      <c r="BT11236" s="7"/>
      <c r="BU11236" s="7"/>
      <c r="BV11236" s="7"/>
      <c r="BW11236" s="7"/>
    </row>
    <row r="11237" spans="43:75" x14ac:dyDescent="0.2">
      <c r="AQ11237" s="7"/>
      <c r="AR11237" s="7"/>
      <c r="AS11237" s="7"/>
      <c r="AT11237" s="7"/>
      <c r="AU11237" s="7"/>
      <c r="AV11237" s="234"/>
      <c r="AX11237" s="7"/>
      <c r="AY11237" s="7"/>
      <c r="AZ11237" s="7"/>
      <c r="BA11237" s="7"/>
      <c r="BB11237" s="7"/>
      <c r="BC11237" s="7"/>
      <c r="BD11237" s="7"/>
      <c r="BG11237" s="7"/>
      <c r="BH11237" s="7"/>
      <c r="BI11237" s="7"/>
      <c r="BJ11237" s="7"/>
      <c r="BK11237" s="7"/>
      <c r="BL11237" s="7"/>
      <c r="BM11237" s="7"/>
      <c r="BP11237" s="7"/>
      <c r="BQ11237" s="7"/>
      <c r="BR11237" s="7"/>
      <c r="BS11237" s="7"/>
      <c r="BT11237" s="7"/>
      <c r="BU11237" s="7"/>
      <c r="BV11237" s="7"/>
      <c r="BW11237" s="7"/>
    </row>
    <row r="11238" spans="43:75" x14ac:dyDescent="0.2">
      <c r="AQ11238" s="7"/>
      <c r="AR11238" s="7"/>
      <c r="AS11238" s="7"/>
      <c r="AT11238" s="7"/>
      <c r="AU11238" s="7"/>
      <c r="AV11238" s="234"/>
      <c r="AX11238" s="7"/>
      <c r="AY11238" s="7"/>
      <c r="AZ11238" s="7"/>
      <c r="BA11238" s="7"/>
      <c r="BB11238" s="7"/>
      <c r="BC11238" s="7"/>
      <c r="BD11238" s="7"/>
      <c r="BG11238" s="7"/>
      <c r="BH11238" s="7"/>
      <c r="BI11238" s="7"/>
      <c r="BJ11238" s="7"/>
      <c r="BK11238" s="7"/>
      <c r="BL11238" s="7"/>
      <c r="BM11238" s="7"/>
      <c r="BP11238" s="7"/>
      <c r="BQ11238" s="7"/>
      <c r="BR11238" s="7"/>
      <c r="BS11238" s="7"/>
      <c r="BT11238" s="7"/>
      <c r="BU11238" s="7"/>
      <c r="BV11238" s="7"/>
      <c r="BW11238" s="7"/>
    </row>
    <row r="11239" spans="43:75" x14ac:dyDescent="0.2">
      <c r="AQ11239" s="7"/>
      <c r="AR11239" s="7"/>
      <c r="AS11239" s="7"/>
      <c r="AT11239" s="7"/>
      <c r="AU11239" s="7"/>
      <c r="AV11239" s="234"/>
      <c r="AX11239" s="7"/>
      <c r="AY11239" s="7"/>
      <c r="AZ11239" s="7"/>
      <c r="BA11239" s="7"/>
      <c r="BB11239" s="7"/>
      <c r="BC11239" s="7"/>
      <c r="BD11239" s="7"/>
      <c r="BG11239" s="7"/>
      <c r="BH11239" s="7"/>
      <c r="BI11239" s="7"/>
      <c r="BJ11239" s="7"/>
      <c r="BK11239" s="7"/>
      <c r="BL11239" s="7"/>
      <c r="BM11239" s="7"/>
      <c r="BP11239" s="7"/>
      <c r="BQ11239" s="7"/>
      <c r="BR11239" s="7"/>
      <c r="BS11239" s="7"/>
      <c r="BT11239" s="7"/>
      <c r="BU11239" s="7"/>
      <c r="BV11239" s="7"/>
      <c r="BW11239" s="7"/>
    </row>
    <row r="11240" spans="43:75" x14ac:dyDescent="0.2">
      <c r="AQ11240" s="7"/>
      <c r="AR11240" s="7"/>
      <c r="AS11240" s="7"/>
      <c r="AT11240" s="7"/>
      <c r="AU11240" s="7"/>
      <c r="AV11240" s="234"/>
      <c r="AX11240" s="7"/>
      <c r="AY11240" s="7"/>
      <c r="AZ11240" s="7"/>
      <c r="BA11240" s="7"/>
      <c r="BB11240" s="7"/>
      <c r="BC11240" s="7"/>
      <c r="BD11240" s="7"/>
      <c r="BG11240" s="7"/>
      <c r="BH11240" s="7"/>
      <c r="BI11240" s="7"/>
      <c r="BJ11240" s="7"/>
      <c r="BK11240" s="7"/>
      <c r="BL11240" s="7"/>
      <c r="BM11240" s="7"/>
      <c r="BP11240" s="7"/>
      <c r="BQ11240" s="7"/>
      <c r="BR11240" s="7"/>
      <c r="BS11240" s="7"/>
      <c r="BT11240" s="7"/>
      <c r="BU11240" s="7"/>
      <c r="BV11240" s="7"/>
      <c r="BW11240" s="7"/>
    </row>
    <row r="11241" spans="43:75" x14ac:dyDescent="0.2">
      <c r="AQ11241" s="7"/>
      <c r="AR11241" s="7"/>
      <c r="AS11241" s="7"/>
      <c r="AT11241" s="7"/>
      <c r="AU11241" s="7"/>
      <c r="AV11241" s="234"/>
      <c r="AX11241" s="7"/>
      <c r="AY11241" s="7"/>
      <c r="AZ11241" s="7"/>
      <c r="BA11241" s="7"/>
      <c r="BB11241" s="7"/>
      <c r="BC11241" s="7"/>
      <c r="BD11241" s="7"/>
      <c r="BG11241" s="7"/>
      <c r="BH11241" s="7"/>
      <c r="BI11241" s="7"/>
      <c r="BJ11241" s="7"/>
      <c r="BK11241" s="7"/>
      <c r="BL11241" s="7"/>
      <c r="BM11241" s="7"/>
      <c r="BP11241" s="7"/>
      <c r="BQ11241" s="7"/>
      <c r="BR11241" s="7"/>
      <c r="BS11241" s="7"/>
      <c r="BT11241" s="7"/>
      <c r="BU11241" s="7"/>
      <c r="BV11241" s="7"/>
      <c r="BW11241" s="7"/>
    </row>
    <row r="11242" spans="43:75" x14ac:dyDescent="0.2">
      <c r="AQ11242" s="7"/>
      <c r="AR11242" s="7"/>
      <c r="AS11242" s="7"/>
      <c r="AT11242" s="7"/>
      <c r="AU11242" s="7"/>
      <c r="AV11242" s="234"/>
      <c r="AX11242" s="7"/>
      <c r="AY11242" s="7"/>
      <c r="AZ11242" s="7"/>
      <c r="BA11242" s="7"/>
      <c r="BB11242" s="7"/>
      <c r="BC11242" s="7"/>
      <c r="BD11242" s="7"/>
      <c r="BG11242" s="7"/>
      <c r="BH11242" s="7"/>
      <c r="BI11242" s="7"/>
      <c r="BJ11242" s="7"/>
      <c r="BK11242" s="7"/>
      <c r="BL11242" s="7"/>
      <c r="BM11242" s="7"/>
      <c r="BP11242" s="7"/>
      <c r="BQ11242" s="7"/>
      <c r="BR11242" s="7"/>
      <c r="BS11242" s="7"/>
      <c r="BT11242" s="7"/>
      <c r="BU11242" s="7"/>
      <c r="BV11242" s="7"/>
      <c r="BW11242" s="7"/>
    </row>
    <row r="11243" spans="43:75" x14ac:dyDescent="0.2">
      <c r="AQ11243" s="7"/>
      <c r="AR11243" s="7"/>
      <c r="AS11243" s="7"/>
      <c r="AT11243" s="7"/>
      <c r="AU11243" s="7"/>
      <c r="AV11243" s="234"/>
      <c r="AX11243" s="7"/>
      <c r="AY11243" s="7"/>
      <c r="AZ11243" s="7"/>
      <c r="BA11243" s="7"/>
      <c r="BB11243" s="7"/>
      <c r="BC11243" s="7"/>
      <c r="BD11243" s="7"/>
      <c r="BG11243" s="7"/>
      <c r="BH11243" s="7"/>
      <c r="BI11243" s="7"/>
      <c r="BJ11243" s="7"/>
      <c r="BK11243" s="7"/>
      <c r="BL11243" s="7"/>
      <c r="BM11243" s="7"/>
      <c r="BP11243" s="7"/>
      <c r="BQ11243" s="7"/>
      <c r="BR11243" s="7"/>
      <c r="BS11243" s="7"/>
      <c r="BT11243" s="7"/>
      <c r="BU11243" s="7"/>
      <c r="BV11243" s="7"/>
      <c r="BW11243" s="7"/>
    </row>
    <row r="11244" spans="43:75" x14ac:dyDescent="0.2">
      <c r="AQ11244" s="7"/>
      <c r="AR11244" s="7"/>
      <c r="AS11244" s="7"/>
      <c r="AT11244" s="7"/>
      <c r="AU11244" s="7"/>
      <c r="AV11244" s="234"/>
      <c r="AX11244" s="7"/>
      <c r="AY11244" s="7"/>
      <c r="AZ11244" s="7"/>
      <c r="BA11244" s="7"/>
      <c r="BB11244" s="7"/>
      <c r="BC11244" s="7"/>
      <c r="BD11244" s="7"/>
      <c r="BG11244" s="7"/>
      <c r="BH11244" s="7"/>
      <c r="BI11244" s="7"/>
      <c r="BJ11244" s="7"/>
      <c r="BK11244" s="7"/>
      <c r="BL11244" s="7"/>
      <c r="BM11244" s="7"/>
      <c r="BP11244" s="7"/>
      <c r="BQ11244" s="7"/>
      <c r="BR11244" s="7"/>
      <c r="BS11244" s="7"/>
      <c r="BT11244" s="7"/>
      <c r="BU11244" s="7"/>
      <c r="BV11244" s="7"/>
      <c r="BW11244" s="7"/>
    </row>
    <row r="11245" spans="43:75" x14ac:dyDescent="0.2">
      <c r="AQ11245" s="7"/>
      <c r="AR11245" s="7"/>
      <c r="AS11245" s="7"/>
      <c r="AT11245" s="7"/>
      <c r="AU11245" s="7"/>
      <c r="AV11245" s="234"/>
      <c r="AX11245" s="7"/>
      <c r="AY11245" s="7"/>
      <c r="AZ11245" s="7"/>
      <c r="BA11245" s="7"/>
      <c r="BB11245" s="7"/>
      <c r="BC11245" s="7"/>
      <c r="BD11245" s="7"/>
      <c r="BG11245" s="7"/>
      <c r="BH11245" s="7"/>
      <c r="BI11245" s="7"/>
      <c r="BJ11245" s="7"/>
      <c r="BK11245" s="7"/>
      <c r="BL11245" s="7"/>
      <c r="BM11245" s="7"/>
      <c r="BP11245" s="7"/>
      <c r="BQ11245" s="7"/>
      <c r="BR11245" s="7"/>
      <c r="BS11245" s="7"/>
      <c r="BT11245" s="7"/>
      <c r="BU11245" s="7"/>
      <c r="BV11245" s="7"/>
      <c r="BW11245" s="7"/>
    </row>
    <row r="11246" spans="43:75" x14ac:dyDescent="0.2">
      <c r="AQ11246" s="7"/>
      <c r="AR11246" s="7"/>
      <c r="AS11246" s="7"/>
      <c r="AT11246" s="7"/>
      <c r="AU11246" s="7"/>
      <c r="AV11246" s="234"/>
      <c r="AX11246" s="7"/>
      <c r="AY11246" s="7"/>
      <c r="AZ11246" s="7"/>
      <c r="BA11246" s="7"/>
      <c r="BB11246" s="7"/>
      <c r="BC11246" s="7"/>
      <c r="BD11246" s="7"/>
      <c r="BG11246" s="7"/>
      <c r="BH11246" s="7"/>
      <c r="BI11246" s="7"/>
      <c r="BJ11246" s="7"/>
      <c r="BK11246" s="7"/>
      <c r="BL11246" s="7"/>
      <c r="BM11246" s="7"/>
      <c r="BP11246" s="7"/>
      <c r="BQ11246" s="7"/>
      <c r="BR11246" s="7"/>
      <c r="BS11246" s="7"/>
      <c r="BT11246" s="7"/>
      <c r="BU11246" s="7"/>
      <c r="BV11246" s="7"/>
      <c r="BW11246" s="7"/>
    </row>
    <row r="11247" spans="43:75" x14ac:dyDescent="0.2">
      <c r="AQ11247" s="7"/>
      <c r="AR11247" s="7"/>
      <c r="AS11247" s="7"/>
      <c r="AT11247" s="7"/>
      <c r="AU11247" s="7"/>
      <c r="AV11247" s="234"/>
      <c r="AX11247" s="7"/>
      <c r="AY11247" s="7"/>
      <c r="AZ11247" s="7"/>
      <c r="BA11247" s="7"/>
      <c r="BB11247" s="7"/>
      <c r="BC11247" s="7"/>
      <c r="BD11247" s="7"/>
      <c r="BG11247" s="7"/>
      <c r="BH11247" s="7"/>
      <c r="BI11247" s="7"/>
      <c r="BJ11247" s="7"/>
      <c r="BK11247" s="7"/>
      <c r="BL11247" s="7"/>
      <c r="BM11247" s="7"/>
      <c r="BP11247" s="7"/>
      <c r="BQ11247" s="7"/>
      <c r="BR11247" s="7"/>
      <c r="BS11247" s="7"/>
      <c r="BT11247" s="7"/>
      <c r="BU11247" s="7"/>
      <c r="BV11247" s="7"/>
      <c r="BW11247" s="7"/>
    </row>
    <row r="11248" spans="43:75" x14ac:dyDescent="0.2">
      <c r="AQ11248" s="7"/>
      <c r="AR11248" s="7"/>
      <c r="AS11248" s="7"/>
      <c r="AT11248" s="7"/>
      <c r="AU11248" s="7"/>
      <c r="AV11248" s="234"/>
      <c r="AX11248" s="7"/>
      <c r="AY11248" s="7"/>
      <c r="AZ11248" s="7"/>
      <c r="BA11248" s="7"/>
      <c r="BB11248" s="7"/>
      <c r="BC11248" s="7"/>
      <c r="BD11248" s="7"/>
      <c r="BG11248" s="7"/>
      <c r="BH11248" s="7"/>
      <c r="BI11248" s="7"/>
      <c r="BJ11248" s="7"/>
      <c r="BK11248" s="7"/>
      <c r="BL11248" s="7"/>
      <c r="BM11248" s="7"/>
      <c r="BP11248" s="7"/>
      <c r="BQ11248" s="7"/>
      <c r="BR11248" s="7"/>
      <c r="BS11248" s="7"/>
      <c r="BT11248" s="7"/>
      <c r="BU11248" s="7"/>
      <c r="BV11248" s="7"/>
      <c r="BW11248" s="7"/>
    </row>
    <row r="11249" spans="43:75" x14ac:dyDescent="0.2">
      <c r="AQ11249" s="7"/>
      <c r="AR11249" s="7"/>
      <c r="AS11249" s="7"/>
      <c r="AT11249" s="7"/>
      <c r="AU11249" s="7"/>
      <c r="AV11249" s="234"/>
      <c r="AX11249" s="7"/>
      <c r="AY11249" s="7"/>
      <c r="AZ11249" s="7"/>
      <c r="BA11249" s="7"/>
      <c r="BB11249" s="7"/>
      <c r="BC11249" s="7"/>
      <c r="BD11249" s="7"/>
      <c r="BG11249" s="7"/>
      <c r="BH11249" s="7"/>
      <c r="BI11249" s="7"/>
      <c r="BJ11249" s="7"/>
      <c r="BK11249" s="7"/>
      <c r="BL11249" s="7"/>
      <c r="BM11249" s="7"/>
      <c r="BP11249" s="7"/>
      <c r="BQ11249" s="7"/>
      <c r="BR11249" s="7"/>
      <c r="BS11249" s="7"/>
      <c r="BT11249" s="7"/>
      <c r="BU11249" s="7"/>
      <c r="BV11249" s="7"/>
      <c r="BW11249" s="7"/>
    </row>
    <row r="11250" spans="43:75" x14ac:dyDescent="0.2">
      <c r="AQ11250" s="7"/>
      <c r="AR11250" s="7"/>
      <c r="AS11250" s="7"/>
      <c r="AT11250" s="7"/>
      <c r="AU11250" s="7"/>
      <c r="AV11250" s="234"/>
      <c r="AX11250" s="7"/>
      <c r="AY11250" s="7"/>
      <c r="AZ11250" s="7"/>
      <c r="BA11250" s="7"/>
      <c r="BB11250" s="7"/>
      <c r="BC11250" s="7"/>
      <c r="BD11250" s="7"/>
      <c r="BG11250" s="7"/>
      <c r="BH11250" s="7"/>
      <c r="BI11250" s="7"/>
      <c r="BJ11250" s="7"/>
      <c r="BK11250" s="7"/>
      <c r="BL11250" s="7"/>
      <c r="BM11250" s="7"/>
      <c r="BP11250" s="7"/>
      <c r="BQ11250" s="7"/>
      <c r="BR11250" s="7"/>
      <c r="BS11250" s="7"/>
      <c r="BT11250" s="7"/>
      <c r="BU11250" s="7"/>
      <c r="BV11250" s="7"/>
      <c r="BW11250" s="7"/>
    </row>
    <row r="11251" spans="43:75" x14ac:dyDescent="0.2">
      <c r="AQ11251" s="7"/>
      <c r="AR11251" s="7"/>
      <c r="AS11251" s="7"/>
      <c r="AT11251" s="7"/>
      <c r="AU11251" s="7"/>
      <c r="AV11251" s="234"/>
      <c r="AX11251" s="7"/>
      <c r="AY11251" s="7"/>
      <c r="AZ11251" s="7"/>
      <c r="BA11251" s="7"/>
      <c r="BB11251" s="7"/>
      <c r="BC11251" s="7"/>
      <c r="BD11251" s="7"/>
      <c r="BG11251" s="7"/>
      <c r="BH11251" s="7"/>
      <c r="BI11251" s="7"/>
      <c r="BJ11251" s="7"/>
      <c r="BK11251" s="7"/>
      <c r="BL11251" s="7"/>
      <c r="BM11251" s="7"/>
      <c r="BP11251" s="7"/>
      <c r="BQ11251" s="7"/>
      <c r="BR11251" s="7"/>
      <c r="BS11251" s="7"/>
      <c r="BT11251" s="7"/>
      <c r="BU11251" s="7"/>
      <c r="BV11251" s="7"/>
      <c r="BW11251" s="7"/>
    </row>
    <row r="11252" spans="43:75" x14ac:dyDescent="0.2">
      <c r="AQ11252" s="7"/>
      <c r="AR11252" s="7"/>
      <c r="AS11252" s="7"/>
      <c r="AT11252" s="7"/>
      <c r="AU11252" s="7"/>
      <c r="AV11252" s="234"/>
      <c r="AX11252" s="7"/>
      <c r="AY11252" s="7"/>
      <c r="AZ11252" s="7"/>
      <c r="BA11252" s="7"/>
      <c r="BB11252" s="7"/>
      <c r="BC11252" s="7"/>
      <c r="BD11252" s="7"/>
      <c r="BG11252" s="7"/>
      <c r="BH11252" s="7"/>
      <c r="BI11252" s="7"/>
      <c r="BJ11252" s="7"/>
      <c r="BK11252" s="7"/>
      <c r="BL11252" s="7"/>
      <c r="BM11252" s="7"/>
      <c r="BP11252" s="7"/>
      <c r="BQ11252" s="7"/>
      <c r="BR11252" s="7"/>
      <c r="BS11252" s="7"/>
      <c r="BT11252" s="7"/>
      <c r="BU11252" s="7"/>
      <c r="BV11252" s="7"/>
      <c r="BW11252" s="7"/>
    </row>
    <row r="11253" spans="43:75" x14ac:dyDescent="0.2">
      <c r="AQ11253" s="7"/>
      <c r="AR11253" s="7"/>
      <c r="AS11253" s="7"/>
      <c r="AT11253" s="7"/>
      <c r="AU11253" s="7"/>
      <c r="AV11253" s="234"/>
      <c r="AX11253" s="7"/>
      <c r="AY11253" s="7"/>
      <c r="AZ11253" s="7"/>
      <c r="BA11253" s="7"/>
      <c r="BB11253" s="7"/>
      <c r="BC11253" s="7"/>
      <c r="BD11253" s="7"/>
      <c r="BG11253" s="7"/>
      <c r="BH11253" s="7"/>
      <c r="BI11253" s="7"/>
      <c r="BJ11253" s="7"/>
      <c r="BK11253" s="7"/>
      <c r="BL11253" s="7"/>
      <c r="BM11253" s="7"/>
      <c r="BP11253" s="7"/>
      <c r="BQ11253" s="7"/>
      <c r="BR11253" s="7"/>
      <c r="BS11253" s="7"/>
      <c r="BT11253" s="7"/>
      <c r="BU11253" s="7"/>
      <c r="BV11253" s="7"/>
      <c r="BW11253" s="7"/>
    </row>
    <row r="11254" spans="43:75" x14ac:dyDescent="0.2">
      <c r="AQ11254" s="7"/>
      <c r="AR11254" s="7"/>
      <c r="AS11254" s="7"/>
      <c r="AT11254" s="7"/>
      <c r="AU11254" s="7"/>
      <c r="AV11254" s="234"/>
      <c r="AX11254" s="7"/>
      <c r="AY11254" s="7"/>
      <c r="AZ11254" s="7"/>
      <c r="BA11254" s="7"/>
      <c r="BB11254" s="7"/>
      <c r="BC11254" s="7"/>
      <c r="BD11254" s="7"/>
      <c r="BG11254" s="7"/>
      <c r="BH11254" s="7"/>
      <c r="BI11254" s="7"/>
      <c r="BJ11254" s="7"/>
      <c r="BK11254" s="7"/>
      <c r="BL11254" s="7"/>
      <c r="BM11254" s="7"/>
      <c r="BP11254" s="7"/>
      <c r="BQ11254" s="7"/>
      <c r="BR11254" s="7"/>
      <c r="BS11254" s="7"/>
      <c r="BT11254" s="7"/>
      <c r="BU11254" s="7"/>
      <c r="BV11254" s="7"/>
      <c r="BW11254" s="7"/>
    </row>
    <row r="11255" spans="43:75" x14ac:dyDescent="0.2">
      <c r="AQ11255" s="7"/>
      <c r="AR11255" s="7"/>
      <c r="AS11255" s="7"/>
      <c r="AT11255" s="7"/>
      <c r="AU11255" s="7"/>
      <c r="AV11255" s="234"/>
      <c r="AX11255" s="7"/>
      <c r="AY11255" s="7"/>
      <c r="AZ11255" s="7"/>
      <c r="BA11255" s="7"/>
      <c r="BB11255" s="7"/>
      <c r="BC11255" s="7"/>
      <c r="BD11255" s="7"/>
      <c r="BG11255" s="7"/>
      <c r="BH11255" s="7"/>
      <c r="BI11255" s="7"/>
      <c r="BJ11255" s="7"/>
      <c r="BK11255" s="7"/>
      <c r="BL11255" s="7"/>
      <c r="BM11255" s="7"/>
      <c r="BP11255" s="7"/>
      <c r="BQ11255" s="7"/>
      <c r="BR11255" s="7"/>
      <c r="BS11255" s="7"/>
      <c r="BT11255" s="7"/>
      <c r="BU11255" s="7"/>
      <c r="BV11255" s="7"/>
      <c r="BW11255" s="7"/>
    </row>
    <row r="11256" spans="43:75" x14ac:dyDescent="0.2">
      <c r="AQ11256" s="7"/>
      <c r="AR11256" s="7"/>
      <c r="AS11256" s="7"/>
      <c r="AT11256" s="7"/>
      <c r="AU11256" s="7"/>
      <c r="AV11256" s="234"/>
      <c r="AX11256" s="7"/>
      <c r="AY11256" s="7"/>
      <c r="AZ11256" s="7"/>
      <c r="BA11256" s="7"/>
      <c r="BB11256" s="7"/>
      <c r="BC11256" s="7"/>
      <c r="BD11256" s="7"/>
      <c r="BG11256" s="7"/>
      <c r="BH11256" s="7"/>
      <c r="BI11256" s="7"/>
      <c r="BJ11256" s="7"/>
      <c r="BK11256" s="7"/>
      <c r="BL11256" s="7"/>
      <c r="BM11256" s="7"/>
      <c r="BP11256" s="7"/>
      <c r="BQ11256" s="7"/>
      <c r="BR11256" s="7"/>
      <c r="BS11256" s="7"/>
      <c r="BT11256" s="7"/>
      <c r="BU11256" s="7"/>
      <c r="BV11256" s="7"/>
      <c r="BW11256" s="7"/>
    </row>
    <row r="11257" spans="43:75" x14ac:dyDescent="0.2">
      <c r="AQ11257" s="7"/>
      <c r="AR11257" s="7"/>
      <c r="AS11257" s="7"/>
      <c r="AT11257" s="7"/>
      <c r="AU11257" s="7"/>
      <c r="AV11257" s="234"/>
      <c r="AX11257" s="7"/>
      <c r="AY11257" s="7"/>
      <c r="AZ11257" s="7"/>
      <c r="BA11257" s="7"/>
      <c r="BB11257" s="7"/>
      <c r="BC11257" s="7"/>
      <c r="BD11257" s="7"/>
      <c r="BG11257" s="7"/>
      <c r="BH11257" s="7"/>
      <c r="BI11257" s="7"/>
      <c r="BJ11257" s="7"/>
      <c r="BK11257" s="7"/>
      <c r="BL11257" s="7"/>
      <c r="BM11257" s="7"/>
      <c r="BP11257" s="7"/>
      <c r="BQ11257" s="7"/>
      <c r="BR11257" s="7"/>
      <c r="BS11257" s="7"/>
      <c r="BT11257" s="7"/>
      <c r="BU11257" s="7"/>
      <c r="BV11257" s="7"/>
      <c r="BW11257" s="7"/>
    </row>
    <row r="11258" spans="43:75" x14ac:dyDescent="0.2">
      <c r="AQ11258" s="7"/>
      <c r="AR11258" s="7"/>
      <c r="AS11258" s="7"/>
      <c r="AT11258" s="7"/>
      <c r="AU11258" s="7"/>
      <c r="AV11258" s="234"/>
      <c r="AX11258" s="7"/>
      <c r="AY11258" s="7"/>
      <c r="AZ11258" s="7"/>
      <c r="BA11258" s="7"/>
      <c r="BB11258" s="7"/>
      <c r="BC11258" s="7"/>
      <c r="BD11258" s="7"/>
      <c r="BG11258" s="7"/>
      <c r="BH11258" s="7"/>
      <c r="BI11258" s="7"/>
      <c r="BJ11258" s="7"/>
      <c r="BK11258" s="7"/>
      <c r="BL11258" s="7"/>
      <c r="BM11258" s="7"/>
      <c r="BP11258" s="7"/>
      <c r="BQ11258" s="7"/>
      <c r="BR11258" s="7"/>
      <c r="BS11258" s="7"/>
      <c r="BT11258" s="7"/>
      <c r="BU11258" s="7"/>
      <c r="BV11258" s="7"/>
      <c r="BW11258" s="7"/>
    </row>
    <row r="11259" spans="43:75" x14ac:dyDescent="0.2">
      <c r="AQ11259" s="7"/>
      <c r="AR11259" s="7"/>
      <c r="AS11259" s="7"/>
      <c r="AT11259" s="7"/>
      <c r="AU11259" s="7"/>
      <c r="AV11259" s="234"/>
      <c r="AX11259" s="7"/>
      <c r="AY11259" s="7"/>
      <c r="AZ11259" s="7"/>
      <c r="BA11259" s="7"/>
      <c r="BB11259" s="7"/>
      <c r="BC11259" s="7"/>
      <c r="BD11259" s="7"/>
      <c r="BG11259" s="7"/>
      <c r="BH11259" s="7"/>
      <c r="BI11259" s="7"/>
      <c r="BJ11259" s="7"/>
      <c r="BK11259" s="7"/>
      <c r="BL11259" s="7"/>
      <c r="BM11259" s="7"/>
      <c r="BP11259" s="7"/>
      <c r="BQ11259" s="7"/>
      <c r="BR11259" s="7"/>
      <c r="BS11259" s="7"/>
      <c r="BT11259" s="7"/>
      <c r="BU11259" s="7"/>
      <c r="BV11259" s="7"/>
      <c r="BW11259" s="7"/>
    </row>
    <row r="11260" spans="43:75" x14ac:dyDescent="0.2">
      <c r="AQ11260" s="7"/>
      <c r="AR11260" s="7"/>
      <c r="AS11260" s="7"/>
      <c r="AT11260" s="7"/>
      <c r="AU11260" s="7"/>
      <c r="AV11260" s="234"/>
      <c r="AX11260" s="7"/>
      <c r="AY11260" s="7"/>
      <c r="AZ11260" s="7"/>
      <c r="BA11260" s="7"/>
      <c r="BB11260" s="7"/>
      <c r="BC11260" s="7"/>
      <c r="BD11260" s="7"/>
      <c r="BG11260" s="7"/>
      <c r="BH11260" s="7"/>
      <c r="BI11260" s="7"/>
      <c r="BJ11260" s="7"/>
      <c r="BK11260" s="7"/>
      <c r="BL11260" s="7"/>
      <c r="BM11260" s="7"/>
      <c r="BP11260" s="7"/>
      <c r="BQ11260" s="7"/>
      <c r="BR11260" s="7"/>
      <c r="BS11260" s="7"/>
      <c r="BT11260" s="7"/>
      <c r="BU11260" s="7"/>
      <c r="BV11260" s="7"/>
      <c r="BW11260" s="7"/>
    </row>
    <row r="11261" spans="43:75" x14ac:dyDescent="0.2">
      <c r="AQ11261" s="7"/>
      <c r="AR11261" s="7"/>
      <c r="AS11261" s="7"/>
      <c r="AT11261" s="7"/>
      <c r="AU11261" s="7"/>
      <c r="AV11261" s="234"/>
      <c r="AX11261" s="7"/>
      <c r="AY11261" s="7"/>
      <c r="AZ11261" s="7"/>
      <c r="BA11261" s="7"/>
      <c r="BB11261" s="7"/>
      <c r="BC11261" s="7"/>
      <c r="BD11261" s="7"/>
      <c r="BG11261" s="7"/>
      <c r="BH11261" s="7"/>
      <c r="BI11261" s="7"/>
      <c r="BJ11261" s="7"/>
      <c r="BK11261" s="7"/>
      <c r="BL11261" s="7"/>
      <c r="BM11261" s="7"/>
      <c r="BP11261" s="7"/>
      <c r="BQ11261" s="7"/>
      <c r="BR11261" s="7"/>
      <c r="BS11261" s="7"/>
      <c r="BT11261" s="7"/>
      <c r="BU11261" s="7"/>
      <c r="BV11261" s="7"/>
      <c r="BW11261" s="7"/>
    </row>
    <row r="11262" spans="43:75" x14ac:dyDescent="0.2">
      <c r="AQ11262" s="7"/>
      <c r="AR11262" s="7"/>
      <c r="AS11262" s="7"/>
      <c r="AT11262" s="7"/>
      <c r="AU11262" s="7"/>
      <c r="AV11262" s="234"/>
      <c r="AX11262" s="7"/>
      <c r="AY11262" s="7"/>
      <c r="AZ11262" s="7"/>
      <c r="BA11262" s="7"/>
      <c r="BB11262" s="7"/>
      <c r="BC11262" s="7"/>
      <c r="BD11262" s="7"/>
      <c r="BG11262" s="7"/>
      <c r="BH11262" s="7"/>
      <c r="BI11262" s="7"/>
      <c r="BJ11262" s="7"/>
      <c r="BK11262" s="7"/>
      <c r="BL11262" s="7"/>
      <c r="BM11262" s="7"/>
      <c r="BP11262" s="7"/>
      <c r="BQ11262" s="7"/>
      <c r="BR11262" s="7"/>
      <c r="BS11262" s="7"/>
      <c r="BT11262" s="7"/>
      <c r="BU11262" s="7"/>
      <c r="BV11262" s="7"/>
      <c r="BW11262" s="7"/>
    </row>
    <row r="11263" spans="43:75" x14ac:dyDescent="0.2">
      <c r="AQ11263" s="7"/>
      <c r="AR11263" s="7"/>
      <c r="AS11263" s="7"/>
      <c r="AT11263" s="7"/>
      <c r="AU11263" s="7"/>
      <c r="AV11263" s="234"/>
      <c r="AX11263" s="7"/>
      <c r="AY11263" s="7"/>
      <c r="AZ11263" s="7"/>
      <c r="BA11263" s="7"/>
      <c r="BB11263" s="7"/>
      <c r="BC11263" s="7"/>
      <c r="BD11263" s="7"/>
      <c r="BG11263" s="7"/>
      <c r="BH11263" s="7"/>
      <c r="BI11263" s="7"/>
      <c r="BJ11263" s="7"/>
      <c r="BK11263" s="7"/>
      <c r="BL11263" s="7"/>
      <c r="BM11263" s="7"/>
      <c r="BP11263" s="7"/>
      <c r="BQ11263" s="7"/>
      <c r="BR11263" s="7"/>
      <c r="BS11263" s="7"/>
      <c r="BT11263" s="7"/>
      <c r="BU11263" s="7"/>
      <c r="BV11263" s="7"/>
      <c r="BW11263" s="7"/>
    </row>
    <row r="11264" spans="43:75" x14ac:dyDescent="0.2">
      <c r="AQ11264" s="7"/>
      <c r="AR11264" s="7"/>
      <c r="AS11264" s="7"/>
      <c r="AT11264" s="7"/>
      <c r="AU11264" s="7"/>
      <c r="AV11264" s="234"/>
      <c r="AX11264" s="7"/>
      <c r="AY11264" s="7"/>
      <c r="AZ11264" s="7"/>
      <c r="BA11264" s="7"/>
      <c r="BB11264" s="7"/>
      <c r="BC11264" s="7"/>
      <c r="BD11264" s="7"/>
      <c r="BG11264" s="7"/>
      <c r="BH11264" s="7"/>
      <c r="BI11264" s="7"/>
      <c r="BJ11264" s="7"/>
      <c r="BK11264" s="7"/>
      <c r="BL11264" s="7"/>
      <c r="BM11264" s="7"/>
      <c r="BP11264" s="7"/>
      <c r="BQ11264" s="7"/>
      <c r="BR11264" s="7"/>
      <c r="BS11264" s="7"/>
      <c r="BT11264" s="7"/>
      <c r="BU11264" s="7"/>
      <c r="BV11264" s="7"/>
      <c r="BW11264" s="7"/>
    </row>
    <row r="11265" spans="43:75" x14ac:dyDescent="0.2">
      <c r="AQ11265" s="7"/>
      <c r="AR11265" s="7"/>
      <c r="AS11265" s="7"/>
      <c r="AT11265" s="7"/>
      <c r="AU11265" s="7"/>
      <c r="AV11265" s="234"/>
      <c r="AX11265" s="7"/>
      <c r="AY11265" s="7"/>
      <c r="AZ11265" s="7"/>
      <c r="BA11265" s="7"/>
      <c r="BB11265" s="7"/>
      <c r="BC11265" s="7"/>
      <c r="BD11265" s="7"/>
      <c r="BG11265" s="7"/>
      <c r="BH11265" s="7"/>
      <c r="BI11265" s="7"/>
      <c r="BJ11265" s="7"/>
      <c r="BK11265" s="7"/>
      <c r="BL11265" s="7"/>
      <c r="BM11265" s="7"/>
      <c r="BP11265" s="7"/>
      <c r="BQ11265" s="7"/>
      <c r="BR11265" s="7"/>
      <c r="BS11265" s="7"/>
      <c r="BT11265" s="7"/>
      <c r="BU11265" s="7"/>
      <c r="BV11265" s="7"/>
      <c r="BW11265" s="7"/>
    </row>
    <row r="11266" spans="43:75" x14ac:dyDescent="0.2">
      <c r="AQ11266" s="7"/>
      <c r="AR11266" s="7"/>
      <c r="AS11266" s="7"/>
      <c r="AT11266" s="7"/>
      <c r="AU11266" s="7"/>
      <c r="AV11266" s="234"/>
      <c r="AX11266" s="7"/>
      <c r="AY11266" s="7"/>
      <c r="AZ11266" s="7"/>
      <c r="BA11266" s="7"/>
      <c r="BB11266" s="7"/>
      <c r="BC11266" s="7"/>
      <c r="BD11266" s="7"/>
      <c r="BG11266" s="7"/>
      <c r="BH11266" s="7"/>
      <c r="BI11266" s="7"/>
      <c r="BJ11266" s="7"/>
      <c r="BK11266" s="7"/>
      <c r="BL11266" s="7"/>
      <c r="BM11266" s="7"/>
      <c r="BP11266" s="7"/>
      <c r="BQ11266" s="7"/>
      <c r="BR11266" s="7"/>
      <c r="BS11266" s="7"/>
      <c r="BT11266" s="7"/>
      <c r="BU11266" s="7"/>
      <c r="BV11266" s="7"/>
      <c r="BW11266" s="7"/>
    </row>
    <row r="11267" spans="43:75" x14ac:dyDescent="0.2">
      <c r="AQ11267" s="7"/>
      <c r="AR11267" s="7"/>
      <c r="AS11267" s="7"/>
      <c r="AT11267" s="7"/>
      <c r="AU11267" s="7"/>
      <c r="AV11267" s="234"/>
      <c r="AX11267" s="7"/>
      <c r="AY11267" s="7"/>
      <c r="AZ11267" s="7"/>
      <c r="BA11267" s="7"/>
      <c r="BB11267" s="7"/>
      <c r="BC11267" s="7"/>
      <c r="BD11267" s="7"/>
      <c r="BG11267" s="7"/>
      <c r="BH11267" s="7"/>
      <c r="BI11267" s="7"/>
      <c r="BJ11267" s="7"/>
      <c r="BK11267" s="7"/>
      <c r="BL11267" s="7"/>
      <c r="BM11267" s="7"/>
      <c r="BP11267" s="7"/>
      <c r="BQ11267" s="7"/>
      <c r="BR11267" s="7"/>
      <c r="BS11267" s="7"/>
      <c r="BT11267" s="7"/>
      <c r="BU11267" s="7"/>
      <c r="BV11267" s="7"/>
      <c r="BW11267" s="7"/>
    </row>
    <row r="11268" spans="43:75" x14ac:dyDescent="0.2">
      <c r="AQ11268" s="7"/>
      <c r="AR11268" s="7"/>
      <c r="AS11268" s="7"/>
      <c r="AT11268" s="7"/>
      <c r="AU11268" s="7"/>
      <c r="AV11268" s="234"/>
      <c r="AX11268" s="7"/>
      <c r="AY11268" s="7"/>
      <c r="AZ11268" s="7"/>
      <c r="BA11268" s="7"/>
      <c r="BB11268" s="7"/>
      <c r="BC11268" s="7"/>
      <c r="BD11268" s="7"/>
      <c r="BG11268" s="7"/>
      <c r="BH11268" s="7"/>
      <c r="BI11268" s="7"/>
      <c r="BJ11268" s="7"/>
      <c r="BK11268" s="7"/>
      <c r="BL11268" s="7"/>
      <c r="BM11268" s="7"/>
      <c r="BP11268" s="7"/>
      <c r="BQ11268" s="7"/>
      <c r="BR11268" s="7"/>
      <c r="BS11268" s="7"/>
      <c r="BT11268" s="7"/>
      <c r="BU11268" s="7"/>
      <c r="BV11268" s="7"/>
      <c r="BW11268" s="7"/>
    </row>
    <row r="11269" spans="43:75" x14ac:dyDescent="0.2">
      <c r="AQ11269" s="7"/>
      <c r="AR11269" s="7"/>
      <c r="AS11269" s="7"/>
      <c r="AT11269" s="7"/>
      <c r="AU11269" s="7"/>
      <c r="AV11269" s="234"/>
      <c r="AX11269" s="7"/>
      <c r="AY11269" s="7"/>
      <c r="AZ11269" s="7"/>
      <c r="BA11269" s="7"/>
      <c r="BB11269" s="7"/>
      <c r="BC11269" s="7"/>
      <c r="BD11269" s="7"/>
      <c r="BG11269" s="7"/>
      <c r="BH11269" s="7"/>
      <c r="BI11269" s="7"/>
      <c r="BJ11269" s="7"/>
      <c r="BK11269" s="7"/>
      <c r="BL11269" s="7"/>
      <c r="BM11269" s="7"/>
      <c r="BP11269" s="7"/>
      <c r="BQ11269" s="7"/>
      <c r="BR11269" s="7"/>
      <c r="BS11269" s="7"/>
      <c r="BT11269" s="7"/>
      <c r="BU11269" s="7"/>
      <c r="BV11269" s="7"/>
      <c r="BW11269" s="7"/>
    </row>
    <row r="11270" spans="43:75" x14ac:dyDescent="0.2">
      <c r="AQ11270" s="7"/>
      <c r="AR11270" s="7"/>
      <c r="AS11270" s="7"/>
      <c r="AT11270" s="7"/>
      <c r="AU11270" s="7"/>
      <c r="AV11270" s="234"/>
      <c r="AX11270" s="7"/>
      <c r="AY11270" s="7"/>
      <c r="AZ11270" s="7"/>
      <c r="BA11270" s="7"/>
      <c r="BB11270" s="7"/>
      <c r="BC11270" s="7"/>
      <c r="BD11270" s="7"/>
      <c r="BG11270" s="7"/>
      <c r="BH11270" s="7"/>
      <c r="BI11270" s="7"/>
      <c r="BJ11270" s="7"/>
      <c r="BK11270" s="7"/>
      <c r="BL11270" s="7"/>
      <c r="BM11270" s="7"/>
      <c r="BP11270" s="7"/>
      <c r="BQ11270" s="7"/>
      <c r="BR11270" s="7"/>
      <c r="BS11270" s="7"/>
      <c r="BT11270" s="7"/>
      <c r="BU11270" s="7"/>
      <c r="BV11270" s="7"/>
      <c r="BW11270" s="7"/>
    </row>
    <row r="11271" spans="43:75" x14ac:dyDescent="0.2">
      <c r="AQ11271" s="7"/>
      <c r="AR11271" s="7"/>
      <c r="AS11271" s="7"/>
      <c r="AT11271" s="7"/>
      <c r="AU11271" s="7"/>
      <c r="AV11271" s="234"/>
      <c r="AX11271" s="7"/>
      <c r="AY11271" s="7"/>
      <c r="AZ11271" s="7"/>
      <c r="BA11271" s="7"/>
      <c r="BB11271" s="7"/>
      <c r="BC11271" s="7"/>
      <c r="BD11271" s="7"/>
      <c r="BG11271" s="7"/>
      <c r="BH11271" s="7"/>
      <c r="BI11271" s="7"/>
      <c r="BJ11271" s="7"/>
      <c r="BK11271" s="7"/>
      <c r="BL11271" s="7"/>
      <c r="BM11271" s="7"/>
      <c r="BP11271" s="7"/>
      <c r="BQ11271" s="7"/>
      <c r="BR11271" s="7"/>
      <c r="BS11271" s="7"/>
      <c r="BT11271" s="7"/>
      <c r="BU11271" s="7"/>
      <c r="BV11271" s="7"/>
      <c r="BW11271" s="7"/>
    </row>
    <row r="11272" spans="43:75" x14ac:dyDescent="0.2">
      <c r="AQ11272" s="7"/>
      <c r="AR11272" s="7"/>
      <c r="AS11272" s="7"/>
      <c r="AT11272" s="7"/>
      <c r="AU11272" s="7"/>
      <c r="AV11272" s="234"/>
      <c r="AX11272" s="7"/>
      <c r="AY11272" s="7"/>
      <c r="AZ11272" s="7"/>
      <c r="BA11272" s="7"/>
      <c r="BB11272" s="7"/>
      <c r="BC11272" s="7"/>
      <c r="BD11272" s="7"/>
      <c r="BG11272" s="7"/>
      <c r="BH11272" s="7"/>
      <c r="BI11272" s="7"/>
      <c r="BJ11272" s="7"/>
      <c r="BK11272" s="7"/>
      <c r="BL11272" s="7"/>
      <c r="BM11272" s="7"/>
      <c r="BP11272" s="7"/>
      <c r="BQ11272" s="7"/>
      <c r="BR11272" s="7"/>
      <c r="BS11272" s="7"/>
      <c r="BT11272" s="7"/>
      <c r="BU11272" s="7"/>
      <c r="BV11272" s="7"/>
      <c r="BW11272" s="7"/>
    </row>
    <row r="11273" spans="43:75" x14ac:dyDescent="0.2">
      <c r="AQ11273" s="7"/>
      <c r="AR11273" s="7"/>
      <c r="AS11273" s="7"/>
      <c r="AT11273" s="7"/>
      <c r="AU11273" s="7"/>
      <c r="AV11273" s="234"/>
      <c r="AX11273" s="7"/>
      <c r="AY11273" s="7"/>
      <c r="AZ11273" s="7"/>
      <c r="BA11273" s="7"/>
      <c r="BB11273" s="7"/>
      <c r="BC11273" s="7"/>
      <c r="BD11273" s="7"/>
      <c r="BG11273" s="7"/>
      <c r="BH11273" s="7"/>
      <c r="BI11273" s="7"/>
      <c r="BJ11273" s="7"/>
      <c r="BK11273" s="7"/>
      <c r="BL11273" s="7"/>
      <c r="BM11273" s="7"/>
      <c r="BP11273" s="7"/>
      <c r="BQ11273" s="7"/>
      <c r="BR11273" s="7"/>
      <c r="BS11273" s="7"/>
      <c r="BT11273" s="7"/>
      <c r="BU11273" s="7"/>
      <c r="BV11273" s="7"/>
      <c r="BW11273" s="7"/>
    </row>
    <row r="11274" spans="43:75" x14ac:dyDescent="0.2">
      <c r="AQ11274" s="7"/>
      <c r="AR11274" s="7"/>
      <c r="AS11274" s="7"/>
      <c r="AT11274" s="7"/>
      <c r="AU11274" s="7"/>
      <c r="AV11274" s="234"/>
      <c r="AX11274" s="7"/>
      <c r="AY11274" s="7"/>
      <c r="AZ11274" s="7"/>
      <c r="BA11274" s="7"/>
      <c r="BB11274" s="7"/>
      <c r="BC11274" s="7"/>
      <c r="BD11274" s="7"/>
      <c r="BG11274" s="7"/>
      <c r="BH11274" s="7"/>
      <c r="BI11274" s="7"/>
      <c r="BJ11274" s="7"/>
      <c r="BK11274" s="7"/>
      <c r="BL11274" s="7"/>
      <c r="BM11274" s="7"/>
      <c r="BP11274" s="7"/>
      <c r="BQ11274" s="7"/>
      <c r="BR11274" s="7"/>
      <c r="BS11274" s="7"/>
      <c r="BT11274" s="7"/>
      <c r="BU11274" s="7"/>
      <c r="BV11274" s="7"/>
      <c r="BW11274" s="7"/>
    </row>
    <row r="11275" spans="43:75" x14ac:dyDescent="0.2">
      <c r="AQ11275" s="7"/>
      <c r="AR11275" s="7"/>
      <c r="AS11275" s="7"/>
      <c r="AT11275" s="7"/>
      <c r="AU11275" s="7"/>
      <c r="AV11275" s="234"/>
      <c r="AX11275" s="7"/>
      <c r="AY11275" s="7"/>
      <c r="AZ11275" s="7"/>
      <c r="BA11275" s="7"/>
      <c r="BB11275" s="7"/>
      <c r="BC11275" s="7"/>
      <c r="BD11275" s="7"/>
      <c r="BG11275" s="7"/>
      <c r="BH11275" s="7"/>
      <c r="BI11275" s="7"/>
      <c r="BJ11275" s="7"/>
      <c r="BK11275" s="7"/>
      <c r="BL11275" s="7"/>
      <c r="BM11275" s="7"/>
      <c r="BP11275" s="7"/>
      <c r="BQ11275" s="7"/>
      <c r="BR11275" s="7"/>
      <c r="BS11275" s="7"/>
      <c r="BT11275" s="7"/>
      <c r="BU11275" s="7"/>
      <c r="BV11275" s="7"/>
      <c r="BW11275" s="7"/>
    </row>
    <row r="11276" spans="43:75" x14ac:dyDescent="0.2">
      <c r="AQ11276" s="7"/>
      <c r="AR11276" s="7"/>
      <c r="AS11276" s="7"/>
      <c r="AT11276" s="7"/>
      <c r="AU11276" s="7"/>
      <c r="AV11276" s="234"/>
      <c r="AX11276" s="7"/>
      <c r="AY11276" s="7"/>
      <c r="AZ11276" s="7"/>
      <c r="BA11276" s="7"/>
      <c r="BB11276" s="7"/>
      <c r="BC11276" s="7"/>
      <c r="BD11276" s="7"/>
      <c r="BG11276" s="7"/>
      <c r="BH11276" s="7"/>
      <c r="BI11276" s="7"/>
      <c r="BJ11276" s="7"/>
      <c r="BK11276" s="7"/>
      <c r="BL11276" s="7"/>
      <c r="BM11276" s="7"/>
      <c r="BP11276" s="7"/>
      <c r="BQ11276" s="7"/>
      <c r="BR11276" s="7"/>
      <c r="BS11276" s="7"/>
      <c r="BT11276" s="7"/>
      <c r="BU11276" s="7"/>
      <c r="BV11276" s="7"/>
      <c r="BW11276" s="7"/>
    </row>
    <row r="11277" spans="43:75" x14ac:dyDescent="0.2">
      <c r="AQ11277" s="7"/>
      <c r="AR11277" s="7"/>
      <c r="AS11277" s="7"/>
      <c r="AT11277" s="7"/>
      <c r="AU11277" s="7"/>
      <c r="AV11277" s="234"/>
      <c r="AX11277" s="7"/>
      <c r="AY11277" s="7"/>
      <c r="AZ11277" s="7"/>
      <c r="BA11277" s="7"/>
      <c r="BB11277" s="7"/>
      <c r="BC11277" s="7"/>
      <c r="BD11277" s="7"/>
      <c r="BG11277" s="7"/>
      <c r="BH11277" s="7"/>
      <c r="BI11277" s="7"/>
      <c r="BJ11277" s="7"/>
      <c r="BK11277" s="7"/>
      <c r="BL11277" s="7"/>
      <c r="BM11277" s="7"/>
      <c r="BP11277" s="7"/>
      <c r="BQ11277" s="7"/>
      <c r="BR11277" s="7"/>
      <c r="BS11277" s="7"/>
      <c r="BT11277" s="7"/>
      <c r="BU11277" s="7"/>
      <c r="BV11277" s="7"/>
      <c r="BW11277" s="7"/>
    </row>
    <row r="11278" spans="43:75" x14ac:dyDescent="0.2">
      <c r="AQ11278" s="7"/>
      <c r="AR11278" s="7"/>
      <c r="AS11278" s="7"/>
      <c r="AT11278" s="7"/>
      <c r="AU11278" s="7"/>
      <c r="AV11278" s="234"/>
      <c r="AX11278" s="7"/>
      <c r="AY11278" s="7"/>
      <c r="AZ11278" s="7"/>
      <c r="BA11278" s="7"/>
      <c r="BB11278" s="7"/>
      <c r="BC11278" s="7"/>
      <c r="BD11278" s="7"/>
      <c r="BG11278" s="7"/>
      <c r="BH11278" s="7"/>
      <c r="BI11278" s="7"/>
      <c r="BJ11278" s="7"/>
      <c r="BK11278" s="7"/>
      <c r="BL11278" s="7"/>
      <c r="BM11278" s="7"/>
      <c r="BP11278" s="7"/>
      <c r="BQ11278" s="7"/>
      <c r="BR11278" s="7"/>
      <c r="BS11278" s="7"/>
      <c r="BT11278" s="7"/>
      <c r="BU11278" s="7"/>
      <c r="BV11278" s="7"/>
      <c r="BW11278" s="7"/>
    </row>
    <row r="11279" spans="43:75" x14ac:dyDescent="0.2">
      <c r="AQ11279" s="7"/>
      <c r="AR11279" s="7"/>
      <c r="AS11279" s="7"/>
      <c r="AT11279" s="7"/>
      <c r="AU11279" s="7"/>
      <c r="AV11279" s="234"/>
      <c r="AX11279" s="7"/>
      <c r="AY11279" s="7"/>
      <c r="AZ11279" s="7"/>
      <c r="BA11279" s="7"/>
      <c r="BB11279" s="7"/>
      <c r="BC11279" s="7"/>
      <c r="BD11279" s="7"/>
      <c r="BG11279" s="7"/>
      <c r="BH11279" s="7"/>
      <c r="BI11279" s="7"/>
      <c r="BJ11279" s="7"/>
      <c r="BK11279" s="7"/>
      <c r="BL11279" s="7"/>
      <c r="BM11279" s="7"/>
      <c r="BP11279" s="7"/>
      <c r="BQ11279" s="7"/>
      <c r="BR11279" s="7"/>
      <c r="BS11279" s="7"/>
      <c r="BT11279" s="7"/>
      <c r="BU11279" s="7"/>
      <c r="BV11279" s="7"/>
      <c r="BW11279" s="7"/>
    </row>
    <row r="11280" spans="43:75" x14ac:dyDescent="0.2">
      <c r="AQ11280" s="7"/>
      <c r="AR11280" s="7"/>
      <c r="AS11280" s="7"/>
      <c r="AT11280" s="7"/>
      <c r="AU11280" s="7"/>
      <c r="AV11280" s="234"/>
      <c r="AX11280" s="7"/>
      <c r="AY11280" s="7"/>
      <c r="AZ11280" s="7"/>
      <c r="BA11280" s="7"/>
      <c r="BB11280" s="7"/>
      <c r="BC11280" s="7"/>
      <c r="BD11280" s="7"/>
      <c r="BG11280" s="7"/>
      <c r="BH11280" s="7"/>
      <c r="BI11280" s="7"/>
      <c r="BJ11280" s="7"/>
      <c r="BK11280" s="7"/>
      <c r="BL11280" s="7"/>
      <c r="BM11280" s="7"/>
      <c r="BP11280" s="7"/>
      <c r="BQ11280" s="7"/>
      <c r="BR11280" s="7"/>
      <c r="BS11280" s="7"/>
      <c r="BT11280" s="7"/>
      <c r="BU11280" s="7"/>
      <c r="BV11280" s="7"/>
      <c r="BW11280" s="7"/>
    </row>
    <row r="11281" spans="43:75" x14ac:dyDescent="0.2">
      <c r="AQ11281" s="7"/>
      <c r="AR11281" s="7"/>
      <c r="AS11281" s="7"/>
      <c r="AT11281" s="7"/>
      <c r="AU11281" s="7"/>
      <c r="AV11281" s="234"/>
      <c r="AX11281" s="7"/>
      <c r="AY11281" s="7"/>
      <c r="AZ11281" s="7"/>
      <c r="BA11281" s="7"/>
      <c r="BB11281" s="7"/>
      <c r="BC11281" s="7"/>
      <c r="BD11281" s="7"/>
      <c r="BG11281" s="7"/>
      <c r="BH11281" s="7"/>
      <c r="BI11281" s="7"/>
      <c r="BJ11281" s="7"/>
      <c r="BK11281" s="7"/>
      <c r="BL11281" s="7"/>
      <c r="BM11281" s="7"/>
      <c r="BP11281" s="7"/>
      <c r="BQ11281" s="7"/>
      <c r="BR11281" s="7"/>
      <c r="BS11281" s="7"/>
      <c r="BT11281" s="7"/>
      <c r="BU11281" s="7"/>
      <c r="BV11281" s="7"/>
      <c r="BW11281" s="7"/>
    </row>
    <row r="11282" spans="43:75" x14ac:dyDescent="0.2">
      <c r="AQ11282" s="7"/>
      <c r="AR11282" s="7"/>
      <c r="AS11282" s="7"/>
      <c r="AT11282" s="7"/>
      <c r="AU11282" s="7"/>
      <c r="AV11282" s="234"/>
      <c r="AX11282" s="7"/>
      <c r="AY11282" s="7"/>
      <c r="AZ11282" s="7"/>
      <c r="BA11282" s="7"/>
      <c r="BB11282" s="7"/>
      <c r="BC11282" s="7"/>
      <c r="BD11282" s="7"/>
      <c r="BG11282" s="7"/>
      <c r="BH11282" s="7"/>
      <c r="BI11282" s="7"/>
      <c r="BJ11282" s="7"/>
      <c r="BK11282" s="7"/>
      <c r="BL11282" s="7"/>
      <c r="BM11282" s="7"/>
      <c r="BP11282" s="7"/>
      <c r="BQ11282" s="7"/>
      <c r="BR11282" s="7"/>
      <c r="BS11282" s="7"/>
      <c r="BT11282" s="7"/>
      <c r="BU11282" s="7"/>
      <c r="BV11282" s="7"/>
      <c r="BW11282" s="7"/>
    </row>
    <row r="11283" spans="43:75" x14ac:dyDescent="0.2">
      <c r="AQ11283" s="7"/>
      <c r="AR11283" s="7"/>
      <c r="AS11283" s="7"/>
      <c r="AT11283" s="7"/>
      <c r="AU11283" s="7"/>
      <c r="AV11283" s="234"/>
      <c r="AX11283" s="7"/>
      <c r="AY11283" s="7"/>
      <c r="AZ11283" s="7"/>
      <c r="BA11283" s="7"/>
      <c r="BB11283" s="7"/>
      <c r="BC11283" s="7"/>
      <c r="BD11283" s="7"/>
      <c r="BG11283" s="7"/>
      <c r="BH11283" s="7"/>
      <c r="BI11283" s="7"/>
      <c r="BJ11283" s="7"/>
      <c r="BK11283" s="7"/>
      <c r="BL11283" s="7"/>
      <c r="BM11283" s="7"/>
      <c r="BP11283" s="7"/>
      <c r="BQ11283" s="7"/>
      <c r="BR11283" s="7"/>
      <c r="BS11283" s="7"/>
      <c r="BT11283" s="7"/>
      <c r="BU11283" s="7"/>
      <c r="BV11283" s="7"/>
      <c r="BW11283" s="7"/>
    </row>
    <row r="11284" spans="43:75" x14ac:dyDescent="0.2">
      <c r="AQ11284" s="7"/>
      <c r="AR11284" s="7"/>
      <c r="AS11284" s="7"/>
      <c r="AT11284" s="7"/>
      <c r="AU11284" s="7"/>
      <c r="AV11284" s="234"/>
      <c r="AX11284" s="7"/>
      <c r="AY11284" s="7"/>
      <c r="AZ11284" s="7"/>
      <c r="BA11284" s="7"/>
      <c r="BB11284" s="7"/>
      <c r="BC11284" s="7"/>
      <c r="BD11284" s="7"/>
      <c r="BG11284" s="7"/>
      <c r="BH11284" s="7"/>
      <c r="BI11284" s="7"/>
      <c r="BJ11284" s="7"/>
      <c r="BK11284" s="7"/>
      <c r="BL11284" s="7"/>
      <c r="BM11284" s="7"/>
      <c r="BP11284" s="7"/>
      <c r="BQ11284" s="7"/>
      <c r="BR11284" s="7"/>
      <c r="BS11284" s="7"/>
      <c r="BT11284" s="7"/>
      <c r="BU11284" s="7"/>
      <c r="BV11284" s="7"/>
      <c r="BW11284" s="7"/>
    </row>
    <row r="11285" spans="43:75" x14ac:dyDescent="0.2">
      <c r="AQ11285" s="7"/>
      <c r="AR11285" s="7"/>
      <c r="AS11285" s="7"/>
      <c r="AT11285" s="7"/>
      <c r="AU11285" s="7"/>
      <c r="AV11285" s="234"/>
      <c r="AX11285" s="7"/>
      <c r="AY11285" s="7"/>
      <c r="AZ11285" s="7"/>
      <c r="BA11285" s="7"/>
      <c r="BB11285" s="7"/>
      <c r="BC11285" s="7"/>
      <c r="BD11285" s="7"/>
      <c r="BG11285" s="7"/>
      <c r="BH11285" s="7"/>
      <c r="BI11285" s="7"/>
      <c r="BJ11285" s="7"/>
      <c r="BK11285" s="7"/>
      <c r="BL11285" s="7"/>
      <c r="BM11285" s="7"/>
      <c r="BP11285" s="7"/>
      <c r="BQ11285" s="7"/>
      <c r="BR11285" s="7"/>
      <c r="BS11285" s="7"/>
      <c r="BT11285" s="7"/>
      <c r="BU11285" s="7"/>
      <c r="BV11285" s="7"/>
      <c r="BW11285" s="7"/>
    </row>
    <row r="11286" spans="43:75" x14ac:dyDescent="0.2">
      <c r="AQ11286" s="7"/>
      <c r="AR11286" s="7"/>
      <c r="AS11286" s="7"/>
      <c r="AT11286" s="7"/>
      <c r="AU11286" s="7"/>
      <c r="AV11286" s="234"/>
      <c r="AX11286" s="7"/>
      <c r="AY11286" s="7"/>
      <c r="AZ11286" s="7"/>
      <c r="BA11286" s="7"/>
      <c r="BB11286" s="7"/>
      <c r="BC11286" s="7"/>
      <c r="BD11286" s="7"/>
      <c r="BG11286" s="7"/>
      <c r="BH11286" s="7"/>
      <c r="BI11286" s="7"/>
      <c r="BJ11286" s="7"/>
      <c r="BK11286" s="7"/>
      <c r="BL11286" s="7"/>
      <c r="BM11286" s="7"/>
      <c r="BP11286" s="7"/>
      <c r="BQ11286" s="7"/>
      <c r="BR11286" s="7"/>
      <c r="BS11286" s="7"/>
      <c r="BT11286" s="7"/>
      <c r="BU11286" s="7"/>
      <c r="BV11286" s="7"/>
      <c r="BW11286" s="7"/>
    </row>
    <row r="11287" spans="43:75" x14ac:dyDescent="0.2">
      <c r="AQ11287" s="7"/>
      <c r="AR11287" s="7"/>
      <c r="AS11287" s="7"/>
      <c r="AT11287" s="7"/>
      <c r="AU11287" s="7"/>
      <c r="AV11287" s="234"/>
      <c r="AX11287" s="7"/>
      <c r="AY11287" s="7"/>
      <c r="AZ11287" s="7"/>
      <c r="BA11287" s="7"/>
      <c r="BB11287" s="7"/>
      <c r="BC11287" s="7"/>
      <c r="BD11287" s="7"/>
      <c r="BG11287" s="7"/>
      <c r="BH11287" s="7"/>
      <c r="BI11287" s="7"/>
      <c r="BJ11287" s="7"/>
      <c r="BK11287" s="7"/>
      <c r="BL11287" s="7"/>
      <c r="BM11287" s="7"/>
      <c r="BP11287" s="7"/>
      <c r="BQ11287" s="7"/>
      <c r="BR11287" s="7"/>
      <c r="BS11287" s="7"/>
      <c r="BT11287" s="7"/>
      <c r="BU11287" s="7"/>
      <c r="BV11287" s="7"/>
      <c r="BW11287" s="7"/>
    </row>
    <row r="11288" spans="43:75" x14ac:dyDescent="0.2">
      <c r="AQ11288" s="7"/>
      <c r="AR11288" s="7"/>
      <c r="AS11288" s="7"/>
      <c r="AT11288" s="7"/>
      <c r="AU11288" s="7"/>
      <c r="AV11288" s="234"/>
      <c r="AX11288" s="7"/>
      <c r="AY11288" s="7"/>
      <c r="AZ11288" s="7"/>
      <c r="BA11288" s="7"/>
      <c r="BB11288" s="7"/>
      <c r="BC11288" s="7"/>
      <c r="BD11288" s="7"/>
      <c r="BG11288" s="7"/>
      <c r="BH11288" s="7"/>
      <c r="BI11288" s="7"/>
      <c r="BJ11288" s="7"/>
      <c r="BK11288" s="7"/>
      <c r="BL11288" s="7"/>
      <c r="BM11288" s="7"/>
      <c r="BP11288" s="7"/>
      <c r="BQ11288" s="7"/>
      <c r="BR11288" s="7"/>
      <c r="BS11288" s="7"/>
      <c r="BT11288" s="7"/>
      <c r="BU11288" s="7"/>
      <c r="BV11288" s="7"/>
      <c r="BW11288" s="7"/>
    </row>
    <row r="11289" spans="43:75" x14ac:dyDescent="0.2">
      <c r="AQ11289" s="7"/>
      <c r="AR11289" s="7"/>
      <c r="AS11289" s="7"/>
      <c r="AT11289" s="7"/>
      <c r="AU11289" s="7"/>
      <c r="AV11289" s="234"/>
      <c r="AX11289" s="7"/>
      <c r="AY11289" s="7"/>
      <c r="AZ11289" s="7"/>
      <c r="BA11289" s="7"/>
      <c r="BB11289" s="7"/>
      <c r="BC11289" s="7"/>
      <c r="BD11289" s="7"/>
      <c r="BG11289" s="7"/>
      <c r="BH11289" s="7"/>
      <c r="BI11289" s="7"/>
      <c r="BJ11289" s="7"/>
      <c r="BK11289" s="7"/>
      <c r="BL11289" s="7"/>
      <c r="BM11289" s="7"/>
      <c r="BP11289" s="7"/>
      <c r="BQ11289" s="7"/>
      <c r="BR11289" s="7"/>
      <c r="BS11289" s="7"/>
      <c r="BT11289" s="7"/>
      <c r="BU11289" s="7"/>
      <c r="BV11289" s="7"/>
      <c r="BW11289" s="7"/>
    </row>
    <row r="11290" spans="43:75" x14ac:dyDescent="0.2">
      <c r="AQ11290" s="7"/>
      <c r="AR11290" s="7"/>
      <c r="AS11290" s="7"/>
      <c r="AT11290" s="7"/>
      <c r="AU11290" s="7"/>
      <c r="AV11290" s="234"/>
      <c r="AX11290" s="7"/>
      <c r="AY11290" s="7"/>
      <c r="AZ11290" s="7"/>
      <c r="BA11290" s="7"/>
      <c r="BB11290" s="7"/>
      <c r="BC11290" s="7"/>
      <c r="BD11290" s="7"/>
      <c r="BG11290" s="7"/>
      <c r="BH11290" s="7"/>
      <c r="BI11290" s="7"/>
      <c r="BJ11290" s="7"/>
      <c r="BK11290" s="7"/>
      <c r="BL11290" s="7"/>
      <c r="BM11290" s="7"/>
      <c r="BP11290" s="7"/>
      <c r="BQ11290" s="7"/>
      <c r="BR11290" s="7"/>
      <c r="BS11290" s="7"/>
      <c r="BT11290" s="7"/>
      <c r="BU11290" s="7"/>
      <c r="BV11290" s="7"/>
      <c r="BW11290" s="7"/>
    </row>
    <row r="11291" spans="43:75" x14ac:dyDescent="0.2">
      <c r="AQ11291" s="7"/>
      <c r="AR11291" s="7"/>
      <c r="AS11291" s="7"/>
      <c r="AT11291" s="7"/>
      <c r="AU11291" s="7"/>
      <c r="AV11291" s="234"/>
      <c r="AX11291" s="7"/>
      <c r="AY11291" s="7"/>
      <c r="AZ11291" s="7"/>
      <c r="BA11291" s="7"/>
      <c r="BB11291" s="7"/>
      <c r="BC11291" s="7"/>
      <c r="BD11291" s="7"/>
      <c r="BG11291" s="7"/>
      <c r="BH11291" s="7"/>
      <c r="BI11291" s="7"/>
      <c r="BJ11291" s="7"/>
      <c r="BK11291" s="7"/>
      <c r="BL11291" s="7"/>
      <c r="BM11291" s="7"/>
      <c r="BP11291" s="7"/>
      <c r="BQ11291" s="7"/>
      <c r="BR11291" s="7"/>
      <c r="BS11291" s="7"/>
      <c r="BT11291" s="7"/>
      <c r="BU11291" s="7"/>
      <c r="BV11291" s="7"/>
      <c r="BW11291" s="7"/>
    </row>
    <row r="11292" spans="43:75" x14ac:dyDescent="0.2">
      <c r="AQ11292" s="7"/>
      <c r="AR11292" s="7"/>
      <c r="AS11292" s="7"/>
      <c r="AT11292" s="7"/>
      <c r="AU11292" s="7"/>
      <c r="AV11292" s="234"/>
      <c r="AX11292" s="7"/>
      <c r="AY11292" s="7"/>
      <c r="AZ11292" s="7"/>
      <c r="BA11292" s="7"/>
      <c r="BB11292" s="7"/>
      <c r="BC11292" s="7"/>
      <c r="BD11292" s="7"/>
      <c r="BG11292" s="7"/>
      <c r="BH11292" s="7"/>
      <c r="BI11292" s="7"/>
      <c r="BJ11292" s="7"/>
      <c r="BK11292" s="7"/>
      <c r="BL11292" s="7"/>
      <c r="BM11292" s="7"/>
      <c r="BP11292" s="7"/>
      <c r="BQ11292" s="7"/>
      <c r="BR11292" s="7"/>
      <c r="BS11292" s="7"/>
      <c r="BT11292" s="7"/>
      <c r="BU11292" s="7"/>
      <c r="BV11292" s="7"/>
      <c r="BW11292" s="7"/>
    </row>
    <row r="11293" spans="43:75" x14ac:dyDescent="0.2">
      <c r="AQ11293" s="7"/>
      <c r="AR11293" s="7"/>
      <c r="AS11293" s="7"/>
      <c r="AT11293" s="7"/>
      <c r="AU11293" s="7"/>
      <c r="AV11293" s="234"/>
      <c r="AX11293" s="7"/>
      <c r="AY11293" s="7"/>
      <c r="AZ11293" s="7"/>
      <c r="BA11293" s="7"/>
      <c r="BB11293" s="7"/>
      <c r="BC11293" s="7"/>
      <c r="BD11293" s="7"/>
      <c r="BG11293" s="7"/>
      <c r="BH11293" s="7"/>
      <c r="BI11293" s="7"/>
      <c r="BJ11293" s="7"/>
      <c r="BK11293" s="7"/>
      <c r="BL11293" s="7"/>
      <c r="BM11293" s="7"/>
      <c r="BP11293" s="7"/>
      <c r="BQ11293" s="7"/>
      <c r="BR11293" s="7"/>
      <c r="BS11293" s="7"/>
      <c r="BT11293" s="7"/>
      <c r="BU11293" s="7"/>
      <c r="BV11293" s="7"/>
      <c r="BW11293" s="7"/>
    </row>
    <row r="11294" spans="43:75" x14ac:dyDescent="0.2">
      <c r="AQ11294" s="7"/>
      <c r="AR11294" s="7"/>
      <c r="AS11294" s="7"/>
      <c r="AT11294" s="7"/>
      <c r="AU11294" s="7"/>
      <c r="AV11294" s="234"/>
      <c r="AX11294" s="7"/>
      <c r="AY11294" s="7"/>
      <c r="AZ11294" s="7"/>
      <c r="BA11294" s="7"/>
      <c r="BB11294" s="7"/>
      <c r="BC11294" s="7"/>
      <c r="BD11294" s="7"/>
      <c r="BG11294" s="7"/>
      <c r="BH11294" s="7"/>
      <c r="BI11294" s="7"/>
      <c r="BJ11294" s="7"/>
      <c r="BK11294" s="7"/>
      <c r="BL11294" s="7"/>
      <c r="BM11294" s="7"/>
      <c r="BP11294" s="7"/>
      <c r="BQ11294" s="7"/>
      <c r="BR11294" s="7"/>
      <c r="BS11294" s="7"/>
      <c r="BT11294" s="7"/>
      <c r="BU11294" s="7"/>
      <c r="BV11294" s="7"/>
      <c r="BW11294" s="7"/>
    </row>
    <row r="11295" spans="43:75" x14ac:dyDescent="0.2">
      <c r="AQ11295" s="7"/>
      <c r="AR11295" s="7"/>
      <c r="AS11295" s="7"/>
      <c r="AT11295" s="7"/>
      <c r="AU11295" s="7"/>
      <c r="AV11295" s="234"/>
      <c r="AX11295" s="7"/>
      <c r="AY11295" s="7"/>
      <c r="AZ11295" s="7"/>
      <c r="BA11295" s="7"/>
      <c r="BB11295" s="7"/>
      <c r="BC11295" s="7"/>
      <c r="BD11295" s="7"/>
      <c r="BG11295" s="7"/>
      <c r="BH11295" s="7"/>
      <c r="BI11295" s="7"/>
      <c r="BJ11295" s="7"/>
      <c r="BK11295" s="7"/>
      <c r="BL11295" s="7"/>
      <c r="BM11295" s="7"/>
      <c r="BP11295" s="7"/>
      <c r="BQ11295" s="7"/>
      <c r="BR11295" s="7"/>
      <c r="BS11295" s="7"/>
      <c r="BT11295" s="7"/>
      <c r="BU11295" s="7"/>
      <c r="BV11295" s="7"/>
      <c r="BW11295" s="7"/>
    </row>
    <row r="11296" spans="43:75" x14ac:dyDescent="0.2">
      <c r="AQ11296" s="7"/>
      <c r="AR11296" s="7"/>
      <c r="AS11296" s="7"/>
      <c r="AT11296" s="7"/>
      <c r="AU11296" s="7"/>
      <c r="AV11296" s="234"/>
      <c r="AX11296" s="7"/>
      <c r="AY11296" s="7"/>
      <c r="AZ11296" s="7"/>
      <c r="BA11296" s="7"/>
      <c r="BB11296" s="7"/>
      <c r="BC11296" s="7"/>
      <c r="BD11296" s="7"/>
      <c r="BG11296" s="7"/>
      <c r="BH11296" s="7"/>
      <c r="BI11296" s="7"/>
      <c r="BJ11296" s="7"/>
      <c r="BK11296" s="7"/>
      <c r="BL11296" s="7"/>
      <c r="BM11296" s="7"/>
      <c r="BP11296" s="7"/>
      <c r="BQ11296" s="7"/>
      <c r="BR11296" s="7"/>
      <c r="BS11296" s="7"/>
      <c r="BT11296" s="7"/>
      <c r="BU11296" s="7"/>
      <c r="BV11296" s="7"/>
      <c r="BW11296" s="7"/>
    </row>
    <row r="11297" spans="43:75" x14ac:dyDescent="0.2">
      <c r="AQ11297" s="7"/>
      <c r="AR11297" s="7"/>
      <c r="AS11297" s="7"/>
      <c r="AT11297" s="7"/>
      <c r="AU11297" s="7"/>
      <c r="AV11297" s="234"/>
      <c r="AX11297" s="7"/>
      <c r="AY11297" s="7"/>
      <c r="AZ11297" s="7"/>
      <c r="BA11297" s="7"/>
      <c r="BB11297" s="7"/>
      <c r="BC11297" s="7"/>
      <c r="BD11297" s="7"/>
      <c r="BG11297" s="7"/>
      <c r="BH11297" s="7"/>
      <c r="BI11297" s="7"/>
      <c r="BJ11297" s="7"/>
      <c r="BK11297" s="7"/>
      <c r="BL11297" s="7"/>
      <c r="BM11297" s="7"/>
      <c r="BP11297" s="7"/>
      <c r="BQ11297" s="7"/>
      <c r="BR11297" s="7"/>
      <c r="BS11297" s="7"/>
      <c r="BT11297" s="7"/>
      <c r="BU11297" s="7"/>
      <c r="BV11297" s="7"/>
      <c r="BW11297" s="7"/>
    </row>
    <row r="11298" spans="43:75" x14ac:dyDescent="0.2">
      <c r="AQ11298" s="7"/>
      <c r="AR11298" s="7"/>
      <c r="AS11298" s="7"/>
      <c r="AT11298" s="7"/>
      <c r="AU11298" s="7"/>
      <c r="AV11298" s="234"/>
      <c r="AX11298" s="7"/>
      <c r="AY11298" s="7"/>
      <c r="AZ11298" s="7"/>
      <c r="BA11298" s="7"/>
      <c r="BB11298" s="7"/>
      <c r="BC11298" s="7"/>
      <c r="BD11298" s="7"/>
      <c r="BG11298" s="7"/>
      <c r="BH11298" s="7"/>
      <c r="BI11298" s="7"/>
      <c r="BJ11298" s="7"/>
      <c r="BK11298" s="7"/>
      <c r="BL11298" s="7"/>
      <c r="BM11298" s="7"/>
      <c r="BP11298" s="7"/>
      <c r="BQ11298" s="7"/>
      <c r="BR11298" s="7"/>
      <c r="BS11298" s="7"/>
      <c r="BT11298" s="7"/>
      <c r="BU11298" s="7"/>
      <c r="BV11298" s="7"/>
      <c r="BW11298" s="7"/>
    </row>
    <row r="11299" spans="43:75" x14ac:dyDescent="0.2">
      <c r="AQ11299" s="7"/>
      <c r="AR11299" s="7"/>
      <c r="AS11299" s="7"/>
      <c r="AT11299" s="7"/>
      <c r="AU11299" s="7"/>
      <c r="AV11299" s="234"/>
      <c r="AX11299" s="7"/>
      <c r="AY11299" s="7"/>
      <c r="AZ11299" s="7"/>
      <c r="BA11299" s="7"/>
      <c r="BB11299" s="7"/>
      <c r="BC11299" s="7"/>
      <c r="BD11299" s="7"/>
      <c r="BG11299" s="7"/>
      <c r="BH11299" s="7"/>
      <c r="BI11299" s="7"/>
      <c r="BJ11299" s="7"/>
      <c r="BK11299" s="7"/>
      <c r="BL11299" s="7"/>
      <c r="BM11299" s="7"/>
      <c r="BP11299" s="7"/>
      <c r="BQ11299" s="7"/>
      <c r="BR11299" s="7"/>
      <c r="BS11299" s="7"/>
      <c r="BT11299" s="7"/>
      <c r="BU11299" s="7"/>
      <c r="BV11299" s="7"/>
      <c r="BW11299" s="7"/>
    </row>
    <row r="11300" spans="43:75" x14ac:dyDescent="0.2">
      <c r="AQ11300" s="7"/>
      <c r="AR11300" s="7"/>
      <c r="AS11300" s="7"/>
      <c r="AT11300" s="7"/>
      <c r="AU11300" s="7"/>
      <c r="AV11300" s="234"/>
      <c r="AX11300" s="7"/>
      <c r="AY11300" s="7"/>
      <c r="AZ11300" s="7"/>
      <c r="BA11300" s="7"/>
      <c r="BB11300" s="7"/>
      <c r="BC11300" s="7"/>
      <c r="BD11300" s="7"/>
      <c r="BG11300" s="7"/>
      <c r="BH11300" s="7"/>
      <c r="BI11300" s="7"/>
      <c r="BJ11300" s="7"/>
      <c r="BK11300" s="7"/>
      <c r="BL11300" s="7"/>
      <c r="BM11300" s="7"/>
      <c r="BP11300" s="7"/>
      <c r="BQ11300" s="7"/>
      <c r="BR11300" s="7"/>
      <c r="BS11300" s="7"/>
      <c r="BT11300" s="7"/>
      <c r="BU11300" s="7"/>
      <c r="BV11300" s="7"/>
      <c r="BW11300" s="7"/>
    </row>
    <row r="11301" spans="43:75" x14ac:dyDescent="0.2">
      <c r="AQ11301" s="7"/>
      <c r="AR11301" s="7"/>
      <c r="AS11301" s="7"/>
      <c r="AT11301" s="7"/>
      <c r="AU11301" s="7"/>
      <c r="AV11301" s="234"/>
      <c r="AX11301" s="7"/>
      <c r="AY11301" s="7"/>
      <c r="AZ11301" s="7"/>
      <c r="BA11301" s="7"/>
      <c r="BB11301" s="7"/>
      <c r="BC11301" s="7"/>
      <c r="BD11301" s="7"/>
      <c r="BG11301" s="7"/>
      <c r="BH11301" s="7"/>
      <c r="BI11301" s="7"/>
      <c r="BJ11301" s="7"/>
      <c r="BK11301" s="7"/>
      <c r="BL11301" s="7"/>
      <c r="BM11301" s="7"/>
      <c r="BP11301" s="7"/>
      <c r="BQ11301" s="7"/>
      <c r="BR11301" s="7"/>
      <c r="BS11301" s="7"/>
      <c r="BT11301" s="7"/>
      <c r="BU11301" s="7"/>
      <c r="BV11301" s="7"/>
      <c r="BW11301" s="7"/>
    </row>
    <row r="11302" spans="43:75" x14ac:dyDescent="0.2">
      <c r="AQ11302" s="7"/>
      <c r="AR11302" s="7"/>
      <c r="AS11302" s="7"/>
      <c r="AT11302" s="7"/>
      <c r="AU11302" s="7"/>
      <c r="AV11302" s="234"/>
      <c r="AX11302" s="7"/>
      <c r="AY11302" s="7"/>
      <c r="AZ11302" s="7"/>
      <c r="BA11302" s="7"/>
      <c r="BB11302" s="7"/>
      <c r="BC11302" s="7"/>
      <c r="BD11302" s="7"/>
      <c r="BG11302" s="7"/>
      <c r="BH11302" s="7"/>
      <c r="BI11302" s="7"/>
      <c r="BJ11302" s="7"/>
      <c r="BK11302" s="7"/>
      <c r="BL11302" s="7"/>
      <c r="BM11302" s="7"/>
      <c r="BP11302" s="7"/>
      <c r="BQ11302" s="7"/>
      <c r="BR11302" s="7"/>
      <c r="BS11302" s="7"/>
      <c r="BT11302" s="7"/>
      <c r="BU11302" s="7"/>
      <c r="BV11302" s="7"/>
      <c r="BW11302" s="7"/>
    </row>
    <row r="11303" spans="43:75" x14ac:dyDescent="0.2">
      <c r="AQ11303" s="7"/>
      <c r="AR11303" s="7"/>
      <c r="AS11303" s="7"/>
      <c r="AT11303" s="7"/>
      <c r="AU11303" s="7"/>
      <c r="AV11303" s="234"/>
      <c r="AX11303" s="7"/>
      <c r="AY11303" s="7"/>
      <c r="AZ11303" s="7"/>
      <c r="BA11303" s="7"/>
      <c r="BB11303" s="7"/>
      <c r="BC11303" s="7"/>
      <c r="BD11303" s="7"/>
      <c r="BG11303" s="7"/>
      <c r="BH11303" s="7"/>
      <c r="BI11303" s="7"/>
      <c r="BJ11303" s="7"/>
      <c r="BK11303" s="7"/>
      <c r="BL11303" s="7"/>
      <c r="BM11303" s="7"/>
      <c r="BP11303" s="7"/>
      <c r="BQ11303" s="7"/>
      <c r="BR11303" s="7"/>
      <c r="BS11303" s="7"/>
      <c r="BT11303" s="7"/>
      <c r="BU11303" s="7"/>
      <c r="BV11303" s="7"/>
      <c r="BW11303" s="7"/>
    </row>
    <row r="11304" spans="43:75" x14ac:dyDescent="0.2">
      <c r="AQ11304" s="7"/>
      <c r="AR11304" s="7"/>
      <c r="AS11304" s="7"/>
      <c r="AT11304" s="7"/>
      <c r="AU11304" s="7"/>
      <c r="AV11304" s="234"/>
      <c r="AX11304" s="7"/>
      <c r="AY11304" s="7"/>
      <c r="AZ11304" s="7"/>
      <c r="BA11304" s="7"/>
      <c r="BB11304" s="7"/>
      <c r="BC11304" s="7"/>
      <c r="BD11304" s="7"/>
      <c r="BG11304" s="7"/>
      <c r="BH11304" s="7"/>
      <c r="BI11304" s="7"/>
      <c r="BJ11304" s="7"/>
      <c r="BK11304" s="7"/>
      <c r="BL11304" s="7"/>
      <c r="BM11304" s="7"/>
      <c r="BP11304" s="7"/>
      <c r="BQ11304" s="7"/>
      <c r="BR11304" s="7"/>
      <c r="BS11304" s="7"/>
      <c r="BT11304" s="7"/>
      <c r="BU11304" s="7"/>
      <c r="BV11304" s="7"/>
      <c r="BW11304" s="7"/>
    </row>
    <row r="11305" spans="43:75" x14ac:dyDescent="0.2">
      <c r="AQ11305" s="7"/>
      <c r="AR11305" s="7"/>
      <c r="AS11305" s="7"/>
      <c r="AT11305" s="7"/>
      <c r="AU11305" s="7"/>
      <c r="AV11305" s="234"/>
      <c r="AX11305" s="7"/>
      <c r="AY11305" s="7"/>
      <c r="AZ11305" s="7"/>
      <c r="BA11305" s="7"/>
      <c r="BB11305" s="7"/>
      <c r="BC11305" s="7"/>
      <c r="BD11305" s="7"/>
      <c r="BG11305" s="7"/>
      <c r="BH11305" s="7"/>
      <c r="BI11305" s="7"/>
      <c r="BJ11305" s="7"/>
      <c r="BK11305" s="7"/>
      <c r="BL11305" s="7"/>
      <c r="BM11305" s="7"/>
      <c r="BP11305" s="7"/>
      <c r="BQ11305" s="7"/>
      <c r="BR11305" s="7"/>
      <c r="BS11305" s="7"/>
      <c r="BT11305" s="7"/>
      <c r="BU11305" s="7"/>
      <c r="BV11305" s="7"/>
      <c r="BW11305" s="7"/>
    </row>
    <row r="11306" spans="43:75" x14ac:dyDescent="0.2">
      <c r="AQ11306" s="7"/>
      <c r="AR11306" s="7"/>
      <c r="AS11306" s="7"/>
      <c r="AT11306" s="7"/>
      <c r="AU11306" s="7"/>
      <c r="AV11306" s="234"/>
      <c r="AX11306" s="7"/>
      <c r="AY11306" s="7"/>
      <c r="AZ11306" s="7"/>
      <c r="BA11306" s="7"/>
      <c r="BB11306" s="7"/>
      <c r="BC11306" s="7"/>
      <c r="BD11306" s="7"/>
      <c r="BG11306" s="7"/>
      <c r="BH11306" s="7"/>
      <c r="BI11306" s="7"/>
      <c r="BJ11306" s="7"/>
      <c r="BK11306" s="7"/>
      <c r="BL11306" s="7"/>
      <c r="BM11306" s="7"/>
      <c r="BP11306" s="7"/>
      <c r="BQ11306" s="7"/>
      <c r="BR11306" s="7"/>
      <c r="BS11306" s="7"/>
      <c r="BT11306" s="7"/>
      <c r="BU11306" s="7"/>
      <c r="BV11306" s="7"/>
      <c r="BW11306" s="7"/>
    </row>
    <row r="11307" spans="43:75" x14ac:dyDescent="0.2">
      <c r="AQ11307" s="7"/>
      <c r="AR11307" s="7"/>
      <c r="AS11307" s="7"/>
      <c r="AT11307" s="7"/>
      <c r="AU11307" s="7"/>
      <c r="AV11307" s="234"/>
      <c r="AX11307" s="7"/>
      <c r="AY11307" s="7"/>
      <c r="AZ11307" s="7"/>
      <c r="BA11307" s="7"/>
      <c r="BB11307" s="7"/>
      <c r="BC11307" s="7"/>
      <c r="BD11307" s="7"/>
      <c r="BG11307" s="7"/>
      <c r="BH11307" s="7"/>
      <c r="BI11307" s="7"/>
      <c r="BJ11307" s="7"/>
      <c r="BK11307" s="7"/>
      <c r="BL11307" s="7"/>
      <c r="BM11307" s="7"/>
      <c r="BP11307" s="7"/>
      <c r="BQ11307" s="7"/>
      <c r="BR11307" s="7"/>
      <c r="BS11307" s="7"/>
      <c r="BT11307" s="7"/>
      <c r="BU11307" s="7"/>
      <c r="BV11307" s="7"/>
      <c r="BW11307" s="7"/>
    </row>
    <row r="11308" spans="43:75" x14ac:dyDescent="0.2">
      <c r="AQ11308" s="7"/>
      <c r="AR11308" s="7"/>
      <c r="AS11308" s="7"/>
      <c r="AT11308" s="7"/>
      <c r="AU11308" s="7"/>
      <c r="AV11308" s="234"/>
      <c r="AX11308" s="7"/>
      <c r="AY11308" s="7"/>
      <c r="AZ11308" s="7"/>
      <c r="BA11308" s="7"/>
      <c r="BB11308" s="7"/>
      <c r="BC11308" s="7"/>
      <c r="BD11308" s="7"/>
      <c r="BG11308" s="7"/>
      <c r="BH11308" s="7"/>
      <c r="BI11308" s="7"/>
      <c r="BJ11308" s="7"/>
      <c r="BK11308" s="7"/>
      <c r="BL11308" s="7"/>
      <c r="BM11308" s="7"/>
      <c r="BP11308" s="7"/>
      <c r="BQ11308" s="7"/>
      <c r="BR11308" s="7"/>
      <c r="BS11308" s="7"/>
      <c r="BT11308" s="7"/>
      <c r="BU11308" s="7"/>
      <c r="BV11308" s="7"/>
      <c r="BW11308" s="7"/>
    </row>
    <row r="11309" spans="43:75" x14ac:dyDescent="0.2">
      <c r="AQ11309" s="7"/>
      <c r="AR11309" s="7"/>
      <c r="AS11309" s="7"/>
      <c r="AT11309" s="7"/>
      <c r="AU11309" s="7"/>
      <c r="AV11309" s="234"/>
      <c r="AX11309" s="7"/>
      <c r="AY11309" s="7"/>
      <c r="AZ11309" s="7"/>
      <c r="BA11309" s="7"/>
      <c r="BB11309" s="7"/>
      <c r="BC11309" s="7"/>
      <c r="BD11309" s="7"/>
      <c r="BG11309" s="7"/>
      <c r="BH11309" s="7"/>
      <c r="BI11309" s="7"/>
      <c r="BJ11309" s="7"/>
      <c r="BK11309" s="7"/>
      <c r="BL11309" s="7"/>
      <c r="BM11309" s="7"/>
      <c r="BP11309" s="7"/>
      <c r="BQ11309" s="7"/>
      <c r="BR11309" s="7"/>
      <c r="BS11309" s="7"/>
      <c r="BT11309" s="7"/>
      <c r="BU11309" s="7"/>
      <c r="BV11309" s="7"/>
      <c r="BW11309" s="7"/>
    </row>
    <row r="11310" spans="43:75" x14ac:dyDescent="0.2">
      <c r="AQ11310" s="7"/>
      <c r="AR11310" s="7"/>
      <c r="AS11310" s="7"/>
      <c r="AT11310" s="7"/>
      <c r="AU11310" s="7"/>
      <c r="AV11310" s="234"/>
      <c r="AX11310" s="7"/>
      <c r="AY11310" s="7"/>
      <c r="AZ11310" s="7"/>
      <c r="BA11310" s="7"/>
      <c r="BB11310" s="7"/>
      <c r="BC11310" s="7"/>
      <c r="BD11310" s="7"/>
      <c r="BG11310" s="7"/>
      <c r="BH11310" s="7"/>
      <c r="BI11310" s="7"/>
      <c r="BJ11310" s="7"/>
      <c r="BK11310" s="7"/>
      <c r="BL11310" s="7"/>
      <c r="BM11310" s="7"/>
      <c r="BP11310" s="7"/>
      <c r="BQ11310" s="7"/>
      <c r="BR11310" s="7"/>
      <c r="BS11310" s="7"/>
      <c r="BT11310" s="7"/>
      <c r="BU11310" s="7"/>
      <c r="BV11310" s="7"/>
      <c r="BW11310" s="7"/>
    </row>
    <row r="11311" spans="43:75" x14ac:dyDescent="0.2">
      <c r="AQ11311" s="7"/>
      <c r="AR11311" s="7"/>
      <c r="AS11311" s="7"/>
      <c r="AT11311" s="7"/>
      <c r="AU11311" s="7"/>
      <c r="AV11311" s="234"/>
      <c r="AX11311" s="7"/>
      <c r="AY11311" s="7"/>
      <c r="AZ11311" s="7"/>
      <c r="BA11311" s="7"/>
      <c r="BB11311" s="7"/>
      <c r="BC11311" s="7"/>
      <c r="BD11311" s="7"/>
      <c r="BG11311" s="7"/>
      <c r="BH11311" s="7"/>
      <c r="BI11311" s="7"/>
      <c r="BJ11311" s="7"/>
      <c r="BK11311" s="7"/>
      <c r="BL11311" s="7"/>
      <c r="BM11311" s="7"/>
      <c r="BP11311" s="7"/>
      <c r="BQ11311" s="7"/>
      <c r="BR11311" s="7"/>
      <c r="BS11311" s="7"/>
      <c r="BT11311" s="7"/>
      <c r="BU11311" s="7"/>
      <c r="BV11311" s="7"/>
      <c r="BW11311" s="7"/>
    </row>
    <row r="11312" spans="43:75" x14ac:dyDescent="0.2">
      <c r="AQ11312" s="7"/>
      <c r="AR11312" s="7"/>
      <c r="AS11312" s="7"/>
      <c r="AT11312" s="7"/>
      <c r="AU11312" s="7"/>
      <c r="AV11312" s="234"/>
      <c r="AX11312" s="7"/>
      <c r="AY11312" s="7"/>
      <c r="AZ11312" s="7"/>
      <c r="BA11312" s="7"/>
      <c r="BB11312" s="7"/>
      <c r="BC11312" s="7"/>
      <c r="BD11312" s="7"/>
      <c r="BG11312" s="7"/>
      <c r="BH11312" s="7"/>
      <c r="BI11312" s="7"/>
      <c r="BJ11312" s="7"/>
      <c r="BK11312" s="7"/>
      <c r="BL11312" s="7"/>
      <c r="BM11312" s="7"/>
      <c r="BP11312" s="7"/>
      <c r="BQ11312" s="7"/>
      <c r="BR11312" s="7"/>
      <c r="BS11312" s="7"/>
      <c r="BT11312" s="7"/>
      <c r="BU11312" s="7"/>
      <c r="BV11312" s="7"/>
      <c r="BW11312" s="7"/>
    </row>
    <row r="11313" spans="43:75" x14ac:dyDescent="0.2">
      <c r="AQ11313" s="7"/>
      <c r="AR11313" s="7"/>
      <c r="AS11313" s="7"/>
      <c r="AT11313" s="7"/>
      <c r="AU11313" s="7"/>
      <c r="AV11313" s="234"/>
      <c r="AX11313" s="7"/>
      <c r="AY11313" s="7"/>
      <c r="AZ11313" s="7"/>
      <c r="BA11313" s="7"/>
      <c r="BB11313" s="7"/>
      <c r="BC11313" s="7"/>
      <c r="BD11313" s="7"/>
      <c r="BG11313" s="7"/>
      <c r="BH11313" s="7"/>
      <c r="BI11313" s="7"/>
      <c r="BJ11313" s="7"/>
      <c r="BK11313" s="7"/>
      <c r="BL11313" s="7"/>
      <c r="BM11313" s="7"/>
      <c r="BP11313" s="7"/>
      <c r="BQ11313" s="7"/>
      <c r="BR11313" s="7"/>
      <c r="BS11313" s="7"/>
      <c r="BT11313" s="7"/>
      <c r="BU11313" s="7"/>
      <c r="BV11313" s="7"/>
      <c r="BW11313" s="7"/>
    </row>
    <row r="11314" spans="43:75" x14ac:dyDescent="0.2">
      <c r="AQ11314" s="7"/>
      <c r="AR11314" s="7"/>
      <c r="AS11314" s="7"/>
      <c r="AT11314" s="7"/>
      <c r="AU11314" s="7"/>
      <c r="AV11314" s="234"/>
      <c r="AX11314" s="7"/>
      <c r="AY11314" s="7"/>
      <c r="AZ11314" s="7"/>
      <c r="BA11314" s="7"/>
      <c r="BB11314" s="7"/>
      <c r="BC11314" s="7"/>
      <c r="BD11314" s="7"/>
      <c r="BG11314" s="7"/>
      <c r="BH11314" s="7"/>
      <c r="BI11314" s="7"/>
      <c r="BJ11314" s="7"/>
      <c r="BK11314" s="7"/>
      <c r="BL11314" s="7"/>
      <c r="BM11314" s="7"/>
      <c r="BP11314" s="7"/>
      <c r="BQ11314" s="7"/>
      <c r="BR11314" s="7"/>
      <c r="BS11314" s="7"/>
      <c r="BT11314" s="7"/>
      <c r="BU11314" s="7"/>
      <c r="BV11314" s="7"/>
      <c r="BW11314" s="7"/>
    </row>
    <row r="11315" spans="43:75" x14ac:dyDescent="0.2">
      <c r="AQ11315" s="7"/>
      <c r="AR11315" s="7"/>
      <c r="AS11315" s="7"/>
      <c r="AT11315" s="7"/>
      <c r="AU11315" s="7"/>
      <c r="AV11315" s="234"/>
      <c r="AX11315" s="7"/>
      <c r="AY11315" s="7"/>
      <c r="AZ11315" s="7"/>
      <c r="BA11315" s="7"/>
      <c r="BB11315" s="7"/>
      <c r="BC11315" s="7"/>
      <c r="BD11315" s="7"/>
      <c r="BG11315" s="7"/>
      <c r="BH11315" s="7"/>
      <c r="BI11315" s="7"/>
      <c r="BJ11315" s="7"/>
      <c r="BK11315" s="7"/>
      <c r="BL11315" s="7"/>
      <c r="BM11315" s="7"/>
      <c r="BP11315" s="7"/>
      <c r="BQ11315" s="7"/>
      <c r="BR11315" s="7"/>
      <c r="BS11315" s="7"/>
      <c r="BT11315" s="7"/>
      <c r="BU11315" s="7"/>
      <c r="BV11315" s="7"/>
      <c r="BW11315" s="7"/>
    </row>
    <row r="11316" spans="43:75" x14ac:dyDescent="0.2">
      <c r="AQ11316" s="7"/>
      <c r="AR11316" s="7"/>
      <c r="AS11316" s="7"/>
      <c r="AT11316" s="7"/>
      <c r="AU11316" s="7"/>
      <c r="AV11316" s="234"/>
      <c r="AX11316" s="7"/>
      <c r="AY11316" s="7"/>
      <c r="AZ11316" s="7"/>
      <c r="BA11316" s="7"/>
      <c r="BB11316" s="7"/>
      <c r="BC11316" s="7"/>
      <c r="BD11316" s="7"/>
      <c r="BG11316" s="7"/>
      <c r="BH11316" s="7"/>
      <c r="BI11316" s="7"/>
      <c r="BJ11316" s="7"/>
      <c r="BK11316" s="7"/>
      <c r="BL11316" s="7"/>
      <c r="BM11316" s="7"/>
      <c r="BP11316" s="7"/>
      <c r="BQ11316" s="7"/>
      <c r="BR11316" s="7"/>
      <c r="BS11316" s="7"/>
      <c r="BT11316" s="7"/>
      <c r="BU11316" s="7"/>
      <c r="BV11316" s="7"/>
      <c r="BW11316" s="7"/>
    </row>
    <row r="11317" spans="43:75" x14ac:dyDescent="0.2">
      <c r="AQ11317" s="7"/>
      <c r="AR11317" s="7"/>
      <c r="AS11317" s="7"/>
      <c r="AT11317" s="7"/>
      <c r="AU11317" s="7"/>
      <c r="AV11317" s="234"/>
      <c r="AX11317" s="7"/>
      <c r="AY11317" s="7"/>
      <c r="AZ11317" s="7"/>
      <c r="BA11317" s="7"/>
      <c r="BB11317" s="7"/>
      <c r="BC11317" s="7"/>
      <c r="BD11317" s="7"/>
      <c r="BG11317" s="7"/>
      <c r="BH11317" s="7"/>
      <c r="BI11317" s="7"/>
      <c r="BJ11317" s="7"/>
      <c r="BK11317" s="7"/>
      <c r="BL11317" s="7"/>
      <c r="BM11317" s="7"/>
      <c r="BP11317" s="7"/>
      <c r="BQ11317" s="7"/>
      <c r="BR11317" s="7"/>
      <c r="BS11317" s="7"/>
      <c r="BT11317" s="7"/>
      <c r="BU11317" s="7"/>
      <c r="BV11317" s="7"/>
      <c r="BW11317" s="7"/>
    </row>
    <row r="11318" spans="43:75" x14ac:dyDescent="0.2">
      <c r="AQ11318" s="7"/>
      <c r="AR11318" s="7"/>
      <c r="AS11318" s="7"/>
      <c r="AT11318" s="7"/>
      <c r="AU11318" s="7"/>
      <c r="AV11318" s="234"/>
      <c r="AX11318" s="7"/>
      <c r="AY11318" s="7"/>
      <c r="AZ11318" s="7"/>
      <c r="BA11318" s="7"/>
      <c r="BB11318" s="7"/>
      <c r="BC11318" s="7"/>
      <c r="BD11318" s="7"/>
      <c r="BG11318" s="7"/>
      <c r="BH11318" s="7"/>
      <c r="BI11318" s="7"/>
      <c r="BJ11318" s="7"/>
      <c r="BK11318" s="7"/>
      <c r="BL11318" s="7"/>
      <c r="BM11318" s="7"/>
      <c r="BP11318" s="7"/>
      <c r="BQ11318" s="7"/>
      <c r="BR11318" s="7"/>
      <c r="BS11318" s="7"/>
      <c r="BT11318" s="7"/>
      <c r="BU11318" s="7"/>
      <c r="BV11318" s="7"/>
      <c r="BW11318" s="7"/>
    </row>
    <row r="11319" spans="43:75" x14ac:dyDescent="0.2">
      <c r="AQ11319" s="7"/>
      <c r="AR11319" s="7"/>
      <c r="AS11319" s="7"/>
      <c r="AT11319" s="7"/>
      <c r="AU11319" s="7"/>
      <c r="AV11319" s="234"/>
      <c r="AX11319" s="7"/>
      <c r="AY11319" s="7"/>
      <c r="AZ11319" s="7"/>
      <c r="BA11319" s="7"/>
      <c r="BB11319" s="7"/>
      <c r="BC11319" s="7"/>
      <c r="BD11319" s="7"/>
      <c r="BG11319" s="7"/>
      <c r="BH11319" s="7"/>
      <c r="BI11319" s="7"/>
      <c r="BJ11319" s="7"/>
      <c r="BK11319" s="7"/>
      <c r="BL11319" s="7"/>
      <c r="BM11319" s="7"/>
      <c r="BP11319" s="7"/>
      <c r="BQ11319" s="7"/>
      <c r="BR11319" s="7"/>
      <c r="BS11319" s="7"/>
      <c r="BT11319" s="7"/>
      <c r="BU11319" s="7"/>
      <c r="BV11319" s="7"/>
      <c r="BW11319" s="7"/>
    </row>
    <row r="11320" spans="43:75" x14ac:dyDescent="0.2">
      <c r="AQ11320" s="7"/>
      <c r="AR11320" s="7"/>
      <c r="AS11320" s="7"/>
      <c r="AT11320" s="7"/>
      <c r="AU11320" s="7"/>
      <c r="AV11320" s="234"/>
      <c r="AX11320" s="7"/>
      <c r="AY11320" s="7"/>
      <c r="AZ11320" s="7"/>
      <c r="BA11320" s="7"/>
      <c r="BB11320" s="7"/>
      <c r="BC11320" s="7"/>
      <c r="BD11320" s="7"/>
      <c r="BG11320" s="7"/>
      <c r="BH11320" s="7"/>
      <c r="BI11320" s="7"/>
      <c r="BJ11320" s="7"/>
      <c r="BK11320" s="7"/>
      <c r="BL11320" s="7"/>
      <c r="BM11320" s="7"/>
      <c r="BP11320" s="7"/>
      <c r="BQ11320" s="7"/>
      <c r="BR11320" s="7"/>
      <c r="BS11320" s="7"/>
      <c r="BT11320" s="7"/>
      <c r="BU11320" s="7"/>
      <c r="BV11320" s="7"/>
      <c r="BW11320" s="7"/>
    </row>
    <row r="11321" spans="43:75" x14ac:dyDescent="0.2">
      <c r="AQ11321" s="7"/>
      <c r="AR11321" s="7"/>
      <c r="AS11321" s="7"/>
      <c r="AT11321" s="7"/>
      <c r="AU11321" s="7"/>
      <c r="AV11321" s="234"/>
      <c r="AX11321" s="7"/>
      <c r="AY11321" s="7"/>
      <c r="AZ11321" s="7"/>
      <c r="BA11321" s="7"/>
      <c r="BB11321" s="7"/>
      <c r="BC11321" s="7"/>
      <c r="BD11321" s="7"/>
      <c r="BG11321" s="7"/>
      <c r="BH11321" s="7"/>
      <c r="BI11321" s="7"/>
      <c r="BJ11321" s="7"/>
      <c r="BK11321" s="7"/>
      <c r="BL11321" s="7"/>
      <c r="BM11321" s="7"/>
      <c r="BP11321" s="7"/>
      <c r="BQ11321" s="7"/>
      <c r="BR11321" s="7"/>
      <c r="BS11321" s="7"/>
      <c r="BT11321" s="7"/>
      <c r="BU11321" s="7"/>
      <c r="BV11321" s="7"/>
      <c r="BW11321" s="7"/>
    </row>
    <row r="11322" spans="43:75" x14ac:dyDescent="0.2">
      <c r="AQ11322" s="7"/>
      <c r="AR11322" s="7"/>
      <c r="AS11322" s="7"/>
      <c r="AT11322" s="7"/>
      <c r="AU11322" s="7"/>
      <c r="AV11322" s="234"/>
      <c r="AX11322" s="7"/>
      <c r="AY11322" s="7"/>
      <c r="AZ11322" s="7"/>
      <c r="BA11322" s="7"/>
      <c r="BB11322" s="7"/>
      <c r="BC11322" s="7"/>
      <c r="BD11322" s="7"/>
      <c r="BG11322" s="7"/>
      <c r="BH11322" s="7"/>
      <c r="BI11322" s="7"/>
      <c r="BJ11322" s="7"/>
      <c r="BK11322" s="7"/>
      <c r="BL11322" s="7"/>
      <c r="BM11322" s="7"/>
      <c r="BP11322" s="7"/>
      <c r="BQ11322" s="7"/>
      <c r="BR11322" s="7"/>
      <c r="BS11322" s="7"/>
      <c r="BT11322" s="7"/>
      <c r="BU11322" s="7"/>
      <c r="BV11322" s="7"/>
      <c r="BW11322" s="7"/>
    </row>
    <row r="11323" spans="43:75" x14ac:dyDescent="0.2">
      <c r="AQ11323" s="7"/>
      <c r="AR11323" s="7"/>
      <c r="AS11323" s="7"/>
      <c r="AT11323" s="7"/>
      <c r="AU11323" s="7"/>
      <c r="AV11323" s="234"/>
      <c r="AX11323" s="7"/>
      <c r="AY11323" s="7"/>
      <c r="AZ11323" s="7"/>
      <c r="BA11323" s="7"/>
      <c r="BB11323" s="7"/>
      <c r="BC11323" s="7"/>
      <c r="BD11323" s="7"/>
      <c r="BG11323" s="7"/>
      <c r="BH11323" s="7"/>
      <c r="BI11323" s="7"/>
      <c r="BJ11323" s="7"/>
      <c r="BK11323" s="7"/>
      <c r="BL11323" s="7"/>
      <c r="BM11323" s="7"/>
      <c r="BP11323" s="7"/>
      <c r="BQ11323" s="7"/>
      <c r="BR11323" s="7"/>
      <c r="BS11323" s="7"/>
      <c r="BT11323" s="7"/>
      <c r="BU11323" s="7"/>
      <c r="BV11323" s="7"/>
      <c r="BW11323" s="7"/>
    </row>
    <row r="11324" spans="43:75" x14ac:dyDescent="0.2">
      <c r="AQ11324" s="7"/>
      <c r="AR11324" s="7"/>
      <c r="AS11324" s="7"/>
      <c r="AT11324" s="7"/>
      <c r="AU11324" s="7"/>
      <c r="AV11324" s="234"/>
      <c r="AX11324" s="7"/>
      <c r="AY11324" s="7"/>
      <c r="AZ11324" s="7"/>
      <c r="BA11324" s="7"/>
      <c r="BB11324" s="7"/>
      <c r="BC11324" s="7"/>
      <c r="BD11324" s="7"/>
      <c r="BG11324" s="7"/>
      <c r="BH11324" s="7"/>
      <c r="BI11324" s="7"/>
      <c r="BJ11324" s="7"/>
      <c r="BK11324" s="7"/>
      <c r="BL11324" s="7"/>
      <c r="BM11324" s="7"/>
      <c r="BP11324" s="7"/>
      <c r="BQ11324" s="7"/>
      <c r="BR11324" s="7"/>
      <c r="BS11324" s="7"/>
      <c r="BT11324" s="7"/>
      <c r="BU11324" s="7"/>
      <c r="BV11324" s="7"/>
      <c r="BW11324" s="7"/>
    </row>
    <row r="11325" spans="43:75" x14ac:dyDescent="0.2">
      <c r="AQ11325" s="7"/>
      <c r="AR11325" s="7"/>
      <c r="AS11325" s="7"/>
      <c r="AT11325" s="7"/>
      <c r="AU11325" s="7"/>
      <c r="AV11325" s="234"/>
      <c r="AX11325" s="7"/>
      <c r="AY11325" s="7"/>
      <c r="AZ11325" s="7"/>
      <c r="BA11325" s="7"/>
      <c r="BB11325" s="7"/>
      <c r="BC11325" s="7"/>
      <c r="BD11325" s="7"/>
      <c r="BG11325" s="7"/>
      <c r="BH11325" s="7"/>
      <c r="BI11325" s="7"/>
      <c r="BJ11325" s="7"/>
      <c r="BK11325" s="7"/>
      <c r="BL11325" s="7"/>
      <c r="BM11325" s="7"/>
      <c r="BP11325" s="7"/>
      <c r="BQ11325" s="7"/>
      <c r="BR11325" s="7"/>
      <c r="BS11325" s="7"/>
      <c r="BT11325" s="7"/>
      <c r="BU11325" s="7"/>
      <c r="BV11325" s="7"/>
      <c r="BW11325" s="7"/>
    </row>
    <row r="11326" spans="43:75" x14ac:dyDescent="0.2">
      <c r="AQ11326" s="7"/>
      <c r="AR11326" s="7"/>
      <c r="AS11326" s="7"/>
      <c r="AT11326" s="7"/>
      <c r="AU11326" s="7"/>
      <c r="AV11326" s="234"/>
      <c r="AX11326" s="7"/>
      <c r="AY11326" s="7"/>
      <c r="AZ11326" s="7"/>
      <c r="BA11326" s="7"/>
      <c r="BB11326" s="7"/>
      <c r="BC11326" s="7"/>
      <c r="BD11326" s="7"/>
      <c r="BG11326" s="7"/>
      <c r="BH11326" s="7"/>
      <c r="BI11326" s="7"/>
      <c r="BJ11326" s="7"/>
      <c r="BK11326" s="7"/>
      <c r="BL11326" s="7"/>
      <c r="BM11326" s="7"/>
      <c r="BP11326" s="7"/>
      <c r="BQ11326" s="7"/>
      <c r="BR11326" s="7"/>
      <c r="BS11326" s="7"/>
      <c r="BT11326" s="7"/>
      <c r="BU11326" s="7"/>
      <c r="BV11326" s="7"/>
      <c r="BW11326" s="7"/>
    </row>
    <row r="11327" spans="43:75" x14ac:dyDescent="0.2">
      <c r="AQ11327" s="7"/>
      <c r="AR11327" s="7"/>
      <c r="AS11327" s="7"/>
      <c r="AT11327" s="7"/>
      <c r="AU11327" s="7"/>
      <c r="AV11327" s="234"/>
      <c r="AX11327" s="7"/>
      <c r="AY11327" s="7"/>
      <c r="AZ11327" s="7"/>
      <c r="BA11327" s="7"/>
      <c r="BB11327" s="7"/>
      <c r="BC11327" s="7"/>
      <c r="BD11327" s="7"/>
      <c r="BG11327" s="7"/>
      <c r="BH11327" s="7"/>
      <c r="BI11327" s="7"/>
      <c r="BJ11327" s="7"/>
      <c r="BK11327" s="7"/>
      <c r="BL11327" s="7"/>
      <c r="BM11327" s="7"/>
      <c r="BP11327" s="7"/>
      <c r="BQ11327" s="7"/>
      <c r="BR11327" s="7"/>
      <c r="BS11327" s="7"/>
      <c r="BT11327" s="7"/>
      <c r="BU11327" s="7"/>
      <c r="BV11327" s="7"/>
      <c r="BW11327" s="7"/>
    </row>
    <row r="11328" spans="43:75" x14ac:dyDescent="0.2">
      <c r="AQ11328" s="7"/>
      <c r="AR11328" s="7"/>
      <c r="AS11328" s="7"/>
      <c r="AT11328" s="7"/>
      <c r="AU11328" s="7"/>
      <c r="AV11328" s="234"/>
      <c r="AX11328" s="7"/>
      <c r="AY11328" s="7"/>
      <c r="AZ11328" s="7"/>
      <c r="BA11328" s="7"/>
      <c r="BB11328" s="7"/>
      <c r="BC11328" s="7"/>
      <c r="BD11328" s="7"/>
      <c r="BG11328" s="7"/>
      <c r="BH11328" s="7"/>
      <c r="BI11328" s="7"/>
      <c r="BJ11328" s="7"/>
      <c r="BK11328" s="7"/>
      <c r="BL11328" s="7"/>
      <c r="BM11328" s="7"/>
      <c r="BP11328" s="7"/>
      <c r="BQ11328" s="7"/>
      <c r="BR11328" s="7"/>
      <c r="BS11328" s="7"/>
      <c r="BT11328" s="7"/>
      <c r="BU11328" s="7"/>
      <c r="BV11328" s="7"/>
      <c r="BW11328" s="7"/>
    </row>
    <row r="11329" spans="43:75" x14ac:dyDescent="0.2">
      <c r="AQ11329" s="7"/>
      <c r="AR11329" s="7"/>
      <c r="AS11329" s="7"/>
      <c r="AT11329" s="7"/>
      <c r="AU11329" s="7"/>
      <c r="AV11329" s="234"/>
      <c r="AX11329" s="7"/>
      <c r="AY11329" s="7"/>
      <c r="AZ11329" s="7"/>
      <c r="BA11329" s="7"/>
      <c r="BB11329" s="7"/>
      <c r="BC11329" s="7"/>
      <c r="BD11329" s="7"/>
      <c r="BG11329" s="7"/>
      <c r="BH11329" s="7"/>
      <c r="BI11329" s="7"/>
      <c r="BJ11329" s="7"/>
      <c r="BK11329" s="7"/>
      <c r="BL11329" s="7"/>
      <c r="BM11329" s="7"/>
      <c r="BP11329" s="7"/>
      <c r="BQ11329" s="7"/>
      <c r="BR11329" s="7"/>
      <c r="BS11329" s="7"/>
      <c r="BT11329" s="7"/>
      <c r="BU11329" s="7"/>
      <c r="BV11329" s="7"/>
      <c r="BW11329" s="7"/>
    </row>
    <row r="11330" spans="43:75" x14ac:dyDescent="0.2">
      <c r="AQ11330" s="7"/>
      <c r="AR11330" s="7"/>
      <c r="AS11330" s="7"/>
      <c r="AT11330" s="7"/>
      <c r="AU11330" s="7"/>
      <c r="AV11330" s="234"/>
      <c r="AX11330" s="7"/>
      <c r="AY11330" s="7"/>
      <c r="AZ11330" s="7"/>
      <c r="BA11330" s="7"/>
      <c r="BB11330" s="7"/>
      <c r="BC11330" s="7"/>
      <c r="BD11330" s="7"/>
      <c r="BG11330" s="7"/>
      <c r="BH11330" s="7"/>
      <c r="BI11330" s="7"/>
      <c r="BJ11330" s="7"/>
      <c r="BK11330" s="7"/>
      <c r="BL11330" s="7"/>
      <c r="BM11330" s="7"/>
      <c r="BP11330" s="7"/>
      <c r="BQ11330" s="7"/>
      <c r="BR11330" s="7"/>
      <c r="BS11330" s="7"/>
      <c r="BT11330" s="7"/>
      <c r="BU11330" s="7"/>
      <c r="BV11330" s="7"/>
      <c r="BW11330" s="7"/>
    </row>
    <row r="11331" spans="43:75" x14ac:dyDescent="0.2">
      <c r="AQ11331" s="7"/>
      <c r="AR11331" s="7"/>
      <c r="AS11331" s="7"/>
      <c r="AT11331" s="7"/>
      <c r="AU11331" s="7"/>
      <c r="AV11331" s="234"/>
      <c r="AX11331" s="7"/>
      <c r="AY11331" s="7"/>
      <c r="AZ11331" s="7"/>
      <c r="BA11331" s="7"/>
      <c r="BB11331" s="7"/>
      <c r="BC11331" s="7"/>
      <c r="BD11331" s="7"/>
      <c r="BG11331" s="7"/>
      <c r="BH11331" s="7"/>
      <c r="BI11331" s="7"/>
      <c r="BJ11331" s="7"/>
      <c r="BK11331" s="7"/>
      <c r="BL11331" s="7"/>
      <c r="BM11331" s="7"/>
      <c r="BP11331" s="7"/>
      <c r="BQ11331" s="7"/>
      <c r="BR11331" s="7"/>
      <c r="BS11331" s="7"/>
      <c r="BT11331" s="7"/>
      <c r="BU11331" s="7"/>
      <c r="BV11331" s="7"/>
      <c r="BW11331" s="7"/>
    </row>
    <row r="11332" spans="43:75" x14ac:dyDescent="0.2">
      <c r="AQ11332" s="7"/>
      <c r="AR11332" s="7"/>
      <c r="AS11332" s="7"/>
      <c r="AT11332" s="7"/>
      <c r="AU11332" s="7"/>
      <c r="AV11332" s="234"/>
      <c r="AX11332" s="7"/>
      <c r="AY11332" s="7"/>
      <c r="AZ11332" s="7"/>
      <c r="BA11332" s="7"/>
      <c r="BB11332" s="7"/>
      <c r="BC11332" s="7"/>
      <c r="BD11332" s="7"/>
      <c r="BG11332" s="7"/>
      <c r="BH11332" s="7"/>
      <c r="BI11332" s="7"/>
      <c r="BJ11332" s="7"/>
      <c r="BK11332" s="7"/>
      <c r="BL11332" s="7"/>
      <c r="BM11332" s="7"/>
      <c r="BP11332" s="7"/>
      <c r="BQ11332" s="7"/>
      <c r="BR11332" s="7"/>
      <c r="BS11332" s="7"/>
      <c r="BT11332" s="7"/>
      <c r="BU11332" s="7"/>
      <c r="BV11332" s="7"/>
      <c r="BW11332" s="7"/>
    </row>
    <row r="11333" spans="43:75" x14ac:dyDescent="0.2">
      <c r="AQ11333" s="7"/>
      <c r="AR11333" s="7"/>
      <c r="AS11333" s="7"/>
      <c r="AT11333" s="7"/>
      <c r="AU11333" s="7"/>
      <c r="AV11333" s="234"/>
      <c r="AX11333" s="7"/>
      <c r="AY11333" s="7"/>
      <c r="AZ11333" s="7"/>
      <c r="BA11333" s="7"/>
      <c r="BB11333" s="7"/>
      <c r="BC11333" s="7"/>
      <c r="BD11333" s="7"/>
      <c r="BG11333" s="7"/>
      <c r="BH11333" s="7"/>
      <c r="BI11333" s="7"/>
      <c r="BJ11333" s="7"/>
      <c r="BK11333" s="7"/>
      <c r="BL11333" s="7"/>
      <c r="BM11333" s="7"/>
      <c r="BP11333" s="7"/>
      <c r="BQ11333" s="7"/>
      <c r="BR11333" s="7"/>
      <c r="BS11333" s="7"/>
      <c r="BT11333" s="7"/>
      <c r="BU11333" s="7"/>
      <c r="BV11333" s="7"/>
      <c r="BW11333" s="7"/>
    </row>
    <row r="11334" spans="43:75" x14ac:dyDescent="0.2">
      <c r="AQ11334" s="7"/>
      <c r="AR11334" s="7"/>
      <c r="AS11334" s="7"/>
      <c r="AT11334" s="7"/>
      <c r="AU11334" s="7"/>
      <c r="AV11334" s="234"/>
      <c r="AX11334" s="7"/>
      <c r="AY11334" s="7"/>
      <c r="AZ11334" s="7"/>
      <c r="BA11334" s="7"/>
      <c r="BB11334" s="7"/>
      <c r="BC11334" s="7"/>
      <c r="BD11334" s="7"/>
      <c r="BG11334" s="7"/>
      <c r="BH11334" s="7"/>
      <c r="BI11334" s="7"/>
      <c r="BJ11334" s="7"/>
      <c r="BK11334" s="7"/>
      <c r="BL11334" s="7"/>
      <c r="BM11334" s="7"/>
      <c r="BP11334" s="7"/>
      <c r="BQ11334" s="7"/>
      <c r="BR11334" s="7"/>
      <c r="BS11334" s="7"/>
      <c r="BT11334" s="7"/>
      <c r="BU11334" s="7"/>
      <c r="BV11334" s="7"/>
      <c r="BW11334" s="7"/>
    </row>
    <row r="11335" spans="43:75" x14ac:dyDescent="0.2">
      <c r="AQ11335" s="7"/>
      <c r="AR11335" s="7"/>
      <c r="AS11335" s="7"/>
      <c r="AT11335" s="7"/>
      <c r="AU11335" s="7"/>
      <c r="AV11335" s="234"/>
      <c r="AX11335" s="7"/>
      <c r="AY11335" s="7"/>
      <c r="AZ11335" s="7"/>
      <c r="BA11335" s="7"/>
      <c r="BB11335" s="7"/>
      <c r="BC11335" s="7"/>
      <c r="BD11335" s="7"/>
      <c r="BG11335" s="7"/>
      <c r="BH11335" s="7"/>
      <c r="BI11335" s="7"/>
      <c r="BJ11335" s="7"/>
      <c r="BK11335" s="7"/>
      <c r="BL11335" s="7"/>
      <c r="BM11335" s="7"/>
      <c r="BP11335" s="7"/>
      <c r="BQ11335" s="7"/>
      <c r="BR11335" s="7"/>
      <c r="BS11335" s="7"/>
      <c r="BT11335" s="7"/>
      <c r="BU11335" s="7"/>
      <c r="BV11335" s="7"/>
      <c r="BW11335" s="7"/>
    </row>
    <row r="11336" spans="43:75" x14ac:dyDescent="0.2">
      <c r="AQ11336" s="7"/>
      <c r="AR11336" s="7"/>
      <c r="AS11336" s="7"/>
      <c r="AT11336" s="7"/>
      <c r="AU11336" s="7"/>
      <c r="AV11336" s="234"/>
      <c r="AX11336" s="7"/>
      <c r="AY11336" s="7"/>
      <c r="AZ11336" s="7"/>
      <c r="BA11336" s="7"/>
      <c r="BB11336" s="7"/>
      <c r="BC11336" s="7"/>
      <c r="BD11336" s="7"/>
      <c r="BG11336" s="7"/>
      <c r="BH11336" s="7"/>
      <c r="BI11336" s="7"/>
      <c r="BJ11336" s="7"/>
      <c r="BK11336" s="7"/>
      <c r="BL11336" s="7"/>
      <c r="BM11336" s="7"/>
      <c r="BP11336" s="7"/>
      <c r="BQ11336" s="7"/>
      <c r="BR11336" s="7"/>
      <c r="BS11336" s="7"/>
      <c r="BT11336" s="7"/>
      <c r="BU11336" s="7"/>
      <c r="BV11336" s="7"/>
      <c r="BW11336" s="7"/>
    </row>
    <row r="11337" spans="43:75" x14ac:dyDescent="0.2">
      <c r="AQ11337" s="7"/>
      <c r="AR11337" s="7"/>
      <c r="AS11337" s="7"/>
      <c r="AT11337" s="7"/>
      <c r="AU11337" s="7"/>
      <c r="AV11337" s="234"/>
      <c r="AX11337" s="7"/>
      <c r="AY11337" s="7"/>
      <c r="AZ11337" s="7"/>
      <c r="BA11337" s="7"/>
      <c r="BB11337" s="7"/>
      <c r="BC11337" s="7"/>
      <c r="BD11337" s="7"/>
      <c r="BG11337" s="7"/>
      <c r="BH11337" s="7"/>
      <c r="BI11337" s="7"/>
      <c r="BJ11337" s="7"/>
      <c r="BK11337" s="7"/>
      <c r="BL11337" s="7"/>
      <c r="BM11337" s="7"/>
      <c r="BP11337" s="7"/>
      <c r="BQ11337" s="7"/>
      <c r="BR11337" s="7"/>
      <c r="BS11337" s="7"/>
      <c r="BT11337" s="7"/>
      <c r="BU11337" s="7"/>
      <c r="BV11337" s="7"/>
      <c r="BW11337" s="7"/>
    </row>
    <row r="11338" spans="43:75" x14ac:dyDescent="0.2">
      <c r="AQ11338" s="7"/>
      <c r="AR11338" s="7"/>
      <c r="AS11338" s="7"/>
      <c r="AT11338" s="7"/>
      <c r="AU11338" s="7"/>
      <c r="AV11338" s="234"/>
      <c r="AX11338" s="7"/>
      <c r="AY11338" s="7"/>
      <c r="AZ11338" s="7"/>
      <c r="BA11338" s="7"/>
      <c r="BB11338" s="7"/>
      <c r="BC11338" s="7"/>
      <c r="BD11338" s="7"/>
      <c r="BG11338" s="7"/>
      <c r="BH11338" s="7"/>
      <c r="BI11338" s="7"/>
      <c r="BJ11338" s="7"/>
      <c r="BK11338" s="7"/>
      <c r="BL11338" s="7"/>
      <c r="BM11338" s="7"/>
      <c r="BP11338" s="7"/>
      <c r="BQ11338" s="7"/>
      <c r="BR11338" s="7"/>
      <c r="BS11338" s="7"/>
      <c r="BT11338" s="7"/>
      <c r="BU11338" s="7"/>
      <c r="BV11338" s="7"/>
      <c r="BW11338" s="7"/>
    </row>
    <row r="11339" spans="43:75" x14ac:dyDescent="0.2">
      <c r="AQ11339" s="7"/>
      <c r="AR11339" s="7"/>
      <c r="AS11339" s="7"/>
      <c r="AT11339" s="7"/>
      <c r="AU11339" s="7"/>
      <c r="AV11339" s="234"/>
      <c r="AX11339" s="7"/>
      <c r="AY11339" s="7"/>
      <c r="AZ11339" s="7"/>
      <c r="BA11339" s="7"/>
      <c r="BB11339" s="7"/>
      <c r="BC11339" s="7"/>
      <c r="BD11339" s="7"/>
      <c r="BG11339" s="7"/>
      <c r="BH11339" s="7"/>
      <c r="BI11339" s="7"/>
      <c r="BJ11339" s="7"/>
      <c r="BK11339" s="7"/>
      <c r="BL11339" s="7"/>
      <c r="BM11339" s="7"/>
      <c r="BP11339" s="7"/>
      <c r="BQ11339" s="7"/>
      <c r="BR11339" s="7"/>
      <c r="BS11339" s="7"/>
      <c r="BT11339" s="7"/>
      <c r="BU11339" s="7"/>
      <c r="BV11339" s="7"/>
      <c r="BW11339" s="7"/>
    </row>
    <row r="11340" spans="43:75" x14ac:dyDescent="0.2">
      <c r="AQ11340" s="7"/>
      <c r="AR11340" s="7"/>
      <c r="AS11340" s="7"/>
      <c r="AT11340" s="7"/>
      <c r="AU11340" s="7"/>
      <c r="AV11340" s="234"/>
      <c r="AX11340" s="7"/>
      <c r="AY11340" s="7"/>
      <c r="AZ11340" s="7"/>
      <c r="BA11340" s="7"/>
      <c r="BB11340" s="7"/>
      <c r="BC11340" s="7"/>
      <c r="BD11340" s="7"/>
      <c r="BG11340" s="7"/>
      <c r="BH11340" s="7"/>
      <c r="BI11340" s="7"/>
      <c r="BJ11340" s="7"/>
      <c r="BK11340" s="7"/>
      <c r="BL11340" s="7"/>
      <c r="BM11340" s="7"/>
      <c r="BP11340" s="7"/>
      <c r="BQ11340" s="7"/>
      <c r="BR11340" s="7"/>
      <c r="BS11340" s="7"/>
      <c r="BT11340" s="7"/>
      <c r="BU11340" s="7"/>
      <c r="BV11340" s="7"/>
      <c r="BW11340" s="7"/>
    </row>
    <row r="11341" spans="43:75" x14ac:dyDescent="0.2">
      <c r="AQ11341" s="7"/>
      <c r="AR11341" s="7"/>
      <c r="AS11341" s="7"/>
      <c r="AT11341" s="7"/>
      <c r="AU11341" s="7"/>
      <c r="AV11341" s="234"/>
      <c r="AX11341" s="7"/>
      <c r="AY11341" s="7"/>
      <c r="AZ11341" s="7"/>
      <c r="BA11341" s="7"/>
      <c r="BB11341" s="7"/>
      <c r="BC11341" s="7"/>
      <c r="BD11341" s="7"/>
      <c r="BG11341" s="7"/>
      <c r="BH11341" s="7"/>
      <c r="BI11341" s="7"/>
      <c r="BJ11341" s="7"/>
      <c r="BK11341" s="7"/>
      <c r="BL11341" s="7"/>
      <c r="BM11341" s="7"/>
      <c r="BP11341" s="7"/>
      <c r="BQ11341" s="7"/>
      <c r="BR11341" s="7"/>
      <c r="BS11341" s="7"/>
      <c r="BT11341" s="7"/>
      <c r="BU11341" s="7"/>
      <c r="BV11341" s="7"/>
      <c r="BW11341" s="7"/>
    </row>
    <row r="11342" spans="43:75" x14ac:dyDescent="0.2">
      <c r="AQ11342" s="7"/>
      <c r="AR11342" s="7"/>
      <c r="AS11342" s="7"/>
      <c r="AT11342" s="7"/>
      <c r="AU11342" s="7"/>
      <c r="AV11342" s="234"/>
      <c r="AX11342" s="7"/>
      <c r="AY11342" s="7"/>
      <c r="AZ11342" s="7"/>
      <c r="BA11342" s="7"/>
      <c r="BB11342" s="7"/>
      <c r="BC11342" s="7"/>
      <c r="BD11342" s="7"/>
      <c r="BG11342" s="7"/>
      <c r="BH11342" s="7"/>
      <c r="BI11342" s="7"/>
      <c r="BJ11342" s="7"/>
      <c r="BK11342" s="7"/>
      <c r="BL11342" s="7"/>
      <c r="BM11342" s="7"/>
      <c r="BP11342" s="7"/>
      <c r="BQ11342" s="7"/>
      <c r="BR11342" s="7"/>
      <c r="BS11342" s="7"/>
      <c r="BT11342" s="7"/>
      <c r="BU11342" s="7"/>
      <c r="BV11342" s="7"/>
      <c r="BW11342" s="7"/>
    </row>
    <row r="11343" spans="43:75" x14ac:dyDescent="0.2">
      <c r="AQ11343" s="7"/>
      <c r="AR11343" s="7"/>
      <c r="AS11343" s="7"/>
      <c r="AT11343" s="7"/>
      <c r="AU11343" s="7"/>
      <c r="AV11343" s="234"/>
      <c r="AX11343" s="7"/>
      <c r="AY11343" s="7"/>
      <c r="AZ11343" s="7"/>
      <c r="BA11343" s="7"/>
      <c r="BB11343" s="7"/>
      <c r="BC11343" s="7"/>
      <c r="BD11343" s="7"/>
      <c r="BG11343" s="7"/>
      <c r="BH11343" s="7"/>
      <c r="BI11343" s="7"/>
      <c r="BJ11343" s="7"/>
      <c r="BK11343" s="7"/>
      <c r="BL11343" s="7"/>
      <c r="BM11343" s="7"/>
      <c r="BP11343" s="7"/>
      <c r="BQ11343" s="7"/>
      <c r="BR11343" s="7"/>
      <c r="BS11343" s="7"/>
      <c r="BT11343" s="7"/>
      <c r="BU11343" s="7"/>
      <c r="BV11343" s="7"/>
      <c r="BW11343" s="7"/>
    </row>
    <row r="11344" spans="43:75" x14ac:dyDescent="0.2">
      <c r="AQ11344" s="7"/>
      <c r="AR11344" s="7"/>
      <c r="AS11344" s="7"/>
      <c r="AT11344" s="7"/>
      <c r="AU11344" s="7"/>
      <c r="AV11344" s="234"/>
      <c r="AX11344" s="7"/>
      <c r="AY11344" s="7"/>
      <c r="AZ11344" s="7"/>
      <c r="BA11344" s="7"/>
      <c r="BB11344" s="7"/>
      <c r="BC11344" s="7"/>
      <c r="BD11344" s="7"/>
      <c r="BG11344" s="7"/>
      <c r="BH11344" s="7"/>
      <c r="BI11344" s="7"/>
      <c r="BJ11344" s="7"/>
      <c r="BK11344" s="7"/>
      <c r="BL11344" s="7"/>
      <c r="BM11344" s="7"/>
      <c r="BP11344" s="7"/>
      <c r="BQ11344" s="7"/>
      <c r="BR11344" s="7"/>
      <c r="BS11344" s="7"/>
      <c r="BT11344" s="7"/>
      <c r="BU11344" s="7"/>
      <c r="BV11344" s="7"/>
      <c r="BW11344" s="7"/>
    </row>
    <row r="11345" spans="43:75" x14ac:dyDescent="0.2">
      <c r="AQ11345" s="7"/>
      <c r="AR11345" s="7"/>
      <c r="AS11345" s="7"/>
      <c r="AT11345" s="7"/>
      <c r="AU11345" s="7"/>
      <c r="AV11345" s="234"/>
      <c r="AX11345" s="7"/>
      <c r="AY11345" s="7"/>
      <c r="AZ11345" s="7"/>
      <c r="BA11345" s="7"/>
      <c r="BB11345" s="7"/>
      <c r="BC11345" s="7"/>
      <c r="BD11345" s="7"/>
      <c r="BG11345" s="7"/>
      <c r="BH11345" s="7"/>
      <c r="BI11345" s="7"/>
      <c r="BJ11345" s="7"/>
      <c r="BK11345" s="7"/>
      <c r="BL11345" s="7"/>
      <c r="BM11345" s="7"/>
      <c r="BP11345" s="7"/>
      <c r="BQ11345" s="7"/>
      <c r="BR11345" s="7"/>
      <c r="BS11345" s="7"/>
      <c r="BT11345" s="7"/>
      <c r="BU11345" s="7"/>
      <c r="BV11345" s="7"/>
      <c r="BW11345" s="7"/>
    </row>
    <row r="11346" spans="43:75" x14ac:dyDescent="0.2">
      <c r="AQ11346" s="7"/>
      <c r="AR11346" s="7"/>
      <c r="AS11346" s="7"/>
      <c r="AT11346" s="7"/>
      <c r="AU11346" s="7"/>
      <c r="AV11346" s="234"/>
      <c r="AX11346" s="7"/>
      <c r="AY11346" s="7"/>
      <c r="AZ11346" s="7"/>
      <c r="BA11346" s="7"/>
      <c r="BB11346" s="7"/>
      <c r="BC11346" s="7"/>
      <c r="BD11346" s="7"/>
      <c r="BG11346" s="7"/>
      <c r="BH11346" s="7"/>
      <c r="BI11346" s="7"/>
      <c r="BJ11346" s="7"/>
      <c r="BK11346" s="7"/>
      <c r="BL11346" s="7"/>
      <c r="BM11346" s="7"/>
      <c r="BP11346" s="7"/>
      <c r="BQ11346" s="7"/>
      <c r="BR11346" s="7"/>
      <c r="BS11346" s="7"/>
      <c r="BT11346" s="7"/>
      <c r="BU11346" s="7"/>
      <c r="BV11346" s="7"/>
      <c r="BW11346" s="7"/>
    </row>
    <row r="11347" spans="43:75" x14ac:dyDescent="0.2">
      <c r="AQ11347" s="7"/>
      <c r="AR11347" s="7"/>
      <c r="AS11347" s="7"/>
      <c r="AT11347" s="7"/>
      <c r="AU11347" s="7"/>
      <c r="AV11347" s="234"/>
      <c r="AX11347" s="7"/>
      <c r="AY11347" s="7"/>
      <c r="AZ11347" s="7"/>
      <c r="BA11347" s="7"/>
      <c r="BB11347" s="7"/>
      <c r="BC11347" s="7"/>
      <c r="BD11347" s="7"/>
      <c r="BG11347" s="7"/>
      <c r="BH11347" s="7"/>
      <c r="BI11347" s="7"/>
      <c r="BJ11347" s="7"/>
      <c r="BK11347" s="7"/>
      <c r="BL11347" s="7"/>
      <c r="BM11347" s="7"/>
      <c r="BP11347" s="7"/>
      <c r="BQ11347" s="7"/>
      <c r="BR11347" s="7"/>
      <c r="BS11347" s="7"/>
      <c r="BT11347" s="7"/>
      <c r="BU11347" s="7"/>
      <c r="BV11347" s="7"/>
      <c r="BW11347" s="7"/>
    </row>
    <row r="11348" spans="43:75" x14ac:dyDescent="0.2">
      <c r="AQ11348" s="7"/>
      <c r="AR11348" s="7"/>
      <c r="AS11348" s="7"/>
      <c r="AT11348" s="7"/>
      <c r="AU11348" s="7"/>
      <c r="AV11348" s="234"/>
      <c r="AX11348" s="7"/>
      <c r="AY11348" s="7"/>
      <c r="AZ11348" s="7"/>
      <c r="BA11348" s="7"/>
      <c r="BB11348" s="7"/>
      <c r="BC11348" s="7"/>
      <c r="BD11348" s="7"/>
      <c r="BG11348" s="7"/>
      <c r="BH11348" s="7"/>
      <c r="BI11348" s="7"/>
      <c r="BJ11348" s="7"/>
      <c r="BK11348" s="7"/>
      <c r="BL11348" s="7"/>
      <c r="BM11348" s="7"/>
      <c r="BP11348" s="7"/>
      <c r="BQ11348" s="7"/>
      <c r="BR11348" s="7"/>
      <c r="BS11348" s="7"/>
      <c r="BT11348" s="7"/>
      <c r="BU11348" s="7"/>
      <c r="BV11348" s="7"/>
      <c r="BW11348" s="7"/>
    </row>
    <row r="11349" spans="43:75" x14ac:dyDescent="0.2">
      <c r="AQ11349" s="7"/>
      <c r="AR11349" s="7"/>
      <c r="AS11349" s="7"/>
      <c r="AT11349" s="7"/>
      <c r="AU11349" s="7"/>
      <c r="AV11349" s="234"/>
      <c r="AX11349" s="7"/>
      <c r="AY11349" s="7"/>
      <c r="AZ11349" s="7"/>
      <c r="BA11349" s="7"/>
      <c r="BB11349" s="7"/>
      <c r="BC11349" s="7"/>
      <c r="BD11349" s="7"/>
      <c r="BG11349" s="7"/>
      <c r="BH11349" s="7"/>
      <c r="BI11349" s="7"/>
      <c r="BJ11349" s="7"/>
      <c r="BK11349" s="7"/>
      <c r="BL11349" s="7"/>
      <c r="BM11349" s="7"/>
      <c r="BP11349" s="7"/>
      <c r="BQ11349" s="7"/>
      <c r="BR11349" s="7"/>
      <c r="BS11349" s="7"/>
      <c r="BT11349" s="7"/>
      <c r="BU11349" s="7"/>
      <c r="BV11349" s="7"/>
      <c r="BW11349" s="7"/>
    </row>
    <row r="11350" spans="43:75" x14ac:dyDescent="0.2">
      <c r="AQ11350" s="7"/>
      <c r="AR11350" s="7"/>
      <c r="AS11350" s="7"/>
      <c r="AT11350" s="7"/>
      <c r="AU11350" s="7"/>
      <c r="AV11350" s="234"/>
      <c r="AX11350" s="7"/>
      <c r="AY11350" s="7"/>
      <c r="AZ11350" s="7"/>
      <c r="BA11350" s="7"/>
      <c r="BB11350" s="7"/>
      <c r="BC11350" s="7"/>
      <c r="BD11350" s="7"/>
      <c r="BG11350" s="7"/>
      <c r="BH11350" s="7"/>
      <c r="BI11350" s="7"/>
      <c r="BJ11350" s="7"/>
      <c r="BK11350" s="7"/>
      <c r="BL11350" s="7"/>
      <c r="BM11350" s="7"/>
      <c r="BP11350" s="7"/>
      <c r="BQ11350" s="7"/>
      <c r="BR11350" s="7"/>
      <c r="BS11350" s="7"/>
      <c r="BT11350" s="7"/>
      <c r="BU11350" s="7"/>
      <c r="BV11350" s="7"/>
      <c r="BW11350" s="7"/>
    </row>
    <row r="11351" spans="43:75" x14ac:dyDescent="0.2">
      <c r="AQ11351" s="7"/>
      <c r="AR11351" s="7"/>
      <c r="AS11351" s="7"/>
      <c r="AT11351" s="7"/>
      <c r="AU11351" s="7"/>
      <c r="AV11351" s="234"/>
      <c r="AX11351" s="7"/>
      <c r="AY11351" s="7"/>
      <c r="AZ11351" s="7"/>
      <c r="BA11351" s="7"/>
      <c r="BB11351" s="7"/>
      <c r="BC11351" s="7"/>
      <c r="BD11351" s="7"/>
      <c r="BG11351" s="7"/>
      <c r="BH11351" s="7"/>
      <c r="BI11351" s="7"/>
      <c r="BJ11351" s="7"/>
      <c r="BK11351" s="7"/>
      <c r="BL11351" s="7"/>
      <c r="BM11351" s="7"/>
      <c r="BP11351" s="7"/>
      <c r="BQ11351" s="7"/>
      <c r="BR11351" s="7"/>
      <c r="BS11351" s="7"/>
      <c r="BT11351" s="7"/>
      <c r="BU11351" s="7"/>
      <c r="BV11351" s="7"/>
      <c r="BW11351" s="7"/>
    </row>
    <row r="11352" spans="43:75" x14ac:dyDescent="0.2">
      <c r="AQ11352" s="7"/>
      <c r="AR11352" s="7"/>
      <c r="AS11352" s="7"/>
      <c r="AT11352" s="7"/>
      <c r="AU11352" s="7"/>
      <c r="AV11352" s="234"/>
      <c r="AX11352" s="7"/>
      <c r="AY11352" s="7"/>
      <c r="AZ11352" s="7"/>
      <c r="BA11352" s="7"/>
      <c r="BB11352" s="7"/>
      <c r="BC11352" s="7"/>
      <c r="BD11352" s="7"/>
      <c r="BG11352" s="7"/>
      <c r="BH11352" s="7"/>
      <c r="BI11352" s="7"/>
      <c r="BJ11352" s="7"/>
      <c r="BK11352" s="7"/>
      <c r="BL11352" s="7"/>
      <c r="BM11352" s="7"/>
      <c r="BP11352" s="7"/>
      <c r="BQ11352" s="7"/>
      <c r="BR11352" s="7"/>
      <c r="BS11352" s="7"/>
      <c r="BT11352" s="7"/>
      <c r="BU11352" s="7"/>
      <c r="BV11352" s="7"/>
      <c r="BW11352" s="7"/>
    </row>
    <row r="11353" spans="43:75" x14ac:dyDescent="0.2">
      <c r="AQ11353" s="7"/>
      <c r="AR11353" s="7"/>
      <c r="AS11353" s="7"/>
      <c r="AT11353" s="7"/>
      <c r="AU11353" s="7"/>
      <c r="AV11353" s="234"/>
      <c r="AX11353" s="7"/>
      <c r="AY11353" s="7"/>
      <c r="AZ11353" s="7"/>
      <c r="BA11353" s="7"/>
      <c r="BB11353" s="7"/>
      <c r="BC11353" s="7"/>
      <c r="BD11353" s="7"/>
      <c r="BG11353" s="7"/>
      <c r="BH11353" s="7"/>
      <c r="BI11353" s="7"/>
      <c r="BJ11353" s="7"/>
      <c r="BK11353" s="7"/>
      <c r="BL11353" s="7"/>
      <c r="BM11353" s="7"/>
      <c r="BP11353" s="7"/>
      <c r="BQ11353" s="7"/>
      <c r="BR11353" s="7"/>
      <c r="BS11353" s="7"/>
      <c r="BT11353" s="7"/>
      <c r="BU11353" s="7"/>
      <c r="BV11353" s="7"/>
      <c r="BW11353" s="7"/>
    </row>
    <row r="11354" spans="43:75" x14ac:dyDescent="0.2">
      <c r="AQ11354" s="7"/>
      <c r="AR11354" s="7"/>
      <c r="AS11354" s="7"/>
      <c r="AT11354" s="7"/>
      <c r="AU11354" s="7"/>
      <c r="AV11354" s="234"/>
      <c r="AX11354" s="7"/>
      <c r="AY11354" s="7"/>
      <c r="AZ11354" s="7"/>
      <c r="BA11354" s="7"/>
      <c r="BB11354" s="7"/>
      <c r="BC11354" s="7"/>
      <c r="BD11354" s="7"/>
      <c r="BG11354" s="7"/>
      <c r="BH11354" s="7"/>
      <c r="BI11354" s="7"/>
      <c r="BJ11354" s="7"/>
      <c r="BK11354" s="7"/>
      <c r="BL11354" s="7"/>
      <c r="BM11354" s="7"/>
      <c r="BP11354" s="7"/>
      <c r="BQ11354" s="7"/>
      <c r="BR11354" s="7"/>
      <c r="BS11354" s="7"/>
      <c r="BT11354" s="7"/>
      <c r="BU11354" s="7"/>
      <c r="BV11354" s="7"/>
      <c r="BW11354" s="7"/>
    </row>
    <row r="11355" spans="43:75" x14ac:dyDescent="0.2">
      <c r="AQ11355" s="7"/>
      <c r="AR11355" s="7"/>
      <c r="AS11355" s="7"/>
      <c r="AT11355" s="7"/>
      <c r="AU11355" s="7"/>
      <c r="AV11355" s="234"/>
      <c r="AX11355" s="7"/>
      <c r="AY11355" s="7"/>
      <c r="AZ11355" s="7"/>
      <c r="BA11355" s="7"/>
      <c r="BB11355" s="7"/>
      <c r="BC11355" s="7"/>
      <c r="BD11355" s="7"/>
      <c r="BG11355" s="7"/>
      <c r="BH11355" s="7"/>
      <c r="BI11355" s="7"/>
      <c r="BJ11355" s="7"/>
      <c r="BK11355" s="7"/>
      <c r="BL11355" s="7"/>
      <c r="BM11355" s="7"/>
      <c r="BP11355" s="7"/>
      <c r="BQ11355" s="7"/>
      <c r="BR11355" s="7"/>
      <c r="BS11355" s="7"/>
      <c r="BT11355" s="7"/>
      <c r="BU11355" s="7"/>
      <c r="BV11355" s="7"/>
      <c r="BW11355" s="7"/>
    </row>
    <row r="11356" spans="43:75" x14ac:dyDescent="0.2">
      <c r="AQ11356" s="7"/>
      <c r="AR11356" s="7"/>
      <c r="AS11356" s="7"/>
      <c r="AT11356" s="7"/>
      <c r="AU11356" s="7"/>
      <c r="AV11356" s="234"/>
      <c r="AX11356" s="7"/>
      <c r="AY11356" s="7"/>
      <c r="AZ11356" s="7"/>
      <c r="BA11356" s="7"/>
      <c r="BB11356" s="7"/>
      <c r="BC11356" s="7"/>
      <c r="BD11356" s="7"/>
      <c r="BG11356" s="7"/>
      <c r="BH11356" s="7"/>
      <c r="BI11356" s="7"/>
      <c r="BJ11356" s="7"/>
      <c r="BK11356" s="7"/>
      <c r="BL11356" s="7"/>
      <c r="BM11356" s="7"/>
      <c r="BP11356" s="7"/>
      <c r="BQ11356" s="7"/>
      <c r="BR11356" s="7"/>
      <c r="BS11356" s="7"/>
      <c r="BT11356" s="7"/>
      <c r="BU11356" s="7"/>
      <c r="BV11356" s="7"/>
      <c r="BW11356" s="7"/>
    </row>
    <row r="11357" spans="43:75" x14ac:dyDescent="0.2">
      <c r="AQ11357" s="7"/>
      <c r="AR11357" s="7"/>
      <c r="AS11357" s="7"/>
      <c r="AT11357" s="7"/>
      <c r="AU11357" s="7"/>
      <c r="AV11357" s="234"/>
      <c r="AX11357" s="7"/>
      <c r="AY11357" s="7"/>
      <c r="AZ11357" s="7"/>
      <c r="BA11357" s="7"/>
      <c r="BB11357" s="7"/>
      <c r="BC11357" s="7"/>
      <c r="BD11357" s="7"/>
      <c r="BG11357" s="7"/>
      <c r="BH11357" s="7"/>
      <c r="BI11357" s="7"/>
      <c r="BJ11357" s="7"/>
      <c r="BK11357" s="7"/>
      <c r="BL11357" s="7"/>
      <c r="BM11357" s="7"/>
      <c r="BP11357" s="7"/>
      <c r="BQ11357" s="7"/>
      <c r="BR11357" s="7"/>
      <c r="BS11357" s="7"/>
      <c r="BT11357" s="7"/>
      <c r="BU11357" s="7"/>
      <c r="BV11357" s="7"/>
      <c r="BW11357" s="7"/>
    </row>
    <row r="11358" spans="43:75" x14ac:dyDescent="0.2">
      <c r="AQ11358" s="7"/>
      <c r="AR11358" s="7"/>
      <c r="AS11358" s="7"/>
      <c r="AT11358" s="7"/>
      <c r="AU11358" s="7"/>
      <c r="AV11358" s="234"/>
      <c r="AX11358" s="7"/>
      <c r="AY11358" s="7"/>
      <c r="AZ11358" s="7"/>
      <c r="BA11358" s="7"/>
      <c r="BB11358" s="7"/>
      <c r="BC11358" s="7"/>
      <c r="BD11358" s="7"/>
      <c r="BG11358" s="7"/>
      <c r="BH11358" s="7"/>
      <c r="BI11358" s="7"/>
      <c r="BJ11358" s="7"/>
      <c r="BK11358" s="7"/>
      <c r="BL11358" s="7"/>
      <c r="BM11358" s="7"/>
      <c r="BP11358" s="7"/>
      <c r="BQ11358" s="7"/>
      <c r="BR11358" s="7"/>
      <c r="BS11358" s="7"/>
      <c r="BT11358" s="7"/>
      <c r="BU11358" s="7"/>
      <c r="BV11358" s="7"/>
      <c r="BW11358" s="7"/>
    </row>
    <row r="11359" spans="43:75" x14ac:dyDescent="0.2">
      <c r="AQ11359" s="7"/>
      <c r="AR11359" s="7"/>
      <c r="AS11359" s="7"/>
      <c r="AT11359" s="7"/>
      <c r="AU11359" s="7"/>
      <c r="AV11359" s="234"/>
      <c r="AX11359" s="7"/>
      <c r="AY11359" s="7"/>
      <c r="AZ11359" s="7"/>
      <c r="BA11359" s="7"/>
      <c r="BB11359" s="7"/>
      <c r="BC11359" s="7"/>
      <c r="BD11359" s="7"/>
      <c r="BG11359" s="7"/>
      <c r="BH11359" s="7"/>
      <c r="BI11359" s="7"/>
      <c r="BJ11359" s="7"/>
      <c r="BK11359" s="7"/>
      <c r="BL11359" s="7"/>
      <c r="BM11359" s="7"/>
      <c r="BP11359" s="7"/>
      <c r="BQ11359" s="7"/>
      <c r="BR11359" s="7"/>
      <c r="BS11359" s="7"/>
      <c r="BT11359" s="7"/>
      <c r="BU11359" s="7"/>
      <c r="BV11359" s="7"/>
      <c r="BW11359" s="7"/>
    </row>
    <row r="11360" spans="43:75" x14ac:dyDescent="0.2">
      <c r="AQ11360" s="7"/>
      <c r="AR11360" s="7"/>
      <c r="AS11360" s="7"/>
      <c r="AT11360" s="7"/>
      <c r="AU11360" s="7"/>
      <c r="AV11360" s="234"/>
      <c r="AX11360" s="7"/>
      <c r="AY11360" s="7"/>
      <c r="AZ11360" s="7"/>
      <c r="BA11360" s="7"/>
      <c r="BB11360" s="7"/>
      <c r="BC11360" s="7"/>
      <c r="BD11360" s="7"/>
      <c r="BG11360" s="7"/>
      <c r="BH11360" s="7"/>
      <c r="BI11360" s="7"/>
      <c r="BJ11360" s="7"/>
      <c r="BK11360" s="7"/>
      <c r="BL11360" s="7"/>
      <c r="BM11360" s="7"/>
      <c r="BP11360" s="7"/>
      <c r="BQ11360" s="7"/>
      <c r="BR11360" s="7"/>
      <c r="BS11360" s="7"/>
      <c r="BT11360" s="7"/>
      <c r="BU11360" s="7"/>
      <c r="BV11360" s="7"/>
      <c r="BW11360" s="7"/>
    </row>
    <row r="11361" spans="43:75" x14ac:dyDescent="0.2">
      <c r="AQ11361" s="7"/>
      <c r="AR11361" s="7"/>
      <c r="AS11361" s="7"/>
      <c r="AT11361" s="7"/>
      <c r="AU11361" s="7"/>
      <c r="AV11361" s="234"/>
      <c r="AX11361" s="7"/>
      <c r="AY11361" s="7"/>
      <c r="AZ11361" s="7"/>
      <c r="BA11361" s="7"/>
      <c r="BB11361" s="7"/>
      <c r="BC11361" s="7"/>
      <c r="BD11361" s="7"/>
      <c r="BG11361" s="7"/>
      <c r="BH11361" s="7"/>
      <c r="BI11361" s="7"/>
      <c r="BJ11361" s="7"/>
      <c r="BK11361" s="7"/>
      <c r="BL11361" s="7"/>
      <c r="BM11361" s="7"/>
      <c r="BP11361" s="7"/>
      <c r="BQ11361" s="7"/>
      <c r="BR11361" s="7"/>
      <c r="BS11361" s="7"/>
      <c r="BT11361" s="7"/>
      <c r="BU11361" s="7"/>
      <c r="BV11361" s="7"/>
      <c r="BW11361" s="7"/>
    </row>
    <row r="11362" spans="43:75" x14ac:dyDescent="0.2">
      <c r="AQ11362" s="7"/>
      <c r="AR11362" s="7"/>
      <c r="AS11362" s="7"/>
      <c r="AT11362" s="7"/>
      <c r="AU11362" s="7"/>
      <c r="AV11362" s="234"/>
      <c r="AX11362" s="7"/>
      <c r="AY11362" s="7"/>
      <c r="AZ11362" s="7"/>
      <c r="BA11362" s="7"/>
      <c r="BB11362" s="7"/>
      <c r="BC11362" s="7"/>
      <c r="BD11362" s="7"/>
      <c r="BG11362" s="7"/>
      <c r="BH11362" s="7"/>
      <c r="BI11362" s="7"/>
      <c r="BJ11362" s="7"/>
      <c r="BK11362" s="7"/>
      <c r="BL11362" s="7"/>
      <c r="BM11362" s="7"/>
      <c r="BP11362" s="7"/>
      <c r="BQ11362" s="7"/>
      <c r="BR11362" s="7"/>
      <c r="BS11362" s="7"/>
      <c r="BT11362" s="7"/>
      <c r="BU11362" s="7"/>
      <c r="BV11362" s="7"/>
      <c r="BW11362" s="7"/>
    </row>
    <row r="11363" spans="43:75" x14ac:dyDescent="0.2">
      <c r="AQ11363" s="7"/>
      <c r="AR11363" s="7"/>
      <c r="AS11363" s="7"/>
      <c r="AT11363" s="7"/>
      <c r="AU11363" s="7"/>
      <c r="AV11363" s="234"/>
      <c r="AX11363" s="7"/>
      <c r="AY11363" s="7"/>
      <c r="AZ11363" s="7"/>
      <c r="BA11363" s="7"/>
      <c r="BB11363" s="7"/>
      <c r="BC11363" s="7"/>
      <c r="BD11363" s="7"/>
      <c r="BG11363" s="7"/>
      <c r="BH11363" s="7"/>
      <c r="BI11363" s="7"/>
      <c r="BJ11363" s="7"/>
      <c r="BK11363" s="7"/>
      <c r="BL11363" s="7"/>
      <c r="BM11363" s="7"/>
      <c r="BP11363" s="7"/>
      <c r="BQ11363" s="7"/>
      <c r="BR11363" s="7"/>
      <c r="BS11363" s="7"/>
      <c r="BT11363" s="7"/>
      <c r="BU11363" s="7"/>
      <c r="BV11363" s="7"/>
      <c r="BW11363" s="7"/>
    </row>
    <row r="11364" spans="43:75" x14ac:dyDescent="0.2">
      <c r="AQ11364" s="7"/>
      <c r="AR11364" s="7"/>
      <c r="AS11364" s="7"/>
      <c r="AT11364" s="7"/>
      <c r="AU11364" s="7"/>
      <c r="AV11364" s="234"/>
      <c r="AX11364" s="7"/>
      <c r="AY11364" s="7"/>
      <c r="AZ11364" s="7"/>
      <c r="BA11364" s="7"/>
      <c r="BB11364" s="7"/>
      <c r="BC11364" s="7"/>
      <c r="BD11364" s="7"/>
      <c r="BG11364" s="7"/>
      <c r="BH11364" s="7"/>
      <c r="BI11364" s="7"/>
      <c r="BJ11364" s="7"/>
      <c r="BK11364" s="7"/>
      <c r="BL11364" s="7"/>
      <c r="BM11364" s="7"/>
      <c r="BP11364" s="7"/>
      <c r="BQ11364" s="7"/>
      <c r="BR11364" s="7"/>
      <c r="BS11364" s="7"/>
      <c r="BT11364" s="7"/>
      <c r="BU11364" s="7"/>
      <c r="BV11364" s="7"/>
      <c r="BW11364" s="7"/>
    </row>
    <row r="11365" spans="43:75" x14ac:dyDescent="0.2">
      <c r="AQ11365" s="7"/>
      <c r="AR11365" s="7"/>
      <c r="AS11365" s="7"/>
      <c r="AT11365" s="7"/>
      <c r="AU11365" s="7"/>
      <c r="AV11365" s="234"/>
      <c r="AX11365" s="7"/>
      <c r="AY11365" s="7"/>
      <c r="AZ11365" s="7"/>
      <c r="BA11365" s="7"/>
      <c r="BB11365" s="7"/>
      <c r="BC11365" s="7"/>
      <c r="BD11365" s="7"/>
      <c r="BG11365" s="7"/>
      <c r="BH11365" s="7"/>
      <c r="BI11365" s="7"/>
      <c r="BJ11365" s="7"/>
      <c r="BK11365" s="7"/>
      <c r="BL11365" s="7"/>
      <c r="BM11365" s="7"/>
      <c r="BP11365" s="7"/>
      <c r="BQ11365" s="7"/>
      <c r="BR11365" s="7"/>
      <c r="BS11365" s="7"/>
      <c r="BT11365" s="7"/>
      <c r="BU11365" s="7"/>
      <c r="BV11365" s="7"/>
      <c r="BW11365" s="7"/>
    </row>
    <row r="11366" spans="43:75" x14ac:dyDescent="0.2">
      <c r="AQ11366" s="7"/>
      <c r="AR11366" s="7"/>
      <c r="AS11366" s="7"/>
      <c r="AT11366" s="7"/>
      <c r="AU11366" s="7"/>
      <c r="AV11366" s="234"/>
      <c r="AX11366" s="7"/>
      <c r="AY11366" s="7"/>
      <c r="AZ11366" s="7"/>
      <c r="BA11366" s="7"/>
      <c r="BB11366" s="7"/>
      <c r="BC11366" s="7"/>
      <c r="BD11366" s="7"/>
      <c r="BG11366" s="7"/>
      <c r="BH11366" s="7"/>
      <c r="BI11366" s="7"/>
      <c r="BJ11366" s="7"/>
      <c r="BK11366" s="7"/>
      <c r="BL11366" s="7"/>
      <c r="BM11366" s="7"/>
      <c r="BP11366" s="7"/>
      <c r="BQ11366" s="7"/>
      <c r="BR11366" s="7"/>
      <c r="BS11366" s="7"/>
      <c r="BT11366" s="7"/>
      <c r="BU11366" s="7"/>
      <c r="BV11366" s="7"/>
      <c r="BW11366" s="7"/>
    </row>
    <row r="11367" spans="43:75" x14ac:dyDescent="0.2">
      <c r="AQ11367" s="7"/>
      <c r="AR11367" s="7"/>
      <c r="AS11367" s="7"/>
      <c r="AT11367" s="7"/>
      <c r="AU11367" s="7"/>
      <c r="AV11367" s="234"/>
      <c r="AX11367" s="7"/>
      <c r="AY11367" s="7"/>
      <c r="AZ11367" s="7"/>
      <c r="BA11367" s="7"/>
      <c r="BB11367" s="7"/>
      <c r="BC11367" s="7"/>
      <c r="BD11367" s="7"/>
      <c r="BG11367" s="7"/>
      <c r="BH11367" s="7"/>
      <c r="BI11367" s="7"/>
      <c r="BJ11367" s="7"/>
      <c r="BK11367" s="7"/>
      <c r="BL11367" s="7"/>
      <c r="BM11367" s="7"/>
      <c r="BP11367" s="7"/>
      <c r="BQ11367" s="7"/>
      <c r="BR11367" s="7"/>
      <c r="BS11367" s="7"/>
      <c r="BT11367" s="7"/>
      <c r="BU11367" s="7"/>
      <c r="BV11367" s="7"/>
      <c r="BW11367" s="7"/>
    </row>
    <row r="11368" spans="43:75" x14ac:dyDescent="0.2">
      <c r="AQ11368" s="7"/>
      <c r="AR11368" s="7"/>
      <c r="AS11368" s="7"/>
      <c r="AT11368" s="7"/>
      <c r="AU11368" s="7"/>
      <c r="AV11368" s="234"/>
      <c r="AX11368" s="7"/>
      <c r="AY11368" s="7"/>
      <c r="AZ11368" s="7"/>
      <c r="BA11368" s="7"/>
      <c r="BB11368" s="7"/>
      <c r="BC11368" s="7"/>
      <c r="BD11368" s="7"/>
      <c r="BG11368" s="7"/>
      <c r="BH11368" s="7"/>
      <c r="BI11368" s="7"/>
      <c r="BJ11368" s="7"/>
      <c r="BK11368" s="7"/>
      <c r="BL11368" s="7"/>
      <c r="BM11368" s="7"/>
      <c r="BP11368" s="7"/>
      <c r="BQ11368" s="7"/>
      <c r="BR11368" s="7"/>
      <c r="BS11368" s="7"/>
      <c r="BT11368" s="7"/>
      <c r="BU11368" s="7"/>
      <c r="BV11368" s="7"/>
      <c r="BW11368" s="7"/>
    </row>
    <row r="11369" spans="43:75" x14ac:dyDescent="0.2">
      <c r="AQ11369" s="7"/>
      <c r="AR11369" s="7"/>
      <c r="AS11369" s="7"/>
      <c r="AT11369" s="7"/>
      <c r="AU11369" s="7"/>
      <c r="AV11369" s="234"/>
      <c r="AX11369" s="7"/>
      <c r="AY11369" s="7"/>
      <c r="AZ11369" s="7"/>
      <c r="BA11369" s="7"/>
      <c r="BB11369" s="7"/>
      <c r="BC11369" s="7"/>
      <c r="BD11369" s="7"/>
      <c r="BG11369" s="7"/>
      <c r="BH11369" s="7"/>
      <c r="BI11369" s="7"/>
      <c r="BJ11369" s="7"/>
      <c r="BK11369" s="7"/>
      <c r="BL11369" s="7"/>
      <c r="BM11369" s="7"/>
      <c r="BP11369" s="7"/>
      <c r="BQ11369" s="7"/>
      <c r="BR11369" s="7"/>
      <c r="BS11369" s="7"/>
      <c r="BT11369" s="7"/>
      <c r="BU11369" s="7"/>
      <c r="BV11369" s="7"/>
      <c r="BW11369" s="7"/>
    </row>
    <row r="11370" spans="43:75" x14ac:dyDescent="0.2">
      <c r="AQ11370" s="7"/>
      <c r="AR11370" s="7"/>
      <c r="AS11370" s="7"/>
      <c r="AT11370" s="7"/>
      <c r="AU11370" s="7"/>
      <c r="AV11370" s="234"/>
      <c r="AX11370" s="7"/>
      <c r="AY11370" s="7"/>
      <c r="AZ11370" s="7"/>
      <c r="BA11370" s="7"/>
      <c r="BB11370" s="7"/>
      <c r="BC11370" s="7"/>
      <c r="BD11370" s="7"/>
      <c r="BG11370" s="7"/>
      <c r="BH11370" s="7"/>
      <c r="BI11370" s="7"/>
      <c r="BJ11370" s="7"/>
      <c r="BK11370" s="7"/>
      <c r="BL11370" s="7"/>
      <c r="BM11370" s="7"/>
      <c r="BP11370" s="7"/>
      <c r="BQ11370" s="7"/>
      <c r="BR11370" s="7"/>
      <c r="BS11370" s="7"/>
      <c r="BT11370" s="7"/>
      <c r="BU11370" s="7"/>
      <c r="BV11370" s="7"/>
      <c r="BW11370" s="7"/>
    </row>
    <row r="11371" spans="43:75" x14ac:dyDescent="0.2">
      <c r="AQ11371" s="7"/>
      <c r="AR11371" s="7"/>
      <c r="AS11371" s="7"/>
      <c r="AT11371" s="7"/>
      <c r="AU11371" s="7"/>
      <c r="AV11371" s="234"/>
      <c r="AX11371" s="7"/>
      <c r="AY11371" s="7"/>
      <c r="AZ11371" s="7"/>
      <c r="BA11371" s="7"/>
      <c r="BB11371" s="7"/>
      <c r="BC11371" s="7"/>
      <c r="BD11371" s="7"/>
      <c r="BG11371" s="7"/>
      <c r="BH11371" s="7"/>
      <c r="BI11371" s="7"/>
      <c r="BJ11371" s="7"/>
      <c r="BK11371" s="7"/>
      <c r="BL11371" s="7"/>
      <c r="BM11371" s="7"/>
      <c r="BP11371" s="7"/>
      <c r="BQ11371" s="7"/>
      <c r="BR11371" s="7"/>
      <c r="BS11371" s="7"/>
      <c r="BT11371" s="7"/>
      <c r="BU11371" s="7"/>
      <c r="BV11371" s="7"/>
      <c r="BW11371" s="7"/>
    </row>
    <row r="11372" spans="43:75" x14ac:dyDescent="0.2">
      <c r="AQ11372" s="7"/>
      <c r="AR11372" s="7"/>
      <c r="AS11372" s="7"/>
      <c r="AT11372" s="7"/>
      <c r="AU11372" s="7"/>
      <c r="AV11372" s="234"/>
      <c r="AX11372" s="7"/>
      <c r="AY11372" s="7"/>
      <c r="AZ11372" s="7"/>
      <c r="BA11372" s="7"/>
      <c r="BB11372" s="7"/>
      <c r="BC11372" s="7"/>
      <c r="BD11372" s="7"/>
      <c r="BG11372" s="7"/>
      <c r="BH11372" s="7"/>
      <c r="BI11372" s="7"/>
      <c r="BJ11372" s="7"/>
      <c r="BK11372" s="7"/>
      <c r="BL11372" s="7"/>
      <c r="BM11372" s="7"/>
      <c r="BP11372" s="7"/>
      <c r="BQ11372" s="7"/>
      <c r="BR11372" s="7"/>
      <c r="BS11372" s="7"/>
      <c r="BT11372" s="7"/>
      <c r="BU11372" s="7"/>
      <c r="BV11372" s="7"/>
      <c r="BW11372" s="7"/>
    </row>
    <row r="11373" spans="43:75" x14ac:dyDescent="0.2">
      <c r="AQ11373" s="7"/>
      <c r="AR11373" s="7"/>
      <c r="AS11373" s="7"/>
      <c r="AT11373" s="7"/>
      <c r="AU11373" s="7"/>
      <c r="AV11373" s="234"/>
      <c r="AX11373" s="7"/>
      <c r="AY11373" s="7"/>
      <c r="AZ11373" s="7"/>
      <c r="BA11373" s="7"/>
      <c r="BB11373" s="7"/>
      <c r="BC11373" s="7"/>
      <c r="BD11373" s="7"/>
      <c r="BG11373" s="7"/>
      <c r="BH11373" s="7"/>
      <c r="BI11373" s="7"/>
      <c r="BJ11373" s="7"/>
      <c r="BK11373" s="7"/>
      <c r="BL11373" s="7"/>
      <c r="BM11373" s="7"/>
      <c r="BP11373" s="7"/>
      <c r="BQ11373" s="7"/>
      <c r="BR11373" s="7"/>
      <c r="BS11373" s="7"/>
      <c r="BT11373" s="7"/>
      <c r="BU11373" s="7"/>
      <c r="BV11373" s="7"/>
      <c r="BW11373" s="7"/>
    </row>
    <row r="11374" spans="43:75" x14ac:dyDescent="0.2">
      <c r="AQ11374" s="7"/>
      <c r="AR11374" s="7"/>
      <c r="AS11374" s="7"/>
      <c r="AT11374" s="7"/>
      <c r="AU11374" s="7"/>
      <c r="AV11374" s="234"/>
      <c r="AX11374" s="7"/>
      <c r="AY11374" s="7"/>
      <c r="AZ11374" s="7"/>
      <c r="BA11374" s="7"/>
      <c r="BB11374" s="7"/>
      <c r="BC11374" s="7"/>
      <c r="BD11374" s="7"/>
      <c r="BG11374" s="7"/>
      <c r="BH11374" s="7"/>
      <c r="BI11374" s="7"/>
      <c r="BJ11374" s="7"/>
      <c r="BK11374" s="7"/>
      <c r="BL11374" s="7"/>
      <c r="BM11374" s="7"/>
      <c r="BP11374" s="7"/>
      <c r="BQ11374" s="7"/>
      <c r="BR11374" s="7"/>
      <c r="BS11374" s="7"/>
      <c r="BT11374" s="7"/>
      <c r="BU11374" s="7"/>
      <c r="BV11374" s="7"/>
      <c r="BW11374" s="7"/>
    </row>
    <row r="11375" spans="43:75" x14ac:dyDescent="0.2">
      <c r="AQ11375" s="7"/>
      <c r="AR11375" s="7"/>
      <c r="AS11375" s="7"/>
      <c r="AT11375" s="7"/>
      <c r="AU11375" s="7"/>
      <c r="AV11375" s="234"/>
      <c r="AX11375" s="7"/>
      <c r="AY11375" s="7"/>
      <c r="AZ11375" s="7"/>
      <c r="BA11375" s="7"/>
      <c r="BB11375" s="7"/>
      <c r="BC11375" s="7"/>
      <c r="BD11375" s="7"/>
      <c r="BG11375" s="7"/>
      <c r="BH11375" s="7"/>
      <c r="BI11375" s="7"/>
      <c r="BJ11375" s="7"/>
      <c r="BK11375" s="7"/>
      <c r="BL11375" s="7"/>
      <c r="BM11375" s="7"/>
      <c r="BP11375" s="7"/>
      <c r="BQ11375" s="7"/>
      <c r="BR11375" s="7"/>
      <c r="BS11375" s="7"/>
      <c r="BT11375" s="7"/>
      <c r="BU11375" s="7"/>
      <c r="BV11375" s="7"/>
      <c r="BW11375" s="7"/>
    </row>
    <row r="11376" spans="43:75" x14ac:dyDescent="0.2">
      <c r="AQ11376" s="7"/>
      <c r="AR11376" s="7"/>
      <c r="AS11376" s="7"/>
      <c r="AT11376" s="7"/>
      <c r="AU11376" s="7"/>
      <c r="AV11376" s="234"/>
      <c r="AX11376" s="7"/>
      <c r="AY11376" s="7"/>
      <c r="AZ11376" s="7"/>
      <c r="BA11376" s="7"/>
      <c r="BB11376" s="7"/>
      <c r="BC11376" s="7"/>
      <c r="BD11376" s="7"/>
      <c r="BG11376" s="7"/>
      <c r="BH11376" s="7"/>
      <c r="BI11376" s="7"/>
      <c r="BJ11376" s="7"/>
      <c r="BK11376" s="7"/>
      <c r="BL11376" s="7"/>
      <c r="BM11376" s="7"/>
      <c r="BP11376" s="7"/>
      <c r="BQ11376" s="7"/>
      <c r="BR11376" s="7"/>
      <c r="BS11376" s="7"/>
      <c r="BT11376" s="7"/>
      <c r="BU11376" s="7"/>
      <c r="BV11376" s="7"/>
      <c r="BW11376" s="7"/>
    </row>
    <row r="11377" spans="43:75" x14ac:dyDescent="0.2">
      <c r="AQ11377" s="7"/>
      <c r="AR11377" s="7"/>
      <c r="AS11377" s="7"/>
      <c r="AT11377" s="7"/>
      <c r="AU11377" s="7"/>
      <c r="AV11377" s="234"/>
      <c r="AX11377" s="7"/>
      <c r="AY11377" s="7"/>
      <c r="AZ11377" s="7"/>
      <c r="BA11377" s="7"/>
      <c r="BB11377" s="7"/>
      <c r="BC11377" s="7"/>
      <c r="BD11377" s="7"/>
      <c r="BG11377" s="7"/>
      <c r="BH11377" s="7"/>
      <c r="BI11377" s="7"/>
      <c r="BJ11377" s="7"/>
      <c r="BK11377" s="7"/>
      <c r="BL11377" s="7"/>
      <c r="BM11377" s="7"/>
      <c r="BP11377" s="7"/>
      <c r="BQ11377" s="7"/>
      <c r="BR11377" s="7"/>
      <c r="BS11377" s="7"/>
      <c r="BT11377" s="7"/>
      <c r="BU11377" s="7"/>
      <c r="BV11377" s="7"/>
      <c r="BW11377" s="7"/>
    </row>
    <row r="11378" spans="43:75" x14ac:dyDescent="0.2">
      <c r="AQ11378" s="7"/>
      <c r="AR11378" s="7"/>
      <c r="AS11378" s="7"/>
      <c r="AT11378" s="7"/>
      <c r="AU11378" s="7"/>
      <c r="AV11378" s="234"/>
      <c r="AX11378" s="7"/>
      <c r="AY11378" s="7"/>
      <c r="AZ11378" s="7"/>
      <c r="BA11378" s="7"/>
      <c r="BB11378" s="7"/>
      <c r="BC11378" s="7"/>
      <c r="BD11378" s="7"/>
      <c r="BG11378" s="7"/>
      <c r="BH11378" s="7"/>
      <c r="BI11378" s="7"/>
      <c r="BJ11378" s="7"/>
      <c r="BK11378" s="7"/>
      <c r="BL11378" s="7"/>
      <c r="BM11378" s="7"/>
      <c r="BP11378" s="7"/>
      <c r="BQ11378" s="7"/>
      <c r="BR11378" s="7"/>
      <c r="BS11378" s="7"/>
      <c r="BT11378" s="7"/>
      <c r="BU11378" s="7"/>
      <c r="BV11378" s="7"/>
      <c r="BW11378" s="7"/>
    </row>
    <row r="11379" spans="43:75" x14ac:dyDescent="0.2">
      <c r="AQ11379" s="7"/>
      <c r="AR11379" s="7"/>
      <c r="AS11379" s="7"/>
      <c r="AT11379" s="7"/>
      <c r="AU11379" s="7"/>
      <c r="AV11379" s="234"/>
      <c r="AX11379" s="7"/>
      <c r="AY11379" s="7"/>
      <c r="AZ11379" s="7"/>
      <c r="BA11379" s="7"/>
      <c r="BB11379" s="7"/>
      <c r="BC11379" s="7"/>
      <c r="BD11379" s="7"/>
      <c r="BG11379" s="7"/>
      <c r="BH11379" s="7"/>
      <c r="BI11379" s="7"/>
      <c r="BJ11379" s="7"/>
      <c r="BK11379" s="7"/>
      <c r="BL11379" s="7"/>
      <c r="BM11379" s="7"/>
      <c r="BP11379" s="7"/>
      <c r="BQ11379" s="7"/>
      <c r="BR11379" s="7"/>
      <c r="BS11379" s="7"/>
      <c r="BT11379" s="7"/>
      <c r="BU11379" s="7"/>
      <c r="BV11379" s="7"/>
      <c r="BW11379" s="7"/>
    </row>
    <row r="11380" spans="43:75" x14ac:dyDescent="0.2">
      <c r="AQ11380" s="7"/>
      <c r="AR11380" s="7"/>
      <c r="AS11380" s="7"/>
      <c r="AT11380" s="7"/>
      <c r="AU11380" s="7"/>
      <c r="AV11380" s="234"/>
      <c r="AX11380" s="7"/>
      <c r="AY11380" s="7"/>
      <c r="AZ11380" s="7"/>
      <c r="BA11380" s="7"/>
      <c r="BB11380" s="7"/>
      <c r="BC11380" s="7"/>
      <c r="BD11380" s="7"/>
      <c r="BG11380" s="7"/>
      <c r="BH11380" s="7"/>
      <c r="BI11380" s="7"/>
      <c r="BJ11380" s="7"/>
      <c r="BK11380" s="7"/>
      <c r="BL11380" s="7"/>
      <c r="BM11380" s="7"/>
      <c r="BP11380" s="7"/>
      <c r="BQ11380" s="7"/>
      <c r="BR11380" s="7"/>
      <c r="BS11380" s="7"/>
      <c r="BT11380" s="7"/>
      <c r="BU11380" s="7"/>
      <c r="BV11380" s="7"/>
      <c r="BW11380" s="7"/>
    </row>
    <row r="11381" spans="43:75" x14ac:dyDescent="0.2">
      <c r="AQ11381" s="7"/>
      <c r="AR11381" s="7"/>
      <c r="AS11381" s="7"/>
      <c r="AT11381" s="7"/>
      <c r="AU11381" s="7"/>
      <c r="AV11381" s="234"/>
      <c r="AX11381" s="7"/>
      <c r="AY11381" s="7"/>
      <c r="AZ11381" s="7"/>
      <c r="BA11381" s="7"/>
      <c r="BB11381" s="7"/>
      <c r="BC11381" s="7"/>
      <c r="BD11381" s="7"/>
      <c r="BG11381" s="7"/>
      <c r="BH11381" s="7"/>
      <c r="BI11381" s="7"/>
      <c r="BJ11381" s="7"/>
      <c r="BK11381" s="7"/>
      <c r="BL11381" s="7"/>
      <c r="BM11381" s="7"/>
      <c r="BP11381" s="7"/>
      <c r="BQ11381" s="7"/>
      <c r="BR11381" s="7"/>
      <c r="BS11381" s="7"/>
      <c r="BT11381" s="7"/>
      <c r="BU11381" s="7"/>
      <c r="BV11381" s="7"/>
      <c r="BW11381" s="7"/>
    </row>
    <row r="11382" spans="43:75" x14ac:dyDescent="0.2">
      <c r="AQ11382" s="7"/>
      <c r="AR11382" s="7"/>
      <c r="AS11382" s="7"/>
      <c r="AT11382" s="7"/>
      <c r="AU11382" s="7"/>
      <c r="AV11382" s="234"/>
      <c r="AX11382" s="7"/>
      <c r="AY11382" s="7"/>
      <c r="AZ11382" s="7"/>
      <c r="BA11382" s="7"/>
      <c r="BB11382" s="7"/>
      <c r="BC11382" s="7"/>
      <c r="BD11382" s="7"/>
      <c r="BG11382" s="7"/>
      <c r="BH11382" s="7"/>
      <c r="BI11382" s="7"/>
      <c r="BJ11382" s="7"/>
      <c r="BK11382" s="7"/>
      <c r="BL11382" s="7"/>
      <c r="BM11382" s="7"/>
      <c r="BP11382" s="7"/>
      <c r="BQ11382" s="7"/>
      <c r="BR11382" s="7"/>
      <c r="BS11382" s="7"/>
      <c r="BT11382" s="7"/>
      <c r="BU11382" s="7"/>
      <c r="BV11382" s="7"/>
      <c r="BW11382" s="7"/>
    </row>
    <row r="11383" spans="43:75" x14ac:dyDescent="0.2">
      <c r="AQ11383" s="7"/>
      <c r="AR11383" s="7"/>
      <c r="AS11383" s="7"/>
      <c r="AT11383" s="7"/>
      <c r="AU11383" s="7"/>
      <c r="AV11383" s="234"/>
      <c r="AX11383" s="7"/>
      <c r="AY11383" s="7"/>
      <c r="AZ11383" s="7"/>
      <c r="BA11383" s="7"/>
      <c r="BB11383" s="7"/>
      <c r="BC11383" s="7"/>
      <c r="BD11383" s="7"/>
      <c r="BG11383" s="7"/>
      <c r="BH11383" s="7"/>
      <c r="BI11383" s="7"/>
      <c r="BJ11383" s="7"/>
      <c r="BK11383" s="7"/>
      <c r="BL11383" s="7"/>
      <c r="BM11383" s="7"/>
      <c r="BP11383" s="7"/>
      <c r="BQ11383" s="7"/>
      <c r="BR11383" s="7"/>
      <c r="BS11383" s="7"/>
      <c r="BT11383" s="7"/>
      <c r="BU11383" s="7"/>
      <c r="BV11383" s="7"/>
      <c r="BW11383" s="7"/>
    </row>
    <row r="11384" spans="43:75" x14ac:dyDescent="0.2">
      <c r="AQ11384" s="7"/>
      <c r="AR11384" s="7"/>
      <c r="AS11384" s="7"/>
      <c r="AT11384" s="7"/>
      <c r="AU11384" s="7"/>
      <c r="AV11384" s="234"/>
      <c r="AX11384" s="7"/>
      <c r="AY11384" s="7"/>
      <c r="AZ11384" s="7"/>
      <c r="BA11384" s="7"/>
      <c r="BB11384" s="7"/>
      <c r="BC11384" s="7"/>
      <c r="BD11384" s="7"/>
      <c r="BG11384" s="7"/>
      <c r="BH11384" s="7"/>
      <c r="BI11384" s="7"/>
      <c r="BJ11384" s="7"/>
      <c r="BK11384" s="7"/>
      <c r="BL11384" s="7"/>
      <c r="BM11384" s="7"/>
      <c r="BP11384" s="7"/>
      <c r="BQ11384" s="7"/>
      <c r="BR11384" s="7"/>
      <c r="BS11384" s="7"/>
      <c r="BT11384" s="7"/>
      <c r="BU11384" s="7"/>
      <c r="BV11384" s="7"/>
      <c r="BW11384" s="7"/>
    </row>
    <row r="11385" spans="43:75" x14ac:dyDescent="0.2">
      <c r="AQ11385" s="7"/>
      <c r="AR11385" s="7"/>
      <c r="AS11385" s="7"/>
      <c r="AT11385" s="7"/>
      <c r="AU11385" s="7"/>
      <c r="AV11385" s="234"/>
      <c r="AX11385" s="7"/>
      <c r="AY11385" s="7"/>
      <c r="AZ11385" s="7"/>
      <c r="BA11385" s="7"/>
      <c r="BB11385" s="7"/>
      <c r="BC11385" s="7"/>
      <c r="BD11385" s="7"/>
      <c r="BG11385" s="7"/>
      <c r="BH11385" s="7"/>
      <c r="BI11385" s="7"/>
      <c r="BJ11385" s="7"/>
      <c r="BK11385" s="7"/>
      <c r="BL11385" s="7"/>
      <c r="BM11385" s="7"/>
      <c r="BP11385" s="7"/>
      <c r="BQ11385" s="7"/>
      <c r="BR11385" s="7"/>
      <c r="BS11385" s="7"/>
      <c r="BT11385" s="7"/>
      <c r="BU11385" s="7"/>
      <c r="BV11385" s="7"/>
      <c r="BW11385" s="7"/>
    </row>
    <row r="11386" spans="43:75" x14ac:dyDescent="0.2">
      <c r="AQ11386" s="7"/>
      <c r="AR11386" s="7"/>
      <c r="AS11386" s="7"/>
      <c r="AT11386" s="7"/>
      <c r="AU11386" s="7"/>
      <c r="AV11386" s="234"/>
      <c r="AX11386" s="7"/>
      <c r="AY11386" s="7"/>
      <c r="AZ11386" s="7"/>
      <c r="BA11386" s="7"/>
      <c r="BB11386" s="7"/>
      <c r="BC11386" s="7"/>
      <c r="BD11386" s="7"/>
      <c r="BG11386" s="7"/>
      <c r="BH11386" s="7"/>
      <c r="BI11386" s="7"/>
      <c r="BJ11386" s="7"/>
      <c r="BK11386" s="7"/>
      <c r="BL11386" s="7"/>
      <c r="BM11386" s="7"/>
      <c r="BP11386" s="7"/>
      <c r="BQ11386" s="7"/>
      <c r="BR11386" s="7"/>
      <c r="BS11386" s="7"/>
      <c r="BT11386" s="7"/>
      <c r="BU11386" s="7"/>
      <c r="BV11386" s="7"/>
      <c r="BW11386" s="7"/>
    </row>
    <row r="11387" spans="43:75" x14ac:dyDescent="0.2">
      <c r="AQ11387" s="7"/>
      <c r="AR11387" s="7"/>
      <c r="AS11387" s="7"/>
      <c r="AT11387" s="7"/>
      <c r="AU11387" s="7"/>
      <c r="AV11387" s="234"/>
      <c r="AX11387" s="7"/>
      <c r="AY11387" s="7"/>
      <c r="AZ11387" s="7"/>
      <c r="BA11387" s="7"/>
      <c r="BB11387" s="7"/>
      <c r="BC11387" s="7"/>
      <c r="BD11387" s="7"/>
      <c r="BG11387" s="7"/>
      <c r="BH11387" s="7"/>
      <c r="BI11387" s="7"/>
      <c r="BJ11387" s="7"/>
      <c r="BK11387" s="7"/>
      <c r="BL11387" s="7"/>
      <c r="BM11387" s="7"/>
      <c r="BP11387" s="7"/>
      <c r="BQ11387" s="7"/>
      <c r="BR11387" s="7"/>
      <c r="BS11387" s="7"/>
      <c r="BT11387" s="7"/>
      <c r="BU11387" s="7"/>
      <c r="BV11387" s="7"/>
      <c r="BW11387" s="7"/>
    </row>
    <row r="11388" spans="43:75" x14ac:dyDescent="0.2">
      <c r="AQ11388" s="7"/>
      <c r="AR11388" s="7"/>
      <c r="AS11388" s="7"/>
      <c r="AT11388" s="7"/>
      <c r="AU11388" s="7"/>
      <c r="AV11388" s="234"/>
      <c r="AX11388" s="7"/>
      <c r="AY11388" s="7"/>
      <c r="AZ11388" s="7"/>
      <c r="BA11388" s="7"/>
      <c r="BB11388" s="7"/>
      <c r="BC11388" s="7"/>
      <c r="BD11388" s="7"/>
      <c r="BG11388" s="7"/>
      <c r="BH11388" s="7"/>
      <c r="BI11388" s="7"/>
      <c r="BJ11388" s="7"/>
      <c r="BK11388" s="7"/>
      <c r="BL11388" s="7"/>
      <c r="BM11388" s="7"/>
      <c r="BP11388" s="7"/>
      <c r="BQ11388" s="7"/>
      <c r="BR11388" s="7"/>
      <c r="BS11388" s="7"/>
      <c r="BT11388" s="7"/>
      <c r="BU11388" s="7"/>
      <c r="BV11388" s="7"/>
      <c r="BW11388" s="7"/>
    </row>
    <row r="11389" spans="43:75" x14ac:dyDescent="0.2">
      <c r="AQ11389" s="7"/>
      <c r="AR11389" s="7"/>
      <c r="AS11389" s="7"/>
      <c r="AT11389" s="7"/>
      <c r="AU11389" s="7"/>
      <c r="AV11389" s="234"/>
      <c r="AX11389" s="7"/>
      <c r="AY11389" s="7"/>
      <c r="AZ11389" s="7"/>
      <c r="BA11389" s="7"/>
      <c r="BB11389" s="7"/>
      <c r="BC11389" s="7"/>
      <c r="BD11389" s="7"/>
      <c r="BG11389" s="7"/>
      <c r="BH11389" s="7"/>
      <c r="BI11389" s="7"/>
      <c r="BJ11389" s="7"/>
      <c r="BK11389" s="7"/>
      <c r="BL11389" s="7"/>
      <c r="BM11389" s="7"/>
      <c r="BP11389" s="7"/>
      <c r="BQ11389" s="7"/>
      <c r="BR11389" s="7"/>
      <c r="BS11389" s="7"/>
      <c r="BT11389" s="7"/>
      <c r="BU11389" s="7"/>
      <c r="BV11389" s="7"/>
      <c r="BW11389" s="7"/>
    </row>
    <row r="11390" spans="43:75" x14ac:dyDescent="0.2">
      <c r="AQ11390" s="7"/>
      <c r="AR11390" s="7"/>
      <c r="AS11390" s="7"/>
      <c r="AT11390" s="7"/>
      <c r="AU11390" s="7"/>
      <c r="AV11390" s="234"/>
      <c r="AX11390" s="7"/>
      <c r="AY11390" s="7"/>
      <c r="AZ11390" s="7"/>
      <c r="BA11390" s="7"/>
      <c r="BB11390" s="7"/>
      <c r="BC11390" s="7"/>
      <c r="BD11390" s="7"/>
      <c r="BG11390" s="7"/>
      <c r="BH11390" s="7"/>
      <c r="BI11390" s="7"/>
      <c r="BJ11390" s="7"/>
      <c r="BK11390" s="7"/>
      <c r="BL11390" s="7"/>
      <c r="BM11390" s="7"/>
      <c r="BP11390" s="7"/>
      <c r="BQ11390" s="7"/>
      <c r="BR11390" s="7"/>
      <c r="BS11390" s="7"/>
      <c r="BT11390" s="7"/>
      <c r="BU11390" s="7"/>
      <c r="BV11390" s="7"/>
      <c r="BW11390" s="7"/>
    </row>
    <row r="11391" spans="43:75" x14ac:dyDescent="0.2">
      <c r="AQ11391" s="7"/>
      <c r="AR11391" s="7"/>
      <c r="AS11391" s="7"/>
      <c r="AT11391" s="7"/>
      <c r="AU11391" s="7"/>
      <c r="AV11391" s="234"/>
      <c r="AX11391" s="7"/>
      <c r="AY11391" s="7"/>
      <c r="AZ11391" s="7"/>
      <c r="BA11391" s="7"/>
      <c r="BB11391" s="7"/>
      <c r="BC11391" s="7"/>
      <c r="BD11391" s="7"/>
      <c r="BG11391" s="7"/>
      <c r="BH11391" s="7"/>
      <c r="BI11391" s="7"/>
      <c r="BJ11391" s="7"/>
      <c r="BK11391" s="7"/>
      <c r="BL11391" s="7"/>
      <c r="BM11391" s="7"/>
      <c r="BP11391" s="7"/>
      <c r="BQ11391" s="7"/>
      <c r="BR11391" s="7"/>
      <c r="BS11391" s="7"/>
      <c r="BT11391" s="7"/>
      <c r="BU11391" s="7"/>
      <c r="BV11391" s="7"/>
      <c r="BW11391" s="7"/>
    </row>
    <row r="11392" spans="43:75" x14ac:dyDescent="0.2">
      <c r="AQ11392" s="7"/>
      <c r="AR11392" s="7"/>
      <c r="AS11392" s="7"/>
      <c r="AT11392" s="7"/>
      <c r="AU11392" s="7"/>
      <c r="AV11392" s="234"/>
      <c r="AX11392" s="7"/>
      <c r="AY11392" s="7"/>
      <c r="AZ11392" s="7"/>
      <c r="BA11392" s="7"/>
      <c r="BB11392" s="7"/>
      <c r="BC11392" s="7"/>
      <c r="BD11392" s="7"/>
      <c r="BG11392" s="7"/>
      <c r="BH11392" s="7"/>
      <c r="BI11392" s="7"/>
      <c r="BJ11392" s="7"/>
      <c r="BK11392" s="7"/>
      <c r="BL11392" s="7"/>
      <c r="BM11392" s="7"/>
      <c r="BP11392" s="7"/>
      <c r="BQ11392" s="7"/>
      <c r="BR11392" s="7"/>
      <c r="BS11392" s="7"/>
      <c r="BT11392" s="7"/>
      <c r="BU11392" s="7"/>
      <c r="BV11392" s="7"/>
      <c r="BW11392" s="7"/>
    </row>
    <row r="11393" spans="43:75" x14ac:dyDescent="0.2">
      <c r="AQ11393" s="7"/>
      <c r="AR11393" s="7"/>
      <c r="AS11393" s="7"/>
      <c r="AT11393" s="7"/>
      <c r="AU11393" s="7"/>
      <c r="AV11393" s="234"/>
      <c r="AX11393" s="7"/>
      <c r="AY11393" s="7"/>
      <c r="AZ11393" s="7"/>
      <c r="BA11393" s="7"/>
      <c r="BB11393" s="7"/>
      <c r="BC11393" s="7"/>
      <c r="BD11393" s="7"/>
      <c r="BG11393" s="7"/>
      <c r="BH11393" s="7"/>
      <c r="BI11393" s="7"/>
      <c r="BJ11393" s="7"/>
      <c r="BK11393" s="7"/>
      <c r="BL11393" s="7"/>
      <c r="BM11393" s="7"/>
      <c r="BP11393" s="7"/>
      <c r="BQ11393" s="7"/>
      <c r="BR11393" s="7"/>
      <c r="BS11393" s="7"/>
      <c r="BT11393" s="7"/>
      <c r="BU11393" s="7"/>
      <c r="BV11393" s="7"/>
      <c r="BW11393" s="7"/>
    </row>
    <row r="11394" spans="43:75" x14ac:dyDescent="0.2">
      <c r="AQ11394" s="7"/>
      <c r="AR11394" s="7"/>
      <c r="AS11394" s="7"/>
      <c r="AT11394" s="7"/>
      <c r="AU11394" s="7"/>
      <c r="AV11394" s="234"/>
      <c r="AX11394" s="7"/>
      <c r="AY11394" s="7"/>
      <c r="AZ11394" s="7"/>
      <c r="BA11394" s="7"/>
      <c r="BB11394" s="7"/>
      <c r="BC11394" s="7"/>
      <c r="BD11394" s="7"/>
      <c r="BG11394" s="7"/>
      <c r="BH11394" s="7"/>
      <c r="BI11394" s="7"/>
      <c r="BJ11394" s="7"/>
      <c r="BK11394" s="7"/>
      <c r="BL11394" s="7"/>
      <c r="BM11394" s="7"/>
      <c r="BP11394" s="7"/>
      <c r="BQ11394" s="7"/>
      <c r="BR11394" s="7"/>
      <c r="BS11394" s="7"/>
      <c r="BT11394" s="7"/>
      <c r="BU11394" s="7"/>
      <c r="BV11394" s="7"/>
      <c r="BW11394" s="7"/>
    </row>
    <row r="11395" spans="43:75" x14ac:dyDescent="0.2">
      <c r="AQ11395" s="7"/>
      <c r="AR11395" s="7"/>
      <c r="AS11395" s="7"/>
      <c r="AT11395" s="7"/>
      <c r="AU11395" s="7"/>
      <c r="AV11395" s="234"/>
      <c r="AX11395" s="7"/>
      <c r="AY11395" s="7"/>
      <c r="AZ11395" s="7"/>
      <c r="BA11395" s="7"/>
      <c r="BB11395" s="7"/>
      <c r="BC11395" s="7"/>
      <c r="BD11395" s="7"/>
      <c r="BG11395" s="7"/>
      <c r="BH11395" s="7"/>
      <c r="BI11395" s="7"/>
      <c r="BJ11395" s="7"/>
      <c r="BK11395" s="7"/>
      <c r="BL11395" s="7"/>
      <c r="BM11395" s="7"/>
      <c r="BP11395" s="7"/>
      <c r="BQ11395" s="7"/>
      <c r="BR11395" s="7"/>
      <c r="BS11395" s="7"/>
      <c r="BT11395" s="7"/>
      <c r="BU11395" s="7"/>
      <c r="BV11395" s="7"/>
      <c r="BW11395" s="7"/>
    </row>
    <row r="11396" spans="43:75" x14ac:dyDescent="0.2">
      <c r="AQ11396" s="7"/>
      <c r="AR11396" s="7"/>
      <c r="AS11396" s="7"/>
      <c r="AT11396" s="7"/>
      <c r="AU11396" s="7"/>
      <c r="AV11396" s="234"/>
      <c r="AX11396" s="7"/>
      <c r="AY11396" s="7"/>
      <c r="AZ11396" s="7"/>
      <c r="BA11396" s="7"/>
      <c r="BB11396" s="7"/>
      <c r="BC11396" s="7"/>
      <c r="BD11396" s="7"/>
      <c r="BG11396" s="7"/>
      <c r="BH11396" s="7"/>
      <c r="BI11396" s="7"/>
      <c r="BJ11396" s="7"/>
      <c r="BK11396" s="7"/>
      <c r="BL11396" s="7"/>
      <c r="BM11396" s="7"/>
      <c r="BP11396" s="7"/>
      <c r="BQ11396" s="7"/>
      <c r="BR11396" s="7"/>
      <c r="BS11396" s="7"/>
      <c r="BT11396" s="7"/>
      <c r="BU11396" s="7"/>
      <c r="BV11396" s="7"/>
      <c r="BW11396" s="7"/>
    </row>
    <row r="11397" spans="43:75" x14ac:dyDescent="0.2">
      <c r="AQ11397" s="7"/>
      <c r="AR11397" s="7"/>
      <c r="AS11397" s="7"/>
      <c r="AT11397" s="7"/>
      <c r="AU11397" s="7"/>
      <c r="AV11397" s="234"/>
      <c r="AX11397" s="7"/>
      <c r="AY11397" s="7"/>
      <c r="AZ11397" s="7"/>
      <c r="BA11397" s="7"/>
      <c r="BB11397" s="7"/>
      <c r="BC11397" s="7"/>
      <c r="BD11397" s="7"/>
      <c r="BG11397" s="7"/>
      <c r="BH11397" s="7"/>
      <c r="BI11397" s="7"/>
      <c r="BJ11397" s="7"/>
      <c r="BK11397" s="7"/>
      <c r="BL11397" s="7"/>
      <c r="BM11397" s="7"/>
      <c r="BP11397" s="7"/>
      <c r="BQ11397" s="7"/>
      <c r="BR11397" s="7"/>
      <c r="BS11397" s="7"/>
      <c r="BT11397" s="7"/>
      <c r="BU11397" s="7"/>
      <c r="BV11397" s="7"/>
      <c r="BW11397" s="7"/>
    </row>
    <row r="11398" spans="43:75" x14ac:dyDescent="0.2">
      <c r="AQ11398" s="7"/>
      <c r="AR11398" s="7"/>
      <c r="AS11398" s="7"/>
      <c r="AT11398" s="7"/>
      <c r="AU11398" s="7"/>
      <c r="AV11398" s="234"/>
      <c r="AX11398" s="7"/>
      <c r="AY11398" s="7"/>
      <c r="AZ11398" s="7"/>
      <c r="BA11398" s="7"/>
      <c r="BB11398" s="7"/>
      <c r="BC11398" s="7"/>
      <c r="BD11398" s="7"/>
      <c r="BG11398" s="7"/>
      <c r="BH11398" s="7"/>
      <c r="BI11398" s="7"/>
      <c r="BJ11398" s="7"/>
      <c r="BK11398" s="7"/>
      <c r="BL11398" s="7"/>
      <c r="BM11398" s="7"/>
      <c r="BP11398" s="7"/>
      <c r="BQ11398" s="7"/>
      <c r="BR11398" s="7"/>
      <c r="BS11398" s="7"/>
      <c r="BT11398" s="7"/>
      <c r="BU11398" s="7"/>
      <c r="BV11398" s="7"/>
      <c r="BW11398" s="7"/>
    </row>
    <row r="11399" spans="43:75" x14ac:dyDescent="0.2">
      <c r="AQ11399" s="7"/>
      <c r="AR11399" s="7"/>
      <c r="AS11399" s="7"/>
      <c r="AT11399" s="7"/>
      <c r="AU11399" s="7"/>
      <c r="AV11399" s="234"/>
      <c r="AX11399" s="7"/>
      <c r="AY11399" s="7"/>
      <c r="AZ11399" s="7"/>
      <c r="BA11399" s="7"/>
      <c r="BB11399" s="7"/>
      <c r="BC11399" s="7"/>
      <c r="BD11399" s="7"/>
      <c r="BG11399" s="7"/>
      <c r="BH11399" s="7"/>
      <c r="BI11399" s="7"/>
      <c r="BJ11399" s="7"/>
      <c r="BK11399" s="7"/>
      <c r="BL11399" s="7"/>
      <c r="BM11399" s="7"/>
      <c r="BP11399" s="7"/>
      <c r="BQ11399" s="7"/>
      <c r="BR11399" s="7"/>
      <c r="BS11399" s="7"/>
      <c r="BT11399" s="7"/>
      <c r="BU11399" s="7"/>
      <c r="BV11399" s="7"/>
      <c r="BW11399" s="7"/>
    </row>
    <row r="11400" spans="43:75" x14ac:dyDescent="0.2">
      <c r="AQ11400" s="7"/>
      <c r="AR11400" s="7"/>
      <c r="AS11400" s="7"/>
      <c r="AT11400" s="7"/>
      <c r="AU11400" s="7"/>
      <c r="AV11400" s="234"/>
      <c r="AX11400" s="7"/>
      <c r="AY11400" s="7"/>
      <c r="AZ11400" s="7"/>
      <c r="BA11400" s="7"/>
      <c r="BB11400" s="7"/>
      <c r="BC11400" s="7"/>
      <c r="BD11400" s="7"/>
      <c r="BG11400" s="7"/>
      <c r="BH11400" s="7"/>
      <c r="BI11400" s="7"/>
      <c r="BJ11400" s="7"/>
      <c r="BK11400" s="7"/>
      <c r="BL11400" s="7"/>
      <c r="BM11400" s="7"/>
      <c r="BP11400" s="7"/>
      <c r="BQ11400" s="7"/>
      <c r="BR11400" s="7"/>
      <c r="BS11400" s="7"/>
      <c r="BT11400" s="7"/>
      <c r="BU11400" s="7"/>
      <c r="BV11400" s="7"/>
      <c r="BW11400" s="7"/>
    </row>
    <row r="11401" spans="43:75" x14ac:dyDescent="0.2">
      <c r="AQ11401" s="7"/>
      <c r="AR11401" s="7"/>
      <c r="AS11401" s="7"/>
      <c r="AT11401" s="7"/>
      <c r="AU11401" s="7"/>
      <c r="AV11401" s="234"/>
      <c r="AX11401" s="7"/>
      <c r="AY11401" s="7"/>
      <c r="AZ11401" s="7"/>
      <c r="BA11401" s="7"/>
      <c r="BB11401" s="7"/>
      <c r="BC11401" s="7"/>
      <c r="BD11401" s="7"/>
      <c r="BG11401" s="7"/>
      <c r="BH11401" s="7"/>
      <c r="BI11401" s="7"/>
      <c r="BJ11401" s="7"/>
      <c r="BK11401" s="7"/>
      <c r="BL11401" s="7"/>
      <c r="BM11401" s="7"/>
      <c r="BP11401" s="7"/>
      <c r="BQ11401" s="7"/>
      <c r="BR11401" s="7"/>
      <c r="BS11401" s="7"/>
      <c r="BT11401" s="7"/>
      <c r="BU11401" s="7"/>
      <c r="BV11401" s="7"/>
      <c r="BW11401" s="7"/>
    </row>
    <row r="11402" spans="43:75" x14ac:dyDescent="0.2">
      <c r="AQ11402" s="7"/>
      <c r="AR11402" s="7"/>
      <c r="AS11402" s="7"/>
      <c r="AT11402" s="7"/>
      <c r="AU11402" s="7"/>
      <c r="AV11402" s="234"/>
      <c r="AX11402" s="7"/>
      <c r="AY11402" s="7"/>
      <c r="AZ11402" s="7"/>
      <c r="BA11402" s="7"/>
      <c r="BB11402" s="7"/>
      <c r="BC11402" s="7"/>
      <c r="BD11402" s="7"/>
      <c r="BG11402" s="7"/>
      <c r="BH11402" s="7"/>
      <c r="BI11402" s="7"/>
      <c r="BJ11402" s="7"/>
      <c r="BK11402" s="7"/>
      <c r="BL11402" s="7"/>
      <c r="BM11402" s="7"/>
      <c r="BP11402" s="7"/>
      <c r="BQ11402" s="7"/>
      <c r="BR11402" s="7"/>
      <c r="BS11402" s="7"/>
      <c r="BT11402" s="7"/>
      <c r="BU11402" s="7"/>
      <c r="BV11402" s="7"/>
      <c r="BW11402" s="7"/>
    </row>
    <row r="11403" spans="43:75" x14ac:dyDescent="0.2">
      <c r="AQ11403" s="7"/>
      <c r="AR11403" s="7"/>
      <c r="AS11403" s="7"/>
      <c r="AT11403" s="7"/>
      <c r="AU11403" s="7"/>
      <c r="AV11403" s="234"/>
      <c r="AX11403" s="7"/>
      <c r="AY11403" s="7"/>
      <c r="AZ11403" s="7"/>
      <c r="BA11403" s="7"/>
      <c r="BB11403" s="7"/>
      <c r="BC11403" s="7"/>
      <c r="BD11403" s="7"/>
      <c r="BG11403" s="7"/>
      <c r="BH11403" s="7"/>
      <c r="BI11403" s="7"/>
      <c r="BJ11403" s="7"/>
      <c r="BK11403" s="7"/>
      <c r="BL11403" s="7"/>
      <c r="BM11403" s="7"/>
      <c r="BP11403" s="7"/>
      <c r="BQ11403" s="7"/>
      <c r="BR11403" s="7"/>
      <c r="BS11403" s="7"/>
      <c r="BT11403" s="7"/>
      <c r="BU11403" s="7"/>
      <c r="BV11403" s="7"/>
      <c r="BW11403" s="7"/>
    </row>
    <row r="11404" spans="43:75" x14ac:dyDescent="0.2">
      <c r="AQ11404" s="7"/>
      <c r="AR11404" s="7"/>
      <c r="AS11404" s="7"/>
      <c r="AT11404" s="7"/>
      <c r="AU11404" s="7"/>
      <c r="AV11404" s="234"/>
      <c r="AX11404" s="7"/>
      <c r="AY11404" s="7"/>
      <c r="AZ11404" s="7"/>
      <c r="BA11404" s="7"/>
      <c r="BB11404" s="7"/>
      <c r="BC11404" s="7"/>
      <c r="BD11404" s="7"/>
      <c r="BG11404" s="7"/>
      <c r="BH11404" s="7"/>
      <c r="BI11404" s="7"/>
      <c r="BJ11404" s="7"/>
      <c r="BK11404" s="7"/>
      <c r="BL11404" s="7"/>
      <c r="BM11404" s="7"/>
      <c r="BP11404" s="7"/>
      <c r="BQ11404" s="7"/>
      <c r="BR11404" s="7"/>
      <c r="BS11404" s="7"/>
      <c r="BT11404" s="7"/>
      <c r="BU11404" s="7"/>
      <c r="BV11404" s="7"/>
      <c r="BW11404" s="7"/>
    </row>
    <row r="11405" spans="43:75" x14ac:dyDescent="0.2">
      <c r="AQ11405" s="7"/>
      <c r="AR11405" s="7"/>
      <c r="AS11405" s="7"/>
      <c r="AT11405" s="7"/>
      <c r="AU11405" s="7"/>
      <c r="AV11405" s="234"/>
      <c r="AX11405" s="7"/>
      <c r="AY11405" s="7"/>
      <c r="AZ11405" s="7"/>
      <c r="BA11405" s="7"/>
      <c r="BB11405" s="7"/>
      <c r="BC11405" s="7"/>
      <c r="BD11405" s="7"/>
      <c r="BG11405" s="7"/>
      <c r="BH11405" s="7"/>
      <c r="BI11405" s="7"/>
      <c r="BJ11405" s="7"/>
      <c r="BK11405" s="7"/>
      <c r="BL11405" s="7"/>
      <c r="BM11405" s="7"/>
      <c r="BP11405" s="7"/>
      <c r="BQ11405" s="7"/>
      <c r="BR11405" s="7"/>
      <c r="BS11405" s="7"/>
      <c r="BT11405" s="7"/>
      <c r="BU11405" s="7"/>
      <c r="BV11405" s="7"/>
      <c r="BW11405" s="7"/>
    </row>
    <row r="11406" spans="43:75" x14ac:dyDescent="0.2">
      <c r="AQ11406" s="7"/>
      <c r="AR11406" s="7"/>
      <c r="AS11406" s="7"/>
      <c r="AT11406" s="7"/>
      <c r="AU11406" s="7"/>
      <c r="AV11406" s="234"/>
      <c r="AX11406" s="7"/>
      <c r="AY11406" s="7"/>
      <c r="AZ11406" s="7"/>
      <c r="BA11406" s="7"/>
      <c r="BB11406" s="7"/>
      <c r="BC11406" s="7"/>
      <c r="BD11406" s="7"/>
      <c r="BG11406" s="7"/>
      <c r="BH11406" s="7"/>
      <c r="BI11406" s="7"/>
      <c r="BJ11406" s="7"/>
      <c r="BK11406" s="7"/>
      <c r="BL11406" s="7"/>
      <c r="BM11406" s="7"/>
      <c r="BP11406" s="7"/>
      <c r="BQ11406" s="7"/>
      <c r="BR11406" s="7"/>
      <c r="BS11406" s="7"/>
      <c r="BT11406" s="7"/>
      <c r="BU11406" s="7"/>
      <c r="BV11406" s="7"/>
      <c r="BW11406" s="7"/>
    </row>
    <row r="11407" spans="43:75" x14ac:dyDescent="0.2">
      <c r="AQ11407" s="7"/>
      <c r="AR11407" s="7"/>
      <c r="AS11407" s="7"/>
      <c r="AT11407" s="7"/>
      <c r="AU11407" s="7"/>
      <c r="AV11407" s="234"/>
      <c r="AX11407" s="7"/>
      <c r="AY11407" s="7"/>
      <c r="AZ11407" s="7"/>
      <c r="BA11407" s="7"/>
      <c r="BB11407" s="7"/>
      <c r="BC11407" s="7"/>
      <c r="BD11407" s="7"/>
      <c r="BG11407" s="7"/>
      <c r="BH11407" s="7"/>
      <c r="BI11407" s="7"/>
      <c r="BJ11407" s="7"/>
      <c r="BK11407" s="7"/>
      <c r="BL11407" s="7"/>
      <c r="BM11407" s="7"/>
      <c r="BP11407" s="7"/>
      <c r="BQ11407" s="7"/>
      <c r="BR11407" s="7"/>
      <c r="BS11407" s="7"/>
      <c r="BT11407" s="7"/>
      <c r="BU11407" s="7"/>
      <c r="BV11407" s="7"/>
      <c r="BW11407" s="7"/>
    </row>
    <row r="11408" spans="43:75" x14ac:dyDescent="0.2">
      <c r="AQ11408" s="7"/>
      <c r="AR11408" s="7"/>
      <c r="AS11408" s="7"/>
      <c r="AT11408" s="7"/>
      <c r="AU11408" s="7"/>
      <c r="AV11408" s="234"/>
      <c r="AX11408" s="7"/>
      <c r="AY11408" s="7"/>
      <c r="AZ11408" s="7"/>
      <c r="BA11408" s="7"/>
      <c r="BB11408" s="7"/>
      <c r="BC11408" s="7"/>
      <c r="BD11408" s="7"/>
      <c r="BG11408" s="7"/>
      <c r="BH11408" s="7"/>
      <c r="BI11408" s="7"/>
      <c r="BJ11408" s="7"/>
      <c r="BK11408" s="7"/>
      <c r="BL11408" s="7"/>
      <c r="BM11408" s="7"/>
      <c r="BP11408" s="7"/>
      <c r="BQ11408" s="7"/>
      <c r="BR11408" s="7"/>
      <c r="BS11408" s="7"/>
      <c r="BT11408" s="7"/>
      <c r="BU11408" s="7"/>
      <c r="BV11408" s="7"/>
      <c r="BW11408" s="7"/>
    </row>
    <row r="11409" spans="43:75" x14ac:dyDescent="0.2">
      <c r="AQ11409" s="7"/>
      <c r="AR11409" s="7"/>
      <c r="AS11409" s="7"/>
      <c r="AT11409" s="7"/>
      <c r="AU11409" s="7"/>
      <c r="AV11409" s="234"/>
      <c r="AX11409" s="7"/>
      <c r="AY11409" s="7"/>
      <c r="AZ11409" s="7"/>
      <c r="BA11409" s="7"/>
      <c r="BB11409" s="7"/>
      <c r="BC11409" s="7"/>
      <c r="BD11409" s="7"/>
      <c r="BG11409" s="7"/>
      <c r="BH11409" s="7"/>
      <c r="BI11409" s="7"/>
      <c r="BJ11409" s="7"/>
      <c r="BK11409" s="7"/>
      <c r="BL11409" s="7"/>
      <c r="BM11409" s="7"/>
      <c r="BP11409" s="7"/>
      <c r="BQ11409" s="7"/>
      <c r="BR11409" s="7"/>
      <c r="BS11409" s="7"/>
      <c r="BT11409" s="7"/>
      <c r="BU11409" s="7"/>
      <c r="BV11409" s="7"/>
      <c r="BW11409" s="7"/>
    </row>
    <row r="11410" spans="43:75" x14ac:dyDescent="0.2">
      <c r="AQ11410" s="7"/>
      <c r="AR11410" s="7"/>
      <c r="AS11410" s="7"/>
      <c r="AT11410" s="7"/>
      <c r="AU11410" s="7"/>
      <c r="AV11410" s="234"/>
      <c r="AX11410" s="7"/>
      <c r="AY11410" s="7"/>
      <c r="AZ11410" s="7"/>
      <c r="BA11410" s="7"/>
      <c r="BB11410" s="7"/>
      <c r="BC11410" s="7"/>
      <c r="BD11410" s="7"/>
      <c r="BG11410" s="7"/>
      <c r="BH11410" s="7"/>
      <c r="BI11410" s="7"/>
      <c r="BJ11410" s="7"/>
      <c r="BK11410" s="7"/>
      <c r="BL11410" s="7"/>
      <c r="BM11410" s="7"/>
      <c r="BP11410" s="7"/>
      <c r="BQ11410" s="7"/>
      <c r="BR11410" s="7"/>
      <c r="BS11410" s="7"/>
      <c r="BT11410" s="7"/>
      <c r="BU11410" s="7"/>
      <c r="BV11410" s="7"/>
      <c r="BW11410" s="7"/>
    </row>
    <row r="11411" spans="43:75" x14ac:dyDescent="0.2">
      <c r="AQ11411" s="7"/>
      <c r="AR11411" s="7"/>
      <c r="AS11411" s="7"/>
      <c r="AT11411" s="7"/>
      <c r="AU11411" s="7"/>
      <c r="AV11411" s="234"/>
      <c r="AX11411" s="7"/>
      <c r="AY11411" s="7"/>
      <c r="AZ11411" s="7"/>
      <c r="BA11411" s="7"/>
      <c r="BB11411" s="7"/>
      <c r="BC11411" s="7"/>
      <c r="BD11411" s="7"/>
      <c r="BG11411" s="7"/>
      <c r="BH11411" s="7"/>
      <c r="BI11411" s="7"/>
      <c r="BJ11411" s="7"/>
      <c r="BK11411" s="7"/>
      <c r="BL11411" s="7"/>
      <c r="BM11411" s="7"/>
      <c r="BP11411" s="7"/>
      <c r="BQ11411" s="7"/>
      <c r="BR11411" s="7"/>
      <c r="BS11411" s="7"/>
      <c r="BT11411" s="7"/>
      <c r="BU11411" s="7"/>
      <c r="BV11411" s="7"/>
      <c r="BW11411" s="7"/>
    </row>
    <row r="11412" spans="43:75" x14ac:dyDescent="0.2">
      <c r="AQ11412" s="7"/>
      <c r="AR11412" s="7"/>
      <c r="AS11412" s="7"/>
      <c r="AT11412" s="7"/>
      <c r="AU11412" s="7"/>
      <c r="AV11412" s="234"/>
      <c r="AX11412" s="7"/>
      <c r="AY11412" s="7"/>
      <c r="AZ11412" s="7"/>
      <c r="BA11412" s="7"/>
      <c r="BB11412" s="7"/>
      <c r="BC11412" s="7"/>
      <c r="BD11412" s="7"/>
      <c r="BG11412" s="7"/>
      <c r="BH11412" s="7"/>
      <c r="BI11412" s="7"/>
      <c r="BJ11412" s="7"/>
      <c r="BK11412" s="7"/>
      <c r="BL11412" s="7"/>
      <c r="BM11412" s="7"/>
      <c r="BP11412" s="7"/>
      <c r="BQ11412" s="7"/>
      <c r="BR11412" s="7"/>
      <c r="BS11412" s="7"/>
      <c r="BT11412" s="7"/>
      <c r="BU11412" s="7"/>
      <c r="BV11412" s="7"/>
      <c r="BW11412" s="7"/>
    </row>
    <row r="11413" spans="43:75" x14ac:dyDescent="0.2">
      <c r="AQ11413" s="7"/>
      <c r="AR11413" s="7"/>
      <c r="AS11413" s="7"/>
      <c r="AT11413" s="7"/>
      <c r="AU11413" s="7"/>
      <c r="AV11413" s="234"/>
      <c r="AX11413" s="7"/>
      <c r="AY11413" s="7"/>
      <c r="AZ11413" s="7"/>
      <c r="BA11413" s="7"/>
      <c r="BB11413" s="7"/>
      <c r="BC11413" s="7"/>
      <c r="BD11413" s="7"/>
      <c r="BG11413" s="7"/>
      <c r="BH11413" s="7"/>
      <c r="BI11413" s="7"/>
      <c r="BJ11413" s="7"/>
      <c r="BK11413" s="7"/>
      <c r="BL11413" s="7"/>
      <c r="BM11413" s="7"/>
      <c r="BP11413" s="7"/>
      <c r="BQ11413" s="7"/>
      <c r="BR11413" s="7"/>
      <c r="BS11413" s="7"/>
      <c r="BT11413" s="7"/>
      <c r="BU11413" s="7"/>
      <c r="BV11413" s="7"/>
      <c r="BW11413" s="7"/>
    </row>
    <row r="11414" spans="43:75" x14ac:dyDescent="0.2">
      <c r="AQ11414" s="7"/>
      <c r="AR11414" s="7"/>
      <c r="AS11414" s="7"/>
      <c r="AT11414" s="7"/>
      <c r="AU11414" s="7"/>
      <c r="AV11414" s="234"/>
      <c r="AX11414" s="7"/>
      <c r="AY11414" s="7"/>
      <c r="AZ11414" s="7"/>
      <c r="BA11414" s="7"/>
      <c r="BB11414" s="7"/>
      <c r="BC11414" s="7"/>
      <c r="BD11414" s="7"/>
      <c r="BG11414" s="7"/>
      <c r="BH11414" s="7"/>
      <c r="BI11414" s="7"/>
      <c r="BJ11414" s="7"/>
      <c r="BK11414" s="7"/>
      <c r="BL11414" s="7"/>
      <c r="BM11414" s="7"/>
      <c r="BP11414" s="7"/>
      <c r="BQ11414" s="7"/>
      <c r="BR11414" s="7"/>
      <c r="BS11414" s="7"/>
      <c r="BT11414" s="7"/>
      <c r="BU11414" s="7"/>
      <c r="BV11414" s="7"/>
      <c r="BW11414" s="7"/>
    </row>
    <row r="11415" spans="43:75" x14ac:dyDescent="0.2">
      <c r="AQ11415" s="7"/>
      <c r="AR11415" s="7"/>
      <c r="AS11415" s="7"/>
      <c r="AT11415" s="7"/>
      <c r="AU11415" s="7"/>
      <c r="AV11415" s="234"/>
      <c r="AX11415" s="7"/>
      <c r="AY11415" s="7"/>
      <c r="AZ11415" s="7"/>
      <c r="BA11415" s="7"/>
      <c r="BB11415" s="7"/>
      <c r="BC11415" s="7"/>
      <c r="BD11415" s="7"/>
      <c r="BG11415" s="7"/>
      <c r="BH11415" s="7"/>
      <c r="BI11415" s="7"/>
      <c r="BJ11415" s="7"/>
      <c r="BK11415" s="7"/>
      <c r="BL11415" s="7"/>
      <c r="BM11415" s="7"/>
      <c r="BP11415" s="7"/>
      <c r="BQ11415" s="7"/>
      <c r="BR11415" s="7"/>
      <c r="BS11415" s="7"/>
      <c r="BT11415" s="7"/>
      <c r="BU11415" s="7"/>
      <c r="BV11415" s="7"/>
      <c r="BW11415" s="7"/>
    </row>
    <row r="11416" spans="43:75" x14ac:dyDescent="0.2">
      <c r="AQ11416" s="7"/>
      <c r="AR11416" s="7"/>
      <c r="AS11416" s="7"/>
      <c r="AT11416" s="7"/>
      <c r="AU11416" s="7"/>
      <c r="AV11416" s="234"/>
      <c r="AX11416" s="7"/>
      <c r="AY11416" s="7"/>
      <c r="AZ11416" s="7"/>
      <c r="BA11416" s="7"/>
      <c r="BB11416" s="7"/>
      <c r="BC11416" s="7"/>
      <c r="BD11416" s="7"/>
      <c r="BG11416" s="7"/>
      <c r="BH11416" s="7"/>
      <c r="BI11416" s="7"/>
      <c r="BJ11416" s="7"/>
      <c r="BK11416" s="7"/>
      <c r="BL11416" s="7"/>
      <c r="BM11416" s="7"/>
      <c r="BP11416" s="7"/>
      <c r="BQ11416" s="7"/>
      <c r="BR11416" s="7"/>
      <c r="BS11416" s="7"/>
      <c r="BT11416" s="7"/>
      <c r="BU11416" s="7"/>
      <c r="BV11416" s="7"/>
      <c r="BW11416" s="7"/>
    </row>
    <row r="11417" spans="43:75" x14ac:dyDescent="0.2">
      <c r="AQ11417" s="7"/>
      <c r="AR11417" s="7"/>
      <c r="AS11417" s="7"/>
      <c r="AT11417" s="7"/>
      <c r="AU11417" s="7"/>
      <c r="AV11417" s="234"/>
      <c r="AX11417" s="7"/>
      <c r="AY11417" s="7"/>
      <c r="AZ11417" s="7"/>
      <c r="BA11417" s="7"/>
      <c r="BB11417" s="7"/>
      <c r="BC11417" s="7"/>
      <c r="BD11417" s="7"/>
      <c r="BG11417" s="7"/>
      <c r="BH11417" s="7"/>
      <c r="BI11417" s="7"/>
      <c r="BJ11417" s="7"/>
      <c r="BK11417" s="7"/>
      <c r="BL11417" s="7"/>
      <c r="BM11417" s="7"/>
      <c r="BP11417" s="7"/>
      <c r="BQ11417" s="7"/>
      <c r="BR11417" s="7"/>
      <c r="BS11417" s="7"/>
      <c r="BT11417" s="7"/>
      <c r="BU11417" s="7"/>
      <c r="BV11417" s="7"/>
      <c r="BW11417" s="7"/>
    </row>
    <row r="11418" spans="43:75" x14ac:dyDescent="0.2">
      <c r="AQ11418" s="7"/>
      <c r="AR11418" s="7"/>
      <c r="AS11418" s="7"/>
      <c r="AT11418" s="7"/>
      <c r="AU11418" s="7"/>
      <c r="AV11418" s="234"/>
      <c r="AX11418" s="7"/>
      <c r="AY11418" s="7"/>
      <c r="AZ11418" s="7"/>
      <c r="BA11418" s="7"/>
      <c r="BB11418" s="7"/>
      <c r="BC11418" s="7"/>
      <c r="BD11418" s="7"/>
      <c r="BG11418" s="7"/>
      <c r="BH11418" s="7"/>
      <c r="BI11418" s="7"/>
      <c r="BJ11418" s="7"/>
      <c r="BK11418" s="7"/>
      <c r="BL11418" s="7"/>
      <c r="BM11418" s="7"/>
      <c r="BP11418" s="7"/>
      <c r="BQ11418" s="7"/>
      <c r="BR11418" s="7"/>
      <c r="BS11418" s="7"/>
      <c r="BT11418" s="7"/>
      <c r="BU11418" s="7"/>
      <c r="BV11418" s="7"/>
      <c r="BW11418" s="7"/>
    </row>
    <row r="11419" spans="43:75" x14ac:dyDescent="0.2">
      <c r="AQ11419" s="7"/>
      <c r="AR11419" s="7"/>
      <c r="AS11419" s="7"/>
      <c r="AT11419" s="7"/>
      <c r="AU11419" s="7"/>
      <c r="AV11419" s="234"/>
      <c r="AX11419" s="7"/>
      <c r="AY11419" s="7"/>
      <c r="AZ11419" s="7"/>
      <c r="BA11419" s="7"/>
      <c r="BB11419" s="7"/>
      <c r="BC11419" s="7"/>
      <c r="BD11419" s="7"/>
      <c r="BG11419" s="7"/>
      <c r="BH11419" s="7"/>
      <c r="BI11419" s="7"/>
      <c r="BJ11419" s="7"/>
      <c r="BK11419" s="7"/>
      <c r="BL11419" s="7"/>
      <c r="BM11419" s="7"/>
      <c r="BP11419" s="7"/>
      <c r="BQ11419" s="7"/>
      <c r="BR11419" s="7"/>
      <c r="BS11419" s="7"/>
      <c r="BT11419" s="7"/>
      <c r="BU11419" s="7"/>
      <c r="BV11419" s="7"/>
      <c r="BW11419" s="7"/>
    </row>
    <row r="11420" spans="43:75" x14ac:dyDescent="0.2">
      <c r="AQ11420" s="7"/>
      <c r="AR11420" s="7"/>
      <c r="AS11420" s="7"/>
      <c r="AT11420" s="7"/>
      <c r="AU11420" s="7"/>
      <c r="AV11420" s="234"/>
      <c r="AX11420" s="7"/>
      <c r="AY11420" s="7"/>
      <c r="AZ11420" s="7"/>
      <c r="BA11420" s="7"/>
      <c r="BB11420" s="7"/>
      <c r="BC11420" s="7"/>
      <c r="BD11420" s="7"/>
      <c r="BG11420" s="7"/>
      <c r="BH11420" s="7"/>
      <c r="BI11420" s="7"/>
      <c r="BJ11420" s="7"/>
      <c r="BK11420" s="7"/>
      <c r="BL11420" s="7"/>
      <c r="BM11420" s="7"/>
      <c r="BP11420" s="7"/>
      <c r="BQ11420" s="7"/>
      <c r="BR11420" s="7"/>
      <c r="BS11420" s="7"/>
      <c r="BT11420" s="7"/>
      <c r="BU11420" s="7"/>
      <c r="BV11420" s="7"/>
      <c r="BW11420" s="7"/>
    </row>
    <row r="11421" spans="43:75" x14ac:dyDescent="0.2">
      <c r="AQ11421" s="7"/>
      <c r="AR11421" s="7"/>
      <c r="AS11421" s="7"/>
      <c r="AT11421" s="7"/>
      <c r="AU11421" s="7"/>
      <c r="AV11421" s="234"/>
      <c r="AX11421" s="7"/>
      <c r="AY11421" s="7"/>
      <c r="AZ11421" s="7"/>
      <c r="BA11421" s="7"/>
      <c r="BB11421" s="7"/>
      <c r="BC11421" s="7"/>
      <c r="BD11421" s="7"/>
      <c r="BG11421" s="7"/>
      <c r="BH11421" s="7"/>
      <c r="BI11421" s="7"/>
      <c r="BJ11421" s="7"/>
      <c r="BK11421" s="7"/>
      <c r="BL11421" s="7"/>
      <c r="BM11421" s="7"/>
      <c r="BP11421" s="7"/>
      <c r="BQ11421" s="7"/>
      <c r="BR11421" s="7"/>
      <c r="BS11421" s="7"/>
      <c r="BT11421" s="7"/>
      <c r="BU11421" s="7"/>
      <c r="BV11421" s="7"/>
      <c r="BW11421" s="7"/>
    </row>
    <row r="11422" spans="43:75" x14ac:dyDescent="0.2">
      <c r="AQ11422" s="7"/>
      <c r="AR11422" s="7"/>
      <c r="AS11422" s="7"/>
      <c r="AT11422" s="7"/>
      <c r="AU11422" s="7"/>
      <c r="AV11422" s="234"/>
      <c r="AX11422" s="7"/>
      <c r="AY11422" s="7"/>
      <c r="AZ11422" s="7"/>
      <c r="BA11422" s="7"/>
      <c r="BB11422" s="7"/>
      <c r="BC11422" s="7"/>
      <c r="BD11422" s="7"/>
      <c r="BG11422" s="7"/>
      <c r="BH11422" s="7"/>
      <c r="BI11422" s="7"/>
      <c r="BJ11422" s="7"/>
      <c r="BK11422" s="7"/>
      <c r="BL11422" s="7"/>
      <c r="BM11422" s="7"/>
      <c r="BP11422" s="7"/>
      <c r="BQ11422" s="7"/>
      <c r="BR11422" s="7"/>
      <c r="BS11422" s="7"/>
      <c r="BT11422" s="7"/>
      <c r="BU11422" s="7"/>
      <c r="BV11422" s="7"/>
      <c r="BW11422" s="7"/>
    </row>
    <row r="11423" spans="43:75" x14ac:dyDescent="0.2">
      <c r="AQ11423" s="7"/>
      <c r="AR11423" s="7"/>
      <c r="AS11423" s="7"/>
      <c r="AT11423" s="7"/>
      <c r="AU11423" s="7"/>
      <c r="AV11423" s="234"/>
      <c r="AX11423" s="7"/>
      <c r="AY11423" s="7"/>
      <c r="AZ11423" s="7"/>
      <c r="BA11423" s="7"/>
      <c r="BB11423" s="7"/>
      <c r="BC11423" s="7"/>
      <c r="BD11423" s="7"/>
      <c r="BG11423" s="7"/>
      <c r="BH11423" s="7"/>
      <c r="BI11423" s="7"/>
      <c r="BJ11423" s="7"/>
      <c r="BK11423" s="7"/>
      <c r="BL11423" s="7"/>
      <c r="BM11423" s="7"/>
      <c r="BP11423" s="7"/>
      <c r="BQ11423" s="7"/>
      <c r="BR11423" s="7"/>
      <c r="BS11423" s="7"/>
      <c r="BT11423" s="7"/>
      <c r="BU11423" s="7"/>
      <c r="BV11423" s="7"/>
      <c r="BW11423" s="7"/>
    </row>
    <row r="11424" spans="43:75" x14ac:dyDescent="0.2">
      <c r="AQ11424" s="7"/>
      <c r="AR11424" s="7"/>
      <c r="AS11424" s="7"/>
      <c r="AT11424" s="7"/>
      <c r="AU11424" s="7"/>
      <c r="AV11424" s="234"/>
      <c r="AX11424" s="7"/>
      <c r="AY11424" s="7"/>
      <c r="AZ11424" s="7"/>
      <c r="BA11424" s="7"/>
      <c r="BB11424" s="7"/>
      <c r="BC11424" s="7"/>
      <c r="BD11424" s="7"/>
      <c r="BG11424" s="7"/>
      <c r="BH11424" s="7"/>
      <c r="BI11424" s="7"/>
      <c r="BJ11424" s="7"/>
      <c r="BK11424" s="7"/>
      <c r="BL11424" s="7"/>
      <c r="BM11424" s="7"/>
      <c r="BP11424" s="7"/>
      <c r="BQ11424" s="7"/>
      <c r="BR11424" s="7"/>
      <c r="BS11424" s="7"/>
      <c r="BT11424" s="7"/>
      <c r="BU11424" s="7"/>
      <c r="BV11424" s="7"/>
      <c r="BW11424" s="7"/>
    </row>
    <row r="11425" spans="43:75" x14ac:dyDescent="0.2">
      <c r="AQ11425" s="7"/>
      <c r="AR11425" s="7"/>
      <c r="AS11425" s="7"/>
      <c r="AT11425" s="7"/>
      <c r="AU11425" s="7"/>
      <c r="AV11425" s="234"/>
      <c r="AX11425" s="7"/>
      <c r="AY11425" s="7"/>
      <c r="AZ11425" s="7"/>
      <c r="BA11425" s="7"/>
      <c r="BB11425" s="7"/>
      <c r="BC11425" s="7"/>
      <c r="BD11425" s="7"/>
      <c r="BG11425" s="7"/>
      <c r="BH11425" s="7"/>
      <c r="BI11425" s="7"/>
      <c r="BJ11425" s="7"/>
      <c r="BK11425" s="7"/>
      <c r="BL11425" s="7"/>
      <c r="BM11425" s="7"/>
      <c r="BP11425" s="7"/>
      <c r="BQ11425" s="7"/>
      <c r="BR11425" s="7"/>
      <c r="BS11425" s="7"/>
      <c r="BT11425" s="7"/>
      <c r="BU11425" s="7"/>
      <c r="BV11425" s="7"/>
      <c r="BW11425" s="7"/>
    </row>
    <row r="11426" spans="43:75" x14ac:dyDescent="0.2">
      <c r="AQ11426" s="7"/>
      <c r="AR11426" s="7"/>
      <c r="AS11426" s="7"/>
      <c r="AT11426" s="7"/>
      <c r="AU11426" s="7"/>
      <c r="AV11426" s="234"/>
      <c r="AX11426" s="7"/>
      <c r="AY11426" s="7"/>
      <c r="AZ11426" s="7"/>
      <c r="BA11426" s="7"/>
      <c r="BB11426" s="7"/>
      <c r="BC11426" s="7"/>
      <c r="BD11426" s="7"/>
      <c r="BG11426" s="7"/>
      <c r="BH11426" s="7"/>
      <c r="BI11426" s="7"/>
      <c r="BJ11426" s="7"/>
      <c r="BK11426" s="7"/>
      <c r="BL11426" s="7"/>
      <c r="BM11426" s="7"/>
      <c r="BP11426" s="7"/>
      <c r="BQ11426" s="7"/>
      <c r="BR11426" s="7"/>
      <c r="BS11426" s="7"/>
      <c r="BT11426" s="7"/>
      <c r="BU11426" s="7"/>
      <c r="BV11426" s="7"/>
      <c r="BW11426" s="7"/>
    </row>
    <row r="11427" spans="43:75" x14ac:dyDescent="0.2">
      <c r="AQ11427" s="7"/>
      <c r="AR11427" s="7"/>
      <c r="AS11427" s="7"/>
      <c r="AT11427" s="7"/>
      <c r="AU11427" s="7"/>
      <c r="AV11427" s="234"/>
      <c r="AX11427" s="7"/>
      <c r="AY11427" s="7"/>
      <c r="AZ11427" s="7"/>
      <c r="BA11427" s="7"/>
      <c r="BB11427" s="7"/>
      <c r="BC11427" s="7"/>
      <c r="BD11427" s="7"/>
      <c r="BG11427" s="7"/>
      <c r="BH11427" s="7"/>
      <c r="BI11427" s="7"/>
      <c r="BJ11427" s="7"/>
      <c r="BK11427" s="7"/>
      <c r="BL11427" s="7"/>
      <c r="BM11427" s="7"/>
      <c r="BP11427" s="7"/>
      <c r="BQ11427" s="7"/>
      <c r="BR11427" s="7"/>
      <c r="BS11427" s="7"/>
      <c r="BT11427" s="7"/>
      <c r="BU11427" s="7"/>
      <c r="BV11427" s="7"/>
      <c r="BW11427" s="7"/>
    </row>
    <row r="11428" spans="43:75" x14ac:dyDescent="0.2">
      <c r="AQ11428" s="7"/>
      <c r="AR11428" s="7"/>
      <c r="AS11428" s="7"/>
      <c r="AT11428" s="7"/>
      <c r="AU11428" s="7"/>
      <c r="AV11428" s="234"/>
      <c r="AX11428" s="7"/>
      <c r="AY11428" s="7"/>
      <c r="AZ11428" s="7"/>
      <c r="BA11428" s="7"/>
      <c r="BB11428" s="7"/>
      <c r="BC11428" s="7"/>
      <c r="BD11428" s="7"/>
      <c r="BG11428" s="7"/>
      <c r="BH11428" s="7"/>
      <c r="BI11428" s="7"/>
      <c r="BJ11428" s="7"/>
      <c r="BK11428" s="7"/>
      <c r="BL11428" s="7"/>
      <c r="BM11428" s="7"/>
      <c r="BP11428" s="7"/>
      <c r="BQ11428" s="7"/>
      <c r="BR11428" s="7"/>
      <c r="BS11428" s="7"/>
      <c r="BT11428" s="7"/>
      <c r="BU11428" s="7"/>
      <c r="BV11428" s="7"/>
      <c r="BW11428" s="7"/>
    </row>
    <row r="11429" spans="43:75" x14ac:dyDescent="0.2">
      <c r="AQ11429" s="7"/>
      <c r="AR11429" s="7"/>
      <c r="AS11429" s="7"/>
      <c r="AT11429" s="7"/>
      <c r="AU11429" s="7"/>
      <c r="AV11429" s="234"/>
      <c r="AX11429" s="7"/>
      <c r="AY11429" s="7"/>
      <c r="AZ11429" s="7"/>
      <c r="BA11429" s="7"/>
      <c r="BB11429" s="7"/>
      <c r="BC11429" s="7"/>
      <c r="BD11429" s="7"/>
      <c r="BG11429" s="7"/>
      <c r="BH11429" s="7"/>
      <c r="BI11429" s="7"/>
      <c r="BJ11429" s="7"/>
      <c r="BK11429" s="7"/>
      <c r="BL11429" s="7"/>
      <c r="BM11429" s="7"/>
      <c r="BP11429" s="7"/>
      <c r="BQ11429" s="7"/>
      <c r="BR11429" s="7"/>
      <c r="BS11429" s="7"/>
      <c r="BT11429" s="7"/>
      <c r="BU11429" s="7"/>
      <c r="BV11429" s="7"/>
      <c r="BW11429" s="7"/>
    </row>
    <row r="11430" spans="43:75" x14ac:dyDescent="0.2">
      <c r="AQ11430" s="7"/>
      <c r="AR11430" s="7"/>
      <c r="AS11430" s="7"/>
      <c r="AT11430" s="7"/>
      <c r="AU11430" s="7"/>
      <c r="AV11430" s="234"/>
      <c r="AX11430" s="7"/>
      <c r="AY11430" s="7"/>
      <c r="AZ11430" s="7"/>
      <c r="BA11430" s="7"/>
      <c r="BB11430" s="7"/>
      <c r="BC11430" s="7"/>
      <c r="BD11430" s="7"/>
      <c r="BG11430" s="7"/>
      <c r="BH11430" s="7"/>
      <c r="BI11430" s="7"/>
      <c r="BJ11430" s="7"/>
      <c r="BK11430" s="7"/>
      <c r="BL11430" s="7"/>
      <c r="BM11430" s="7"/>
      <c r="BP11430" s="7"/>
      <c r="BQ11430" s="7"/>
      <c r="BR11430" s="7"/>
      <c r="BS11430" s="7"/>
      <c r="BT11430" s="7"/>
      <c r="BU11430" s="7"/>
      <c r="BV11430" s="7"/>
      <c r="BW11430" s="7"/>
    </row>
    <row r="11431" spans="43:75" x14ac:dyDescent="0.2">
      <c r="AQ11431" s="7"/>
      <c r="AR11431" s="7"/>
      <c r="AS11431" s="7"/>
      <c r="AT11431" s="7"/>
      <c r="AU11431" s="7"/>
      <c r="AV11431" s="234"/>
      <c r="AX11431" s="7"/>
      <c r="AY11431" s="7"/>
      <c r="AZ11431" s="7"/>
      <c r="BA11431" s="7"/>
      <c r="BB11431" s="7"/>
      <c r="BC11431" s="7"/>
      <c r="BD11431" s="7"/>
      <c r="BG11431" s="7"/>
      <c r="BH11431" s="7"/>
      <c r="BI11431" s="7"/>
      <c r="BJ11431" s="7"/>
      <c r="BK11431" s="7"/>
      <c r="BL11431" s="7"/>
      <c r="BM11431" s="7"/>
      <c r="BP11431" s="7"/>
      <c r="BQ11431" s="7"/>
      <c r="BR11431" s="7"/>
      <c r="BS11431" s="7"/>
      <c r="BT11431" s="7"/>
      <c r="BU11431" s="7"/>
      <c r="BV11431" s="7"/>
      <c r="BW11431" s="7"/>
    </row>
    <row r="11432" spans="43:75" x14ac:dyDescent="0.2">
      <c r="AQ11432" s="7"/>
      <c r="AR11432" s="7"/>
      <c r="AS11432" s="7"/>
      <c r="AT11432" s="7"/>
      <c r="AU11432" s="7"/>
      <c r="AV11432" s="234"/>
      <c r="AX11432" s="7"/>
      <c r="AY11432" s="7"/>
      <c r="AZ11432" s="7"/>
      <c r="BA11432" s="7"/>
      <c r="BB11432" s="7"/>
      <c r="BC11432" s="7"/>
      <c r="BD11432" s="7"/>
      <c r="BG11432" s="7"/>
      <c r="BH11432" s="7"/>
      <c r="BI11432" s="7"/>
      <c r="BJ11432" s="7"/>
      <c r="BK11432" s="7"/>
      <c r="BL11432" s="7"/>
      <c r="BM11432" s="7"/>
      <c r="BP11432" s="7"/>
      <c r="BQ11432" s="7"/>
      <c r="BR11432" s="7"/>
      <c r="BS11432" s="7"/>
      <c r="BT11432" s="7"/>
      <c r="BU11432" s="7"/>
      <c r="BV11432" s="7"/>
      <c r="BW11432" s="7"/>
    </row>
    <row r="11433" spans="43:75" x14ac:dyDescent="0.2">
      <c r="AQ11433" s="7"/>
      <c r="AR11433" s="7"/>
      <c r="AS11433" s="7"/>
      <c r="AT11433" s="7"/>
      <c r="AU11433" s="7"/>
      <c r="AV11433" s="234"/>
      <c r="AX11433" s="7"/>
      <c r="AY11433" s="7"/>
      <c r="AZ11433" s="7"/>
      <c r="BA11433" s="7"/>
      <c r="BB11433" s="7"/>
      <c r="BC11433" s="7"/>
      <c r="BD11433" s="7"/>
      <c r="BG11433" s="7"/>
      <c r="BH11433" s="7"/>
      <c r="BI11433" s="7"/>
      <c r="BJ11433" s="7"/>
      <c r="BK11433" s="7"/>
      <c r="BL11433" s="7"/>
      <c r="BM11433" s="7"/>
      <c r="BP11433" s="7"/>
      <c r="BQ11433" s="7"/>
      <c r="BR11433" s="7"/>
      <c r="BS11433" s="7"/>
      <c r="BT11433" s="7"/>
      <c r="BU11433" s="7"/>
      <c r="BV11433" s="7"/>
      <c r="BW11433" s="7"/>
    </row>
    <row r="11434" spans="43:75" x14ac:dyDescent="0.2">
      <c r="AQ11434" s="7"/>
      <c r="AR11434" s="7"/>
      <c r="AS11434" s="7"/>
      <c r="AT11434" s="7"/>
      <c r="AU11434" s="7"/>
      <c r="AV11434" s="234"/>
      <c r="AX11434" s="7"/>
      <c r="AY11434" s="7"/>
      <c r="AZ11434" s="7"/>
      <c r="BA11434" s="7"/>
      <c r="BB11434" s="7"/>
      <c r="BC11434" s="7"/>
      <c r="BD11434" s="7"/>
      <c r="BG11434" s="7"/>
      <c r="BH11434" s="7"/>
      <c r="BI11434" s="7"/>
      <c r="BJ11434" s="7"/>
      <c r="BK11434" s="7"/>
      <c r="BL11434" s="7"/>
      <c r="BM11434" s="7"/>
      <c r="BP11434" s="7"/>
      <c r="BQ11434" s="7"/>
      <c r="BR11434" s="7"/>
      <c r="BS11434" s="7"/>
      <c r="BT11434" s="7"/>
      <c r="BU11434" s="7"/>
      <c r="BV11434" s="7"/>
      <c r="BW11434" s="7"/>
    </row>
    <row r="11435" spans="43:75" x14ac:dyDescent="0.2">
      <c r="AQ11435" s="7"/>
      <c r="AR11435" s="7"/>
      <c r="AS11435" s="7"/>
      <c r="AT11435" s="7"/>
      <c r="AU11435" s="7"/>
      <c r="AV11435" s="234"/>
      <c r="AX11435" s="7"/>
      <c r="AY11435" s="7"/>
      <c r="AZ11435" s="7"/>
      <c r="BA11435" s="7"/>
      <c r="BB11435" s="7"/>
      <c r="BC11435" s="7"/>
      <c r="BD11435" s="7"/>
      <c r="BG11435" s="7"/>
      <c r="BH11435" s="7"/>
      <c r="BI11435" s="7"/>
      <c r="BJ11435" s="7"/>
      <c r="BK11435" s="7"/>
      <c r="BL11435" s="7"/>
      <c r="BM11435" s="7"/>
      <c r="BP11435" s="7"/>
      <c r="BQ11435" s="7"/>
      <c r="BR11435" s="7"/>
      <c r="BS11435" s="7"/>
      <c r="BT11435" s="7"/>
      <c r="BU11435" s="7"/>
      <c r="BV11435" s="7"/>
      <c r="BW11435" s="7"/>
    </row>
    <row r="11436" spans="43:75" x14ac:dyDescent="0.2">
      <c r="AQ11436" s="7"/>
      <c r="AR11436" s="7"/>
      <c r="AS11436" s="7"/>
      <c r="AT11436" s="7"/>
      <c r="AU11436" s="7"/>
      <c r="AV11436" s="234"/>
      <c r="AX11436" s="7"/>
      <c r="AY11436" s="7"/>
      <c r="AZ11436" s="7"/>
      <c r="BA11436" s="7"/>
      <c r="BB11436" s="7"/>
      <c r="BC11436" s="7"/>
      <c r="BD11436" s="7"/>
      <c r="BG11436" s="7"/>
      <c r="BH11436" s="7"/>
      <c r="BI11436" s="7"/>
      <c r="BJ11436" s="7"/>
      <c r="BK11436" s="7"/>
      <c r="BL11436" s="7"/>
      <c r="BM11436" s="7"/>
      <c r="BP11436" s="7"/>
      <c r="BQ11436" s="7"/>
      <c r="BR11436" s="7"/>
      <c r="BS11436" s="7"/>
      <c r="BT11436" s="7"/>
      <c r="BU11436" s="7"/>
      <c r="BV11436" s="7"/>
      <c r="BW11436" s="7"/>
    </row>
    <row r="11437" spans="43:75" x14ac:dyDescent="0.2">
      <c r="AQ11437" s="7"/>
      <c r="AR11437" s="7"/>
      <c r="AS11437" s="7"/>
      <c r="AT11437" s="7"/>
      <c r="AU11437" s="7"/>
      <c r="AV11437" s="234"/>
      <c r="AX11437" s="7"/>
      <c r="AY11437" s="7"/>
      <c r="AZ11437" s="7"/>
      <c r="BA11437" s="7"/>
      <c r="BB11437" s="7"/>
      <c r="BC11437" s="7"/>
      <c r="BD11437" s="7"/>
      <c r="BG11437" s="7"/>
      <c r="BH11437" s="7"/>
      <c r="BI11437" s="7"/>
      <c r="BJ11437" s="7"/>
      <c r="BK11437" s="7"/>
      <c r="BL11437" s="7"/>
      <c r="BM11437" s="7"/>
      <c r="BP11437" s="7"/>
      <c r="BQ11437" s="7"/>
      <c r="BR11437" s="7"/>
      <c r="BS11437" s="7"/>
      <c r="BT11437" s="7"/>
      <c r="BU11437" s="7"/>
      <c r="BV11437" s="7"/>
      <c r="BW11437" s="7"/>
    </row>
    <row r="11438" spans="43:75" x14ac:dyDescent="0.2">
      <c r="AQ11438" s="7"/>
      <c r="AR11438" s="7"/>
      <c r="AS11438" s="7"/>
      <c r="AT11438" s="7"/>
      <c r="AU11438" s="7"/>
      <c r="AV11438" s="234"/>
      <c r="AX11438" s="7"/>
      <c r="AY11438" s="7"/>
      <c r="AZ11438" s="7"/>
      <c r="BA11438" s="7"/>
      <c r="BB11438" s="7"/>
      <c r="BC11438" s="7"/>
      <c r="BD11438" s="7"/>
      <c r="BG11438" s="7"/>
      <c r="BH11438" s="7"/>
      <c r="BI11438" s="7"/>
      <c r="BJ11438" s="7"/>
      <c r="BK11438" s="7"/>
      <c r="BL11438" s="7"/>
      <c r="BM11438" s="7"/>
      <c r="BP11438" s="7"/>
      <c r="BQ11438" s="7"/>
      <c r="BR11438" s="7"/>
      <c r="BS11438" s="7"/>
      <c r="BT11438" s="7"/>
      <c r="BU11438" s="7"/>
      <c r="BV11438" s="7"/>
      <c r="BW11438" s="7"/>
    </row>
    <row r="11439" spans="43:75" x14ac:dyDescent="0.2">
      <c r="AQ11439" s="7"/>
      <c r="AR11439" s="7"/>
      <c r="AS11439" s="7"/>
      <c r="AT11439" s="7"/>
      <c r="AU11439" s="7"/>
      <c r="AV11439" s="234"/>
      <c r="AX11439" s="7"/>
      <c r="AY11439" s="7"/>
      <c r="AZ11439" s="7"/>
      <c r="BA11439" s="7"/>
      <c r="BB11439" s="7"/>
      <c r="BC11439" s="7"/>
      <c r="BD11439" s="7"/>
      <c r="BG11439" s="7"/>
      <c r="BH11439" s="7"/>
      <c r="BI11439" s="7"/>
      <c r="BJ11439" s="7"/>
      <c r="BK11439" s="7"/>
      <c r="BL11439" s="7"/>
      <c r="BM11439" s="7"/>
      <c r="BP11439" s="7"/>
      <c r="BQ11439" s="7"/>
      <c r="BR11439" s="7"/>
      <c r="BS11439" s="7"/>
      <c r="BT11439" s="7"/>
      <c r="BU11439" s="7"/>
      <c r="BV11439" s="7"/>
      <c r="BW11439" s="7"/>
    </row>
    <row r="11440" spans="43:75" x14ac:dyDescent="0.2">
      <c r="AQ11440" s="7"/>
      <c r="AR11440" s="7"/>
      <c r="AS11440" s="7"/>
      <c r="AT11440" s="7"/>
      <c r="AU11440" s="7"/>
      <c r="AV11440" s="234"/>
      <c r="AX11440" s="7"/>
      <c r="AY11440" s="7"/>
      <c r="AZ11440" s="7"/>
      <c r="BA11440" s="7"/>
      <c r="BB11440" s="7"/>
      <c r="BC11440" s="7"/>
      <c r="BD11440" s="7"/>
      <c r="BG11440" s="7"/>
      <c r="BH11440" s="7"/>
      <c r="BI11440" s="7"/>
      <c r="BJ11440" s="7"/>
      <c r="BK11440" s="7"/>
      <c r="BL11440" s="7"/>
      <c r="BM11440" s="7"/>
      <c r="BP11440" s="7"/>
      <c r="BQ11440" s="7"/>
      <c r="BR11440" s="7"/>
      <c r="BS11440" s="7"/>
      <c r="BT11440" s="7"/>
      <c r="BU11440" s="7"/>
      <c r="BV11440" s="7"/>
      <c r="BW11440" s="7"/>
    </row>
    <row r="11441" spans="43:75" x14ac:dyDescent="0.2">
      <c r="AQ11441" s="7"/>
      <c r="AR11441" s="7"/>
      <c r="AS11441" s="7"/>
      <c r="AT11441" s="7"/>
      <c r="AU11441" s="7"/>
      <c r="AV11441" s="234"/>
      <c r="AX11441" s="7"/>
      <c r="AY11441" s="7"/>
      <c r="AZ11441" s="7"/>
      <c r="BA11441" s="7"/>
      <c r="BB11441" s="7"/>
      <c r="BC11441" s="7"/>
      <c r="BD11441" s="7"/>
      <c r="BG11441" s="7"/>
      <c r="BH11441" s="7"/>
      <c r="BI11441" s="7"/>
      <c r="BJ11441" s="7"/>
      <c r="BK11441" s="7"/>
      <c r="BL11441" s="7"/>
      <c r="BM11441" s="7"/>
      <c r="BP11441" s="7"/>
      <c r="BQ11441" s="7"/>
      <c r="BR11441" s="7"/>
      <c r="BS11441" s="7"/>
      <c r="BT11441" s="7"/>
      <c r="BU11441" s="7"/>
      <c r="BV11441" s="7"/>
      <c r="BW11441" s="7"/>
    </row>
    <row r="11442" spans="43:75" x14ac:dyDescent="0.2">
      <c r="AQ11442" s="7"/>
      <c r="AR11442" s="7"/>
      <c r="AS11442" s="7"/>
      <c r="AT11442" s="7"/>
      <c r="AU11442" s="7"/>
      <c r="AV11442" s="234"/>
      <c r="AX11442" s="7"/>
      <c r="AY11442" s="7"/>
      <c r="AZ11442" s="7"/>
      <c r="BA11442" s="7"/>
      <c r="BB11442" s="7"/>
      <c r="BC11442" s="7"/>
      <c r="BD11442" s="7"/>
      <c r="BG11442" s="7"/>
      <c r="BH11442" s="7"/>
      <c r="BI11442" s="7"/>
      <c r="BJ11442" s="7"/>
      <c r="BK11442" s="7"/>
      <c r="BL11442" s="7"/>
      <c r="BM11442" s="7"/>
      <c r="BP11442" s="7"/>
      <c r="BQ11442" s="7"/>
      <c r="BR11442" s="7"/>
      <c r="BS11442" s="7"/>
      <c r="BT11442" s="7"/>
      <c r="BU11442" s="7"/>
      <c r="BV11442" s="7"/>
      <c r="BW11442" s="7"/>
    </row>
    <row r="11443" spans="43:75" x14ac:dyDescent="0.2">
      <c r="AQ11443" s="7"/>
      <c r="AR11443" s="7"/>
      <c r="AS11443" s="7"/>
      <c r="AT11443" s="7"/>
      <c r="AU11443" s="7"/>
      <c r="AV11443" s="234"/>
      <c r="AX11443" s="7"/>
      <c r="AY11443" s="7"/>
      <c r="AZ11443" s="7"/>
      <c r="BA11443" s="7"/>
      <c r="BB11443" s="7"/>
      <c r="BC11443" s="7"/>
      <c r="BD11443" s="7"/>
      <c r="BG11443" s="7"/>
      <c r="BH11443" s="7"/>
      <c r="BI11443" s="7"/>
      <c r="BJ11443" s="7"/>
      <c r="BK11443" s="7"/>
      <c r="BL11443" s="7"/>
      <c r="BM11443" s="7"/>
      <c r="BP11443" s="7"/>
      <c r="BQ11443" s="7"/>
      <c r="BR11443" s="7"/>
      <c r="BS11443" s="7"/>
      <c r="BT11443" s="7"/>
      <c r="BU11443" s="7"/>
      <c r="BV11443" s="7"/>
      <c r="BW11443" s="7"/>
    </row>
    <row r="11444" spans="43:75" x14ac:dyDescent="0.2">
      <c r="AQ11444" s="7"/>
      <c r="AR11444" s="7"/>
      <c r="AS11444" s="7"/>
      <c r="AT11444" s="7"/>
      <c r="AU11444" s="7"/>
      <c r="AV11444" s="234"/>
      <c r="AX11444" s="7"/>
      <c r="AY11444" s="7"/>
      <c r="AZ11444" s="7"/>
      <c r="BA11444" s="7"/>
      <c r="BB11444" s="7"/>
      <c r="BC11444" s="7"/>
      <c r="BD11444" s="7"/>
      <c r="BG11444" s="7"/>
      <c r="BH11444" s="7"/>
      <c r="BI11444" s="7"/>
      <c r="BJ11444" s="7"/>
      <c r="BK11444" s="7"/>
      <c r="BL11444" s="7"/>
      <c r="BM11444" s="7"/>
      <c r="BP11444" s="7"/>
      <c r="BQ11444" s="7"/>
      <c r="BR11444" s="7"/>
      <c r="BS11444" s="7"/>
      <c r="BT11444" s="7"/>
      <c r="BU11444" s="7"/>
      <c r="BV11444" s="7"/>
      <c r="BW11444" s="7"/>
    </row>
    <row r="11445" spans="43:75" x14ac:dyDescent="0.2">
      <c r="AQ11445" s="7"/>
      <c r="AR11445" s="7"/>
      <c r="AS11445" s="7"/>
      <c r="AT11445" s="7"/>
      <c r="AU11445" s="7"/>
      <c r="AV11445" s="234"/>
      <c r="AX11445" s="7"/>
      <c r="AY11445" s="7"/>
      <c r="AZ11445" s="7"/>
      <c r="BA11445" s="7"/>
      <c r="BB11445" s="7"/>
      <c r="BC11445" s="7"/>
      <c r="BD11445" s="7"/>
      <c r="BG11445" s="7"/>
      <c r="BH11445" s="7"/>
      <c r="BI11445" s="7"/>
      <c r="BJ11445" s="7"/>
      <c r="BK11445" s="7"/>
      <c r="BL11445" s="7"/>
      <c r="BM11445" s="7"/>
      <c r="BP11445" s="7"/>
      <c r="BQ11445" s="7"/>
      <c r="BR11445" s="7"/>
      <c r="BS11445" s="7"/>
      <c r="BT11445" s="7"/>
      <c r="BU11445" s="7"/>
      <c r="BV11445" s="7"/>
      <c r="BW11445" s="7"/>
    </row>
    <row r="11446" spans="43:75" x14ac:dyDescent="0.2">
      <c r="AQ11446" s="7"/>
      <c r="AR11446" s="7"/>
      <c r="AS11446" s="7"/>
      <c r="AT11446" s="7"/>
      <c r="AU11446" s="7"/>
      <c r="AV11446" s="234"/>
      <c r="AX11446" s="7"/>
      <c r="AY11446" s="7"/>
      <c r="AZ11446" s="7"/>
      <c r="BA11446" s="7"/>
      <c r="BB11446" s="7"/>
      <c r="BC11446" s="7"/>
      <c r="BD11446" s="7"/>
      <c r="BG11446" s="7"/>
      <c r="BH11446" s="7"/>
      <c r="BI11446" s="7"/>
      <c r="BJ11446" s="7"/>
      <c r="BK11446" s="7"/>
      <c r="BL11446" s="7"/>
      <c r="BM11446" s="7"/>
      <c r="BP11446" s="7"/>
      <c r="BQ11446" s="7"/>
      <c r="BR11446" s="7"/>
      <c r="BS11446" s="7"/>
      <c r="BT11446" s="7"/>
      <c r="BU11446" s="7"/>
      <c r="BV11446" s="7"/>
      <c r="BW11446" s="7"/>
    </row>
    <row r="11447" spans="43:75" x14ac:dyDescent="0.2">
      <c r="AQ11447" s="7"/>
      <c r="AR11447" s="7"/>
      <c r="AS11447" s="7"/>
      <c r="AT11447" s="7"/>
      <c r="AU11447" s="7"/>
      <c r="AV11447" s="234"/>
      <c r="AX11447" s="7"/>
      <c r="AY11447" s="7"/>
      <c r="AZ11447" s="7"/>
      <c r="BA11447" s="7"/>
      <c r="BB11447" s="7"/>
      <c r="BC11447" s="7"/>
      <c r="BD11447" s="7"/>
      <c r="BG11447" s="7"/>
      <c r="BH11447" s="7"/>
      <c r="BI11447" s="7"/>
      <c r="BJ11447" s="7"/>
      <c r="BK11447" s="7"/>
      <c r="BL11447" s="7"/>
      <c r="BM11447" s="7"/>
      <c r="BP11447" s="7"/>
      <c r="BQ11447" s="7"/>
      <c r="BR11447" s="7"/>
      <c r="BS11447" s="7"/>
      <c r="BT11447" s="7"/>
      <c r="BU11447" s="7"/>
      <c r="BV11447" s="7"/>
      <c r="BW11447" s="7"/>
    </row>
    <row r="11448" spans="43:75" x14ac:dyDescent="0.2">
      <c r="AQ11448" s="7"/>
      <c r="AR11448" s="7"/>
      <c r="AS11448" s="7"/>
      <c r="AT11448" s="7"/>
      <c r="AU11448" s="7"/>
      <c r="AV11448" s="234"/>
      <c r="AX11448" s="7"/>
      <c r="AY11448" s="7"/>
      <c r="AZ11448" s="7"/>
      <c r="BA11448" s="7"/>
      <c r="BB11448" s="7"/>
      <c r="BC11448" s="7"/>
      <c r="BD11448" s="7"/>
      <c r="BG11448" s="7"/>
      <c r="BH11448" s="7"/>
      <c r="BI11448" s="7"/>
      <c r="BJ11448" s="7"/>
      <c r="BK11448" s="7"/>
      <c r="BL11448" s="7"/>
      <c r="BM11448" s="7"/>
      <c r="BP11448" s="7"/>
      <c r="BQ11448" s="7"/>
      <c r="BR11448" s="7"/>
      <c r="BS11448" s="7"/>
      <c r="BT11448" s="7"/>
      <c r="BU11448" s="7"/>
      <c r="BV11448" s="7"/>
      <c r="BW11448" s="7"/>
    </row>
    <row r="11449" spans="43:75" x14ac:dyDescent="0.2">
      <c r="AQ11449" s="7"/>
      <c r="AR11449" s="7"/>
      <c r="AS11449" s="7"/>
      <c r="AT11449" s="7"/>
      <c r="AU11449" s="7"/>
      <c r="AV11449" s="234"/>
      <c r="AX11449" s="7"/>
      <c r="AY11449" s="7"/>
      <c r="AZ11449" s="7"/>
      <c r="BA11449" s="7"/>
      <c r="BB11449" s="7"/>
      <c r="BC11449" s="7"/>
      <c r="BD11449" s="7"/>
      <c r="BG11449" s="7"/>
      <c r="BH11449" s="7"/>
      <c r="BI11449" s="7"/>
      <c r="BJ11449" s="7"/>
      <c r="BK11449" s="7"/>
      <c r="BL11449" s="7"/>
      <c r="BM11449" s="7"/>
      <c r="BP11449" s="7"/>
      <c r="BQ11449" s="7"/>
      <c r="BR11449" s="7"/>
      <c r="BS11449" s="7"/>
      <c r="BT11449" s="7"/>
      <c r="BU11449" s="7"/>
      <c r="BV11449" s="7"/>
      <c r="BW11449" s="7"/>
    </row>
    <row r="11450" spans="43:75" x14ac:dyDescent="0.2">
      <c r="AQ11450" s="7"/>
      <c r="AR11450" s="7"/>
      <c r="AS11450" s="7"/>
      <c r="AT11450" s="7"/>
      <c r="AU11450" s="7"/>
      <c r="AV11450" s="234"/>
      <c r="AX11450" s="7"/>
      <c r="AY11450" s="7"/>
      <c r="AZ11450" s="7"/>
      <c r="BA11450" s="7"/>
      <c r="BB11450" s="7"/>
      <c r="BC11450" s="7"/>
      <c r="BD11450" s="7"/>
      <c r="BG11450" s="7"/>
      <c r="BH11450" s="7"/>
      <c r="BI11450" s="7"/>
      <c r="BJ11450" s="7"/>
      <c r="BK11450" s="7"/>
      <c r="BL11450" s="7"/>
      <c r="BM11450" s="7"/>
      <c r="BP11450" s="7"/>
      <c r="BQ11450" s="7"/>
      <c r="BR11450" s="7"/>
      <c r="BS11450" s="7"/>
      <c r="BT11450" s="7"/>
      <c r="BU11450" s="7"/>
      <c r="BV11450" s="7"/>
      <c r="BW11450" s="7"/>
    </row>
    <row r="11451" spans="43:75" x14ac:dyDescent="0.2">
      <c r="AQ11451" s="7"/>
      <c r="AR11451" s="7"/>
      <c r="AS11451" s="7"/>
      <c r="AT11451" s="7"/>
      <c r="AU11451" s="7"/>
      <c r="AV11451" s="234"/>
      <c r="AX11451" s="7"/>
      <c r="AY11451" s="7"/>
      <c r="AZ11451" s="7"/>
      <c r="BA11451" s="7"/>
      <c r="BB11451" s="7"/>
      <c r="BC11451" s="7"/>
      <c r="BD11451" s="7"/>
      <c r="BG11451" s="7"/>
      <c r="BH11451" s="7"/>
      <c r="BI11451" s="7"/>
      <c r="BJ11451" s="7"/>
      <c r="BK11451" s="7"/>
      <c r="BL11451" s="7"/>
      <c r="BM11451" s="7"/>
      <c r="BP11451" s="7"/>
      <c r="BQ11451" s="7"/>
      <c r="BR11451" s="7"/>
      <c r="BS11451" s="7"/>
      <c r="BT11451" s="7"/>
      <c r="BU11451" s="7"/>
      <c r="BV11451" s="7"/>
      <c r="BW11451" s="7"/>
    </row>
    <row r="11452" spans="43:75" x14ac:dyDescent="0.2">
      <c r="AQ11452" s="7"/>
      <c r="AR11452" s="7"/>
      <c r="AS11452" s="7"/>
      <c r="AT11452" s="7"/>
      <c r="AU11452" s="7"/>
      <c r="AV11452" s="234"/>
      <c r="AX11452" s="7"/>
      <c r="AY11452" s="7"/>
      <c r="AZ11452" s="7"/>
      <c r="BA11452" s="7"/>
      <c r="BB11452" s="7"/>
      <c r="BC11452" s="7"/>
      <c r="BD11452" s="7"/>
      <c r="BG11452" s="7"/>
      <c r="BH11452" s="7"/>
      <c r="BI11452" s="7"/>
      <c r="BJ11452" s="7"/>
      <c r="BK11452" s="7"/>
      <c r="BL11452" s="7"/>
      <c r="BM11452" s="7"/>
      <c r="BP11452" s="7"/>
      <c r="BQ11452" s="7"/>
      <c r="BR11452" s="7"/>
      <c r="BS11452" s="7"/>
      <c r="BT11452" s="7"/>
      <c r="BU11452" s="7"/>
      <c r="BV11452" s="7"/>
      <c r="BW11452" s="7"/>
    </row>
    <row r="11453" spans="43:75" x14ac:dyDescent="0.2">
      <c r="AQ11453" s="7"/>
      <c r="AR11453" s="7"/>
      <c r="AS11453" s="7"/>
      <c r="AT11453" s="7"/>
      <c r="AU11453" s="7"/>
      <c r="AV11453" s="234"/>
      <c r="AX11453" s="7"/>
      <c r="AY11453" s="7"/>
      <c r="AZ11453" s="7"/>
      <c r="BA11453" s="7"/>
      <c r="BB11453" s="7"/>
      <c r="BC11453" s="7"/>
      <c r="BD11453" s="7"/>
      <c r="BG11453" s="7"/>
      <c r="BH11453" s="7"/>
      <c r="BI11453" s="7"/>
      <c r="BJ11453" s="7"/>
      <c r="BK11453" s="7"/>
      <c r="BL11453" s="7"/>
      <c r="BM11453" s="7"/>
      <c r="BP11453" s="7"/>
      <c r="BQ11453" s="7"/>
      <c r="BR11453" s="7"/>
      <c r="BS11453" s="7"/>
      <c r="BT11453" s="7"/>
      <c r="BU11453" s="7"/>
      <c r="BV11453" s="7"/>
      <c r="BW11453" s="7"/>
    </row>
    <row r="11454" spans="43:75" x14ac:dyDescent="0.2">
      <c r="AQ11454" s="7"/>
      <c r="AR11454" s="7"/>
      <c r="AS11454" s="7"/>
      <c r="AT11454" s="7"/>
      <c r="AU11454" s="7"/>
      <c r="AV11454" s="234"/>
      <c r="AX11454" s="7"/>
      <c r="AY11454" s="7"/>
      <c r="AZ11454" s="7"/>
      <c r="BA11454" s="7"/>
      <c r="BB11454" s="7"/>
      <c r="BC11454" s="7"/>
      <c r="BD11454" s="7"/>
      <c r="BG11454" s="7"/>
      <c r="BH11454" s="7"/>
      <c r="BI11454" s="7"/>
      <c r="BJ11454" s="7"/>
      <c r="BK11454" s="7"/>
      <c r="BL11454" s="7"/>
      <c r="BM11454" s="7"/>
      <c r="BP11454" s="7"/>
      <c r="BQ11454" s="7"/>
      <c r="BR11454" s="7"/>
      <c r="BS11454" s="7"/>
      <c r="BT11454" s="7"/>
      <c r="BU11454" s="7"/>
      <c r="BV11454" s="7"/>
      <c r="BW11454" s="7"/>
    </row>
    <row r="11455" spans="43:75" x14ac:dyDescent="0.2">
      <c r="AQ11455" s="7"/>
      <c r="AR11455" s="7"/>
      <c r="AS11455" s="7"/>
      <c r="AT11455" s="7"/>
      <c r="AU11455" s="7"/>
      <c r="AV11455" s="234"/>
      <c r="AX11455" s="7"/>
      <c r="AY11455" s="7"/>
      <c r="AZ11455" s="7"/>
      <c r="BA11455" s="7"/>
      <c r="BB11455" s="7"/>
      <c r="BC11455" s="7"/>
      <c r="BD11455" s="7"/>
      <c r="BG11455" s="7"/>
      <c r="BH11455" s="7"/>
      <c r="BI11455" s="7"/>
      <c r="BJ11455" s="7"/>
      <c r="BK11455" s="7"/>
      <c r="BL11455" s="7"/>
      <c r="BM11455" s="7"/>
      <c r="BP11455" s="7"/>
      <c r="BQ11455" s="7"/>
      <c r="BR11455" s="7"/>
      <c r="BS11455" s="7"/>
      <c r="BT11455" s="7"/>
      <c r="BU11455" s="7"/>
      <c r="BV11455" s="7"/>
      <c r="BW11455" s="7"/>
    </row>
    <row r="11456" spans="43:75" x14ac:dyDescent="0.2">
      <c r="AQ11456" s="7"/>
      <c r="AR11456" s="7"/>
      <c r="AS11456" s="7"/>
      <c r="AT11456" s="7"/>
      <c r="AU11456" s="7"/>
      <c r="AV11456" s="234"/>
      <c r="AX11456" s="7"/>
      <c r="AY11456" s="7"/>
      <c r="AZ11456" s="7"/>
      <c r="BA11456" s="7"/>
      <c r="BB11456" s="7"/>
      <c r="BC11456" s="7"/>
      <c r="BD11456" s="7"/>
      <c r="BG11456" s="7"/>
      <c r="BH11456" s="7"/>
      <c r="BI11456" s="7"/>
      <c r="BJ11456" s="7"/>
      <c r="BK11456" s="7"/>
      <c r="BL11456" s="7"/>
      <c r="BM11456" s="7"/>
      <c r="BP11456" s="7"/>
      <c r="BQ11456" s="7"/>
      <c r="BR11456" s="7"/>
      <c r="BS11456" s="7"/>
      <c r="BT11456" s="7"/>
      <c r="BU11456" s="7"/>
      <c r="BV11456" s="7"/>
      <c r="BW11456" s="7"/>
    </row>
    <row r="11457" spans="43:75" x14ac:dyDescent="0.2">
      <c r="AQ11457" s="7"/>
      <c r="AR11457" s="7"/>
      <c r="AS11457" s="7"/>
      <c r="AT11457" s="7"/>
      <c r="AU11457" s="7"/>
      <c r="AV11457" s="234"/>
      <c r="AX11457" s="7"/>
      <c r="AY11457" s="7"/>
      <c r="AZ11457" s="7"/>
      <c r="BA11457" s="7"/>
      <c r="BB11457" s="7"/>
      <c r="BC11457" s="7"/>
      <c r="BD11457" s="7"/>
      <c r="BG11457" s="7"/>
      <c r="BH11457" s="7"/>
      <c r="BI11457" s="7"/>
      <c r="BJ11457" s="7"/>
      <c r="BK11457" s="7"/>
      <c r="BL11457" s="7"/>
      <c r="BM11457" s="7"/>
      <c r="BP11457" s="7"/>
      <c r="BQ11457" s="7"/>
      <c r="BR11457" s="7"/>
      <c r="BS11457" s="7"/>
      <c r="BT11457" s="7"/>
      <c r="BU11457" s="7"/>
      <c r="BV11457" s="7"/>
      <c r="BW11457" s="7"/>
    </row>
    <row r="11458" spans="43:75" x14ac:dyDescent="0.2">
      <c r="AQ11458" s="7"/>
      <c r="AR11458" s="7"/>
      <c r="AS11458" s="7"/>
      <c r="AT11458" s="7"/>
      <c r="AU11458" s="7"/>
      <c r="AV11458" s="234"/>
      <c r="AX11458" s="7"/>
      <c r="AY11458" s="7"/>
      <c r="AZ11458" s="7"/>
      <c r="BA11458" s="7"/>
      <c r="BB11458" s="7"/>
      <c r="BC11458" s="7"/>
      <c r="BD11458" s="7"/>
      <c r="BG11458" s="7"/>
      <c r="BH11458" s="7"/>
      <c r="BI11458" s="7"/>
      <c r="BJ11458" s="7"/>
      <c r="BK11458" s="7"/>
      <c r="BL11458" s="7"/>
      <c r="BM11458" s="7"/>
      <c r="BP11458" s="7"/>
      <c r="BQ11458" s="7"/>
      <c r="BR11458" s="7"/>
      <c r="BS11458" s="7"/>
      <c r="BT11458" s="7"/>
      <c r="BU11458" s="7"/>
      <c r="BV11458" s="7"/>
      <c r="BW11458" s="7"/>
    </row>
    <row r="11459" spans="43:75" x14ac:dyDescent="0.2">
      <c r="AQ11459" s="7"/>
      <c r="AR11459" s="7"/>
      <c r="AS11459" s="7"/>
      <c r="AT11459" s="7"/>
      <c r="AU11459" s="7"/>
      <c r="AV11459" s="234"/>
      <c r="AX11459" s="7"/>
      <c r="AY11459" s="7"/>
      <c r="AZ11459" s="7"/>
      <c r="BA11459" s="7"/>
      <c r="BB11459" s="7"/>
      <c r="BC11459" s="7"/>
      <c r="BD11459" s="7"/>
      <c r="BG11459" s="7"/>
      <c r="BH11459" s="7"/>
      <c r="BI11459" s="7"/>
      <c r="BJ11459" s="7"/>
      <c r="BK11459" s="7"/>
      <c r="BL11459" s="7"/>
      <c r="BM11459" s="7"/>
      <c r="BP11459" s="7"/>
      <c r="BQ11459" s="7"/>
      <c r="BR11459" s="7"/>
      <c r="BS11459" s="7"/>
      <c r="BT11459" s="7"/>
      <c r="BU11459" s="7"/>
      <c r="BV11459" s="7"/>
      <c r="BW11459" s="7"/>
    </row>
    <row r="11460" spans="43:75" x14ac:dyDescent="0.2">
      <c r="AQ11460" s="7"/>
      <c r="AR11460" s="7"/>
      <c r="AS11460" s="7"/>
      <c r="AT11460" s="7"/>
      <c r="AU11460" s="7"/>
      <c r="AV11460" s="234"/>
      <c r="AX11460" s="7"/>
      <c r="AY11460" s="7"/>
      <c r="AZ11460" s="7"/>
      <c r="BA11460" s="7"/>
      <c r="BB11460" s="7"/>
      <c r="BC11460" s="7"/>
      <c r="BD11460" s="7"/>
      <c r="BG11460" s="7"/>
      <c r="BH11460" s="7"/>
      <c r="BI11460" s="7"/>
      <c r="BJ11460" s="7"/>
      <c r="BK11460" s="7"/>
      <c r="BL11460" s="7"/>
      <c r="BM11460" s="7"/>
      <c r="BP11460" s="7"/>
      <c r="BQ11460" s="7"/>
      <c r="BR11460" s="7"/>
      <c r="BS11460" s="7"/>
      <c r="BT11460" s="7"/>
      <c r="BU11460" s="7"/>
      <c r="BV11460" s="7"/>
      <c r="BW11460" s="7"/>
    </row>
    <row r="11461" spans="43:75" x14ac:dyDescent="0.2">
      <c r="AQ11461" s="7"/>
      <c r="AR11461" s="7"/>
      <c r="AS11461" s="7"/>
      <c r="AT11461" s="7"/>
      <c r="AU11461" s="7"/>
      <c r="AV11461" s="234"/>
      <c r="AX11461" s="7"/>
      <c r="AY11461" s="7"/>
      <c r="AZ11461" s="7"/>
      <c r="BA11461" s="7"/>
      <c r="BB11461" s="7"/>
      <c r="BC11461" s="7"/>
      <c r="BD11461" s="7"/>
      <c r="BG11461" s="7"/>
      <c r="BH11461" s="7"/>
      <c r="BI11461" s="7"/>
      <c r="BJ11461" s="7"/>
      <c r="BK11461" s="7"/>
      <c r="BL11461" s="7"/>
      <c r="BM11461" s="7"/>
      <c r="BP11461" s="7"/>
      <c r="BQ11461" s="7"/>
      <c r="BR11461" s="7"/>
      <c r="BS11461" s="7"/>
      <c r="BT11461" s="7"/>
      <c r="BU11461" s="7"/>
      <c r="BV11461" s="7"/>
      <c r="BW11461" s="7"/>
    </row>
    <row r="11462" spans="43:75" x14ac:dyDescent="0.2">
      <c r="AQ11462" s="7"/>
      <c r="AR11462" s="7"/>
      <c r="AS11462" s="7"/>
      <c r="AT11462" s="7"/>
      <c r="AU11462" s="7"/>
      <c r="AV11462" s="234"/>
      <c r="AX11462" s="7"/>
      <c r="AY11462" s="7"/>
      <c r="AZ11462" s="7"/>
      <c r="BA11462" s="7"/>
      <c r="BB11462" s="7"/>
      <c r="BC11462" s="7"/>
      <c r="BD11462" s="7"/>
      <c r="BG11462" s="7"/>
      <c r="BH11462" s="7"/>
      <c r="BI11462" s="7"/>
      <c r="BJ11462" s="7"/>
      <c r="BK11462" s="7"/>
      <c r="BL11462" s="7"/>
      <c r="BM11462" s="7"/>
      <c r="BP11462" s="7"/>
      <c r="BQ11462" s="7"/>
      <c r="BR11462" s="7"/>
      <c r="BS11462" s="7"/>
      <c r="BT11462" s="7"/>
      <c r="BU11462" s="7"/>
      <c r="BV11462" s="7"/>
      <c r="BW11462" s="7"/>
    </row>
    <row r="11463" spans="43:75" x14ac:dyDescent="0.2">
      <c r="AQ11463" s="7"/>
      <c r="AR11463" s="7"/>
      <c r="AS11463" s="7"/>
      <c r="AT11463" s="7"/>
      <c r="AU11463" s="7"/>
      <c r="AV11463" s="234"/>
      <c r="AX11463" s="7"/>
      <c r="AY11463" s="7"/>
      <c r="AZ11463" s="7"/>
      <c r="BA11463" s="7"/>
      <c r="BB11463" s="7"/>
      <c r="BC11463" s="7"/>
      <c r="BD11463" s="7"/>
      <c r="BG11463" s="7"/>
      <c r="BH11463" s="7"/>
      <c r="BI11463" s="7"/>
      <c r="BJ11463" s="7"/>
      <c r="BK11463" s="7"/>
      <c r="BL11463" s="7"/>
      <c r="BM11463" s="7"/>
      <c r="BP11463" s="7"/>
      <c r="BQ11463" s="7"/>
      <c r="BR11463" s="7"/>
      <c r="BS11463" s="7"/>
      <c r="BT11463" s="7"/>
      <c r="BU11463" s="7"/>
      <c r="BV11463" s="7"/>
      <c r="BW11463" s="7"/>
    </row>
    <row r="11464" spans="43:75" x14ac:dyDescent="0.2">
      <c r="AQ11464" s="7"/>
      <c r="AR11464" s="7"/>
      <c r="AS11464" s="7"/>
      <c r="AT11464" s="7"/>
      <c r="AU11464" s="7"/>
      <c r="AV11464" s="234"/>
      <c r="AX11464" s="7"/>
      <c r="AY11464" s="7"/>
      <c r="AZ11464" s="7"/>
      <c r="BA11464" s="7"/>
      <c r="BB11464" s="7"/>
      <c r="BC11464" s="7"/>
      <c r="BD11464" s="7"/>
      <c r="BG11464" s="7"/>
      <c r="BH11464" s="7"/>
      <c r="BI11464" s="7"/>
      <c r="BJ11464" s="7"/>
      <c r="BK11464" s="7"/>
      <c r="BL11464" s="7"/>
      <c r="BM11464" s="7"/>
      <c r="BP11464" s="7"/>
      <c r="BQ11464" s="7"/>
      <c r="BR11464" s="7"/>
      <c r="BS11464" s="7"/>
      <c r="BT11464" s="7"/>
      <c r="BU11464" s="7"/>
      <c r="BV11464" s="7"/>
      <c r="BW11464" s="7"/>
    </row>
    <row r="11465" spans="43:75" x14ac:dyDescent="0.2">
      <c r="AQ11465" s="7"/>
      <c r="AR11465" s="7"/>
      <c r="AS11465" s="7"/>
      <c r="AT11465" s="7"/>
      <c r="AU11465" s="7"/>
      <c r="AV11465" s="234"/>
      <c r="AX11465" s="7"/>
      <c r="AY11465" s="7"/>
      <c r="AZ11465" s="7"/>
      <c r="BA11465" s="7"/>
      <c r="BB11465" s="7"/>
      <c r="BC11465" s="7"/>
      <c r="BD11465" s="7"/>
      <c r="BG11465" s="7"/>
      <c r="BH11465" s="7"/>
      <c r="BI11465" s="7"/>
      <c r="BJ11465" s="7"/>
      <c r="BK11465" s="7"/>
      <c r="BL11465" s="7"/>
      <c r="BM11465" s="7"/>
      <c r="BP11465" s="7"/>
      <c r="BQ11465" s="7"/>
      <c r="BR11465" s="7"/>
      <c r="BS11465" s="7"/>
      <c r="BT11465" s="7"/>
      <c r="BU11465" s="7"/>
      <c r="BV11465" s="7"/>
      <c r="BW11465" s="7"/>
    </row>
    <row r="11466" spans="43:75" x14ac:dyDescent="0.2">
      <c r="AQ11466" s="7"/>
      <c r="AR11466" s="7"/>
      <c r="AS11466" s="7"/>
      <c r="AT11466" s="7"/>
      <c r="AU11466" s="7"/>
      <c r="AV11466" s="234"/>
      <c r="AX11466" s="7"/>
      <c r="AY11466" s="7"/>
      <c r="AZ11466" s="7"/>
      <c r="BA11466" s="7"/>
      <c r="BB11466" s="7"/>
      <c r="BC11466" s="7"/>
      <c r="BD11466" s="7"/>
      <c r="BG11466" s="7"/>
      <c r="BH11466" s="7"/>
      <c r="BI11466" s="7"/>
      <c r="BJ11466" s="7"/>
      <c r="BK11466" s="7"/>
      <c r="BL11466" s="7"/>
      <c r="BM11466" s="7"/>
      <c r="BP11466" s="7"/>
      <c r="BQ11466" s="7"/>
      <c r="BR11466" s="7"/>
      <c r="BS11466" s="7"/>
      <c r="BT11466" s="7"/>
      <c r="BU11466" s="7"/>
      <c r="BV11466" s="7"/>
      <c r="BW11466" s="7"/>
    </row>
    <row r="11467" spans="43:75" x14ac:dyDescent="0.2">
      <c r="AQ11467" s="7"/>
      <c r="AR11467" s="7"/>
      <c r="AS11467" s="7"/>
      <c r="AT11467" s="7"/>
      <c r="AU11467" s="7"/>
      <c r="AV11467" s="234"/>
      <c r="AX11467" s="7"/>
      <c r="AY11467" s="7"/>
      <c r="AZ11467" s="7"/>
      <c r="BA11467" s="7"/>
      <c r="BB11467" s="7"/>
      <c r="BC11467" s="7"/>
      <c r="BD11467" s="7"/>
      <c r="BG11467" s="7"/>
      <c r="BH11467" s="7"/>
      <c r="BI11467" s="7"/>
      <c r="BJ11467" s="7"/>
      <c r="BK11467" s="7"/>
      <c r="BL11467" s="7"/>
      <c r="BM11467" s="7"/>
      <c r="BP11467" s="7"/>
      <c r="BQ11467" s="7"/>
      <c r="BR11467" s="7"/>
      <c r="BS11467" s="7"/>
      <c r="BT11467" s="7"/>
      <c r="BU11467" s="7"/>
      <c r="BV11467" s="7"/>
      <c r="BW11467" s="7"/>
    </row>
    <row r="11468" spans="43:75" x14ac:dyDescent="0.2">
      <c r="AQ11468" s="7"/>
      <c r="AR11468" s="7"/>
      <c r="AS11468" s="7"/>
      <c r="AT11468" s="7"/>
      <c r="AU11468" s="7"/>
      <c r="AV11468" s="234"/>
      <c r="AX11468" s="7"/>
      <c r="AY11468" s="7"/>
      <c r="AZ11468" s="7"/>
      <c r="BA11468" s="7"/>
      <c r="BB11468" s="7"/>
      <c r="BC11468" s="7"/>
      <c r="BD11468" s="7"/>
      <c r="BG11468" s="7"/>
      <c r="BH11468" s="7"/>
      <c r="BI11468" s="7"/>
      <c r="BJ11468" s="7"/>
      <c r="BK11468" s="7"/>
      <c r="BL11468" s="7"/>
      <c r="BM11468" s="7"/>
      <c r="BP11468" s="7"/>
      <c r="BQ11468" s="7"/>
      <c r="BR11468" s="7"/>
      <c r="BS11468" s="7"/>
      <c r="BT11468" s="7"/>
      <c r="BU11468" s="7"/>
      <c r="BV11468" s="7"/>
      <c r="BW11468" s="7"/>
    </row>
    <row r="11469" spans="43:75" x14ac:dyDescent="0.2">
      <c r="AQ11469" s="7"/>
      <c r="AR11469" s="7"/>
      <c r="AS11469" s="7"/>
      <c r="AT11469" s="7"/>
      <c r="AU11469" s="7"/>
      <c r="AV11469" s="234"/>
      <c r="AX11469" s="7"/>
      <c r="AY11469" s="7"/>
      <c r="AZ11469" s="7"/>
      <c r="BA11469" s="7"/>
      <c r="BB11469" s="7"/>
      <c r="BC11469" s="7"/>
      <c r="BD11469" s="7"/>
      <c r="BG11469" s="7"/>
      <c r="BH11469" s="7"/>
      <c r="BI11469" s="7"/>
      <c r="BJ11469" s="7"/>
      <c r="BK11469" s="7"/>
      <c r="BL11469" s="7"/>
      <c r="BM11469" s="7"/>
      <c r="BP11469" s="7"/>
      <c r="BQ11469" s="7"/>
      <c r="BR11469" s="7"/>
      <c r="BS11469" s="7"/>
      <c r="BT11469" s="7"/>
      <c r="BU11469" s="7"/>
      <c r="BV11469" s="7"/>
      <c r="BW11469" s="7"/>
    </row>
    <row r="11470" spans="43:75" x14ac:dyDescent="0.2">
      <c r="AQ11470" s="7"/>
      <c r="AR11470" s="7"/>
      <c r="AS11470" s="7"/>
      <c r="AT11470" s="7"/>
      <c r="AU11470" s="7"/>
      <c r="AV11470" s="234"/>
      <c r="AX11470" s="7"/>
      <c r="AY11470" s="7"/>
      <c r="AZ11470" s="7"/>
      <c r="BA11470" s="7"/>
      <c r="BB11470" s="7"/>
      <c r="BC11470" s="7"/>
      <c r="BD11470" s="7"/>
      <c r="BG11470" s="7"/>
      <c r="BH11470" s="7"/>
      <c r="BI11470" s="7"/>
      <c r="BJ11470" s="7"/>
      <c r="BK11470" s="7"/>
      <c r="BL11470" s="7"/>
      <c r="BM11470" s="7"/>
      <c r="BP11470" s="7"/>
      <c r="BQ11470" s="7"/>
      <c r="BR11470" s="7"/>
      <c r="BS11470" s="7"/>
      <c r="BT11470" s="7"/>
      <c r="BU11470" s="7"/>
      <c r="BV11470" s="7"/>
      <c r="BW11470" s="7"/>
    </row>
    <row r="11471" spans="43:75" x14ac:dyDescent="0.2">
      <c r="AQ11471" s="7"/>
      <c r="AR11471" s="7"/>
      <c r="AS11471" s="7"/>
      <c r="AT11471" s="7"/>
      <c r="AU11471" s="7"/>
      <c r="AV11471" s="234"/>
      <c r="AX11471" s="7"/>
      <c r="AY11471" s="7"/>
      <c r="AZ11471" s="7"/>
      <c r="BA11471" s="7"/>
      <c r="BB11471" s="7"/>
      <c r="BC11471" s="7"/>
      <c r="BD11471" s="7"/>
      <c r="BG11471" s="7"/>
      <c r="BH11471" s="7"/>
      <c r="BI11471" s="7"/>
      <c r="BJ11471" s="7"/>
      <c r="BK11471" s="7"/>
      <c r="BL11471" s="7"/>
      <c r="BM11471" s="7"/>
      <c r="BP11471" s="7"/>
      <c r="BQ11471" s="7"/>
      <c r="BR11471" s="7"/>
      <c r="BS11471" s="7"/>
      <c r="BT11471" s="7"/>
      <c r="BU11471" s="7"/>
      <c r="BV11471" s="7"/>
      <c r="BW11471" s="7"/>
    </row>
    <row r="11472" spans="43:75" x14ac:dyDescent="0.2">
      <c r="AQ11472" s="7"/>
      <c r="AR11472" s="7"/>
      <c r="AS11472" s="7"/>
      <c r="AT11472" s="7"/>
      <c r="AU11472" s="7"/>
      <c r="AV11472" s="234"/>
      <c r="AX11472" s="7"/>
      <c r="AY11472" s="7"/>
      <c r="AZ11472" s="7"/>
      <c r="BA11472" s="7"/>
      <c r="BB11472" s="7"/>
      <c r="BC11472" s="7"/>
      <c r="BD11472" s="7"/>
      <c r="BG11472" s="7"/>
      <c r="BH11472" s="7"/>
      <c r="BI11472" s="7"/>
      <c r="BJ11472" s="7"/>
      <c r="BK11472" s="7"/>
      <c r="BL11472" s="7"/>
      <c r="BM11472" s="7"/>
      <c r="BP11472" s="7"/>
      <c r="BQ11472" s="7"/>
      <c r="BR11472" s="7"/>
      <c r="BS11472" s="7"/>
      <c r="BT11472" s="7"/>
      <c r="BU11472" s="7"/>
      <c r="BV11472" s="7"/>
      <c r="BW11472" s="7"/>
    </row>
    <row r="11473" spans="43:75" x14ac:dyDescent="0.2">
      <c r="AQ11473" s="7"/>
      <c r="AR11473" s="7"/>
      <c r="AS11473" s="7"/>
      <c r="AT11473" s="7"/>
      <c r="AU11473" s="7"/>
      <c r="AV11473" s="234"/>
      <c r="AX11473" s="7"/>
      <c r="AY11473" s="7"/>
      <c r="AZ11473" s="7"/>
      <c r="BA11473" s="7"/>
      <c r="BB11473" s="7"/>
      <c r="BC11473" s="7"/>
      <c r="BD11473" s="7"/>
      <c r="BG11473" s="7"/>
      <c r="BH11473" s="7"/>
      <c r="BI11473" s="7"/>
      <c r="BJ11473" s="7"/>
      <c r="BK11473" s="7"/>
      <c r="BL11473" s="7"/>
      <c r="BM11473" s="7"/>
      <c r="BP11473" s="7"/>
      <c r="BQ11473" s="7"/>
      <c r="BR11473" s="7"/>
      <c r="BS11473" s="7"/>
      <c r="BT11473" s="7"/>
      <c r="BU11473" s="7"/>
      <c r="BV11473" s="7"/>
      <c r="BW11473" s="7"/>
    </row>
    <row r="11474" spans="43:75" x14ac:dyDescent="0.2">
      <c r="AQ11474" s="7"/>
      <c r="AR11474" s="7"/>
      <c r="AS11474" s="7"/>
      <c r="AT11474" s="7"/>
      <c r="AU11474" s="7"/>
      <c r="AV11474" s="234"/>
      <c r="AX11474" s="7"/>
      <c r="AY11474" s="7"/>
      <c r="AZ11474" s="7"/>
      <c r="BA11474" s="7"/>
      <c r="BB11474" s="7"/>
      <c r="BC11474" s="7"/>
      <c r="BD11474" s="7"/>
      <c r="BG11474" s="7"/>
      <c r="BH11474" s="7"/>
      <c r="BI11474" s="7"/>
      <c r="BJ11474" s="7"/>
      <c r="BK11474" s="7"/>
      <c r="BL11474" s="7"/>
      <c r="BM11474" s="7"/>
      <c r="BP11474" s="7"/>
      <c r="BQ11474" s="7"/>
      <c r="BR11474" s="7"/>
      <c r="BS11474" s="7"/>
      <c r="BT11474" s="7"/>
      <c r="BU11474" s="7"/>
      <c r="BV11474" s="7"/>
      <c r="BW11474" s="7"/>
    </row>
    <row r="11475" spans="43:75" x14ac:dyDescent="0.2">
      <c r="AQ11475" s="7"/>
      <c r="AR11475" s="7"/>
      <c r="AS11475" s="7"/>
      <c r="AT11475" s="7"/>
      <c r="AU11475" s="7"/>
      <c r="AV11475" s="234"/>
      <c r="AX11475" s="7"/>
      <c r="AY11475" s="7"/>
      <c r="AZ11475" s="7"/>
      <c r="BA11475" s="7"/>
      <c r="BB11475" s="7"/>
      <c r="BC11475" s="7"/>
      <c r="BD11475" s="7"/>
      <c r="BG11475" s="7"/>
      <c r="BH11475" s="7"/>
      <c r="BI11475" s="7"/>
      <c r="BJ11475" s="7"/>
      <c r="BK11475" s="7"/>
      <c r="BL11475" s="7"/>
      <c r="BM11475" s="7"/>
      <c r="BP11475" s="7"/>
      <c r="BQ11475" s="7"/>
      <c r="BR11475" s="7"/>
      <c r="BS11475" s="7"/>
      <c r="BT11475" s="7"/>
      <c r="BU11475" s="7"/>
      <c r="BV11475" s="7"/>
      <c r="BW11475" s="7"/>
    </row>
    <row r="11476" spans="43:75" x14ac:dyDescent="0.2">
      <c r="AQ11476" s="7"/>
      <c r="AR11476" s="7"/>
      <c r="AS11476" s="7"/>
      <c r="AT11476" s="7"/>
      <c r="AU11476" s="7"/>
      <c r="AV11476" s="234"/>
      <c r="AX11476" s="7"/>
      <c r="AY11476" s="7"/>
      <c r="AZ11476" s="7"/>
      <c r="BA11476" s="7"/>
      <c r="BB11476" s="7"/>
      <c r="BC11476" s="7"/>
      <c r="BD11476" s="7"/>
      <c r="BG11476" s="7"/>
      <c r="BH11476" s="7"/>
      <c r="BI11476" s="7"/>
      <c r="BJ11476" s="7"/>
      <c r="BK11476" s="7"/>
      <c r="BL11476" s="7"/>
      <c r="BM11476" s="7"/>
      <c r="BP11476" s="7"/>
      <c r="BQ11476" s="7"/>
      <c r="BR11476" s="7"/>
      <c r="BS11476" s="7"/>
      <c r="BT11476" s="7"/>
      <c r="BU11476" s="7"/>
      <c r="BV11476" s="7"/>
      <c r="BW11476" s="7"/>
    </row>
    <row r="11477" spans="43:75" x14ac:dyDescent="0.2">
      <c r="AQ11477" s="7"/>
      <c r="AR11477" s="7"/>
      <c r="AS11477" s="7"/>
      <c r="AT11477" s="7"/>
      <c r="AU11477" s="7"/>
      <c r="AV11477" s="234"/>
      <c r="AX11477" s="7"/>
      <c r="AY11477" s="7"/>
      <c r="AZ11477" s="7"/>
      <c r="BA11477" s="7"/>
      <c r="BB11477" s="7"/>
      <c r="BC11477" s="7"/>
      <c r="BD11477" s="7"/>
      <c r="BG11477" s="7"/>
      <c r="BH11477" s="7"/>
      <c r="BI11477" s="7"/>
      <c r="BJ11477" s="7"/>
      <c r="BK11477" s="7"/>
      <c r="BL11477" s="7"/>
      <c r="BM11477" s="7"/>
      <c r="BP11477" s="7"/>
      <c r="BQ11477" s="7"/>
      <c r="BR11477" s="7"/>
      <c r="BS11477" s="7"/>
      <c r="BT11477" s="7"/>
      <c r="BU11477" s="7"/>
      <c r="BV11477" s="7"/>
      <c r="BW11477" s="7"/>
    </row>
    <row r="11478" spans="43:75" x14ac:dyDescent="0.2">
      <c r="AQ11478" s="7"/>
      <c r="AR11478" s="7"/>
      <c r="AS11478" s="7"/>
      <c r="AT11478" s="7"/>
      <c r="AU11478" s="7"/>
      <c r="AV11478" s="234"/>
      <c r="AX11478" s="7"/>
      <c r="AY11478" s="7"/>
      <c r="AZ11478" s="7"/>
      <c r="BA11478" s="7"/>
      <c r="BB11478" s="7"/>
      <c r="BC11478" s="7"/>
      <c r="BD11478" s="7"/>
      <c r="BG11478" s="7"/>
      <c r="BH11478" s="7"/>
      <c r="BI11478" s="7"/>
      <c r="BJ11478" s="7"/>
      <c r="BK11478" s="7"/>
      <c r="BL11478" s="7"/>
      <c r="BM11478" s="7"/>
      <c r="BP11478" s="7"/>
      <c r="BQ11478" s="7"/>
      <c r="BR11478" s="7"/>
      <c r="BS11478" s="7"/>
      <c r="BT11478" s="7"/>
      <c r="BU11478" s="7"/>
      <c r="BV11478" s="7"/>
      <c r="BW11478" s="7"/>
    </row>
    <row r="11479" spans="43:75" x14ac:dyDescent="0.2">
      <c r="AQ11479" s="7"/>
      <c r="AR11479" s="7"/>
      <c r="AS11479" s="7"/>
      <c r="AT11479" s="7"/>
      <c r="AU11479" s="7"/>
      <c r="AV11479" s="234"/>
      <c r="AX11479" s="7"/>
      <c r="AY11479" s="7"/>
      <c r="AZ11479" s="7"/>
      <c r="BA11479" s="7"/>
      <c r="BB11479" s="7"/>
      <c r="BC11479" s="7"/>
      <c r="BD11479" s="7"/>
      <c r="BG11479" s="7"/>
      <c r="BH11479" s="7"/>
      <c r="BI11479" s="7"/>
      <c r="BJ11479" s="7"/>
      <c r="BK11479" s="7"/>
      <c r="BL11479" s="7"/>
      <c r="BM11479" s="7"/>
      <c r="BP11479" s="7"/>
      <c r="BQ11479" s="7"/>
      <c r="BR11479" s="7"/>
      <c r="BS11479" s="7"/>
      <c r="BT11479" s="7"/>
      <c r="BU11479" s="7"/>
      <c r="BV11479" s="7"/>
      <c r="BW11479" s="7"/>
    </row>
    <row r="11480" spans="43:75" x14ac:dyDescent="0.2">
      <c r="AQ11480" s="7"/>
      <c r="AR11480" s="7"/>
      <c r="AS11480" s="7"/>
      <c r="AT11480" s="7"/>
      <c r="AU11480" s="7"/>
      <c r="AV11480" s="234"/>
      <c r="AX11480" s="7"/>
      <c r="AY11480" s="7"/>
      <c r="AZ11480" s="7"/>
      <c r="BA11480" s="7"/>
      <c r="BB11480" s="7"/>
      <c r="BC11480" s="7"/>
      <c r="BD11480" s="7"/>
      <c r="BG11480" s="7"/>
      <c r="BH11480" s="7"/>
      <c r="BI11480" s="7"/>
      <c r="BJ11480" s="7"/>
      <c r="BK11480" s="7"/>
      <c r="BL11480" s="7"/>
      <c r="BM11480" s="7"/>
      <c r="BP11480" s="7"/>
      <c r="BQ11480" s="7"/>
      <c r="BR11480" s="7"/>
      <c r="BS11480" s="7"/>
      <c r="BT11480" s="7"/>
      <c r="BU11480" s="7"/>
      <c r="BV11480" s="7"/>
      <c r="BW11480" s="7"/>
    </row>
    <row r="11481" spans="43:75" x14ac:dyDescent="0.2">
      <c r="AQ11481" s="7"/>
      <c r="AR11481" s="7"/>
      <c r="AS11481" s="7"/>
      <c r="AT11481" s="7"/>
      <c r="AU11481" s="7"/>
      <c r="AV11481" s="234"/>
      <c r="AX11481" s="7"/>
      <c r="AY11481" s="7"/>
      <c r="AZ11481" s="7"/>
      <c r="BA11481" s="7"/>
      <c r="BB11481" s="7"/>
      <c r="BC11481" s="7"/>
      <c r="BD11481" s="7"/>
      <c r="BG11481" s="7"/>
      <c r="BH11481" s="7"/>
      <c r="BI11481" s="7"/>
      <c r="BJ11481" s="7"/>
      <c r="BK11481" s="7"/>
      <c r="BL11481" s="7"/>
      <c r="BM11481" s="7"/>
      <c r="BP11481" s="7"/>
      <c r="BQ11481" s="7"/>
      <c r="BR11481" s="7"/>
      <c r="BS11481" s="7"/>
      <c r="BT11481" s="7"/>
      <c r="BU11481" s="7"/>
      <c r="BV11481" s="7"/>
      <c r="BW11481" s="7"/>
    </row>
    <row r="11482" spans="43:75" x14ac:dyDescent="0.2">
      <c r="AQ11482" s="7"/>
      <c r="AR11482" s="7"/>
      <c r="AS11482" s="7"/>
      <c r="AT11482" s="7"/>
      <c r="AU11482" s="7"/>
      <c r="AV11482" s="234"/>
      <c r="AX11482" s="7"/>
      <c r="AY11482" s="7"/>
      <c r="AZ11482" s="7"/>
      <c r="BA11482" s="7"/>
      <c r="BB11482" s="7"/>
      <c r="BC11482" s="7"/>
      <c r="BD11482" s="7"/>
      <c r="BG11482" s="7"/>
      <c r="BH11482" s="7"/>
      <c r="BI11482" s="7"/>
      <c r="BJ11482" s="7"/>
      <c r="BK11482" s="7"/>
      <c r="BL11482" s="7"/>
      <c r="BM11482" s="7"/>
      <c r="BP11482" s="7"/>
      <c r="BQ11482" s="7"/>
      <c r="BR11482" s="7"/>
      <c r="BS11482" s="7"/>
      <c r="BT11482" s="7"/>
      <c r="BU11482" s="7"/>
      <c r="BV11482" s="7"/>
      <c r="BW11482" s="7"/>
    </row>
    <row r="11483" spans="43:75" x14ac:dyDescent="0.2">
      <c r="AQ11483" s="7"/>
      <c r="AR11483" s="7"/>
      <c r="AS11483" s="7"/>
      <c r="AT11483" s="7"/>
      <c r="AU11483" s="7"/>
      <c r="AV11483" s="234"/>
      <c r="AX11483" s="7"/>
      <c r="AY11483" s="7"/>
      <c r="AZ11483" s="7"/>
      <c r="BA11483" s="7"/>
      <c r="BB11483" s="7"/>
      <c r="BC11483" s="7"/>
      <c r="BD11483" s="7"/>
      <c r="BG11483" s="7"/>
      <c r="BH11483" s="7"/>
      <c r="BI11483" s="7"/>
      <c r="BJ11483" s="7"/>
      <c r="BK11483" s="7"/>
      <c r="BL11483" s="7"/>
      <c r="BM11483" s="7"/>
      <c r="BP11483" s="7"/>
      <c r="BQ11483" s="7"/>
      <c r="BR11483" s="7"/>
      <c r="BS11483" s="7"/>
      <c r="BT11483" s="7"/>
      <c r="BU11483" s="7"/>
      <c r="BV11483" s="7"/>
      <c r="BW11483" s="7"/>
    </row>
    <row r="11484" spans="43:75" x14ac:dyDescent="0.2">
      <c r="AQ11484" s="7"/>
      <c r="AR11484" s="7"/>
      <c r="AS11484" s="7"/>
      <c r="AT11484" s="7"/>
      <c r="AU11484" s="7"/>
      <c r="AV11484" s="234"/>
      <c r="AX11484" s="7"/>
      <c r="AY11484" s="7"/>
      <c r="AZ11484" s="7"/>
      <c r="BA11484" s="7"/>
      <c r="BB11484" s="7"/>
      <c r="BC11484" s="7"/>
      <c r="BD11484" s="7"/>
      <c r="BG11484" s="7"/>
      <c r="BH11484" s="7"/>
      <c r="BI11484" s="7"/>
      <c r="BJ11484" s="7"/>
      <c r="BK11484" s="7"/>
      <c r="BL11484" s="7"/>
      <c r="BM11484" s="7"/>
      <c r="BP11484" s="7"/>
      <c r="BQ11484" s="7"/>
      <c r="BR11484" s="7"/>
      <c r="BS11484" s="7"/>
      <c r="BT11484" s="7"/>
      <c r="BU11484" s="7"/>
      <c r="BV11484" s="7"/>
      <c r="BW11484" s="7"/>
    </row>
    <row r="11485" spans="43:75" x14ac:dyDescent="0.2">
      <c r="AQ11485" s="7"/>
      <c r="AR11485" s="7"/>
      <c r="AS11485" s="7"/>
      <c r="AT11485" s="7"/>
      <c r="AU11485" s="7"/>
      <c r="AV11485" s="234"/>
      <c r="AX11485" s="7"/>
      <c r="AY11485" s="7"/>
      <c r="AZ11485" s="7"/>
      <c r="BA11485" s="7"/>
      <c r="BB11485" s="7"/>
      <c r="BC11485" s="7"/>
      <c r="BD11485" s="7"/>
      <c r="BG11485" s="7"/>
      <c r="BH11485" s="7"/>
      <c r="BI11485" s="7"/>
      <c r="BJ11485" s="7"/>
      <c r="BK11485" s="7"/>
      <c r="BL11485" s="7"/>
      <c r="BM11485" s="7"/>
      <c r="BP11485" s="7"/>
      <c r="BQ11485" s="7"/>
      <c r="BR11485" s="7"/>
      <c r="BS11485" s="7"/>
      <c r="BT11485" s="7"/>
      <c r="BU11485" s="7"/>
      <c r="BV11485" s="7"/>
      <c r="BW11485" s="7"/>
    </row>
    <row r="11486" spans="43:75" x14ac:dyDescent="0.2">
      <c r="AQ11486" s="7"/>
      <c r="AR11486" s="7"/>
      <c r="AS11486" s="7"/>
      <c r="AT11486" s="7"/>
      <c r="AU11486" s="7"/>
      <c r="AV11486" s="234"/>
      <c r="AX11486" s="7"/>
      <c r="AY11486" s="7"/>
      <c r="AZ11486" s="7"/>
      <c r="BA11486" s="7"/>
      <c r="BB11486" s="7"/>
      <c r="BC11486" s="7"/>
      <c r="BD11486" s="7"/>
      <c r="BG11486" s="7"/>
      <c r="BH11486" s="7"/>
      <c r="BI11486" s="7"/>
      <c r="BJ11486" s="7"/>
      <c r="BK11486" s="7"/>
      <c r="BL11486" s="7"/>
      <c r="BM11486" s="7"/>
      <c r="BP11486" s="7"/>
      <c r="BQ11486" s="7"/>
      <c r="BR11486" s="7"/>
      <c r="BS11486" s="7"/>
      <c r="BT11486" s="7"/>
      <c r="BU11486" s="7"/>
      <c r="BV11486" s="7"/>
      <c r="BW11486" s="7"/>
    </row>
    <row r="11487" spans="43:75" x14ac:dyDescent="0.2">
      <c r="AQ11487" s="7"/>
      <c r="AR11487" s="7"/>
      <c r="AS11487" s="7"/>
      <c r="AT11487" s="7"/>
      <c r="AU11487" s="7"/>
      <c r="AV11487" s="234"/>
      <c r="AX11487" s="7"/>
      <c r="AY11487" s="7"/>
      <c r="AZ11487" s="7"/>
      <c r="BA11487" s="7"/>
      <c r="BB11487" s="7"/>
      <c r="BC11487" s="7"/>
      <c r="BD11487" s="7"/>
      <c r="BG11487" s="7"/>
      <c r="BH11487" s="7"/>
      <c r="BI11487" s="7"/>
      <c r="BJ11487" s="7"/>
      <c r="BK11487" s="7"/>
      <c r="BL11487" s="7"/>
      <c r="BM11487" s="7"/>
      <c r="BP11487" s="7"/>
      <c r="BQ11487" s="7"/>
      <c r="BR11487" s="7"/>
      <c r="BS11487" s="7"/>
      <c r="BT11487" s="7"/>
      <c r="BU11487" s="7"/>
      <c r="BV11487" s="7"/>
      <c r="BW11487" s="7"/>
    </row>
    <row r="11488" spans="43:75" x14ac:dyDescent="0.2">
      <c r="AQ11488" s="7"/>
      <c r="AR11488" s="7"/>
      <c r="AS11488" s="7"/>
      <c r="AT11488" s="7"/>
      <c r="AU11488" s="7"/>
      <c r="AV11488" s="234"/>
      <c r="AX11488" s="7"/>
      <c r="AY11488" s="7"/>
      <c r="AZ11488" s="7"/>
      <c r="BA11488" s="7"/>
      <c r="BB11488" s="7"/>
      <c r="BC11488" s="7"/>
      <c r="BD11488" s="7"/>
      <c r="BG11488" s="7"/>
      <c r="BH11488" s="7"/>
      <c r="BI11488" s="7"/>
      <c r="BJ11488" s="7"/>
      <c r="BK11488" s="7"/>
      <c r="BL11488" s="7"/>
      <c r="BM11488" s="7"/>
      <c r="BP11488" s="7"/>
      <c r="BQ11488" s="7"/>
      <c r="BR11488" s="7"/>
      <c r="BS11488" s="7"/>
      <c r="BT11488" s="7"/>
      <c r="BU11488" s="7"/>
      <c r="BV11488" s="7"/>
      <c r="BW11488" s="7"/>
    </row>
    <row r="11489" spans="43:75" x14ac:dyDescent="0.2">
      <c r="AQ11489" s="7"/>
      <c r="AR11489" s="7"/>
      <c r="AS11489" s="7"/>
      <c r="AT11489" s="7"/>
      <c r="AU11489" s="7"/>
      <c r="AV11489" s="234"/>
      <c r="AX11489" s="7"/>
      <c r="AY11489" s="7"/>
      <c r="AZ11489" s="7"/>
      <c r="BA11489" s="7"/>
      <c r="BB11489" s="7"/>
      <c r="BC11489" s="7"/>
      <c r="BD11489" s="7"/>
      <c r="BG11489" s="7"/>
      <c r="BH11489" s="7"/>
      <c r="BI11489" s="7"/>
      <c r="BJ11489" s="7"/>
      <c r="BK11489" s="7"/>
      <c r="BL11489" s="7"/>
      <c r="BM11489" s="7"/>
      <c r="BP11489" s="7"/>
      <c r="BQ11489" s="7"/>
      <c r="BR11489" s="7"/>
      <c r="BS11489" s="7"/>
      <c r="BT11489" s="7"/>
      <c r="BU11489" s="7"/>
      <c r="BV11489" s="7"/>
      <c r="BW11489" s="7"/>
    </row>
    <row r="11490" spans="43:75" x14ac:dyDescent="0.2">
      <c r="AQ11490" s="7"/>
      <c r="AR11490" s="7"/>
      <c r="AS11490" s="7"/>
      <c r="AT11490" s="7"/>
      <c r="AU11490" s="7"/>
      <c r="AV11490" s="234"/>
      <c r="AX11490" s="7"/>
      <c r="AY11490" s="7"/>
      <c r="AZ11490" s="7"/>
      <c r="BA11490" s="7"/>
      <c r="BB11490" s="7"/>
      <c r="BC11490" s="7"/>
      <c r="BD11490" s="7"/>
      <c r="BG11490" s="7"/>
      <c r="BH11490" s="7"/>
      <c r="BI11490" s="7"/>
      <c r="BJ11490" s="7"/>
      <c r="BK11490" s="7"/>
      <c r="BL11490" s="7"/>
      <c r="BM11490" s="7"/>
      <c r="BP11490" s="7"/>
      <c r="BQ11490" s="7"/>
      <c r="BR11490" s="7"/>
      <c r="BS11490" s="7"/>
      <c r="BT11490" s="7"/>
      <c r="BU11490" s="7"/>
      <c r="BV11490" s="7"/>
      <c r="BW11490" s="7"/>
    </row>
    <row r="11491" spans="43:75" x14ac:dyDescent="0.2">
      <c r="AQ11491" s="7"/>
      <c r="AR11491" s="7"/>
      <c r="AS11491" s="7"/>
      <c r="AT11491" s="7"/>
      <c r="AU11491" s="7"/>
      <c r="AV11491" s="234"/>
      <c r="AX11491" s="7"/>
      <c r="AY11491" s="7"/>
      <c r="AZ11491" s="7"/>
      <c r="BA11491" s="7"/>
      <c r="BB11491" s="7"/>
      <c r="BC11491" s="7"/>
      <c r="BD11491" s="7"/>
      <c r="BG11491" s="7"/>
      <c r="BH11491" s="7"/>
      <c r="BI11491" s="7"/>
      <c r="BJ11491" s="7"/>
      <c r="BK11491" s="7"/>
      <c r="BL11491" s="7"/>
      <c r="BM11491" s="7"/>
      <c r="BP11491" s="7"/>
      <c r="BQ11491" s="7"/>
      <c r="BR11491" s="7"/>
      <c r="BS11491" s="7"/>
      <c r="BT11491" s="7"/>
      <c r="BU11491" s="7"/>
      <c r="BV11491" s="7"/>
      <c r="BW11491" s="7"/>
    </row>
    <row r="11492" spans="43:75" x14ac:dyDescent="0.2">
      <c r="AQ11492" s="7"/>
      <c r="AR11492" s="7"/>
      <c r="AS11492" s="7"/>
      <c r="AT11492" s="7"/>
      <c r="AU11492" s="7"/>
      <c r="AV11492" s="234"/>
      <c r="AX11492" s="7"/>
      <c r="AY11492" s="7"/>
      <c r="AZ11492" s="7"/>
      <c r="BA11492" s="7"/>
      <c r="BB11492" s="7"/>
      <c r="BC11492" s="7"/>
      <c r="BD11492" s="7"/>
      <c r="BG11492" s="7"/>
      <c r="BH11492" s="7"/>
      <c r="BI11492" s="7"/>
      <c r="BJ11492" s="7"/>
      <c r="BK11492" s="7"/>
      <c r="BL11492" s="7"/>
      <c r="BM11492" s="7"/>
      <c r="BP11492" s="7"/>
      <c r="BQ11492" s="7"/>
      <c r="BR11492" s="7"/>
      <c r="BS11492" s="7"/>
      <c r="BT11492" s="7"/>
      <c r="BU11492" s="7"/>
      <c r="BV11492" s="7"/>
      <c r="BW11492" s="7"/>
    </row>
    <row r="11493" spans="43:75" x14ac:dyDescent="0.2">
      <c r="AQ11493" s="7"/>
      <c r="AR11493" s="7"/>
      <c r="AS11493" s="7"/>
      <c r="AT11493" s="7"/>
      <c r="AU11493" s="7"/>
      <c r="AV11493" s="234"/>
      <c r="AX11493" s="7"/>
      <c r="AY11493" s="7"/>
      <c r="AZ11493" s="7"/>
      <c r="BA11493" s="7"/>
      <c r="BB11493" s="7"/>
      <c r="BC11493" s="7"/>
      <c r="BD11493" s="7"/>
      <c r="BG11493" s="7"/>
      <c r="BH11493" s="7"/>
      <c r="BI11493" s="7"/>
      <c r="BJ11493" s="7"/>
      <c r="BK11493" s="7"/>
      <c r="BL11493" s="7"/>
      <c r="BM11493" s="7"/>
      <c r="BP11493" s="7"/>
      <c r="BQ11493" s="7"/>
      <c r="BR11493" s="7"/>
      <c r="BS11493" s="7"/>
      <c r="BT11493" s="7"/>
      <c r="BU11493" s="7"/>
      <c r="BV11493" s="7"/>
      <c r="BW11493" s="7"/>
    </row>
    <row r="11494" spans="43:75" x14ac:dyDescent="0.2">
      <c r="AQ11494" s="7"/>
      <c r="AR11494" s="7"/>
      <c r="AS11494" s="7"/>
      <c r="AT11494" s="7"/>
      <c r="AU11494" s="7"/>
      <c r="AV11494" s="234"/>
      <c r="AX11494" s="7"/>
      <c r="AY11494" s="7"/>
      <c r="AZ11494" s="7"/>
      <c r="BA11494" s="7"/>
      <c r="BB11494" s="7"/>
      <c r="BC11494" s="7"/>
      <c r="BD11494" s="7"/>
      <c r="BG11494" s="7"/>
      <c r="BH11494" s="7"/>
      <c r="BI11494" s="7"/>
      <c r="BJ11494" s="7"/>
      <c r="BK11494" s="7"/>
      <c r="BL11494" s="7"/>
      <c r="BM11494" s="7"/>
      <c r="BP11494" s="7"/>
      <c r="BQ11494" s="7"/>
      <c r="BR11494" s="7"/>
      <c r="BS11494" s="7"/>
      <c r="BT11494" s="7"/>
      <c r="BU11494" s="7"/>
      <c r="BV11494" s="7"/>
      <c r="BW11494" s="7"/>
    </row>
    <row r="11495" spans="43:75" x14ac:dyDescent="0.2">
      <c r="AQ11495" s="7"/>
      <c r="AR11495" s="7"/>
      <c r="AS11495" s="7"/>
      <c r="AT11495" s="7"/>
      <c r="AU11495" s="7"/>
      <c r="AV11495" s="234"/>
      <c r="AX11495" s="7"/>
      <c r="AY11495" s="7"/>
      <c r="AZ11495" s="7"/>
      <c r="BA11495" s="7"/>
      <c r="BB11495" s="7"/>
      <c r="BC11495" s="7"/>
      <c r="BD11495" s="7"/>
      <c r="BG11495" s="7"/>
      <c r="BH11495" s="7"/>
      <c r="BI11495" s="7"/>
      <c r="BJ11495" s="7"/>
      <c r="BK11495" s="7"/>
      <c r="BL11495" s="7"/>
      <c r="BM11495" s="7"/>
      <c r="BP11495" s="7"/>
      <c r="BQ11495" s="7"/>
      <c r="BR11495" s="7"/>
      <c r="BS11495" s="7"/>
      <c r="BT11495" s="7"/>
      <c r="BU11495" s="7"/>
      <c r="BV11495" s="7"/>
      <c r="BW11495" s="7"/>
    </row>
    <row r="11496" spans="43:75" x14ac:dyDescent="0.2">
      <c r="AQ11496" s="7"/>
      <c r="AR11496" s="7"/>
      <c r="AS11496" s="7"/>
      <c r="AT11496" s="7"/>
      <c r="AU11496" s="7"/>
      <c r="AV11496" s="234"/>
      <c r="AX11496" s="7"/>
      <c r="AY11496" s="7"/>
      <c r="AZ11496" s="7"/>
      <c r="BA11496" s="7"/>
      <c r="BB11496" s="7"/>
      <c r="BC11496" s="7"/>
      <c r="BD11496" s="7"/>
      <c r="BG11496" s="7"/>
      <c r="BH11496" s="7"/>
      <c r="BI11496" s="7"/>
      <c r="BJ11496" s="7"/>
      <c r="BK11496" s="7"/>
      <c r="BL11496" s="7"/>
      <c r="BM11496" s="7"/>
      <c r="BP11496" s="7"/>
      <c r="BQ11496" s="7"/>
      <c r="BR11496" s="7"/>
      <c r="BS11496" s="7"/>
      <c r="BT11496" s="7"/>
      <c r="BU11496" s="7"/>
      <c r="BV11496" s="7"/>
      <c r="BW11496" s="7"/>
    </row>
    <row r="11497" spans="43:75" x14ac:dyDescent="0.2">
      <c r="AQ11497" s="7"/>
      <c r="AR11497" s="7"/>
      <c r="AS11497" s="7"/>
      <c r="AT11497" s="7"/>
      <c r="AU11497" s="7"/>
      <c r="AV11497" s="234"/>
      <c r="AX11497" s="7"/>
      <c r="AY11497" s="7"/>
      <c r="AZ11497" s="7"/>
      <c r="BA11497" s="7"/>
      <c r="BB11497" s="7"/>
      <c r="BC11497" s="7"/>
      <c r="BD11497" s="7"/>
      <c r="BG11497" s="7"/>
      <c r="BH11497" s="7"/>
      <c r="BI11497" s="7"/>
      <c r="BJ11497" s="7"/>
      <c r="BK11497" s="7"/>
      <c r="BL11497" s="7"/>
      <c r="BM11497" s="7"/>
      <c r="BP11497" s="7"/>
      <c r="BQ11497" s="7"/>
      <c r="BR11497" s="7"/>
      <c r="BS11497" s="7"/>
      <c r="BT11497" s="7"/>
      <c r="BU11497" s="7"/>
      <c r="BV11497" s="7"/>
      <c r="BW11497" s="7"/>
    </row>
    <row r="11498" spans="43:75" x14ac:dyDescent="0.2">
      <c r="AQ11498" s="7"/>
      <c r="AR11498" s="7"/>
      <c r="AS11498" s="7"/>
      <c r="AT11498" s="7"/>
      <c r="AU11498" s="7"/>
      <c r="AV11498" s="234"/>
      <c r="AX11498" s="7"/>
      <c r="AY11498" s="7"/>
      <c r="AZ11498" s="7"/>
      <c r="BA11498" s="7"/>
      <c r="BB11498" s="7"/>
      <c r="BC11498" s="7"/>
      <c r="BD11498" s="7"/>
      <c r="BG11498" s="7"/>
      <c r="BH11498" s="7"/>
      <c r="BI11498" s="7"/>
      <c r="BJ11498" s="7"/>
      <c r="BK11498" s="7"/>
      <c r="BL11498" s="7"/>
      <c r="BM11498" s="7"/>
      <c r="BP11498" s="7"/>
      <c r="BQ11498" s="7"/>
      <c r="BR11498" s="7"/>
      <c r="BS11498" s="7"/>
      <c r="BT11498" s="7"/>
      <c r="BU11498" s="7"/>
      <c r="BV11498" s="7"/>
      <c r="BW11498" s="7"/>
    </row>
    <row r="11499" spans="43:75" x14ac:dyDescent="0.2">
      <c r="AQ11499" s="7"/>
      <c r="AR11499" s="7"/>
      <c r="AS11499" s="7"/>
      <c r="AT11499" s="7"/>
      <c r="AU11499" s="7"/>
      <c r="AV11499" s="234"/>
      <c r="AX11499" s="7"/>
      <c r="AY11499" s="7"/>
      <c r="AZ11499" s="7"/>
      <c r="BA11499" s="7"/>
      <c r="BB11499" s="7"/>
      <c r="BC11499" s="7"/>
      <c r="BD11499" s="7"/>
      <c r="BG11499" s="7"/>
      <c r="BH11499" s="7"/>
      <c r="BI11499" s="7"/>
      <c r="BJ11499" s="7"/>
      <c r="BK11499" s="7"/>
      <c r="BL11499" s="7"/>
      <c r="BM11499" s="7"/>
      <c r="BP11499" s="7"/>
      <c r="BQ11499" s="7"/>
      <c r="BR11499" s="7"/>
      <c r="BS11499" s="7"/>
      <c r="BT11499" s="7"/>
      <c r="BU11499" s="7"/>
      <c r="BV11499" s="7"/>
      <c r="BW11499" s="7"/>
    </row>
    <row r="11500" spans="43:75" x14ac:dyDescent="0.2">
      <c r="AQ11500" s="7"/>
      <c r="AR11500" s="7"/>
      <c r="AS11500" s="7"/>
      <c r="AT11500" s="7"/>
      <c r="AU11500" s="7"/>
      <c r="AV11500" s="234"/>
      <c r="AX11500" s="7"/>
      <c r="AY11500" s="7"/>
      <c r="AZ11500" s="7"/>
      <c r="BA11500" s="7"/>
      <c r="BB11500" s="7"/>
      <c r="BC11500" s="7"/>
      <c r="BD11500" s="7"/>
      <c r="BG11500" s="7"/>
      <c r="BH11500" s="7"/>
      <c r="BI11500" s="7"/>
      <c r="BJ11500" s="7"/>
      <c r="BK11500" s="7"/>
      <c r="BL11500" s="7"/>
      <c r="BM11500" s="7"/>
      <c r="BP11500" s="7"/>
      <c r="BQ11500" s="7"/>
      <c r="BR11500" s="7"/>
      <c r="BS11500" s="7"/>
      <c r="BT11500" s="7"/>
      <c r="BU11500" s="7"/>
      <c r="BV11500" s="7"/>
      <c r="BW11500" s="7"/>
    </row>
    <row r="11501" spans="43:75" x14ac:dyDescent="0.2">
      <c r="AQ11501" s="7"/>
      <c r="AR11501" s="7"/>
      <c r="AS11501" s="7"/>
      <c r="AT11501" s="7"/>
      <c r="AU11501" s="7"/>
      <c r="AV11501" s="234"/>
      <c r="AX11501" s="7"/>
      <c r="AY11501" s="7"/>
      <c r="AZ11501" s="7"/>
      <c r="BA11501" s="7"/>
      <c r="BB11501" s="7"/>
      <c r="BC11501" s="7"/>
      <c r="BD11501" s="7"/>
      <c r="BG11501" s="7"/>
      <c r="BH11501" s="7"/>
      <c r="BI11501" s="7"/>
      <c r="BJ11501" s="7"/>
      <c r="BK11501" s="7"/>
      <c r="BL11501" s="7"/>
      <c r="BM11501" s="7"/>
      <c r="BP11501" s="7"/>
      <c r="BQ11501" s="7"/>
      <c r="BR11501" s="7"/>
      <c r="BS11501" s="7"/>
      <c r="BT11501" s="7"/>
      <c r="BU11501" s="7"/>
      <c r="BV11501" s="7"/>
      <c r="BW11501" s="7"/>
    </row>
    <row r="11502" spans="43:75" x14ac:dyDescent="0.2">
      <c r="AQ11502" s="7"/>
      <c r="AR11502" s="7"/>
      <c r="AS11502" s="7"/>
      <c r="AT11502" s="7"/>
      <c r="AU11502" s="7"/>
      <c r="AV11502" s="234"/>
      <c r="AX11502" s="7"/>
      <c r="AY11502" s="7"/>
      <c r="AZ11502" s="7"/>
      <c r="BA11502" s="7"/>
      <c r="BB11502" s="7"/>
      <c r="BC11502" s="7"/>
      <c r="BD11502" s="7"/>
      <c r="BG11502" s="7"/>
      <c r="BH11502" s="7"/>
      <c r="BI11502" s="7"/>
      <c r="BJ11502" s="7"/>
      <c r="BK11502" s="7"/>
      <c r="BL11502" s="7"/>
      <c r="BM11502" s="7"/>
      <c r="BP11502" s="7"/>
      <c r="BQ11502" s="7"/>
      <c r="BR11502" s="7"/>
      <c r="BS11502" s="7"/>
      <c r="BT11502" s="7"/>
      <c r="BU11502" s="7"/>
      <c r="BV11502" s="7"/>
      <c r="BW11502" s="7"/>
    </row>
    <row r="11503" spans="43:75" x14ac:dyDescent="0.2">
      <c r="AQ11503" s="7"/>
      <c r="AR11503" s="7"/>
      <c r="AS11503" s="7"/>
      <c r="AT11503" s="7"/>
      <c r="AU11503" s="7"/>
      <c r="AV11503" s="234"/>
      <c r="AX11503" s="7"/>
      <c r="AY11503" s="7"/>
      <c r="AZ11503" s="7"/>
      <c r="BA11503" s="7"/>
      <c r="BB11503" s="7"/>
      <c r="BC11503" s="7"/>
      <c r="BD11503" s="7"/>
      <c r="BG11503" s="7"/>
      <c r="BH11503" s="7"/>
      <c r="BI11503" s="7"/>
      <c r="BJ11503" s="7"/>
      <c r="BK11503" s="7"/>
      <c r="BL11503" s="7"/>
      <c r="BM11503" s="7"/>
      <c r="BP11503" s="7"/>
      <c r="BQ11503" s="7"/>
      <c r="BR11503" s="7"/>
      <c r="BS11503" s="7"/>
      <c r="BT11503" s="7"/>
      <c r="BU11503" s="7"/>
      <c r="BV11503" s="7"/>
      <c r="BW11503" s="7"/>
    </row>
    <row r="11504" spans="43:75" x14ac:dyDescent="0.2">
      <c r="AQ11504" s="7"/>
      <c r="AR11504" s="7"/>
      <c r="AS11504" s="7"/>
      <c r="AT11504" s="7"/>
      <c r="AU11504" s="7"/>
      <c r="AV11504" s="234"/>
      <c r="AX11504" s="7"/>
      <c r="AY11504" s="7"/>
      <c r="AZ11504" s="7"/>
      <c r="BA11504" s="7"/>
      <c r="BB11504" s="7"/>
      <c r="BC11504" s="7"/>
      <c r="BD11504" s="7"/>
      <c r="BG11504" s="7"/>
      <c r="BH11504" s="7"/>
      <c r="BI11504" s="7"/>
      <c r="BJ11504" s="7"/>
      <c r="BK11504" s="7"/>
      <c r="BL11504" s="7"/>
      <c r="BM11504" s="7"/>
      <c r="BP11504" s="7"/>
      <c r="BQ11504" s="7"/>
      <c r="BR11504" s="7"/>
      <c r="BS11504" s="7"/>
      <c r="BT11504" s="7"/>
      <c r="BU11504" s="7"/>
      <c r="BV11504" s="7"/>
      <c r="BW11504" s="7"/>
    </row>
    <row r="11505" spans="43:75" x14ac:dyDescent="0.2">
      <c r="AQ11505" s="7"/>
      <c r="AR11505" s="7"/>
      <c r="AS11505" s="7"/>
      <c r="AT11505" s="7"/>
      <c r="AU11505" s="7"/>
      <c r="AV11505" s="234"/>
      <c r="AX11505" s="7"/>
      <c r="AY11505" s="7"/>
      <c r="AZ11505" s="7"/>
      <c r="BA11505" s="7"/>
      <c r="BB11505" s="7"/>
      <c r="BC11505" s="7"/>
      <c r="BD11505" s="7"/>
      <c r="BG11505" s="7"/>
      <c r="BH11505" s="7"/>
      <c r="BI11505" s="7"/>
      <c r="BJ11505" s="7"/>
      <c r="BK11505" s="7"/>
      <c r="BL11505" s="7"/>
      <c r="BM11505" s="7"/>
      <c r="BP11505" s="7"/>
      <c r="BQ11505" s="7"/>
      <c r="BR11505" s="7"/>
      <c r="BS11505" s="7"/>
      <c r="BT11505" s="7"/>
      <c r="BU11505" s="7"/>
      <c r="BV11505" s="7"/>
      <c r="BW11505" s="7"/>
    </row>
    <row r="11506" spans="43:75" x14ac:dyDescent="0.2">
      <c r="AQ11506" s="7"/>
      <c r="AR11506" s="7"/>
      <c r="AS11506" s="7"/>
      <c r="AT11506" s="7"/>
      <c r="AU11506" s="7"/>
      <c r="AV11506" s="234"/>
      <c r="AX11506" s="7"/>
      <c r="AY11506" s="7"/>
      <c r="AZ11506" s="7"/>
      <c r="BA11506" s="7"/>
      <c r="BB11506" s="7"/>
      <c r="BC11506" s="7"/>
      <c r="BD11506" s="7"/>
      <c r="BG11506" s="7"/>
      <c r="BH11506" s="7"/>
      <c r="BI11506" s="7"/>
      <c r="BJ11506" s="7"/>
      <c r="BK11506" s="7"/>
      <c r="BL11506" s="7"/>
      <c r="BM11506" s="7"/>
      <c r="BP11506" s="7"/>
      <c r="BQ11506" s="7"/>
      <c r="BR11506" s="7"/>
      <c r="BS11506" s="7"/>
      <c r="BT11506" s="7"/>
      <c r="BU11506" s="7"/>
      <c r="BV11506" s="7"/>
      <c r="BW11506" s="7"/>
    </row>
    <row r="11507" spans="43:75" x14ac:dyDescent="0.2">
      <c r="AQ11507" s="7"/>
      <c r="AR11507" s="7"/>
      <c r="AS11507" s="7"/>
      <c r="AT11507" s="7"/>
      <c r="AU11507" s="7"/>
      <c r="AV11507" s="234"/>
      <c r="AX11507" s="7"/>
      <c r="AY11507" s="7"/>
      <c r="AZ11507" s="7"/>
      <c r="BA11507" s="7"/>
      <c r="BB11507" s="7"/>
      <c r="BC11507" s="7"/>
      <c r="BD11507" s="7"/>
      <c r="BG11507" s="7"/>
      <c r="BH11507" s="7"/>
      <c r="BI11507" s="7"/>
      <c r="BJ11507" s="7"/>
      <c r="BK11507" s="7"/>
      <c r="BL11507" s="7"/>
      <c r="BM11507" s="7"/>
      <c r="BP11507" s="7"/>
      <c r="BQ11507" s="7"/>
      <c r="BR11507" s="7"/>
      <c r="BS11507" s="7"/>
      <c r="BT11507" s="7"/>
      <c r="BU11507" s="7"/>
      <c r="BV11507" s="7"/>
      <c r="BW11507" s="7"/>
    </row>
    <row r="11508" spans="43:75" x14ac:dyDescent="0.2">
      <c r="AQ11508" s="7"/>
      <c r="AR11508" s="7"/>
      <c r="AS11508" s="7"/>
      <c r="AT11508" s="7"/>
      <c r="AU11508" s="7"/>
      <c r="AV11508" s="234"/>
      <c r="AX11508" s="7"/>
      <c r="AY11508" s="7"/>
      <c r="AZ11508" s="7"/>
      <c r="BA11508" s="7"/>
      <c r="BB11508" s="7"/>
      <c r="BC11508" s="7"/>
      <c r="BD11508" s="7"/>
      <c r="BG11508" s="7"/>
      <c r="BH11508" s="7"/>
      <c r="BI11508" s="7"/>
      <c r="BJ11508" s="7"/>
      <c r="BK11508" s="7"/>
      <c r="BL11508" s="7"/>
      <c r="BM11508" s="7"/>
      <c r="BP11508" s="7"/>
      <c r="BQ11508" s="7"/>
      <c r="BR11508" s="7"/>
      <c r="BS11508" s="7"/>
      <c r="BT11508" s="7"/>
      <c r="BU11508" s="7"/>
      <c r="BV11508" s="7"/>
      <c r="BW11508" s="7"/>
    </row>
    <row r="11509" spans="43:75" x14ac:dyDescent="0.2">
      <c r="AQ11509" s="7"/>
      <c r="AR11509" s="7"/>
      <c r="AS11509" s="7"/>
      <c r="AT11509" s="7"/>
      <c r="AU11509" s="7"/>
      <c r="AV11509" s="234"/>
      <c r="AX11509" s="7"/>
      <c r="AY11509" s="7"/>
      <c r="AZ11509" s="7"/>
      <c r="BA11509" s="7"/>
      <c r="BB11509" s="7"/>
      <c r="BC11509" s="7"/>
      <c r="BD11509" s="7"/>
      <c r="BG11509" s="7"/>
      <c r="BH11509" s="7"/>
      <c r="BI11509" s="7"/>
      <c r="BJ11509" s="7"/>
      <c r="BK11509" s="7"/>
      <c r="BL11509" s="7"/>
      <c r="BM11509" s="7"/>
      <c r="BP11509" s="7"/>
      <c r="BQ11509" s="7"/>
      <c r="BR11509" s="7"/>
      <c r="BS11509" s="7"/>
      <c r="BT11509" s="7"/>
      <c r="BU11509" s="7"/>
      <c r="BV11509" s="7"/>
      <c r="BW11509" s="7"/>
    </row>
    <row r="11510" spans="43:75" x14ac:dyDescent="0.2">
      <c r="AQ11510" s="7"/>
      <c r="AR11510" s="7"/>
      <c r="AS11510" s="7"/>
      <c r="AT11510" s="7"/>
      <c r="AU11510" s="7"/>
      <c r="AV11510" s="234"/>
      <c r="AX11510" s="7"/>
      <c r="AY11510" s="7"/>
      <c r="AZ11510" s="7"/>
      <c r="BA11510" s="7"/>
      <c r="BB11510" s="7"/>
      <c r="BC11510" s="7"/>
      <c r="BD11510" s="7"/>
      <c r="BG11510" s="7"/>
      <c r="BH11510" s="7"/>
      <c r="BI11510" s="7"/>
      <c r="BJ11510" s="7"/>
      <c r="BK11510" s="7"/>
      <c r="BL11510" s="7"/>
      <c r="BM11510" s="7"/>
      <c r="BP11510" s="7"/>
      <c r="BQ11510" s="7"/>
      <c r="BR11510" s="7"/>
      <c r="BS11510" s="7"/>
      <c r="BT11510" s="7"/>
      <c r="BU11510" s="7"/>
      <c r="BV11510" s="7"/>
      <c r="BW11510" s="7"/>
    </row>
    <row r="11511" spans="43:75" x14ac:dyDescent="0.2">
      <c r="AQ11511" s="7"/>
      <c r="AR11511" s="7"/>
      <c r="AS11511" s="7"/>
      <c r="AT11511" s="7"/>
      <c r="AU11511" s="7"/>
      <c r="AV11511" s="234"/>
      <c r="AX11511" s="7"/>
      <c r="AY11511" s="7"/>
      <c r="AZ11511" s="7"/>
      <c r="BA11511" s="7"/>
      <c r="BB11511" s="7"/>
      <c r="BC11511" s="7"/>
      <c r="BD11511" s="7"/>
      <c r="BG11511" s="7"/>
      <c r="BH11511" s="7"/>
      <c r="BI11511" s="7"/>
      <c r="BJ11511" s="7"/>
      <c r="BK11511" s="7"/>
      <c r="BL11511" s="7"/>
      <c r="BM11511" s="7"/>
      <c r="BP11511" s="7"/>
      <c r="BQ11511" s="7"/>
      <c r="BR11511" s="7"/>
      <c r="BS11511" s="7"/>
      <c r="BT11511" s="7"/>
      <c r="BU11511" s="7"/>
      <c r="BV11511" s="7"/>
      <c r="BW11511" s="7"/>
    </row>
    <row r="11512" spans="43:75" x14ac:dyDescent="0.2">
      <c r="AQ11512" s="7"/>
      <c r="AR11512" s="7"/>
      <c r="AS11512" s="7"/>
      <c r="AT11512" s="7"/>
      <c r="AU11512" s="7"/>
      <c r="AV11512" s="234"/>
      <c r="AX11512" s="7"/>
      <c r="AY11512" s="7"/>
      <c r="AZ11512" s="7"/>
      <c r="BA11512" s="7"/>
      <c r="BB11512" s="7"/>
      <c r="BC11512" s="7"/>
      <c r="BD11512" s="7"/>
      <c r="BG11512" s="7"/>
      <c r="BH11512" s="7"/>
      <c r="BI11512" s="7"/>
      <c r="BJ11512" s="7"/>
      <c r="BK11512" s="7"/>
      <c r="BL11512" s="7"/>
      <c r="BM11512" s="7"/>
      <c r="BP11512" s="7"/>
      <c r="BQ11512" s="7"/>
      <c r="BR11512" s="7"/>
      <c r="BS11512" s="7"/>
      <c r="BT11512" s="7"/>
      <c r="BU11512" s="7"/>
      <c r="BV11512" s="7"/>
      <c r="BW11512" s="7"/>
    </row>
    <row r="11513" spans="43:75" x14ac:dyDescent="0.2">
      <c r="AQ11513" s="7"/>
      <c r="AR11513" s="7"/>
      <c r="AS11513" s="7"/>
      <c r="AT11513" s="7"/>
      <c r="AU11513" s="7"/>
      <c r="AV11513" s="234"/>
      <c r="AX11513" s="7"/>
      <c r="AY11513" s="7"/>
      <c r="AZ11513" s="7"/>
      <c r="BA11513" s="7"/>
      <c r="BB11513" s="7"/>
      <c r="BC11513" s="7"/>
      <c r="BD11513" s="7"/>
      <c r="BG11513" s="7"/>
      <c r="BH11513" s="7"/>
      <c r="BI11513" s="7"/>
      <c r="BJ11513" s="7"/>
      <c r="BK11513" s="7"/>
      <c r="BL11513" s="7"/>
      <c r="BM11513" s="7"/>
      <c r="BP11513" s="7"/>
      <c r="BQ11513" s="7"/>
      <c r="BR11513" s="7"/>
      <c r="BS11513" s="7"/>
      <c r="BT11513" s="7"/>
      <c r="BU11513" s="7"/>
      <c r="BV11513" s="7"/>
      <c r="BW11513" s="7"/>
    </row>
    <row r="11514" spans="43:75" x14ac:dyDescent="0.2">
      <c r="AQ11514" s="7"/>
      <c r="AR11514" s="7"/>
      <c r="AS11514" s="7"/>
      <c r="AT11514" s="7"/>
      <c r="AU11514" s="7"/>
      <c r="AV11514" s="234"/>
      <c r="AX11514" s="7"/>
      <c r="AY11514" s="7"/>
      <c r="AZ11514" s="7"/>
      <c r="BA11514" s="7"/>
      <c r="BB11514" s="7"/>
      <c r="BC11514" s="7"/>
      <c r="BD11514" s="7"/>
      <c r="BG11514" s="7"/>
      <c r="BH11514" s="7"/>
      <c r="BI11514" s="7"/>
      <c r="BJ11514" s="7"/>
      <c r="BK11514" s="7"/>
      <c r="BL11514" s="7"/>
      <c r="BM11514" s="7"/>
      <c r="BP11514" s="7"/>
      <c r="BQ11514" s="7"/>
      <c r="BR11514" s="7"/>
      <c r="BS11514" s="7"/>
      <c r="BT11514" s="7"/>
      <c r="BU11514" s="7"/>
      <c r="BV11514" s="7"/>
      <c r="BW11514" s="7"/>
    </row>
    <row r="11515" spans="43:75" x14ac:dyDescent="0.2">
      <c r="AQ11515" s="7"/>
      <c r="AR11515" s="7"/>
      <c r="AS11515" s="7"/>
      <c r="AT11515" s="7"/>
      <c r="AU11515" s="7"/>
      <c r="AV11515" s="234"/>
      <c r="AX11515" s="7"/>
      <c r="AY11515" s="7"/>
      <c r="AZ11515" s="7"/>
      <c r="BA11515" s="7"/>
      <c r="BB11515" s="7"/>
      <c r="BC11515" s="7"/>
      <c r="BD11515" s="7"/>
      <c r="BG11515" s="7"/>
      <c r="BH11515" s="7"/>
      <c r="BI11515" s="7"/>
      <c r="BJ11515" s="7"/>
      <c r="BK11515" s="7"/>
      <c r="BL11515" s="7"/>
      <c r="BM11515" s="7"/>
      <c r="BP11515" s="7"/>
      <c r="BQ11515" s="7"/>
      <c r="BR11515" s="7"/>
      <c r="BS11515" s="7"/>
      <c r="BT11515" s="7"/>
      <c r="BU11515" s="7"/>
      <c r="BV11515" s="7"/>
      <c r="BW11515" s="7"/>
    </row>
    <row r="11516" spans="43:75" x14ac:dyDescent="0.2">
      <c r="AQ11516" s="7"/>
      <c r="AR11516" s="7"/>
      <c r="AS11516" s="7"/>
      <c r="AT11516" s="7"/>
      <c r="AU11516" s="7"/>
      <c r="AV11516" s="234"/>
      <c r="AX11516" s="7"/>
      <c r="AY11516" s="7"/>
      <c r="AZ11516" s="7"/>
      <c r="BA11516" s="7"/>
      <c r="BB11516" s="7"/>
      <c r="BC11516" s="7"/>
      <c r="BD11516" s="7"/>
      <c r="BG11516" s="7"/>
      <c r="BH11516" s="7"/>
      <c r="BI11516" s="7"/>
      <c r="BJ11516" s="7"/>
      <c r="BK11516" s="7"/>
      <c r="BL11516" s="7"/>
      <c r="BM11516" s="7"/>
      <c r="BP11516" s="7"/>
      <c r="BQ11516" s="7"/>
      <c r="BR11516" s="7"/>
      <c r="BS11516" s="7"/>
      <c r="BT11516" s="7"/>
      <c r="BU11516" s="7"/>
      <c r="BV11516" s="7"/>
      <c r="BW11516" s="7"/>
    </row>
    <row r="11517" spans="43:75" x14ac:dyDescent="0.2">
      <c r="AQ11517" s="7"/>
      <c r="AR11517" s="7"/>
      <c r="AS11517" s="7"/>
      <c r="AT11517" s="7"/>
      <c r="AU11517" s="7"/>
      <c r="AV11517" s="234"/>
      <c r="AX11517" s="7"/>
      <c r="AY11517" s="7"/>
      <c r="AZ11517" s="7"/>
      <c r="BA11517" s="7"/>
      <c r="BB11517" s="7"/>
      <c r="BC11517" s="7"/>
      <c r="BD11517" s="7"/>
      <c r="BG11517" s="7"/>
      <c r="BH11517" s="7"/>
      <c r="BI11517" s="7"/>
      <c r="BJ11517" s="7"/>
      <c r="BK11517" s="7"/>
      <c r="BL11517" s="7"/>
      <c r="BM11517" s="7"/>
      <c r="BP11517" s="7"/>
      <c r="BQ11517" s="7"/>
      <c r="BR11517" s="7"/>
      <c r="BS11517" s="7"/>
      <c r="BT11517" s="7"/>
      <c r="BU11517" s="7"/>
      <c r="BV11517" s="7"/>
      <c r="BW11517" s="7"/>
    </row>
    <row r="11518" spans="43:75" x14ac:dyDescent="0.2">
      <c r="AQ11518" s="7"/>
      <c r="AR11518" s="7"/>
      <c r="AS11518" s="7"/>
      <c r="AT11518" s="7"/>
      <c r="AU11518" s="7"/>
      <c r="AV11518" s="234"/>
      <c r="AX11518" s="7"/>
      <c r="AY11518" s="7"/>
      <c r="AZ11518" s="7"/>
      <c r="BA11518" s="7"/>
      <c r="BB11518" s="7"/>
      <c r="BC11518" s="7"/>
      <c r="BD11518" s="7"/>
      <c r="BG11518" s="7"/>
      <c r="BH11518" s="7"/>
      <c r="BI11518" s="7"/>
      <c r="BJ11518" s="7"/>
      <c r="BK11518" s="7"/>
      <c r="BL11518" s="7"/>
      <c r="BM11518" s="7"/>
      <c r="BP11518" s="7"/>
      <c r="BQ11518" s="7"/>
      <c r="BR11518" s="7"/>
      <c r="BS11518" s="7"/>
      <c r="BT11518" s="7"/>
      <c r="BU11518" s="7"/>
      <c r="BV11518" s="7"/>
      <c r="BW11518" s="7"/>
    </row>
    <row r="11519" spans="43:75" x14ac:dyDescent="0.2">
      <c r="AQ11519" s="7"/>
      <c r="AR11519" s="7"/>
      <c r="AS11519" s="7"/>
      <c r="AT11519" s="7"/>
      <c r="AU11519" s="7"/>
      <c r="AV11519" s="234"/>
      <c r="AX11519" s="7"/>
      <c r="AY11519" s="7"/>
      <c r="AZ11519" s="7"/>
      <c r="BA11519" s="7"/>
      <c r="BB11519" s="7"/>
      <c r="BC11519" s="7"/>
      <c r="BD11519" s="7"/>
      <c r="BG11519" s="7"/>
      <c r="BH11519" s="7"/>
      <c r="BI11519" s="7"/>
      <c r="BJ11519" s="7"/>
      <c r="BK11519" s="7"/>
      <c r="BL11519" s="7"/>
      <c r="BM11519" s="7"/>
      <c r="BP11519" s="7"/>
      <c r="BQ11519" s="7"/>
      <c r="BR11519" s="7"/>
      <c r="BS11519" s="7"/>
      <c r="BT11519" s="7"/>
      <c r="BU11519" s="7"/>
      <c r="BV11519" s="7"/>
      <c r="BW11519" s="7"/>
    </row>
    <row r="11520" spans="43:75" x14ac:dyDescent="0.2">
      <c r="AQ11520" s="7"/>
      <c r="AR11520" s="7"/>
      <c r="AS11520" s="7"/>
      <c r="AT11520" s="7"/>
      <c r="AU11520" s="7"/>
      <c r="AV11520" s="234"/>
      <c r="AX11520" s="7"/>
      <c r="AY11520" s="7"/>
      <c r="AZ11520" s="7"/>
      <c r="BA11520" s="7"/>
      <c r="BB11520" s="7"/>
      <c r="BC11520" s="7"/>
      <c r="BD11520" s="7"/>
      <c r="BG11520" s="7"/>
      <c r="BH11520" s="7"/>
      <c r="BI11520" s="7"/>
      <c r="BJ11520" s="7"/>
      <c r="BK11520" s="7"/>
      <c r="BL11520" s="7"/>
      <c r="BM11520" s="7"/>
      <c r="BP11520" s="7"/>
      <c r="BQ11520" s="7"/>
      <c r="BR11520" s="7"/>
      <c r="BS11520" s="7"/>
      <c r="BT11520" s="7"/>
      <c r="BU11520" s="7"/>
      <c r="BV11520" s="7"/>
      <c r="BW11520" s="7"/>
    </row>
    <row r="11521" spans="43:75" x14ac:dyDescent="0.2">
      <c r="AQ11521" s="7"/>
      <c r="AR11521" s="7"/>
      <c r="AS11521" s="7"/>
      <c r="AT11521" s="7"/>
      <c r="AU11521" s="7"/>
      <c r="AV11521" s="234"/>
      <c r="AX11521" s="7"/>
      <c r="AY11521" s="7"/>
      <c r="AZ11521" s="7"/>
      <c r="BA11521" s="7"/>
      <c r="BB11521" s="7"/>
      <c r="BC11521" s="7"/>
      <c r="BD11521" s="7"/>
      <c r="BG11521" s="7"/>
      <c r="BH11521" s="7"/>
      <c r="BI11521" s="7"/>
      <c r="BJ11521" s="7"/>
      <c r="BK11521" s="7"/>
      <c r="BL11521" s="7"/>
      <c r="BM11521" s="7"/>
      <c r="BP11521" s="7"/>
      <c r="BQ11521" s="7"/>
      <c r="BR11521" s="7"/>
      <c r="BS11521" s="7"/>
      <c r="BT11521" s="7"/>
      <c r="BU11521" s="7"/>
      <c r="BV11521" s="7"/>
      <c r="BW11521" s="7"/>
    </row>
    <row r="11522" spans="43:75" x14ac:dyDescent="0.2">
      <c r="AQ11522" s="7"/>
      <c r="AR11522" s="7"/>
      <c r="AS11522" s="7"/>
      <c r="AT11522" s="7"/>
      <c r="AU11522" s="7"/>
      <c r="AV11522" s="234"/>
      <c r="AX11522" s="7"/>
      <c r="AY11522" s="7"/>
      <c r="AZ11522" s="7"/>
      <c r="BA11522" s="7"/>
      <c r="BB11522" s="7"/>
      <c r="BC11522" s="7"/>
      <c r="BD11522" s="7"/>
      <c r="BG11522" s="7"/>
      <c r="BH11522" s="7"/>
      <c r="BI11522" s="7"/>
      <c r="BJ11522" s="7"/>
      <c r="BK11522" s="7"/>
      <c r="BL11522" s="7"/>
      <c r="BM11522" s="7"/>
      <c r="BP11522" s="7"/>
      <c r="BQ11522" s="7"/>
      <c r="BR11522" s="7"/>
      <c r="BS11522" s="7"/>
      <c r="BT11522" s="7"/>
      <c r="BU11522" s="7"/>
      <c r="BV11522" s="7"/>
      <c r="BW11522" s="7"/>
    </row>
    <row r="11523" spans="43:75" x14ac:dyDescent="0.2">
      <c r="AQ11523" s="7"/>
      <c r="AR11523" s="7"/>
      <c r="AS11523" s="7"/>
      <c r="AT11523" s="7"/>
      <c r="AU11523" s="7"/>
      <c r="AV11523" s="234"/>
      <c r="AX11523" s="7"/>
      <c r="AY11523" s="7"/>
      <c r="AZ11523" s="7"/>
      <c r="BA11523" s="7"/>
      <c r="BB11523" s="7"/>
      <c r="BC11523" s="7"/>
      <c r="BD11523" s="7"/>
      <c r="BG11523" s="7"/>
      <c r="BH11523" s="7"/>
      <c r="BI11523" s="7"/>
      <c r="BJ11523" s="7"/>
      <c r="BK11523" s="7"/>
      <c r="BL11523" s="7"/>
      <c r="BM11523" s="7"/>
      <c r="BP11523" s="7"/>
      <c r="BQ11523" s="7"/>
      <c r="BR11523" s="7"/>
      <c r="BS11523" s="7"/>
      <c r="BT11523" s="7"/>
      <c r="BU11523" s="7"/>
      <c r="BV11523" s="7"/>
      <c r="BW11523" s="7"/>
    </row>
    <row r="11524" spans="43:75" x14ac:dyDescent="0.2">
      <c r="AQ11524" s="7"/>
      <c r="AR11524" s="7"/>
      <c r="AS11524" s="7"/>
      <c r="AT11524" s="7"/>
      <c r="AU11524" s="7"/>
      <c r="AV11524" s="234"/>
      <c r="AX11524" s="7"/>
      <c r="AY11524" s="7"/>
      <c r="AZ11524" s="7"/>
      <c r="BA11524" s="7"/>
      <c r="BB11524" s="7"/>
      <c r="BC11524" s="7"/>
      <c r="BD11524" s="7"/>
      <c r="BG11524" s="7"/>
      <c r="BH11524" s="7"/>
      <c r="BI11524" s="7"/>
      <c r="BJ11524" s="7"/>
      <c r="BK11524" s="7"/>
      <c r="BL11524" s="7"/>
      <c r="BM11524" s="7"/>
      <c r="BP11524" s="7"/>
      <c r="BQ11524" s="7"/>
      <c r="BR11524" s="7"/>
      <c r="BS11524" s="7"/>
      <c r="BT11524" s="7"/>
      <c r="BU11524" s="7"/>
      <c r="BV11524" s="7"/>
      <c r="BW11524" s="7"/>
    </row>
    <row r="11525" spans="43:75" x14ac:dyDescent="0.2">
      <c r="AQ11525" s="7"/>
      <c r="AR11525" s="7"/>
      <c r="AS11525" s="7"/>
      <c r="AT11525" s="7"/>
      <c r="AU11525" s="7"/>
      <c r="AV11525" s="234"/>
      <c r="AX11525" s="7"/>
      <c r="AY11525" s="7"/>
      <c r="AZ11525" s="7"/>
      <c r="BA11525" s="7"/>
      <c r="BB11525" s="7"/>
      <c r="BC11525" s="7"/>
      <c r="BD11525" s="7"/>
      <c r="BG11525" s="7"/>
      <c r="BH11525" s="7"/>
      <c r="BI11525" s="7"/>
      <c r="BJ11525" s="7"/>
      <c r="BK11525" s="7"/>
      <c r="BL11525" s="7"/>
      <c r="BM11525" s="7"/>
      <c r="BP11525" s="7"/>
      <c r="BQ11525" s="7"/>
      <c r="BR11525" s="7"/>
      <c r="BS11525" s="7"/>
      <c r="BT11525" s="7"/>
      <c r="BU11525" s="7"/>
      <c r="BV11525" s="7"/>
      <c r="BW11525" s="7"/>
    </row>
    <row r="11526" spans="43:75" x14ac:dyDescent="0.2">
      <c r="AQ11526" s="7"/>
      <c r="AR11526" s="7"/>
      <c r="AS11526" s="7"/>
      <c r="AT11526" s="7"/>
      <c r="AU11526" s="7"/>
      <c r="AV11526" s="234"/>
      <c r="AX11526" s="7"/>
      <c r="AY11526" s="7"/>
      <c r="AZ11526" s="7"/>
      <c r="BA11526" s="7"/>
      <c r="BB11526" s="7"/>
      <c r="BC11526" s="7"/>
      <c r="BD11526" s="7"/>
      <c r="BG11526" s="7"/>
      <c r="BH11526" s="7"/>
      <c r="BI11526" s="7"/>
      <c r="BJ11526" s="7"/>
      <c r="BK11526" s="7"/>
      <c r="BL11526" s="7"/>
      <c r="BM11526" s="7"/>
      <c r="BP11526" s="7"/>
      <c r="BQ11526" s="7"/>
      <c r="BR11526" s="7"/>
      <c r="BS11526" s="7"/>
      <c r="BT11526" s="7"/>
      <c r="BU11526" s="7"/>
      <c r="BV11526" s="7"/>
      <c r="BW11526" s="7"/>
    </row>
    <row r="11527" spans="43:75" x14ac:dyDescent="0.2">
      <c r="AQ11527" s="7"/>
      <c r="AR11527" s="7"/>
      <c r="AS11527" s="7"/>
      <c r="AT11527" s="7"/>
      <c r="AU11527" s="7"/>
      <c r="AV11527" s="234"/>
      <c r="AX11527" s="7"/>
      <c r="AY11527" s="7"/>
      <c r="AZ11527" s="7"/>
      <c r="BA11527" s="7"/>
      <c r="BB11527" s="7"/>
      <c r="BC11527" s="7"/>
      <c r="BD11527" s="7"/>
      <c r="BG11527" s="7"/>
      <c r="BH11527" s="7"/>
      <c r="BI11527" s="7"/>
      <c r="BJ11527" s="7"/>
      <c r="BK11527" s="7"/>
      <c r="BL11527" s="7"/>
      <c r="BM11527" s="7"/>
      <c r="BP11527" s="7"/>
      <c r="BQ11527" s="7"/>
      <c r="BR11527" s="7"/>
      <c r="BS11527" s="7"/>
      <c r="BT11527" s="7"/>
      <c r="BU11527" s="7"/>
      <c r="BV11527" s="7"/>
      <c r="BW11527" s="7"/>
    </row>
    <row r="11528" spans="43:75" x14ac:dyDescent="0.2">
      <c r="AQ11528" s="7"/>
      <c r="AR11528" s="7"/>
      <c r="AS11528" s="7"/>
      <c r="AT11528" s="7"/>
      <c r="AU11528" s="7"/>
      <c r="AV11528" s="234"/>
      <c r="AX11528" s="7"/>
      <c r="AY11528" s="7"/>
      <c r="AZ11528" s="7"/>
      <c r="BA11528" s="7"/>
      <c r="BB11528" s="7"/>
      <c r="BC11528" s="7"/>
      <c r="BD11528" s="7"/>
      <c r="BG11528" s="7"/>
      <c r="BH11528" s="7"/>
      <c r="BI11528" s="7"/>
      <c r="BJ11528" s="7"/>
      <c r="BK11528" s="7"/>
      <c r="BL11528" s="7"/>
      <c r="BM11528" s="7"/>
      <c r="BP11528" s="7"/>
      <c r="BQ11528" s="7"/>
      <c r="BR11528" s="7"/>
      <c r="BS11528" s="7"/>
      <c r="BT11528" s="7"/>
      <c r="BU11528" s="7"/>
      <c r="BV11528" s="7"/>
      <c r="BW11528" s="7"/>
    </row>
    <row r="11529" spans="43:75" x14ac:dyDescent="0.2">
      <c r="AQ11529" s="7"/>
      <c r="AR11529" s="7"/>
      <c r="AS11529" s="7"/>
      <c r="AT11529" s="7"/>
      <c r="AU11529" s="7"/>
      <c r="AV11529" s="234"/>
      <c r="AX11529" s="7"/>
      <c r="AY11529" s="7"/>
      <c r="AZ11529" s="7"/>
      <c r="BA11529" s="7"/>
      <c r="BB11529" s="7"/>
      <c r="BC11529" s="7"/>
      <c r="BD11529" s="7"/>
      <c r="BG11529" s="7"/>
      <c r="BH11529" s="7"/>
      <c r="BI11529" s="7"/>
      <c r="BJ11529" s="7"/>
      <c r="BK11529" s="7"/>
      <c r="BL11529" s="7"/>
      <c r="BM11529" s="7"/>
      <c r="BP11529" s="7"/>
      <c r="BQ11529" s="7"/>
      <c r="BR11529" s="7"/>
      <c r="BS11529" s="7"/>
      <c r="BT11529" s="7"/>
      <c r="BU11529" s="7"/>
      <c r="BV11529" s="7"/>
      <c r="BW11529" s="7"/>
    </row>
    <row r="11530" spans="43:75" x14ac:dyDescent="0.2">
      <c r="AQ11530" s="7"/>
      <c r="AR11530" s="7"/>
      <c r="AS11530" s="7"/>
      <c r="AT11530" s="7"/>
      <c r="AU11530" s="7"/>
      <c r="AV11530" s="234"/>
      <c r="AX11530" s="7"/>
      <c r="AY11530" s="7"/>
      <c r="AZ11530" s="7"/>
      <c r="BA11530" s="7"/>
      <c r="BB11530" s="7"/>
      <c r="BC11530" s="7"/>
      <c r="BD11530" s="7"/>
      <c r="BG11530" s="7"/>
      <c r="BH11530" s="7"/>
      <c r="BI11530" s="7"/>
      <c r="BJ11530" s="7"/>
      <c r="BK11530" s="7"/>
      <c r="BL11530" s="7"/>
      <c r="BM11530" s="7"/>
      <c r="BP11530" s="7"/>
      <c r="BQ11530" s="7"/>
      <c r="BR11530" s="7"/>
      <c r="BS11530" s="7"/>
      <c r="BT11530" s="7"/>
      <c r="BU11530" s="7"/>
      <c r="BV11530" s="7"/>
      <c r="BW11530" s="7"/>
    </row>
    <row r="11531" spans="43:75" x14ac:dyDescent="0.2">
      <c r="AQ11531" s="7"/>
      <c r="AR11531" s="7"/>
      <c r="AS11531" s="7"/>
      <c r="AT11531" s="7"/>
      <c r="AU11531" s="7"/>
      <c r="AV11531" s="234"/>
      <c r="AX11531" s="7"/>
      <c r="AY11531" s="7"/>
      <c r="AZ11531" s="7"/>
      <c r="BA11531" s="7"/>
      <c r="BB11531" s="7"/>
      <c r="BC11531" s="7"/>
      <c r="BD11531" s="7"/>
      <c r="BG11531" s="7"/>
      <c r="BH11531" s="7"/>
      <c r="BI11531" s="7"/>
      <c r="BJ11531" s="7"/>
      <c r="BK11531" s="7"/>
      <c r="BL11531" s="7"/>
      <c r="BM11531" s="7"/>
      <c r="BP11531" s="7"/>
      <c r="BQ11531" s="7"/>
      <c r="BR11531" s="7"/>
      <c r="BS11531" s="7"/>
      <c r="BT11531" s="7"/>
      <c r="BU11531" s="7"/>
      <c r="BV11531" s="7"/>
      <c r="BW11531" s="7"/>
    </row>
    <row r="11532" spans="43:75" x14ac:dyDescent="0.2">
      <c r="AQ11532" s="7"/>
      <c r="AR11532" s="7"/>
      <c r="AS11532" s="7"/>
      <c r="AT11532" s="7"/>
      <c r="AU11532" s="7"/>
      <c r="AV11532" s="234"/>
      <c r="AX11532" s="7"/>
      <c r="AY11532" s="7"/>
      <c r="AZ11532" s="7"/>
      <c r="BA11532" s="7"/>
      <c r="BB11532" s="7"/>
      <c r="BC11532" s="7"/>
      <c r="BD11532" s="7"/>
      <c r="BG11532" s="7"/>
      <c r="BH11532" s="7"/>
      <c r="BI11532" s="7"/>
      <c r="BJ11532" s="7"/>
      <c r="BK11532" s="7"/>
      <c r="BL11532" s="7"/>
      <c r="BM11532" s="7"/>
      <c r="BP11532" s="7"/>
      <c r="BQ11532" s="7"/>
      <c r="BR11532" s="7"/>
      <c r="BS11532" s="7"/>
      <c r="BT11532" s="7"/>
      <c r="BU11532" s="7"/>
      <c r="BV11532" s="7"/>
      <c r="BW11532" s="7"/>
    </row>
    <row r="11533" spans="43:75" x14ac:dyDescent="0.2">
      <c r="AQ11533" s="7"/>
      <c r="AR11533" s="7"/>
      <c r="AS11533" s="7"/>
      <c r="AT11533" s="7"/>
      <c r="AU11533" s="7"/>
      <c r="AV11533" s="234"/>
      <c r="AX11533" s="7"/>
      <c r="AY11533" s="7"/>
      <c r="AZ11533" s="7"/>
      <c r="BA11533" s="7"/>
      <c r="BB11533" s="7"/>
      <c r="BC11533" s="7"/>
      <c r="BD11533" s="7"/>
      <c r="BG11533" s="7"/>
      <c r="BH11533" s="7"/>
      <c r="BI11533" s="7"/>
      <c r="BJ11533" s="7"/>
      <c r="BK11533" s="7"/>
      <c r="BL11533" s="7"/>
      <c r="BM11533" s="7"/>
      <c r="BP11533" s="7"/>
      <c r="BQ11533" s="7"/>
      <c r="BR11533" s="7"/>
      <c r="BS11533" s="7"/>
      <c r="BT11533" s="7"/>
      <c r="BU11533" s="7"/>
      <c r="BV11533" s="7"/>
      <c r="BW11533" s="7"/>
    </row>
    <row r="11534" spans="43:75" x14ac:dyDescent="0.2">
      <c r="AQ11534" s="7"/>
      <c r="AR11534" s="7"/>
      <c r="AS11534" s="7"/>
      <c r="AT11534" s="7"/>
      <c r="AU11534" s="7"/>
      <c r="AV11534" s="234"/>
      <c r="AX11534" s="7"/>
      <c r="AY11534" s="7"/>
      <c r="AZ11534" s="7"/>
      <c r="BA11534" s="7"/>
      <c r="BB11534" s="7"/>
      <c r="BC11534" s="7"/>
      <c r="BD11534" s="7"/>
      <c r="BG11534" s="7"/>
      <c r="BH11534" s="7"/>
      <c r="BI11534" s="7"/>
      <c r="BJ11534" s="7"/>
      <c r="BK11534" s="7"/>
      <c r="BL11534" s="7"/>
      <c r="BM11534" s="7"/>
      <c r="BP11534" s="7"/>
      <c r="BQ11534" s="7"/>
      <c r="BR11534" s="7"/>
      <c r="BS11534" s="7"/>
      <c r="BT11534" s="7"/>
      <c r="BU11534" s="7"/>
      <c r="BV11534" s="7"/>
      <c r="BW11534" s="7"/>
    </row>
    <row r="11535" spans="43:75" x14ac:dyDescent="0.2">
      <c r="AQ11535" s="7"/>
      <c r="AR11535" s="7"/>
      <c r="AS11535" s="7"/>
      <c r="AT11535" s="7"/>
      <c r="AU11535" s="7"/>
      <c r="AV11535" s="234"/>
      <c r="AX11535" s="7"/>
      <c r="AY11535" s="7"/>
      <c r="AZ11535" s="7"/>
      <c r="BA11535" s="7"/>
      <c r="BB11535" s="7"/>
      <c r="BC11535" s="7"/>
      <c r="BD11535" s="7"/>
      <c r="BG11535" s="7"/>
      <c r="BH11535" s="7"/>
      <c r="BI11535" s="7"/>
      <c r="BJ11535" s="7"/>
      <c r="BK11535" s="7"/>
      <c r="BL11535" s="7"/>
      <c r="BM11535" s="7"/>
      <c r="BP11535" s="7"/>
      <c r="BQ11535" s="7"/>
      <c r="BR11535" s="7"/>
      <c r="BS11535" s="7"/>
      <c r="BT11535" s="7"/>
      <c r="BU11535" s="7"/>
      <c r="BV11535" s="7"/>
      <c r="BW11535" s="7"/>
    </row>
    <row r="11536" spans="43:75" x14ac:dyDescent="0.2">
      <c r="AQ11536" s="7"/>
      <c r="AR11536" s="7"/>
      <c r="AS11536" s="7"/>
      <c r="AT11536" s="7"/>
      <c r="AU11536" s="7"/>
      <c r="AV11536" s="234"/>
      <c r="AX11536" s="7"/>
      <c r="AY11536" s="7"/>
      <c r="AZ11536" s="7"/>
      <c r="BA11536" s="7"/>
      <c r="BB11536" s="7"/>
      <c r="BC11536" s="7"/>
      <c r="BD11536" s="7"/>
      <c r="BG11536" s="7"/>
      <c r="BH11536" s="7"/>
      <c r="BI11536" s="7"/>
      <c r="BJ11536" s="7"/>
      <c r="BK11536" s="7"/>
      <c r="BL11536" s="7"/>
      <c r="BM11536" s="7"/>
      <c r="BP11536" s="7"/>
      <c r="BQ11536" s="7"/>
      <c r="BR11536" s="7"/>
      <c r="BS11536" s="7"/>
      <c r="BT11536" s="7"/>
      <c r="BU11536" s="7"/>
      <c r="BV11536" s="7"/>
      <c r="BW11536" s="7"/>
    </row>
    <row r="11537" spans="43:75" x14ac:dyDescent="0.2">
      <c r="AQ11537" s="7"/>
      <c r="AR11537" s="7"/>
      <c r="AS11537" s="7"/>
      <c r="AT11537" s="7"/>
      <c r="AU11537" s="7"/>
      <c r="AV11537" s="234"/>
      <c r="AX11537" s="7"/>
      <c r="AY11537" s="7"/>
      <c r="AZ11537" s="7"/>
      <c r="BA11537" s="7"/>
      <c r="BB11537" s="7"/>
      <c r="BC11537" s="7"/>
      <c r="BD11537" s="7"/>
      <c r="BG11537" s="7"/>
      <c r="BH11537" s="7"/>
      <c r="BI11537" s="7"/>
      <c r="BJ11537" s="7"/>
      <c r="BK11537" s="7"/>
      <c r="BL11537" s="7"/>
      <c r="BM11537" s="7"/>
      <c r="BP11537" s="7"/>
      <c r="BQ11537" s="7"/>
      <c r="BR11537" s="7"/>
      <c r="BS11537" s="7"/>
      <c r="BT11537" s="7"/>
      <c r="BU11537" s="7"/>
      <c r="BV11537" s="7"/>
      <c r="BW11537" s="7"/>
    </row>
    <row r="11538" spans="43:75" x14ac:dyDescent="0.2">
      <c r="AQ11538" s="7"/>
      <c r="AR11538" s="7"/>
      <c r="AS11538" s="7"/>
      <c r="AT11538" s="7"/>
      <c r="AU11538" s="7"/>
      <c r="AV11538" s="234"/>
      <c r="AX11538" s="7"/>
      <c r="AY11538" s="7"/>
      <c r="AZ11538" s="7"/>
      <c r="BA11538" s="7"/>
      <c r="BB11538" s="7"/>
      <c r="BC11538" s="7"/>
      <c r="BD11538" s="7"/>
      <c r="BG11538" s="7"/>
      <c r="BH11538" s="7"/>
      <c r="BI11538" s="7"/>
      <c r="BJ11538" s="7"/>
      <c r="BK11538" s="7"/>
      <c r="BL11538" s="7"/>
      <c r="BM11538" s="7"/>
      <c r="BP11538" s="7"/>
      <c r="BQ11538" s="7"/>
      <c r="BR11538" s="7"/>
      <c r="BS11538" s="7"/>
      <c r="BT11538" s="7"/>
      <c r="BU11538" s="7"/>
      <c r="BV11538" s="7"/>
      <c r="BW11538" s="7"/>
    </row>
    <row r="11539" spans="43:75" x14ac:dyDescent="0.2">
      <c r="AQ11539" s="7"/>
      <c r="AR11539" s="7"/>
      <c r="AS11539" s="7"/>
      <c r="AT11539" s="7"/>
      <c r="AU11539" s="7"/>
      <c r="AV11539" s="234"/>
      <c r="AX11539" s="7"/>
      <c r="AY11539" s="7"/>
      <c r="AZ11539" s="7"/>
      <c r="BA11539" s="7"/>
      <c r="BB11539" s="7"/>
      <c r="BC11539" s="7"/>
      <c r="BD11539" s="7"/>
      <c r="BG11539" s="7"/>
      <c r="BH11539" s="7"/>
      <c r="BI11539" s="7"/>
      <c r="BJ11539" s="7"/>
      <c r="BK11539" s="7"/>
      <c r="BL11539" s="7"/>
      <c r="BM11539" s="7"/>
      <c r="BP11539" s="7"/>
      <c r="BQ11539" s="7"/>
      <c r="BR11539" s="7"/>
      <c r="BS11539" s="7"/>
      <c r="BT11539" s="7"/>
      <c r="BU11539" s="7"/>
      <c r="BV11539" s="7"/>
      <c r="BW11539" s="7"/>
    </row>
    <row r="11540" spans="43:75" x14ac:dyDescent="0.2">
      <c r="AQ11540" s="7"/>
      <c r="AR11540" s="7"/>
      <c r="AS11540" s="7"/>
      <c r="AT11540" s="7"/>
      <c r="AU11540" s="7"/>
      <c r="AV11540" s="234"/>
      <c r="AX11540" s="7"/>
      <c r="AY11540" s="7"/>
      <c r="AZ11540" s="7"/>
      <c r="BA11540" s="7"/>
      <c r="BB11540" s="7"/>
      <c r="BC11540" s="7"/>
      <c r="BD11540" s="7"/>
      <c r="BG11540" s="7"/>
      <c r="BH11540" s="7"/>
      <c r="BI11540" s="7"/>
      <c r="BJ11540" s="7"/>
      <c r="BK11540" s="7"/>
      <c r="BL11540" s="7"/>
      <c r="BM11540" s="7"/>
      <c r="BP11540" s="7"/>
      <c r="BQ11540" s="7"/>
      <c r="BR11540" s="7"/>
      <c r="BS11540" s="7"/>
      <c r="BT11540" s="7"/>
      <c r="BU11540" s="7"/>
      <c r="BV11540" s="7"/>
      <c r="BW11540" s="7"/>
    </row>
    <row r="11541" spans="43:75" x14ac:dyDescent="0.2">
      <c r="AQ11541" s="7"/>
      <c r="AR11541" s="7"/>
      <c r="AS11541" s="7"/>
      <c r="AT11541" s="7"/>
      <c r="AU11541" s="7"/>
      <c r="AV11541" s="234"/>
      <c r="AX11541" s="7"/>
      <c r="AY11541" s="7"/>
      <c r="AZ11541" s="7"/>
      <c r="BA11541" s="7"/>
      <c r="BB11541" s="7"/>
      <c r="BC11541" s="7"/>
      <c r="BD11541" s="7"/>
      <c r="BG11541" s="7"/>
      <c r="BH11541" s="7"/>
      <c r="BI11541" s="7"/>
      <c r="BJ11541" s="7"/>
      <c r="BK11541" s="7"/>
      <c r="BL11541" s="7"/>
      <c r="BM11541" s="7"/>
      <c r="BP11541" s="7"/>
      <c r="BQ11541" s="7"/>
      <c r="BR11541" s="7"/>
      <c r="BS11541" s="7"/>
      <c r="BT11541" s="7"/>
      <c r="BU11541" s="7"/>
      <c r="BV11541" s="7"/>
      <c r="BW11541" s="7"/>
    </row>
    <row r="11542" spans="43:75" x14ac:dyDescent="0.2">
      <c r="AQ11542" s="7"/>
      <c r="AR11542" s="7"/>
      <c r="AS11542" s="7"/>
      <c r="AT11542" s="7"/>
      <c r="AU11542" s="7"/>
      <c r="AV11542" s="234"/>
      <c r="AX11542" s="7"/>
      <c r="AY11542" s="7"/>
      <c r="AZ11542" s="7"/>
      <c r="BA11542" s="7"/>
      <c r="BB11542" s="7"/>
      <c r="BC11542" s="7"/>
      <c r="BD11542" s="7"/>
      <c r="BG11542" s="7"/>
      <c r="BH11542" s="7"/>
      <c r="BI11542" s="7"/>
      <c r="BJ11542" s="7"/>
      <c r="BK11542" s="7"/>
      <c r="BL11542" s="7"/>
      <c r="BM11542" s="7"/>
      <c r="BP11542" s="7"/>
      <c r="BQ11542" s="7"/>
      <c r="BR11542" s="7"/>
      <c r="BS11542" s="7"/>
      <c r="BT11542" s="7"/>
      <c r="BU11542" s="7"/>
      <c r="BV11542" s="7"/>
      <c r="BW11542" s="7"/>
    </row>
    <row r="11543" spans="43:75" x14ac:dyDescent="0.2">
      <c r="AQ11543" s="7"/>
      <c r="AR11543" s="7"/>
      <c r="AS11543" s="7"/>
      <c r="AT11543" s="7"/>
      <c r="AU11543" s="7"/>
      <c r="AV11543" s="234"/>
      <c r="AX11543" s="7"/>
      <c r="AY11543" s="7"/>
      <c r="AZ11543" s="7"/>
      <c r="BA11543" s="7"/>
      <c r="BB11543" s="7"/>
      <c r="BC11543" s="7"/>
      <c r="BD11543" s="7"/>
      <c r="BG11543" s="7"/>
      <c r="BH11543" s="7"/>
      <c r="BI11543" s="7"/>
      <c r="BJ11543" s="7"/>
      <c r="BK11543" s="7"/>
      <c r="BL11543" s="7"/>
      <c r="BM11543" s="7"/>
      <c r="BP11543" s="7"/>
      <c r="BQ11543" s="7"/>
      <c r="BR11543" s="7"/>
      <c r="BS11543" s="7"/>
      <c r="BT11543" s="7"/>
      <c r="BU11543" s="7"/>
      <c r="BV11543" s="7"/>
      <c r="BW11543" s="7"/>
    </row>
    <row r="11544" spans="43:75" x14ac:dyDescent="0.2">
      <c r="AQ11544" s="7"/>
      <c r="AR11544" s="7"/>
      <c r="AS11544" s="7"/>
      <c r="AT11544" s="7"/>
      <c r="AU11544" s="7"/>
      <c r="AV11544" s="234"/>
      <c r="AX11544" s="7"/>
      <c r="AY11544" s="7"/>
      <c r="AZ11544" s="7"/>
      <c r="BA11544" s="7"/>
      <c r="BB11544" s="7"/>
      <c r="BC11544" s="7"/>
      <c r="BD11544" s="7"/>
      <c r="BG11544" s="7"/>
      <c r="BH11544" s="7"/>
      <c r="BI11544" s="7"/>
      <c r="BJ11544" s="7"/>
      <c r="BK11544" s="7"/>
      <c r="BL11544" s="7"/>
      <c r="BM11544" s="7"/>
      <c r="BP11544" s="7"/>
      <c r="BQ11544" s="7"/>
      <c r="BR11544" s="7"/>
      <c r="BS11544" s="7"/>
      <c r="BT11544" s="7"/>
      <c r="BU11544" s="7"/>
      <c r="BV11544" s="7"/>
      <c r="BW11544" s="7"/>
    </row>
    <row r="11545" spans="43:75" x14ac:dyDescent="0.2">
      <c r="AQ11545" s="7"/>
      <c r="AR11545" s="7"/>
      <c r="AS11545" s="7"/>
      <c r="AT11545" s="7"/>
      <c r="AU11545" s="7"/>
      <c r="AV11545" s="234"/>
      <c r="AX11545" s="7"/>
      <c r="AY11545" s="7"/>
      <c r="AZ11545" s="7"/>
      <c r="BA11545" s="7"/>
      <c r="BB11545" s="7"/>
      <c r="BC11545" s="7"/>
      <c r="BD11545" s="7"/>
      <c r="BG11545" s="7"/>
      <c r="BH11545" s="7"/>
      <c r="BI11545" s="7"/>
      <c r="BJ11545" s="7"/>
      <c r="BK11545" s="7"/>
      <c r="BL11545" s="7"/>
      <c r="BM11545" s="7"/>
      <c r="BP11545" s="7"/>
      <c r="BQ11545" s="7"/>
      <c r="BR11545" s="7"/>
      <c r="BS11545" s="7"/>
      <c r="BT11545" s="7"/>
      <c r="BU11545" s="7"/>
      <c r="BV11545" s="7"/>
      <c r="BW11545" s="7"/>
    </row>
    <row r="11546" spans="43:75" x14ac:dyDescent="0.2">
      <c r="AQ11546" s="7"/>
      <c r="AR11546" s="7"/>
      <c r="AS11546" s="7"/>
      <c r="AT11546" s="7"/>
      <c r="AU11546" s="7"/>
      <c r="AV11546" s="234"/>
      <c r="AX11546" s="7"/>
      <c r="AY11546" s="7"/>
      <c r="AZ11546" s="7"/>
      <c r="BA11546" s="7"/>
      <c r="BB11546" s="7"/>
      <c r="BC11546" s="7"/>
      <c r="BD11546" s="7"/>
      <c r="BG11546" s="7"/>
      <c r="BH11546" s="7"/>
      <c r="BI11546" s="7"/>
      <c r="BJ11546" s="7"/>
      <c r="BK11546" s="7"/>
      <c r="BL11546" s="7"/>
      <c r="BM11546" s="7"/>
      <c r="BP11546" s="7"/>
      <c r="BQ11546" s="7"/>
      <c r="BR11546" s="7"/>
      <c r="BS11546" s="7"/>
      <c r="BT11546" s="7"/>
      <c r="BU11546" s="7"/>
      <c r="BV11546" s="7"/>
      <c r="BW11546" s="7"/>
    </row>
    <row r="11547" spans="43:75" x14ac:dyDescent="0.2">
      <c r="AQ11547" s="7"/>
      <c r="AR11547" s="7"/>
      <c r="AS11547" s="7"/>
      <c r="AT11547" s="7"/>
      <c r="AU11547" s="7"/>
      <c r="AV11547" s="234"/>
      <c r="AX11547" s="7"/>
      <c r="AY11547" s="7"/>
      <c r="AZ11547" s="7"/>
      <c r="BA11547" s="7"/>
      <c r="BB11547" s="7"/>
      <c r="BC11547" s="7"/>
      <c r="BD11547" s="7"/>
      <c r="BG11547" s="7"/>
      <c r="BH11547" s="7"/>
      <c r="BI11547" s="7"/>
      <c r="BJ11547" s="7"/>
      <c r="BK11547" s="7"/>
      <c r="BL11547" s="7"/>
      <c r="BM11547" s="7"/>
      <c r="BP11547" s="7"/>
      <c r="BQ11547" s="7"/>
      <c r="BR11547" s="7"/>
      <c r="BS11547" s="7"/>
      <c r="BT11547" s="7"/>
      <c r="BU11547" s="7"/>
      <c r="BV11547" s="7"/>
      <c r="BW11547" s="7"/>
    </row>
    <row r="11548" spans="43:75" x14ac:dyDescent="0.2">
      <c r="AQ11548" s="7"/>
      <c r="AR11548" s="7"/>
      <c r="AS11548" s="7"/>
      <c r="AT11548" s="7"/>
      <c r="AU11548" s="7"/>
      <c r="AV11548" s="234"/>
      <c r="AX11548" s="7"/>
      <c r="AY11548" s="7"/>
      <c r="AZ11548" s="7"/>
      <c r="BA11548" s="7"/>
      <c r="BB11548" s="7"/>
      <c r="BC11548" s="7"/>
      <c r="BD11548" s="7"/>
      <c r="BG11548" s="7"/>
      <c r="BH11548" s="7"/>
      <c r="BI11548" s="7"/>
      <c r="BJ11548" s="7"/>
      <c r="BK11548" s="7"/>
      <c r="BL11548" s="7"/>
      <c r="BM11548" s="7"/>
      <c r="BP11548" s="7"/>
      <c r="BQ11548" s="7"/>
      <c r="BR11548" s="7"/>
      <c r="BS11548" s="7"/>
      <c r="BT11548" s="7"/>
      <c r="BU11548" s="7"/>
      <c r="BV11548" s="7"/>
      <c r="BW11548" s="7"/>
    </row>
    <row r="11549" spans="43:75" x14ac:dyDescent="0.2">
      <c r="AQ11549" s="7"/>
      <c r="AR11549" s="7"/>
      <c r="AS11549" s="7"/>
      <c r="AT11549" s="7"/>
      <c r="AU11549" s="7"/>
      <c r="AV11549" s="234"/>
      <c r="AX11549" s="7"/>
      <c r="AY11549" s="7"/>
      <c r="AZ11549" s="7"/>
      <c r="BA11549" s="7"/>
      <c r="BB11549" s="7"/>
      <c r="BC11549" s="7"/>
      <c r="BD11549" s="7"/>
      <c r="BG11549" s="7"/>
      <c r="BH11549" s="7"/>
      <c r="BI11549" s="7"/>
      <c r="BJ11549" s="7"/>
      <c r="BK11549" s="7"/>
      <c r="BL11549" s="7"/>
      <c r="BM11549" s="7"/>
      <c r="BP11549" s="7"/>
      <c r="BQ11549" s="7"/>
      <c r="BR11549" s="7"/>
      <c r="BS11549" s="7"/>
      <c r="BT11549" s="7"/>
      <c r="BU11549" s="7"/>
      <c r="BV11549" s="7"/>
      <c r="BW11549" s="7"/>
    </row>
    <row r="11550" spans="43:75" x14ac:dyDescent="0.2">
      <c r="AQ11550" s="7"/>
      <c r="AR11550" s="7"/>
      <c r="AS11550" s="7"/>
      <c r="AT11550" s="7"/>
      <c r="AU11550" s="7"/>
      <c r="AV11550" s="234"/>
      <c r="AX11550" s="7"/>
      <c r="AY11550" s="7"/>
      <c r="AZ11550" s="7"/>
      <c r="BA11550" s="7"/>
      <c r="BB11550" s="7"/>
      <c r="BC11550" s="7"/>
      <c r="BD11550" s="7"/>
      <c r="BG11550" s="7"/>
      <c r="BH11550" s="7"/>
      <c r="BI11550" s="7"/>
      <c r="BJ11550" s="7"/>
      <c r="BK11550" s="7"/>
      <c r="BL11550" s="7"/>
      <c r="BM11550" s="7"/>
      <c r="BP11550" s="7"/>
      <c r="BQ11550" s="7"/>
      <c r="BR11550" s="7"/>
      <c r="BS11550" s="7"/>
      <c r="BT11550" s="7"/>
      <c r="BU11550" s="7"/>
      <c r="BV11550" s="7"/>
      <c r="BW11550" s="7"/>
    </row>
    <row r="11551" spans="43:75" x14ac:dyDescent="0.2">
      <c r="AQ11551" s="7"/>
      <c r="AR11551" s="7"/>
      <c r="AS11551" s="7"/>
      <c r="AT11551" s="7"/>
      <c r="AU11551" s="7"/>
      <c r="AV11551" s="234"/>
      <c r="AX11551" s="7"/>
      <c r="AY11551" s="7"/>
      <c r="AZ11551" s="7"/>
      <c r="BA11551" s="7"/>
      <c r="BB11551" s="7"/>
      <c r="BC11551" s="7"/>
      <c r="BD11551" s="7"/>
      <c r="BG11551" s="7"/>
      <c r="BH11551" s="7"/>
      <c r="BI11551" s="7"/>
      <c r="BJ11551" s="7"/>
      <c r="BK11551" s="7"/>
      <c r="BL11551" s="7"/>
      <c r="BM11551" s="7"/>
      <c r="BP11551" s="7"/>
      <c r="BQ11551" s="7"/>
      <c r="BR11551" s="7"/>
      <c r="BS11551" s="7"/>
      <c r="BT11551" s="7"/>
      <c r="BU11551" s="7"/>
      <c r="BV11551" s="7"/>
      <c r="BW11551" s="7"/>
    </row>
    <row r="11552" spans="43:75" x14ac:dyDescent="0.2">
      <c r="AQ11552" s="7"/>
      <c r="AR11552" s="7"/>
      <c r="AS11552" s="7"/>
      <c r="AT11552" s="7"/>
      <c r="AU11552" s="7"/>
      <c r="AV11552" s="234"/>
      <c r="AX11552" s="7"/>
      <c r="AY11552" s="7"/>
      <c r="AZ11552" s="7"/>
      <c r="BA11552" s="7"/>
      <c r="BB11552" s="7"/>
      <c r="BC11552" s="7"/>
      <c r="BD11552" s="7"/>
      <c r="BG11552" s="7"/>
      <c r="BH11552" s="7"/>
      <c r="BI11552" s="7"/>
      <c r="BJ11552" s="7"/>
      <c r="BK11552" s="7"/>
      <c r="BL11552" s="7"/>
      <c r="BM11552" s="7"/>
      <c r="BP11552" s="7"/>
      <c r="BQ11552" s="7"/>
      <c r="BR11552" s="7"/>
      <c r="BS11552" s="7"/>
      <c r="BT11552" s="7"/>
      <c r="BU11552" s="7"/>
      <c r="BV11552" s="7"/>
      <c r="BW11552" s="7"/>
    </row>
    <row r="11553" spans="43:75" x14ac:dyDescent="0.2">
      <c r="AQ11553" s="7"/>
      <c r="AR11553" s="7"/>
      <c r="AS11553" s="7"/>
      <c r="AT11553" s="7"/>
      <c r="AU11553" s="7"/>
      <c r="AV11553" s="234"/>
      <c r="AX11553" s="7"/>
      <c r="AY11553" s="7"/>
      <c r="AZ11553" s="7"/>
      <c r="BA11553" s="7"/>
      <c r="BB11553" s="7"/>
      <c r="BC11553" s="7"/>
      <c r="BD11553" s="7"/>
      <c r="BG11553" s="7"/>
      <c r="BH11553" s="7"/>
      <c r="BI11553" s="7"/>
      <c r="BJ11553" s="7"/>
      <c r="BK11553" s="7"/>
      <c r="BL11553" s="7"/>
      <c r="BM11553" s="7"/>
      <c r="BP11553" s="7"/>
      <c r="BQ11553" s="7"/>
      <c r="BR11553" s="7"/>
      <c r="BS11553" s="7"/>
      <c r="BT11553" s="7"/>
      <c r="BU11553" s="7"/>
      <c r="BV11553" s="7"/>
      <c r="BW11553" s="7"/>
    </row>
    <row r="11554" spans="43:75" x14ac:dyDescent="0.2">
      <c r="AQ11554" s="7"/>
      <c r="AR11554" s="7"/>
      <c r="AS11554" s="7"/>
      <c r="AT11554" s="7"/>
      <c r="AU11554" s="7"/>
      <c r="AV11554" s="234"/>
      <c r="AX11554" s="7"/>
      <c r="AY11554" s="7"/>
      <c r="AZ11554" s="7"/>
      <c r="BA11554" s="7"/>
      <c r="BB11554" s="7"/>
      <c r="BC11554" s="7"/>
      <c r="BD11554" s="7"/>
      <c r="BG11554" s="7"/>
      <c r="BH11554" s="7"/>
      <c r="BI11554" s="7"/>
      <c r="BJ11554" s="7"/>
      <c r="BK11554" s="7"/>
      <c r="BL11554" s="7"/>
      <c r="BM11554" s="7"/>
      <c r="BP11554" s="7"/>
      <c r="BQ11554" s="7"/>
      <c r="BR11554" s="7"/>
      <c r="BS11554" s="7"/>
      <c r="BT11554" s="7"/>
      <c r="BU11554" s="7"/>
      <c r="BV11554" s="7"/>
      <c r="BW11554" s="7"/>
    </row>
    <row r="11555" spans="43:75" x14ac:dyDescent="0.2">
      <c r="AQ11555" s="7"/>
      <c r="AR11555" s="7"/>
      <c r="AS11555" s="7"/>
      <c r="AT11555" s="7"/>
      <c r="AU11555" s="7"/>
      <c r="AV11555" s="234"/>
      <c r="AX11555" s="7"/>
      <c r="AY11555" s="7"/>
      <c r="AZ11555" s="7"/>
      <c r="BA11555" s="7"/>
      <c r="BB11555" s="7"/>
      <c r="BC11555" s="7"/>
      <c r="BD11555" s="7"/>
      <c r="BG11555" s="7"/>
      <c r="BH11555" s="7"/>
      <c r="BI11555" s="7"/>
      <c r="BJ11555" s="7"/>
      <c r="BK11555" s="7"/>
      <c r="BL11555" s="7"/>
      <c r="BM11555" s="7"/>
      <c r="BP11555" s="7"/>
      <c r="BQ11555" s="7"/>
      <c r="BR11555" s="7"/>
      <c r="BS11555" s="7"/>
      <c r="BT11555" s="7"/>
      <c r="BU11555" s="7"/>
      <c r="BV11555" s="7"/>
      <c r="BW11555" s="7"/>
    </row>
    <row r="11556" spans="43:75" x14ac:dyDescent="0.2">
      <c r="AQ11556" s="7"/>
      <c r="AR11556" s="7"/>
      <c r="AS11556" s="7"/>
      <c r="AT11556" s="7"/>
      <c r="AU11556" s="7"/>
      <c r="AV11556" s="234"/>
      <c r="AX11556" s="7"/>
      <c r="AY11556" s="7"/>
      <c r="AZ11556" s="7"/>
      <c r="BA11556" s="7"/>
      <c r="BB11556" s="7"/>
      <c r="BC11556" s="7"/>
      <c r="BD11556" s="7"/>
      <c r="BG11556" s="7"/>
      <c r="BH11556" s="7"/>
      <c r="BI11556" s="7"/>
      <c r="BJ11556" s="7"/>
      <c r="BK11556" s="7"/>
      <c r="BL11556" s="7"/>
      <c r="BM11556" s="7"/>
      <c r="BP11556" s="7"/>
      <c r="BQ11556" s="7"/>
      <c r="BR11556" s="7"/>
      <c r="BS11556" s="7"/>
      <c r="BT11556" s="7"/>
      <c r="BU11556" s="7"/>
      <c r="BV11556" s="7"/>
      <c r="BW11556" s="7"/>
    </row>
    <row r="11557" spans="43:75" x14ac:dyDescent="0.2">
      <c r="AQ11557" s="7"/>
      <c r="AR11557" s="7"/>
      <c r="AS11557" s="7"/>
      <c r="AT11557" s="7"/>
      <c r="AU11557" s="7"/>
      <c r="AV11557" s="234"/>
      <c r="AX11557" s="7"/>
      <c r="AY11557" s="7"/>
      <c r="AZ11557" s="7"/>
      <c r="BA11557" s="7"/>
      <c r="BB11557" s="7"/>
      <c r="BC11557" s="7"/>
      <c r="BD11557" s="7"/>
      <c r="BG11557" s="7"/>
      <c r="BH11557" s="7"/>
      <c r="BI11557" s="7"/>
      <c r="BJ11557" s="7"/>
      <c r="BK11557" s="7"/>
      <c r="BL11557" s="7"/>
      <c r="BM11557" s="7"/>
      <c r="BP11557" s="7"/>
      <c r="BQ11557" s="7"/>
      <c r="BR11557" s="7"/>
      <c r="BS11557" s="7"/>
      <c r="BT11557" s="7"/>
      <c r="BU11557" s="7"/>
      <c r="BV11557" s="7"/>
      <c r="BW11557" s="7"/>
    </row>
    <row r="11558" spans="43:75" x14ac:dyDescent="0.2">
      <c r="AQ11558" s="7"/>
      <c r="AR11558" s="7"/>
      <c r="AS11558" s="7"/>
      <c r="AT11558" s="7"/>
      <c r="AU11558" s="7"/>
      <c r="AV11558" s="234"/>
      <c r="AX11558" s="7"/>
      <c r="AY11558" s="7"/>
      <c r="AZ11558" s="7"/>
      <c r="BA11558" s="7"/>
      <c r="BB11558" s="7"/>
      <c r="BC11558" s="7"/>
      <c r="BD11558" s="7"/>
      <c r="BG11558" s="7"/>
      <c r="BH11558" s="7"/>
      <c r="BI11558" s="7"/>
      <c r="BJ11558" s="7"/>
      <c r="BK11558" s="7"/>
      <c r="BL11558" s="7"/>
      <c r="BM11558" s="7"/>
      <c r="BP11558" s="7"/>
      <c r="BQ11558" s="7"/>
      <c r="BR11558" s="7"/>
      <c r="BS11558" s="7"/>
      <c r="BT11558" s="7"/>
      <c r="BU11558" s="7"/>
      <c r="BV11558" s="7"/>
      <c r="BW11558" s="7"/>
    </row>
    <row r="11559" spans="43:75" x14ac:dyDescent="0.2">
      <c r="AQ11559" s="7"/>
      <c r="AR11559" s="7"/>
      <c r="AS11559" s="7"/>
      <c r="AT11559" s="7"/>
      <c r="AU11559" s="7"/>
      <c r="AV11559" s="234"/>
      <c r="AX11559" s="7"/>
      <c r="AY11559" s="7"/>
      <c r="AZ11559" s="7"/>
      <c r="BA11559" s="7"/>
      <c r="BB11559" s="7"/>
      <c r="BC11559" s="7"/>
      <c r="BD11559" s="7"/>
      <c r="BG11559" s="7"/>
      <c r="BH11559" s="7"/>
      <c r="BI11559" s="7"/>
      <c r="BJ11559" s="7"/>
      <c r="BK11559" s="7"/>
      <c r="BL11559" s="7"/>
      <c r="BM11559" s="7"/>
      <c r="BP11559" s="7"/>
      <c r="BQ11559" s="7"/>
      <c r="BR11559" s="7"/>
      <c r="BS11559" s="7"/>
      <c r="BT11559" s="7"/>
      <c r="BU11559" s="7"/>
      <c r="BV11559" s="7"/>
      <c r="BW11559" s="7"/>
    </row>
    <row r="11560" spans="43:75" x14ac:dyDescent="0.2">
      <c r="AQ11560" s="7"/>
      <c r="AR11560" s="7"/>
      <c r="AS11560" s="7"/>
      <c r="AT11560" s="7"/>
      <c r="AU11560" s="7"/>
      <c r="AV11560" s="234"/>
      <c r="AX11560" s="7"/>
      <c r="AY11560" s="7"/>
      <c r="AZ11560" s="7"/>
      <c r="BA11560" s="7"/>
      <c r="BB11560" s="7"/>
      <c r="BC11560" s="7"/>
      <c r="BD11560" s="7"/>
      <c r="BG11560" s="7"/>
      <c r="BH11560" s="7"/>
      <c r="BI11560" s="7"/>
      <c r="BJ11560" s="7"/>
      <c r="BK11560" s="7"/>
      <c r="BL11560" s="7"/>
      <c r="BM11560" s="7"/>
      <c r="BP11560" s="7"/>
      <c r="BQ11560" s="7"/>
      <c r="BR11560" s="7"/>
      <c r="BS11560" s="7"/>
      <c r="BT11560" s="7"/>
      <c r="BU11560" s="7"/>
      <c r="BV11560" s="7"/>
      <c r="BW11560" s="7"/>
    </row>
    <row r="11561" spans="43:75" x14ac:dyDescent="0.2">
      <c r="AQ11561" s="7"/>
      <c r="AR11561" s="7"/>
      <c r="AS11561" s="7"/>
      <c r="AT11561" s="7"/>
      <c r="AU11561" s="7"/>
      <c r="AV11561" s="234"/>
      <c r="AX11561" s="7"/>
      <c r="AY11561" s="7"/>
      <c r="AZ11561" s="7"/>
      <c r="BA11561" s="7"/>
      <c r="BB11561" s="7"/>
      <c r="BC11561" s="7"/>
      <c r="BD11561" s="7"/>
      <c r="BG11561" s="7"/>
      <c r="BH11561" s="7"/>
      <c r="BI11561" s="7"/>
      <c r="BJ11561" s="7"/>
      <c r="BK11561" s="7"/>
      <c r="BL11561" s="7"/>
      <c r="BM11561" s="7"/>
      <c r="BP11561" s="7"/>
      <c r="BQ11561" s="7"/>
      <c r="BR11561" s="7"/>
      <c r="BS11561" s="7"/>
      <c r="BT11561" s="7"/>
      <c r="BU11561" s="7"/>
      <c r="BV11561" s="7"/>
      <c r="BW11561" s="7"/>
    </row>
    <row r="11562" spans="43:75" x14ac:dyDescent="0.2">
      <c r="AQ11562" s="7"/>
      <c r="AR11562" s="7"/>
      <c r="AS11562" s="7"/>
      <c r="AT11562" s="7"/>
      <c r="AU11562" s="7"/>
      <c r="AV11562" s="234"/>
      <c r="AX11562" s="7"/>
      <c r="AY11562" s="7"/>
      <c r="AZ11562" s="7"/>
      <c r="BA11562" s="7"/>
      <c r="BB11562" s="7"/>
      <c r="BC11562" s="7"/>
      <c r="BD11562" s="7"/>
      <c r="BG11562" s="7"/>
      <c r="BH11562" s="7"/>
      <c r="BI11562" s="7"/>
      <c r="BJ11562" s="7"/>
      <c r="BK11562" s="7"/>
      <c r="BL11562" s="7"/>
      <c r="BM11562" s="7"/>
      <c r="BP11562" s="7"/>
      <c r="BQ11562" s="7"/>
      <c r="BR11562" s="7"/>
      <c r="BS11562" s="7"/>
      <c r="BT11562" s="7"/>
      <c r="BU11562" s="7"/>
      <c r="BV11562" s="7"/>
      <c r="BW11562" s="7"/>
    </row>
    <row r="11563" spans="43:75" x14ac:dyDescent="0.2">
      <c r="AQ11563" s="7"/>
      <c r="AR11563" s="7"/>
      <c r="AS11563" s="7"/>
      <c r="AT11563" s="7"/>
      <c r="AU11563" s="7"/>
      <c r="AV11563" s="234"/>
      <c r="AX11563" s="7"/>
      <c r="AY11563" s="7"/>
      <c r="AZ11563" s="7"/>
      <c r="BA11563" s="7"/>
      <c r="BB11563" s="7"/>
      <c r="BC11563" s="7"/>
      <c r="BD11563" s="7"/>
      <c r="BG11563" s="7"/>
      <c r="BH11563" s="7"/>
      <c r="BI11563" s="7"/>
      <c r="BJ11563" s="7"/>
      <c r="BK11563" s="7"/>
      <c r="BL11563" s="7"/>
      <c r="BM11563" s="7"/>
      <c r="BP11563" s="7"/>
      <c r="BQ11563" s="7"/>
      <c r="BR11563" s="7"/>
      <c r="BS11563" s="7"/>
      <c r="BT11563" s="7"/>
      <c r="BU11563" s="7"/>
      <c r="BV11563" s="7"/>
      <c r="BW11563" s="7"/>
    </row>
    <row r="11564" spans="43:75" x14ac:dyDescent="0.2">
      <c r="AQ11564" s="7"/>
      <c r="AR11564" s="7"/>
      <c r="AS11564" s="7"/>
      <c r="AT11564" s="7"/>
      <c r="AU11564" s="7"/>
      <c r="AV11564" s="234"/>
      <c r="AX11564" s="7"/>
      <c r="AY11564" s="7"/>
      <c r="AZ11564" s="7"/>
      <c r="BA11564" s="7"/>
      <c r="BB11564" s="7"/>
      <c r="BC11564" s="7"/>
      <c r="BD11564" s="7"/>
      <c r="BG11564" s="7"/>
      <c r="BH11564" s="7"/>
      <c r="BI11564" s="7"/>
      <c r="BJ11564" s="7"/>
      <c r="BK11564" s="7"/>
      <c r="BL11564" s="7"/>
      <c r="BM11564" s="7"/>
      <c r="BP11564" s="7"/>
      <c r="BQ11564" s="7"/>
      <c r="BR11564" s="7"/>
      <c r="BS11564" s="7"/>
      <c r="BT11564" s="7"/>
      <c r="BU11564" s="7"/>
      <c r="BV11564" s="7"/>
      <c r="BW11564" s="7"/>
    </row>
    <row r="11565" spans="43:75" x14ac:dyDescent="0.2">
      <c r="AQ11565" s="7"/>
      <c r="AR11565" s="7"/>
      <c r="AS11565" s="7"/>
      <c r="AT11565" s="7"/>
      <c r="AU11565" s="7"/>
      <c r="AV11565" s="234"/>
      <c r="AX11565" s="7"/>
      <c r="AY11565" s="7"/>
      <c r="AZ11565" s="7"/>
      <c r="BA11565" s="7"/>
      <c r="BB11565" s="7"/>
      <c r="BC11565" s="7"/>
      <c r="BD11565" s="7"/>
      <c r="BG11565" s="7"/>
      <c r="BH11565" s="7"/>
      <c r="BI11565" s="7"/>
      <c r="BJ11565" s="7"/>
      <c r="BK11565" s="7"/>
      <c r="BL11565" s="7"/>
      <c r="BM11565" s="7"/>
      <c r="BP11565" s="7"/>
      <c r="BQ11565" s="7"/>
      <c r="BR11565" s="7"/>
      <c r="BS11565" s="7"/>
      <c r="BT11565" s="7"/>
      <c r="BU11565" s="7"/>
      <c r="BV11565" s="7"/>
      <c r="BW11565" s="7"/>
    </row>
    <row r="11566" spans="43:75" x14ac:dyDescent="0.2">
      <c r="AQ11566" s="7"/>
      <c r="AR11566" s="7"/>
      <c r="AS11566" s="7"/>
      <c r="AT11566" s="7"/>
      <c r="AU11566" s="7"/>
      <c r="AV11566" s="234"/>
      <c r="AX11566" s="7"/>
      <c r="AY11566" s="7"/>
      <c r="AZ11566" s="7"/>
      <c r="BA11566" s="7"/>
      <c r="BB11566" s="7"/>
      <c r="BC11566" s="7"/>
      <c r="BD11566" s="7"/>
      <c r="BG11566" s="7"/>
      <c r="BH11566" s="7"/>
      <c r="BI11566" s="7"/>
      <c r="BJ11566" s="7"/>
      <c r="BK11566" s="7"/>
      <c r="BL11566" s="7"/>
      <c r="BM11566" s="7"/>
      <c r="BP11566" s="7"/>
      <c r="BQ11566" s="7"/>
      <c r="BR11566" s="7"/>
      <c r="BS11566" s="7"/>
      <c r="BT11566" s="7"/>
      <c r="BU11566" s="7"/>
      <c r="BV11566" s="7"/>
      <c r="BW11566" s="7"/>
    </row>
    <row r="11567" spans="43:75" x14ac:dyDescent="0.2">
      <c r="AQ11567" s="7"/>
      <c r="AR11567" s="7"/>
      <c r="AS11567" s="7"/>
      <c r="AT11567" s="7"/>
      <c r="AU11567" s="7"/>
      <c r="AV11567" s="234"/>
      <c r="AX11567" s="7"/>
      <c r="AY11567" s="7"/>
      <c r="AZ11567" s="7"/>
      <c r="BA11567" s="7"/>
      <c r="BB11567" s="7"/>
      <c r="BC11567" s="7"/>
      <c r="BD11567" s="7"/>
      <c r="BG11567" s="7"/>
      <c r="BH11567" s="7"/>
      <c r="BI11567" s="7"/>
      <c r="BJ11567" s="7"/>
      <c r="BK11567" s="7"/>
      <c r="BL11567" s="7"/>
      <c r="BM11567" s="7"/>
      <c r="BP11567" s="7"/>
      <c r="BQ11567" s="7"/>
      <c r="BR11567" s="7"/>
      <c r="BS11567" s="7"/>
      <c r="BT11567" s="7"/>
      <c r="BU11567" s="7"/>
      <c r="BV11567" s="7"/>
      <c r="BW11567" s="7"/>
    </row>
    <row r="11568" spans="43:75" x14ac:dyDescent="0.2">
      <c r="AQ11568" s="7"/>
      <c r="AR11568" s="7"/>
      <c r="AS11568" s="7"/>
      <c r="AT11568" s="7"/>
      <c r="AU11568" s="7"/>
      <c r="AV11568" s="234"/>
      <c r="AX11568" s="7"/>
      <c r="AY11568" s="7"/>
      <c r="AZ11568" s="7"/>
      <c r="BA11568" s="7"/>
      <c r="BB11568" s="7"/>
      <c r="BC11568" s="7"/>
      <c r="BD11568" s="7"/>
      <c r="BG11568" s="7"/>
      <c r="BH11568" s="7"/>
      <c r="BI11568" s="7"/>
      <c r="BJ11568" s="7"/>
      <c r="BK11568" s="7"/>
      <c r="BL11568" s="7"/>
      <c r="BM11568" s="7"/>
      <c r="BP11568" s="7"/>
      <c r="BQ11568" s="7"/>
      <c r="BR11568" s="7"/>
      <c r="BS11568" s="7"/>
      <c r="BT11568" s="7"/>
      <c r="BU11568" s="7"/>
      <c r="BV11568" s="7"/>
      <c r="BW11568" s="7"/>
    </row>
    <row r="11569" spans="43:75" x14ac:dyDescent="0.2">
      <c r="AQ11569" s="7"/>
      <c r="AR11569" s="7"/>
      <c r="AS11569" s="7"/>
      <c r="AT11569" s="7"/>
      <c r="AU11569" s="7"/>
      <c r="AV11569" s="234"/>
      <c r="AX11569" s="7"/>
      <c r="AY11569" s="7"/>
      <c r="AZ11569" s="7"/>
      <c r="BA11569" s="7"/>
      <c r="BB11569" s="7"/>
      <c r="BC11569" s="7"/>
      <c r="BD11569" s="7"/>
      <c r="BG11569" s="7"/>
      <c r="BH11569" s="7"/>
      <c r="BI11569" s="7"/>
      <c r="BJ11569" s="7"/>
      <c r="BK11569" s="7"/>
      <c r="BL11569" s="7"/>
      <c r="BM11569" s="7"/>
      <c r="BP11569" s="7"/>
      <c r="BQ11569" s="7"/>
      <c r="BR11569" s="7"/>
      <c r="BS11569" s="7"/>
      <c r="BT11569" s="7"/>
      <c r="BU11569" s="7"/>
      <c r="BV11569" s="7"/>
      <c r="BW11569" s="7"/>
    </row>
    <row r="11570" spans="43:75" x14ac:dyDescent="0.2">
      <c r="AQ11570" s="7"/>
      <c r="AR11570" s="7"/>
      <c r="AS11570" s="7"/>
      <c r="AT11570" s="7"/>
      <c r="AU11570" s="7"/>
      <c r="AV11570" s="234"/>
      <c r="AX11570" s="7"/>
      <c r="AY11570" s="7"/>
      <c r="AZ11570" s="7"/>
      <c r="BA11570" s="7"/>
      <c r="BB11570" s="7"/>
      <c r="BC11570" s="7"/>
      <c r="BD11570" s="7"/>
      <c r="BG11570" s="7"/>
      <c r="BH11570" s="7"/>
      <c r="BI11570" s="7"/>
      <c r="BJ11570" s="7"/>
      <c r="BK11570" s="7"/>
      <c r="BL11570" s="7"/>
      <c r="BM11570" s="7"/>
      <c r="BP11570" s="7"/>
      <c r="BQ11570" s="7"/>
      <c r="BR11570" s="7"/>
      <c r="BS11570" s="7"/>
      <c r="BT11570" s="7"/>
      <c r="BU11570" s="7"/>
      <c r="BV11570" s="7"/>
      <c r="BW11570" s="7"/>
    </row>
    <row r="11571" spans="43:75" x14ac:dyDescent="0.2">
      <c r="AQ11571" s="7"/>
      <c r="AR11571" s="7"/>
      <c r="AS11571" s="7"/>
      <c r="AT11571" s="7"/>
      <c r="AU11571" s="7"/>
      <c r="AV11571" s="234"/>
      <c r="AX11571" s="7"/>
      <c r="AY11571" s="7"/>
      <c r="AZ11571" s="7"/>
      <c r="BA11571" s="7"/>
      <c r="BB11571" s="7"/>
      <c r="BC11571" s="7"/>
      <c r="BD11571" s="7"/>
      <c r="BG11571" s="7"/>
      <c r="BH11571" s="7"/>
      <c r="BI11571" s="7"/>
      <c r="BJ11571" s="7"/>
      <c r="BK11571" s="7"/>
      <c r="BL11571" s="7"/>
      <c r="BM11571" s="7"/>
      <c r="BP11571" s="7"/>
      <c r="BQ11571" s="7"/>
      <c r="BR11571" s="7"/>
      <c r="BS11571" s="7"/>
      <c r="BT11571" s="7"/>
      <c r="BU11571" s="7"/>
      <c r="BV11571" s="7"/>
      <c r="BW11571" s="7"/>
    </row>
    <row r="11572" spans="43:75" x14ac:dyDescent="0.2">
      <c r="AQ11572" s="7"/>
      <c r="AR11572" s="7"/>
      <c r="AS11572" s="7"/>
      <c r="AT11572" s="7"/>
      <c r="AU11572" s="7"/>
      <c r="AV11572" s="234"/>
      <c r="AX11572" s="7"/>
      <c r="AY11572" s="7"/>
      <c r="AZ11572" s="7"/>
      <c r="BA11572" s="7"/>
      <c r="BB11572" s="7"/>
      <c r="BC11572" s="7"/>
      <c r="BD11572" s="7"/>
      <c r="BG11572" s="7"/>
      <c r="BH11572" s="7"/>
      <c r="BI11572" s="7"/>
      <c r="BJ11572" s="7"/>
      <c r="BK11572" s="7"/>
      <c r="BL11572" s="7"/>
      <c r="BM11572" s="7"/>
      <c r="BP11572" s="7"/>
      <c r="BQ11572" s="7"/>
      <c r="BR11572" s="7"/>
      <c r="BS11572" s="7"/>
      <c r="BT11572" s="7"/>
      <c r="BU11572" s="7"/>
      <c r="BV11572" s="7"/>
      <c r="BW11572" s="7"/>
    </row>
    <row r="11573" spans="43:75" x14ac:dyDescent="0.2">
      <c r="AQ11573" s="7"/>
      <c r="AR11573" s="7"/>
      <c r="AS11573" s="7"/>
      <c r="AT11573" s="7"/>
      <c r="AU11573" s="7"/>
      <c r="AV11573" s="234"/>
      <c r="AX11573" s="7"/>
      <c r="AY11573" s="7"/>
      <c r="AZ11573" s="7"/>
      <c r="BA11573" s="7"/>
      <c r="BB11573" s="7"/>
      <c r="BC11573" s="7"/>
      <c r="BD11573" s="7"/>
      <c r="BG11573" s="7"/>
      <c r="BH11573" s="7"/>
      <c r="BI11573" s="7"/>
      <c r="BJ11573" s="7"/>
      <c r="BK11573" s="7"/>
      <c r="BL11573" s="7"/>
      <c r="BM11573" s="7"/>
      <c r="BP11573" s="7"/>
      <c r="BQ11573" s="7"/>
      <c r="BR11573" s="7"/>
      <c r="BS11573" s="7"/>
      <c r="BT11573" s="7"/>
      <c r="BU11573" s="7"/>
      <c r="BV11573" s="7"/>
      <c r="BW11573" s="7"/>
    </row>
    <row r="11574" spans="43:75" x14ac:dyDescent="0.2">
      <c r="AQ11574" s="7"/>
      <c r="AR11574" s="7"/>
      <c r="AS11574" s="7"/>
      <c r="AT11574" s="7"/>
      <c r="AU11574" s="7"/>
      <c r="AV11574" s="234"/>
      <c r="AX11574" s="7"/>
      <c r="AY11574" s="7"/>
      <c r="AZ11574" s="7"/>
      <c r="BA11574" s="7"/>
      <c r="BB11574" s="7"/>
      <c r="BC11574" s="7"/>
      <c r="BD11574" s="7"/>
      <c r="BG11574" s="7"/>
      <c r="BH11574" s="7"/>
      <c r="BI11574" s="7"/>
      <c r="BJ11574" s="7"/>
      <c r="BK11574" s="7"/>
      <c r="BL11574" s="7"/>
      <c r="BM11574" s="7"/>
      <c r="BP11574" s="7"/>
      <c r="BQ11574" s="7"/>
      <c r="BR11574" s="7"/>
      <c r="BS11574" s="7"/>
      <c r="BT11574" s="7"/>
      <c r="BU11574" s="7"/>
      <c r="BV11574" s="7"/>
      <c r="BW11574" s="7"/>
    </row>
    <row r="11575" spans="43:75" x14ac:dyDescent="0.2">
      <c r="AQ11575" s="7"/>
      <c r="AR11575" s="7"/>
      <c r="AS11575" s="7"/>
      <c r="AT11575" s="7"/>
      <c r="AU11575" s="7"/>
      <c r="AV11575" s="234"/>
      <c r="AX11575" s="7"/>
      <c r="AY11575" s="7"/>
      <c r="AZ11575" s="7"/>
      <c r="BA11575" s="7"/>
      <c r="BB11575" s="7"/>
      <c r="BC11575" s="7"/>
      <c r="BD11575" s="7"/>
      <c r="BG11575" s="7"/>
      <c r="BH11575" s="7"/>
      <c r="BI11575" s="7"/>
      <c r="BJ11575" s="7"/>
      <c r="BK11575" s="7"/>
      <c r="BL11575" s="7"/>
      <c r="BM11575" s="7"/>
      <c r="BP11575" s="7"/>
      <c r="BQ11575" s="7"/>
      <c r="BR11575" s="7"/>
      <c r="BS11575" s="7"/>
      <c r="BT11575" s="7"/>
      <c r="BU11575" s="7"/>
      <c r="BV11575" s="7"/>
      <c r="BW11575" s="7"/>
    </row>
    <row r="11576" spans="43:75" x14ac:dyDescent="0.2">
      <c r="AQ11576" s="7"/>
      <c r="AR11576" s="7"/>
      <c r="AS11576" s="7"/>
      <c r="AT11576" s="7"/>
      <c r="AU11576" s="7"/>
      <c r="AV11576" s="234"/>
      <c r="AX11576" s="7"/>
      <c r="AY11576" s="7"/>
      <c r="AZ11576" s="7"/>
      <c r="BA11576" s="7"/>
      <c r="BB11576" s="7"/>
      <c r="BC11576" s="7"/>
      <c r="BD11576" s="7"/>
      <c r="BG11576" s="7"/>
      <c r="BH11576" s="7"/>
      <c r="BI11576" s="7"/>
      <c r="BJ11576" s="7"/>
      <c r="BK11576" s="7"/>
      <c r="BL11576" s="7"/>
      <c r="BM11576" s="7"/>
      <c r="BP11576" s="7"/>
      <c r="BQ11576" s="7"/>
      <c r="BR11576" s="7"/>
      <c r="BS11576" s="7"/>
      <c r="BT11576" s="7"/>
      <c r="BU11576" s="7"/>
      <c r="BV11576" s="7"/>
      <c r="BW11576" s="7"/>
    </row>
    <row r="11577" spans="43:75" x14ac:dyDescent="0.2">
      <c r="AQ11577" s="7"/>
      <c r="AR11577" s="7"/>
      <c r="AS11577" s="7"/>
      <c r="AT11577" s="7"/>
      <c r="AU11577" s="7"/>
      <c r="AV11577" s="234"/>
      <c r="AX11577" s="7"/>
      <c r="AY11577" s="7"/>
      <c r="AZ11577" s="7"/>
      <c r="BA11577" s="7"/>
      <c r="BB11577" s="7"/>
      <c r="BC11577" s="7"/>
      <c r="BD11577" s="7"/>
      <c r="BG11577" s="7"/>
      <c r="BH11577" s="7"/>
      <c r="BI11577" s="7"/>
      <c r="BJ11577" s="7"/>
      <c r="BK11577" s="7"/>
      <c r="BL11577" s="7"/>
      <c r="BM11577" s="7"/>
      <c r="BP11577" s="7"/>
      <c r="BQ11577" s="7"/>
      <c r="BR11577" s="7"/>
      <c r="BS11577" s="7"/>
      <c r="BT11577" s="7"/>
      <c r="BU11577" s="7"/>
      <c r="BV11577" s="7"/>
      <c r="BW11577" s="7"/>
    </row>
    <row r="11578" spans="43:75" x14ac:dyDescent="0.2">
      <c r="AQ11578" s="7"/>
      <c r="AR11578" s="7"/>
      <c r="AS11578" s="7"/>
      <c r="AT11578" s="7"/>
      <c r="AU11578" s="7"/>
      <c r="AV11578" s="234"/>
      <c r="AX11578" s="7"/>
      <c r="AY11578" s="7"/>
      <c r="AZ11578" s="7"/>
      <c r="BA11578" s="7"/>
      <c r="BB11578" s="7"/>
      <c r="BC11578" s="7"/>
      <c r="BD11578" s="7"/>
      <c r="BG11578" s="7"/>
      <c r="BH11578" s="7"/>
      <c r="BI11578" s="7"/>
      <c r="BJ11578" s="7"/>
      <c r="BK11578" s="7"/>
      <c r="BL11578" s="7"/>
      <c r="BM11578" s="7"/>
      <c r="BP11578" s="7"/>
      <c r="BQ11578" s="7"/>
      <c r="BR11578" s="7"/>
      <c r="BS11578" s="7"/>
      <c r="BT11578" s="7"/>
      <c r="BU11578" s="7"/>
      <c r="BV11578" s="7"/>
      <c r="BW11578" s="7"/>
    </row>
    <row r="11579" spans="43:75" x14ac:dyDescent="0.2">
      <c r="AQ11579" s="7"/>
      <c r="AR11579" s="7"/>
      <c r="AS11579" s="7"/>
      <c r="AT11579" s="7"/>
      <c r="AU11579" s="7"/>
      <c r="AV11579" s="234"/>
      <c r="AX11579" s="7"/>
      <c r="AY11579" s="7"/>
      <c r="AZ11579" s="7"/>
      <c r="BA11579" s="7"/>
      <c r="BB11579" s="7"/>
      <c r="BC11579" s="7"/>
      <c r="BD11579" s="7"/>
      <c r="BG11579" s="7"/>
      <c r="BH11579" s="7"/>
      <c r="BI11579" s="7"/>
      <c r="BJ11579" s="7"/>
      <c r="BK11579" s="7"/>
      <c r="BL11579" s="7"/>
      <c r="BM11579" s="7"/>
      <c r="BP11579" s="7"/>
      <c r="BQ11579" s="7"/>
      <c r="BR11579" s="7"/>
      <c r="BS11579" s="7"/>
      <c r="BT11579" s="7"/>
      <c r="BU11579" s="7"/>
      <c r="BV11579" s="7"/>
      <c r="BW11579" s="7"/>
    </row>
    <row r="11580" spans="43:75" x14ac:dyDescent="0.2">
      <c r="AQ11580" s="7"/>
      <c r="AR11580" s="7"/>
      <c r="AS11580" s="7"/>
      <c r="AT11580" s="7"/>
      <c r="AU11580" s="7"/>
      <c r="AV11580" s="234"/>
      <c r="AX11580" s="7"/>
      <c r="AY11580" s="7"/>
      <c r="AZ11580" s="7"/>
      <c r="BA11580" s="7"/>
      <c r="BB11580" s="7"/>
      <c r="BC11580" s="7"/>
      <c r="BD11580" s="7"/>
      <c r="BG11580" s="7"/>
      <c r="BH11580" s="7"/>
      <c r="BI11580" s="7"/>
      <c r="BJ11580" s="7"/>
      <c r="BK11580" s="7"/>
      <c r="BL11580" s="7"/>
      <c r="BM11580" s="7"/>
      <c r="BP11580" s="7"/>
      <c r="BQ11580" s="7"/>
      <c r="BR11580" s="7"/>
      <c r="BS11580" s="7"/>
      <c r="BT11580" s="7"/>
      <c r="BU11580" s="7"/>
      <c r="BV11580" s="7"/>
      <c r="BW11580" s="7"/>
    </row>
    <row r="11581" spans="43:75" x14ac:dyDescent="0.2">
      <c r="AQ11581" s="7"/>
      <c r="AR11581" s="7"/>
      <c r="AS11581" s="7"/>
      <c r="AT11581" s="7"/>
      <c r="AU11581" s="7"/>
      <c r="AV11581" s="234"/>
      <c r="AX11581" s="7"/>
      <c r="AY11581" s="7"/>
      <c r="AZ11581" s="7"/>
      <c r="BA11581" s="7"/>
      <c r="BB11581" s="7"/>
      <c r="BC11581" s="7"/>
      <c r="BD11581" s="7"/>
      <c r="BG11581" s="7"/>
      <c r="BH11581" s="7"/>
      <c r="BI11581" s="7"/>
      <c r="BJ11581" s="7"/>
      <c r="BK11581" s="7"/>
      <c r="BL11581" s="7"/>
      <c r="BM11581" s="7"/>
      <c r="BP11581" s="7"/>
      <c r="BQ11581" s="7"/>
      <c r="BR11581" s="7"/>
      <c r="BS11581" s="7"/>
      <c r="BT11581" s="7"/>
      <c r="BU11581" s="7"/>
      <c r="BV11581" s="7"/>
      <c r="BW11581" s="7"/>
    </row>
    <row r="11582" spans="43:75" x14ac:dyDescent="0.2">
      <c r="AQ11582" s="7"/>
      <c r="AR11582" s="7"/>
      <c r="AS11582" s="7"/>
      <c r="AT11582" s="7"/>
      <c r="AU11582" s="7"/>
      <c r="AV11582" s="234"/>
      <c r="AX11582" s="7"/>
      <c r="AY11582" s="7"/>
      <c r="AZ11582" s="7"/>
      <c r="BA11582" s="7"/>
      <c r="BB11582" s="7"/>
      <c r="BC11582" s="7"/>
      <c r="BD11582" s="7"/>
      <c r="BG11582" s="7"/>
      <c r="BH11582" s="7"/>
      <c r="BI11582" s="7"/>
      <c r="BJ11582" s="7"/>
      <c r="BK11582" s="7"/>
      <c r="BL11582" s="7"/>
      <c r="BM11582" s="7"/>
      <c r="BP11582" s="7"/>
      <c r="BQ11582" s="7"/>
      <c r="BR11582" s="7"/>
      <c r="BS11582" s="7"/>
      <c r="BT11582" s="7"/>
      <c r="BU11582" s="7"/>
      <c r="BV11582" s="7"/>
      <c r="BW11582" s="7"/>
    </row>
    <row r="11583" spans="43:75" x14ac:dyDescent="0.2">
      <c r="AQ11583" s="7"/>
      <c r="AR11583" s="7"/>
      <c r="AS11583" s="7"/>
      <c r="AT11583" s="7"/>
      <c r="AU11583" s="7"/>
      <c r="AV11583" s="234"/>
      <c r="AX11583" s="7"/>
      <c r="AY11583" s="7"/>
      <c r="AZ11583" s="7"/>
      <c r="BA11583" s="7"/>
      <c r="BB11583" s="7"/>
      <c r="BC11583" s="7"/>
      <c r="BD11583" s="7"/>
      <c r="BG11583" s="7"/>
      <c r="BH11583" s="7"/>
      <c r="BI11583" s="7"/>
      <c r="BJ11583" s="7"/>
      <c r="BK11583" s="7"/>
      <c r="BL11583" s="7"/>
      <c r="BM11583" s="7"/>
      <c r="BP11583" s="7"/>
      <c r="BQ11583" s="7"/>
      <c r="BR11583" s="7"/>
      <c r="BS11583" s="7"/>
      <c r="BT11583" s="7"/>
      <c r="BU11583" s="7"/>
      <c r="BV11583" s="7"/>
      <c r="BW11583" s="7"/>
    </row>
    <row r="11584" spans="43:75" x14ac:dyDescent="0.2">
      <c r="AQ11584" s="7"/>
      <c r="AR11584" s="7"/>
      <c r="AS11584" s="7"/>
      <c r="AT11584" s="7"/>
      <c r="AU11584" s="7"/>
      <c r="AV11584" s="234"/>
      <c r="AX11584" s="7"/>
      <c r="AY11584" s="7"/>
      <c r="AZ11584" s="7"/>
      <c r="BA11584" s="7"/>
      <c r="BB11584" s="7"/>
      <c r="BC11584" s="7"/>
      <c r="BD11584" s="7"/>
      <c r="BG11584" s="7"/>
      <c r="BH11584" s="7"/>
      <c r="BI11584" s="7"/>
      <c r="BJ11584" s="7"/>
      <c r="BK11584" s="7"/>
      <c r="BL11584" s="7"/>
      <c r="BM11584" s="7"/>
      <c r="BP11584" s="7"/>
      <c r="BQ11584" s="7"/>
      <c r="BR11584" s="7"/>
      <c r="BS11584" s="7"/>
      <c r="BT11584" s="7"/>
      <c r="BU11584" s="7"/>
      <c r="BV11584" s="7"/>
      <c r="BW11584" s="7"/>
    </row>
    <row r="11585" spans="43:75" x14ac:dyDescent="0.2">
      <c r="AQ11585" s="7"/>
      <c r="AR11585" s="7"/>
      <c r="AS11585" s="7"/>
      <c r="AT11585" s="7"/>
      <c r="AU11585" s="7"/>
      <c r="AV11585" s="234"/>
      <c r="AX11585" s="7"/>
      <c r="AY11585" s="7"/>
      <c r="AZ11585" s="7"/>
      <c r="BA11585" s="7"/>
      <c r="BB11585" s="7"/>
      <c r="BC11585" s="7"/>
      <c r="BD11585" s="7"/>
      <c r="BG11585" s="7"/>
      <c r="BH11585" s="7"/>
      <c r="BI11585" s="7"/>
      <c r="BJ11585" s="7"/>
      <c r="BK11585" s="7"/>
      <c r="BL11585" s="7"/>
      <c r="BM11585" s="7"/>
      <c r="BP11585" s="7"/>
      <c r="BQ11585" s="7"/>
      <c r="BR11585" s="7"/>
      <c r="BS11585" s="7"/>
      <c r="BT11585" s="7"/>
      <c r="BU11585" s="7"/>
      <c r="BV11585" s="7"/>
      <c r="BW11585" s="7"/>
    </row>
    <row r="11586" spans="43:75" x14ac:dyDescent="0.2">
      <c r="AQ11586" s="7"/>
      <c r="AR11586" s="7"/>
      <c r="AS11586" s="7"/>
      <c r="AT11586" s="7"/>
      <c r="AU11586" s="7"/>
      <c r="AV11586" s="234"/>
      <c r="AX11586" s="7"/>
      <c r="AY11586" s="7"/>
      <c r="AZ11586" s="7"/>
      <c r="BA11586" s="7"/>
      <c r="BB11586" s="7"/>
      <c r="BC11586" s="7"/>
      <c r="BD11586" s="7"/>
      <c r="BG11586" s="7"/>
      <c r="BH11586" s="7"/>
      <c r="BI11586" s="7"/>
      <c r="BJ11586" s="7"/>
      <c r="BK11586" s="7"/>
      <c r="BL11586" s="7"/>
      <c r="BM11586" s="7"/>
      <c r="BP11586" s="7"/>
      <c r="BQ11586" s="7"/>
      <c r="BR11586" s="7"/>
      <c r="BS11586" s="7"/>
      <c r="BT11586" s="7"/>
      <c r="BU11586" s="7"/>
      <c r="BV11586" s="7"/>
      <c r="BW11586" s="7"/>
    </row>
    <row r="11587" spans="43:75" x14ac:dyDescent="0.2">
      <c r="AQ11587" s="7"/>
      <c r="AR11587" s="7"/>
      <c r="AS11587" s="7"/>
      <c r="AT11587" s="7"/>
      <c r="AU11587" s="7"/>
      <c r="AV11587" s="234"/>
      <c r="AX11587" s="7"/>
      <c r="AY11587" s="7"/>
      <c r="AZ11587" s="7"/>
      <c r="BA11587" s="7"/>
      <c r="BB11587" s="7"/>
      <c r="BC11587" s="7"/>
      <c r="BD11587" s="7"/>
      <c r="BG11587" s="7"/>
      <c r="BH11587" s="7"/>
      <c r="BI11587" s="7"/>
      <c r="BJ11587" s="7"/>
      <c r="BK11587" s="7"/>
      <c r="BL11587" s="7"/>
      <c r="BM11587" s="7"/>
      <c r="BP11587" s="7"/>
      <c r="BQ11587" s="7"/>
      <c r="BR11587" s="7"/>
      <c r="BS11587" s="7"/>
      <c r="BT11587" s="7"/>
      <c r="BU11587" s="7"/>
      <c r="BV11587" s="7"/>
      <c r="BW11587" s="7"/>
    </row>
    <row r="11588" spans="43:75" x14ac:dyDescent="0.2">
      <c r="AQ11588" s="7"/>
      <c r="AR11588" s="7"/>
      <c r="AS11588" s="7"/>
      <c r="AT11588" s="7"/>
      <c r="AU11588" s="7"/>
      <c r="AV11588" s="234"/>
      <c r="AX11588" s="7"/>
      <c r="AY11588" s="7"/>
      <c r="AZ11588" s="7"/>
      <c r="BA11588" s="7"/>
      <c r="BB11588" s="7"/>
      <c r="BC11588" s="7"/>
      <c r="BD11588" s="7"/>
      <c r="BG11588" s="7"/>
      <c r="BH11588" s="7"/>
      <c r="BI11588" s="7"/>
      <c r="BJ11588" s="7"/>
      <c r="BK11588" s="7"/>
      <c r="BL11588" s="7"/>
      <c r="BM11588" s="7"/>
      <c r="BP11588" s="7"/>
      <c r="BQ11588" s="7"/>
      <c r="BR11588" s="7"/>
      <c r="BS11588" s="7"/>
      <c r="BT11588" s="7"/>
      <c r="BU11588" s="7"/>
      <c r="BV11588" s="7"/>
      <c r="BW11588" s="7"/>
    </row>
    <row r="11589" spans="43:75" x14ac:dyDescent="0.2">
      <c r="AQ11589" s="7"/>
      <c r="AR11589" s="7"/>
      <c r="AS11589" s="7"/>
      <c r="AT11589" s="7"/>
      <c r="AU11589" s="7"/>
      <c r="AV11589" s="234"/>
      <c r="AX11589" s="7"/>
      <c r="AY11589" s="7"/>
      <c r="AZ11589" s="7"/>
      <c r="BA11589" s="7"/>
      <c r="BB11589" s="7"/>
      <c r="BC11589" s="7"/>
      <c r="BD11589" s="7"/>
      <c r="BG11589" s="7"/>
      <c r="BH11589" s="7"/>
      <c r="BI11589" s="7"/>
      <c r="BJ11589" s="7"/>
      <c r="BK11589" s="7"/>
      <c r="BL11589" s="7"/>
      <c r="BM11589" s="7"/>
      <c r="BP11589" s="7"/>
      <c r="BQ11589" s="7"/>
      <c r="BR11589" s="7"/>
      <c r="BS11589" s="7"/>
      <c r="BT11589" s="7"/>
      <c r="BU11589" s="7"/>
      <c r="BV11589" s="7"/>
      <c r="BW11589" s="7"/>
    </row>
    <row r="11590" spans="43:75" x14ac:dyDescent="0.2">
      <c r="AQ11590" s="7"/>
      <c r="AR11590" s="7"/>
      <c r="AS11590" s="7"/>
      <c r="AT11590" s="7"/>
      <c r="AU11590" s="7"/>
      <c r="AV11590" s="234"/>
      <c r="AX11590" s="7"/>
      <c r="AY11590" s="7"/>
      <c r="AZ11590" s="7"/>
      <c r="BA11590" s="7"/>
      <c r="BB11590" s="7"/>
      <c r="BC11590" s="7"/>
      <c r="BD11590" s="7"/>
      <c r="BG11590" s="7"/>
      <c r="BH11590" s="7"/>
      <c r="BI11590" s="7"/>
      <c r="BJ11590" s="7"/>
      <c r="BK11590" s="7"/>
      <c r="BL11590" s="7"/>
      <c r="BM11590" s="7"/>
      <c r="BP11590" s="7"/>
      <c r="BQ11590" s="7"/>
      <c r="BR11590" s="7"/>
      <c r="BS11590" s="7"/>
      <c r="BT11590" s="7"/>
      <c r="BU11590" s="7"/>
      <c r="BV11590" s="7"/>
      <c r="BW11590" s="7"/>
    </row>
    <row r="11591" spans="43:75" x14ac:dyDescent="0.2">
      <c r="AQ11591" s="7"/>
      <c r="AR11591" s="7"/>
      <c r="AS11591" s="7"/>
      <c r="AT11591" s="7"/>
      <c r="AU11591" s="7"/>
      <c r="AV11591" s="234"/>
      <c r="AX11591" s="7"/>
      <c r="AY11591" s="7"/>
      <c r="AZ11591" s="7"/>
      <c r="BA11591" s="7"/>
      <c r="BB11591" s="7"/>
      <c r="BC11591" s="7"/>
      <c r="BD11591" s="7"/>
      <c r="BG11591" s="7"/>
      <c r="BH11591" s="7"/>
      <c r="BI11591" s="7"/>
      <c r="BJ11591" s="7"/>
      <c r="BK11591" s="7"/>
      <c r="BL11591" s="7"/>
      <c r="BM11591" s="7"/>
      <c r="BP11591" s="7"/>
      <c r="BQ11591" s="7"/>
      <c r="BR11591" s="7"/>
      <c r="BS11591" s="7"/>
      <c r="BT11591" s="7"/>
      <c r="BU11591" s="7"/>
      <c r="BV11591" s="7"/>
      <c r="BW11591" s="7"/>
    </row>
    <row r="11592" spans="43:75" x14ac:dyDescent="0.2">
      <c r="AQ11592" s="7"/>
      <c r="AR11592" s="7"/>
      <c r="AS11592" s="7"/>
      <c r="AT11592" s="7"/>
      <c r="AU11592" s="7"/>
      <c r="AV11592" s="234"/>
      <c r="AX11592" s="7"/>
      <c r="AY11592" s="7"/>
      <c r="AZ11592" s="7"/>
      <c r="BA11592" s="7"/>
      <c r="BB11592" s="7"/>
      <c r="BC11592" s="7"/>
      <c r="BD11592" s="7"/>
      <c r="BG11592" s="7"/>
      <c r="BH11592" s="7"/>
      <c r="BI11592" s="7"/>
      <c r="BJ11592" s="7"/>
      <c r="BK11592" s="7"/>
      <c r="BL11592" s="7"/>
      <c r="BM11592" s="7"/>
      <c r="BP11592" s="7"/>
      <c r="BQ11592" s="7"/>
      <c r="BR11592" s="7"/>
      <c r="BS11592" s="7"/>
      <c r="BT11592" s="7"/>
      <c r="BU11592" s="7"/>
      <c r="BV11592" s="7"/>
      <c r="BW11592" s="7"/>
    </row>
    <row r="11593" spans="43:75" x14ac:dyDescent="0.2">
      <c r="AQ11593" s="7"/>
      <c r="AR11593" s="7"/>
      <c r="AS11593" s="7"/>
      <c r="AT11593" s="7"/>
      <c r="AU11593" s="7"/>
      <c r="AV11593" s="234"/>
      <c r="AX11593" s="7"/>
      <c r="AY11593" s="7"/>
      <c r="AZ11593" s="7"/>
      <c r="BA11593" s="7"/>
      <c r="BB11593" s="7"/>
      <c r="BC11593" s="7"/>
      <c r="BD11593" s="7"/>
      <c r="BG11593" s="7"/>
      <c r="BH11593" s="7"/>
      <c r="BI11593" s="7"/>
      <c r="BJ11593" s="7"/>
      <c r="BK11593" s="7"/>
      <c r="BL11593" s="7"/>
      <c r="BM11593" s="7"/>
      <c r="BP11593" s="7"/>
      <c r="BQ11593" s="7"/>
      <c r="BR11593" s="7"/>
      <c r="BS11593" s="7"/>
      <c r="BT11593" s="7"/>
      <c r="BU11593" s="7"/>
      <c r="BV11593" s="7"/>
      <c r="BW11593" s="7"/>
    </row>
    <row r="11594" spans="43:75" x14ac:dyDescent="0.2">
      <c r="AQ11594" s="7"/>
      <c r="AR11594" s="7"/>
      <c r="AS11594" s="7"/>
      <c r="AT11594" s="7"/>
      <c r="AU11594" s="7"/>
      <c r="AV11594" s="234"/>
      <c r="AX11594" s="7"/>
      <c r="AY11594" s="7"/>
      <c r="AZ11594" s="7"/>
      <c r="BA11594" s="7"/>
      <c r="BB11594" s="7"/>
      <c r="BC11594" s="7"/>
      <c r="BD11594" s="7"/>
      <c r="BG11594" s="7"/>
      <c r="BH11594" s="7"/>
      <c r="BI11594" s="7"/>
      <c r="BJ11594" s="7"/>
      <c r="BK11594" s="7"/>
      <c r="BL11594" s="7"/>
      <c r="BM11594" s="7"/>
      <c r="BP11594" s="7"/>
      <c r="BQ11594" s="7"/>
      <c r="BR11594" s="7"/>
      <c r="BS11594" s="7"/>
      <c r="BT11594" s="7"/>
      <c r="BU11594" s="7"/>
      <c r="BV11594" s="7"/>
      <c r="BW11594" s="7"/>
    </row>
    <row r="11595" spans="43:75" x14ac:dyDescent="0.2">
      <c r="AQ11595" s="7"/>
      <c r="AR11595" s="7"/>
      <c r="AS11595" s="7"/>
      <c r="AT11595" s="7"/>
      <c r="AU11595" s="7"/>
      <c r="AV11595" s="234"/>
      <c r="AX11595" s="7"/>
      <c r="AY11595" s="7"/>
      <c r="AZ11595" s="7"/>
      <c r="BA11595" s="7"/>
      <c r="BB11595" s="7"/>
      <c r="BC11595" s="7"/>
      <c r="BD11595" s="7"/>
      <c r="BG11595" s="7"/>
      <c r="BH11595" s="7"/>
      <c r="BI11595" s="7"/>
      <c r="BJ11595" s="7"/>
      <c r="BK11595" s="7"/>
      <c r="BL11595" s="7"/>
      <c r="BM11595" s="7"/>
      <c r="BP11595" s="7"/>
      <c r="BQ11595" s="7"/>
      <c r="BR11595" s="7"/>
      <c r="BS11595" s="7"/>
      <c r="BT11595" s="7"/>
      <c r="BU11595" s="7"/>
      <c r="BV11595" s="7"/>
      <c r="BW11595" s="7"/>
    </row>
    <row r="11596" spans="43:75" x14ac:dyDescent="0.2">
      <c r="AQ11596" s="7"/>
      <c r="AR11596" s="7"/>
      <c r="AS11596" s="7"/>
      <c r="AT11596" s="7"/>
      <c r="AU11596" s="7"/>
      <c r="AV11596" s="234"/>
      <c r="AX11596" s="7"/>
      <c r="AY11596" s="7"/>
      <c r="AZ11596" s="7"/>
      <c r="BA11596" s="7"/>
      <c r="BB11596" s="7"/>
      <c r="BC11596" s="7"/>
      <c r="BD11596" s="7"/>
      <c r="BG11596" s="7"/>
      <c r="BH11596" s="7"/>
      <c r="BI11596" s="7"/>
      <c r="BJ11596" s="7"/>
      <c r="BK11596" s="7"/>
      <c r="BL11596" s="7"/>
      <c r="BM11596" s="7"/>
      <c r="BP11596" s="7"/>
      <c r="BQ11596" s="7"/>
      <c r="BR11596" s="7"/>
      <c r="BS11596" s="7"/>
      <c r="BT11596" s="7"/>
      <c r="BU11596" s="7"/>
      <c r="BV11596" s="7"/>
      <c r="BW11596" s="7"/>
    </row>
    <row r="11597" spans="43:75" x14ac:dyDescent="0.2">
      <c r="AQ11597" s="7"/>
      <c r="AR11597" s="7"/>
      <c r="AS11597" s="7"/>
      <c r="AT11597" s="7"/>
      <c r="AU11597" s="7"/>
      <c r="AV11597" s="234"/>
      <c r="AX11597" s="7"/>
      <c r="AY11597" s="7"/>
      <c r="AZ11597" s="7"/>
      <c r="BA11597" s="7"/>
      <c r="BB11597" s="7"/>
      <c r="BC11597" s="7"/>
      <c r="BD11597" s="7"/>
      <c r="BG11597" s="7"/>
      <c r="BH11597" s="7"/>
      <c r="BI11597" s="7"/>
      <c r="BJ11597" s="7"/>
      <c r="BK11597" s="7"/>
      <c r="BL11597" s="7"/>
      <c r="BM11597" s="7"/>
      <c r="BP11597" s="7"/>
      <c r="BQ11597" s="7"/>
      <c r="BR11597" s="7"/>
      <c r="BS11597" s="7"/>
      <c r="BT11597" s="7"/>
      <c r="BU11597" s="7"/>
      <c r="BV11597" s="7"/>
      <c r="BW11597" s="7"/>
    </row>
    <row r="11598" spans="43:75" x14ac:dyDescent="0.2">
      <c r="AQ11598" s="7"/>
      <c r="AR11598" s="7"/>
      <c r="AS11598" s="7"/>
      <c r="AT11598" s="7"/>
      <c r="AU11598" s="7"/>
      <c r="AV11598" s="234"/>
      <c r="AX11598" s="7"/>
      <c r="AY11598" s="7"/>
      <c r="AZ11598" s="7"/>
      <c r="BA11598" s="7"/>
      <c r="BB11598" s="7"/>
      <c r="BC11598" s="7"/>
      <c r="BD11598" s="7"/>
      <c r="BG11598" s="7"/>
      <c r="BH11598" s="7"/>
      <c r="BI11598" s="7"/>
      <c r="BJ11598" s="7"/>
      <c r="BK11598" s="7"/>
      <c r="BL11598" s="7"/>
      <c r="BM11598" s="7"/>
      <c r="BP11598" s="7"/>
      <c r="BQ11598" s="7"/>
      <c r="BR11598" s="7"/>
      <c r="BS11598" s="7"/>
      <c r="BT11598" s="7"/>
      <c r="BU11598" s="7"/>
      <c r="BV11598" s="7"/>
      <c r="BW11598" s="7"/>
    </row>
    <row r="11599" spans="43:75" x14ac:dyDescent="0.2">
      <c r="AQ11599" s="7"/>
      <c r="AR11599" s="7"/>
      <c r="AS11599" s="7"/>
      <c r="AT11599" s="7"/>
      <c r="AU11599" s="7"/>
      <c r="AV11599" s="234"/>
      <c r="AX11599" s="7"/>
      <c r="AY11599" s="7"/>
      <c r="AZ11599" s="7"/>
      <c r="BA11599" s="7"/>
      <c r="BB11599" s="7"/>
      <c r="BC11599" s="7"/>
      <c r="BD11599" s="7"/>
      <c r="BG11599" s="7"/>
      <c r="BH11599" s="7"/>
      <c r="BI11599" s="7"/>
      <c r="BJ11599" s="7"/>
      <c r="BK11599" s="7"/>
      <c r="BL11599" s="7"/>
      <c r="BM11599" s="7"/>
      <c r="BP11599" s="7"/>
      <c r="BQ11599" s="7"/>
      <c r="BR11599" s="7"/>
      <c r="BS11599" s="7"/>
      <c r="BT11599" s="7"/>
      <c r="BU11599" s="7"/>
      <c r="BV11599" s="7"/>
      <c r="BW11599" s="7"/>
    </row>
    <row r="11600" spans="43:75" x14ac:dyDescent="0.2">
      <c r="AQ11600" s="7"/>
      <c r="AR11600" s="7"/>
      <c r="AS11600" s="7"/>
      <c r="AT11600" s="7"/>
      <c r="AU11600" s="7"/>
      <c r="AV11600" s="234"/>
      <c r="AX11600" s="7"/>
      <c r="AY11600" s="7"/>
      <c r="AZ11600" s="7"/>
      <c r="BA11600" s="7"/>
      <c r="BB11600" s="7"/>
      <c r="BC11600" s="7"/>
      <c r="BD11600" s="7"/>
      <c r="BG11600" s="7"/>
      <c r="BH11600" s="7"/>
      <c r="BI11600" s="7"/>
      <c r="BJ11600" s="7"/>
      <c r="BK11600" s="7"/>
      <c r="BL11600" s="7"/>
      <c r="BM11600" s="7"/>
      <c r="BP11600" s="7"/>
      <c r="BQ11600" s="7"/>
      <c r="BR11600" s="7"/>
      <c r="BS11600" s="7"/>
      <c r="BT11600" s="7"/>
      <c r="BU11600" s="7"/>
      <c r="BV11600" s="7"/>
      <c r="BW11600" s="7"/>
    </row>
    <row r="11601" spans="43:75" x14ac:dyDescent="0.2">
      <c r="AQ11601" s="7"/>
      <c r="AR11601" s="7"/>
      <c r="AS11601" s="7"/>
      <c r="AT11601" s="7"/>
      <c r="AU11601" s="7"/>
      <c r="AV11601" s="234"/>
      <c r="AX11601" s="7"/>
      <c r="AY11601" s="7"/>
      <c r="AZ11601" s="7"/>
      <c r="BA11601" s="7"/>
      <c r="BB11601" s="7"/>
      <c r="BC11601" s="7"/>
      <c r="BD11601" s="7"/>
      <c r="BG11601" s="7"/>
      <c r="BH11601" s="7"/>
      <c r="BI11601" s="7"/>
      <c r="BJ11601" s="7"/>
      <c r="BK11601" s="7"/>
      <c r="BL11601" s="7"/>
      <c r="BM11601" s="7"/>
      <c r="BP11601" s="7"/>
      <c r="BQ11601" s="7"/>
      <c r="BR11601" s="7"/>
      <c r="BS11601" s="7"/>
      <c r="BT11601" s="7"/>
      <c r="BU11601" s="7"/>
      <c r="BV11601" s="7"/>
      <c r="BW11601" s="7"/>
    </row>
    <row r="11602" spans="43:75" x14ac:dyDescent="0.2">
      <c r="AQ11602" s="7"/>
      <c r="AR11602" s="7"/>
      <c r="AS11602" s="7"/>
      <c r="AT11602" s="7"/>
      <c r="AU11602" s="7"/>
      <c r="AV11602" s="234"/>
      <c r="AX11602" s="7"/>
      <c r="AY11602" s="7"/>
      <c r="AZ11602" s="7"/>
      <c r="BA11602" s="7"/>
      <c r="BB11602" s="7"/>
      <c r="BC11602" s="7"/>
      <c r="BD11602" s="7"/>
      <c r="BG11602" s="7"/>
      <c r="BH11602" s="7"/>
      <c r="BI11602" s="7"/>
      <c r="BJ11602" s="7"/>
      <c r="BK11602" s="7"/>
      <c r="BL11602" s="7"/>
      <c r="BM11602" s="7"/>
      <c r="BP11602" s="7"/>
      <c r="BQ11602" s="7"/>
      <c r="BR11602" s="7"/>
      <c r="BS11602" s="7"/>
      <c r="BT11602" s="7"/>
      <c r="BU11602" s="7"/>
      <c r="BV11602" s="7"/>
      <c r="BW11602" s="7"/>
    </row>
    <row r="11603" spans="43:75" x14ac:dyDescent="0.2">
      <c r="AQ11603" s="7"/>
      <c r="AR11603" s="7"/>
      <c r="AS11603" s="7"/>
      <c r="AT11603" s="7"/>
      <c r="AU11603" s="7"/>
      <c r="AV11603" s="234"/>
      <c r="AX11603" s="7"/>
      <c r="AY11603" s="7"/>
      <c r="AZ11603" s="7"/>
      <c r="BA11603" s="7"/>
      <c r="BB11603" s="7"/>
      <c r="BC11603" s="7"/>
      <c r="BD11603" s="7"/>
      <c r="BG11603" s="7"/>
      <c r="BH11603" s="7"/>
      <c r="BI11603" s="7"/>
      <c r="BJ11603" s="7"/>
      <c r="BK11603" s="7"/>
      <c r="BL11603" s="7"/>
      <c r="BM11603" s="7"/>
      <c r="BP11603" s="7"/>
      <c r="BQ11603" s="7"/>
      <c r="BR11603" s="7"/>
      <c r="BS11603" s="7"/>
      <c r="BT11603" s="7"/>
      <c r="BU11603" s="7"/>
      <c r="BV11603" s="7"/>
      <c r="BW11603" s="7"/>
    </row>
    <row r="11604" spans="43:75" x14ac:dyDescent="0.2">
      <c r="AQ11604" s="7"/>
      <c r="AR11604" s="7"/>
      <c r="AS11604" s="7"/>
      <c r="AT11604" s="7"/>
      <c r="AU11604" s="7"/>
      <c r="AV11604" s="234"/>
      <c r="AX11604" s="7"/>
      <c r="AY11604" s="7"/>
      <c r="AZ11604" s="7"/>
      <c r="BA11604" s="7"/>
      <c r="BB11604" s="7"/>
      <c r="BC11604" s="7"/>
      <c r="BD11604" s="7"/>
      <c r="BG11604" s="7"/>
      <c r="BH11604" s="7"/>
      <c r="BI11604" s="7"/>
      <c r="BJ11604" s="7"/>
      <c r="BK11604" s="7"/>
      <c r="BL11604" s="7"/>
      <c r="BM11604" s="7"/>
      <c r="BP11604" s="7"/>
      <c r="BQ11604" s="7"/>
      <c r="BR11604" s="7"/>
      <c r="BS11604" s="7"/>
      <c r="BT11604" s="7"/>
      <c r="BU11604" s="7"/>
      <c r="BV11604" s="7"/>
      <c r="BW11604" s="7"/>
    </row>
    <row r="11605" spans="43:75" x14ac:dyDescent="0.2">
      <c r="AQ11605" s="7"/>
      <c r="AR11605" s="7"/>
      <c r="AS11605" s="7"/>
      <c r="AT11605" s="7"/>
      <c r="AU11605" s="7"/>
      <c r="AV11605" s="234"/>
      <c r="AX11605" s="7"/>
      <c r="AY11605" s="7"/>
      <c r="AZ11605" s="7"/>
      <c r="BA11605" s="7"/>
      <c r="BB11605" s="7"/>
      <c r="BC11605" s="7"/>
      <c r="BD11605" s="7"/>
      <c r="BG11605" s="7"/>
      <c r="BH11605" s="7"/>
      <c r="BI11605" s="7"/>
      <c r="BJ11605" s="7"/>
      <c r="BK11605" s="7"/>
      <c r="BL11605" s="7"/>
      <c r="BM11605" s="7"/>
      <c r="BP11605" s="7"/>
      <c r="BQ11605" s="7"/>
      <c r="BR11605" s="7"/>
      <c r="BS11605" s="7"/>
      <c r="BT11605" s="7"/>
      <c r="BU11605" s="7"/>
      <c r="BV11605" s="7"/>
      <c r="BW11605" s="7"/>
    </row>
    <row r="11606" spans="43:75" x14ac:dyDescent="0.2">
      <c r="AQ11606" s="7"/>
      <c r="AR11606" s="7"/>
      <c r="AS11606" s="7"/>
      <c r="AT11606" s="7"/>
      <c r="AU11606" s="7"/>
      <c r="AV11606" s="234"/>
      <c r="AX11606" s="7"/>
      <c r="AY11606" s="7"/>
      <c r="AZ11606" s="7"/>
      <c r="BA11606" s="7"/>
      <c r="BB11606" s="7"/>
      <c r="BC11606" s="7"/>
      <c r="BD11606" s="7"/>
      <c r="BG11606" s="7"/>
      <c r="BH11606" s="7"/>
      <c r="BI11606" s="7"/>
      <c r="BJ11606" s="7"/>
      <c r="BK11606" s="7"/>
      <c r="BL11606" s="7"/>
      <c r="BM11606" s="7"/>
      <c r="BP11606" s="7"/>
      <c r="BQ11606" s="7"/>
      <c r="BR11606" s="7"/>
      <c r="BS11606" s="7"/>
      <c r="BT11606" s="7"/>
      <c r="BU11606" s="7"/>
      <c r="BV11606" s="7"/>
      <c r="BW11606" s="7"/>
    </row>
    <row r="11607" spans="43:75" x14ac:dyDescent="0.2">
      <c r="AQ11607" s="7"/>
      <c r="AR11607" s="7"/>
      <c r="AS11607" s="7"/>
      <c r="AT11607" s="7"/>
      <c r="AU11607" s="7"/>
      <c r="AV11607" s="234"/>
      <c r="AX11607" s="7"/>
      <c r="AY11607" s="7"/>
      <c r="AZ11607" s="7"/>
      <c r="BA11607" s="7"/>
      <c r="BB11607" s="7"/>
      <c r="BC11607" s="7"/>
      <c r="BD11607" s="7"/>
      <c r="BG11607" s="7"/>
      <c r="BH11607" s="7"/>
      <c r="BI11607" s="7"/>
      <c r="BJ11607" s="7"/>
      <c r="BK11607" s="7"/>
      <c r="BL11607" s="7"/>
      <c r="BM11607" s="7"/>
      <c r="BP11607" s="7"/>
      <c r="BQ11607" s="7"/>
      <c r="BR11607" s="7"/>
      <c r="BS11607" s="7"/>
      <c r="BT11607" s="7"/>
      <c r="BU11607" s="7"/>
      <c r="BV11607" s="7"/>
      <c r="BW11607" s="7"/>
    </row>
    <row r="11608" spans="43:75" x14ac:dyDescent="0.2">
      <c r="AQ11608" s="7"/>
      <c r="AR11608" s="7"/>
      <c r="AS11608" s="7"/>
      <c r="AT11608" s="7"/>
      <c r="AU11608" s="7"/>
      <c r="AV11608" s="234"/>
      <c r="AX11608" s="7"/>
      <c r="AY11608" s="7"/>
      <c r="AZ11608" s="7"/>
      <c r="BA11608" s="7"/>
      <c r="BB11608" s="7"/>
      <c r="BC11608" s="7"/>
      <c r="BD11608" s="7"/>
      <c r="BG11608" s="7"/>
      <c r="BH11608" s="7"/>
      <c r="BI11608" s="7"/>
      <c r="BJ11608" s="7"/>
      <c r="BK11608" s="7"/>
      <c r="BL11608" s="7"/>
      <c r="BM11608" s="7"/>
      <c r="BP11608" s="7"/>
      <c r="BQ11608" s="7"/>
      <c r="BR11608" s="7"/>
      <c r="BS11608" s="7"/>
      <c r="BT11608" s="7"/>
      <c r="BU11608" s="7"/>
      <c r="BV11608" s="7"/>
      <c r="BW11608" s="7"/>
    </row>
    <row r="11609" spans="43:75" x14ac:dyDescent="0.2">
      <c r="AQ11609" s="7"/>
      <c r="AR11609" s="7"/>
      <c r="AS11609" s="7"/>
      <c r="AT11609" s="7"/>
      <c r="AU11609" s="7"/>
      <c r="AV11609" s="234"/>
      <c r="AX11609" s="7"/>
      <c r="AY11609" s="7"/>
      <c r="AZ11609" s="7"/>
      <c r="BA11609" s="7"/>
      <c r="BB11609" s="7"/>
      <c r="BC11609" s="7"/>
      <c r="BD11609" s="7"/>
      <c r="BG11609" s="7"/>
      <c r="BH11609" s="7"/>
      <c r="BI11609" s="7"/>
      <c r="BJ11609" s="7"/>
      <c r="BK11609" s="7"/>
      <c r="BL11609" s="7"/>
      <c r="BM11609" s="7"/>
      <c r="BP11609" s="7"/>
      <c r="BQ11609" s="7"/>
      <c r="BR11609" s="7"/>
      <c r="BS11609" s="7"/>
      <c r="BT11609" s="7"/>
      <c r="BU11609" s="7"/>
      <c r="BV11609" s="7"/>
      <c r="BW11609" s="7"/>
    </row>
    <row r="11610" spans="43:75" x14ac:dyDescent="0.2">
      <c r="AQ11610" s="7"/>
      <c r="AR11610" s="7"/>
      <c r="AS11610" s="7"/>
      <c r="AT11610" s="7"/>
      <c r="AU11610" s="7"/>
      <c r="AV11610" s="234"/>
      <c r="AX11610" s="7"/>
      <c r="AY11610" s="7"/>
      <c r="AZ11610" s="7"/>
      <c r="BA11610" s="7"/>
      <c r="BB11610" s="7"/>
      <c r="BC11610" s="7"/>
      <c r="BD11610" s="7"/>
      <c r="BG11610" s="7"/>
      <c r="BH11610" s="7"/>
      <c r="BI11610" s="7"/>
      <c r="BJ11610" s="7"/>
      <c r="BK11610" s="7"/>
      <c r="BL11610" s="7"/>
      <c r="BM11610" s="7"/>
      <c r="BP11610" s="7"/>
      <c r="BQ11610" s="7"/>
      <c r="BR11610" s="7"/>
      <c r="BS11610" s="7"/>
      <c r="BT11610" s="7"/>
      <c r="BU11610" s="7"/>
      <c r="BV11610" s="7"/>
      <c r="BW11610" s="7"/>
    </row>
    <row r="11611" spans="43:75" x14ac:dyDescent="0.2">
      <c r="AQ11611" s="7"/>
      <c r="AR11611" s="7"/>
      <c r="AS11611" s="7"/>
      <c r="AT11611" s="7"/>
      <c r="AU11611" s="7"/>
      <c r="AV11611" s="234"/>
      <c r="AX11611" s="7"/>
      <c r="AY11611" s="7"/>
      <c r="AZ11611" s="7"/>
      <c r="BA11611" s="7"/>
      <c r="BB11611" s="7"/>
      <c r="BC11611" s="7"/>
      <c r="BD11611" s="7"/>
      <c r="BG11611" s="7"/>
      <c r="BH11611" s="7"/>
      <c r="BI11611" s="7"/>
      <c r="BJ11611" s="7"/>
      <c r="BK11611" s="7"/>
      <c r="BL11611" s="7"/>
      <c r="BM11611" s="7"/>
      <c r="BP11611" s="7"/>
      <c r="BQ11611" s="7"/>
      <c r="BR11611" s="7"/>
      <c r="BS11611" s="7"/>
      <c r="BT11611" s="7"/>
      <c r="BU11611" s="7"/>
      <c r="BV11611" s="7"/>
      <c r="BW11611" s="7"/>
    </row>
    <row r="11612" spans="43:75" x14ac:dyDescent="0.2">
      <c r="AQ11612" s="7"/>
      <c r="AR11612" s="7"/>
      <c r="AS11612" s="7"/>
      <c r="AT11612" s="7"/>
      <c r="AU11612" s="7"/>
      <c r="AV11612" s="234"/>
      <c r="AX11612" s="7"/>
      <c r="AY11612" s="7"/>
      <c r="AZ11612" s="7"/>
      <c r="BA11612" s="7"/>
      <c r="BB11612" s="7"/>
      <c r="BC11612" s="7"/>
      <c r="BD11612" s="7"/>
      <c r="BG11612" s="7"/>
      <c r="BH11612" s="7"/>
      <c r="BI11612" s="7"/>
      <c r="BJ11612" s="7"/>
      <c r="BK11612" s="7"/>
      <c r="BL11612" s="7"/>
      <c r="BM11612" s="7"/>
      <c r="BP11612" s="7"/>
      <c r="BQ11612" s="7"/>
      <c r="BR11612" s="7"/>
      <c r="BS11612" s="7"/>
      <c r="BT11612" s="7"/>
      <c r="BU11612" s="7"/>
      <c r="BV11612" s="7"/>
      <c r="BW11612" s="7"/>
    </row>
    <row r="11613" spans="43:75" x14ac:dyDescent="0.2">
      <c r="AQ11613" s="7"/>
      <c r="AR11613" s="7"/>
      <c r="AS11613" s="7"/>
      <c r="AT11613" s="7"/>
      <c r="AU11613" s="7"/>
      <c r="AV11613" s="234"/>
      <c r="AX11613" s="7"/>
      <c r="AY11613" s="7"/>
      <c r="AZ11613" s="7"/>
      <c r="BA11613" s="7"/>
      <c r="BB11613" s="7"/>
      <c r="BC11613" s="7"/>
      <c r="BD11613" s="7"/>
      <c r="BG11613" s="7"/>
      <c r="BH11613" s="7"/>
      <c r="BI11613" s="7"/>
      <c r="BJ11613" s="7"/>
      <c r="BK11613" s="7"/>
      <c r="BL11613" s="7"/>
      <c r="BM11613" s="7"/>
      <c r="BP11613" s="7"/>
      <c r="BQ11613" s="7"/>
      <c r="BR11613" s="7"/>
      <c r="BS11613" s="7"/>
      <c r="BT11613" s="7"/>
      <c r="BU11613" s="7"/>
      <c r="BV11613" s="7"/>
      <c r="BW11613" s="7"/>
    </row>
    <row r="11614" spans="43:75" x14ac:dyDescent="0.2">
      <c r="AQ11614" s="7"/>
      <c r="AR11614" s="7"/>
      <c r="AS11614" s="7"/>
      <c r="AT11614" s="7"/>
      <c r="AU11614" s="7"/>
      <c r="AV11614" s="234"/>
      <c r="AX11614" s="7"/>
      <c r="AY11614" s="7"/>
      <c r="AZ11614" s="7"/>
      <c r="BA11614" s="7"/>
      <c r="BB11614" s="7"/>
      <c r="BC11614" s="7"/>
      <c r="BD11614" s="7"/>
      <c r="BG11614" s="7"/>
      <c r="BH11614" s="7"/>
      <c r="BI11614" s="7"/>
      <c r="BJ11614" s="7"/>
      <c r="BK11614" s="7"/>
      <c r="BL11614" s="7"/>
      <c r="BM11614" s="7"/>
      <c r="BP11614" s="7"/>
      <c r="BQ11614" s="7"/>
      <c r="BR11614" s="7"/>
      <c r="BS11614" s="7"/>
      <c r="BT11614" s="7"/>
      <c r="BU11614" s="7"/>
      <c r="BV11614" s="7"/>
      <c r="BW11614" s="7"/>
    </row>
    <row r="11615" spans="43:75" x14ac:dyDescent="0.2">
      <c r="AQ11615" s="7"/>
      <c r="AR11615" s="7"/>
      <c r="AS11615" s="7"/>
      <c r="AT11615" s="7"/>
      <c r="AU11615" s="7"/>
      <c r="AV11615" s="234"/>
      <c r="AX11615" s="7"/>
      <c r="AY11615" s="7"/>
      <c r="AZ11615" s="7"/>
      <c r="BA11615" s="7"/>
      <c r="BB11615" s="7"/>
      <c r="BC11615" s="7"/>
      <c r="BD11615" s="7"/>
      <c r="BG11615" s="7"/>
      <c r="BH11615" s="7"/>
      <c r="BI11615" s="7"/>
      <c r="BJ11615" s="7"/>
      <c r="BK11615" s="7"/>
      <c r="BL11615" s="7"/>
      <c r="BM11615" s="7"/>
      <c r="BP11615" s="7"/>
      <c r="BQ11615" s="7"/>
      <c r="BR11615" s="7"/>
      <c r="BS11615" s="7"/>
      <c r="BT11615" s="7"/>
      <c r="BU11615" s="7"/>
      <c r="BV11615" s="7"/>
      <c r="BW11615" s="7"/>
    </row>
    <row r="11616" spans="43:75" x14ac:dyDescent="0.2">
      <c r="AQ11616" s="7"/>
      <c r="AR11616" s="7"/>
      <c r="AS11616" s="7"/>
      <c r="AT11616" s="7"/>
      <c r="AU11616" s="7"/>
      <c r="AV11616" s="234"/>
      <c r="AX11616" s="7"/>
      <c r="AY11616" s="7"/>
      <c r="AZ11616" s="7"/>
      <c r="BA11616" s="7"/>
      <c r="BB11616" s="7"/>
      <c r="BC11616" s="7"/>
      <c r="BD11616" s="7"/>
      <c r="BG11616" s="7"/>
      <c r="BH11616" s="7"/>
      <c r="BI11616" s="7"/>
      <c r="BJ11616" s="7"/>
      <c r="BK11616" s="7"/>
      <c r="BL11616" s="7"/>
      <c r="BM11616" s="7"/>
      <c r="BP11616" s="7"/>
      <c r="BQ11616" s="7"/>
      <c r="BR11616" s="7"/>
      <c r="BS11616" s="7"/>
      <c r="BT11616" s="7"/>
      <c r="BU11616" s="7"/>
      <c r="BV11616" s="7"/>
      <c r="BW11616" s="7"/>
    </row>
    <row r="11617" spans="43:75" x14ac:dyDescent="0.2">
      <c r="AQ11617" s="7"/>
      <c r="AR11617" s="7"/>
      <c r="AS11617" s="7"/>
      <c r="AT11617" s="7"/>
      <c r="AU11617" s="7"/>
      <c r="AV11617" s="234"/>
      <c r="AX11617" s="7"/>
      <c r="AY11617" s="7"/>
      <c r="AZ11617" s="7"/>
      <c r="BA11617" s="7"/>
      <c r="BB11617" s="7"/>
      <c r="BC11617" s="7"/>
      <c r="BD11617" s="7"/>
      <c r="BG11617" s="7"/>
      <c r="BH11617" s="7"/>
      <c r="BI11617" s="7"/>
      <c r="BJ11617" s="7"/>
      <c r="BK11617" s="7"/>
      <c r="BL11617" s="7"/>
      <c r="BM11617" s="7"/>
      <c r="BP11617" s="7"/>
      <c r="BQ11617" s="7"/>
      <c r="BR11617" s="7"/>
      <c r="BS11617" s="7"/>
      <c r="BT11617" s="7"/>
      <c r="BU11617" s="7"/>
      <c r="BV11617" s="7"/>
      <c r="BW11617" s="7"/>
    </row>
    <row r="11618" spans="43:75" x14ac:dyDescent="0.2">
      <c r="AQ11618" s="7"/>
      <c r="AR11618" s="7"/>
      <c r="AS11618" s="7"/>
      <c r="AT11618" s="7"/>
      <c r="AU11618" s="7"/>
      <c r="AV11618" s="234"/>
      <c r="AX11618" s="7"/>
      <c r="AY11618" s="7"/>
      <c r="AZ11618" s="7"/>
      <c r="BA11618" s="7"/>
      <c r="BB11618" s="7"/>
      <c r="BC11618" s="7"/>
      <c r="BD11618" s="7"/>
      <c r="BG11618" s="7"/>
      <c r="BH11618" s="7"/>
      <c r="BI11618" s="7"/>
      <c r="BJ11618" s="7"/>
      <c r="BK11618" s="7"/>
      <c r="BL11618" s="7"/>
      <c r="BM11618" s="7"/>
      <c r="BP11618" s="7"/>
      <c r="BQ11618" s="7"/>
      <c r="BR11618" s="7"/>
      <c r="BS11618" s="7"/>
      <c r="BT11618" s="7"/>
      <c r="BU11618" s="7"/>
      <c r="BV11618" s="7"/>
      <c r="BW11618" s="7"/>
    </row>
    <row r="11619" spans="43:75" x14ac:dyDescent="0.2">
      <c r="AQ11619" s="7"/>
      <c r="AR11619" s="7"/>
      <c r="AS11619" s="7"/>
      <c r="AT11619" s="7"/>
      <c r="AU11619" s="7"/>
      <c r="AV11619" s="234"/>
      <c r="AX11619" s="7"/>
      <c r="AY11619" s="7"/>
      <c r="AZ11619" s="7"/>
      <c r="BA11619" s="7"/>
      <c r="BB11619" s="7"/>
      <c r="BC11619" s="7"/>
      <c r="BD11619" s="7"/>
      <c r="BG11619" s="7"/>
      <c r="BH11619" s="7"/>
      <c r="BI11619" s="7"/>
      <c r="BJ11619" s="7"/>
      <c r="BK11619" s="7"/>
      <c r="BL11619" s="7"/>
      <c r="BM11619" s="7"/>
      <c r="BP11619" s="7"/>
      <c r="BQ11619" s="7"/>
      <c r="BR11619" s="7"/>
      <c r="BS11619" s="7"/>
      <c r="BT11619" s="7"/>
      <c r="BU11619" s="7"/>
      <c r="BV11619" s="7"/>
      <c r="BW11619" s="7"/>
    </row>
    <row r="11620" spans="43:75" x14ac:dyDescent="0.2">
      <c r="AQ11620" s="7"/>
      <c r="AR11620" s="7"/>
      <c r="AS11620" s="7"/>
      <c r="AT11620" s="7"/>
      <c r="AU11620" s="7"/>
      <c r="AV11620" s="234"/>
      <c r="AX11620" s="7"/>
      <c r="AY11620" s="7"/>
      <c r="AZ11620" s="7"/>
      <c r="BA11620" s="7"/>
      <c r="BB11620" s="7"/>
      <c r="BC11620" s="7"/>
      <c r="BD11620" s="7"/>
      <c r="BG11620" s="7"/>
      <c r="BH11620" s="7"/>
      <c r="BI11620" s="7"/>
      <c r="BJ11620" s="7"/>
      <c r="BK11620" s="7"/>
      <c r="BL11620" s="7"/>
      <c r="BM11620" s="7"/>
      <c r="BP11620" s="7"/>
      <c r="BQ11620" s="7"/>
      <c r="BR11620" s="7"/>
      <c r="BS11620" s="7"/>
      <c r="BT11620" s="7"/>
      <c r="BU11620" s="7"/>
      <c r="BV11620" s="7"/>
      <c r="BW11620" s="7"/>
    </row>
    <row r="11621" spans="43:75" x14ac:dyDescent="0.2">
      <c r="AQ11621" s="7"/>
      <c r="AR11621" s="7"/>
      <c r="AS11621" s="7"/>
      <c r="AT11621" s="7"/>
      <c r="AU11621" s="7"/>
      <c r="AV11621" s="234"/>
      <c r="AX11621" s="7"/>
      <c r="AY11621" s="7"/>
      <c r="AZ11621" s="7"/>
      <c r="BA11621" s="7"/>
      <c r="BB11621" s="7"/>
      <c r="BC11621" s="7"/>
      <c r="BD11621" s="7"/>
      <c r="BG11621" s="7"/>
      <c r="BH11621" s="7"/>
      <c r="BI11621" s="7"/>
      <c r="BJ11621" s="7"/>
      <c r="BK11621" s="7"/>
      <c r="BL11621" s="7"/>
      <c r="BM11621" s="7"/>
      <c r="BP11621" s="7"/>
      <c r="BQ11621" s="7"/>
      <c r="BR11621" s="7"/>
      <c r="BS11621" s="7"/>
      <c r="BT11621" s="7"/>
      <c r="BU11621" s="7"/>
      <c r="BV11621" s="7"/>
      <c r="BW11621" s="7"/>
    </row>
    <row r="11622" spans="43:75" x14ac:dyDescent="0.2">
      <c r="AQ11622" s="7"/>
      <c r="AR11622" s="7"/>
      <c r="AS11622" s="7"/>
      <c r="AT11622" s="7"/>
      <c r="AU11622" s="7"/>
      <c r="AV11622" s="234"/>
      <c r="AX11622" s="7"/>
      <c r="AY11622" s="7"/>
      <c r="AZ11622" s="7"/>
      <c r="BA11622" s="7"/>
      <c r="BB11622" s="7"/>
      <c r="BC11622" s="7"/>
      <c r="BD11622" s="7"/>
      <c r="BG11622" s="7"/>
      <c r="BH11622" s="7"/>
      <c r="BI11622" s="7"/>
      <c r="BJ11622" s="7"/>
      <c r="BK11622" s="7"/>
      <c r="BL11622" s="7"/>
      <c r="BM11622" s="7"/>
      <c r="BP11622" s="7"/>
      <c r="BQ11622" s="7"/>
      <c r="BR11622" s="7"/>
      <c r="BS11622" s="7"/>
      <c r="BT11622" s="7"/>
      <c r="BU11622" s="7"/>
      <c r="BV11622" s="7"/>
      <c r="BW11622" s="7"/>
    </row>
    <row r="11623" spans="43:75" x14ac:dyDescent="0.2">
      <c r="AQ11623" s="7"/>
      <c r="AR11623" s="7"/>
      <c r="AS11623" s="7"/>
      <c r="AT11623" s="7"/>
      <c r="AU11623" s="7"/>
      <c r="AV11623" s="234"/>
      <c r="AX11623" s="7"/>
      <c r="AY11623" s="7"/>
      <c r="AZ11623" s="7"/>
      <c r="BA11623" s="7"/>
      <c r="BB11623" s="7"/>
      <c r="BC11623" s="7"/>
      <c r="BD11623" s="7"/>
      <c r="BG11623" s="7"/>
      <c r="BH11623" s="7"/>
      <c r="BI11623" s="7"/>
      <c r="BJ11623" s="7"/>
      <c r="BK11623" s="7"/>
      <c r="BL11623" s="7"/>
      <c r="BM11623" s="7"/>
      <c r="BP11623" s="7"/>
      <c r="BQ11623" s="7"/>
      <c r="BR11623" s="7"/>
      <c r="BS11623" s="7"/>
      <c r="BT11623" s="7"/>
      <c r="BU11623" s="7"/>
      <c r="BV11623" s="7"/>
      <c r="BW11623" s="7"/>
    </row>
    <row r="11624" spans="43:75" x14ac:dyDescent="0.2">
      <c r="AQ11624" s="7"/>
      <c r="AR11624" s="7"/>
      <c r="AS11624" s="7"/>
      <c r="AT11624" s="7"/>
      <c r="AU11624" s="7"/>
      <c r="AV11624" s="234"/>
      <c r="AX11624" s="7"/>
      <c r="AY11624" s="7"/>
      <c r="AZ11624" s="7"/>
      <c r="BA11624" s="7"/>
      <c r="BB11624" s="7"/>
      <c r="BC11624" s="7"/>
      <c r="BD11624" s="7"/>
      <c r="BG11624" s="7"/>
      <c r="BH11624" s="7"/>
      <c r="BI11624" s="7"/>
      <c r="BJ11624" s="7"/>
      <c r="BK11624" s="7"/>
      <c r="BL11624" s="7"/>
      <c r="BM11624" s="7"/>
      <c r="BP11624" s="7"/>
      <c r="BQ11624" s="7"/>
      <c r="BR11624" s="7"/>
      <c r="BS11624" s="7"/>
      <c r="BT11624" s="7"/>
      <c r="BU11624" s="7"/>
      <c r="BV11624" s="7"/>
      <c r="BW11624" s="7"/>
    </row>
    <row r="11625" spans="43:75" x14ac:dyDescent="0.2">
      <c r="AQ11625" s="7"/>
      <c r="AR11625" s="7"/>
      <c r="AS11625" s="7"/>
      <c r="AT11625" s="7"/>
      <c r="AU11625" s="7"/>
      <c r="AV11625" s="234"/>
      <c r="AX11625" s="7"/>
      <c r="AY11625" s="7"/>
      <c r="AZ11625" s="7"/>
      <c r="BA11625" s="7"/>
      <c r="BB11625" s="7"/>
      <c r="BC11625" s="7"/>
      <c r="BD11625" s="7"/>
      <c r="BG11625" s="7"/>
      <c r="BH11625" s="7"/>
      <c r="BI11625" s="7"/>
      <c r="BJ11625" s="7"/>
      <c r="BK11625" s="7"/>
      <c r="BL11625" s="7"/>
      <c r="BM11625" s="7"/>
      <c r="BP11625" s="7"/>
      <c r="BQ11625" s="7"/>
      <c r="BR11625" s="7"/>
      <c r="BS11625" s="7"/>
      <c r="BT11625" s="7"/>
      <c r="BU11625" s="7"/>
      <c r="BV11625" s="7"/>
      <c r="BW11625" s="7"/>
    </row>
    <row r="11626" spans="43:75" x14ac:dyDescent="0.2">
      <c r="AQ11626" s="7"/>
      <c r="AR11626" s="7"/>
      <c r="AS11626" s="7"/>
      <c r="AT11626" s="7"/>
      <c r="AU11626" s="7"/>
      <c r="AV11626" s="234"/>
      <c r="AX11626" s="7"/>
      <c r="AY11626" s="7"/>
      <c r="AZ11626" s="7"/>
      <c r="BA11626" s="7"/>
      <c r="BB11626" s="7"/>
      <c r="BC11626" s="7"/>
      <c r="BD11626" s="7"/>
      <c r="BG11626" s="7"/>
      <c r="BH11626" s="7"/>
      <c r="BI11626" s="7"/>
      <c r="BJ11626" s="7"/>
      <c r="BK11626" s="7"/>
      <c r="BL11626" s="7"/>
      <c r="BM11626" s="7"/>
      <c r="BP11626" s="7"/>
      <c r="BQ11626" s="7"/>
      <c r="BR11626" s="7"/>
      <c r="BS11626" s="7"/>
      <c r="BT11626" s="7"/>
      <c r="BU11626" s="7"/>
      <c r="BV11626" s="7"/>
      <c r="BW11626" s="7"/>
    </row>
    <row r="11627" spans="43:75" x14ac:dyDescent="0.2">
      <c r="AQ11627" s="7"/>
      <c r="AR11627" s="7"/>
      <c r="AS11627" s="7"/>
      <c r="AT11627" s="7"/>
      <c r="AU11627" s="7"/>
      <c r="AV11627" s="234"/>
      <c r="AX11627" s="7"/>
      <c r="AY11627" s="7"/>
      <c r="AZ11627" s="7"/>
      <c r="BA11627" s="7"/>
      <c r="BB11627" s="7"/>
      <c r="BC11627" s="7"/>
      <c r="BD11627" s="7"/>
      <c r="BG11627" s="7"/>
      <c r="BH11627" s="7"/>
      <c r="BI11627" s="7"/>
      <c r="BJ11627" s="7"/>
      <c r="BK11627" s="7"/>
      <c r="BL11627" s="7"/>
      <c r="BM11627" s="7"/>
      <c r="BP11627" s="7"/>
      <c r="BQ11627" s="7"/>
      <c r="BR11627" s="7"/>
      <c r="BS11627" s="7"/>
      <c r="BT11627" s="7"/>
      <c r="BU11627" s="7"/>
      <c r="BV11627" s="7"/>
      <c r="BW11627" s="7"/>
    </row>
    <row r="11628" spans="43:75" x14ac:dyDescent="0.2">
      <c r="AQ11628" s="7"/>
      <c r="AR11628" s="7"/>
      <c r="AS11628" s="7"/>
      <c r="AT11628" s="7"/>
      <c r="AU11628" s="7"/>
      <c r="AV11628" s="234"/>
      <c r="AX11628" s="7"/>
      <c r="AY11628" s="7"/>
      <c r="AZ11628" s="7"/>
      <c r="BA11628" s="7"/>
      <c r="BB11628" s="7"/>
      <c r="BC11628" s="7"/>
      <c r="BD11628" s="7"/>
      <c r="BG11628" s="7"/>
      <c r="BH11628" s="7"/>
      <c r="BI11628" s="7"/>
      <c r="BJ11628" s="7"/>
      <c r="BK11628" s="7"/>
      <c r="BL11628" s="7"/>
      <c r="BM11628" s="7"/>
      <c r="BP11628" s="7"/>
      <c r="BQ11628" s="7"/>
      <c r="BR11628" s="7"/>
      <c r="BS11628" s="7"/>
      <c r="BT11628" s="7"/>
      <c r="BU11628" s="7"/>
      <c r="BV11628" s="7"/>
      <c r="BW11628" s="7"/>
    </row>
    <row r="11629" spans="43:75" x14ac:dyDescent="0.2">
      <c r="AQ11629" s="7"/>
      <c r="AR11629" s="7"/>
      <c r="AS11629" s="7"/>
      <c r="AT11629" s="7"/>
      <c r="AU11629" s="7"/>
      <c r="AV11629" s="234"/>
      <c r="AX11629" s="7"/>
      <c r="AY11629" s="7"/>
      <c r="AZ11629" s="7"/>
      <c r="BA11629" s="7"/>
      <c r="BB11629" s="7"/>
      <c r="BC11629" s="7"/>
      <c r="BD11629" s="7"/>
      <c r="BG11629" s="7"/>
      <c r="BH11629" s="7"/>
      <c r="BI11629" s="7"/>
      <c r="BJ11629" s="7"/>
      <c r="BK11629" s="7"/>
      <c r="BL11629" s="7"/>
      <c r="BM11629" s="7"/>
      <c r="BP11629" s="7"/>
      <c r="BQ11629" s="7"/>
      <c r="BR11629" s="7"/>
      <c r="BS11629" s="7"/>
      <c r="BT11629" s="7"/>
      <c r="BU11629" s="7"/>
      <c r="BV11629" s="7"/>
      <c r="BW11629" s="7"/>
    </row>
    <row r="11630" spans="43:75" x14ac:dyDescent="0.2">
      <c r="AQ11630" s="7"/>
      <c r="AR11630" s="7"/>
      <c r="AS11630" s="7"/>
      <c r="AT11630" s="7"/>
      <c r="AU11630" s="7"/>
      <c r="AV11630" s="234"/>
      <c r="AX11630" s="7"/>
      <c r="AY11630" s="7"/>
      <c r="AZ11630" s="7"/>
      <c r="BA11630" s="7"/>
      <c r="BB11630" s="7"/>
      <c r="BC11630" s="7"/>
      <c r="BD11630" s="7"/>
      <c r="BG11630" s="7"/>
      <c r="BH11630" s="7"/>
      <c r="BI11630" s="7"/>
      <c r="BJ11630" s="7"/>
      <c r="BK11630" s="7"/>
      <c r="BL11630" s="7"/>
      <c r="BM11630" s="7"/>
      <c r="BP11630" s="7"/>
      <c r="BQ11630" s="7"/>
      <c r="BR11630" s="7"/>
      <c r="BS11630" s="7"/>
      <c r="BT11630" s="7"/>
      <c r="BU11630" s="7"/>
      <c r="BV11630" s="7"/>
      <c r="BW11630" s="7"/>
    </row>
    <row r="11631" spans="43:75" x14ac:dyDescent="0.2">
      <c r="AQ11631" s="7"/>
      <c r="AR11631" s="7"/>
      <c r="AS11631" s="7"/>
      <c r="AT11631" s="7"/>
      <c r="AU11631" s="7"/>
      <c r="AV11631" s="234"/>
      <c r="AX11631" s="7"/>
      <c r="AY11631" s="7"/>
      <c r="AZ11631" s="7"/>
      <c r="BA11631" s="7"/>
      <c r="BB11631" s="7"/>
      <c r="BC11631" s="7"/>
      <c r="BD11631" s="7"/>
      <c r="BG11631" s="7"/>
      <c r="BH11631" s="7"/>
      <c r="BI11631" s="7"/>
      <c r="BJ11631" s="7"/>
      <c r="BK11631" s="7"/>
      <c r="BL11631" s="7"/>
      <c r="BM11631" s="7"/>
      <c r="BP11631" s="7"/>
      <c r="BQ11631" s="7"/>
      <c r="BR11631" s="7"/>
      <c r="BS11631" s="7"/>
      <c r="BT11631" s="7"/>
      <c r="BU11631" s="7"/>
      <c r="BV11631" s="7"/>
      <c r="BW11631" s="7"/>
    </row>
    <row r="11632" spans="43:75" x14ac:dyDescent="0.2">
      <c r="AQ11632" s="7"/>
      <c r="AR11632" s="7"/>
      <c r="AS11632" s="7"/>
      <c r="AT11632" s="7"/>
      <c r="AU11632" s="7"/>
      <c r="AV11632" s="234"/>
      <c r="AX11632" s="7"/>
      <c r="AY11632" s="7"/>
      <c r="AZ11632" s="7"/>
      <c r="BA11632" s="7"/>
      <c r="BB11632" s="7"/>
      <c r="BC11632" s="7"/>
      <c r="BD11632" s="7"/>
      <c r="BG11632" s="7"/>
      <c r="BH11632" s="7"/>
      <c r="BI11632" s="7"/>
      <c r="BJ11632" s="7"/>
      <c r="BK11632" s="7"/>
      <c r="BL11632" s="7"/>
      <c r="BM11632" s="7"/>
      <c r="BP11632" s="7"/>
      <c r="BQ11632" s="7"/>
      <c r="BR11632" s="7"/>
      <c r="BS11632" s="7"/>
      <c r="BT11632" s="7"/>
      <c r="BU11632" s="7"/>
      <c r="BV11632" s="7"/>
      <c r="BW11632" s="7"/>
    </row>
    <row r="11633" spans="43:75" x14ac:dyDescent="0.2">
      <c r="AQ11633" s="7"/>
      <c r="AR11633" s="7"/>
      <c r="AS11633" s="7"/>
      <c r="AT11633" s="7"/>
      <c r="AU11633" s="7"/>
      <c r="AV11633" s="234"/>
      <c r="AX11633" s="7"/>
      <c r="AY11633" s="7"/>
      <c r="AZ11633" s="7"/>
      <c r="BA11633" s="7"/>
      <c r="BB11633" s="7"/>
      <c r="BC11633" s="7"/>
      <c r="BD11633" s="7"/>
      <c r="BG11633" s="7"/>
      <c r="BH11633" s="7"/>
      <c r="BI11633" s="7"/>
      <c r="BJ11633" s="7"/>
      <c r="BK11633" s="7"/>
      <c r="BL11633" s="7"/>
      <c r="BM11633" s="7"/>
      <c r="BP11633" s="7"/>
      <c r="BQ11633" s="7"/>
      <c r="BR11633" s="7"/>
      <c r="BS11633" s="7"/>
      <c r="BT11633" s="7"/>
      <c r="BU11633" s="7"/>
      <c r="BV11633" s="7"/>
      <c r="BW11633" s="7"/>
    </row>
    <row r="11634" spans="43:75" x14ac:dyDescent="0.2">
      <c r="AQ11634" s="7"/>
      <c r="AR11634" s="7"/>
      <c r="AS11634" s="7"/>
      <c r="AT11634" s="7"/>
      <c r="AU11634" s="7"/>
      <c r="AV11634" s="234"/>
      <c r="AX11634" s="7"/>
      <c r="AY11634" s="7"/>
      <c r="AZ11634" s="7"/>
      <c r="BA11634" s="7"/>
      <c r="BB11634" s="7"/>
      <c r="BC11634" s="7"/>
      <c r="BD11634" s="7"/>
      <c r="BG11634" s="7"/>
      <c r="BH11634" s="7"/>
      <c r="BI11634" s="7"/>
      <c r="BJ11634" s="7"/>
      <c r="BK11634" s="7"/>
      <c r="BL11634" s="7"/>
      <c r="BM11634" s="7"/>
      <c r="BP11634" s="7"/>
      <c r="BQ11634" s="7"/>
      <c r="BR11634" s="7"/>
      <c r="BS11634" s="7"/>
      <c r="BT11634" s="7"/>
      <c r="BU11634" s="7"/>
      <c r="BV11634" s="7"/>
      <c r="BW11634" s="7"/>
    </row>
    <row r="11635" spans="43:75" x14ac:dyDescent="0.2">
      <c r="AQ11635" s="7"/>
      <c r="AR11635" s="7"/>
      <c r="AS11635" s="7"/>
      <c r="AT11635" s="7"/>
      <c r="AU11635" s="7"/>
      <c r="AV11635" s="234"/>
      <c r="AX11635" s="7"/>
      <c r="AY11635" s="7"/>
      <c r="AZ11635" s="7"/>
      <c r="BA11635" s="7"/>
      <c r="BB11635" s="7"/>
      <c r="BC11635" s="7"/>
      <c r="BD11635" s="7"/>
      <c r="BG11635" s="7"/>
      <c r="BH11635" s="7"/>
      <c r="BI11635" s="7"/>
      <c r="BJ11635" s="7"/>
      <c r="BK11635" s="7"/>
      <c r="BL11635" s="7"/>
      <c r="BM11635" s="7"/>
      <c r="BP11635" s="7"/>
      <c r="BQ11635" s="7"/>
      <c r="BR11635" s="7"/>
      <c r="BS11635" s="7"/>
      <c r="BT11635" s="7"/>
      <c r="BU11635" s="7"/>
      <c r="BV11635" s="7"/>
      <c r="BW11635" s="7"/>
    </row>
    <row r="11636" spans="43:75" x14ac:dyDescent="0.2">
      <c r="AQ11636" s="7"/>
      <c r="AR11636" s="7"/>
      <c r="AS11636" s="7"/>
      <c r="AT11636" s="7"/>
      <c r="AU11636" s="7"/>
      <c r="AV11636" s="234"/>
      <c r="AX11636" s="7"/>
      <c r="AY11636" s="7"/>
      <c r="AZ11636" s="7"/>
      <c r="BA11636" s="7"/>
      <c r="BB11636" s="7"/>
      <c r="BC11636" s="7"/>
      <c r="BD11636" s="7"/>
      <c r="BG11636" s="7"/>
      <c r="BH11636" s="7"/>
      <c r="BI11636" s="7"/>
      <c r="BJ11636" s="7"/>
      <c r="BK11636" s="7"/>
      <c r="BL11636" s="7"/>
      <c r="BM11636" s="7"/>
      <c r="BP11636" s="7"/>
      <c r="BQ11636" s="7"/>
      <c r="BR11636" s="7"/>
      <c r="BS11636" s="7"/>
      <c r="BT11636" s="7"/>
      <c r="BU11636" s="7"/>
      <c r="BV11636" s="7"/>
      <c r="BW11636" s="7"/>
    </row>
    <row r="11637" spans="43:75" x14ac:dyDescent="0.2">
      <c r="AQ11637" s="7"/>
      <c r="AR11637" s="7"/>
      <c r="AS11637" s="7"/>
      <c r="AT11637" s="7"/>
      <c r="AU11637" s="7"/>
      <c r="AV11637" s="234"/>
      <c r="AX11637" s="7"/>
      <c r="AY11637" s="7"/>
      <c r="AZ11637" s="7"/>
      <c r="BA11637" s="7"/>
      <c r="BB11637" s="7"/>
      <c r="BC11637" s="7"/>
      <c r="BD11637" s="7"/>
      <c r="BG11637" s="7"/>
      <c r="BH11637" s="7"/>
      <c r="BI11637" s="7"/>
      <c r="BJ11637" s="7"/>
      <c r="BK11637" s="7"/>
      <c r="BL11637" s="7"/>
      <c r="BM11637" s="7"/>
      <c r="BP11637" s="7"/>
      <c r="BQ11637" s="7"/>
      <c r="BR11637" s="7"/>
      <c r="BS11637" s="7"/>
      <c r="BT11637" s="7"/>
      <c r="BU11637" s="7"/>
      <c r="BV11637" s="7"/>
      <c r="BW11637" s="7"/>
    </row>
    <row r="11638" spans="43:75" x14ac:dyDescent="0.2">
      <c r="AQ11638" s="7"/>
      <c r="AR11638" s="7"/>
      <c r="AS11638" s="7"/>
      <c r="AT11638" s="7"/>
      <c r="AU11638" s="7"/>
      <c r="AV11638" s="234"/>
      <c r="AX11638" s="7"/>
      <c r="AY11638" s="7"/>
      <c r="AZ11638" s="7"/>
      <c r="BA11638" s="7"/>
      <c r="BB11638" s="7"/>
      <c r="BC11638" s="7"/>
      <c r="BD11638" s="7"/>
      <c r="BG11638" s="7"/>
      <c r="BH11638" s="7"/>
      <c r="BI11638" s="7"/>
      <c r="BJ11638" s="7"/>
      <c r="BK11638" s="7"/>
      <c r="BL11638" s="7"/>
      <c r="BM11638" s="7"/>
      <c r="BP11638" s="7"/>
      <c r="BQ11638" s="7"/>
      <c r="BR11638" s="7"/>
      <c r="BS11638" s="7"/>
      <c r="BT11638" s="7"/>
      <c r="BU11638" s="7"/>
      <c r="BV11638" s="7"/>
      <c r="BW11638" s="7"/>
    </row>
    <row r="11639" spans="43:75" x14ac:dyDescent="0.2">
      <c r="AQ11639" s="7"/>
      <c r="AR11639" s="7"/>
      <c r="AS11639" s="7"/>
      <c r="AT11639" s="7"/>
      <c r="AU11639" s="7"/>
      <c r="AV11639" s="234"/>
      <c r="AX11639" s="7"/>
      <c r="AY11639" s="7"/>
      <c r="AZ11639" s="7"/>
      <c r="BA11639" s="7"/>
      <c r="BB11639" s="7"/>
      <c r="BC11639" s="7"/>
      <c r="BD11639" s="7"/>
      <c r="BG11639" s="7"/>
      <c r="BH11639" s="7"/>
      <c r="BI11639" s="7"/>
      <c r="BJ11639" s="7"/>
      <c r="BK11639" s="7"/>
      <c r="BL11639" s="7"/>
      <c r="BM11639" s="7"/>
      <c r="BP11639" s="7"/>
      <c r="BQ11639" s="7"/>
      <c r="BR11639" s="7"/>
      <c r="BS11639" s="7"/>
      <c r="BT11639" s="7"/>
      <c r="BU11639" s="7"/>
      <c r="BV11639" s="7"/>
      <c r="BW11639" s="7"/>
    </row>
    <row r="11640" spans="43:75" x14ac:dyDescent="0.2">
      <c r="AQ11640" s="7"/>
      <c r="AR11640" s="7"/>
      <c r="AS11640" s="7"/>
      <c r="AT11640" s="7"/>
      <c r="AU11640" s="7"/>
      <c r="AV11640" s="234"/>
      <c r="AX11640" s="7"/>
      <c r="AY11640" s="7"/>
      <c r="AZ11640" s="7"/>
      <c r="BA11640" s="7"/>
      <c r="BB11640" s="7"/>
      <c r="BC11640" s="7"/>
      <c r="BD11640" s="7"/>
      <c r="BG11640" s="7"/>
      <c r="BH11640" s="7"/>
      <c r="BI11640" s="7"/>
      <c r="BJ11640" s="7"/>
      <c r="BK11640" s="7"/>
      <c r="BL11640" s="7"/>
      <c r="BM11640" s="7"/>
      <c r="BP11640" s="7"/>
      <c r="BQ11640" s="7"/>
      <c r="BR11640" s="7"/>
      <c r="BS11640" s="7"/>
      <c r="BT11640" s="7"/>
      <c r="BU11640" s="7"/>
      <c r="BV11640" s="7"/>
      <c r="BW11640" s="7"/>
    </row>
    <row r="11641" spans="43:75" x14ac:dyDescent="0.2">
      <c r="AQ11641" s="7"/>
      <c r="AR11641" s="7"/>
      <c r="AS11641" s="7"/>
      <c r="AT11641" s="7"/>
      <c r="AU11641" s="7"/>
      <c r="AV11641" s="234"/>
      <c r="AX11641" s="7"/>
      <c r="AY11641" s="7"/>
      <c r="AZ11641" s="7"/>
      <c r="BA11641" s="7"/>
      <c r="BB11641" s="7"/>
      <c r="BC11641" s="7"/>
      <c r="BD11641" s="7"/>
      <c r="BG11641" s="7"/>
      <c r="BH11641" s="7"/>
      <c r="BI11641" s="7"/>
      <c r="BJ11641" s="7"/>
      <c r="BK11641" s="7"/>
      <c r="BL11641" s="7"/>
      <c r="BM11641" s="7"/>
      <c r="BP11641" s="7"/>
      <c r="BQ11641" s="7"/>
      <c r="BR11641" s="7"/>
      <c r="BS11641" s="7"/>
      <c r="BT11641" s="7"/>
      <c r="BU11641" s="7"/>
      <c r="BV11641" s="7"/>
      <c r="BW11641" s="7"/>
    </row>
    <row r="11642" spans="43:75" x14ac:dyDescent="0.2">
      <c r="AQ11642" s="7"/>
      <c r="AR11642" s="7"/>
      <c r="AS11642" s="7"/>
      <c r="AT11642" s="7"/>
      <c r="AU11642" s="7"/>
      <c r="AV11642" s="234"/>
      <c r="AX11642" s="7"/>
      <c r="AY11642" s="7"/>
      <c r="AZ11642" s="7"/>
      <c r="BA11642" s="7"/>
      <c r="BB11642" s="7"/>
      <c r="BC11642" s="7"/>
      <c r="BD11642" s="7"/>
      <c r="BG11642" s="7"/>
      <c r="BH11642" s="7"/>
      <c r="BI11642" s="7"/>
      <c r="BJ11642" s="7"/>
      <c r="BK11642" s="7"/>
      <c r="BL11642" s="7"/>
      <c r="BM11642" s="7"/>
      <c r="BP11642" s="7"/>
      <c r="BQ11642" s="7"/>
      <c r="BR11642" s="7"/>
      <c r="BS11642" s="7"/>
      <c r="BT11642" s="7"/>
      <c r="BU11642" s="7"/>
      <c r="BV11642" s="7"/>
      <c r="BW11642" s="7"/>
    </row>
    <row r="11643" spans="43:75" x14ac:dyDescent="0.2">
      <c r="AQ11643" s="7"/>
      <c r="AR11643" s="7"/>
      <c r="AS11643" s="7"/>
      <c r="AT11643" s="7"/>
      <c r="AU11643" s="7"/>
      <c r="AV11643" s="234"/>
      <c r="AX11643" s="7"/>
      <c r="AY11643" s="7"/>
      <c r="AZ11643" s="7"/>
      <c r="BA11643" s="7"/>
      <c r="BB11643" s="7"/>
      <c r="BC11643" s="7"/>
      <c r="BD11643" s="7"/>
      <c r="BG11643" s="7"/>
      <c r="BH11643" s="7"/>
      <c r="BI11643" s="7"/>
      <c r="BJ11643" s="7"/>
      <c r="BK11643" s="7"/>
      <c r="BL11643" s="7"/>
      <c r="BM11643" s="7"/>
      <c r="BP11643" s="7"/>
      <c r="BQ11643" s="7"/>
      <c r="BR11643" s="7"/>
      <c r="BS11643" s="7"/>
      <c r="BT11643" s="7"/>
      <c r="BU11643" s="7"/>
      <c r="BV11643" s="7"/>
      <c r="BW11643" s="7"/>
    </row>
    <row r="11644" spans="43:75" x14ac:dyDescent="0.2">
      <c r="AQ11644" s="7"/>
      <c r="AR11644" s="7"/>
      <c r="AS11644" s="7"/>
      <c r="AT11644" s="7"/>
      <c r="AU11644" s="7"/>
      <c r="AV11644" s="234"/>
      <c r="AX11644" s="7"/>
      <c r="AY11644" s="7"/>
      <c r="AZ11644" s="7"/>
      <c r="BA11644" s="7"/>
      <c r="BB11644" s="7"/>
      <c r="BC11644" s="7"/>
      <c r="BD11644" s="7"/>
      <c r="BG11644" s="7"/>
      <c r="BH11644" s="7"/>
      <c r="BI11644" s="7"/>
      <c r="BJ11644" s="7"/>
      <c r="BK11644" s="7"/>
      <c r="BL11644" s="7"/>
      <c r="BM11644" s="7"/>
      <c r="BP11644" s="7"/>
      <c r="BQ11644" s="7"/>
      <c r="BR11644" s="7"/>
      <c r="BS11644" s="7"/>
      <c r="BT11644" s="7"/>
      <c r="BU11644" s="7"/>
      <c r="BV11644" s="7"/>
      <c r="BW11644" s="7"/>
    </row>
    <row r="11645" spans="43:75" x14ac:dyDescent="0.2">
      <c r="AQ11645" s="7"/>
      <c r="AR11645" s="7"/>
      <c r="AS11645" s="7"/>
      <c r="AT11645" s="7"/>
      <c r="AU11645" s="7"/>
      <c r="AV11645" s="234"/>
      <c r="AX11645" s="7"/>
      <c r="AY11645" s="7"/>
      <c r="AZ11645" s="7"/>
      <c r="BA11645" s="7"/>
      <c r="BB11645" s="7"/>
      <c r="BC11645" s="7"/>
      <c r="BD11645" s="7"/>
      <c r="BG11645" s="7"/>
      <c r="BH11645" s="7"/>
      <c r="BI11645" s="7"/>
      <c r="BJ11645" s="7"/>
      <c r="BK11645" s="7"/>
      <c r="BL11645" s="7"/>
      <c r="BM11645" s="7"/>
      <c r="BP11645" s="7"/>
      <c r="BQ11645" s="7"/>
      <c r="BR11645" s="7"/>
      <c r="BS11645" s="7"/>
      <c r="BT11645" s="7"/>
      <c r="BU11645" s="7"/>
      <c r="BV11645" s="7"/>
      <c r="BW11645" s="7"/>
    </row>
    <row r="11646" spans="43:75" x14ac:dyDescent="0.2">
      <c r="AQ11646" s="7"/>
      <c r="AR11646" s="7"/>
      <c r="AS11646" s="7"/>
      <c r="AT11646" s="7"/>
      <c r="AU11646" s="7"/>
      <c r="AV11646" s="234"/>
      <c r="AX11646" s="7"/>
      <c r="AY11646" s="7"/>
      <c r="AZ11646" s="7"/>
      <c r="BA11646" s="7"/>
      <c r="BB11646" s="7"/>
      <c r="BC11646" s="7"/>
      <c r="BD11646" s="7"/>
      <c r="BG11646" s="7"/>
      <c r="BH11646" s="7"/>
      <c r="BI11646" s="7"/>
      <c r="BJ11646" s="7"/>
      <c r="BK11646" s="7"/>
      <c r="BL11646" s="7"/>
      <c r="BM11646" s="7"/>
      <c r="BP11646" s="7"/>
      <c r="BQ11646" s="7"/>
      <c r="BR11646" s="7"/>
      <c r="BS11646" s="7"/>
      <c r="BT11646" s="7"/>
      <c r="BU11646" s="7"/>
      <c r="BV11646" s="7"/>
      <c r="BW11646" s="7"/>
    </row>
    <row r="11647" spans="43:75" x14ac:dyDescent="0.2">
      <c r="AQ11647" s="7"/>
      <c r="AR11647" s="7"/>
      <c r="AS11647" s="7"/>
      <c r="AT11647" s="7"/>
      <c r="AU11647" s="7"/>
      <c r="AV11647" s="234"/>
      <c r="AX11647" s="7"/>
      <c r="AY11647" s="7"/>
      <c r="AZ11647" s="7"/>
      <c r="BA11647" s="7"/>
      <c r="BB11647" s="7"/>
      <c r="BC11647" s="7"/>
      <c r="BD11647" s="7"/>
      <c r="BG11647" s="7"/>
      <c r="BH11647" s="7"/>
      <c r="BI11647" s="7"/>
      <c r="BJ11647" s="7"/>
      <c r="BK11647" s="7"/>
      <c r="BL11647" s="7"/>
      <c r="BM11647" s="7"/>
      <c r="BP11647" s="7"/>
      <c r="BQ11647" s="7"/>
      <c r="BR11647" s="7"/>
      <c r="BS11647" s="7"/>
      <c r="BT11647" s="7"/>
      <c r="BU11647" s="7"/>
      <c r="BV11647" s="7"/>
      <c r="BW11647" s="7"/>
    </row>
    <row r="11648" spans="43:75" x14ac:dyDescent="0.2">
      <c r="AQ11648" s="7"/>
      <c r="AR11648" s="7"/>
      <c r="AS11648" s="7"/>
      <c r="AT11648" s="7"/>
      <c r="AU11648" s="7"/>
      <c r="AV11648" s="234"/>
      <c r="AX11648" s="7"/>
      <c r="AY11648" s="7"/>
      <c r="AZ11648" s="7"/>
      <c r="BA11648" s="7"/>
      <c r="BB11648" s="7"/>
      <c r="BC11648" s="7"/>
      <c r="BD11648" s="7"/>
      <c r="BG11648" s="7"/>
      <c r="BH11648" s="7"/>
      <c r="BI11648" s="7"/>
      <c r="BJ11648" s="7"/>
      <c r="BK11648" s="7"/>
      <c r="BL11648" s="7"/>
      <c r="BM11648" s="7"/>
      <c r="BP11648" s="7"/>
      <c r="BQ11648" s="7"/>
      <c r="BR11648" s="7"/>
      <c r="BS11648" s="7"/>
      <c r="BT11648" s="7"/>
      <c r="BU11648" s="7"/>
      <c r="BV11648" s="7"/>
      <c r="BW11648" s="7"/>
    </row>
    <row r="11649" spans="43:75" x14ac:dyDescent="0.2">
      <c r="AQ11649" s="7"/>
      <c r="AR11649" s="7"/>
      <c r="AS11649" s="7"/>
      <c r="AT11649" s="7"/>
      <c r="AU11649" s="7"/>
      <c r="AV11649" s="234"/>
      <c r="AX11649" s="7"/>
      <c r="AY11649" s="7"/>
      <c r="AZ11649" s="7"/>
      <c r="BA11649" s="7"/>
      <c r="BB11649" s="7"/>
      <c r="BC11649" s="7"/>
      <c r="BD11649" s="7"/>
      <c r="BG11649" s="7"/>
      <c r="BH11649" s="7"/>
      <c r="BI11649" s="7"/>
      <c r="BJ11649" s="7"/>
      <c r="BK11649" s="7"/>
      <c r="BL11649" s="7"/>
      <c r="BM11649" s="7"/>
      <c r="BP11649" s="7"/>
      <c r="BQ11649" s="7"/>
      <c r="BR11649" s="7"/>
      <c r="BS11649" s="7"/>
      <c r="BT11649" s="7"/>
      <c r="BU11649" s="7"/>
      <c r="BV11649" s="7"/>
      <c r="BW11649" s="7"/>
    </row>
    <row r="11650" spans="43:75" x14ac:dyDescent="0.2">
      <c r="AQ11650" s="7"/>
      <c r="AR11650" s="7"/>
      <c r="AS11650" s="7"/>
      <c r="AT11650" s="7"/>
      <c r="AU11650" s="7"/>
      <c r="AV11650" s="234"/>
      <c r="AX11650" s="7"/>
      <c r="AY11650" s="7"/>
      <c r="AZ11650" s="7"/>
      <c r="BA11650" s="7"/>
      <c r="BB11650" s="7"/>
      <c r="BC11650" s="7"/>
      <c r="BD11650" s="7"/>
      <c r="BG11650" s="7"/>
      <c r="BH11650" s="7"/>
      <c r="BI11650" s="7"/>
      <c r="BJ11650" s="7"/>
      <c r="BK11650" s="7"/>
      <c r="BL11650" s="7"/>
      <c r="BM11650" s="7"/>
      <c r="BP11650" s="7"/>
      <c r="BQ11650" s="7"/>
      <c r="BR11650" s="7"/>
      <c r="BS11650" s="7"/>
      <c r="BT11650" s="7"/>
      <c r="BU11650" s="7"/>
      <c r="BV11650" s="7"/>
      <c r="BW11650" s="7"/>
    </row>
    <row r="11651" spans="43:75" x14ac:dyDescent="0.2">
      <c r="AQ11651" s="7"/>
      <c r="AR11651" s="7"/>
      <c r="AS11651" s="7"/>
      <c r="AT11651" s="7"/>
      <c r="AU11651" s="7"/>
      <c r="AV11651" s="234"/>
      <c r="AX11651" s="7"/>
      <c r="AY11651" s="7"/>
      <c r="AZ11651" s="7"/>
      <c r="BA11651" s="7"/>
      <c r="BB11651" s="7"/>
      <c r="BC11651" s="7"/>
      <c r="BD11651" s="7"/>
      <c r="BG11651" s="7"/>
      <c r="BH11651" s="7"/>
      <c r="BI11651" s="7"/>
      <c r="BJ11651" s="7"/>
      <c r="BK11651" s="7"/>
      <c r="BL11651" s="7"/>
      <c r="BM11651" s="7"/>
      <c r="BP11651" s="7"/>
      <c r="BQ11651" s="7"/>
      <c r="BR11651" s="7"/>
      <c r="BS11651" s="7"/>
      <c r="BT11651" s="7"/>
      <c r="BU11651" s="7"/>
      <c r="BV11651" s="7"/>
      <c r="BW11651" s="7"/>
    </row>
    <row r="11652" spans="43:75" x14ac:dyDescent="0.2">
      <c r="AQ11652" s="7"/>
      <c r="AR11652" s="7"/>
      <c r="AS11652" s="7"/>
      <c r="AT11652" s="7"/>
      <c r="AU11652" s="7"/>
      <c r="AV11652" s="234"/>
      <c r="AX11652" s="7"/>
      <c r="AY11652" s="7"/>
      <c r="AZ11652" s="7"/>
      <c r="BA11652" s="7"/>
      <c r="BB11652" s="7"/>
      <c r="BC11652" s="7"/>
      <c r="BD11652" s="7"/>
      <c r="BG11652" s="7"/>
      <c r="BH11652" s="7"/>
      <c r="BI11652" s="7"/>
      <c r="BJ11652" s="7"/>
      <c r="BK11652" s="7"/>
      <c r="BL11652" s="7"/>
      <c r="BM11652" s="7"/>
      <c r="BP11652" s="7"/>
      <c r="BQ11652" s="7"/>
      <c r="BR11652" s="7"/>
      <c r="BS11652" s="7"/>
      <c r="BT11652" s="7"/>
      <c r="BU11652" s="7"/>
      <c r="BV11652" s="7"/>
      <c r="BW11652" s="7"/>
    </row>
    <row r="11653" spans="43:75" x14ac:dyDescent="0.2">
      <c r="AQ11653" s="7"/>
      <c r="AR11653" s="7"/>
      <c r="AS11653" s="7"/>
      <c r="AT11653" s="7"/>
      <c r="AU11653" s="7"/>
      <c r="AV11653" s="234"/>
      <c r="AX11653" s="7"/>
      <c r="AY11653" s="7"/>
      <c r="AZ11653" s="7"/>
      <c r="BA11653" s="7"/>
      <c r="BB11653" s="7"/>
      <c r="BC11653" s="7"/>
      <c r="BD11653" s="7"/>
      <c r="BG11653" s="7"/>
      <c r="BH11653" s="7"/>
      <c r="BI11653" s="7"/>
      <c r="BJ11653" s="7"/>
      <c r="BK11653" s="7"/>
      <c r="BL11653" s="7"/>
      <c r="BM11653" s="7"/>
      <c r="BP11653" s="7"/>
      <c r="BQ11653" s="7"/>
      <c r="BR11653" s="7"/>
      <c r="BS11653" s="7"/>
      <c r="BT11653" s="7"/>
      <c r="BU11653" s="7"/>
      <c r="BV11653" s="7"/>
      <c r="BW11653" s="7"/>
    </row>
    <row r="11654" spans="43:75" x14ac:dyDescent="0.2">
      <c r="AQ11654" s="7"/>
      <c r="AR11654" s="7"/>
      <c r="AS11654" s="7"/>
      <c r="AT11654" s="7"/>
      <c r="AU11654" s="7"/>
      <c r="AV11654" s="234"/>
      <c r="AX11654" s="7"/>
      <c r="AY11654" s="7"/>
      <c r="AZ11654" s="7"/>
      <c r="BA11654" s="7"/>
      <c r="BB11654" s="7"/>
      <c r="BC11654" s="7"/>
      <c r="BD11654" s="7"/>
      <c r="BG11654" s="7"/>
      <c r="BH11654" s="7"/>
      <c r="BI11654" s="7"/>
      <c r="BJ11654" s="7"/>
      <c r="BK11654" s="7"/>
      <c r="BL11654" s="7"/>
      <c r="BM11654" s="7"/>
      <c r="BP11654" s="7"/>
      <c r="BQ11654" s="7"/>
      <c r="BR11654" s="7"/>
      <c r="BS11654" s="7"/>
      <c r="BT11654" s="7"/>
      <c r="BU11654" s="7"/>
      <c r="BV11654" s="7"/>
      <c r="BW11654" s="7"/>
    </row>
    <row r="11655" spans="43:75" x14ac:dyDescent="0.2">
      <c r="AQ11655" s="7"/>
      <c r="AR11655" s="7"/>
      <c r="AS11655" s="7"/>
      <c r="AT11655" s="7"/>
      <c r="AU11655" s="7"/>
      <c r="AV11655" s="234"/>
      <c r="AX11655" s="7"/>
      <c r="AY11655" s="7"/>
      <c r="AZ11655" s="7"/>
      <c r="BA11655" s="7"/>
      <c r="BB11655" s="7"/>
      <c r="BC11655" s="7"/>
      <c r="BD11655" s="7"/>
      <c r="BG11655" s="7"/>
      <c r="BH11655" s="7"/>
      <c r="BI11655" s="7"/>
      <c r="BJ11655" s="7"/>
      <c r="BK11655" s="7"/>
      <c r="BL11655" s="7"/>
      <c r="BM11655" s="7"/>
      <c r="BP11655" s="7"/>
      <c r="BQ11655" s="7"/>
      <c r="BR11655" s="7"/>
      <c r="BS11655" s="7"/>
      <c r="BT11655" s="7"/>
      <c r="BU11655" s="7"/>
      <c r="BV11655" s="7"/>
      <c r="BW11655" s="7"/>
    </row>
    <row r="11656" spans="43:75" x14ac:dyDescent="0.2">
      <c r="AQ11656" s="7"/>
      <c r="AR11656" s="7"/>
      <c r="AS11656" s="7"/>
      <c r="AT11656" s="7"/>
      <c r="AU11656" s="7"/>
      <c r="AV11656" s="234"/>
      <c r="AX11656" s="7"/>
      <c r="AY11656" s="7"/>
      <c r="AZ11656" s="7"/>
      <c r="BA11656" s="7"/>
      <c r="BB11656" s="7"/>
      <c r="BC11656" s="7"/>
      <c r="BD11656" s="7"/>
      <c r="BG11656" s="7"/>
      <c r="BH11656" s="7"/>
      <c r="BI11656" s="7"/>
      <c r="BJ11656" s="7"/>
      <c r="BK11656" s="7"/>
      <c r="BL11656" s="7"/>
      <c r="BM11656" s="7"/>
      <c r="BP11656" s="7"/>
      <c r="BQ11656" s="7"/>
      <c r="BR11656" s="7"/>
      <c r="BS11656" s="7"/>
      <c r="BT11656" s="7"/>
      <c r="BU11656" s="7"/>
      <c r="BV11656" s="7"/>
      <c r="BW11656" s="7"/>
    </row>
    <row r="11657" spans="43:75" x14ac:dyDescent="0.2">
      <c r="AQ11657" s="7"/>
      <c r="AR11657" s="7"/>
      <c r="AS11657" s="7"/>
      <c r="AT11657" s="7"/>
      <c r="AU11657" s="7"/>
      <c r="AV11657" s="234"/>
      <c r="AX11657" s="7"/>
      <c r="AY11657" s="7"/>
      <c r="AZ11657" s="7"/>
      <c r="BA11657" s="7"/>
      <c r="BB11657" s="7"/>
      <c r="BC11657" s="7"/>
      <c r="BD11657" s="7"/>
      <c r="BG11657" s="7"/>
      <c r="BH11657" s="7"/>
      <c r="BI11657" s="7"/>
      <c r="BJ11657" s="7"/>
      <c r="BK11657" s="7"/>
      <c r="BL11657" s="7"/>
      <c r="BM11657" s="7"/>
      <c r="BP11657" s="7"/>
      <c r="BQ11657" s="7"/>
      <c r="BR11657" s="7"/>
      <c r="BS11657" s="7"/>
      <c r="BT11657" s="7"/>
      <c r="BU11657" s="7"/>
      <c r="BV11657" s="7"/>
      <c r="BW11657" s="7"/>
    </row>
    <row r="11658" spans="43:75" x14ac:dyDescent="0.2">
      <c r="AQ11658" s="7"/>
      <c r="AR11658" s="7"/>
      <c r="AS11658" s="7"/>
      <c r="AT11658" s="7"/>
      <c r="AU11658" s="7"/>
      <c r="AV11658" s="234"/>
      <c r="AX11658" s="7"/>
      <c r="AY11658" s="7"/>
      <c r="AZ11658" s="7"/>
      <c r="BA11658" s="7"/>
      <c r="BB11658" s="7"/>
      <c r="BC11658" s="7"/>
      <c r="BD11658" s="7"/>
      <c r="BG11658" s="7"/>
      <c r="BH11658" s="7"/>
      <c r="BI11658" s="7"/>
      <c r="BJ11658" s="7"/>
      <c r="BK11658" s="7"/>
      <c r="BL11658" s="7"/>
      <c r="BM11658" s="7"/>
      <c r="BP11658" s="7"/>
      <c r="BQ11658" s="7"/>
      <c r="BR11658" s="7"/>
      <c r="BS11658" s="7"/>
      <c r="BT11658" s="7"/>
      <c r="BU11658" s="7"/>
      <c r="BV11658" s="7"/>
      <c r="BW11658" s="7"/>
    </row>
    <row r="11659" spans="43:75" x14ac:dyDescent="0.2">
      <c r="AQ11659" s="7"/>
      <c r="AR11659" s="7"/>
      <c r="AS11659" s="7"/>
      <c r="AT11659" s="7"/>
      <c r="AU11659" s="7"/>
      <c r="AV11659" s="234"/>
      <c r="AX11659" s="7"/>
      <c r="AY11659" s="7"/>
      <c r="AZ11659" s="7"/>
      <c r="BA11659" s="7"/>
      <c r="BB11659" s="7"/>
      <c r="BC11659" s="7"/>
      <c r="BD11659" s="7"/>
      <c r="BG11659" s="7"/>
      <c r="BH11659" s="7"/>
      <c r="BI11659" s="7"/>
      <c r="BJ11659" s="7"/>
      <c r="BK11659" s="7"/>
      <c r="BL11659" s="7"/>
      <c r="BM11659" s="7"/>
      <c r="BP11659" s="7"/>
      <c r="BQ11659" s="7"/>
      <c r="BR11659" s="7"/>
      <c r="BS11659" s="7"/>
      <c r="BT11659" s="7"/>
      <c r="BU11659" s="7"/>
      <c r="BV11659" s="7"/>
      <c r="BW11659" s="7"/>
    </row>
    <row r="11660" spans="43:75" x14ac:dyDescent="0.2">
      <c r="AQ11660" s="7"/>
      <c r="AR11660" s="7"/>
      <c r="AS11660" s="7"/>
      <c r="AT11660" s="7"/>
      <c r="AU11660" s="7"/>
      <c r="AV11660" s="234"/>
      <c r="AX11660" s="7"/>
      <c r="AY11660" s="7"/>
      <c r="AZ11660" s="7"/>
      <c r="BA11660" s="7"/>
      <c r="BB11660" s="7"/>
      <c r="BC11660" s="7"/>
      <c r="BD11660" s="7"/>
      <c r="BG11660" s="7"/>
      <c r="BH11660" s="7"/>
      <c r="BI11660" s="7"/>
      <c r="BJ11660" s="7"/>
      <c r="BK11660" s="7"/>
      <c r="BL11660" s="7"/>
      <c r="BM11660" s="7"/>
      <c r="BP11660" s="7"/>
      <c r="BQ11660" s="7"/>
      <c r="BR11660" s="7"/>
      <c r="BS11660" s="7"/>
      <c r="BT11660" s="7"/>
      <c r="BU11660" s="7"/>
      <c r="BV11660" s="7"/>
      <c r="BW11660" s="7"/>
    </row>
    <row r="11661" spans="43:75" x14ac:dyDescent="0.2">
      <c r="AQ11661" s="7"/>
      <c r="AR11661" s="7"/>
      <c r="AS11661" s="7"/>
      <c r="AT11661" s="7"/>
      <c r="AU11661" s="7"/>
      <c r="AV11661" s="234"/>
      <c r="AX11661" s="7"/>
      <c r="AY11661" s="7"/>
      <c r="AZ11661" s="7"/>
      <c r="BA11661" s="7"/>
      <c r="BB11661" s="7"/>
      <c r="BC11661" s="7"/>
      <c r="BD11661" s="7"/>
      <c r="BG11661" s="7"/>
      <c r="BH11661" s="7"/>
      <c r="BI11661" s="7"/>
      <c r="BJ11661" s="7"/>
      <c r="BK11661" s="7"/>
      <c r="BL11661" s="7"/>
      <c r="BM11661" s="7"/>
      <c r="BP11661" s="7"/>
      <c r="BQ11661" s="7"/>
      <c r="BR11661" s="7"/>
      <c r="BS11661" s="7"/>
      <c r="BT11661" s="7"/>
      <c r="BU11661" s="7"/>
      <c r="BV11661" s="7"/>
      <c r="BW11661" s="7"/>
    </row>
    <row r="11662" spans="43:75" x14ac:dyDescent="0.2">
      <c r="AQ11662" s="7"/>
      <c r="AR11662" s="7"/>
      <c r="AS11662" s="7"/>
      <c r="AT11662" s="7"/>
      <c r="AU11662" s="7"/>
      <c r="AV11662" s="234"/>
      <c r="AX11662" s="7"/>
      <c r="AY11662" s="7"/>
      <c r="AZ11662" s="7"/>
      <c r="BA11662" s="7"/>
      <c r="BB11662" s="7"/>
      <c r="BC11662" s="7"/>
      <c r="BD11662" s="7"/>
      <c r="BG11662" s="7"/>
      <c r="BH11662" s="7"/>
      <c r="BI11662" s="7"/>
      <c r="BJ11662" s="7"/>
      <c r="BK11662" s="7"/>
      <c r="BL11662" s="7"/>
      <c r="BM11662" s="7"/>
      <c r="BP11662" s="7"/>
      <c r="BQ11662" s="7"/>
      <c r="BR11662" s="7"/>
      <c r="BS11662" s="7"/>
      <c r="BT11662" s="7"/>
      <c r="BU11662" s="7"/>
      <c r="BV11662" s="7"/>
      <c r="BW11662" s="7"/>
    </row>
    <row r="11663" spans="43:75" x14ac:dyDescent="0.2">
      <c r="AQ11663" s="7"/>
      <c r="AR11663" s="7"/>
      <c r="AS11663" s="7"/>
      <c r="AT11663" s="7"/>
      <c r="AU11663" s="7"/>
      <c r="AV11663" s="234"/>
      <c r="AX11663" s="7"/>
      <c r="AY11663" s="7"/>
      <c r="AZ11663" s="7"/>
      <c r="BA11663" s="7"/>
      <c r="BB11663" s="7"/>
      <c r="BC11663" s="7"/>
      <c r="BD11663" s="7"/>
      <c r="BG11663" s="7"/>
      <c r="BH11663" s="7"/>
      <c r="BI11663" s="7"/>
      <c r="BJ11663" s="7"/>
      <c r="BK11663" s="7"/>
      <c r="BL11663" s="7"/>
      <c r="BM11663" s="7"/>
      <c r="BP11663" s="7"/>
      <c r="BQ11663" s="7"/>
      <c r="BR11663" s="7"/>
      <c r="BS11663" s="7"/>
      <c r="BT11663" s="7"/>
      <c r="BU11663" s="7"/>
      <c r="BV11663" s="7"/>
      <c r="BW11663" s="7"/>
    </row>
    <row r="11664" spans="43:75" x14ac:dyDescent="0.2">
      <c r="AQ11664" s="7"/>
      <c r="AR11664" s="7"/>
      <c r="AS11664" s="7"/>
      <c r="AT11664" s="7"/>
      <c r="AU11664" s="7"/>
      <c r="AV11664" s="234"/>
      <c r="AX11664" s="7"/>
      <c r="AY11664" s="7"/>
      <c r="AZ11664" s="7"/>
      <c r="BA11664" s="7"/>
      <c r="BB11664" s="7"/>
      <c r="BC11664" s="7"/>
      <c r="BD11664" s="7"/>
      <c r="BG11664" s="7"/>
      <c r="BH11664" s="7"/>
      <c r="BI11664" s="7"/>
      <c r="BJ11664" s="7"/>
      <c r="BK11664" s="7"/>
      <c r="BL11664" s="7"/>
      <c r="BM11664" s="7"/>
      <c r="BP11664" s="7"/>
      <c r="BQ11664" s="7"/>
      <c r="BR11664" s="7"/>
      <c r="BS11664" s="7"/>
      <c r="BT11664" s="7"/>
      <c r="BU11664" s="7"/>
      <c r="BV11664" s="7"/>
      <c r="BW11664" s="7"/>
    </row>
    <row r="11665" spans="43:75" x14ac:dyDescent="0.2">
      <c r="AQ11665" s="7"/>
      <c r="AR11665" s="7"/>
      <c r="AS11665" s="7"/>
      <c r="AT11665" s="7"/>
      <c r="AU11665" s="7"/>
      <c r="AV11665" s="234"/>
      <c r="AX11665" s="7"/>
      <c r="AY11665" s="7"/>
      <c r="AZ11665" s="7"/>
      <c r="BA11665" s="7"/>
      <c r="BB11665" s="7"/>
      <c r="BC11665" s="7"/>
      <c r="BD11665" s="7"/>
      <c r="BG11665" s="7"/>
      <c r="BH11665" s="7"/>
      <c r="BI11665" s="7"/>
      <c r="BJ11665" s="7"/>
      <c r="BK11665" s="7"/>
      <c r="BL11665" s="7"/>
      <c r="BM11665" s="7"/>
      <c r="BP11665" s="7"/>
      <c r="BQ11665" s="7"/>
      <c r="BR11665" s="7"/>
      <c r="BS11665" s="7"/>
      <c r="BT11665" s="7"/>
      <c r="BU11665" s="7"/>
      <c r="BV11665" s="7"/>
      <c r="BW11665" s="7"/>
    </row>
    <row r="11666" spans="43:75" x14ac:dyDescent="0.2">
      <c r="AQ11666" s="7"/>
      <c r="AR11666" s="7"/>
      <c r="AS11666" s="7"/>
      <c r="AT11666" s="7"/>
      <c r="AU11666" s="7"/>
      <c r="AV11666" s="234"/>
      <c r="AX11666" s="7"/>
      <c r="AY11666" s="7"/>
      <c r="AZ11666" s="7"/>
      <c r="BA11666" s="7"/>
      <c r="BB11666" s="7"/>
      <c r="BC11666" s="7"/>
      <c r="BD11666" s="7"/>
      <c r="BG11666" s="7"/>
      <c r="BH11666" s="7"/>
      <c r="BI11666" s="7"/>
      <c r="BJ11666" s="7"/>
      <c r="BK11666" s="7"/>
      <c r="BL11666" s="7"/>
      <c r="BM11666" s="7"/>
      <c r="BP11666" s="7"/>
      <c r="BQ11666" s="7"/>
      <c r="BR11666" s="7"/>
      <c r="BS11666" s="7"/>
      <c r="BT11666" s="7"/>
      <c r="BU11666" s="7"/>
      <c r="BV11666" s="7"/>
      <c r="BW11666" s="7"/>
    </row>
    <row r="11667" spans="43:75" x14ac:dyDescent="0.2">
      <c r="AQ11667" s="7"/>
      <c r="AR11667" s="7"/>
      <c r="AS11667" s="7"/>
      <c r="AT11667" s="7"/>
      <c r="AU11667" s="7"/>
      <c r="AV11667" s="234"/>
      <c r="AX11667" s="7"/>
      <c r="AY11667" s="7"/>
      <c r="AZ11667" s="7"/>
      <c r="BA11667" s="7"/>
      <c r="BB11667" s="7"/>
      <c r="BC11667" s="7"/>
      <c r="BD11667" s="7"/>
      <c r="BG11667" s="7"/>
      <c r="BH11667" s="7"/>
      <c r="BI11667" s="7"/>
      <c r="BJ11667" s="7"/>
      <c r="BK11667" s="7"/>
      <c r="BL11667" s="7"/>
      <c r="BM11667" s="7"/>
      <c r="BP11667" s="7"/>
      <c r="BQ11667" s="7"/>
      <c r="BR11667" s="7"/>
      <c r="BS11667" s="7"/>
      <c r="BT11667" s="7"/>
      <c r="BU11667" s="7"/>
      <c r="BV11667" s="7"/>
      <c r="BW11667" s="7"/>
    </row>
    <row r="11668" spans="43:75" x14ac:dyDescent="0.2">
      <c r="AQ11668" s="7"/>
      <c r="AR11668" s="7"/>
      <c r="AS11668" s="7"/>
      <c r="AT11668" s="7"/>
      <c r="AU11668" s="7"/>
      <c r="AV11668" s="234"/>
      <c r="AX11668" s="7"/>
      <c r="AY11668" s="7"/>
      <c r="AZ11668" s="7"/>
      <c r="BA11668" s="7"/>
      <c r="BB11668" s="7"/>
      <c r="BC11668" s="7"/>
      <c r="BD11668" s="7"/>
      <c r="BG11668" s="7"/>
      <c r="BH11668" s="7"/>
      <c r="BI11668" s="7"/>
      <c r="BJ11668" s="7"/>
      <c r="BK11668" s="7"/>
      <c r="BL11668" s="7"/>
      <c r="BM11668" s="7"/>
      <c r="BP11668" s="7"/>
      <c r="BQ11668" s="7"/>
      <c r="BR11668" s="7"/>
      <c r="BS11668" s="7"/>
      <c r="BT11668" s="7"/>
      <c r="BU11668" s="7"/>
      <c r="BV11668" s="7"/>
      <c r="BW11668" s="7"/>
    </row>
    <row r="11669" spans="43:75" x14ac:dyDescent="0.2">
      <c r="AQ11669" s="7"/>
      <c r="AR11669" s="7"/>
      <c r="AS11669" s="7"/>
      <c r="AT11669" s="7"/>
      <c r="AU11669" s="7"/>
      <c r="AV11669" s="234"/>
      <c r="AX11669" s="7"/>
      <c r="AY11669" s="7"/>
      <c r="AZ11669" s="7"/>
      <c r="BA11669" s="7"/>
      <c r="BB11669" s="7"/>
      <c r="BC11669" s="7"/>
      <c r="BD11669" s="7"/>
      <c r="BG11669" s="7"/>
      <c r="BH11669" s="7"/>
      <c r="BI11669" s="7"/>
      <c r="BJ11669" s="7"/>
      <c r="BK11669" s="7"/>
      <c r="BL11669" s="7"/>
      <c r="BM11669" s="7"/>
      <c r="BP11669" s="7"/>
      <c r="BQ11669" s="7"/>
      <c r="BR11669" s="7"/>
      <c r="BS11669" s="7"/>
      <c r="BT11669" s="7"/>
      <c r="BU11669" s="7"/>
      <c r="BV11669" s="7"/>
      <c r="BW11669" s="7"/>
    </row>
    <row r="11670" spans="43:75" x14ac:dyDescent="0.2">
      <c r="AQ11670" s="7"/>
      <c r="AR11670" s="7"/>
      <c r="AS11670" s="7"/>
      <c r="AT11670" s="7"/>
      <c r="AU11670" s="7"/>
      <c r="AV11670" s="234"/>
      <c r="AX11670" s="7"/>
      <c r="AY11670" s="7"/>
      <c r="AZ11670" s="7"/>
      <c r="BA11670" s="7"/>
      <c r="BB11670" s="7"/>
      <c r="BC11670" s="7"/>
      <c r="BD11670" s="7"/>
      <c r="BG11670" s="7"/>
      <c r="BH11670" s="7"/>
      <c r="BI11670" s="7"/>
      <c r="BJ11670" s="7"/>
      <c r="BK11670" s="7"/>
      <c r="BL11670" s="7"/>
      <c r="BM11670" s="7"/>
      <c r="BP11670" s="7"/>
      <c r="BQ11670" s="7"/>
      <c r="BR11670" s="7"/>
      <c r="BS11670" s="7"/>
      <c r="BT11670" s="7"/>
      <c r="BU11670" s="7"/>
      <c r="BV11670" s="7"/>
      <c r="BW11670" s="7"/>
    </row>
    <row r="11671" spans="43:75" x14ac:dyDescent="0.2">
      <c r="AQ11671" s="7"/>
      <c r="AR11671" s="7"/>
      <c r="AS11671" s="7"/>
      <c r="AT11671" s="7"/>
      <c r="AU11671" s="7"/>
      <c r="AV11671" s="234"/>
      <c r="AX11671" s="7"/>
      <c r="AY11671" s="7"/>
      <c r="AZ11671" s="7"/>
      <c r="BA11671" s="7"/>
      <c r="BB11671" s="7"/>
      <c r="BC11671" s="7"/>
      <c r="BD11671" s="7"/>
      <c r="BG11671" s="7"/>
      <c r="BH11671" s="7"/>
      <c r="BI11671" s="7"/>
      <c r="BJ11671" s="7"/>
      <c r="BK11671" s="7"/>
      <c r="BL11671" s="7"/>
      <c r="BM11671" s="7"/>
      <c r="BP11671" s="7"/>
      <c r="BQ11671" s="7"/>
      <c r="BR11671" s="7"/>
      <c r="BS11671" s="7"/>
      <c r="BT11671" s="7"/>
      <c r="BU11671" s="7"/>
      <c r="BV11671" s="7"/>
      <c r="BW11671" s="7"/>
    </row>
    <row r="11672" spans="43:75" x14ac:dyDescent="0.2">
      <c r="AQ11672" s="7"/>
      <c r="AR11672" s="7"/>
      <c r="AS11672" s="7"/>
      <c r="AT11672" s="7"/>
      <c r="AU11672" s="7"/>
      <c r="AV11672" s="234"/>
      <c r="AX11672" s="7"/>
      <c r="AY11672" s="7"/>
      <c r="AZ11672" s="7"/>
      <c r="BA11672" s="7"/>
      <c r="BB11672" s="7"/>
      <c r="BC11672" s="7"/>
      <c r="BD11672" s="7"/>
      <c r="BG11672" s="7"/>
      <c r="BH11672" s="7"/>
      <c r="BI11672" s="7"/>
      <c r="BJ11672" s="7"/>
      <c r="BK11672" s="7"/>
      <c r="BL11672" s="7"/>
      <c r="BM11672" s="7"/>
      <c r="BP11672" s="7"/>
      <c r="BQ11672" s="7"/>
      <c r="BR11672" s="7"/>
      <c r="BS11672" s="7"/>
      <c r="BT11672" s="7"/>
      <c r="BU11672" s="7"/>
      <c r="BV11672" s="7"/>
      <c r="BW11672" s="7"/>
    </row>
    <row r="11673" spans="43:75" x14ac:dyDescent="0.2">
      <c r="AQ11673" s="7"/>
      <c r="AR11673" s="7"/>
      <c r="AS11673" s="7"/>
      <c r="AT11673" s="7"/>
      <c r="AU11673" s="7"/>
      <c r="AV11673" s="234"/>
      <c r="AX11673" s="7"/>
      <c r="AY11673" s="7"/>
      <c r="AZ11673" s="7"/>
      <c r="BA11673" s="7"/>
      <c r="BB11673" s="7"/>
      <c r="BC11673" s="7"/>
      <c r="BD11673" s="7"/>
      <c r="BG11673" s="7"/>
      <c r="BH11673" s="7"/>
      <c r="BI11673" s="7"/>
      <c r="BJ11673" s="7"/>
      <c r="BK11673" s="7"/>
      <c r="BL11673" s="7"/>
      <c r="BM11673" s="7"/>
      <c r="BP11673" s="7"/>
      <c r="BQ11673" s="7"/>
      <c r="BR11673" s="7"/>
      <c r="BS11673" s="7"/>
      <c r="BT11673" s="7"/>
      <c r="BU11673" s="7"/>
      <c r="BV11673" s="7"/>
      <c r="BW11673" s="7"/>
    </row>
    <row r="11674" spans="43:75" x14ac:dyDescent="0.2">
      <c r="AQ11674" s="7"/>
      <c r="AR11674" s="7"/>
      <c r="AS11674" s="7"/>
      <c r="AT11674" s="7"/>
      <c r="AU11674" s="7"/>
      <c r="AV11674" s="234"/>
      <c r="AX11674" s="7"/>
      <c r="AY11674" s="7"/>
      <c r="AZ11674" s="7"/>
      <c r="BA11674" s="7"/>
      <c r="BB11674" s="7"/>
      <c r="BC11674" s="7"/>
      <c r="BD11674" s="7"/>
      <c r="BG11674" s="7"/>
      <c r="BH11674" s="7"/>
      <c r="BI11674" s="7"/>
      <c r="BJ11674" s="7"/>
      <c r="BK11674" s="7"/>
      <c r="BL11674" s="7"/>
      <c r="BM11674" s="7"/>
      <c r="BP11674" s="7"/>
      <c r="BQ11674" s="7"/>
      <c r="BR11674" s="7"/>
      <c r="BS11674" s="7"/>
      <c r="BT11674" s="7"/>
      <c r="BU11674" s="7"/>
      <c r="BV11674" s="7"/>
      <c r="BW11674" s="7"/>
    </row>
    <row r="11675" spans="43:75" x14ac:dyDescent="0.2">
      <c r="AQ11675" s="7"/>
      <c r="AR11675" s="7"/>
      <c r="AS11675" s="7"/>
      <c r="AT11675" s="7"/>
      <c r="AU11675" s="7"/>
      <c r="AV11675" s="234"/>
      <c r="AX11675" s="7"/>
      <c r="AY11675" s="7"/>
      <c r="AZ11675" s="7"/>
      <c r="BA11675" s="7"/>
      <c r="BB11675" s="7"/>
      <c r="BC11675" s="7"/>
      <c r="BD11675" s="7"/>
      <c r="BG11675" s="7"/>
      <c r="BH11675" s="7"/>
      <c r="BI11675" s="7"/>
      <c r="BJ11675" s="7"/>
      <c r="BK11675" s="7"/>
      <c r="BL11675" s="7"/>
      <c r="BM11675" s="7"/>
      <c r="BP11675" s="7"/>
      <c r="BQ11675" s="7"/>
      <c r="BR11675" s="7"/>
      <c r="BS11675" s="7"/>
      <c r="BT11675" s="7"/>
      <c r="BU11675" s="7"/>
      <c r="BV11675" s="7"/>
      <c r="BW11675" s="7"/>
    </row>
    <row r="11676" spans="43:75" x14ac:dyDescent="0.2">
      <c r="AQ11676" s="7"/>
      <c r="AR11676" s="7"/>
      <c r="AS11676" s="7"/>
      <c r="AT11676" s="7"/>
      <c r="AU11676" s="7"/>
      <c r="AV11676" s="234"/>
      <c r="AX11676" s="7"/>
      <c r="AY11676" s="7"/>
      <c r="AZ11676" s="7"/>
      <c r="BA11676" s="7"/>
      <c r="BB11676" s="7"/>
      <c r="BC11676" s="7"/>
      <c r="BD11676" s="7"/>
      <c r="BG11676" s="7"/>
      <c r="BH11676" s="7"/>
      <c r="BI11676" s="7"/>
      <c r="BJ11676" s="7"/>
      <c r="BK11676" s="7"/>
      <c r="BL11676" s="7"/>
      <c r="BM11676" s="7"/>
      <c r="BP11676" s="7"/>
      <c r="BQ11676" s="7"/>
      <c r="BR11676" s="7"/>
      <c r="BS11676" s="7"/>
      <c r="BT11676" s="7"/>
      <c r="BU11676" s="7"/>
      <c r="BV11676" s="7"/>
      <c r="BW11676" s="7"/>
    </row>
    <row r="11677" spans="43:75" x14ac:dyDescent="0.2">
      <c r="AQ11677" s="7"/>
      <c r="AR11677" s="7"/>
      <c r="AS11677" s="7"/>
      <c r="AT11677" s="7"/>
      <c r="AU11677" s="7"/>
      <c r="AV11677" s="234"/>
      <c r="AX11677" s="7"/>
      <c r="AY11677" s="7"/>
      <c r="AZ11677" s="7"/>
      <c r="BA11677" s="7"/>
      <c r="BB11677" s="7"/>
      <c r="BC11677" s="7"/>
      <c r="BD11677" s="7"/>
      <c r="BG11677" s="7"/>
      <c r="BH11677" s="7"/>
      <c r="BI11677" s="7"/>
      <c r="BJ11677" s="7"/>
      <c r="BK11677" s="7"/>
      <c r="BL11677" s="7"/>
      <c r="BM11677" s="7"/>
      <c r="BP11677" s="7"/>
      <c r="BQ11677" s="7"/>
      <c r="BR11677" s="7"/>
      <c r="BS11677" s="7"/>
      <c r="BT11677" s="7"/>
      <c r="BU11677" s="7"/>
      <c r="BV11677" s="7"/>
      <c r="BW11677" s="7"/>
    </row>
    <row r="11678" spans="43:75" x14ac:dyDescent="0.2">
      <c r="AQ11678" s="7"/>
      <c r="AR11678" s="7"/>
      <c r="AS11678" s="7"/>
      <c r="AT11678" s="7"/>
      <c r="AU11678" s="7"/>
      <c r="AV11678" s="234"/>
      <c r="AX11678" s="7"/>
      <c r="AY11678" s="7"/>
      <c r="AZ11678" s="7"/>
      <c r="BA11678" s="7"/>
      <c r="BB11678" s="7"/>
      <c r="BC11678" s="7"/>
      <c r="BD11678" s="7"/>
      <c r="BG11678" s="7"/>
      <c r="BH11678" s="7"/>
      <c r="BI11678" s="7"/>
      <c r="BJ11678" s="7"/>
      <c r="BK11678" s="7"/>
      <c r="BL11678" s="7"/>
      <c r="BM11678" s="7"/>
      <c r="BP11678" s="7"/>
      <c r="BQ11678" s="7"/>
      <c r="BR11678" s="7"/>
      <c r="BS11678" s="7"/>
      <c r="BT11678" s="7"/>
      <c r="BU11678" s="7"/>
      <c r="BV11678" s="7"/>
      <c r="BW11678" s="7"/>
    </row>
    <row r="11679" spans="43:75" x14ac:dyDescent="0.2">
      <c r="AQ11679" s="7"/>
      <c r="AR11679" s="7"/>
      <c r="AS11679" s="7"/>
      <c r="AT11679" s="7"/>
      <c r="AU11679" s="7"/>
      <c r="AV11679" s="234"/>
      <c r="AX11679" s="7"/>
      <c r="AY11679" s="7"/>
      <c r="AZ11679" s="7"/>
      <c r="BA11679" s="7"/>
      <c r="BB11679" s="7"/>
      <c r="BC11679" s="7"/>
      <c r="BD11679" s="7"/>
      <c r="BG11679" s="7"/>
      <c r="BH11679" s="7"/>
      <c r="BI11679" s="7"/>
      <c r="BJ11679" s="7"/>
      <c r="BK11679" s="7"/>
      <c r="BL11679" s="7"/>
      <c r="BM11679" s="7"/>
      <c r="BP11679" s="7"/>
      <c r="BQ11679" s="7"/>
      <c r="BR11679" s="7"/>
      <c r="BS11679" s="7"/>
      <c r="BT11679" s="7"/>
      <c r="BU11679" s="7"/>
      <c r="BV11679" s="7"/>
      <c r="BW11679" s="7"/>
    </row>
    <row r="11680" spans="43:75" x14ac:dyDescent="0.2">
      <c r="AQ11680" s="7"/>
      <c r="AR11680" s="7"/>
      <c r="AS11680" s="7"/>
      <c r="AT11680" s="7"/>
      <c r="AU11680" s="7"/>
      <c r="AV11680" s="234"/>
      <c r="AX11680" s="7"/>
      <c r="AY11680" s="7"/>
      <c r="AZ11680" s="7"/>
      <c r="BA11680" s="7"/>
      <c r="BB11680" s="7"/>
      <c r="BC11680" s="7"/>
      <c r="BD11680" s="7"/>
      <c r="BG11680" s="7"/>
      <c r="BH11680" s="7"/>
      <c r="BI11680" s="7"/>
      <c r="BJ11680" s="7"/>
      <c r="BK11680" s="7"/>
      <c r="BL11680" s="7"/>
      <c r="BM11680" s="7"/>
      <c r="BP11680" s="7"/>
      <c r="BQ11680" s="7"/>
      <c r="BR11680" s="7"/>
      <c r="BS11680" s="7"/>
      <c r="BT11680" s="7"/>
      <c r="BU11680" s="7"/>
      <c r="BV11680" s="7"/>
      <c r="BW11680" s="7"/>
    </row>
    <row r="11681" spans="43:75" x14ac:dyDescent="0.2">
      <c r="AQ11681" s="7"/>
      <c r="AR11681" s="7"/>
      <c r="AS11681" s="7"/>
      <c r="AT11681" s="7"/>
      <c r="AU11681" s="7"/>
      <c r="AV11681" s="234"/>
      <c r="AX11681" s="7"/>
      <c r="AY11681" s="7"/>
      <c r="AZ11681" s="7"/>
      <c r="BA11681" s="7"/>
      <c r="BB11681" s="7"/>
      <c r="BC11681" s="7"/>
      <c r="BD11681" s="7"/>
      <c r="BG11681" s="7"/>
      <c r="BH11681" s="7"/>
      <c r="BI11681" s="7"/>
      <c r="BJ11681" s="7"/>
      <c r="BK11681" s="7"/>
      <c r="BL11681" s="7"/>
      <c r="BM11681" s="7"/>
      <c r="BP11681" s="7"/>
      <c r="BQ11681" s="7"/>
      <c r="BR11681" s="7"/>
      <c r="BS11681" s="7"/>
      <c r="BT11681" s="7"/>
      <c r="BU11681" s="7"/>
      <c r="BV11681" s="7"/>
      <c r="BW11681" s="7"/>
    </row>
    <row r="11682" spans="43:75" x14ac:dyDescent="0.2">
      <c r="AQ11682" s="7"/>
      <c r="AR11682" s="7"/>
      <c r="AS11682" s="7"/>
      <c r="AT11682" s="7"/>
      <c r="AU11682" s="7"/>
      <c r="AV11682" s="234"/>
      <c r="AX11682" s="7"/>
      <c r="AY11682" s="7"/>
      <c r="AZ11682" s="7"/>
      <c r="BA11682" s="7"/>
      <c r="BB11682" s="7"/>
      <c r="BC11682" s="7"/>
      <c r="BD11682" s="7"/>
      <c r="BG11682" s="7"/>
      <c r="BH11682" s="7"/>
      <c r="BI11682" s="7"/>
      <c r="BJ11682" s="7"/>
      <c r="BK11682" s="7"/>
      <c r="BL11682" s="7"/>
      <c r="BM11682" s="7"/>
      <c r="BP11682" s="7"/>
      <c r="BQ11682" s="7"/>
      <c r="BR11682" s="7"/>
      <c r="BS11682" s="7"/>
      <c r="BT11682" s="7"/>
      <c r="BU11682" s="7"/>
      <c r="BV11682" s="7"/>
      <c r="BW11682" s="7"/>
    </row>
    <row r="11683" spans="43:75" x14ac:dyDescent="0.2">
      <c r="AQ11683" s="7"/>
      <c r="AR11683" s="7"/>
      <c r="AS11683" s="7"/>
      <c r="AT11683" s="7"/>
      <c r="AU11683" s="7"/>
      <c r="AV11683" s="234"/>
      <c r="AX11683" s="7"/>
      <c r="AY11683" s="7"/>
      <c r="AZ11683" s="7"/>
      <c r="BA11683" s="7"/>
      <c r="BB11683" s="7"/>
      <c r="BC11683" s="7"/>
      <c r="BD11683" s="7"/>
      <c r="BG11683" s="7"/>
      <c r="BH11683" s="7"/>
      <c r="BI11683" s="7"/>
      <c r="BJ11683" s="7"/>
      <c r="BK11683" s="7"/>
      <c r="BL11683" s="7"/>
      <c r="BM11683" s="7"/>
      <c r="BP11683" s="7"/>
      <c r="BQ11683" s="7"/>
      <c r="BR11683" s="7"/>
      <c r="BS11683" s="7"/>
      <c r="BT11683" s="7"/>
      <c r="BU11683" s="7"/>
      <c r="BV11683" s="7"/>
      <c r="BW11683" s="7"/>
    </row>
    <row r="11684" spans="43:75" x14ac:dyDescent="0.2">
      <c r="AQ11684" s="7"/>
      <c r="AR11684" s="7"/>
      <c r="AS11684" s="7"/>
      <c r="AT11684" s="7"/>
      <c r="AU11684" s="7"/>
      <c r="AV11684" s="234"/>
      <c r="AX11684" s="7"/>
      <c r="AY11684" s="7"/>
      <c r="AZ11684" s="7"/>
      <c r="BA11684" s="7"/>
      <c r="BB11684" s="7"/>
      <c r="BC11684" s="7"/>
      <c r="BD11684" s="7"/>
      <c r="BG11684" s="7"/>
      <c r="BH11684" s="7"/>
      <c r="BI11684" s="7"/>
      <c r="BJ11684" s="7"/>
      <c r="BK11684" s="7"/>
      <c r="BL11684" s="7"/>
      <c r="BM11684" s="7"/>
      <c r="BP11684" s="7"/>
      <c r="BQ11684" s="7"/>
      <c r="BR11684" s="7"/>
      <c r="BS11684" s="7"/>
      <c r="BT11684" s="7"/>
      <c r="BU11684" s="7"/>
      <c r="BV11684" s="7"/>
      <c r="BW11684" s="7"/>
    </row>
    <row r="11685" spans="43:75" x14ac:dyDescent="0.2">
      <c r="AQ11685" s="7"/>
      <c r="AR11685" s="7"/>
      <c r="AS11685" s="7"/>
      <c r="AT11685" s="7"/>
      <c r="AU11685" s="7"/>
      <c r="AV11685" s="234"/>
      <c r="AX11685" s="7"/>
      <c r="AY11685" s="7"/>
      <c r="AZ11685" s="7"/>
      <c r="BA11685" s="7"/>
      <c r="BB11685" s="7"/>
      <c r="BC11685" s="7"/>
      <c r="BD11685" s="7"/>
      <c r="BG11685" s="7"/>
      <c r="BH11685" s="7"/>
      <c r="BI11685" s="7"/>
      <c r="BJ11685" s="7"/>
      <c r="BK11685" s="7"/>
      <c r="BL11685" s="7"/>
      <c r="BM11685" s="7"/>
      <c r="BP11685" s="7"/>
      <c r="BQ11685" s="7"/>
      <c r="BR11685" s="7"/>
      <c r="BS11685" s="7"/>
      <c r="BT11685" s="7"/>
      <c r="BU11685" s="7"/>
      <c r="BV11685" s="7"/>
      <c r="BW11685" s="7"/>
    </row>
    <row r="11686" spans="43:75" x14ac:dyDescent="0.2">
      <c r="AQ11686" s="7"/>
      <c r="AR11686" s="7"/>
      <c r="AS11686" s="7"/>
      <c r="AT11686" s="7"/>
      <c r="AU11686" s="7"/>
      <c r="AV11686" s="234"/>
      <c r="AX11686" s="7"/>
      <c r="AY11686" s="7"/>
      <c r="AZ11686" s="7"/>
      <c r="BA11686" s="7"/>
      <c r="BB11686" s="7"/>
      <c r="BC11686" s="7"/>
      <c r="BD11686" s="7"/>
      <c r="BG11686" s="7"/>
      <c r="BH11686" s="7"/>
      <c r="BI11686" s="7"/>
      <c r="BJ11686" s="7"/>
      <c r="BK11686" s="7"/>
      <c r="BL11686" s="7"/>
      <c r="BM11686" s="7"/>
      <c r="BP11686" s="7"/>
      <c r="BQ11686" s="7"/>
      <c r="BR11686" s="7"/>
      <c r="BS11686" s="7"/>
      <c r="BT11686" s="7"/>
      <c r="BU11686" s="7"/>
      <c r="BV11686" s="7"/>
      <c r="BW11686" s="7"/>
    </row>
    <row r="11687" spans="43:75" x14ac:dyDescent="0.2">
      <c r="AQ11687" s="7"/>
      <c r="AR11687" s="7"/>
      <c r="AS11687" s="7"/>
      <c r="AT11687" s="7"/>
      <c r="AU11687" s="7"/>
      <c r="AV11687" s="234"/>
      <c r="AX11687" s="7"/>
      <c r="AY11687" s="7"/>
      <c r="AZ11687" s="7"/>
      <c r="BA11687" s="7"/>
      <c r="BB11687" s="7"/>
      <c r="BC11687" s="7"/>
      <c r="BD11687" s="7"/>
      <c r="BG11687" s="7"/>
      <c r="BH11687" s="7"/>
      <c r="BI11687" s="7"/>
      <c r="BJ11687" s="7"/>
      <c r="BK11687" s="7"/>
      <c r="BL11687" s="7"/>
      <c r="BM11687" s="7"/>
      <c r="BP11687" s="7"/>
      <c r="BQ11687" s="7"/>
      <c r="BR11687" s="7"/>
      <c r="BS11687" s="7"/>
      <c r="BT11687" s="7"/>
      <c r="BU11687" s="7"/>
      <c r="BV11687" s="7"/>
      <c r="BW11687" s="7"/>
    </row>
    <row r="11688" spans="43:75" x14ac:dyDescent="0.2">
      <c r="AQ11688" s="7"/>
      <c r="AR11688" s="7"/>
      <c r="AS11688" s="7"/>
      <c r="AT11688" s="7"/>
      <c r="AU11688" s="7"/>
      <c r="AV11688" s="234"/>
      <c r="AX11688" s="7"/>
      <c r="AY11688" s="7"/>
      <c r="AZ11688" s="7"/>
      <c r="BA11688" s="7"/>
      <c r="BB11688" s="7"/>
      <c r="BC11688" s="7"/>
      <c r="BD11688" s="7"/>
      <c r="BG11688" s="7"/>
      <c r="BH11688" s="7"/>
      <c r="BI11688" s="7"/>
      <c r="BJ11688" s="7"/>
      <c r="BK11688" s="7"/>
      <c r="BL11688" s="7"/>
      <c r="BM11688" s="7"/>
      <c r="BP11688" s="7"/>
      <c r="BQ11688" s="7"/>
      <c r="BR11688" s="7"/>
      <c r="BS11688" s="7"/>
      <c r="BT11688" s="7"/>
      <c r="BU11688" s="7"/>
      <c r="BV11688" s="7"/>
      <c r="BW11688" s="7"/>
    </row>
    <row r="11689" spans="43:75" x14ac:dyDescent="0.2">
      <c r="AQ11689" s="7"/>
      <c r="AR11689" s="7"/>
      <c r="AS11689" s="7"/>
      <c r="AT11689" s="7"/>
      <c r="AU11689" s="7"/>
      <c r="AV11689" s="234"/>
      <c r="AX11689" s="7"/>
      <c r="AY11689" s="7"/>
      <c r="AZ11689" s="7"/>
      <c r="BA11689" s="7"/>
      <c r="BB11689" s="7"/>
      <c r="BC11689" s="7"/>
      <c r="BD11689" s="7"/>
      <c r="BG11689" s="7"/>
      <c r="BH11689" s="7"/>
      <c r="BI11689" s="7"/>
      <c r="BJ11689" s="7"/>
      <c r="BK11689" s="7"/>
      <c r="BL11689" s="7"/>
      <c r="BM11689" s="7"/>
      <c r="BP11689" s="7"/>
      <c r="BQ11689" s="7"/>
      <c r="BR11689" s="7"/>
      <c r="BS11689" s="7"/>
      <c r="BT11689" s="7"/>
      <c r="BU11689" s="7"/>
      <c r="BV11689" s="7"/>
      <c r="BW11689" s="7"/>
    </row>
    <row r="11690" spans="43:75" x14ac:dyDescent="0.2">
      <c r="AQ11690" s="7"/>
      <c r="AR11690" s="7"/>
      <c r="AS11690" s="7"/>
      <c r="AT11690" s="7"/>
      <c r="AU11690" s="7"/>
      <c r="AV11690" s="234"/>
      <c r="AX11690" s="7"/>
      <c r="AY11690" s="7"/>
      <c r="AZ11690" s="7"/>
      <c r="BA11690" s="7"/>
      <c r="BB11690" s="7"/>
      <c r="BC11690" s="7"/>
      <c r="BD11690" s="7"/>
      <c r="BG11690" s="7"/>
      <c r="BH11690" s="7"/>
      <c r="BI11690" s="7"/>
      <c r="BJ11690" s="7"/>
      <c r="BK11690" s="7"/>
      <c r="BL11690" s="7"/>
      <c r="BM11690" s="7"/>
      <c r="BP11690" s="7"/>
      <c r="BQ11690" s="7"/>
      <c r="BR11690" s="7"/>
      <c r="BS11690" s="7"/>
      <c r="BT11690" s="7"/>
      <c r="BU11690" s="7"/>
      <c r="BV11690" s="7"/>
      <c r="BW11690" s="7"/>
    </row>
    <row r="11691" spans="43:75" x14ac:dyDescent="0.2">
      <c r="AQ11691" s="7"/>
      <c r="AR11691" s="7"/>
      <c r="AS11691" s="7"/>
      <c r="AT11691" s="7"/>
      <c r="AU11691" s="7"/>
      <c r="AV11691" s="234"/>
      <c r="AX11691" s="7"/>
      <c r="AY11691" s="7"/>
      <c r="AZ11691" s="7"/>
      <c r="BA11691" s="7"/>
      <c r="BB11691" s="7"/>
      <c r="BC11691" s="7"/>
      <c r="BD11691" s="7"/>
      <c r="BG11691" s="7"/>
      <c r="BH11691" s="7"/>
      <c r="BI11691" s="7"/>
      <c r="BJ11691" s="7"/>
      <c r="BK11691" s="7"/>
      <c r="BL11691" s="7"/>
      <c r="BM11691" s="7"/>
      <c r="BP11691" s="7"/>
      <c r="BQ11691" s="7"/>
      <c r="BR11691" s="7"/>
      <c r="BS11691" s="7"/>
      <c r="BT11691" s="7"/>
      <c r="BU11691" s="7"/>
      <c r="BV11691" s="7"/>
      <c r="BW11691" s="7"/>
    </row>
    <row r="11692" spans="43:75" x14ac:dyDescent="0.2">
      <c r="AQ11692" s="7"/>
      <c r="AR11692" s="7"/>
      <c r="AS11692" s="7"/>
      <c r="AT11692" s="7"/>
      <c r="AU11692" s="7"/>
      <c r="AV11692" s="234"/>
      <c r="AX11692" s="7"/>
      <c r="AY11692" s="7"/>
      <c r="AZ11692" s="7"/>
      <c r="BA11692" s="7"/>
      <c r="BB11692" s="7"/>
      <c r="BC11692" s="7"/>
      <c r="BD11692" s="7"/>
      <c r="BG11692" s="7"/>
      <c r="BH11692" s="7"/>
      <c r="BI11692" s="7"/>
      <c r="BJ11692" s="7"/>
      <c r="BK11692" s="7"/>
      <c r="BL11692" s="7"/>
      <c r="BM11692" s="7"/>
      <c r="BP11692" s="7"/>
      <c r="BQ11692" s="7"/>
      <c r="BR11692" s="7"/>
      <c r="BS11692" s="7"/>
      <c r="BT11692" s="7"/>
      <c r="BU11692" s="7"/>
      <c r="BV11692" s="7"/>
      <c r="BW11692" s="7"/>
    </row>
    <row r="11693" spans="43:75" x14ac:dyDescent="0.2">
      <c r="AQ11693" s="7"/>
      <c r="AR11693" s="7"/>
      <c r="AS11693" s="7"/>
      <c r="AT11693" s="7"/>
      <c r="AU11693" s="7"/>
      <c r="AV11693" s="234"/>
      <c r="AX11693" s="7"/>
      <c r="AY11693" s="7"/>
      <c r="AZ11693" s="7"/>
      <c r="BA11693" s="7"/>
      <c r="BB11693" s="7"/>
      <c r="BC11693" s="7"/>
      <c r="BD11693" s="7"/>
      <c r="BG11693" s="7"/>
      <c r="BH11693" s="7"/>
      <c r="BI11693" s="7"/>
      <c r="BJ11693" s="7"/>
      <c r="BK11693" s="7"/>
      <c r="BL11693" s="7"/>
      <c r="BM11693" s="7"/>
      <c r="BP11693" s="7"/>
      <c r="BQ11693" s="7"/>
      <c r="BR11693" s="7"/>
      <c r="BS11693" s="7"/>
      <c r="BT11693" s="7"/>
      <c r="BU11693" s="7"/>
      <c r="BV11693" s="7"/>
      <c r="BW11693" s="7"/>
    </row>
    <row r="11694" spans="43:75" x14ac:dyDescent="0.2">
      <c r="AQ11694" s="7"/>
      <c r="AR11694" s="7"/>
      <c r="AS11694" s="7"/>
      <c r="AT11694" s="7"/>
      <c r="AU11694" s="7"/>
      <c r="AV11694" s="234"/>
      <c r="AX11694" s="7"/>
      <c r="AY11694" s="7"/>
      <c r="AZ11694" s="7"/>
      <c r="BA11694" s="7"/>
      <c r="BB11694" s="7"/>
      <c r="BC11694" s="7"/>
      <c r="BD11694" s="7"/>
      <c r="BG11694" s="7"/>
      <c r="BH11694" s="7"/>
      <c r="BI11694" s="7"/>
      <c r="BJ11694" s="7"/>
      <c r="BK11694" s="7"/>
      <c r="BL11694" s="7"/>
      <c r="BM11694" s="7"/>
      <c r="BP11694" s="7"/>
      <c r="BQ11694" s="7"/>
      <c r="BR11694" s="7"/>
      <c r="BS11694" s="7"/>
      <c r="BT11694" s="7"/>
      <c r="BU11694" s="7"/>
      <c r="BV11694" s="7"/>
      <c r="BW11694" s="7"/>
    </row>
    <row r="11695" spans="43:75" x14ac:dyDescent="0.2">
      <c r="AQ11695" s="7"/>
      <c r="AR11695" s="7"/>
      <c r="AS11695" s="7"/>
      <c r="AT11695" s="7"/>
      <c r="AU11695" s="7"/>
      <c r="AV11695" s="234"/>
      <c r="AX11695" s="7"/>
      <c r="AY11695" s="7"/>
      <c r="AZ11695" s="7"/>
      <c r="BA11695" s="7"/>
      <c r="BB11695" s="7"/>
      <c r="BC11695" s="7"/>
      <c r="BD11695" s="7"/>
      <c r="BG11695" s="7"/>
      <c r="BH11695" s="7"/>
      <c r="BI11695" s="7"/>
      <c r="BJ11695" s="7"/>
      <c r="BK11695" s="7"/>
      <c r="BL11695" s="7"/>
      <c r="BM11695" s="7"/>
      <c r="BP11695" s="7"/>
      <c r="BQ11695" s="7"/>
      <c r="BR11695" s="7"/>
      <c r="BS11695" s="7"/>
      <c r="BT11695" s="7"/>
      <c r="BU11695" s="7"/>
      <c r="BV11695" s="7"/>
      <c r="BW11695" s="7"/>
    </row>
    <row r="11696" spans="43:75" x14ac:dyDescent="0.2">
      <c r="AQ11696" s="7"/>
      <c r="AR11696" s="7"/>
      <c r="AS11696" s="7"/>
      <c r="AT11696" s="7"/>
      <c r="AU11696" s="7"/>
      <c r="AV11696" s="234"/>
      <c r="AX11696" s="7"/>
      <c r="AY11696" s="7"/>
      <c r="AZ11696" s="7"/>
      <c r="BA11696" s="7"/>
      <c r="BB11696" s="7"/>
      <c r="BC11696" s="7"/>
      <c r="BD11696" s="7"/>
      <c r="BG11696" s="7"/>
      <c r="BH11696" s="7"/>
      <c r="BI11696" s="7"/>
      <c r="BJ11696" s="7"/>
      <c r="BK11696" s="7"/>
      <c r="BL11696" s="7"/>
      <c r="BM11696" s="7"/>
      <c r="BP11696" s="7"/>
      <c r="BQ11696" s="7"/>
      <c r="BR11696" s="7"/>
      <c r="BS11696" s="7"/>
      <c r="BT11696" s="7"/>
      <c r="BU11696" s="7"/>
      <c r="BV11696" s="7"/>
      <c r="BW11696" s="7"/>
    </row>
    <row r="11697" spans="43:75" x14ac:dyDescent="0.2">
      <c r="AQ11697" s="7"/>
      <c r="AR11697" s="7"/>
      <c r="AS11697" s="7"/>
      <c r="AT11697" s="7"/>
      <c r="AU11697" s="7"/>
      <c r="AV11697" s="234"/>
      <c r="AX11697" s="7"/>
      <c r="AY11697" s="7"/>
      <c r="AZ11697" s="7"/>
      <c r="BA11697" s="7"/>
      <c r="BB11697" s="7"/>
      <c r="BC11697" s="7"/>
      <c r="BD11697" s="7"/>
      <c r="BG11697" s="7"/>
      <c r="BH11697" s="7"/>
      <c r="BI11697" s="7"/>
      <c r="BJ11697" s="7"/>
      <c r="BK11697" s="7"/>
      <c r="BL11697" s="7"/>
      <c r="BM11697" s="7"/>
      <c r="BP11697" s="7"/>
      <c r="BQ11697" s="7"/>
      <c r="BR11697" s="7"/>
      <c r="BS11697" s="7"/>
      <c r="BT11697" s="7"/>
      <c r="BU11697" s="7"/>
      <c r="BV11697" s="7"/>
      <c r="BW11697" s="7"/>
    </row>
    <row r="11698" spans="43:75" x14ac:dyDescent="0.2">
      <c r="AQ11698" s="7"/>
      <c r="AR11698" s="7"/>
      <c r="AS11698" s="7"/>
      <c r="AT11698" s="7"/>
      <c r="AU11698" s="7"/>
      <c r="AV11698" s="234"/>
      <c r="AX11698" s="7"/>
      <c r="AY11698" s="7"/>
      <c r="AZ11698" s="7"/>
      <c r="BA11698" s="7"/>
      <c r="BB11698" s="7"/>
      <c r="BC11698" s="7"/>
      <c r="BD11698" s="7"/>
      <c r="BG11698" s="7"/>
      <c r="BH11698" s="7"/>
      <c r="BI11698" s="7"/>
      <c r="BJ11698" s="7"/>
      <c r="BK11698" s="7"/>
      <c r="BL11698" s="7"/>
      <c r="BM11698" s="7"/>
      <c r="BP11698" s="7"/>
      <c r="BQ11698" s="7"/>
      <c r="BR11698" s="7"/>
      <c r="BS11698" s="7"/>
      <c r="BT11698" s="7"/>
      <c r="BU11698" s="7"/>
      <c r="BV11698" s="7"/>
      <c r="BW11698" s="7"/>
    </row>
    <row r="11699" spans="43:75" x14ac:dyDescent="0.2">
      <c r="AQ11699" s="7"/>
      <c r="AR11699" s="7"/>
      <c r="AS11699" s="7"/>
      <c r="AT11699" s="7"/>
      <c r="AU11699" s="7"/>
      <c r="AV11699" s="234"/>
      <c r="AX11699" s="7"/>
      <c r="AY11699" s="7"/>
      <c r="AZ11699" s="7"/>
      <c r="BA11699" s="7"/>
      <c r="BB11699" s="7"/>
      <c r="BC11699" s="7"/>
      <c r="BD11699" s="7"/>
      <c r="BG11699" s="7"/>
      <c r="BH11699" s="7"/>
      <c r="BI11699" s="7"/>
      <c r="BJ11699" s="7"/>
      <c r="BK11699" s="7"/>
      <c r="BL11699" s="7"/>
      <c r="BM11699" s="7"/>
      <c r="BP11699" s="7"/>
      <c r="BQ11699" s="7"/>
      <c r="BR11699" s="7"/>
      <c r="BS11699" s="7"/>
      <c r="BT11699" s="7"/>
      <c r="BU11699" s="7"/>
      <c r="BV11699" s="7"/>
      <c r="BW11699" s="7"/>
    </row>
    <row r="11700" spans="43:75" x14ac:dyDescent="0.2">
      <c r="AQ11700" s="7"/>
      <c r="AR11700" s="7"/>
      <c r="AS11700" s="7"/>
      <c r="AT11700" s="7"/>
      <c r="AU11700" s="7"/>
      <c r="AV11700" s="234"/>
      <c r="AX11700" s="7"/>
      <c r="AY11700" s="7"/>
      <c r="AZ11700" s="7"/>
      <c r="BA11700" s="7"/>
      <c r="BB11700" s="7"/>
      <c r="BC11700" s="7"/>
      <c r="BD11700" s="7"/>
      <c r="BG11700" s="7"/>
      <c r="BH11700" s="7"/>
      <c r="BI11700" s="7"/>
      <c r="BJ11700" s="7"/>
      <c r="BK11700" s="7"/>
      <c r="BL11700" s="7"/>
      <c r="BM11700" s="7"/>
      <c r="BP11700" s="7"/>
      <c r="BQ11700" s="7"/>
      <c r="BR11700" s="7"/>
      <c r="BS11700" s="7"/>
      <c r="BT11700" s="7"/>
      <c r="BU11700" s="7"/>
      <c r="BV11700" s="7"/>
      <c r="BW11700" s="7"/>
    </row>
    <row r="11701" spans="43:75" x14ac:dyDescent="0.2">
      <c r="AQ11701" s="7"/>
      <c r="AR11701" s="7"/>
      <c r="AS11701" s="7"/>
      <c r="AT11701" s="7"/>
      <c r="AU11701" s="7"/>
      <c r="AV11701" s="234"/>
      <c r="AX11701" s="7"/>
      <c r="AY11701" s="7"/>
      <c r="AZ11701" s="7"/>
      <c r="BA11701" s="7"/>
      <c r="BB11701" s="7"/>
      <c r="BC11701" s="7"/>
      <c r="BD11701" s="7"/>
      <c r="BG11701" s="7"/>
      <c r="BH11701" s="7"/>
      <c r="BI11701" s="7"/>
      <c r="BJ11701" s="7"/>
      <c r="BK11701" s="7"/>
      <c r="BL11701" s="7"/>
      <c r="BM11701" s="7"/>
      <c r="BP11701" s="7"/>
      <c r="BQ11701" s="7"/>
      <c r="BR11701" s="7"/>
      <c r="BS11701" s="7"/>
      <c r="BT11701" s="7"/>
      <c r="BU11701" s="7"/>
      <c r="BV11701" s="7"/>
      <c r="BW11701" s="7"/>
    </row>
    <row r="11702" spans="43:75" x14ac:dyDescent="0.2">
      <c r="AQ11702" s="7"/>
      <c r="AR11702" s="7"/>
      <c r="AS11702" s="7"/>
      <c r="AT11702" s="7"/>
      <c r="AU11702" s="7"/>
      <c r="AV11702" s="234"/>
      <c r="AX11702" s="7"/>
      <c r="AY11702" s="7"/>
      <c r="AZ11702" s="7"/>
      <c r="BA11702" s="7"/>
      <c r="BB11702" s="7"/>
      <c r="BC11702" s="7"/>
      <c r="BD11702" s="7"/>
      <c r="BG11702" s="7"/>
      <c r="BH11702" s="7"/>
      <c r="BI11702" s="7"/>
      <c r="BJ11702" s="7"/>
      <c r="BK11702" s="7"/>
      <c r="BL11702" s="7"/>
      <c r="BM11702" s="7"/>
      <c r="BP11702" s="7"/>
      <c r="BQ11702" s="7"/>
      <c r="BR11702" s="7"/>
      <c r="BS11702" s="7"/>
      <c r="BT11702" s="7"/>
      <c r="BU11702" s="7"/>
      <c r="BV11702" s="7"/>
      <c r="BW11702" s="7"/>
    </row>
    <row r="11703" spans="43:75" x14ac:dyDescent="0.2">
      <c r="AQ11703" s="7"/>
      <c r="AR11703" s="7"/>
      <c r="AS11703" s="7"/>
      <c r="AT11703" s="7"/>
      <c r="AU11703" s="7"/>
      <c r="AV11703" s="234"/>
      <c r="AX11703" s="7"/>
      <c r="AY11703" s="7"/>
      <c r="AZ11703" s="7"/>
      <c r="BA11703" s="7"/>
      <c r="BB11703" s="7"/>
      <c r="BC11703" s="7"/>
      <c r="BD11703" s="7"/>
      <c r="BG11703" s="7"/>
      <c r="BH11703" s="7"/>
      <c r="BI11703" s="7"/>
      <c r="BJ11703" s="7"/>
      <c r="BK11703" s="7"/>
      <c r="BL11703" s="7"/>
      <c r="BM11703" s="7"/>
      <c r="BP11703" s="7"/>
      <c r="BQ11703" s="7"/>
      <c r="BR11703" s="7"/>
      <c r="BS11703" s="7"/>
      <c r="BT11703" s="7"/>
      <c r="BU11703" s="7"/>
      <c r="BV11703" s="7"/>
      <c r="BW11703" s="7"/>
    </row>
    <row r="11704" spans="43:75" x14ac:dyDescent="0.2">
      <c r="AQ11704" s="7"/>
      <c r="AR11704" s="7"/>
      <c r="AS11704" s="7"/>
      <c r="AT11704" s="7"/>
      <c r="AU11704" s="7"/>
      <c r="AV11704" s="234"/>
      <c r="AX11704" s="7"/>
      <c r="AY11704" s="7"/>
      <c r="AZ11704" s="7"/>
      <c r="BA11704" s="7"/>
      <c r="BB11704" s="7"/>
      <c r="BC11704" s="7"/>
      <c r="BD11704" s="7"/>
      <c r="BG11704" s="7"/>
      <c r="BH11704" s="7"/>
      <c r="BI11704" s="7"/>
      <c r="BJ11704" s="7"/>
      <c r="BK11704" s="7"/>
      <c r="BL11704" s="7"/>
      <c r="BM11704" s="7"/>
      <c r="BP11704" s="7"/>
      <c r="BQ11704" s="7"/>
      <c r="BR11704" s="7"/>
      <c r="BS11704" s="7"/>
      <c r="BT11704" s="7"/>
      <c r="BU11704" s="7"/>
      <c r="BV11704" s="7"/>
      <c r="BW11704" s="7"/>
    </row>
    <row r="11705" spans="43:75" x14ac:dyDescent="0.2">
      <c r="AQ11705" s="7"/>
      <c r="AR11705" s="7"/>
      <c r="AS11705" s="7"/>
      <c r="AT11705" s="7"/>
      <c r="AU11705" s="7"/>
      <c r="AV11705" s="234"/>
      <c r="AX11705" s="7"/>
      <c r="AY11705" s="7"/>
      <c r="AZ11705" s="7"/>
      <c r="BA11705" s="7"/>
      <c r="BB11705" s="7"/>
      <c r="BC11705" s="7"/>
      <c r="BD11705" s="7"/>
      <c r="BG11705" s="7"/>
      <c r="BH11705" s="7"/>
      <c r="BI11705" s="7"/>
      <c r="BJ11705" s="7"/>
      <c r="BK11705" s="7"/>
      <c r="BL11705" s="7"/>
      <c r="BM11705" s="7"/>
      <c r="BP11705" s="7"/>
      <c r="BQ11705" s="7"/>
      <c r="BR11705" s="7"/>
      <c r="BS11705" s="7"/>
      <c r="BT11705" s="7"/>
      <c r="BU11705" s="7"/>
      <c r="BV11705" s="7"/>
      <c r="BW11705" s="7"/>
    </row>
    <row r="11706" spans="43:75" x14ac:dyDescent="0.2">
      <c r="AQ11706" s="7"/>
      <c r="AR11706" s="7"/>
      <c r="AS11706" s="7"/>
      <c r="AT11706" s="7"/>
      <c r="AU11706" s="7"/>
      <c r="AV11706" s="234"/>
      <c r="AX11706" s="7"/>
      <c r="AY11706" s="7"/>
      <c r="AZ11706" s="7"/>
      <c r="BA11706" s="7"/>
      <c r="BB11706" s="7"/>
      <c r="BC11706" s="7"/>
      <c r="BD11706" s="7"/>
      <c r="BG11706" s="7"/>
      <c r="BH11706" s="7"/>
      <c r="BI11706" s="7"/>
      <c r="BJ11706" s="7"/>
      <c r="BK11706" s="7"/>
      <c r="BL11706" s="7"/>
      <c r="BM11706" s="7"/>
      <c r="BP11706" s="7"/>
      <c r="BQ11706" s="7"/>
      <c r="BR11706" s="7"/>
      <c r="BS11706" s="7"/>
      <c r="BT11706" s="7"/>
      <c r="BU11706" s="7"/>
      <c r="BV11706" s="7"/>
      <c r="BW11706" s="7"/>
    </row>
    <row r="11707" spans="43:75" x14ac:dyDescent="0.2">
      <c r="AQ11707" s="7"/>
      <c r="AR11707" s="7"/>
      <c r="AS11707" s="7"/>
      <c r="AT11707" s="7"/>
      <c r="AU11707" s="7"/>
      <c r="AV11707" s="234"/>
      <c r="AX11707" s="7"/>
      <c r="AY11707" s="7"/>
      <c r="AZ11707" s="7"/>
      <c r="BA11707" s="7"/>
      <c r="BB11707" s="7"/>
      <c r="BC11707" s="7"/>
      <c r="BD11707" s="7"/>
      <c r="BG11707" s="7"/>
      <c r="BH11707" s="7"/>
      <c r="BI11707" s="7"/>
      <c r="BJ11707" s="7"/>
      <c r="BK11707" s="7"/>
      <c r="BL11707" s="7"/>
      <c r="BM11707" s="7"/>
      <c r="BP11707" s="7"/>
      <c r="BQ11707" s="7"/>
      <c r="BR11707" s="7"/>
      <c r="BS11707" s="7"/>
      <c r="BT11707" s="7"/>
      <c r="BU11707" s="7"/>
      <c r="BV11707" s="7"/>
      <c r="BW11707" s="7"/>
    </row>
    <row r="11708" spans="43:75" x14ac:dyDescent="0.2">
      <c r="AQ11708" s="7"/>
      <c r="AR11708" s="7"/>
      <c r="AS11708" s="7"/>
      <c r="AT11708" s="7"/>
      <c r="AU11708" s="7"/>
      <c r="AV11708" s="234"/>
      <c r="AX11708" s="7"/>
      <c r="AY11708" s="7"/>
      <c r="AZ11708" s="7"/>
      <c r="BA11708" s="7"/>
      <c r="BB11708" s="7"/>
      <c r="BC11708" s="7"/>
      <c r="BD11708" s="7"/>
      <c r="BG11708" s="7"/>
      <c r="BH11708" s="7"/>
      <c r="BI11708" s="7"/>
      <c r="BJ11708" s="7"/>
      <c r="BK11708" s="7"/>
      <c r="BL11708" s="7"/>
      <c r="BM11708" s="7"/>
      <c r="BP11708" s="7"/>
      <c r="BQ11708" s="7"/>
      <c r="BR11708" s="7"/>
      <c r="BS11708" s="7"/>
      <c r="BT11708" s="7"/>
      <c r="BU11708" s="7"/>
      <c r="BV11708" s="7"/>
      <c r="BW11708" s="7"/>
    </row>
    <row r="11709" spans="43:75" x14ac:dyDescent="0.2">
      <c r="AQ11709" s="7"/>
      <c r="AR11709" s="7"/>
      <c r="AS11709" s="7"/>
      <c r="AT11709" s="7"/>
      <c r="AU11709" s="7"/>
      <c r="AV11709" s="234"/>
      <c r="AX11709" s="7"/>
      <c r="AY11709" s="7"/>
      <c r="AZ11709" s="7"/>
      <c r="BA11709" s="7"/>
      <c r="BB11709" s="7"/>
      <c r="BC11709" s="7"/>
      <c r="BD11709" s="7"/>
      <c r="BG11709" s="7"/>
      <c r="BH11709" s="7"/>
      <c r="BI11709" s="7"/>
      <c r="BJ11709" s="7"/>
      <c r="BK11709" s="7"/>
      <c r="BL11709" s="7"/>
      <c r="BM11709" s="7"/>
      <c r="BP11709" s="7"/>
      <c r="BQ11709" s="7"/>
      <c r="BR11709" s="7"/>
      <c r="BS11709" s="7"/>
      <c r="BT11709" s="7"/>
      <c r="BU11709" s="7"/>
      <c r="BV11709" s="7"/>
      <c r="BW11709" s="7"/>
    </row>
    <row r="11710" spans="43:75" x14ac:dyDescent="0.2">
      <c r="AQ11710" s="7"/>
      <c r="AR11710" s="7"/>
      <c r="AS11710" s="7"/>
      <c r="AT11710" s="7"/>
      <c r="AU11710" s="7"/>
      <c r="AV11710" s="234"/>
      <c r="AX11710" s="7"/>
      <c r="AY11710" s="7"/>
      <c r="AZ11710" s="7"/>
      <c r="BA11710" s="7"/>
      <c r="BB11710" s="7"/>
      <c r="BC11710" s="7"/>
      <c r="BD11710" s="7"/>
      <c r="BG11710" s="7"/>
      <c r="BH11710" s="7"/>
      <c r="BI11710" s="7"/>
      <c r="BJ11710" s="7"/>
      <c r="BK11710" s="7"/>
      <c r="BL11710" s="7"/>
      <c r="BM11710" s="7"/>
      <c r="BP11710" s="7"/>
      <c r="BQ11710" s="7"/>
      <c r="BR11710" s="7"/>
      <c r="BS11710" s="7"/>
      <c r="BT11710" s="7"/>
      <c r="BU11710" s="7"/>
      <c r="BV11710" s="7"/>
      <c r="BW11710" s="7"/>
    </row>
    <row r="11711" spans="43:75" x14ac:dyDescent="0.2">
      <c r="AQ11711" s="7"/>
      <c r="AR11711" s="7"/>
      <c r="AS11711" s="7"/>
      <c r="AT11711" s="7"/>
      <c r="AU11711" s="7"/>
      <c r="AV11711" s="234"/>
      <c r="AX11711" s="7"/>
      <c r="AY11711" s="7"/>
      <c r="AZ11711" s="7"/>
      <c r="BA11711" s="7"/>
      <c r="BB11711" s="7"/>
      <c r="BC11711" s="7"/>
      <c r="BD11711" s="7"/>
      <c r="BG11711" s="7"/>
      <c r="BH11711" s="7"/>
      <c r="BI11711" s="7"/>
      <c r="BJ11711" s="7"/>
      <c r="BK11711" s="7"/>
      <c r="BL11711" s="7"/>
      <c r="BM11711" s="7"/>
      <c r="BP11711" s="7"/>
      <c r="BQ11711" s="7"/>
      <c r="BR11711" s="7"/>
      <c r="BS11711" s="7"/>
      <c r="BT11711" s="7"/>
      <c r="BU11711" s="7"/>
      <c r="BV11711" s="7"/>
      <c r="BW11711" s="7"/>
    </row>
    <row r="11712" spans="43:75" x14ac:dyDescent="0.2">
      <c r="AQ11712" s="7"/>
      <c r="AR11712" s="7"/>
      <c r="AS11712" s="7"/>
      <c r="AT11712" s="7"/>
      <c r="AU11712" s="7"/>
      <c r="AV11712" s="234"/>
      <c r="AX11712" s="7"/>
      <c r="AY11712" s="7"/>
      <c r="AZ11712" s="7"/>
      <c r="BA11712" s="7"/>
      <c r="BB11712" s="7"/>
      <c r="BC11712" s="7"/>
      <c r="BD11712" s="7"/>
      <c r="BG11712" s="7"/>
      <c r="BH11712" s="7"/>
      <c r="BI11712" s="7"/>
      <c r="BJ11712" s="7"/>
      <c r="BK11712" s="7"/>
      <c r="BL11712" s="7"/>
      <c r="BM11712" s="7"/>
      <c r="BP11712" s="7"/>
      <c r="BQ11712" s="7"/>
      <c r="BR11712" s="7"/>
      <c r="BS11712" s="7"/>
      <c r="BT11712" s="7"/>
      <c r="BU11712" s="7"/>
      <c r="BV11712" s="7"/>
      <c r="BW11712" s="7"/>
    </row>
    <row r="11713" spans="43:75" x14ac:dyDescent="0.2">
      <c r="AQ11713" s="7"/>
      <c r="AR11713" s="7"/>
      <c r="AS11713" s="7"/>
      <c r="AT11713" s="7"/>
      <c r="AU11713" s="7"/>
      <c r="AV11713" s="234"/>
      <c r="AX11713" s="7"/>
      <c r="AY11713" s="7"/>
      <c r="AZ11713" s="7"/>
      <c r="BA11713" s="7"/>
      <c r="BB11713" s="7"/>
      <c r="BC11713" s="7"/>
      <c r="BD11713" s="7"/>
      <c r="BG11713" s="7"/>
      <c r="BH11713" s="7"/>
      <c r="BI11713" s="7"/>
      <c r="BJ11713" s="7"/>
      <c r="BK11713" s="7"/>
      <c r="BL11713" s="7"/>
      <c r="BM11713" s="7"/>
      <c r="BP11713" s="7"/>
      <c r="BQ11713" s="7"/>
      <c r="BR11713" s="7"/>
      <c r="BS11713" s="7"/>
      <c r="BT11713" s="7"/>
      <c r="BU11713" s="7"/>
      <c r="BV11713" s="7"/>
      <c r="BW11713" s="7"/>
    </row>
    <row r="11714" spans="43:75" x14ac:dyDescent="0.2">
      <c r="AQ11714" s="7"/>
      <c r="AR11714" s="7"/>
      <c r="AS11714" s="7"/>
      <c r="AT11714" s="7"/>
      <c r="AU11714" s="7"/>
      <c r="AV11714" s="234"/>
      <c r="AX11714" s="7"/>
      <c r="AY11714" s="7"/>
      <c r="AZ11714" s="7"/>
      <c r="BA11714" s="7"/>
      <c r="BB11714" s="7"/>
      <c r="BC11714" s="7"/>
      <c r="BD11714" s="7"/>
      <c r="BG11714" s="7"/>
      <c r="BH11714" s="7"/>
      <c r="BI11714" s="7"/>
      <c r="BJ11714" s="7"/>
      <c r="BK11714" s="7"/>
      <c r="BL11714" s="7"/>
      <c r="BM11714" s="7"/>
      <c r="BP11714" s="7"/>
      <c r="BQ11714" s="7"/>
      <c r="BR11714" s="7"/>
      <c r="BS11714" s="7"/>
      <c r="BT11714" s="7"/>
      <c r="BU11714" s="7"/>
      <c r="BV11714" s="7"/>
      <c r="BW11714" s="7"/>
    </row>
    <row r="11715" spans="43:75" x14ac:dyDescent="0.2">
      <c r="AQ11715" s="7"/>
      <c r="AR11715" s="7"/>
      <c r="AS11715" s="7"/>
      <c r="AT11715" s="7"/>
      <c r="AU11715" s="7"/>
      <c r="AV11715" s="234"/>
      <c r="AX11715" s="7"/>
      <c r="AY11715" s="7"/>
      <c r="AZ11715" s="7"/>
      <c r="BA11715" s="7"/>
      <c r="BB11715" s="7"/>
      <c r="BC11715" s="7"/>
      <c r="BD11715" s="7"/>
      <c r="BG11715" s="7"/>
      <c r="BH11715" s="7"/>
      <c r="BI11715" s="7"/>
      <c r="BJ11715" s="7"/>
      <c r="BK11715" s="7"/>
      <c r="BL11715" s="7"/>
      <c r="BM11715" s="7"/>
      <c r="BP11715" s="7"/>
      <c r="BQ11715" s="7"/>
      <c r="BR11715" s="7"/>
      <c r="BS11715" s="7"/>
      <c r="BT11715" s="7"/>
      <c r="BU11715" s="7"/>
      <c r="BV11715" s="7"/>
      <c r="BW11715" s="7"/>
    </row>
    <row r="11716" spans="43:75" x14ac:dyDescent="0.2">
      <c r="AQ11716" s="7"/>
      <c r="AR11716" s="7"/>
      <c r="AS11716" s="7"/>
      <c r="AT11716" s="7"/>
      <c r="AU11716" s="7"/>
      <c r="AV11716" s="234"/>
      <c r="AX11716" s="7"/>
      <c r="AY11716" s="7"/>
      <c r="AZ11716" s="7"/>
      <c r="BA11716" s="7"/>
      <c r="BB11716" s="7"/>
      <c r="BC11716" s="7"/>
      <c r="BD11716" s="7"/>
      <c r="BG11716" s="7"/>
      <c r="BH11716" s="7"/>
      <c r="BI11716" s="7"/>
      <c r="BJ11716" s="7"/>
      <c r="BK11716" s="7"/>
      <c r="BL11716" s="7"/>
      <c r="BM11716" s="7"/>
      <c r="BP11716" s="7"/>
      <c r="BQ11716" s="7"/>
      <c r="BR11716" s="7"/>
      <c r="BS11716" s="7"/>
      <c r="BT11716" s="7"/>
      <c r="BU11716" s="7"/>
      <c r="BV11716" s="7"/>
      <c r="BW11716" s="7"/>
    </row>
    <row r="11717" spans="43:75" x14ac:dyDescent="0.2">
      <c r="AQ11717" s="7"/>
      <c r="AR11717" s="7"/>
      <c r="AS11717" s="7"/>
      <c r="AT11717" s="7"/>
      <c r="AU11717" s="7"/>
      <c r="AV11717" s="234"/>
      <c r="AX11717" s="7"/>
      <c r="AY11717" s="7"/>
      <c r="AZ11717" s="7"/>
      <c r="BA11717" s="7"/>
      <c r="BB11717" s="7"/>
      <c r="BC11717" s="7"/>
      <c r="BD11717" s="7"/>
      <c r="BG11717" s="7"/>
      <c r="BH11717" s="7"/>
      <c r="BI11717" s="7"/>
      <c r="BJ11717" s="7"/>
      <c r="BK11717" s="7"/>
      <c r="BL11717" s="7"/>
      <c r="BM11717" s="7"/>
      <c r="BP11717" s="7"/>
      <c r="BQ11717" s="7"/>
      <c r="BR11717" s="7"/>
      <c r="BS11717" s="7"/>
      <c r="BT11717" s="7"/>
      <c r="BU11717" s="7"/>
      <c r="BV11717" s="7"/>
      <c r="BW11717" s="7"/>
    </row>
    <row r="11718" spans="43:75" x14ac:dyDescent="0.2">
      <c r="AQ11718" s="7"/>
      <c r="AR11718" s="7"/>
      <c r="AS11718" s="7"/>
      <c r="AT11718" s="7"/>
      <c r="AU11718" s="7"/>
      <c r="AV11718" s="234"/>
      <c r="AX11718" s="7"/>
      <c r="AY11718" s="7"/>
      <c r="AZ11718" s="7"/>
      <c r="BA11718" s="7"/>
      <c r="BB11718" s="7"/>
      <c r="BC11718" s="7"/>
      <c r="BD11718" s="7"/>
      <c r="BG11718" s="7"/>
      <c r="BH11718" s="7"/>
      <c r="BI11718" s="7"/>
      <c r="BJ11718" s="7"/>
      <c r="BK11718" s="7"/>
      <c r="BL11718" s="7"/>
      <c r="BM11718" s="7"/>
      <c r="BP11718" s="7"/>
      <c r="BQ11718" s="7"/>
      <c r="BR11718" s="7"/>
      <c r="BS11718" s="7"/>
      <c r="BT11718" s="7"/>
      <c r="BU11718" s="7"/>
      <c r="BV11718" s="7"/>
      <c r="BW11718" s="7"/>
    </row>
    <row r="11719" spans="43:75" x14ac:dyDescent="0.2">
      <c r="AQ11719" s="7"/>
      <c r="AR11719" s="7"/>
      <c r="AS11719" s="7"/>
      <c r="AT11719" s="7"/>
      <c r="AU11719" s="7"/>
      <c r="AV11719" s="234"/>
      <c r="AX11719" s="7"/>
      <c r="AY11719" s="7"/>
      <c r="AZ11719" s="7"/>
      <c r="BA11719" s="7"/>
      <c r="BB11719" s="7"/>
      <c r="BC11719" s="7"/>
      <c r="BD11719" s="7"/>
      <c r="BG11719" s="7"/>
      <c r="BH11719" s="7"/>
      <c r="BI11719" s="7"/>
      <c r="BJ11719" s="7"/>
      <c r="BK11719" s="7"/>
      <c r="BL11719" s="7"/>
      <c r="BM11719" s="7"/>
      <c r="BP11719" s="7"/>
      <c r="BQ11719" s="7"/>
      <c r="BR11719" s="7"/>
      <c r="BS11719" s="7"/>
      <c r="BT11719" s="7"/>
      <c r="BU11719" s="7"/>
      <c r="BV11719" s="7"/>
      <c r="BW11719" s="7"/>
    </row>
    <row r="11720" spans="43:75" x14ac:dyDescent="0.2">
      <c r="AQ11720" s="7"/>
      <c r="AR11720" s="7"/>
      <c r="AS11720" s="7"/>
      <c r="AT11720" s="7"/>
      <c r="AU11720" s="7"/>
      <c r="AV11720" s="234"/>
      <c r="AX11720" s="7"/>
      <c r="AY11720" s="7"/>
      <c r="AZ11720" s="7"/>
      <c r="BA11720" s="7"/>
      <c r="BB11720" s="7"/>
      <c r="BC11720" s="7"/>
      <c r="BD11720" s="7"/>
      <c r="BG11720" s="7"/>
      <c r="BH11720" s="7"/>
      <c r="BI11720" s="7"/>
      <c r="BJ11720" s="7"/>
      <c r="BK11720" s="7"/>
      <c r="BL11720" s="7"/>
      <c r="BM11720" s="7"/>
      <c r="BP11720" s="7"/>
      <c r="BQ11720" s="7"/>
      <c r="BR11720" s="7"/>
      <c r="BS11720" s="7"/>
      <c r="BT11720" s="7"/>
      <c r="BU11720" s="7"/>
      <c r="BV11720" s="7"/>
      <c r="BW11720" s="7"/>
    </row>
    <row r="11721" spans="43:75" x14ac:dyDescent="0.2">
      <c r="AQ11721" s="7"/>
      <c r="AR11721" s="7"/>
      <c r="AS11721" s="7"/>
      <c r="AT11721" s="7"/>
      <c r="AU11721" s="7"/>
      <c r="AV11721" s="234"/>
      <c r="AX11721" s="7"/>
      <c r="AY11721" s="7"/>
      <c r="AZ11721" s="7"/>
      <c r="BA11721" s="7"/>
      <c r="BB11721" s="7"/>
      <c r="BC11721" s="7"/>
      <c r="BD11721" s="7"/>
      <c r="BG11721" s="7"/>
      <c r="BH11721" s="7"/>
      <c r="BI11721" s="7"/>
      <c r="BJ11721" s="7"/>
      <c r="BK11721" s="7"/>
      <c r="BL11721" s="7"/>
      <c r="BM11721" s="7"/>
      <c r="BP11721" s="7"/>
      <c r="BQ11721" s="7"/>
      <c r="BR11721" s="7"/>
      <c r="BS11721" s="7"/>
      <c r="BT11721" s="7"/>
      <c r="BU11721" s="7"/>
      <c r="BV11721" s="7"/>
      <c r="BW11721" s="7"/>
    </row>
    <row r="11722" spans="43:75" x14ac:dyDescent="0.2">
      <c r="AQ11722" s="7"/>
      <c r="AR11722" s="7"/>
      <c r="AS11722" s="7"/>
      <c r="AT11722" s="7"/>
      <c r="AU11722" s="7"/>
      <c r="AV11722" s="234"/>
      <c r="AX11722" s="7"/>
      <c r="AY11722" s="7"/>
      <c r="AZ11722" s="7"/>
      <c r="BA11722" s="7"/>
      <c r="BB11722" s="7"/>
      <c r="BC11722" s="7"/>
      <c r="BD11722" s="7"/>
      <c r="BG11722" s="7"/>
      <c r="BH11722" s="7"/>
      <c r="BI11722" s="7"/>
      <c r="BJ11722" s="7"/>
      <c r="BK11722" s="7"/>
      <c r="BL11722" s="7"/>
      <c r="BM11722" s="7"/>
      <c r="BP11722" s="7"/>
      <c r="BQ11722" s="7"/>
      <c r="BR11722" s="7"/>
      <c r="BS11722" s="7"/>
      <c r="BT11722" s="7"/>
      <c r="BU11722" s="7"/>
      <c r="BV11722" s="7"/>
      <c r="BW11722" s="7"/>
    </row>
    <row r="11723" spans="43:75" x14ac:dyDescent="0.2">
      <c r="AQ11723" s="7"/>
      <c r="AR11723" s="7"/>
      <c r="AS11723" s="7"/>
      <c r="AT11723" s="7"/>
      <c r="AU11723" s="7"/>
      <c r="AV11723" s="234"/>
      <c r="AX11723" s="7"/>
      <c r="AY11723" s="7"/>
      <c r="AZ11723" s="7"/>
      <c r="BA11723" s="7"/>
      <c r="BB11723" s="7"/>
      <c r="BC11723" s="7"/>
      <c r="BD11723" s="7"/>
      <c r="BG11723" s="7"/>
      <c r="BH11723" s="7"/>
      <c r="BI11723" s="7"/>
      <c r="BJ11723" s="7"/>
      <c r="BK11723" s="7"/>
      <c r="BL11723" s="7"/>
      <c r="BM11723" s="7"/>
      <c r="BP11723" s="7"/>
      <c r="BQ11723" s="7"/>
      <c r="BR11723" s="7"/>
      <c r="BS11723" s="7"/>
      <c r="BT11723" s="7"/>
      <c r="BU11723" s="7"/>
      <c r="BV11723" s="7"/>
      <c r="BW11723" s="7"/>
    </row>
    <row r="11724" spans="43:75" x14ac:dyDescent="0.2">
      <c r="AQ11724" s="7"/>
      <c r="AR11724" s="7"/>
      <c r="AS11724" s="7"/>
      <c r="AT11724" s="7"/>
      <c r="AU11724" s="7"/>
      <c r="AV11724" s="234"/>
      <c r="AX11724" s="7"/>
      <c r="AY11724" s="7"/>
      <c r="AZ11724" s="7"/>
      <c r="BA11724" s="7"/>
      <c r="BB11724" s="7"/>
      <c r="BC11724" s="7"/>
      <c r="BD11724" s="7"/>
      <c r="BG11724" s="7"/>
      <c r="BH11724" s="7"/>
      <c r="BI11724" s="7"/>
      <c r="BJ11724" s="7"/>
      <c r="BK11724" s="7"/>
      <c r="BL11724" s="7"/>
      <c r="BM11724" s="7"/>
      <c r="BP11724" s="7"/>
      <c r="BQ11724" s="7"/>
      <c r="BR11724" s="7"/>
      <c r="BS11724" s="7"/>
      <c r="BT11724" s="7"/>
      <c r="BU11724" s="7"/>
      <c r="BV11724" s="7"/>
      <c r="BW11724" s="7"/>
    </row>
    <row r="11725" spans="43:75" x14ac:dyDescent="0.2">
      <c r="AQ11725" s="7"/>
      <c r="AR11725" s="7"/>
      <c r="AS11725" s="7"/>
      <c r="AT11725" s="7"/>
      <c r="AU11725" s="7"/>
      <c r="AV11725" s="234"/>
      <c r="AX11725" s="7"/>
      <c r="AY11725" s="7"/>
      <c r="AZ11725" s="7"/>
      <c r="BA11725" s="7"/>
      <c r="BB11725" s="7"/>
      <c r="BC11725" s="7"/>
      <c r="BD11725" s="7"/>
      <c r="BG11725" s="7"/>
      <c r="BH11725" s="7"/>
      <c r="BI11725" s="7"/>
      <c r="BJ11725" s="7"/>
      <c r="BK11725" s="7"/>
      <c r="BL11725" s="7"/>
      <c r="BM11725" s="7"/>
      <c r="BP11725" s="7"/>
      <c r="BQ11725" s="7"/>
      <c r="BR11725" s="7"/>
      <c r="BS11725" s="7"/>
      <c r="BT11725" s="7"/>
      <c r="BU11725" s="7"/>
      <c r="BV11725" s="7"/>
      <c r="BW11725" s="7"/>
    </row>
    <row r="11726" spans="43:75" x14ac:dyDescent="0.2">
      <c r="AQ11726" s="7"/>
      <c r="AR11726" s="7"/>
      <c r="AS11726" s="7"/>
      <c r="AT11726" s="7"/>
      <c r="AU11726" s="7"/>
      <c r="AV11726" s="234"/>
      <c r="AX11726" s="7"/>
      <c r="AY11726" s="7"/>
      <c r="AZ11726" s="7"/>
      <c r="BA11726" s="7"/>
      <c r="BB11726" s="7"/>
      <c r="BC11726" s="7"/>
      <c r="BD11726" s="7"/>
      <c r="BG11726" s="7"/>
      <c r="BH11726" s="7"/>
      <c r="BI11726" s="7"/>
      <c r="BJ11726" s="7"/>
      <c r="BK11726" s="7"/>
      <c r="BL11726" s="7"/>
      <c r="BM11726" s="7"/>
      <c r="BP11726" s="7"/>
      <c r="BQ11726" s="7"/>
      <c r="BR11726" s="7"/>
      <c r="BS11726" s="7"/>
      <c r="BT11726" s="7"/>
      <c r="BU11726" s="7"/>
      <c r="BV11726" s="7"/>
      <c r="BW11726" s="7"/>
    </row>
    <row r="11727" spans="43:75" x14ac:dyDescent="0.2">
      <c r="AQ11727" s="7"/>
      <c r="AR11727" s="7"/>
      <c r="AS11727" s="7"/>
      <c r="AT11727" s="7"/>
      <c r="AU11727" s="7"/>
      <c r="AV11727" s="234"/>
      <c r="AX11727" s="7"/>
      <c r="AY11727" s="7"/>
      <c r="AZ11727" s="7"/>
      <c r="BA11727" s="7"/>
      <c r="BB11727" s="7"/>
      <c r="BC11727" s="7"/>
      <c r="BD11727" s="7"/>
      <c r="BG11727" s="7"/>
      <c r="BH11727" s="7"/>
      <c r="BI11727" s="7"/>
      <c r="BJ11727" s="7"/>
      <c r="BK11727" s="7"/>
      <c r="BL11727" s="7"/>
      <c r="BM11727" s="7"/>
      <c r="BP11727" s="7"/>
      <c r="BQ11727" s="7"/>
      <c r="BR11727" s="7"/>
      <c r="BS11727" s="7"/>
      <c r="BT11727" s="7"/>
      <c r="BU11727" s="7"/>
      <c r="BV11727" s="7"/>
      <c r="BW11727" s="7"/>
    </row>
    <row r="11728" spans="43:75" x14ac:dyDescent="0.2">
      <c r="AQ11728" s="7"/>
      <c r="AR11728" s="7"/>
      <c r="AS11728" s="7"/>
      <c r="AT11728" s="7"/>
      <c r="AU11728" s="7"/>
      <c r="AV11728" s="234"/>
      <c r="AX11728" s="7"/>
      <c r="AY11728" s="7"/>
      <c r="AZ11728" s="7"/>
      <c r="BA11728" s="7"/>
      <c r="BB11728" s="7"/>
      <c r="BC11728" s="7"/>
      <c r="BD11728" s="7"/>
      <c r="BG11728" s="7"/>
      <c r="BH11728" s="7"/>
      <c r="BI11728" s="7"/>
      <c r="BJ11728" s="7"/>
      <c r="BK11728" s="7"/>
      <c r="BL11728" s="7"/>
      <c r="BM11728" s="7"/>
      <c r="BP11728" s="7"/>
      <c r="BQ11728" s="7"/>
      <c r="BR11728" s="7"/>
      <c r="BS11728" s="7"/>
      <c r="BT11728" s="7"/>
      <c r="BU11728" s="7"/>
      <c r="BV11728" s="7"/>
      <c r="BW11728" s="7"/>
    </row>
    <row r="11729" spans="43:75" x14ac:dyDescent="0.2">
      <c r="AQ11729" s="7"/>
      <c r="AR11729" s="7"/>
      <c r="AS11729" s="7"/>
      <c r="AT11729" s="7"/>
      <c r="AU11729" s="7"/>
      <c r="AV11729" s="234"/>
      <c r="AX11729" s="7"/>
      <c r="AY11729" s="7"/>
      <c r="AZ11729" s="7"/>
      <c r="BA11729" s="7"/>
      <c r="BB11729" s="7"/>
      <c r="BC11729" s="7"/>
      <c r="BD11729" s="7"/>
      <c r="BG11729" s="7"/>
      <c r="BH11729" s="7"/>
      <c r="BI11729" s="7"/>
      <c r="BJ11729" s="7"/>
      <c r="BK11729" s="7"/>
      <c r="BL11729" s="7"/>
      <c r="BM11729" s="7"/>
      <c r="BP11729" s="7"/>
      <c r="BQ11729" s="7"/>
      <c r="BR11729" s="7"/>
      <c r="BS11729" s="7"/>
      <c r="BT11729" s="7"/>
      <c r="BU11729" s="7"/>
      <c r="BV11729" s="7"/>
      <c r="BW11729" s="7"/>
    </row>
    <row r="11730" spans="43:75" x14ac:dyDescent="0.2">
      <c r="AQ11730" s="7"/>
      <c r="AR11730" s="7"/>
      <c r="AS11730" s="7"/>
      <c r="AT11730" s="7"/>
      <c r="AU11730" s="7"/>
      <c r="AV11730" s="234"/>
      <c r="AX11730" s="7"/>
      <c r="AY11730" s="7"/>
      <c r="AZ11730" s="7"/>
      <c r="BA11730" s="7"/>
      <c r="BB11730" s="7"/>
      <c r="BC11730" s="7"/>
      <c r="BD11730" s="7"/>
      <c r="BG11730" s="7"/>
      <c r="BH11730" s="7"/>
      <c r="BI11730" s="7"/>
      <c r="BJ11730" s="7"/>
      <c r="BK11730" s="7"/>
      <c r="BL11730" s="7"/>
      <c r="BM11730" s="7"/>
      <c r="BP11730" s="7"/>
      <c r="BQ11730" s="7"/>
      <c r="BR11730" s="7"/>
      <c r="BS11730" s="7"/>
      <c r="BT11730" s="7"/>
      <c r="BU11730" s="7"/>
      <c r="BV11730" s="7"/>
      <c r="BW11730" s="7"/>
    </row>
    <row r="11731" spans="43:75" x14ac:dyDescent="0.2">
      <c r="AQ11731" s="7"/>
      <c r="AR11731" s="7"/>
      <c r="AS11731" s="7"/>
      <c r="AT11731" s="7"/>
      <c r="AU11731" s="7"/>
      <c r="AV11731" s="234"/>
      <c r="AX11731" s="7"/>
      <c r="AY11731" s="7"/>
      <c r="AZ11731" s="7"/>
      <c r="BA11731" s="7"/>
      <c r="BB11731" s="7"/>
      <c r="BC11731" s="7"/>
      <c r="BD11731" s="7"/>
      <c r="BG11731" s="7"/>
      <c r="BH11731" s="7"/>
      <c r="BI11731" s="7"/>
      <c r="BJ11731" s="7"/>
      <c r="BK11731" s="7"/>
      <c r="BL11731" s="7"/>
      <c r="BM11731" s="7"/>
      <c r="BP11731" s="7"/>
      <c r="BQ11731" s="7"/>
      <c r="BR11731" s="7"/>
      <c r="BS11731" s="7"/>
      <c r="BT11731" s="7"/>
      <c r="BU11731" s="7"/>
      <c r="BV11731" s="7"/>
      <c r="BW11731" s="7"/>
    </row>
    <row r="11732" spans="43:75" x14ac:dyDescent="0.2">
      <c r="AQ11732" s="7"/>
      <c r="AR11732" s="7"/>
      <c r="AS11732" s="7"/>
      <c r="AT11732" s="7"/>
      <c r="AU11732" s="7"/>
      <c r="AV11732" s="234"/>
      <c r="AX11732" s="7"/>
      <c r="AY11732" s="7"/>
      <c r="AZ11732" s="7"/>
      <c r="BA11732" s="7"/>
      <c r="BB11732" s="7"/>
      <c r="BC11732" s="7"/>
      <c r="BD11732" s="7"/>
      <c r="BG11732" s="7"/>
      <c r="BH11732" s="7"/>
      <c r="BI11732" s="7"/>
      <c r="BJ11732" s="7"/>
      <c r="BK11732" s="7"/>
      <c r="BL11732" s="7"/>
      <c r="BM11732" s="7"/>
      <c r="BP11732" s="7"/>
      <c r="BQ11732" s="7"/>
      <c r="BR11732" s="7"/>
      <c r="BS11732" s="7"/>
      <c r="BT11732" s="7"/>
      <c r="BU11732" s="7"/>
      <c r="BV11732" s="7"/>
      <c r="BW11732" s="7"/>
    </row>
    <row r="11733" spans="43:75" x14ac:dyDescent="0.2">
      <c r="AQ11733" s="7"/>
      <c r="AR11733" s="7"/>
      <c r="AS11733" s="7"/>
      <c r="AT11733" s="7"/>
      <c r="AU11733" s="7"/>
      <c r="AV11733" s="234"/>
      <c r="AX11733" s="7"/>
      <c r="AY11733" s="7"/>
      <c r="AZ11733" s="7"/>
      <c r="BA11733" s="7"/>
      <c r="BB11733" s="7"/>
      <c r="BC11733" s="7"/>
      <c r="BD11733" s="7"/>
      <c r="BG11733" s="7"/>
      <c r="BH11733" s="7"/>
      <c r="BI11733" s="7"/>
      <c r="BJ11733" s="7"/>
      <c r="BK11733" s="7"/>
      <c r="BL11733" s="7"/>
      <c r="BM11733" s="7"/>
      <c r="BP11733" s="7"/>
      <c r="BQ11733" s="7"/>
      <c r="BR11733" s="7"/>
      <c r="BS11733" s="7"/>
      <c r="BT11733" s="7"/>
      <c r="BU11733" s="7"/>
      <c r="BV11733" s="7"/>
      <c r="BW11733" s="7"/>
    </row>
    <row r="11734" spans="43:75" x14ac:dyDescent="0.2">
      <c r="AQ11734" s="7"/>
      <c r="AR11734" s="7"/>
      <c r="AS11734" s="7"/>
      <c r="AT11734" s="7"/>
      <c r="AU11734" s="7"/>
      <c r="AV11734" s="234"/>
      <c r="AX11734" s="7"/>
      <c r="AY11734" s="7"/>
      <c r="AZ11734" s="7"/>
      <c r="BA11734" s="7"/>
      <c r="BB11734" s="7"/>
      <c r="BC11734" s="7"/>
      <c r="BD11734" s="7"/>
      <c r="BG11734" s="7"/>
      <c r="BH11734" s="7"/>
      <c r="BI11734" s="7"/>
      <c r="BJ11734" s="7"/>
      <c r="BK11734" s="7"/>
      <c r="BL11734" s="7"/>
      <c r="BM11734" s="7"/>
      <c r="BP11734" s="7"/>
      <c r="BQ11734" s="7"/>
      <c r="BR11734" s="7"/>
      <c r="BS11734" s="7"/>
      <c r="BT11734" s="7"/>
      <c r="BU11734" s="7"/>
      <c r="BV11734" s="7"/>
      <c r="BW11734" s="7"/>
    </row>
    <row r="11735" spans="43:75" x14ac:dyDescent="0.2">
      <c r="AQ11735" s="7"/>
      <c r="AR11735" s="7"/>
      <c r="AS11735" s="7"/>
      <c r="AT11735" s="7"/>
      <c r="AU11735" s="7"/>
      <c r="AV11735" s="234"/>
      <c r="AX11735" s="7"/>
      <c r="AY11735" s="7"/>
      <c r="AZ11735" s="7"/>
      <c r="BA11735" s="7"/>
      <c r="BB11735" s="7"/>
      <c r="BC11735" s="7"/>
      <c r="BD11735" s="7"/>
      <c r="BG11735" s="7"/>
      <c r="BH11735" s="7"/>
      <c r="BI11735" s="7"/>
      <c r="BJ11735" s="7"/>
      <c r="BK11735" s="7"/>
      <c r="BL11735" s="7"/>
      <c r="BM11735" s="7"/>
      <c r="BP11735" s="7"/>
      <c r="BQ11735" s="7"/>
      <c r="BR11735" s="7"/>
      <c r="BS11735" s="7"/>
      <c r="BT11735" s="7"/>
      <c r="BU11735" s="7"/>
      <c r="BV11735" s="7"/>
      <c r="BW11735" s="7"/>
    </row>
    <row r="11736" spans="43:75" x14ac:dyDescent="0.2">
      <c r="AQ11736" s="7"/>
      <c r="AR11736" s="7"/>
      <c r="AS11736" s="7"/>
      <c r="AT11736" s="7"/>
      <c r="AU11736" s="7"/>
      <c r="AV11736" s="234"/>
      <c r="AX11736" s="7"/>
      <c r="AY11736" s="7"/>
      <c r="AZ11736" s="7"/>
      <c r="BA11736" s="7"/>
      <c r="BB11736" s="7"/>
      <c r="BC11736" s="7"/>
      <c r="BD11736" s="7"/>
      <c r="BG11736" s="7"/>
      <c r="BH11736" s="7"/>
      <c r="BI11736" s="7"/>
      <c r="BJ11736" s="7"/>
      <c r="BK11736" s="7"/>
      <c r="BL11736" s="7"/>
      <c r="BM11736" s="7"/>
      <c r="BP11736" s="7"/>
      <c r="BQ11736" s="7"/>
      <c r="BR11736" s="7"/>
      <c r="BS11736" s="7"/>
      <c r="BT11736" s="7"/>
      <c r="BU11736" s="7"/>
      <c r="BV11736" s="7"/>
      <c r="BW11736" s="7"/>
    </row>
    <row r="11737" spans="43:75" x14ac:dyDescent="0.2">
      <c r="AQ11737" s="7"/>
      <c r="AR11737" s="7"/>
      <c r="AS11737" s="7"/>
      <c r="AT11737" s="7"/>
      <c r="AU11737" s="7"/>
      <c r="AV11737" s="234"/>
      <c r="AX11737" s="7"/>
      <c r="AY11737" s="7"/>
      <c r="AZ11737" s="7"/>
      <c r="BA11737" s="7"/>
      <c r="BB11737" s="7"/>
      <c r="BC11737" s="7"/>
      <c r="BD11737" s="7"/>
      <c r="BG11737" s="7"/>
      <c r="BH11737" s="7"/>
      <c r="BI11737" s="7"/>
      <c r="BJ11737" s="7"/>
      <c r="BK11737" s="7"/>
      <c r="BL11737" s="7"/>
      <c r="BM11737" s="7"/>
      <c r="BP11737" s="7"/>
      <c r="BQ11737" s="7"/>
      <c r="BR11737" s="7"/>
      <c r="BS11737" s="7"/>
      <c r="BT11737" s="7"/>
      <c r="BU11737" s="7"/>
      <c r="BV11737" s="7"/>
      <c r="BW11737" s="7"/>
    </row>
    <row r="11738" spans="43:75" x14ac:dyDescent="0.2">
      <c r="AQ11738" s="7"/>
      <c r="AR11738" s="7"/>
      <c r="AS11738" s="7"/>
      <c r="AT11738" s="7"/>
      <c r="AU11738" s="7"/>
      <c r="AV11738" s="234"/>
      <c r="AX11738" s="7"/>
      <c r="AY11738" s="7"/>
      <c r="AZ11738" s="7"/>
      <c r="BA11738" s="7"/>
      <c r="BB11738" s="7"/>
      <c r="BC11738" s="7"/>
      <c r="BD11738" s="7"/>
      <c r="BG11738" s="7"/>
      <c r="BH11738" s="7"/>
      <c r="BI11738" s="7"/>
      <c r="BJ11738" s="7"/>
      <c r="BK11738" s="7"/>
      <c r="BL11738" s="7"/>
      <c r="BM11738" s="7"/>
      <c r="BP11738" s="7"/>
      <c r="BQ11738" s="7"/>
      <c r="BR11738" s="7"/>
      <c r="BS11738" s="7"/>
      <c r="BT11738" s="7"/>
      <c r="BU11738" s="7"/>
      <c r="BV11738" s="7"/>
      <c r="BW11738" s="7"/>
    </row>
    <row r="11739" spans="43:75" x14ac:dyDescent="0.2">
      <c r="AQ11739" s="7"/>
      <c r="AR11739" s="7"/>
      <c r="AS11739" s="7"/>
      <c r="AT11739" s="7"/>
      <c r="AU11739" s="7"/>
      <c r="AV11739" s="234"/>
      <c r="AX11739" s="7"/>
      <c r="AY11739" s="7"/>
      <c r="AZ11739" s="7"/>
      <c r="BA11739" s="7"/>
      <c r="BB11739" s="7"/>
      <c r="BC11739" s="7"/>
      <c r="BD11739" s="7"/>
      <c r="BG11739" s="7"/>
      <c r="BH11739" s="7"/>
      <c r="BI11739" s="7"/>
      <c r="BJ11739" s="7"/>
      <c r="BK11739" s="7"/>
      <c r="BL11739" s="7"/>
      <c r="BM11739" s="7"/>
      <c r="BP11739" s="7"/>
      <c r="BQ11739" s="7"/>
      <c r="BR11739" s="7"/>
      <c r="BS11739" s="7"/>
      <c r="BT11739" s="7"/>
      <c r="BU11739" s="7"/>
      <c r="BV11739" s="7"/>
      <c r="BW11739" s="7"/>
    </row>
    <row r="11740" spans="43:75" x14ac:dyDescent="0.2">
      <c r="AQ11740" s="7"/>
      <c r="AR11740" s="7"/>
      <c r="AS11740" s="7"/>
      <c r="AT11740" s="7"/>
      <c r="AU11740" s="7"/>
      <c r="AV11740" s="234"/>
      <c r="AX11740" s="7"/>
      <c r="AY11740" s="7"/>
      <c r="AZ11740" s="7"/>
      <c r="BA11740" s="7"/>
      <c r="BB11740" s="7"/>
      <c r="BC11740" s="7"/>
      <c r="BD11740" s="7"/>
      <c r="BG11740" s="7"/>
      <c r="BH11740" s="7"/>
      <c r="BI11740" s="7"/>
      <c r="BJ11740" s="7"/>
      <c r="BK11740" s="7"/>
      <c r="BL11740" s="7"/>
      <c r="BM11740" s="7"/>
      <c r="BP11740" s="7"/>
      <c r="BQ11740" s="7"/>
      <c r="BR11740" s="7"/>
      <c r="BS11740" s="7"/>
      <c r="BT11740" s="7"/>
      <c r="BU11740" s="7"/>
      <c r="BV11740" s="7"/>
      <c r="BW11740" s="7"/>
    </row>
    <row r="11741" spans="43:75" x14ac:dyDescent="0.2">
      <c r="AQ11741" s="7"/>
      <c r="AR11741" s="7"/>
      <c r="AS11741" s="7"/>
      <c r="AT11741" s="7"/>
      <c r="AU11741" s="7"/>
      <c r="AV11741" s="234"/>
      <c r="AX11741" s="7"/>
      <c r="AY11741" s="7"/>
      <c r="AZ11741" s="7"/>
      <c r="BA11741" s="7"/>
      <c r="BB11741" s="7"/>
      <c r="BC11741" s="7"/>
      <c r="BD11741" s="7"/>
      <c r="BG11741" s="7"/>
      <c r="BH11741" s="7"/>
      <c r="BI11741" s="7"/>
      <c r="BJ11741" s="7"/>
      <c r="BK11741" s="7"/>
      <c r="BL11741" s="7"/>
      <c r="BM11741" s="7"/>
      <c r="BP11741" s="7"/>
      <c r="BQ11741" s="7"/>
      <c r="BR11741" s="7"/>
      <c r="BS11741" s="7"/>
      <c r="BT11741" s="7"/>
      <c r="BU11741" s="7"/>
      <c r="BV11741" s="7"/>
      <c r="BW11741" s="7"/>
    </row>
    <row r="11742" spans="43:75" x14ac:dyDescent="0.2">
      <c r="AQ11742" s="7"/>
      <c r="AR11742" s="7"/>
      <c r="AS11742" s="7"/>
      <c r="AT11742" s="7"/>
      <c r="AU11742" s="7"/>
      <c r="AV11742" s="234"/>
      <c r="AX11742" s="7"/>
      <c r="AY11742" s="7"/>
      <c r="AZ11742" s="7"/>
      <c r="BA11742" s="7"/>
      <c r="BB11742" s="7"/>
      <c r="BC11742" s="7"/>
      <c r="BD11742" s="7"/>
      <c r="BG11742" s="7"/>
      <c r="BH11742" s="7"/>
      <c r="BI11742" s="7"/>
      <c r="BJ11742" s="7"/>
      <c r="BK11742" s="7"/>
      <c r="BL11742" s="7"/>
      <c r="BM11742" s="7"/>
      <c r="BP11742" s="7"/>
      <c r="BQ11742" s="7"/>
      <c r="BR11742" s="7"/>
      <c r="BS11742" s="7"/>
      <c r="BT11742" s="7"/>
      <c r="BU11742" s="7"/>
      <c r="BV11742" s="7"/>
      <c r="BW11742" s="7"/>
    </row>
    <row r="11743" spans="43:75" x14ac:dyDescent="0.2">
      <c r="AQ11743" s="7"/>
      <c r="AR11743" s="7"/>
      <c r="AS11743" s="7"/>
      <c r="AT11743" s="7"/>
      <c r="AU11743" s="7"/>
      <c r="AV11743" s="234"/>
      <c r="AX11743" s="7"/>
      <c r="AY11743" s="7"/>
      <c r="AZ11743" s="7"/>
      <c r="BA11743" s="7"/>
      <c r="BB11743" s="7"/>
      <c r="BC11743" s="7"/>
      <c r="BD11743" s="7"/>
      <c r="BG11743" s="7"/>
      <c r="BH11743" s="7"/>
      <c r="BI11743" s="7"/>
      <c r="BJ11743" s="7"/>
      <c r="BK11743" s="7"/>
      <c r="BL11743" s="7"/>
      <c r="BM11743" s="7"/>
      <c r="BP11743" s="7"/>
      <c r="BQ11743" s="7"/>
      <c r="BR11743" s="7"/>
      <c r="BS11743" s="7"/>
      <c r="BT11743" s="7"/>
      <c r="BU11743" s="7"/>
      <c r="BV11743" s="7"/>
      <c r="BW11743" s="7"/>
    </row>
    <row r="11744" spans="43:75" x14ac:dyDescent="0.2">
      <c r="AQ11744" s="7"/>
      <c r="AR11744" s="7"/>
      <c r="AS11744" s="7"/>
      <c r="AT11744" s="7"/>
      <c r="AU11744" s="7"/>
      <c r="AV11744" s="234"/>
      <c r="AX11744" s="7"/>
      <c r="AY11744" s="7"/>
      <c r="AZ11744" s="7"/>
      <c r="BA11744" s="7"/>
      <c r="BB11744" s="7"/>
      <c r="BC11744" s="7"/>
      <c r="BD11744" s="7"/>
      <c r="BG11744" s="7"/>
      <c r="BH11744" s="7"/>
      <c r="BI11744" s="7"/>
      <c r="BJ11744" s="7"/>
      <c r="BK11744" s="7"/>
      <c r="BL11744" s="7"/>
      <c r="BM11744" s="7"/>
      <c r="BP11744" s="7"/>
      <c r="BQ11744" s="7"/>
      <c r="BR11744" s="7"/>
      <c r="BS11744" s="7"/>
      <c r="BT11744" s="7"/>
      <c r="BU11744" s="7"/>
      <c r="BV11744" s="7"/>
      <c r="BW11744" s="7"/>
    </row>
    <row r="11745" spans="43:75" x14ac:dyDescent="0.2">
      <c r="AQ11745" s="7"/>
      <c r="AR11745" s="7"/>
      <c r="AS11745" s="7"/>
      <c r="AT11745" s="7"/>
      <c r="AU11745" s="7"/>
      <c r="AV11745" s="234"/>
      <c r="AX11745" s="7"/>
      <c r="AY11745" s="7"/>
      <c r="AZ11745" s="7"/>
      <c r="BA11745" s="7"/>
      <c r="BB11745" s="7"/>
      <c r="BC11745" s="7"/>
      <c r="BD11745" s="7"/>
      <c r="BG11745" s="7"/>
      <c r="BH11745" s="7"/>
      <c r="BI11745" s="7"/>
      <c r="BJ11745" s="7"/>
      <c r="BK11745" s="7"/>
      <c r="BL11745" s="7"/>
      <c r="BM11745" s="7"/>
      <c r="BP11745" s="7"/>
      <c r="BQ11745" s="7"/>
      <c r="BR11745" s="7"/>
      <c r="BS11745" s="7"/>
      <c r="BT11745" s="7"/>
      <c r="BU11745" s="7"/>
      <c r="BV11745" s="7"/>
      <c r="BW11745" s="7"/>
    </row>
    <row r="11746" spans="43:75" x14ac:dyDescent="0.2">
      <c r="AQ11746" s="7"/>
      <c r="AR11746" s="7"/>
      <c r="AS11746" s="7"/>
      <c r="AT11746" s="7"/>
      <c r="AU11746" s="7"/>
      <c r="AV11746" s="234"/>
      <c r="AX11746" s="7"/>
      <c r="AY11746" s="7"/>
      <c r="AZ11746" s="7"/>
      <c r="BA11746" s="7"/>
      <c r="BB11746" s="7"/>
      <c r="BC11746" s="7"/>
      <c r="BD11746" s="7"/>
      <c r="BG11746" s="7"/>
      <c r="BH11746" s="7"/>
      <c r="BI11746" s="7"/>
      <c r="BJ11746" s="7"/>
      <c r="BK11746" s="7"/>
      <c r="BL11746" s="7"/>
      <c r="BM11746" s="7"/>
      <c r="BP11746" s="7"/>
      <c r="BQ11746" s="7"/>
      <c r="BR11746" s="7"/>
      <c r="BS11746" s="7"/>
      <c r="BT11746" s="7"/>
      <c r="BU11746" s="7"/>
      <c r="BV11746" s="7"/>
      <c r="BW11746" s="7"/>
    </row>
    <row r="11747" spans="43:75" x14ac:dyDescent="0.2">
      <c r="AQ11747" s="7"/>
      <c r="AR11747" s="7"/>
      <c r="AS11747" s="7"/>
      <c r="AT11747" s="7"/>
      <c r="AU11747" s="7"/>
      <c r="AV11747" s="234"/>
      <c r="AX11747" s="7"/>
      <c r="AY11747" s="7"/>
      <c r="AZ11747" s="7"/>
      <c r="BA11747" s="7"/>
      <c r="BB11747" s="7"/>
      <c r="BC11747" s="7"/>
      <c r="BD11747" s="7"/>
      <c r="BG11747" s="7"/>
      <c r="BH11747" s="7"/>
      <c r="BI11747" s="7"/>
      <c r="BJ11747" s="7"/>
      <c r="BK11747" s="7"/>
      <c r="BL11747" s="7"/>
      <c r="BM11747" s="7"/>
      <c r="BP11747" s="7"/>
      <c r="BQ11747" s="7"/>
      <c r="BR11747" s="7"/>
      <c r="BS11747" s="7"/>
      <c r="BT11747" s="7"/>
      <c r="BU11747" s="7"/>
      <c r="BV11747" s="7"/>
      <c r="BW11747" s="7"/>
    </row>
    <row r="11748" spans="43:75" x14ac:dyDescent="0.2">
      <c r="AQ11748" s="7"/>
      <c r="AR11748" s="7"/>
      <c r="AS11748" s="7"/>
      <c r="AT11748" s="7"/>
      <c r="AU11748" s="7"/>
      <c r="AV11748" s="234"/>
      <c r="AX11748" s="7"/>
      <c r="AY11748" s="7"/>
      <c r="AZ11748" s="7"/>
      <c r="BA11748" s="7"/>
      <c r="BB11748" s="7"/>
      <c r="BC11748" s="7"/>
      <c r="BD11748" s="7"/>
      <c r="BG11748" s="7"/>
      <c r="BH11748" s="7"/>
      <c r="BI11748" s="7"/>
      <c r="BJ11748" s="7"/>
      <c r="BK11748" s="7"/>
      <c r="BL11748" s="7"/>
      <c r="BM11748" s="7"/>
      <c r="BP11748" s="7"/>
      <c r="BQ11748" s="7"/>
      <c r="BR11748" s="7"/>
      <c r="BS11748" s="7"/>
      <c r="BT11748" s="7"/>
      <c r="BU11748" s="7"/>
      <c r="BV11748" s="7"/>
      <c r="BW11748" s="7"/>
    </row>
    <row r="11749" spans="43:75" x14ac:dyDescent="0.2">
      <c r="AQ11749" s="7"/>
      <c r="AR11749" s="7"/>
      <c r="AS11749" s="7"/>
      <c r="AT11749" s="7"/>
      <c r="AU11749" s="7"/>
      <c r="AV11749" s="234"/>
      <c r="AX11749" s="7"/>
      <c r="AY11749" s="7"/>
      <c r="AZ11749" s="7"/>
      <c r="BA11749" s="7"/>
      <c r="BB11749" s="7"/>
      <c r="BC11749" s="7"/>
      <c r="BD11749" s="7"/>
      <c r="BG11749" s="7"/>
      <c r="BH11749" s="7"/>
      <c r="BI11749" s="7"/>
      <c r="BJ11749" s="7"/>
      <c r="BK11749" s="7"/>
      <c r="BL11749" s="7"/>
      <c r="BM11749" s="7"/>
      <c r="BP11749" s="7"/>
      <c r="BQ11749" s="7"/>
      <c r="BR11749" s="7"/>
      <c r="BS11749" s="7"/>
      <c r="BT11749" s="7"/>
      <c r="BU11749" s="7"/>
      <c r="BV11749" s="7"/>
      <c r="BW11749" s="7"/>
    </row>
    <row r="11750" spans="43:75" x14ac:dyDescent="0.2">
      <c r="AQ11750" s="7"/>
      <c r="AR11750" s="7"/>
      <c r="AS11750" s="7"/>
      <c r="AT11750" s="7"/>
      <c r="AU11750" s="7"/>
      <c r="AV11750" s="234"/>
      <c r="AX11750" s="7"/>
      <c r="AY11750" s="7"/>
      <c r="AZ11750" s="7"/>
      <c r="BA11750" s="7"/>
      <c r="BB11750" s="7"/>
      <c r="BC11750" s="7"/>
      <c r="BD11750" s="7"/>
      <c r="BG11750" s="7"/>
      <c r="BH11750" s="7"/>
      <c r="BI11750" s="7"/>
      <c r="BJ11750" s="7"/>
      <c r="BK11750" s="7"/>
      <c r="BL11750" s="7"/>
      <c r="BM11750" s="7"/>
      <c r="BP11750" s="7"/>
      <c r="BQ11750" s="7"/>
      <c r="BR11750" s="7"/>
      <c r="BS11750" s="7"/>
      <c r="BT11750" s="7"/>
      <c r="BU11750" s="7"/>
      <c r="BV11750" s="7"/>
      <c r="BW11750" s="7"/>
    </row>
    <row r="11751" spans="43:75" x14ac:dyDescent="0.2">
      <c r="AQ11751" s="7"/>
      <c r="AR11751" s="7"/>
      <c r="AS11751" s="7"/>
      <c r="AT11751" s="7"/>
      <c r="AU11751" s="7"/>
      <c r="AV11751" s="234"/>
      <c r="AX11751" s="7"/>
      <c r="AY11751" s="7"/>
      <c r="AZ11751" s="7"/>
      <c r="BA11751" s="7"/>
      <c r="BB11751" s="7"/>
      <c r="BC11751" s="7"/>
      <c r="BD11751" s="7"/>
      <c r="BG11751" s="7"/>
      <c r="BH11751" s="7"/>
      <c r="BI11751" s="7"/>
      <c r="BJ11751" s="7"/>
      <c r="BK11751" s="7"/>
      <c r="BL11751" s="7"/>
      <c r="BM11751" s="7"/>
      <c r="BP11751" s="7"/>
      <c r="BQ11751" s="7"/>
      <c r="BR11751" s="7"/>
      <c r="BS11751" s="7"/>
      <c r="BT11751" s="7"/>
      <c r="BU11751" s="7"/>
      <c r="BV11751" s="7"/>
      <c r="BW11751" s="7"/>
    </row>
    <row r="11752" spans="43:75" x14ac:dyDescent="0.2">
      <c r="AQ11752" s="7"/>
      <c r="AR11752" s="7"/>
      <c r="AS11752" s="7"/>
      <c r="AT11752" s="7"/>
      <c r="AU11752" s="7"/>
      <c r="AV11752" s="234"/>
      <c r="AX11752" s="7"/>
      <c r="AY11752" s="7"/>
      <c r="AZ11752" s="7"/>
      <c r="BA11752" s="7"/>
      <c r="BB11752" s="7"/>
      <c r="BC11752" s="7"/>
      <c r="BD11752" s="7"/>
      <c r="BG11752" s="7"/>
      <c r="BH11752" s="7"/>
      <c r="BI11752" s="7"/>
      <c r="BJ11752" s="7"/>
      <c r="BK11752" s="7"/>
      <c r="BL11752" s="7"/>
      <c r="BM11752" s="7"/>
      <c r="BP11752" s="7"/>
      <c r="BQ11752" s="7"/>
      <c r="BR11752" s="7"/>
      <c r="BS11752" s="7"/>
      <c r="BT11752" s="7"/>
      <c r="BU11752" s="7"/>
      <c r="BV11752" s="7"/>
      <c r="BW11752" s="7"/>
    </row>
    <row r="11753" spans="43:75" x14ac:dyDescent="0.2">
      <c r="AQ11753" s="7"/>
      <c r="AR11753" s="7"/>
      <c r="AS11753" s="7"/>
      <c r="AT11753" s="7"/>
      <c r="AU11753" s="7"/>
      <c r="AV11753" s="234"/>
      <c r="AX11753" s="7"/>
      <c r="AY11753" s="7"/>
      <c r="AZ11753" s="7"/>
      <c r="BA11753" s="7"/>
      <c r="BB11753" s="7"/>
      <c r="BC11753" s="7"/>
      <c r="BD11753" s="7"/>
      <c r="BG11753" s="7"/>
      <c r="BH11753" s="7"/>
      <c r="BI11753" s="7"/>
      <c r="BJ11753" s="7"/>
      <c r="BK11753" s="7"/>
      <c r="BL11753" s="7"/>
      <c r="BM11753" s="7"/>
      <c r="BP11753" s="7"/>
      <c r="BQ11753" s="7"/>
      <c r="BR11753" s="7"/>
      <c r="BS11753" s="7"/>
      <c r="BT11753" s="7"/>
      <c r="BU11753" s="7"/>
      <c r="BV11753" s="7"/>
      <c r="BW11753" s="7"/>
    </row>
    <row r="11754" spans="43:75" x14ac:dyDescent="0.2">
      <c r="AQ11754" s="7"/>
      <c r="AR11754" s="7"/>
      <c r="AS11754" s="7"/>
      <c r="AT11754" s="7"/>
      <c r="AU11754" s="7"/>
      <c r="AV11754" s="234"/>
      <c r="AX11754" s="7"/>
      <c r="AY11754" s="7"/>
      <c r="AZ11754" s="7"/>
      <c r="BA11754" s="7"/>
      <c r="BB11754" s="7"/>
      <c r="BC11754" s="7"/>
      <c r="BD11754" s="7"/>
      <c r="BG11754" s="7"/>
      <c r="BH11754" s="7"/>
      <c r="BI11754" s="7"/>
      <c r="BJ11754" s="7"/>
      <c r="BK11754" s="7"/>
      <c r="BL11754" s="7"/>
      <c r="BM11754" s="7"/>
      <c r="BP11754" s="7"/>
      <c r="BQ11754" s="7"/>
      <c r="BR11754" s="7"/>
      <c r="BS11754" s="7"/>
      <c r="BT11754" s="7"/>
      <c r="BU11754" s="7"/>
      <c r="BV11754" s="7"/>
      <c r="BW11754" s="7"/>
    </row>
    <row r="11755" spans="43:75" x14ac:dyDescent="0.2">
      <c r="AQ11755" s="7"/>
      <c r="AR11755" s="7"/>
      <c r="AS11755" s="7"/>
      <c r="AT11755" s="7"/>
      <c r="AU11755" s="7"/>
      <c r="AV11755" s="234"/>
      <c r="AX11755" s="7"/>
      <c r="AY11755" s="7"/>
      <c r="AZ11755" s="7"/>
      <c r="BA11755" s="7"/>
      <c r="BB11755" s="7"/>
      <c r="BC11755" s="7"/>
      <c r="BD11755" s="7"/>
      <c r="BG11755" s="7"/>
      <c r="BH11755" s="7"/>
      <c r="BI11755" s="7"/>
      <c r="BJ11755" s="7"/>
      <c r="BK11755" s="7"/>
      <c r="BL11755" s="7"/>
      <c r="BM11755" s="7"/>
      <c r="BP11755" s="7"/>
      <c r="BQ11755" s="7"/>
      <c r="BR11755" s="7"/>
      <c r="BS11755" s="7"/>
      <c r="BT11755" s="7"/>
      <c r="BU11755" s="7"/>
      <c r="BV11755" s="7"/>
      <c r="BW11755" s="7"/>
    </row>
    <row r="11756" spans="43:75" x14ac:dyDescent="0.2">
      <c r="AQ11756" s="7"/>
      <c r="AR11756" s="7"/>
      <c r="AS11756" s="7"/>
      <c r="AT11756" s="7"/>
      <c r="AU11756" s="7"/>
      <c r="AV11756" s="234"/>
      <c r="AX11756" s="7"/>
      <c r="AY11756" s="7"/>
      <c r="AZ11756" s="7"/>
      <c r="BA11756" s="7"/>
      <c r="BB11756" s="7"/>
      <c r="BC11756" s="7"/>
      <c r="BD11756" s="7"/>
      <c r="BG11756" s="7"/>
      <c r="BH11756" s="7"/>
      <c r="BI11756" s="7"/>
      <c r="BJ11756" s="7"/>
      <c r="BK11756" s="7"/>
      <c r="BL11756" s="7"/>
      <c r="BM11756" s="7"/>
      <c r="BP11756" s="7"/>
      <c r="BQ11756" s="7"/>
      <c r="BR11756" s="7"/>
      <c r="BS11756" s="7"/>
      <c r="BT11756" s="7"/>
      <c r="BU11756" s="7"/>
      <c r="BV11756" s="7"/>
      <c r="BW11756" s="7"/>
    </row>
    <row r="11757" spans="43:75" x14ac:dyDescent="0.2">
      <c r="AQ11757" s="7"/>
      <c r="AR11757" s="7"/>
      <c r="AS11757" s="7"/>
      <c r="AT11757" s="7"/>
      <c r="AU11757" s="7"/>
      <c r="AV11757" s="234"/>
      <c r="AX11757" s="7"/>
      <c r="AY11757" s="7"/>
      <c r="AZ11757" s="7"/>
      <c r="BA11757" s="7"/>
      <c r="BB11757" s="7"/>
      <c r="BC11757" s="7"/>
      <c r="BD11757" s="7"/>
      <c r="BG11757" s="7"/>
      <c r="BH11757" s="7"/>
      <c r="BI11757" s="7"/>
      <c r="BJ11757" s="7"/>
      <c r="BK11757" s="7"/>
      <c r="BL11757" s="7"/>
      <c r="BM11757" s="7"/>
      <c r="BP11757" s="7"/>
      <c r="BQ11757" s="7"/>
      <c r="BR11757" s="7"/>
      <c r="BS11757" s="7"/>
      <c r="BT11757" s="7"/>
      <c r="BU11757" s="7"/>
      <c r="BV11757" s="7"/>
      <c r="BW11757" s="7"/>
    </row>
    <row r="11758" spans="43:75" x14ac:dyDescent="0.2">
      <c r="AQ11758" s="7"/>
      <c r="AR11758" s="7"/>
      <c r="AS11758" s="7"/>
      <c r="AT11758" s="7"/>
      <c r="AU11758" s="7"/>
      <c r="AV11758" s="234"/>
      <c r="AX11758" s="7"/>
      <c r="AY11758" s="7"/>
      <c r="AZ11758" s="7"/>
      <c r="BA11758" s="7"/>
      <c r="BB11758" s="7"/>
      <c r="BC11758" s="7"/>
      <c r="BD11758" s="7"/>
      <c r="BG11758" s="7"/>
      <c r="BH11758" s="7"/>
      <c r="BI11758" s="7"/>
      <c r="BJ11758" s="7"/>
      <c r="BK11758" s="7"/>
      <c r="BL11758" s="7"/>
      <c r="BM11758" s="7"/>
      <c r="BP11758" s="7"/>
      <c r="BQ11758" s="7"/>
      <c r="BR11758" s="7"/>
      <c r="BS11758" s="7"/>
      <c r="BT11758" s="7"/>
      <c r="BU11758" s="7"/>
      <c r="BV11758" s="7"/>
      <c r="BW11758" s="7"/>
    </row>
    <row r="11759" spans="43:75" x14ac:dyDescent="0.2">
      <c r="AQ11759" s="7"/>
      <c r="AR11759" s="7"/>
      <c r="AS11759" s="7"/>
      <c r="AT11759" s="7"/>
      <c r="AU11759" s="7"/>
      <c r="AV11759" s="234"/>
      <c r="AX11759" s="7"/>
      <c r="AY11759" s="7"/>
      <c r="AZ11759" s="7"/>
      <c r="BA11759" s="7"/>
      <c r="BB11759" s="7"/>
      <c r="BC11759" s="7"/>
      <c r="BD11759" s="7"/>
      <c r="BG11759" s="7"/>
      <c r="BH11759" s="7"/>
      <c r="BI11759" s="7"/>
      <c r="BJ11759" s="7"/>
      <c r="BK11759" s="7"/>
      <c r="BL11759" s="7"/>
      <c r="BM11759" s="7"/>
      <c r="BP11759" s="7"/>
      <c r="BQ11759" s="7"/>
      <c r="BR11759" s="7"/>
      <c r="BS11759" s="7"/>
      <c r="BT11759" s="7"/>
      <c r="BU11759" s="7"/>
      <c r="BV11759" s="7"/>
      <c r="BW11759" s="7"/>
    </row>
    <row r="11760" spans="43:75" x14ac:dyDescent="0.2">
      <c r="AQ11760" s="7"/>
      <c r="AR11760" s="7"/>
      <c r="AS11760" s="7"/>
      <c r="AT11760" s="7"/>
      <c r="AU11760" s="7"/>
      <c r="AV11760" s="234"/>
      <c r="AX11760" s="7"/>
      <c r="AY11760" s="7"/>
      <c r="AZ11760" s="7"/>
      <c r="BA11760" s="7"/>
      <c r="BB11760" s="7"/>
      <c r="BC11760" s="7"/>
      <c r="BD11760" s="7"/>
      <c r="BG11760" s="7"/>
      <c r="BH11760" s="7"/>
      <c r="BI11760" s="7"/>
      <c r="BJ11760" s="7"/>
      <c r="BK11760" s="7"/>
      <c r="BL11760" s="7"/>
      <c r="BM11760" s="7"/>
      <c r="BP11760" s="7"/>
      <c r="BQ11760" s="7"/>
      <c r="BR11760" s="7"/>
      <c r="BS11760" s="7"/>
      <c r="BT11760" s="7"/>
      <c r="BU11760" s="7"/>
      <c r="BV11760" s="7"/>
      <c r="BW11760" s="7"/>
    </row>
    <row r="11761" spans="43:75" x14ac:dyDescent="0.2">
      <c r="AQ11761" s="7"/>
      <c r="AR11761" s="7"/>
      <c r="AS11761" s="7"/>
      <c r="AT11761" s="7"/>
      <c r="AU11761" s="7"/>
      <c r="AV11761" s="234"/>
      <c r="AX11761" s="7"/>
      <c r="AY11761" s="7"/>
      <c r="AZ11761" s="7"/>
      <c r="BA11761" s="7"/>
      <c r="BB11761" s="7"/>
      <c r="BC11761" s="7"/>
      <c r="BD11761" s="7"/>
      <c r="BG11761" s="7"/>
      <c r="BH11761" s="7"/>
      <c r="BI11761" s="7"/>
      <c r="BJ11761" s="7"/>
      <c r="BK11761" s="7"/>
      <c r="BL11761" s="7"/>
      <c r="BM11761" s="7"/>
      <c r="BP11761" s="7"/>
      <c r="BQ11761" s="7"/>
      <c r="BR11761" s="7"/>
      <c r="BS11761" s="7"/>
      <c r="BT11761" s="7"/>
      <c r="BU11761" s="7"/>
      <c r="BV11761" s="7"/>
      <c r="BW11761" s="7"/>
    </row>
    <row r="11762" spans="43:75" x14ac:dyDescent="0.2">
      <c r="AQ11762" s="7"/>
      <c r="AR11762" s="7"/>
      <c r="AS11762" s="7"/>
      <c r="AT11762" s="7"/>
      <c r="AU11762" s="7"/>
      <c r="AV11762" s="234"/>
      <c r="AX11762" s="7"/>
      <c r="AY11762" s="7"/>
      <c r="AZ11762" s="7"/>
      <c r="BA11762" s="7"/>
      <c r="BB11762" s="7"/>
      <c r="BC11762" s="7"/>
      <c r="BD11762" s="7"/>
      <c r="BG11762" s="7"/>
      <c r="BH11762" s="7"/>
      <c r="BI11762" s="7"/>
      <c r="BJ11762" s="7"/>
      <c r="BK11762" s="7"/>
      <c r="BL11762" s="7"/>
      <c r="BM11762" s="7"/>
      <c r="BP11762" s="7"/>
      <c r="BQ11762" s="7"/>
      <c r="BR11762" s="7"/>
      <c r="BS11762" s="7"/>
      <c r="BT11762" s="7"/>
      <c r="BU11762" s="7"/>
      <c r="BV11762" s="7"/>
      <c r="BW11762" s="7"/>
    </row>
    <row r="11763" spans="43:75" x14ac:dyDescent="0.2">
      <c r="AQ11763" s="7"/>
      <c r="AR11763" s="7"/>
      <c r="AS11763" s="7"/>
      <c r="AT11763" s="7"/>
      <c r="AU11763" s="7"/>
      <c r="AV11763" s="234"/>
      <c r="AX11763" s="7"/>
      <c r="AY11763" s="7"/>
      <c r="AZ11763" s="7"/>
      <c r="BA11763" s="7"/>
      <c r="BB11763" s="7"/>
      <c r="BC11763" s="7"/>
      <c r="BD11763" s="7"/>
      <c r="BG11763" s="7"/>
      <c r="BH11763" s="7"/>
      <c r="BI11763" s="7"/>
      <c r="BJ11763" s="7"/>
      <c r="BK11763" s="7"/>
      <c r="BL11763" s="7"/>
      <c r="BM11763" s="7"/>
      <c r="BP11763" s="7"/>
      <c r="BQ11763" s="7"/>
      <c r="BR11763" s="7"/>
      <c r="BS11763" s="7"/>
      <c r="BT11763" s="7"/>
      <c r="BU11763" s="7"/>
      <c r="BV11763" s="7"/>
      <c r="BW11763" s="7"/>
    </row>
    <row r="11764" spans="43:75" x14ac:dyDescent="0.2">
      <c r="AQ11764" s="7"/>
      <c r="AR11764" s="7"/>
      <c r="AS11764" s="7"/>
      <c r="AT11764" s="7"/>
      <c r="AU11764" s="7"/>
      <c r="AV11764" s="234"/>
      <c r="AX11764" s="7"/>
      <c r="AY11764" s="7"/>
      <c r="AZ11764" s="7"/>
      <c r="BA11764" s="7"/>
      <c r="BB11764" s="7"/>
      <c r="BC11764" s="7"/>
      <c r="BD11764" s="7"/>
      <c r="BG11764" s="7"/>
      <c r="BH11764" s="7"/>
      <c r="BI11764" s="7"/>
      <c r="BJ11764" s="7"/>
      <c r="BK11764" s="7"/>
      <c r="BL11764" s="7"/>
      <c r="BM11764" s="7"/>
      <c r="BP11764" s="7"/>
      <c r="BQ11764" s="7"/>
      <c r="BR11764" s="7"/>
      <c r="BS11764" s="7"/>
      <c r="BT11764" s="7"/>
      <c r="BU11764" s="7"/>
      <c r="BV11764" s="7"/>
      <c r="BW11764" s="7"/>
    </row>
    <row r="11765" spans="43:75" x14ac:dyDescent="0.2">
      <c r="AQ11765" s="7"/>
      <c r="AR11765" s="7"/>
      <c r="AS11765" s="7"/>
      <c r="AT11765" s="7"/>
      <c r="AU11765" s="7"/>
      <c r="AV11765" s="234"/>
      <c r="AX11765" s="7"/>
      <c r="AY11765" s="7"/>
      <c r="AZ11765" s="7"/>
      <c r="BA11765" s="7"/>
      <c r="BB11765" s="7"/>
      <c r="BC11765" s="7"/>
      <c r="BD11765" s="7"/>
      <c r="BG11765" s="7"/>
      <c r="BH11765" s="7"/>
      <c r="BI11765" s="7"/>
      <c r="BJ11765" s="7"/>
      <c r="BK11765" s="7"/>
      <c r="BL11765" s="7"/>
      <c r="BM11765" s="7"/>
      <c r="BP11765" s="7"/>
      <c r="BQ11765" s="7"/>
      <c r="BR11765" s="7"/>
      <c r="BS11765" s="7"/>
      <c r="BT11765" s="7"/>
      <c r="BU11765" s="7"/>
      <c r="BV11765" s="7"/>
      <c r="BW11765" s="7"/>
    </row>
    <row r="11766" spans="43:75" x14ac:dyDescent="0.2">
      <c r="AQ11766" s="7"/>
      <c r="AR11766" s="7"/>
      <c r="AS11766" s="7"/>
      <c r="AT11766" s="7"/>
      <c r="AU11766" s="7"/>
      <c r="AV11766" s="234"/>
      <c r="AX11766" s="7"/>
      <c r="AY11766" s="7"/>
      <c r="AZ11766" s="7"/>
      <c r="BA11766" s="7"/>
      <c r="BB11766" s="7"/>
      <c r="BC11766" s="7"/>
      <c r="BD11766" s="7"/>
      <c r="BG11766" s="7"/>
      <c r="BH11766" s="7"/>
      <c r="BI11766" s="7"/>
      <c r="BJ11766" s="7"/>
      <c r="BK11766" s="7"/>
      <c r="BL11766" s="7"/>
      <c r="BM11766" s="7"/>
      <c r="BP11766" s="7"/>
      <c r="BQ11766" s="7"/>
      <c r="BR11766" s="7"/>
      <c r="BS11766" s="7"/>
      <c r="BT11766" s="7"/>
      <c r="BU11766" s="7"/>
      <c r="BV11766" s="7"/>
      <c r="BW11766" s="7"/>
    </row>
    <row r="11767" spans="43:75" x14ac:dyDescent="0.2">
      <c r="AQ11767" s="7"/>
      <c r="AR11767" s="7"/>
      <c r="AS11767" s="7"/>
      <c r="AT11767" s="7"/>
      <c r="AU11767" s="7"/>
      <c r="AV11767" s="234"/>
      <c r="AX11767" s="7"/>
      <c r="AY11767" s="7"/>
      <c r="AZ11767" s="7"/>
      <c r="BA11767" s="7"/>
      <c r="BB11767" s="7"/>
      <c r="BC11767" s="7"/>
      <c r="BD11767" s="7"/>
      <c r="BG11767" s="7"/>
      <c r="BH11767" s="7"/>
      <c r="BI11767" s="7"/>
      <c r="BJ11767" s="7"/>
      <c r="BK11767" s="7"/>
      <c r="BL11767" s="7"/>
      <c r="BM11767" s="7"/>
      <c r="BP11767" s="7"/>
      <c r="BQ11767" s="7"/>
      <c r="BR11767" s="7"/>
      <c r="BS11767" s="7"/>
      <c r="BT11767" s="7"/>
      <c r="BU11767" s="7"/>
      <c r="BV11767" s="7"/>
      <c r="BW11767" s="7"/>
    </row>
    <row r="11768" spans="43:75" x14ac:dyDescent="0.2">
      <c r="AQ11768" s="7"/>
      <c r="AR11768" s="7"/>
      <c r="AS11768" s="7"/>
      <c r="AT11768" s="7"/>
      <c r="AU11768" s="7"/>
      <c r="AV11768" s="234"/>
      <c r="AX11768" s="7"/>
      <c r="AY11768" s="7"/>
      <c r="AZ11768" s="7"/>
      <c r="BA11768" s="7"/>
      <c r="BB11768" s="7"/>
      <c r="BC11768" s="7"/>
      <c r="BD11768" s="7"/>
      <c r="BG11768" s="7"/>
      <c r="BH11768" s="7"/>
      <c r="BI11768" s="7"/>
      <c r="BJ11768" s="7"/>
      <c r="BK11768" s="7"/>
      <c r="BL11768" s="7"/>
      <c r="BM11768" s="7"/>
      <c r="BP11768" s="7"/>
      <c r="BQ11768" s="7"/>
      <c r="BR11768" s="7"/>
      <c r="BS11768" s="7"/>
      <c r="BT11768" s="7"/>
      <c r="BU11768" s="7"/>
      <c r="BV11768" s="7"/>
      <c r="BW11768" s="7"/>
    </row>
    <row r="11769" spans="43:75" x14ac:dyDescent="0.2">
      <c r="AQ11769" s="7"/>
      <c r="AR11769" s="7"/>
      <c r="AS11769" s="7"/>
      <c r="AT11769" s="7"/>
      <c r="AU11769" s="7"/>
      <c r="AV11769" s="234"/>
      <c r="AX11769" s="7"/>
      <c r="AY11769" s="7"/>
      <c r="AZ11769" s="7"/>
      <c r="BA11769" s="7"/>
      <c r="BB11769" s="7"/>
      <c r="BC11769" s="7"/>
      <c r="BD11769" s="7"/>
      <c r="BG11769" s="7"/>
      <c r="BH11769" s="7"/>
      <c r="BI11769" s="7"/>
      <c r="BJ11769" s="7"/>
      <c r="BK11769" s="7"/>
      <c r="BL11769" s="7"/>
      <c r="BM11769" s="7"/>
      <c r="BP11769" s="7"/>
      <c r="BQ11769" s="7"/>
      <c r="BR11769" s="7"/>
      <c r="BS11769" s="7"/>
      <c r="BT11769" s="7"/>
      <c r="BU11769" s="7"/>
      <c r="BV11769" s="7"/>
      <c r="BW11769" s="7"/>
    </row>
    <row r="11770" spans="43:75" x14ac:dyDescent="0.2">
      <c r="AQ11770" s="7"/>
      <c r="AR11770" s="7"/>
      <c r="AS11770" s="7"/>
      <c r="AT11770" s="7"/>
      <c r="AU11770" s="7"/>
      <c r="AV11770" s="234"/>
      <c r="AX11770" s="7"/>
      <c r="AY11770" s="7"/>
      <c r="AZ11770" s="7"/>
      <c r="BA11770" s="7"/>
      <c r="BB11770" s="7"/>
      <c r="BC11770" s="7"/>
      <c r="BD11770" s="7"/>
      <c r="BG11770" s="7"/>
      <c r="BH11770" s="7"/>
      <c r="BI11770" s="7"/>
      <c r="BJ11770" s="7"/>
      <c r="BK11770" s="7"/>
      <c r="BL11770" s="7"/>
      <c r="BM11770" s="7"/>
      <c r="BP11770" s="7"/>
      <c r="BQ11770" s="7"/>
      <c r="BR11770" s="7"/>
      <c r="BS11770" s="7"/>
      <c r="BT11770" s="7"/>
      <c r="BU11770" s="7"/>
      <c r="BV11770" s="7"/>
      <c r="BW11770" s="7"/>
    </row>
    <row r="11771" spans="43:75" x14ac:dyDescent="0.2">
      <c r="AQ11771" s="7"/>
      <c r="AR11771" s="7"/>
      <c r="AS11771" s="7"/>
      <c r="AT11771" s="7"/>
      <c r="AU11771" s="7"/>
      <c r="AV11771" s="234"/>
      <c r="AX11771" s="7"/>
      <c r="AY11771" s="7"/>
      <c r="AZ11771" s="7"/>
      <c r="BA11771" s="7"/>
      <c r="BB11771" s="7"/>
      <c r="BC11771" s="7"/>
      <c r="BD11771" s="7"/>
      <c r="BG11771" s="7"/>
      <c r="BH11771" s="7"/>
      <c r="BI11771" s="7"/>
      <c r="BJ11771" s="7"/>
      <c r="BK11771" s="7"/>
      <c r="BL11771" s="7"/>
      <c r="BM11771" s="7"/>
      <c r="BP11771" s="7"/>
      <c r="BQ11771" s="7"/>
      <c r="BR11771" s="7"/>
      <c r="BS11771" s="7"/>
      <c r="BT11771" s="7"/>
      <c r="BU11771" s="7"/>
      <c r="BV11771" s="7"/>
      <c r="BW11771" s="7"/>
    </row>
    <row r="11772" spans="43:75" x14ac:dyDescent="0.2">
      <c r="AQ11772" s="7"/>
      <c r="AR11772" s="7"/>
      <c r="AS11772" s="7"/>
      <c r="AT11772" s="7"/>
      <c r="AU11772" s="7"/>
      <c r="AV11772" s="234"/>
      <c r="AX11772" s="7"/>
      <c r="AY11772" s="7"/>
      <c r="AZ11772" s="7"/>
      <c r="BA11772" s="7"/>
      <c r="BB11772" s="7"/>
      <c r="BC11772" s="7"/>
      <c r="BD11772" s="7"/>
      <c r="BG11772" s="7"/>
      <c r="BH11772" s="7"/>
      <c r="BI11772" s="7"/>
      <c r="BJ11772" s="7"/>
      <c r="BK11772" s="7"/>
      <c r="BL11772" s="7"/>
      <c r="BM11772" s="7"/>
      <c r="BP11772" s="7"/>
      <c r="BQ11772" s="7"/>
      <c r="BR11772" s="7"/>
      <c r="BS11772" s="7"/>
      <c r="BT11772" s="7"/>
      <c r="BU11772" s="7"/>
      <c r="BV11772" s="7"/>
      <c r="BW11772" s="7"/>
    </row>
    <row r="11773" spans="43:75" x14ac:dyDescent="0.2">
      <c r="AQ11773" s="7"/>
      <c r="AR11773" s="7"/>
      <c r="AS11773" s="7"/>
      <c r="AT11773" s="7"/>
      <c r="AU11773" s="7"/>
      <c r="AV11773" s="234"/>
      <c r="AX11773" s="7"/>
      <c r="AY11773" s="7"/>
      <c r="AZ11773" s="7"/>
      <c r="BA11773" s="7"/>
      <c r="BB11773" s="7"/>
      <c r="BC11773" s="7"/>
      <c r="BD11773" s="7"/>
      <c r="BG11773" s="7"/>
      <c r="BH11773" s="7"/>
      <c r="BI11773" s="7"/>
      <c r="BJ11773" s="7"/>
      <c r="BK11773" s="7"/>
      <c r="BL11773" s="7"/>
      <c r="BM11773" s="7"/>
      <c r="BP11773" s="7"/>
      <c r="BQ11773" s="7"/>
      <c r="BR11773" s="7"/>
      <c r="BS11773" s="7"/>
      <c r="BT11773" s="7"/>
      <c r="BU11773" s="7"/>
      <c r="BV11773" s="7"/>
      <c r="BW11773" s="7"/>
    </row>
    <row r="11774" spans="43:75" x14ac:dyDescent="0.2">
      <c r="AQ11774" s="7"/>
      <c r="AR11774" s="7"/>
      <c r="AS11774" s="7"/>
      <c r="AT11774" s="7"/>
      <c r="AU11774" s="7"/>
      <c r="AV11774" s="234"/>
      <c r="AX11774" s="7"/>
      <c r="AY11774" s="7"/>
      <c r="AZ11774" s="7"/>
      <c r="BA11774" s="7"/>
      <c r="BB11774" s="7"/>
      <c r="BC11774" s="7"/>
      <c r="BD11774" s="7"/>
      <c r="BG11774" s="7"/>
      <c r="BH11774" s="7"/>
      <c r="BI11774" s="7"/>
      <c r="BJ11774" s="7"/>
      <c r="BK11774" s="7"/>
      <c r="BL11774" s="7"/>
      <c r="BM11774" s="7"/>
      <c r="BP11774" s="7"/>
      <c r="BQ11774" s="7"/>
      <c r="BR11774" s="7"/>
      <c r="BS11774" s="7"/>
      <c r="BT11774" s="7"/>
      <c r="BU11774" s="7"/>
      <c r="BV11774" s="7"/>
      <c r="BW11774" s="7"/>
    </row>
    <row r="11775" spans="43:75" x14ac:dyDescent="0.2">
      <c r="AQ11775" s="7"/>
      <c r="AR11775" s="7"/>
      <c r="AS11775" s="7"/>
      <c r="AT11775" s="7"/>
      <c r="AU11775" s="7"/>
      <c r="AV11775" s="234"/>
      <c r="AX11775" s="7"/>
      <c r="AY11775" s="7"/>
      <c r="AZ11775" s="7"/>
      <c r="BA11775" s="7"/>
      <c r="BB11775" s="7"/>
      <c r="BC11775" s="7"/>
      <c r="BD11775" s="7"/>
      <c r="BG11775" s="7"/>
      <c r="BH11775" s="7"/>
      <c r="BI11775" s="7"/>
      <c r="BJ11775" s="7"/>
      <c r="BK11775" s="7"/>
      <c r="BL11775" s="7"/>
      <c r="BM11775" s="7"/>
      <c r="BP11775" s="7"/>
      <c r="BQ11775" s="7"/>
      <c r="BR11775" s="7"/>
      <c r="BS11775" s="7"/>
      <c r="BT11775" s="7"/>
      <c r="BU11775" s="7"/>
      <c r="BV11775" s="7"/>
      <c r="BW11775" s="7"/>
    </row>
    <row r="11776" spans="43:75" x14ac:dyDescent="0.2">
      <c r="AQ11776" s="7"/>
      <c r="AR11776" s="7"/>
      <c r="AS11776" s="7"/>
      <c r="AT11776" s="7"/>
      <c r="AU11776" s="7"/>
      <c r="AV11776" s="234"/>
      <c r="AX11776" s="7"/>
      <c r="AY11776" s="7"/>
      <c r="AZ11776" s="7"/>
      <c r="BA11776" s="7"/>
      <c r="BB11776" s="7"/>
      <c r="BC11776" s="7"/>
      <c r="BD11776" s="7"/>
      <c r="BG11776" s="7"/>
      <c r="BH11776" s="7"/>
      <c r="BI11776" s="7"/>
      <c r="BJ11776" s="7"/>
      <c r="BK11776" s="7"/>
      <c r="BL11776" s="7"/>
      <c r="BM11776" s="7"/>
      <c r="BP11776" s="7"/>
      <c r="BQ11776" s="7"/>
      <c r="BR11776" s="7"/>
      <c r="BS11776" s="7"/>
      <c r="BT11776" s="7"/>
      <c r="BU11776" s="7"/>
      <c r="BV11776" s="7"/>
      <c r="BW11776" s="7"/>
    </row>
    <row r="11777" spans="43:75" x14ac:dyDescent="0.2">
      <c r="AQ11777" s="7"/>
      <c r="AR11777" s="7"/>
      <c r="AS11777" s="7"/>
      <c r="AT11777" s="7"/>
      <c r="AU11777" s="7"/>
      <c r="AV11777" s="234"/>
      <c r="AX11777" s="7"/>
      <c r="AY11777" s="7"/>
      <c r="AZ11777" s="7"/>
      <c r="BA11777" s="7"/>
      <c r="BB11777" s="7"/>
      <c r="BC11777" s="7"/>
      <c r="BD11777" s="7"/>
      <c r="BG11777" s="7"/>
      <c r="BH11777" s="7"/>
      <c r="BI11777" s="7"/>
      <c r="BJ11777" s="7"/>
      <c r="BK11777" s="7"/>
      <c r="BL11777" s="7"/>
      <c r="BM11777" s="7"/>
      <c r="BP11777" s="7"/>
      <c r="BQ11777" s="7"/>
      <c r="BR11777" s="7"/>
      <c r="BS11777" s="7"/>
      <c r="BT11777" s="7"/>
      <c r="BU11777" s="7"/>
      <c r="BV11777" s="7"/>
      <c r="BW11777" s="7"/>
    </row>
    <row r="11778" spans="43:75" x14ac:dyDescent="0.2">
      <c r="AQ11778" s="7"/>
      <c r="AR11778" s="7"/>
      <c r="AS11778" s="7"/>
      <c r="AT11778" s="7"/>
      <c r="AU11778" s="7"/>
      <c r="AV11778" s="234"/>
      <c r="AX11778" s="7"/>
      <c r="AY11778" s="7"/>
      <c r="AZ11778" s="7"/>
      <c r="BA11778" s="7"/>
      <c r="BB11778" s="7"/>
      <c r="BC11778" s="7"/>
      <c r="BD11778" s="7"/>
      <c r="BG11778" s="7"/>
      <c r="BH11778" s="7"/>
      <c r="BI11778" s="7"/>
      <c r="BJ11778" s="7"/>
      <c r="BK11778" s="7"/>
      <c r="BL11778" s="7"/>
      <c r="BM11778" s="7"/>
      <c r="BP11778" s="7"/>
      <c r="BQ11778" s="7"/>
      <c r="BR11778" s="7"/>
      <c r="BS11778" s="7"/>
      <c r="BT11778" s="7"/>
      <c r="BU11778" s="7"/>
      <c r="BV11778" s="7"/>
      <c r="BW11778" s="7"/>
    </row>
    <row r="11779" spans="43:75" x14ac:dyDescent="0.2">
      <c r="AQ11779" s="7"/>
      <c r="AR11779" s="7"/>
      <c r="AS11779" s="7"/>
      <c r="AT11779" s="7"/>
      <c r="AU11779" s="7"/>
      <c r="AV11779" s="234"/>
      <c r="AX11779" s="7"/>
      <c r="AY11779" s="7"/>
      <c r="AZ11779" s="7"/>
      <c r="BA11779" s="7"/>
      <c r="BB11779" s="7"/>
      <c r="BC11779" s="7"/>
      <c r="BD11779" s="7"/>
      <c r="BG11779" s="7"/>
      <c r="BH11779" s="7"/>
      <c r="BI11779" s="7"/>
      <c r="BJ11779" s="7"/>
      <c r="BK11779" s="7"/>
      <c r="BL11779" s="7"/>
      <c r="BM11779" s="7"/>
      <c r="BP11779" s="7"/>
      <c r="BQ11779" s="7"/>
      <c r="BR11779" s="7"/>
      <c r="BS11779" s="7"/>
      <c r="BT11779" s="7"/>
      <c r="BU11779" s="7"/>
      <c r="BV11779" s="7"/>
      <c r="BW11779" s="7"/>
    </row>
    <row r="11780" spans="43:75" x14ac:dyDescent="0.2">
      <c r="AQ11780" s="7"/>
      <c r="AR11780" s="7"/>
      <c r="AS11780" s="7"/>
      <c r="AT11780" s="7"/>
      <c r="AU11780" s="7"/>
      <c r="AV11780" s="234"/>
      <c r="AX11780" s="7"/>
      <c r="AY11780" s="7"/>
      <c r="AZ11780" s="7"/>
      <c r="BA11780" s="7"/>
      <c r="BB11780" s="7"/>
      <c r="BC11780" s="7"/>
      <c r="BD11780" s="7"/>
      <c r="BG11780" s="7"/>
      <c r="BH11780" s="7"/>
      <c r="BI11780" s="7"/>
      <c r="BJ11780" s="7"/>
      <c r="BK11780" s="7"/>
      <c r="BL11780" s="7"/>
      <c r="BM11780" s="7"/>
      <c r="BP11780" s="7"/>
      <c r="BQ11780" s="7"/>
      <c r="BR11780" s="7"/>
      <c r="BS11780" s="7"/>
      <c r="BT11780" s="7"/>
      <c r="BU11780" s="7"/>
      <c r="BV11780" s="7"/>
      <c r="BW11780" s="7"/>
    </row>
    <row r="11781" spans="43:75" x14ac:dyDescent="0.2">
      <c r="AQ11781" s="7"/>
      <c r="AR11781" s="7"/>
      <c r="AS11781" s="7"/>
      <c r="AT11781" s="7"/>
      <c r="AU11781" s="7"/>
      <c r="AV11781" s="234"/>
      <c r="AX11781" s="7"/>
      <c r="AY11781" s="7"/>
      <c r="AZ11781" s="7"/>
      <c r="BA11781" s="7"/>
      <c r="BB11781" s="7"/>
      <c r="BC11781" s="7"/>
      <c r="BD11781" s="7"/>
      <c r="BG11781" s="7"/>
      <c r="BH11781" s="7"/>
      <c r="BI11781" s="7"/>
      <c r="BJ11781" s="7"/>
      <c r="BK11781" s="7"/>
      <c r="BL11781" s="7"/>
      <c r="BM11781" s="7"/>
      <c r="BP11781" s="7"/>
      <c r="BQ11781" s="7"/>
      <c r="BR11781" s="7"/>
      <c r="BS11781" s="7"/>
      <c r="BT11781" s="7"/>
      <c r="BU11781" s="7"/>
      <c r="BV11781" s="7"/>
      <c r="BW11781" s="7"/>
    </row>
    <row r="11782" spans="43:75" x14ac:dyDescent="0.2">
      <c r="AQ11782" s="7"/>
      <c r="AR11782" s="7"/>
      <c r="AS11782" s="7"/>
      <c r="AT11782" s="7"/>
      <c r="AU11782" s="7"/>
      <c r="AV11782" s="234"/>
      <c r="AX11782" s="7"/>
      <c r="AY11782" s="7"/>
      <c r="AZ11782" s="7"/>
      <c r="BA11782" s="7"/>
      <c r="BB11782" s="7"/>
      <c r="BC11782" s="7"/>
      <c r="BD11782" s="7"/>
      <c r="BG11782" s="7"/>
      <c r="BH11782" s="7"/>
      <c r="BI11782" s="7"/>
      <c r="BJ11782" s="7"/>
      <c r="BK11782" s="7"/>
      <c r="BL11782" s="7"/>
      <c r="BM11782" s="7"/>
      <c r="BP11782" s="7"/>
      <c r="BQ11782" s="7"/>
      <c r="BR11782" s="7"/>
      <c r="BS11782" s="7"/>
      <c r="BT11782" s="7"/>
      <c r="BU11782" s="7"/>
      <c r="BV11782" s="7"/>
      <c r="BW11782" s="7"/>
    </row>
    <row r="11783" spans="43:75" x14ac:dyDescent="0.2">
      <c r="AQ11783" s="7"/>
      <c r="AR11783" s="7"/>
      <c r="AS11783" s="7"/>
      <c r="AT11783" s="7"/>
      <c r="AU11783" s="7"/>
      <c r="AV11783" s="234"/>
      <c r="AX11783" s="7"/>
      <c r="AY11783" s="7"/>
      <c r="AZ11783" s="7"/>
      <c r="BA11783" s="7"/>
      <c r="BB11783" s="7"/>
      <c r="BC11783" s="7"/>
      <c r="BD11783" s="7"/>
      <c r="BG11783" s="7"/>
      <c r="BH11783" s="7"/>
      <c r="BI11783" s="7"/>
      <c r="BJ11783" s="7"/>
      <c r="BK11783" s="7"/>
      <c r="BL11783" s="7"/>
      <c r="BM11783" s="7"/>
      <c r="BP11783" s="7"/>
      <c r="BQ11783" s="7"/>
      <c r="BR11783" s="7"/>
      <c r="BS11783" s="7"/>
      <c r="BT11783" s="7"/>
      <c r="BU11783" s="7"/>
      <c r="BV11783" s="7"/>
      <c r="BW11783" s="7"/>
    </row>
    <row r="11784" spans="43:75" x14ac:dyDescent="0.2">
      <c r="AQ11784" s="7"/>
      <c r="AR11784" s="7"/>
      <c r="AS11784" s="7"/>
      <c r="AT11784" s="7"/>
      <c r="AU11784" s="7"/>
      <c r="AV11784" s="234"/>
      <c r="AX11784" s="7"/>
      <c r="AY11784" s="7"/>
      <c r="AZ11784" s="7"/>
      <c r="BA11784" s="7"/>
      <c r="BB11784" s="7"/>
      <c r="BC11784" s="7"/>
      <c r="BD11784" s="7"/>
      <c r="BG11784" s="7"/>
      <c r="BH11784" s="7"/>
      <c r="BI11784" s="7"/>
      <c r="BJ11784" s="7"/>
      <c r="BK11784" s="7"/>
      <c r="BL11784" s="7"/>
      <c r="BM11784" s="7"/>
      <c r="BP11784" s="7"/>
      <c r="BQ11784" s="7"/>
      <c r="BR11784" s="7"/>
      <c r="BS11784" s="7"/>
      <c r="BT11784" s="7"/>
      <c r="BU11784" s="7"/>
      <c r="BV11784" s="7"/>
      <c r="BW11784" s="7"/>
    </row>
    <row r="11785" spans="43:75" x14ac:dyDescent="0.2">
      <c r="AQ11785" s="7"/>
      <c r="AR11785" s="7"/>
      <c r="AS11785" s="7"/>
      <c r="AT11785" s="7"/>
      <c r="AU11785" s="7"/>
      <c r="AV11785" s="234"/>
      <c r="AX11785" s="7"/>
      <c r="AY11785" s="7"/>
      <c r="AZ11785" s="7"/>
      <c r="BA11785" s="7"/>
      <c r="BB11785" s="7"/>
      <c r="BC11785" s="7"/>
      <c r="BD11785" s="7"/>
      <c r="BG11785" s="7"/>
      <c r="BH11785" s="7"/>
      <c r="BI11785" s="7"/>
      <c r="BJ11785" s="7"/>
      <c r="BK11785" s="7"/>
      <c r="BL11785" s="7"/>
      <c r="BM11785" s="7"/>
      <c r="BP11785" s="7"/>
      <c r="BQ11785" s="7"/>
      <c r="BR11785" s="7"/>
      <c r="BS11785" s="7"/>
      <c r="BT11785" s="7"/>
      <c r="BU11785" s="7"/>
      <c r="BV11785" s="7"/>
      <c r="BW11785" s="7"/>
    </row>
    <row r="11786" spans="43:75" x14ac:dyDescent="0.2">
      <c r="AQ11786" s="7"/>
      <c r="AR11786" s="7"/>
      <c r="AS11786" s="7"/>
      <c r="AT11786" s="7"/>
      <c r="AU11786" s="7"/>
      <c r="AV11786" s="234"/>
      <c r="AX11786" s="7"/>
      <c r="AY11786" s="7"/>
      <c r="AZ11786" s="7"/>
      <c r="BA11786" s="7"/>
      <c r="BB11786" s="7"/>
      <c r="BC11786" s="7"/>
      <c r="BD11786" s="7"/>
      <c r="BG11786" s="7"/>
      <c r="BH11786" s="7"/>
      <c r="BI11786" s="7"/>
      <c r="BJ11786" s="7"/>
      <c r="BK11786" s="7"/>
      <c r="BL11786" s="7"/>
      <c r="BM11786" s="7"/>
      <c r="BP11786" s="7"/>
      <c r="BQ11786" s="7"/>
      <c r="BR11786" s="7"/>
      <c r="BS11786" s="7"/>
      <c r="BT11786" s="7"/>
      <c r="BU11786" s="7"/>
      <c r="BV11786" s="7"/>
      <c r="BW11786" s="7"/>
    </row>
    <row r="11787" spans="43:75" x14ac:dyDescent="0.2">
      <c r="AQ11787" s="7"/>
      <c r="AR11787" s="7"/>
      <c r="AS11787" s="7"/>
      <c r="AT11787" s="7"/>
      <c r="AU11787" s="7"/>
      <c r="AV11787" s="234"/>
      <c r="AX11787" s="7"/>
      <c r="AY11787" s="7"/>
      <c r="AZ11787" s="7"/>
      <c r="BA11787" s="7"/>
      <c r="BB11787" s="7"/>
      <c r="BC11787" s="7"/>
      <c r="BD11787" s="7"/>
      <c r="BG11787" s="7"/>
      <c r="BH11787" s="7"/>
      <c r="BI11787" s="7"/>
      <c r="BJ11787" s="7"/>
      <c r="BK11787" s="7"/>
      <c r="BL11787" s="7"/>
      <c r="BM11787" s="7"/>
      <c r="BP11787" s="7"/>
      <c r="BQ11787" s="7"/>
      <c r="BR11787" s="7"/>
      <c r="BS11787" s="7"/>
      <c r="BT11787" s="7"/>
      <c r="BU11787" s="7"/>
      <c r="BV11787" s="7"/>
      <c r="BW11787" s="7"/>
    </row>
    <row r="11788" spans="43:75" x14ac:dyDescent="0.2">
      <c r="AQ11788" s="7"/>
      <c r="AR11788" s="7"/>
      <c r="AS11788" s="7"/>
      <c r="AT11788" s="7"/>
      <c r="AU11788" s="7"/>
      <c r="AV11788" s="234"/>
      <c r="AX11788" s="7"/>
      <c r="AY11788" s="7"/>
      <c r="AZ11788" s="7"/>
      <c r="BA11788" s="7"/>
      <c r="BB11788" s="7"/>
      <c r="BC11788" s="7"/>
      <c r="BD11788" s="7"/>
      <c r="BG11788" s="7"/>
      <c r="BH11788" s="7"/>
      <c r="BI11788" s="7"/>
      <c r="BJ11788" s="7"/>
      <c r="BK11788" s="7"/>
      <c r="BL11788" s="7"/>
      <c r="BM11788" s="7"/>
      <c r="BP11788" s="7"/>
      <c r="BQ11788" s="7"/>
      <c r="BR11788" s="7"/>
      <c r="BS11788" s="7"/>
      <c r="BT11788" s="7"/>
      <c r="BU11788" s="7"/>
      <c r="BV11788" s="7"/>
      <c r="BW11788" s="7"/>
    </row>
    <row r="11789" spans="43:75" x14ac:dyDescent="0.2">
      <c r="AQ11789" s="7"/>
      <c r="AR11789" s="7"/>
      <c r="AS11789" s="7"/>
      <c r="AT11789" s="7"/>
      <c r="AU11789" s="7"/>
      <c r="AV11789" s="234"/>
      <c r="AX11789" s="7"/>
      <c r="AY11789" s="7"/>
      <c r="AZ11789" s="7"/>
      <c r="BA11789" s="7"/>
      <c r="BB11789" s="7"/>
      <c r="BC11789" s="7"/>
      <c r="BD11789" s="7"/>
      <c r="BG11789" s="7"/>
      <c r="BH11789" s="7"/>
      <c r="BI11789" s="7"/>
      <c r="BJ11789" s="7"/>
      <c r="BK11789" s="7"/>
      <c r="BL11789" s="7"/>
      <c r="BM11789" s="7"/>
      <c r="BP11789" s="7"/>
      <c r="BQ11789" s="7"/>
      <c r="BR11789" s="7"/>
      <c r="BS11789" s="7"/>
      <c r="BT11789" s="7"/>
      <c r="BU11789" s="7"/>
      <c r="BV11789" s="7"/>
      <c r="BW11789" s="7"/>
    </row>
    <row r="11790" spans="43:75" x14ac:dyDescent="0.2">
      <c r="AQ11790" s="7"/>
      <c r="AR11790" s="7"/>
      <c r="AS11790" s="7"/>
      <c r="AT11790" s="7"/>
      <c r="AU11790" s="7"/>
      <c r="AV11790" s="234"/>
      <c r="AX11790" s="7"/>
      <c r="AY11790" s="7"/>
      <c r="AZ11790" s="7"/>
      <c r="BA11790" s="7"/>
      <c r="BB11790" s="7"/>
      <c r="BC11790" s="7"/>
      <c r="BD11790" s="7"/>
      <c r="BG11790" s="7"/>
      <c r="BH11790" s="7"/>
      <c r="BI11790" s="7"/>
      <c r="BJ11790" s="7"/>
      <c r="BK11790" s="7"/>
      <c r="BL11790" s="7"/>
      <c r="BM11790" s="7"/>
      <c r="BP11790" s="7"/>
      <c r="BQ11790" s="7"/>
      <c r="BR11790" s="7"/>
      <c r="BS11790" s="7"/>
      <c r="BT11790" s="7"/>
      <c r="BU11790" s="7"/>
      <c r="BV11790" s="7"/>
      <c r="BW11790" s="7"/>
    </row>
    <row r="11791" spans="43:75" x14ac:dyDescent="0.2">
      <c r="AQ11791" s="7"/>
      <c r="AR11791" s="7"/>
      <c r="AS11791" s="7"/>
      <c r="AT11791" s="7"/>
      <c r="AU11791" s="7"/>
      <c r="AV11791" s="234"/>
      <c r="AX11791" s="7"/>
      <c r="AY11791" s="7"/>
      <c r="AZ11791" s="7"/>
      <c r="BA11791" s="7"/>
      <c r="BB11791" s="7"/>
      <c r="BC11791" s="7"/>
      <c r="BD11791" s="7"/>
      <c r="BG11791" s="7"/>
      <c r="BH11791" s="7"/>
      <c r="BI11791" s="7"/>
      <c r="BJ11791" s="7"/>
      <c r="BK11791" s="7"/>
      <c r="BL11791" s="7"/>
      <c r="BM11791" s="7"/>
      <c r="BP11791" s="7"/>
      <c r="BQ11791" s="7"/>
      <c r="BR11791" s="7"/>
      <c r="BS11791" s="7"/>
      <c r="BT11791" s="7"/>
      <c r="BU11791" s="7"/>
      <c r="BV11791" s="7"/>
      <c r="BW11791" s="7"/>
    </row>
    <row r="11792" spans="43:75" x14ac:dyDescent="0.2">
      <c r="AQ11792" s="7"/>
      <c r="AR11792" s="7"/>
      <c r="AS11792" s="7"/>
      <c r="AT11792" s="7"/>
      <c r="AU11792" s="7"/>
      <c r="AV11792" s="234"/>
      <c r="AX11792" s="7"/>
      <c r="AY11792" s="7"/>
      <c r="AZ11792" s="7"/>
      <c r="BA11792" s="7"/>
      <c r="BB11792" s="7"/>
      <c r="BC11792" s="7"/>
      <c r="BD11792" s="7"/>
      <c r="BG11792" s="7"/>
      <c r="BH11792" s="7"/>
      <c r="BI11792" s="7"/>
      <c r="BJ11792" s="7"/>
      <c r="BK11792" s="7"/>
      <c r="BL11792" s="7"/>
      <c r="BM11792" s="7"/>
      <c r="BP11792" s="7"/>
      <c r="BQ11792" s="7"/>
      <c r="BR11792" s="7"/>
      <c r="BS11792" s="7"/>
      <c r="BT11792" s="7"/>
      <c r="BU11792" s="7"/>
      <c r="BV11792" s="7"/>
      <c r="BW11792" s="7"/>
    </row>
    <row r="11793" spans="43:75" x14ac:dyDescent="0.2">
      <c r="AQ11793" s="7"/>
      <c r="AR11793" s="7"/>
      <c r="AS11793" s="7"/>
      <c r="AT11793" s="7"/>
      <c r="AU11793" s="7"/>
      <c r="AV11793" s="234"/>
      <c r="AX11793" s="7"/>
      <c r="AY11793" s="7"/>
      <c r="AZ11793" s="7"/>
      <c r="BA11793" s="7"/>
      <c r="BB11793" s="7"/>
      <c r="BC11793" s="7"/>
      <c r="BD11793" s="7"/>
      <c r="BG11793" s="7"/>
      <c r="BH11793" s="7"/>
      <c r="BI11793" s="7"/>
      <c r="BJ11793" s="7"/>
      <c r="BK11793" s="7"/>
      <c r="BL11793" s="7"/>
      <c r="BM11793" s="7"/>
      <c r="BP11793" s="7"/>
      <c r="BQ11793" s="7"/>
      <c r="BR11793" s="7"/>
      <c r="BS11793" s="7"/>
      <c r="BT11793" s="7"/>
      <c r="BU11793" s="7"/>
      <c r="BV11793" s="7"/>
      <c r="BW11793" s="7"/>
    </row>
    <row r="11794" spans="43:75" x14ac:dyDescent="0.2">
      <c r="AQ11794" s="7"/>
      <c r="AR11794" s="7"/>
      <c r="AS11794" s="7"/>
      <c r="AT11794" s="7"/>
      <c r="AU11794" s="7"/>
      <c r="AV11794" s="234"/>
      <c r="AX11794" s="7"/>
      <c r="AY11794" s="7"/>
      <c r="AZ11794" s="7"/>
      <c r="BA11794" s="7"/>
      <c r="BB11794" s="7"/>
      <c r="BC11794" s="7"/>
      <c r="BD11794" s="7"/>
      <c r="BG11794" s="7"/>
      <c r="BH11794" s="7"/>
      <c r="BI11794" s="7"/>
      <c r="BJ11794" s="7"/>
      <c r="BK11794" s="7"/>
      <c r="BL11794" s="7"/>
      <c r="BM11794" s="7"/>
      <c r="BP11794" s="7"/>
      <c r="BQ11794" s="7"/>
      <c r="BR11794" s="7"/>
      <c r="BS11794" s="7"/>
      <c r="BT11794" s="7"/>
      <c r="BU11794" s="7"/>
      <c r="BV11794" s="7"/>
      <c r="BW11794" s="7"/>
    </row>
    <row r="11795" spans="43:75" x14ac:dyDescent="0.2">
      <c r="AQ11795" s="7"/>
      <c r="AR11795" s="7"/>
      <c r="AS11795" s="7"/>
      <c r="AT11795" s="7"/>
      <c r="AU11795" s="7"/>
      <c r="AV11795" s="234"/>
      <c r="AX11795" s="7"/>
      <c r="AY11795" s="7"/>
      <c r="AZ11795" s="7"/>
      <c r="BA11795" s="7"/>
      <c r="BB11795" s="7"/>
      <c r="BC11795" s="7"/>
      <c r="BD11795" s="7"/>
      <c r="BG11795" s="7"/>
      <c r="BH11795" s="7"/>
      <c r="BI11795" s="7"/>
      <c r="BJ11795" s="7"/>
      <c r="BK11795" s="7"/>
      <c r="BL11795" s="7"/>
      <c r="BM11795" s="7"/>
      <c r="BP11795" s="7"/>
      <c r="BQ11795" s="7"/>
      <c r="BR11795" s="7"/>
      <c r="BS11795" s="7"/>
      <c r="BT11795" s="7"/>
      <c r="BU11795" s="7"/>
      <c r="BV11795" s="7"/>
      <c r="BW11795" s="7"/>
    </row>
    <row r="11796" spans="43:75" x14ac:dyDescent="0.2">
      <c r="AQ11796" s="7"/>
      <c r="AR11796" s="7"/>
      <c r="AS11796" s="7"/>
      <c r="AT11796" s="7"/>
      <c r="AU11796" s="7"/>
      <c r="AV11796" s="234"/>
      <c r="AX11796" s="7"/>
      <c r="AY11796" s="7"/>
      <c r="AZ11796" s="7"/>
      <c r="BA11796" s="7"/>
      <c r="BB11796" s="7"/>
      <c r="BC11796" s="7"/>
      <c r="BD11796" s="7"/>
      <c r="BG11796" s="7"/>
      <c r="BH11796" s="7"/>
      <c r="BI11796" s="7"/>
      <c r="BJ11796" s="7"/>
      <c r="BK11796" s="7"/>
      <c r="BL11796" s="7"/>
      <c r="BM11796" s="7"/>
      <c r="BP11796" s="7"/>
      <c r="BQ11796" s="7"/>
      <c r="BR11796" s="7"/>
      <c r="BS11796" s="7"/>
      <c r="BT11796" s="7"/>
      <c r="BU11796" s="7"/>
      <c r="BV11796" s="7"/>
      <c r="BW11796" s="7"/>
    </row>
    <row r="11797" spans="43:75" x14ac:dyDescent="0.2">
      <c r="AQ11797" s="7"/>
      <c r="AR11797" s="7"/>
      <c r="AS11797" s="7"/>
      <c r="AT11797" s="7"/>
      <c r="AU11797" s="7"/>
      <c r="AV11797" s="234"/>
      <c r="AX11797" s="7"/>
      <c r="AY11797" s="7"/>
      <c r="AZ11797" s="7"/>
      <c r="BA11797" s="7"/>
      <c r="BB11797" s="7"/>
      <c r="BC11797" s="7"/>
      <c r="BD11797" s="7"/>
      <c r="BG11797" s="7"/>
      <c r="BH11797" s="7"/>
      <c r="BI11797" s="7"/>
      <c r="BJ11797" s="7"/>
      <c r="BK11797" s="7"/>
      <c r="BL11797" s="7"/>
      <c r="BM11797" s="7"/>
      <c r="BP11797" s="7"/>
      <c r="BQ11797" s="7"/>
      <c r="BR11797" s="7"/>
      <c r="BS11797" s="7"/>
      <c r="BT11797" s="7"/>
      <c r="BU11797" s="7"/>
      <c r="BV11797" s="7"/>
      <c r="BW11797" s="7"/>
    </row>
    <row r="11798" spans="43:75" x14ac:dyDescent="0.2">
      <c r="AQ11798" s="7"/>
      <c r="AR11798" s="7"/>
      <c r="AS11798" s="7"/>
      <c r="AT11798" s="7"/>
      <c r="AU11798" s="7"/>
      <c r="AV11798" s="234"/>
      <c r="AX11798" s="7"/>
      <c r="AY11798" s="7"/>
      <c r="AZ11798" s="7"/>
      <c r="BA11798" s="7"/>
      <c r="BB11798" s="7"/>
      <c r="BC11798" s="7"/>
      <c r="BD11798" s="7"/>
      <c r="BG11798" s="7"/>
      <c r="BH11798" s="7"/>
      <c r="BI11798" s="7"/>
      <c r="BJ11798" s="7"/>
      <c r="BK11798" s="7"/>
      <c r="BL11798" s="7"/>
      <c r="BM11798" s="7"/>
      <c r="BP11798" s="7"/>
      <c r="BQ11798" s="7"/>
      <c r="BR11798" s="7"/>
      <c r="BS11798" s="7"/>
      <c r="BT11798" s="7"/>
      <c r="BU11798" s="7"/>
      <c r="BV11798" s="7"/>
      <c r="BW11798" s="7"/>
    </row>
    <row r="11799" spans="43:75" x14ac:dyDescent="0.2">
      <c r="AQ11799" s="7"/>
      <c r="AR11799" s="7"/>
      <c r="AS11799" s="7"/>
      <c r="AT11799" s="7"/>
      <c r="AU11799" s="7"/>
      <c r="AV11799" s="234"/>
      <c r="AX11799" s="7"/>
      <c r="AY11799" s="7"/>
      <c r="AZ11799" s="7"/>
      <c r="BA11799" s="7"/>
      <c r="BB11799" s="7"/>
      <c r="BC11799" s="7"/>
      <c r="BD11799" s="7"/>
      <c r="BG11799" s="7"/>
      <c r="BH11799" s="7"/>
      <c r="BI11799" s="7"/>
      <c r="BJ11799" s="7"/>
      <c r="BK11799" s="7"/>
      <c r="BL11799" s="7"/>
      <c r="BM11799" s="7"/>
      <c r="BP11799" s="7"/>
      <c r="BQ11799" s="7"/>
      <c r="BR11799" s="7"/>
      <c r="BS11799" s="7"/>
      <c r="BT11799" s="7"/>
      <c r="BU11799" s="7"/>
      <c r="BV11799" s="7"/>
      <c r="BW11799" s="7"/>
    </row>
    <row r="11800" spans="43:75" x14ac:dyDescent="0.2">
      <c r="AQ11800" s="7"/>
      <c r="AR11800" s="7"/>
      <c r="AS11800" s="7"/>
      <c r="AT11800" s="7"/>
      <c r="AU11800" s="7"/>
      <c r="AV11800" s="234"/>
      <c r="AX11800" s="7"/>
      <c r="AY11800" s="7"/>
      <c r="AZ11800" s="7"/>
      <c r="BA11800" s="7"/>
      <c r="BB11800" s="7"/>
      <c r="BC11800" s="7"/>
      <c r="BD11800" s="7"/>
      <c r="BG11800" s="7"/>
      <c r="BH11800" s="7"/>
      <c r="BI11800" s="7"/>
      <c r="BJ11800" s="7"/>
      <c r="BK11800" s="7"/>
      <c r="BL11800" s="7"/>
      <c r="BM11800" s="7"/>
      <c r="BP11800" s="7"/>
      <c r="BQ11800" s="7"/>
      <c r="BR11800" s="7"/>
      <c r="BS11800" s="7"/>
      <c r="BT11800" s="7"/>
      <c r="BU11800" s="7"/>
      <c r="BV11800" s="7"/>
      <c r="BW11800" s="7"/>
    </row>
    <row r="11801" spans="43:75" x14ac:dyDescent="0.2">
      <c r="AQ11801" s="7"/>
      <c r="AR11801" s="7"/>
      <c r="AS11801" s="7"/>
      <c r="AT11801" s="7"/>
      <c r="AU11801" s="7"/>
      <c r="AV11801" s="234"/>
      <c r="AX11801" s="7"/>
      <c r="AY11801" s="7"/>
      <c r="AZ11801" s="7"/>
      <c r="BA11801" s="7"/>
      <c r="BB11801" s="7"/>
      <c r="BC11801" s="7"/>
      <c r="BD11801" s="7"/>
      <c r="BG11801" s="7"/>
      <c r="BH11801" s="7"/>
      <c r="BI11801" s="7"/>
      <c r="BJ11801" s="7"/>
      <c r="BK11801" s="7"/>
      <c r="BL11801" s="7"/>
      <c r="BM11801" s="7"/>
      <c r="BP11801" s="7"/>
      <c r="BQ11801" s="7"/>
      <c r="BR11801" s="7"/>
      <c r="BS11801" s="7"/>
      <c r="BT11801" s="7"/>
      <c r="BU11801" s="7"/>
      <c r="BV11801" s="7"/>
      <c r="BW11801" s="7"/>
    </row>
    <row r="11802" spans="43:75" x14ac:dyDescent="0.2">
      <c r="AQ11802" s="7"/>
      <c r="AR11802" s="7"/>
      <c r="AS11802" s="7"/>
      <c r="AT11802" s="7"/>
      <c r="AU11802" s="7"/>
      <c r="AV11802" s="234"/>
      <c r="AX11802" s="7"/>
      <c r="AY11802" s="7"/>
      <c r="AZ11802" s="7"/>
      <c r="BA11802" s="7"/>
      <c r="BB11802" s="7"/>
      <c r="BC11802" s="7"/>
      <c r="BD11802" s="7"/>
      <c r="BG11802" s="7"/>
      <c r="BH11802" s="7"/>
      <c r="BI11802" s="7"/>
      <c r="BJ11802" s="7"/>
      <c r="BK11802" s="7"/>
      <c r="BL11802" s="7"/>
      <c r="BM11802" s="7"/>
      <c r="BP11802" s="7"/>
      <c r="BQ11802" s="7"/>
      <c r="BR11802" s="7"/>
      <c r="BS11802" s="7"/>
      <c r="BT11802" s="7"/>
      <c r="BU11802" s="7"/>
      <c r="BV11802" s="7"/>
      <c r="BW11802" s="7"/>
    </row>
    <row r="11803" spans="43:75" x14ac:dyDescent="0.2">
      <c r="AQ11803" s="7"/>
      <c r="AR11803" s="7"/>
      <c r="AS11803" s="7"/>
      <c r="AT11803" s="7"/>
      <c r="AU11803" s="7"/>
      <c r="AV11803" s="234"/>
      <c r="AX11803" s="7"/>
      <c r="AY11803" s="7"/>
      <c r="AZ11803" s="7"/>
      <c r="BA11803" s="7"/>
      <c r="BB11803" s="7"/>
      <c r="BC11803" s="7"/>
      <c r="BD11803" s="7"/>
      <c r="BG11803" s="7"/>
      <c r="BH11803" s="7"/>
      <c r="BI11803" s="7"/>
      <c r="BJ11803" s="7"/>
      <c r="BK11803" s="7"/>
      <c r="BL11803" s="7"/>
      <c r="BM11803" s="7"/>
      <c r="BP11803" s="7"/>
      <c r="BQ11803" s="7"/>
      <c r="BR11803" s="7"/>
      <c r="BS11803" s="7"/>
      <c r="BT11803" s="7"/>
      <c r="BU11803" s="7"/>
      <c r="BV11803" s="7"/>
      <c r="BW11803" s="7"/>
    </row>
    <row r="11804" spans="43:75" x14ac:dyDescent="0.2">
      <c r="AQ11804" s="7"/>
      <c r="AR11804" s="7"/>
      <c r="AS11804" s="7"/>
      <c r="AT11804" s="7"/>
      <c r="AU11804" s="7"/>
      <c r="AV11804" s="234"/>
      <c r="AX11804" s="7"/>
      <c r="AY11804" s="7"/>
      <c r="AZ11804" s="7"/>
      <c r="BA11804" s="7"/>
      <c r="BB11804" s="7"/>
      <c r="BC11804" s="7"/>
      <c r="BD11804" s="7"/>
      <c r="BG11804" s="7"/>
      <c r="BH11804" s="7"/>
      <c r="BI11804" s="7"/>
      <c r="BJ11804" s="7"/>
      <c r="BK11804" s="7"/>
      <c r="BL11804" s="7"/>
      <c r="BM11804" s="7"/>
      <c r="BP11804" s="7"/>
      <c r="BQ11804" s="7"/>
      <c r="BR11804" s="7"/>
      <c r="BS11804" s="7"/>
      <c r="BT11804" s="7"/>
      <c r="BU11804" s="7"/>
      <c r="BV11804" s="7"/>
      <c r="BW11804" s="7"/>
    </row>
    <row r="11805" spans="43:75" x14ac:dyDescent="0.2">
      <c r="AQ11805" s="7"/>
      <c r="AR11805" s="7"/>
      <c r="AS11805" s="7"/>
      <c r="AT11805" s="7"/>
      <c r="AU11805" s="7"/>
      <c r="AV11805" s="234"/>
      <c r="AX11805" s="7"/>
      <c r="AY11805" s="7"/>
      <c r="AZ11805" s="7"/>
      <c r="BA11805" s="7"/>
      <c r="BB11805" s="7"/>
      <c r="BC11805" s="7"/>
      <c r="BD11805" s="7"/>
      <c r="BG11805" s="7"/>
      <c r="BH11805" s="7"/>
      <c r="BI11805" s="7"/>
      <c r="BJ11805" s="7"/>
      <c r="BK11805" s="7"/>
      <c r="BL11805" s="7"/>
      <c r="BM11805" s="7"/>
      <c r="BP11805" s="7"/>
      <c r="BQ11805" s="7"/>
      <c r="BR11805" s="7"/>
      <c r="BS11805" s="7"/>
      <c r="BT11805" s="7"/>
      <c r="BU11805" s="7"/>
      <c r="BV11805" s="7"/>
      <c r="BW11805" s="7"/>
    </row>
    <row r="11806" spans="43:75" x14ac:dyDescent="0.2">
      <c r="AQ11806" s="7"/>
      <c r="AR11806" s="7"/>
      <c r="AS11806" s="7"/>
      <c r="AT11806" s="7"/>
      <c r="AU11806" s="7"/>
      <c r="AV11806" s="234"/>
      <c r="AX11806" s="7"/>
      <c r="AY11806" s="7"/>
      <c r="AZ11806" s="7"/>
      <c r="BA11806" s="7"/>
      <c r="BB11806" s="7"/>
      <c r="BC11806" s="7"/>
      <c r="BD11806" s="7"/>
      <c r="BG11806" s="7"/>
      <c r="BH11806" s="7"/>
      <c r="BI11806" s="7"/>
      <c r="BJ11806" s="7"/>
      <c r="BK11806" s="7"/>
      <c r="BL11806" s="7"/>
      <c r="BM11806" s="7"/>
      <c r="BP11806" s="7"/>
      <c r="BQ11806" s="7"/>
      <c r="BR11806" s="7"/>
      <c r="BS11806" s="7"/>
      <c r="BT11806" s="7"/>
      <c r="BU11806" s="7"/>
      <c r="BV11806" s="7"/>
      <c r="BW11806" s="7"/>
    </row>
    <row r="11807" spans="43:75" x14ac:dyDescent="0.2">
      <c r="AQ11807" s="7"/>
      <c r="AR11807" s="7"/>
      <c r="AS11807" s="7"/>
      <c r="AT11807" s="7"/>
      <c r="AU11807" s="7"/>
      <c r="AV11807" s="234"/>
      <c r="AX11807" s="7"/>
      <c r="AY11807" s="7"/>
      <c r="AZ11807" s="7"/>
      <c r="BA11807" s="7"/>
      <c r="BB11807" s="7"/>
      <c r="BC11807" s="7"/>
      <c r="BD11807" s="7"/>
      <c r="BG11807" s="7"/>
      <c r="BH11807" s="7"/>
      <c r="BI11807" s="7"/>
      <c r="BJ11807" s="7"/>
      <c r="BK11807" s="7"/>
      <c r="BL11807" s="7"/>
      <c r="BM11807" s="7"/>
      <c r="BP11807" s="7"/>
      <c r="BQ11807" s="7"/>
      <c r="BR11807" s="7"/>
      <c r="BS11807" s="7"/>
      <c r="BT11807" s="7"/>
      <c r="BU11807" s="7"/>
      <c r="BV11807" s="7"/>
      <c r="BW11807" s="7"/>
    </row>
    <row r="11808" spans="43:75" x14ac:dyDescent="0.2">
      <c r="AQ11808" s="7"/>
      <c r="AR11808" s="7"/>
      <c r="AS11808" s="7"/>
      <c r="AT11808" s="7"/>
      <c r="AU11808" s="7"/>
      <c r="AV11808" s="234"/>
      <c r="AX11808" s="7"/>
      <c r="AY11808" s="7"/>
      <c r="AZ11808" s="7"/>
      <c r="BA11808" s="7"/>
      <c r="BB11808" s="7"/>
      <c r="BC11808" s="7"/>
      <c r="BD11808" s="7"/>
      <c r="BG11808" s="7"/>
      <c r="BH11808" s="7"/>
      <c r="BI11808" s="7"/>
      <c r="BJ11808" s="7"/>
      <c r="BK11808" s="7"/>
      <c r="BL11808" s="7"/>
      <c r="BM11808" s="7"/>
      <c r="BP11808" s="7"/>
      <c r="BQ11808" s="7"/>
      <c r="BR11808" s="7"/>
      <c r="BS11808" s="7"/>
      <c r="BT11808" s="7"/>
      <c r="BU11808" s="7"/>
      <c r="BV11808" s="7"/>
      <c r="BW11808" s="7"/>
    </row>
    <row r="11809" spans="43:75" x14ac:dyDescent="0.2">
      <c r="AQ11809" s="7"/>
      <c r="AR11809" s="7"/>
      <c r="AS11809" s="7"/>
      <c r="AT11809" s="7"/>
      <c r="AU11809" s="7"/>
      <c r="AV11809" s="234"/>
      <c r="AX11809" s="7"/>
      <c r="AY11809" s="7"/>
      <c r="AZ11809" s="7"/>
      <c r="BA11809" s="7"/>
      <c r="BB11809" s="7"/>
      <c r="BC11809" s="7"/>
      <c r="BD11809" s="7"/>
      <c r="BG11809" s="7"/>
      <c r="BH11809" s="7"/>
      <c r="BI11809" s="7"/>
      <c r="BJ11809" s="7"/>
      <c r="BK11809" s="7"/>
      <c r="BL11809" s="7"/>
      <c r="BM11809" s="7"/>
      <c r="BP11809" s="7"/>
      <c r="BQ11809" s="7"/>
      <c r="BR11809" s="7"/>
      <c r="BS11809" s="7"/>
      <c r="BT11809" s="7"/>
      <c r="BU11809" s="7"/>
      <c r="BV11809" s="7"/>
      <c r="BW11809" s="7"/>
    </row>
    <row r="11810" spans="43:75" x14ac:dyDescent="0.2">
      <c r="AQ11810" s="7"/>
      <c r="AR11810" s="7"/>
      <c r="AS11810" s="7"/>
      <c r="AT11810" s="7"/>
      <c r="AU11810" s="7"/>
      <c r="AV11810" s="234"/>
      <c r="AX11810" s="7"/>
      <c r="AY11810" s="7"/>
      <c r="AZ11810" s="7"/>
      <c r="BA11810" s="7"/>
      <c r="BB11810" s="7"/>
      <c r="BC11810" s="7"/>
      <c r="BD11810" s="7"/>
      <c r="BG11810" s="7"/>
      <c r="BH11810" s="7"/>
      <c r="BI11810" s="7"/>
      <c r="BJ11810" s="7"/>
      <c r="BK11810" s="7"/>
      <c r="BL11810" s="7"/>
      <c r="BM11810" s="7"/>
      <c r="BP11810" s="7"/>
      <c r="BQ11810" s="7"/>
      <c r="BR11810" s="7"/>
      <c r="BS11810" s="7"/>
      <c r="BT11810" s="7"/>
      <c r="BU11810" s="7"/>
      <c r="BV11810" s="7"/>
      <c r="BW11810" s="7"/>
    </row>
    <row r="11811" spans="43:75" x14ac:dyDescent="0.2">
      <c r="AQ11811" s="7"/>
      <c r="AR11811" s="7"/>
      <c r="AS11811" s="7"/>
      <c r="AT11811" s="7"/>
      <c r="AU11811" s="7"/>
      <c r="AV11811" s="234"/>
      <c r="AX11811" s="7"/>
      <c r="AY11811" s="7"/>
      <c r="AZ11811" s="7"/>
      <c r="BA11811" s="7"/>
      <c r="BB11811" s="7"/>
      <c r="BC11811" s="7"/>
      <c r="BD11811" s="7"/>
      <c r="BG11811" s="7"/>
      <c r="BH11811" s="7"/>
      <c r="BI11811" s="7"/>
      <c r="BJ11811" s="7"/>
      <c r="BK11811" s="7"/>
      <c r="BL11811" s="7"/>
      <c r="BM11811" s="7"/>
      <c r="BP11811" s="7"/>
      <c r="BQ11811" s="7"/>
      <c r="BR11811" s="7"/>
      <c r="BS11811" s="7"/>
      <c r="BT11811" s="7"/>
      <c r="BU11811" s="7"/>
      <c r="BV11811" s="7"/>
      <c r="BW11811" s="7"/>
    </row>
    <row r="11812" spans="43:75" x14ac:dyDescent="0.2">
      <c r="AQ11812" s="7"/>
      <c r="AR11812" s="7"/>
      <c r="AS11812" s="7"/>
      <c r="AT11812" s="7"/>
      <c r="AU11812" s="7"/>
      <c r="AV11812" s="234"/>
      <c r="AX11812" s="7"/>
      <c r="AY11812" s="7"/>
      <c r="AZ11812" s="7"/>
      <c r="BA11812" s="7"/>
      <c r="BB11812" s="7"/>
      <c r="BC11812" s="7"/>
      <c r="BD11812" s="7"/>
      <c r="BG11812" s="7"/>
      <c r="BH11812" s="7"/>
      <c r="BI11812" s="7"/>
      <c r="BJ11812" s="7"/>
      <c r="BK11812" s="7"/>
      <c r="BL11812" s="7"/>
      <c r="BM11812" s="7"/>
      <c r="BP11812" s="7"/>
      <c r="BQ11812" s="7"/>
      <c r="BR11812" s="7"/>
      <c r="BS11812" s="7"/>
      <c r="BT11812" s="7"/>
      <c r="BU11812" s="7"/>
      <c r="BV11812" s="7"/>
      <c r="BW11812" s="7"/>
    </row>
    <row r="11813" spans="43:75" x14ac:dyDescent="0.2">
      <c r="AQ11813" s="7"/>
      <c r="AR11813" s="7"/>
      <c r="AS11813" s="7"/>
      <c r="AT11813" s="7"/>
      <c r="AU11813" s="7"/>
      <c r="AV11813" s="234"/>
      <c r="AX11813" s="7"/>
      <c r="AY11813" s="7"/>
      <c r="AZ11813" s="7"/>
      <c r="BA11813" s="7"/>
      <c r="BB11813" s="7"/>
      <c r="BC11813" s="7"/>
      <c r="BD11813" s="7"/>
      <c r="BG11813" s="7"/>
      <c r="BH11813" s="7"/>
      <c r="BI11813" s="7"/>
      <c r="BJ11813" s="7"/>
      <c r="BK11813" s="7"/>
      <c r="BL11813" s="7"/>
      <c r="BM11813" s="7"/>
      <c r="BP11813" s="7"/>
      <c r="BQ11813" s="7"/>
      <c r="BR11813" s="7"/>
      <c r="BS11813" s="7"/>
      <c r="BT11813" s="7"/>
      <c r="BU11813" s="7"/>
      <c r="BV11813" s="7"/>
      <c r="BW11813" s="7"/>
    </row>
    <row r="11814" spans="43:75" x14ac:dyDescent="0.2">
      <c r="AQ11814" s="7"/>
      <c r="AR11814" s="7"/>
      <c r="AS11814" s="7"/>
      <c r="AT11814" s="7"/>
      <c r="AU11814" s="7"/>
      <c r="AV11814" s="234"/>
      <c r="AX11814" s="7"/>
      <c r="AY11814" s="7"/>
      <c r="AZ11814" s="7"/>
      <c r="BA11814" s="7"/>
      <c r="BB11814" s="7"/>
      <c r="BC11814" s="7"/>
      <c r="BD11814" s="7"/>
      <c r="BG11814" s="7"/>
      <c r="BH11814" s="7"/>
      <c r="BI11814" s="7"/>
      <c r="BJ11814" s="7"/>
      <c r="BK11814" s="7"/>
      <c r="BL11814" s="7"/>
      <c r="BM11814" s="7"/>
      <c r="BP11814" s="7"/>
      <c r="BQ11814" s="7"/>
      <c r="BR11814" s="7"/>
      <c r="BS11814" s="7"/>
      <c r="BT11814" s="7"/>
      <c r="BU11814" s="7"/>
      <c r="BV11814" s="7"/>
      <c r="BW11814" s="7"/>
    </row>
    <row r="11815" spans="43:75" x14ac:dyDescent="0.2">
      <c r="AQ11815" s="7"/>
      <c r="AR11815" s="7"/>
      <c r="AS11815" s="7"/>
      <c r="AT11815" s="7"/>
      <c r="AU11815" s="7"/>
      <c r="AV11815" s="234"/>
      <c r="AX11815" s="7"/>
      <c r="AY11815" s="7"/>
      <c r="AZ11815" s="7"/>
      <c r="BA11815" s="7"/>
      <c r="BB11815" s="7"/>
      <c r="BC11815" s="7"/>
      <c r="BD11815" s="7"/>
      <c r="BG11815" s="7"/>
      <c r="BH11815" s="7"/>
      <c r="BI11815" s="7"/>
      <c r="BJ11815" s="7"/>
      <c r="BK11815" s="7"/>
      <c r="BL11815" s="7"/>
      <c r="BM11815" s="7"/>
      <c r="BP11815" s="7"/>
      <c r="BQ11815" s="7"/>
      <c r="BR11815" s="7"/>
      <c r="BS11815" s="7"/>
      <c r="BT11815" s="7"/>
      <c r="BU11815" s="7"/>
      <c r="BV11815" s="7"/>
      <c r="BW11815" s="7"/>
    </row>
    <row r="11816" spans="43:75" x14ac:dyDescent="0.2">
      <c r="AQ11816" s="7"/>
      <c r="AR11816" s="7"/>
      <c r="AS11816" s="7"/>
      <c r="AT11816" s="7"/>
      <c r="AU11816" s="7"/>
      <c r="AV11816" s="234"/>
      <c r="AX11816" s="7"/>
      <c r="AY11816" s="7"/>
      <c r="AZ11816" s="7"/>
      <c r="BA11816" s="7"/>
      <c r="BB11816" s="7"/>
      <c r="BC11816" s="7"/>
      <c r="BD11816" s="7"/>
      <c r="BG11816" s="7"/>
      <c r="BH11816" s="7"/>
      <c r="BI11816" s="7"/>
      <c r="BJ11816" s="7"/>
      <c r="BK11816" s="7"/>
      <c r="BL11816" s="7"/>
      <c r="BM11816" s="7"/>
      <c r="BP11816" s="7"/>
      <c r="BQ11816" s="7"/>
      <c r="BR11816" s="7"/>
      <c r="BS11816" s="7"/>
      <c r="BT11816" s="7"/>
      <c r="BU11816" s="7"/>
      <c r="BV11816" s="7"/>
      <c r="BW11816" s="7"/>
    </row>
    <row r="11817" spans="43:75" x14ac:dyDescent="0.2">
      <c r="AQ11817" s="7"/>
      <c r="AR11817" s="7"/>
      <c r="AS11817" s="7"/>
      <c r="AT11817" s="7"/>
      <c r="AU11817" s="7"/>
      <c r="AV11817" s="234"/>
      <c r="AX11817" s="7"/>
      <c r="AY11817" s="7"/>
      <c r="AZ11817" s="7"/>
      <c r="BA11817" s="7"/>
      <c r="BB11817" s="7"/>
      <c r="BC11817" s="7"/>
      <c r="BD11817" s="7"/>
      <c r="BG11817" s="7"/>
      <c r="BH11817" s="7"/>
      <c r="BI11817" s="7"/>
      <c r="BJ11817" s="7"/>
      <c r="BK11817" s="7"/>
      <c r="BL11817" s="7"/>
      <c r="BM11817" s="7"/>
      <c r="BP11817" s="7"/>
      <c r="BQ11817" s="7"/>
      <c r="BR11817" s="7"/>
      <c r="BS11817" s="7"/>
      <c r="BT11817" s="7"/>
      <c r="BU11817" s="7"/>
      <c r="BV11817" s="7"/>
      <c r="BW11817" s="7"/>
    </row>
    <row r="11818" spans="43:75" x14ac:dyDescent="0.2">
      <c r="AQ11818" s="7"/>
      <c r="AR11818" s="7"/>
      <c r="AS11818" s="7"/>
      <c r="AT11818" s="7"/>
      <c r="AU11818" s="7"/>
      <c r="AV11818" s="234"/>
      <c r="AX11818" s="7"/>
      <c r="AY11818" s="7"/>
      <c r="AZ11818" s="7"/>
      <c r="BA11818" s="7"/>
      <c r="BB11818" s="7"/>
      <c r="BC11818" s="7"/>
      <c r="BD11818" s="7"/>
      <c r="BG11818" s="7"/>
      <c r="BH11818" s="7"/>
      <c r="BI11818" s="7"/>
      <c r="BJ11818" s="7"/>
      <c r="BK11818" s="7"/>
      <c r="BL11818" s="7"/>
      <c r="BM11818" s="7"/>
      <c r="BP11818" s="7"/>
      <c r="BQ11818" s="7"/>
      <c r="BR11818" s="7"/>
      <c r="BS11818" s="7"/>
      <c r="BT11818" s="7"/>
      <c r="BU11818" s="7"/>
      <c r="BV11818" s="7"/>
      <c r="BW11818" s="7"/>
    </row>
    <row r="11819" spans="43:75" x14ac:dyDescent="0.2">
      <c r="AQ11819" s="7"/>
      <c r="AR11819" s="7"/>
      <c r="AS11819" s="7"/>
      <c r="AT11819" s="7"/>
      <c r="AU11819" s="7"/>
      <c r="AV11819" s="234"/>
      <c r="AX11819" s="7"/>
      <c r="AY11819" s="7"/>
      <c r="AZ11819" s="7"/>
      <c r="BA11819" s="7"/>
      <c r="BB11819" s="7"/>
      <c r="BC11819" s="7"/>
      <c r="BD11819" s="7"/>
      <c r="BG11819" s="7"/>
      <c r="BH11819" s="7"/>
      <c r="BI11819" s="7"/>
      <c r="BJ11819" s="7"/>
      <c r="BK11819" s="7"/>
      <c r="BL11819" s="7"/>
      <c r="BM11819" s="7"/>
      <c r="BP11819" s="7"/>
      <c r="BQ11819" s="7"/>
      <c r="BR11819" s="7"/>
      <c r="BS11819" s="7"/>
      <c r="BT11819" s="7"/>
      <c r="BU11819" s="7"/>
      <c r="BV11819" s="7"/>
      <c r="BW11819" s="7"/>
    </row>
    <row r="11820" spans="43:75" x14ac:dyDescent="0.2">
      <c r="AQ11820" s="7"/>
      <c r="AR11820" s="7"/>
      <c r="AS11820" s="7"/>
      <c r="AT11820" s="7"/>
      <c r="AU11820" s="7"/>
      <c r="AV11820" s="234"/>
      <c r="AX11820" s="7"/>
      <c r="AY11820" s="7"/>
      <c r="AZ11820" s="7"/>
      <c r="BA11820" s="7"/>
      <c r="BB11820" s="7"/>
      <c r="BC11820" s="7"/>
      <c r="BD11820" s="7"/>
      <c r="BG11820" s="7"/>
      <c r="BH11820" s="7"/>
      <c r="BI11820" s="7"/>
      <c r="BJ11820" s="7"/>
      <c r="BK11820" s="7"/>
      <c r="BL11820" s="7"/>
      <c r="BM11820" s="7"/>
      <c r="BP11820" s="7"/>
      <c r="BQ11820" s="7"/>
      <c r="BR11820" s="7"/>
      <c r="BS11820" s="7"/>
      <c r="BT11820" s="7"/>
      <c r="BU11820" s="7"/>
      <c r="BV11820" s="7"/>
      <c r="BW11820" s="7"/>
    </row>
    <row r="11821" spans="43:75" x14ac:dyDescent="0.2">
      <c r="AQ11821" s="7"/>
      <c r="AR11821" s="7"/>
      <c r="AS11821" s="7"/>
      <c r="AT11821" s="7"/>
      <c r="AU11821" s="7"/>
      <c r="AV11821" s="234"/>
      <c r="AX11821" s="7"/>
      <c r="AY11821" s="7"/>
      <c r="AZ11821" s="7"/>
      <c r="BA11821" s="7"/>
      <c r="BB11821" s="7"/>
      <c r="BC11821" s="7"/>
      <c r="BD11821" s="7"/>
      <c r="BG11821" s="7"/>
      <c r="BH11821" s="7"/>
      <c r="BI11821" s="7"/>
      <c r="BJ11821" s="7"/>
      <c r="BK11821" s="7"/>
      <c r="BL11821" s="7"/>
      <c r="BM11821" s="7"/>
      <c r="BP11821" s="7"/>
      <c r="BQ11821" s="7"/>
      <c r="BR11821" s="7"/>
      <c r="BS11821" s="7"/>
      <c r="BT11821" s="7"/>
      <c r="BU11821" s="7"/>
      <c r="BV11821" s="7"/>
      <c r="BW11821" s="7"/>
    </row>
    <row r="11822" spans="43:75" x14ac:dyDescent="0.2">
      <c r="AQ11822" s="7"/>
      <c r="AR11822" s="7"/>
      <c r="AS11822" s="7"/>
      <c r="AT11822" s="7"/>
      <c r="AU11822" s="7"/>
      <c r="AV11822" s="234"/>
      <c r="AX11822" s="7"/>
      <c r="AY11822" s="7"/>
      <c r="AZ11822" s="7"/>
      <c r="BA11822" s="7"/>
      <c r="BB11822" s="7"/>
      <c r="BC11822" s="7"/>
      <c r="BD11822" s="7"/>
      <c r="BG11822" s="7"/>
      <c r="BH11822" s="7"/>
      <c r="BI11822" s="7"/>
      <c r="BJ11822" s="7"/>
      <c r="BK11822" s="7"/>
      <c r="BL11822" s="7"/>
      <c r="BM11822" s="7"/>
      <c r="BP11822" s="7"/>
      <c r="BQ11822" s="7"/>
      <c r="BR11822" s="7"/>
      <c r="BS11822" s="7"/>
      <c r="BT11822" s="7"/>
      <c r="BU11822" s="7"/>
      <c r="BV11822" s="7"/>
      <c r="BW11822" s="7"/>
    </row>
    <row r="11823" spans="43:75" x14ac:dyDescent="0.2">
      <c r="AQ11823" s="7"/>
      <c r="AR11823" s="7"/>
      <c r="AS11823" s="7"/>
      <c r="AT11823" s="7"/>
      <c r="AU11823" s="7"/>
      <c r="AV11823" s="234"/>
      <c r="AX11823" s="7"/>
      <c r="AY11823" s="7"/>
      <c r="AZ11823" s="7"/>
      <c r="BA11823" s="7"/>
      <c r="BB11823" s="7"/>
      <c r="BC11823" s="7"/>
      <c r="BD11823" s="7"/>
      <c r="BG11823" s="7"/>
      <c r="BH11823" s="7"/>
      <c r="BI11823" s="7"/>
      <c r="BJ11823" s="7"/>
      <c r="BK11823" s="7"/>
      <c r="BL11823" s="7"/>
      <c r="BM11823" s="7"/>
      <c r="BP11823" s="7"/>
      <c r="BQ11823" s="7"/>
      <c r="BR11823" s="7"/>
      <c r="BS11823" s="7"/>
      <c r="BT11823" s="7"/>
      <c r="BU11823" s="7"/>
      <c r="BV11823" s="7"/>
      <c r="BW11823" s="7"/>
    </row>
    <row r="11824" spans="43:75" x14ac:dyDescent="0.2">
      <c r="AQ11824" s="7"/>
      <c r="AR11824" s="7"/>
      <c r="AS11824" s="7"/>
      <c r="AT11824" s="7"/>
      <c r="AU11824" s="7"/>
      <c r="AV11824" s="234"/>
      <c r="AX11824" s="7"/>
      <c r="AY11824" s="7"/>
      <c r="AZ11824" s="7"/>
      <c r="BA11824" s="7"/>
      <c r="BB11824" s="7"/>
      <c r="BC11824" s="7"/>
      <c r="BD11824" s="7"/>
      <c r="BG11824" s="7"/>
      <c r="BH11824" s="7"/>
      <c r="BI11824" s="7"/>
      <c r="BJ11824" s="7"/>
      <c r="BK11824" s="7"/>
      <c r="BL11824" s="7"/>
      <c r="BM11824" s="7"/>
      <c r="BP11824" s="7"/>
      <c r="BQ11824" s="7"/>
      <c r="BR11824" s="7"/>
      <c r="BS11824" s="7"/>
      <c r="BT11824" s="7"/>
      <c r="BU11824" s="7"/>
      <c r="BV11824" s="7"/>
      <c r="BW11824" s="7"/>
    </row>
    <row r="11825" spans="43:75" x14ac:dyDescent="0.2">
      <c r="AQ11825" s="7"/>
      <c r="AR11825" s="7"/>
      <c r="AS11825" s="7"/>
      <c r="AT11825" s="7"/>
      <c r="AU11825" s="7"/>
      <c r="AV11825" s="234"/>
      <c r="AX11825" s="7"/>
      <c r="AY11825" s="7"/>
      <c r="AZ11825" s="7"/>
      <c r="BA11825" s="7"/>
      <c r="BB11825" s="7"/>
      <c r="BC11825" s="7"/>
      <c r="BD11825" s="7"/>
      <c r="BG11825" s="7"/>
      <c r="BH11825" s="7"/>
      <c r="BI11825" s="7"/>
      <c r="BJ11825" s="7"/>
      <c r="BK11825" s="7"/>
      <c r="BL11825" s="7"/>
      <c r="BM11825" s="7"/>
      <c r="BP11825" s="7"/>
      <c r="BQ11825" s="7"/>
      <c r="BR11825" s="7"/>
      <c r="BS11825" s="7"/>
      <c r="BT11825" s="7"/>
      <c r="BU11825" s="7"/>
      <c r="BV11825" s="7"/>
      <c r="BW11825" s="7"/>
    </row>
    <row r="11826" spans="43:75" x14ac:dyDescent="0.2">
      <c r="AQ11826" s="7"/>
      <c r="AR11826" s="7"/>
      <c r="AS11826" s="7"/>
      <c r="AT11826" s="7"/>
      <c r="AU11826" s="7"/>
      <c r="AV11826" s="234"/>
      <c r="AX11826" s="7"/>
      <c r="AY11826" s="7"/>
      <c r="AZ11826" s="7"/>
      <c r="BA11826" s="7"/>
      <c r="BB11826" s="7"/>
      <c r="BC11826" s="7"/>
      <c r="BD11826" s="7"/>
      <c r="BG11826" s="7"/>
      <c r="BH11826" s="7"/>
      <c r="BI11826" s="7"/>
      <c r="BJ11826" s="7"/>
      <c r="BK11826" s="7"/>
      <c r="BL11826" s="7"/>
      <c r="BM11826" s="7"/>
      <c r="BP11826" s="7"/>
      <c r="BQ11826" s="7"/>
      <c r="BR11826" s="7"/>
      <c r="BS11826" s="7"/>
      <c r="BT11826" s="7"/>
      <c r="BU11826" s="7"/>
      <c r="BV11826" s="7"/>
      <c r="BW11826" s="7"/>
    </row>
    <row r="11827" spans="43:75" x14ac:dyDescent="0.2">
      <c r="AQ11827" s="7"/>
      <c r="AR11827" s="7"/>
      <c r="AS11827" s="7"/>
      <c r="AT11827" s="7"/>
      <c r="AU11827" s="7"/>
      <c r="AV11827" s="234"/>
      <c r="AX11827" s="7"/>
      <c r="AY11827" s="7"/>
      <c r="AZ11827" s="7"/>
      <c r="BA11827" s="7"/>
      <c r="BB11827" s="7"/>
      <c r="BC11827" s="7"/>
      <c r="BD11827" s="7"/>
      <c r="BG11827" s="7"/>
      <c r="BH11827" s="7"/>
      <c r="BI11827" s="7"/>
      <c r="BJ11827" s="7"/>
      <c r="BK11827" s="7"/>
      <c r="BL11827" s="7"/>
      <c r="BM11827" s="7"/>
      <c r="BP11827" s="7"/>
      <c r="BQ11827" s="7"/>
      <c r="BR11827" s="7"/>
      <c r="BS11827" s="7"/>
      <c r="BT11827" s="7"/>
      <c r="BU11827" s="7"/>
      <c r="BV11827" s="7"/>
      <c r="BW11827" s="7"/>
    </row>
    <row r="11828" spans="43:75" x14ac:dyDescent="0.2">
      <c r="AQ11828" s="7"/>
      <c r="AR11828" s="7"/>
      <c r="AS11828" s="7"/>
      <c r="AT11828" s="7"/>
      <c r="AU11828" s="7"/>
      <c r="AV11828" s="234"/>
      <c r="AX11828" s="7"/>
      <c r="AY11828" s="7"/>
      <c r="AZ11828" s="7"/>
      <c r="BA11828" s="7"/>
      <c r="BB11828" s="7"/>
      <c r="BC11828" s="7"/>
      <c r="BD11828" s="7"/>
      <c r="BG11828" s="7"/>
      <c r="BH11828" s="7"/>
      <c r="BI11828" s="7"/>
      <c r="BJ11828" s="7"/>
      <c r="BK11828" s="7"/>
      <c r="BL11828" s="7"/>
      <c r="BM11828" s="7"/>
      <c r="BP11828" s="7"/>
      <c r="BQ11828" s="7"/>
      <c r="BR11828" s="7"/>
      <c r="BS11828" s="7"/>
      <c r="BT11828" s="7"/>
      <c r="BU11828" s="7"/>
      <c r="BV11828" s="7"/>
      <c r="BW11828" s="7"/>
    </row>
    <row r="11829" spans="43:75" x14ac:dyDescent="0.2">
      <c r="AQ11829" s="7"/>
      <c r="AR11829" s="7"/>
      <c r="AS11829" s="7"/>
      <c r="AT11829" s="7"/>
      <c r="AU11829" s="7"/>
      <c r="AV11829" s="234"/>
      <c r="AX11829" s="7"/>
      <c r="AY11829" s="7"/>
      <c r="AZ11829" s="7"/>
      <c r="BA11829" s="7"/>
      <c r="BB11829" s="7"/>
      <c r="BC11829" s="7"/>
      <c r="BD11829" s="7"/>
      <c r="BG11829" s="7"/>
      <c r="BH11829" s="7"/>
      <c r="BI11829" s="7"/>
      <c r="BJ11829" s="7"/>
      <c r="BK11829" s="7"/>
      <c r="BL11829" s="7"/>
      <c r="BM11829" s="7"/>
      <c r="BP11829" s="7"/>
      <c r="BQ11829" s="7"/>
      <c r="BR11829" s="7"/>
      <c r="BS11829" s="7"/>
      <c r="BT11829" s="7"/>
      <c r="BU11829" s="7"/>
      <c r="BV11829" s="7"/>
      <c r="BW11829" s="7"/>
    </row>
    <row r="11830" spans="43:75" x14ac:dyDescent="0.2">
      <c r="AQ11830" s="7"/>
      <c r="AR11830" s="7"/>
      <c r="AS11830" s="7"/>
      <c r="AT11830" s="7"/>
      <c r="AU11830" s="7"/>
      <c r="AV11830" s="234"/>
      <c r="AX11830" s="7"/>
      <c r="AY11830" s="7"/>
      <c r="AZ11830" s="7"/>
      <c r="BA11830" s="7"/>
      <c r="BB11830" s="7"/>
      <c r="BC11830" s="7"/>
      <c r="BD11830" s="7"/>
      <c r="BG11830" s="7"/>
      <c r="BH11830" s="7"/>
      <c r="BI11830" s="7"/>
      <c r="BJ11830" s="7"/>
      <c r="BK11830" s="7"/>
      <c r="BL11830" s="7"/>
      <c r="BM11830" s="7"/>
      <c r="BP11830" s="7"/>
      <c r="BQ11830" s="7"/>
      <c r="BR11830" s="7"/>
      <c r="BS11830" s="7"/>
      <c r="BT11830" s="7"/>
      <c r="BU11830" s="7"/>
      <c r="BV11830" s="7"/>
      <c r="BW11830" s="7"/>
    </row>
    <row r="11831" spans="43:75" x14ac:dyDescent="0.2">
      <c r="AQ11831" s="7"/>
      <c r="AR11831" s="7"/>
      <c r="AS11831" s="7"/>
      <c r="AT11831" s="7"/>
      <c r="AU11831" s="7"/>
      <c r="AV11831" s="234"/>
      <c r="AX11831" s="7"/>
      <c r="AY11831" s="7"/>
      <c r="AZ11831" s="7"/>
      <c r="BA11831" s="7"/>
      <c r="BB11831" s="7"/>
      <c r="BC11831" s="7"/>
      <c r="BD11831" s="7"/>
      <c r="BG11831" s="7"/>
      <c r="BH11831" s="7"/>
      <c r="BI11831" s="7"/>
      <c r="BJ11831" s="7"/>
      <c r="BK11831" s="7"/>
      <c r="BL11831" s="7"/>
      <c r="BM11831" s="7"/>
      <c r="BP11831" s="7"/>
      <c r="BQ11831" s="7"/>
      <c r="BR11831" s="7"/>
      <c r="BS11831" s="7"/>
      <c r="BT11831" s="7"/>
      <c r="BU11831" s="7"/>
      <c r="BV11831" s="7"/>
      <c r="BW11831" s="7"/>
    </row>
    <row r="11832" spans="43:75" x14ac:dyDescent="0.2">
      <c r="AQ11832" s="7"/>
      <c r="AR11832" s="7"/>
      <c r="AS11832" s="7"/>
      <c r="AT11832" s="7"/>
      <c r="AU11832" s="7"/>
      <c r="AV11832" s="234"/>
      <c r="AX11832" s="7"/>
      <c r="AY11832" s="7"/>
      <c r="AZ11832" s="7"/>
      <c r="BA11832" s="7"/>
      <c r="BB11832" s="7"/>
      <c r="BC11832" s="7"/>
      <c r="BD11832" s="7"/>
      <c r="BG11832" s="7"/>
      <c r="BH11832" s="7"/>
      <c r="BI11832" s="7"/>
      <c r="BJ11832" s="7"/>
      <c r="BK11832" s="7"/>
      <c r="BL11832" s="7"/>
      <c r="BM11832" s="7"/>
      <c r="BP11832" s="7"/>
      <c r="BQ11832" s="7"/>
      <c r="BR11832" s="7"/>
      <c r="BS11832" s="7"/>
      <c r="BT11832" s="7"/>
      <c r="BU11832" s="7"/>
      <c r="BV11832" s="7"/>
      <c r="BW11832" s="7"/>
    </row>
    <row r="11833" spans="43:75" x14ac:dyDescent="0.2">
      <c r="AQ11833" s="7"/>
      <c r="AR11833" s="7"/>
      <c r="AS11833" s="7"/>
      <c r="AT11833" s="7"/>
      <c r="AU11833" s="7"/>
      <c r="AV11833" s="234"/>
      <c r="AX11833" s="7"/>
      <c r="AY11833" s="7"/>
      <c r="AZ11833" s="7"/>
      <c r="BA11833" s="7"/>
      <c r="BB11833" s="7"/>
      <c r="BC11833" s="7"/>
      <c r="BD11833" s="7"/>
      <c r="BG11833" s="7"/>
      <c r="BH11833" s="7"/>
      <c r="BI11833" s="7"/>
      <c r="BJ11833" s="7"/>
      <c r="BK11833" s="7"/>
      <c r="BL11833" s="7"/>
      <c r="BM11833" s="7"/>
      <c r="BP11833" s="7"/>
      <c r="BQ11833" s="7"/>
      <c r="BR11833" s="7"/>
      <c r="BS11833" s="7"/>
      <c r="BT11833" s="7"/>
      <c r="BU11833" s="7"/>
      <c r="BV11833" s="7"/>
      <c r="BW11833" s="7"/>
    </row>
    <row r="11834" spans="43:75" x14ac:dyDescent="0.2">
      <c r="AQ11834" s="7"/>
      <c r="AR11834" s="7"/>
      <c r="AS11834" s="7"/>
      <c r="AT11834" s="7"/>
      <c r="AU11834" s="7"/>
      <c r="AV11834" s="234"/>
      <c r="AX11834" s="7"/>
      <c r="AY11834" s="7"/>
      <c r="AZ11834" s="7"/>
      <c r="BA11834" s="7"/>
      <c r="BB11834" s="7"/>
      <c r="BC11834" s="7"/>
      <c r="BD11834" s="7"/>
      <c r="BG11834" s="7"/>
      <c r="BH11834" s="7"/>
      <c r="BI11834" s="7"/>
      <c r="BJ11834" s="7"/>
      <c r="BK11834" s="7"/>
      <c r="BL11834" s="7"/>
      <c r="BM11834" s="7"/>
      <c r="BP11834" s="7"/>
      <c r="BQ11834" s="7"/>
      <c r="BR11834" s="7"/>
      <c r="BS11834" s="7"/>
      <c r="BT11834" s="7"/>
      <c r="BU11834" s="7"/>
      <c r="BV11834" s="7"/>
      <c r="BW11834" s="7"/>
    </row>
    <row r="11835" spans="43:75" x14ac:dyDescent="0.2">
      <c r="AQ11835" s="7"/>
      <c r="AR11835" s="7"/>
      <c r="AS11835" s="7"/>
      <c r="AT11835" s="7"/>
      <c r="AU11835" s="7"/>
      <c r="AV11835" s="234"/>
      <c r="AX11835" s="7"/>
      <c r="AY11835" s="7"/>
      <c r="AZ11835" s="7"/>
      <c r="BA11835" s="7"/>
      <c r="BB11835" s="7"/>
      <c r="BC11835" s="7"/>
      <c r="BD11835" s="7"/>
      <c r="BG11835" s="7"/>
      <c r="BH11835" s="7"/>
      <c r="BI11835" s="7"/>
      <c r="BJ11835" s="7"/>
      <c r="BK11835" s="7"/>
      <c r="BL11835" s="7"/>
      <c r="BM11835" s="7"/>
      <c r="BP11835" s="7"/>
      <c r="BQ11835" s="7"/>
      <c r="BR11835" s="7"/>
      <c r="BS11835" s="7"/>
      <c r="BT11835" s="7"/>
      <c r="BU11835" s="7"/>
      <c r="BV11835" s="7"/>
      <c r="BW11835" s="7"/>
    </row>
    <row r="11836" spans="43:75" x14ac:dyDescent="0.2">
      <c r="AQ11836" s="7"/>
      <c r="AR11836" s="7"/>
      <c r="AS11836" s="7"/>
      <c r="AT11836" s="7"/>
      <c r="AU11836" s="7"/>
      <c r="AV11836" s="234"/>
      <c r="AX11836" s="7"/>
      <c r="AY11836" s="7"/>
      <c r="AZ11836" s="7"/>
      <c r="BA11836" s="7"/>
      <c r="BB11836" s="7"/>
      <c r="BC11836" s="7"/>
      <c r="BD11836" s="7"/>
      <c r="BG11836" s="7"/>
      <c r="BH11836" s="7"/>
      <c r="BI11836" s="7"/>
      <c r="BJ11836" s="7"/>
      <c r="BK11836" s="7"/>
      <c r="BL11836" s="7"/>
      <c r="BM11836" s="7"/>
      <c r="BP11836" s="7"/>
      <c r="BQ11836" s="7"/>
      <c r="BR11836" s="7"/>
      <c r="BS11836" s="7"/>
      <c r="BT11836" s="7"/>
      <c r="BU11836" s="7"/>
      <c r="BV11836" s="7"/>
      <c r="BW11836" s="7"/>
    </row>
    <row r="11837" spans="43:75" x14ac:dyDescent="0.2">
      <c r="AQ11837" s="7"/>
      <c r="AR11837" s="7"/>
      <c r="AS11837" s="7"/>
      <c r="AT11837" s="7"/>
      <c r="AU11837" s="7"/>
      <c r="AV11837" s="234"/>
      <c r="AX11837" s="7"/>
      <c r="AY11837" s="7"/>
      <c r="AZ11837" s="7"/>
      <c r="BA11837" s="7"/>
      <c r="BB11837" s="7"/>
      <c r="BC11837" s="7"/>
      <c r="BD11837" s="7"/>
      <c r="BG11837" s="7"/>
      <c r="BH11837" s="7"/>
      <c r="BI11837" s="7"/>
      <c r="BJ11837" s="7"/>
      <c r="BK11837" s="7"/>
      <c r="BL11837" s="7"/>
      <c r="BM11837" s="7"/>
      <c r="BP11837" s="7"/>
      <c r="BQ11837" s="7"/>
      <c r="BR11837" s="7"/>
      <c r="BS11837" s="7"/>
      <c r="BT11837" s="7"/>
      <c r="BU11837" s="7"/>
      <c r="BV11837" s="7"/>
      <c r="BW11837" s="7"/>
    </row>
    <row r="11838" spans="43:75" x14ac:dyDescent="0.2">
      <c r="AQ11838" s="7"/>
      <c r="AR11838" s="7"/>
      <c r="AS11838" s="7"/>
      <c r="AT11838" s="7"/>
      <c r="AU11838" s="7"/>
      <c r="AV11838" s="234"/>
      <c r="AX11838" s="7"/>
      <c r="AY11838" s="7"/>
      <c r="AZ11838" s="7"/>
      <c r="BA11838" s="7"/>
      <c r="BB11838" s="7"/>
      <c r="BC11838" s="7"/>
      <c r="BD11838" s="7"/>
      <c r="BG11838" s="7"/>
      <c r="BH11838" s="7"/>
      <c r="BI11838" s="7"/>
      <c r="BJ11838" s="7"/>
      <c r="BK11838" s="7"/>
      <c r="BL11838" s="7"/>
      <c r="BM11838" s="7"/>
      <c r="BP11838" s="7"/>
      <c r="BQ11838" s="7"/>
      <c r="BR11838" s="7"/>
      <c r="BS11838" s="7"/>
      <c r="BT11838" s="7"/>
      <c r="BU11838" s="7"/>
      <c r="BV11838" s="7"/>
      <c r="BW11838" s="7"/>
    </row>
    <row r="11839" spans="43:75" x14ac:dyDescent="0.2">
      <c r="AQ11839" s="7"/>
      <c r="AR11839" s="7"/>
      <c r="AS11839" s="7"/>
      <c r="AT11839" s="7"/>
      <c r="AU11839" s="7"/>
      <c r="AV11839" s="234"/>
      <c r="AX11839" s="7"/>
      <c r="AY11839" s="7"/>
      <c r="AZ11839" s="7"/>
      <c r="BA11839" s="7"/>
      <c r="BB11839" s="7"/>
      <c r="BC11839" s="7"/>
      <c r="BD11839" s="7"/>
      <c r="BG11839" s="7"/>
      <c r="BH11839" s="7"/>
      <c r="BI11839" s="7"/>
      <c r="BJ11839" s="7"/>
      <c r="BK11839" s="7"/>
      <c r="BL11839" s="7"/>
      <c r="BM11839" s="7"/>
      <c r="BP11839" s="7"/>
      <c r="BQ11839" s="7"/>
      <c r="BR11839" s="7"/>
      <c r="BS11839" s="7"/>
      <c r="BT11839" s="7"/>
      <c r="BU11839" s="7"/>
      <c r="BV11839" s="7"/>
      <c r="BW11839" s="7"/>
    </row>
    <row r="11840" spans="43:75" x14ac:dyDescent="0.2">
      <c r="AQ11840" s="7"/>
      <c r="AR11840" s="7"/>
      <c r="AS11840" s="7"/>
      <c r="AT11840" s="7"/>
      <c r="AU11840" s="7"/>
      <c r="AV11840" s="234"/>
      <c r="AX11840" s="7"/>
      <c r="AY11840" s="7"/>
      <c r="AZ11840" s="7"/>
      <c r="BA11840" s="7"/>
      <c r="BB11840" s="7"/>
      <c r="BC11840" s="7"/>
      <c r="BD11840" s="7"/>
      <c r="BG11840" s="7"/>
      <c r="BH11840" s="7"/>
      <c r="BI11840" s="7"/>
      <c r="BJ11840" s="7"/>
      <c r="BK11840" s="7"/>
      <c r="BL11840" s="7"/>
      <c r="BM11840" s="7"/>
      <c r="BP11840" s="7"/>
      <c r="BQ11840" s="7"/>
      <c r="BR11840" s="7"/>
      <c r="BS11840" s="7"/>
      <c r="BT11840" s="7"/>
      <c r="BU11840" s="7"/>
      <c r="BV11840" s="7"/>
      <c r="BW11840" s="7"/>
    </row>
    <row r="11841" spans="43:75" x14ac:dyDescent="0.2">
      <c r="AQ11841" s="7"/>
      <c r="AR11841" s="7"/>
      <c r="AS11841" s="7"/>
      <c r="AT11841" s="7"/>
      <c r="AU11841" s="7"/>
      <c r="AV11841" s="234"/>
      <c r="AX11841" s="7"/>
      <c r="AY11841" s="7"/>
      <c r="AZ11841" s="7"/>
      <c r="BA11841" s="7"/>
      <c r="BB11841" s="7"/>
      <c r="BC11841" s="7"/>
      <c r="BD11841" s="7"/>
      <c r="BG11841" s="7"/>
      <c r="BH11841" s="7"/>
      <c r="BI11841" s="7"/>
      <c r="BJ11841" s="7"/>
      <c r="BK11841" s="7"/>
      <c r="BL11841" s="7"/>
      <c r="BM11841" s="7"/>
      <c r="BP11841" s="7"/>
      <c r="BQ11841" s="7"/>
      <c r="BR11841" s="7"/>
      <c r="BS11841" s="7"/>
      <c r="BT11841" s="7"/>
      <c r="BU11841" s="7"/>
      <c r="BV11841" s="7"/>
      <c r="BW11841" s="7"/>
    </row>
    <row r="11842" spans="43:75" x14ac:dyDescent="0.2">
      <c r="AQ11842" s="7"/>
      <c r="AR11842" s="7"/>
      <c r="AS11842" s="7"/>
      <c r="AT11842" s="7"/>
      <c r="AU11842" s="7"/>
      <c r="AV11842" s="234"/>
      <c r="AX11842" s="7"/>
      <c r="AY11842" s="7"/>
      <c r="AZ11842" s="7"/>
      <c r="BA11842" s="7"/>
      <c r="BB11842" s="7"/>
      <c r="BC11842" s="7"/>
      <c r="BD11842" s="7"/>
      <c r="BG11842" s="7"/>
      <c r="BH11842" s="7"/>
      <c r="BI11842" s="7"/>
      <c r="BJ11842" s="7"/>
      <c r="BK11842" s="7"/>
      <c r="BL11842" s="7"/>
      <c r="BM11842" s="7"/>
      <c r="BP11842" s="7"/>
      <c r="BQ11842" s="7"/>
      <c r="BR11842" s="7"/>
      <c r="BS11842" s="7"/>
      <c r="BT11842" s="7"/>
      <c r="BU11842" s="7"/>
      <c r="BV11842" s="7"/>
      <c r="BW11842" s="7"/>
    </row>
    <row r="11843" spans="43:75" x14ac:dyDescent="0.2">
      <c r="AQ11843" s="7"/>
      <c r="AR11843" s="7"/>
      <c r="AS11843" s="7"/>
      <c r="AT11843" s="7"/>
      <c r="AU11843" s="7"/>
      <c r="AV11843" s="234"/>
      <c r="AX11843" s="7"/>
      <c r="AY11843" s="7"/>
      <c r="AZ11843" s="7"/>
      <c r="BA11843" s="7"/>
      <c r="BB11843" s="7"/>
      <c r="BC11843" s="7"/>
      <c r="BD11843" s="7"/>
      <c r="BG11843" s="7"/>
      <c r="BH11843" s="7"/>
      <c r="BI11843" s="7"/>
      <c r="BJ11843" s="7"/>
      <c r="BK11843" s="7"/>
      <c r="BL11843" s="7"/>
      <c r="BM11843" s="7"/>
      <c r="BP11843" s="7"/>
      <c r="BQ11843" s="7"/>
      <c r="BR11843" s="7"/>
      <c r="BS11843" s="7"/>
      <c r="BT11843" s="7"/>
      <c r="BU11843" s="7"/>
      <c r="BV11843" s="7"/>
      <c r="BW11843" s="7"/>
    </row>
    <row r="11844" spans="43:75" x14ac:dyDescent="0.2">
      <c r="AQ11844" s="7"/>
      <c r="AR11844" s="7"/>
      <c r="AS11844" s="7"/>
      <c r="AT11844" s="7"/>
      <c r="AU11844" s="7"/>
      <c r="AV11844" s="234"/>
      <c r="AX11844" s="7"/>
      <c r="AY11844" s="7"/>
      <c r="AZ11844" s="7"/>
      <c r="BA11844" s="7"/>
      <c r="BB11844" s="7"/>
      <c r="BC11844" s="7"/>
      <c r="BD11844" s="7"/>
      <c r="BG11844" s="7"/>
      <c r="BH11844" s="7"/>
      <c r="BI11844" s="7"/>
      <c r="BJ11844" s="7"/>
      <c r="BK11844" s="7"/>
      <c r="BL11844" s="7"/>
      <c r="BM11844" s="7"/>
      <c r="BP11844" s="7"/>
      <c r="BQ11844" s="7"/>
      <c r="BR11844" s="7"/>
      <c r="BS11844" s="7"/>
      <c r="BT11844" s="7"/>
      <c r="BU11844" s="7"/>
      <c r="BV11844" s="7"/>
      <c r="BW11844" s="7"/>
    </row>
    <row r="11845" spans="43:75" x14ac:dyDescent="0.2">
      <c r="AQ11845" s="7"/>
      <c r="AR11845" s="7"/>
      <c r="AS11845" s="7"/>
      <c r="AT11845" s="7"/>
      <c r="AU11845" s="7"/>
      <c r="AV11845" s="234"/>
      <c r="AX11845" s="7"/>
      <c r="AY11845" s="7"/>
      <c r="AZ11845" s="7"/>
      <c r="BA11845" s="7"/>
      <c r="BB11845" s="7"/>
      <c r="BC11845" s="7"/>
      <c r="BD11845" s="7"/>
      <c r="BG11845" s="7"/>
      <c r="BH11845" s="7"/>
      <c r="BI11845" s="7"/>
      <c r="BJ11845" s="7"/>
      <c r="BK11845" s="7"/>
      <c r="BL11845" s="7"/>
      <c r="BM11845" s="7"/>
      <c r="BP11845" s="7"/>
      <c r="BQ11845" s="7"/>
      <c r="BR11845" s="7"/>
      <c r="BS11845" s="7"/>
      <c r="BT11845" s="7"/>
      <c r="BU11845" s="7"/>
      <c r="BV11845" s="7"/>
      <c r="BW11845" s="7"/>
    </row>
    <row r="11846" spans="43:75" x14ac:dyDescent="0.2">
      <c r="AQ11846" s="7"/>
      <c r="AR11846" s="7"/>
      <c r="AS11846" s="7"/>
      <c r="AT11846" s="7"/>
      <c r="AU11846" s="7"/>
      <c r="AV11846" s="234"/>
      <c r="AX11846" s="7"/>
      <c r="AY11846" s="7"/>
      <c r="AZ11846" s="7"/>
      <c r="BA11846" s="7"/>
      <c r="BB11846" s="7"/>
      <c r="BC11846" s="7"/>
      <c r="BD11846" s="7"/>
      <c r="BG11846" s="7"/>
      <c r="BH11846" s="7"/>
      <c r="BI11846" s="7"/>
      <c r="BJ11846" s="7"/>
      <c r="BK11846" s="7"/>
      <c r="BL11846" s="7"/>
      <c r="BM11846" s="7"/>
      <c r="BP11846" s="7"/>
      <c r="BQ11846" s="7"/>
      <c r="BR11846" s="7"/>
      <c r="BS11846" s="7"/>
      <c r="BT11846" s="7"/>
      <c r="BU11846" s="7"/>
      <c r="BV11846" s="7"/>
      <c r="BW11846" s="7"/>
    </row>
    <row r="11847" spans="43:75" x14ac:dyDescent="0.2">
      <c r="AQ11847" s="7"/>
      <c r="AR11847" s="7"/>
      <c r="AS11847" s="7"/>
      <c r="AT11847" s="7"/>
      <c r="AU11847" s="7"/>
      <c r="AV11847" s="234"/>
      <c r="AX11847" s="7"/>
      <c r="AY11847" s="7"/>
      <c r="AZ11847" s="7"/>
      <c r="BA11847" s="7"/>
      <c r="BB11847" s="7"/>
      <c r="BC11847" s="7"/>
      <c r="BD11847" s="7"/>
      <c r="BG11847" s="7"/>
      <c r="BH11847" s="7"/>
      <c r="BI11847" s="7"/>
      <c r="BJ11847" s="7"/>
      <c r="BK11847" s="7"/>
      <c r="BL11847" s="7"/>
      <c r="BM11847" s="7"/>
      <c r="BP11847" s="7"/>
      <c r="BQ11847" s="7"/>
      <c r="BR11847" s="7"/>
      <c r="BS11847" s="7"/>
      <c r="BT11847" s="7"/>
      <c r="BU11847" s="7"/>
      <c r="BV11847" s="7"/>
      <c r="BW11847" s="7"/>
    </row>
    <row r="11848" spans="43:75" x14ac:dyDescent="0.2">
      <c r="AQ11848" s="7"/>
      <c r="AR11848" s="7"/>
      <c r="AS11848" s="7"/>
      <c r="AT11848" s="7"/>
      <c r="AU11848" s="7"/>
      <c r="AV11848" s="234"/>
      <c r="AX11848" s="7"/>
      <c r="AY11848" s="7"/>
      <c r="AZ11848" s="7"/>
      <c r="BA11848" s="7"/>
      <c r="BB11848" s="7"/>
      <c r="BC11848" s="7"/>
      <c r="BD11848" s="7"/>
      <c r="BG11848" s="7"/>
      <c r="BH11848" s="7"/>
      <c r="BI11848" s="7"/>
      <c r="BJ11848" s="7"/>
      <c r="BK11848" s="7"/>
      <c r="BL11848" s="7"/>
      <c r="BM11848" s="7"/>
      <c r="BP11848" s="7"/>
      <c r="BQ11848" s="7"/>
      <c r="BR11848" s="7"/>
      <c r="BS11848" s="7"/>
      <c r="BT11848" s="7"/>
      <c r="BU11848" s="7"/>
      <c r="BV11848" s="7"/>
      <c r="BW11848" s="7"/>
    </row>
    <row r="11849" spans="43:75" x14ac:dyDescent="0.2">
      <c r="AQ11849" s="7"/>
      <c r="AR11849" s="7"/>
      <c r="AS11849" s="7"/>
      <c r="AT11849" s="7"/>
      <c r="AU11849" s="7"/>
      <c r="AV11849" s="234"/>
      <c r="AX11849" s="7"/>
      <c r="AY11849" s="7"/>
      <c r="AZ11849" s="7"/>
      <c r="BA11849" s="7"/>
      <c r="BB11849" s="7"/>
      <c r="BC11849" s="7"/>
      <c r="BD11849" s="7"/>
      <c r="BG11849" s="7"/>
      <c r="BH11849" s="7"/>
      <c r="BI11849" s="7"/>
      <c r="BJ11849" s="7"/>
      <c r="BK11849" s="7"/>
      <c r="BL11849" s="7"/>
      <c r="BM11849" s="7"/>
      <c r="BP11849" s="7"/>
      <c r="BQ11849" s="7"/>
      <c r="BR11849" s="7"/>
      <c r="BS11849" s="7"/>
      <c r="BT11849" s="7"/>
      <c r="BU11849" s="7"/>
      <c r="BV11849" s="7"/>
      <c r="BW11849" s="7"/>
    </row>
    <row r="11850" spans="43:75" x14ac:dyDescent="0.2">
      <c r="AQ11850" s="7"/>
      <c r="AR11850" s="7"/>
      <c r="AS11850" s="7"/>
      <c r="AT11850" s="7"/>
      <c r="AU11850" s="7"/>
      <c r="AV11850" s="234"/>
      <c r="AX11850" s="7"/>
      <c r="AY11850" s="7"/>
      <c r="AZ11850" s="7"/>
      <c r="BA11850" s="7"/>
      <c r="BB11850" s="7"/>
      <c r="BC11850" s="7"/>
      <c r="BD11850" s="7"/>
      <c r="BG11850" s="7"/>
      <c r="BH11850" s="7"/>
      <c r="BI11850" s="7"/>
      <c r="BJ11850" s="7"/>
      <c r="BK11850" s="7"/>
      <c r="BL11850" s="7"/>
      <c r="BM11850" s="7"/>
      <c r="BP11850" s="7"/>
      <c r="BQ11850" s="7"/>
      <c r="BR11850" s="7"/>
      <c r="BS11850" s="7"/>
      <c r="BT11850" s="7"/>
      <c r="BU11850" s="7"/>
      <c r="BV11850" s="7"/>
      <c r="BW11850" s="7"/>
    </row>
    <row r="11851" spans="43:75" x14ac:dyDescent="0.2">
      <c r="AQ11851" s="7"/>
      <c r="AR11851" s="7"/>
      <c r="AS11851" s="7"/>
      <c r="AT11851" s="7"/>
      <c r="AU11851" s="7"/>
      <c r="AV11851" s="234"/>
      <c r="AX11851" s="7"/>
      <c r="AY11851" s="7"/>
      <c r="AZ11851" s="7"/>
      <c r="BA11851" s="7"/>
      <c r="BB11851" s="7"/>
      <c r="BC11851" s="7"/>
      <c r="BD11851" s="7"/>
      <c r="BG11851" s="7"/>
      <c r="BH11851" s="7"/>
      <c r="BI11851" s="7"/>
      <c r="BJ11851" s="7"/>
      <c r="BK11851" s="7"/>
      <c r="BL11851" s="7"/>
      <c r="BM11851" s="7"/>
      <c r="BP11851" s="7"/>
      <c r="BQ11851" s="7"/>
      <c r="BR11851" s="7"/>
      <c r="BS11851" s="7"/>
      <c r="BT11851" s="7"/>
      <c r="BU11851" s="7"/>
      <c r="BV11851" s="7"/>
      <c r="BW11851" s="7"/>
    </row>
    <row r="11852" spans="43:75" x14ac:dyDescent="0.2">
      <c r="AQ11852" s="7"/>
      <c r="AR11852" s="7"/>
      <c r="AS11852" s="7"/>
      <c r="AT11852" s="7"/>
      <c r="AU11852" s="7"/>
      <c r="AV11852" s="234"/>
      <c r="AX11852" s="7"/>
      <c r="AY11852" s="7"/>
      <c r="AZ11852" s="7"/>
      <c r="BA11852" s="7"/>
      <c r="BB11852" s="7"/>
      <c r="BC11852" s="7"/>
      <c r="BD11852" s="7"/>
      <c r="BG11852" s="7"/>
      <c r="BH11852" s="7"/>
      <c r="BI11852" s="7"/>
      <c r="BJ11852" s="7"/>
      <c r="BK11852" s="7"/>
      <c r="BL11852" s="7"/>
      <c r="BM11852" s="7"/>
      <c r="BP11852" s="7"/>
      <c r="BQ11852" s="7"/>
      <c r="BR11852" s="7"/>
      <c r="BS11852" s="7"/>
      <c r="BT11852" s="7"/>
      <c r="BU11852" s="7"/>
      <c r="BV11852" s="7"/>
      <c r="BW11852" s="7"/>
    </row>
    <row r="11853" spans="43:75" x14ac:dyDescent="0.2">
      <c r="AQ11853" s="7"/>
      <c r="AR11853" s="7"/>
      <c r="AS11853" s="7"/>
      <c r="AT11853" s="7"/>
      <c r="AU11853" s="7"/>
      <c r="AV11853" s="234"/>
      <c r="AX11853" s="7"/>
      <c r="AY11853" s="7"/>
      <c r="AZ11853" s="7"/>
      <c r="BA11853" s="7"/>
      <c r="BB11853" s="7"/>
      <c r="BC11853" s="7"/>
      <c r="BD11853" s="7"/>
      <c r="BG11853" s="7"/>
      <c r="BH11853" s="7"/>
      <c r="BI11853" s="7"/>
      <c r="BJ11853" s="7"/>
      <c r="BK11853" s="7"/>
      <c r="BL11853" s="7"/>
      <c r="BM11853" s="7"/>
      <c r="BP11853" s="7"/>
      <c r="BQ11853" s="7"/>
      <c r="BR11853" s="7"/>
      <c r="BS11853" s="7"/>
      <c r="BT11853" s="7"/>
      <c r="BU11853" s="7"/>
      <c r="BV11853" s="7"/>
      <c r="BW11853" s="7"/>
    </row>
    <row r="11854" spans="43:75" x14ac:dyDescent="0.2">
      <c r="AQ11854" s="7"/>
      <c r="AR11854" s="7"/>
      <c r="AS11854" s="7"/>
      <c r="AT11854" s="7"/>
      <c r="AU11854" s="7"/>
      <c r="AV11854" s="234"/>
      <c r="AX11854" s="7"/>
      <c r="AY11854" s="7"/>
      <c r="AZ11854" s="7"/>
      <c r="BA11854" s="7"/>
      <c r="BB11854" s="7"/>
      <c r="BC11854" s="7"/>
      <c r="BD11854" s="7"/>
      <c r="BG11854" s="7"/>
      <c r="BH11854" s="7"/>
      <c r="BI11854" s="7"/>
      <c r="BJ11854" s="7"/>
      <c r="BK11854" s="7"/>
      <c r="BL11854" s="7"/>
      <c r="BM11854" s="7"/>
      <c r="BP11854" s="7"/>
      <c r="BQ11854" s="7"/>
      <c r="BR11854" s="7"/>
      <c r="BS11854" s="7"/>
      <c r="BT11854" s="7"/>
      <c r="BU11854" s="7"/>
      <c r="BV11854" s="7"/>
      <c r="BW11854" s="7"/>
    </row>
    <row r="11855" spans="43:75" x14ac:dyDescent="0.2">
      <c r="AQ11855" s="7"/>
      <c r="AR11855" s="7"/>
      <c r="AS11855" s="7"/>
      <c r="AT11855" s="7"/>
      <c r="AU11855" s="7"/>
      <c r="AV11855" s="234"/>
      <c r="AX11855" s="7"/>
      <c r="AY11855" s="7"/>
      <c r="AZ11855" s="7"/>
      <c r="BA11855" s="7"/>
      <c r="BB11855" s="7"/>
      <c r="BC11855" s="7"/>
      <c r="BD11855" s="7"/>
      <c r="BG11855" s="7"/>
      <c r="BH11855" s="7"/>
      <c r="BI11855" s="7"/>
      <c r="BJ11855" s="7"/>
      <c r="BK11855" s="7"/>
      <c r="BL11855" s="7"/>
      <c r="BM11855" s="7"/>
      <c r="BP11855" s="7"/>
      <c r="BQ11855" s="7"/>
      <c r="BR11855" s="7"/>
      <c r="BS11855" s="7"/>
      <c r="BT11855" s="7"/>
      <c r="BU11855" s="7"/>
      <c r="BV11855" s="7"/>
      <c r="BW11855" s="7"/>
    </row>
    <row r="11856" spans="43:75" x14ac:dyDescent="0.2">
      <c r="AQ11856" s="7"/>
      <c r="AR11856" s="7"/>
      <c r="AS11856" s="7"/>
      <c r="AT11856" s="7"/>
      <c r="AU11856" s="7"/>
      <c r="AV11856" s="234"/>
      <c r="AX11856" s="7"/>
      <c r="AY11856" s="7"/>
      <c r="AZ11856" s="7"/>
      <c r="BA11856" s="7"/>
      <c r="BB11856" s="7"/>
      <c r="BC11856" s="7"/>
      <c r="BD11856" s="7"/>
      <c r="BG11856" s="7"/>
      <c r="BH11856" s="7"/>
      <c r="BI11856" s="7"/>
      <c r="BJ11856" s="7"/>
      <c r="BK11856" s="7"/>
      <c r="BL11856" s="7"/>
      <c r="BM11856" s="7"/>
      <c r="BP11856" s="7"/>
      <c r="BQ11856" s="7"/>
      <c r="BR11856" s="7"/>
      <c r="BS11856" s="7"/>
      <c r="BT11856" s="7"/>
      <c r="BU11856" s="7"/>
      <c r="BV11856" s="7"/>
      <c r="BW11856" s="7"/>
    </row>
    <row r="11857" spans="43:75" x14ac:dyDescent="0.2">
      <c r="AQ11857" s="7"/>
      <c r="AR11857" s="7"/>
      <c r="AS11857" s="7"/>
      <c r="AT11857" s="7"/>
      <c r="AU11857" s="7"/>
      <c r="AV11857" s="234"/>
      <c r="AX11857" s="7"/>
      <c r="AY11857" s="7"/>
      <c r="AZ11857" s="7"/>
      <c r="BA11857" s="7"/>
      <c r="BB11857" s="7"/>
      <c r="BC11857" s="7"/>
      <c r="BD11857" s="7"/>
      <c r="BG11857" s="7"/>
      <c r="BH11857" s="7"/>
      <c r="BI11857" s="7"/>
      <c r="BJ11857" s="7"/>
      <c r="BK11857" s="7"/>
      <c r="BL11857" s="7"/>
      <c r="BM11857" s="7"/>
      <c r="BP11857" s="7"/>
      <c r="BQ11857" s="7"/>
      <c r="BR11857" s="7"/>
      <c r="BS11857" s="7"/>
      <c r="BT11857" s="7"/>
      <c r="BU11857" s="7"/>
      <c r="BV11857" s="7"/>
      <c r="BW11857" s="7"/>
    </row>
    <row r="11858" spans="43:75" x14ac:dyDescent="0.2">
      <c r="AQ11858" s="7"/>
      <c r="AR11858" s="7"/>
      <c r="AS11858" s="7"/>
      <c r="AT11858" s="7"/>
      <c r="AU11858" s="7"/>
      <c r="AV11858" s="234"/>
      <c r="AX11858" s="7"/>
      <c r="AY11858" s="7"/>
      <c r="AZ11858" s="7"/>
      <c r="BA11858" s="7"/>
      <c r="BB11858" s="7"/>
      <c r="BC11858" s="7"/>
      <c r="BD11858" s="7"/>
      <c r="BG11858" s="7"/>
      <c r="BH11858" s="7"/>
      <c r="BI11858" s="7"/>
      <c r="BJ11858" s="7"/>
      <c r="BK11858" s="7"/>
      <c r="BL11858" s="7"/>
      <c r="BM11858" s="7"/>
      <c r="BP11858" s="7"/>
      <c r="BQ11858" s="7"/>
      <c r="BR11858" s="7"/>
      <c r="BS11858" s="7"/>
      <c r="BT11858" s="7"/>
      <c r="BU11858" s="7"/>
      <c r="BV11858" s="7"/>
      <c r="BW11858" s="7"/>
    </row>
    <row r="11859" spans="43:75" x14ac:dyDescent="0.2">
      <c r="AQ11859" s="7"/>
      <c r="AR11859" s="7"/>
      <c r="AS11859" s="7"/>
      <c r="AT11859" s="7"/>
      <c r="AU11859" s="7"/>
      <c r="AV11859" s="234"/>
      <c r="AX11859" s="7"/>
      <c r="AY11859" s="7"/>
      <c r="AZ11859" s="7"/>
      <c r="BA11859" s="7"/>
      <c r="BB11859" s="7"/>
      <c r="BC11859" s="7"/>
      <c r="BD11859" s="7"/>
      <c r="BG11859" s="7"/>
      <c r="BH11859" s="7"/>
      <c r="BI11859" s="7"/>
      <c r="BJ11859" s="7"/>
      <c r="BK11859" s="7"/>
      <c r="BL11859" s="7"/>
      <c r="BM11859" s="7"/>
      <c r="BP11859" s="7"/>
      <c r="BQ11859" s="7"/>
      <c r="BR11859" s="7"/>
      <c r="BS11859" s="7"/>
      <c r="BT11859" s="7"/>
      <c r="BU11859" s="7"/>
      <c r="BV11859" s="7"/>
      <c r="BW11859" s="7"/>
    </row>
    <row r="11860" spans="43:75" x14ac:dyDescent="0.2">
      <c r="AQ11860" s="7"/>
      <c r="AR11860" s="7"/>
      <c r="AS11860" s="7"/>
      <c r="AT11860" s="7"/>
      <c r="AU11860" s="7"/>
      <c r="AV11860" s="234"/>
      <c r="AX11860" s="7"/>
      <c r="AY11860" s="7"/>
      <c r="AZ11860" s="7"/>
      <c r="BA11860" s="7"/>
      <c r="BB11860" s="7"/>
      <c r="BC11860" s="7"/>
      <c r="BD11860" s="7"/>
      <c r="BG11860" s="7"/>
      <c r="BH11860" s="7"/>
      <c r="BI11860" s="7"/>
      <c r="BJ11860" s="7"/>
      <c r="BK11860" s="7"/>
      <c r="BL11860" s="7"/>
      <c r="BM11860" s="7"/>
      <c r="BP11860" s="7"/>
      <c r="BQ11860" s="7"/>
      <c r="BR11860" s="7"/>
      <c r="BS11860" s="7"/>
      <c r="BT11860" s="7"/>
      <c r="BU11860" s="7"/>
      <c r="BV11860" s="7"/>
      <c r="BW11860" s="7"/>
    </row>
    <row r="11861" spans="43:75" x14ac:dyDescent="0.2">
      <c r="AQ11861" s="7"/>
      <c r="AR11861" s="7"/>
      <c r="AS11861" s="7"/>
      <c r="AT11861" s="7"/>
      <c r="AU11861" s="7"/>
      <c r="AV11861" s="234"/>
      <c r="AX11861" s="7"/>
      <c r="AY11861" s="7"/>
      <c r="AZ11861" s="7"/>
      <c r="BA11861" s="7"/>
      <c r="BB11861" s="7"/>
      <c r="BC11861" s="7"/>
      <c r="BD11861" s="7"/>
      <c r="BG11861" s="7"/>
      <c r="BH11861" s="7"/>
      <c r="BI11861" s="7"/>
      <c r="BJ11861" s="7"/>
      <c r="BK11861" s="7"/>
      <c r="BL11861" s="7"/>
      <c r="BM11861" s="7"/>
      <c r="BP11861" s="7"/>
      <c r="BQ11861" s="7"/>
      <c r="BR11861" s="7"/>
      <c r="BS11861" s="7"/>
      <c r="BT11861" s="7"/>
      <c r="BU11861" s="7"/>
      <c r="BV11861" s="7"/>
      <c r="BW11861" s="7"/>
    </row>
    <row r="11862" spans="43:75" x14ac:dyDescent="0.2">
      <c r="AQ11862" s="7"/>
      <c r="AR11862" s="7"/>
      <c r="AS11862" s="7"/>
      <c r="AT11862" s="7"/>
      <c r="AU11862" s="7"/>
      <c r="AV11862" s="234"/>
      <c r="AX11862" s="7"/>
      <c r="AY11862" s="7"/>
      <c r="AZ11862" s="7"/>
      <c r="BA11862" s="7"/>
      <c r="BB11862" s="7"/>
      <c r="BC11862" s="7"/>
      <c r="BD11862" s="7"/>
      <c r="BG11862" s="7"/>
      <c r="BH11862" s="7"/>
      <c r="BI11862" s="7"/>
      <c r="BJ11862" s="7"/>
      <c r="BK11862" s="7"/>
      <c r="BL11862" s="7"/>
      <c r="BM11862" s="7"/>
      <c r="BP11862" s="7"/>
      <c r="BQ11862" s="7"/>
      <c r="BR11862" s="7"/>
      <c r="BS11862" s="7"/>
      <c r="BT11862" s="7"/>
      <c r="BU11862" s="7"/>
      <c r="BV11862" s="7"/>
      <c r="BW11862" s="7"/>
    </row>
    <row r="11863" spans="43:75" x14ac:dyDescent="0.2">
      <c r="AQ11863" s="7"/>
      <c r="AR11863" s="7"/>
      <c r="AS11863" s="7"/>
      <c r="AT11863" s="7"/>
      <c r="AU11863" s="7"/>
      <c r="AV11863" s="234"/>
      <c r="AX11863" s="7"/>
      <c r="AY11863" s="7"/>
      <c r="AZ11863" s="7"/>
      <c r="BA11863" s="7"/>
      <c r="BB11863" s="7"/>
      <c r="BC11863" s="7"/>
      <c r="BD11863" s="7"/>
      <c r="BG11863" s="7"/>
      <c r="BH11863" s="7"/>
      <c r="BI11863" s="7"/>
      <c r="BJ11863" s="7"/>
      <c r="BK11863" s="7"/>
      <c r="BL11863" s="7"/>
      <c r="BM11863" s="7"/>
      <c r="BP11863" s="7"/>
      <c r="BQ11863" s="7"/>
      <c r="BR11863" s="7"/>
      <c r="BS11863" s="7"/>
      <c r="BT11863" s="7"/>
      <c r="BU11863" s="7"/>
      <c r="BV11863" s="7"/>
      <c r="BW11863" s="7"/>
    </row>
    <row r="11864" spans="43:75" x14ac:dyDescent="0.2">
      <c r="AQ11864" s="7"/>
      <c r="AR11864" s="7"/>
      <c r="AS11864" s="7"/>
      <c r="AT11864" s="7"/>
      <c r="AU11864" s="7"/>
      <c r="AV11864" s="234"/>
      <c r="AX11864" s="7"/>
      <c r="AY11864" s="7"/>
      <c r="AZ11864" s="7"/>
      <c r="BA11864" s="7"/>
      <c r="BB11864" s="7"/>
      <c r="BC11864" s="7"/>
      <c r="BD11864" s="7"/>
      <c r="BG11864" s="7"/>
      <c r="BH11864" s="7"/>
      <c r="BI11864" s="7"/>
      <c r="BJ11864" s="7"/>
      <c r="BK11864" s="7"/>
      <c r="BL11864" s="7"/>
      <c r="BM11864" s="7"/>
      <c r="BP11864" s="7"/>
      <c r="BQ11864" s="7"/>
      <c r="BR11864" s="7"/>
      <c r="BS11864" s="7"/>
      <c r="BT11864" s="7"/>
      <c r="BU11864" s="7"/>
      <c r="BV11864" s="7"/>
      <c r="BW11864" s="7"/>
    </row>
    <row r="11865" spans="43:75" x14ac:dyDescent="0.2">
      <c r="AQ11865" s="7"/>
      <c r="AR11865" s="7"/>
      <c r="AS11865" s="7"/>
      <c r="AT11865" s="7"/>
      <c r="AU11865" s="7"/>
      <c r="AV11865" s="234"/>
      <c r="AX11865" s="7"/>
      <c r="AY11865" s="7"/>
      <c r="AZ11865" s="7"/>
      <c r="BA11865" s="7"/>
      <c r="BB11865" s="7"/>
      <c r="BC11865" s="7"/>
      <c r="BD11865" s="7"/>
      <c r="BG11865" s="7"/>
      <c r="BH11865" s="7"/>
      <c r="BI11865" s="7"/>
      <c r="BJ11865" s="7"/>
      <c r="BK11865" s="7"/>
      <c r="BL11865" s="7"/>
      <c r="BM11865" s="7"/>
      <c r="BP11865" s="7"/>
      <c r="BQ11865" s="7"/>
      <c r="BR11865" s="7"/>
      <c r="BS11865" s="7"/>
      <c r="BT11865" s="7"/>
      <c r="BU11865" s="7"/>
      <c r="BV11865" s="7"/>
      <c r="BW11865" s="7"/>
    </row>
    <row r="11866" spans="43:75" x14ac:dyDescent="0.2">
      <c r="AQ11866" s="7"/>
      <c r="AR11866" s="7"/>
      <c r="AS11866" s="7"/>
      <c r="AT11866" s="7"/>
      <c r="AU11866" s="7"/>
      <c r="AV11866" s="234"/>
      <c r="AX11866" s="7"/>
      <c r="AY11866" s="7"/>
      <c r="AZ11866" s="7"/>
      <c r="BA11866" s="7"/>
      <c r="BB11866" s="7"/>
      <c r="BC11866" s="7"/>
      <c r="BD11866" s="7"/>
      <c r="BG11866" s="7"/>
      <c r="BH11866" s="7"/>
      <c r="BI11866" s="7"/>
      <c r="BJ11866" s="7"/>
      <c r="BK11866" s="7"/>
      <c r="BL11866" s="7"/>
      <c r="BM11866" s="7"/>
      <c r="BP11866" s="7"/>
      <c r="BQ11866" s="7"/>
      <c r="BR11866" s="7"/>
      <c r="BS11866" s="7"/>
      <c r="BT11866" s="7"/>
      <c r="BU11866" s="7"/>
      <c r="BV11866" s="7"/>
      <c r="BW11866" s="7"/>
    </row>
    <row r="11867" spans="43:75" x14ac:dyDescent="0.2">
      <c r="AQ11867" s="7"/>
      <c r="AR11867" s="7"/>
      <c r="AS11867" s="7"/>
      <c r="AT11867" s="7"/>
      <c r="AU11867" s="7"/>
      <c r="AV11867" s="234"/>
      <c r="AX11867" s="7"/>
      <c r="AY11867" s="7"/>
      <c r="AZ11867" s="7"/>
      <c r="BA11867" s="7"/>
      <c r="BB11867" s="7"/>
      <c r="BC11867" s="7"/>
      <c r="BD11867" s="7"/>
      <c r="BG11867" s="7"/>
      <c r="BH11867" s="7"/>
      <c r="BI11867" s="7"/>
      <c r="BJ11867" s="7"/>
      <c r="BK11867" s="7"/>
      <c r="BL11867" s="7"/>
      <c r="BM11867" s="7"/>
      <c r="BP11867" s="7"/>
      <c r="BQ11867" s="7"/>
      <c r="BR11867" s="7"/>
      <c r="BS11867" s="7"/>
      <c r="BT11867" s="7"/>
      <c r="BU11867" s="7"/>
      <c r="BV11867" s="7"/>
      <c r="BW11867" s="7"/>
    </row>
    <row r="11868" spans="43:75" x14ac:dyDescent="0.2">
      <c r="AQ11868" s="7"/>
      <c r="AR11868" s="7"/>
      <c r="AS11868" s="7"/>
      <c r="AT11868" s="7"/>
      <c r="AU11868" s="7"/>
      <c r="AV11868" s="234"/>
      <c r="AX11868" s="7"/>
      <c r="AY11868" s="7"/>
      <c r="AZ11868" s="7"/>
      <c r="BA11868" s="7"/>
      <c r="BB11868" s="7"/>
      <c r="BC11868" s="7"/>
      <c r="BD11868" s="7"/>
      <c r="BG11868" s="7"/>
      <c r="BH11868" s="7"/>
      <c r="BI11868" s="7"/>
      <c r="BJ11868" s="7"/>
      <c r="BK11868" s="7"/>
      <c r="BL11868" s="7"/>
      <c r="BM11868" s="7"/>
      <c r="BP11868" s="7"/>
      <c r="BQ11868" s="7"/>
      <c r="BR11868" s="7"/>
      <c r="BS11868" s="7"/>
      <c r="BT11868" s="7"/>
      <c r="BU11868" s="7"/>
      <c r="BV11868" s="7"/>
      <c r="BW11868" s="7"/>
    </row>
    <row r="11869" spans="43:75" x14ac:dyDescent="0.2">
      <c r="AQ11869" s="7"/>
      <c r="AR11869" s="7"/>
      <c r="AS11869" s="7"/>
      <c r="AT11869" s="7"/>
      <c r="AU11869" s="7"/>
      <c r="AV11869" s="234"/>
      <c r="AX11869" s="7"/>
      <c r="AY11869" s="7"/>
      <c r="AZ11869" s="7"/>
      <c r="BA11869" s="7"/>
      <c r="BB11869" s="7"/>
      <c r="BC11869" s="7"/>
      <c r="BD11869" s="7"/>
      <c r="BG11869" s="7"/>
      <c r="BH11869" s="7"/>
      <c r="BI11869" s="7"/>
      <c r="BJ11869" s="7"/>
      <c r="BK11869" s="7"/>
      <c r="BL11869" s="7"/>
      <c r="BM11869" s="7"/>
      <c r="BP11869" s="7"/>
      <c r="BQ11869" s="7"/>
      <c r="BR11869" s="7"/>
      <c r="BS11869" s="7"/>
      <c r="BT11869" s="7"/>
      <c r="BU11869" s="7"/>
      <c r="BV11869" s="7"/>
      <c r="BW11869" s="7"/>
    </row>
    <row r="11870" spans="43:75" x14ac:dyDescent="0.2">
      <c r="AQ11870" s="7"/>
      <c r="AR11870" s="7"/>
      <c r="AS11870" s="7"/>
      <c r="AT11870" s="7"/>
      <c r="AU11870" s="7"/>
      <c r="AV11870" s="234"/>
      <c r="AX11870" s="7"/>
      <c r="AY11870" s="7"/>
      <c r="AZ11870" s="7"/>
      <c r="BA11870" s="7"/>
      <c r="BB11870" s="7"/>
      <c r="BC11870" s="7"/>
      <c r="BD11870" s="7"/>
      <c r="BG11870" s="7"/>
      <c r="BH11870" s="7"/>
      <c r="BI11870" s="7"/>
      <c r="BJ11870" s="7"/>
      <c r="BK11870" s="7"/>
      <c r="BL11870" s="7"/>
      <c r="BM11870" s="7"/>
      <c r="BP11870" s="7"/>
      <c r="BQ11870" s="7"/>
      <c r="BR11870" s="7"/>
      <c r="BS11870" s="7"/>
      <c r="BT11870" s="7"/>
      <c r="BU11870" s="7"/>
      <c r="BV11870" s="7"/>
      <c r="BW11870" s="7"/>
    </row>
    <row r="11871" spans="43:75" x14ac:dyDescent="0.2">
      <c r="AQ11871" s="7"/>
      <c r="AR11871" s="7"/>
      <c r="AS11871" s="7"/>
      <c r="AT11871" s="7"/>
      <c r="AU11871" s="7"/>
      <c r="AV11871" s="234"/>
      <c r="AX11871" s="7"/>
      <c r="AY11871" s="7"/>
      <c r="AZ11871" s="7"/>
      <c r="BA11871" s="7"/>
      <c r="BB11871" s="7"/>
      <c r="BC11871" s="7"/>
      <c r="BD11871" s="7"/>
      <c r="BG11871" s="7"/>
      <c r="BH11871" s="7"/>
      <c r="BI11871" s="7"/>
      <c r="BJ11871" s="7"/>
      <c r="BK11871" s="7"/>
      <c r="BL11871" s="7"/>
      <c r="BM11871" s="7"/>
      <c r="BP11871" s="7"/>
      <c r="BQ11871" s="7"/>
      <c r="BR11871" s="7"/>
      <c r="BS11871" s="7"/>
      <c r="BT11871" s="7"/>
      <c r="BU11871" s="7"/>
      <c r="BV11871" s="7"/>
      <c r="BW11871" s="7"/>
    </row>
    <row r="11872" spans="43:75" x14ac:dyDescent="0.2">
      <c r="AQ11872" s="7"/>
      <c r="AR11872" s="7"/>
      <c r="AS11872" s="7"/>
      <c r="AT11872" s="7"/>
      <c r="AU11872" s="7"/>
      <c r="AV11872" s="234"/>
      <c r="AX11872" s="7"/>
      <c r="AY11872" s="7"/>
      <c r="AZ11872" s="7"/>
      <c r="BA11872" s="7"/>
      <c r="BB11872" s="7"/>
      <c r="BC11872" s="7"/>
      <c r="BD11872" s="7"/>
      <c r="BG11872" s="7"/>
      <c r="BH11872" s="7"/>
      <c r="BI11872" s="7"/>
      <c r="BJ11872" s="7"/>
      <c r="BK11872" s="7"/>
      <c r="BL11872" s="7"/>
      <c r="BM11872" s="7"/>
      <c r="BP11872" s="7"/>
      <c r="BQ11872" s="7"/>
      <c r="BR11872" s="7"/>
      <c r="BS11872" s="7"/>
      <c r="BT11872" s="7"/>
      <c r="BU11872" s="7"/>
      <c r="BV11872" s="7"/>
      <c r="BW11872" s="7"/>
    </row>
    <row r="11873" spans="43:75" x14ac:dyDescent="0.2">
      <c r="AQ11873" s="7"/>
      <c r="AR11873" s="7"/>
      <c r="AS11873" s="7"/>
      <c r="AT11873" s="7"/>
      <c r="AU11873" s="7"/>
      <c r="AV11873" s="234"/>
      <c r="AX11873" s="7"/>
      <c r="AY11873" s="7"/>
      <c r="AZ11873" s="7"/>
      <c r="BA11873" s="7"/>
      <c r="BB11873" s="7"/>
      <c r="BC11873" s="7"/>
      <c r="BD11873" s="7"/>
      <c r="BG11873" s="7"/>
      <c r="BH11873" s="7"/>
      <c r="BI11873" s="7"/>
      <c r="BJ11873" s="7"/>
      <c r="BK11873" s="7"/>
      <c r="BL11873" s="7"/>
      <c r="BM11873" s="7"/>
      <c r="BP11873" s="7"/>
      <c r="BQ11873" s="7"/>
      <c r="BR11873" s="7"/>
      <c r="BS11873" s="7"/>
      <c r="BT11873" s="7"/>
      <c r="BU11873" s="7"/>
      <c r="BV11873" s="7"/>
      <c r="BW11873" s="7"/>
    </row>
    <row r="11874" spans="43:75" x14ac:dyDescent="0.2">
      <c r="AQ11874" s="7"/>
      <c r="AR11874" s="7"/>
      <c r="AS11874" s="7"/>
      <c r="AT11874" s="7"/>
      <c r="AU11874" s="7"/>
      <c r="AV11874" s="234"/>
      <c r="AX11874" s="7"/>
      <c r="AY11874" s="7"/>
      <c r="AZ11874" s="7"/>
      <c r="BA11874" s="7"/>
      <c r="BB11874" s="7"/>
      <c r="BC11874" s="7"/>
      <c r="BD11874" s="7"/>
      <c r="BG11874" s="7"/>
      <c r="BH11874" s="7"/>
      <c r="BI11874" s="7"/>
      <c r="BJ11874" s="7"/>
      <c r="BK11874" s="7"/>
      <c r="BL11874" s="7"/>
      <c r="BM11874" s="7"/>
      <c r="BP11874" s="7"/>
      <c r="BQ11874" s="7"/>
      <c r="BR11874" s="7"/>
      <c r="BS11874" s="7"/>
      <c r="BT11874" s="7"/>
      <c r="BU11874" s="7"/>
      <c r="BV11874" s="7"/>
      <c r="BW11874" s="7"/>
    </row>
    <row r="11875" spans="43:75" x14ac:dyDescent="0.2">
      <c r="AQ11875" s="7"/>
      <c r="AR11875" s="7"/>
      <c r="AS11875" s="7"/>
      <c r="AT11875" s="7"/>
      <c r="AU11875" s="7"/>
      <c r="AV11875" s="234"/>
      <c r="AX11875" s="7"/>
      <c r="AY11875" s="7"/>
      <c r="AZ11875" s="7"/>
      <c r="BA11875" s="7"/>
      <c r="BB11875" s="7"/>
      <c r="BC11875" s="7"/>
      <c r="BD11875" s="7"/>
      <c r="BG11875" s="7"/>
      <c r="BH11875" s="7"/>
      <c r="BI11875" s="7"/>
      <c r="BJ11875" s="7"/>
      <c r="BK11875" s="7"/>
      <c r="BL11875" s="7"/>
      <c r="BM11875" s="7"/>
      <c r="BP11875" s="7"/>
      <c r="BQ11875" s="7"/>
      <c r="BR11875" s="7"/>
      <c r="BS11875" s="7"/>
      <c r="BT11875" s="7"/>
      <c r="BU11875" s="7"/>
      <c r="BV11875" s="7"/>
      <c r="BW11875" s="7"/>
    </row>
    <row r="11876" spans="43:75" x14ac:dyDescent="0.2">
      <c r="AQ11876" s="7"/>
      <c r="AR11876" s="7"/>
      <c r="AS11876" s="7"/>
      <c r="AT11876" s="7"/>
      <c r="AU11876" s="7"/>
      <c r="AV11876" s="234"/>
      <c r="AX11876" s="7"/>
      <c r="AY11876" s="7"/>
      <c r="AZ11876" s="7"/>
      <c r="BA11876" s="7"/>
      <c r="BB11876" s="7"/>
      <c r="BC11876" s="7"/>
      <c r="BD11876" s="7"/>
      <c r="BG11876" s="7"/>
      <c r="BH11876" s="7"/>
      <c r="BI11876" s="7"/>
      <c r="BJ11876" s="7"/>
      <c r="BK11876" s="7"/>
      <c r="BL11876" s="7"/>
      <c r="BM11876" s="7"/>
      <c r="BP11876" s="7"/>
      <c r="BQ11876" s="7"/>
      <c r="BR11876" s="7"/>
      <c r="BS11876" s="7"/>
      <c r="BT11876" s="7"/>
      <c r="BU11876" s="7"/>
      <c r="BV11876" s="7"/>
      <c r="BW11876" s="7"/>
    </row>
    <row r="11877" spans="43:75" x14ac:dyDescent="0.2">
      <c r="AQ11877" s="7"/>
      <c r="AR11877" s="7"/>
      <c r="AS11877" s="7"/>
      <c r="AT11877" s="7"/>
      <c r="AU11877" s="7"/>
      <c r="AV11877" s="234"/>
      <c r="AX11877" s="7"/>
      <c r="AY11877" s="7"/>
      <c r="AZ11877" s="7"/>
      <c r="BA11877" s="7"/>
      <c r="BB11877" s="7"/>
      <c r="BC11877" s="7"/>
      <c r="BD11877" s="7"/>
      <c r="BG11877" s="7"/>
      <c r="BH11877" s="7"/>
      <c r="BI11877" s="7"/>
      <c r="BJ11877" s="7"/>
      <c r="BK11877" s="7"/>
      <c r="BL11877" s="7"/>
      <c r="BM11877" s="7"/>
      <c r="BP11877" s="7"/>
      <c r="BQ11877" s="7"/>
      <c r="BR11877" s="7"/>
      <c r="BS11877" s="7"/>
      <c r="BT11877" s="7"/>
      <c r="BU11877" s="7"/>
      <c r="BV11877" s="7"/>
      <c r="BW11877" s="7"/>
    </row>
    <row r="11878" spans="43:75" x14ac:dyDescent="0.2">
      <c r="AQ11878" s="7"/>
      <c r="AR11878" s="7"/>
      <c r="AS11878" s="7"/>
      <c r="AT11878" s="7"/>
      <c r="AU11878" s="7"/>
      <c r="AV11878" s="234"/>
      <c r="AX11878" s="7"/>
      <c r="AY11878" s="7"/>
      <c r="AZ11878" s="7"/>
      <c r="BA11878" s="7"/>
      <c r="BB11878" s="7"/>
      <c r="BC11878" s="7"/>
      <c r="BD11878" s="7"/>
      <c r="BG11878" s="7"/>
      <c r="BH11878" s="7"/>
      <c r="BI11878" s="7"/>
      <c r="BJ11878" s="7"/>
      <c r="BK11878" s="7"/>
      <c r="BL11878" s="7"/>
      <c r="BM11878" s="7"/>
      <c r="BP11878" s="7"/>
      <c r="BQ11878" s="7"/>
      <c r="BR11878" s="7"/>
      <c r="BS11878" s="7"/>
      <c r="BT11878" s="7"/>
      <c r="BU11878" s="7"/>
      <c r="BV11878" s="7"/>
      <c r="BW11878" s="7"/>
    </row>
    <row r="11879" spans="43:75" x14ac:dyDescent="0.2">
      <c r="AQ11879" s="7"/>
      <c r="AR11879" s="7"/>
      <c r="AS11879" s="7"/>
      <c r="AT11879" s="7"/>
      <c r="AU11879" s="7"/>
      <c r="AV11879" s="234"/>
      <c r="AX11879" s="7"/>
      <c r="AY11879" s="7"/>
      <c r="AZ11879" s="7"/>
      <c r="BA11879" s="7"/>
      <c r="BB11879" s="7"/>
      <c r="BC11879" s="7"/>
      <c r="BD11879" s="7"/>
      <c r="BG11879" s="7"/>
      <c r="BH11879" s="7"/>
      <c r="BI11879" s="7"/>
      <c r="BJ11879" s="7"/>
      <c r="BK11879" s="7"/>
      <c r="BL11879" s="7"/>
      <c r="BM11879" s="7"/>
      <c r="BP11879" s="7"/>
      <c r="BQ11879" s="7"/>
      <c r="BR11879" s="7"/>
      <c r="BS11879" s="7"/>
      <c r="BT11879" s="7"/>
      <c r="BU11879" s="7"/>
      <c r="BV11879" s="7"/>
      <c r="BW11879" s="7"/>
    </row>
    <row r="11880" spans="43:75" x14ac:dyDescent="0.2">
      <c r="AQ11880" s="7"/>
      <c r="AR11880" s="7"/>
      <c r="AS11880" s="7"/>
      <c r="AT11880" s="7"/>
      <c r="AU11880" s="7"/>
      <c r="AV11880" s="234"/>
      <c r="AX11880" s="7"/>
      <c r="AY11880" s="7"/>
      <c r="AZ11880" s="7"/>
      <c r="BA11880" s="7"/>
      <c r="BB11880" s="7"/>
      <c r="BC11880" s="7"/>
      <c r="BD11880" s="7"/>
      <c r="BG11880" s="7"/>
      <c r="BH11880" s="7"/>
      <c r="BI11880" s="7"/>
      <c r="BJ11880" s="7"/>
      <c r="BK11880" s="7"/>
      <c r="BL11880" s="7"/>
      <c r="BM11880" s="7"/>
      <c r="BP11880" s="7"/>
      <c r="BQ11880" s="7"/>
      <c r="BR11880" s="7"/>
      <c r="BS11880" s="7"/>
      <c r="BT11880" s="7"/>
      <c r="BU11880" s="7"/>
      <c r="BV11880" s="7"/>
      <c r="BW11880" s="7"/>
    </row>
    <row r="11881" spans="43:75" x14ac:dyDescent="0.2">
      <c r="AQ11881" s="7"/>
      <c r="AR11881" s="7"/>
      <c r="AS11881" s="7"/>
      <c r="AT11881" s="7"/>
      <c r="AU11881" s="7"/>
      <c r="AV11881" s="234"/>
      <c r="AX11881" s="7"/>
      <c r="AY11881" s="7"/>
      <c r="AZ11881" s="7"/>
      <c r="BA11881" s="7"/>
      <c r="BB11881" s="7"/>
      <c r="BC11881" s="7"/>
      <c r="BD11881" s="7"/>
      <c r="BG11881" s="7"/>
      <c r="BH11881" s="7"/>
      <c r="BI11881" s="7"/>
      <c r="BJ11881" s="7"/>
      <c r="BK11881" s="7"/>
      <c r="BL11881" s="7"/>
      <c r="BM11881" s="7"/>
      <c r="BP11881" s="7"/>
      <c r="BQ11881" s="7"/>
      <c r="BR11881" s="7"/>
      <c r="BS11881" s="7"/>
      <c r="BT11881" s="7"/>
      <c r="BU11881" s="7"/>
      <c r="BV11881" s="7"/>
      <c r="BW11881" s="7"/>
    </row>
    <row r="11882" spans="43:75" x14ac:dyDescent="0.2">
      <c r="AQ11882" s="7"/>
      <c r="AR11882" s="7"/>
      <c r="AS11882" s="7"/>
      <c r="AT11882" s="7"/>
      <c r="AU11882" s="7"/>
      <c r="AV11882" s="234"/>
      <c r="AX11882" s="7"/>
      <c r="AY11882" s="7"/>
      <c r="AZ11882" s="7"/>
      <c r="BA11882" s="7"/>
      <c r="BB11882" s="7"/>
      <c r="BC11882" s="7"/>
      <c r="BD11882" s="7"/>
      <c r="BG11882" s="7"/>
      <c r="BH11882" s="7"/>
      <c r="BI11882" s="7"/>
      <c r="BJ11882" s="7"/>
      <c r="BK11882" s="7"/>
      <c r="BL11882" s="7"/>
      <c r="BM11882" s="7"/>
      <c r="BP11882" s="7"/>
      <c r="BQ11882" s="7"/>
      <c r="BR11882" s="7"/>
      <c r="BS11882" s="7"/>
      <c r="BT11882" s="7"/>
      <c r="BU11882" s="7"/>
      <c r="BV11882" s="7"/>
      <c r="BW11882" s="7"/>
    </row>
    <row r="11883" spans="43:75" x14ac:dyDescent="0.2">
      <c r="AQ11883" s="7"/>
      <c r="AR11883" s="7"/>
      <c r="AS11883" s="7"/>
      <c r="AT11883" s="7"/>
      <c r="AU11883" s="7"/>
      <c r="AV11883" s="234"/>
      <c r="AX11883" s="7"/>
      <c r="AY11883" s="7"/>
      <c r="AZ11883" s="7"/>
      <c r="BA11883" s="7"/>
      <c r="BB11883" s="7"/>
      <c r="BC11883" s="7"/>
      <c r="BD11883" s="7"/>
      <c r="BG11883" s="7"/>
      <c r="BH11883" s="7"/>
      <c r="BI11883" s="7"/>
      <c r="BJ11883" s="7"/>
      <c r="BK11883" s="7"/>
      <c r="BL11883" s="7"/>
      <c r="BM11883" s="7"/>
      <c r="BP11883" s="7"/>
      <c r="BQ11883" s="7"/>
      <c r="BR11883" s="7"/>
      <c r="BS11883" s="7"/>
      <c r="BT11883" s="7"/>
      <c r="BU11883" s="7"/>
      <c r="BV11883" s="7"/>
      <c r="BW11883" s="7"/>
    </row>
    <row r="11884" spans="43:75" x14ac:dyDescent="0.2">
      <c r="AQ11884" s="7"/>
      <c r="AR11884" s="7"/>
      <c r="AS11884" s="7"/>
      <c r="AT11884" s="7"/>
      <c r="AU11884" s="7"/>
      <c r="AV11884" s="234"/>
      <c r="AX11884" s="7"/>
      <c r="AY11884" s="7"/>
      <c r="AZ11884" s="7"/>
      <c r="BA11884" s="7"/>
      <c r="BB11884" s="7"/>
      <c r="BC11884" s="7"/>
      <c r="BD11884" s="7"/>
      <c r="BG11884" s="7"/>
      <c r="BH11884" s="7"/>
      <c r="BI11884" s="7"/>
      <c r="BJ11884" s="7"/>
      <c r="BK11884" s="7"/>
      <c r="BL11884" s="7"/>
      <c r="BM11884" s="7"/>
      <c r="BP11884" s="7"/>
      <c r="BQ11884" s="7"/>
      <c r="BR11884" s="7"/>
      <c r="BS11884" s="7"/>
      <c r="BT11884" s="7"/>
      <c r="BU11884" s="7"/>
      <c r="BV11884" s="7"/>
      <c r="BW11884" s="7"/>
    </row>
    <row r="11885" spans="43:75" x14ac:dyDescent="0.2">
      <c r="AQ11885" s="7"/>
      <c r="AR11885" s="7"/>
      <c r="AS11885" s="7"/>
      <c r="AT11885" s="7"/>
      <c r="AU11885" s="7"/>
      <c r="AV11885" s="234"/>
      <c r="AX11885" s="7"/>
      <c r="AY11885" s="7"/>
      <c r="AZ11885" s="7"/>
      <c r="BA11885" s="7"/>
      <c r="BB11885" s="7"/>
      <c r="BC11885" s="7"/>
      <c r="BD11885" s="7"/>
      <c r="BG11885" s="7"/>
      <c r="BH11885" s="7"/>
      <c r="BI11885" s="7"/>
      <c r="BJ11885" s="7"/>
      <c r="BK11885" s="7"/>
      <c r="BL11885" s="7"/>
      <c r="BM11885" s="7"/>
      <c r="BP11885" s="7"/>
      <c r="BQ11885" s="7"/>
      <c r="BR11885" s="7"/>
      <c r="BS11885" s="7"/>
      <c r="BT11885" s="7"/>
      <c r="BU11885" s="7"/>
      <c r="BV11885" s="7"/>
      <c r="BW11885" s="7"/>
    </row>
    <row r="11886" spans="43:75" x14ac:dyDescent="0.2">
      <c r="AQ11886" s="7"/>
      <c r="AR11886" s="7"/>
      <c r="AS11886" s="7"/>
      <c r="AT11886" s="7"/>
      <c r="AU11886" s="7"/>
      <c r="AV11886" s="234"/>
      <c r="AX11886" s="7"/>
      <c r="AY11886" s="7"/>
      <c r="AZ11886" s="7"/>
      <c r="BA11886" s="7"/>
      <c r="BB11886" s="7"/>
      <c r="BC11886" s="7"/>
      <c r="BD11886" s="7"/>
      <c r="BG11886" s="7"/>
      <c r="BH11886" s="7"/>
      <c r="BI11886" s="7"/>
      <c r="BJ11886" s="7"/>
      <c r="BK11886" s="7"/>
      <c r="BL11886" s="7"/>
      <c r="BM11886" s="7"/>
      <c r="BP11886" s="7"/>
      <c r="BQ11886" s="7"/>
      <c r="BR11886" s="7"/>
      <c r="BS11886" s="7"/>
      <c r="BT11886" s="7"/>
      <c r="BU11886" s="7"/>
      <c r="BV11886" s="7"/>
      <c r="BW11886" s="7"/>
    </row>
    <row r="11887" spans="43:75" x14ac:dyDescent="0.2">
      <c r="AQ11887" s="7"/>
      <c r="AR11887" s="7"/>
      <c r="AS11887" s="7"/>
      <c r="AT11887" s="7"/>
      <c r="AU11887" s="7"/>
      <c r="AV11887" s="234"/>
      <c r="AX11887" s="7"/>
      <c r="AY11887" s="7"/>
      <c r="AZ11887" s="7"/>
      <c r="BA11887" s="7"/>
      <c r="BB11887" s="7"/>
      <c r="BC11887" s="7"/>
      <c r="BD11887" s="7"/>
      <c r="BG11887" s="7"/>
      <c r="BH11887" s="7"/>
      <c r="BI11887" s="7"/>
      <c r="BJ11887" s="7"/>
      <c r="BK11887" s="7"/>
      <c r="BL11887" s="7"/>
      <c r="BM11887" s="7"/>
      <c r="BP11887" s="7"/>
      <c r="BQ11887" s="7"/>
      <c r="BR11887" s="7"/>
      <c r="BS11887" s="7"/>
      <c r="BT11887" s="7"/>
      <c r="BU11887" s="7"/>
      <c r="BV11887" s="7"/>
      <c r="BW11887" s="7"/>
    </row>
    <row r="11888" spans="43:75" x14ac:dyDescent="0.2">
      <c r="AQ11888" s="7"/>
      <c r="AR11888" s="7"/>
      <c r="AS11888" s="7"/>
      <c r="AT11888" s="7"/>
      <c r="AU11888" s="7"/>
      <c r="AV11888" s="234"/>
      <c r="AX11888" s="7"/>
      <c r="AY11888" s="7"/>
      <c r="AZ11888" s="7"/>
      <c r="BA11888" s="7"/>
      <c r="BB11888" s="7"/>
      <c r="BC11888" s="7"/>
      <c r="BD11888" s="7"/>
      <c r="BG11888" s="7"/>
      <c r="BH11888" s="7"/>
      <c r="BI11888" s="7"/>
      <c r="BJ11888" s="7"/>
      <c r="BK11888" s="7"/>
      <c r="BL11888" s="7"/>
      <c r="BM11888" s="7"/>
      <c r="BP11888" s="7"/>
      <c r="BQ11888" s="7"/>
      <c r="BR11888" s="7"/>
      <c r="BS11888" s="7"/>
      <c r="BT11888" s="7"/>
      <c r="BU11888" s="7"/>
      <c r="BV11888" s="7"/>
      <c r="BW11888" s="7"/>
    </row>
    <row r="11889" spans="43:75" x14ac:dyDescent="0.2">
      <c r="AQ11889" s="7"/>
      <c r="AR11889" s="7"/>
      <c r="AS11889" s="7"/>
      <c r="AT11889" s="7"/>
      <c r="AU11889" s="7"/>
      <c r="AV11889" s="234"/>
      <c r="AX11889" s="7"/>
      <c r="AY11889" s="7"/>
      <c r="AZ11889" s="7"/>
      <c r="BA11889" s="7"/>
      <c r="BB11889" s="7"/>
      <c r="BC11889" s="7"/>
      <c r="BD11889" s="7"/>
      <c r="BG11889" s="7"/>
      <c r="BH11889" s="7"/>
      <c r="BI11889" s="7"/>
      <c r="BJ11889" s="7"/>
      <c r="BK11889" s="7"/>
      <c r="BL11889" s="7"/>
      <c r="BM11889" s="7"/>
      <c r="BP11889" s="7"/>
      <c r="BQ11889" s="7"/>
      <c r="BR11889" s="7"/>
      <c r="BS11889" s="7"/>
      <c r="BT11889" s="7"/>
      <c r="BU11889" s="7"/>
      <c r="BV11889" s="7"/>
      <c r="BW11889" s="7"/>
    </row>
    <row r="11890" spans="43:75" x14ac:dyDescent="0.2">
      <c r="AQ11890" s="7"/>
      <c r="AR11890" s="7"/>
      <c r="AS11890" s="7"/>
      <c r="AT11890" s="7"/>
      <c r="AU11890" s="7"/>
      <c r="AV11890" s="234"/>
      <c r="AX11890" s="7"/>
      <c r="AY11890" s="7"/>
      <c r="AZ11890" s="7"/>
      <c r="BA11890" s="7"/>
      <c r="BB11890" s="7"/>
      <c r="BC11890" s="7"/>
      <c r="BD11890" s="7"/>
      <c r="BG11890" s="7"/>
      <c r="BH11890" s="7"/>
      <c r="BI11890" s="7"/>
      <c r="BJ11890" s="7"/>
      <c r="BK11890" s="7"/>
      <c r="BL11890" s="7"/>
      <c r="BM11890" s="7"/>
      <c r="BP11890" s="7"/>
      <c r="BQ11890" s="7"/>
      <c r="BR11890" s="7"/>
      <c r="BS11890" s="7"/>
      <c r="BT11890" s="7"/>
      <c r="BU11890" s="7"/>
      <c r="BV11890" s="7"/>
      <c r="BW11890" s="7"/>
    </row>
    <row r="11891" spans="43:75" x14ac:dyDescent="0.2">
      <c r="AQ11891" s="7"/>
      <c r="AR11891" s="7"/>
      <c r="AS11891" s="7"/>
      <c r="AT11891" s="7"/>
      <c r="AU11891" s="7"/>
      <c r="AV11891" s="234"/>
      <c r="AX11891" s="7"/>
      <c r="AY11891" s="7"/>
      <c r="AZ11891" s="7"/>
      <c r="BA11891" s="7"/>
      <c r="BB11891" s="7"/>
      <c r="BC11891" s="7"/>
      <c r="BD11891" s="7"/>
      <c r="BG11891" s="7"/>
      <c r="BH11891" s="7"/>
      <c r="BI11891" s="7"/>
      <c r="BJ11891" s="7"/>
      <c r="BK11891" s="7"/>
      <c r="BL11891" s="7"/>
      <c r="BM11891" s="7"/>
      <c r="BP11891" s="7"/>
      <c r="BQ11891" s="7"/>
      <c r="BR11891" s="7"/>
      <c r="BS11891" s="7"/>
      <c r="BT11891" s="7"/>
      <c r="BU11891" s="7"/>
      <c r="BV11891" s="7"/>
      <c r="BW11891" s="7"/>
    </row>
    <row r="11892" spans="43:75" x14ac:dyDescent="0.2">
      <c r="AQ11892" s="7"/>
      <c r="AR11892" s="7"/>
      <c r="AS11892" s="7"/>
      <c r="AT11892" s="7"/>
      <c r="AU11892" s="7"/>
      <c r="AV11892" s="234"/>
      <c r="AX11892" s="7"/>
      <c r="AY11892" s="7"/>
      <c r="AZ11892" s="7"/>
      <c r="BA11892" s="7"/>
      <c r="BB11892" s="7"/>
      <c r="BC11892" s="7"/>
      <c r="BD11892" s="7"/>
      <c r="BG11892" s="7"/>
      <c r="BH11892" s="7"/>
      <c r="BI11892" s="7"/>
      <c r="BJ11892" s="7"/>
      <c r="BK11892" s="7"/>
      <c r="BL11892" s="7"/>
      <c r="BM11892" s="7"/>
      <c r="BP11892" s="7"/>
      <c r="BQ11892" s="7"/>
      <c r="BR11892" s="7"/>
      <c r="BS11892" s="7"/>
      <c r="BT11892" s="7"/>
      <c r="BU11892" s="7"/>
      <c r="BV11892" s="7"/>
      <c r="BW11892" s="7"/>
    </row>
    <row r="11893" spans="43:75" x14ac:dyDescent="0.2">
      <c r="AQ11893" s="7"/>
      <c r="AR11893" s="7"/>
      <c r="AS11893" s="7"/>
      <c r="AT11893" s="7"/>
      <c r="AU11893" s="7"/>
      <c r="AV11893" s="234"/>
      <c r="AX11893" s="7"/>
      <c r="AY11893" s="7"/>
      <c r="AZ11893" s="7"/>
      <c r="BA11893" s="7"/>
      <c r="BB11893" s="7"/>
      <c r="BC11893" s="7"/>
      <c r="BD11893" s="7"/>
      <c r="BG11893" s="7"/>
      <c r="BH11893" s="7"/>
      <c r="BI11893" s="7"/>
      <c r="BJ11893" s="7"/>
      <c r="BK11893" s="7"/>
      <c r="BL11893" s="7"/>
      <c r="BM11893" s="7"/>
      <c r="BP11893" s="7"/>
      <c r="BQ11893" s="7"/>
      <c r="BR11893" s="7"/>
      <c r="BS11893" s="7"/>
      <c r="BT11893" s="7"/>
      <c r="BU11893" s="7"/>
      <c r="BV11893" s="7"/>
      <c r="BW11893" s="7"/>
    </row>
    <row r="11894" spans="43:75" x14ac:dyDescent="0.2">
      <c r="AQ11894" s="7"/>
      <c r="AR11894" s="7"/>
      <c r="AS11894" s="7"/>
      <c r="AT11894" s="7"/>
      <c r="AU11894" s="7"/>
      <c r="AV11894" s="234"/>
      <c r="AX11894" s="7"/>
      <c r="AY11894" s="7"/>
      <c r="AZ11894" s="7"/>
      <c r="BA11894" s="7"/>
      <c r="BB11894" s="7"/>
      <c r="BC11894" s="7"/>
      <c r="BD11894" s="7"/>
      <c r="BG11894" s="7"/>
      <c r="BH11894" s="7"/>
      <c r="BI11894" s="7"/>
      <c r="BJ11894" s="7"/>
      <c r="BK11894" s="7"/>
      <c r="BL11894" s="7"/>
      <c r="BM11894" s="7"/>
      <c r="BP11894" s="7"/>
      <c r="BQ11894" s="7"/>
      <c r="BR11894" s="7"/>
      <c r="BS11894" s="7"/>
      <c r="BT11894" s="7"/>
      <c r="BU11894" s="7"/>
      <c r="BV11894" s="7"/>
      <c r="BW11894" s="7"/>
    </row>
    <row r="11895" spans="43:75" x14ac:dyDescent="0.2">
      <c r="AQ11895" s="7"/>
      <c r="AR11895" s="7"/>
      <c r="AS11895" s="7"/>
      <c r="AT11895" s="7"/>
      <c r="AU11895" s="7"/>
      <c r="AV11895" s="234"/>
      <c r="AX11895" s="7"/>
      <c r="AY11895" s="7"/>
      <c r="AZ11895" s="7"/>
      <c r="BA11895" s="7"/>
      <c r="BB11895" s="7"/>
      <c r="BC11895" s="7"/>
      <c r="BD11895" s="7"/>
      <c r="BG11895" s="7"/>
      <c r="BH11895" s="7"/>
      <c r="BI11895" s="7"/>
      <c r="BJ11895" s="7"/>
      <c r="BK11895" s="7"/>
      <c r="BL11895" s="7"/>
      <c r="BM11895" s="7"/>
      <c r="BP11895" s="7"/>
      <c r="BQ11895" s="7"/>
      <c r="BR11895" s="7"/>
      <c r="BS11895" s="7"/>
      <c r="BT11895" s="7"/>
      <c r="BU11895" s="7"/>
      <c r="BV11895" s="7"/>
      <c r="BW11895" s="7"/>
    </row>
    <row r="11896" spans="43:75" x14ac:dyDescent="0.2">
      <c r="AQ11896" s="7"/>
      <c r="AR11896" s="7"/>
      <c r="AS11896" s="7"/>
      <c r="AT11896" s="7"/>
      <c r="AU11896" s="7"/>
      <c r="AV11896" s="234"/>
      <c r="AX11896" s="7"/>
      <c r="AY11896" s="7"/>
      <c r="AZ11896" s="7"/>
      <c r="BA11896" s="7"/>
      <c r="BB11896" s="7"/>
      <c r="BC11896" s="7"/>
      <c r="BD11896" s="7"/>
      <c r="BG11896" s="7"/>
      <c r="BH11896" s="7"/>
      <c r="BI11896" s="7"/>
      <c r="BJ11896" s="7"/>
      <c r="BK11896" s="7"/>
      <c r="BL11896" s="7"/>
      <c r="BM11896" s="7"/>
      <c r="BP11896" s="7"/>
      <c r="BQ11896" s="7"/>
      <c r="BR11896" s="7"/>
      <c r="BS11896" s="7"/>
      <c r="BT11896" s="7"/>
      <c r="BU11896" s="7"/>
      <c r="BV11896" s="7"/>
      <c r="BW11896" s="7"/>
    </row>
    <row r="11897" spans="43:75" x14ac:dyDescent="0.2">
      <c r="AQ11897" s="7"/>
      <c r="AR11897" s="7"/>
      <c r="AS11897" s="7"/>
      <c r="AT11897" s="7"/>
      <c r="AU11897" s="7"/>
      <c r="AV11897" s="234"/>
      <c r="AX11897" s="7"/>
      <c r="AY11897" s="7"/>
      <c r="AZ11897" s="7"/>
      <c r="BA11897" s="7"/>
      <c r="BB11897" s="7"/>
      <c r="BC11897" s="7"/>
      <c r="BD11897" s="7"/>
      <c r="BG11897" s="7"/>
      <c r="BH11897" s="7"/>
      <c r="BI11897" s="7"/>
      <c r="BJ11897" s="7"/>
      <c r="BK11897" s="7"/>
      <c r="BL11897" s="7"/>
      <c r="BM11897" s="7"/>
      <c r="BP11897" s="7"/>
      <c r="BQ11897" s="7"/>
      <c r="BR11897" s="7"/>
      <c r="BS11897" s="7"/>
      <c r="BT11897" s="7"/>
      <c r="BU11897" s="7"/>
      <c r="BV11897" s="7"/>
      <c r="BW11897" s="7"/>
    </row>
    <row r="11898" spans="43:75" x14ac:dyDescent="0.2">
      <c r="AQ11898" s="7"/>
      <c r="AR11898" s="7"/>
      <c r="AS11898" s="7"/>
      <c r="AT11898" s="7"/>
      <c r="AU11898" s="7"/>
      <c r="AV11898" s="234"/>
      <c r="AX11898" s="7"/>
      <c r="AY11898" s="7"/>
      <c r="AZ11898" s="7"/>
      <c r="BA11898" s="7"/>
      <c r="BB11898" s="7"/>
      <c r="BC11898" s="7"/>
      <c r="BD11898" s="7"/>
      <c r="BG11898" s="7"/>
      <c r="BH11898" s="7"/>
      <c r="BI11898" s="7"/>
      <c r="BJ11898" s="7"/>
      <c r="BK11898" s="7"/>
      <c r="BL11898" s="7"/>
      <c r="BM11898" s="7"/>
      <c r="BP11898" s="7"/>
      <c r="BQ11898" s="7"/>
      <c r="BR11898" s="7"/>
      <c r="BS11898" s="7"/>
      <c r="BT11898" s="7"/>
      <c r="BU11898" s="7"/>
      <c r="BV11898" s="7"/>
      <c r="BW11898" s="7"/>
    </row>
    <row r="11899" spans="43:75" x14ac:dyDescent="0.2">
      <c r="AQ11899" s="7"/>
      <c r="AR11899" s="7"/>
      <c r="AS11899" s="7"/>
      <c r="AT11899" s="7"/>
      <c r="AU11899" s="7"/>
      <c r="AV11899" s="234"/>
      <c r="AX11899" s="7"/>
      <c r="AY11899" s="7"/>
      <c r="AZ11899" s="7"/>
      <c r="BA11899" s="7"/>
      <c r="BB11899" s="7"/>
      <c r="BC11899" s="7"/>
      <c r="BD11899" s="7"/>
      <c r="BG11899" s="7"/>
      <c r="BH11899" s="7"/>
      <c r="BI11899" s="7"/>
      <c r="BJ11899" s="7"/>
      <c r="BK11899" s="7"/>
      <c r="BL11899" s="7"/>
      <c r="BM11899" s="7"/>
      <c r="BP11899" s="7"/>
      <c r="BQ11899" s="7"/>
      <c r="BR11899" s="7"/>
      <c r="BS11899" s="7"/>
      <c r="BT11899" s="7"/>
      <c r="BU11899" s="7"/>
      <c r="BV11899" s="7"/>
      <c r="BW11899" s="7"/>
    </row>
    <row r="11900" spans="43:75" x14ac:dyDescent="0.2">
      <c r="AQ11900" s="7"/>
      <c r="AR11900" s="7"/>
      <c r="AS11900" s="7"/>
      <c r="AT11900" s="7"/>
      <c r="AU11900" s="7"/>
      <c r="AV11900" s="234"/>
      <c r="AX11900" s="7"/>
      <c r="AY11900" s="7"/>
      <c r="AZ11900" s="7"/>
      <c r="BA11900" s="7"/>
      <c r="BB11900" s="7"/>
      <c r="BC11900" s="7"/>
      <c r="BD11900" s="7"/>
      <c r="BG11900" s="7"/>
      <c r="BH11900" s="7"/>
      <c r="BI11900" s="7"/>
      <c r="BJ11900" s="7"/>
      <c r="BK11900" s="7"/>
      <c r="BL11900" s="7"/>
      <c r="BM11900" s="7"/>
      <c r="BP11900" s="7"/>
      <c r="BQ11900" s="7"/>
      <c r="BR11900" s="7"/>
      <c r="BS11900" s="7"/>
      <c r="BT11900" s="7"/>
      <c r="BU11900" s="7"/>
      <c r="BV11900" s="7"/>
      <c r="BW11900" s="7"/>
    </row>
    <row r="11901" spans="43:75" x14ac:dyDescent="0.2">
      <c r="AQ11901" s="7"/>
      <c r="AR11901" s="7"/>
      <c r="AS11901" s="7"/>
      <c r="AT11901" s="7"/>
      <c r="AU11901" s="7"/>
      <c r="AV11901" s="234"/>
      <c r="AX11901" s="7"/>
      <c r="AY11901" s="7"/>
      <c r="AZ11901" s="7"/>
      <c r="BA11901" s="7"/>
      <c r="BB11901" s="7"/>
      <c r="BC11901" s="7"/>
      <c r="BD11901" s="7"/>
      <c r="BG11901" s="7"/>
      <c r="BH11901" s="7"/>
      <c r="BI11901" s="7"/>
      <c r="BJ11901" s="7"/>
      <c r="BK11901" s="7"/>
      <c r="BL11901" s="7"/>
      <c r="BM11901" s="7"/>
      <c r="BP11901" s="7"/>
      <c r="BQ11901" s="7"/>
      <c r="BR11901" s="7"/>
      <c r="BS11901" s="7"/>
      <c r="BT11901" s="7"/>
      <c r="BU11901" s="7"/>
      <c r="BV11901" s="7"/>
      <c r="BW11901" s="7"/>
    </row>
    <row r="11902" spans="43:75" x14ac:dyDescent="0.2">
      <c r="AQ11902" s="7"/>
      <c r="AR11902" s="7"/>
      <c r="AS11902" s="7"/>
      <c r="AT11902" s="7"/>
      <c r="AU11902" s="7"/>
      <c r="AV11902" s="234"/>
      <c r="AX11902" s="7"/>
      <c r="AY11902" s="7"/>
      <c r="AZ11902" s="7"/>
      <c r="BA11902" s="7"/>
      <c r="BB11902" s="7"/>
      <c r="BC11902" s="7"/>
      <c r="BD11902" s="7"/>
      <c r="BG11902" s="7"/>
      <c r="BH11902" s="7"/>
      <c r="BI11902" s="7"/>
      <c r="BJ11902" s="7"/>
      <c r="BK11902" s="7"/>
      <c r="BL11902" s="7"/>
      <c r="BM11902" s="7"/>
      <c r="BP11902" s="7"/>
      <c r="BQ11902" s="7"/>
      <c r="BR11902" s="7"/>
      <c r="BS11902" s="7"/>
      <c r="BT11902" s="7"/>
      <c r="BU11902" s="7"/>
      <c r="BV11902" s="7"/>
      <c r="BW11902" s="7"/>
    </row>
    <row r="11903" spans="43:75" x14ac:dyDescent="0.2">
      <c r="AQ11903" s="7"/>
      <c r="AR11903" s="7"/>
      <c r="AS11903" s="7"/>
      <c r="AT11903" s="7"/>
      <c r="AU11903" s="7"/>
      <c r="AV11903" s="234"/>
      <c r="AX11903" s="7"/>
      <c r="AY11903" s="7"/>
      <c r="AZ11903" s="7"/>
      <c r="BA11903" s="7"/>
      <c r="BB11903" s="7"/>
      <c r="BC11903" s="7"/>
      <c r="BD11903" s="7"/>
      <c r="BG11903" s="7"/>
      <c r="BH11903" s="7"/>
      <c r="BI11903" s="7"/>
      <c r="BJ11903" s="7"/>
      <c r="BK11903" s="7"/>
      <c r="BL11903" s="7"/>
      <c r="BM11903" s="7"/>
      <c r="BP11903" s="7"/>
      <c r="BQ11903" s="7"/>
      <c r="BR11903" s="7"/>
      <c r="BS11903" s="7"/>
      <c r="BT11903" s="7"/>
      <c r="BU11903" s="7"/>
      <c r="BV11903" s="7"/>
      <c r="BW11903" s="7"/>
    </row>
    <row r="11904" spans="43:75" x14ac:dyDescent="0.2">
      <c r="AQ11904" s="7"/>
      <c r="AR11904" s="7"/>
      <c r="AS11904" s="7"/>
      <c r="AT11904" s="7"/>
      <c r="AU11904" s="7"/>
      <c r="AV11904" s="234"/>
      <c r="AX11904" s="7"/>
      <c r="AY11904" s="7"/>
      <c r="AZ11904" s="7"/>
      <c r="BA11904" s="7"/>
      <c r="BB11904" s="7"/>
      <c r="BC11904" s="7"/>
      <c r="BD11904" s="7"/>
      <c r="BG11904" s="7"/>
      <c r="BH11904" s="7"/>
      <c r="BI11904" s="7"/>
      <c r="BJ11904" s="7"/>
      <c r="BK11904" s="7"/>
      <c r="BL11904" s="7"/>
      <c r="BM11904" s="7"/>
      <c r="BP11904" s="7"/>
      <c r="BQ11904" s="7"/>
      <c r="BR11904" s="7"/>
      <c r="BS11904" s="7"/>
      <c r="BT11904" s="7"/>
      <c r="BU11904" s="7"/>
      <c r="BV11904" s="7"/>
      <c r="BW11904" s="7"/>
    </row>
    <row r="11905" spans="43:75" x14ac:dyDescent="0.2">
      <c r="AQ11905" s="7"/>
      <c r="AR11905" s="7"/>
      <c r="AS11905" s="7"/>
      <c r="AT11905" s="7"/>
      <c r="AU11905" s="7"/>
      <c r="AV11905" s="234"/>
      <c r="AX11905" s="7"/>
      <c r="AY11905" s="7"/>
      <c r="AZ11905" s="7"/>
      <c r="BA11905" s="7"/>
      <c r="BB11905" s="7"/>
      <c r="BC11905" s="7"/>
      <c r="BD11905" s="7"/>
      <c r="BG11905" s="7"/>
      <c r="BH11905" s="7"/>
      <c r="BI11905" s="7"/>
      <c r="BJ11905" s="7"/>
      <c r="BK11905" s="7"/>
      <c r="BL11905" s="7"/>
      <c r="BM11905" s="7"/>
      <c r="BP11905" s="7"/>
      <c r="BQ11905" s="7"/>
      <c r="BR11905" s="7"/>
      <c r="BS11905" s="7"/>
      <c r="BT11905" s="7"/>
      <c r="BU11905" s="7"/>
      <c r="BV11905" s="7"/>
      <c r="BW11905" s="7"/>
    </row>
    <row r="11906" spans="43:75" x14ac:dyDescent="0.2">
      <c r="AQ11906" s="7"/>
      <c r="AR11906" s="7"/>
      <c r="AS11906" s="7"/>
      <c r="AT11906" s="7"/>
      <c r="AU11906" s="7"/>
      <c r="AV11906" s="234"/>
      <c r="AX11906" s="7"/>
      <c r="AY11906" s="7"/>
      <c r="AZ11906" s="7"/>
      <c r="BA11906" s="7"/>
      <c r="BB11906" s="7"/>
      <c r="BC11906" s="7"/>
      <c r="BD11906" s="7"/>
      <c r="BG11906" s="7"/>
      <c r="BH11906" s="7"/>
      <c r="BI11906" s="7"/>
      <c r="BJ11906" s="7"/>
      <c r="BK11906" s="7"/>
      <c r="BL11906" s="7"/>
      <c r="BM11906" s="7"/>
      <c r="BP11906" s="7"/>
      <c r="BQ11906" s="7"/>
      <c r="BR11906" s="7"/>
      <c r="BS11906" s="7"/>
      <c r="BT11906" s="7"/>
      <c r="BU11906" s="7"/>
      <c r="BV11906" s="7"/>
      <c r="BW11906" s="7"/>
    </row>
    <row r="11907" spans="43:75" x14ac:dyDescent="0.2">
      <c r="AQ11907" s="7"/>
      <c r="AR11907" s="7"/>
      <c r="AS11907" s="7"/>
      <c r="AT11907" s="7"/>
      <c r="AU11907" s="7"/>
      <c r="AV11907" s="234"/>
      <c r="AX11907" s="7"/>
      <c r="AY11907" s="7"/>
      <c r="AZ11907" s="7"/>
      <c r="BA11907" s="7"/>
      <c r="BB11907" s="7"/>
      <c r="BC11907" s="7"/>
      <c r="BD11907" s="7"/>
      <c r="BG11907" s="7"/>
      <c r="BH11907" s="7"/>
      <c r="BI11907" s="7"/>
      <c r="BJ11907" s="7"/>
      <c r="BK11907" s="7"/>
      <c r="BL11907" s="7"/>
      <c r="BM11907" s="7"/>
      <c r="BP11907" s="7"/>
      <c r="BQ11907" s="7"/>
      <c r="BR11907" s="7"/>
      <c r="BS11907" s="7"/>
      <c r="BT11907" s="7"/>
      <c r="BU11907" s="7"/>
      <c r="BV11907" s="7"/>
      <c r="BW11907" s="7"/>
    </row>
    <row r="11908" spans="43:75" x14ac:dyDescent="0.2">
      <c r="AQ11908" s="7"/>
      <c r="AR11908" s="7"/>
      <c r="AS11908" s="7"/>
      <c r="AT11908" s="7"/>
      <c r="AU11908" s="7"/>
      <c r="AV11908" s="234"/>
      <c r="AX11908" s="7"/>
      <c r="AY11908" s="7"/>
      <c r="AZ11908" s="7"/>
      <c r="BA11908" s="7"/>
      <c r="BB11908" s="7"/>
      <c r="BC11908" s="7"/>
      <c r="BD11908" s="7"/>
      <c r="BG11908" s="7"/>
      <c r="BH11908" s="7"/>
      <c r="BI11908" s="7"/>
      <c r="BJ11908" s="7"/>
      <c r="BK11908" s="7"/>
      <c r="BL11908" s="7"/>
      <c r="BM11908" s="7"/>
      <c r="BP11908" s="7"/>
      <c r="BQ11908" s="7"/>
      <c r="BR11908" s="7"/>
      <c r="BS11908" s="7"/>
      <c r="BT11908" s="7"/>
      <c r="BU11908" s="7"/>
      <c r="BV11908" s="7"/>
      <c r="BW11908" s="7"/>
    </row>
    <row r="11909" spans="43:75" x14ac:dyDescent="0.2">
      <c r="AQ11909" s="7"/>
      <c r="AR11909" s="7"/>
      <c r="AS11909" s="7"/>
      <c r="AT11909" s="7"/>
      <c r="AU11909" s="7"/>
      <c r="AV11909" s="234"/>
      <c r="AX11909" s="7"/>
      <c r="AY11909" s="7"/>
      <c r="AZ11909" s="7"/>
      <c r="BA11909" s="7"/>
      <c r="BB11909" s="7"/>
      <c r="BC11909" s="7"/>
      <c r="BD11909" s="7"/>
      <c r="BG11909" s="7"/>
      <c r="BH11909" s="7"/>
      <c r="BI11909" s="7"/>
      <c r="BJ11909" s="7"/>
      <c r="BK11909" s="7"/>
      <c r="BL11909" s="7"/>
      <c r="BM11909" s="7"/>
      <c r="BP11909" s="7"/>
      <c r="BQ11909" s="7"/>
      <c r="BR11909" s="7"/>
      <c r="BS11909" s="7"/>
      <c r="BT11909" s="7"/>
      <c r="BU11909" s="7"/>
      <c r="BV11909" s="7"/>
      <c r="BW11909" s="7"/>
    </row>
    <row r="11910" spans="43:75" x14ac:dyDescent="0.2">
      <c r="AQ11910" s="7"/>
      <c r="AR11910" s="7"/>
      <c r="AS11910" s="7"/>
      <c r="AT11910" s="7"/>
      <c r="AU11910" s="7"/>
      <c r="AV11910" s="234"/>
      <c r="AX11910" s="7"/>
      <c r="AY11910" s="7"/>
      <c r="AZ11910" s="7"/>
      <c r="BA11910" s="7"/>
      <c r="BB11910" s="7"/>
      <c r="BC11910" s="7"/>
      <c r="BD11910" s="7"/>
      <c r="BG11910" s="7"/>
      <c r="BH11910" s="7"/>
      <c r="BI11910" s="7"/>
      <c r="BJ11910" s="7"/>
      <c r="BK11910" s="7"/>
      <c r="BL11910" s="7"/>
      <c r="BM11910" s="7"/>
      <c r="BP11910" s="7"/>
      <c r="BQ11910" s="7"/>
      <c r="BR11910" s="7"/>
      <c r="BS11910" s="7"/>
      <c r="BT11910" s="7"/>
      <c r="BU11910" s="7"/>
      <c r="BV11910" s="7"/>
      <c r="BW11910" s="7"/>
    </row>
    <row r="11911" spans="43:75" x14ac:dyDescent="0.2">
      <c r="AQ11911" s="7"/>
      <c r="AR11911" s="7"/>
      <c r="AS11911" s="7"/>
      <c r="AT11911" s="7"/>
      <c r="AU11911" s="7"/>
      <c r="AV11911" s="234"/>
      <c r="AX11911" s="7"/>
      <c r="AY11911" s="7"/>
      <c r="AZ11911" s="7"/>
      <c r="BA11911" s="7"/>
      <c r="BB11911" s="7"/>
      <c r="BC11911" s="7"/>
      <c r="BD11911" s="7"/>
      <c r="BG11911" s="7"/>
      <c r="BH11911" s="7"/>
      <c r="BI11911" s="7"/>
      <c r="BJ11911" s="7"/>
      <c r="BK11911" s="7"/>
      <c r="BL11911" s="7"/>
      <c r="BM11911" s="7"/>
      <c r="BP11911" s="7"/>
      <c r="BQ11911" s="7"/>
      <c r="BR11911" s="7"/>
      <c r="BS11911" s="7"/>
      <c r="BT11911" s="7"/>
      <c r="BU11911" s="7"/>
      <c r="BV11911" s="7"/>
      <c r="BW11911" s="7"/>
    </row>
    <row r="11912" spans="43:75" x14ac:dyDescent="0.2">
      <c r="AQ11912" s="7"/>
      <c r="AR11912" s="7"/>
      <c r="AS11912" s="7"/>
      <c r="AT11912" s="7"/>
      <c r="AU11912" s="7"/>
      <c r="AV11912" s="234"/>
      <c r="AX11912" s="7"/>
      <c r="AY11912" s="7"/>
      <c r="AZ11912" s="7"/>
      <c r="BA11912" s="7"/>
      <c r="BB11912" s="7"/>
      <c r="BC11912" s="7"/>
      <c r="BD11912" s="7"/>
      <c r="BG11912" s="7"/>
      <c r="BH11912" s="7"/>
      <c r="BI11912" s="7"/>
      <c r="BJ11912" s="7"/>
      <c r="BK11912" s="7"/>
      <c r="BL11912" s="7"/>
      <c r="BM11912" s="7"/>
      <c r="BP11912" s="7"/>
      <c r="BQ11912" s="7"/>
      <c r="BR11912" s="7"/>
      <c r="BS11912" s="7"/>
      <c r="BT11912" s="7"/>
      <c r="BU11912" s="7"/>
      <c r="BV11912" s="7"/>
      <c r="BW11912" s="7"/>
    </row>
    <row r="11913" spans="43:75" x14ac:dyDescent="0.2">
      <c r="AQ11913" s="7"/>
      <c r="AR11913" s="7"/>
      <c r="AS11913" s="7"/>
      <c r="AT11913" s="7"/>
      <c r="AU11913" s="7"/>
      <c r="AV11913" s="234"/>
      <c r="AX11913" s="7"/>
      <c r="AY11913" s="7"/>
      <c r="AZ11913" s="7"/>
      <c r="BA11913" s="7"/>
      <c r="BB11913" s="7"/>
      <c r="BC11913" s="7"/>
      <c r="BD11913" s="7"/>
      <c r="BG11913" s="7"/>
      <c r="BH11913" s="7"/>
      <c r="BI11913" s="7"/>
      <c r="BJ11913" s="7"/>
      <c r="BK11913" s="7"/>
      <c r="BL11913" s="7"/>
      <c r="BM11913" s="7"/>
      <c r="BP11913" s="7"/>
      <c r="BQ11913" s="7"/>
      <c r="BR11913" s="7"/>
      <c r="BS11913" s="7"/>
      <c r="BT11913" s="7"/>
      <c r="BU11913" s="7"/>
      <c r="BV11913" s="7"/>
      <c r="BW11913" s="7"/>
    </row>
    <row r="11914" spans="43:75" x14ac:dyDescent="0.2">
      <c r="AQ11914" s="7"/>
      <c r="AR11914" s="7"/>
      <c r="AS11914" s="7"/>
      <c r="AT11914" s="7"/>
      <c r="AU11914" s="7"/>
      <c r="AV11914" s="234"/>
      <c r="AX11914" s="7"/>
      <c r="AY11914" s="7"/>
      <c r="AZ11914" s="7"/>
      <c r="BA11914" s="7"/>
      <c r="BB11914" s="7"/>
      <c r="BC11914" s="7"/>
      <c r="BD11914" s="7"/>
      <c r="BG11914" s="7"/>
      <c r="BH11914" s="7"/>
      <c r="BI11914" s="7"/>
      <c r="BJ11914" s="7"/>
      <c r="BK11914" s="7"/>
      <c r="BL11914" s="7"/>
      <c r="BM11914" s="7"/>
      <c r="BP11914" s="7"/>
      <c r="BQ11914" s="7"/>
      <c r="BR11914" s="7"/>
      <c r="BS11914" s="7"/>
      <c r="BT11914" s="7"/>
      <c r="BU11914" s="7"/>
      <c r="BV11914" s="7"/>
      <c r="BW11914" s="7"/>
    </row>
    <row r="11915" spans="43:75" x14ac:dyDescent="0.2">
      <c r="AQ11915" s="7"/>
      <c r="AR11915" s="7"/>
      <c r="AS11915" s="7"/>
      <c r="AT11915" s="7"/>
      <c r="AU11915" s="7"/>
      <c r="AV11915" s="234"/>
      <c r="AX11915" s="7"/>
      <c r="AY11915" s="7"/>
      <c r="AZ11915" s="7"/>
      <c r="BA11915" s="7"/>
      <c r="BB11915" s="7"/>
      <c r="BC11915" s="7"/>
      <c r="BD11915" s="7"/>
      <c r="BG11915" s="7"/>
      <c r="BH11915" s="7"/>
      <c r="BI11915" s="7"/>
      <c r="BJ11915" s="7"/>
      <c r="BK11915" s="7"/>
      <c r="BL11915" s="7"/>
      <c r="BM11915" s="7"/>
      <c r="BP11915" s="7"/>
      <c r="BQ11915" s="7"/>
      <c r="BR11915" s="7"/>
      <c r="BS11915" s="7"/>
      <c r="BT11915" s="7"/>
      <c r="BU11915" s="7"/>
      <c r="BV11915" s="7"/>
      <c r="BW11915" s="7"/>
    </row>
    <row r="11916" spans="43:75" x14ac:dyDescent="0.2">
      <c r="AQ11916" s="7"/>
      <c r="AR11916" s="7"/>
      <c r="AS11916" s="7"/>
      <c r="AT11916" s="7"/>
      <c r="AU11916" s="7"/>
      <c r="AV11916" s="234"/>
      <c r="AX11916" s="7"/>
      <c r="AY11916" s="7"/>
      <c r="AZ11916" s="7"/>
      <c r="BA11916" s="7"/>
      <c r="BB11916" s="7"/>
      <c r="BC11916" s="7"/>
      <c r="BD11916" s="7"/>
      <c r="BG11916" s="7"/>
      <c r="BH11916" s="7"/>
      <c r="BI11916" s="7"/>
      <c r="BJ11916" s="7"/>
      <c r="BK11916" s="7"/>
      <c r="BL11916" s="7"/>
      <c r="BM11916" s="7"/>
      <c r="BP11916" s="7"/>
      <c r="BQ11916" s="7"/>
      <c r="BR11916" s="7"/>
      <c r="BS11916" s="7"/>
      <c r="BT11916" s="7"/>
      <c r="BU11916" s="7"/>
      <c r="BV11916" s="7"/>
      <c r="BW11916" s="7"/>
    </row>
    <row r="11917" spans="43:75" x14ac:dyDescent="0.2">
      <c r="AQ11917" s="7"/>
      <c r="AR11917" s="7"/>
      <c r="AS11917" s="7"/>
      <c r="AT11917" s="7"/>
      <c r="AU11917" s="7"/>
      <c r="AV11917" s="234"/>
      <c r="AX11917" s="7"/>
      <c r="AY11917" s="7"/>
      <c r="AZ11917" s="7"/>
      <c r="BA11917" s="7"/>
      <c r="BB11917" s="7"/>
      <c r="BC11917" s="7"/>
      <c r="BD11917" s="7"/>
      <c r="BG11917" s="7"/>
      <c r="BH11917" s="7"/>
      <c r="BI11917" s="7"/>
      <c r="BJ11917" s="7"/>
      <c r="BK11917" s="7"/>
      <c r="BL11917" s="7"/>
      <c r="BM11917" s="7"/>
      <c r="BP11917" s="7"/>
      <c r="BQ11917" s="7"/>
      <c r="BR11917" s="7"/>
      <c r="BS11917" s="7"/>
      <c r="BT11917" s="7"/>
      <c r="BU11917" s="7"/>
      <c r="BV11917" s="7"/>
      <c r="BW11917" s="7"/>
    </row>
    <row r="11918" spans="43:75" x14ac:dyDescent="0.2">
      <c r="AQ11918" s="7"/>
      <c r="AR11918" s="7"/>
      <c r="AS11918" s="7"/>
      <c r="AT11918" s="7"/>
      <c r="AU11918" s="7"/>
      <c r="AV11918" s="234"/>
      <c r="AX11918" s="7"/>
      <c r="AY11918" s="7"/>
      <c r="AZ11918" s="7"/>
      <c r="BA11918" s="7"/>
      <c r="BB11918" s="7"/>
      <c r="BC11918" s="7"/>
      <c r="BD11918" s="7"/>
      <c r="BG11918" s="7"/>
      <c r="BH11918" s="7"/>
      <c r="BI11918" s="7"/>
      <c r="BJ11918" s="7"/>
      <c r="BK11918" s="7"/>
      <c r="BL11918" s="7"/>
      <c r="BM11918" s="7"/>
      <c r="BP11918" s="7"/>
      <c r="BQ11918" s="7"/>
      <c r="BR11918" s="7"/>
      <c r="BS11918" s="7"/>
      <c r="BT11918" s="7"/>
      <c r="BU11918" s="7"/>
      <c r="BV11918" s="7"/>
      <c r="BW11918" s="7"/>
    </row>
    <row r="11919" spans="43:75" x14ac:dyDescent="0.2">
      <c r="AQ11919" s="7"/>
      <c r="AR11919" s="7"/>
      <c r="AS11919" s="7"/>
      <c r="AT11919" s="7"/>
      <c r="AU11919" s="7"/>
      <c r="AV11919" s="234"/>
      <c r="AX11919" s="7"/>
      <c r="AY11919" s="7"/>
      <c r="AZ11919" s="7"/>
      <c r="BA11919" s="7"/>
      <c r="BB11919" s="7"/>
      <c r="BC11919" s="7"/>
      <c r="BD11919" s="7"/>
      <c r="BG11919" s="7"/>
      <c r="BH11919" s="7"/>
      <c r="BI11919" s="7"/>
      <c r="BJ11919" s="7"/>
      <c r="BK11919" s="7"/>
      <c r="BL11919" s="7"/>
      <c r="BM11919" s="7"/>
      <c r="BP11919" s="7"/>
      <c r="BQ11919" s="7"/>
      <c r="BR11919" s="7"/>
      <c r="BS11919" s="7"/>
      <c r="BT11919" s="7"/>
      <c r="BU11919" s="7"/>
      <c r="BV11919" s="7"/>
      <c r="BW11919" s="7"/>
    </row>
    <row r="11920" spans="43:75" x14ac:dyDescent="0.2">
      <c r="AQ11920" s="7"/>
      <c r="AR11920" s="7"/>
      <c r="AS11920" s="7"/>
      <c r="AT11920" s="7"/>
      <c r="AU11920" s="7"/>
      <c r="AV11920" s="234"/>
      <c r="AX11920" s="7"/>
      <c r="AY11920" s="7"/>
      <c r="AZ11920" s="7"/>
      <c r="BA11920" s="7"/>
      <c r="BB11920" s="7"/>
      <c r="BC11920" s="7"/>
      <c r="BD11920" s="7"/>
      <c r="BG11920" s="7"/>
      <c r="BH11920" s="7"/>
      <c r="BI11920" s="7"/>
      <c r="BJ11920" s="7"/>
      <c r="BK11920" s="7"/>
      <c r="BL11920" s="7"/>
      <c r="BM11920" s="7"/>
      <c r="BP11920" s="7"/>
      <c r="BQ11920" s="7"/>
      <c r="BR11920" s="7"/>
      <c r="BS11920" s="7"/>
      <c r="BT11920" s="7"/>
      <c r="BU11920" s="7"/>
      <c r="BV11920" s="7"/>
      <c r="BW11920" s="7"/>
    </row>
    <row r="11921" spans="43:75" x14ac:dyDescent="0.2">
      <c r="AQ11921" s="7"/>
      <c r="AR11921" s="7"/>
      <c r="AS11921" s="7"/>
      <c r="AT11921" s="7"/>
      <c r="AU11921" s="7"/>
      <c r="AV11921" s="234"/>
      <c r="AX11921" s="7"/>
      <c r="AY11921" s="7"/>
      <c r="AZ11921" s="7"/>
      <c r="BA11921" s="7"/>
      <c r="BB11921" s="7"/>
      <c r="BC11921" s="7"/>
      <c r="BD11921" s="7"/>
      <c r="BG11921" s="7"/>
      <c r="BH11921" s="7"/>
      <c r="BI11921" s="7"/>
      <c r="BJ11921" s="7"/>
      <c r="BK11921" s="7"/>
      <c r="BL11921" s="7"/>
      <c r="BM11921" s="7"/>
      <c r="BP11921" s="7"/>
      <c r="BQ11921" s="7"/>
      <c r="BR11921" s="7"/>
      <c r="BS11921" s="7"/>
      <c r="BT11921" s="7"/>
      <c r="BU11921" s="7"/>
      <c r="BV11921" s="7"/>
      <c r="BW11921" s="7"/>
    </row>
    <row r="11922" spans="43:75" x14ac:dyDescent="0.2">
      <c r="AQ11922" s="7"/>
      <c r="AR11922" s="7"/>
      <c r="AS11922" s="7"/>
      <c r="AT11922" s="7"/>
      <c r="AU11922" s="7"/>
      <c r="AV11922" s="234"/>
      <c r="AX11922" s="7"/>
      <c r="AY11922" s="7"/>
      <c r="AZ11922" s="7"/>
      <c r="BA11922" s="7"/>
      <c r="BB11922" s="7"/>
      <c r="BC11922" s="7"/>
      <c r="BD11922" s="7"/>
      <c r="BG11922" s="7"/>
      <c r="BH11922" s="7"/>
      <c r="BI11922" s="7"/>
      <c r="BJ11922" s="7"/>
      <c r="BK11922" s="7"/>
      <c r="BL11922" s="7"/>
      <c r="BM11922" s="7"/>
      <c r="BP11922" s="7"/>
      <c r="BQ11922" s="7"/>
      <c r="BR11922" s="7"/>
      <c r="BS11922" s="7"/>
      <c r="BT11922" s="7"/>
      <c r="BU11922" s="7"/>
      <c r="BV11922" s="7"/>
      <c r="BW11922" s="7"/>
    </row>
    <row r="11923" spans="43:75" x14ac:dyDescent="0.2">
      <c r="AQ11923" s="7"/>
      <c r="AR11923" s="7"/>
      <c r="AS11923" s="7"/>
      <c r="AT11923" s="7"/>
      <c r="AU11923" s="7"/>
      <c r="AV11923" s="234"/>
      <c r="AX11923" s="7"/>
      <c r="AY11923" s="7"/>
      <c r="AZ11923" s="7"/>
      <c r="BA11923" s="7"/>
      <c r="BB11923" s="7"/>
      <c r="BC11923" s="7"/>
      <c r="BD11923" s="7"/>
      <c r="BG11923" s="7"/>
      <c r="BH11923" s="7"/>
      <c r="BI11923" s="7"/>
      <c r="BJ11923" s="7"/>
      <c r="BK11923" s="7"/>
      <c r="BL11923" s="7"/>
      <c r="BM11923" s="7"/>
      <c r="BP11923" s="7"/>
      <c r="BQ11923" s="7"/>
      <c r="BR11923" s="7"/>
      <c r="BS11923" s="7"/>
      <c r="BT11923" s="7"/>
      <c r="BU11923" s="7"/>
      <c r="BV11923" s="7"/>
      <c r="BW11923" s="7"/>
    </row>
    <row r="11924" spans="43:75" x14ac:dyDescent="0.2">
      <c r="AQ11924" s="7"/>
      <c r="AR11924" s="7"/>
      <c r="AS11924" s="7"/>
      <c r="AT11924" s="7"/>
      <c r="AU11924" s="7"/>
      <c r="AV11924" s="234"/>
      <c r="AX11924" s="7"/>
      <c r="AY11924" s="7"/>
      <c r="AZ11924" s="7"/>
      <c r="BA11924" s="7"/>
      <c r="BB11924" s="7"/>
      <c r="BC11924" s="7"/>
      <c r="BD11924" s="7"/>
      <c r="BG11924" s="7"/>
      <c r="BH11924" s="7"/>
      <c r="BI11924" s="7"/>
      <c r="BJ11924" s="7"/>
      <c r="BK11924" s="7"/>
      <c r="BL11924" s="7"/>
      <c r="BM11924" s="7"/>
      <c r="BP11924" s="7"/>
      <c r="BQ11924" s="7"/>
      <c r="BR11924" s="7"/>
      <c r="BS11924" s="7"/>
      <c r="BT11924" s="7"/>
      <c r="BU11924" s="7"/>
      <c r="BV11924" s="7"/>
      <c r="BW11924" s="7"/>
    </row>
    <row r="11925" spans="43:75" x14ac:dyDescent="0.2">
      <c r="AQ11925" s="7"/>
      <c r="AR11925" s="7"/>
      <c r="AS11925" s="7"/>
      <c r="AT11925" s="7"/>
      <c r="AU11925" s="7"/>
      <c r="AV11925" s="234"/>
      <c r="AX11925" s="7"/>
      <c r="AY11925" s="7"/>
      <c r="AZ11925" s="7"/>
      <c r="BA11925" s="7"/>
      <c r="BB11925" s="7"/>
      <c r="BC11925" s="7"/>
      <c r="BD11925" s="7"/>
      <c r="BG11925" s="7"/>
      <c r="BH11925" s="7"/>
      <c r="BI11925" s="7"/>
      <c r="BJ11925" s="7"/>
      <c r="BK11925" s="7"/>
      <c r="BL11925" s="7"/>
      <c r="BM11925" s="7"/>
      <c r="BP11925" s="7"/>
      <c r="BQ11925" s="7"/>
      <c r="BR11925" s="7"/>
      <c r="BS11925" s="7"/>
      <c r="BT11925" s="7"/>
      <c r="BU11925" s="7"/>
      <c r="BV11925" s="7"/>
      <c r="BW11925" s="7"/>
    </row>
    <row r="11926" spans="43:75" x14ac:dyDescent="0.2">
      <c r="AQ11926" s="7"/>
      <c r="AR11926" s="7"/>
      <c r="AS11926" s="7"/>
      <c r="AT11926" s="7"/>
      <c r="AU11926" s="7"/>
      <c r="AV11926" s="234"/>
      <c r="AX11926" s="7"/>
      <c r="AY11926" s="7"/>
      <c r="AZ11926" s="7"/>
      <c r="BA11926" s="7"/>
      <c r="BB11926" s="7"/>
      <c r="BC11926" s="7"/>
      <c r="BD11926" s="7"/>
      <c r="BG11926" s="7"/>
      <c r="BH11926" s="7"/>
      <c r="BI11926" s="7"/>
      <c r="BJ11926" s="7"/>
      <c r="BK11926" s="7"/>
      <c r="BL11926" s="7"/>
      <c r="BM11926" s="7"/>
      <c r="BP11926" s="7"/>
      <c r="BQ11926" s="7"/>
      <c r="BR11926" s="7"/>
      <c r="BS11926" s="7"/>
      <c r="BT11926" s="7"/>
      <c r="BU11926" s="7"/>
      <c r="BV11926" s="7"/>
      <c r="BW11926" s="7"/>
    </row>
    <row r="11927" spans="43:75" x14ac:dyDescent="0.2">
      <c r="AQ11927" s="7"/>
      <c r="AR11927" s="7"/>
      <c r="AS11927" s="7"/>
      <c r="AT11927" s="7"/>
      <c r="AU11927" s="7"/>
      <c r="AV11927" s="234"/>
      <c r="AX11927" s="7"/>
      <c r="AY11927" s="7"/>
      <c r="AZ11927" s="7"/>
      <c r="BA11927" s="7"/>
      <c r="BB11927" s="7"/>
      <c r="BC11927" s="7"/>
      <c r="BD11927" s="7"/>
      <c r="BG11927" s="7"/>
      <c r="BH11927" s="7"/>
      <c r="BI11927" s="7"/>
      <c r="BJ11927" s="7"/>
      <c r="BK11927" s="7"/>
      <c r="BL11927" s="7"/>
      <c r="BM11927" s="7"/>
      <c r="BP11927" s="7"/>
      <c r="BQ11927" s="7"/>
      <c r="BR11927" s="7"/>
      <c r="BS11927" s="7"/>
      <c r="BT11927" s="7"/>
      <c r="BU11927" s="7"/>
      <c r="BV11927" s="7"/>
      <c r="BW11927" s="7"/>
    </row>
    <row r="11928" spans="43:75" x14ac:dyDescent="0.2">
      <c r="AQ11928" s="7"/>
      <c r="AR11928" s="7"/>
      <c r="AS11928" s="7"/>
      <c r="AT11928" s="7"/>
      <c r="AU11928" s="7"/>
      <c r="AV11928" s="234"/>
      <c r="AX11928" s="7"/>
      <c r="AY11928" s="7"/>
      <c r="AZ11928" s="7"/>
      <c r="BA11928" s="7"/>
      <c r="BB11928" s="7"/>
      <c r="BC11928" s="7"/>
      <c r="BD11928" s="7"/>
      <c r="BG11928" s="7"/>
      <c r="BH11928" s="7"/>
      <c r="BI11928" s="7"/>
      <c r="BJ11928" s="7"/>
      <c r="BK11928" s="7"/>
      <c r="BL11928" s="7"/>
      <c r="BM11928" s="7"/>
      <c r="BP11928" s="7"/>
      <c r="BQ11928" s="7"/>
      <c r="BR11928" s="7"/>
      <c r="BS11928" s="7"/>
      <c r="BT11928" s="7"/>
      <c r="BU11928" s="7"/>
      <c r="BV11928" s="7"/>
      <c r="BW11928" s="7"/>
    </row>
    <row r="11929" spans="43:75" x14ac:dyDescent="0.2">
      <c r="AQ11929" s="7"/>
      <c r="AR11929" s="7"/>
      <c r="AS11929" s="7"/>
      <c r="AT11929" s="7"/>
      <c r="AU11929" s="7"/>
      <c r="AV11929" s="234"/>
      <c r="AX11929" s="7"/>
      <c r="AY11929" s="7"/>
      <c r="AZ11929" s="7"/>
      <c r="BA11929" s="7"/>
      <c r="BB11929" s="7"/>
      <c r="BC11929" s="7"/>
      <c r="BD11929" s="7"/>
      <c r="BG11929" s="7"/>
      <c r="BH11929" s="7"/>
      <c r="BI11929" s="7"/>
      <c r="BJ11929" s="7"/>
      <c r="BK11929" s="7"/>
      <c r="BL11929" s="7"/>
      <c r="BM11929" s="7"/>
      <c r="BP11929" s="7"/>
      <c r="BQ11929" s="7"/>
      <c r="BR11929" s="7"/>
      <c r="BS11929" s="7"/>
      <c r="BT11929" s="7"/>
      <c r="BU11929" s="7"/>
      <c r="BV11929" s="7"/>
      <c r="BW11929" s="7"/>
    </row>
    <row r="11930" spans="43:75" x14ac:dyDescent="0.2">
      <c r="AQ11930" s="7"/>
      <c r="AR11930" s="7"/>
      <c r="AS11930" s="7"/>
      <c r="AT11930" s="7"/>
      <c r="AU11930" s="7"/>
      <c r="AV11930" s="234"/>
      <c r="AX11930" s="7"/>
      <c r="AY11930" s="7"/>
      <c r="AZ11930" s="7"/>
      <c r="BA11930" s="7"/>
      <c r="BB11930" s="7"/>
      <c r="BC11930" s="7"/>
      <c r="BD11930" s="7"/>
      <c r="BG11930" s="7"/>
      <c r="BH11930" s="7"/>
      <c r="BI11930" s="7"/>
      <c r="BJ11930" s="7"/>
      <c r="BK11930" s="7"/>
      <c r="BL11930" s="7"/>
      <c r="BM11930" s="7"/>
      <c r="BP11930" s="7"/>
      <c r="BQ11930" s="7"/>
      <c r="BR11930" s="7"/>
      <c r="BS11930" s="7"/>
      <c r="BT11930" s="7"/>
      <c r="BU11930" s="7"/>
      <c r="BV11930" s="7"/>
      <c r="BW11930" s="7"/>
    </row>
    <row r="11931" spans="43:75" x14ac:dyDescent="0.2">
      <c r="AQ11931" s="7"/>
      <c r="AR11931" s="7"/>
      <c r="AS11931" s="7"/>
      <c r="AT11931" s="7"/>
      <c r="AU11931" s="7"/>
      <c r="AV11931" s="234"/>
      <c r="AX11931" s="7"/>
      <c r="AY11931" s="7"/>
      <c r="AZ11931" s="7"/>
      <c r="BA11931" s="7"/>
      <c r="BB11931" s="7"/>
      <c r="BC11931" s="7"/>
      <c r="BD11931" s="7"/>
      <c r="BG11931" s="7"/>
      <c r="BH11931" s="7"/>
      <c r="BI11931" s="7"/>
      <c r="BJ11931" s="7"/>
      <c r="BK11931" s="7"/>
      <c r="BL11931" s="7"/>
      <c r="BM11931" s="7"/>
      <c r="BP11931" s="7"/>
      <c r="BQ11931" s="7"/>
      <c r="BR11931" s="7"/>
      <c r="BS11931" s="7"/>
      <c r="BT11931" s="7"/>
      <c r="BU11931" s="7"/>
      <c r="BV11931" s="7"/>
      <c r="BW11931" s="7"/>
    </row>
    <row r="11932" spans="43:75" x14ac:dyDescent="0.2">
      <c r="AQ11932" s="7"/>
      <c r="AR11932" s="7"/>
      <c r="AS11932" s="7"/>
      <c r="AT11932" s="7"/>
      <c r="AU11932" s="7"/>
      <c r="AV11932" s="234"/>
      <c r="AX11932" s="7"/>
      <c r="AY11932" s="7"/>
      <c r="AZ11932" s="7"/>
      <c r="BA11932" s="7"/>
      <c r="BB11932" s="7"/>
      <c r="BC11932" s="7"/>
      <c r="BD11932" s="7"/>
      <c r="BG11932" s="7"/>
      <c r="BH11932" s="7"/>
      <c r="BI11932" s="7"/>
      <c r="BJ11932" s="7"/>
      <c r="BK11932" s="7"/>
      <c r="BL11932" s="7"/>
      <c r="BM11932" s="7"/>
      <c r="BP11932" s="7"/>
      <c r="BQ11932" s="7"/>
      <c r="BR11932" s="7"/>
      <c r="BS11932" s="7"/>
      <c r="BT11932" s="7"/>
      <c r="BU11932" s="7"/>
      <c r="BV11932" s="7"/>
      <c r="BW11932" s="7"/>
    </row>
    <row r="11933" spans="43:75" x14ac:dyDescent="0.2">
      <c r="AQ11933" s="7"/>
      <c r="AR11933" s="7"/>
      <c r="AS11933" s="7"/>
      <c r="AT11933" s="7"/>
      <c r="AU11933" s="7"/>
      <c r="AV11933" s="234"/>
      <c r="AX11933" s="7"/>
      <c r="AY11933" s="7"/>
      <c r="AZ11933" s="7"/>
      <c r="BA11933" s="7"/>
      <c r="BB11933" s="7"/>
      <c r="BC11933" s="7"/>
      <c r="BD11933" s="7"/>
      <c r="BG11933" s="7"/>
      <c r="BH11933" s="7"/>
      <c r="BI11933" s="7"/>
      <c r="BJ11933" s="7"/>
      <c r="BK11933" s="7"/>
      <c r="BL11933" s="7"/>
      <c r="BM11933" s="7"/>
      <c r="BP11933" s="7"/>
      <c r="BQ11933" s="7"/>
      <c r="BR11933" s="7"/>
      <c r="BS11933" s="7"/>
      <c r="BT11933" s="7"/>
      <c r="BU11933" s="7"/>
      <c r="BV11933" s="7"/>
      <c r="BW11933" s="7"/>
    </row>
    <row r="11934" spans="43:75" x14ac:dyDescent="0.2">
      <c r="AQ11934" s="7"/>
      <c r="AR11934" s="7"/>
      <c r="AS11934" s="7"/>
      <c r="AT11934" s="7"/>
      <c r="AU11934" s="7"/>
      <c r="AV11934" s="234"/>
      <c r="AX11934" s="7"/>
      <c r="AY11934" s="7"/>
      <c r="AZ11934" s="7"/>
      <c r="BA11934" s="7"/>
      <c r="BB11934" s="7"/>
      <c r="BC11934" s="7"/>
      <c r="BD11934" s="7"/>
      <c r="BG11934" s="7"/>
      <c r="BH11934" s="7"/>
      <c r="BI11934" s="7"/>
      <c r="BJ11934" s="7"/>
      <c r="BK11934" s="7"/>
      <c r="BL11934" s="7"/>
      <c r="BM11934" s="7"/>
      <c r="BP11934" s="7"/>
      <c r="BQ11934" s="7"/>
      <c r="BR11934" s="7"/>
      <c r="BS11934" s="7"/>
      <c r="BT11934" s="7"/>
      <c r="BU11934" s="7"/>
      <c r="BV11934" s="7"/>
      <c r="BW11934" s="7"/>
    </row>
    <row r="11935" spans="43:75" x14ac:dyDescent="0.2">
      <c r="AQ11935" s="7"/>
      <c r="AR11935" s="7"/>
      <c r="AS11935" s="7"/>
      <c r="AT11935" s="7"/>
      <c r="AU11935" s="7"/>
      <c r="AV11935" s="234"/>
      <c r="AX11935" s="7"/>
      <c r="AY11935" s="7"/>
      <c r="AZ11935" s="7"/>
      <c r="BA11935" s="7"/>
      <c r="BB11935" s="7"/>
      <c r="BC11935" s="7"/>
      <c r="BD11935" s="7"/>
      <c r="BG11935" s="7"/>
      <c r="BH11935" s="7"/>
      <c r="BI11935" s="7"/>
      <c r="BJ11935" s="7"/>
      <c r="BK11935" s="7"/>
      <c r="BL11935" s="7"/>
      <c r="BM11935" s="7"/>
      <c r="BP11935" s="7"/>
      <c r="BQ11935" s="7"/>
      <c r="BR11935" s="7"/>
      <c r="BS11935" s="7"/>
      <c r="BT11935" s="7"/>
      <c r="BU11935" s="7"/>
      <c r="BV11935" s="7"/>
      <c r="BW11935" s="7"/>
    </row>
    <row r="11936" spans="43:75" x14ac:dyDescent="0.2">
      <c r="AQ11936" s="7"/>
      <c r="AR11936" s="7"/>
      <c r="AS11936" s="7"/>
      <c r="AT11936" s="7"/>
      <c r="AU11936" s="7"/>
      <c r="AV11936" s="234"/>
      <c r="AX11936" s="7"/>
      <c r="AY11936" s="7"/>
      <c r="AZ11936" s="7"/>
      <c r="BA11936" s="7"/>
      <c r="BB11936" s="7"/>
      <c r="BC11936" s="7"/>
      <c r="BD11936" s="7"/>
      <c r="BG11936" s="7"/>
      <c r="BH11936" s="7"/>
      <c r="BI11936" s="7"/>
      <c r="BJ11936" s="7"/>
      <c r="BK11936" s="7"/>
      <c r="BL11936" s="7"/>
      <c r="BM11936" s="7"/>
      <c r="BP11936" s="7"/>
      <c r="BQ11936" s="7"/>
      <c r="BR11936" s="7"/>
      <c r="BS11936" s="7"/>
      <c r="BT11936" s="7"/>
      <c r="BU11936" s="7"/>
      <c r="BV11936" s="7"/>
      <c r="BW11936" s="7"/>
    </row>
    <row r="11937" spans="43:75" x14ac:dyDescent="0.2">
      <c r="AQ11937" s="7"/>
      <c r="AR11937" s="7"/>
      <c r="AS11937" s="7"/>
      <c r="AT11937" s="7"/>
      <c r="AU11937" s="7"/>
      <c r="AV11937" s="234"/>
      <c r="AX11937" s="7"/>
      <c r="AY11937" s="7"/>
      <c r="AZ11937" s="7"/>
      <c r="BA11937" s="7"/>
      <c r="BB11937" s="7"/>
      <c r="BC11937" s="7"/>
      <c r="BD11937" s="7"/>
      <c r="BG11937" s="7"/>
      <c r="BH11937" s="7"/>
      <c r="BI11937" s="7"/>
      <c r="BJ11937" s="7"/>
      <c r="BK11937" s="7"/>
      <c r="BL11937" s="7"/>
      <c r="BM11937" s="7"/>
      <c r="BP11937" s="7"/>
      <c r="BQ11937" s="7"/>
      <c r="BR11937" s="7"/>
      <c r="BS11937" s="7"/>
      <c r="BT11937" s="7"/>
      <c r="BU11937" s="7"/>
      <c r="BV11937" s="7"/>
      <c r="BW11937" s="7"/>
    </row>
    <row r="11938" spans="43:75" x14ac:dyDescent="0.2">
      <c r="AQ11938" s="7"/>
      <c r="AR11938" s="7"/>
      <c r="AS11938" s="7"/>
      <c r="AT11938" s="7"/>
      <c r="AU11938" s="7"/>
      <c r="AV11938" s="234"/>
      <c r="AX11938" s="7"/>
      <c r="AY11938" s="7"/>
      <c r="AZ11938" s="7"/>
      <c r="BA11938" s="7"/>
      <c r="BB11938" s="7"/>
      <c r="BC11938" s="7"/>
      <c r="BD11938" s="7"/>
      <c r="BG11938" s="7"/>
      <c r="BH11938" s="7"/>
      <c r="BI11938" s="7"/>
      <c r="BJ11938" s="7"/>
      <c r="BK11938" s="7"/>
      <c r="BL11938" s="7"/>
      <c r="BM11938" s="7"/>
      <c r="BP11938" s="7"/>
      <c r="BQ11938" s="7"/>
      <c r="BR11938" s="7"/>
      <c r="BS11938" s="7"/>
      <c r="BT11938" s="7"/>
      <c r="BU11938" s="7"/>
      <c r="BV11938" s="7"/>
      <c r="BW11938" s="7"/>
    </row>
    <row r="11939" spans="43:75" x14ac:dyDescent="0.2">
      <c r="AQ11939" s="7"/>
      <c r="AR11939" s="7"/>
      <c r="AS11939" s="7"/>
      <c r="AT11939" s="7"/>
      <c r="AU11939" s="7"/>
      <c r="AV11939" s="234"/>
      <c r="AX11939" s="7"/>
      <c r="AY11939" s="7"/>
      <c r="AZ11939" s="7"/>
      <c r="BA11939" s="7"/>
      <c r="BB11939" s="7"/>
      <c r="BC11939" s="7"/>
      <c r="BD11939" s="7"/>
      <c r="BG11939" s="7"/>
      <c r="BH11939" s="7"/>
      <c r="BI11939" s="7"/>
      <c r="BJ11939" s="7"/>
      <c r="BK11939" s="7"/>
      <c r="BL11939" s="7"/>
      <c r="BM11939" s="7"/>
      <c r="BP11939" s="7"/>
      <c r="BQ11939" s="7"/>
      <c r="BR11939" s="7"/>
      <c r="BS11939" s="7"/>
      <c r="BT11939" s="7"/>
      <c r="BU11939" s="7"/>
      <c r="BV11939" s="7"/>
      <c r="BW11939" s="7"/>
    </row>
    <row r="11940" spans="43:75" x14ac:dyDescent="0.2">
      <c r="AQ11940" s="7"/>
      <c r="AR11940" s="7"/>
      <c r="AS11940" s="7"/>
      <c r="AT11940" s="7"/>
      <c r="AU11940" s="7"/>
      <c r="AV11940" s="234"/>
      <c r="AX11940" s="7"/>
      <c r="AY11940" s="7"/>
      <c r="AZ11940" s="7"/>
      <c r="BA11940" s="7"/>
      <c r="BB11940" s="7"/>
      <c r="BC11940" s="7"/>
      <c r="BD11940" s="7"/>
      <c r="BG11940" s="7"/>
      <c r="BH11940" s="7"/>
      <c r="BI11940" s="7"/>
      <c r="BJ11940" s="7"/>
      <c r="BK11940" s="7"/>
      <c r="BL11940" s="7"/>
      <c r="BM11940" s="7"/>
      <c r="BP11940" s="7"/>
      <c r="BQ11940" s="7"/>
      <c r="BR11940" s="7"/>
      <c r="BS11940" s="7"/>
      <c r="BT11940" s="7"/>
      <c r="BU11940" s="7"/>
      <c r="BV11940" s="7"/>
      <c r="BW11940" s="7"/>
    </row>
    <row r="11941" spans="43:75" x14ac:dyDescent="0.2">
      <c r="AQ11941" s="7"/>
      <c r="AR11941" s="7"/>
      <c r="AS11941" s="7"/>
      <c r="AT11941" s="7"/>
      <c r="AU11941" s="7"/>
      <c r="AV11941" s="234"/>
      <c r="AX11941" s="7"/>
      <c r="AY11941" s="7"/>
      <c r="AZ11941" s="7"/>
      <c r="BA11941" s="7"/>
      <c r="BB11941" s="7"/>
      <c r="BC11941" s="7"/>
      <c r="BD11941" s="7"/>
      <c r="BG11941" s="7"/>
      <c r="BH11941" s="7"/>
      <c r="BI11941" s="7"/>
      <c r="BJ11941" s="7"/>
      <c r="BK11941" s="7"/>
      <c r="BL11941" s="7"/>
      <c r="BM11941" s="7"/>
      <c r="BP11941" s="7"/>
      <c r="BQ11941" s="7"/>
      <c r="BR11941" s="7"/>
      <c r="BS11941" s="7"/>
      <c r="BT11941" s="7"/>
      <c r="BU11941" s="7"/>
      <c r="BV11941" s="7"/>
      <c r="BW11941" s="7"/>
    </row>
    <row r="11942" spans="43:75" x14ac:dyDescent="0.2">
      <c r="AQ11942" s="7"/>
      <c r="AR11942" s="7"/>
      <c r="AS11942" s="7"/>
      <c r="AT11942" s="7"/>
      <c r="AU11942" s="7"/>
      <c r="AV11942" s="234"/>
      <c r="AX11942" s="7"/>
      <c r="AY11942" s="7"/>
      <c r="AZ11942" s="7"/>
      <c r="BA11942" s="7"/>
      <c r="BB11942" s="7"/>
      <c r="BC11942" s="7"/>
      <c r="BD11942" s="7"/>
      <c r="BG11942" s="7"/>
      <c r="BH11942" s="7"/>
      <c r="BI11942" s="7"/>
      <c r="BJ11942" s="7"/>
      <c r="BK11942" s="7"/>
      <c r="BL11942" s="7"/>
      <c r="BM11942" s="7"/>
      <c r="BP11942" s="7"/>
      <c r="BQ11942" s="7"/>
      <c r="BR11942" s="7"/>
      <c r="BS11942" s="7"/>
      <c r="BT11942" s="7"/>
      <c r="BU11942" s="7"/>
      <c r="BV11942" s="7"/>
      <c r="BW11942" s="7"/>
    </row>
    <row r="11943" spans="43:75" x14ac:dyDescent="0.2">
      <c r="AQ11943" s="7"/>
      <c r="AR11943" s="7"/>
      <c r="AS11943" s="7"/>
      <c r="AT11943" s="7"/>
      <c r="AU11943" s="7"/>
      <c r="AV11943" s="234"/>
      <c r="AX11943" s="7"/>
      <c r="AY11943" s="7"/>
      <c r="AZ11943" s="7"/>
      <c r="BA11943" s="7"/>
      <c r="BB11943" s="7"/>
      <c r="BC11943" s="7"/>
      <c r="BD11943" s="7"/>
      <c r="BG11943" s="7"/>
      <c r="BH11943" s="7"/>
      <c r="BI11943" s="7"/>
      <c r="BJ11943" s="7"/>
      <c r="BK11943" s="7"/>
      <c r="BL11943" s="7"/>
      <c r="BM11943" s="7"/>
      <c r="BP11943" s="7"/>
      <c r="BQ11943" s="7"/>
      <c r="BR11943" s="7"/>
      <c r="BS11943" s="7"/>
      <c r="BT11943" s="7"/>
      <c r="BU11943" s="7"/>
      <c r="BV11943" s="7"/>
      <c r="BW11943" s="7"/>
    </row>
    <row r="11944" spans="43:75" x14ac:dyDescent="0.2">
      <c r="AQ11944" s="7"/>
      <c r="AR11944" s="7"/>
      <c r="AS11944" s="7"/>
      <c r="AT11944" s="7"/>
      <c r="AU11944" s="7"/>
      <c r="AV11944" s="234"/>
      <c r="AX11944" s="7"/>
      <c r="AY11944" s="7"/>
      <c r="AZ11944" s="7"/>
      <c r="BA11944" s="7"/>
      <c r="BB11944" s="7"/>
      <c r="BC11944" s="7"/>
      <c r="BD11944" s="7"/>
      <c r="BG11944" s="7"/>
      <c r="BH11944" s="7"/>
      <c r="BI11944" s="7"/>
      <c r="BJ11944" s="7"/>
      <c r="BK11944" s="7"/>
      <c r="BL11944" s="7"/>
      <c r="BM11944" s="7"/>
      <c r="BP11944" s="7"/>
      <c r="BQ11944" s="7"/>
      <c r="BR11944" s="7"/>
      <c r="BS11944" s="7"/>
      <c r="BT11944" s="7"/>
      <c r="BU11944" s="7"/>
      <c r="BV11944" s="7"/>
      <c r="BW11944" s="7"/>
    </row>
    <row r="11945" spans="43:75" x14ac:dyDescent="0.2">
      <c r="AQ11945" s="7"/>
      <c r="AR11945" s="7"/>
      <c r="AS11945" s="7"/>
      <c r="AT11945" s="7"/>
      <c r="AU11945" s="7"/>
      <c r="AV11945" s="234"/>
      <c r="AX11945" s="7"/>
      <c r="AY11945" s="7"/>
      <c r="AZ11945" s="7"/>
      <c r="BA11945" s="7"/>
      <c r="BB11945" s="7"/>
      <c r="BC11945" s="7"/>
      <c r="BD11945" s="7"/>
      <c r="BG11945" s="7"/>
      <c r="BH11945" s="7"/>
      <c r="BI11945" s="7"/>
      <c r="BJ11945" s="7"/>
      <c r="BK11945" s="7"/>
      <c r="BL11945" s="7"/>
      <c r="BM11945" s="7"/>
      <c r="BP11945" s="7"/>
      <c r="BQ11945" s="7"/>
      <c r="BR11945" s="7"/>
      <c r="BS11945" s="7"/>
      <c r="BT11945" s="7"/>
      <c r="BU11945" s="7"/>
      <c r="BV11945" s="7"/>
      <c r="BW11945" s="7"/>
    </row>
    <row r="11946" spans="43:75" x14ac:dyDescent="0.2">
      <c r="AQ11946" s="7"/>
      <c r="AR11946" s="7"/>
      <c r="AS11946" s="7"/>
      <c r="AT11946" s="7"/>
      <c r="AU11946" s="7"/>
      <c r="AV11946" s="234"/>
      <c r="AX11946" s="7"/>
      <c r="AY11946" s="7"/>
      <c r="AZ11946" s="7"/>
      <c r="BA11946" s="7"/>
      <c r="BB11946" s="7"/>
      <c r="BC11946" s="7"/>
      <c r="BD11946" s="7"/>
      <c r="BG11946" s="7"/>
      <c r="BH11946" s="7"/>
      <c r="BI11946" s="7"/>
      <c r="BJ11946" s="7"/>
      <c r="BK11946" s="7"/>
      <c r="BL11946" s="7"/>
      <c r="BM11946" s="7"/>
      <c r="BP11946" s="7"/>
      <c r="BQ11946" s="7"/>
      <c r="BR11946" s="7"/>
      <c r="BS11946" s="7"/>
      <c r="BT11946" s="7"/>
      <c r="BU11946" s="7"/>
      <c r="BV11946" s="7"/>
      <c r="BW11946" s="7"/>
    </row>
    <row r="11947" spans="43:75" x14ac:dyDescent="0.2">
      <c r="AQ11947" s="7"/>
      <c r="AR11947" s="7"/>
      <c r="AS11947" s="7"/>
      <c r="AT11947" s="7"/>
      <c r="AU11947" s="7"/>
      <c r="AV11947" s="234"/>
      <c r="AX11947" s="7"/>
      <c r="AY11947" s="7"/>
      <c r="AZ11947" s="7"/>
      <c r="BA11947" s="7"/>
      <c r="BB11947" s="7"/>
      <c r="BC11947" s="7"/>
      <c r="BD11947" s="7"/>
      <c r="BG11947" s="7"/>
      <c r="BH11947" s="7"/>
      <c r="BI11947" s="7"/>
      <c r="BJ11947" s="7"/>
      <c r="BK11947" s="7"/>
      <c r="BL11947" s="7"/>
      <c r="BM11947" s="7"/>
      <c r="BP11947" s="7"/>
      <c r="BQ11947" s="7"/>
      <c r="BR11947" s="7"/>
      <c r="BS11947" s="7"/>
      <c r="BT11947" s="7"/>
      <c r="BU11947" s="7"/>
      <c r="BV11947" s="7"/>
      <c r="BW11947" s="7"/>
    </row>
    <row r="11948" spans="43:75" x14ac:dyDescent="0.2">
      <c r="AQ11948" s="7"/>
      <c r="AR11948" s="7"/>
      <c r="AS11948" s="7"/>
      <c r="AT11948" s="7"/>
      <c r="AU11948" s="7"/>
      <c r="AV11948" s="234"/>
      <c r="AX11948" s="7"/>
      <c r="AY11948" s="7"/>
      <c r="AZ11948" s="7"/>
      <c r="BA11948" s="7"/>
      <c r="BB11948" s="7"/>
      <c r="BC11948" s="7"/>
      <c r="BD11948" s="7"/>
      <c r="BG11948" s="7"/>
      <c r="BH11948" s="7"/>
      <c r="BI11948" s="7"/>
      <c r="BJ11948" s="7"/>
      <c r="BK11948" s="7"/>
      <c r="BL11948" s="7"/>
      <c r="BM11948" s="7"/>
      <c r="BP11948" s="7"/>
      <c r="BQ11948" s="7"/>
      <c r="BR11948" s="7"/>
      <c r="BS11948" s="7"/>
      <c r="BT11948" s="7"/>
      <c r="BU11948" s="7"/>
      <c r="BV11948" s="7"/>
      <c r="BW11948" s="7"/>
    </row>
    <row r="11949" spans="43:75" x14ac:dyDescent="0.2">
      <c r="AQ11949" s="7"/>
      <c r="AR11949" s="7"/>
      <c r="AS11949" s="7"/>
      <c r="AT11949" s="7"/>
      <c r="AU11949" s="7"/>
      <c r="AV11949" s="234"/>
      <c r="AX11949" s="7"/>
      <c r="AY11949" s="7"/>
      <c r="AZ11949" s="7"/>
      <c r="BA11949" s="7"/>
      <c r="BB11949" s="7"/>
      <c r="BC11949" s="7"/>
      <c r="BD11949" s="7"/>
      <c r="BG11949" s="7"/>
      <c r="BH11949" s="7"/>
      <c r="BI11949" s="7"/>
      <c r="BJ11949" s="7"/>
      <c r="BK11949" s="7"/>
      <c r="BL11949" s="7"/>
      <c r="BM11949" s="7"/>
      <c r="BP11949" s="7"/>
      <c r="BQ11949" s="7"/>
      <c r="BR11949" s="7"/>
      <c r="BS11949" s="7"/>
      <c r="BT11949" s="7"/>
      <c r="BU11949" s="7"/>
      <c r="BV11949" s="7"/>
      <c r="BW11949" s="7"/>
    </row>
    <row r="11950" spans="43:75" x14ac:dyDescent="0.2">
      <c r="AQ11950" s="7"/>
      <c r="AR11950" s="7"/>
      <c r="AS11950" s="7"/>
      <c r="AT11950" s="7"/>
      <c r="AU11950" s="7"/>
      <c r="AV11950" s="234"/>
      <c r="AX11950" s="7"/>
      <c r="AY11950" s="7"/>
      <c r="AZ11950" s="7"/>
      <c r="BA11950" s="7"/>
      <c r="BB11950" s="7"/>
      <c r="BC11950" s="7"/>
      <c r="BD11950" s="7"/>
      <c r="BG11950" s="7"/>
      <c r="BH11950" s="7"/>
      <c r="BI11950" s="7"/>
      <c r="BJ11950" s="7"/>
      <c r="BK11950" s="7"/>
      <c r="BL11950" s="7"/>
      <c r="BM11950" s="7"/>
      <c r="BP11950" s="7"/>
      <c r="BQ11950" s="7"/>
      <c r="BR11950" s="7"/>
      <c r="BS11950" s="7"/>
      <c r="BT11950" s="7"/>
      <c r="BU11950" s="7"/>
      <c r="BV11950" s="7"/>
      <c r="BW11950" s="7"/>
    </row>
    <row r="11951" spans="43:75" x14ac:dyDescent="0.2">
      <c r="AQ11951" s="7"/>
      <c r="AR11951" s="7"/>
      <c r="AS11951" s="7"/>
      <c r="AT11951" s="7"/>
      <c r="AU11951" s="7"/>
      <c r="AV11951" s="234"/>
      <c r="AX11951" s="7"/>
      <c r="AY11951" s="7"/>
      <c r="AZ11951" s="7"/>
      <c r="BA11951" s="7"/>
      <c r="BB11951" s="7"/>
      <c r="BC11951" s="7"/>
      <c r="BD11951" s="7"/>
      <c r="BG11951" s="7"/>
      <c r="BH11951" s="7"/>
      <c r="BI11951" s="7"/>
      <c r="BJ11951" s="7"/>
      <c r="BK11951" s="7"/>
      <c r="BL11951" s="7"/>
      <c r="BM11951" s="7"/>
      <c r="BP11951" s="7"/>
      <c r="BQ11951" s="7"/>
      <c r="BR11951" s="7"/>
      <c r="BS11951" s="7"/>
      <c r="BT11951" s="7"/>
      <c r="BU11951" s="7"/>
      <c r="BV11951" s="7"/>
      <c r="BW11951" s="7"/>
    </row>
    <row r="11952" spans="43:75" x14ac:dyDescent="0.2">
      <c r="AQ11952" s="7"/>
      <c r="AR11952" s="7"/>
      <c r="AS11952" s="7"/>
      <c r="AT11952" s="7"/>
      <c r="AU11952" s="7"/>
      <c r="AV11952" s="234"/>
      <c r="AX11952" s="7"/>
      <c r="AY11952" s="7"/>
      <c r="AZ11952" s="7"/>
      <c r="BA11952" s="7"/>
      <c r="BB11952" s="7"/>
      <c r="BC11952" s="7"/>
      <c r="BD11952" s="7"/>
      <c r="BG11952" s="7"/>
      <c r="BH11952" s="7"/>
      <c r="BI11952" s="7"/>
      <c r="BJ11952" s="7"/>
      <c r="BK11952" s="7"/>
      <c r="BL11952" s="7"/>
      <c r="BM11952" s="7"/>
      <c r="BP11952" s="7"/>
      <c r="BQ11952" s="7"/>
      <c r="BR11952" s="7"/>
      <c r="BS11952" s="7"/>
      <c r="BT11952" s="7"/>
      <c r="BU11952" s="7"/>
      <c r="BV11952" s="7"/>
      <c r="BW11952" s="7"/>
    </row>
    <row r="11953" spans="43:75" x14ac:dyDescent="0.2">
      <c r="AQ11953" s="7"/>
      <c r="AR11953" s="7"/>
      <c r="AS11953" s="7"/>
      <c r="AT11953" s="7"/>
      <c r="AU11953" s="7"/>
      <c r="AV11953" s="234"/>
      <c r="AX11953" s="7"/>
      <c r="AY11953" s="7"/>
      <c r="AZ11953" s="7"/>
      <c r="BA11953" s="7"/>
      <c r="BB11953" s="7"/>
      <c r="BC11953" s="7"/>
      <c r="BD11953" s="7"/>
      <c r="BG11953" s="7"/>
      <c r="BH11953" s="7"/>
      <c r="BI11953" s="7"/>
      <c r="BJ11953" s="7"/>
      <c r="BK11953" s="7"/>
      <c r="BL11953" s="7"/>
      <c r="BM11953" s="7"/>
      <c r="BP11953" s="7"/>
      <c r="BQ11953" s="7"/>
      <c r="BR11953" s="7"/>
      <c r="BS11953" s="7"/>
      <c r="BT11953" s="7"/>
      <c r="BU11953" s="7"/>
      <c r="BV11953" s="7"/>
      <c r="BW11953" s="7"/>
    </row>
    <row r="11954" spans="43:75" x14ac:dyDescent="0.2">
      <c r="AQ11954" s="7"/>
      <c r="AR11954" s="7"/>
      <c r="AS11954" s="7"/>
      <c r="AT11954" s="7"/>
      <c r="AU11954" s="7"/>
      <c r="AV11954" s="234"/>
      <c r="AX11954" s="7"/>
      <c r="AY11954" s="7"/>
      <c r="AZ11954" s="7"/>
      <c r="BA11954" s="7"/>
      <c r="BB11954" s="7"/>
      <c r="BC11954" s="7"/>
      <c r="BD11954" s="7"/>
      <c r="BG11954" s="7"/>
      <c r="BH11954" s="7"/>
      <c r="BI11954" s="7"/>
      <c r="BJ11954" s="7"/>
      <c r="BK11954" s="7"/>
      <c r="BL11954" s="7"/>
      <c r="BM11954" s="7"/>
      <c r="BP11954" s="7"/>
      <c r="BQ11954" s="7"/>
      <c r="BR11954" s="7"/>
      <c r="BS11954" s="7"/>
      <c r="BT11954" s="7"/>
      <c r="BU11954" s="7"/>
      <c r="BV11954" s="7"/>
      <c r="BW11954" s="7"/>
    </row>
    <row r="11955" spans="43:75" x14ac:dyDescent="0.2">
      <c r="AQ11955" s="7"/>
      <c r="AR11955" s="7"/>
      <c r="AS11955" s="7"/>
      <c r="AT11955" s="7"/>
      <c r="AU11955" s="7"/>
      <c r="AV11955" s="234"/>
      <c r="AX11955" s="7"/>
      <c r="AY11955" s="7"/>
      <c r="AZ11955" s="7"/>
      <c r="BA11955" s="7"/>
      <c r="BB11955" s="7"/>
      <c r="BC11955" s="7"/>
      <c r="BD11955" s="7"/>
      <c r="BG11955" s="7"/>
      <c r="BH11955" s="7"/>
      <c r="BI11955" s="7"/>
      <c r="BJ11955" s="7"/>
      <c r="BK11955" s="7"/>
      <c r="BL11955" s="7"/>
      <c r="BM11955" s="7"/>
      <c r="BP11955" s="7"/>
      <c r="BQ11955" s="7"/>
      <c r="BR11955" s="7"/>
      <c r="BS11955" s="7"/>
      <c r="BT11955" s="7"/>
      <c r="BU11955" s="7"/>
      <c r="BV11955" s="7"/>
      <c r="BW11955" s="7"/>
    </row>
    <row r="11956" spans="43:75" x14ac:dyDescent="0.2">
      <c r="AQ11956" s="7"/>
      <c r="AR11956" s="7"/>
      <c r="AS11956" s="7"/>
      <c r="AT11956" s="7"/>
      <c r="AU11956" s="7"/>
      <c r="AV11956" s="234"/>
      <c r="AX11956" s="7"/>
      <c r="AY11956" s="7"/>
      <c r="AZ11956" s="7"/>
      <c r="BA11956" s="7"/>
      <c r="BB11956" s="7"/>
      <c r="BC11956" s="7"/>
      <c r="BD11956" s="7"/>
      <c r="BG11956" s="7"/>
      <c r="BH11956" s="7"/>
      <c r="BI11956" s="7"/>
      <c r="BJ11956" s="7"/>
      <c r="BK11956" s="7"/>
      <c r="BL11956" s="7"/>
      <c r="BM11956" s="7"/>
      <c r="BP11956" s="7"/>
      <c r="BQ11956" s="7"/>
      <c r="BR11956" s="7"/>
      <c r="BS11956" s="7"/>
      <c r="BT11956" s="7"/>
      <c r="BU11956" s="7"/>
      <c r="BV11956" s="7"/>
      <c r="BW11956" s="7"/>
    </row>
    <row r="11957" spans="43:75" x14ac:dyDescent="0.2">
      <c r="AQ11957" s="7"/>
      <c r="AR11957" s="7"/>
      <c r="AS11957" s="7"/>
      <c r="AT11957" s="7"/>
      <c r="AU11957" s="7"/>
      <c r="AV11957" s="234"/>
      <c r="AX11957" s="7"/>
      <c r="AY11957" s="7"/>
      <c r="AZ11957" s="7"/>
      <c r="BA11957" s="7"/>
      <c r="BB11957" s="7"/>
      <c r="BC11957" s="7"/>
      <c r="BD11957" s="7"/>
      <c r="BG11957" s="7"/>
      <c r="BH11957" s="7"/>
      <c r="BI11957" s="7"/>
      <c r="BJ11957" s="7"/>
      <c r="BK11957" s="7"/>
      <c r="BL11957" s="7"/>
      <c r="BM11957" s="7"/>
      <c r="BP11957" s="7"/>
      <c r="BQ11957" s="7"/>
      <c r="BR11957" s="7"/>
      <c r="BS11957" s="7"/>
      <c r="BT11957" s="7"/>
      <c r="BU11957" s="7"/>
      <c r="BV11957" s="7"/>
      <c r="BW11957" s="7"/>
    </row>
    <row r="11958" spans="43:75" x14ac:dyDescent="0.2">
      <c r="AQ11958" s="7"/>
      <c r="AR11958" s="7"/>
      <c r="AS11958" s="7"/>
      <c r="AT11958" s="7"/>
      <c r="AU11958" s="7"/>
      <c r="AV11958" s="234"/>
      <c r="AX11958" s="7"/>
      <c r="AY11958" s="7"/>
      <c r="AZ11958" s="7"/>
      <c r="BA11958" s="7"/>
      <c r="BB11958" s="7"/>
      <c r="BC11958" s="7"/>
      <c r="BD11958" s="7"/>
      <c r="BG11958" s="7"/>
      <c r="BH11958" s="7"/>
      <c r="BI11958" s="7"/>
      <c r="BJ11958" s="7"/>
      <c r="BK11958" s="7"/>
      <c r="BL11958" s="7"/>
      <c r="BM11958" s="7"/>
      <c r="BP11958" s="7"/>
      <c r="BQ11958" s="7"/>
      <c r="BR11958" s="7"/>
      <c r="BS11958" s="7"/>
      <c r="BT11958" s="7"/>
      <c r="BU11958" s="7"/>
      <c r="BV11958" s="7"/>
      <c r="BW11958" s="7"/>
    </row>
    <row r="11959" spans="43:75" x14ac:dyDescent="0.2">
      <c r="AQ11959" s="7"/>
      <c r="AR11959" s="7"/>
      <c r="AS11959" s="7"/>
      <c r="AT11959" s="7"/>
      <c r="AU11959" s="7"/>
      <c r="AV11959" s="234"/>
      <c r="AX11959" s="7"/>
      <c r="AY11959" s="7"/>
      <c r="AZ11959" s="7"/>
      <c r="BA11959" s="7"/>
      <c r="BB11959" s="7"/>
      <c r="BC11959" s="7"/>
      <c r="BD11959" s="7"/>
      <c r="BG11959" s="7"/>
      <c r="BH11959" s="7"/>
      <c r="BI11959" s="7"/>
      <c r="BJ11959" s="7"/>
      <c r="BK11959" s="7"/>
      <c r="BL11959" s="7"/>
      <c r="BM11959" s="7"/>
      <c r="BP11959" s="7"/>
      <c r="BQ11959" s="7"/>
      <c r="BR11959" s="7"/>
      <c r="BS11959" s="7"/>
      <c r="BT11959" s="7"/>
      <c r="BU11959" s="7"/>
      <c r="BV11959" s="7"/>
      <c r="BW11959" s="7"/>
    </row>
    <row r="11960" spans="43:75" x14ac:dyDescent="0.2">
      <c r="AQ11960" s="7"/>
      <c r="AR11960" s="7"/>
      <c r="AS11960" s="7"/>
      <c r="AT11960" s="7"/>
      <c r="AU11960" s="7"/>
      <c r="AV11960" s="234"/>
      <c r="AX11960" s="7"/>
      <c r="AY11960" s="7"/>
      <c r="AZ11960" s="7"/>
      <c r="BA11960" s="7"/>
      <c r="BB11960" s="7"/>
      <c r="BC11960" s="7"/>
      <c r="BD11960" s="7"/>
      <c r="BG11960" s="7"/>
      <c r="BH11960" s="7"/>
      <c r="BI11960" s="7"/>
      <c r="BJ11960" s="7"/>
      <c r="BK11960" s="7"/>
      <c r="BL11960" s="7"/>
      <c r="BM11960" s="7"/>
      <c r="BP11960" s="7"/>
      <c r="BQ11960" s="7"/>
      <c r="BR11960" s="7"/>
      <c r="BS11960" s="7"/>
      <c r="BT11960" s="7"/>
      <c r="BU11960" s="7"/>
      <c r="BV11960" s="7"/>
      <c r="BW11960" s="7"/>
    </row>
    <row r="11961" spans="43:75" x14ac:dyDescent="0.2">
      <c r="AQ11961" s="7"/>
      <c r="AR11961" s="7"/>
      <c r="AS11961" s="7"/>
      <c r="AT11961" s="7"/>
      <c r="AU11961" s="7"/>
      <c r="AV11961" s="234"/>
      <c r="AX11961" s="7"/>
      <c r="AY11961" s="7"/>
      <c r="AZ11961" s="7"/>
      <c r="BA11961" s="7"/>
      <c r="BB11961" s="7"/>
      <c r="BC11961" s="7"/>
      <c r="BD11961" s="7"/>
      <c r="BG11961" s="7"/>
      <c r="BH11961" s="7"/>
      <c r="BI11961" s="7"/>
      <c r="BJ11961" s="7"/>
      <c r="BK11961" s="7"/>
      <c r="BL11961" s="7"/>
      <c r="BM11961" s="7"/>
      <c r="BP11961" s="7"/>
      <c r="BQ11961" s="7"/>
      <c r="BR11961" s="7"/>
      <c r="BS11961" s="7"/>
      <c r="BT11961" s="7"/>
      <c r="BU11961" s="7"/>
      <c r="BV11961" s="7"/>
      <c r="BW11961" s="7"/>
    </row>
    <row r="11962" spans="43:75" x14ac:dyDescent="0.2">
      <c r="AQ11962" s="7"/>
      <c r="AR11962" s="7"/>
      <c r="AS11962" s="7"/>
      <c r="AT11962" s="7"/>
      <c r="AU11962" s="7"/>
      <c r="AV11962" s="234"/>
      <c r="AX11962" s="7"/>
      <c r="AY11962" s="7"/>
      <c r="AZ11962" s="7"/>
      <c r="BA11962" s="7"/>
      <c r="BB11962" s="7"/>
      <c r="BC11962" s="7"/>
      <c r="BD11962" s="7"/>
      <c r="BG11962" s="7"/>
      <c r="BH11962" s="7"/>
      <c r="BI11962" s="7"/>
      <c r="BJ11962" s="7"/>
      <c r="BK11962" s="7"/>
      <c r="BL11962" s="7"/>
      <c r="BM11962" s="7"/>
      <c r="BP11962" s="7"/>
      <c r="BQ11962" s="7"/>
      <c r="BR11962" s="7"/>
      <c r="BS11962" s="7"/>
      <c r="BT11962" s="7"/>
      <c r="BU11962" s="7"/>
      <c r="BV11962" s="7"/>
      <c r="BW11962" s="7"/>
    </row>
    <row r="11963" spans="43:75" x14ac:dyDescent="0.2">
      <c r="AQ11963" s="7"/>
      <c r="AR11963" s="7"/>
      <c r="AS11963" s="7"/>
      <c r="AT11963" s="7"/>
      <c r="AU11963" s="7"/>
      <c r="AV11963" s="234"/>
      <c r="AX11963" s="7"/>
      <c r="AY11963" s="7"/>
      <c r="AZ11963" s="7"/>
      <c r="BA11963" s="7"/>
      <c r="BB11963" s="7"/>
      <c r="BC11963" s="7"/>
      <c r="BD11963" s="7"/>
      <c r="BG11963" s="7"/>
      <c r="BH11963" s="7"/>
      <c r="BI11963" s="7"/>
      <c r="BJ11963" s="7"/>
      <c r="BK11963" s="7"/>
      <c r="BL11963" s="7"/>
      <c r="BM11963" s="7"/>
      <c r="BP11963" s="7"/>
      <c r="BQ11963" s="7"/>
      <c r="BR11963" s="7"/>
      <c r="BS11963" s="7"/>
      <c r="BT11963" s="7"/>
      <c r="BU11963" s="7"/>
      <c r="BV11963" s="7"/>
      <c r="BW11963" s="7"/>
    </row>
    <row r="11964" spans="43:75" x14ac:dyDescent="0.2">
      <c r="AQ11964" s="7"/>
      <c r="AR11964" s="7"/>
      <c r="AS11964" s="7"/>
      <c r="AT11964" s="7"/>
      <c r="AU11964" s="7"/>
      <c r="AV11964" s="234"/>
      <c r="AX11964" s="7"/>
      <c r="AY11964" s="7"/>
      <c r="AZ11964" s="7"/>
      <c r="BA11964" s="7"/>
      <c r="BB11964" s="7"/>
      <c r="BC11964" s="7"/>
      <c r="BD11964" s="7"/>
      <c r="BG11964" s="7"/>
      <c r="BH11964" s="7"/>
      <c r="BI11964" s="7"/>
      <c r="BJ11964" s="7"/>
      <c r="BK11964" s="7"/>
      <c r="BL11964" s="7"/>
      <c r="BM11964" s="7"/>
      <c r="BP11964" s="7"/>
      <c r="BQ11964" s="7"/>
      <c r="BR11964" s="7"/>
      <c r="BS11964" s="7"/>
      <c r="BT11964" s="7"/>
      <c r="BU11964" s="7"/>
      <c r="BV11964" s="7"/>
      <c r="BW11964" s="7"/>
    </row>
    <row r="11965" spans="43:75" x14ac:dyDescent="0.2">
      <c r="AQ11965" s="7"/>
      <c r="AR11965" s="7"/>
      <c r="AS11965" s="7"/>
      <c r="AT11965" s="7"/>
      <c r="AU11965" s="7"/>
      <c r="AV11965" s="234"/>
      <c r="AX11965" s="7"/>
      <c r="AY11965" s="7"/>
      <c r="AZ11965" s="7"/>
      <c r="BA11965" s="7"/>
      <c r="BB11965" s="7"/>
      <c r="BC11965" s="7"/>
      <c r="BD11965" s="7"/>
      <c r="BG11965" s="7"/>
      <c r="BH11965" s="7"/>
      <c r="BI11965" s="7"/>
      <c r="BJ11965" s="7"/>
      <c r="BK11965" s="7"/>
      <c r="BL11965" s="7"/>
      <c r="BM11965" s="7"/>
      <c r="BP11965" s="7"/>
      <c r="BQ11965" s="7"/>
      <c r="BR11965" s="7"/>
      <c r="BS11965" s="7"/>
      <c r="BT11965" s="7"/>
      <c r="BU11965" s="7"/>
      <c r="BV11965" s="7"/>
      <c r="BW11965" s="7"/>
    </row>
    <row r="11966" spans="43:75" x14ac:dyDescent="0.2">
      <c r="AQ11966" s="7"/>
      <c r="AR11966" s="7"/>
      <c r="AS11966" s="7"/>
      <c r="AT11966" s="7"/>
      <c r="AU11966" s="7"/>
      <c r="AV11966" s="234"/>
      <c r="AX11966" s="7"/>
      <c r="AY11966" s="7"/>
      <c r="AZ11966" s="7"/>
      <c r="BA11966" s="7"/>
      <c r="BB11966" s="7"/>
      <c r="BC11966" s="7"/>
      <c r="BD11966" s="7"/>
      <c r="BG11966" s="7"/>
      <c r="BH11966" s="7"/>
      <c r="BI11966" s="7"/>
      <c r="BJ11966" s="7"/>
      <c r="BK11966" s="7"/>
      <c r="BL11966" s="7"/>
      <c r="BM11966" s="7"/>
      <c r="BP11966" s="7"/>
      <c r="BQ11966" s="7"/>
      <c r="BR11966" s="7"/>
      <c r="BS11966" s="7"/>
      <c r="BT11966" s="7"/>
      <c r="BU11966" s="7"/>
      <c r="BV11966" s="7"/>
      <c r="BW11966" s="7"/>
    </row>
    <row r="11967" spans="43:75" x14ac:dyDescent="0.2">
      <c r="AQ11967" s="7"/>
      <c r="AR11967" s="7"/>
      <c r="AS11967" s="7"/>
      <c r="AT11967" s="7"/>
      <c r="AU11967" s="7"/>
      <c r="AV11967" s="234"/>
      <c r="AX11967" s="7"/>
      <c r="AY11967" s="7"/>
      <c r="AZ11967" s="7"/>
      <c r="BA11967" s="7"/>
      <c r="BB11967" s="7"/>
      <c r="BC11967" s="7"/>
      <c r="BD11967" s="7"/>
      <c r="BG11967" s="7"/>
      <c r="BH11967" s="7"/>
      <c r="BI11967" s="7"/>
      <c r="BJ11967" s="7"/>
      <c r="BK11967" s="7"/>
      <c r="BL11967" s="7"/>
      <c r="BM11967" s="7"/>
      <c r="BP11967" s="7"/>
      <c r="BQ11967" s="7"/>
      <c r="BR11967" s="7"/>
      <c r="BS11967" s="7"/>
      <c r="BT11967" s="7"/>
      <c r="BU11967" s="7"/>
      <c r="BV11967" s="7"/>
      <c r="BW11967" s="7"/>
    </row>
    <row r="11968" spans="43:75" x14ac:dyDescent="0.2">
      <c r="AQ11968" s="7"/>
      <c r="AR11968" s="7"/>
      <c r="AS11968" s="7"/>
      <c r="AT11968" s="7"/>
      <c r="AU11968" s="7"/>
      <c r="AV11968" s="234"/>
      <c r="AX11968" s="7"/>
      <c r="AY11968" s="7"/>
      <c r="AZ11968" s="7"/>
      <c r="BA11968" s="7"/>
      <c r="BB11968" s="7"/>
      <c r="BC11968" s="7"/>
      <c r="BD11968" s="7"/>
      <c r="BG11968" s="7"/>
      <c r="BH11968" s="7"/>
      <c r="BI11968" s="7"/>
      <c r="BJ11968" s="7"/>
      <c r="BK11968" s="7"/>
      <c r="BL11968" s="7"/>
      <c r="BM11968" s="7"/>
      <c r="BP11968" s="7"/>
      <c r="BQ11968" s="7"/>
      <c r="BR11968" s="7"/>
      <c r="BS11968" s="7"/>
      <c r="BT11968" s="7"/>
      <c r="BU11968" s="7"/>
      <c r="BV11968" s="7"/>
      <c r="BW11968" s="7"/>
    </row>
    <row r="11969" spans="43:75" x14ac:dyDescent="0.2">
      <c r="AQ11969" s="7"/>
      <c r="AR11969" s="7"/>
      <c r="AS11969" s="7"/>
      <c r="AT11969" s="7"/>
      <c r="AU11969" s="7"/>
      <c r="AV11969" s="234"/>
      <c r="AX11969" s="7"/>
      <c r="AY11969" s="7"/>
      <c r="AZ11969" s="7"/>
      <c r="BA11969" s="7"/>
      <c r="BB11969" s="7"/>
      <c r="BC11969" s="7"/>
      <c r="BD11969" s="7"/>
      <c r="BG11969" s="7"/>
      <c r="BH11969" s="7"/>
      <c r="BI11969" s="7"/>
      <c r="BJ11969" s="7"/>
      <c r="BK11969" s="7"/>
      <c r="BL11969" s="7"/>
      <c r="BM11969" s="7"/>
      <c r="BP11969" s="7"/>
      <c r="BQ11969" s="7"/>
      <c r="BR11969" s="7"/>
      <c r="BS11969" s="7"/>
      <c r="BT11969" s="7"/>
      <c r="BU11969" s="7"/>
      <c r="BV11969" s="7"/>
      <c r="BW11969" s="7"/>
    </row>
    <row r="11970" spans="43:75" x14ac:dyDescent="0.2">
      <c r="AQ11970" s="7"/>
      <c r="AR11970" s="7"/>
      <c r="AS11970" s="7"/>
      <c r="AT11970" s="7"/>
      <c r="AU11970" s="7"/>
      <c r="AV11970" s="234"/>
      <c r="AX11970" s="7"/>
      <c r="AY11970" s="7"/>
      <c r="AZ11970" s="7"/>
      <c r="BA11970" s="7"/>
      <c r="BB11970" s="7"/>
      <c r="BC11970" s="7"/>
      <c r="BD11970" s="7"/>
      <c r="BG11970" s="7"/>
      <c r="BH11970" s="7"/>
      <c r="BI11970" s="7"/>
      <c r="BJ11970" s="7"/>
      <c r="BK11970" s="7"/>
      <c r="BL11970" s="7"/>
      <c r="BM11970" s="7"/>
      <c r="BP11970" s="7"/>
      <c r="BQ11970" s="7"/>
      <c r="BR11970" s="7"/>
      <c r="BS11970" s="7"/>
      <c r="BT11970" s="7"/>
      <c r="BU11970" s="7"/>
      <c r="BV11970" s="7"/>
      <c r="BW11970" s="7"/>
    </row>
    <row r="11971" spans="43:75" x14ac:dyDescent="0.2">
      <c r="AQ11971" s="7"/>
      <c r="AR11971" s="7"/>
      <c r="AS11971" s="7"/>
      <c r="AT11971" s="7"/>
      <c r="AU11971" s="7"/>
      <c r="AV11971" s="234"/>
      <c r="AX11971" s="7"/>
      <c r="AY11971" s="7"/>
      <c r="AZ11971" s="7"/>
      <c r="BA11971" s="7"/>
      <c r="BB11971" s="7"/>
      <c r="BC11971" s="7"/>
      <c r="BD11971" s="7"/>
      <c r="BG11971" s="7"/>
      <c r="BH11971" s="7"/>
      <c r="BI11971" s="7"/>
      <c r="BJ11971" s="7"/>
      <c r="BK11971" s="7"/>
      <c r="BL11971" s="7"/>
      <c r="BM11971" s="7"/>
      <c r="BP11971" s="7"/>
      <c r="BQ11971" s="7"/>
      <c r="BR11971" s="7"/>
      <c r="BS11971" s="7"/>
      <c r="BT11971" s="7"/>
      <c r="BU11971" s="7"/>
      <c r="BV11971" s="7"/>
      <c r="BW11971" s="7"/>
    </row>
    <row r="11972" spans="43:75" x14ac:dyDescent="0.2">
      <c r="AQ11972" s="7"/>
      <c r="AR11972" s="7"/>
      <c r="AS11972" s="7"/>
      <c r="AT11972" s="7"/>
      <c r="AU11972" s="7"/>
      <c r="AV11972" s="234"/>
      <c r="AX11972" s="7"/>
      <c r="AY11972" s="7"/>
      <c r="AZ11972" s="7"/>
      <c r="BA11972" s="7"/>
      <c r="BB11972" s="7"/>
      <c r="BC11972" s="7"/>
      <c r="BD11972" s="7"/>
      <c r="BG11972" s="7"/>
      <c r="BH11972" s="7"/>
      <c r="BI11972" s="7"/>
      <c r="BJ11972" s="7"/>
      <c r="BK11972" s="7"/>
      <c r="BL11972" s="7"/>
      <c r="BM11972" s="7"/>
      <c r="BP11972" s="7"/>
      <c r="BQ11972" s="7"/>
      <c r="BR11972" s="7"/>
      <c r="BS11972" s="7"/>
      <c r="BT11972" s="7"/>
      <c r="BU11972" s="7"/>
      <c r="BV11972" s="7"/>
      <c r="BW11972" s="7"/>
    </row>
    <row r="11973" spans="43:75" x14ac:dyDescent="0.2">
      <c r="AQ11973" s="7"/>
      <c r="AR11973" s="7"/>
      <c r="AS11973" s="7"/>
      <c r="AT11973" s="7"/>
      <c r="AU11973" s="7"/>
      <c r="AV11973" s="234"/>
      <c r="AX11973" s="7"/>
      <c r="AY11973" s="7"/>
      <c r="AZ11973" s="7"/>
      <c r="BA11973" s="7"/>
      <c r="BB11973" s="7"/>
      <c r="BC11973" s="7"/>
      <c r="BD11973" s="7"/>
      <c r="BG11973" s="7"/>
      <c r="BH11973" s="7"/>
      <c r="BI11973" s="7"/>
      <c r="BJ11973" s="7"/>
      <c r="BK11973" s="7"/>
      <c r="BL11973" s="7"/>
      <c r="BM11973" s="7"/>
      <c r="BP11973" s="7"/>
      <c r="BQ11973" s="7"/>
      <c r="BR11973" s="7"/>
      <c r="BS11973" s="7"/>
      <c r="BT11973" s="7"/>
      <c r="BU11973" s="7"/>
      <c r="BV11973" s="7"/>
      <c r="BW11973" s="7"/>
    </row>
    <row r="11974" spans="43:75" x14ac:dyDescent="0.2">
      <c r="AQ11974" s="7"/>
      <c r="AR11974" s="7"/>
      <c r="AS11974" s="7"/>
      <c r="AT11974" s="7"/>
      <c r="AU11974" s="7"/>
      <c r="AV11974" s="234"/>
      <c r="AX11974" s="7"/>
      <c r="AY11974" s="7"/>
      <c r="AZ11974" s="7"/>
      <c r="BA11974" s="7"/>
      <c r="BB11974" s="7"/>
      <c r="BC11974" s="7"/>
      <c r="BD11974" s="7"/>
      <c r="BG11974" s="7"/>
      <c r="BH11974" s="7"/>
      <c r="BI11974" s="7"/>
      <c r="BJ11974" s="7"/>
      <c r="BK11974" s="7"/>
      <c r="BL11974" s="7"/>
      <c r="BM11974" s="7"/>
      <c r="BP11974" s="7"/>
      <c r="BQ11974" s="7"/>
      <c r="BR11974" s="7"/>
      <c r="BS11974" s="7"/>
      <c r="BT11974" s="7"/>
      <c r="BU11974" s="7"/>
      <c r="BV11974" s="7"/>
      <c r="BW11974" s="7"/>
    </row>
    <row r="11975" spans="43:75" x14ac:dyDescent="0.2">
      <c r="AQ11975" s="7"/>
      <c r="AR11975" s="7"/>
      <c r="AS11975" s="7"/>
      <c r="AT11975" s="7"/>
      <c r="AU11975" s="7"/>
      <c r="AV11975" s="234"/>
      <c r="AX11975" s="7"/>
      <c r="AY11975" s="7"/>
      <c r="AZ11975" s="7"/>
      <c r="BA11975" s="7"/>
      <c r="BB11975" s="7"/>
      <c r="BC11975" s="7"/>
      <c r="BD11975" s="7"/>
      <c r="BG11975" s="7"/>
      <c r="BH11975" s="7"/>
      <c r="BI11975" s="7"/>
      <c r="BJ11975" s="7"/>
      <c r="BK11975" s="7"/>
      <c r="BL11975" s="7"/>
      <c r="BM11975" s="7"/>
      <c r="BP11975" s="7"/>
      <c r="BQ11975" s="7"/>
      <c r="BR11975" s="7"/>
      <c r="BS11975" s="7"/>
      <c r="BT11975" s="7"/>
      <c r="BU11975" s="7"/>
      <c r="BV11975" s="7"/>
      <c r="BW11975" s="7"/>
    </row>
    <row r="11976" spans="43:75" x14ac:dyDescent="0.2">
      <c r="AQ11976" s="7"/>
      <c r="AR11976" s="7"/>
      <c r="AS11976" s="7"/>
      <c r="AT11976" s="7"/>
      <c r="AU11976" s="7"/>
      <c r="AV11976" s="234"/>
      <c r="AX11976" s="7"/>
      <c r="AY11976" s="7"/>
      <c r="AZ11976" s="7"/>
      <c r="BA11976" s="7"/>
      <c r="BB11976" s="7"/>
      <c r="BC11976" s="7"/>
      <c r="BD11976" s="7"/>
      <c r="BG11976" s="7"/>
      <c r="BH11976" s="7"/>
      <c r="BI11976" s="7"/>
      <c r="BJ11976" s="7"/>
      <c r="BK11976" s="7"/>
      <c r="BL11976" s="7"/>
      <c r="BM11976" s="7"/>
      <c r="BP11976" s="7"/>
      <c r="BQ11976" s="7"/>
      <c r="BR11976" s="7"/>
      <c r="BS11976" s="7"/>
      <c r="BT11976" s="7"/>
      <c r="BU11976" s="7"/>
      <c r="BV11976" s="7"/>
      <c r="BW11976" s="7"/>
    </row>
    <row r="11977" spans="43:75" x14ac:dyDescent="0.2">
      <c r="AQ11977" s="7"/>
      <c r="AR11977" s="7"/>
      <c r="AS11977" s="7"/>
      <c r="AT11977" s="7"/>
      <c r="AU11977" s="7"/>
      <c r="AV11977" s="234"/>
      <c r="AX11977" s="7"/>
      <c r="AY11977" s="7"/>
      <c r="AZ11977" s="7"/>
      <c r="BA11977" s="7"/>
      <c r="BB11977" s="7"/>
      <c r="BC11977" s="7"/>
      <c r="BD11977" s="7"/>
      <c r="BG11977" s="7"/>
      <c r="BH11977" s="7"/>
      <c r="BI11977" s="7"/>
      <c r="BJ11977" s="7"/>
      <c r="BK11977" s="7"/>
      <c r="BL11977" s="7"/>
      <c r="BM11977" s="7"/>
      <c r="BP11977" s="7"/>
      <c r="BQ11977" s="7"/>
      <c r="BR11977" s="7"/>
      <c r="BS11977" s="7"/>
      <c r="BT11977" s="7"/>
      <c r="BU11977" s="7"/>
      <c r="BV11977" s="7"/>
      <c r="BW11977" s="7"/>
    </row>
    <row r="11978" spans="43:75" x14ac:dyDescent="0.2">
      <c r="AQ11978" s="7"/>
      <c r="AR11978" s="7"/>
      <c r="AS11978" s="7"/>
      <c r="AT11978" s="7"/>
      <c r="AU11978" s="7"/>
      <c r="AV11978" s="234"/>
      <c r="AX11978" s="7"/>
      <c r="AY11978" s="7"/>
      <c r="AZ11978" s="7"/>
      <c r="BA11978" s="7"/>
      <c r="BB11978" s="7"/>
      <c r="BC11978" s="7"/>
      <c r="BD11978" s="7"/>
      <c r="BG11978" s="7"/>
      <c r="BH11978" s="7"/>
      <c r="BI11978" s="7"/>
      <c r="BJ11978" s="7"/>
      <c r="BK11978" s="7"/>
      <c r="BL11978" s="7"/>
      <c r="BM11978" s="7"/>
      <c r="BP11978" s="7"/>
      <c r="BQ11978" s="7"/>
      <c r="BR11978" s="7"/>
      <c r="BS11978" s="7"/>
      <c r="BT11978" s="7"/>
      <c r="BU11978" s="7"/>
      <c r="BV11978" s="7"/>
      <c r="BW11978" s="7"/>
    </row>
    <row r="11979" spans="43:75" x14ac:dyDescent="0.2">
      <c r="AQ11979" s="7"/>
      <c r="AR11979" s="7"/>
      <c r="AS11979" s="7"/>
      <c r="AT11979" s="7"/>
      <c r="AU11979" s="7"/>
      <c r="AV11979" s="234"/>
      <c r="AX11979" s="7"/>
      <c r="AY11979" s="7"/>
      <c r="AZ11979" s="7"/>
      <c r="BA11979" s="7"/>
      <c r="BB11979" s="7"/>
      <c r="BC11979" s="7"/>
      <c r="BD11979" s="7"/>
      <c r="BG11979" s="7"/>
      <c r="BH11979" s="7"/>
      <c r="BI11979" s="7"/>
      <c r="BJ11979" s="7"/>
      <c r="BK11979" s="7"/>
      <c r="BL11979" s="7"/>
      <c r="BM11979" s="7"/>
      <c r="BP11979" s="7"/>
      <c r="BQ11979" s="7"/>
      <c r="BR11979" s="7"/>
      <c r="BS11979" s="7"/>
      <c r="BT11979" s="7"/>
      <c r="BU11979" s="7"/>
      <c r="BV11979" s="7"/>
      <c r="BW11979" s="7"/>
    </row>
    <row r="11980" spans="43:75" x14ac:dyDescent="0.2">
      <c r="AQ11980" s="7"/>
      <c r="AR11980" s="7"/>
      <c r="AS11980" s="7"/>
      <c r="AT11980" s="7"/>
      <c r="AU11980" s="7"/>
      <c r="AV11980" s="234"/>
      <c r="AX11980" s="7"/>
      <c r="AY11980" s="7"/>
      <c r="AZ11980" s="7"/>
      <c r="BA11980" s="7"/>
      <c r="BB11980" s="7"/>
      <c r="BC11980" s="7"/>
      <c r="BD11980" s="7"/>
      <c r="BG11980" s="7"/>
      <c r="BH11980" s="7"/>
      <c r="BI11980" s="7"/>
      <c r="BJ11980" s="7"/>
      <c r="BK11980" s="7"/>
      <c r="BL11980" s="7"/>
      <c r="BM11980" s="7"/>
      <c r="BP11980" s="7"/>
      <c r="BQ11980" s="7"/>
      <c r="BR11980" s="7"/>
      <c r="BS11980" s="7"/>
      <c r="BT11980" s="7"/>
      <c r="BU11980" s="7"/>
      <c r="BV11980" s="7"/>
      <c r="BW11980" s="7"/>
    </row>
    <row r="11981" spans="43:75" x14ac:dyDescent="0.2">
      <c r="AQ11981" s="7"/>
      <c r="AR11981" s="7"/>
      <c r="AS11981" s="7"/>
      <c r="AT11981" s="7"/>
      <c r="AU11981" s="7"/>
      <c r="AV11981" s="234"/>
      <c r="AX11981" s="7"/>
      <c r="AY11981" s="7"/>
      <c r="AZ11981" s="7"/>
      <c r="BA11981" s="7"/>
      <c r="BB11981" s="7"/>
      <c r="BC11981" s="7"/>
      <c r="BD11981" s="7"/>
      <c r="BG11981" s="7"/>
      <c r="BH11981" s="7"/>
      <c r="BI11981" s="7"/>
      <c r="BJ11981" s="7"/>
      <c r="BK11981" s="7"/>
      <c r="BL11981" s="7"/>
      <c r="BM11981" s="7"/>
      <c r="BP11981" s="7"/>
      <c r="BQ11981" s="7"/>
      <c r="BR11981" s="7"/>
      <c r="BS11981" s="7"/>
      <c r="BT11981" s="7"/>
      <c r="BU11981" s="7"/>
      <c r="BV11981" s="7"/>
      <c r="BW11981" s="7"/>
    </row>
    <row r="11982" spans="43:75" x14ac:dyDescent="0.2">
      <c r="AQ11982" s="7"/>
      <c r="AR11982" s="7"/>
      <c r="AS11982" s="7"/>
      <c r="AT11982" s="7"/>
      <c r="AU11982" s="7"/>
      <c r="AV11982" s="234"/>
      <c r="AX11982" s="7"/>
      <c r="AY11982" s="7"/>
      <c r="AZ11982" s="7"/>
      <c r="BA11982" s="7"/>
      <c r="BB11982" s="7"/>
      <c r="BC11982" s="7"/>
      <c r="BD11982" s="7"/>
      <c r="BG11982" s="7"/>
      <c r="BH11982" s="7"/>
      <c r="BI11982" s="7"/>
      <c r="BJ11982" s="7"/>
      <c r="BK11982" s="7"/>
      <c r="BL11982" s="7"/>
      <c r="BM11982" s="7"/>
      <c r="BP11982" s="7"/>
      <c r="BQ11982" s="7"/>
      <c r="BR11982" s="7"/>
      <c r="BS11982" s="7"/>
      <c r="BT11982" s="7"/>
      <c r="BU11982" s="7"/>
      <c r="BV11982" s="7"/>
      <c r="BW11982" s="7"/>
    </row>
    <row r="11983" spans="43:75" x14ac:dyDescent="0.2">
      <c r="AQ11983" s="7"/>
      <c r="AR11983" s="7"/>
      <c r="AS11983" s="7"/>
      <c r="AT11983" s="7"/>
      <c r="AU11983" s="7"/>
      <c r="AV11983" s="234"/>
      <c r="AX11983" s="7"/>
      <c r="AY11983" s="7"/>
      <c r="AZ11983" s="7"/>
      <c r="BA11983" s="7"/>
      <c r="BB11983" s="7"/>
      <c r="BC11983" s="7"/>
      <c r="BD11983" s="7"/>
      <c r="BG11983" s="7"/>
      <c r="BH11983" s="7"/>
      <c r="BI11983" s="7"/>
      <c r="BJ11983" s="7"/>
      <c r="BK11983" s="7"/>
      <c r="BL11983" s="7"/>
      <c r="BM11983" s="7"/>
      <c r="BP11983" s="7"/>
      <c r="BQ11983" s="7"/>
      <c r="BR11983" s="7"/>
      <c r="BS11983" s="7"/>
      <c r="BT11983" s="7"/>
      <c r="BU11983" s="7"/>
      <c r="BV11983" s="7"/>
      <c r="BW11983" s="7"/>
    </row>
    <row r="11984" spans="43:75" x14ac:dyDescent="0.2">
      <c r="AQ11984" s="7"/>
      <c r="AR11984" s="7"/>
      <c r="AS11984" s="7"/>
      <c r="AT11984" s="7"/>
      <c r="AU11984" s="7"/>
      <c r="AV11984" s="234"/>
      <c r="AX11984" s="7"/>
      <c r="AY11984" s="7"/>
      <c r="AZ11984" s="7"/>
      <c r="BA11984" s="7"/>
      <c r="BB11984" s="7"/>
      <c r="BC11984" s="7"/>
      <c r="BD11984" s="7"/>
      <c r="BG11984" s="7"/>
      <c r="BH11984" s="7"/>
      <c r="BI11984" s="7"/>
      <c r="BJ11984" s="7"/>
      <c r="BK11984" s="7"/>
      <c r="BL11984" s="7"/>
      <c r="BM11984" s="7"/>
      <c r="BP11984" s="7"/>
      <c r="BQ11984" s="7"/>
      <c r="BR11984" s="7"/>
      <c r="BS11984" s="7"/>
      <c r="BT11984" s="7"/>
      <c r="BU11984" s="7"/>
      <c r="BV11984" s="7"/>
      <c r="BW11984" s="7"/>
    </row>
    <row r="11985" spans="43:75" x14ac:dyDescent="0.2">
      <c r="AQ11985" s="7"/>
      <c r="AR11985" s="7"/>
      <c r="AS11985" s="7"/>
      <c r="AT11985" s="7"/>
      <c r="AU11985" s="7"/>
      <c r="AV11985" s="234"/>
      <c r="AX11985" s="7"/>
      <c r="AY11985" s="7"/>
      <c r="AZ11985" s="7"/>
      <c r="BA11985" s="7"/>
      <c r="BB11985" s="7"/>
      <c r="BC11985" s="7"/>
      <c r="BD11985" s="7"/>
      <c r="BG11985" s="7"/>
      <c r="BH11985" s="7"/>
      <c r="BI11985" s="7"/>
      <c r="BJ11985" s="7"/>
      <c r="BK11985" s="7"/>
      <c r="BL11985" s="7"/>
      <c r="BM11985" s="7"/>
      <c r="BP11985" s="7"/>
      <c r="BQ11985" s="7"/>
      <c r="BR11985" s="7"/>
      <c r="BS11985" s="7"/>
      <c r="BT11985" s="7"/>
      <c r="BU11985" s="7"/>
      <c r="BV11985" s="7"/>
      <c r="BW11985" s="7"/>
    </row>
    <row r="11986" spans="43:75" x14ac:dyDescent="0.2">
      <c r="AQ11986" s="7"/>
      <c r="AR11986" s="7"/>
      <c r="AS11986" s="7"/>
      <c r="AT11986" s="7"/>
      <c r="AU11986" s="7"/>
      <c r="AV11986" s="234"/>
      <c r="AX11986" s="7"/>
      <c r="AY11986" s="7"/>
      <c r="AZ11986" s="7"/>
      <c r="BA11986" s="7"/>
      <c r="BB11986" s="7"/>
      <c r="BC11986" s="7"/>
      <c r="BD11986" s="7"/>
      <c r="BG11986" s="7"/>
      <c r="BH11986" s="7"/>
      <c r="BI11986" s="7"/>
      <c r="BJ11986" s="7"/>
      <c r="BK11986" s="7"/>
      <c r="BL11986" s="7"/>
      <c r="BM11986" s="7"/>
      <c r="BP11986" s="7"/>
      <c r="BQ11986" s="7"/>
      <c r="BR11986" s="7"/>
      <c r="BS11986" s="7"/>
      <c r="BT11986" s="7"/>
      <c r="BU11986" s="7"/>
      <c r="BV11986" s="7"/>
      <c r="BW11986" s="7"/>
    </row>
    <row r="11987" spans="43:75" x14ac:dyDescent="0.2">
      <c r="AQ11987" s="7"/>
      <c r="AR11987" s="7"/>
      <c r="AS11987" s="7"/>
      <c r="AT11987" s="7"/>
      <c r="AU11987" s="7"/>
      <c r="AV11987" s="234"/>
      <c r="AX11987" s="7"/>
      <c r="AY11987" s="7"/>
      <c r="AZ11987" s="7"/>
      <c r="BA11987" s="7"/>
      <c r="BB11987" s="7"/>
      <c r="BC11987" s="7"/>
      <c r="BD11987" s="7"/>
      <c r="BG11987" s="7"/>
      <c r="BH11987" s="7"/>
      <c r="BI11987" s="7"/>
      <c r="BJ11987" s="7"/>
      <c r="BK11987" s="7"/>
      <c r="BL11987" s="7"/>
      <c r="BM11987" s="7"/>
      <c r="BP11987" s="7"/>
      <c r="BQ11987" s="7"/>
      <c r="BR11987" s="7"/>
      <c r="BS11987" s="7"/>
      <c r="BT11987" s="7"/>
      <c r="BU11987" s="7"/>
      <c r="BV11987" s="7"/>
      <c r="BW11987" s="7"/>
    </row>
    <row r="11988" spans="43:75" x14ac:dyDescent="0.2">
      <c r="AQ11988" s="7"/>
      <c r="AR11988" s="7"/>
      <c r="AS11988" s="7"/>
      <c r="AT11988" s="7"/>
      <c r="AU11988" s="7"/>
      <c r="AV11988" s="234"/>
      <c r="AX11988" s="7"/>
      <c r="AY11988" s="7"/>
      <c r="AZ11988" s="7"/>
      <c r="BA11988" s="7"/>
      <c r="BB11988" s="7"/>
      <c r="BC11988" s="7"/>
      <c r="BD11988" s="7"/>
      <c r="BG11988" s="7"/>
      <c r="BH11988" s="7"/>
      <c r="BI11988" s="7"/>
      <c r="BJ11988" s="7"/>
      <c r="BK11988" s="7"/>
      <c r="BL11988" s="7"/>
      <c r="BM11988" s="7"/>
      <c r="BP11988" s="7"/>
      <c r="BQ11988" s="7"/>
      <c r="BR11988" s="7"/>
      <c r="BS11988" s="7"/>
      <c r="BT11988" s="7"/>
      <c r="BU11988" s="7"/>
      <c r="BV11988" s="7"/>
      <c r="BW11988" s="7"/>
    </row>
    <row r="11989" spans="43:75" x14ac:dyDescent="0.2">
      <c r="AQ11989" s="7"/>
      <c r="AR11989" s="7"/>
      <c r="AS11989" s="7"/>
      <c r="AT11989" s="7"/>
      <c r="AU11989" s="7"/>
      <c r="AV11989" s="234"/>
      <c r="AX11989" s="7"/>
      <c r="AY11989" s="7"/>
      <c r="AZ11989" s="7"/>
      <c r="BA11989" s="7"/>
      <c r="BB11989" s="7"/>
      <c r="BC11989" s="7"/>
      <c r="BD11989" s="7"/>
      <c r="BG11989" s="7"/>
      <c r="BH11989" s="7"/>
      <c r="BI11989" s="7"/>
      <c r="BJ11989" s="7"/>
      <c r="BK11989" s="7"/>
      <c r="BL11989" s="7"/>
      <c r="BM11989" s="7"/>
      <c r="BP11989" s="7"/>
      <c r="BQ11989" s="7"/>
      <c r="BR11989" s="7"/>
      <c r="BS11989" s="7"/>
      <c r="BT11989" s="7"/>
      <c r="BU11989" s="7"/>
      <c r="BV11989" s="7"/>
      <c r="BW11989" s="7"/>
    </row>
    <row r="11990" spans="43:75" x14ac:dyDescent="0.2">
      <c r="AQ11990" s="7"/>
      <c r="AR11990" s="7"/>
      <c r="AS11990" s="7"/>
      <c r="AT11990" s="7"/>
      <c r="AU11990" s="7"/>
      <c r="AV11990" s="234"/>
      <c r="AX11990" s="7"/>
      <c r="AY11990" s="7"/>
      <c r="AZ11990" s="7"/>
      <c r="BA11990" s="7"/>
      <c r="BB11990" s="7"/>
      <c r="BC11990" s="7"/>
      <c r="BD11990" s="7"/>
      <c r="BG11990" s="7"/>
      <c r="BH11990" s="7"/>
      <c r="BI11990" s="7"/>
      <c r="BJ11990" s="7"/>
      <c r="BK11990" s="7"/>
      <c r="BL11990" s="7"/>
      <c r="BM11990" s="7"/>
      <c r="BP11990" s="7"/>
      <c r="BQ11990" s="7"/>
      <c r="BR11990" s="7"/>
      <c r="BS11990" s="7"/>
      <c r="BT11990" s="7"/>
      <c r="BU11990" s="7"/>
      <c r="BV11990" s="7"/>
      <c r="BW11990" s="7"/>
    </row>
    <row r="11991" spans="43:75" x14ac:dyDescent="0.2">
      <c r="AQ11991" s="7"/>
      <c r="AR11991" s="7"/>
      <c r="AS11991" s="7"/>
      <c r="AT11991" s="7"/>
      <c r="AU11991" s="7"/>
      <c r="AV11991" s="234"/>
      <c r="AX11991" s="7"/>
      <c r="AY11991" s="7"/>
      <c r="AZ11991" s="7"/>
      <c r="BA11991" s="7"/>
      <c r="BB11991" s="7"/>
      <c r="BC11991" s="7"/>
      <c r="BD11991" s="7"/>
      <c r="BG11991" s="7"/>
      <c r="BH11991" s="7"/>
      <c r="BI11991" s="7"/>
      <c r="BJ11991" s="7"/>
      <c r="BK11991" s="7"/>
      <c r="BL11991" s="7"/>
      <c r="BM11991" s="7"/>
      <c r="BP11991" s="7"/>
      <c r="BQ11991" s="7"/>
      <c r="BR11991" s="7"/>
      <c r="BS11991" s="7"/>
      <c r="BT11991" s="7"/>
      <c r="BU11991" s="7"/>
      <c r="BV11991" s="7"/>
      <c r="BW11991" s="7"/>
    </row>
    <row r="11992" spans="43:75" x14ac:dyDescent="0.2">
      <c r="AQ11992" s="7"/>
      <c r="AR11992" s="7"/>
      <c r="AS11992" s="7"/>
      <c r="AT11992" s="7"/>
      <c r="AU11992" s="7"/>
      <c r="AV11992" s="234"/>
      <c r="AX11992" s="7"/>
      <c r="AY11992" s="7"/>
      <c r="AZ11992" s="7"/>
      <c r="BA11992" s="7"/>
      <c r="BB11992" s="7"/>
      <c r="BC11992" s="7"/>
      <c r="BD11992" s="7"/>
      <c r="BG11992" s="7"/>
      <c r="BH11992" s="7"/>
      <c r="BI11992" s="7"/>
      <c r="BJ11992" s="7"/>
      <c r="BK11992" s="7"/>
      <c r="BL11992" s="7"/>
      <c r="BM11992" s="7"/>
      <c r="BP11992" s="7"/>
      <c r="BQ11992" s="7"/>
      <c r="BR11992" s="7"/>
      <c r="BS11992" s="7"/>
      <c r="BT11992" s="7"/>
      <c r="BU11992" s="7"/>
      <c r="BV11992" s="7"/>
      <c r="BW11992" s="7"/>
    </row>
    <row r="11993" spans="43:75" x14ac:dyDescent="0.2">
      <c r="AQ11993" s="7"/>
      <c r="AR11993" s="7"/>
      <c r="AS11993" s="7"/>
      <c r="AT11993" s="7"/>
      <c r="AU11993" s="7"/>
      <c r="AV11993" s="234"/>
      <c r="AX11993" s="7"/>
      <c r="AY11993" s="7"/>
      <c r="AZ11993" s="7"/>
      <c r="BA11993" s="7"/>
      <c r="BB11993" s="7"/>
      <c r="BC11993" s="7"/>
      <c r="BD11993" s="7"/>
      <c r="BG11993" s="7"/>
      <c r="BH11993" s="7"/>
      <c r="BI11993" s="7"/>
      <c r="BJ11993" s="7"/>
      <c r="BK11993" s="7"/>
      <c r="BL11993" s="7"/>
      <c r="BM11993" s="7"/>
      <c r="BP11993" s="7"/>
      <c r="BQ11993" s="7"/>
      <c r="BR11993" s="7"/>
      <c r="BS11993" s="7"/>
      <c r="BT11993" s="7"/>
      <c r="BU11993" s="7"/>
      <c r="BV11993" s="7"/>
      <c r="BW11993" s="7"/>
    </row>
    <row r="11994" spans="43:75" x14ac:dyDescent="0.2">
      <c r="AQ11994" s="7"/>
      <c r="AR11994" s="7"/>
      <c r="AS11994" s="7"/>
      <c r="AT11994" s="7"/>
      <c r="AU11994" s="7"/>
      <c r="AV11994" s="234"/>
      <c r="AX11994" s="7"/>
      <c r="AY11994" s="7"/>
      <c r="AZ11994" s="7"/>
      <c r="BA11994" s="7"/>
      <c r="BB11994" s="7"/>
      <c r="BC11994" s="7"/>
      <c r="BD11994" s="7"/>
      <c r="BG11994" s="7"/>
      <c r="BH11994" s="7"/>
      <c r="BI11994" s="7"/>
      <c r="BJ11994" s="7"/>
      <c r="BK11994" s="7"/>
      <c r="BL11994" s="7"/>
      <c r="BM11994" s="7"/>
      <c r="BP11994" s="7"/>
      <c r="BQ11994" s="7"/>
      <c r="BR11994" s="7"/>
      <c r="BS11994" s="7"/>
      <c r="BT11994" s="7"/>
      <c r="BU11994" s="7"/>
      <c r="BV11994" s="7"/>
      <c r="BW11994" s="7"/>
    </row>
    <row r="11995" spans="43:75" x14ac:dyDescent="0.2">
      <c r="AQ11995" s="7"/>
      <c r="AR11995" s="7"/>
      <c r="AS11995" s="7"/>
      <c r="AT11995" s="7"/>
      <c r="AU11995" s="7"/>
      <c r="AV11995" s="234"/>
      <c r="AX11995" s="7"/>
      <c r="AY11995" s="7"/>
      <c r="AZ11995" s="7"/>
      <c r="BA11995" s="7"/>
      <c r="BB11995" s="7"/>
      <c r="BC11995" s="7"/>
      <c r="BD11995" s="7"/>
      <c r="BG11995" s="7"/>
      <c r="BH11995" s="7"/>
      <c r="BI11995" s="7"/>
      <c r="BJ11995" s="7"/>
      <c r="BK11995" s="7"/>
      <c r="BL11995" s="7"/>
      <c r="BM11995" s="7"/>
      <c r="BP11995" s="7"/>
      <c r="BQ11995" s="7"/>
      <c r="BR11995" s="7"/>
      <c r="BS11995" s="7"/>
      <c r="BT11995" s="7"/>
      <c r="BU11995" s="7"/>
      <c r="BV11995" s="7"/>
      <c r="BW11995" s="7"/>
    </row>
    <row r="11996" spans="43:75" x14ac:dyDescent="0.2">
      <c r="AQ11996" s="7"/>
      <c r="AR11996" s="7"/>
      <c r="AS11996" s="7"/>
      <c r="AT11996" s="7"/>
      <c r="AU11996" s="7"/>
      <c r="AV11996" s="234"/>
      <c r="AX11996" s="7"/>
      <c r="AY11996" s="7"/>
      <c r="AZ11996" s="7"/>
      <c r="BA11996" s="7"/>
      <c r="BB11996" s="7"/>
      <c r="BC11996" s="7"/>
      <c r="BD11996" s="7"/>
      <c r="BG11996" s="7"/>
      <c r="BH11996" s="7"/>
      <c r="BI11996" s="7"/>
      <c r="BJ11996" s="7"/>
      <c r="BK11996" s="7"/>
      <c r="BL11996" s="7"/>
      <c r="BM11996" s="7"/>
      <c r="BP11996" s="7"/>
      <c r="BQ11996" s="7"/>
      <c r="BR11996" s="7"/>
      <c r="BS11996" s="7"/>
      <c r="BT11996" s="7"/>
      <c r="BU11996" s="7"/>
      <c r="BV11996" s="7"/>
      <c r="BW11996" s="7"/>
    </row>
    <row r="11997" spans="43:75" x14ac:dyDescent="0.2">
      <c r="AQ11997" s="7"/>
      <c r="AR11997" s="7"/>
      <c r="AS11997" s="7"/>
      <c r="AT11997" s="7"/>
      <c r="AU11997" s="7"/>
      <c r="AV11997" s="234"/>
      <c r="AX11997" s="7"/>
      <c r="AY11997" s="7"/>
      <c r="AZ11997" s="7"/>
      <c r="BA11997" s="7"/>
      <c r="BB11997" s="7"/>
      <c r="BC11997" s="7"/>
      <c r="BD11997" s="7"/>
      <c r="BG11997" s="7"/>
      <c r="BH11997" s="7"/>
      <c r="BI11997" s="7"/>
      <c r="BJ11997" s="7"/>
      <c r="BK11997" s="7"/>
      <c r="BL11997" s="7"/>
      <c r="BM11997" s="7"/>
      <c r="BP11997" s="7"/>
      <c r="BQ11997" s="7"/>
      <c r="BR11997" s="7"/>
      <c r="BS11997" s="7"/>
      <c r="BT11997" s="7"/>
      <c r="BU11997" s="7"/>
      <c r="BV11997" s="7"/>
      <c r="BW11997" s="7"/>
    </row>
    <row r="11998" spans="43:75" x14ac:dyDescent="0.2">
      <c r="AQ11998" s="7"/>
      <c r="AR11998" s="7"/>
      <c r="AS11998" s="7"/>
      <c r="AT11998" s="7"/>
      <c r="AU11998" s="7"/>
      <c r="AV11998" s="234"/>
      <c r="AX11998" s="7"/>
      <c r="AY11998" s="7"/>
      <c r="AZ11998" s="7"/>
      <c r="BA11998" s="7"/>
      <c r="BB11998" s="7"/>
      <c r="BC11998" s="7"/>
      <c r="BD11998" s="7"/>
      <c r="BG11998" s="7"/>
      <c r="BH11998" s="7"/>
      <c r="BI11998" s="7"/>
      <c r="BJ11998" s="7"/>
      <c r="BK11998" s="7"/>
      <c r="BL11998" s="7"/>
      <c r="BM11998" s="7"/>
      <c r="BP11998" s="7"/>
      <c r="BQ11998" s="7"/>
      <c r="BR11998" s="7"/>
      <c r="BS11998" s="7"/>
      <c r="BT11998" s="7"/>
      <c r="BU11998" s="7"/>
      <c r="BV11998" s="7"/>
      <c r="BW11998" s="7"/>
    </row>
    <row r="11999" spans="43:75" x14ac:dyDescent="0.2">
      <c r="AQ11999" s="7"/>
      <c r="AR11999" s="7"/>
      <c r="AS11999" s="7"/>
      <c r="AT11999" s="7"/>
      <c r="AU11999" s="7"/>
      <c r="AV11999" s="234"/>
      <c r="AX11999" s="7"/>
      <c r="AY11999" s="7"/>
      <c r="AZ11999" s="7"/>
      <c r="BA11999" s="7"/>
      <c r="BB11999" s="7"/>
      <c r="BC11999" s="7"/>
      <c r="BD11999" s="7"/>
      <c r="BG11999" s="7"/>
      <c r="BH11999" s="7"/>
      <c r="BI11999" s="7"/>
      <c r="BJ11999" s="7"/>
      <c r="BK11999" s="7"/>
      <c r="BL11999" s="7"/>
      <c r="BM11999" s="7"/>
      <c r="BP11999" s="7"/>
      <c r="BQ11999" s="7"/>
      <c r="BR11999" s="7"/>
      <c r="BS11999" s="7"/>
      <c r="BT11999" s="7"/>
      <c r="BU11999" s="7"/>
      <c r="BV11999" s="7"/>
      <c r="BW11999" s="7"/>
    </row>
    <row r="12000" spans="43:75" x14ac:dyDescent="0.2">
      <c r="AQ12000" s="7"/>
      <c r="AR12000" s="7"/>
      <c r="AS12000" s="7"/>
      <c r="AT12000" s="7"/>
      <c r="AU12000" s="7"/>
      <c r="AV12000" s="234"/>
      <c r="AX12000" s="7"/>
      <c r="AY12000" s="7"/>
      <c r="AZ12000" s="7"/>
      <c r="BA12000" s="7"/>
      <c r="BB12000" s="7"/>
      <c r="BC12000" s="7"/>
      <c r="BD12000" s="7"/>
      <c r="BG12000" s="7"/>
      <c r="BH12000" s="7"/>
      <c r="BI12000" s="7"/>
      <c r="BJ12000" s="7"/>
      <c r="BK12000" s="7"/>
      <c r="BL12000" s="7"/>
      <c r="BM12000" s="7"/>
      <c r="BP12000" s="7"/>
      <c r="BQ12000" s="7"/>
      <c r="BR12000" s="7"/>
      <c r="BS12000" s="7"/>
      <c r="BT12000" s="7"/>
      <c r="BU12000" s="7"/>
      <c r="BV12000" s="7"/>
      <c r="BW12000" s="7"/>
    </row>
    <row r="12001" spans="43:75" x14ac:dyDescent="0.2">
      <c r="AQ12001" s="7"/>
      <c r="AR12001" s="7"/>
      <c r="AS12001" s="7"/>
      <c r="AT12001" s="7"/>
      <c r="AU12001" s="7"/>
      <c r="AV12001" s="234"/>
      <c r="AX12001" s="7"/>
      <c r="AY12001" s="7"/>
      <c r="AZ12001" s="7"/>
      <c r="BA12001" s="7"/>
      <c r="BB12001" s="7"/>
      <c r="BC12001" s="7"/>
      <c r="BD12001" s="7"/>
      <c r="BG12001" s="7"/>
      <c r="BH12001" s="7"/>
      <c r="BI12001" s="7"/>
      <c r="BJ12001" s="7"/>
      <c r="BK12001" s="7"/>
      <c r="BL12001" s="7"/>
      <c r="BM12001" s="7"/>
      <c r="BP12001" s="7"/>
      <c r="BQ12001" s="7"/>
      <c r="BR12001" s="7"/>
      <c r="BS12001" s="7"/>
      <c r="BT12001" s="7"/>
      <c r="BU12001" s="7"/>
      <c r="BV12001" s="7"/>
      <c r="BW12001" s="7"/>
    </row>
    <row r="12002" spans="43:75" x14ac:dyDescent="0.2">
      <c r="AQ12002" s="7"/>
      <c r="AR12002" s="7"/>
      <c r="AS12002" s="7"/>
      <c r="AT12002" s="7"/>
      <c r="AU12002" s="7"/>
      <c r="AV12002" s="234"/>
      <c r="AX12002" s="7"/>
      <c r="AY12002" s="7"/>
      <c r="AZ12002" s="7"/>
      <c r="BA12002" s="7"/>
      <c r="BB12002" s="7"/>
      <c r="BC12002" s="7"/>
      <c r="BD12002" s="7"/>
      <c r="BG12002" s="7"/>
      <c r="BH12002" s="7"/>
      <c r="BI12002" s="7"/>
      <c r="BJ12002" s="7"/>
      <c r="BK12002" s="7"/>
      <c r="BL12002" s="7"/>
      <c r="BM12002" s="7"/>
      <c r="BP12002" s="7"/>
      <c r="BQ12002" s="7"/>
      <c r="BR12002" s="7"/>
      <c r="BS12002" s="7"/>
      <c r="BT12002" s="7"/>
      <c r="BU12002" s="7"/>
      <c r="BV12002" s="7"/>
      <c r="BW12002" s="7"/>
    </row>
    <row r="12003" spans="43:75" x14ac:dyDescent="0.2">
      <c r="AQ12003" s="7"/>
      <c r="AR12003" s="7"/>
      <c r="AS12003" s="7"/>
      <c r="AT12003" s="7"/>
      <c r="AU12003" s="7"/>
      <c r="AV12003" s="234"/>
      <c r="AX12003" s="7"/>
      <c r="AY12003" s="7"/>
      <c r="AZ12003" s="7"/>
      <c r="BA12003" s="7"/>
      <c r="BB12003" s="7"/>
      <c r="BC12003" s="7"/>
      <c r="BD12003" s="7"/>
      <c r="BG12003" s="7"/>
      <c r="BH12003" s="7"/>
      <c r="BI12003" s="7"/>
      <c r="BJ12003" s="7"/>
      <c r="BK12003" s="7"/>
      <c r="BL12003" s="7"/>
      <c r="BM12003" s="7"/>
      <c r="BP12003" s="7"/>
      <c r="BQ12003" s="7"/>
      <c r="BR12003" s="7"/>
      <c r="BS12003" s="7"/>
      <c r="BT12003" s="7"/>
      <c r="BU12003" s="7"/>
      <c r="BV12003" s="7"/>
      <c r="BW12003" s="7"/>
    </row>
    <row r="12004" spans="43:75" x14ac:dyDescent="0.2">
      <c r="AQ12004" s="7"/>
      <c r="AR12004" s="7"/>
      <c r="AS12004" s="7"/>
      <c r="AT12004" s="7"/>
      <c r="AU12004" s="7"/>
      <c r="AV12004" s="234"/>
      <c r="AX12004" s="7"/>
      <c r="AY12004" s="7"/>
      <c r="AZ12004" s="7"/>
      <c r="BA12004" s="7"/>
      <c r="BB12004" s="7"/>
      <c r="BC12004" s="7"/>
      <c r="BD12004" s="7"/>
      <c r="BG12004" s="7"/>
      <c r="BH12004" s="7"/>
      <c r="BI12004" s="7"/>
      <c r="BJ12004" s="7"/>
      <c r="BK12004" s="7"/>
      <c r="BL12004" s="7"/>
      <c r="BM12004" s="7"/>
      <c r="BP12004" s="7"/>
      <c r="BQ12004" s="7"/>
      <c r="BR12004" s="7"/>
      <c r="BS12004" s="7"/>
      <c r="BT12004" s="7"/>
      <c r="BU12004" s="7"/>
      <c r="BV12004" s="7"/>
      <c r="BW12004" s="7"/>
    </row>
    <row r="12005" spans="43:75" x14ac:dyDescent="0.2">
      <c r="AQ12005" s="7"/>
      <c r="AR12005" s="7"/>
      <c r="AS12005" s="7"/>
      <c r="AT12005" s="7"/>
      <c r="AU12005" s="7"/>
      <c r="AV12005" s="234"/>
      <c r="AX12005" s="7"/>
      <c r="AY12005" s="7"/>
      <c r="AZ12005" s="7"/>
      <c r="BA12005" s="7"/>
      <c r="BB12005" s="7"/>
      <c r="BC12005" s="7"/>
      <c r="BD12005" s="7"/>
      <c r="BG12005" s="7"/>
      <c r="BH12005" s="7"/>
      <c r="BI12005" s="7"/>
      <c r="BJ12005" s="7"/>
      <c r="BK12005" s="7"/>
      <c r="BL12005" s="7"/>
      <c r="BM12005" s="7"/>
      <c r="BP12005" s="7"/>
      <c r="BQ12005" s="7"/>
      <c r="BR12005" s="7"/>
      <c r="BS12005" s="7"/>
      <c r="BT12005" s="7"/>
      <c r="BU12005" s="7"/>
      <c r="BV12005" s="7"/>
      <c r="BW12005" s="7"/>
    </row>
    <row r="12006" spans="43:75" x14ac:dyDescent="0.2">
      <c r="AQ12006" s="7"/>
      <c r="AR12006" s="7"/>
      <c r="AS12006" s="7"/>
      <c r="AT12006" s="7"/>
      <c r="AU12006" s="7"/>
      <c r="AV12006" s="234"/>
      <c r="AX12006" s="7"/>
      <c r="AY12006" s="7"/>
      <c r="AZ12006" s="7"/>
      <c r="BA12006" s="7"/>
      <c r="BB12006" s="7"/>
      <c r="BC12006" s="7"/>
      <c r="BD12006" s="7"/>
      <c r="BG12006" s="7"/>
      <c r="BH12006" s="7"/>
      <c r="BI12006" s="7"/>
      <c r="BJ12006" s="7"/>
      <c r="BK12006" s="7"/>
      <c r="BL12006" s="7"/>
      <c r="BM12006" s="7"/>
      <c r="BP12006" s="7"/>
      <c r="BQ12006" s="7"/>
      <c r="BR12006" s="7"/>
      <c r="BS12006" s="7"/>
      <c r="BT12006" s="7"/>
      <c r="BU12006" s="7"/>
      <c r="BV12006" s="7"/>
      <c r="BW12006" s="7"/>
    </row>
    <row r="12007" spans="43:75" x14ac:dyDescent="0.2">
      <c r="AQ12007" s="7"/>
      <c r="AR12007" s="7"/>
      <c r="AS12007" s="7"/>
      <c r="AT12007" s="7"/>
      <c r="AU12007" s="7"/>
      <c r="AV12007" s="234"/>
      <c r="AX12007" s="7"/>
      <c r="AY12007" s="7"/>
      <c r="AZ12007" s="7"/>
      <c r="BA12007" s="7"/>
      <c r="BB12007" s="7"/>
      <c r="BC12007" s="7"/>
      <c r="BD12007" s="7"/>
      <c r="BG12007" s="7"/>
      <c r="BH12007" s="7"/>
      <c r="BI12007" s="7"/>
      <c r="BJ12007" s="7"/>
      <c r="BK12007" s="7"/>
      <c r="BL12007" s="7"/>
      <c r="BM12007" s="7"/>
      <c r="BP12007" s="7"/>
      <c r="BQ12007" s="7"/>
      <c r="BR12007" s="7"/>
      <c r="BS12007" s="7"/>
      <c r="BT12007" s="7"/>
      <c r="BU12007" s="7"/>
      <c r="BV12007" s="7"/>
      <c r="BW12007" s="7"/>
    </row>
    <row r="12008" spans="43:75" x14ac:dyDescent="0.2">
      <c r="AQ12008" s="7"/>
      <c r="AR12008" s="7"/>
      <c r="AS12008" s="7"/>
      <c r="AT12008" s="7"/>
      <c r="AU12008" s="7"/>
      <c r="AV12008" s="234"/>
      <c r="AX12008" s="7"/>
      <c r="AY12008" s="7"/>
      <c r="AZ12008" s="7"/>
      <c r="BA12008" s="7"/>
      <c r="BB12008" s="7"/>
      <c r="BC12008" s="7"/>
      <c r="BD12008" s="7"/>
      <c r="BG12008" s="7"/>
      <c r="BH12008" s="7"/>
      <c r="BI12008" s="7"/>
      <c r="BJ12008" s="7"/>
      <c r="BK12008" s="7"/>
      <c r="BL12008" s="7"/>
      <c r="BM12008" s="7"/>
      <c r="BP12008" s="7"/>
      <c r="BQ12008" s="7"/>
      <c r="BR12008" s="7"/>
      <c r="BS12008" s="7"/>
      <c r="BT12008" s="7"/>
      <c r="BU12008" s="7"/>
      <c r="BV12008" s="7"/>
      <c r="BW12008" s="7"/>
    </row>
    <row r="12009" spans="43:75" x14ac:dyDescent="0.2">
      <c r="AQ12009" s="7"/>
      <c r="AR12009" s="7"/>
      <c r="AS12009" s="7"/>
      <c r="AT12009" s="7"/>
      <c r="AU12009" s="7"/>
      <c r="AV12009" s="234"/>
      <c r="AX12009" s="7"/>
      <c r="AY12009" s="7"/>
      <c r="AZ12009" s="7"/>
      <c r="BA12009" s="7"/>
      <c r="BB12009" s="7"/>
      <c r="BC12009" s="7"/>
      <c r="BD12009" s="7"/>
      <c r="BG12009" s="7"/>
      <c r="BH12009" s="7"/>
      <c r="BI12009" s="7"/>
      <c r="BJ12009" s="7"/>
      <c r="BK12009" s="7"/>
      <c r="BL12009" s="7"/>
      <c r="BM12009" s="7"/>
      <c r="BP12009" s="7"/>
      <c r="BQ12009" s="7"/>
      <c r="BR12009" s="7"/>
      <c r="BS12009" s="7"/>
      <c r="BT12009" s="7"/>
      <c r="BU12009" s="7"/>
      <c r="BV12009" s="7"/>
      <c r="BW12009" s="7"/>
    </row>
    <row r="12010" spans="43:75" x14ac:dyDescent="0.2">
      <c r="AQ12010" s="7"/>
      <c r="AR12010" s="7"/>
      <c r="AS12010" s="7"/>
      <c r="AT12010" s="7"/>
      <c r="AU12010" s="7"/>
      <c r="AV12010" s="234"/>
      <c r="AX12010" s="7"/>
      <c r="AY12010" s="7"/>
      <c r="AZ12010" s="7"/>
      <c r="BA12010" s="7"/>
      <c r="BB12010" s="7"/>
      <c r="BC12010" s="7"/>
      <c r="BD12010" s="7"/>
      <c r="BG12010" s="7"/>
      <c r="BH12010" s="7"/>
      <c r="BI12010" s="7"/>
      <c r="BJ12010" s="7"/>
      <c r="BK12010" s="7"/>
      <c r="BL12010" s="7"/>
      <c r="BM12010" s="7"/>
      <c r="BP12010" s="7"/>
      <c r="BQ12010" s="7"/>
      <c r="BR12010" s="7"/>
      <c r="BS12010" s="7"/>
      <c r="BT12010" s="7"/>
      <c r="BU12010" s="7"/>
      <c r="BV12010" s="7"/>
      <c r="BW12010" s="7"/>
    </row>
    <row r="12011" spans="43:75" x14ac:dyDescent="0.2">
      <c r="AQ12011" s="7"/>
      <c r="AR12011" s="7"/>
      <c r="AS12011" s="7"/>
      <c r="AT12011" s="7"/>
      <c r="AU12011" s="7"/>
      <c r="AV12011" s="234"/>
      <c r="AX12011" s="7"/>
      <c r="AY12011" s="7"/>
      <c r="AZ12011" s="7"/>
      <c r="BA12011" s="7"/>
      <c r="BB12011" s="7"/>
      <c r="BC12011" s="7"/>
      <c r="BD12011" s="7"/>
      <c r="BG12011" s="7"/>
      <c r="BH12011" s="7"/>
      <c r="BI12011" s="7"/>
      <c r="BJ12011" s="7"/>
      <c r="BK12011" s="7"/>
      <c r="BL12011" s="7"/>
      <c r="BM12011" s="7"/>
      <c r="BP12011" s="7"/>
      <c r="BQ12011" s="7"/>
      <c r="BR12011" s="7"/>
      <c r="BS12011" s="7"/>
      <c r="BT12011" s="7"/>
      <c r="BU12011" s="7"/>
      <c r="BV12011" s="7"/>
      <c r="BW12011" s="7"/>
    </row>
    <row r="12012" spans="43:75" x14ac:dyDescent="0.2">
      <c r="AQ12012" s="7"/>
      <c r="AR12012" s="7"/>
      <c r="AS12012" s="7"/>
      <c r="AT12012" s="7"/>
      <c r="AU12012" s="7"/>
      <c r="AV12012" s="234"/>
      <c r="AX12012" s="7"/>
      <c r="AY12012" s="7"/>
      <c r="AZ12012" s="7"/>
      <c r="BA12012" s="7"/>
      <c r="BB12012" s="7"/>
      <c r="BC12012" s="7"/>
      <c r="BD12012" s="7"/>
      <c r="BG12012" s="7"/>
      <c r="BH12012" s="7"/>
      <c r="BI12012" s="7"/>
      <c r="BJ12012" s="7"/>
      <c r="BK12012" s="7"/>
      <c r="BL12012" s="7"/>
      <c r="BM12012" s="7"/>
      <c r="BP12012" s="7"/>
      <c r="BQ12012" s="7"/>
      <c r="BR12012" s="7"/>
      <c r="BS12012" s="7"/>
      <c r="BT12012" s="7"/>
      <c r="BU12012" s="7"/>
      <c r="BV12012" s="7"/>
      <c r="BW12012" s="7"/>
    </row>
    <row r="12013" spans="43:75" x14ac:dyDescent="0.2">
      <c r="AQ12013" s="7"/>
      <c r="AR12013" s="7"/>
      <c r="AS12013" s="7"/>
      <c r="AT12013" s="7"/>
      <c r="AU12013" s="7"/>
      <c r="AV12013" s="234"/>
      <c r="AX12013" s="7"/>
      <c r="AY12013" s="7"/>
      <c r="AZ12013" s="7"/>
      <c r="BA12013" s="7"/>
      <c r="BB12013" s="7"/>
      <c r="BC12013" s="7"/>
      <c r="BD12013" s="7"/>
      <c r="BG12013" s="7"/>
      <c r="BH12013" s="7"/>
      <c r="BI12013" s="7"/>
      <c r="BJ12013" s="7"/>
      <c r="BK12013" s="7"/>
      <c r="BL12013" s="7"/>
      <c r="BM12013" s="7"/>
      <c r="BP12013" s="7"/>
      <c r="BQ12013" s="7"/>
      <c r="BR12013" s="7"/>
      <c r="BS12013" s="7"/>
      <c r="BT12013" s="7"/>
      <c r="BU12013" s="7"/>
      <c r="BV12013" s="7"/>
      <c r="BW12013" s="7"/>
    </row>
    <row r="12014" spans="43:75" x14ac:dyDescent="0.2">
      <c r="AQ12014" s="7"/>
      <c r="AR12014" s="7"/>
      <c r="AS12014" s="7"/>
      <c r="AT12014" s="7"/>
      <c r="AU12014" s="7"/>
      <c r="AV12014" s="234"/>
      <c r="AX12014" s="7"/>
      <c r="AY12014" s="7"/>
      <c r="AZ12014" s="7"/>
      <c r="BA12014" s="7"/>
      <c r="BB12014" s="7"/>
      <c r="BC12014" s="7"/>
      <c r="BD12014" s="7"/>
      <c r="BG12014" s="7"/>
      <c r="BH12014" s="7"/>
      <c r="BI12014" s="7"/>
      <c r="BJ12014" s="7"/>
      <c r="BK12014" s="7"/>
      <c r="BL12014" s="7"/>
      <c r="BM12014" s="7"/>
      <c r="BP12014" s="7"/>
      <c r="BQ12014" s="7"/>
      <c r="BR12014" s="7"/>
      <c r="BS12014" s="7"/>
      <c r="BT12014" s="7"/>
      <c r="BU12014" s="7"/>
      <c r="BV12014" s="7"/>
      <c r="BW12014" s="7"/>
    </row>
    <row r="12015" spans="43:75" x14ac:dyDescent="0.2">
      <c r="AQ12015" s="7"/>
      <c r="AR12015" s="7"/>
      <c r="AS12015" s="7"/>
      <c r="AT12015" s="7"/>
      <c r="AU12015" s="7"/>
      <c r="AV12015" s="234"/>
      <c r="AX12015" s="7"/>
      <c r="AY12015" s="7"/>
      <c r="AZ12015" s="7"/>
      <c r="BA12015" s="7"/>
      <c r="BB12015" s="7"/>
      <c r="BC12015" s="7"/>
      <c r="BD12015" s="7"/>
      <c r="BG12015" s="7"/>
      <c r="BH12015" s="7"/>
      <c r="BI12015" s="7"/>
      <c r="BJ12015" s="7"/>
      <c r="BK12015" s="7"/>
      <c r="BL12015" s="7"/>
      <c r="BM12015" s="7"/>
      <c r="BP12015" s="7"/>
      <c r="BQ12015" s="7"/>
      <c r="BR12015" s="7"/>
      <c r="BS12015" s="7"/>
      <c r="BT12015" s="7"/>
      <c r="BU12015" s="7"/>
      <c r="BV12015" s="7"/>
      <c r="BW12015" s="7"/>
    </row>
    <row r="12016" spans="43:75" x14ac:dyDescent="0.2">
      <c r="AQ12016" s="7"/>
      <c r="AR12016" s="7"/>
      <c r="AS12016" s="7"/>
      <c r="AT12016" s="7"/>
      <c r="AU12016" s="7"/>
      <c r="AV12016" s="234"/>
      <c r="AX12016" s="7"/>
      <c r="AY12016" s="7"/>
      <c r="AZ12016" s="7"/>
      <c r="BA12016" s="7"/>
      <c r="BB12016" s="7"/>
      <c r="BC12016" s="7"/>
      <c r="BD12016" s="7"/>
      <c r="BG12016" s="7"/>
      <c r="BH12016" s="7"/>
      <c r="BI12016" s="7"/>
      <c r="BJ12016" s="7"/>
      <c r="BK12016" s="7"/>
      <c r="BL12016" s="7"/>
      <c r="BM12016" s="7"/>
      <c r="BP12016" s="7"/>
      <c r="BQ12016" s="7"/>
      <c r="BR12016" s="7"/>
      <c r="BS12016" s="7"/>
      <c r="BT12016" s="7"/>
      <c r="BU12016" s="7"/>
      <c r="BV12016" s="7"/>
      <c r="BW12016" s="7"/>
    </row>
    <row r="12017" spans="43:75" x14ac:dyDescent="0.2">
      <c r="AQ12017" s="7"/>
      <c r="AR12017" s="7"/>
      <c r="AS12017" s="7"/>
      <c r="AT12017" s="7"/>
      <c r="AU12017" s="7"/>
      <c r="AV12017" s="234"/>
      <c r="AX12017" s="7"/>
      <c r="AY12017" s="7"/>
      <c r="AZ12017" s="7"/>
      <c r="BA12017" s="7"/>
      <c r="BB12017" s="7"/>
      <c r="BC12017" s="7"/>
      <c r="BD12017" s="7"/>
      <c r="BG12017" s="7"/>
      <c r="BH12017" s="7"/>
      <c r="BI12017" s="7"/>
      <c r="BJ12017" s="7"/>
      <c r="BK12017" s="7"/>
      <c r="BL12017" s="7"/>
      <c r="BM12017" s="7"/>
      <c r="BP12017" s="7"/>
      <c r="BQ12017" s="7"/>
      <c r="BR12017" s="7"/>
      <c r="BS12017" s="7"/>
      <c r="BT12017" s="7"/>
      <c r="BU12017" s="7"/>
      <c r="BV12017" s="7"/>
      <c r="BW12017" s="7"/>
    </row>
    <row r="12018" spans="43:75" x14ac:dyDescent="0.2">
      <c r="AQ12018" s="7"/>
      <c r="AR12018" s="7"/>
      <c r="AS12018" s="7"/>
      <c r="AT12018" s="7"/>
      <c r="AU12018" s="7"/>
      <c r="AV12018" s="234"/>
      <c r="AX12018" s="7"/>
      <c r="AY12018" s="7"/>
      <c r="AZ12018" s="7"/>
      <c r="BA12018" s="7"/>
      <c r="BB12018" s="7"/>
      <c r="BC12018" s="7"/>
      <c r="BD12018" s="7"/>
      <c r="BG12018" s="7"/>
      <c r="BH12018" s="7"/>
      <c r="BI12018" s="7"/>
      <c r="BJ12018" s="7"/>
      <c r="BK12018" s="7"/>
      <c r="BL12018" s="7"/>
      <c r="BM12018" s="7"/>
      <c r="BP12018" s="7"/>
      <c r="BQ12018" s="7"/>
      <c r="BR12018" s="7"/>
      <c r="BS12018" s="7"/>
      <c r="BT12018" s="7"/>
      <c r="BU12018" s="7"/>
      <c r="BV12018" s="7"/>
      <c r="BW12018" s="7"/>
    </row>
    <row r="12019" spans="43:75" x14ac:dyDescent="0.2">
      <c r="AQ12019" s="7"/>
      <c r="AR12019" s="7"/>
      <c r="AS12019" s="7"/>
      <c r="AT12019" s="7"/>
      <c r="AU12019" s="7"/>
      <c r="AV12019" s="234"/>
      <c r="AX12019" s="7"/>
      <c r="AY12019" s="7"/>
      <c r="AZ12019" s="7"/>
      <c r="BA12019" s="7"/>
      <c r="BB12019" s="7"/>
      <c r="BC12019" s="7"/>
      <c r="BD12019" s="7"/>
      <c r="BG12019" s="7"/>
      <c r="BH12019" s="7"/>
      <c r="BI12019" s="7"/>
      <c r="BJ12019" s="7"/>
      <c r="BK12019" s="7"/>
      <c r="BL12019" s="7"/>
      <c r="BM12019" s="7"/>
      <c r="BP12019" s="7"/>
      <c r="BQ12019" s="7"/>
      <c r="BR12019" s="7"/>
      <c r="BS12019" s="7"/>
      <c r="BT12019" s="7"/>
      <c r="BU12019" s="7"/>
      <c r="BV12019" s="7"/>
      <c r="BW12019" s="7"/>
    </row>
    <row r="12020" spans="43:75" x14ac:dyDescent="0.2">
      <c r="AQ12020" s="7"/>
      <c r="AR12020" s="7"/>
      <c r="AS12020" s="7"/>
      <c r="AT12020" s="7"/>
      <c r="AU12020" s="7"/>
      <c r="AV12020" s="234"/>
      <c r="AX12020" s="7"/>
      <c r="AY12020" s="7"/>
      <c r="AZ12020" s="7"/>
      <c r="BA12020" s="7"/>
      <c r="BB12020" s="7"/>
      <c r="BC12020" s="7"/>
      <c r="BD12020" s="7"/>
      <c r="BG12020" s="7"/>
      <c r="BH12020" s="7"/>
      <c r="BI12020" s="7"/>
      <c r="BJ12020" s="7"/>
      <c r="BK12020" s="7"/>
      <c r="BL12020" s="7"/>
      <c r="BM12020" s="7"/>
      <c r="BP12020" s="7"/>
      <c r="BQ12020" s="7"/>
      <c r="BR12020" s="7"/>
      <c r="BS12020" s="7"/>
      <c r="BT12020" s="7"/>
      <c r="BU12020" s="7"/>
      <c r="BV12020" s="7"/>
      <c r="BW12020" s="7"/>
    </row>
    <row r="12021" spans="43:75" x14ac:dyDescent="0.2">
      <c r="AQ12021" s="7"/>
      <c r="AR12021" s="7"/>
      <c r="AS12021" s="7"/>
      <c r="AT12021" s="7"/>
      <c r="AU12021" s="7"/>
      <c r="AV12021" s="234"/>
      <c r="AX12021" s="7"/>
      <c r="AY12021" s="7"/>
      <c r="AZ12021" s="7"/>
      <c r="BA12021" s="7"/>
      <c r="BB12021" s="7"/>
      <c r="BC12021" s="7"/>
      <c r="BD12021" s="7"/>
      <c r="BG12021" s="7"/>
      <c r="BH12021" s="7"/>
      <c r="BI12021" s="7"/>
      <c r="BJ12021" s="7"/>
      <c r="BK12021" s="7"/>
      <c r="BL12021" s="7"/>
      <c r="BM12021" s="7"/>
      <c r="BP12021" s="7"/>
      <c r="BQ12021" s="7"/>
      <c r="BR12021" s="7"/>
      <c r="BS12021" s="7"/>
      <c r="BT12021" s="7"/>
      <c r="BU12021" s="7"/>
      <c r="BV12021" s="7"/>
      <c r="BW12021" s="7"/>
    </row>
    <row r="12022" spans="43:75" x14ac:dyDescent="0.2">
      <c r="AQ12022" s="7"/>
      <c r="AR12022" s="7"/>
      <c r="AS12022" s="7"/>
      <c r="AT12022" s="7"/>
      <c r="AU12022" s="7"/>
      <c r="AV12022" s="234"/>
      <c r="AX12022" s="7"/>
      <c r="AY12022" s="7"/>
      <c r="AZ12022" s="7"/>
      <c r="BA12022" s="7"/>
      <c r="BB12022" s="7"/>
      <c r="BC12022" s="7"/>
      <c r="BD12022" s="7"/>
      <c r="BG12022" s="7"/>
      <c r="BH12022" s="7"/>
      <c r="BI12022" s="7"/>
      <c r="BJ12022" s="7"/>
      <c r="BK12022" s="7"/>
      <c r="BL12022" s="7"/>
      <c r="BM12022" s="7"/>
      <c r="BP12022" s="7"/>
      <c r="BQ12022" s="7"/>
      <c r="BR12022" s="7"/>
      <c r="BS12022" s="7"/>
      <c r="BT12022" s="7"/>
      <c r="BU12022" s="7"/>
      <c r="BV12022" s="7"/>
      <c r="BW12022" s="7"/>
    </row>
    <row r="12023" spans="43:75" x14ac:dyDescent="0.2">
      <c r="AQ12023" s="7"/>
      <c r="AR12023" s="7"/>
      <c r="AS12023" s="7"/>
      <c r="AT12023" s="7"/>
      <c r="AU12023" s="7"/>
      <c r="AV12023" s="234"/>
      <c r="AX12023" s="7"/>
      <c r="AY12023" s="7"/>
      <c r="AZ12023" s="7"/>
      <c r="BA12023" s="7"/>
      <c r="BB12023" s="7"/>
      <c r="BC12023" s="7"/>
      <c r="BD12023" s="7"/>
      <c r="BG12023" s="7"/>
      <c r="BH12023" s="7"/>
      <c r="BI12023" s="7"/>
      <c r="BJ12023" s="7"/>
      <c r="BK12023" s="7"/>
      <c r="BL12023" s="7"/>
      <c r="BM12023" s="7"/>
      <c r="BP12023" s="7"/>
      <c r="BQ12023" s="7"/>
      <c r="BR12023" s="7"/>
      <c r="BS12023" s="7"/>
      <c r="BT12023" s="7"/>
      <c r="BU12023" s="7"/>
      <c r="BV12023" s="7"/>
      <c r="BW12023" s="7"/>
    </row>
    <row r="12024" spans="43:75" x14ac:dyDescent="0.2">
      <c r="AQ12024" s="7"/>
      <c r="AR12024" s="7"/>
      <c r="AS12024" s="7"/>
      <c r="AT12024" s="7"/>
      <c r="AU12024" s="7"/>
      <c r="AV12024" s="234"/>
      <c r="AX12024" s="7"/>
      <c r="AY12024" s="7"/>
      <c r="AZ12024" s="7"/>
      <c r="BA12024" s="7"/>
      <c r="BB12024" s="7"/>
      <c r="BC12024" s="7"/>
      <c r="BD12024" s="7"/>
      <c r="BG12024" s="7"/>
      <c r="BH12024" s="7"/>
      <c r="BI12024" s="7"/>
      <c r="BJ12024" s="7"/>
      <c r="BK12024" s="7"/>
      <c r="BL12024" s="7"/>
      <c r="BM12024" s="7"/>
      <c r="BP12024" s="7"/>
      <c r="BQ12024" s="7"/>
      <c r="BR12024" s="7"/>
      <c r="BS12024" s="7"/>
      <c r="BT12024" s="7"/>
      <c r="BU12024" s="7"/>
      <c r="BV12024" s="7"/>
      <c r="BW12024" s="7"/>
    </row>
    <row r="12025" spans="43:75" x14ac:dyDescent="0.2">
      <c r="AQ12025" s="7"/>
      <c r="AR12025" s="7"/>
      <c r="AS12025" s="7"/>
      <c r="AT12025" s="7"/>
      <c r="AU12025" s="7"/>
      <c r="AV12025" s="234"/>
      <c r="AX12025" s="7"/>
      <c r="AY12025" s="7"/>
      <c r="AZ12025" s="7"/>
      <c r="BA12025" s="7"/>
      <c r="BB12025" s="7"/>
      <c r="BC12025" s="7"/>
      <c r="BD12025" s="7"/>
      <c r="BG12025" s="7"/>
      <c r="BH12025" s="7"/>
      <c r="BI12025" s="7"/>
      <c r="BJ12025" s="7"/>
      <c r="BK12025" s="7"/>
      <c r="BL12025" s="7"/>
      <c r="BM12025" s="7"/>
      <c r="BP12025" s="7"/>
      <c r="BQ12025" s="7"/>
      <c r="BR12025" s="7"/>
      <c r="BS12025" s="7"/>
      <c r="BT12025" s="7"/>
      <c r="BU12025" s="7"/>
      <c r="BV12025" s="7"/>
      <c r="BW12025" s="7"/>
    </row>
    <row r="12026" spans="43:75" x14ac:dyDescent="0.2">
      <c r="AQ12026" s="7"/>
      <c r="AR12026" s="7"/>
      <c r="AS12026" s="7"/>
      <c r="AT12026" s="7"/>
      <c r="AU12026" s="7"/>
      <c r="AV12026" s="234"/>
      <c r="AX12026" s="7"/>
      <c r="AY12026" s="7"/>
      <c r="AZ12026" s="7"/>
      <c r="BA12026" s="7"/>
      <c r="BB12026" s="7"/>
      <c r="BC12026" s="7"/>
      <c r="BD12026" s="7"/>
      <c r="BG12026" s="7"/>
      <c r="BH12026" s="7"/>
      <c r="BI12026" s="7"/>
      <c r="BJ12026" s="7"/>
      <c r="BK12026" s="7"/>
      <c r="BL12026" s="7"/>
      <c r="BM12026" s="7"/>
      <c r="BP12026" s="7"/>
      <c r="BQ12026" s="7"/>
      <c r="BR12026" s="7"/>
      <c r="BS12026" s="7"/>
      <c r="BT12026" s="7"/>
      <c r="BU12026" s="7"/>
      <c r="BV12026" s="7"/>
      <c r="BW12026" s="7"/>
    </row>
    <row r="12027" spans="43:75" x14ac:dyDescent="0.2">
      <c r="AQ12027" s="7"/>
      <c r="AR12027" s="7"/>
      <c r="AS12027" s="7"/>
      <c r="AT12027" s="7"/>
      <c r="AU12027" s="7"/>
      <c r="AV12027" s="234"/>
      <c r="AX12027" s="7"/>
      <c r="AY12027" s="7"/>
      <c r="AZ12027" s="7"/>
      <c r="BA12027" s="7"/>
      <c r="BB12027" s="7"/>
      <c r="BC12027" s="7"/>
      <c r="BD12027" s="7"/>
      <c r="BG12027" s="7"/>
      <c r="BH12027" s="7"/>
      <c r="BI12027" s="7"/>
      <c r="BJ12027" s="7"/>
      <c r="BK12027" s="7"/>
      <c r="BL12027" s="7"/>
      <c r="BM12027" s="7"/>
      <c r="BP12027" s="7"/>
      <c r="BQ12027" s="7"/>
      <c r="BR12027" s="7"/>
      <c r="BS12027" s="7"/>
      <c r="BT12027" s="7"/>
      <c r="BU12027" s="7"/>
      <c r="BV12027" s="7"/>
      <c r="BW12027" s="7"/>
    </row>
    <row r="12028" spans="43:75" x14ac:dyDescent="0.2">
      <c r="AQ12028" s="7"/>
      <c r="AR12028" s="7"/>
      <c r="AS12028" s="7"/>
      <c r="AT12028" s="7"/>
      <c r="AU12028" s="7"/>
      <c r="AV12028" s="234"/>
      <c r="AX12028" s="7"/>
      <c r="AY12028" s="7"/>
      <c r="AZ12028" s="7"/>
      <c r="BA12028" s="7"/>
      <c r="BB12028" s="7"/>
      <c r="BC12028" s="7"/>
      <c r="BD12028" s="7"/>
      <c r="BG12028" s="7"/>
      <c r="BH12028" s="7"/>
      <c r="BI12028" s="7"/>
      <c r="BJ12028" s="7"/>
      <c r="BK12028" s="7"/>
      <c r="BL12028" s="7"/>
      <c r="BM12028" s="7"/>
      <c r="BP12028" s="7"/>
      <c r="BQ12028" s="7"/>
      <c r="BR12028" s="7"/>
      <c r="BS12028" s="7"/>
      <c r="BT12028" s="7"/>
      <c r="BU12028" s="7"/>
      <c r="BV12028" s="7"/>
      <c r="BW12028" s="7"/>
    </row>
    <row r="12029" spans="43:75" x14ac:dyDescent="0.2">
      <c r="AQ12029" s="7"/>
      <c r="AR12029" s="7"/>
      <c r="AS12029" s="7"/>
      <c r="AT12029" s="7"/>
      <c r="AU12029" s="7"/>
      <c r="AV12029" s="234"/>
      <c r="AX12029" s="7"/>
      <c r="AY12029" s="7"/>
      <c r="AZ12029" s="7"/>
      <c r="BA12029" s="7"/>
      <c r="BB12029" s="7"/>
      <c r="BC12029" s="7"/>
      <c r="BD12029" s="7"/>
      <c r="BG12029" s="7"/>
      <c r="BH12029" s="7"/>
      <c r="BI12029" s="7"/>
      <c r="BJ12029" s="7"/>
      <c r="BK12029" s="7"/>
      <c r="BL12029" s="7"/>
      <c r="BM12029" s="7"/>
      <c r="BP12029" s="7"/>
      <c r="BQ12029" s="7"/>
      <c r="BR12029" s="7"/>
      <c r="BS12029" s="7"/>
      <c r="BT12029" s="7"/>
      <c r="BU12029" s="7"/>
      <c r="BV12029" s="7"/>
      <c r="BW12029" s="7"/>
    </row>
    <row r="12030" spans="43:75" x14ac:dyDescent="0.2">
      <c r="AQ12030" s="7"/>
      <c r="AR12030" s="7"/>
      <c r="AS12030" s="7"/>
      <c r="AT12030" s="7"/>
      <c r="AU12030" s="7"/>
      <c r="AV12030" s="234"/>
      <c r="AX12030" s="7"/>
      <c r="AY12030" s="7"/>
      <c r="AZ12030" s="7"/>
      <c r="BA12030" s="7"/>
      <c r="BB12030" s="7"/>
      <c r="BC12030" s="7"/>
      <c r="BD12030" s="7"/>
      <c r="BG12030" s="7"/>
      <c r="BH12030" s="7"/>
      <c r="BI12030" s="7"/>
      <c r="BJ12030" s="7"/>
      <c r="BK12030" s="7"/>
      <c r="BL12030" s="7"/>
      <c r="BM12030" s="7"/>
      <c r="BP12030" s="7"/>
      <c r="BQ12030" s="7"/>
      <c r="BR12030" s="7"/>
      <c r="BS12030" s="7"/>
      <c r="BT12030" s="7"/>
      <c r="BU12030" s="7"/>
      <c r="BV12030" s="7"/>
      <c r="BW12030" s="7"/>
    </row>
    <row r="12031" spans="43:75" x14ac:dyDescent="0.2">
      <c r="AQ12031" s="7"/>
      <c r="AR12031" s="7"/>
      <c r="AS12031" s="7"/>
      <c r="AT12031" s="7"/>
      <c r="AU12031" s="7"/>
      <c r="AV12031" s="234"/>
      <c r="AX12031" s="7"/>
      <c r="AY12031" s="7"/>
      <c r="AZ12031" s="7"/>
      <c r="BA12031" s="7"/>
      <c r="BB12031" s="7"/>
      <c r="BC12031" s="7"/>
      <c r="BD12031" s="7"/>
      <c r="BG12031" s="7"/>
      <c r="BH12031" s="7"/>
      <c r="BI12031" s="7"/>
      <c r="BJ12031" s="7"/>
      <c r="BK12031" s="7"/>
      <c r="BL12031" s="7"/>
      <c r="BM12031" s="7"/>
      <c r="BP12031" s="7"/>
      <c r="BQ12031" s="7"/>
      <c r="BR12031" s="7"/>
      <c r="BS12031" s="7"/>
      <c r="BT12031" s="7"/>
      <c r="BU12031" s="7"/>
      <c r="BV12031" s="7"/>
      <c r="BW12031" s="7"/>
    </row>
    <row r="12032" spans="43:75" x14ac:dyDescent="0.2">
      <c r="AQ12032" s="7"/>
      <c r="AR12032" s="7"/>
      <c r="AS12032" s="7"/>
      <c r="AT12032" s="7"/>
      <c r="AU12032" s="7"/>
      <c r="AV12032" s="234"/>
      <c r="AX12032" s="7"/>
      <c r="AY12032" s="7"/>
      <c r="AZ12032" s="7"/>
      <c r="BA12032" s="7"/>
      <c r="BB12032" s="7"/>
      <c r="BC12032" s="7"/>
      <c r="BD12032" s="7"/>
      <c r="BG12032" s="7"/>
      <c r="BH12032" s="7"/>
      <c r="BI12032" s="7"/>
      <c r="BJ12032" s="7"/>
      <c r="BK12032" s="7"/>
      <c r="BL12032" s="7"/>
      <c r="BM12032" s="7"/>
      <c r="BP12032" s="7"/>
      <c r="BQ12032" s="7"/>
      <c r="BR12032" s="7"/>
      <c r="BS12032" s="7"/>
      <c r="BT12032" s="7"/>
      <c r="BU12032" s="7"/>
      <c r="BV12032" s="7"/>
      <c r="BW12032" s="7"/>
    </row>
    <row r="12033" spans="43:75" x14ac:dyDescent="0.2">
      <c r="AQ12033" s="7"/>
      <c r="AR12033" s="7"/>
      <c r="AS12033" s="7"/>
      <c r="AT12033" s="7"/>
      <c r="AU12033" s="7"/>
      <c r="AV12033" s="234"/>
      <c r="AX12033" s="7"/>
      <c r="AY12033" s="7"/>
      <c r="AZ12033" s="7"/>
      <c r="BA12033" s="7"/>
      <c r="BB12033" s="7"/>
      <c r="BC12033" s="7"/>
      <c r="BD12033" s="7"/>
      <c r="BG12033" s="7"/>
      <c r="BH12033" s="7"/>
      <c r="BI12033" s="7"/>
      <c r="BJ12033" s="7"/>
      <c r="BK12033" s="7"/>
      <c r="BL12033" s="7"/>
      <c r="BM12033" s="7"/>
      <c r="BP12033" s="7"/>
      <c r="BQ12033" s="7"/>
      <c r="BR12033" s="7"/>
      <c r="BS12033" s="7"/>
      <c r="BT12033" s="7"/>
      <c r="BU12033" s="7"/>
      <c r="BV12033" s="7"/>
      <c r="BW12033" s="7"/>
    </row>
    <row r="12034" spans="43:75" x14ac:dyDescent="0.2">
      <c r="AQ12034" s="7"/>
      <c r="AR12034" s="7"/>
      <c r="AS12034" s="7"/>
      <c r="AT12034" s="7"/>
      <c r="AU12034" s="7"/>
      <c r="AV12034" s="234"/>
      <c r="AX12034" s="7"/>
      <c r="AY12034" s="7"/>
      <c r="AZ12034" s="7"/>
      <c r="BA12034" s="7"/>
      <c r="BB12034" s="7"/>
      <c r="BC12034" s="7"/>
      <c r="BD12034" s="7"/>
      <c r="BG12034" s="7"/>
      <c r="BH12034" s="7"/>
      <c r="BI12034" s="7"/>
      <c r="BJ12034" s="7"/>
      <c r="BK12034" s="7"/>
      <c r="BL12034" s="7"/>
      <c r="BM12034" s="7"/>
      <c r="BP12034" s="7"/>
      <c r="BQ12034" s="7"/>
      <c r="BR12034" s="7"/>
      <c r="BS12034" s="7"/>
      <c r="BT12034" s="7"/>
      <c r="BU12034" s="7"/>
      <c r="BV12034" s="7"/>
      <c r="BW12034" s="7"/>
    </row>
    <row r="12035" spans="43:75" x14ac:dyDescent="0.2">
      <c r="AQ12035" s="7"/>
      <c r="AR12035" s="7"/>
      <c r="AS12035" s="7"/>
      <c r="AT12035" s="7"/>
      <c r="AU12035" s="7"/>
      <c r="AV12035" s="234"/>
      <c r="AX12035" s="7"/>
      <c r="AY12035" s="7"/>
      <c r="AZ12035" s="7"/>
      <c r="BA12035" s="7"/>
      <c r="BB12035" s="7"/>
      <c r="BC12035" s="7"/>
      <c r="BD12035" s="7"/>
      <c r="BG12035" s="7"/>
      <c r="BH12035" s="7"/>
      <c r="BI12035" s="7"/>
      <c r="BJ12035" s="7"/>
      <c r="BK12035" s="7"/>
      <c r="BL12035" s="7"/>
      <c r="BM12035" s="7"/>
      <c r="BP12035" s="7"/>
      <c r="BQ12035" s="7"/>
      <c r="BR12035" s="7"/>
      <c r="BS12035" s="7"/>
      <c r="BT12035" s="7"/>
      <c r="BU12035" s="7"/>
      <c r="BV12035" s="7"/>
      <c r="BW12035" s="7"/>
    </row>
    <row r="12036" spans="43:75" x14ac:dyDescent="0.2">
      <c r="AQ12036" s="7"/>
      <c r="AR12036" s="7"/>
      <c r="AS12036" s="7"/>
      <c r="AT12036" s="7"/>
      <c r="AU12036" s="7"/>
      <c r="AV12036" s="234"/>
      <c r="AX12036" s="7"/>
      <c r="AY12036" s="7"/>
      <c r="AZ12036" s="7"/>
      <c r="BA12036" s="7"/>
      <c r="BB12036" s="7"/>
      <c r="BC12036" s="7"/>
      <c r="BD12036" s="7"/>
      <c r="BG12036" s="7"/>
      <c r="BH12036" s="7"/>
      <c r="BI12036" s="7"/>
      <c r="BJ12036" s="7"/>
      <c r="BK12036" s="7"/>
      <c r="BL12036" s="7"/>
      <c r="BM12036" s="7"/>
      <c r="BP12036" s="7"/>
      <c r="BQ12036" s="7"/>
      <c r="BR12036" s="7"/>
      <c r="BS12036" s="7"/>
      <c r="BT12036" s="7"/>
      <c r="BU12036" s="7"/>
      <c r="BV12036" s="7"/>
      <c r="BW12036" s="7"/>
    </row>
    <row r="12037" spans="43:75" x14ac:dyDescent="0.2">
      <c r="AQ12037" s="7"/>
      <c r="AR12037" s="7"/>
      <c r="AS12037" s="7"/>
      <c r="AT12037" s="7"/>
      <c r="AU12037" s="7"/>
      <c r="AV12037" s="234"/>
      <c r="AX12037" s="7"/>
      <c r="AY12037" s="7"/>
      <c r="AZ12037" s="7"/>
      <c r="BA12037" s="7"/>
      <c r="BB12037" s="7"/>
      <c r="BC12037" s="7"/>
      <c r="BD12037" s="7"/>
      <c r="BG12037" s="7"/>
      <c r="BH12037" s="7"/>
      <c r="BI12037" s="7"/>
      <c r="BJ12037" s="7"/>
      <c r="BK12037" s="7"/>
      <c r="BL12037" s="7"/>
      <c r="BM12037" s="7"/>
      <c r="BP12037" s="7"/>
      <c r="BQ12037" s="7"/>
      <c r="BR12037" s="7"/>
      <c r="BS12037" s="7"/>
      <c r="BT12037" s="7"/>
      <c r="BU12037" s="7"/>
      <c r="BV12037" s="7"/>
      <c r="BW12037" s="7"/>
    </row>
    <row r="12038" spans="43:75" x14ac:dyDescent="0.2">
      <c r="AQ12038" s="7"/>
      <c r="AR12038" s="7"/>
      <c r="AS12038" s="7"/>
      <c r="AT12038" s="7"/>
      <c r="AU12038" s="7"/>
      <c r="AV12038" s="234"/>
      <c r="AX12038" s="7"/>
      <c r="AY12038" s="7"/>
      <c r="AZ12038" s="7"/>
      <c r="BA12038" s="7"/>
      <c r="BB12038" s="7"/>
      <c r="BC12038" s="7"/>
      <c r="BD12038" s="7"/>
      <c r="BG12038" s="7"/>
      <c r="BH12038" s="7"/>
      <c r="BI12038" s="7"/>
      <c r="BJ12038" s="7"/>
      <c r="BK12038" s="7"/>
      <c r="BL12038" s="7"/>
      <c r="BM12038" s="7"/>
      <c r="BP12038" s="7"/>
      <c r="BQ12038" s="7"/>
      <c r="BR12038" s="7"/>
      <c r="BS12038" s="7"/>
      <c r="BT12038" s="7"/>
      <c r="BU12038" s="7"/>
      <c r="BV12038" s="7"/>
      <c r="BW12038" s="7"/>
    </row>
    <row r="12039" spans="43:75" x14ac:dyDescent="0.2">
      <c r="AQ12039" s="7"/>
      <c r="AR12039" s="7"/>
      <c r="AS12039" s="7"/>
      <c r="AT12039" s="7"/>
      <c r="AU12039" s="7"/>
      <c r="AV12039" s="234"/>
      <c r="AX12039" s="7"/>
      <c r="AY12039" s="7"/>
      <c r="AZ12039" s="7"/>
      <c r="BA12039" s="7"/>
      <c r="BB12039" s="7"/>
      <c r="BC12039" s="7"/>
      <c r="BD12039" s="7"/>
      <c r="BG12039" s="7"/>
      <c r="BH12039" s="7"/>
      <c r="BI12039" s="7"/>
      <c r="BJ12039" s="7"/>
      <c r="BK12039" s="7"/>
      <c r="BL12039" s="7"/>
      <c r="BM12039" s="7"/>
      <c r="BP12039" s="7"/>
      <c r="BQ12039" s="7"/>
      <c r="BR12039" s="7"/>
      <c r="BS12039" s="7"/>
      <c r="BT12039" s="7"/>
      <c r="BU12039" s="7"/>
      <c r="BV12039" s="7"/>
      <c r="BW12039" s="7"/>
    </row>
    <row r="12040" spans="43:75" x14ac:dyDescent="0.2">
      <c r="AQ12040" s="7"/>
      <c r="AR12040" s="7"/>
      <c r="AS12040" s="7"/>
      <c r="AT12040" s="7"/>
      <c r="AU12040" s="7"/>
      <c r="AV12040" s="234"/>
      <c r="AX12040" s="7"/>
      <c r="AY12040" s="7"/>
      <c r="AZ12040" s="7"/>
      <c r="BA12040" s="7"/>
      <c r="BB12040" s="7"/>
      <c r="BC12040" s="7"/>
      <c r="BD12040" s="7"/>
      <c r="BG12040" s="7"/>
      <c r="BH12040" s="7"/>
      <c r="BI12040" s="7"/>
      <c r="BJ12040" s="7"/>
      <c r="BK12040" s="7"/>
      <c r="BL12040" s="7"/>
      <c r="BM12040" s="7"/>
      <c r="BP12040" s="7"/>
      <c r="BQ12040" s="7"/>
      <c r="BR12040" s="7"/>
      <c r="BS12040" s="7"/>
      <c r="BT12040" s="7"/>
      <c r="BU12040" s="7"/>
      <c r="BV12040" s="7"/>
      <c r="BW12040" s="7"/>
    </row>
    <row r="12041" spans="43:75" x14ac:dyDescent="0.2">
      <c r="AQ12041" s="7"/>
      <c r="AR12041" s="7"/>
      <c r="AS12041" s="7"/>
      <c r="AT12041" s="7"/>
      <c r="AU12041" s="7"/>
      <c r="AV12041" s="234"/>
      <c r="AX12041" s="7"/>
      <c r="AY12041" s="7"/>
      <c r="AZ12041" s="7"/>
      <c r="BA12041" s="7"/>
      <c r="BB12041" s="7"/>
      <c r="BC12041" s="7"/>
      <c r="BD12041" s="7"/>
      <c r="BG12041" s="7"/>
      <c r="BH12041" s="7"/>
      <c r="BI12041" s="7"/>
      <c r="BJ12041" s="7"/>
      <c r="BK12041" s="7"/>
      <c r="BL12041" s="7"/>
      <c r="BM12041" s="7"/>
      <c r="BP12041" s="7"/>
      <c r="BQ12041" s="7"/>
      <c r="BR12041" s="7"/>
      <c r="BS12041" s="7"/>
      <c r="BT12041" s="7"/>
      <c r="BU12041" s="7"/>
      <c r="BV12041" s="7"/>
      <c r="BW12041" s="7"/>
    </row>
    <row r="12042" spans="43:75" x14ac:dyDescent="0.2">
      <c r="AQ12042" s="7"/>
      <c r="AR12042" s="7"/>
      <c r="AS12042" s="7"/>
      <c r="AT12042" s="7"/>
      <c r="AU12042" s="7"/>
      <c r="AV12042" s="234"/>
      <c r="AX12042" s="7"/>
      <c r="AY12042" s="7"/>
      <c r="AZ12042" s="7"/>
      <c r="BA12042" s="7"/>
      <c r="BB12042" s="7"/>
      <c r="BC12042" s="7"/>
      <c r="BD12042" s="7"/>
      <c r="BG12042" s="7"/>
      <c r="BH12042" s="7"/>
      <c r="BI12042" s="7"/>
      <c r="BJ12042" s="7"/>
      <c r="BK12042" s="7"/>
      <c r="BL12042" s="7"/>
      <c r="BM12042" s="7"/>
      <c r="BP12042" s="7"/>
      <c r="BQ12042" s="7"/>
      <c r="BR12042" s="7"/>
      <c r="BS12042" s="7"/>
      <c r="BT12042" s="7"/>
      <c r="BU12042" s="7"/>
      <c r="BV12042" s="7"/>
      <c r="BW12042" s="7"/>
    </row>
    <row r="12043" spans="43:75" x14ac:dyDescent="0.2">
      <c r="AQ12043" s="7"/>
      <c r="AR12043" s="7"/>
      <c r="AS12043" s="7"/>
      <c r="AT12043" s="7"/>
      <c r="AU12043" s="7"/>
      <c r="AV12043" s="234"/>
      <c r="AX12043" s="7"/>
      <c r="AY12043" s="7"/>
      <c r="AZ12043" s="7"/>
      <c r="BA12043" s="7"/>
      <c r="BB12043" s="7"/>
      <c r="BC12043" s="7"/>
      <c r="BD12043" s="7"/>
      <c r="BG12043" s="7"/>
      <c r="BH12043" s="7"/>
      <c r="BI12043" s="7"/>
      <c r="BJ12043" s="7"/>
      <c r="BK12043" s="7"/>
      <c r="BL12043" s="7"/>
      <c r="BM12043" s="7"/>
      <c r="BP12043" s="7"/>
      <c r="BQ12043" s="7"/>
      <c r="BR12043" s="7"/>
      <c r="BS12043" s="7"/>
      <c r="BT12043" s="7"/>
      <c r="BU12043" s="7"/>
      <c r="BV12043" s="7"/>
      <c r="BW12043" s="7"/>
    </row>
    <row r="12044" spans="43:75" x14ac:dyDescent="0.2">
      <c r="AQ12044" s="7"/>
      <c r="AR12044" s="7"/>
      <c r="AS12044" s="7"/>
      <c r="AT12044" s="7"/>
      <c r="AU12044" s="7"/>
      <c r="AV12044" s="234"/>
      <c r="AX12044" s="7"/>
      <c r="AY12044" s="7"/>
      <c r="AZ12044" s="7"/>
      <c r="BA12044" s="7"/>
      <c r="BB12044" s="7"/>
      <c r="BC12044" s="7"/>
      <c r="BD12044" s="7"/>
      <c r="BG12044" s="7"/>
      <c r="BH12044" s="7"/>
      <c r="BI12044" s="7"/>
      <c r="BJ12044" s="7"/>
      <c r="BK12044" s="7"/>
      <c r="BL12044" s="7"/>
      <c r="BM12044" s="7"/>
      <c r="BP12044" s="7"/>
      <c r="BQ12044" s="7"/>
      <c r="BR12044" s="7"/>
      <c r="BS12044" s="7"/>
      <c r="BT12044" s="7"/>
      <c r="BU12044" s="7"/>
      <c r="BV12044" s="7"/>
      <c r="BW12044" s="7"/>
    </row>
    <row r="12045" spans="43:75" x14ac:dyDescent="0.2">
      <c r="AQ12045" s="7"/>
      <c r="AR12045" s="7"/>
      <c r="AS12045" s="7"/>
      <c r="AT12045" s="7"/>
      <c r="AU12045" s="7"/>
      <c r="AV12045" s="234"/>
      <c r="AX12045" s="7"/>
      <c r="AY12045" s="7"/>
      <c r="AZ12045" s="7"/>
      <c r="BA12045" s="7"/>
      <c r="BB12045" s="7"/>
      <c r="BC12045" s="7"/>
      <c r="BD12045" s="7"/>
      <c r="BG12045" s="7"/>
      <c r="BH12045" s="7"/>
      <c r="BI12045" s="7"/>
      <c r="BJ12045" s="7"/>
      <c r="BK12045" s="7"/>
      <c r="BL12045" s="7"/>
      <c r="BM12045" s="7"/>
      <c r="BP12045" s="7"/>
      <c r="BQ12045" s="7"/>
      <c r="BR12045" s="7"/>
      <c r="BS12045" s="7"/>
      <c r="BT12045" s="7"/>
      <c r="BU12045" s="7"/>
      <c r="BV12045" s="7"/>
      <c r="BW12045" s="7"/>
    </row>
    <row r="12046" spans="43:75" x14ac:dyDescent="0.2">
      <c r="AQ12046" s="7"/>
      <c r="AR12046" s="7"/>
      <c r="AS12046" s="7"/>
      <c r="AT12046" s="7"/>
      <c r="AU12046" s="7"/>
      <c r="AV12046" s="234"/>
      <c r="AX12046" s="7"/>
      <c r="AY12046" s="7"/>
      <c r="AZ12046" s="7"/>
      <c r="BA12046" s="7"/>
      <c r="BB12046" s="7"/>
      <c r="BC12046" s="7"/>
      <c r="BD12046" s="7"/>
      <c r="BG12046" s="7"/>
      <c r="BH12046" s="7"/>
      <c r="BI12046" s="7"/>
      <c r="BJ12046" s="7"/>
      <c r="BK12046" s="7"/>
      <c r="BL12046" s="7"/>
      <c r="BM12046" s="7"/>
      <c r="BP12046" s="7"/>
      <c r="BQ12046" s="7"/>
      <c r="BR12046" s="7"/>
      <c r="BS12046" s="7"/>
      <c r="BT12046" s="7"/>
      <c r="BU12046" s="7"/>
      <c r="BV12046" s="7"/>
      <c r="BW12046" s="7"/>
    </row>
    <row r="12047" spans="43:75" x14ac:dyDescent="0.2">
      <c r="AQ12047" s="7"/>
      <c r="AR12047" s="7"/>
      <c r="AS12047" s="7"/>
      <c r="AT12047" s="7"/>
      <c r="AU12047" s="7"/>
      <c r="AV12047" s="234"/>
      <c r="AX12047" s="7"/>
      <c r="AY12047" s="7"/>
      <c r="AZ12047" s="7"/>
      <c r="BA12047" s="7"/>
      <c r="BB12047" s="7"/>
      <c r="BC12047" s="7"/>
      <c r="BD12047" s="7"/>
      <c r="BG12047" s="7"/>
      <c r="BH12047" s="7"/>
      <c r="BI12047" s="7"/>
      <c r="BJ12047" s="7"/>
      <c r="BK12047" s="7"/>
      <c r="BL12047" s="7"/>
      <c r="BM12047" s="7"/>
      <c r="BP12047" s="7"/>
      <c r="BQ12047" s="7"/>
      <c r="BR12047" s="7"/>
      <c r="BS12047" s="7"/>
      <c r="BT12047" s="7"/>
      <c r="BU12047" s="7"/>
      <c r="BV12047" s="7"/>
      <c r="BW12047" s="7"/>
    </row>
    <row r="12048" spans="43:75" x14ac:dyDescent="0.2">
      <c r="AQ12048" s="7"/>
      <c r="AR12048" s="7"/>
      <c r="AS12048" s="7"/>
      <c r="AT12048" s="7"/>
      <c r="AU12048" s="7"/>
      <c r="AV12048" s="234"/>
      <c r="AX12048" s="7"/>
      <c r="AY12048" s="7"/>
      <c r="AZ12048" s="7"/>
      <c r="BA12048" s="7"/>
      <c r="BB12048" s="7"/>
      <c r="BC12048" s="7"/>
      <c r="BD12048" s="7"/>
      <c r="BG12048" s="7"/>
      <c r="BH12048" s="7"/>
      <c r="BI12048" s="7"/>
      <c r="BJ12048" s="7"/>
      <c r="BK12048" s="7"/>
      <c r="BL12048" s="7"/>
      <c r="BM12048" s="7"/>
      <c r="BP12048" s="7"/>
      <c r="BQ12048" s="7"/>
      <c r="BR12048" s="7"/>
      <c r="BS12048" s="7"/>
      <c r="BT12048" s="7"/>
      <c r="BU12048" s="7"/>
      <c r="BV12048" s="7"/>
      <c r="BW12048" s="7"/>
    </row>
    <row r="12049" spans="43:75" x14ac:dyDescent="0.2">
      <c r="AQ12049" s="7"/>
      <c r="AR12049" s="7"/>
      <c r="AS12049" s="7"/>
      <c r="AT12049" s="7"/>
      <c r="AU12049" s="7"/>
      <c r="AV12049" s="234"/>
      <c r="AX12049" s="7"/>
      <c r="AY12049" s="7"/>
      <c r="AZ12049" s="7"/>
      <c r="BA12049" s="7"/>
      <c r="BB12049" s="7"/>
      <c r="BC12049" s="7"/>
      <c r="BD12049" s="7"/>
      <c r="BG12049" s="7"/>
      <c r="BH12049" s="7"/>
      <c r="BI12049" s="7"/>
      <c r="BJ12049" s="7"/>
      <c r="BK12049" s="7"/>
      <c r="BL12049" s="7"/>
      <c r="BM12049" s="7"/>
      <c r="BP12049" s="7"/>
      <c r="BQ12049" s="7"/>
      <c r="BR12049" s="7"/>
      <c r="BS12049" s="7"/>
      <c r="BT12049" s="7"/>
      <c r="BU12049" s="7"/>
      <c r="BV12049" s="7"/>
      <c r="BW12049" s="7"/>
    </row>
    <row r="12050" spans="43:75" x14ac:dyDescent="0.2">
      <c r="AQ12050" s="7"/>
      <c r="AR12050" s="7"/>
      <c r="AS12050" s="7"/>
      <c r="AT12050" s="7"/>
      <c r="AU12050" s="7"/>
      <c r="AV12050" s="234"/>
      <c r="AX12050" s="7"/>
      <c r="AY12050" s="7"/>
      <c r="AZ12050" s="7"/>
      <c r="BA12050" s="7"/>
      <c r="BB12050" s="7"/>
      <c r="BC12050" s="7"/>
      <c r="BD12050" s="7"/>
      <c r="BG12050" s="7"/>
      <c r="BH12050" s="7"/>
      <c r="BI12050" s="7"/>
      <c r="BJ12050" s="7"/>
      <c r="BK12050" s="7"/>
      <c r="BL12050" s="7"/>
      <c r="BM12050" s="7"/>
      <c r="BP12050" s="7"/>
      <c r="BQ12050" s="7"/>
      <c r="BR12050" s="7"/>
      <c r="BS12050" s="7"/>
      <c r="BT12050" s="7"/>
      <c r="BU12050" s="7"/>
      <c r="BV12050" s="7"/>
      <c r="BW12050" s="7"/>
    </row>
    <row r="12051" spans="43:75" x14ac:dyDescent="0.2">
      <c r="AQ12051" s="7"/>
      <c r="AR12051" s="7"/>
      <c r="AS12051" s="7"/>
      <c r="AT12051" s="7"/>
      <c r="AU12051" s="7"/>
      <c r="AV12051" s="234"/>
      <c r="AX12051" s="7"/>
      <c r="AY12051" s="7"/>
      <c r="AZ12051" s="7"/>
      <c r="BA12051" s="7"/>
      <c r="BB12051" s="7"/>
      <c r="BC12051" s="7"/>
      <c r="BD12051" s="7"/>
      <c r="BG12051" s="7"/>
      <c r="BH12051" s="7"/>
      <c r="BI12051" s="7"/>
      <c r="BJ12051" s="7"/>
      <c r="BK12051" s="7"/>
      <c r="BL12051" s="7"/>
      <c r="BM12051" s="7"/>
      <c r="BP12051" s="7"/>
      <c r="BQ12051" s="7"/>
      <c r="BR12051" s="7"/>
      <c r="BS12051" s="7"/>
      <c r="BT12051" s="7"/>
      <c r="BU12051" s="7"/>
      <c r="BV12051" s="7"/>
      <c r="BW12051" s="7"/>
    </row>
    <row r="12052" spans="43:75" x14ac:dyDescent="0.2">
      <c r="AQ12052" s="7"/>
      <c r="AR12052" s="7"/>
      <c r="AS12052" s="7"/>
      <c r="AT12052" s="7"/>
      <c r="AU12052" s="7"/>
      <c r="AV12052" s="234"/>
      <c r="AX12052" s="7"/>
      <c r="AY12052" s="7"/>
      <c r="AZ12052" s="7"/>
      <c r="BA12052" s="7"/>
      <c r="BB12052" s="7"/>
      <c r="BC12052" s="7"/>
      <c r="BD12052" s="7"/>
      <c r="BG12052" s="7"/>
      <c r="BH12052" s="7"/>
      <c r="BI12052" s="7"/>
      <c r="BJ12052" s="7"/>
      <c r="BK12052" s="7"/>
      <c r="BL12052" s="7"/>
      <c r="BM12052" s="7"/>
      <c r="BP12052" s="7"/>
      <c r="BQ12052" s="7"/>
      <c r="BR12052" s="7"/>
      <c r="BS12052" s="7"/>
      <c r="BT12052" s="7"/>
      <c r="BU12052" s="7"/>
      <c r="BV12052" s="7"/>
      <c r="BW12052" s="7"/>
    </row>
    <row r="12053" spans="43:75" x14ac:dyDescent="0.2">
      <c r="AQ12053" s="7"/>
      <c r="AR12053" s="7"/>
      <c r="AS12053" s="7"/>
      <c r="AT12053" s="7"/>
      <c r="AU12053" s="7"/>
      <c r="AV12053" s="234"/>
      <c r="AX12053" s="7"/>
      <c r="AY12053" s="7"/>
      <c r="AZ12053" s="7"/>
      <c r="BA12053" s="7"/>
      <c r="BB12053" s="7"/>
      <c r="BC12053" s="7"/>
      <c r="BD12053" s="7"/>
      <c r="BG12053" s="7"/>
      <c r="BH12053" s="7"/>
      <c r="BI12053" s="7"/>
      <c r="BJ12053" s="7"/>
      <c r="BK12053" s="7"/>
      <c r="BL12053" s="7"/>
      <c r="BM12053" s="7"/>
      <c r="BP12053" s="7"/>
      <c r="BQ12053" s="7"/>
      <c r="BR12053" s="7"/>
      <c r="BS12053" s="7"/>
      <c r="BT12053" s="7"/>
      <c r="BU12053" s="7"/>
      <c r="BV12053" s="7"/>
      <c r="BW12053" s="7"/>
    </row>
    <row r="12054" spans="43:75" x14ac:dyDescent="0.2">
      <c r="AQ12054" s="7"/>
      <c r="AR12054" s="7"/>
      <c r="AS12054" s="7"/>
      <c r="AT12054" s="7"/>
      <c r="AU12054" s="7"/>
      <c r="AV12054" s="234"/>
      <c r="AX12054" s="7"/>
      <c r="AY12054" s="7"/>
      <c r="AZ12054" s="7"/>
      <c r="BA12054" s="7"/>
      <c r="BB12054" s="7"/>
      <c r="BC12054" s="7"/>
      <c r="BD12054" s="7"/>
      <c r="BG12054" s="7"/>
      <c r="BH12054" s="7"/>
      <c r="BI12054" s="7"/>
      <c r="BJ12054" s="7"/>
      <c r="BK12054" s="7"/>
      <c r="BL12054" s="7"/>
      <c r="BM12054" s="7"/>
      <c r="BP12054" s="7"/>
      <c r="BQ12054" s="7"/>
      <c r="BR12054" s="7"/>
      <c r="BS12054" s="7"/>
      <c r="BT12054" s="7"/>
      <c r="BU12054" s="7"/>
      <c r="BV12054" s="7"/>
      <c r="BW12054" s="7"/>
    </row>
    <row r="12055" spans="43:75" x14ac:dyDescent="0.2">
      <c r="AQ12055" s="7"/>
      <c r="AR12055" s="7"/>
      <c r="AS12055" s="7"/>
      <c r="AT12055" s="7"/>
      <c r="AU12055" s="7"/>
      <c r="AV12055" s="234"/>
      <c r="AX12055" s="7"/>
      <c r="AY12055" s="7"/>
      <c r="AZ12055" s="7"/>
      <c r="BA12055" s="7"/>
      <c r="BB12055" s="7"/>
      <c r="BC12055" s="7"/>
      <c r="BD12055" s="7"/>
      <c r="BG12055" s="7"/>
      <c r="BH12055" s="7"/>
      <c r="BI12055" s="7"/>
      <c r="BJ12055" s="7"/>
      <c r="BK12055" s="7"/>
      <c r="BL12055" s="7"/>
      <c r="BM12055" s="7"/>
      <c r="BP12055" s="7"/>
      <c r="BQ12055" s="7"/>
      <c r="BR12055" s="7"/>
      <c r="BS12055" s="7"/>
      <c r="BT12055" s="7"/>
      <c r="BU12055" s="7"/>
      <c r="BV12055" s="7"/>
      <c r="BW12055" s="7"/>
    </row>
    <row r="12056" spans="43:75" x14ac:dyDescent="0.2">
      <c r="AQ12056" s="7"/>
      <c r="AR12056" s="7"/>
      <c r="AS12056" s="7"/>
      <c r="AT12056" s="7"/>
      <c r="AU12056" s="7"/>
      <c r="AV12056" s="234"/>
      <c r="AX12056" s="7"/>
      <c r="AY12056" s="7"/>
      <c r="AZ12056" s="7"/>
      <c r="BA12056" s="7"/>
      <c r="BB12056" s="7"/>
      <c r="BC12056" s="7"/>
      <c r="BD12056" s="7"/>
      <c r="BG12056" s="7"/>
      <c r="BH12056" s="7"/>
      <c r="BI12056" s="7"/>
      <c r="BJ12056" s="7"/>
      <c r="BK12056" s="7"/>
      <c r="BL12056" s="7"/>
      <c r="BM12056" s="7"/>
      <c r="BP12056" s="7"/>
      <c r="BQ12056" s="7"/>
      <c r="BR12056" s="7"/>
      <c r="BS12056" s="7"/>
      <c r="BT12056" s="7"/>
      <c r="BU12056" s="7"/>
      <c r="BV12056" s="7"/>
      <c r="BW12056" s="7"/>
    </row>
    <row r="12057" spans="43:75" x14ac:dyDescent="0.2">
      <c r="AQ12057" s="7"/>
      <c r="AR12057" s="7"/>
      <c r="AS12057" s="7"/>
      <c r="AT12057" s="7"/>
      <c r="AU12057" s="7"/>
      <c r="AV12057" s="234"/>
      <c r="AX12057" s="7"/>
      <c r="AY12057" s="7"/>
      <c r="AZ12057" s="7"/>
      <c r="BA12057" s="7"/>
      <c r="BB12057" s="7"/>
      <c r="BC12057" s="7"/>
      <c r="BD12057" s="7"/>
      <c r="BG12057" s="7"/>
      <c r="BH12057" s="7"/>
      <c r="BI12057" s="7"/>
      <c r="BJ12057" s="7"/>
      <c r="BK12057" s="7"/>
      <c r="BL12057" s="7"/>
      <c r="BM12057" s="7"/>
      <c r="BP12057" s="7"/>
      <c r="BQ12057" s="7"/>
      <c r="BR12057" s="7"/>
      <c r="BS12057" s="7"/>
      <c r="BT12057" s="7"/>
      <c r="BU12057" s="7"/>
      <c r="BV12057" s="7"/>
      <c r="BW12057" s="7"/>
    </row>
    <row r="12058" spans="43:75" x14ac:dyDescent="0.2">
      <c r="AQ12058" s="7"/>
      <c r="AR12058" s="7"/>
      <c r="AS12058" s="7"/>
      <c r="AT12058" s="7"/>
      <c r="AU12058" s="7"/>
      <c r="AV12058" s="234"/>
      <c r="AX12058" s="7"/>
      <c r="AY12058" s="7"/>
      <c r="AZ12058" s="7"/>
      <c r="BA12058" s="7"/>
      <c r="BB12058" s="7"/>
      <c r="BC12058" s="7"/>
      <c r="BD12058" s="7"/>
      <c r="BG12058" s="7"/>
      <c r="BH12058" s="7"/>
      <c r="BI12058" s="7"/>
      <c r="BJ12058" s="7"/>
      <c r="BK12058" s="7"/>
      <c r="BL12058" s="7"/>
      <c r="BM12058" s="7"/>
      <c r="BP12058" s="7"/>
      <c r="BQ12058" s="7"/>
      <c r="BR12058" s="7"/>
      <c r="BS12058" s="7"/>
      <c r="BT12058" s="7"/>
      <c r="BU12058" s="7"/>
      <c r="BV12058" s="7"/>
      <c r="BW12058" s="7"/>
    </row>
    <row r="12059" spans="43:75" x14ac:dyDescent="0.2">
      <c r="AQ12059" s="7"/>
      <c r="AR12059" s="7"/>
      <c r="AS12059" s="7"/>
      <c r="AT12059" s="7"/>
      <c r="AU12059" s="7"/>
      <c r="AV12059" s="234"/>
      <c r="AX12059" s="7"/>
      <c r="AY12059" s="7"/>
      <c r="AZ12059" s="7"/>
      <c r="BA12059" s="7"/>
      <c r="BB12059" s="7"/>
      <c r="BC12059" s="7"/>
      <c r="BD12059" s="7"/>
      <c r="BG12059" s="7"/>
      <c r="BH12059" s="7"/>
      <c r="BI12059" s="7"/>
      <c r="BJ12059" s="7"/>
      <c r="BK12059" s="7"/>
      <c r="BL12059" s="7"/>
      <c r="BM12059" s="7"/>
      <c r="BP12059" s="7"/>
      <c r="BQ12059" s="7"/>
      <c r="BR12059" s="7"/>
      <c r="BS12059" s="7"/>
      <c r="BT12059" s="7"/>
      <c r="BU12059" s="7"/>
      <c r="BV12059" s="7"/>
      <c r="BW12059" s="7"/>
    </row>
    <row r="12060" spans="43:75" x14ac:dyDescent="0.2">
      <c r="AQ12060" s="7"/>
      <c r="AR12060" s="7"/>
      <c r="AS12060" s="7"/>
      <c r="AT12060" s="7"/>
      <c r="AU12060" s="7"/>
      <c r="AV12060" s="234"/>
      <c r="AX12060" s="7"/>
      <c r="AY12060" s="7"/>
      <c r="AZ12060" s="7"/>
      <c r="BA12060" s="7"/>
      <c r="BB12060" s="7"/>
      <c r="BC12060" s="7"/>
      <c r="BD12060" s="7"/>
      <c r="BG12060" s="7"/>
      <c r="BH12060" s="7"/>
      <c r="BI12060" s="7"/>
      <c r="BJ12060" s="7"/>
      <c r="BK12060" s="7"/>
      <c r="BL12060" s="7"/>
      <c r="BM12060" s="7"/>
      <c r="BP12060" s="7"/>
      <c r="BQ12060" s="7"/>
      <c r="BR12060" s="7"/>
      <c r="BS12060" s="7"/>
      <c r="BT12060" s="7"/>
      <c r="BU12060" s="7"/>
      <c r="BV12060" s="7"/>
      <c r="BW12060" s="7"/>
    </row>
    <row r="12061" spans="43:75" x14ac:dyDescent="0.2">
      <c r="AQ12061" s="7"/>
      <c r="AR12061" s="7"/>
      <c r="AS12061" s="7"/>
      <c r="AT12061" s="7"/>
      <c r="AU12061" s="7"/>
      <c r="AV12061" s="234"/>
      <c r="AX12061" s="7"/>
      <c r="AY12061" s="7"/>
      <c r="AZ12061" s="7"/>
      <c r="BA12061" s="7"/>
      <c r="BB12061" s="7"/>
      <c r="BC12061" s="7"/>
      <c r="BD12061" s="7"/>
      <c r="BG12061" s="7"/>
      <c r="BH12061" s="7"/>
      <c r="BI12061" s="7"/>
      <c r="BJ12061" s="7"/>
      <c r="BK12061" s="7"/>
      <c r="BL12061" s="7"/>
      <c r="BM12061" s="7"/>
      <c r="BP12061" s="7"/>
      <c r="BQ12061" s="7"/>
      <c r="BR12061" s="7"/>
      <c r="BS12061" s="7"/>
      <c r="BT12061" s="7"/>
      <c r="BU12061" s="7"/>
      <c r="BV12061" s="7"/>
      <c r="BW12061" s="7"/>
    </row>
    <row r="12062" spans="43:75" x14ac:dyDescent="0.2">
      <c r="AQ12062" s="7"/>
      <c r="AR12062" s="7"/>
      <c r="AS12062" s="7"/>
      <c r="AT12062" s="7"/>
      <c r="AU12062" s="7"/>
      <c r="AV12062" s="234"/>
      <c r="AX12062" s="7"/>
      <c r="AY12062" s="7"/>
      <c r="AZ12062" s="7"/>
      <c r="BA12062" s="7"/>
      <c r="BB12062" s="7"/>
      <c r="BC12062" s="7"/>
      <c r="BD12062" s="7"/>
      <c r="BG12062" s="7"/>
      <c r="BH12062" s="7"/>
      <c r="BI12062" s="7"/>
      <c r="BJ12062" s="7"/>
      <c r="BK12062" s="7"/>
      <c r="BL12062" s="7"/>
      <c r="BM12062" s="7"/>
      <c r="BP12062" s="7"/>
      <c r="BQ12062" s="7"/>
      <c r="BR12062" s="7"/>
      <c r="BS12062" s="7"/>
      <c r="BT12062" s="7"/>
      <c r="BU12062" s="7"/>
      <c r="BV12062" s="7"/>
      <c r="BW12062" s="7"/>
    </row>
    <row r="12063" spans="43:75" x14ac:dyDescent="0.2">
      <c r="AQ12063" s="7"/>
      <c r="AR12063" s="7"/>
      <c r="AS12063" s="7"/>
      <c r="AT12063" s="7"/>
      <c r="AU12063" s="7"/>
      <c r="AV12063" s="234"/>
      <c r="AX12063" s="7"/>
      <c r="AY12063" s="7"/>
      <c r="AZ12063" s="7"/>
      <c r="BA12063" s="7"/>
      <c r="BB12063" s="7"/>
      <c r="BC12063" s="7"/>
      <c r="BD12063" s="7"/>
      <c r="BG12063" s="7"/>
      <c r="BH12063" s="7"/>
      <c r="BI12063" s="7"/>
      <c r="BJ12063" s="7"/>
      <c r="BK12063" s="7"/>
      <c r="BL12063" s="7"/>
      <c r="BM12063" s="7"/>
      <c r="BP12063" s="7"/>
      <c r="BQ12063" s="7"/>
      <c r="BR12063" s="7"/>
      <c r="BS12063" s="7"/>
      <c r="BT12063" s="7"/>
      <c r="BU12063" s="7"/>
      <c r="BV12063" s="7"/>
      <c r="BW12063" s="7"/>
    </row>
    <row r="12064" spans="43:75" x14ac:dyDescent="0.2">
      <c r="AQ12064" s="7"/>
      <c r="AR12064" s="7"/>
      <c r="AS12064" s="7"/>
      <c r="AT12064" s="7"/>
      <c r="AU12064" s="7"/>
      <c r="AV12064" s="234"/>
      <c r="AX12064" s="7"/>
      <c r="AY12064" s="7"/>
      <c r="AZ12064" s="7"/>
      <c r="BA12064" s="7"/>
      <c r="BB12064" s="7"/>
      <c r="BC12064" s="7"/>
      <c r="BD12064" s="7"/>
      <c r="BG12064" s="7"/>
      <c r="BH12064" s="7"/>
      <c r="BI12064" s="7"/>
      <c r="BJ12064" s="7"/>
      <c r="BK12064" s="7"/>
      <c r="BL12064" s="7"/>
      <c r="BM12064" s="7"/>
      <c r="BP12064" s="7"/>
      <c r="BQ12064" s="7"/>
      <c r="BR12064" s="7"/>
      <c r="BS12064" s="7"/>
      <c r="BT12064" s="7"/>
      <c r="BU12064" s="7"/>
      <c r="BV12064" s="7"/>
      <c r="BW12064" s="7"/>
    </row>
    <row r="12065" spans="43:75" x14ac:dyDescent="0.2">
      <c r="AQ12065" s="7"/>
      <c r="AR12065" s="7"/>
      <c r="AS12065" s="7"/>
      <c r="AT12065" s="7"/>
      <c r="AU12065" s="7"/>
      <c r="AV12065" s="234"/>
      <c r="AX12065" s="7"/>
      <c r="AY12065" s="7"/>
      <c r="AZ12065" s="7"/>
      <c r="BA12065" s="7"/>
      <c r="BB12065" s="7"/>
      <c r="BC12065" s="7"/>
      <c r="BD12065" s="7"/>
      <c r="BG12065" s="7"/>
      <c r="BH12065" s="7"/>
      <c r="BI12065" s="7"/>
      <c r="BJ12065" s="7"/>
      <c r="BK12065" s="7"/>
      <c r="BL12065" s="7"/>
      <c r="BM12065" s="7"/>
      <c r="BP12065" s="7"/>
      <c r="BQ12065" s="7"/>
      <c r="BR12065" s="7"/>
      <c r="BS12065" s="7"/>
      <c r="BT12065" s="7"/>
      <c r="BU12065" s="7"/>
      <c r="BV12065" s="7"/>
      <c r="BW12065" s="7"/>
    </row>
    <row r="12066" spans="43:75" x14ac:dyDescent="0.2">
      <c r="AQ12066" s="7"/>
      <c r="AR12066" s="7"/>
      <c r="AS12066" s="7"/>
      <c r="AT12066" s="7"/>
      <c r="AU12066" s="7"/>
      <c r="AV12066" s="234"/>
      <c r="AX12066" s="7"/>
      <c r="AY12066" s="7"/>
      <c r="AZ12066" s="7"/>
      <c r="BA12066" s="7"/>
      <c r="BB12066" s="7"/>
      <c r="BC12066" s="7"/>
      <c r="BD12066" s="7"/>
      <c r="BG12066" s="7"/>
      <c r="BH12066" s="7"/>
      <c r="BI12066" s="7"/>
      <c r="BJ12066" s="7"/>
      <c r="BK12066" s="7"/>
      <c r="BL12066" s="7"/>
      <c r="BM12066" s="7"/>
      <c r="BP12066" s="7"/>
      <c r="BQ12066" s="7"/>
      <c r="BR12066" s="7"/>
      <c r="BS12066" s="7"/>
      <c r="BT12066" s="7"/>
      <c r="BU12066" s="7"/>
      <c r="BV12066" s="7"/>
      <c r="BW12066" s="7"/>
    </row>
    <row r="12067" spans="43:75" x14ac:dyDescent="0.2">
      <c r="AQ12067" s="7"/>
      <c r="AR12067" s="7"/>
      <c r="AS12067" s="7"/>
      <c r="AT12067" s="7"/>
      <c r="AU12067" s="7"/>
      <c r="AV12067" s="234"/>
      <c r="AX12067" s="7"/>
      <c r="AY12067" s="7"/>
      <c r="AZ12067" s="7"/>
      <c r="BA12067" s="7"/>
      <c r="BB12067" s="7"/>
      <c r="BC12067" s="7"/>
      <c r="BD12067" s="7"/>
      <c r="BG12067" s="7"/>
      <c r="BH12067" s="7"/>
      <c r="BI12067" s="7"/>
      <c r="BJ12067" s="7"/>
      <c r="BK12067" s="7"/>
      <c r="BL12067" s="7"/>
      <c r="BM12067" s="7"/>
      <c r="BP12067" s="7"/>
      <c r="BQ12067" s="7"/>
      <c r="BR12067" s="7"/>
      <c r="BS12067" s="7"/>
      <c r="BT12067" s="7"/>
      <c r="BU12067" s="7"/>
      <c r="BV12067" s="7"/>
      <c r="BW12067" s="7"/>
    </row>
    <row r="12068" spans="43:75" x14ac:dyDescent="0.2">
      <c r="AQ12068" s="7"/>
      <c r="AR12068" s="7"/>
      <c r="AS12068" s="7"/>
      <c r="AT12068" s="7"/>
      <c r="AU12068" s="7"/>
      <c r="AV12068" s="234"/>
      <c r="AX12068" s="7"/>
      <c r="AY12068" s="7"/>
      <c r="AZ12068" s="7"/>
      <c r="BA12068" s="7"/>
      <c r="BB12068" s="7"/>
      <c r="BC12068" s="7"/>
      <c r="BD12068" s="7"/>
      <c r="BG12068" s="7"/>
      <c r="BH12068" s="7"/>
      <c r="BI12068" s="7"/>
      <c r="BJ12068" s="7"/>
      <c r="BK12068" s="7"/>
      <c r="BL12068" s="7"/>
      <c r="BM12068" s="7"/>
      <c r="BP12068" s="7"/>
      <c r="BQ12068" s="7"/>
      <c r="BR12068" s="7"/>
      <c r="BS12068" s="7"/>
      <c r="BT12068" s="7"/>
      <c r="BU12068" s="7"/>
      <c r="BV12068" s="7"/>
      <c r="BW12068" s="7"/>
    </row>
    <row r="12069" spans="43:75" x14ac:dyDescent="0.2">
      <c r="AQ12069" s="7"/>
      <c r="AR12069" s="7"/>
      <c r="AS12069" s="7"/>
      <c r="AT12069" s="7"/>
      <c r="AU12069" s="7"/>
      <c r="AV12069" s="234"/>
      <c r="AX12069" s="7"/>
      <c r="AY12069" s="7"/>
      <c r="AZ12069" s="7"/>
      <c r="BA12069" s="7"/>
      <c r="BB12069" s="7"/>
      <c r="BC12069" s="7"/>
      <c r="BD12069" s="7"/>
      <c r="BG12069" s="7"/>
      <c r="BH12069" s="7"/>
      <c r="BI12069" s="7"/>
      <c r="BJ12069" s="7"/>
      <c r="BK12069" s="7"/>
      <c r="BL12069" s="7"/>
      <c r="BM12069" s="7"/>
      <c r="BP12069" s="7"/>
      <c r="BQ12069" s="7"/>
      <c r="BR12069" s="7"/>
      <c r="BS12069" s="7"/>
      <c r="BT12069" s="7"/>
      <c r="BU12069" s="7"/>
      <c r="BV12069" s="7"/>
      <c r="BW12069" s="7"/>
    </row>
    <row r="12070" spans="43:75" x14ac:dyDescent="0.2">
      <c r="AQ12070" s="7"/>
      <c r="AR12070" s="7"/>
      <c r="AS12070" s="7"/>
      <c r="AT12070" s="7"/>
      <c r="AU12070" s="7"/>
      <c r="AV12070" s="234"/>
      <c r="AX12070" s="7"/>
      <c r="AY12070" s="7"/>
      <c r="AZ12070" s="7"/>
      <c r="BA12070" s="7"/>
      <c r="BB12070" s="7"/>
      <c r="BC12070" s="7"/>
      <c r="BD12070" s="7"/>
      <c r="BG12070" s="7"/>
      <c r="BH12070" s="7"/>
      <c r="BI12070" s="7"/>
      <c r="BJ12070" s="7"/>
      <c r="BK12070" s="7"/>
      <c r="BL12070" s="7"/>
      <c r="BM12070" s="7"/>
      <c r="BP12070" s="7"/>
      <c r="BQ12070" s="7"/>
      <c r="BR12070" s="7"/>
      <c r="BS12070" s="7"/>
      <c r="BT12070" s="7"/>
      <c r="BU12070" s="7"/>
      <c r="BV12070" s="7"/>
      <c r="BW12070" s="7"/>
    </row>
    <row r="12071" spans="43:75" x14ac:dyDescent="0.2">
      <c r="AQ12071" s="7"/>
      <c r="AR12071" s="7"/>
      <c r="AS12071" s="7"/>
      <c r="AT12071" s="7"/>
      <c r="AU12071" s="7"/>
      <c r="AV12071" s="234"/>
      <c r="AX12071" s="7"/>
      <c r="AY12071" s="7"/>
      <c r="AZ12071" s="7"/>
      <c r="BA12071" s="7"/>
      <c r="BB12071" s="7"/>
      <c r="BC12071" s="7"/>
      <c r="BD12071" s="7"/>
      <c r="BG12071" s="7"/>
      <c r="BH12071" s="7"/>
      <c r="BI12071" s="7"/>
      <c r="BJ12071" s="7"/>
      <c r="BK12071" s="7"/>
      <c r="BL12071" s="7"/>
      <c r="BM12071" s="7"/>
      <c r="BP12071" s="7"/>
      <c r="BQ12071" s="7"/>
      <c r="BR12071" s="7"/>
      <c r="BS12071" s="7"/>
      <c r="BT12071" s="7"/>
      <c r="BU12071" s="7"/>
      <c r="BV12071" s="7"/>
      <c r="BW12071" s="7"/>
    </row>
    <row r="12072" spans="43:75" x14ac:dyDescent="0.2">
      <c r="AQ12072" s="7"/>
      <c r="AR12072" s="7"/>
      <c r="AS12072" s="7"/>
      <c r="AT12072" s="7"/>
      <c r="AU12072" s="7"/>
      <c r="AV12072" s="234"/>
      <c r="AX12072" s="7"/>
      <c r="AY12072" s="7"/>
      <c r="AZ12072" s="7"/>
      <c r="BA12072" s="7"/>
      <c r="BB12072" s="7"/>
      <c r="BC12072" s="7"/>
      <c r="BD12072" s="7"/>
      <c r="BG12072" s="7"/>
      <c r="BH12072" s="7"/>
      <c r="BI12072" s="7"/>
      <c r="BJ12072" s="7"/>
      <c r="BK12072" s="7"/>
      <c r="BL12072" s="7"/>
      <c r="BM12072" s="7"/>
      <c r="BP12072" s="7"/>
      <c r="BQ12072" s="7"/>
      <c r="BR12072" s="7"/>
      <c r="BS12072" s="7"/>
      <c r="BT12072" s="7"/>
      <c r="BU12072" s="7"/>
      <c r="BV12072" s="7"/>
      <c r="BW12072" s="7"/>
    </row>
    <row r="12073" spans="43:75" x14ac:dyDescent="0.2">
      <c r="AQ12073" s="7"/>
      <c r="AR12073" s="7"/>
      <c r="AS12073" s="7"/>
      <c r="AT12073" s="7"/>
      <c r="AU12073" s="7"/>
      <c r="AV12073" s="234"/>
      <c r="AX12073" s="7"/>
      <c r="AY12073" s="7"/>
      <c r="AZ12073" s="7"/>
      <c r="BA12073" s="7"/>
      <c r="BB12073" s="7"/>
      <c r="BC12073" s="7"/>
      <c r="BD12073" s="7"/>
      <c r="BG12073" s="7"/>
      <c r="BH12073" s="7"/>
      <c r="BI12073" s="7"/>
      <c r="BJ12073" s="7"/>
      <c r="BK12073" s="7"/>
      <c r="BL12073" s="7"/>
      <c r="BM12073" s="7"/>
      <c r="BP12073" s="7"/>
      <c r="BQ12073" s="7"/>
      <c r="BR12073" s="7"/>
      <c r="BS12073" s="7"/>
      <c r="BT12073" s="7"/>
      <c r="BU12073" s="7"/>
      <c r="BV12073" s="7"/>
      <c r="BW12073" s="7"/>
    </row>
    <row r="12074" spans="43:75" x14ac:dyDescent="0.2">
      <c r="AQ12074" s="7"/>
      <c r="AR12074" s="7"/>
      <c r="AS12074" s="7"/>
      <c r="AT12074" s="7"/>
      <c r="AU12074" s="7"/>
      <c r="AV12074" s="234"/>
      <c r="AX12074" s="7"/>
      <c r="AY12074" s="7"/>
      <c r="AZ12074" s="7"/>
      <c r="BA12074" s="7"/>
      <c r="BB12074" s="7"/>
      <c r="BC12074" s="7"/>
      <c r="BD12074" s="7"/>
      <c r="BG12074" s="7"/>
      <c r="BH12074" s="7"/>
      <c r="BI12074" s="7"/>
      <c r="BJ12074" s="7"/>
      <c r="BK12074" s="7"/>
      <c r="BL12074" s="7"/>
      <c r="BM12074" s="7"/>
      <c r="BP12074" s="7"/>
      <c r="BQ12074" s="7"/>
      <c r="BR12074" s="7"/>
      <c r="BS12074" s="7"/>
      <c r="BT12074" s="7"/>
      <c r="BU12074" s="7"/>
      <c r="BV12074" s="7"/>
      <c r="BW12074" s="7"/>
    </row>
    <row r="12075" spans="43:75" x14ac:dyDescent="0.2">
      <c r="AQ12075" s="7"/>
      <c r="AR12075" s="7"/>
      <c r="AS12075" s="7"/>
      <c r="AT12075" s="7"/>
      <c r="AU12075" s="7"/>
      <c r="AV12075" s="234"/>
      <c r="AX12075" s="7"/>
      <c r="AY12075" s="7"/>
      <c r="AZ12075" s="7"/>
      <c r="BA12075" s="7"/>
      <c r="BB12075" s="7"/>
      <c r="BC12075" s="7"/>
      <c r="BD12075" s="7"/>
      <c r="BG12075" s="7"/>
      <c r="BH12075" s="7"/>
      <c r="BI12075" s="7"/>
      <c r="BJ12075" s="7"/>
      <c r="BK12075" s="7"/>
      <c r="BL12075" s="7"/>
      <c r="BM12075" s="7"/>
      <c r="BP12075" s="7"/>
      <c r="BQ12075" s="7"/>
      <c r="BR12075" s="7"/>
      <c r="BS12075" s="7"/>
      <c r="BT12075" s="7"/>
      <c r="BU12075" s="7"/>
      <c r="BV12075" s="7"/>
      <c r="BW12075" s="7"/>
    </row>
    <row r="12076" spans="43:75" x14ac:dyDescent="0.2">
      <c r="AQ12076" s="7"/>
      <c r="AR12076" s="7"/>
      <c r="AS12076" s="7"/>
      <c r="AT12076" s="7"/>
      <c r="AU12076" s="7"/>
      <c r="AV12076" s="234"/>
      <c r="AX12076" s="7"/>
      <c r="AY12076" s="7"/>
      <c r="AZ12076" s="7"/>
      <c r="BA12076" s="7"/>
      <c r="BB12076" s="7"/>
      <c r="BC12076" s="7"/>
      <c r="BD12076" s="7"/>
      <c r="BG12076" s="7"/>
      <c r="BH12076" s="7"/>
      <c r="BI12076" s="7"/>
      <c r="BJ12076" s="7"/>
      <c r="BK12076" s="7"/>
      <c r="BL12076" s="7"/>
      <c r="BM12076" s="7"/>
      <c r="BP12076" s="7"/>
      <c r="BQ12076" s="7"/>
      <c r="BR12076" s="7"/>
      <c r="BS12076" s="7"/>
      <c r="BT12076" s="7"/>
      <c r="BU12076" s="7"/>
      <c r="BV12076" s="7"/>
      <c r="BW12076" s="7"/>
    </row>
    <row r="12077" spans="43:75" x14ac:dyDescent="0.2">
      <c r="AQ12077" s="7"/>
      <c r="AR12077" s="7"/>
      <c r="AS12077" s="7"/>
      <c r="AT12077" s="7"/>
      <c r="AU12077" s="7"/>
      <c r="AV12077" s="234"/>
      <c r="AX12077" s="7"/>
      <c r="AY12077" s="7"/>
      <c r="AZ12077" s="7"/>
      <c r="BA12077" s="7"/>
      <c r="BB12077" s="7"/>
      <c r="BC12077" s="7"/>
      <c r="BD12077" s="7"/>
      <c r="BG12077" s="7"/>
      <c r="BH12077" s="7"/>
      <c r="BI12077" s="7"/>
      <c r="BJ12077" s="7"/>
      <c r="BK12077" s="7"/>
      <c r="BL12077" s="7"/>
      <c r="BM12077" s="7"/>
      <c r="BP12077" s="7"/>
      <c r="BQ12077" s="7"/>
      <c r="BR12077" s="7"/>
      <c r="BS12077" s="7"/>
      <c r="BT12077" s="7"/>
      <c r="BU12077" s="7"/>
      <c r="BV12077" s="7"/>
      <c r="BW12077" s="7"/>
    </row>
    <row r="12078" spans="43:75" x14ac:dyDescent="0.2">
      <c r="AQ12078" s="7"/>
      <c r="AR12078" s="7"/>
      <c r="AS12078" s="7"/>
      <c r="AT12078" s="7"/>
      <c r="AU12078" s="7"/>
      <c r="AV12078" s="234"/>
      <c r="AX12078" s="7"/>
      <c r="AY12078" s="7"/>
      <c r="AZ12078" s="7"/>
      <c r="BA12078" s="7"/>
      <c r="BB12078" s="7"/>
      <c r="BC12078" s="7"/>
      <c r="BD12078" s="7"/>
      <c r="BG12078" s="7"/>
      <c r="BH12078" s="7"/>
      <c r="BI12078" s="7"/>
      <c r="BJ12078" s="7"/>
      <c r="BK12078" s="7"/>
      <c r="BL12078" s="7"/>
      <c r="BM12078" s="7"/>
      <c r="BP12078" s="7"/>
      <c r="BQ12078" s="7"/>
      <c r="BR12078" s="7"/>
      <c r="BS12078" s="7"/>
      <c r="BT12078" s="7"/>
      <c r="BU12078" s="7"/>
      <c r="BV12078" s="7"/>
      <c r="BW12078" s="7"/>
    </row>
    <row r="12079" spans="43:75" x14ac:dyDescent="0.2">
      <c r="AQ12079" s="7"/>
      <c r="AR12079" s="7"/>
      <c r="AS12079" s="7"/>
      <c r="AT12079" s="7"/>
      <c r="AU12079" s="7"/>
      <c r="AV12079" s="234"/>
      <c r="AX12079" s="7"/>
      <c r="AY12079" s="7"/>
      <c r="AZ12079" s="7"/>
      <c r="BA12079" s="7"/>
      <c r="BB12079" s="7"/>
      <c r="BC12079" s="7"/>
      <c r="BD12079" s="7"/>
      <c r="BG12079" s="7"/>
      <c r="BH12079" s="7"/>
      <c r="BI12079" s="7"/>
      <c r="BJ12079" s="7"/>
      <c r="BK12079" s="7"/>
      <c r="BL12079" s="7"/>
      <c r="BM12079" s="7"/>
      <c r="BP12079" s="7"/>
      <c r="BQ12079" s="7"/>
      <c r="BR12079" s="7"/>
      <c r="BS12079" s="7"/>
      <c r="BT12079" s="7"/>
      <c r="BU12079" s="7"/>
      <c r="BV12079" s="7"/>
      <c r="BW12079" s="7"/>
    </row>
    <row r="12080" spans="43:75" x14ac:dyDescent="0.2">
      <c r="AQ12080" s="7"/>
      <c r="AR12080" s="7"/>
      <c r="AS12080" s="7"/>
      <c r="AT12080" s="7"/>
      <c r="AU12080" s="7"/>
      <c r="AV12080" s="234"/>
      <c r="AX12080" s="7"/>
      <c r="AY12080" s="7"/>
      <c r="AZ12080" s="7"/>
      <c r="BA12080" s="7"/>
      <c r="BB12080" s="7"/>
      <c r="BC12080" s="7"/>
      <c r="BD12080" s="7"/>
      <c r="BG12080" s="7"/>
      <c r="BH12080" s="7"/>
      <c r="BI12080" s="7"/>
      <c r="BJ12080" s="7"/>
      <c r="BK12080" s="7"/>
      <c r="BL12080" s="7"/>
      <c r="BM12080" s="7"/>
      <c r="BP12080" s="7"/>
      <c r="BQ12080" s="7"/>
      <c r="BR12080" s="7"/>
      <c r="BS12080" s="7"/>
      <c r="BT12080" s="7"/>
      <c r="BU12080" s="7"/>
      <c r="BV12080" s="7"/>
      <c r="BW12080" s="7"/>
    </row>
    <row r="12081" spans="43:75" x14ac:dyDescent="0.2">
      <c r="AQ12081" s="7"/>
      <c r="AR12081" s="7"/>
      <c r="AS12081" s="7"/>
      <c r="AT12081" s="7"/>
      <c r="AU12081" s="7"/>
      <c r="AV12081" s="234"/>
      <c r="AX12081" s="7"/>
      <c r="AY12081" s="7"/>
      <c r="AZ12081" s="7"/>
      <c r="BA12081" s="7"/>
      <c r="BB12081" s="7"/>
      <c r="BC12081" s="7"/>
      <c r="BD12081" s="7"/>
      <c r="BG12081" s="7"/>
      <c r="BH12081" s="7"/>
      <c r="BI12081" s="7"/>
      <c r="BJ12081" s="7"/>
      <c r="BK12081" s="7"/>
      <c r="BL12081" s="7"/>
      <c r="BM12081" s="7"/>
      <c r="BP12081" s="7"/>
      <c r="BQ12081" s="7"/>
      <c r="BR12081" s="7"/>
      <c r="BS12081" s="7"/>
      <c r="BT12081" s="7"/>
      <c r="BU12081" s="7"/>
      <c r="BV12081" s="7"/>
      <c r="BW12081" s="7"/>
    </row>
    <row r="12082" spans="43:75" x14ac:dyDescent="0.2">
      <c r="AQ12082" s="7"/>
      <c r="AR12082" s="7"/>
      <c r="AS12082" s="7"/>
      <c r="AT12082" s="7"/>
      <c r="AU12082" s="7"/>
      <c r="AV12082" s="234"/>
      <c r="AX12082" s="7"/>
      <c r="AY12082" s="7"/>
      <c r="AZ12082" s="7"/>
      <c r="BA12082" s="7"/>
      <c r="BB12082" s="7"/>
      <c r="BC12082" s="7"/>
      <c r="BD12082" s="7"/>
      <c r="BG12082" s="7"/>
      <c r="BH12082" s="7"/>
      <c r="BI12082" s="7"/>
      <c r="BJ12082" s="7"/>
      <c r="BK12082" s="7"/>
      <c r="BL12082" s="7"/>
      <c r="BM12082" s="7"/>
      <c r="BP12082" s="7"/>
      <c r="BQ12082" s="7"/>
      <c r="BR12082" s="7"/>
      <c r="BS12082" s="7"/>
      <c r="BT12082" s="7"/>
      <c r="BU12082" s="7"/>
      <c r="BV12082" s="7"/>
      <c r="BW12082" s="7"/>
    </row>
    <row r="12083" spans="43:75" x14ac:dyDescent="0.2">
      <c r="AQ12083" s="7"/>
      <c r="AR12083" s="7"/>
      <c r="AS12083" s="7"/>
      <c r="AT12083" s="7"/>
      <c r="AU12083" s="7"/>
      <c r="AV12083" s="234"/>
      <c r="AX12083" s="7"/>
      <c r="AY12083" s="7"/>
      <c r="AZ12083" s="7"/>
      <c r="BA12083" s="7"/>
      <c r="BB12083" s="7"/>
      <c r="BC12083" s="7"/>
      <c r="BD12083" s="7"/>
      <c r="BG12083" s="7"/>
      <c r="BH12083" s="7"/>
      <c r="BI12083" s="7"/>
      <c r="BJ12083" s="7"/>
      <c r="BK12083" s="7"/>
      <c r="BL12083" s="7"/>
      <c r="BM12083" s="7"/>
      <c r="BP12083" s="7"/>
      <c r="BQ12083" s="7"/>
      <c r="BR12083" s="7"/>
      <c r="BS12083" s="7"/>
      <c r="BT12083" s="7"/>
      <c r="BU12083" s="7"/>
      <c r="BV12083" s="7"/>
      <c r="BW12083" s="7"/>
    </row>
    <row r="12084" spans="43:75" x14ac:dyDescent="0.2">
      <c r="AQ12084" s="7"/>
      <c r="AR12084" s="7"/>
      <c r="AS12084" s="7"/>
      <c r="AT12084" s="7"/>
      <c r="AU12084" s="7"/>
      <c r="AV12084" s="234"/>
      <c r="AX12084" s="7"/>
      <c r="AY12084" s="7"/>
      <c r="AZ12084" s="7"/>
      <c r="BA12084" s="7"/>
      <c r="BB12084" s="7"/>
      <c r="BC12084" s="7"/>
      <c r="BD12084" s="7"/>
      <c r="BG12084" s="7"/>
      <c r="BH12084" s="7"/>
      <c r="BI12084" s="7"/>
      <c r="BJ12084" s="7"/>
      <c r="BK12084" s="7"/>
      <c r="BL12084" s="7"/>
      <c r="BM12084" s="7"/>
      <c r="BP12084" s="7"/>
      <c r="BQ12084" s="7"/>
      <c r="BR12084" s="7"/>
      <c r="BS12084" s="7"/>
      <c r="BT12084" s="7"/>
      <c r="BU12084" s="7"/>
      <c r="BV12084" s="7"/>
      <c r="BW12084" s="7"/>
    </row>
    <row r="12085" spans="43:75" x14ac:dyDescent="0.2">
      <c r="AQ12085" s="7"/>
      <c r="AR12085" s="7"/>
      <c r="AS12085" s="7"/>
      <c r="AT12085" s="7"/>
      <c r="AU12085" s="7"/>
      <c r="AV12085" s="234"/>
      <c r="AX12085" s="7"/>
      <c r="AY12085" s="7"/>
      <c r="AZ12085" s="7"/>
      <c r="BA12085" s="7"/>
      <c r="BB12085" s="7"/>
      <c r="BC12085" s="7"/>
      <c r="BD12085" s="7"/>
      <c r="BG12085" s="7"/>
      <c r="BH12085" s="7"/>
      <c r="BI12085" s="7"/>
      <c r="BJ12085" s="7"/>
      <c r="BK12085" s="7"/>
      <c r="BL12085" s="7"/>
      <c r="BM12085" s="7"/>
      <c r="BP12085" s="7"/>
      <c r="BQ12085" s="7"/>
      <c r="BR12085" s="7"/>
      <c r="BS12085" s="7"/>
      <c r="BT12085" s="7"/>
      <c r="BU12085" s="7"/>
      <c r="BV12085" s="7"/>
      <c r="BW12085" s="7"/>
    </row>
    <row r="12086" spans="43:75" x14ac:dyDescent="0.2">
      <c r="AQ12086" s="7"/>
      <c r="AR12086" s="7"/>
      <c r="AS12086" s="7"/>
      <c r="AT12086" s="7"/>
      <c r="AU12086" s="7"/>
      <c r="AV12086" s="234"/>
      <c r="AX12086" s="7"/>
      <c r="AY12086" s="7"/>
      <c r="AZ12086" s="7"/>
      <c r="BA12086" s="7"/>
      <c r="BB12086" s="7"/>
      <c r="BC12086" s="7"/>
      <c r="BD12086" s="7"/>
      <c r="BG12086" s="7"/>
      <c r="BH12086" s="7"/>
      <c r="BI12086" s="7"/>
      <c r="BJ12086" s="7"/>
      <c r="BK12086" s="7"/>
      <c r="BL12086" s="7"/>
      <c r="BM12086" s="7"/>
      <c r="BP12086" s="7"/>
      <c r="BQ12086" s="7"/>
      <c r="BR12086" s="7"/>
      <c r="BS12086" s="7"/>
      <c r="BT12086" s="7"/>
      <c r="BU12086" s="7"/>
      <c r="BV12086" s="7"/>
      <c r="BW12086" s="7"/>
    </row>
    <row r="12087" spans="43:75" x14ac:dyDescent="0.2">
      <c r="AQ12087" s="7"/>
      <c r="AR12087" s="7"/>
      <c r="AS12087" s="7"/>
      <c r="AT12087" s="7"/>
      <c r="AU12087" s="7"/>
      <c r="AV12087" s="234"/>
      <c r="AX12087" s="7"/>
      <c r="AY12087" s="7"/>
      <c r="AZ12087" s="7"/>
      <c r="BA12087" s="7"/>
      <c r="BB12087" s="7"/>
      <c r="BC12087" s="7"/>
      <c r="BD12087" s="7"/>
      <c r="BG12087" s="7"/>
      <c r="BH12087" s="7"/>
      <c r="BI12087" s="7"/>
      <c r="BJ12087" s="7"/>
      <c r="BK12087" s="7"/>
      <c r="BL12087" s="7"/>
      <c r="BM12087" s="7"/>
      <c r="BP12087" s="7"/>
      <c r="BQ12087" s="7"/>
      <c r="BR12087" s="7"/>
      <c r="BS12087" s="7"/>
      <c r="BT12087" s="7"/>
      <c r="BU12087" s="7"/>
      <c r="BV12087" s="7"/>
      <c r="BW12087" s="7"/>
    </row>
    <row r="12088" spans="43:75" x14ac:dyDescent="0.2">
      <c r="AQ12088" s="7"/>
      <c r="AR12088" s="7"/>
      <c r="AS12088" s="7"/>
      <c r="AT12088" s="7"/>
      <c r="AU12088" s="7"/>
      <c r="AV12088" s="234"/>
      <c r="AX12088" s="7"/>
      <c r="AY12088" s="7"/>
      <c r="AZ12088" s="7"/>
      <c r="BA12088" s="7"/>
      <c r="BB12088" s="7"/>
      <c r="BC12088" s="7"/>
      <c r="BD12088" s="7"/>
      <c r="BG12088" s="7"/>
      <c r="BH12088" s="7"/>
      <c r="BI12088" s="7"/>
      <c r="BJ12088" s="7"/>
      <c r="BK12088" s="7"/>
      <c r="BL12088" s="7"/>
      <c r="BM12088" s="7"/>
      <c r="BP12088" s="7"/>
      <c r="BQ12088" s="7"/>
      <c r="BR12088" s="7"/>
      <c r="BS12088" s="7"/>
      <c r="BT12088" s="7"/>
      <c r="BU12088" s="7"/>
      <c r="BV12088" s="7"/>
      <c r="BW12088" s="7"/>
    </row>
    <row r="12089" spans="43:75" x14ac:dyDescent="0.2">
      <c r="AQ12089" s="7"/>
      <c r="AR12089" s="7"/>
      <c r="AS12089" s="7"/>
      <c r="AT12089" s="7"/>
      <c r="AU12089" s="7"/>
      <c r="AV12089" s="234"/>
      <c r="AX12089" s="7"/>
      <c r="AY12089" s="7"/>
      <c r="AZ12089" s="7"/>
      <c r="BA12089" s="7"/>
      <c r="BB12089" s="7"/>
      <c r="BC12089" s="7"/>
      <c r="BD12089" s="7"/>
      <c r="BG12089" s="7"/>
      <c r="BH12089" s="7"/>
      <c r="BI12089" s="7"/>
      <c r="BJ12089" s="7"/>
      <c r="BK12089" s="7"/>
      <c r="BL12089" s="7"/>
      <c r="BM12089" s="7"/>
      <c r="BP12089" s="7"/>
      <c r="BQ12089" s="7"/>
      <c r="BR12089" s="7"/>
      <c r="BS12089" s="7"/>
      <c r="BT12089" s="7"/>
      <c r="BU12089" s="7"/>
      <c r="BV12089" s="7"/>
      <c r="BW12089" s="7"/>
    </row>
    <row r="12090" spans="43:75" x14ac:dyDescent="0.2">
      <c r="AQ12090" s="7"/>
      <c r="AR12090" s="7"/>
      <c r="AS12090" s="7"/>
      <c r="AT12090" s="7"/>
      <c r="AU12090" s="7"/>
      <c r="AV12090" s="234"/>
      <c r="AX12090" s="7"/>
      <c r="AY12090" s="7"/>
      <c r="AZ12090" s="7"/>
      <c r="BA12090" s="7"/>
      <c r="BB12090" s="7"/>
      <c r="BC12090" s="7"/>
      <c r="BD12090" s="7"/>
      <c r="BG12090" s="7"/>
      <c r="BH12090" s="7"/>
      <c r="BI12090" s="7"/>
      <c r="BJ12090" s="7"/>
      <c r="BK12090" s="7"/>
      <c r="BL12090" s="7"/>
      <c r="BM12090" s="7"/>
      <c r="BP12090" s="7"/>
      <c r="BQ12090" s="7"/>
      <c r="BR12090" s="7"/>
      <c r="BS12090" s="7"/>
      <c r="BT12090" s="7"/>
      <c r="BU12090" s="7"/>
      <c r="BV12090" s="7"/>
      <c r="BW12090" s="7"/>
    </row>
    <row r="12091" spans="43:75" x14ac:dyDescent="0.2">
      <c r="AQ12091" s="7"/>
      <c r="AR12091" s="7"/>
      <c r="AS12091" s="7"/>
      <c r="AT12091" s="7"/>
      <c r="AU12091" s="7"/>
      <c r="AV12091" s="234"/>
      <c r="AX12091" s="7"/>
      <c r="AY12091" s="7"/>
      <c r="AZ12091" s="7"/>
      <c r="BA12091" s="7"/>
      <c r="BB12091" s="7"/>
      <c r="BC12091" s="7"/>
      <c r="BD12091" s="7"/>
      <c r="BG12091" s="7"/>
      <c r="BH12091" s="7"/>
      <c r="BI12091" s="7"/>
      <c r="BJ12091" s="7"/>
      <c r="BK12091" s="7"/>
      <c r="BL12091" s="7"/>
      <c r="BM12091" s="7"/>
      <c r="BP12091" s="7"/>
      <c r="BQ12091" s="7"/>
      <c r="BR12091" s="7"/>
      <c r="BS12091" s="7"/>
      <c r="BT12091" s="7"/>
      <c r="BU12091" s="7"/>
      <c r="BV12091" s="7"/>
      <c r="BW12091" s="7"/>
    </row>
    <row r="12092" spans="43:75" x14ac:dyDescent="0.2">
      <c r="AQ12092" s="7"/>
      <c r="AR12092" s="7"/>
      <c r="AS12092" s="7"/>
      <c r="AT12092" s="7"/>
      <c r="AU12092" s="7"/>
      <c r="AV12092" s="234"/>
      <c r="AX12092" s="7"/>
      <c r="AY12092" s="7"/>
      <c r="AZ12092" s="7"/>
      <c r="BA12092" s="7"/>
      <c r="BB12092" s="7"/>
      <c r="BC12092" s="7"/>
      <c r="BD12092" s="7"/>
      <c r="BG12092" s="7"/>
      <c r="BH12092" s="7"/>
      <c r="BI12092" s="7"/>
      <c r="BJ12092" s="7"/>
      <c r="BK12092" s="7"/>
      <c r="BL12092" s="7"/>
      <c r="BM12092" s="7"/>
      <c r="BP12092" s="7"/>
      <c r="BQ12092" s="7"/>
      <c r="BR12092" s="7"/>
      <c r="BS12092" s="7"/>
      <c r="BT12092" s="7"/>
      <c r="BU12092" s="7"/>
      <c r="BV12092" s="7"/>
      <c r="BW12092" s="7"/>
    </row>
    <row r="12093" spans="43:75" x14ac:dyDescent="0.2">
      <c r="AQ12093" s="7"/>
      <c r="AR12093" s="7"/>
      <c r="AS12093" s="7"/>
      <c r="AT12093" s="7"/>
      <c r="AU12093" s="7"/>
      <c r="AV12093" s="234"/>
      <c r="AX12093" s="7"/>
      <c r="AY12093" s="7"/>
      <c r="AZ12093" s="7"/>
      <c r="BA12093" s="7"/>
      <c r="BB12093" s="7"/>
      <c r="BC12093" s="7"/>
      <c r="BD12093" s="7"/>
      <c r="BG12093" s="7"/>
      <c r="BH12093" s="7"/>
      <c r="BI12093" s="7"/>
      <c r="BJ12093" s="7"/>
      <c r="BK12093" s="7"/>
      <c r="BL12093" s="7"/>
      <c r="BM12093" s="7"/>
      <c r="BP12093" s="7"/>
      <c r="BQ12093" s="7"/>
      <c r="BR12093" s="7"/>
      <c r="BS12093" s="7"/>
      <c r="BT12093" s="7"/>
      <c r="BU12093" s="7"/>
      <c r="BV12093" s="7"/>
      <c r="BW12093" s="7"/>
    </row>
    <row r="12094" spans="43:75" x14ac:dyDescent="0.2">
      <c r="AQ12094" s="7"/>
      <c r="AR12094" s="7"/>
      <c r="AS12094" s="7"/>
      <c r="AT12094" s="7"/>
      <c r="AU12094" s="7"/>
      <c r="AV12094" s="234"/>
      <c r="AX12094" s="7"/>
      <c r="AY12094" s="7"/>
      <c r="AZ12094" s="7"/>
      <c r="BA12094" s="7"/>
      <c r="BB12094" s="7"/>
      <c r="BC12094" s="7"/>
      <c r="BD12094" s="7"/>
      <c r="BG12094" s="7"/>
      <c r="BH12094" s="7"/>
      <c r="BI12094" s="7"/>
      <c r="BJ12094" s="7"/>
      <c r="BK12094" s="7"/>
      <c r="BL12094" s="7"/>
      <c r="BM12094" s="7"/>
      <c r="BP12094" s="7"/>
      <c r="BQ12094" s="7"/>
      <c r="BR12094" s="7"/>
      <c r="BS12094" s="7"/>
      <c r="BT12094" s="7"/>
      <c r="BU12094" s="7"/>
      <c r="BV12094" s="7"/>
      <c r="BW12094" s="7"/>
    </row>
    <row r="12095" spans="43:75" x14ac:dyDescent="0.2">
      <c r="AQ12095" s="7"/>
      <c r="AR12095" s="7"/>
      <c r="AS12095" s="7"/>
      <c r="AT12095" s="7"/>
      <c r="AU12095" s="7"/>
      <c r="AV12095" s="234"/>
      <c r="AX12095" s="7"/>
      <c r="AY12095" s="7"/>
      <c r="AZ12095" s="7"/>
      <c r="BA12095" s="7"/>
      <c r="BB12095" s="7"/>
      <c r="BC12095" s="7"/>
      <c r="BD12095" s="7"/>
      <c r="BG12095" s="7"/>
      <c r="BH12095" s="7"/>
      <c r="BI12095" s="7"/>
      <c r="BJ12095" s="7"/>
      <c r="BK12095" s="7"/>
      <c r="BL12095" s="7"/>
      <c r="BM12095" s="7"/>
      <c r="BP12095" s="7"/>
      <c r="BQ12095" s="7"/>
      <c r="BR12095" s="7"/>
      <c r="BS12095" s="7"/>
      <c r="BT12095" s="7"/>
      <c r="BU12095" s="7"/>
      <c r="BV12095" s="7"/>
      <c r="BW12095" s="7"/>
    </row>
    <row r="12096" spans="43:75" x14ac:dyDescent="0.2">
      <c r="AQ12096" s="7"/>
      <c r="AR12096" s="7"/>
      <c r="AS12096" s="7"/>
      <c r="AT12096" s="7"/>
      <c r="AU12096" s="7"/>
      <c r="AV12096" s="234"/>
      <c r="AX12096" s="7"/>
      <c r="AY12096" s="7"/>
      <c r="AZ12096" s="7"/>
      <c r="BA12096" s="7"/>
      <c r="BB12096" s="7"/>
      <c r="BC12096" s="7"/>
      <c r="BD12096" s="7"/>
      <c r="BG12096" s="7"/>
      <c r="BH12096" s="7"/>
      <c r="BI12096" s="7"/>
      <c r="BJ12096" s="7"/>
      <c r="BK12096" s="7"/>
      <c r="BL12096" s="7"/>
      <c r="BM12096" s="7"/>
      <c r="BP12096" s="7"/>
      <c r="BQ12096" s="7"/>
      <c r="BR12096" s="7"/>
      <c r="BS12096" s="7"/>
      <c r="BT12096" s="7"/>
      <c r="BU12096" s="7"/>
      <c r="BV12096" s="7"/>
      <c r="BW12096" s="7"/>
    </row>
    <row r="12097" spans="43:75" x14ac:dyDescent="0.2">
      <c r="AQ12097" s="7"/>
      <c r="AR12097" s="7"/>
      <c r="AS12097" s="7"/>
      <c r="AT12097" s="7"/>
      <c r="AU12097" s="7"/>
      <c r="AV12097" s="234"/>
      <c r="AX12097" s="7"/>
      <c r="AY12097" s="7"/>
      <c r="AZ12097" s="7"/>
      <c r="BA12097" s="7"/>
      <c r="BB12097" s="7"/>
      <c r="BC12097" s="7"/>
      <c r="BD12097" s="7"/>
      <c r="BG12097" s="7"/>
      <c r="BH12097" s="7"/>
      <c r="BI12097" s="7"/>
      <c r="BJ12097" s="7"/>
      <c r="BK12097" s="7"/>
      <c r="BL12097" s="7"/>
      <c r="BM12097" s="7"/>
      <c r="BP12097" s="7"/>
      <c r="BQ12097" s="7"/>
      <c r="BR12097" s="7"/>
      <c r="BS12097" s="7"/>
      <c r="BT12097" s="7"/>
      <c r="BU12097" s="7"/>
      <c r="BV12097" s="7"/>
      <c r="BW12097" s="7"/>
    </row>
    <row r="12098" spans="43:75" x14ac:dyDescent="0.2">
      <c r="AQ12098" s="7"/>
      <c r="AR12098" s="7"/>
      <c r="AS12098" s="7"/>
      <c r="AT12098" s="7"/>
      <c r="AU12098" s="7"/>
      <c r="AV12098" s="234"/>
      <c r="AX12098" s="7"/>
      <c r="AY12098" s="7"/>
      <c r="AZ12098" s="7"/>
      <c r="BA12098" s="7"/>
      <c r="BB12098" s="7"/>
      <c r="BC12098" s="7"/>
      <c r="BD12098" s="7"/>
      <c r="BG12098" s="7"/>
      <c r="BH12098" s="7"/>
      <c r="BI12098" s="7"/>
      <c r="BJ12098" s="7"/>
      <c r="BK12098" s="7"/>
      <c r="BL12098" s="7"/>
      <c r="BM12098" s="7"/>
      <c r="BP12098" s="7"/>
      <c r="BQ12098" s="7"/>
      <c r="BR12098" s="7"/>
      <c r="BS12098" s="7"/>
      <c r="BT12098" s="7"/>
      <c r="BU12098" s="7"/>
      <c r="BV12098" s="7"/>
      <c r="BW12098" s="7"/>
    </row>
    <row r="12099" spans="43:75" x14ac:dyDescent="0.2">
      <c r="AQ12099" s="7"/>
      <c r="AR12099" s="7"/>
      <c r="AS12099" s="7"/>
      <c r="AT12099" s="7"/>
      <c r="AU12099" s="7"/>
      <c r="AV12099" s="234"/>
      <c r="AX12099" s="7"/>
      <c r="AY12099" s="7"/>
      <c r="AZ12099" s="7"/>
      <c r="BA12099" s="7"/>
      <c r="BB12099" s="7"/>
      <c r="BC12099" s="7"/>
      <c r="BD12099" s="7"/>
      <c r="BG12099" s="7"/>
      <c r="BH12099" s="7"/>
      <c r="BI12099" s="7"/>
      <c r="BJ12099" s="7"/>
      <c r="BK12099" s="7"/>
      <c r="BL12099" s="7"/>
      <c r="BM12099" s="7"/>
      <c r="BP12099" s="7"/>
      <c r="BQ12099" s="7"/>
      <c r="BR12099" s="7"/>
      <c r="BS12099" s="7"/>
      <c r="BT12099" s="7"/>
      <c r="BU12099" s="7"/>
      <c r="BV12099" s="7"/>
      <c r="BW12099" s="7"/>
    </row>
    <row r="12100" spans="43:75" x14ac:dyDescent="0.2">
      <c r="AQ12100" s="7"/>
      <c r="AR12100" s="7"/>
      <c r="AS12100" s="7"/>
      <c r="AT12100" s="7"/>
      <c r="AU12100" s="7"/>
      <c r="AV12100" s="234"/>
      <c r="AX12100" s="7"/>
      <c r="AY12100" s="7"/>
      <c r="AZ12100" s="7"/>
      <c r="BA12100" s="7"/>
      <c r="BB12100" s="7"/>
      <c r="BC12100" s="7"/>
      <c r="BD12100" s="7"/>
      <c r="BG12100" s="7"/>
      <c r="BH12100" s="7"/>
      <c r="BI12100" s="7"/>
      <c r="BJ12100" s="7"/>
      <c r="BK12100" s="7"/>
      <c r="BL12100" s="7"/>
      <c r="BM12100" s="7"/>
      <c r="BP12100" s="7"/>
      <c r="BQ12100" s="7"/>
      <c r="BR12100" s="7"/>
      <c r="BS12100" s="7"/>
      <c r="BT12100" s="7"/>
      <c r="BU12100" s="7"/>
      <c r="BV12100" s="7"/>
      <c r="BW12100" s="7"/>
    </row>
    <row r="12101" spans="43:75" x14ac:dyDescent="0.2">
      <c r="AQ12101" s="7"/>
      <c r="AR12101" s="7"/>
      <c r="AS12101" s="7"/>
      <c r="AT12101" s="7"/>
      <c r="AU12101" s="7"/>
      <c r="AV12101" s="234"/>
      <c r="AX12101" s="7"/>
      <c r="AY12101" s="7"/>
      <c r="AZ12101" s="7"/>
      <c r="BA12101" s="7"/>
      <c r="BB12101" s="7"/>
      <c r="BC12101" s="7"/>
      <c r="BD12101" s="7"/>
      <c r="BG12101" s="7"/>
      <c r="BH12101" s="7"/>
      <c r="BI12101" s="7"/>
      <c r="BJ12101" s="7"/>
      <c r="BK12101" s="7"/>
      <c r="BL12101" s="7"/>
      <c r="BM12101" s="7"/>
      <c r="BP12101" s="7"/>
      <c r="BQ12101" s="7"/>
      <c r="BR12101" s="7"/>
      <c r="BS12101" s="7"/>
      <c r="BT12101" s="7"/>
      <c r="BU12101" s="7"/>
      <c r="BV12101" s="7"/>
      <c r="BW12101" s="7"/>
    </row>
    <row r="12102" spans="43:75" x14ac:dyDescent="0.2">
      <c r="AQ12102" s="7"/>
      <c r="AR12102" s="7"/>
      <c r="AS12102" s="7"/>
      <c r="AT12102" s="7"/>
      <c r="AU12102" s="7"/>
      <c r="AV12102" s="234"/>
      <c r="AX12102" s="7"/>
      <c r="AY12102" s="7"/>
      <c r="AZ12102" s="7"/>
      <c r="BA12102" s="7"/>
      <c r="BB12102" s="7"/>
      <c r="BC12102" s="7"/>
      <c r="BD12102" s="7"/>
      <c r="BG12102" s="7"/>
      <c r="BH12102" s="7"/>
      <c r="BI12102" s="7"/>
      <c r="BJ12102" s="7"/>
      <c r="BK12102" s="7"/>
      <c r="BL12102" s="7"/>
      <c r="BM12102" s="7"/>
      <c r="BP12102" s="7"/>
      <c r="BQ12102" s="7"/>
      <c r="BR12102" s="7"/>
      <c r="BS12102" s="7"/>
      <c r="BT12102" s="7"/>
      <c r="BU12102" s="7"/>
      <c r="BV12102" s="7"/>
      <c r="BW12102" s="7"/>
    </row>
    <row r="12103" spans="43:75" x14ac:dyDescent="0.2">
      <c r="AQ12103" s="7"/>
      <c r="AR12103" s="7"/>
      <c r="AS12103" s="7"/>
      <c r="AT12103" s="7"/>
      <c r="AU12103" s="7"/>
      <c r="AV12103" s="234"/>
      <c r="AX12103" s="7"/>
      <c r="AY12103" s="7"/>
      <c r="AZ12103" s="7"/>
      <c r="BA12103" s="7"/>
      <c r="BB12103" s="7"/>
      <c r="BC12103" s="7"/>
      <c r="BD12103" s="7"/>
      <c r="BG12103" s="7"/>
      <c r="BH12103" s="7"/>
      <c r="BI12103" s="7"/>
      <c r="BJ12103" s="7"/>
      <c r="BK12103" s="7"/>
      <c r="BL12103" s="7"/>
      <c r="BM12103" s="7"/>
      <c r="BP12103" s="7"/>
      <c r="BQ12103" s="7"/>
      <c r="BR12103" s="7"/>
      <c r="BS12103" s="7"/>
      <c r="BT12103" s="7"/>
      <c r="BU12103" s="7"/>
      <c r="BV12103" s="7"/>
      <c r="BW12103" s="7"/>
    </row>
    <row r="12104" spans="43:75" x14ac:dyDescent="0.2">
      <c r="AQ12104" s="7"/>
      <c r="AR12104" s="7"/>
      <c r="AS12104" s="7"/>
      <c r="AT12104" s="7"/>
      <c r="AU12104" s="7"/>
      <c r="AV12104" s="234"/>
      <c r="AX12104" s="7"/>
      <c r="AY12104" s="7"/>
      <c r="AZ12104" s="7"/>
      <c r="BA12104" s="7"/>
      <c r="BB12104" s="7"/>
      <c r="BC12104" s="7"/>
      <c r="BD12104" s="7"/>
      <c r="BG12104" s="7"/>
      <c r="BH12104" s="7"/>
      <c r="BI12104" s="7"/>
      <c r="BJ12104" s="7"/>
      <c r="BK12104" s="7"/>
      <c r="BL12104" s="7"/>
      <c r="BM12104" s="7"/>
      <c r="BP12104" s="7"/>
      <c r="BQ12104" s="7"/>
      <c r="BR12104" s="7"/>
      <c r="BS12104" s="7"/>
      <c r="BT12104" s="7"/>
      <c r="BU12104" s="7"/>
      <c r="BV12104" s="7"/>
      <c r="BW12104" s="7"/>
    </row>
    <row r="12105" spans="43:75" x14ac:dyDescent="0.2">
      <c r="AQ12105" s="7"/>
      <c r="AR12105" s="7"/>
      <c r="AS12105" s="7"/>
      <c r="AT12105" s="7"/>
      <c r="AU12105" s="7"/>
      <c r="AV12105" s="234"/>
      <c r="AX12105" s="7"/>
      <c r="AY12105" s="7"/>
      <c r="AZ12105" s="7"/>
      <c r="BA12105" s="7"/>
      <c r="BB12105" s="7"/>
      <c r="BC12105" s="7"/>
      <c r="BD12105" s="7"/>
      <c r="BG12105" s="7"/>
      <c r="BH12105" s="7"/>
      <c r="BI12105" s="7"/>
      <c r="BJ12105" s="7"/>
      <c r="BK12105" s="7"/>
      <c r="BL12105" s="7"/>
      <c r="BM12105" s="7"/>
      <c r="BP12105" s="7"/>
      <c r="BQ12105" s="7"/>
      <c r="BR12105" s="7"/>
      <c r="BS12105" s="7"/>
      <c r="BT12105" s="7"/>
      <c r="BU12105" s="7"/>
      <c r="BV12105" s="7"/>
      <c r="BW12105" s="7"/>
    </row>
    <row r="12106" spans="43:75" x14ac:dyDescent="0.2">
      <c r="AQ12106" s="7"/>
      <c r="AR12106" s="7"/>
      <c r="AS12106" s="7"/>
      <c r="AT12106" s="7"/>
      <c r="AU12106" s="7"/>
      <c r="AV12106" s="234"/>
      <c r="AX12106" s="7"/>
      <c r="AY12106" s="7"/>
      <c r="AZ12106" s="7"/>
      <c r="BA12106" s="7"/>
      <c r="BB12106" s="7"/>
      <c r="BC12106" s="7"/>
      <c r="BD12106" s="7"/>
      <c r="BG12106" s="7"/>
      <c r="BH12106" s="7"/>
      <c r="BI12106" s="7"/>
      <c r="BJ12106" s="7"/>
      <c r="BK12106" s="7"/>
      <c r="BL12106" s="7"/>
      <c r="BM12106" s="7"/>
      <c r="BP12106" s="7"/>
      <c r="BQ12106" s="7"/>
      <c r="BR12106" s="7"/>
      <c r="BS12106" s="7"/>
      <c r="BT12106" s="7"/>
      <c r="BU12106" s="7"/>
      <c r="BV12106" s="7"/>
      <c r="BW12106" s="7"/>
    </row>
    <row r="12107" spans="43:75" x14ac:dyDescent="0.2">
      <c r="AQ12107" s="7"/>
      <c r="AR12107" s="7"/>
      <c r="AS12107" s="7"/>
      <c r="AT12107" s="7"/>
      <c r="AU12107" s="7"/>
      <c r="AV12107" s="234"/>
      <c r="AX12107" s="7"/>
      <c r="AY12107" s="7"/>
      <c r="AZ12107" s="7"/>
      <c r="BA12107" s="7"/>
      <c r="BB12107" s="7"/>
      <c r="BC12107" s="7"/>
      <c r="BD12107" s="7"/>
      <c r="BG12107" s="7"/>
      <c r="BH12107" s="7"/>
      <c r="BI12107" s="7"/>
      <c r="BJ12107" s="7"/>
      <c r="BK12107" s="7"/>
      <c r="BL12107" s="7"/>
      <c r="BM12107" s="7"/>
      <c r="BP12107" s="7"/>
      <c r="BQ12107" s="7"/>
      <c r="BR12107" s="7"/>
      <c r="BS12107" s="7"/>
      <c r="BT12107" s="7"/>
      <c r="BU12107" s="7"/>
      <c r="BV12107" s="7"/>
      <c r="BW12107" s="7"/>
    </row>
    <row r="12108" spans="43:75" x14ac:dyDescent="0.2">
      <c r="AQ12108" s="7"/>
      <c r="AR12108" s="7"/>
      <c r="AS12108" s="7"/>
      <c r="AT12108" s="7"/>
      <c r="AU12108" s="7"/>
      <c r="AV12108" s="234"/>
      <c r="AX12108" s="7"/>
      <c r="AY12108" s="7"/>
      <c r="AZ12108" s="7"/>
      <c r="BA12108" s="7"/>
      <c r="BB12108" s="7"/>
      <c r="BC12108" s="7"/>
      <c r="BD12108" s="7"/>
      <c r="BG12108" s="7"/>
      <c r="BH12108" s="7"/>
      <c r="BI12108" s="7"/>
      <c r="BJ12108" s="7"/>
      <c r="BK12108" s="7"/>
      <c r="BL12108" s="7"/>
      <c r="BM12108" s="7"/>
      <c r="BP12108" s="7"/>
      <c r="BQ12108" s="7"/>
      <c r="BR12108" s="7"/>
      <c r="BS12108" s="7"/>
      <c r="BT12108" s="7"/>
      <c r="BU12108" s="7"/>
      <c r="BV12108" s="7"/>
      <c r="BW12108" s="7"/>
    </row>
    <row r="12109" spans="43:75" x14ac:dyDescent="0.2">
      <c r="AQ12109" s="7"/>
      <c r="AR12109" s="7"/>
      <c r="AS12109" s="7"/>
      <c r="AT12109" s="7"/>
      <c r="AU12109" s="7"/>
      <c r="AV12109" s="234"/>
      <c r="AX12109" s="7"/>
      <c r="AY12109" s="7"/>
      <c r="AZ12109" s="7"/>
      <c r="BA12109" s="7"/>
      <c r="BB12109" s="7"/>
      <c r="BC12109" s="7"/>
      <c r="BD12109" s="7"/>
      <c r="BG12109" s="7"/>
      <c r="BH12109" s="7"/>
      <c r="BI12109" s="7"/>
      <c r="BJ12109" s="7"/>
      <c r="BK12109" s="7"/>
      <c r="BL12109" s="7"/>
      <c r="BM12109" s="7"/>
      <c r="BP12109" s="7"/>
      <c r="BQ12109" s="7"/>
      <c r="BR12109" s="7"/>
      <c r="BS12109" s="7"/>
      <c r="BT12109" s="7"/>
      <c r="BU12109" s="7"/>
      <c r="BV12109" s="7"/>
      <c r="BW12109" s="7"/>
    </row>
    <row r="12110" spans="43:75" x14ac:dyDescent="0.2">
      <c r="AQ12110" s="7"/>
      <c r="AR12110" s="7"/>
      <c r="AS12110" s="7"/>
      <c r="AT12110" s="7"/>
      <c r="AU12110" s="7"/>
      <c r="AV12110" s="234"/>
      <c r="AX12110" s="7"/>
      <c r="AY12110" s="7"/>
      <c r="AZ12110" s="7"/>
      <c r="BA12110" s="7"/>
      <c r="BB12110" s="7"/>
      <c r="BC12110" s="7"/>
      <c r="BD12110" s="7"/>
      <c r="BG12110" s="7"/>
      <c r="BH12110" s="7"/>
      <c r="BI12110" s="7"/>
      <c r="BJ12110" s="7"/>
      <c r="BK12110" s="7"/>
      <c r="BL12110" s="7"/>
      <c r="BM12110" s="7"/>
      <c r="BP12110" s="7"/>
      <c r="BQ12110" s="7"/>
      <c r="BR12110" s="7"/>
      <c r="BS12110" s="7"/>
      <c r="BT12110" s="7"/>
      <c r="BU12110" s="7"/>
      <c r="BV12110" s="7"/>
      <c r="BW12110" s="7"/>
    </row>
    <row r="12111" spans="43:75" x14ac:dyDescent="0.2">
      <c r="AQ12111" s="7"/>
      <c r="AR12111" s="7"/>
      <c r="AS12111" s="7"/>
      <c r="AT12111" s="7"/>
      <c r="AU12111" s="7"/>
      <c r="AV12111" s="234"/>
      <c r="AX12111" s="7"/>
      <c r="AY12111" s="7"/>
      <c r="AZ12111" s="7"/>
      <c r="BA12111" s="7"/>
      <c r="BB12111" s="7"/>
      <c r="BC12111" s="7"/>
      <c r="BD12111" s="7"/>
      <c r="BG12111" s="7"/>
      <c r="BH12111" s="7"/>
      <c r="BI12111" s="7"/>
      <c r="BJ12111" s="7"/>
      <c r="BK12111" s="7"/>
      <c r="BL12111" s="7"/>
      <c r="BM12111" s="7"/>
      <c r="BP12111" s="7"/>
      <c r="BQ12111" s="7"/>
      <c r="BR12111" s="7"/>
      <c r="BS12111" s="7"/>
      <c r="BT12111" s="7"/>
      <c r="BU12111" s="7"/>
      <c r="BV12111" s="7"/>
      <c r="BW12111" s="7"/>
    </row>
    <row r="12112" spans="43:75" x14ac:dyDescent="0.2">
      <c r="AQ12112" s="7"/>
      <c r="AR12112" s="7"/>
      <c r="AS12112" s="7"/>
      <c r="AT12112" s="7"/>
      <c r="AU12112" s="7"/>
      <c r="AV12112" s="234"/>
      <c r="AX12112" s="7"/>
      <c r="AY12112" s="7"/>
      <c r="AZ12112" s="7"/>
      <c r="BA12112" s="7"/>
      <c r="BB12112" s="7"/>
      <c r="BC12112" s="7"/>
      <c r="BD12112" s="7"/>
      <c r="BG12112" s="7"/>
      <c r="BH12112" s="7"/>
      <c r="BI12112" s="7"/>
      <c r="BJ12112" s="7"/>
      <c r="BK12112" s="7"/>
      <c r="BL12112" s="7"/>
      <c r="BM12112" s="7"/>
      <c r="BP12112" s="7"/>
      <c r="BQ12112" s="7"/>
      <c r="BR12112" s="7"/>
      <c r="BS12112" s="7"/>
      <c r="BT12112" s="7"/>
      <c r="BU12112" s="7"/>
      <c r="BV12112" s="7"/>
      <c r="BW12112" s="7"/>
    </row>
    <row r="12113" spans="43:75" x14ac:dyDescent="0.2">
      <c r="AQ12113" s="7"/>
      <c r="AR12113" s="7"/>
      <c r="AS12113" s="7"/>
      <c r="AT12113" s="7"/>
      <c r="AU12113" s="7"/>
      <c r="AV12113" s="234"/>
      <c r="AX12113" s="7"/>
      <c r="AY12113" s="7"/>
      <c r="AZ12113" s="7"/>
      <c r="BA12113" s="7"/>
      <c r="BB12113" s="7"/>
      <c r="BC12113" s="7"/>
      <c r="BD12113" s="7"/>
      <c r="BG12113" s="7"/>
      <c r="BH12113" s="7"/>
      <c r="BI12113" s="7"/>
      <c r="BJ12113" s="7"/>
      <c r="BK12113" s="7"/>
      <c r="BL12113" s="7"/>
      <c r="BM12113" s="7"/>
      <c r="BP12113" s="7"/>
      <c r="BQ12113" s="7"/>
      <c r="BR12113" s="7"/>
      <c r="BS12113" s="7"/>
      <c r="BT12113" s="7"/>
      <c r="BU12113" s="7"/>
      <c r="BV12113" s="7"/>
      <c r="BW12113" s="7"/>
    </row>
    <row r="12114" spans="43:75" x14ac:dyDescent="0.2">
      <c r="AQ12114" s="7"/>
      <c r="AR12114" s="7"/>
      <c r="AS12114" s="7"/>
      <c r="AT12114" s="7"/>
      <c r="AU12114" s="7"/>
      <c r="AV12114" s="234"/>
      <c r="AX12114" s="7"/>
      <c r="AY12114" s="7"/>
      <c r="AZ12114" s="7"/>
      <c r="BA12114" s="7"/>
      <c r="BB12114" s="7"/>
      <c r="BC12114" s="7"/>
      <c r="BD12114" s="7"/>
      <c r="BG12114" s="7"/>
      <c r="BH12114" s="7"/>
      <c r="BI12114" s="7"/>
      <c r="BJ12114" s="7"/>
      <c r="BK12114" s="7"/>
      <c r="BL12114" s="7"/>
      <c r="BM12114" s="7"/>
      <c r="BP12114" s="7"/>
      <c r="BQ12114" s="7"/>
      <c r="BR12114" s="7"/>
      <c r="BS12114" s="7"/>
      <c r="BT12114" s="7"/>
      <c r="BU12114" s="7"/>
      <c r="BV12114" s="7"/>
      <c r="BW12114" s="7"/>
    </row>
    <row r="12115" spans="43:75" x14ac:dyDescent="0.2">
      <c r="AQ12115" s="7"/>
      <c r="AR12115" s="7"/>
      <c r="AS12115" s="7"/>
      <c r="AT12115" s="7"/>
      <c r="AU12115" s="7"/>
      <c r="AV12115" s="234"/>
      <c r="AX12115" s="7"/>
      <c r="AY12115" s="7"/>
      <c r="AZ12115" s="7"/>
      <c r="BA12115" s="7"/>
      <c r="BB12115" s="7"/>
      <c r="BC12115" s="7"/>
      <c r="BD12115" s="7"/>
      <c r="BG12115" s="7"/>
      <c r="BH12115" s="7"/>
      <c r="BI12115" s="7"/>
      <c r="BJ12115" s="7"/>
      <c r="BK12115" s="7"/>
      <c r="BL12115" s="7"/>
      <c r="BM12115" s="7"/>
      <c r="BP12115" s="7"/>
      <c r="BQ12115" s="7"/>
      <c r="BR12115" s="7"/>
      <c r="BS12115" s="7"/>
      <c r="BT12115" s="7"/>
      <c r="BU12115" s="7"/>
      <c r="BV12115" s="7"/>
      <c r="BW12115" s="7"/>
    </row>
    <row r="12116" spans="43:75" x14ac:dyDescent="0.2">
      <c r="AQ12116" s="7"/>
      <c r="AR12116" s="7"/>
      <c r="AS12116" s="7"/>
      <c r="AT12116" s="7"/>
      <c r="AU12116" s="7"/>
      <c r="AV12116" s="234"/>
      <c r="AX12116" s="7"/>
      <c r="AY12116" s="7"/>
      <c r="AZ12116" s="7"/>
      <c r="BA12116" s="7"/>
      <c r="BB12116" s="7"/>
      <c r="BC12116" s="7"/>
      <c r="BD12116" s="7"/>
      <c r="BG12116" s="7"/>
      <c r="BH12116" s="7"/>
      <c r="BI12116" s="7"/>
      <c r="BJ12116" s="7"/>
      <c r="BK12116" s="7"/>
      <c r="BL12116" s="7"/>
      <c r="BM12116" s="7"/>
      <c r="BP12116" s="7"/>
      <c r="BQ12116" s="7"/>
      <c r="BR12116" s="7"/>
      <c r="BS12116" s="7"/>
      <c r="BT12116" s="7"/>
      <c r="BU12116" s="7"/>
      <c r="BV12116" s="7"/>
      <c r="BW12116" s="7"/>
    </row>
    <row r="12117" spans="43:75" x14ac:dyDescent="0.2">
      <c r="AQ12117" s="7"/>
      <c r="AR12117" s="7"/>
      <c r="AS12117" s="7"/>
      <c r="AT12117" s="7"/>
      <c r="AU12117" s="7"/>
      <c r="AV12117" s="234"/>
      <c r="AX12117" s="7"/>
      <c r="AY12117" s="7"/>
      <c r="AZ12117" s="7"/>
      <c r="BA12117" s="7"/>
      <c r="BB12117" s="7"/>
      <c r="BC12117" s="7"/>
      <c r="BD12117" s="7"/>
      <c r="BG12117" s="7"/>
      <c r="BH12117" s="7"/>
      <c r="BI12117" s="7"/>
      <c r="BJ12117" s="7"/>
      <c r="BK12117" s="7"/>
      <c r="BL12117" s="7"/>
      <c r="BM12117" s="7"/>
      <c r="BP12117" s="7"/>
      <c r="BQ12117" s="7"/>
      <c r="BR12117" s="7"/>
      <c r="BS12117" s="7"/>
      <c r="BT12117" s="7"/>
      <c r="BU12117" s="7"/>
      <c r="BV12117" s="7"/>
      <c r="BW12117" s="7"/>
    </row>
    <row r="12118" spans="43:75" x14ac:dyDescent="0.2">
      <c r="AQ12118" s="7"/>
      <c r="AR12118" s="7"/>
      <c r="AS12118" s="7"/>
      <c r="AT12118" s="7"/>
      <c r="AU12118" s="7"/>
      <c r="AV12118" s="234"/>
      <c r="AX12118" s="7"/>
      <c r="AY12118" s="7"/>
      <c r="AZ12118" s="7"/>
      <c r="BA12118" s="7"/>
      <c r="BB12118" s="7"/>
      <c r="BC12118" s="7"/>
      <c r="BD12118" s="7"/>
      <c r="BG12118" s="7"/>
      <c r="BH12118" s="7"/>
      <c r="BI12118" s="7"/>
      <c r="BJ12118" s="7"/>
      <c r="BK12118" s="7"/>
      <c r="BL12118" s="7"/>
      <c r="BM12118" s="7"/>
      <c r="BP12118" s="7"/>
      <c r="BQ12118" s="7"/>
      <c r="BR12118" s="7"/>
      <c r="BS12118" s="7"/>
      <c r="BT12118" s="7"/>
      <c r="BU12118" s="7"/>
      <c r="BV12118" s="7"/>
      <c r="BW12118" s="7"/>
    </row>
    <row r="12119" spans="43:75" x14ac:dyDescent="0.2">
      <c r="AQ12119" s="7"/>
      <c r="AR12119" s="7"/>
      <c r="AS12119" s="7"/>
      <c r="AT12119" s="7"/>
      <c r="AU12119" s="7"/>
      <c r="AV12119" s="234"/>
      <c r="AX12119" s="7"/>
      <c r="AY12119" s="7"/>
      <c r="AZ12119" s="7"/>
      <c r="BA12119" s="7"/>
      <c r="BB12119" s="7"/>
      <c r="BC12119" s="7"/>
      <c r="BD12119" s="7"/>
      <c r="BG12119" s="7"/>
      <c r="BH12119" s="7"/>
      <c r="BI12119" s="7"/>
      <c r="BJ12119" s="7"/>
      <c r="BK12119" s="7"/>
      <c r="BL12119" s="7"/>
      <c r="BM12119" s="7"/>
      <c r="BP12119" s="7"/>
      <c r="BQ12119" s="7"/>
      <c r="BR12119" s="7"/>
      <c r="BS12119" s="7"/>
      <c r="BT12119" s="7"/>
      <c r="BU12119" s="7"/>
      <c r="BV12119" s="7"/>
      <c r="BW12119" s="7"/>
    </row>
    <row r="12120" spans="43:75" x14ac:dyDescent="0.2">
      <c r="AQ12120" s="7"/>
      <c r="AR12120" s="7"/>
      <c r="AS12120" s="7"/>
      <c r="AT12120" s="7"/>
      <c r="AU12120" s="7"/>
      <c r="AV12120" s="234"/>
      <c r="AX12120" s="7"/>
      <c r="AY12120" s="7"/>
      <c r="AZ12120" s="7"/>
      <c r="BA12120" s="7"/>
      <c r="BB12120" s="7"/>
      <c r="BC12120" s="7"/>
      <c r="BD12120" s="7"/>
      <c r="BG12120" s="7"/>
      <c r="BH12120" s="7"/>
      <c r="BI12120" s="7"/>
      <c r="BJ12120" s="7"/>
      <c r="BK12120" s="7"/>
      <c r="BL12120" s="7"/>
      <c r="BM12120" s="7"/>
      <c r="BP12120" s="7"/>
      <c r="BQ12120" s="7"/>
      <c r="BR12120" s="7"/>
      <c r="BS12120" s="7"/>
      <c r="BT12120" s="7"/>
      <c r="BU12120" s="7"/>
      <c r="BV12120" s="7"/>
      <c r="BW12120" s="7"/>
    </row>
    <row r="12121" spans="43:75" x14ac:dyDescent="0.2">
      <c r="AQ12121" s="7"/>
      <c r="AR12121" s="7"/>
      <c r="AS12121" s="7"/>
      <c r="AT12121" s="7"/>
      <c r="AU12121" s="7"/>
      <c r="AV12121" s="234"/>
      <c r="AX12121" s="7"/>
      <c r="AY12121" s="7"/>
      <c r="AZ12121" s="7"/>
      <c r="BA12121" s="7"/>
      <c r="BB12121" s="7"/>
      <c r="BC12121" s="7"/>
      <c r="BD12121" s="7"/>
      <c r="BG12121" s="7"/>
      <c r="BH12121" s="7"/>
      <c r="BI12121" s="7"/>
      <c r="BJ12121" s="7"/>
      <c r="BK12121" s="7"/>
      <c r="BL12121" s="7"/>
      <c r="BM12121" s="7"/>
      <c r="BP12121" s="7"/>
      <c r="BQ12121" s="7"/>
      <c r="BR12121" s="7"/>
      <c r="BS12121" s="7"/>
      <c r="BT12121" s="7"/>
      <c r="BU12121" s="7"/>
      <c r="BV12121" s="7"/>
      <c r="BW12121" s="7"/>
    </row>
    <row r="12122" spans="43:75" x14ac:dyDescent="0.2">
      <c r="AQ12122" s="7"/>
      <c r="AR12122" s="7"/>
      <c r="AS12122" s="7"/>
      <c r="AT12122" s="7"/>
      <c r="AU12122" s="7"/>
      <c r="AV12122" s="234"/>
      <c r="AX12122" s="7"/>
      <c r="AY12122" s="7"/>
      <c r="AZ12122" s="7"/>
      <c r="BA12122" s="7"/>
      <c r="BB12122" s="7"/>
      <c r="BC12122" s="7"/>
      <c r="BD12122" s="7"/>
      <c r="BG12122" s="7"/>
      <c r="BH12122" s="7"/>
      <c r="BI12122" s="7"/>
      <c r="BJ12122" s="7"/>
      <c r="BK12122" s="7"/>
      <c r="BL12122" s="7"/>
      <c r="BM12122" s="7"/>
      <c r="BP12122" s="7"/>
      <c r="BQ12122" s="7"/>
      <c r="BR12122" s="7"/>
      <c r="BS12122" s="7"/>
      <c r="BT12122" s="7"/>
      <c r="BU12122" s="7"/>
      <c r="BV12122" s="7"/>
      <c r="BW12122" s="7"/>
    </row>
    <row r="12123" spans="43:75" x14ac:dyDescent="0.2">
      <c r="AQ12123" s="7"/>
      <c r="AR12123" s="7"/>
      <c r="AS12123" s="7"/>
      <c r="AT12123" s="7"/>
      <c r="AU12123" s="7"/>
      <c r="AV12123" s="234"/>
      <c r="AX12123" s="7"/>
      <c r="AY12123" s="7"/>
      <c r="AZ12123" s="7"/>
      <c r="BA12123" s="7"/>
      <c r="BB12123" s="7"/>
      <c r="BC12123" s="7"/>
      <c r="BD12123" s="7"/>
      <c r="BG12123" s="7"/>
      <c r="BH12123" s="7"/>
      <c r="BI12123" s="7"/>
      <c r="BJ12123" s="7"/>
      <c r="BK12123" s="7"/>
      <c r="BL12123" s="7"/>
      <c r="BM12123" s="7"/>
      <c r="BP12123" s="7"/>
      <c r="BQ12123" s="7"/>
      <c r="BR12123" s="7"/>
      <c r="BS12123" s="7"/>
      <c r="BT12123" s="7"/>
      <c r="BU12123" s="7"/>
      <c r="BV12123" s="7"/>
      <c r="BW12123" s="7"/>
    </row>
    <row r="12124" spans="43:75" x14ac:dyDescent="0.2">
      <c r="AQ12124" s="7"/>
      <c r="AR12124" s="7"/>
      <c r="AS12124" s="7"/>
      <c r="AT12124" s="7"/>
      <c r="AU12124" s="7"/>
      <c r="AV12124" s="234"/>
      <c r="AX12124" s="7"/>
      <c r="AY12124" s="7"/>
      <c r="AZ12124" s="7"/>
      <c r="BA12124" s="7"/>
      <c r="BB12124" s="7"/>
      <c r="BC12124" s="7"/>
      <c r="BD12124" s="7"/>
      <c r="BG12124" s="7"/>
      <c r="BH12124" s="7"/>
      <c r="BI12124" s="7"/>
      <c r="BJ12124" s="7"/>
      <c r="BK12124" s="7"/>
      <c r="BL12124" s="7"/>
      <c r="BM12124" s="7"/>
      <c r="BP12124" s="7"/>
      <c r="BQ12124" s="7"/>
      <c r="BR12124" s="7"/>
      <c r="BS12124" s="7"/>
      <c r="BT12124" s="7"/>
      <c r="BU12124" s="7"/>
      <c r="BV12124" s="7"/>
      <c r="BW12124" s="7"/>
    </row>
    <row r="12125" spans="43:75" x14ac:dyDescent="0.2">
      <c r="AQ12125" s="7"/>
      <c r="AR12125" s="7"/>
      <c r="AS12125" s="7"/>
      <c r="AT12125" s="7"/>
      <c r="AU12125" s="7"/>
      <c r="AV12125" s="234"/>
      <c r="AX12125" s="7"/>
      <c r="AY12125" s="7"/>
      <c r="AZ12125" s="7"/>
      <c r="BA12125" s="7"/>
      <c r="BB12125" s="7"/>
      <c r="BC12125" s="7"/>
      <c r="BD12125" s="7"/>
      <c r="BG12125" s="7"/>
      <c r="BH12125" s="7"/>
      <c r="BI12125" s="7"/>
      <c r="BJ12125" s="7"/>
      <c r="BK12125" s="7"/>
      <c r="BL12125" s="7"/>
      <c r="BM12125" s="7"/>
      <c r="BP12125" s="7"/>
      <c r="BQ12125" s="7"/>
      <c r="BR12125" s="7"/>
      <c r="BS12125" s="7"/>
      <c r="BT12125" s="7"/>
      <c r="BU12125" s="7"/>
      <c r="BV12125" s="7"/>
      <c r="BW12125" s="7"/>
    </row>
    <row r="12126" spans="43:75" x14ac:dyDescent="0.2">
      <c r="AQ12126" s="7"/>
      <c r="AR12126" s="7"/>
      <c r="AS12126" s="7"/>
      <c r="AT12126" s="7"/>
      <c r="AU12126" s="7"/>
      <c r="AV12126" s="234"/>
      <c r="AX12126" s="7"/>
      <c r="AY12126" s="7"/>
      <c r="AZ12126" s="7"/>
      <c r="BA12126" s="7"/>
      <c r="BB12126" s="7"/>
      <c r="BC12126" s="7"/>
      <c r="BD12126" s="7"/>
      <c r="BG12126" s="7"/>
      <c r="BH12126" s="7"/>
      <c r="BI12126" s="7"/>
      <c r="BJ12126" s="7"/>
      <c r="BK12126" s="7"/>
      <c r="BL12126" s="7"/>
      <c r="BM12126" s="7"/>
      <c r="BP12126" s="7"/>
      <c r="BQ12126" s="7"/>
      <c r="BR12126" s="7"/>
      <c r="BS12126" s="7"/>
      <c r="BT12126" s="7"/>
      <c r="BU12126" s="7"/>
      <c r="BV12126" s="7"/>
      <c r="BW12126" s="7"/>
    </row>
    <row r="12127" spans="43:75" x14ac:dyDescent="0.2">
      <c r="AQ12127" s="7"/>
      <c r="AR12127" s="7"/>
      <c r="AS12127" s="7"/>
      <c r="AT12127" s="7"/>
      <c r="AU12127" s="7"/>
      <c r="AV12127" s="234"/>
      <c r="AX12127" s="7"/>
      <c r="AY12127" s="7"/>
      <c r="AZ12127" s="7"/>
      <c r="BA12127" s="7"/>
      <c r="BB12127" s="7"/>
      <c r="BC12127" s="7"/>
      <c r="BD12127" s="7"/>
      <c r="BG12127" s="7"/>
      <c r="BH12127" s="7"/>
      <c r="BI12127" s="7"/>
      <c r="BJ12127" s="7"/>
      <c r="BK12127" s="7"/>
      <c r="BL12127" s="7"/>
      <c r="BM12127" s="7"/>
      <c r="BP12127" s="7"/>
      <c r="BQ12127" s="7"/>
      <c r="BR12127" s="7"/>
      <c r="BS12127" s="7"/>
      <c r="BT12127" s="7"/>
      <c r="BU12127" s="7"/>
      <c r="BV12127" s="7"/>
      <c r="BW12127" s="7"/>
    </row>
    <row r="12128" spans="43:75" x14ac:dyDescent="0.2">
      <c r="AQ12128" s="7"/>
      <c r="AR12128" s="7"/>
      <c r="AS12128" s="7"/>
      <c r="AT12128" s="7"/>
      <c r="AU12128" s="7"/>
      <c r="AV12128" s="234"/>
      <c r="AX12128" s="7"/>
      <c r="AY12128" s="7"/>
      <c r="AZ12128" s="7"/>
      <c r="BA12128" s="7"/>
      <c r="BB12128" s="7"/>
      <c r="BC12128" s="7"/>
      <c r="BD12128" s="7"/>
      <c r="BG12128" s="7"/>
      <c r="BH12128" s="7"/>
      <c r="BI12128" s="7"/>
      <c r="BJ12128" s="7"/>
      <c r="BK12128" s="7"/>
      <c r="BL12128" s="7"/>
      <c r="BM12128" s="7"/>
      <c r="BP12128" s="7"/>
      <c r="BQ12128" s="7"/>
      <c r="BR12128" s="7"/>
      <c r="BS12128" s="7"/>
      <c r="BT12128" s="7"/>
      <c r="BU12128" s="7"/>
      <c r="BV12128" s="7"/>
      <c r="BW12128" s="7"/>
    </row>
    <row r="12129" spans="43:75" x14ac:dyDescent="0.2">
      <c r="AQ12129" s="7"/>
      <c r="AR12129" s="7"/>
      <c r="AS12129" s="7"/>
      <c r="AT12129" s="7"/>
      <c r="AU12129" s="7"/>
      <c r="AV12129" s="234"/>
      <c r="AX12129" s="7"/>
      <c r="AY12129" s="7"/>
      <c r="AZ12129" s="7"/>
      <c r="BA12129" s="7"/>
      <c r="BB12129" s="7"/>
      <c r="BC12129" s="7"/>
      <c r="BD12129" s="7"/>
      <c r="BG12129" s="7"/>
      <c r="BH12129" s="7"/>
      <c r="BI12129" s="7"/>
      <c r="BJ12129" s="7"/>
      <c r="BK12129" s="7"/>
      <c r="BL12129" s="7"/>
      <c r="BM12129" s="7"/>
      <c r="BP12129" s="7"/>
      <c r="BQ12129" s="7"/>
      <c r="BR12129" s="7"/>
      <c r="BS12129" s="7"/>
      <c r="BT12129" s="7"/>
      <c r="BU12129" s="7"/>
      <c r="BV12129" s="7"/>
      <c r="BW12129" s="7"/>
    </row>
    <row r="12130" spans="43:75" x14ac:dyDescent="0.2">
      <c r="AQ12130" s="7"/>
      <c r="AR12130" s="7"/>
      <c r="AS12130" s="7"/>
      <c r="AT12130" s="7"/>
      <c r="AU12130" s="7"/>
      <c r="AV12130" s="234"/>
      <c r="AX12130" s="7"/>
      <c r="AY12130" s="7"/>
      <c r="AZ12130" s="7"/>
      <c r="BA12130" s="7"/>
      <c r="BB12130" s="7"/>
      <c r="BC12130" s="7"/>
      <c r="BD12130" s="7"/>
      <c r="BG12130" s="7"/>
      <c r="BH12130" s="7"/>
      <c r="BI12130" s="7"/>
      <c r="BJ12130" s="7"/>
      <c r="BK12130" s="7"/>
      <c r="BL12130" s="7"/>
      <c r="BM12130" s="7"/>
      <c r="BP12130" s="7"/>
      <c r="BQ12130" s="7"/>
      <c r="BR12130" s="7"/>
      <c r="BS12130" s="7"/>
      <c r="BT12130" s="7"/>
      <c r="BU12130" s="7"/>
      <c r="BV12130" s="7"/>
      <c r="BW12130" s="7"/>
    </row>
    <row r="12131" spans="43:75" x14ac:dyDescent="0.2">
      <c r="AQ12131" s="7"/>
      <c r="AR12131" s="7"/>
      <c r="AS12131" s="7"/>
      <c r="AT12131" s="7"/>
      <c r="AU12131" s="7"/>
      <c r="AV12131" s="234"/>
      <c r="AX12131" s="7"/>
      <c r="AY12131" s="7"/>
      <c r="AZ12131" s="7"/>
      <c r="BA12131" s="7"/>
      <c r="BB12131" s="7"/>
      <c r="BC12131" s="7"/>
      <c r="BD12131" s="7"/>
      <c r="BG12131" s="7"/>
      <c r="BH12131" s="7"/>
      <c r="BI12131" s="7"/>
      <c r="BJ12131" s="7"/>
      <c r="BK12131" s="7"/>
      <c r="BL12131" s="7"/>
      <c r="BM12131" s="7"/>
      <c r="BP12131" s="7"/>
      <c r="BQ12131" s="7"/>
      <c r="BR12131" s="7"/>
      <c r="BS12131" s="7"/>
      <c r="BT12131" s="7"/>
      <c r="BU12131" s="7"/>
      <c r="BV12131" s="7"/>
      <c r="BW12131" s="7"/>
    </row>
    <row r="12132" spans="43:75" x14ac:dyDescent="0.2">
      <c r="AQ12132" s="7"/>
      <c r="AR12132" s="7"/>
      <c r="AS12132" s="7"/>
      <c r="AT12132" s="7"/>
      <c r="AU12132" s="7"/>
      <c r="AV12132" s="234"/>
      <c r="AX12132" s="7"/>
      <c r="AY12132" s="7"/>
      <c r="AZ12132" s="7"/>
      <c r="BA12132" s="7"/>
      <c r="BB12132" s="7"/>
      <c r="BC12132" s="7"/>
      <c r="BD12132" s="7"/>
      <c r="BG12132" s="7"/>
      <c r="BH12132" s="7"/>
      <c r="BI12132" s="7"/>
      <c r="BJ12132" s="7"/>
      <c r="BK12132" s="7"/>
      <c r="BL12132" s="7"/>
      <c r="BM12132" s="7"/>
      <c r="BP12132" s="7"/>
      <c r="BQ12132" s="7"/>
      <c r="BR12132" s="7"/>
      <c r="BS12132" s="7"/>
      <c r="BT12132" s="7"/>
      <c r="BU12132" s="7"/>
      <c r="BV12132" s="7"/>
      <c r="BW12132" s="7"/>
    </row>
    <row r="12133" spans="43:75" x14ac:dyDescent="0.2">
      <c r="AQ12133" s="7"/>
      <c r="AR12133" s="7"/>
      <c r="AS12133" s="7"/>
      <c r="AT12133" s="7"/>
      <c r="AU12133" s="7"/>
      <c r="AV12133" s="234"/>
      <c r="AX12133" s="7"/>
      <c r="AY12133" s="7"/>
      <c r="AZ12133" s="7"/>
      <c r="BA12133" s="7"/>
      <c r="BB12133" s="7"/>
      <c r="BC12133" s="7"/>
      <c r="BD12133" s="7"/>
      <c r="BG12133" s="7"/>
      <c r="BH12133" s="7"/>
      <c r="BI12133" s="7"/>
      <c r="BJ12133" s="7"/>
      <c r="BK12133" s="7"/>
      <c r="BL12133" s="7"/>
      <c r="BM12133" s="7"/>
      <c r="BP12133" s="7"/>
      <c r="BQ12133" s="7"/>
      <c r="BR12133" s="7"/>
      <c r="BS12133" s="7"/>
      <c r="BT12133" s="7"/>
      <c r="BU12133" s="7"/>
      <c r="BV12133" s="7"/>
      <c r="BW12133" s="7"/>
    </row>
    <row r="12134" spans="43:75" x14ac:dyDescent="0.2">
      <c r="AQ12134" s="7"/>
      <c r="AR12134" s="7"/>
      <c r="AS12134" s="7"/>
      <c r="AT12134" s="7"/>
      <c r="AU12134" s="7"/>
      <c r="AV12134" s="234"/>
      <c r="AX12134" s="7"/>
      <c r="AY12134" s="7"/>
      <c r="AZ12134" s="7"/>
      <c r="BA12134" s="7"/>
      <c r="BB12134" s="7"/>
      <c r="BC12134" s="7"/>
      <c r="BD12134" s="7"/>
      <c r="BG12134" s="7"/>
      <c r="BH12134" s="7"/>
      <c r="BI12134" s="7"/>
      <c r="BJ12134" s="7"/>
      <c r="BK12134" s="7"/>
      <c r="BL12134" s="7"/>
      <c r="BM12134" s="7"/>
      <c r="BP12134" s="7"/>
      <c r="BQ12134" s="7"/>
      <c r="BR12134" s="7"/>
      <c r="BS12134" s="7"/>
      <c r="BT12134" s="7"/>
      <c r="BU12134" s="7"/>
      <c r="BV12134" s="7"/>
      <c r="BW12134" s="7"/>
    </row>
    <row r="12135" spans="43:75" x14ac:dyDescent="0.2">
      <c r="AQ12135" s="7"/>
      <c r="AR12135" s="7"/>
      <c r="AS12135" s="7"/>
      <c r="AT12135" s="7"/>
      <c r="AU12135" s="7"/>
      <c r="AV12135" s="234"/>
      <c r="AX12135" s="7"/>
      <c r="AY12135" s="7"/>
      <c r="AZ12135" s="7"/>
      <c r="BA12135" s="7"/>
      <c r="BB12135" s="7"/>
      <c r="BC12135" s="7"/>
      <c r="BD12135" s="7"/>
      <c r="BG12135" s="7"/>
      <c r="BH12135" s="7"/>
      <c r="BI12135" s="7"/>
      <c r="BJ12135" s="7"/>
      <c r="BK12135" s="7"/>
      <c r="BL12135" s="7"/>
      <c r="BM12135" s="7"/>
      <c r="BP12135" s="7"/>
      <c r="BQ12135" s="7"/>
      <c r="BR12135" s="7"/>
      <c r="BS12135" s="7"/>
      <c r="BT12135" s="7"/>
      <c r="BU12135" s="7"/>
      <c r="BV12135" s="7"/>
      <c r="BW12135" s="7"/>
    </row>
    <row r="12136" spans="43:75" x14ac:dyDescent="0.2">
      <c r="AQ12136" s="7"/>
      <c r="AR12136" s="7"/>
      <c r="AS12136" s="7"/>
      <c r="AT12136" s="7"/>
      <c r="AU12136" s="7"/>
      <c r="AV12136" s="234"/>
      <c r="AX12136" s="7"/>
      <c r="AY12136" s="7"/>
      <c r="AZ12136" s="7"/>
      <c r="BA12136" s="7"/>
      <c r="BB12136" s="7"/>
      <c r="BC12136" s="7"/>
      <c r="BD12136" s="7"/>
      <c r="BG12136" s="7"/>
      <c r="BH12136" s="7"/>
      <c r="BI12136" s="7"/>
      <c r="BJ12136" s="7"/>
      <c r="BK12136" s="7"/>
      <c r="BL12136" s="7"/>
      <c r="BM12136" s="7"/>
      <c r="BP12136" s="7"/>
      <c r="BQ12136" s="7"/>
      <c r="BR12136" s="7"/>
      <c r="BS12136" s="7"/>
      <c r="BT12136" s="7"/>
      <c r="BU12136" s="7"/>
      <c r="BV12136" s="7"/>
      <c r="BW12136" s="7"/>
    </row>
    <row r="12137" spans="43:75" x14ac:dyDescent="0.2">
      <c r="AQ12137" s="7"/>
      <c r="AR12137" s="7"/>
      <c r="AS12137" s="7"/>
      <c r="AT12137" s="7"/>
      <c r="AU12137" s="7"/>
      <c r="AV12137" s="234"/>
      <c r="AX12137" s="7"/>
      <c r="AY12137" s="7"/>
      <c r="AZ12137" s="7"/>
      <c r="BA12137" s="7"/>
      <c r="BB12137" s="7"/>
      <c r="BC12137" s="7"/>
      <c r="BD12137" s="7"/>
      <c r="BG12137" s="7"/>
      <c r="BH12137" s="7"/>
      <c r="BI12137" s="7"/>
      <c r="BJ12137" s="7"/>
      <c r="BK12137" s="7"/>
      <c r="BL12137" s="7"/>
      <c r="BM12137" s="7"/>
      <c r="BP12137" s="7"/>
      <c r="BQ12137" s="7"/>
      <c r="BR12137" s="7"/>
      <c r="BS12137" s="7"/>
      <c r="BT12137" s="7"/>
      <c r="BU12137" s="7"/>
      <c r="BV12137" s="7"/>
      <c r="BW12137" s="7"/>
    </row>
    <row r="12138" spans="43:75" x14ac:dyDescent="0.2">
      <c r="AQ12138" s="7"/>
      <c r="AR12138" s="7"/>
      <c r="AS12138" s="7"/>
      <c r="AT12138" s="7"/>
      <c r="AU12138" s="7"/>
      <c r="AV12138" s="234"/>
      <c r="AX12138" s="7"/>
      <c r="AY12138" s="7"/>
      <c r="AZ12138" s="7"/>
      <c r="BA12138" s="7"/>
      <c r="BB12138" s="7"/>
      <c r="BC12138" s="7"/>
      <c r="BD12138" s="7"/>
      <c r="BG12138" s="7"/>
      <c r="BH12138" s="7"/>
      <c r="BI12138" s="7"/>
      <c r="BJ12138" s="7"/>
      <c r="BK12138" s="7"/>
      <c r="BL12138" s="7"/>
      <c r="BM12138" s="7"/>
      <c r="BP12138" s="7"/>
      <c r="BQ12138" s="7"/>
      <c r="BR12138" s="7"/>
      <c r="BS12138" s="7"/>
      <c r="BT12138" s="7"/>
      <c r="BU12138" s="7"/>
      <c r="BV12138" s="7"/>
      <c r="BW12138" s="7"/>
    </row>
    <row r="12139" spans="43:75" x14ac:dyDescent="0.2">
      <c r="AQ12139" s="7"/>
      <c r="AR12139" s="7"/>
      <c r="AS12139" s="7"/>
      <c r="AT12139" s="7"/>
      <c r="AU12139" s="7"/>
      <c r="AV12139" s="234"/>
      <c r="AX12139" s="7"/>
      <c r="AY12139" s="7"/>
      <c r="AZ12139" s="7"/>
      <c r="BA12139" s="7"/>
      <c r="BB12139" s="7"/>
      <c r="BC12139" s="7"/>
      <c r="BD12139" s="7"/>
      <c r="BG12139" s="7"/>
      <c r="BH12139" s="7"/>
      <c r="BI12139" s="7"/>
      <c r="BJ12139" s="7"/>
      <c r="BK12139" s="7"/>
      <c r="BL12139" s="7"/>
      <c r="BM12139" s="7"/>
      <c r="BP12139" s="7"/>
      <c r="BQ12139" s="7"/>
      <c r="BR12139" s="7"/>
      <c r="BS12139" s="7"/>
      <c r="BT12139" s="7"/>
      <c r="BU12139" s="7"/>
      <c r="BV12139" s="7"/>
      <c r="BW12139" s="7"/>
    </row>
    <row r="12140" spans="43:75" x14ac:dyDescent="0.2">
      <c r="AQ12140" s="7"/>
      <c r="AR12140" s="7"/>
      <c r="AS12140" s="7"/>
      <c r="AT12140" s="7"/>
      <c r="AU12140" s="7"/>
      <c r="AV12140" s="234"/>
      <c r="AX12140" s="7"/>
      <c r="AY12140" s="7"/>
      <c r="AZ12140" s="7"/>
      <c r="BA12140" s="7"/>
      <c r="BB12140" s="7"/>
      <c r="BC12140" s="7"/>
      <c r="BD12140" s="7"/>
      <c r="BG12140" s="7"/>
      <c r="BH12140" s="7"/>
      <c r="BI12140" s="7"/>
      <c r="BJ12140" s="7"/>
      <c r="BK12140" s="7"/>
      <c r="BL12140" s="7"/>
      <c r="BM12140" s="7"/>
      <c r="BP12140" s="7"/>
      <c r="BQ12140" s="7"/>
      <c r="BR12140" s="7"/>
      <c r="BS12140" s="7"/>
      <c r="BT12140" s="7"/>
      <c r="BU12140" s="7"/>
      <c r="BV12140" s="7"/>
      <c r="BW12140" s="7"/>
    </row>
    <row r="12141" spans="43:75" x14ac:dyDescent="0.2">
      <c r="AQ12141" s="7"/>
      <c r="AR12141" s="7"/>
      <c r="AS12141" s="7"/>
      <c r="AT12141" s="7"/>
      <c r="AU12141" s="7"/>
      <c r="AV12141" s="234"/>
      <c r="AX12141" s="7"/>
      <c r="AY12141" s="7"/>
      <c r="AZ12141" s="7"/>
      <c r="BA12141" s="7"/>
      <c r="BB12141" s="7"/>
      <c r="BC12141" s="7"/>
      <c r="BD12141" s="7"/>
      <c r="BG12141" s="7"/>
      <c r="BH12141" s="7"/>
      <c r="BI12141" s="7"/>
      <c r="BJ12141" s="7"/>
      <c r="BK12141" s="7"/>
      <c r="BL12141" s="7"/>
      <c r="BM12141" s="7"/>
      <c r="BP12141" s="7"/>
      <c r="BQ12141" s="7"/>
      <c r="BR12141" s="7"/>
      <c r="BS12141" s="7"/>
      <c r="BT12141" s="7"/>
      <c r="BU12141" s="7"/>
      <c r="BV12141" s="7"/>
      <c r="BW12141" s="7"/>
    </row>
    <row r="12142" spans="43:75" x14ac:dyDescent="0.2">
      <c r="AQ12142" s="7"/>
      <c r="AR12142" s="7"/>
      <c r="AS12142" s="7"/>
      <c r="AT12142" s="7"/>
      <c r="AU12142" s="7"/>
      <c r="AV12142" s="234"/>
      <c r="AX12142" s="7"/>
      <c r="AY12142" s="7"/>
      <c r="AZ12142" s="7"/>
      <c r="BA12142" s="7"/>
      <c r="BB12142" s="7"/>
      <c r="BC12142" s="7"/>
      <c r="BD12142" s="7"/>
      <c r="BG12142" s="7"/>
      <c r="BH12142" s="7"/>
      <c r="BI12142" s="7"/>
      <c r="BJ12142" s="7"/>
      <c r="BK12142" s="7"/>
      <c r="BL12142" s="7"/>
      <c r="BM12142" s="7"/>
      <c r="BP12142" s="7"/>
      <c r="BQ12142" s="7"/>
      <c r="BR12142" s="7"/>
      <c r="BS12142" s="7"/>
      <c r="BT12142" s="7"/>
      <c r="BU12142" s="7"/>
      <c r="BV12142" s="7"/>
      <c r="BW12142" s="7"/>
    </row>
    <row r="12143" spans="43:75" x14ac:dyDescent="0.2">
      <c r="AQ12143" s="7"/>
      <c r="AR12143" s="7"/>
      <c r="AS12143" s="7"/>
      <c r="AT12143" s="7"/>
      <c r="AU12143" s="7"/>
      <c r="AV12143" s="234"/>
      <c r="AX12143" s="7"/>
      <c r="AY12143" s="7"/>
      <c r="AZ12143" s="7"/>
      <c r="BA12143" s="7"/>
      <c r="BB12143" s="7"/>
      <c r="BC12143" s="7"/>
      <c r="BD12143" s="7"/>
      <c r="BG12143" s="7"/>
      <c r="BH12143" s="7"/>
      <c r="BI12143" s="7"/>
      <c r="BJ12143" s="7"/>
      <c r="BK12143" s="7"/>
      <c r="BL12143" s="7"/>
      <c r="BM12143" s="7"/>
      <c r="BP12143" s="7"/>
      <c r="BQ12143" s="7"/>
      <c r="BR12143" s="7"/>
      <c r="BS12143" s="7"/>
      <c r="BT12143" s="7"/>
      <c r="BU12143" s="7"/>
      <c r="BV12143" s="7"/>
      <c r="BW12143" s="7"/>
    </row>
    <row r="12144" spans="43:75" x14ac:dyDescent="0.2">
      <c r="AQ12144" s="7"/>
      <c r="AR12144" s="7"/>
      <c r="AS12144" s="7"/>
      <c r="AT12144" s="7"/>
      <c r="AU12144" s="7"/>
      <c r="AV12144" s="234"/>
      <c r="AX12144" s="7"/>
      <c r="AY12144" s="7"/>
      <c r="AZ12144" s="7"/>
      <c r="BA12144" s="7"/>
      <c r="BB12144" s="7"/>
      <c r="BC12144" s="7"/>
      <c r="BD12144" s="7"/>
      <c r="BG12144" s="7"/>
      <c r="BH12144" s="7"/>
      <c r="BI12144" s="7"/>
      <c r="BJ12144" s="7"/>
      <c r="BK12144" s="7"/>
      <c r="BL12144" s="7"/>
      <c r="BM12144" s="7"/>
      <c r="BP12144" s="7"/>
      <c r="BQ12144" s="7"/>
      <c r="BR12144" s="7"/>
      <c r="BS12144" s="7"/>
      <c r="BT12144" s="7"/>
      <c r="BU12144" s="7"/>
      <c r="BV12144" s="7"/>
      <c r="BW12144" s="7"/>
    </row>
    <row r="12145" spans="43:75" x14ac:dyDescent="0.2">
      <c r="AQ12145" s="7"/>
      <c r="AR12145" s="7"/>
      <c r="AS12145" s="7"/>
      <c r="AT12145" s="7"/>
      <c r="AU12145" s="7"/>
      <c r="AV12145" s="234"/>
      <c r="AX12145" s="7"/>
      <c r="AY12145" s="7"/>
      <c r="AZ12145" s="7"/>
      <c r="BA12145" s="7"/>
      <c r="BB12145" s="7"/>
      <c r="BC12145" s="7"/>
      <c r="BD12145" s="7"/>
      <c r="BG12145" s="7"/>
      <c r="BH12145" s="7"/>
      <c r="BI12145" s="7"/>
      <c r="BJ12145" s="7"/>
      <c r="BK12145" s="7"/>
      <c r="BL12145" s="7"/>
      <c r="BM12145" s="7"/>
      <c r="BP12145" s="7"/>
      <c r="BQ12145" s="7"/>
      <c r="BR12145" s="7"/>
      <c r="BS12145" s="7"/>
      <c r="BT12145" s="7"/>
      <c r="BU12145" s="7"/>
      <c r="BV12145" s="7"/>
      <c r="BW12145" s="7"/>
    </row>
    <row r="12146" spans="43:75" x14ac:dyDescent="0.2">
      <c r="AQ12146" s="7"/>
      <c r="AR12146" s="7"/>
      <c r="AS12146" s="7"/>
      <c r="AT12146" s="7"/>
      <c r="AU12146" s="7"/>
      <c r="AV12146" s="234"/>
      <c r="AX12146" s="7"/>
      <c r="AY12146" s="7"/>
      <c r="AZ12146" s="7"/>
      <c r="BA12146" s="7"/>
      <c r="BB12146" s="7"/>
      <c r="BC12146" s="7"/>
      <c r="BD12146" s="7"/>
      <c r="BG12146" s="7"/>
      <c r="BH12146" s="7"/>
      <c r="BI12146" s="7"/>
      <c r="BJ12146" s="7"/>
      <c r="BK12146" s="7"/>
      <c r="BL12146" s="7"/>
      <c r="BM12146" s="7"/>
      <c r="BP12146" s="7"/>
      <c r="BQ12146" s="7"/>
      <c r="BR12146" s="7"/>
      <c r="BS12146" s="7"/>
      <c r="BT12146" s="7"/>
      <c r="BU12146" s="7"/>
      <c r="BV12146" s="7"/>
      <c r="BW12146" s="7"/>
    </row>
    <row r="12147" spans="43:75" x14ac:dyDescent="0.2">
      <c r="AQ12147" s="7"/>
      <c r="AR12147" s="7"/>
      <c r="AS12147" s="7"/>
      <c r="AT12147" s="7"/>
      <c r="AU12147" s="7"/>
      <c r="AV12147" s="234"/>
      <c r="AX12147" s="7"/>
      <c r="AY12147" s="7"/>
      <c r="AZ12147" s="7"/>
      <c r="BA12147" s="7"/>
      <c r="BB12147" s="7"/>
      <c r="BC12147" s="7"/>
      <c r="BD12147" s="7"/>
      <c r="BG12147" s="7"/>
      <c r="BH12147" s="7"/>
      <c r="BI12147" s="7"/>
      <c r="BJ12147" s="7"/>
      <c r="BK12147" s="7"/>
      <c r="BL12147" s="7"/>
      <c r="BM12147" s="7"/>
      <c r="BP12147" s="7"/>
      <c r="BQ12147" s="7"/>
      <c r="BR12147" s="7"/>
      <c r="BS12147" s="7"/>
      <c r="BT12147" s="7"/>
      <c r="BU12147" s="7"/>
      <c r="BV12147" s="7"/>
      <c r="BW12147" s="7"/>
    </row>
    <row r="12148" spans="43:75" x14ac:dyDescent="0.2">
      <c r="AQ12148" s="7"/>
      <c r="AR12148" s="7"/>
      <c r="AS12148" s="7"/>
      <c r="AT12148" s="7"/>
      <c r="AU12148" s="7"/>
      <c r="AV12148" s="234"/>
      <c r="AX12148" s="7"/>
      <c r="AY12148" s="7"/>
      <c r="AZ12148" s="7"/>
      <c r="BA12148" s="7"/>
      <c r="BB12148" s="7"/>
      <c r="BC12148" s="7"/>
      <c r="BD12148" s="7"/>
      <c r="BG12148" s="7"/>
      <c r="BH12148" s="7"/>
      <c r="BI12148" s="7"/>
      <c r="BJ12148" s="7"/>
      <c r="BK12148" s="7"/>
      <c r="BL12148" s="7"/>
      <c r="BM12148" s="7"/>
      <c r="BP12148" s="7"/>
      <c r="BQ12148" s="7"/>
      <c r="BR12148" s="7"/>
      <c r="BS12148" s="7"/>
      <c r="BT12148" s="7"/>
      <c r="BU12148" s="7"/>
      <c r="BV12148" s="7"/>
      <c r="BW12148" s="7"/>
    </row>
    <row r="12149" spans="43:75" x14ac:dyDescent="0.2">
      <c r="AQ12149" s="7"/>
      <c r="AR12149" s="7"/>
      <c r="AS12149" s="7"/>
      <c r="AT12149" s="7"/>
      <c r="AU12149" s="7"/>
      <c r="AV12149" s="234"/>
      <c r="AX12149" s="7"/>
      <c r="AY12149" s="7"/>
      <c r="AZ12149" s="7"/>
      <c r="BA12149" s="7"/>
      <c r="BB12149" s="7"/>
      <c r="BC12149" s="7"/>
      <c r="BD12149" s="7"/>
      <c r="BG12149" s="7"/>
      <c r="BH12149" s="7"/>
      <c r="BI12149" s="7"/>
      <c r="BJ12149" s="7"/>
      <c r="BK12149" s="7"/>
      <c r="BL12149" s="7"/>
      <c r="BM12149" s="7"/>
      <c r="BP12149" s="7"/>
      <c r="BQ12149" s="7"/>
      <c r="BR12149" s="7"/>
      <c r="BS12149" s="7"/>
      <c r="BT12149" s="7"/>
      <c r="BU12149" s="7"/>
      <c r="BV12149" s="7"/>
      <c r="BW12149" s="7"/>
    </row>
    <row r="12150" spans="43:75" x14ac:dyDescent="0.2">
      <c r="AQ12150" s="7"/>
      <c r="AR12150" s="7"/>
      <c r="AS12150" s="7"/>
      <c r="AT12150" s="7"/>
      <c r="AU12150" s="7"/>
      <c r="AV12150" s="234"/>
      <c r="AX12150" s="7"/>
      <c r="AY12150" s="7"/>
      <c r="AZ12150" s="7"/>
      <c r="BA12150" s="7"/>
      <c r="BB12150" s="7"/>
      <c r="BC12150" s="7"/>
      <c r="BD12150" s="7"/>
      <c r="BG12150" s="7"/>
      <c r="BH12150" s="7"/>
      <c r="BI12150" s="7"/>
      <c r="BJ12150" s="7"/>
      <c r="BK12150" s="7"/>
      <c r="BL12150" s="7"/>
      <c r="BM12150" s="7"/>
      <c r="BP12150" s="7"/>
      <c r="BQ12150" s="7"/>
      <c r="BR12150" s="7"/>
      <c r="BS12150" s="7"/>
      <c r="BT12150" s="7"/>
      <c r="BU12150" s="7"/>
      <c r="BV12150" s="7"/>
      <c r="BW12150" s="7"/>
    </row>
    <row r="12151" spans="43:75" x14ac:dyDescent="0.2">
      <c r="AQ12151" s="7"/>
      <c r="AR12151" s="7"/>
      <c r="AS12151" s="7"/>
      <c r="AT12151" s="7"/>
      <c r="AU12151" s="7"/>
      <c r="AV12151" s="234"/>
      <c r="AX12151" s="7"/>
      <c r="AY12151" s="7"/>
      <c r="AZ12151" s="7"/>
      <c r="BA12151" s="7"/>
      <c r="BB12151" s="7"/>
      <c r="BC12151" s="7"/>
      <c r="BD12151" s="7"/>
      <c r="BG12151" s="7"/>
      <c r="BH12151" s="7"/>
      <c r="BI12151" s="7"/>
      <c r="BJ12151" s="7"/>
      <c r="BK12151" s="7"/>
      <c r="BL12151" s="7"/>
      <c r="BM12151" s="7"/>
      <c r="BP12151" s="7"/>
      <c r="BQ12151" s="7"/>
      <c r="BR12151" s="7"/>
      <c r="BS12151" s="7"/>
      <c r="BT12151" s="7"/>
      <c r="BU12151" s="7"/>
      <c r="BV12151" s="7"/>
      <c r="BW12151" s="7"/>
    </row>
    <row r="12152" spans="43:75" x14ac:dyDescent="0.2">
      <c r="AQ12152" s="7"/>
      <c r="AR12152" s="7"/>
      <c r="AS12152" s="7"/>
      <c r="AT12152" s="7"/>
      <c r="AU12152" s="7"/>
      <c r="AV12152" s="234"/>
      <c r="AX12152" s="7"/>
      <c r="AY12152" s="7"/>
      <c r="AZ12152" s="7"/>
      <c r="BA12152" s="7"/>
      <c r="BB12152" s="7"/>
      <c r="BC12152" s="7"/>
      <c r="BD12152" s="7"/>
      <c r="BG12152" s="7"/>
      <c r="BH12152" s="7"/>
      <c r="BI12152" s="7"/>
      <c r="BJ12152" s="7"/>
      <c r="BK12152" s="7"/>
      <c r="BL12152" s="7"/>
      <c r="BM12152" s="7"/>
      <c r="BP12152" s="7"/>
      <c r="BQ12152" s="7"/>
      <c r="BR12152" s="7"/>
      <c r="BS12152" s="7"/>
      <c r="BT12152" s="7"/>
      <c r="BU12152" s="7"/>
      <c r="BV12152" s="7"/>
      <c r="BW12152" s="7"/>
    </row>
    <row r="12153" spans="43:75" x14ac:dyDescent="0.2">
      <c r="AQ12153" s="7"/>
      <c r="AR12153" s="7"/>
      <c r="AS12153" s="7"/>
      <c r="AT12153" s="7"/>
      <c r="AU12153" s="7"/>
      <c r="AV12153" s="234"/>
      <c r="AX12153" s="7"/>
      <c r="AY12153" s="7"/>
      <c r="AZ12153" s="7"/>
      <c r="BA12153" s="7"/>
      <c r="BB12153" s="7"/>
      <c r="BC12153" s="7"/>
      <c r="BD12153" s="7"/>
      <c r="BG12153" s="7"/>
      <c r="BH12153" s="7"/>
      <c r="BI12153" s="7"/>
      <c r="BJ12153" s="7"/>
      <c r="BK12153" s="7"/>
      <c r="BL12153" s="7"/>
      <c r="BM12153" s="7"/>
      <c r="BP12153" s="7"/>
      <c r="BQ12153" s="7"/>
      <c r="BR12153" s="7"/>
      <c r="BS12153" s="7"/>
      <c r="BT12153" s="7"/>
      <c r="BU12153" s="7"/>
      <c r="BV12153" s="7"/>
      <c r="BW12153" s="7"/>
    </row>
    <row r="12154" spans="43:75" x14ac:dyDescent="0.2">
      <c r="AQ12154" s="7"/>
      <c r="AR12154" s="7"/>
      <c r="AS12154" s="7"/>
      <c r="AT12154" s="7"/>
      <c r="AU12154" s="7"/>
      <c r="AV12154" s="234"/>
      <c r="AX12154" s="7"/>
      <c r="AY12154" s="7"/>
      <c r="AZ12154" s="7"/>
      <c r="BA12154" s="7"/>
      <c r="BB12154" s="7"/>
      <c r="BC12154" s="7"/>
      <c r="BD12154" s="7"/>
      <c r="BG12154" s="7"/>
      <c r="BH12154" s="7"/>
      <c r="BI12154" s="7"/>
      <c r="BJ12154" s="7"/>
      <c r="BK12154" s="7"/>
      <c r="BL12154" s="7"/>
      <c r="BM12154" s="7"/>
      <c r="BP12154" s="7"/>
      <c r="BQ12154" s="7"/>
      <c r="BR12154" s="7"/>
      <c r="BS12154" s="7"/>
      <c r="BT12154" s="7"/>
      <c r="BU12154" s="7"/>
      <c r="BV12154" s="7"/>
      <c r="BW12154" s="7"/>
    </row>
    <row r="12155" spans="43:75" x14ac:dyDescent="0.2">
      <c r="AQ12155" s="7"/>
      <c r="AR12155" s="7"/>
      <c r="AS12155" s="7"/>
      <c r="AT12155" s="7"/>
      <c r="AU12155" s="7"/>
      <c r="AV12155" s="234"/>
      <c r="AX12155" s="7"/>
      <c r="AY12155" s="7"/>
      <c r="AZ12155" s="7"/>
      <c r="BA12155" s="7"/>
      <c r="BB12155" s="7"/>
      <c r="BC12155" s="7"/>
      <c r="BD12155" s="7"/>
      <c r="BG12155" s="7"/>
      <c r="BH12155" s="7"/>
      <c r="BI12155" s="7"/>
      <c r="BJ12155" s="7"/>
      <c r="BK12155" s="7"/>
      <c r="BL12155" s="7"/>
      <c r="BM12155" s="7"/>
      <c r="BP12155" s="7"/>
      <c r="BQ12155" s="7"/>
      <c r="BR12155" s="7"/>
      <c r="BS12155" s="7"/>
      <c r="BT12155" s="7"/>
      <c r="BU12155" s="7"/>
      <c r="BV12155" s="7"/>
      <c r="BW12155" s="7"/>
    </row>
    <row r="12156" spans="43:75" x14ac:dyDescent="0.2">
      <c r="AQ12156" s="7"/>
      <c r="AR12156" s="7"/>
      <c r="AS12156" s="7"/>
      <c r="AT12156" s="7"/>
      <c r="AU12156" s="7"/>
      <c r="AV12156" s="234"/>
      <c r="AX12156" s="7"/>
      <c r="AY12156" s="7"/>
      <c r="AZ12156" s="7"/>
      <c r="BA12156" s="7"/>
      <c r="BB12156" s="7"/>
      <c r="BC12156" s="7"/>
      <c r="BD12156" s="7"/>
      <c r="BG12156" s="7"/>
      <c r="BH12156" s="7"/>
      <c r="BI12156" s="7"/>
      <c r="BJ12156" s="7"/>
      <c r="BK12156" s="7"/>
      <c r="BL12156" s="7"/>
      <c r="BM12156" s="7"/>
      <c r="BP12156" s="7"/>
      <c r="BQ12156" s="7"/>
      <c r="BR12156" s="7"/>
      <c r="BS12156" s="7"/>
      <c r="BT12156" s="7"/>
      <c r="BU12156" s="7"/>
      <c r="BV12156" s="7"/>
      <c r="BW12156" s="7"/>
    </row>
    <row r="12157" spans="43:75" x14ac:dyDescent="0.2">
      <c r="AQ12157" s="7"/>
      <c r="AR12157" s="7"/>
      <c r="AS12157" s="7"/>
      <c r="AT12157" s="7"/>
      <c r="AU12157" s="7"/>
      <c r="AV12157" s="234"/>
      <c r="AX12157" s="7"/>
      <c r="AY12157" s="7"/>
      <c r="AZ12157" s="7"/>
      <c r="BA12157" s="7"/>
      <c r="BB12157" s="7"/>
      <c r="BC12157" s="7"/>
      <c r="BD12157" s="7"/>
      <c r="BG12157" s="7"/>
      <c r="BH12157" s="7"/>
      <c r="BI12157" s="7"/>
      <c r="BJ12157" s="7"/>
      <c r="BK12157" s="7"/>
      <c r="BL12157" s="7"/>
      <c r="BM12157" s="7"/>
      <c r="BP12157" s="7"/>
      <c r="BQ12157" s="7"/>
      <c r="BR12157" s="7"/>
      <c r="BS12157" s="7"/>
      <c r="BT12157" s="7"/>
      <c r="BU12157" s="7"/>
      <c r="BV12157" s="7"/>
      <c r="BW12157" s="7"/>
    </row>
    <row r="12158" spans="43:75" x14ac:dyDescent="0.2">
      <c r="AQ12158" s="7"/>
      <c r="AR12158" s="7"/>
      <c r="AS12158" s="7"/>
      <c r="AT12158" s="7"/>
      <c r="AU12158" s="7"/>
      <c r="AV12158" s="234"/>
      <c r="AX12158" s="7"/>
      <c r="AY12158" s="7"/>
      <c r="AZ12158" s="7"/>
      <c r="BA12158" s="7"/>
      <c r="BB12158" s="7"/>
      <c r="BC12158" s="7"/>
      <c r="BD12158" s="7"/>
      <c r="BG12158" s="7"/>
      <c r="BH12158" s="7"/>
      <c r="BI12158" s="7"/>
      <c r="BJ12158" s="7"/>
      <c r="BK12158" s="7"/>
      <c r="BL12158" s="7"/>
      <c r="BM12158" s="7"/>
      <c r="BP12158" s="7"/>
      <c r="BQ12158" s="7"/>
      <c r="BR12158" s="7"/>
      <c r="BS12158" s="7"/>
      <c r="BT12158" s="7"/>
      <c r="BU12158" s="7"/>
      <c r="BV12158" s="7"/>
      <c r="BW12158" s="7"/>
    </row>
    <row r="12159" spans="43:75" x14ac:dyDescent="0.2">
      <c r="AQ12159" s="7"/>
      <c r="AR12159" s="7"/>
      <c r="AS12159" s="7"/>
      <c r="AT12159" s="7"/>
      <c r="AU12159" s="7"/>
      <c r="AV12159" s="234"/>
      <c r="AX12159" s="7"/>
      <c r="AY12159" s="7"/>
      <c r="AZ12159" s="7"/>
      <c r="BA12159" s="7"/>
      <c r="BB12159" s="7"/>
      <c r="BC12159" s="7"/>
      <c r="BD12159" s="7"/>
      <c r="BG12159" s="7"/>
      <c r="BH12159" s="7"/>
      <c r="BI12159" s="7"/>
      <c r="BJ12159" s="7"/>
      <c r="BK12159" s="7"/>
      <c r="BL12159" s="7"/>
      <c r="BM12159" s="7"/>
      <c r="BP12159" s="7"/>
      <c r="BQ12159" s="7"/>
      <c r="BR12159" s="7"/>
      <c r="BS12159" s="7"/>
      <c r="BT12159" s="7"/>
      <c r="BU12159" s="7"/>
      <c r="BV12159" s="7"/>
      <c r="BW12159" s="7"/>
    </row>
    <row r="12160" spans="43:75" x14ac:dyDescent="0.2">
      <c r="AQ12160" s="7"/>
      <c r="AR12160" s="7"/>
      <c r="AS12160" s="7"/>
      <c r="AT12160" s="7"/>
      <c r="AU12160" s="7"/>
      <c r="AV12160" s="234"/>
      <c r="AX12160" s="7"/>
      <c r="AY12160" s="7"/>
      <c r="AZ12160" s="7"/>
      <c r="BA12160" s="7"/>
      <c r="BB12160" s="7"/>
      <c r="BC12160" s="7"/>
      <c r="BD12160" s="7"/>
      <c r="BG12160" s="7"/>
      <c r="BH12160" s="7"/>
      <c r="BI12160" s="7"/>
      <c r="BJ12160" s="7"/>
      <c r="BK12160" s="7"/>
      <c r="BL12160" s="7"/>
      <c r="BM12160" s="7"/>
      <c r="BP12160" s="7"/>
      <c r="BQ12160" s="7"/>
      <c r="BR12160" s="7"/>
      <c r="BS12160" s="7"/>
      <c r="BT12160" s="7"/>
      <c r="BU12160" s="7"/>
      <c r="BV12160" s="7"/>
      <c r="BW12160" s="7"/>
    </row>
    <row r="12161" spans="43:75" x14ac:dyDescent="0.2">
      <c r="AQ12161" s="7"/>
      <c r="AR12161" s="7"/>
      <c r="AS12161" s="7"/>
      <c r="AT12161" s="7"/>
      <c r="AU12161" s="7"/>
      <c r="AV12161" s="234"/>
      <c r="AX12161" s="7"/>
      <c r="AY12161" s="7"/>
      <c r="AZ12161" s="7"/>
      <c r="BA12161" s="7"/>
      <c r="BB12161" s="7"/>
      <c r="BC12161" s="7"/>
      <c r="BD12161" s="7"/>
      <c r="BG12161" s="7"/>
      <c r="BH12161" s="7"/>
      <c r="BI12161" s="7"/>
      <c r="BJ12161" s="7"/>
      <c r="BK12161" s="7"/>
      <c r="BL12161" s="7"/>
      <c r="BM12161" s="7"/>
      <c r="BP12161" s="7"/>
      <c r="BQ12161" s="7"/>
      <c r="BR12161" s="7"/>
      <c r="BS12161" s="7"/>
      <c r="BT12161" s="7"/>
      <c r="BU12161" s="7"/>
      <c r="BV12161" s="7"/>
      <c r="BW12161" s="7"/>
    </row>
    <row r="12162" spans="43:75" x14ac:dyDescent="0.2">
      <c r="AQ12162" s="7"/>
      <c r="AR12162" s="7"/>
      <c r="AS12162" s="7"/>
      <c r="AT12162" s="7"/>
      <c r="AU12162" s="7"/>
      <c r="AV12162" s="234"/>
      <c r="AX12162" s="7"/>
      <c r="AY12162" s="7"/>
      <c r="AZ12162" s="7"/>
      <c r="BA12162" s="7"/>
      <c r="BB12162" s="7"/>
      <c r="BC12162" s="7"/>
      <c r="BD12162" s="7"/>
      <c r="BG12162" s="7"/>
      <c r="BH12162" s="7"/>
      <c r="BI12162" s="7"/>
      <c r="BJ12162" s="7"/>
      <c r="BK12162" s="7"/>
      <c r="BL12162" s="7"/>
      <c r="BM12162" s="7"/>
      <c r="BP12162" s="7"/>
      <c r="BQ12162" s="7"/>
      <c r="BR12162" s="7"/>
      <c r="BS12162" s="7"/>
      <c r="BT12162" s="7"/>
      <c r="BU12162" s="7"/>
      <c r="BV12162" s="7"/>
      <c r="BW12162" s="7"/>
    </row>
    <row r="12163" spans="43:75" x14ac:dyDescent="0.2">
      <c r="AQ12163" s="7"/>
      <c r="AR12163" s="7"/>
      <c r="AS12163" s="7"/>
      <c r="AT12163" s="7"/>
      <c r="AU12163" s="7"/>
      <c r="AV12163" s="234"/>
      <c r="AX12163" s="7"/>
      <c r="AY12163" s="7"/>
      <c r="AZ12163" s="7"/>
      <c r="BA12163" s="7"/>
      <c r="BB12163" s="7"/>
      <c r="BC12163" s="7"/>
      <c r="BD12163" s="7"/>
      <c r="BG12163" s="7"/>
      <c r="BH12163" s="7"/>
      <c r="BI12163" s="7"/>
      <c r="BJ12163" s="7"/>
      <c r="BK12163" s="7"/>
      <c r="BL12163" s="7"/>
      <c r="BM12163" s="7"/>
      <c r="BP12163" s="7"/>
      <c r="BQ12163" s="7"/>
      <c r="BR12163" s="7"/>
      <c r="BS12163" s="7"/>
      <c r="BT12163" s="7"/>
      <c r="BU12163" s="7"/>
      <c r="BV12163" s="7"/>
      <c r="BW12163" s="7"/>
    </row>
    <row r="12164" spans="43:75" x14ac:dyDescent="0.2">
      <c r="AQ12164" s="7"/>
      <c r="AR12164" s="7"/>
      <c r="AS12164" s="7"/>
      <c r="AT12164" s="7"/>
      <c r="AU12164" s="7"/>
      <c r="AV12164" s="234"/>
      <c r="AX12164" s="7"/>
      <c r="AY12164" s="7"/>
      <c r="AZ12164" s="7"/>
      <c r="BA12164" s="7"/>
      <c r="BB12164" s="7"/>
      <c r="BC12164" s="7"/>
      <c r="BD12164" s="7"/>
      <c r="BG12164" s="7"/>
      <c r="BH12164" s="7"/>
      <c r="BI12164" s="7"/>
      <c r="BJ12164" s="7"/>
      <c r="BK12164" s="7"/>
      <c r="BL12164" s="7"/>
      <c r="BM12164" s="7"/>
      <c r="BP12164" s="7"/>
      <c r="BQ12164" s="7"/>
      <c r="BR12164" s="7"/>
      <c r="BS12164" s="7"/>
      <c r="BT12164" s="7"/>
      <c r="BU12164" s="7"/>
      <c r="BV12164" s="7"/>
      <c r="BW12164" s="7"/>
    </row>
    <row r="12165" spans="43:75" x14ac:dyDescent="0.2">
      <c r="AQ12165" s="7"/>
      <c r="AR12165" s="7"/>
      <c r="AS12165" s="7"/>
      <c r="AT12165" s="7"/>
      <c r="AU12165" s="7"/>
      <c r="AV12165" s="234"/>
      <c r="AX12165" s="7"/>
      <c r="AY12165" s="7"/>
      <c r="AZ12165" s="7"/>
      <c r="BA12165" s="7"/>
      <c r="BB12165" s="7"/>
      <c r="BC12165" s="7"/>
      <c r="BD12165" s="7"/>
      <c r="BG12165" s="7"/>
      <c r="BH12165" s="7"/>
      <c r="BI12165" s="7"/>
      <c r="BJ12165" s="7"/>
      <c r="BK12165" s="7"/>
      <c r="BL12165" s="7"/>
      <c r="BM12165" s="7"/>
      <c r="BP12165" s="7"/>
      <c r="BQ12165" s="7"/>
      <c r="BR12165" s="7"/>
      <c r="BS12165" s="7"/>
      <c r="BT12165" s="7"/>
      <c r="BU12165" s="7"/>
      <c r="BV12165" s="7"/>
      <c r="BW12165" s="7"/>
    </row>
    <row r="12166" spans="43:75" x14ac:dyDescent="0.2">
      <c r="AQ12166" s="7"/>
      <c r="AR12166" s="7"/>
      <c r="AS12166" s="7"/>
      <c r="AT12166" s="7"/>
      <c r="AU12166" s="7"/>
      <c r="AV12166" s="234"/>
      <c r="AX12166" s="7"/>
      <c r="AY12166" s="7"/>
      <c r="AZ12166" s="7"/>
      <c r="BA12166" s="7"/>
      <c r="BB12166" s="7"/>
      <c r="BC12166" s="7"/>
      <c r="BD12166" s="7"/>
      <c r="BG12166" s="7"/>
      <c r="BH12166" s="7"/>
      <c r="BI12166" s="7"/>
      <c r="BJ12166" s="7"/>
      <c r="BK12166" s="7"/>
      <c r="BL12166" s="7"/>
      <c r="BM12166" s="7"/>
      <c r="BP12166" s="7"/>
      <c r="BQ12166" s="7"/>
      <c r="BR12166" s="7"/>
      <c r="BS12166" s="7"/>
      <c r="BT12166" s="7"/>
      <c r="BU12166" s="7"/>
      <c r="BV12166" s="7"/>
      <c r="BW12166" s="7"/>
    </row>
    <row r="12167" spans="43:75" x14ac:dyDescent="0.2">
      <c r="AQ12167" s="7"/>
      <c r="AR12167" s="7"/>
      <c r="AS12167" s="7"/>
      <c r="AT12167" s="7"/>
      <c r="AU12167" s="7"/>
      <c r="AV12167" s="234"/>
      <c r="AX12167" s="7"/>
      <c r="AY12167" s="7"/>
      <c r="AZ12167" s="7"/>
      <c r="BA12167" s="7"/>
      <c r="BB12167" s="7"/>
      <c r="BC12167" s="7"/>
      <c r="BD12167" s="7"/>
      <c r="BG12167" s="7"/>
      <c r="BH12167" s="7"/>
      <c r="BI12167" s="7"/>
      <c r="BJ12167" s="7"/>
      <c r="BK12167" s="7"/>
      <c r="BL12167" s="7"/>
      <c r="BM12167" s="7"/>
      <c r="BP12167" s="7"/>
      <c r="BQ12167" s="7"/>
      <c r="BR12167" s="7"/>
      <c r="BS12167" s="7"/>
      <c r="BT12167" s="7"/>
      <c r="BU12167" s="7"/>
      <c r="BV12167" s="7"/>
      <c r="BW12167" s="7"/>
    </row>
    <row r="12168" spans="43:75" x14ac:dyDescent="0.2">
      <c r="AQ12168" s="7"/>
      <c r="AR12168" s="7"/>
      <c r="AS12168" s="7"/>
      <c r="AT12168" s="7"/>
      <c r="AU12168" s="7"/>
      <c r="AV12168" s="234"/>
      <c r="AX12168" s="7"/>
      <c r="AY12168" s="7"/>
      <c r="AZ12168" s="7"/>
      <c r="BA12168" s="7"/>
      <c r="BB12168" s="7"/>
      <c r="BC12168" s="7"/>
      <c r="BD12168" s="7"/>
      <c r="BG12168" s="7"/>
      <c r="BH12168" s="7"/>
      <c r="BI12168" s="7"/>
      <c r="BJ12168" s="7"/>
      <c r="BK12168" s="7"/>
      <c r="BL12168" s="7"/>
      <c r="BM12168" s="7"/>
      <c r="BP12168" s="7"/>
      <c r="BQ12168" s="7"/>
      <c r="BR12168" s="7"/>
      <c r="BS12168" s="7"/>
      <c r="BT12168" s="7"/>
      <c r="BU12168" s="7"/>
      <c r="BV12168" s="7"/>
      <c r="BW12168" s="7"/>
    </row>
    <row r="12169" spans="43:75" x14ac:dyDescent="0.2">
      <c r="AQ12169" s="7"/>
      <c r="AR12169" s="7"/>
      <c r="AS12169" s="7"/>
      <c r="AT12169" s="7"/>
      <c r="AU12169" s="7"/>
      <c r="AV12169" s="234"/>
      <c r="AX12169" s="7"/>
      <c r="AY12169" s="7"/>
      <c r="AZ12169" s="7"/>
      <c r="BA12169" s="7"/>
      <c r="BB12169" s="7"/>
      <c r="BC12169" s="7"/>
      <c r="BD12169" s="7"/>
      <c r="BG12169" s="7"/>
      <c r="BH12169" s="7"/>
      <c r="BI12169" s="7"/>
      <c r="BJ12169" s="7"/>
      <c r="BK12169" s="7"/>
      <c r="BL12169" s="7"/>
      <c r="BM12169" s="7"/>
      <c r="BP12169" s="7"/>
      <c r="BQ12169" s="7"/>
      <c r="BR12169" s="7"/>
      <c r="BS12169" s="7"/>
      <c r="BT12169" s="7"/>
      <c r="BU12169" s="7"/>
      <c r="BV12169" s="7"/>
      <c r="BW12169" s="7"/>
    </row>
    <row r="12170" spans="43:75" x14ac:dyDescent="0.2">
      <c r="AQ12170" s="7"/>
      <c r="AR12170" s="7"/>
      <c r="AS12170" s="7"/>
      <c r="AT12170" s="7"/>
      <c r="AU12170" s="7"/>
      <c r="AV12170" s="234"/>
      <c r="AX12170" s="7"/>
      <c r="AY12170" s="7"/>
      <c r="AZ12170" s="7"/>
      <c r="BA12170" s="7"/>
      <c r="BB12170" s="7"/>
      <c r="BC12170" s="7"/>
      <c r="BD12170" s="7"/>
      <c r="BG12170" s="7"/>
      <c r="BH12170" s="7"/>
      <c r="BI12170" s="7"/>
      <c r="BJ12170" s="7"/>
      <c r="BK12170" s="7"/>
      <c r="BL12170" s="7"/>
      <c r="BM12170" s="7"/>
      <c r="BP12170" s="7"/>
      <c r="BQ12170" s="7"/>
      <c r="BR12170" s="7"/>
      <c r="BS12170" s="7"/>
      <c r="BT12170" s="7"/>
      <c r="BU12170" s="7"/>
      <c r="BV12170" s="7"/>
      <c r="BW12170" s="7"/>
    </row>
    <row r="12171" spans="43:75" x14ac:dyDescent="0.2">
      <c r="AQ12171" s="7"/>
      <c r="AR12171" s="7"/>
      <c r="AS12171" s="7"/>
      <c r="AT12171" s="7"/>
      <c r="AU12171" s="7"/>
      <c r="AV12171" s="234"/>
      <c r="AX12171" s="7"/>
      <c r="AY12171" s="7"/>
      <c r="AZ12171" s="7"/>
      <c r="BA12171" s="7"/>
      <c r="BB12171" s="7"/>
      <c r="BC12171" s="7"/>
      <c r="BD12171" s="7"/>
      <c r="BG12171" s="7"/>
      <c r="BH12171" s="7"/>
      <c r="BI12171" s="7"/>
      <c r="BJ12171" s="7"/>
      <c r="BK12171" s="7"/>
      <c r="BL12171" s="7"/>
      <c r="BM12171" s="7"/>
      <c r="BP12171" s="7"/>
      <c r="BQ12171" s="7"/>
      <c r="BR12171" s="7"/>
      <c r="BS12171" s="7"/>
      <c r="BT12171" s="7"/>
      <c r="BU12171" s="7"/>
      <c r="BV12171" s="7"/>
      <c r="BW12171" s="7"/>
    </row>
    <row r="12172" spans="43:75" x14ac:dyDescent="0.2">
      <c r="AQ12172" s="7"/>
      <c r="AR12172" s="7"/>
      <c r="AS12172" s="7"/>
      <c r="AT12172" s="7"/>
      <c r="AU12172" s="7"/>
      <c r="AV12172" s="234"/>
      <c r="AX12172" s="7"/>
      <c r="AY12172" s="7"/>
      <c r="AZ12172" s="7"/>
      <c r="BA12172" s="7"/>
      <c r="BB12172" s="7"/>
      <c r="BC12172" s="7"/>
      <c r="BD12172" s="7"/>
      <c r="BG12172" s="7"/>
      <c r="BH12172" s="7"/>
      <c r="BI12172" s="7"/>
      <c r="BJ12172" s="7"/>
      <c r="BK12172" s="7"/>
      <c r="BL12172" s="7"/>
      <c r="BM12172" s="7"/>
      <c r="BP12172" s="7"/>
      <c r="BQ12172" s="7"/>
      <c r="BR12172" s="7"/>
      <c r="BS12172" s="7"/>
      <c r="BT12172" s="7"/>
      <c r="BU12172" s="7"/>
      <c r="BV12172" s="7"/>
      <c r="BW12172" s="7"/>
    </row>
    <row r="12173" spans="43:75" x14ac:dyDescent="0.2">
      <c r="AQ12173" s="7"/>
      <c r="AR12173" s="7"/>
      <c r="AS12173" s="7"/>
      <c r="AT12173" s="7"/>
      <c r="AU12173" s="7"/>
      <c r="AV12173" s="234"/>
      <c r="AX12173" s="7"/>
      <c r="AY12173" s="7"/>
      <c r="AZ12173" s="7"/>
      <c r="BA12173" s="7"/>
      <c r="BB12173" s="7"/>
      <c r="BC12173" s="7"/>
      <c r="BD12173" s="7"/>
      <c r="BG12173" s="7"/>
      <c r="BH12173" s="7"/>
      <c r="BI12173" s="7"/>
      <c r="BJ12173" s="7"/>
      <c r="BK12173" s="7"/>
      <c r="BL12173" s="7"/>
      <c r="BM12173" s="7"/>
      <c r="BP12173" s="7"/>
      <c r="BQ12173" s="7"/>
      <c r="BR12173" s="7"/>
      <c r="BS12173" s="7"/>
      <c r="BT12173" s="7"/>
      <c r="BU12173" s="7"/>
      <c r="BV12173" s="7"/>
      <c r="BW12173" s="7"/>
    </row>
    <row r="12174" spans="43:75" x14ac:dyDescent="0.2">
      <c r="AQ12174" s="7"/>
      <c r="AR12174" s="7"/>
      <c r="AS12174" s="7"/>
      <c r="AT12174" s="7"/>
      <c r="AU12174" s="7"/>
      <c r="AV12174" s="234"/>
      <c r="AX12174" s="7"/>
      <c r="AY12174" s="7"/>
      <c r="AZ12174" s="7"/>
      <c r="BA12174" s="7"/>
      <c r="BB12174" s="7"/>
      <c r="BC12174" s="7"/>
      <c r="BD12174" s="7"/>
      <c r="BG12174" s="7"/>
      <c r="BH12174" s="7"/>
      <c r="BI12174" s="7"/>
      <c r="BJ12174" s="7"/>
      <c r="BK12174" s="7"/>
      <c r="BL12174" s="7"/>
      <c r="BM12174" s="7"/>
      <c r="BP12174" s="7"/>
      <c r="BQ12174" s="7"/>
      <c r="BR12174" s="7"/>
      <c r="BS12174" s="7"/>
      <c r="BT12174" s="7"/>
      <c r="BU12174" s="7"/>
      <c r="BV12174" s="7"/>
      <c r="BW12174" s="7"/>
    </row>
    <row r="12175" spans="43:75" x14ac:dyDescent="0.2">
      <c r="AQ12175" s="7"/>
      <c r="AR12175" s="7"/>
      <c r="AS12175" s="7"/>
      <c r="AT12175" s="7"/>
      <c r="AU12175" s="7"/>
      <c r="AV12175" s="234"/>
      <c r="AX12175" s="7"/>
      <c r="AY12175" s="7"/>
      <c r="AZ12175" s="7"/>
      <c r="BA12175" s="7"/>
      <c r="BB12175" s="7"/>
      <c r="BC12175" s="7"/>
      <c r="BD12175" s="7"/>
      <c r="BG12175" s="7"/>
      <c r="BH12175" s="7"/>
      <c r="BI12175" s="7"/>
      <c r="BJ12175" s="7"/>
      <c r="BK12175" s="7"/>
      <c r="BL12175" s="7"/>
      <c r="BM12175" s="7"/>
      <c r="BP12175" s="7"/>
      <c r="BQ12175" s="7"/>
      <c r="BR12175" s="7"/>
      <c r="BS12175" s="7"/>
      <c r="BT12175" s="7"/>
      <c r="BU12175" s="7"/>
      <c r="BV12175" s="7"/>
      <c r="BW12175" s="7"/>
    </row>
    <row r="12176" spans="43:75" x14ac:dyDescent="0.2">
      <c r="AQ12176" s="7"/>
      <c r="AR12176" s="7"/>
      <c r="AS12176" s="7"/>
      <c r="AT12176" s="7"/>
      <c r="AU12176" s="7"/>
      <c r="AV12176" s="234"/>
      <c r="AX12176" s="7"/>
      <c r="AY12176" s="7"/>
      <c r="AZ12176" s="7"/>
      <c r="BA12176" s="7"/>
      <c r="BB12176" s="7"/>
      <c r="BC12176" s="7"/>
      <c r="BD12176" s="7"/>
      <c r="BG12176" s="7"/>
      <c r="BH12176" s="7"/>
      <c r="BI12176" s="7"/>
      <c r="BJ12176" s="7"/>
      <c r="BK12176" s="7"/>
      <c r="BL12176" s="7"/>
      <c r="BM12176" s="7"/>
      <c r="BP12176" s="7"/>
      <c r="BQ12176" s="7"/>
      <c r="BR12176" s="7"/>
      <c r="BS12176" s="7"/>
      <c r="BT12176" s="7"/>
      <c r="BU12176" s="7"/>
      <c r="BV12176" s="7"/>
      <c r="BW12176" s="7"/>
    </row>
    <row r="12177" spans="43:75" x14ac:dyDescent="0.2">
      <c r="AQ12177" s="7"/>
      <c r="AR12177" s="7"/>
      <c r="AS12177" s="7"/>
      <c r="AT12177" s="7"/>
      <c r="AU12177" s="7"/>
      <c r="AV12177" s="234"/>
      <c r="AX12177" s="7"/>
      <c r="AY12177" s="7"/>
      <c r="AZ12177" s="7"/>
      <c r="BA12177" s="7"/>
      <c r="BB12177" s="7"/>
      <c r="BC12177" s="7"/>
      <c r="BD12177" s="7"/>
      <c r="BG12177" s="7"/>
      <c r="BH12177" s="7"/>
      <c r="BI12177" s="7"/>
      <c r="BJ12177" s="7"/>
      <c r="BK12177" s="7"/>
      <c r="BL12177" s="7"/>
      <c r="BM12177" s="7"/>
      <c r="BP12177" s="7"/>
      <c r="BQ12177" s="7"/>
      <c r="BR12177" s="7"/>
      <c r="BS12177" s="7"/>
      <c r="BT12177" s="7"/>
      <c r="BU12177" s="7"/>
      <c r="BV12177" s="7"/>
      <c r="BW12177" s="7"/>
    </row>
    <row r="12178" spans="43:75" x14ac:dyDescent="0.2">
      <c r="AQ12178" s="7"/>
      <c r="AR12178" s="7"/>
      <c r="AS12178" s="7"/>
      <c r="AT12178" s="7"/>
      <c r="AU12178" s="7"/>
      <c r="AV12178" s="234"/>
      <c r="AX12178" s="7"/>
      <c r="AY12178" s="7"/>
      <c r="AZ12178" s="7"/>
      <c r="BA12178" s="7"/>
      <c r="BB12178" s="7"/>
      <c r="BC12178" s="7"/>
      <c r="BD12178" s="7"/>
      <c r="BG12178" s="7"/>
      <c r="BH12178" s="7"/>
      <c r="BI12178" s="7"/>
      <c r="BJ12178" s="7"/>
      <c r="BK12178" s="7"/>
      <c r="BL12178" s="7"/>
      <c r="BM12178" s="7"/>
      <c r="BP12178" s="7"/>
      <c r="BQ12178" s="7"/>
      <c r="BR12178" s="7"/>
      <c r="BS12178" s="7"/>
      <c r="BT12178" s="7"/>
      <c r="BU12178" s="7"/>
      <c r="BV12178" s="7"/>
      <c r="BW12178" s="7"/>
    </row>
    <row r="12179" spans="43:75" x14ac:dyDescent="0.2">
      <c r="AQ12179" s="7"/>
      <c r="AR12179" s="7"/>
      <c r="AS12179" s="7"/>
      <c r="AT12179" s="7"/>
      <c r="AU12179" s="7"/>
      <c r="AV12179" s="234"/>
      <c r="AX12179" s="7"/>
      <c r="AY12179" s="7"/>
      <c r="AZ12179" s="7"/>
      <c r="BA12179" s="7"/>
      <c r="BB12179" s="7"/>
      <c r="BC12179" s="7"/>
      <c r="BD12179" s="7"/>
      <c r="BG12179" s="7"/>
      <c r="BH12179" s="7"/>
      <c r="BI12179" s="7"/>
      <c r="BJ12179" s="7"/>
      <c r="BK12179" s="7"/>
      <c r="BL12179" s="7"/>
      <c r="BM12179" s="7"/>
      <c r="BP12179" s="7"/>
      <c r="BQ12179" s="7"/>
      <c r="BR12179" s="7"/>
      <c r="BS12179" s="7"/>
      <c r="BT12179" s="7"/>
      <c r="BU12179" s="7"/>
      <c r="BV12179" s="7"/>
      <c r="BW12179" s="7"/>
    </row>
    <row r="12180" spans="43:75" x14ac:dyDescent="0.2">
      <c r="AQ12180" s="7"/>
      <c r="AR12180" s="7"/>
      <c r="AS12180" s="7"/>
      <c r="AT12180" s="7"/>
      <c r="AU12180" s="7"/>
      <c r="AV12180" s="234"/>
      <c r="AX12180" s="7"/>
      <c r="AY12180" s="7"/>
      <c r="AZ12180" s="7"/>
      <c r="BA12180" s="7"/>
      <c r="BB12180" s="7"/>
      <c r="BC12180" s="7"/>
      <c r="BD12180" s="7"/>
      <c r="BG12180" s="7"/>
      <c r="BH12180" s="7"/>
      <c r="BI12180" s="7"/>
      <c r="BJ12180" s="7"/>
      <c r="BK12180" s="7"/>
      <c r="BL12180" s="7"/>
      <c r="BM12180" s="7"/>
      <c r="BP12180" s="7"/>
      <c r="BQ12180" s="7"/>
      <c r="BR12180" s="7"/>
      <c r="BS12180" s="7"/>
      <c r="BT12180" s="7"/>
      <c r="BU12180" s="7"/>
      <c r="BV12180" s="7"/>
      <c r="BW12180" s="7"/>
    </row>
    <row r="12181" spans="43:75" x14ac:dyDescent="0.2">
      <c r="AQ12181" s="7"/>
      <c r="AR12181" s="7"/>
      <c r="AS12181" s="7"/>
      <c r="AT12181" s="7"/>
      <c r="AU12181" s="7"/>
      <c r="AV12181" s="234"/>
      <c r="AX12181" s="7"/>
      <c r="AY12181" s="7"/>
      <c r="AZ12181" s="7"/>
      <c r="BA12181" s="7"/>
      <c r="BB12181" s="7"/>
      <c r="BC12181" s="7"/>
      <c r="BD12181" s="7"/>
      <c r="BG12181" s="7"/>
      <c r="BH12181" s="7"/>
      <c r="BI12181" s="7"/>
      <c r="BJ12181" s="7"/>
      <c r="BK12181" s="7"/>
      <c r="BL12181" s="7"/>
      <c r="BM12181" s="7"/>
      <c r="BP12181" s="7"/>
      <c r="BQ12181" s="7"/>
      <c r="BR12181" s="7"/>
      <c r="BS12181" s="7"/>
      <c r="BT12181" s="7"/>
      <c r="BU12181" s="7"/>
      <c r="BV12181" s="7"/>
      <c r="BW12181" s="7"/>
    </row>
    <row r="12182" spans="43:75" x14ac:dyDescent="0.2">
      <c r="AQ12182" s="7"/>
      <c r="AR12182" s="7"/>
      <c r="AS12182" s="7"/>
      <c r="AT12182" s="7"/>
      <c r="AU12182" s="7"/>
      <c r="AV12182" s="234"/>
      <c r="AX12182" s="7"/>
      <c r="AY12182" s="7"/>
      <c r="AZ12182" s="7"/>
      <c r="BA12182" s="7"/>
      <c r="BB12182" s="7"/>
      <c r="BC12182" s="7"/>
      <c r="BD12182" s="7"/>
      <c r="BG12182" s="7"/>
      <c r="BH12182" s="7"/>
      <c r="BI12182" s="7"/>
      <c r="BJ12182" s="7"/>
      <c r="BK12182" s="7"/>
      <c r="BL12182" s="7"/>
      <c r="BM12182" s="7"/>
      <c r="BP12182" s="7"/>
      <c r="BQ12182" s="7"/>
      <c r="BR12182" s="7"/>
      <c r="BS12182" s="7"/>
      <c r="BT12182" s="7"/>
      <c r="BU12182" s="7"/>
      <c r="BV12182" s="7"/>
      <c r="BW12182" s="7"/>
    </row>
    <row r="12183" spans="43:75" x14ac:dyDescent="0.2">
      <c r="AQ12183" s="7"/>
      <c r="AR12183" s="7"/>
      <c r="AS12183" s="7"/>
      <c r="AT12183" s="7"/>
      <c r="AU12183" s="7"/>
      <c r="AV12183" s="234"/>
      <c r="AX12183" s="7"/>
      <c r="AY12183" s="7"/>
      <c r="AZ12183" s="7"/>
      <c r="BA12183" s="7"/>
      <c r="BB12183" s="7"/>
      <c r="BC12183" s="7"/>
      <c r="BD12183" s="7"/>
      <c r="BG12183" s="7"/>
      <c r="BH12183" s="7"/>
      <c r="BI12183" s="7"/>
      <c r="BJ12183" s="7"/>
      <c r="BK12183" s="7"/>
      <c r="BL12183" s="7"/>
      <c r="BM12183" s="7"/>
      <c r="BP12183" s="7"/>
      <c r="BQ12183" s="7"/>
      <c r="BR12183" s="7"/>
      <c r="BS12183" s="7"/>
      <c r="BT12183" s="7"/>
      <c r="BU12183" s="7"/>
      <c r="BV12183" s="7"/>
      <c r="BW12183" s="7"/>
    </row>
    <row r="12184" spans="43:75" x14ac:dyDescent="0.2">
      <c r="AQ12184" s="7"/>
      <c r="AR12184" s="7"/>
      <c r="AS12184" s="7"/>
      <c r="AT12184" s="7"/>
      <c r="AU12184" s="7"/>
      <c r="AV12184" s="234"/>
      <c r="AX12184" s="7"/>
      <c r="AY12184" s="7"/>
      <c r="AZ12184" s="7"/>
      <c r="BA12184" s="7"/>
      <c r="BB12184" s="7"/>
      <c r="BC12184" s="7"/>
      <c r="BD12184" s="7"/>
      <c r="BG12184" s="7"/>
      <c r="BH12184" s="7"/>
      <c r="BI12184" s="7"/>
      <c r="BJ12184" s="7"/>
      <c r="BK12184" s="7"/>
      <c r="BL12184" s="7"/>
      <c r="BM12184" s="7"/>
      <c r="BP12184" s="7"/>
      <c r="BQ12184" s="7"/>
      <c r="BR12184" s="7"/>
      <c r="BS12184" s="7"/>
      <c r="BT12184" s="7"/>
      <c r="BU12184" s="7"/>
      <c r="BV12184" s="7"/>
      <c r="BW12184" s="7"/>
    </row>
    <row r="12185" spans="43:75" x14ac:dyDescent="0.2">
      <c r="AQ12185" s="7"/>
      <c r="AR12185" s="7"/>
      <c r="AS12185" s="7"/>
      <c r="AT12185" s="7"/>
      <c r="AU12185" s="7"/>
      <c r="AV12185" s="234"/>
      <c r="AX12185" s="7"/>
      <c r="AY12185" s="7"/>
      <c r="AZ12185" s="7"/>
      <c r="BA12185" s="7"/>
      <c r="BB12185" s="7"/>
      <c r="BC12185" s="7"/>
      <c r="BD12185" s="7"/>
      <c r="BG12185" s="7"/>
      <c r="BH12185" s="7"/>
      <c r="BI12185" s="7"/>
      <c r="BJ12185" s="7"/>
      <c r="BK12185" s="7"/>
      <c r="BL12185" s="7"/>
      <c r="BM12185" s="7"/>
      <c r="BP12185" s="7"/>
      <c r="BQ12185" s="7"/>
      <c r="BR12185" s="7"/>
      <c r="BS12185" s="7"/>
      <c r="BT12185" s="7"/>
      <c r="BU12185" s="7"/>
      <c r="BV12185" s="7"/>
      <c r="BW12185" s="7"/>
    </row>
    <row r="12186" spans="43:75" x14ac:dyDescent="0.2">
      <c r="AQ12186" s="7"/>
      <c r="AR12186" s="7"/>
      <c r="AS12186" s="7"/>
      <c r="AT12186" s="7"/>
      <c r="AU12186" s="7"/>
      <c r="AV12186" s="234"/>
      <c r="AX12186" s="7"/>
      <c r="AY12186" s="7"/>
      <c r="AZ12186" s="7"/>
      <c r="BA12186" s="7"/>
      <c r="BB12186" s="7"/>
      <c r="BC12186" s="7"/>
      <c r="BD12186" s="7"/>
      <c r="BG12186" s="7"/>
      <c r="BH12186" s="7"/>
      <c r="BI12186" s="7"/>
      <c r="BJ12186" s="7"/>
      <c r="BK12186" s="7"/>
      <c r="BL12186" s="7"/>
      <c r="BM12186" s="7"/>
      <c r="BP12186" s="7"/>
      <c r="BQ12186" s="7"/>
      <c r="BR12186" s="7"/>
      <c r="BS12186" s="7"/>
      <c r="BT12186" s="7"/>
      <c r="BU12186" s="7"/>
      <c r="BV12186" s="7"/>
      <c r="BW12186" s="7"/>
    </row>
    <row r="12187" spans="43:75" x14ac:dyDescent="0.2">
      <c r="AQ12187" s="7"/>
      <c r="AR12187" s="7"/>
      <c r="AS12187" s="7"/>
      <c r="AT12187" s="7"/>
      <c r="AU12187" s="7"/>
      <c r="AV12187" s="234"/>
      <c r="AX12187" s="7"/>
      <c r="AY12187" s="7"/>
      <c r="AZ12187" s="7"/>
      <c r="BA12187" s="7"/>
      <c r="BB12187" s="7"/>
      <c r="BC12187" s="7"/>
      <c r="BD12187" s="7"/>
      <c r="BG12187" s="7"/>
      <c r="BH12187" s="7"/>
      <c r="BI12187" s="7"/>
      <c r="BJ12187" s="7"/>
      <c r="BK12187" s="7"/>
      <c r="BL12187" s="7"/>
      <c r="BM12187" s="7"/>
      <c r="BP12187" s="7"/>
      <c r="BQ12187" s="7"/>
      <c r="BR12187" s="7"/>
      <c r="BS12187" s="7"/>
      <c r="BT12187" s="7"/>
      <c r="BU12187" s="7"/>
      <c r="BV12187" s="7"/>
      <c r="BW12187" s="7"/>
    </row>
    <row r="12188" spans="43:75" x14ac:dyDescent="0.2">
      <c r="AQ12188" s="7"/>
      <c r="AR12188" s="7"/>
      <c r="AS12188" s="7"/>
      <c r="AT12188" s="7"/>
      <c r="AU12188" s="7"/>
      <c r="AV12188" s="234"/>
      <c r="AX12188" s="7"/>
      <c r="AY12188" s="7"/>
      <c r="AZ12188" s="7"/>
      <c r="BA12188" s="7"/>
      <c r="BB12188" s="7"/>
      <c r="BC12188" s="7"/>
      <c r="BD12188" s="7"/>
      <c r="BG12188" s="7"/>
      <c r="BH12188" s="7"/>
      <c r="BI12188" s="7"/>
      <c r="BJ12188" s="7"/>
      <c r="BK12188" s="7"/>
      <c r="BL12188" s="7"/>
      <c r="BM12188" s="7"/>
      <c r="BP12188" s="7"/>
      <c r="BQ12188" s="7"/>
      <c r="BR12188" s="7"/>
      <c r="BS12188" s="7"/>
      <c r="BT12188" s="7"/>
      <c r="BU12188" s="7"/>
      <c r="BV12188" s="7"/>
      <c r="BW12188" s="7"/>
    </row>
    <row r="12189" spans="43:75" x14ac:dyDescent="0.2">
      <c r="AQ12189" s="7"/>
      <c r="AR12189" s="7"/>
      <c r="AS12189" s="7"/>
      <c r="AT12189" s="7"/>
      <c r="AU12189" s="7"/>
      <c r="AV12189" s="234"/>
      <c r="AX12189" s="7"/>
      <c r="AY12189" s="7"/>
      <c r="AZ12189" s="7"/>
      <c r="BA12189" s="7"/>
      <c r="BB12189" s="7"/>
      <c r="BC12189" s="7"/>
      <c r="BD12189" s="7"/>
      <c r="BG12189" s="7"/>
      <c r="BH12189" s="7"/>
      <c r="BI12189" s="7"/>
      <c r="BJ12189" s="7"/>
      <c r="BK12189" s="7"/>
      <c r="BL12189" s="7"/>
      <c r="BM12189" s="7"/>
      <c r="BP12189" s="7"/>
      <c r="BQ12189" s="7"/>
      <c r="BR12189" s="7"/>
      <c r="BS12189" s="7"/>
      <c r="BT12189" s="7"/>
      <c r="BU12189" s="7"/>
      <c r="BV12189" s="7"/>
      <c r="BW12189" s="7"/>
    </row>
    <row r="12190" spans="43:75" x14ac:dyDescent="0.2">
      <c r="AQ12190" s="7"/>
      <c r="AR12190" s="7"/>
      <c r="AS12190" s="7"/>
      <c r="AT12190" s="7"/>
      <c r="AU12190" s="7"/>
      <c r="AV12190" s="234"/>
      <c r="AX12190" s="7"/>
      <c r="AY12190" s="7"/>
      <c r="AZ12190" s="7"/>
      <c r="BA12190" s="7"/>
      <c r="BB12190" s="7"/>
      <c r="BC12190" s="7"/>
      <c r="BD12190" s="7"/>
      <c r="BG12190" s="7"/>
      <c r="BH12190" s="7"/>
      <c r="BI12190" s="7"/>
      <c r="BJ12190" s="7"/>
      <c r="BK12190" s="7"/>
      <c r="BL12190" s="7"/>
      <c r="BM12190" s="7"/>
      <c r="BP12190" s="7"/>
      <c r="BQ12190" s="7"/>
      <c r="BR12190" s="7"/>
      <c r="BS12190" s="7"/>
      <c r="BT12190" s="7"/>
      <c r="BU12190" s="7"/>
      <c r="BV12190" s="7"/>
      <c r="BW12190" s="7"/>
    </row>
    <row r="12191" spans="43:75" x14ac:dyDescent="0.2">
      <c r="AQ12191" s="7"/>
      <c r="AR12191" s="7"/>
      <c r="AS12191" s="7"/>
      <c r="AT12191" s="7"/>
      <c r="AU12191" s="7"/>
      <c r="AV12191" s="234"/>
      <c r="AX12191" s="7"/>
      <c r="AY12191" s="7"/>
      <c r="AZ12191" s="7"/>
      <c r="BA12191" s="7"/>
      <c r="BB12191" s="7"/>
      <c r="BC12191" s="7"/>
      <c r="BD12191" s="7"/>
      <c r="BG12191" s="7"/>
      <c r="BH12191" s="7"/>
      <c r="BI12191" s="7"/>
      <c r="BJ12191" s="7"/>
      <c r="BK12191" s="7"/>
      <c r="BL12191" s="7"/>
      <c r="BM12191" s="7"/>
      <c r="BP12191" s="7"/>
      <c r="BQ12191" s="7"/>
      <c r="BR12191" s="7"/>
      <c r="BS12191" s="7"/>
      <c r="BT12191" s="7"/>
      <c r="BU12191" s="7"/>
      <c r="BV12191" s="7"/>
      <c r="BW12191" s="7"/>
    </row>
    <row r="12192" spans="43:75" x14ac:dyDescent="0.2">
      <c r="AQ12192" s="7"/>
      <c r="AR12192" s="7"/>
      <c r="AS12192" s="7"/>
      <c r="AT12192" s="7"/>
      <c r="AU12192" s="7"/>
      <c r="AV12192" s="234"/>
      <c r="AX12192" s="7"/>
      <c r="AY12192" s="7"/>
      <c r="AZ12192" s="7"/>
      <c r="BA12192" s="7"/>
      <c r="BB12192" s="7"/>
      <c r="BC12192" s="7"/>
      <c r="BD12192" s="7"/>
      <c r="BG12192" s="7"/>
      <c r="BH12192" s="7"/>
      <c r="BI12192" s="7"/>
      <c r="BJ12192" s="7"/>
      <c r="BK12192" s="7"/>
      <c r="BL12192" s="7"/>
      <c r="BM12192" s="7"/>
      <c r="BP12192" s="7"/>
      <c r="BQ12192" s="7"/>
      <c r="BR12192" s="7"/>
      <c r="BS12192" s="7"/>
      <c r="BT12192" s="7"/>
      <c r="BU12192" s="7"/>
      <c r="BV12192" s="7"/>
      <c r="BW12192" s="7"/>
    </row>
    <row r="12193" spans="43:75" x14ac:dyDescent="0.2">
      <c r="AQ12193" s="7"/>
      <c r="AR12193" s="7"/>
      <c r="AS12193" s="7"/>
      <c r="AT12193" s="7"/>
      <c r="AU12193" s="7"/>
      <c r="AV12193" s="234"/>
      <c r="AX12193" s="7"/>
      <c r="AY12193" s="7"/>
      <c r="AZ12193" s="7"/>
      <c r="BA12193" s="7"/>
      <c r="BB12193" s="7"/>
      <c r="BC12193" s="7"/>
      <c r="BD12193" s="7"/>
      <c r="BG12193" s="7"/>
      <c r="BH12193" s="7"/>
      <c r="BI12193" s="7"/>
      <c r="BJ12193" s="7"/>
      <c r="BK12193" s="7"/>
      <c r="BL12193" s="7"/>
      <c r="BM12193" s="7"/>
      <c r="BP12193" s="7"/>
      <c r="BQ12193" s="7"/>
      <c r="BR12193" s="7"/>
      <c r="BS12193" s="7"/>
      <c r="BT12193" s="7"/>
      <c r="BU12193" s="7"/>
      <c r="BV12193" s="7"/>
      <c r="BW12193" s="7"/>
    </row>
    <row r="12194" spans="43:75" x14ac:dyDescent="0.2">
      <c r="AQ12194" s="7"/>
      <c r="AR12194" s="7"/>
      <c r="AS12194" s="7"/>
      <c r="AT12194" s="7"/>
      <c r="AU12194" s="7"/>
      <c r="AV12194" s="234"/>
      <c r="AX12194" s="7"/>
      <c r="AY12194" s="7"/>
      <c r="AZ12194" s="7"/>
      <c r="BA12194" s="7"/>
      <c r="BB12194" s="7"/>
      <c r="BC12194" s="7"/>
      <c r="BD12194" s="7"/>
      <c r="BG12194" s="7"/>
      <c r="BH12194" s="7"/>
      <c r="BI12194" s="7"/>
      <c r="BJ12194" s="7"/>
      <c r="BK12194" s="7"/>
      <c r="BL12194" s="7"/>
      <c r="BM12194" s="7"/>
      <c r="BP12194" s="7"/>
      <c r="BQ12194" s="7"/>
      <c r="BR12194" s="7"/>
      <c r="BS12194" s="7"/>
      <c r="BT12194" s="7"/>
      <c r="BU12194" s="7"/>
      <c r="BV12194" s="7"/>
      <c r="BW12194" s="7"/>
    </row>
    <row r="12195" spans="43:75" x14ac:dyDescent="0.2">
      <c r="AQ12195" s="7"/>
      <c r="AR12195" s="7"/>
      <c r="AS12195" s="7"/>
      <c r="AT12195" s="7"/>
      <c r="AU12195" s="7"/>
      <c r="AV12195" s="234"/>
      <c r="AX12195" s="7"/>
      <c r="AY12195" s="7"/>
      <c r="AZ12195" s="7"/>
      <c r="BA12195" s="7"/>
      <c r="BB12195" s="7"/>
      <c r="BC12195" s="7"/>
      <c r="BD12195" s="7"/>
      <c r="BG12195" s="7"/>
      <c r="BH12195" s="7"/>
      <c r="BI12195" s="7"/>
      <c r="BJ12195" s="7"/>
      <c r="BK12195" s="7"/>
      <c r="BL12195" s="7"/>
      <c r="BM12195" s="7"/>
      <c r="BP12195" s="7"/>
      <c r="BQ12195" s="7"/>
      <c r="BR12195" s="7"/>
      <c r="BS12195" s="7"/>
      <c r="BT12195" s="7"/>
      <c r="BU12195" s="7"/>
      <c r="BV12195" s="7"/>
      <c r="BW12195" s="7"/>
    </row>
    <row r="12196" spans="43:75" x14ac:dyDescent="0.2">
      <c r="AQ12196" s="7"/>
      <c r="AR12196" s="7"/>
      <c r="AS12196" s="7"/>
      <c r="AT12196" s="7"/>
      <c r="AU12196" s="7"/>
      <c r="AV12196" s="234"/>
      <c r="AX12196" s="7"/>
      <c r="AY12196" s="7"/>
      <c r="AZ12196" s="7"/>
      <c r="BA12196" s="7"/>
      <c r="BB12196" s="7"/>
      <c r="BC12196" s="7"/>
      <c r="BD12196" s="7"/>
      <c r="BG12196" s="7"/>
      <c r="BH12196" s="7"/>
      <c r="BI12196" s="7"/>
      <c r="BJ12196" s="7"/>
      <c r="BK12196" s="7"/>
      <c r="BL12196" s="7"/>
      <c r="BM12196" s="7"/>
      <c r="BP12196" s="7"/>
      <c r="BQ12196" s="7"/>
      <c r="BR12196" s="7"/>
      <c r="BS12196" s="7"/>
      <c r="BT12196" s="7"/>
      <c r="BU12196" s="7"/>
      <c r="BV12196" s="7"/>
      <c r="BW12196" s="7"/>
    </row>
    <row r="12197" spans="43:75" x14ac:dyDescent="0.2">
      <c r="AQ12197" s="7"/>
      <c r="AR12197" s="7"/>
      <c r="AS12197" s="7"/>
      <c r="AT12197" s="7"/>
      <c r="AU12197" s="7"/>
      <c r="AV12197" s="234"/>
      <c r="AX12197" s="7"/>
      <c r="AY12197" s="7"/>
      <c r="AZ12197" s="7"/>
      <c r="BA12197" s="7"/>
      <c r="BB12197" s="7"/>
      <c r="BC12197" s="7"/>
      <c r="BD12197" s="7"/>
      <c r="BG12197" s="7"/>
      <c r="BH12197" s="7"/>
      <c r="BI12197" s="7"/>
      <c r="BJ12197" s="7"/>
      <c r="BK12197" s="7"/>
      <c r="BL12197" s="7"/>
      <c r="BM12197" s="7"/>
      <c r="BP12197" s="7"/>
      <c r="BQ12197" s="7"/>
      <c r="BR12197" s="7"/>
      <c r="BS12197" s="7"/>
      <c r="BT12197" s="7"/>
      <c r="BU12197" s="7"/>
      <c r="BV12197" s="7"/>
      <c r="BW12197" s="7"/>
    </row>
    <row r="12198" spans="43:75" x14ac:dyDescent="0.2">
      <c r="AQ12198" s="7"/>
      <c r="AR12198" s="7"/>
      <c r="AS12198" s="7"/>
      <c r="AT12198" s="7"/>
      <c r="AU12198" s="7"/>
      <c r="AV12198" s="234"/>
      <c r="AX12198" s="7"/>
      <c r="AY12198" s="7"/>
      <c r="AZ12198" s="7"/>
      <c r="BA12198" s="7"/>
      <c r="BB12198" s="7"/>
      <c r="BC12198" s="7"/>
      <c r="BD12198" s="7"/>
      <c r="BG12198" s="7"/>
      <c r="BH12198" s="7"/>
      <c r="BI12198" s="7"/>
      <c r="BJ12198" s="7"/>
      <c r="BK12198" s="7"/>
      <c r="BL12198" s="7"/>
      <c r="BM12198" s="7"/>
      <c r="BP12198" s="7"/>
      <c r="BQ12198" s="7"/>
      <c r="BR12198" s="7"/>
      <c r="BS12198" s="7"/>
      <c r="BT12198" s="7"/>
      <c r="BU12198" s="7"/>
      <c r="BV12198" s="7"/>
      <c r="BW12198" s="7"/>
    </row>
    <row r="12199" spans="43:75" x14ac:dyDescent="0.2">
      <c r="AQ12199" s="7"/>
      <c r="AR12199" s="7"/>
      <c r="AS12199" s="7"/>
      <c r="AT12199" s="7"/>
      <c r="AU12199" s="7"/>
      <c r="AV12199" s="234"/>
      <c r="AX12199" s="7"/>
      <c r="AY12199" s="7"/>
      <c r="AZ12199" s="7"/>
      <c r="BA12199" s="7"/>
      <c r="BB12199" s="7"/>
      <c r="BC12199" s="7"/>
      <c r="BD12199" s="7"/>
      <c r="BG12199" s="7"/>
      <c r="BH12199" s="7"/>
      <c r="BI12199" s="7"/>
      <c r="BJ12199" s="7"/>
      <c r="BK12199" s="7"/>
      <c r="BL12199" s="7"/>
      <c r="BM12199" s="7"/>
      <c r="BP12199" s="7"/>
      <c r="BQ12199" s="7"/>
      <c r="BR12199" s="7"/>
      <c r="BS12199" s="7"/>
      <c r="BT12199" s="7"/>
      <c r="BU12199" s="7"/>
      <c r="BV12199" s="7"/>
      <c r="BW12199" s="7"/>
    </row>
    <row r="12200" spans="43:75" x14ac:dyDescent="0.2">
      <c r="AQ12200" s="7"/>
      <c r="AR12200" s="7"/>
      <c r="AS12200" s="7"/>
      <c r="AT12200" s="7"/>
      <c r="AU12200" s="7"/>
      <c r="AV12200" s="234"/>
      <c r="AX12200" s="7"/>
      <c r="AY12200" s="7"/>
      <c r="AZ12200" s="7"/>
      <c r="BA12200" s="7"/>
      <c r="BB12200" s="7"/>
      <c r="BC12200" s="7"/>
      <c r="BD12200" s="7"/>
      <c r="BG12200" s="7"/>
      <c r="BH12200" s="7"/>
      <c r="BI12200" s="7"/>
      <c r="BJ12200" s="7"/>
      <c r="BK12200" s="7"/>
      <c r="BL12200" s="7"/>
      <c r="BM12200" s="7"/>
      <c r="BP12200" s="7"/>
      <c r="BQ12200" s="7"/>
      <c r="BR12200" s="7"/>
      <c r="BS12200" s="7"/>
      <c r="BT12200" s="7"/>
      <c r="BU12200" s="7"/>
      <c r="BV12200" s="7"/>
      <c r="BW12200" s="7"/>
    </row>
    <row r="12201" spans="43:75" x14ac:dyDescent="0.2">
      <c r="AQ12201" s="7"/>
      <c r="AR12201" s="7"/>
      <c r="AS12201" s="7"/>
      <c r="AT12201" s="7"/>
      <c r="AU12201" s="7"/>
      <c r="AV12201" s="234"/>
      <c r="AX12201" s="7"/>
      <c r="AY12201" s="7"/>
      <c r="AZ12201" s="7"/>
      <c r="BA12201" s="7"/>
      <c r="BB12201" s="7"/>
      <c r="BC12201" s="7"/>
      <c r="BD12201" s="7"/>
      <c r="BG12201" s="7"/>
      <c r="BH12201" s="7"/>
      <c r="BI12201" s="7"/>
      <c r="BJ12201" s="7"/>
      <c r="BK12201" s="7"/>
      <c r="BL12201" s="7"/>
      <c r="BM12201" s="7"/>
      <c r="BP12201" s="7"/>
      <c r="BQ12201" s="7"/>
      <c r="BR12201" s="7"/>
      <c r="BS12201" s="7"/>
      <c r="BT12201" s="7"/>
      <c r="BU12201" s="7"/>
      <c r="BV12201" s="7"/>
      <c r="BW12201" s="7"/>
    </row>
    <row r="12202" spans="43:75" x14ac:dyDescent="0.2">
      <c r="AQ12202" s="7"/>
      <c r="AR12202" s="7"/>
      <c r="AS12202" s="7"/>
      <c r="AT12202" s="7"/>
      <c r="AU12202" s="7"/>
      <c r="AV12202" s="234"/>
      <c r="AX12202" s="7"/>
      <c r="AY12202" s="7"/>
      <c r="AZ12202" s="7"/>
      <c r="BA12202" s="7"/>
      <c r="BB12202" s="7"/>
      <c r="BC12202" s="7"/>
      <c r="BD12202" s="7"/>
      <c r="BG12202" s="7"/>
      <c r="BH12202" s="7"/>
      <c r="BI12202" s="7"/>
      <c r="BJ12202" s="7"/>
      <c r="BK12202" s="7"/>
      <c r="BL12202" s="7"/>
      <c r="BM12202" s="7"/>
      <c r="BP12202" s="7"/>
      <c r="BQ12202" s="7"/>
      <c r="BR12202" s="7"/>
      <c r="BS12202" s="7"/>
      <c r="BT12202" s="7"/>
      <c r="BU12202" s="7"/>
      <c r="BV12202" s="7"/>
      <c r="BW12202" s="7"/>
    </row>
    <row r="12203" spans="43:75" x14ac:dyDescent="0.2">
      <c r="AQ12203" s="7"/>
      <c r="AR12203" s="7"/>
      <c r="AS12203" s="7"/>
      <c r="AT12203" s="7"/>
      <c r="AU12203" s="7"/>
      <c r="AV12203" s="234"/>
      <c r="AX12203" s="7"/>
      <c r="AY12203" s="7"/>
      <c r="AZ12203" s="7"/>
      <c r="BA12203" s="7"/>
      <c r="BB12203" s="7"/>
      <c r="BC12203" s="7"/>
      <c r="BD12203" s="7"/>
      <c r="BG12203" s="7"/>
      <c r="BH12203" s="7"/>
      <c r="BI12203" s="7"/>
      <c r="BJ12203" s="7"/>
      <c r="BK12203" s="7"/>
      <c r="BL12203" s="7"/>
      <c r="BM12203" s="7"/>
      <c r="BP12203" s="7"/>
      <c r="BQ12203" s="7"/>
      <c r="BR12203" s="7"/>
      <c r="BS12203" s="7"/>
      <c r="BT12203" s="7"/>
      <c r="BU12203" s="7"/>
      <c r="BV12203" s="7"/>
      <c r="BW12203" s="7"/>
    </row>
    <row r="12204" spans="43:75" x14ac:dyDescent="0.2">
      <c r="AQ12204" s="7"/>
      <c r="AR12204" s="7"/>
      <c r="AS12204" s="7"/>
      <c r="AT12204" s="7"/>
      <c r="AU12204" s="7"/>
      <c r="AV12204" s="234"/>
      <c r="AX12204" s="7"/>
      <c r="AY12204" s="7"/>
      <c r="AZ12204" s="7"/>
      <c r="BA12204" s="7"/>
      <c r="BB12204" s="7"/>
      <c r="BC12204" s="7"/>
      <c r="BD12204" s="7"/>
      <c r="BG12204" s="7"/>
      <c r="BH12204" s="7"/>
      <c r="BI12204" s="7"/>
      <c r="BJ12204" s="7"/>
      <c r="BK12204" s="7"/>
      <c r="BL12204" s="7"/>
      <c r="BM12204" s="7"/>
      <c r="BP12204" s="7"/>
      <c r="BQ12204" s="7"/>
      <c r="BR12204" s="7"/>
      <c r="BS12204" s="7"/>
      <c r="BT12204" s="7"/>
      <c r="BU12204" s="7"/>
      <c r="BV12204" s="7"/>
      <c r="BW12204" s="7"/>
    </row>
    <row r="12205" spans="43:75" x14ac:dyDescent="0.2">
      <c r="AQ12205" s="7"/>
      <c r="AR12205" s="7"/>
      <c r="AS12205" s="7"/>
      <c r="AT12205" s="7"/>
      <c r="AU12205" s="7"/>
      <c r="AV12205" s="234"/>
      <c r="AX12205" s="7"/>
      <c r="AY12205" s="7"/>
      <c r="AZ12205" s="7"/>
      <c r="BA12205" s="7"/>
      <c r="BB12205" s="7"/>
      <c r="BC12205" s="7"/>
      <c r="BD12205" s="7"/>
      <c r="BG12205" s="7"/>
      <c r="BH12205" s="7"/>
      <c r="BI12205" s="7"/>
      <c r="BJ12205" s="7"/>
      <c r="BK12205" s="7"/>
      <c r="BL12205" s="7"/>
      <c r="BM12205" s="7"/>
      <c r="BP12205" s="7"/>
      <c r="BQ12205" s="7"/>
      <c r="BR12205" s="7"/>
      <c r="BS12205" s="7"/>
      <c r="BT12205" s="7"/>
      <c r="BU12205" s="7"/>
      <c r="BV12205" s="7"/>
      <c r="BW12205" s="7"/>
    </row>
    <row r="12206" spans="43:75" x14ac:dyDescent="0.2">
      <c r="AQ12206" s="7"/>
      <c r="AR12206" s="7"/>
      <c r="AS12206" s="7"/>
      <c r="AT12206" s="7"/>
      <c r="AU12206" s="7"/>
      <c r="AV12206" s="234"/>
      <c r="AX12206" s="7"/>
      <c r="AY12206" s="7"/>
      <c r="AZ12206" s="7"/>
      <c r="BA12206" s="7"/>
      <c r="BB12206" s="7"/>
      <c r="BC12206" s="7"/>
      <c r="BD12206" s="7"/>
      <c r="BG12206" s="7"/>
      <c r="BH12206" s="7"/>
      <c r="BI12206" s="7"/>
      <c r="BJ12206" s="7"/>
      <c r="BK12206" s="7"/>
      <c r="BL12206" s="7"/>
      <c r="BM12206" s="7"/>
      <c r="BP12206" s="7"/>
      <c r="BQ12206" s="7"/>
      <c r="BR12206" s="7"/>
      <c r="BS12206" s="7"/>
      <c r="BT12206" s="7"/>
      <c r="BU12206" s="7"/>
      <c r="BV12206" s="7"/>
      <c r="BW12206" s="7"/>
    </row>
    <row r="12207" spans="43:75" x14ac:dyDescent="0.2">
      <c r="AQ12207" s="7"/>
      <c r="AR12207" s="7"/>
      <c r="AS12207" s="7"/>
      <c r="AT12207" s="7"/>
      <c r="AU12207" s="7"/>
      <c r="AV12207" s="234"/>
      <c r="AX12207" s="7"/>
      <c r="AY12207" s="7"/>
      <c r="AZ12207" s="7"/>
      <c r="BA12207" s="7"/>
      <c r="BB12207" s="7"/>
      <c r="BC12207" s="7"/>
      <c r="BD12207" s="7"/>
      <c r="BG12207" s="7"/>
      <c r="BH12207" s="7"/>
      <c r="BI12207" s="7"/>
      <c r="BJ12207" s="7"/>
      <c r="BK12207" s="7"/>
      <c r="BL12207" s="7"/>
      <c r="BM12207" s="7"/>
      <c r="BP12207" s="7"/>
      <c r="BQ12207" s="7"/>
      <c r="BR12207" s="7"/>
      <c r="BS12207" s="7"/>
      <c r="BT12207" s="7"/>
      <c r="BU12207" s="7"/>
      <c r="BV12207" s="7"/>
      <c r="BW12207" s="7"/>
    </row>
    <row r="12208" spans="43:75" x14ac:dyDescent="0.2">
      <c r="AQ12208" s="7"/>
      <c r="AR12208" s="7"/>
      <c r="AS12208" s="7"/>
      <c r="AT12208" s="7"/>
      <c r="AU12208" s="7"/>
      <c r="AV12208" s="234"/>
      <c r="AX12208" s="7"/>
      <c r="AY12208" s="7"/>
      <c r="AZ12208" s="7"/>
      <c r="BA12208" s="7"/>
      <c r="BB12208" s="7"/>
      <c r="BC12208" s="7"/>
      <c r="BD12208" s="7"/>
      <c r="BG12208" s="7"/>
      <c r="BH12208" s="7"/>
      <c r="BI12208" s="7"/>
      <c r="BJ12208" s="7"/>
      <c r="BK12208" s="7"/>
      <c r="BL12208" s="7"/>
      <c r="BM12208" s="7"/>
      <c r="BP12208" s="7"/>
      <c r="BQ12208" s="7"/>
      <c r="BR12208" s="7"/>
      <c r="BS12208" s="7"/>
      <c r="BT12208" s="7"/>
      <c r="BU12208" s="7"/>
      <c r="BV12208" s="7"/>
      <c r="BW12208" s="7"/>
    </row>
    <row r="12209" spans="43:75" x14ac:dyDescent="0.2">
      <c r="AQ12209" s="7"/>
      <c r="AR12209" s="7"/>
      <c r="AS12209" s="7"/>
      <c r="AT12209" s="7"/>
      <c r="AU12209" s="7"/>
      <c r="AV12209" s="234"/>
      <c r="AX12209" s="7"/>
      <c r="AY12209" s="7"/>
      <c r="AZ12209" s="7"/>
      <c r="BA12209" s="7"/>
      <c r="BB12209" s="7"/>
      <c r="BC12209" s="7"/>
      <c r="BD12209" s="7"/>
      <c r="BG12209" s="7"/>
      <c r="BH12209" s="7"/>
      <c r="BI12209" s="7"/>
      <c r="BJ12209" s="7"/>
      <c r="BK12209" s="7"/>
      <c r="BL12209" s="7"/>
      <c r="BM12209" s="7"/>
      <c r="BP12209" s="7"/>
      <c r="BQ12209" s="7"/>
      <c r="BR12209" s="7"/>
      <c r="BS12209" s="7"/>
      <c r="BT12209" s="7"/>
      <c r="BU12209" s="7"/>
      <c r="BV12209" s="7"/>
      <c r="BW12209" s="7"/>
    </row>
    <row r="12210" spans="43:75" x14ac:dyDescent="0.2">
      <c r="AQ12210" s="7"/>
      <c r="AR12210" s="7"/>
      <c r="AS12210" s="7"/>
      <c r="AT12210" s="7"/>
      <c r="AU12210" s="7"/>
      <c r="AV12210" s="234"/>
      <c r="AX12210" s="7"/>
      <c r="AY12210" s="7"/>
      <c r="AZ12210" s="7"/>
      <c r="BA12210" s="7"/>
      <c r="BB12210" s="7"/>
      <c r="BC12210" s="7"/>
      <c r="BD12210" s="7"/>
      <c r="BG12210" s="7"/>
      <c r="BH12210" s="7"/>
      <c r="BI12210" s="7"/>
      <c r="BJ12210" s="7"/>
      <c r="BK12210" s="7"/>
      <c r="BL12210" s="7"/>
      <c r="BM12210" s="7"/>
      <c r="BP12210" s="7"/>
      <c r="BQ12210" s="7"/>
      <c r="BR12210" s="7"/>
      <c r="BS12210" s="7"/>
      <c r="BT12210" s="7"/>
      <c r="BU12210" s="7"/>
      <c r="BV12210" s="7"/>
      <c r="BW12210" s="7"/>
    </row>
    <row r="12211" spans="43:75" x14ac:dyDescent="0.2">
      <c r="AQ12211" s="7"/>
      <c r="AR12211" s="7"/>
      <c r="AS12211" s="7"/>
      <c r="AT12211" s="7"/>
      <c r="AU12211" s="7"/>
      <c r="AV12211" s="234"/>
      <c r="AX12211" s="7"/>
      <c r="AY12211" s="7"/>
      <c r="AZ12211" s="7"/>
      <c r="BA12211" s="7"/>
      <c r="BB12211" s="7"/>
      <c r="BC12211" s="7"/>
      <c r="BD12211" s="7"/>
      <c r="BG12211" s="7"/>
      <c r="BH12211" s="7"/>
      <c r="BI12211" s="7"/>
      <c r="BJ12211" s="7"/>
      <c r="BK12211" s="7"/>
      <c r="BL12211" s="7"/>
      <c r="BM12211" s="7"/>
      <c r="BP12211" s="7"/>
      <c r="BQ12211" s="7"/>
      <c r="BR12211" s="7"/>
      <c r="BS12211" s="7"/>
      <c r="BT12211" s="7"/>
      <c r="BU12211" s="7"/>
      <c r="BV12211" s="7"/>
      <c r="BW12211" s="7"/>
    </row>
    <row r="12212" spans="43:75" x14ac:dyDescent="0.2">
      <c r="AQ12212" s="7"/>
      <c r="AR12212" s="7"/>
      <c r="AS12212" s="7"/>
      <c r="AT12212" s="7"/>
      <c r="AU12212" s="7"/>
      <c r="AV12212" s="234"/>
      <c r="AX12212" s="7"/>
      <c r="AY12212" s="7"/>
      <c r="AZ12212" s="7"/>
      <c r="BA12212" s="7"/>
      <c r="BB12212" s="7"/>
      <c r="BC12212" s="7"/>
      <c r="BD12212" s="7"/>
      <c r="BG12212" s="7"/>
      <c r="BH12212" s="7"/>
      <c r="BI12212" s="7"/>
      <c r="BJ12212" s="7"/>
      <c r="BK12212" s="7"/>
      <c r="BL12212" s="7"/>
      <c r="BM12212" s="7"/>
      <c r="BP12212" s="7"/>
      <c r="BQ12212" s="7"/>
      <c r="BR12212" s="7"/>
      <c r="BS12212" s="7"/>
      <c r="BT12212" s="7"/>
      <c r="BU12212" s="7"/>
      <c r="BV12212" s="7"/>
      <c r="BW12212" s="7"/>
    </row>
    <row r="12213" spans="43:75" x14ac:dyDescent="0.2">
      <c r="AQ12213" s="7"/>
      <c r="AR12213" s="7"/>
      <c r="AS12213" s="7"/>
      <c r="AT12213" s="7"/>
      <c r="AU12213" s="7"/>
      <c r="AV12213" s="234"/>
      <c r="AX12213" s="7"/>
      <c r="AY12213" s="7"/>
      <c r="AZ12213" s="7"/>
      <c r="BA12213" s="7"/>
      <c r="BB12213" s="7"/>
      <c r="BC12213" s="7"/>
      <c r="BD12213" s="7"/>
      <c r="BG12213" s="7"/>
      <c r="BH12213" s="7"/>
      <c r="BI12213" s="7"/>
      <c r="BJ12213" s="7"/>
      <c r="BK12213" s="7"/>
      <c r="BL12213" s="7"/>
      <c r="BM12213" s="7"/>
      <c r="BP12213" s="7"/>
      <c r="BQ12213" s="7"/>
      <c r="BR12213" s="7"/>
      <c r="BS12213" s="7"/>
      <c r="BT12213" s="7"/>
      <c r="BU12213" s="7"/>
      <c r="BV12213" s="7"/>
      <c r="BW12213" s="7"/>
    </row>
    <row r="12214" spans="43:75" x14ac:dyDescent="0.2">
      <c r="AQ12214" s="7"/>
      <c r="AR12214" s="7"/>
      <c r="AS12214" s="7"/>
      <c r="AT12214" s="7"/>
      <c r="AU12214" s="7"/>
      <c r="AV12214" s="234"/>
      <c r="AX12214" s="7"/>
      <c r="AY12214" s="7"/>
      <c r="AZ12214" s="7"/>
      <c r="BA12214" s="7"/>
      <c r="BB12214" s="7"/>
      <c r="BC12214" s="7"/>
      <c r="BD12214" s="7"/>
      <c r="BG12214" s="7"/>
      <c r="BH12214" s="7"/>
      <c r="BI12214" s="7"/>
      <c r="BJ12214" s="7"/>
      <c r="BK12214" s="7"/>
      <c r="BL12214" s="7"/>
      <c r="BM12214" s="7"/>
      <c r="BP12214" s="7"/>
      <c r="BQ12214" s="7"/>
      <c r="BR12214" s="7"/>
      <c r="BS12214" s="7"/>
      <c r="BT12214" s="7"/>
      <c r="BU12214" s="7"/>
      <c r="BV12214" s="7"/>
      <c r="BW12214" s="7"/>
    </row>
    <row r="12215" spans="43:75" x14ac:dyDescent="0.2">
      <c r="AQ12215" s="7"/>
      <c r="AR12215" s="7"/>
      <c r="AS12215" s="7"/>
      <c r="AT12215" s="7"/>
      <c r="AU12215" s="7"/>
      <c r="AV12215" s="234"/>
      <c r="AX12215" s="7"/>
      <c r="AY12215" s="7"/>
      <c r="AZ12215" s="7"/>
      <c r="BA12215" s="7"/>
      <c r="BB12215" s="7"/>
      <c r="BC12215" s="7"/>
      <c r="BD12215" s="7"/>
      <c r="BG12215" s="7"/>
      <c r="BH12215" s="7"/>
      <c r="BI12215" s="7"/>
      <c r="BJ12215" s="7"/>
      <c r="BK12215" s="7"/>
      <c r="BL12215" s="7"/>
      <c r="BM12215" s="7"/>
      <c r="BP12215" s="7"/>
      <c r="BQ12215" s="7"/>
      <c r="BR12215" s="7"/>
      <c r="BS12215" s="7"/>
      <c r="BT12215" s="7"/>
      <c r="BU12215" s="7"/>
      <c r="BV12215" s="7"/>
      <c r="BW12215" s="7"/>
    </row>
    <row r="12216" spans="43:75" x14ac:dyDescent="0.2">
      <c r="AQ12216" s="7"/>
      <c r="AR12216" s="7"/>
      <c r="AS12216" s="7"/>
      <c r="AT12216" s="7"/>
      <c r="AU12216" s="7"/>
      <c r="AV12216" s="234"/>
      <c r="AX12216" s="7"/>
      <c r="AY12216" s="7"/>
      <c r="AZ12216" s="7"/>
      <c r="BA12216" s="7"/>
      <c r="BB12216" s="7"/>
      <c r="BC12216" s="7"/>
      <c r="BD12216" s="7"/>
      <c r="BG12216" s="7"/>
      <c r="BH12216" s="7"/>
      <c r="BI12216" s="7"/>
      <c r="BJ12216" s="7"/>
      <c r="BK12216" s="7"/>
      <c r="BL12216" s="7"/>
      <c r="BM12216" s="7"/>
      <c r="BP12216" s="7"/>
      <c r="BQ12216" s="7"/>
      <c r="BR12216" s="7"/>
      <c r="BS12216" s="7"/>
      <c r="BT12216" s="7"/>
      <c r="BU12216" s="7"/>
      <c r="BV12216" s="7"/>
      <c r="BW12216" s="7"/>
    </row>
    <row r="12217" spans="43:75" x14ac:dyDescent="0.2">
      <c r="AQ12217" s="7"/>
      <c r="AR12217" s="7"/>
      <c r="AS12217" s="7"/>
      <c r="AT12217" s="7"/>
      <c r="AU12217" s="7"/>
      <c r="AV12217" s="234"/>
      <c r="AX12217" s="7"/>
      <c r="AY12217" s="7"/>
      <c r="AZ12217" s="7"/>
      <c r="BA12217" s="7"/>
      <c r="BB12217" s="7"/>
      <c r="BC12217" s="7"/>
      <c r="BD12217" s="7"/>
      <c r="BG12217" s="7"/>
      <c r="BH12217" s="7"/>
      <c r="BI12217" s="7"/>
      <c r="BJ12217" s="7"/>
      <c r="BK12217" s="7"/>
      <c r="BL12217" s="7"/>
      <c r="BM12217" s="7"/>
      <c r="BP12217" s="7"/>
      <c r="BQ12217" s="7"/>
      <c r="BR12217" s="7"/>
      <c r="BS12217" s="7"/>
      <c r="BT12217" s="7"/>
      <c r="BU12217" s="7"/>
      <c r="BV12217" s="7"/>
      <c r="BW12217" s="7"/>
    </row>
    <row r="12218" spans="43:75" x14ac:dyDescent="0.2">
      <c r="AQ12218" s="7"/>
      <c r="AR12218" s="7"/>
      <c r="AS12218" s="7"/>
      <c r="AT12218" s="7"/>
      <c r="AU12218" s="7"/>
      <c r="AV12218" s="234"/>
      <c r="AX12218" s="7"/>
      <c r="AY12218" s="7"/>
      <c r="AZ12218" s="7"/>
      <c r="BA12218" s="7"/>
      <c r="BB12218" s="7"/>
      <c r="BC12218" s="7"/>
      <c r="BD12218" s="7"/>
      <c r="BG12218" s="7"/>
      <c r="BH12218" s="7"/>
      <c r="BI12218" s="7"/>
      <c r="BJ12218" s="7"/>
      <c r="BK12218" s="7"/>
      <c r="BL12218" s="7"/>
      <c r="BM12218" s="7"/>
      <c r="BP12218" s="7"/>
      <c r="BQ12218" s="7"/>
      <c r="BR12218" s="7"/>
      <c r="BS12218" s="7"/>
      <c r="BT12218" s="7"/>
      <c r="BU12218" s="7"/>
      <c r="BV12218" s="7"/>
      <c r="BW12218" s="7"/>
    </row>
    <row r="12219" spans="43:75" x14ac:dyDescent="0.2">
      <c r="AQ12219" s="7"/>
      <c r="AR12219" s="7"/>
      <c r="AS12219" s="7"/>
      <c r="AT12219" s="7"/>
      <c r="AU12219" s="7"/>
      <c r="AV12219" s="234"/>
      <c r="AX12219" s="7"/>
      <c r="AY12219" s="7"/>
      <c r="AZ12219" s="7"/>
      <c r="BA12219" s="7"/>
      <c r="BB12219" s="7"/>
      <c r="BC12219" s="7"/>
      <c r="BD12219" s="7"/>
      <c r="BG12219" s="7"/>
      <c r="BH12219" s="7"/>
      <c r="BI12219" s="7"/>
      <c r="BJ12219" s="7"/>
      <c r="BK12219" s="7"/>
      <c r="BL12219" s="7"/>
      <c r="BM12219" s="7"/>
      <c r="BP12219" s="7"/>
      <c r="BQ12219" s="7"/>
      <c r="BR12219" s="7"/>
      <c r="BS12219" s="7"/>
      <c r="BT12219" s="7"/>
      <c r="BU12219" s="7"/>
      <c r="BV12219" s="7"/>
      <c r="BW12219" s="7"/>
    </row>
    <row r="12220" spans="43:75" x14ac:dyDescent="0.2">
      <c r="AQ12220" s="7"/>
      <c r="AR12220" s="7"/>
      <c r="AS12220" s="7"/>
      <c r="AT12220" s="7"/>
      <c r="AU12220" s="7"/>
      <c r="AV12220" s="234"/>
      <c r="AX12220" s="7"/>
      <c r="AY12220" s="7"/>
      <c r="AZ12220" s="7"/>
      <c r="BA12220" s="7"/>
      <c r="BB12220" s="7"/>
      <c r="BC12220" s="7"/>
      <c r="BD12220" s="7"/>
      <c r="BG12220" s="7"/>
      <c r="BH12220" s="7"/>
      <c r="BI12220" s="7"/>
      <c r="BJ12220" s="7"/>
      <c r="BK12220" s="7"/>
      <c r="BL12220" s="7"/>
      <c r="BM12220" s="7"/>
      <c r="BP12220" s="7"/>
      <c r="BQ12220" s="7"/>
      <c r="BR12220" s="7"/>
      <c r="BS12220" s="7"/>
      <c r="BT12220" s="7"/>
      <c r="BU12220" s="7"/>
      <c r="BV12220" s="7"/>
      <c r="BW12220" s="7"/>
    </row>
    <row r="12221" spans="43:75" x14ac:dyDescent="0.2">
      <c r="AQ12221" s="7"/>
      <c r="AR12221" s="7"/>
      <c r="AS12221" s="7"/>
      <c r="AT12221" s="7"/>
      <c r="AU12221" s="7"/>
      <c r="AV12221" s="234"/>
      <c r="AX12221" s="7"/>
      <c r="AY12221" s="7"/>
      <c r="AZ12221" s="7"/>
      <c r="BA12221" s="7"/>
      <c r="BB12221" s="7"/>
      <c r="BC12221" s="7"/>
      <c r="BD12221" s="7"/>
      <c r="BG12221" s="7"/>
      <c r="BH12221" s="7"/>
      <c r="BI12221" s="7"/>
      <c r="BJ12221" s="7"/>
      <c r="BK12221" s="7"/>
      <c r="BL12221" s="7"/>
      <c r="BM12221" s="7"/>
      <c r="BP12221" s="7"/>
      <c r="BQ12221" s="7"/>
      <c r="BR12221" s="7"/>
      <c r="BS12221" s="7"/>
      <c r="BT12221" s="7"/>
      <c r="BU12221" s="7"/>
      <c r="BV12221" s="7"/>
      <c r="BW12221" s="7"/>
    </row>
    <row r="12222" spans="43:75" x14ac:dyDescent="0.2">
      <c r="AQ12222" s="7"/>
      <c r="AR12222" s="7"/>
      <c r="AS12222" s="7"/>
      <c r="AT12222" s="7"/>
      <c r="AU12222" s="7"/>
      <c r="AV12222" s="234"/>
      <c r="AX12222" s="7"/>
      <c r="AY12222" s="7"/>
      <c r="AZ12222" s="7"/>
      <c r="BA12222" s="7"/>
      <c r="BB12222" s="7"/>
      <c r="BC12222" s="7"/>
      <c r="BD12222" s="7"/>
      <c r="BG12222" s="7"/>
      <c r="BH12222" s="7"/>
      <c r="BI12222" s="7"/>
      <c r="BJ12222" s="7"/>
      <c r="BK12222" s="7"/>
      <c r="BL12222" s="7"/>
      <c r="BM12222" s="7"/>
      <c r="BP12222" s="7"/>
      <c r="BQ12222" s="7"/>
      <c r="BR12222" s="7"/>
      <c r="BS12222" s="7"/>
      <c r="BT12222" s="7"/>
      <c r="BU12222" s="7"/>
      <c r="BV12222" s="7"/>
      <c r="BW12222" s="7"/>
    </row>
    <row r="12223" spans="43:75" x14ac:dyDescent="0.2">
      <c r="AQ12223" s="7"/>
      <c r="AR12223" s="7"/>
      <c r="AS12223" s="7"/>
      <c r="AT12223" s="7"/>
      <c r="AU12223" s="7"/>
      <c r="AV12223" s="234"/>
      <c r="AX12223" s="7"/>
      <c r="AY12223" s="7"/>
      <c r="AZ12223" s="7"/>
      <c r="BA12223" s="7"/>
      <c r="BB12223" s="7"/>
      <c r="BC12223" s="7"/>
      <c r="BD12223" s="7"/>
      <c r="BG12223" s="7"/>
      <c r="BH12223" s="7"/>
      <c r="BI12223" s="7"/>
      <c r="BJ12223" s="7"/>
      <c r="BK12223" s="7"/>
      <c r="BL12223" s="7"/>
      <c r="BM12223" s="7"/>
      <c r="BP12223" s="7"/>
      <c r="BQ12223" s="7"/>
      <c r="BR12223" s="7"/>
      <c r="BS12223" s="7"/>
      <c r="BT12223" s="7"/>
      <c r="BU12223" s="7"/>
      <c r="BV12223" s="7"/>
      <c r="BW12223" s="7"/>
    </row>
    <row r="12224" spans="43:75" x14ac:dyDescent="0.2">
      <c r="AQ12224" s="7"/>
      <c r="AR12224" s="7"/>
      <c r="AS12224" s="7"/>
      <c r="AT12224" s="7"/>
      <c r="AU12224" s="7"/>
      <c r="AV12224" s="234"/>
      <c r="AX12224" s="7"/>
      <c r="AY12224" s="7"/>
      <c r="AZ12224" s="7"/>
      <c r="BA12224" s="7"/>
      <c r="BB12224" s="7"/>
      <c r="BC12224" s="7"/>
      <c r="BD12224" s="7"/>
      <c r="BG12224" s="7"/>
      <c r="BH12224" s="7"/>
      <c r="BI12224" s="7"/>
      <c r="BJ12224" s="7"/>
      <c r="BK12224" s="7"/>
      <c r="BL12224" s="7"/>
      <c r="BM12224" s="7"/>
      <c r="BP12224" s="7"/>
      <c r="BQ12224" s="7"/>
      <c r="BR12224" s="7"/>
      <c r="BS12224" s="7"/>
      <c r="BT12224" s="7"/>
      <c r="BU12224" s="7"/>
      <c r="BV12224" s="7"/>
      <c r="BW12224" s="7"/>
    </row>
    <row r="12225" spans="43:75" x14ac:dyDescent="0.2">
      <c r="AQ12225" s="7"/>
      <c r="AR12225" s="7"/>
      <c r="AS12225" s="7"/>
      <c r="AT12225" s="7"/>
      <c r="AU12225" s="7"/>
      <c r="AV12225" s="234"/>
      <c r="AX12225" s="7"/>
      <c r="AY12225" s="7"/>
      <c r="AZ12225" s="7"/>
      <c r="BA12225" s="7"/>
      <c r="BB12225" s="7"/>
      <c r="BC12225" s="7"/>
      <c r="BD12225" s="7"/>
      <c r="BG12225" s="7"/>
      <c r="BH12225" s="7"/>
      <c r="BI12225" s="7"/>
      <c r="BJ12225" s="7"/>
      <c r="BK12225" s="7"/>
      <c r="BL12225" s="7"/>
      <c r="BM12225" s="7"/>
      <c r="BP12225" s="7"/>
      <c r="BQ12225" s="7"/>
      <c r="BR12225" s="7"/>
      <c r="BS12225" s="7"/>
      <c r="BT12225" s="7"/>
      <c r="BU12225" s="7"/>
      <c r="BV12225" s="7"/>
      <c r="BW12225" s="7"/>
    </row>
    <row r="12226" spans="43:75" x14ac:dyDescent="0.2">
      <c r="AQ12226" s="7"/>
      <c r="AR12226" s="7"/>
      <c r="AS12226" s="7"/>
      <c r="AT12226" s="7"/>
      <c r="AU12226" s="7"/>
      <c r="AV12226" s="234"/>
      <c r="AX12226" s="7"/>
      <c r="AY12226" s="7"/>
      <c r="AZ12226" s="7"/>
      <c r="BA12226" s="7"/>
      <c r="BB12226" s="7"/>
      <c r="BC12226" s="7"/>
      <c r="BD12226" s="7"/>
      <c r="BG12226" s="7"/>
      <c r="BH12226" s="7"/>
      <c r="BI12226" s="7"/>
      <c r="BJ12226" s="7"/>
      <c r="BK12226" s="7"/>
      <c r="BL12226" s="7"/>
      <c r="BM12226" s="7"/>
      <c r="BP12226" s="7"/>
      <c r="BQ12226" s="7"/>
      <c r="BR12226" s="7"/>
      <c r="BS12226" s="7"/>
      <c r="BT12226" s="7"/>
      <c r="BU12226" s="7"/>
      <c r="BV12226" s="7"/>
      <c r="BW12226" s="7"/>
    </row>
    <row r="12227" spans="43:75" x14ac:dyDescent="0.2">
      <c r="AQ12227" s="7"/>
      <c r="AR12227" s="7"/>
      <c r="AS12227" s="7"/>
      <c r="AT12227" s="7"/>
      <c r="AU12227" s="7"/>
      <c r="AV12227" s="234"/>
      <c r="AX12227" s="7"/>
      <c r="AY12227" s="7"/>
      <c r="AZ12227" s="7"/>
      <c r="BA12227" s="7"/>
      <c r="BB12227" s="7"/>
      <c r="BC12227" s="7"/>
      <c r="BD12227" s="7"/>
      <c r="BG12227" s="7"/>
      <c r="BH12227" s="7"/>
      <c r="BI12227" s="7"/>
      <c r="BJ12227" s="7"/>
      <c r="BK12227" s="7"/>
      <c r="BL12227" s="7"/>
      <c r="BM12227" s="7"/>
      <c r="BP12227" s="7"/>
      <c r="BQ12227" s="7"/>
      <c r="BR12227" s="7"/>
      <c r="BS12227" s="7"/>
      <c r="BT12227" s="7"/>
      <c r="BU12227" s="7"/>
      <c r="BV12227" s="7"/>
      <c r="BW12227" s="7"/>
    </row>
    <row r="12228" spans="43:75" x14ac:dyDescent="0.2">
      <c r="AQ12228" s="7"/>
      <c r="AR12228" s="7"/>
      <c r="AS12228" s="7"/>
      <c r="AT12228" s="7"/>
      <c r="AU12228" s="7"/>
      <c r="AV12228" s="234"/>
      <c r="AX12228" s="7"/>
      <c r="AY12228" s="7"/>
      <c r="AZ12228" s="7"/>
      <c r="BA12228" s="7"/>
      <c r="BB12228" s="7"/>
      <c r="BC12228" s="7"/>
      <c r="BD12228" s="7"/>
      <c r="BG12228" s="7"/>
      <c r="BH12228" s="7"/>
      <c r="BI12228" s="7"/>
      <c r="BJ12228" s="7"/>
      <c r="BK12228" s="7"/>
      <c r="BL12228" s="7"/>
      <c r="BM12228" s="7"/>
      <c r="BP12228" s="7"/>
      <c r="BQ12228" s="7"/>
      <c r="BR12228" s="7"/>
      <c r="BS12228" s="7"/>
      <c r="BT12228" s="7"/>
      <c r="BU12228" s="7"/>
      <c r="BV12228" s="7"/>
      <c r="BW12228" s="7"/>
    </row>
    <row r="12229" spans="43:75" x14ac:dyDescent="0.2">
      <c r="AQ12229" s="7"/>
      <c r="AR12229" s="7"/>
      <c r="AS12229" s="7"/>
      <c r="AT12229" s="7"/>
      <c r="AU12229" s="7"/>
      <c r="AV12229" s="234"/>
      <c r="AX12229" s="7"/>
      <c r="AY12229" s="7"/>
      <c r="AZ12229" s="7"/>
      <c r="BA12229" s="7"/>
      <c r="BB12229" s="7"/>
      <c r="BC12229" s="7"/>
      <c r="BD12229" s="7"/>
      <c r="BG12229" s="7"/>
      <c r="BH12229" s="7"/>
      <c r="BI12229" s="7"/>
      <c r="BJ12229" s="7"/>
      <c r="BK12229" s="7"/>
      <c r="BL12229" s="7"/>
      <c r="BM12229" s="7"/>
      <c r="BP12229" s="7"/>
      <c r="BQ12229" s="7"/>
      <c r="BR12229" s="7"/>
      <c r="BS12229" s="7"/>
      <c r="BT12229" s="7"/>
      <c r="BU12229" s="7"/>
      <c r="BV12229" s="7"/>
      <c r="BW12229" s="7"/>
    </row>
    <row r="12230" spans="43:75" x14ac:dyDescent="0.2">
      <c r="AQ12230" s="7"/>
      <c r="AR12230" s="7"/>
      <c r="AS12230" s="7"/>
      <c r="AT12230" s="7"/>
      <c r="AU12230" s="7"/>
      <c r="AV12230" s="234"/>
      <c r="AX12230" s="7"/>
      <c r="AY12230" s="7"/>
      <c r="AZ12230" s="7"/>
      <c r="BA12230" s="7"/>
      <c r="BB12230" s="7"/>
      <c r="BC12230" s="7"/>
      <c r="BD12230" s="7"/>
      <c r="BG12230" s="7"/>
      <c r="BH12230" s="7"/>
      <c r="BI12230" s="7"/>
      <c r="BJ12230" s="7"/>
      <c r="BK12230" s="7"/>
      <c r="BL12230" s="7"/>
      <c r="BM12230" s="7"/>
      <c r="BP12230" s="7"/>
      <c r="BQ12230" s="7"/>
      <c r="BR12230" s="7"/>
      <c r="BS12230" s="7"/>
      <c r="BT12230" s="7"/>
      <c r="BU12230" s="7"/>
      <c r="BV12230" s="7"/>
      <c r="BW12230" s="7"/>
    </row>
    <row r="12231" spans="43:75" x14ac:dyDescent="0.2">
      <c r="AQ12231" s="7"/>
      <c r="AR12231" s="7"/>
      <c r="AS12231" s="7"/>
      <c r="AT12231" s="7"/>
      <c r="AU12231" s="7"/>
      <c r="AV12231" s="234"/>
      <c r="AX12231" s="7"/>
      <c r="AY12231" s="7"/>
      <c r="AZ12231" s="7"/>
      <c r="BA12231" s="7"/>
      <c r="BB12231" s="7"/>
      <c r="BC12231" s="7"/>
      <c r="BD12231" s="7"/>
      <c r="BG12231" s="7"/>
      <c r="BH12231" s="7"/>
      <c r="BI12231" s="7"/>
      <c r="BJ12231" s="7"/>
      <c r="BK12231" s="7"/>
      <c r="BL12231" s="7"/>
      <c r="BM12231" s="7"/>
      <c r="BP12231" s="7"/>
      <c r="BQ12231" s="7"/>
      <c r="BR12231" s="7"/>
      <c r="BS12231" s="7"/>
      <c r="BT12231" s="7"/>
      <c r="BU12231" s="7"/>
      <c r="BV12231" s="7"/>
      <c r="BW12231" s="7"/>
    </row>
    <row r="12232" spans="43:75" x14ac:dyDescent="0.2">
      <c r="AQ12232" s="7"/>
      <c r="AR12232" s="7"/>
      <c r="AS12232" s="7"/>
      <c r="AT12232" s="7"/>
      <c r="AU12232" s="7"/>
      <c r="AV12232" s="234"/>
      <c r="AX12232" s="7"/>
      <c r="AY12232" s="7"/>
      <c r="AZ12232" s="7"/>
      <c r="BA12232" s="7"/>
      <c r="BB12232" s="7"/>
      <c r="BC12232" s="7"/>
      <c r="BD12232" s="7"/>
      <c r="BG12232" s="7"/>
      <c r="BH12232" s="7"/>
      <c r="BI12232" s="7"/>
      <c r="BJ12232" s="7"/>
      <c r="BK12232" s="7"/>
      <c r="BL12232" s="7"/>
      <c r="BM12232" s="7"/>
      <c r="BP12232" s="7"/>
      <c r="BQ12232" s="7"/>
      <c r="BR12232" s="7"/>
      <c r="BS12232" s="7"/>
      <c r="BT12232" s="7"/>
      <c r="BU12232" s="7"/>
      <c r="BV12232" s="7"/>
      <c r="BW12232" s="7"/>
    </row>
    <row r="12233" spans="43:75" x14ac:dyDescent="0.2">
      <c r="AQ12233" s="7"/>
      <c r="AR12233" s="7"/>
      <c r="AS12233" s="7"/>
      <c r="AT12233" s="7"/>
      <c r="AU12233" s="7"/>
      <c r="AV12233" s="234"/>
      <c r="AX12233" s="7"/>
      <c r="AY12233" s="7"/>
      <c r="AZ12233" s="7"/>
      <c r="BA12233" s="7"/>
      <c r="BB12233" s="7"/>
      <c r="BC12233" s="7"/>
      <c r="BD12233" s="7"/>
      <c r="BG12233" s="7"/>
      <c r="BH12233" s="7"/>
      <c r="BI12233" s="7"/>
      <c r="BJ12233" s="7"/>
      <c r="BK12233" s="7"/>
      <c r="BL12233" s="7"/>
      <c r="BM12233" s="7"/>
      <c r="BP12233" s="7"/>
      <c r="BQ12233" s="7"/>
      <c r="BR12233" s="7"/>
      <c r="BS12233" s="7"/>
      <c r="BT12233" s="7"/>
      <c r="BU12233" s="7"/>
      <c r="BV12233" s="7"/>
      <c r="BW12233" s="7"/>
    </row>
    <row r="12234" spans="43:75" x14ac:dyDescent="0.2">
      <c r="AQ12234" s="7"/>
      <c r="AR12234" s="7"/>
      <c r="AS12234" s="7"/>
      <c r="AT12234" s="7"/>
      <c r="AU12234" s="7"/>
      <c r="AV12234" s="234"/>
      <c r="AX12234" s="7"/>
      <c r="AY12234" s="7"/>
      <c r="AZ12234" s="7"/>
      <c r="BA12234" s="7"/>
      <c r="BB12234" s="7"/>
      <c r="BC12234" s="7"/>
      <c r="BD12234" s="7"/>
      <c r="BG12234" s="7"/>
      <c r="BH12234" s="7"/>
      <c r="BI12234" s="7"/>
      <c r="BJ12234" s="7"/>
      <c r="BK12234" s="7"/>
      <c r="BL12234" s="7"/>
      <c r="BM12234" s="7"/>
      <c r="BP12234" s="7"/>
      <c r="BQ12234" s="7"/>
      <c r="BR12234" s="7"/>
      <c r="BS12234" s="7"/>
      <c r="BT12234" s="7"/>
      <c r="BU12234" s="7"/>
      <c r="BV12234" s="7"/>
      <c r="BW12234" s="7"/>
    </row>
    <row r="12235" spans="43:75" x14ac:dyDescent="0.2">
      <c r="AQ12235" s="7"/>
      <c r="AR12235" s="7"/>
      <c r="AS12235" s="7"/>
      <c r="AT12235" s="7"/>
      <c r="AU12235" s="7"/>
      <c r="AV12235" s="234"/>
      <c r="AX12235" s="7"/>
      <c r="AY12235" s="7"/>
      <c r="AZ12235" s="7"/>
      <c r="BA12235" s="7"/>
      <c r="BB12235" s="7"/>
      <c r="BC12235" s="7"/>
      <c r="BD12235" s="7"/>
      <c r="BG12235" s="7"/>
      <c r="BH12235" s="7"/>
      <c r="BI12235" s="7"/>
      <c r="BJ12235" s="7"/>
      <c r="BK12235" s="7"/>
      <c r="BL12235" s="7"/>
      <c r="BM12235" s="7"/>
      <c r="BP12235" s="7"/>
      <c r="BQ12235" s="7"/>
      <c r="BR12235" s="7"/>
      <c r="BS12235" s="7"/>
      <c r="BT12235" s="7"/>
      <c r="BU12235" s="7"/>
      <c r="BV12235" s="7"/>
      <c r="BW12235" s="7"/>
    </row>
    <row r="12236" spans="43:75" x14ac:dyDescent="0.2">
      <c r="AQ12236" s="7"/>
      <c r="AR12236" s="7"/>
      <c r="AS12236" s="7"/>
      <c r="AT12236" s="7"/>
      <c r="AU12236" s="7"/>
      <c r="AV12236" s="234"/>
      <c r="AX12236" s="7"/>
      <c r="AY12236" s="7"/>
      <c r="AZ12236" s="7"/>
      <c r="BA12236" s="7"/>
      <c r="BB12236" s="7"/>
      <c r="BC12236" s="7"/>
      <c r="BD12236" s="7"/>
      <c r="BG12236" s="7"/>
      <c r="BH12236" s="7"/>
      <c r="BI12236" s="7"/>
      <c r="BJ12236" s="7"/>
      <c r="BK12236" s="7"/>
      <c r="BL12236" s="7"/>
      <c r="BM12236" s="7"/>
      <c r="BP12236" s="7"/>
      <c r="BQ12236" s="7"/>
      <c r="BR12236" s="7"/>
      <c r="BS12236" s="7"/>
      <c r="BT12236" s="7"/>
      <c r="BU12236" s="7"/>
      <c r="BV12236" s="7"/>
      <c r="BW12236" s="7"/>
    </row>
    <row r="12237" spans="43:75" x14ac:dyDescent="0.2">
      <c r="AQ12237" s="7"/>
      <c r="AR12237" s="7"/>
      <c r="AS12237" s="7"/>
      <c r="AT12237" s="7"/>
      <c r="AU12237" s="7"/>
      <c r="AV12237" s="234"/>
      <c r="AX12237" s="7"/>
      <c r="AY12237" s="7"/>
      <c r="AZ12237" s="7"/>
      <c r="BA12237" s="7"/>
      <c r="BB12237" s="7"/>
      <c r="BC12237" s="7"/>
      <c r="BD12237" s="7"/>
      <c r="BG12237" s="7"/>
      <c r="BH12237" s="7"/>
      <c r="BI12237" s="7"/>
      <c r="BJ12237" s="7"/>
      <c r="BK12237" s="7"/>
      <c r="BL12237" s="7"/>
      <c r="BM12237" s="7"/>
      <c r="BP12237" s="7"/>
      <c r="BQ12237" s="7"/>
      <c r="BR12237" s="7"/>
      <c r="BS12237" s="7"/>
      <c r="BT12237" s="7"/>
      <c r="BU12237" s="7"/>
      <c r="BV12237" s="7"/>
      <c r="BW12237" s="7"/>
    </row>
    <row r="12238" spans="43:75" x14ac:dyDescent="0.2">
      <c r="AQ12238" s="7"/>
      <c r="AR12238" s="7"/>
      <c r="AS12238" s="7"/>
      <c r="AT12238" s="7"/>
      <c r="AU12238" s="7"/>
      <c r="AV12238" s="234"/>
      <c r="AX12238" s="7"/>
      <c r="AY12238" s="7"/>
      <c r="AZ12238" s="7"/>
      <c r="BA12238" s="7"/>
      <c r="BB12238" s="7"/>
      <c r="BC12238" s="7"/>
      <c r="BD12238" s="7"/>
      <c r="BG12238" s="7"/>
      <c r="BH12238" s="7"/>
      <c r="BI12238" s="7"/>
      <c r="BJ12238" s="7"/>
      <c r="BK12238" s="7"/>
      <c r="BL12238" s="7"/>
      <c r="BM12238" s="7"/>
      <c r="BP12238" s="7"/>
      <c r="BQ12238" s="7"/>
      <c r="BR12238" s="7"/>
      <c r="BS12238" s="7"/>
      <c r="BT12238" s="7"/>
      <c r="BU12238" s="7"/>
      <c r="BV12238" s="7"/>
      <c r="BW12238" s="7"/>
    </row>
    <row r="12239" spans="43:75" x14ac:dyDescent="0.2">
      <c r="AQ12239" s="7"/>
      <c r="AR12239" s="7"/>
      <c r="AS12239" s="7"/>
      <c r="AT12239" s="7"/>
      <c r="AU12239" s="7"/>
      <c r="AV12239" s="234"/>
      <c r="AX12239" s="7"/>
      <c r="AY12239" s="7"/>
      <c r="AZ12239" s="7"/>
      <c r="BA12239" s="7"/>
      <c r="BB12239" s="7"/>
      <c r="BC12239" s="7"/>
      <c r="BD12239" s="7"/>
      <c r="BG12239" s="7"/>
      <c r="BH12239" s="7"/>
      <c r="BI12239" s="7"/>
      <c r="BJ12239" s="7"/>
      <c r="BK12239" s="7"/>
      <c r="BL12239" s="7"/>
      <c r="BM12239" s="7"/>
      <c r="BP12239" s="7"/>
      <c r="BQ12239" s="7"/>
      <c r="BR12239" s="7"/>
      <c r="BS12239" s="7"/>
      <c r="BT12239" s="7"/>
      <c r="BU12239" s="7"/>
      <c r="BV12239" s="7"/>
      <c r="BW12239" s="7"/>
    </row>
    <row r="12240" spans="43:75" x14ac:dyDescent="0.2">
      <c r="AQ12240" s="7"/>
      <c r="AR12240" s="7"/>
      <c r="AS12240" s="7"/>
      <c r="AT12240" s="7"/>
      <c r="AU12240" s="7"/>
      <c r="AV12240" s="234"/>
      <c r="AX12240" s="7"/>
      <c r="AY12240" s="7"/>
      <c r="AZ12240" s="7"/>
      <c r="BA12240" s="7"/>
      <c r="BB12240" s="7"/>
      <c r="BC12240" s="7"/>
      <c r="BD12240" s="7"/>
      <c r="BG12240" s="7"/>
      <c r="BH12240" s="7"/>
      <c r="BI12240" s="7"/>
      <c r="BJ12240" s="7"/>
      <c r="BK12240" s="7"/>
      <c r="BL12240" s="7"/>
      <c r="BM12240" s="7"/>
      <c r="BP12240" s="7"/>
      <c r="BQ12240" s="7"/>
      <c r="BR12240" s="7"/>
      <c r="BS12240" s="7"/>
      <c r="BT12240" s="7"/>
      <c r="BU12240" s="7"/>
      <c r="BV12240" s="7"/>
      <c r="BW12240" s="7"/>
    </row>
    <row r="12241" spans="43:75" x14ac:dyDescent="0.2">
      <c r="AQ12241" s="7"/>
      <c r="AR12241" s="7"/>
      <c r="AS12241" s="7"/>
      <c r="AT12241" s="7"/>
      <c r="AU12241" s="7"/>
      <c r="AV12241" s="234"/>
      <c r="AX12241" s="7"/>
      <c r="AY12241" s="7"/>
      <c r="AZ12241" s="7"/>
      <c r="BA12241" s="7"/>
      <c r="BB12241" s="7"/>
      <c r="BC12241" s="7"/>
      <c r="BD12241" s="7"/>
      <c r="BG12241" s="7"/>
      <c r="BH12241" s="7"/>
      <c r="BI12241" s="7"/>
      <c r="BJ12241" s="7"/>
      <c r="BK12241" s="7"/>
      <c r="BL12241" s="7"/>
      <c r="BM12241" s="7"/>
      <c r="BP12241" s="7"/>
      <c r="BQ12241" s="7"/>
      <c r="BR12241" s="7"/>
      <c r="BS12241" s="7"/>
      <c r="BT12241" s="7"/>
      <c r="BU12241" s="7"/>
      <c r="BV12241" s="7"/>
      <c r="BW12241" s="7"/>
    </row>
    <row r="12242" spans="43:75" x14ac:dyDescent="0.2">
      <c r="AQ12242" s="7"/>
      <c r="AR12242" s="7"/>
      <c r="AS12242" s="7"/>
      <c r="AT12242" s="7"/>
      <c r="AU12242" s="7"/>
      <c r="AV12242" s="234"/>
      <c r="AX12242" s="7"/>
      <c r="AY12242" s="7"/>
      <c r="AZ12242" s="7"/>
      <c r="BA12242" s="7"/>
      <c r="BB12242" s="7"/>
      <c r="BC12242" s="7"/>
      <c r="BD12242" s="7"/>
      <c r="BG12242" s="7"/>
      <c r="BH12242" s="7"/>
      <c r="BI12242" s="7"/>
      <c r="BJ12242" s="7"/>
      <c r="BK12242" s="7"/>
      <c r="BL12242" s="7"/>
      <c r="BM12242" s="7"/>
      <c r="BP12242" s="7"/>
      <c r="BQ12242" s="7"/>
      <c r="BR12242" s="7"/>
      <c r="BS12242" s="7"/>
      <c r="BT12242" s="7"/>
      <c r="BU12242" s="7"/>
      <c r="BV12242" s="7"/>
      <c r="BW12242" s="7"/>
    </row>
    <row r="12243" spans="43:75" x14ac:dyDescent="0.2">
      <c r="AQ12243" s="7"/>
      <c r="AR12243" s="7"/>
      <c r="AS12243" s="7"/>
      <c r="AT12243" s="7"/>
      <c r="AU12243" s="7"/>
      <c r="AV12243" s="234"/>
      <c r="AX12243" s="7"/>
      <c r="AY12243" s="7"/>
      <c r="AZ12243" s="7"/>
      <c r="BA12243" s="7"/>
      <c r="BB12243" s="7"/>
      <c r="BC12243" s="7"/>
      <c r="BD12243" s="7"/>
      <c r="BG12243" s="7"/>
      <c r="BH12243" s="7"/>
      <c r="BI12243" s="7"/>
      <c r="BJ12243" s="7"/>
      <c r="BK12243" s="7"/>
      <c r="BL12243" s="7"/>
      <c r="BM12243" s="7"/>
      <c r="BP12243" s="7"/>
      <c r="BQ12243" s="7"/>
      <c r="BR12243" s="7"/>
      <c r="BS12243" s="7"/>
      <c r="BT12243" s="7"/>
      <c r="BU12243" s="7"/>
      <c r="BV12243" s="7"/>
      <c r="BW12243" s="7"/>
    </row>
    <row r="12244" spans="43:75" x14ac:dyDescent="0.2">
      <c r="AQ12244" s="7"/>
      <c r="AR12244" s="7"/>
      <c r="AS12244" s="7"/>
      <c r="AT12244" s="7"/>
      <c r="AU12244" s="7"/>
      <c r="AV12244" s="234"/>
      <c r="AX12244" s="7"/>
      <c r="AY12244" s="7"/>
      <c r="AZ12244" s="7"/>
      <c r="BA12244" s="7"/>
      <c r="BB12244" s="7"/>
      <c r="BC12244" s="7"/>
      <c r="BD12244" s="7"/>
      <c r="BG12244" s="7"/>
      <c r="BH12244" s="7"/>
      <c r="BI12244" s="7"/>
      <c r="BJ12244" s="7"/>
      <c r="BK12244" s="7"/>
      <c r="BL12244" s="7"/>
      <c r="BM12244" s="7"/>
      <c r="BP12244" s="7"/>
      <c r="BQ12244" s="7"/>
      <c r="BR12244" s="7"/>
      <c r="BS12244" s="7"/>
      <c r="BT12244" s="7"/>
      <c r="BU12244" s="7"/>
      <c r="BV12244" s="7"/>
      <c r="BW12244" s="7"/>
    </row>
    <row r="12245" spans="43:75" x14ac:dyDescent="0.2">
      <c r="AQ12245" s="7"/>
      <c r="AR12245" s="7"/>
      <c r="AS12245" s="7"/>
      <c r="AT12245" s="7"/>
      <c r="AU12245" s="7"/>
      <c r="AV12245" s="234"/>
      <c r="AX12245" s="7"/>
      <c r="AY12245" s="7"/>
      <c r="AZ12245" s="7"/>
      <c r="BA12245" s="7"/>
      <c r="BB12245" s="7"/>
      <c r="BC12245" s="7"/>
      <c r="BD12245" s="7"/>
      <c r="BG12245" s="7"/>
      <c r="BH12245" s="7"/>
      <c r="BI12245" s="7"/>
      <c r="BJ12245" s="7"/>
      <c r="BK12245" s="7"/>
      <c r="BL12245" s="7"/>
      <c r="BM12245" s="7"/>
      <c r="BP12245" s="7"/>
      <c r="BQ12245" s="7"/>
      <c r="BR12245" s="7"/>
      <c r="BS12245" s="7"/>
      <c r="BT12245" s="7"/>
      <c r="BU12245" s="7"/>
      <c r="BV12245" s="7"/>
      <c r="BW12245" s="7"/>
    </row>
    <row r="12246" spans="43:75" x14ac:dyDescent="0.2">
      <c r="AQ12246" s="7"/>
      <c r="AR12246" s="7"/>
      <c r="AS12246" s="7"/>
      <c r="AT12246" s="7"/>
      <c r="AU12246" s="7"/>
      <c r="AV12246" s="234"/>
      <c r="AX12246" s="7"/>
      <c r="AY12246" s="7"/>
      <c r="AZ12246" s="7"/>
      <c r="BA12246" s="7"/>
      <c r="BB12246" s="7"/>
      <c r="BC12246" s="7"/>
      <c r="BD12246" s="7"/>
      <c r="BG12246" s="7"/>
      <c r="BH12246" s="7"/>
      <c r="BI12246" s="7"/>
      <c r="BJ12246" s="7"/>
      <c r="BK12246" s="7"/>
      <c r="BL12246" s="7"/>
      <c r="BM12246" s="7"/>
      <c r="BP12246" s="7"/>
      <c r="BQ12246" s="7"/>
      <c r="BR12246" s="7"/>
      <c r="BS12246" s="7"/>
      <c r="BT12246" s="7"/>
      <c r="BU12246" s="7"/>
      <c r="BV12246" s="7"/>
      <c r="BW12246" s="7"/>
    </row>
    <row r="12247" spans="43:75" x14ac:dyDescent="0.2">
      <c r="AQ12247" s="7"/>
      <c r="AR12247" s="7"/>
      <c r="AS12247" s="7"/>
      <c r="AT12247" s="7"/>
      <c r="AU12247" s="7"/>
      <c r="AV12247" s="234"/>
      <c r="AX12247" s="7"/>
      <c r="AY12247" s="7"/>
      <c r="AZ12247" s="7"/>
      <c r="BA12247" s="7"/>
      <c r="BB12247" s="7"/>
      <c r="BC12247" s="7"/>
      <c r="BD12247" s="7"/>
      <c r="BG12247" s="7"/>
      <c r="BH12247" s="7"/>
      <c r="BI12247" s="7"/>
      <c r="BJ12247" s="7"/>
      <c r="BK12247" s="7"/>
      <c r="BL12247" s="7"/>
      <c r="BM12247" s="7"/>
      <c r="BP12247" s="7"/>
      <c r="BQ12247" s="7"/>
      <c r="BR12247" s="7"/>
      <c r="BS12247" s="7"/>
      <c r="BT12247" s="7"/>
      <c r="BU12247" s="7"/>
      <c r="BV12247" s="7"/>
      <c r="BW12247" s="7"/>
    </row>
    <row r="12248" spans="43:75" x14ac:dyDescent="0.2">
      <c r="AQ12248" s="7"/>
      <c r="AR12248" s="7"/>
      <c r="AS12248" s="7"/>
      <c r="AT12248" s="7"/>
      <c r="AU12248" s="7"/>
      <c r="AV12248" s="234"/>
      <c r="AX12248" s="7"/>
      <c r="AY12248" s="7"/>
      <c r="AZ12248" s="7"/>
      <c r="BA12248" s="7"/>
      <c r="BB12248" s="7"/>
      <c r="BC12248" s="7"/>
      <c r="BD12248" s="7"/>
      <c r="BG12248" s="7"/>
      <c r="BH12248" s="7"/>
      <c r="BI12248" s="7"/>
      <c r="BJ12248" s="7"/>
      <c r="BK12248" s="7"/>
      <c r="BL12248" s="7"/>
      <c r="BM12248" s="7"/>
      <c r="BP12248" s="7"/>
      <c r="BQ12248" s="7"/>
      <c r="BR12248" s="7"/>
      <c r="BS12248" s="7"/>
      <c r="BT12248" s="7"/>
      <c r="BU12248" s="7"/>
      <c r="BV12248" s="7"/>
      <c r="BW12248" s="7"/>
    </row>
    <row r="12249" spans="43:75" x14ac:dyDescent="0.2">
      <c r="AQ12249" s="7"/>
      <c r="AR12249" s="7"/>
      <c r="AS12249" s="7"/>
      <c r="AT12249" s="7"/>
      <c r="AU12249" s="7"/>
      <c r="AV12249" s="234"/>
      <c r="AX12249" s="7"/>
      <c r="AY12249" s="7"/>
      <c r="AZ12249" s="7"/>
      <c r="BA12249" s="7"/>
      <c r="BB12249" s="7"/>
      <c r="BC12249" s="7"/>
      <c r="BD12249" s="7"/>
      <c r="BG12249" s="7"/>
      <c r="BH12249" s="7"/>
      <c r="BI12249" s="7"/>
      <c r="BJ12249" s="7"/>
      <c r="BK12249" s="7"/>
      <c r="BL12249" s="7"/>
      <c r="BM12249" s="7"/>
      <c r="BP12249" s="7"/>
      <c r="BQ12249" s="7"/>
      <c r="BR12249" s="7"/>
      <c r="BS12249" s="7"/>
      <c r="BT12249" s="7"/>
      <c r="BU12249" s="7"/>
      <c r="BV12249" s="7"/>
      <c r="BW12249" s="7"/>
    </row>
    <row r="12250" spans="43:75" x14ac:dyDescent="0.2">
      <c r="AQ12250" s="7"/>
      <c r="AR12250" s="7"/>
      <c r="AS12250" s="7"/>
      <c r="AT12250" s="7"/>
      <c r="AU12250" s="7"/>
      <c r="AV12250" s="234"/>
      <c r="AX12250" s="7"/>
      <c r="AY12250" s="7"/>
      <c r="AZ12250" s="7"/>
      <c r="BA12250" s="7"/>
      <c r="BB12250" s="7"/>
      <c r="BC12250" s="7"/>
      <c r="BD12250" s="7"/>
      <c r="BG12250" s="7"/>
      <c r="BH12250" s="7"/>
      <c r="BI12250" s="7"/>
      <c r="BJ12250" s="7"/>
      <c r="BK12250" s="7"/>
      <c r="BL12250" s="7"/>
      <c r="BM12250" s="7"/>
      <c r="BP12250" s="7"/>
      <c r="BQ12250" s="7"/>
      <c r="BR12250" s="7"/>
      <c r="BS12250" s="7"/>
      <c r="BT12250" s="7"/>
      <c r="BU12250" s="7"/>
      <c r="BV12250" s="7"/>
      <c r="BW12250" s="7"/>
    </row>
    <row r="12251" spans="43:75" x14ac:dyDescent="0.2">
      <c r="AQ12251" s="7"/>
      <c r="AR12251" s="7"/>
      <c r="AS12251" s="7"/>
      <c r="AT12251" s="7"/>
      <c r="AU12251" s="7"/>
      <c r="AV12251" s="234"/>
      <c r="AX12251" s="7"/>
      <c r="AY12251" s="7"/>
      <c r="AZ12251" s="7"/>
      <c r="BA12251" s="7"/>
      <c r="BB12251" s="7"/>
      <c r="BC12251" s="7"/>
      <c r="BD12251" s="7"/>
      <c r="BG12251" s="7"/>
      <c r="BH12251" s="7"/>
      <c r="BI12251" s="7"/>
      <c r="BJ12251" s="7"/>
      <c r="BK12251" s="7"/>
      <c r="BL12251" s="7"/>
      <c r="BM12251" s="7"/>
      <c r="BP12251" s="7"/>
      <c r="BQ12251" s="7"/>
      <c r="BR12251" s="7"/>
      <c r="BS12251" s="7"/>
      <c r="BT12251" s="7"/>
      <c r="BU12251" s="7"/>
      <c r="BV12251" s="7"/>
      <c r="BW12251" s="7"/>
    </row>
    <row r="12252" spans="43:75" x14ac:dyDescent="0.2">
      <c r="AQ12252" s="7"/>
      <c r="AR12252" s="7"/>
      <c r="AS12252" s="7"/>
      <c r="AT12252" s="7"/>
      <c r="AU12252" s="7"/>
      <c r="AV12252" s="234"/>
      <c r="AX12252" s="7"/>
      <c r="AY12252" s="7"/>
      <c r="AZ12252" s="7"/>
      <c r="BA12252" s="7"/>
      <c r="BB12252" s="7"/>
      <c r="BC12252" s="7"/>
      <c r="BD12252" s="7"/>
      <c r="BG12252" s="7"/>
      <c r="BH12252" s="7"/>
      <c r="BI12252" s="7"/>
      <c r="BJ12252" s="7"/>
      <c r="BK12252" s="7"/>
      <c r="BL12252" s="7"/>
      <c r="BM12252" s="7"/>
      <c r="BP12252" s="7"/>
      <c r="BQ12252" s="7"/>
      <c r="BR12252" s="7"/>
      <c r="BS12252" s="7"/>
      <c r="BT12252" s="7"/>
      <c r="BU12252" s="7"/>
      <c r="BV12252" s="7"/>
      <c r="BW12252" s="7"/>
    </row>
    <row r="12253" spans="43:75" x14ac:dyDescent="0.2">
      <c r="AQ12253" s="7"/>
      <c r="AR12253" s="7"/>
      <c r="AS12253" s="7"/>
      <c r="AT12253" s="7"/>
      <c r="AU12253" s="7"/>
      <c r="AV12253" s="234"/>
      <c r="AX12253" s="7"/>
      <c r="AY12253" s="7"/>
      <c r="AZ12253" s="7"/>
      <c r="BA12253" s="7"/>
      <c r="BB12253" s="7"/>
      <c r="BC12253" s="7"/>
      <c r="BD12253" s="7"/>
      <c r="BG12253" s="7"/>
      <c r="BH12253" s="7"/>
      <c r="BI12253" s="7"/>
      <c r="BJ12253" s="7"/>
      <c r="BK12253" s="7"/>
      <c r="BL12253" s="7"/>
      <c r="BM12253" s="7"/>
      <c r="BP12253" s="7"/>
      <c r="BQ12253" s="7"/>
      <c r="BR12253" s="7"/>
      <c r="BS12253" s="7"/>
      <c r="BT12253" s="7"/>
      <c r="BU12253" s="7"/>
      <c r="BV12253" s="7"/>
      <c r="BW12253" s="7"/>
    </row>
    <row r="12254" spans="43:75" x14ac:dyDescent="0.2">
      <c r="AQ12254" s="7"/>
      <c r="AR12254" s="7"/>
      <c r="AS12254" s="7"/>
      <c r="AT12254" s="7"/>
      <c r="AU12254" s="7"/>
      <c r="AV12254" s="234"/>
      <c r="AX12254" s="7"/>
      <c r="AY12254" s="7"/>
      <c r="AZ12254" s="7"/>
      <c r="BA12254" s="7"/>
      <c r="BB12254" s="7"/>
      <c r="BC12254" s="7"/>
      <c r="BD12254" s="7"/>
      <c r="BG12254" s="7"/>
      <c r="BH12254" s="7"/>
      <c r="BI12254" s="7"/>
      <c r="BJ12254" s="7"/>
      <c r="BK12254" s="7"/>
      <c r="BL12254" s="7"/>
      <c r="BM12254" s="7"/>
      <c r="BP12254" s="7"/>
      <c r="BQ12254" s="7"/>
      <c r="BR12254" s="7"/>
      <c r="BS12254" s="7"/>
      <c r="BT12254" s="7"/>
      <c r="BU12254" s="7"/>
      <c r="BV12254" s="7"/>
      <c r="BW12254" s="7"/>
    </row>
    <row r="12255" spans="43:75" x14ac:dyDescent="0.2">
      <c r="AQ12255" s="7"/>
      <c r="AR12255" s="7"/>
      <c r="AS12255" s="7"/>
      <c r="AT12255" s="7"/>
      <c r="AU12255" s="7"/>
      <c r="AV12255" s="234"/>
      <c r="AX12255" s="7"/>
      <c r="AY12255" s="7"/>
      <c r="AZ12255" s="7"/>
      <c r="BA12255" s="7"/>
      <c r="BB12255" s="7"/>
      <c r="BC12255" s="7"/>
      <c r="BD12255" s="7"/>
      <c r="BG12255" s="7"/>
      <c r="BH12255" s="7"/>
      <c r="BI12255" s="7"/>
      <c r="BJ12255" s="7"/>
      <c r="BK12255" s="7"/>
      <c r="BL12255" s="7"/>
      <c r="BM12255" s="7"/>
      <c r="BP12255" s="7"/>
      <c r="BQ12255" s="7"/>
      <c r="BR12255" s="7"/>
      <c r="BS12255" s="7"/>
      <c r="BT12255" s="7"/>
      <c r="BU12255" s="7"/>
      <c r="BV12255" s="7"/>
      <c r="BW12255" s="7"/>
    </row>
    <row r="12256" spans="43:75" x14ac:dyDescent="0.2">
      <c r="AQ12256" s="7"/>
      <c r="AR12256" s="7"/>
      <c r="AS12256" s="7"/>
      <c r="AT12256" s="7"/>
      <c r="AU12256" s="7"/>
      <c r="AV12256" s="234"/>
      <c r="AX12256" s="7"/>
      <c r="AY12256" s="7"/>
      <c r="AZ12256" s="7"/>
      <c r="BA12256" s="7"/>
      <c r="BB12256" s="7"/>
      <c r="BC12256" s="7"/>
      <c r="BD12256" s="7"/>
      <c r="BG12256" s="7"/>
      <c r="BH12256" s="7"/>
      <c r="BI12256" s="7"/>
      <c r="BJ12256" s="7"/>
      <c r="BK12256" s="7"/>
      <c r="BL12256" s="7"/>
      <c r="BM12256" s="7"/>
      <c r="BP12256" s="7"/>
      <c r="BQ12256" s="7"/>
      <c r="BR12256" s="7"/>
      <c r="BS12256" s="7"/>
      <c r="BT12256" s="7"/>
      <c r="BU12256" s="7"/>
      <c r="BV12256" s="7"/>
      <c r="BW12256" s="7"/>
    </row>
    <row r="12257" spans="43:75" x14ac:dyDescent="0.2">
      <c r="AQ12257" s="7"/>
      <c r="AR12257" s="7"/>
      <c r="AS12257" s="7"/>
      <c r="AT12257" s="7"/>
      <c r="AU12257" s="7"/>
      <c r="AV12257" s="234"/>
      <c r="AX12257" s="7"/>
      <c r="AY12257" s="7"/>
      <c r="AZ12257" s="7"/>
      <c r="BA12257" s="7"/>
      <c r="BB12257" s="7"/>
      <c r="BC12257" s="7"/>
      <c r="BD12257" s="7"/>
      <c r="BG12257" s="7"/>
      <c r="BH12257" s="7"/>
      <c r="BI12257" s="7"/>
      <c r="BJ12257" s="7"/>
      <c r="BK12257" s="7"/>
      <c r="BL12257" s="7"/>
      <c r="BM12257" s="7"/>
      <c r="BP12257" s="7"/>
      <c r="BQ12257" s="7"/>
      <c r="BR12257" s="7"/>
      <c r="BS12257" s="7"/>
      <c r="BT12257" s="7"/>
      <c r="BU12257" s="7"/>
      <c r="BV12257" s="7"/>
      <c r="BW12257" s="7"/>
    </row>
    <row r="12258" spans="43:75" x14ac:dyDescent="0.2">
      <c r="AQ12258" s="7"/>
      <c r="AR12258" s="7"/>
      <c r="AS12258" s="7"/>
      <c r="AT12258" s="7"/>
      <c r="AU12258" s="7"/>
      <c r="AV12258" s="234"/>
      <c r="AX12258" s="7"/>
      <c r="AY12258" s="7"/>
      <c r="AZ12258" s="7"/>
      <c r="BA12258" s="7"/>
      <c r="BB12258" s="7"/>
      <c r="BC12258" s="7"/>
      <c r="BD12258" s="7"/>
      <c r="BG12258" s="7"/>
      <c r="BH12258" s="7"/>
      <c r="BI12258" s="7"/>
      <c r="BJ12258" s="7"/>
      <c r="BK12258" s="7"/>
      <c r="BL12258" s="7"/>
      <c r="BM12258" s="7"/>
      <c r="BP12258" s="7"/>
      <c r="BQ12258" s="7"/>
      <c r="BR12258" s="7"/>
      <c r="BS12258" s="7"/>
      <c r="BT12258" s="7"/>
      <c r="BU12258" s="7"/>
      <c r="BV12258" s="7"/>
      <c r="BW12258" s="7"/>
    </row>
    <row r="12259" spans="43:75" x14ac:dyDescent="0.2">
      <c r="AQ12259" s="7"/>
      <c r="AR12259" s="7"/>
      <c r="AS12259" s="7"/>
      <c r="AT12259" s="7"/>
      <c r="AU12259" s="7"/>
      <c r="AV12259" s="234"/>
      <c r="AX12259" s="7"/>
      <c r="AY12259" s="7"/>
      <c r="AZ12259" s="7"/>
      <c r="BA12259" s="7"/>
      <c r="BB12259" s="7"/>
      <c r="BC12259" s="7"/>
      <c r="BD12259" s="7"/>
      <c r="BG12259" s="7"/>
      <c r="BH12259" s="7"/>
      <c r="BI12259" s="7"/>
      <c r="BJ12259" s="7"/>
      <c r="BK12259" s="7"/>
      <c r="BL12259" s="7"/>
      <c r="BM12259" s="7"/>
      <c r="BP12259" s="7"/>
      <c r="BQ12259" s="7"/>
      <c r="BR12259" s="7"/>
      <c r="BS12259" s="7"/>
      <c r="BT12259" s="7"/>
      <c r="BU12259" s="7"/>
      <c r="BV12259" s="7"/>
      <c r="BW12259" s="7"/>
    </row>
    <row r="12260" spans="43:75" x14ac:dyDescent="0.2">
      <c r="AQ12260" s="7"/>
      <c r="AR12260" s="7"/>
      <c r="AS12260" s="7"/>
      <c r="AT12260" s="7"/>
      <c r="AU12260" s="7"/>
      <c r="AV12260" s="234"/>
      <c r="AX12260" s="7"/>
      <c r="AY12260" s="7"/>
      <c r="AZ12260" s="7"/>
      <c r="BA12260" s="7"/>
      <c r="BB12260" s="7"/>
      <c r="BC12260" s="7"/>
      <c r="BD12260" s="7"/>
      <c r="BG12260" s="7"/>
      <c r="BH12260" s="7"/>
      <c r="BI12260" s="7"/>
      <c r="BJ12260" s="7"/>
      <c r="BK12260" s="7"/>
      <c r="BL12260" s="7"/>
      <c r="BM12260" s="7"/>
      <c r="BP12260" s="7"/>
      <c r="BQ12260" s="7"/>
      <c r="BR12260" s="7"/>
      <c r="BS12260" s="7"/>
      <c r="BT12260" s="7"/>
      <c r="BU12260" s="7"/>
      <c r="BV12260" s="7"/>
      <c r="BW12260" s="7"/>
    </row>
    <row r="12261" spans="43:75" x14ac:dyDescent="0.2">
      <c r="AQ12261" s="7"/>
      <c r="AR12261" s="7"/>
      <c r="AS12261" s="7"/>
      <c r="AT12261" s="7"/>
      <c r="AU12261" s="7"/>
      <c r="AV12261" s="234"/>
      <c r="AX12261" s="7"/>
      <c r="AY12261" s="7"/>
      <c r="AZ12261" s="7"/>
      <c r="BA12261" s="7"/>
      <c r="BB12261" s="7"/>
      <c r="BC12261" s="7"/>
      <c r="BD12261" s="7"/>
      <c r="BG12261" s="7"/>
      <c r="BH12261" s="7"/>
      <c r="BI12261" s="7"/>
      <c r="BJ12261" s="7"/>
      <c r="BK12261" s="7"/>
      <c r="BL12261" s="7"/>
      <c r="BM12261" s="7"/>
      <c r="BP12261" s="7"/>
      <c r="BQ12261" s="7"/>
      <c r="BR12261" s="7"/>
      <c r="BS12261" s="7"/>
      <c r="BT12261" s="7"/>
      <c r="BU12261" s="7"/>
      <c r="BV12261" s="7"/>
      <c r="BW12261" s="7"/>
    </row>
    <row r="12262" spans="43:75" x14ac:dyDescent="0.2">
      <c r="AQ12262" s="7"/>
      <c r="AR12262" s="7"/>
      <c r="AS12262" s="7"/>
      <c r="AT12262" s="7"/>
      <c r="AU12262" s="7"/>
      <c r="AV12262" s="234"/>
      <c r="AX12262" s="7"/>
      <c r="AY12262" s="7"/>
      <c r="AZ12262" s="7"/>
      <c r="BA12262" s="7"/>
      <c r="BB12262" s="7"/>
      <c r="BC12262" s="7"/>
      <c r="BD12262" s="7"/>
      <c r="BG12262" s="7"/>
      <c r="BH12262" s="7"/>
      <c r="BI12262" s="7"/>
      <c r="BJ12262" s="7"/>
      <c r="BK12262" s="7"/>
      <c r="BL12262" s="7"/>
      <c r="BM12262" s="7"/>
      <c r="BP12262" s="7"/>
      <c r="BQ12262" s="7"/>
      <c r="BR12262" s="7"/>
      <c r="BS12262" s="7"/>
      <c r="BT12262" s="7"/>
      <c r="BU12262" s="7"/>
      <c r="BV12262" s="7"/>
      <c r="BW12262" s="7"/>
    </row>
    <row r="12263" spans="43:75" x14ac:dyDescent="0.2">
      <c r="AQ12263" s="7"/>
      <c r="AR12263" s="7"/>
      <c r="AS12263" s="7"/>
      <c r="AT12263" s="7"/>
      <c r="AU12263" s="7"/>
      <c r="AV12263" s="234"/>
      <c r="AX12263" s="7"/>
      <c r="AY12263" s="7"/>
      <c r="AZ12263" s="7"/>
      <c r="BA12263" s="7"/>
      <c r="BB12263" s="7"/>
      <c r="BC12263" s="7"/>
      <c r="BD12263" s="7"/>
      <c r="BG12263" s="7"/>
      <c r="BH12263" s="7"/>
      <c r="BI12263" s="7"/>
      <c r="BJ12263" s="7"/>
      <c r="BK12263" s="7"/>
      <c r="BL12263" s="7"/>
      <c r="BM12263" s="7"/>
      <c r="BP12263" s="7"/>
      <c r="BQ12263" s="7"/>
      <c r="BR12263" s="7"/>
      <c r="BS12263" s="7"/>
      <c r="BT12263" s="7"/>
      <c r="BU12263" s="7"/>
      <c r="BV12263" s="7"/>
      <c r="BW12263" s="7"/>
    </row>
    <row r="12264" spans="43:75" x14ac:dyDescent="0.2">
      <c r="AQ12264" s="7"/>
      <c r="AR12264" s="7"/>
      <c r="AS12264" s="7"/>
      <c r="AT12264" s="7"/>
      <c r="AU12264" s="7"/>
      <c r="AV12264" s="234"/>
      <c r="AX12264" s="7"/>
      <c r="AY12264" s="7"/>
      <c r="AZ12264" s="7"/>
      <c r="BA12264" s="7"/>
      <c r="BB12264" s="7"/>
      <c r="BC12264" s="7"/>
      <c r="BD12264" s="7"/>
      <c r="BG12264" s="7"/>
      <c r="BH12264" s="7"/>
      <c r="BI12264" s="7"/>
      <c r="BJ12264" s="7"/>
      <c r="BK12264" s="7"/>
      <c r="BL12264" s="7"/>
      <c r="BM12264" s="7"/>
      <c r="BP12264" s="7"/>
      <c r="BQ12264" s="7"/>
      <c r="BR12264" s="7"/>
      <c r="BS12264" s="7"/>
      <c r="BT12264" s="7"/>
      <c r="BU12264" s="7"/>
      <c r="BV12264" s="7"/>
      <c r="BW12264" s="7"/>
    </row>
    <row r="12265" spans="43:75" x14ac:dyDescent="0.2">
      <c r="AQ12265" s="7"/>
      <c r="AR12265" s="7"/>
      <c r="AS12265" s="7"/>
      <c r="AT12265" s="7"/>
      <c r="AU12265" s="7"/>
      <c r="AV12265" s="234"/>
      <c r="AX12265" s="7"/>
      <c r="AY12265" s="7"/>
      <c r="AZ12265" s="7"/>
      <c r="BA12265" s="7"/>
      <c r="BB12265" s="7"/>
      <c r="BC12265" s="7"/>
      <c r="BD12265" s="7"/>
      <c r="BG12265" s="7"/>
      <c r="BH12265" s="7"/>
      <c r="BI12265" s="7"/>
      <c r="BJ12265" s="7"/>
      <c r="BK12265" s="7"/>
      <c r="BL12265" s="7"/>
      <c r="BM12265" s="7"/>
      <c r="BP12265" s="7"/>
      <c r="BQ12265" s="7"/>
      <c r="BR12265" s="7"/>
      <c r="BS12265" s="7"/>
      <c r="BT12265" s="7"/>
      <c r="BU12265" s="7"/>
      <c r="BV12265" s="7"/>
      <c r="BW12265" s="7"/>
    </row>
    <row r="12266" spans="43:75" x14ac:dyDescent="0.2">
      <c r="AQ12266" s="7"/>
      <c r="AR12266" s="7"/>
      <c r="AS12266" s="7"/>
      <c r="AT12266" s="7"/>
      <c r="AU12266" s="7"/>
      <c r="AV12266" s="234"/>
      <c r="AX12266" s="7"/>
      <c r="AY12266" s="7"/>
      <c r="AZ12266" s="7"/>
      <c r="BA12266" s="7"/>
      <c r="BB12266" s="7"/>
      <c r="BC12266" s="7"/>
      <c r="BD12266" s="7"/>
      <c r="BG12266" s="7"/>
      <c r="BH12266" s="7"/>
      <c r="BI12266" s="7"/>
      <c r="BJ12266" s="7"/>
      <c r="BK12266" s="7"/>
      <c r="BL12266" s="7"/>
      <c r="BM12266" s="7"/>
      <c r="BP12266" s="7"/>
      <c r="BQ12266" s="7"/>
      <c r="BR12266" s="7"/>
      <c r="BS12266" s="7"/>
      <c r="BT12266" s="7"/>
      <c r="BU12266" s="7"/>
      <c r="BV12266" s="7"/>
      <c r="BW12266" s="7"/>
    </row>
    <row r="12267" spans="43:75" x14ac:dyDescent="0.2">
      <c r="AQ12267" s="7"/>
      <c r="AR12267" s="7"/>
      <c r="AS12267" s="7"/>
      <c r="AT12267" s="7"/>
      <c r="AU12267" s="7"/>
      <c r="AV12267" s="234"/>
      <c r="AX12267" s="7"/>
      <c r="AY12267" s="7"/>
      <c r="AZ12267" s="7"/>
      <c r="BA12267" s="7"/>
      <c r="BB12267" s="7"/>
      <c r="BC12267" s="7"/>
      <c r="BD12267" s="7"/>
      <c r="BG12267" s="7"/>
      <c r="BH12267" s="7"/>
      <c r="BI12267" s="7"/>
      <c r="BJ12267" s="7"/>
      <c r="BK12267" s="7"/>
      <c r="BL12267" s="7"/>
      <c r="BM12267" s="7"/>
      <c r="BP12267" s="7"/>
      <c r="BQ12267" s="7"/>
      <c r="BR12267" s="7"/>
      <c r="BS12267" s="7"/>
      <c r="BT12267" s="7"/>
      <c r="BU12267" s="7"/>
      <c r="BV12267" s="7"/>
      <c r="BW12267" s="7"/>
    </row>
    <row r="12268" spans="43:75" x14ac:dyDescent="0.2">
      <c r="AQ12268" s="7"/>
      <c r="AR12268" s="7"/>
      <c r="AS12268" s="7"/>
      <c r="AT12268" s="7"/>
      <c r="AU12268" s="7"/>
      <c r="AV12268" s="234"/>
      <c r="AX12268" s="7"/>
      <c r="AY12268" s="7"/>
      <c r="AZ12268" s="7"/>
      <c r="BA12268" s="7"/>
      <c r="BB12268" s="7"/>
      <c r="BC12268" s="7"/>
      <c r="BD12268" s="7"/>
      <c r="BG12268" s="7"/>
      <c r="BH12268" s="7"/>
      <c r="BI12268" s="7"/>
      <c r="BJ12268" s="7"/>
      <c r="BK12268" s="7"/>
      <c r="BL12268" s="7"/>
      <c r="BM12268" s="7"/>
      <c r="BP12268" s="7"/>
      <c r="BQ12268" s="7"/>
      <c r="BR12268" s="7"/>
      <c r="BS12268" s="7"/>
      <c r="BT12268" s="7"/>
      <c r="BU12268" s="7"/>
      <c r="BV12268" s="7"/>
      <c r="BW12268" s="7"/>
    </row>
    <row r="12269" spans="43:75" x14ac:dyDescent="0.2">
      <c r="AQ12269" s="7"/>
      <c r="AR12269" s="7"/>
      <c r="AS12269" s="7"/>
      <c r="AT12269" s="7"/>
      <c r="AU12269" s="7"/>
      <c r="AV12269" s="234"/>
      <c r="AX12269" s="7"/>
      <c r="AY12269" s="7"/>
      <c r="AZ12269" s="7"/>
      <c r="BA12269" s="7"/>
      <c r="BB12269" s="7"/>
      <c r="BC12269" s="7"/>
      <c r="BD12269" s="7"/>
      <c r="BG12269" s="7"/>
      <c r="BH12269" s="7"/>
      <c r="BI12269" s="7"/>
      <c r="BJ12269" s="7"/>
      <c r="BK12269" s="7"/>
      <c r="BL12269" s="7"/>
      <c r="BM12269" s="7"/>
      <c r="BP12269" s="7"/>
      <c r="BQ12269" s="7"/>
      <c r="BR12269" s="7"/>
      <c r="BS12269" s="7"/>
      <c r="BT12269" s="7"/>
      <c r="BU12269" s="7"/>
      <c r="BV12269" s="7"/>
      <c r="BW12269" s="7"/>
    </row>
    <row r="12270" spans="43:75" x14ac:dyDescent="0.2">
      <c r="AQ12270" s="7"/>
      <c r="AR12270" s="7"/>
      <c r="AS12270" s="7"/>
      <c r="AT12270" s="7"/>
      <c r="AU12270" s="7"/>
      <c r="AV12270" s="234"/>
      <c r="AX12270" s="7"/>
      <c r="AY12270" s="7"/>
      <c r="AZ12270" s="7"/>
      <c r="BA12270" s="7"/>
      <c r="BB12270" s="7"/>
      <c r="BC12270" s="7"/>
      <c r="BD12270" s="7"/>
      <c r="BG12270" s="7"/>
      <c r="BH12270" s="7"/>
      <c r="BI12270" s="7"/>
      <c r="BJ12270" s="7"/>
      <c r="BK12270" s="7"/>
      <c r="BL12270" s="7"/>
      <c r="BM12270" s="7"/>
      <c r="BP12270" s="7"/>
      <c r="BQ12270" s="7"/>
      <c r="BR12270" s="7"/>
      <c r="BS12270" s="7"/>
      <c r="BT12270" s="7"/>
      <c r="BU12270" s="7"/>
      <c r="BV12270" s="7"/>
      <c r="BW12270" s="7"/>
    </row>
    <row r="12271" spans="43:75" x14ac:dyDescent="0.2">
      <c r="AQ12271" s="7"/>
      <c r="AR12271" s="7"/>
      <c r="AS12271" s="7"/>
      <c r="AT12271" s="7"/>
      <c r="AU12271" s="7"/>
      <c r="AV12271" s="234"/>
      <c r="AX12271" s="7"/>
      <c r="AY12271" s="7"/>
      <c r="AZ12271" s="7"/>
      <c r="BA12271" s="7"/>
      <c r="BB12271" s="7"/>
      <c r="BC12271" s="7"/>
      <c r="BD12271" s="7"/>
      <c r="BG12271" s="7"/>
      <c r="BH12271" s="7"/>
      <c r="BI12271" s="7"/>
      <c r="BJ12271" s="7"/>
      <c r="BK12271" s="7"/>
      <c r="BL12271" s="7"/>
      <c r="BM12271" s="7"/>
      <c r="BP12271" s="7"/>
      <c r="BQ12271" s="7"/>
      <c r="BR12271" s="7"/>
      <c r="BS12271" s="7"/>
      <c r="BT12271" s="7"/>
      <c r="BU12271" s="7"/>
      <c r="BV12271" s="7"/>
      <c r="BW12271" s="7"/>
    </row>
    <row r="12272" spans="43:75" x14ac:dyDescent="0.2">
      <c r="AQ12272" s="7"/>
      <c r="AR12272" s="7"/>
      <c r="AS12272" s="7"/>
      <c r="AT12272" s="7"/>
      <c r="AU12272" s="7"/>
      <c r="AV12272" s="234"/>
      <c r="AX12272" s="7"/>
      <c r="AY12272" s="7"/>
      <c r="AZ12272" s="7"/>
      <c r="BA12272" s="7"/>
      <c r="BB12272" s="7"/>
      <c r="BC12272" s="7"/>
      <c r="BD12272" s="7"/>
      <c r="BG12272" s="7"/>
      <c r="BH12272" s="7"/>
      <c r="BI12272" s="7"/>
      <c r="BJ12272" s="7"/>
      <c r="BK12272" s="7"/>
      <c r="BL12272" s="7"/>
      <c r="BM12272" s="7"/>
      <c r="BP12272" s="7"/>
      <c r="BQ12272" s="7"/>
      <c r="BR12272" s="7"/>
      <c r="BS12272" s="7"/>
      <c r="BT12272" s="7"/>
      <c r="BU12272" s="7"/>
      <c r="BV12272" s="7"/>
      <c r="BW12272" s="7"/>
    </row>
    <row r="12273" spans="43:75" x14ac:dyDescent="0.2">
      <c r="AQ12273" s="7"/>
      <c r="AR12273" s="7"/>
      <c r="AS12273" s="7"/>
      <c r="AT12273" s="7"/>
      <c r="AU12273" s="7"/>
      <c r="AV12273" s="234"/>
      <c r="AX12273" s="7"/>
      <c r="AY12273" s="7"/>
      <c r="AZ12273" s="7"/>
      <c r="BA12273" s="7"/>
      <c r="BB12273" s="7"/>
      <c r="BC12273" s="7"/>
      <c r="BD12273" s="7"/>
      <c r="BG12273" s="7"/>
      <c r="BH12273" s="7"/>
      <c r="BI12273" s="7"/>
      <c r="BJ12273" s="7"/>
      <c r="BK12273" s="7"/>
      <c r="BL12273" s="7"/>
      <c r="BM12273" s="7"/>
      <c r="BP12273" s="7"/>
      <c r="BQ12273" s="7"/>
      <c r="BR12273" s="7"/>
      <c r="BS12273" s="7"/>
      <c r="BT12273" s="7"/>
      <c r="BU12273" s="7"/>
      <c r="BV12273" s="7"/>
      <c r="BW12273" s="7"/>
    </row>
    <row r="12274" spans="43:75" x14ac:dyDescent="0.2">
      <c r="AQ12274" s="7"/>
      <c r="AR12274" s="7"/>
      <c r="AS12274" s="7"/>
      <c r="AT12274" s="7"/>
      <c r="AU12274" s="7"/>
      <c r="AV12274" s="234"/>
      <c r="AX12274" s="7"/>
      <c r="AY12274" s="7"/>
      <c r="AZ12274" s="7"/>
      <c r="BA12274" s="7"/>
      <c r="BB12274" s="7"/>
      <c r="BC12274" s="7"/>
      <c r="BD12274" s="7"/>
      <c r="BG12274" s="7"/>
      <c r="BH12274" s="7"/>
      <c r="BI12274" s="7"/>
      <c r="BJ12274" s="7"/>
      <c r="BK12274" s="7"/>
      <c r="BL12274" s="7"/>
      <c r="BM12274" s="7"/>
      <c r="BP12274" s="7"/>
      <c r="BQ12274" s="7"/>
      <c r="BR12274" s="7"/>
      <c r="BS12274" s="7"/>
      <c r="BT12274" s="7"/>
      <c r="BU12274" s="7"/>
      <c r="BV12274" s="7"/>
      <c r="BW12274" s="7"/>
    </row>
    <row r="12275" spans="43:75" x14ac:dyDescent="0.2">
      <c r="AQ12275" s="7"/>
      <c r="AR12275" s="7"/>
      <c r="AS12275" s="7"/>
      <c r="AT12275" s="7"/>
      <c r="AU12275" s="7"/>
      <c r="AV12275" s="234"/>
      <c r="AX12275" s="7"/>
      <c r="AY12275" s="7"/>
      <c r="AZ12275" s="7"/>
      <c r="BA12275" s="7"/>
      <c r="BB12275" s="7"/>
      <c r="BC12275" s="7"/>
      <c r="BD12275" s="7"/>
      <c r="BG12275" s="7"/>
      <c r="BH12275" s="7"/>
      <c r="BI12275" s="7"/>
      <c r="BJ12275" s="7"/>
      <c r="BK12275" s="7"/>
      <c r="BL12275" s="7"/>
      <c r="BM12275" s="7"/>
      <c r="BP12275" s="7"/>
      <c r="BQ12275" s="7"/>
      <c r="BR12275" s="7"/>
      <c r="BS12275" s="7"/>
      <c r="BT12275" s="7"/>
      <c r="BU12275" s="7"/>
      <c r="BV12275" s="7"/>
      <c r="BW12275" s="7"/>
    </row>
    <row r="12276" spans="43:75" x14ac:dyDescent="0.2">
      <c r="AQ12276" s="7"/>
      <c r="AR12276" s="7"/>
      <c r="AS12276" s="7"/>
      <c r="AT12276" s="7"/>
      <c r="AU12276" s="7"/>
      <c r="AV12276" s="234"/>
      <c r="AX12276" s="7"/>
      <c r="AY12276" s="7"/>
      <c r="AZ12276" s="7"/>
      <c r="BA12276" s="7"/>
      <c r="BB12276" s="7"/>
      <c r="BC12276" s="7"/>
      <c r="BD12276" s="7"/>
      <c r="BG12276" s="7"/>
      <c r="BH12276" s="7"/>
      <c r="BI12276" s="7"/>
      <c r="BJ12276" s="7"/>
      <c r="BK12276" s="7"/>
      <c r="BL12276" s="7"/>
      <c r="BM12276" s="7"/>
      <c r="BP12276" s="7"/>
      <c r="BQ12276" s="7"/>
      <c r="BR12276" s="7"/>
      <c r="BS12276" s="7"/>
      <c r="BT12276" s="7"/>
      <c r="BU12276" s="7"/>
      <c r="BV12276" s="7"/>
      <c r="BW12276" s="7"/>
    </row>
    <row r="12277" spans="43:75" x14ac:dyDescent="0.2">
      <c r="AQ12277" s="7"/>
      <c r="AR12277" s="7"/>
      <c r="AS12277" s="7"/>
      <c r="AT12277" s="7"/>
      <c r="AU12277" s="7"/>
      <c r="AV12277" s="234"/>
      <c r="AX12277" s="7"/>
      <c r="AY12277" s="7"/>
      <c r="AZ12277" s="7"/>
      <c r="BA12277" s="7"/>
      <c r="BB12277" s="7"/>
      <c r="BC12277" s="7"/>
      <c r="BD12277" s="7"/>
      <c r="BG12277" s="7"/>
      <c r="BH12277" s="7"/>
      <c r="BI12277" s="7"/>
      <c r="BJ12277" s="7"/>
      <c r="BK12277" s="7"/>
      <c r="BL12277" s="7"/>
      <c r="BM12277" s="7"/>
      <c r="BP12277" s="7"/>
      <c r="BQ12277" s="7"/>
      <c r="BR12277" s="7"/>
      <c r="BS12277" s="7"/>
      <c r="BT12277" s="7"/>
      <c r="BU12277" s="7"/>
      <c r="BV12277" s="7"/>
      <c r="BW12277" s="7"/>
    </row>
    <row r="12278" spans="43:75" x14ac:dyDescent="0.2">
      <c r="AQ12278" s="7"/>
      <c r="AR12278" s="7"/>
      <c r="AS12278" s="7"/>
      <c r="AT12278" s="7"/>
      <c r="AU12278" s="7"/>
      <c r="AV12278" s="234"/>
      <c r="AX12278" s="7"/>
      <c r="AY12278" s="7"/>
      <c r="AZ12278" s="7"/>
      <c r="BA12278" s="7"/>
      <c r="BB12278" s="7"/>
      <c r="BC12278" s="7"/>
      <c r="BD12278" s="7"/>
      <c r="BG12278" s="7"/>
      <c r="BH12278" s="7"/>
      <c r="BI12278" s="7"/>
      <c r="BJ12278" s="7"/>
      <c r="BK12278" s="7"/>
      <c r="BL12278" s="7"/>
      <c r="BM12278" s="7"/>
      <c r="BP12278" s="7"/>
      <c r="BQ12278" s="7"/>
      <c r="BR12278" s="7"/>
      <c r="BS12278" s="7"/>
      <c r="BT12278" s="7"/>
      <c r="BU12278" s="7"/>
      <c r="BV12278" s="7"/>
      <c r="BW12278" s="7"/>
    </row>
    <row r="12279" spans="43:75" x14ac:dyDescent="0.2">
      <c r="AQ12279" s="7"/>
      <c r="AR12279" s="7"/>
      <c r="AS12279" s="7"/>
      <c r="AT12279" s="7"/>
      <c r="AU12279" s="7"/>
      <c r="AV12279" s="234"/>
      <c r="AX12279" s="7"/>
      <c r="AY12279" s="7"/>
      <c r="AZ12279" s="7"/>
      <c r="BA12279" s="7"/>
      <c r="BB12279" s="7"/>
      <c r="BC12279" s="7"/>
      <c r="BD12279" s="7"/>
      <c r="BG12279" s="7"/>
      <c r="BH12279" s="7"/>
      <c r="BI12279" s="7"/>
      <c r="BJ12279" s="7"/>
      <c r="BK12279" s="7"/>
      <c r="BL12279" s="7"/>
      <c r="BM12279" s="7"/>
      <c r="BP12279" s="7"/>
      <c r="BQ12279" s="7"/>
      <c r="BR12279" s="7"/>
      <c r="BS12279" s="7"/>
      <c r="BT12279" s="7"/>
      <c r="BU12279" s="7"/>
      <c r="BV12279" s="7"/>
      <c r="BW12279" s="7"/>
    </row>
    <row r="12280" spans="43:75" x14ac:dyDescent="0.2">
      <c r="AQ12280" s="7"/>
      <c r="AR12280" s="7"/>
      <c r="AS12280" s="7"/>
      <c r="AT12280" s="7"/>
      <c r="AU12280" s="7"/>
      <c r="AV12280" s="234"/>
      <c r="AX12280" s="7"/>
      <c r="AY12280" s="7"/>
      <c r="AZ12280" s="7"/>
      <c r="BA12280" s="7"/>
      <c r="BB12280" s="7"/>
      <c r="BC12280" s="7"/>
      <c r="BD12280" s="7"/>
      <c r="BG12280" s="7"/>
      <c r="BH12280" s="7"/>
      <c r="BI12280" s="7"/>
      <c r="BJ12280" s="7"/>
      <c r="BK12280" s="7"/>
      <c r="BL12280" s="7"/>
      <c r="BM12280" s="7"/>
      <c r="BP12280" s="7"/>
      <c r="BQ12280" s="7"/>
      <c r="BR12280" s="7"/>
      <c r="BS12280" s="7"/>
      <c r="BT12280" s="7"/>
      <c r="BU12280" s="7"/>
      <c r="BV12280" s="7"/>
      <c r="BW12280" s="7"/>
    </row>
    <row r="12281" spans="43:75" x14ac:dyDescent="0.2">
      <c r="AQ12281" s="7"/>
      <c r="AR12281" s="7"/>
      <c r="AS12281" s="7"/>
      <c r="AT12281" s="7"/>
      <c r="AU12281" s="7"/>
      <c r="AV12281" s="234"/>
      <c r="AX12281" s="7"/>
      <c r="AY12281" s="7"/>
      <c r="AZ12281" s="7"/>
      <c r="BA12281" s="7"/>
      <c r="BB12281" s="7"/>
      <c r="BC12281" s="7"/>
      <c r="BD12281" s="7"/>
      <c r="BG12281" s="7"/>
      <c r="BH12281" s="7"/>
      <c r="BI12281" s="7"/>
      <c r="BJ12281" s="7"/>
      <c r="BK12281" s="7"/>
      <c r="BL12281" s="7"/>
      <c r="BM12281" s="7"/>
      <c r="BP12281" s="7"/>
      <c r="BQ12281" s="7"/>
      <c r="BR12281" s="7"/>
      <c r="BS12281" s="7"/>
      <c r="BT12281" s="7"/>
      <c r="BU12281" s="7"/>
      <c r="BV12281" s="7"/>
      <c r="BW12281" s="7"/>
    </row>
    <row r="12282" spans="43:75" x14ac:dyDescent="0.2">
      <c r="AQ12282" s="7"/>
      <c r="AR12282" s="7"/>
      <c r="AS12282" s="7"/>
      <c r="AT12282" s="7"/>
      <c r="AU12282" s="7"/>
      <c r="AV12282" s="234"/>
      <c r="AX12282" s="7"/>
      <c r="AY12282" s="7"/>
      <c r="AZ12282" s="7"/>
      <c r="BA12282" s="7"/>
      <c r="BB12282" s="7"/>
      <c r="BC12282" s="7"/>
      <c r="BD12282" s="7"/>
      <c r="BG12282" s="7"/>
      <c r="BH12282" s="7"/>
      <c r="BI12282" s="7"/>
      <c r="BJ12282" s="7"/>
      <c r="BK12282" s="7"/>
      <c r="BL12282" s="7"/>
      <c r="BM12282" s="7"/>
      <c r="BP12282" s="7"/>
      <c r="BQ12282" s="7"/>
      <c r="BR12282" s="7"/>
      <c r="BS12282" s="7"/>
      <c r="BT12282" s="7"/>
      <c r="BU12282" s="7"/>
      <c r="BV12282" s="7"/>
      <c r="BW12282" s="7"/>
    </row>
    <row r="12283" spans="43:75" x14ac:dyDescent="0.2">
      <c r="AQ12283" s="7"/>
      <c r="AR12283" s="7"/>
      <c r="AS12283" s="7"/>
      <c r="AT12283" s="7"/>
      <c r="AU12283" s="7"/>
      <c r="AV12283" s="234"/>
      <c r="AX12283" s="7"/>
      <c r="AY12283" s="7"/>
      <c r="AZ12283" s="7"/>
      <c r="BA12283" s="7"/>
      <c r="BB12283" s="7"/>
      <c r="BC12283" s="7"/>
      <c r="BD12283" s="7"/>
      <c r="BG12283" s="7"/>
      <c r="BH12283" s="7"/>
      <c r="BI12283" s="7"/>
      <c r="BJ12283" s="7"/>
      <c r="BK12283" s="7"/>
      <c r="BL12283" s="7"/>
      <c r="BM12283" s="7"/>
      <c r="BP12283" s="7"/>
      <c r="BQ12283" s="7"/>
      <c r="BR12283" s="7"/>
      <c r="BS12283" s="7"/>
      <c r="BT12283" s="7"/>
      <c r="BU12283" s="7"/>
      <c r="BV12283" s="7"/>
      <c r="BW12283" s="7"/>
    </row>
    <row r="12284" spans="43:75" x14ac:dyDescent="0.2">
      <c r="AQ12284" s="7"/>
      <c r="AR12284" s="7"/>
      <c r="AS12284" s="7"/>
      <c r="AT12284" s="7"/>
      <c r="AU12284" s="7"/>
      <c r="AV12284" s="234"/>
      <c r="AX12284" s="7"/>
      <c r="AY12284" s="7"/>
      <c r="AZ12284" s="7"/>
      <c r="BA12284" s="7"/>
      <c r="BB12284" s="7"/>
      <c r="BC12284" s="7"/>
      <c r="BD12284" s="7"/>
      <c r="BG12284" s="7"/>
      <c r="BH12284" s="7"/>
      <c r="BI12284" s="7"/>
      <c r="BJ12284" s="7"/>
      <c r="BK12284" s="7"/>
      <c r="BL12284" s="7"/>
      <c r="BM12284" s="7"/>
      <c r="BP12284" s="7"/>
      <c r="BQ12284" s="7"/>
      <c r="BR12284" s="7"/>
      <c r="BS12284" s="7"/>
      <c r="BT12284" s="7"/>
      <c r="BU12284" s="7"/>
      <c r="BV12284" s="7"/>
      <c r="BW12284" s="7"/>
    </row>
    <row r="12285" spans="43:75" x14ac:dyDescent="0.2">
      <c r="AQ12285" s="7"/>
      <c r="AR12285" s="7"/>
      <c r="AS12285" s="7"/>
      <c r="AT12285" s="7"/>
      <c r="AU12285" s="7"/>
      <c r="AV12285" s="234"/>
      <c r="AX12285" s="7"/>
      <c r="AY12285" s="7"/>
      <c r="AZ12285" s="7"/>
      <c r="BA12285" s="7"/>
      <c r="BB12285" s="7"/>
      <c r="BC12285" s="7"/>
      <c r="BD12285" s="7"/>
      <c r="BG12285" s="7"/>
      <c r="BH12285" s="7"/>
      <c r="BI12285" s="7"/>
      <c r="BJ12285" s="7"/>
      <c r="BK12285" s="7"/>
      <c r="BL12285" s="7"/>
      <c r="BM12285" s="7"/>
      <c r="BP12285" s="7"/>
      <c r="BQ12285" s="7"/>
      <c r="BR12285" s="7"/>
      <c r="BS12285" s="7"/>
      <c r="BT12285" s="7"/>
      <c r="BU12285" s="7"/>
      <c r="BV12285" s="7"/>
      <c r="BW12285" s="7"/>
    </row>
    <row r="12286" spans="43:75" x14ac:dyDescent="0.2">
      <c r="AQ12286" s="7"/>
      <c r="AR12286" s="7"/>
      <c r="AS12286" s="7"/>
      <c r="AT12286" s="7"/>
      <c r="AU12286" s="7"/>
      <c r="AV12286" s="234"/>
      <c r="AX12286" s="7"/>
      <c r="AY12286" s="7"/>
      <c r="AZ12286" s="7"/>
      <c r="BA12286" s="7"/>
      <c r="BB12286" s="7"/>
      <c r="BC12286" s="7"/>
      <c r="BD12286" s="7"/>
      <c r="BG12286" s="7"/>
      <c r="BH12286" s="7"/>
      <c r="BI12286" s="7"/>
      <c r="BJ12286" s="7"/>
      <c r="BK12286" s="7"/>
      <c r="BL12286" s="7"/>
      <c r="BM12286" s="7"/>
      <c r="BP12286" s="7"/>
      <c r="BQ12286" s="7"/>
      <c r="BR12286" s="7"/>
      <c r="BS12286" s="7"/>
      <c r="BT12286" s="7"/>
      <c r="BU12286" s="7"/>
      <c r="BV12286" s="7"/>
      <c r="BW12286" s="7"/>
    </row>
    <row r="12287" spans="43:75" x14ac:dyDescent="0.2">
      <c r="AQ12287" s="7"/>
      <c r="AR12287" s="7"/>
      <c r="AS12287" s="7"/>
      <c r="AT12287" s="7"/>
      <c r="AU12287" s="7"/>
      <c r="AV12287" s="234"/>
      <c r="AX12287" s="7"/>
      <c r="AY12287" s="7"/>
      <c r="AZ12287" s="7"/>
      <c r="BA12287" s="7"/>
      <c r="BB12287" s="7"/>
      <c r="BC12287" s="7"/>
      <c r="BD12287" s="7"/>
      <c r="BG12287" s="7"/>
      <c r="BH12287" s="7"/>
      <c r="BI12287" s="7"/>
      <c r="BJ12287" s="7"/>
      <c r="BK12287" s="7"/>
      <c r="BL12287" s="7"/>
      <c r="BM12287" s="7"/>
      <c r="BP12287" s="7"/>
      <c r="BQ12287" s="7"/>
      <c r="BR12287" s="7"/>
      <c r="BS12287" s="7"/>
      <c r="BT12287" s="7"/>
      <c r="BU12287" s="7"/>
      <c r="BV12287" s="7"/>
      <c r="BW12287" s="7"/>
    </row>
    <row r="12288" spans="43:75" x14ac:dyDescent="0.2">
      <c r="AQ12288" s="7"/>
      <c r="AR12288" s="7"/>
      <c r="AS12288" s="7"/>
      <c r="AT12288" s="7"/>
      <c r="AU12288" s="7"/>
      <c r="AV12288" s="234"/>
      <c r="AX12288" s="7"/>
      <c r="AY12288" s="7"/>
      <c r="AZ12288" s="7"/>
      <c r="BA12288" s="7"/>
      <c r="BB12288" s="7"/>
      <c r="BC12288" s="7"/>
      <c r="BD12288" s="7"/>
      <c r="BG12288" s="7"/>
      <c r="BH12288" s="7"/>
      <c r="BI12288" s="7"/>
      <c r="BJ12288" s="7"/>
      <c r="BK12288" s="7"/>
      <c r="BL12288" s="7"/>
      <c r="BM12288" s="7"/>
      <c r="BP12288" s="7"/>
      <c r="BQ12288" s="7"/>
      <c r="BR12288" s="7"/>
      <c r="BS12288" s="7"/>
      <c r="BT12288" s="7"/>
      <c r="BU12288" s="7"/>
      <c r="BV12288" s="7"/>
      <c r="BW12288" s="7"/>
    </row>
    <row r="12289" spans="43:75" x14ac:dyDescent="0.2">
      <c r="AQ12289" s="7"/>
      <c r="AR12289" s="7"/>
      <c r="AS12289" s="7"/>
      <c r="AT12289" s="7"/>
      <c r="AU12289" s="7"/>
      <c r="AV12289" s="234"/>
      <c r="AX12289" s="7"/>
      <c r="AY12289" s="7"/>
      <c r="AZ12289" s="7"/>
      <c r="BA12289" s="7"/>
      <c r="BB12289" s="7"/>
      <c r="BC12289" s="7"/>
      <c r="BD12289" s="7"/>
      <c r="BG12289" s="7"/>
      <c r="BH12289" s="7"/>
      <c r="BI12289" s="7"/>
      <c r="BJ12289" s="7"/>
      <c r="BK12289" s="7"/>
      <c r="BL12289" s="7"/>
      <c r="BM12289" s="7"/>
      <c r="BP12289" s="7"/>
      <c r="BQ12289" s="7"/>
      <c r="BR12289" s="7"/>
      <c r="BS12289" s="7"/>
      <c r="BT12289" s="7"/>
      <c r="BU12289" s="7"/>
      <c r="BV12289" s="7"/>
      <c r="BW12289" s="7"/>
    </row>
    <row r="12290" spans="43:75" x14ac:dyDescent="0.2">
      <c r="AQ12290" s="7"/>
      <c r="AR12290" s="7"/>
      <c r="AS12290" s="7"/>
      <c r="AT12290" s="7"/>
      <c r="AU12290" s="7"/>
      <c r="AV12290" s="234"/>
      <c r="AX12290" s="7"/>
      <c r="AY12290" s="7"/>
      <c r="AZ12290" s="7"/>
      <c r="BA12290" s="7"/>
      <c r="BB12290" s="7"/>
      <c r="BC12290" s="7"/>
      <c r="BD12290" s="7"/>
      <c r="BG12290" s="7"/>
      <c r="BH12290" s="7"/>
      <c r="BI12290" s="7"/>
      <c r="BJ12290" s="7"/>
      <c r="BK12290" s="7"/>
      <c r="BL12290" s="7"/>
      <c r="BM12290" s="7"/>
      <c r="BP12290" s="7"/>
      <c r="BQ12290" s="7"/>
      <c r="BR12290" s="7"/>
      <c r="BS12290" s="7"/>
      <c r="BT12290" s="7"/>
      <c r="BU12290" s="7"/>
      <c r="BV12290" s="7"/>
      <c r="BW12290" s="7"/>
    </row>
    <row r="12291" spans="43:75" x14ac:dyDescent="0.2">
      <c r="AQ12291" s="7"/>
      <c r="AR12291" s="7"/>
      <c r="AS12291" s="7"/>
      <c r="AT12291" s="7"/>
      <c r="AU12291" s="7"/>
      <c r="AV12291" s="234"/>
      <c r="AX12291" s="7"/>
      <c r="AY12291" s="7"/>
      <c r="AZ12291" s="7"/>
      <c r="BA12291" s="7"/>
      <c r="BB12291" s="7"/>
      <c r="BC12291" s="7"/>
      <c r="BD12291" s="7"/>
      <c r="BG12291" s="7"/>
      <c r="BH12291" s="7"/>
      <c r="BI12291" s="7"/>
      <c r="BJ12291" s="7"/>
      <c r="BK12291" s="7"/>
      <c r="BL12291" s="7"/>
      <c r="BM12291" s="7"/>
      <c r="BP12291" s="7"/>
      <c r="BQ12291" s="7"/>
      <c r="BR12291" s="7"/>
      <c r="BS12291" s="7"/>
      <c r="BT12291" s="7"/>
      <c r="BU12291" s="7"/>
      <c r="BV12291" s="7"/>
      <c r="BW12291" s="7"/>
    </row>
    <row r="12292" spans="43:75" x14ac:dyDescent="0.2">
      <c r="AQ12292" s="7"/>
      <c r="AR12292" s="7"/>
      <c r="AS12292" s="7"/>
      <c r="AT12292" s="7"/>
      <c r="AU12292" s="7"/>
      <c r="AV12292" s="234"/>
      <c r="AX12292" s="7"/>
      <c r="AY12292" s="7"/>
      <c r="AZ12292" s="7"/>
      <c r="BA12292" s="7"/>
      <c r="BB12292" s="7"/>
      <c r="BC12292" s="7"/>
      <c r="BD12292" s="7"/>
      <c r="BG12292" s="7"/>
      <c r="BH12292" s="7"/>
      <c r="BI12292" s="7"/>
      <c r="BJ12292" s="7"/>
      <c r="BK12292" s="7"/>
      <c r="BL12292" s="7"/>
      <c r="BM12292" s="7"/>
      <c r="BP12292" s="7"/>
      <c r="BQ12292" s="7"/>
      <c r="BR12292" s="7"/>
      <c r="BS12292" s="7"/>
      <c r="BT12292" s="7"/>
      <c r="BU12292" s="7"/>
      <c r="BV12292" s="7"/>
      <c r="BW12292" s="7"/>
    </row>
    <row r="12293" spans="43:75" x14ac:dyDescent="0.2">
      <c r="AQ12293" s="7"/>
      <c r="AR12293" s="7"/>
      <c r="AS12293" s="7"/>
      <c r="AT12293" s="7"/>
      <c r="AU12293" s="7"/>
      <c r="AV12293" s="234"/>
      <c r="AX12293" s="7"/>
      <c r="AY12293" s="7"/>
      <c r="AZ12293" s="7"/>
      <c r="BA12293" s="7"/>
      <c r="BB12293" s="7"/>
      <c r="BC12293" s="7"/>
      <c r="BD12293" s="7"/>
      <c r="BG12293" s="7"/>
      <c r="BH12293" s="7"/>
      <c r="BI12293" s="7"/>
      <c r="BJ12293" s="7"/>
      <c r="BK12293" s="7"/>
      <c r="BL12293" s="7"/>
      <c r="BM12293" s="7"/>
      <c r="BP12293" s="7"/>
      <c r="BQ12293" s="7"/>
      <c r="BR12293" s="7"/>
      <c r="BS12293" s="7"/>
      <c r="BT12293" s="7"/>
      <c r="BU12293" s="7"/>
      <c r="BV12293" s="7"/>
      <c r="BW12293" s="7"/>
    </row>
    <row r="12294" spans="43:75" x14ac:dyDescent="0.2">
      <c r="AQ12294" s="7"/>
      <c r="AR12294" s="7"/>
      <c r="AS12294" s="7"/>
      <c r="AT12294" s="7"/>
      <c r="AU12294" s="7"/>
      <c r="AV12294" s="234"/>
      <c r="AX12294" s="7"/>
      <c r="AY12294" s="7"/>
      <c r="AZ12294" s="7"/>
      <c r="BA12294" s="7"/>
      <c r="BB12294" s="7"/>
      <c r="BC12294" s="7"/>
      <c r="BD12294" s="7"/>
      <c r="BG12294" s="7"/>
      <c r="BH12294" s="7"/>
      <c r="BI12294" s="7"/>
      <c r="BJ12294" s="7"/>
      <c r="BK12294" s="7"/>
      <c r="BL12294" s="7"/>
      <c r="BM12294" s="7"/>
      <c r="BP12294" s="7"/>
      <c r="BQ12294" s="7"/>
      <c r="BR12294" s="7"/>
      <c r="BS12294" s="7"/>
      <c r="BT12294" s="7"/>
      <c r="BU12294" s="7"/>
      <c r="BV12294" s="7"/>
      <c r="BW12294" s="7"/>
    </row>
    <row r="12295" spans="43:75" x14ac:dyDescent="0.2">
      <c r="AQ12295" s="7"/>
      <c r="AR12295" s="7"/>
      <c r="AS12295" s="7"/>
      <c r="AT12295" s="7"/>
      <c r="AU12295" s="7"/>
      <c r="AV12295" s="234"/>
      <c r="AX12295" s="7"/>
      <c r="AY12295" s="7"/>
      <c r="AZ12295" s="7"/>
      <c r="BA12295" s="7"/>
      <c r="BB12295" s="7"/>
      <c r="BC12295" s="7"/>
      <c r="BD12295" s="7"/>
      <c r="BG12295" s="7"/>
      <c r="BH12295" s="7"/>
      <c r="BI12295" s="7"/>
      <c r="BJ12295" s="7"/>
      <c r="BK12295" s="7"/>
      <c r="BL12295" s="7"/>
      <c r="BM12295" s="7"/>
      <c r="BP12295" s="7"/>
      <c r="BQ12295" s="7"/>
      <c r="BR12295" s="7"/>
      <c r="BS12295" s="7"/>
      <c r="BT12295" s="7"/>
      <c r="BU12295" s="7"/>
      <c r="BV12295" s="7"/>
      <c r="BW12295" s="7"/>
    </row>
    <row r="12296" spans="43:75" x14ac:dyDescent="0.2">
      <c r="AQ12296" s="7"/>
      <c r="AR12296" s="7"/>
      <c r="AS12296" s="7"/>
      <c r="AT12296" s="7"/>
      <c r="AU12296" s="7"/>
      <c r="AV12296" s="234"/>
      <c r="AX12296" s="7"/>
      <c r="AY12296" s="7"/>
      <c r="AZ12296" s="7"/>
      <c r="BA12296" s="7"/>
      <c r="BB12296" s="7"/>
      <c r="BC12296" s="7"/>
      <c r="BD12296" s="7"/>
      <c r="BG12296" s="7"/>
      <c r="BH12296" s="7"/>
      <c r="BI12296" s="7"/>
      <c r="BJ12296" s="7"/>
      <c r="BK12296" s="7"/>
      <c r="BL12296" s="7"/>
      <c r="BM12296" s="7"/>
      <c r="BP12296" s="7"/>
      <c r="BQ12296" s="7"/>
      <c r="BR12296" s="7"/>
      <c r="BS12296" s="7"/>
      <c r="BT12296" s="7"/>
      <c r="BU12296" s="7"/>
      <c r="BV12296" s="7"/>
      <c r="BW12296" s="7"/>
    </row>
    <row r="12297" spans="43:75" x14ac:dyDescent="0.2">
      <c r="AQ12297" s="7"/>
      <c r="AR12297" s="7"/>
      <c r="AS12297" s="7"/>
      <c r="AT12297" s="7"/>
      <c r="AU12297" s="7"/>
      <c r="AV12297" s="234"/>
      <c r="AX12297" s="7"/>
      <c r="AY12297" s="7"/>
      <c r="AZ12297" s="7"/>
      <c r="BA12297" s="7"/>
      <c r="BB12297" s="7"/>
      <c r="BC12297" s="7"/>
      <c r="BD12297" s="7"/>
      <c r="BG12297" s="7"/>
      <c r="BH12297" s="7"/>
      <c r="BI12297" s="7"/>
      <c r="BJ12297" s="7"/>
      <c r="BK12297" s="7"/>
      <c r="BL12297" s="7"/>
      <c r="BM12297" s="7"/>
      <c r="BP12297" s="7"/>
      <c r="BQ12297" s="7"/>
      <c r="BR12297" s="7"/>
      <c r="BS12297" s="7"/>
      <c r="BT12297" s="7"/>
      <c r="BU12297" s="7"/>
      <c r="BV12297" s="7"/>
      <c r="BW12297" s="7"/>
    </row>
    <row r="12298" spans="43:75" x14ac:dyDescent="0.2">
      <c r="AQ12298" s="7"/>
      <c r="AR12298" s="7"/>
      <c r="AS12298" s="7"/>
      <c r="AT12298" s="7"/>
      <c r="AU12298" s="7"/>
      <c r="AV12298" s="234"/>
      <c r="AX12298" s="7"/>
      <c r="AY12298" s="7"/>
      <c r="AZ12298" s="7"/>
      <c r="BA12298" s="7"/>
      <c r="BB12298" s="7"/>
      <c r="BC12298" s="7"/>
      <c r="BD12298" s="7"/>
      <c r="BG12298" s="7"/>
      <c r="BH12298" s="7"/>
      <c r="BI12298" s="7"/>
      <c r="BJ12298" s="7"/>
      <c r="BK12298" s="7"/>
      <c r="BL12298" s="7"/>
      <c r="BM12298" s="7"/>
      <c r="BP12298" s="7"/>
      <c r="BQ12298" s="7"/>
      <c r="BR12298" s="7"/>
      <c r="BS12298" s="7"/>
      <c r="BT12298" s="7"/>
      <c r="BU12298" s="7"/>
      <c r="BV12298" s="7"/>
      <c r="BW12298" s="7"/>
    </row>
    <row r="12299" spans="43:75" x14ac:dyDescent="0.2">
      <c r="AQ12299" s="7"/>
      <c r="AR12299" s="7"/>
      <c r="AS12299" s="7"/>
      <c r="AT12299" s="7"/>
      <c r="AU12299" s="7"/>
      <c r="AV12299" s="234"/>
      <c r="AX12299" s="7"/>
      <c r="AY12299" s="7"/>
      <c r="AZ12299" s="7"/>
      <c r="BA12299" s="7"/>
      <c r="BB12299" s="7"/>
      <c r="BC12299" s="7"/>
      <c r="BD12299" s="7"/>
      <c r="BG12299" s="7"/>
      <c r="BH12299" s="7"/>
      <c r="BI12299" s="7"/>
      <c r="BJ12299" s="7"/>
      <c r="BK12299" s="7"/>
      <c r="BL12299" s="7"/>
      <c r="BM12299" s="7"/>
      <c r="BP12299" s="7"/>
      <c r="BQ12299" s="7"/>
      <c r="BR12299" s="7"/>
      <c r="BS12299" s="7"/>
      <c r="BT12299" s="7"/>
      <c r="BU12299" s="7"/>
      <c r="BV12299" s="7"/>
      <c r="BW12299" s="7"/>
    </row>
    <row r="12300" spans="43:75" x14ac:dyDescent="0.2">
      <c r="AQ12300" s="7"/>
      <c r="AR12300" s="7"/>
      <c r="AS12300" s="7"/>
      <c r="AT12300" s="7"/>
      <c r="AU12300" s="7"/>
      <c r="AV12300" s="234"/>
      <c r="AX12300" s="7"/>
      <c r="AY12300" s="7"/>
      <c r="AZ12300" s="7"/>
      <c r="BA12300" s="7"/>
      <c r="BB12300" s="7"/>
      <c r="BC12300" s="7"/>
      <c r="BD12300" s="7"/>
      <c r="BG12300" s="7"/>
      <c r="BH12300" s="7"/>
      <c r="BI12300" s="7"/>
      <c r="BJ12300" s="7"/>
      <c r="BK12300" s="7"/>
      <c r="BL12300" s="7"/>
      <c r="BM12300" s="7"/>
      <c r="BP12300" s="7"/>
      <c r="BQ12300" s="7"/>
      <c r="BR12300" s="7"/>
      <c r="BS12300" s="7"/>
      <c r="BT12300" s="7"/>
      <c r="BU12300" s="7"/>
      <c r="BV12300" s="7"/>
      <c r="BW12300" s="7"/>
    </row>
    <row r="12301" spans="43:75" x14ac:dyDescent="0.2">
      <c r="AQ12301" s="7"/>
      <c r="AR12301" s="7"/>
      <c r="AS12301" s="7"/>
      <c r="AT12301" s="7"/>
      <c r="AU12301" s="7"/>
      <c r="AV12301" s="234"/>
      <c r="AX12301" s="7"/>
      <c r="AY12301" s="7"/>
      <c r="AZ12301" s="7"/>
      <c r="BA12301" s="7"/>
      <c r="BB12301" s="7"/>
      <c r="BC12301" s="7"/>
      <c r="BD12301" s="7"/>
      <c r="BG12301" s="7"/>
      <c r="BH12301" s="7"/>
      <c r="BI12301" s="7"/>
      <c r="BJ12301" s="7"/>
      <c r="BK12301" s="7"/>
      <c r="BL12301" s="7"/>
      <c r="BM12301" s="7"/>
      <c r="BP12301" s="7"/>
      <c r="BQ12301" s="7"/>
      <c r="BR12301" s="7"/>
      <c r="BS12301" s="7"/>
      <c r="BT12301" s="7"/>
      <c r="BU12301" s="7"/>
      <c r="BV12301" s="7"/>
      <c r="BW12301" s="7"/>
    </row>
    <row r="12302" spans="43:75" x14ac:dyDescent="0.2">
      <c r="AQ12302" s="7"/>
      <c r="AR12302" s="7"/>
      <c r="AS12302" s="7"/>
      <c r="AT12302" s="7"/>
      <c r="AU12302" s="7"/>
      <c r="AV12302" s="234"/>
      <c r="AX12302" s="7"/>
      <c r="AY12302" s="7"/>
      <c r="AZ12302" s="7"/>
      <c r="BA12302" s="7"/>
      <c r="BB12302" s="7"/>
      <c r="BC12302" s="7"/>
      <c r="BD12302" s="7"/>
      <c r="BG12302" s="7"/>
      <c r="BH12302" s="7"/>
      <c r="BI12302" s="7"/>
      <c r="BJ12302" s="7"/>
      <c r="BK12302" s="7"/>
      <c r="BL12302" s="7"/>
      <c r="BM12302" s="7"/>
      <c r="BP12302" s="7"/>
      <c r="BQ12302" s="7"/>
      <c r="BR12302" s="7"/>
      <c r="BS12302" s="7"/>
      <c r="BT12302" s="7"/>
      <c r="BU12302" s="7"/>
      <c r="BV12302" s="7"/>
      <c r="BW12302" s="7"/>
    </row>
    <row r="12303" spans="43:75" x14ac:dyDescent="0.2">
      <c r="AQ12303" s="7"/>
      <c r="AR12303" s="7"/>
      <c r="AS12303" s="7"/>
      <c r="AT12303" s="7"/>
      <c r="AU12303" s="7"/>
      <c r="AV12303" s="234"/>
      <c r="AX12303" s="7"/>
      <c r="AY12303" s="7"/>
      <c r="AZ12303" s="7"/>
      <c r="BA12303" s="7"/>
      <c r="BB12303" s="7"/>
      <c r="BC12303" s="7"/>
      <c r="BD12303" s="7"/>
      <c r="BG12303" s="7"/>
      <c r="BH12303" s="7"/>
      <c r="BI12303" s="7"/>
      <c r="BJ12303" s="7"/>
      <c r="BK12303" s="7"/>
      <c r="BL12303" s="7"/>
      <c r="BM12303" s="7"/>
      <c r="BP12303" s="7"/>
      <c r="BQ12303" s="7"/>
      <c r="BR12303" s="7"/>
      <c r="BS12303" s="7"/>
      <c r="BT12303" s="7"/>
      <c r="BU12303" s="7"/>
      <c r="BV12303" s="7"/>
      <c r="BW12303" s="7"/>
    </row>
    <row r="12304" spans="43:75" x14ac:dyDescent="0.2">
      <c r="AQ12304" s="7"/>
      <c r="AR12304" s="7"/>
      <c r="AS12304" s="7"/>
      <c r="AT12304" s="7"/>
      <c r="AU12304" s="7"/>
      <c r="AV12304" s="234"/>
      <c r="AX12304" s="7"/>
      <c r="AY12304" s="7"/>
      <c r="AZ12304" s="7"/>
      <c r="BA12304" s="7"/>
      <c r="BB12304" s="7"/>
      <c r="BC12304" s="7"/>
      <c r="BD12304" s="7"/>
      <c r="BG12304" s="7"/>
      <c r="BH12304" s="7"/>
      <c r="BI12304" s="7"/>
      <c r="BJ12304" s="7"/>
      <c r="BK12304" s="7"/>
      <c r="BL12304" s="7"/>
      <c r="BM12304" s="7"/>
      <c r="BP12304" s="7"/>
      <c r="BQ12304" s="7"/>
      <c r="BR12304" s="7"/>
      <c r="BS12304" s="7"/>
      <c r="BT12304" s="7"/>
      <c r="BU12304" s="7"/>
      <c r="BV12304" s="7"/>
      <c r="BW12304" s="7"/>
    </row>
    <row r="12305" spans="43:75" x14ac:dyDescent="0.2">
      <c r="AQ12305" s="7"/>
      <c r="AR12305" s="7"/>
      <c r="AS12305" s="7"/>
      <c r="AT12305" s="7"/>
      <c r="AU12305" s="7"/>
      <c r="AV12305" s="234"/>
      <c r="AX12305" s="7"/>
      <c r="AY12305" s="7"/>
      <c r="AZ12305" s="7"/>
      <c r="BA12305" s="7"/>
      <c r="BB12305" s="7"/>
      <c r="BC12305" s="7"/>
      <c r="BD12305" s="7"/>
      <c r="BG12305" s="7"/>
      <c r="BH12305" s="7"/>
      <c r="BI12305" s="7"/>
      <c r="BJ12305" s="7"/>
      <c r="BK12305" s="7"/>
      <c r="BL12305" s="7"/>
      <c r="BM12305" s="7"/>
      <c r="BP12305" s="7"/>
      <c r="BQ12305" s="7"/>
      <c r="BR12305" s="7"/>
      <c r="BS12305" s="7"/>
      <c r="BT12305" s="7"/>
      <c r="BU12305" s="7"/>
      <c r="BV12305" s="7"/>
      <c r="BW12305" s="7"/>
    </row>
    <row r="12306" spans="43:75" x14ac:dyDescent="0.2">
      <c r="AQ12306" s="7"/>
      <c r="AR12306" s="7"/>
      <c r="AS12306" s="7"/>
      <c r="AT12306" s="7"/>
      <c r="AU12306" s="7"/>
      <c r="AV12306" s="234"/>
      <c r="AX12306" s="7"/>
      <c r="AY12306" s="7"/>
      <c r="AZ12306" s="7"/>
      <c r="BA12306" s="7"/>
      <c r="BB12306" s="7"/>
      <c r="BC12306" s="7"/>
      <c r="BD12306" s="7"/>
      <c r="BG12306" s="7"/>
      <c r="BH12306" s="7"/>
      <c r="BI12306" s="7"/>
      <c r="BJ12306" s="7"/>
      <c r="BK12306" s="7"/>
      <c r="BL12306" s="7"/>
      <c r="BM12306" s="7"/>
      <c r="BP12306" s="7"/>
      <c r="BQ12306" s="7"/>
      <c r="BR12306" s="7"/>
      <c r="BS12306" s="7"/>
      <c r="BT12306" s="7"/>
      <c r="BU12306" s="7"/>
      <c r="BV12306" s="7"/>
      <c r="BW12306" s="7"/>
    </row>
    <row r="12307" spans="43:75" x14ac:dyDescent="0.2">
      <c r="AQ12307" s="7"/>
      <c r="AR12307" s="7"/>
      <c r="AS12307" s="7"/>
      <c r="AT12307" s="7"/>
      <c r="AU12307" s="7"/>
      <c r="AV12307" s="234"/>
      <c r="AX12307" s="7"/>
      <c r="AY12307" s="7"/>
      <c r="AZ12307" s="7"/>
      <c r="BA12307" s="7"/>
      <c r="BB12307" s="7"/>
      <c r="BC12307" s="7"/>
      <c r="BD12307" s="7"/>
      <c r="BG12307" s="7"/>
      <c r="BH12307" s="7"/>
      <c r="BI12307" s="7"/>
      <c r="BJ12307" s="7"/>
      <c r="BK12307" s="7"/>
      <c r="BL12307" s="7"/>
      <c r="BM12307" s="7"/>
      <c r="BP12307" s="7"/>
      <c r="BQ12307" s="7"/>
      <c r="BR12307" s="7"/>
      <c r="BS12307" s="7"/>
      <c r="BT12307" s="7"/>
      <c r="BU12307" s="7"/>
      <c r="BV12307" s="7"/>
      <c r="BW12307" s="7"/>
    </row>
    <row r="12308" spans="43:75" x14ac:dyDescent="0.2">
      <c r="AQ12308" s="7"/>
      <c r="AR12308" s="7"/>
      <c r="AS12308" s="7"/>
      <c r="AT12308" s="7"/>
      <c r="AU12308" s="7"/>
      <c r="AV12308" s="234"/>
      <c r="AX12308" s="7"/>
      <c r="AY12308" s="7"/>
      <c r="AZ12308" s="7"/>
      <c r="BA12308" s="7"/>
      <c r="BB12308" s="7"/>
      <c r="BC12308" s="7"/>
      <c r="BD12308" s="7"/>
      <c r="BG12308" s="7"/>
      <c r="BH12308" s="7"/>
      <c r="BI12308" s="7"/>
      <c r="BJ12308" s="7"/>
      <c r="BK12308" s="7"/>
      <c r="BL12308" s="7"/>
      <c r="BM12308" s="7"/>
      <c r="BP12308" s="7"/>
      <c r="BQ12308" s="7"/>
      <c r="BR12308" s="7"/>
      <c r="BS12308" s="7"/>
      <c r="BT12308" s="7"/>
      <c r="BU12308" s="7"/>
      <c r="BV12308" s="7"/>
      <c r="BW12308" s="7"/>
    </row>
    <row r="12309" spans="43:75" x14ac:dyDescent="0.2">
      <c r="AQ12309" s="7"/>
      <c r="AR12309" s="7"/>
      <c r="AS12309" s="7"/>
      <c r="AT12309" s="7"/>
      <c r="AU12309" s="7"/>
      <c r="AV12309" s="234"/>
      <c r="AX12309" s="7"/>
      <c r="AY12309" s="7"/>
      <c r="AZ12309" s="7"/>
      <c r="BA12309" s="7"/>
      <c r="BB12309" s="7"/>
      <c r="BC12309" s="7"/>
      <c r="BD12309" s="7"/>
      <c r="BG12309" s="7"/>
      <c r="BH12309" s="7"/>
      <c r="BI12309" s="7"/>
      <c r="BJ12309" s="7"/>
      <c r="BK12309" s="7"/>
      <c r="BL12309" s="7"/>
      <c r="BM12309" s="7"/>
      <c r="BP12309" s="7"/>
      <c r="BQ12309" s="7"/>
      <c r="BR12309" s="7"/>
      <c r="BS12309" s="7"/>
      <c r="BT12309" s="7"/>
      <c r="BU12309" s="7"/>
      <c r="BV12309" s="7"/>
      <c r="BW12309" s="7"/>
    </row>
    <row r="12310" spans="43:75" x14ac:dyDescent="0.2">
      <c r="AQ12310" s="7"/>
      <c r="AR12310" s="7"/>
      <c r="AS12310" s="7"/>
      <c r="AT12310" s="7"/>
      <c r="AU12310" s="7"/>
      <c r="AV12310" s="234"/>
      <c r="AX12310" s="7"/>
      <c r="AY12310" s="7"/>
      <c r="AZ12310" s="7"/>
      <c r="BA12310" s="7"/>
      <c r="BB12310" s="7"/>
      <c r="BC12310" s="7"/>
      <c r="BD12310" s="7"/>
      <c r="BG12310" s="7"/>
      <c r="BH12310" s="7"/>
      <c r="BI12310" s="7"/>
      <c r="BJ12310" s="7"/>
      <c r="BK12310" s="7"/>
      <c r="BL12310" s="7"/>
      <c r="BM12310" s="7"/>
      <c r="BP12310" s="7"/>
      <c r="BQ12310" s="7"/>
      <c r="BR12310" s="7"/>
      <c r="BS12310" s="7"/>
      <c r="BT12310" s="7"/>
      <c r="BU12310" s="7"/>
      <c r="BV12310" s="7"/>
      <c r="BW12310" s="7"/>
    </row>
    <row r="12311" spans="43:75" x14ac:dyDescent="0.2">
      <c r="AQ12311" s="7"/>
      <c r="AR12311" s="7"/>
      <c r="AS12311" s="7"/>
      <c r="AT12311" s="7"/>
      <c r="AU12311" s="7"/>
      <c r="AV12311" s="234"/>
      <c r="AX12311" s="7"/>
      <c r="AY12311" s="7"/>
      <c r="AZ12311" s="7"/>
      <c r="BA12311" s="7"/>
      <c r="BB12311" s="7"/>
      <c r="BC12311" s="7"/>
      <c r="BD12311" s="7"/>
      <c r="BG12311" s="7"/>
      <c r="BH12311" s="7"/>
      <c r="BI12311" s="7"/>
      <c r="BJ12311" s="7"/>
      <c r="BK12311" s="7"/>
      <c r="BL12311" s="7"/>
      <c r="BM12311" s="7"/>
      <c r="BP12311" s="7"/>
      <c r="BQ12311" s="7"/>
      <c r="BR12311" s="7"/>
      <c r="BS12311" s="7"/>
      <c r="BT12311" s="7"/>
      <c r="BU12311" s="7"/>
      <c r="BV12311" s="7"/>
      <c r="BW12311" s="7"/>
    </row>
    <row r="12312" spans="43:75" x14ac:dyDescent="0.2">
      <c r="AQ12312" s="7"/>
      <c r="AR12312" s="7"/>
      <c r="AS12312" s="7"/>
      <c r="AT12312" s="7"/>
      <c r="AU12312" s="7"/>
      <c r="AV12312" s="234"/>
      <c r="AX12312" s="7"/>
      <c r="AY12312" s="7"/>
      <c r="AZ12312" s="7"/>
      <c r="BA12312" s="7"/>
      <c r="BB12312" s="7"/>
      <c r="BC12312" s="7"/>
      <c r="BD12312" s="7"/>
      <c r="BG12312" s="7"/>
      <c r="BH12312" s="7"/>
      <c r="BI12312" s="7"/>
      <c r="BJ12312" s="7"/>
      <c r="BK12312" s="7"/>
      <c r="BL12312" s="7"/>
      <c r="BM12312" s="7"/>
      <c r="BP12312" s="7"/>
      <c r="BQ12312" s="7"/>
      <c r="BR12312" s="7"/>
      <c r="BS12312" s="7"/>
      <c r="BT12312" s="7"/>
      <c r="BU12312" s="7"/>
      <c r="BV12312" s="7"/>
      <c r="BW12312" s="7"/>
    </row>
    <row r="12313" spans="43:75" x14ac:dyDescent="0.2">
      <c r="AQ12313" s="7"/>
      <c r="AR12313" s="7"/>
      <c r="AS12313" s="7"/>
      <c r="AT12313" s="7"/>
      <c r="AU12313" s="7"/>
      <c r="AV12313" s="234"/>
      <c r="AX12313" s="7"/>
      <c r="AY12313" s="7"/>
      <c r="AZ12313" s="7"/>
      <c r="BA12313" s="7"/>
      <c r="BB12313" s="7"/>
      <c r="BC12313" s="7"/>
      <c r="BD12313" s="7"/>
      <c r="BG12313" s="7"/>
      <c r="BH12313" s="7"/>
      <c r="BI12313" s="7"/>
      <c r="BJ12313" s="7"/>
      <c r="BK12313" s="7"/>
      <c r="BL12313" s="7"/>
      <c r="BM12313" s="7"/>
      <c r="BP12313" s="7"/>
      <c r="BQ12313" s="7"/>
      <c r="BR12313" s="7"/>
      <c r="BS12313" s="7"/>
      <c r="BT12313" s="7"/>
      <c r="BU12313" s="7"/>
      <c r="BV12313" s="7"/>
      <c r="BW12313" s="7"/>
    </row>
    <row r="12314" spans="43:75" x14ac:dyDescent="0.2">
      <c r="AQ12314" s="7"/>
      <c r="AR12314" s="7"/>
      <c r="AS12314" s="7"/>
      <c r="AT12314" s="7"/>
      <c r="AU12314" s="7"/>
      <c r="AV12314" s="234"/>
      <c r="AX12314" s="7"/>
      <c r="AY12314" s="7"/>
      <c r="AZ12314" s="7"/>
      <c r="BA12314" s="7"/>
      <c r="BB12314" s="7"/>
      <c r="BC12314" s="7"/>
      <c r="BD12314" s="7"/>
      <c r="BG12314" s="7"/>
      <c r="BH12314" s="7"/>
      <c r="BI12314" s="7"/>
      <c r="BJ12314" s="7"/>
      <c r="BK12314" s="7"/>
      <c r="BL12314" s="7"/>
      <c r="BM12314" s="7"/>
      <c r="BP12314" s="7"/>
      <c r="BQ12314" s="7"/>
      <c r="BR12314" s="7"/>
      <c r="BS12314" s="7"/>
      <c r="BT12314" s="7"/>
      <c r="BU12314" s="7"/>
      <c r="BV12314" s="7"/>
      <c r="BW12314" s="7"/>
    </row>
    <row r="12315" spans="43:75" x14ac:dyDescent="0.2">
      <c r="AQ12315" s="7"/>
      <c r="AR12315" s="7"/>
      <c r="AS12315" s="7"/>
      <c r="AT12315" s="7"/>
      <c r="AU12315" s="7"/>
      <c r="AV12315" s="234"/>
      <c r="AX12315" s="7"/>
      <c r="AY12315" s="7"/>
      <c r="AZ12315" s="7"/>
      <c r="BA12315" s="7"/>
      <c r="BB12315" s="7"/>
      <c r="BC12315" s="7"/>
      <c r="BD12315" s="7"/>
      <c r="BG12315" s="7"/>
      <c r="BH12315" s="7"/>
      <c r="BI12315" s="7"/>
      <c r="BJ12315" s="7"/>
      <c r="BK12315" s="7"/>
      <c r="BL12315" s="7"/>
      <c r="BM12315" s="7"/>
      <c r="BP12315" s="7"/>
      <c r="BQ12315" s="7"/>
      <c r="BR12315" s="7"/>
      <c r="BS12315" s="7"/>
      <c r="BT12315" s="7"/>
      <c r="BU12315" s="7"/>
      <c r="BV12315" s="7"/>
      <c r="BW12315" s="7"/>
    </row>
    <row r="12316" spans="43:75" x14ac:dyDescent="0.2">
      <c r="AQ12316" s="7"/>
      <c r="AR12316" s="7"/>
      <c r="AS12316" s="7"/>
      <c r="AT12316" s="7"/>
      <c r="AU12316" s="7"/>
      <c r="AV12316" s="234"/>
      <c r="AX12316" s="7"/>
      <c r="AY12316" s="7"/>
      <c r="AZ12316" s="7"/>
      <c r="BA12316" s="7"/>
      <c r="BB12316" s="7"/>
      <c r="BC12316" s="7"/>
      <c r="BD12316" s="7"/>
      <c r="BG12316" s="7"/>
      <c r="BH12316" s="7"/>
      <c r="BI12316" s="7"/>
      <c r="BJ12316" s="7"/>
      <c r="BK12316" s="7"/>
      <c r="BL12316" s="7"/>
      <c r="BM12316" s="7"/>
      <c r="BP12316" s="7"/>
      <c r="BQ12316" s="7"/>
      <c r="BR12316" s="7"/>
      <c r="BS12316" s="7"/>
      <c r="BT12316" s="7"/>
      <c r="BU12316" s="7"/>
      <c r="BV12316" s="7"/>
      <c r="BW12316" s="7"/>
    </row>
    <row r="12317" spans="43:75" x14ac:dyDescent="0.2">
      <c r="AQ12317" s="7"/>
      <c r="AR12317" s="7"/>
      <c r="AS12317" s="7"/>
      <c r="AT12317" s="7"/>
      <c r="AU12317" s="7"/>
      <c r="AV12317" s="234"/>
      <c r="AX12317" s="7"/>
      <c r="AY12317" s="7"/>
      <c r="AZ12317" s="7"/>
      <c r="BA12317" s="7"/>
      <c r="BB12317" s="7"/>
      <c r="BC12317" s="7"/>
      <c r="BD12317" s="7"/>
      <c r="BG12317" s="7"/>
      <c r="BH12317" s="7"/>
      <c r="BI12317" s="7"/>
      <c r="BJ12317" s="7"/>
      <c r="BK12317" s="7"/>
      <c r="BL12317" s="7"/>
      <c r="BM12317" s="7"/>
      <c r="BP12317" s="7"/>
      <c r="BQ12317" s="7"/>
      <c r="BR12317" s="7"/>
      <c r="BS12317" s="7"/>
      <c r="BT12317" s="7"/>
      <c r="BU12317" s="7"/>
      <c r="BV12317" s="7"/>
      <c r="BW12317" s="7"/>
    </row>
    <row r="12318" spans="43:75" x14ac:dyDescent="0.2">
      <c r="AQ12318" s="7"/>
      <c r="AR12318" s="7"/>
      <c r="AS12318" s="7"/>
      <c r="AT12318" s="7"/>
      <c r="AU12318" s="7"/>
      <c r="AV12318" s="234"/>
      <c r="AX12318" s="7"/>
      <c r="AY12318" s="7"/>
      <c r="AZ12318" s="7"/>
      <c r="BA12318" s="7"/>
      <c r="BB12318" s="7"/>
      <c r="BC12318" s="7"/>
      <c r="BD12318" s="7"/>
      <c r="BG12318" s="7"/>
      <c r="BH12318" s="7"/>
      <c r="BI12318" s="7"/>
      <c r="BJ12318" s="7"/>
      <c r="BK12318" s="7"/>
      <c r="BL12318" s="7"/>
      <c r="BM12318" s="7"/>
      <c r="BP12318" s="7"/>
      <c r="BQ12318" s="7"/>
      <c r="BR12318" s="7"/>
      <c r="BS12318" s="7"/>
      <c r="BT12318" s="7"/>
      <c r="BU12318" s="7"/>
      <c r="BV12318" s="7"/>
      <c r="BW12318" s="7"/>
    </row>
    <row r="12319" spans="43:75" x14ac:dyDescent="0.2">
      <c r="AQ12319" s="7"/>
      <c r="AR12319" s="7"/>
      <c r="AS12319" s="7"/>
      <c r="AT12319" s="7"/>
      <c r="AU12319" s="7"/>
      <c r="AV12319" s="234"/>
      <c r="AX12319" s="7"/>
      <c r="AY12319" s="7"/>
      <c r="AZ12319" s="7"/>
      <c r="BA12319" s="7"/>
      <c r="BB12319" s="7"/>
      <c r="BC12319" s="7"/>
      <c r="BD12319" s="7"/>
      <c r="BG12319" s="7"/>
      <c r="BH12319" s="7"/>
      <c r="BI12319" s="7"/>
      <c r="BJ12319" s="7"/>
      <c r="BK12319" s="7"/>
      <c r="BL12319" s="7"/>
      <c r="BM12319" s="7"/>
      <c r="BP12319" s="7"/>
      <c r="BQ12319" s="7"/>
      <c r="BR12319" s="7"/>
      <c r="BS12319" s="7"/>
      <c r="BT12319" s="7"/>
      <c r="BU12319" s="7"/>
      <c r="BV12319" s="7"/>
      <c r="BW12319" s="7"/>
    </row>
    <row r="12320" spans="43:75" x14ac:dyDescent="0.2">
      <c r="AQ12320" s="7"/>
      <c r="AR12320" s="7"/>
      <c r="AS12320" s="7"/>
      <c r="AT12320" s="7"/>
      <c r="AU12320" s="7"/>
      <c r="AV12320" s="234"/>
      <c r="AX12320" s="7"/>
      <c r="AY12320" s="7"/>
      <c r="AZ12320" s="7"/>
      <c r="BA12320" s="7"/>
      <c r="BB12320" s="7"/>
      <c r="BC12320" s="7"/>
      <c r="BD12320" s="7"/>
      <c r="BG12320" s="7"/>
      <c r="BH12320" s="7"/>
      <c r="BI12320" s="7"/>
      <c r="BJ12320" s="7"/>
      <c r="BK12320" s="7"/>
      <c r="BL12320" s="7"/>
      <c r="BM12320" s="7"/>
      <c r="BP12320" s="7"/>
      <c r="BQ12320" s="7"/>
      <c r="BR12320" s="7"/>
      <c r="BS12320" s="7"/>
      <c r="BT12320" s="7"/>
      <c r="BU12320" s="7"/>
      <c r="BV12320" s="7"/>
      <c r="BW12320" s="7"/>
    </row>
    <row r="12321" spans="43:75" x14ac:dyDescent="0.2">
      <c r="AQ12321" s="7"/>
      <c r="AR12321" s="7"/>
      <c r="AS12321" s="7"/>
      <c r="AT12321" s="7"/>
      <c r="AU12321" s="7"/>
      <c r="AV12321" s="234"/>
      <c r="AX12321" s="7"/>
      <c r="AY12321" s="7"/>
      <c r="AZ12321" s="7"/>
      <c r="BA12321" s="7"/>
      <c r="BB12321" s="7"/>
      <c r="BC12321" s="7"/>
      <c r="BD12321" s="7"/>
      <c r="BG12321" s="7"/>
      <c r="BH12321" s="7"/>
      <c r="BI12321" s="7"/>
      <c r="BJ12321" s="7"/>
      <c r="BK12321" s="7"/>
      <c r="BL12321" s="7"/>
      <c r="BM12321" s="7"/>
      <c r="BP12321" s="7"/>
      <c r="BQ12321" s="7"/>
      <c r="BR12321" s="7"/>
      <c r="BS12321" s="7"/>
      <c r="BT12321" s="7"/>
      <c r="BU12321" s="7"/>
      <c r="BV12321" s="7"/>
      <c r="BW12321" s="7"/>
    </row>
    <row r="12322" spans="43:75" x14ac:dyDescent="0.2">
      <c r="AQ12322" s="7"/>
      <c r="AR12322" s="7"/>
      <c r="AS12322" s="7"/>
      <c r="AT12322" s="7"/>
      <c r="AU12322" s="7"/>
      <c r="AV12322" s="234"/>
      <c r="AX12322" s="7"/>
      <c r="AY12322" s="7"/>
      <c r="AZ12322" s="7"/>
      <c r="BA12322" s="7"/>
      <c r="BB12322" s="7"/>
      <c r="BC12322" s="7"/>
      <c r="BD12322" s="7"/>
      <c r="BG12322" s="7"/>
      <c r="BH12322" s="7"/>
      <c r="BI12322" s="7"/>
      <c r="BJ12322" s="7"/>
      <c r="BK12322" s="7"/>
      <c r="BL12322" s="7"/>
      <c r="BM12322" s="7"/>
      <c r="BP12322" s="7"/>
      <c r="BQ12322" s="7"/>
      <c r="BR12322" s="7"/>
      <c r="BS12322" s="7"/>
      <c r="BT12322" s="7"/>
      <c r="BU12322" s="7"/>
      <c r="BV12322" s="7"/>
      <c r="BW12322" s="7"/>
    </row>
    <row r="12323" spans="43:75" x14ac:dyDescent="0.2">
      <c r="AQ12323" s="7"/>
      <c r="AR12323" s="7"/>
      <c r="AS12323" s="7"/>
      <c r="AT12323" s="7"/>
      <c r="AU12323" s="7"/>
      <c r="AV12323" s="234"/>
      <c r="AX12323" s="7"/>
      <c r="AY12323" s="7"/>
      <c r="AZ12323" s="7"/>
      <c r="BA12323" s="7"/>
      <c r="BB12323" s="7"/>
      <c r="BC12323" s="7"/>
      <c r="BD12323" s="7"/>
      <c r="BG12323" s="7"/>
      <c r="BH12323" s="7"/>
      <c r="BI12323" s="7"/>
      <c r="BJ12323" s="7"/>
      <c r="BK12323" s="7"/>
      <c r="BL12323" s="7"/>
      <c r="BM12323" s="7"/>
      <c r="BP12323" s="7"/>
      <c r="BQ12323" s="7"/>
      <c r="BR12323" s="7"/>
      <c r="BS12323" s="7"/>
      <c r="BT12323" s="7"/>
      <c r="BU12323" s="7"/>
      <c r="BV12323" s="7"/>
      <c r="BW12323" s="7"/>
    </row>
    <row r="12324" spans="43:75" x14ac:dyDescent="0.2">
      <c r="AQ12324" s="7"/>
      <c r="AR12324" s="7"/>
      <c r="AS12324" s="7"/>
      <c r="AT12324" s="7"/>
      <c r="AU12324" s="7"/>
      <c r="AV12324" s="234"/>
      <c r="AX12324" s="7"/>
      <c r="AY12324" s="7"/>
      <c r="AZ12324" s="7"/>
      <c r="BA12324" s="7"/>
      <c r="BB12324" s="7"/>
      <c r="BC12324" s="7"/>
      <c r="BD12324" s="7"/>
      <c r="BG12324" s="7"/>
      <c r="BH12324" s="7"/>
      <c r="BI12324" s="7"/>
      <c r="BJ12324" s="7"/>
      <c r="BK12324" s="7"/>
      <c r="BL12324" s="7"/>
      <c r="BM12324" s="7"/>
      <c r="BP12324" s="7"/>
      <c r="BQ12324" s="7"/>
      <c r="BR12324" s="7"/>
      <c r="BS12324" s="7"/>
      <c r="BT12324" s="7"/>
      <c r="BU12324" s="7"/>
      <c r="BV12324" s="7"/>
      <c r="BW12324" s="7"/>
    </row>
    <row r="12325" spans="43:75" x14ac:dyDescent="0.2">
      <c r="AQ12325" s="7"/>
      <c r="AR12325" s="7"/>
      <c r="AS12325" s="7"/>
      <c r="AT12325" s="7"/>
      <c r="AU12325" s="7"/>
      <c r="AV12325" s="234"/>
      <c r="AX12325" s="7"/>
      <c r="AY12325" s="7"/>
      <c r="AZ12325" s="7"/>
      <c r="BA12325" s="7"/>
      <c r="BB12325" s="7"/>
      <c r="BC12325" s="7"/>
      <c r="BD12325" s="7"/>
      <c r="BG12325" s="7"/>
      <c r="BH12325" s="7"/>
      <c r="BI12325" s="7"/>
      <c r="BJ12325" s="7"/>
      <c r="BK12325" s="7"/>
      <c r="BL12325" s="7"/>
      <c r="BM12325" s="7"/>
      <c r="BP12325" s="7"/>
      <c r="BQ12325" s="7"/>
      <c r="BR12325" s="7"/>
      <c r="BS12325" s="7"/>
      <c r="BT12325" s="7"/>
      <c r="BU12325" s="7"/>
      <c r="BV12325" s="7"/>
      <c r="BW12325" s="7"/>
    </row>
    <row r="12326" spans="43:75" x14ac:dyDescent="0.2">
      <c r="AQ12326" s="7"/>
      <c r="AR12326" s="7"/>
      <c r="AS12326" s="7"/>
      <c r="AT12326" s="7"/>
      <c r="AU12326" s="7"/>
      <c r="AV12326" s="234"/>
      <c r="AX12326" s="7"/>
      <c r="AY12326" s="7"/>
      <c r="AZ12326" s="7"/>
      <c r="BA12326" s="7"/>
      <c r="BB12326" s="7"/>
      <c r="BC12326" s="7"/>
      <c r="BD12326" s="7"/>
      <c r="BG12326" s="7"/>
      <c r="BH12326" s="7"/>
      <c r="BI12326" s="7"/>
      <c r="BJ12326" s="7"/>
      <c r="BK12326" s="7"/>
      <c r="BL12326" s="7"/>
      <c r="BM12326" s="7"/>
      <c r="BP12326" s="7"/>
      <c r="BQ12326" s="7"/>
      <c r="BR12326" s="7"/>
      <c r="BS12326" s="7"/>
      <c r="BT12326" s="7"/>
      <c r="BU12326" s="7"/>
      <c r="BV12326" s="7"/>
      <c r="BW12326" s="7"/>
    </row>
    <row r="12327" spans="43:75" x14ac:dyDescent="0.2">
      <c r="AQ12327" s="7"/>
      <c r="AR12327" s="7"/>
      <c r="AS12327" s="7"/>
      <c r="AT12327" s="7"/>
      <c r="AU12327" s="7"/>
      <c r="AV12327" s="234"/>
      <c r="AX12327" s="7"/>
      <c r="AY12327" s="7"/>
      <c r="AZ12327" s="7"/>
      <c r="BA12327" s="7"/>
      <c r="BB12327" s="7"/>
      <c r="BC12327" s="7"/>
      <c r="BD12327" s="7"/>
      <c r="BG12327" s="7"/>
      <c r="BH12327" s="7"/>
      <c r="BI12327" s="7"/>
      <c r="BJ12327" s="7"/>
      <c r="BK12327" s="7"/>
      <c r="BL12327" s="7"/>
      <c r="BM12327" s="7"/>
      <c r="BP12327" s="7"/>
      <c r="BQ12327" s="7"/>
      <c r="BR12327" s="7"/>
      <c r="BS12327" s="7"/>
      <c r="BT12327" s="7"/>
      <c r="BU12327" s="7"/>
      <c r="BV12327" s="7"/>
      <c r="BW12327" s="7"/>
    </row>
    <row r="12328" spans="43:75" x14ac:dyDescent="0.2">
      <c r="AQ12328" s="7"/>
      <c r="AR12328" s="7"/>
      <c r="AS12328" s="7"/>
      <c r="AT12328" s="7"/>
      <c r="AU12328" s="7"/>
      <c r="AV12328" s="234"/>
      <c r="AX12328" s="7"/>
      <c r="AY12328" s="7"/>
      <c r="AZ12328" s="7"/>
      <c r="BA12328" s="7"/>
      <c r="BB12328" s="7"/>
      <c r="BC12328" s="7"/>
      <c r="BD12328" s="7"/>
      <c r="BG12328" s="7"/>
      <c r="BH12328" s="7"/>
      <c r="BI12328" s="7"/>
      <c r="BJ12328" s="7"/>
      <c r="BK12328" s="7"/>
      <c r="BL12328" s="7"/>
      <c r="BM12328" s="7"/>
      <c r="BP12328" s="7"/>
      <c r="BQ12328" s="7"/>
      <c r="BR12328" s="7"/>
      <c r="BS12328" s="7"/>
      <c r="BT12328" s="7"/>
      <c r="BU12328" s="7"/>
      <c r="BV12328" s="7"/>
      <c r="BW12328" s="7"/>
    </row>
    <row r="12329" spans="43:75" x14ac:dyDescent="0.2">
      <c r="AQ12329" s="7"/>
      <c r="AR12329" s="7"/>
      <c r="AS12329" s="7"/>
      <c r="AT12329" s="7"/>
      <c r="AU12329" s="7"/>
      <c r="AV12329" s="234"/>
      <c r="AX12329" s="7"/>
      <c r="AY12329" s="7"/>
      <c r="AZ12329" s="7"/>
      <c r="BA12329" s="7"/>
      <c r="BB12329" s="7"/>
      <c r="BC12329" s="7"/>
      <c r="BD12329" s="7"/>
      <c r="BG12329" s="7"/>
      <c r="BH12329" s="7"/>
      <c r="BI12329" s="7"/>
      <c r="BJ12329" s="7"/>
      <c r="BK12329" s="7"/>
      <c r="BL12329" s="7"/>
      <c r="BM12329" s="7"/>
      <c r="BP12329" s="7"/>
      <c r="BQ12329" s="7"/>
      <c r="BR12329" s="7"/>
      <c r="BS12329" s="7"/>
      <c r="BT12329" s="7"/>
      <c r="BU12329" s="7"/>
      <c r="BV12329" s="7"/>
      <c r="BW12329" s="7"/>
    </row>
    <row r="12330" spans="43:75" x14ac:dyDescent="0.2">
      <c r="AQ12330" s="7"/>
      <c r="AR12330" s="7"/>
      <c r="AS12330" s="7"/>
      <c r="AT12330" s="7"/>
      <c r="AU12330" s="7"/>
      <c r="AV12330" s="234"/>
      <c r="AX12330" s="7"/>
      <c r="AY12330" s="7"/>
      <c r="AZ12330" s="7"/>
      <c r="BA12330" s="7"/>
      <c r="BB12330" s="7"/>
      <c r="BC12330" s="7"/>
      <c r="BD12330" s="7"/>
      <c r="BG12330" s="7"/>
      <c r="BH12330" s="7"/>
      <c r="BI12330" s="7"/>
      <c r="BJ12330" s="7"/>
      <c r="BK12330" s="7"/>
      <c r="BL12330" s="7"/>
      <c r="BM12330" s="7"/>
      <c r="BP12330" s="7"/>
      <c r="BQ12330" s="7"/>
      <c r="BR12330" s="7"/>
      <c r="BS12330" s="7"/>
      <c r="BT12330" s="7"/>
      <c r="BU12330" s="7"/>
      <c r="BV12330" s="7"/>
      <c r="BW12330" s="7"/>
    </row>
    <row r="12331" spans="43:75" x14ac:dyDescent="0.2">
      <c r="AQ12331" s="7"/>
      <c r="AR12331" s="7"/>
      <c r="AS12331" s="7"/>
      <c r="AT12331" s="7"/>
      <c r="AU12331" s="7"/>
      <c r="AV12331" s="234"/>
      <c r="AX12331" s="7"/>
      <c r="AY12331" s="7"/>
      <c r="AZ12331" s="7"/>
      <c r="BA12331" s="7"/>
      <c r="BB12331" s="7"/>
      <c r="BC12331" s="7"/>
      <c r="BD12331" s="7"/>
      <c r="BG12331" s="7"/>
      <c r="BH12331" s="7"/>
      <c r="BI12331" s="7"/>
      <c r="BJ12331" s="7"/>
      <c r="BK12331" s="7"/>
      <c r="BL12331" s="7"/>
      <c r="BM12331" s="7"/>
      <c r="BP12331" s="7"/>
      <c r="BQ12331" s="7"/>
      <c r="BR12331" s="7"/>
      <c r="BS12331" s="7"/>
      <c r="BT12331" s="7"/>
      <c r="BU12331" s="7"/>
      <c r="BV12331" s="7"/>
      <c r="BW12331" s="7"/>
    </row>
    <row r="12332" spans="43:75" x14ac:dyDescent="0.2">
      <c r="AQ12332" s="7"/>
      <c r="AR12332" s="7"/>
      <c r="AS12332" s="7"/>
      <c r="AT12332" s="7"/>
      <c r="AU12332" s="7"/>
      <c r="AV12332" s="234"/>
      <c r="AX12332" s="7"/>
      <c r="AY12332" s="7"/>
      <c r="AZ12332" s="7"/>
      <c r="BA12332" s="7"/>
      <c r="BB12332" s="7"/>
      <c r="BC12332" s="7"/>
      <c r="BD12332" s="7"/>
      <c r="BG12332" s="7"/>
      <c r="BH12332" s="7"/>
      <c r="BI12332" s="7"/>
      <c r="BJ12332" s="7"/>
      <c r="BK12332" s="7"/>
      <c r="BL12332" s="7"/>
      <c r="BM12332" s="7"/>
      <c r="BP12332" s="7"/>
      <c r="BQ12332" s="7"/>
      <c r="BR12332" s="7"/>
      <c r="BS12332" s="7"/>
      <c r="BT12332" s="7"/>
      <c r="BU12332" s="7"/>
      <c r="BV12332" s="7"/>
      <c r="BW12332" s="7"/>
    </row>
    <row r="12333" spans="43:75" x14ac:dyDescent="0.2">
      <c r="AQ12333" s="7"/>
      <c r="AR12333" s="7"/>
      <c r="AS12333" s="7"/>
      <c r="AT12333" s="7"/>
      <c r="AU12333" s="7"/>
      <c r="AV12333" s="234"/>
      <c r="AX12333" s="7"/>
      <c r="AY12333" s="7"/>
      <c r="AZ12333" s="7"/>
      <c r="BA12333" s="7"/>
      <c r="BB12333" s="7"/>
      <c r="BC12333" s="7"/>
      <c r="BD12333" s="7"/>
      <c r="BG12333" s="7"/>
      <c r="BH12333" s="7"/>
      <c r="BI12333" s="7"/>
      <c r="BJ12333" s="7"/>
      <c r="BK12333" s="7"/>
      <c r="BL12333" s="7"/>
      <c r="BM12333" s="7"/>
      <c r="BP12333" s="7"/>
      <c r="BQ12333" s="7"/>
      <c r="BR12333" s="7"/>
      <c r="BS12333" s="7"/>
      <c r="BT12333" s="7"/>
      <c r="BU12333" s="7"/>
      <c r="BV12333" s="7"/>
      <c r="BW12333" s="7"/>
    </row>
    <row r="12334" spans="43:75" x14ac:dyDescent="0.2">
      <c r="AQ12334" s="7"/>
      <c r="AR12334" s="7"/>
      <c r="AS12334" s="7"/>
      <c r="AT12334" s="7"/>
      <c r="AU12334" s="7"/>
      <c r="AV12334" s="234"/>
      <c r="AX12334" s="7"/>
      <c r="AY12334" s="7"/>
      <c r="AZ12334" s="7"/>
      <c r="BA12334" s="7"/>
      <c r="BB12334" s="7"/>
      <c r="BC12334" s="7"/>
      <c r="BD12334" s="7"/>
      <c r="BG12334" s="7"/>
      <c r="BH12334" s="7"/>
      <c r="BI12334" s="7"/>
      <c r="BJ12334" s="7"/>
      <c r="BK12334" s="7"/>
      <c r="BL12334" s="7"/>
      <c r="BM12334" s="7"/>
      <c r="BP12334" s="7"/>
      <c r="BQ12334" s="7"/>
      <c r="BR12334" s="7"/>
      <c r="BS12334" s="7"/>
      <c r="BT12334" s="7"/>
      <c r="BU12334" s="7"/>
      <c r="BV12334" s="7"/>
      <c r="BW12334" s="7"/>
    </row>
    <row r="12335" spans="43:75" x14ac:dyDescent="0.2">
      <c r="AQ12335" s="7"/>
      <c r="AR12335" s="7"/>
      <c r="AS12335" s="7"/>
      <c r="AT12335" s="7"/>
      <c r="AU12335" s="7"/>
      <c r="AV12335" s="234"/>
      <c r="AX12335" s="7"/>
      <c r="AY12335" s="7"/>
      <c r="AZ12335" s="7"/>
      <c r="BA12335" s="7"/>
      <c r="BB12335" s="7"/>
      <c r="BC12335" s="7"/>
      <c r="BD12335" s="7"/>
      <c r="BG12335" s="7"/>
      <c r="BH12335" s="7"/>
      <c r="BI12335" s="7"/>
      <c r="BJ12335" s="7"/>
      <c r="BK12335" s="7"/>
      <c r="BL12335" s="7"/>
      <c r="BM12335" s="7"/>
      <c r="BP12335" s="7"/>
      <c r="BQ12335" s="7"/>
      <c r="BR12335" s="7"/>
      <c r="BS12335" s="7"/>
      <c r="BT12335" s="7"/>
      <c r="BU12335" s="7"/>
      <c r="BV12335" s="7"/>
      <c r="BW12335" s="7"/>
    </row>
    <row r="12336" spans="43:75" x14ac:dyDescent="0.2">
      <c r="AQ12336" s="7"/>
      <c r="AR12336" s="7"/>
      <c r="AS12336" s="7"/>
      <c r="AT12336" s="7"/>
      <c r="AU12336" s="7"/>
      <c r="AV12336" s="234"/>
      <c r="AX12336" s="7"/>
      <c r="AY12336" s="7"/>
      <c r="AZ12336" s="7"/>
      <c r="BA12336" s="7"/>
      <c r="BB12336" s="7"/>
      <c r="BC12336" s="7"/>
      <c r="BD12336" s="7"/>
      <c r="BG12336" s="7"/>
      <c r="BH12336" s="7"/>
      <c r="BI12336" s="7"/>
      <c r="BJ12336" s="7"/>
      <c r="BK12336" s="7"/>
      <c r="BL12336" s="7"/>
      <c r="BM12336" s="7"/>
      <c r="BP12336" s="7"/>
      <c r="BQ12336" s="7"/>
      <c r="BR12336" s="7"/>
      <c r="BS12336" s="7"/>
      <c r="BT12336" s="7"/>
      <c r="BU12336" s="7"/>
      <c r="BV12336" s="7"/>
      <c r="BW12336" s="7"/>
    </row>
    <row r="12337" spans="43:75" x14ac:dyDescent="0.2">
      <c r="AQ12337" s="7"/>
      <c r="AR12337" s="7"/>
      <c r="AS12337" s="7"/>
      <c r="AT12337" s="7"/>
      <c r="AU12337" s="7"/>
      <c r="AV12337" s="234"/>
      <c r="AX12337" s="7"/>
      <c r="AY12337" s="7"/>
      <c r="AZ12337" s="7"/>
      <c r="BA12337" s="7"/>
      <c r="BB12337" s="7"/>
      <c r="BC12337" s="7"/>
      <c r="BD12337" s="7"/>
      <c r="BG12337" s="7"/>
      <c r="BH12337" s="7"/>
      <c r="BI12337" s="7"/>
      <c r="BJ12337" s="7"/>
      <c r="BK12337" s="7"/>
      <c r="BL12337" s="7"/>
      <c r="BM12337" s="7"/>
      <c r="BP12337" s="7"/>
      <c r="BQ12337" s="7"/>
      <c r="BR12337" s="7"/>
      <c r="BS12337" s="7"/>
      <c r="BT12337" s="7"/>
      <c r="BU12337" s="7"/>
      <c r="BV12337" s="7"/>
      <c r="BW12337" s="7"/>
    </row>
    <row r="12338" spans="43:75" x14ac:dyDescent="0.2">
      <c r="AQ12338" s="7"/>
      <c r="AR12338" s="7"/>
      <c r="AS12338" s="7"/>
      <c r="AT12338" s="7"/>
      <c r="AU12338" s="7"/>
      <c r="AV12338" s="234"/>
      <c r="AX12338" s="7"/>
      <c r="AY12338" s="7"/>
      <c r="AZ12338" s="7"/>
      <c r="BA12338" s="7"/>
      <c r="BB12338" s="7"/>
      <c r="BC12338" s="7"/>
      <c r="BD12338" s="7"/>
      <c r="BG12338" s="7"/>
      <c r="BH12338" s="7"/>
      <c r="BI12338" s="7"/>
      <c r="BJ12338" s="7"/>
      <c r="BK12338" s="7"/>
      <c r="BL12338" s="7"/>
      <c r="BM12338" s="7"/>
      <c r="BP12338" s="7"/>
      <c r="BQ12338" s="7"/>
      <c r="BR12338" s="7"/>
      <c r="BS12338" s="7"/>
      <c r="BT12338" s="7"/>
      <c r="BU12338" s="7"/>
      <c r="BV12338" s="7"/>
      <c r="BW12338" s="7"/>
    </row>
    <row r="12339" spans="43:75" x14ac:dyDescent="0.2">
      <c r="AQ12339" s="7"/>
      <c r="AR12339" s="7"/>
      <c r="AS12339" s="7"/>
      <c r="AT12339" s="7"/>
      <c r="AU12339" s="7"/>
      <c r="AV12339" s="234"/>
      <c r="AX12339" s="7"/>
      <c r="AY12339" s="7"/>
      <c r="AZ12339" s="7"/>
      <c r="BA12339" s="7"/>
      <c r="BB12339" s="7"/>
      <c r="BC12339" s="7"/>
      <c r="BD12339" s="7"/>
      <c r="BG12339" s="7"/>
      <c r="BH12339" s="7"/>
      <c r="BI12339" s="7"/>
      <c r="BJ12339" s="7"/>
      <c r="BK12339" s="7"/>
      <c r="BL12339" s="7"/>
      <c r="BM12339" s="7"/>
      <c r="BP12339" s="7"/>
      <c r="BQ12339" s="7"/>
      <c r="BR12339" s="7"/>
      <c r="BS12339" s="7"/>
      <c r="BT12339" s="7"/>
      <c r="BU12339" s="7"/>
      <c r="BV12339" s="7"/>
      <c r="BW12339" s="7"/>
    </row>
    <row r="12340" spans="43:75" x14ac:dyDescent="0.2">
      <c r="AQ12340" s="7"/>
      <c r="AR12340" s="7"/>
      <c r="AS12340" s="7"/>
      <c r="AT12340" s="7"/>
      <c r="AU12340" s="7"/>
      <c r="AV12340" s="234"/>
      <c r="AX12340" s="7"/>
      <c r="AY12340" s="7"/>
      <c r="AZ12340" s="7"/>
      <c r="BA12340" s="7"/>
      <c r="BB12340" s="7"/>
      <c r="BC12340" s="7"/>
      <c r="BD12340" s="7"/>
      <c r="BG12340" s="7"/>
      <c r="BH12340" s="7"/>
      <c r="BI12340" s="7"/>
      <c r="BJ12340" s="7"/>
      <c r="BK12340" s="7"/>
      <c r="BL12340" s="7"/>
      <c r="BM12340" s="7"/>
      <c r="BP12340" s="7"/>
      <c r="BQ12340" s="7"/>
      <c r="BR12340" s="7"/>
      <c r="BS12340" s="7"/>
      <c r="BT12340" s="7"/>
      <c r="BU12340" s="7"/>
      <c r="BV12340" s="7"/>
      <c r="BW12340" s="7"/>
    </row>
    <row r="12341" spans="43:75" x14ac:dyDescent="0.2">
      <c r="AQ12341" s="7"/>
      <c r="AR12341" s="7"/>
      <c r="AS12341" s="7"/>
      <c r="AT12341" s="7"/>
      <c r="AU12341" s="7"/>
      <c r="AV12341" s="234"/>
      <c r="AX12341" s="7"/>
      <c r="AY12341" s="7"/>
      <c r="AZ12341" s="7"/>
      <c r="BA12341" s="7"/>
      <c r="BB12341" s="7"/>
      <c r="BC12341" s="7"/>
      <c r="BD12341" s="7"/>
      <c r="BG12341" s="7"/>
      <c r="BH12341" s="7"/>
      <c r="BI12341" s="7"/>
      <c r="BJ12341" s="7"/>
      <c r="BK12341" s="7"/>
      <c r="BL12341" s="7"/>
      <c r="BM12341" s="7"/>
      <c r="BP12341" s="7"/>
      <c r="BQ12341" s="7"/>
      <c r="BR12341" s="7"/>
      <c r="BS12341" s="7"/>
      <c r="BT12341" s="7"/>
      <c r="BU12341" s="7"/>
      <c r="BV12341" s="7"/>
      <c r="BW12341" s="7"/>
    </row>
    <row r="12342" spans="43:75" x14ac:dyDescent="0.2">
      <c r="AQ12342" s="7"/>
      <c r="AR12342" s="7"/>
      <c r="AS12342" s="7"/>
      <c r="AT12342" s="7"/>
      <c r="AU12342" s="7"/>
      <c r="AV12342" s="234"/>
      <c r="AX12342" s="7"/>
      <c r="AY12342" s="7"/>
      <c r="AZ12342" s="7"/>
      <c r="BA12342" s="7"/>
      <c r="BB12342" s="7"/>
      <c r="BC12342" s="7"/>
      <c r="BD12342" s="7"/>
      <c r="BG12342" s="7"/>
      <c r="BH12342" s="7"/>
      <c r="BI12342" s="7"/>
      <c r="BJ12342" s="7"/>
      <c r="BK12342" s="7"/>
      <c r="BL12342" s="7"/>
      <c r="BM12342" s="7"/>
      <c r="BP12342" s="7"/>
      <c r="BQ12342" s="7"/>
      <c r="BR12342" s="7"/>
      <c r="BS12342" s="7"/>
      <c r="BT12342" s="7"/>
      <c r="BU12342" s="7"/>
      <c r="BV12342" s="7"/>
      <c r="BW12342" s="7"/>
    </row>
    <row r="12343" spans="43:75" x14ac:dyDescent="0.2">
      <c r="AQ12343" s="7"/>
      <c r="AR12343" s="7"/>
      <c r="AS12343" s="7"/>
      <c r="AT12343" s="7"/>
      <c r="AU12343" s="7"/>
      <c r="AV12343" s="234"/>
      <c r="AX12343" s="7"/>
      <c r="AY12343" s="7"/>
      <c r="AZ12343" s="7"/>
      <c r="BA12343" s="7"/>
      <c r="BB12343" s="7"/>
      <c r="BC12343" s="7"/>
      <c r="BD12343" s="7"/>
      <c r="BG12343" s="7"/>
      <c r="BH12343" s="7"/>
      <c r="BI12343" s="7"/>
      <c r="BJ12343" s="7"/>
      <c r="BK12343" s="7"/>
      <c r="BL12343" s="7"/>
      <c r="BM12343" s="7"/>
      <c r="BP12343" s="7"/>
      <c r="BQ12343" s="7"/>
      <c r="BR12343" s="7"/>
      <c r="BS12343" s="7"/>
      <c r="BT12343" s="7"/>
      <c r="BU12343" s="7"/>
      <c r="BV12343" s="7"/>
      <c r="BW12343" s="7"/>
    </row>
    <row r="12344" spans="43:75" x14ac:dyDescent="0.2">
      <c r="AQ12344" s="7"/>
      <c r="AR12344" s="7"/>
      <c r="AS12344" s="7"/>
      <c r="AT12344" s="7"/>
      <c r="AU12344" s="7"/>
      <c r="AV12344" s="234"/>
      <c r="AX12344" s="7"/>
      <c r="AY12344" s="7"/>
      <c r="AZ12344" s="7"/>
      <c r="BA12344" s="7"/>
      <c r="BB12344" s="7"/>
      <c r="BC12344" s="7"/>
      <c r="BD12344" s="7"/>
      <c r="BG12344" s="7"/>
      <c r="BH12344" s="7"/>
      <c r="BI12344" s="7"/>
      <c r="BJ12344" s="7"/>
      <c r="BK12344" s="7"/>
      <c r="BL12344" s="7"/>
      <c r="BM12344" s="7"/>
      <c r="BP12344" s="7"/>
      <c r="BQ12344" s="7"/>
      <c r="BR12344" s="7"/>
      <c r="BS12344" s="7"/>
      <c r="BT12344" s="7"/>
      <c r="BU12344" s="7"/>
      <c r="BV12344" s="7"/>
      <c r="BW12344" s="7"/>
    </row>
    <row r="12345" spans="43:75" x14ac:dyDescent="0.2">
      <c r="AQ12345" s="7"/>
      <c r="AR12345" s="7"/>
      <c r="AS12345" s="7"/>
      <c r="AT12345" s="7"/>
      <c r="AU12345" s="7"/>
      <c r="AV12345" s="234"/>
      <c r="AX12345" s="7"/>
      <c r="AY12345" s="7"/>
      <c r="AZ12345" s="7"/>
      <c r="BA12345" s="7"/>
      <c r="BB12345" s="7"/>
      <c r="BC12345" s="7"/>
      <c r="BD12345" s="7"/>
      <c r="BG12345" s="7"/>
      <c r="BH12345" s="7"/>
      <c r="BI12345" s="7"/>
      <c r="BJ12345" s="7"/>
      <c r="BK12345" s="7"/>
      <c r="BL12345" s="7"/>
      <c r="BM12345" s="7"/>
      <c r="BP12345" s="7"/>
      <c r="BQ12345" s="7"/>
      <c r="BR12345" s="7"/>
      <c r="BS12345" s="7"/>
      <c r="BT12345" s="7"/>
      <c r="BU12345" s="7"/>
      <c r="BV12345" s="7"/>
      <c r="BW12345" s="7"/>
    </row>
    <row r="12346" spans="43:75" x14ac:dyDescent="0.2">
      <c r="AQ12346" s="7"/>
      <c r="AR12346" s="7"/>
      <c r="AS12346" s="7"/>
      <c r="AT12346" s="7"/>
      <c r="AU12346" s="7"/>
      <c r="AV12346" s="234"/>
      <c r="AX12346" s="7"/>
      <c r="AY12346" s="7"/>
      <c r="AZ12346" s="7"/>
      <c r="BA12346" s="7"/>
      <c r="BB12346" s="7"/>
      <c r="BC12346" s="7"/>
      <c r="BD12346" s="7"/>
      <c r="BG12346" s="7"/>
      <c r="BH12346" s="7"/>
      <c r="BI12346" s="7"/>
      <c r="BJ12346" s="7"/>
      <c r="BK12346" s="7"/>
      <c r="BL12346" s="7"/>
      <c r="BM12346" s="7"/>
      <c r="BP12346" s="7"/>
      <c r="BQ12346" s="7"/>
      <c r="BR12346" s="7"/>
      <c r="BS12346" s="7"/>
      <c r="BT12346" s="7"/>
      <c r="BU12346" s="7"/>
      <c r="BV12346" s="7"/>
      <c r="BW12346" s="7"/>
    </row>
    <row r="12347" spans="43:75" x14ac:dyDescent="0.2">
      <c r="AQ12347" s="7"/>
      <c r="AR12347" s="7"/>
      <c r="AS12347" s="7"/>
      <c r="AT12347" s="7"/>
      <c r="AU12347" s="7"/>
      <c r="AV12347" s="234"/>
      <c r="AX12347" s="7"/>
      <c r="AY12347" s="7"/>
      <c r="AZ12347" s="7"/>
      <c r="BA12347" s="7"/>
      <c r="BB12347" s="7"/>
      <c r="BC12347" s="7"/>
      <c r="BD12347" s="7"/>
      <c r="BG12347" s="7"/>
      <c r="BH12347" s="7"/>
      <c r="BI12347" s="7"/>
      <c r="BJ12347" s="7"/>
      <c r="BK12347" s="7"/>
      <c r="BL12347" s="7"/>
      <c r="BM12347" s="7"/>
      <c r="BP12347" s="7"/>
      <c r="BQ12347" s="7"/>
      <c r="BR12347" s="7"/>
      <c r="BS12347" s="7"/>
      <c r="BT12347" s="7"/>
      <c r="BU12347" s="7"/>
      <c r="BV12347" s="7"/>
      <c r="BW12347" s="7"/>
    </row>
    <row r="12348" spans="43:75" x14ac:dyDescent="0.2">
      <c r="AQ12348" s="7"/>
      <c r="AR12348" s="7"/>
      <c r="AS12348" s="7"/>
      <c r="AT12348" s="7"/>
      <c r="AU12348" s="7"/>
      <c r="AV12348" s="234"/>
      <c r="AX12348" s="7"/>
      <c r="AY12348" s="7"/>
      <c r="AZ12348" s="7"/>
      <c r="BA12348" s="7"/>
      <c r="BB12348" s="7"/>
      <c r="BC12348" s="7"/>
      <c r="BD12348" s="7"/>
      <c r="BG12348" s="7"/>
      <c r="BH12348" s="7"/>
      <c r="BI12348" s="7"/>
      <c r="BJ12348" s="7"/>
      <c r="BK12348" s="7"/>
      <c r="BL12348" s="7"/>
      <c r="BM12348" s="7"/>
      <c r="BP12348" s="7"/>
      <c r="BQ12348" s="7"/>
      <c r="BR12348" s="7"/>
      <c r="BS12348" s="7"/>
      <c r="BT12348" s="7"/>
      <c r="BU12348" s="7"/>
      <c r="BV12348" s="7"/>
      <c r="BW12348" s="7"/>
    </row>
    <row r="12349" spans="43:75" x14ac:dyDescent="0.2">
      <c r="AQ12349" s="7"/>
      <c r="AR12349" s="7"/>
      <c r="AS12349" s="7"/>
      <c r="AT12349" s="7"/>
      <c r="AU12349" s="7"/>
      <c r="AV12349" s="234"/>
      <c r="AX12349" s="7"/>
      <c r="AY12349" s="7"/>
      <c r="AZ12349" s="7"/>
      <c r="BA12349" s="7"/>
      <c r="BB12349" s="7"/>
      <c r="BC12349" s="7"/>
      <c r="BD12349" s="7"/>
      <c r="BG12349" s="7"/>
      <c r="BH12349" s="7"/>
      <c r="BI12349" s="7"/>
      <c r="BJ12349" s="7"/>
      <c r="BK12349" s="7"/>
      <c r="BL12349" s="7"/>
      <c r="BM12349" s="7"/>
      <c r="BP12349" s="7"/>
      <c r="BQ12349" s="7"/>
      <c r="BR12349" s="7"/>
      <c r="BS12349" s="7"/>
      <c r="BT12349" s="7"/>
      <c r="BU12349" s="7"/>
      <c r="BV12349" s="7"/>
      <c r="BW12349" s="7"/>
    </row>
    <row r="12350" spans="43:75" x14ac:dyDescent="0.2">
      <c r="AQ12350" s="7"/>
      <c r="AR12350" s="7"/>
      <c r="AS12350" s="7"/>
      <c r="AT12350" s="7"/>
      <c r="AU12350" s="7"/>
      <c r="AV12350" s="234"/>
      <c r="AX12350" s="7"/>
      <c r="AY12350" s="7"/>
      <c r="AZ12350" s="7"/>
      <c r="BA12350" s="7"/>
      <c r="BB12350" s="7"/>
      <c r="BC12350" s="7"/>
      <c r="BD12350" s="7"/>
      <c r="BG12350" s="7"/>
      <c r="BH12350" s="7"/>
      <c r="BI12350" s="7"/>
      <c r="BJ12350" s="7"/>
      <c r="BK12350" s="7"/>
      <c r="BL12350" s="7"/>
      <c r="BM12350" s="7"/>
      <c r="BP12350" s="7"/>
      <c r="BQ12350" s="7"/>
      <c r="BR12350" s="7"/>
      <c r="BS12350" s="7"/>
      <c r="BT12350" s="7"/>
      <c r="BU12350" s="7"/>
      <c r="BV12350" s="7"/>
      <c r="BW12350" s="7"/>
    </row>
    <row r="12351" spans="43:75" x14ac:dyDescent="0.2">
      <c r="AQ12351" s="7"/>
      <c r="AR12351" s="7"/>
      <c r="AS12351" s="7"/>
      <c r="AT12351" s="7"/>
      <c r="AU12351" s="7"/>
      <c r="AV12351" s="234"/>
      <c r="AX12351" s="7"/>
      <c r="AY12351" s="7"/>
      <c r="AZ12351" s="7"/>
      <c r="BA12351" s="7"/>
      <c r="BB12351" s="7"/>
      <c r="BC12351" s="7"/>
      <c r="BD12351" s="7"/>
      <c r="BG12351" s="7"/>
      <c r="BH12351" s="7"/>
      <c r="BI12351" s="7"/>
      <c r="BJ12351" s="7"/>
      <c r="BK12351" s="7"/>
      <c r="BL12351" s="7"/>
      <c r="BM12351" s="7"/>
      <c r="BP12351" s="7"/>
      <c r="BQ12351" s="7"/>
      <c r="BR12351" s="7"/>
      <c r="BS12351" s="7"/>
      <c r="BT12351" s="7"/>
      <c r="BU12351" s="7"/>
      <c r="BV12351" s="7"/>
      <c r="BW12351" s="7"/>
    </row>
    <row r="12352" spans="43:75" x14ac:dyDescent="0.2">
      <c r="AQ12352" s="7"/>
      <c r="AR12352" s="7"/>
      <c r="AS12352" s="7"/>
      <c r="AT12352" s="7"/>
      <c r="AU12352" s="7"/>
      <c r="AV12352" s="234"/>
      <c r="AX12352" s="7"/>
      <c r="AY12352" s="7"/>
      <c r="AZ12352" s="7"/>
      <c r="BA12352" s="7"/>
      <c r="BB12352" s="7"/>
      <c r="BC12352" s="7"/>
      <c r="BD12352" s="7"/>
      <c r="BG12352" s="7"/>
      <c r="BH12352" s="7"/>
      <c r="BI12352" s="7"/>
      <c r="BJ12352" s="7"/>
      <c r="BK12352" s="7"/>
      <c r="BL12352" s="7"/>
      <c r="BM12352" s="7"/>
      <c r="BP12352" s="7"/>
      <c r="BQ12352" s="7"/>
      <c r="BR12352" s="7"/>
      <c r="BS12352" s="7"/>
      <c r="BT12352" s="7"/>
      <c r="BU12352" s="7"/>
      <c r="BV12352" s="7"/>
      <c r="BW12352" s="7"/>
    </row>
    <row r="12353" spans="43:75" x14ac:dyDescent="0.2">
      <c r="AQ12353" s="7"/>
      <c r="AR12353" s="7"/>
      <c r="AS12353" s="7"/>
      <c r="AT12353" s="7"/>
      <c r="AU12353" s="7"/>
      <c r="AV12353" s="234"/>
      <c r="AX12353" s="7"/>
      <c r="AY12353" s="7"/>
      <c r="AZ12353" s="7"/>
      <c r="BA12353" s="7"/>
      <c r="BB12353" s="7"/>
      <c r="BC12353" s="7"/>
      <c r="BD12353" s="7"/>
      <c r="BG12353" s="7"/>
      <c r="BH12353" s="7"/>
      <c r="BI12353" s="7"/>
      <c r="BJ12353" s="7"/>
      <c r="BK12353" s="7"/>
      <c r="BL12353" s="7"/>
      <c r="BM12353" s="7"/>
      <c r="BP12353" s="7"/>
      <c r="BQ12353" s="7"/>
      <c r="BR12353" s="7"/>
      <c r="BS12353" s="7"/>
      <c r="BT12353" s="7"/>
      <c r="BU12353" s="7"/>
      <c r="BV12353" s="7"/>
      <c r="BW12353" s="7"/>
    </row>
    <row r="12354" spans="43:75" x14ac:dyDescent="0.2">
      <c r="AQ12354" s="7"/>
      <c r="AR12354" s="7"/>
      <c r="AS12354" s="7"/>
      <c r="AT12354" s="7"/>
      <c r="AU12354" s="7"/>
      <c r="AV12354" s="234"/>
      <c r="AX12354" s="7"/>
      <c r="AY12354" s="7"/>
      <c r="AZ12354" s="7"/>
      <c r="BA12354" s="7"/>
      <c r="BB12354" s="7"/>
      <c r="BC12354" s="7"/>
      <c r="BD12354" s="7"/>
      <c r="BG12354" s="7"/>
      <c r="BH12354" s="7"/>
      <c r="BI12354" s="7"/>
      <c r="BJ12354" s="7"/>
      <c r="BK12354" s="7"/>
      <c r="BL12354" s="7"/>
      <c r="BM12354" s="7"/>
      <c r="BP12354" s="7"/>
      <c r="BQ12354" s="7"/>
      <c r="BR12354" s="7"/>
      <c r="BS12354" s="7"/>
      <c r="BT12354" s="7"/>
      <c r="BU12354" s="7"/>
      <c r="BV12354" s="7"/>
      <c r="BW12354" s="7"/>
    </row>
    <row r="12355" spans="43:75" x14ac:dyDescent="0.2">
      <c r="AQ12355" s="7"/>
      <c r="AR12355" s="7"/>
      <c r="AS12355" s="7"/>
      <c r="AT12355" s="7"/>
      <c r="AU12355" s="7"/>
      <c r="AV12355" s="234"/>
      <c r="AX12355" s="7"/>
      <c r="AY12355" s="7"/>
      <c r="AZ12355" s="7"/>
      <c r="BA12355" s="7"/>
      <c r="BB12355" s="7"/>
      <c r="BC12355" s="7"/>
      <c r="BD12355" s="7"/>
      <c r="BG12355" s="7"/>
      <c r="BH12355" s="7"/>
      <c r="BI12355" s="7"/>
      <c r="BJ12355" s="7"/>
      <c r="BK12355" s="7"/>
      <c r="BL12355" s="7"/>
      <c r="BM12355" s="7"/>
      <c r="BP12355" s="7"/>
      <c r="BQ12355" s="7"/>
      <c r="BR12355" s="7"/>
      <c r="BS12355" s="7"/>
      <c r="BT12355" s="7"/>
      <c r="BU12355" s="7"/>
      <c r="BV12355" s="7"/>
      <c r="BW12355" s="7"/>
    </row>
    <row r="12356" spans="43:75" x14ac:dyDescent="0.2">
      <c r="AQ12356" s="7"/>
      <c r="AR12356" s="7"/>
      <c r="AS12356" s="7"/>
      <c r="AT12356" s="7"/>
      <c r="AU12356" s="7"/>
      <c r="AV12356" s="234"/>
      <c r="AX12356" s="7"/>
      <c r="AY12356" s="7"/>
      <c r="AZ12356" s="7"/>
      <c r="BA12356" s="7"/>
      <c r="BB12356" s="7"/>
      <c r="BC12356" s="7"/>
      <c r="BD12356" s="7"/>
      <c r="BG12356" s="7"/>
      <c r="BH12356" s="7"/>
      <c r="BI12356" s="7"/>
      <c r="BJ12356" s="7"/>
      <c r="BK12356" s="7"/>
      <c r="BL12356" s="7"/>
      <c r="BM12356" s="7"/>
      <c r="BP12356" s="7"/>
      <c r="BQ12356" s="7"/>
      <c r="BR12356" s="7"/>
      <c r="BS12356" s="7"/>
      <c r="BT12356" s="7"/>
      <c r="BU12356" s="7"/>
      <c r="BV12356" s="7"/>
      <c r="BW12356" s="7"/>
    </row>
    <row r="12357" spans="43:75" x14ac:dyDescent="0.2">
      <c r="AQ12357" s="7"/>
      <c r="AR12357" s="7"/>
      <c r="AS12357" s="7"/>
      <c r="AT12357" s="7"/>
      <c r="AU12357" s="7"/>
      <c r="AV12357" s="234"/>
      <c r="AX12357" s="7"/>
      <c r="AY12357" s="7"/>
      <c r="AZ12357" s="7"/>
      <c r="BA12357" s="7"/>
      <c r="BB12357" s="7"/>
      <c r="BC12357" s="7"/>
      <c r="BD12357" s="7"/>
      <c r="BG12357" s="7"/>
      <c r="BH12357" s="7"/>
      <c r="BI12357" s="7"/>
      <c r="BJ12357" s="7"/>
      <c r="BK12357" s="7"/>
      <c r="BL12357" s="7"/>
      <c r="BM12357" s="7"/>
      <c r="BP12357" s="7"/>
      <c r="BQ12357" s="7"/>
      <c r="BR12357" s="7"/>
      <c r="BS12357" s="7"/>
      <c r="BT12357" s="7"/>
      <c r="BU12357" s="7"/>
      <c r="BV12357" s="7"/>
      <c r="BW12357" s="7"/>
    </row>
    <row r="12358" spans="43:75" x14ac:dyDescent="0.2">
      <c r="AQ12358" s="7"/>
      <c r="AR12358" s="7"/>
      <c r="AS12358" s="7"/>
      <c r="AT12358" s="7"/>
      <c r="AU12358" s="7"/>
      <c r="AV12358" s="234"/>
      <c r="AX12358" s="7"/>
      <c r="AY12358" s="7"/>
      <c r="AZ12358" s="7"/>
      <c r="BA12358" s="7"/>
      <c r="BB12358" s="7"/>
      <c r="BC12358" s="7"/>
      <c r="BD12358" s="7"/>
      <c r="BG12358" s="7"/>
      <c r="BH12358" s="7"/>
      <c r="BI12358" s="7"/>
      <c r="BJ12358" s="7"/>
      <c r="BK12358" s="7"/>
      <c r="BL12358" s="7"/>
      <c r="BM12358" s="7"/>
      <c r="BP12358" s="7"/>
      <c r="BQ12358" s="7"/>
      <c r="BR12358" s="7"/>
      <c r="BS12358" s="7"/>
      <c r="BT12358" s="7"/>
      <c r="BU12358" s="7"/>
      <c r="BV12358" s="7"/>
      <c r="BW12358" s="7"/>
    </row>
    <row r="12359" spans="43:75" x14ac:dyDescent="0.2">
      <c r="AQ12359" s="7"/>
      <c r="AR12359" s="7"/>
      <c r="AS12359" s="7"/>
      <c r="AT12359" s="7"/>
      <c r="AU12359" s="7"/>
      <c r="AV12359" s="234"/>
      <c r="AX12359" s="7"/>
      <c r="AY12359" s="7"/>
      <c r="AZ12359" s="7"/>
      <c r="BA12359" s="7"/>
      <c r="BB12359" s="7"/>
      <c r="BC12359" s="7"/>
      <c r="BD12359" s="7"/>
      <c r="BG12359" s="7"/>
      <c r="BH12359" s="7"/>
      <c r="BI12359" s="7"/>
      <c r="BJ12359" s="7"/>
      <c r="BK12359" s="7"/>
      <c r="BL12359" s="7"/>
      <c r="BM12359" s="7"/>
      <c r="BP12359" s="7"/>
      <c r="BQ12359" s="7"/>
      <c r="BR12359" s="7"/>
      <c r="BS12359" s="7"/>
      <c r="BT12359" s="7"/>
      <c r="BU12359" s="7"/>
      <c r="BV12359" s="7"/>
      <c r="BW12359" s="7"/>
    </row>
    <row r="12360" spans="43:75" x14ac:dyDescent="0.2">
      <c r="AQ12360" s="7"/>
      <c r="AR12360" s="7"/>
      <c r="AS12360" s="7"/>
      <c r="AT12360" s="7"/>
      <c r="AU12360" s="7"/>
      <c r="AV12360" s="234"/>
      <c r="AX12360" s="7"/>
      <c r="AY12360" s="7"/>
      <c r="AZ12360" s="7"/>
      <c r="BA12360" s="7"/>
      <c r="BB12360" s="7"/>
      <c r="BC12360" s="7"/>
      <c r="BD12360" s="7"/>
      <c r="BG12360" s="7"/>
      <c r="BH12360" s="7"/>
      <c r="BI12360" s="7"/>
      <c r="BJ12360" s="7"/>
      <c r="BK12360" s="7"/>
      <c r="BL12360" s="7"/>
      <c r="BM12360" s="7"/>
      <c r="BP12360" s="7"/>
      <c r="BQ12360" s="7"/>
      <c r="BR12360" s="7"/>
      <c r="BS12360" s="7"/>
      <c r="BT12360" s="7"/>
      <c r="BU12360" s="7"/>
      <c r="BV12360" s="7"/>
      <c r="BW12360" s="7"/>
    </row>
    <row r="12361" spans="43:75" x14ac:dyDescent="0.2">
      <c r="AQ12361" s="7"/>
      <c r="AR12361" s="7"/>
      <c r="AS12361" s="7"/>
      <c r="AT12361" s="7"/>
      <c r="AU12361" s="7"/>
      <c r="AV12361" s="234"/>
      <c r="AX12361" s="7"/>
      <c r="AY12361" s="7"/>
      <c r="AZ12361" s="7"/>
      <c r="BA12361" s="7"/>
      <c r="BB12361" s="7"/>
      <c r="BC12361" s="7"/>
      <c r="BD12361" s="7"/>
      <c r="BG12361" s="7"/>
      <c r="BH12361" s="7"/>
      <c r="BI12361" s="7"/>
      <c r="BJ12361" s="7"/>
      <c r="BK12361" s="7"/>
      <c r="BL12361" s="7"/>
      <c r="BM12361" s="7"/>
      <c r="BP12361" s="7"/>
      <c r="BQ12361" s="7"/>
      <c r="BR12361" s="7"/>
      <c r="BS12361" s="7"/>
      <c r="BT12361" s="7"/>
      <c r="BU12361" s="7"/>
      <c r="BV12361" s="7"/>
      <c r="BW12361" s="7"/>
    </row>
    <row r="12362" spans="43:75" x14ac:dyDescent="0.2">
      <c r="AQ12362" s="7"/>
      <c r="AR12362" s="7"/>
      <c r="AS12362" s="7"/>
      <c r="AT12362" s="7"/>
      <c r="AU12362" s="7"/>
      <c r="AV12362" s="234"/>
      <c r="AX12362" s="7"/>
      <c r="AY12362" s="7"/>
      <c r="AZ12362" s="7"/>
      <c r="BA12362" s="7"/>
      <c r="BB12362" s="7"/>
      <c r="BC12362" s="7"/>
      <c r="BD12362" s="7"/>
      <c r="BG12362" s="7"/>
      <c r="BH12362" s="7"/>
      <c r="BI12362" s="7"/>
      <c r="BJ12362" s="7"/>
      <c r="BK12362" s="7"/>
      <c r="BL12362" s="7"/>
      <c r="BM12362" s="7"/>
      <c r="BP12362" s="7"/>
      <c r="BQ12362" s="7"/>
      <c r="BR12362" s="7"/>
      <c r="BS12362" s="7"/>
      <c r="BT12362" s="7"/>
      <c r="BU12362" s="7"/>
      <c r="BV12362" s="7"/>
      <c r="BW12362" s="7"/>
    </row>
    <row r="12363" spans="43:75" x14ac:dyDescent="0.2">
      <c r="AQ12363" s="7"/>
      <c r="AR12363" s="7"/>
      <c r="AS12363" s="7"/>
      <c r="AT12363" s="7"/>
      <c r="AU12363" s="7"/>
      <c r="AV12363" s="234"/>
      <c r="AX12363" s="7"/>
      <c r="AY12363" s="7"/>
      <c r="AZ12363" s="7"/>
      <c r="BA12363" s="7"/>
      <c r="BB12363" s="7"/>
      <c r="BC12363" s="7"/>
      <c r="BD12363" s="7"/>
      <c r="BG12363" s="7"/>
      <c r="BH12363" s="7"/>
      <c r="BI12363" s="7"/>
      <c r="BJ12363" s="7"/>
      <c r="BK12363" s="7"/>
      <c r="BL12363" s="7"/>
      <c r="BM12363" s="7"/>
      <c r="BP12363" s="7"/>
      <c r="BQ12363" s="7"/>
      <c r="BR12363" s="7"/>
      <c r="BS12363" s="7"/>
      <c r="BT12363" s="7"/>
      <c r="BU12363" s="7"/>
      <c r="BV12363" s="7"/>
      <c r="BW12363" s="7"/>
    </row>
    <row r="12364" spans="43:75" x14ac:dyDescent="0.2">
      <c r="AQ12364" s="7"/>
      <c r="AR12364" s="7"/>
      <c r="AS12364" s="7"/>
      <c r="AT12364" s="7"/>
      <c r="AU12364" s="7"/>
      <c r="AV12364" s="234"/>
      <c r="AX12364" s="7"/>
      <c r="AY12364" s="7"/>
      <c r="AZ12364" s="7"/>
      <c r="BA12364" s="7"/>
      <c r="BB12364" s="7"/>
      <c r="BC12364" s="7"/>
      <c r="BD12364" s="7"/>
      <c r="BG12364" s="7"/>
      <c r="BH12364" s="7"/>
      <c r="BI12364" s="7"/>
      <c r="BJ12364" s="7"/>
      <c r="BK12364" s="7"/>
      <c r="BL12364" s="7"/>
      <c r="BM12364" s="7"/>
      <c r="BP12364" s="7"/>
      <c r="BQ12364" s="7"/>
      <c r="BR12364" s="7"/>
      <c r="BS12364" s="7"/>
      <c r="BT12364" s="7"/>
      <c r="BU12364" s="7"/>
      <c r="BV12364" s="7"/>
      <c r="BW12364" s="7"/>
    </row>
    <row r="12365" spans="43:75" x14ac:dyDescent="0.2">
      <c r="AQ12365" s="7"/>
      <c r="AR12365" s="7"/>
      <c r="AS12365" s="7"/>
      <c r="AT12365" s="7"/>
      <c r="AU12365" s="7"/>
      <c r="AV12365" s="234"/>
      <c r="AX12365" s="7"/>
      <c r="AY12365" s="7"/>
      <c r="AZ12365" s="7"/>
      <c r="BA12365" s="7"/>
      <c r="BB12365" s="7"/>
      <c r="BC12365" s="7"/>
      <c r="BD12365" s="7"/>
      <c r="BG12365" s="7"/>
      <c r="BH12365" s="7"/>
      <c r="BI12365" s="7"/>
      <c r="BJ12365" s="7"/>
      <c r="BK12365" s="7"/>
      <c r="BL12365" s="7"/>
      <c r="BM12365" s="7"/>
      <c r="BP12365" s="7"/>
      <c r="BQ12365" s="7"/>
      <c r="BR12365" s="7"/>
      <c r="BS12365" s="7"/>
      <c r="BT12365" s="7"/>
      <c r="BU12365" s="7"/>
      <c r="BV12365" s="7"/>
      <c r="BW12365" s="7"/>
    </row>
    <row r="12366" spans="43:75" x14ac:dyDescent="0.2">
      <c r="AQ12366" s="7"/>
      <c r="AR12366" s="7"/>
      <c r="AS12366" s="7"/>
      <c r="AT12366" s="7"/>
      <c r="AU12366" s="7"/>
      <c r="AV12366" s="234"/>
      <c r="AX12366" s="7"/>
      <c r="AY12366" s="7"/>
      <c r="AZ12366" s="7"/>
      <c r="BA12366" s="7"/>
      <c r="BB12366" s="7"/>
      <c r="BC12366" s="7"/>
      <c r="BD12366" s="7"/>
      <c r="BG12366" s="7"/>
      <c r="BH12366" s="7"/>
      <c r="BI12366" s="7"/>
      <c r="BJ12366" s="7"/>
      <c r="BK12366" s="7"/>
      <c r="BL12366" s="7"/>
      <c r="BM12366" s="7"/>
      <c r="BP12366" s="7"/>
      <c r="BQ12366" s="7"/>
      <c r="BR12366" s="7"/>
      <c r="BS12366" s="7"/>
      <c r="BT12366" s="7"/>
      <c r="BU12366" s="7"/>
      <c r="BV12366" s="7"/>
      <c r="BW12366" s="7"/>
    </row>
    <row r="12367" spans="43:75" x14ac:dyDescent="0.2">
      <c r="AQ12367" s="7"/>
      <c r="AR12367" s="7"/>
      <c r="AS12367" s="7"/>
      <c r="AT12367" s="7"/>
      <c r="AU12367" s="7"/>
      <c r="AV12367" s="234"/>
      <c r="AX12367" s="7"/>
      <c r="AY12367" s="7"/>
      <c r="AZ12367" s="7"/>
      <c r="BA12367" s="7"/>
      <c r="BB12367" s="7"/>
      <c r="BC12367" s="7"/>
      <c r="BD12367" s="7"/>
      <c r="BG12367" s="7"/>
      <c r="BH12367" s="7"/>
      <c r="BI12367" s="7"/>
      <c r="BJ12367" s="7"/>
      <c r="BK12367" s="7"/>
      <c r="BL12367" s="7"/>
      <c r="BM12367" s="7"/>
      <c r="BP12367" s="7"/>
      <c r="BQ12367" s="7"/>
      <c r="BR12367" s="7"/>
      <c r="BS12367" s="7"/>
      <c r="BT12367" s="7"/>
      <c r="BU12367" s="7"/>
      <c r="BV12367" s="7"/>
      <c r="BW12367" s="7"/>
    </row>
    <row r="12368" spans="43:75" x14ac:dyDescent="0.2">
      <c r="AQ12368" s="7"/>
      <c r="AR12368" s="7"/>
      <c r="AS12368" s="7"/>
      <c r="AT12368" s="7"/>
      <c r="AU12368" s="7"/>
      <c r="AV12368" s="234"/>
      <c r="AX12368" s="7"/>
      <c r="AY12368" s="7"/>
      <c r="AZ12368" s="7"/>
      <c r="BA12368" s="7"/>
      <c r="BB12368" s="7"/>
      <c r="BC12368" s="7"/>
      <c r="BD12368" s="7"/>
      <c r="BG12368" s="7"/>
      <c r="BH12368" s="7"/>
      <c r="BI12368" s="7"/>
      <c r="BJ12368" s="7"/>
      <c r="BK12368" s="7"/>
      <c r="BL12368" s="7"/>
      <c r="BM12368" s="7"/>
      <c r="BP12368" s="7"/>
      <c r="BQ12368" s="7"/>
      <c r="BR12368" s="7"/>
      <c r="BS12368" s="7"/>
      <c r="BT12368" s="7"/>
      <c r="BU12368" s="7"/>
      <c r="BV12368" s="7"/>
      <c r="BW12368" s="7"/>
    </row>
    <row r="12369" spans="43:75" x14ac:dyDescent="0.2">
      <c r="AQ12369" s="7"/>
      <c r="AR12369" s="7"/>
      <c r="AS12369" s="7"/>
      <c r="AT12369" s="7"/>
      <c r="AU12369" s="7"/>
      <c r="AV12369" s="234"/>
      <c r="AX12369" s="7"/>
      <c r="AY12369" s="7"/>
      <c r="AZ12369" s="7"/>
      <c r="BA12369" s="7"/>
      <c r="BB12369" s="7"/>
      <c r="BC12369" s="7"/>
      <c r="BD12369" s="7"/>
      <c r="BG12369" s="7"/>
      <c r="BH12369" s="7"/>
      <c r="BI12369" s="7"/>
      <c r="BJ12369" s="7"/>
      <c r="BK12369" s="7"/>
      <c r="BL12369" s="7"/>
      <c r="BM12369" s="7"/>
      <c r="BP12369" s="7"/>
      <c r="BQ12369" s="7"/>
      <c r="BR12369" s="7"/>
      <c r="BS12369" s="7"/>
      <c r="BT12369" s="7"/>
      <c r="BU12369" s="7"/>
      <c r="BV12369" s="7"/>
      <c r="BW12369" s="7"/>
    </row>
    <row r="12370" spans="43:75" x14ac:dyDescent="0.2">
      <c r="AQ12370" s="7"/>
      <c r="AR12370" s="7"/>
      <c r="AS12370" s="7"/>
      <c r="AT12370" s="7"/>
      <c r="AU12370" s="7"/>
      <c r="AV12370" s="234"/>
      <c r="AX12370" s="7"/>
      <c r="AY12370" s="7"/>
      <c r="AZ12370" s="7"/>
      <c r="BA12370" s="7"/>
      <c r="BB12370" s="7"/>
      <c r="BC12370" s="7"/>
      <c r="BD12370" s="7"/>
      <c r="BG12370" s="7"/>
      <c r="BH12370" s="7"/>
      <c r="BI12370" s="7"/>
      <c r="BJ12370" s="7"/>
      <c r="BK12370" s="7"/>
      <c r="BL12370" s="7"/>
      <c r="BM12370" s="7"/>
      <c r="BP12370" s="7"/>
      <c r="BQ12370" s="7"/>
      <c r="BR12370" s="7"/>
      <c r="BS12370" s="7"/>
      <c r="BT12370" s="7"/>
      <c r="BU12370" s="7"/>
      <c r="BV12370" s="7"/>
      <c r="BW12370" s="7"/>
    </row>
    <row r="12371" spans="43:75" x14ac:dyDescent="0.2">
      <c r="AQ12371" s="7"/>
      <c r="AR12371" s="7"/>
      <c r="AS12371" s="7"/>
      <c r="AT12371" s="7"/>
      <c r="AU12371" s="7"/>
      <c r="AV12371" s="234"/>
      <c r="AX12371" s="7"/>
      <c r="AY12371" s="7"/>
      <c r="AZ12371" s="7"/>
      <c r="BA12371" s="7"/>
      <c r="BB12371" s="7"/>
      <c r="BC12371" s="7"/>
      <c r="BD12371" s="7"/>
      <c r="BG12371" s="7"/>
      <c r="BH12371" s="7"/>
      <c r="BI12371" s="7"/>
      <c r="BJ12371" s="7"/>
      <c r="BK12371" s="7"/>
      <c r="BL12371" s="7"/>
      <c r="BM12371" s="7"/>
      <c r="BP12371" s="7"/>
      <c r="BQ12371" s="7"/>
      <c r="BR12371" s="7"/>
      <c r="BS12371" s="7"/>
      <c r="BT12371" s="7"/>
      <c r="BU12371" s="7"/>
      <c r="BV12371" s="7"/>
      <c r="BW12371" s="7"/>
    </row>
    <row r="12372" spans="43:75" x14ac:dyDescent="0.2">
      <c r="AQ12372" s="7"/>
      <c r="AR12372" s="7"/>
      <c r="AS12372" s="7"/>
      <c r="AT12372" s="7"/>
      <c r="AU12372" s="7"/>
      <c r="AV12372" s="234"/>
      <c r="AX12372" s="7"/>
      <c r="AY12372" s="7"/>
      <c r="AZ12372" s="7"/>
      <c r="BA12372" s="7"/>
      <c r="BB12372" s="7"/>
      <c r="BC12372" s="7"/>
      <c r="BD12372" s="7"/>
      <c r="BG12372" s="7"/>
      <c r="BH12372" s="7"/>
      <c r="BI12372" s="7"/>
      <c r="BJ12372" s="7"/>
      <c r="BK12372" s="7"/>
      <c r="BL12372" s="7"/>
      <c r="BM12372" s="7"/>
      <c r="BP12372" s="7"/>
      <c r="BQ12372" s="7"/>
      <c r="BR12372" s="7"/>
      <c r="BS12372" s="7"/>
      <c r="BT12372" s="7"/>
      <c r="BU12372" s="7"/>
      <c r="BV12372" s="7"/>
      <c r="BW12372" s="7"/>
    </row>
    <row r="12373" spans="43:75" x14ac:dyDescent="0.2">
      <c r="AQ12373" s="7"/>
      <c r="AR12373" s="7"/>
      <c r="AS12373" s="7"/>
      <c r="AT12373" s="7"/>
      <c r="AU12373" s="7"/>
      <c r="AV12373" s="234"/>
      <c r="AX12373" s="7"/>
      <c r="AY12373" s="7"/>
      <c r="AZ12373" s="7"/>
      <c r="BA12373" s="7"/>
      <c r="BB12373" s="7"/>
      <c r="BC12373" s="7"/>
      <c r="BD12373" s="7"/>
      <c r="BG12373" s="7"/>
      <c r="BH12373" s="7"/>
      <c r="BI12373" s="7"/>
      <c r="BJ12373" s="7"/>
      <c r="BK12373" s="7"/>
      <c r="BL12373" s="7"/>
      <c r="BM12373" s="7"/>
      <c r="BP12373" s="7"/>
      <c r="BQ12373" s="7"/>
      <c r="BR12373" s="7"/>
      <c r="BS12373" s="7"/>
      <c r="BT12373" s="7"/>
      <c r="BU12373" s="7"/>
      <c r="BV12373" s="7"/>
      <c r="BW12373" s="7"/>
    </row>
    <row r="12374" spans="43:75" x14ac:dyDescent="0.2">
      <c r="AQ12374" s="7"/>
      <c r="AR12374" s="7"/>
      <c r="AS12374" s="7"/>
      <c r="AT12374" s="7"/>
      <c r="AU12374" s="7"/>
      <c r="AV12374" s="234"/>
      <c r="AX12374" s="7"/>
      <c r="AY12374" s="7"/>
      <c r="AZ12374" s="7"/>
      <c r="BA12374" s="7"/>
      <c r="BB12374" s="7"/>
      <c r="BC12374" s="7"/>
      <c r="BD12374" s="7"/>
      <c r="BG12374" s="7"/>
      <c r="BH12374" s="7"/>
      <c r="BI12374" s="7"/>
      <c r="BJ12374" s="7"/>
      <c r="BK12374" s="7"/>
      <c r="BL12374" s="7"/>
      <c r="BM12374" s="7"/>
      <c r="BP12374" s="7"/>
      <c r="BQ12374" s="7"/>
      <c r="BR12374" s="7"/>
      <c r="BS12374" s="7"/>
      <c r="BT12374" s="7"/>
      <c r="BU12374" s="7"/>
      <c r="BV12374" s="7"/>
      <c r="BW12374" s="7"/>
    </row>
    <row r="12375" spans="43:75" x14ac:dyDescent="0.2">
      <c r="AQ12375" s="7"/>
      <c r="AR12375" s="7"/>
      <c r="AS12375" s="7"/>
      <c r="AT12375" s="7"/>
      <c r="AU12375" s="7"/>
      <c r="AV12375" s="234"/>
      <c r="AX12375" s="7"/>
      <c r="AY12375" s="7"/>
      <c r="AZ12375" s="7"/>
      <c r="BA12375" s="7"/>
      <c r="BB12375" s="7"/>
      <c r="BC12375" s="7"/>
      <c r="BD12375" s="7"/>
      <c r="BG12375" s="7"/>
      <c r="BH12375" s="7"/>
      <c r="BI12375" s="7"/>
      <c r="BJ12375" s="7"/>
      <c r="BK12375" s="7"/>
      <c r="BL12375" s="7"/>
      <c r="BM12375" s="7"/>
      <c r="BP12375" s="7"/>
      <c r="BQ12375" s="7"/>
      <c r="BR12375" s="7"/>
      <c r="BS12375" s="7"/>
      <c r="BT12375" s="7"/>
      <c r="BU12375" s="7"/>
      <c r="BV12375" s="7"/>
      <c r="BW12375" s="7"/>
    </row>
    <row r="12376" spans="43:75" x14ac:dyDescent="0.2">
      <c r="AQ12376" s="7"/>
      <c r="AR12376" s="7"/>
      <c r="AS12376" s="7"/>
      <c r="AT12376" s="7"/>
      <c r="AU12376" s="7"/>
      <c r="AV12376" s="234"/>
      <c r="AX12376" s="7"/>
      <c r="AY12376" s="7"/>
      <c r="AZ12376" s="7"/>
      <c r="BA12376" s="7"/>
      <c r="BB12376" s="7"/>
      <c r="BC12376" s="7"/>
      <c r="BD12376" s="7"/>
      <c r="BG12376" s="7"/>
      <c r="BH12376" s="7"/>
      <c r="BI12376" s="7"/>
      <c r="BJ12376" s="7"/>
      <c r="BK12376" s="7"/>
      <c r="BL12376" s="7"/>
      <c r="BM12376" s="7"/>
      <c r="BP12376" s="7"/>
      <c r="BQ12376" s="7"/>
      <c r="BR12376" s="7"/>
      <c r="BS12376" s="7"/>
      <c r="BT12376" s="7"/>
      <c r="BU12376" s="7"/>
      <c r="BV12376" s="7"/>
      <c r="BW12376" s="7"/>
    </row>
    <row r="12377" spans="43:75" x14ac:dyDescent="0.2">
      <c r="AQ12377" s="7"/>
      <c r="AR12377" s="7"/>
      <c r="AS12377" s="7"/>
      <c r="AT12377" s="7"/>
      <c r="AU12377" s="7"/>
      <c r="AV12377" s="234"/>
      <c r="AX12377" s="7"/>
      <c r="AY12377" s="7"/>
      <c r="AZ12377" s="7"/>
      <c r="BA12377" s="7"/>
      <c r="BB12377" s="7"/>
      <c r="BC12377" s="7"/>
      <c r="BD12377" s="7"/>
      <c r="BG12377" s="7"/>
      <c r="BH12377" s="7"/>
      <c r="BI12377" s="7"/>
      <c r="BJ12377" s="7"/>
      <c r="BK12377" s="7"/>
      <c r="BL12377" s="7"/>
      <c r="BM12377" s="7"/>
      <c r="BP12377" s="7"/>
      <c r="BQ12377" s="7"/>
      <c r="BR12377" s="7"/>
      <c r="BS12377" s="7"/>
      <c r="BT12377" s="7"/>
      <c r="BU12377" s="7"/>
      <c r="BV12377" s="7"/>
      <c r="BW12377" s="7"/>
    </row>
    <row r="12378" spans="43:75" x14ac:dyDescent="0.2">
      <c r="AQ12378" s="7"/>
      <c r="AR12378" s="7"/>
      <c r="AS12378" s="7"/>
      <c r="AT12378" s="7"/>
      <c r="AU12378" s="7"/>
      <c r="AV12378" s="234"/>
      <c r="AX12378" s="7"/>
      <c r="AY12378" s="7"/>
      <c r="AZ12378" s="7"/>
      <c r="BA12378" s="7"/>
      <c r="BB12378" s="7"/>
      <c r="BC12378" s="7"/>
      <c r="BD12378" s="7"/>
      <c r="BG12378" s="7"/>
      <c r="BH12378" s="7"/>
      <c r="BI12378" s="7"/>
      <c r="BJ12378" s="7"/>
      <c r="BK12378" s="7"/>
      <c r="BL12378" s="7"/>
      <c r="BM12378" s="7"/>
      <c r="BP12378" s="7"/>
      <c r="BQ12378" s="7"/>
      <c r="BR12378" s="7"/>
      <c r="BS12378" s="7"/>
      <c r="BT12378" s="7"/>
      <c r="BU12378" s="7"/>
      <c r="BV12378" s="7"/>
      <c r="BW12378" s="7"/>
    </row>
    <row r="12379" spans="43:75" x14ac:dyDescent="0.2">
      <c r="AQ12379" s="7"/>
      <c r="AR12379" s="7"/>
      <c r="AS12379" s="7"/>
      <c r="AT12379" s="7"/>
      <c r="AU12379" s="7"/>
      <c r="AV12379" s="234"/>
      <c r="AX12379" s="7"/>
      <c r="AY12379" s="7"/>
      <c r="AZ12379" s="7"/>
      <c r="BA12379" s="7"/>
      <c r="BB12379" s="7"/>
      <c r="BC12379" s="7"/>
      <c r="BD12379" s="7"/>
      <c r="BG12379" s="7"/>
      <c r="BH12379" s="7"/>
      <c r="BI12379" s="7"/>
      <c r="BJ12379" s="7"/>
      <c r="BK12379" s="7"/>
      <c r="BL12379" s="7"/>
      <c r="BM12379" s="7"/>
      <c r="BP12379" s="7"/>
      <c r="BQ12379" s="7"/>
      <c r="BR12379" s="7"/>
      <c r="BS12379" s="7"/>
      <c r="BT12379" s="7"/>
      <c r="BU12379" s="7"/>
      <c r="BV12379" s="7"/>
      <c r="BW12379" s="7"/>
    </row>
    <row r="12380" spans="43:75" x14ac:dyDescent="0.2">
      <c r="AQ12380" s="7"/>
      <c r="AR12380" s="7"/>
      <c r="AS12380" s="7"/>
      <c r="AT12380" s="7"/>
      <c r="AU12380" s="7"/>
      <c r="AV12380" s="234"/>
      <c r="AX12380" s="7"/>
      <c r="AY12380" s="7"/>
      <c r="AZ12380" s="7"/>
      <c r="BA12380" s="7"/>
      <c r="BB12380" s="7"/>
      <c r="BC12380" s="7"/>
      <c r="BD12380" s="7"/>
      <c r="BG12380" s="7"/>
      <c r="BH12380" s="7"/>
      <c r="BI12380" s="7"/>
      <c r="BJ12380" s="7"/>
      <c r="BK12380" s="7"/>
      <c r="BL12380" s="7"/>
      <c r="BM12380" s="7"/>
      <c r="BP12380" s="7"/>
      <c r="BQ12380" s="7"/>
      <c r="BR12380" s="7"/>
      <c r="BS12380" s="7"/>
      <c r="BT12380" s="7"/>
      <c r="BU12380" s="7"/>
      <c r="BV12380" s="7"/>
      <c r="BW12380" s="7"/>
    </row>
    <row r="12381" spans="43:75" x14ac:dyDescent="0.2">
      <c r="AQ12381" s="7"/>
      <c r="AR12381" s="7"/>
      <c r="AS12381" s="7"/>
      <c r="AT12381" s="7"/>
      <c r="AU12381" s="7"/>
      <c r="AV12381" s="234"/>
      <c r="AX12381" s="7"/>
      <c r="AY12381" s="7"/>
      <c r="AZ12381" s="7"/>
      <c r="BA12381" s="7"/>
      <c r="BB12381" s="7"/>
      <c r="BC12381" s="7"/>
      <c r="BD12381" s="7"/>
      <c r="BG12381" s="7"/>
      <c r="BH12381" s="7"/>
      <c r="BI12381" s="7"/>
      <c r="BJ12381" s="7"/>
      <c r="BK12381" s="7"/>
      <c r="BL12381" s="7"/>
      <c r="BM12381" s="7"/>
      <c r="BP12381" s="7"/>
      <c r="BQ12381" s="7"/>
      <c r="BR12381" s="7"/>
      <c r="BS12381" s="7"/>
      <c r="BT12381" s="7"/>
      <c r="BU12381" s="7"/>
      <c r="BV12381" s="7"/>
      <c r="BW12381" s="7"/>
    </row>
    <row r="12382" spans="43:75" x14ac:dyDescent="0.2">
      <c r="AQ12382" s="7"/>
      <c r="AR12382" s="7"/>
      <c r="AS12382" s="7"/>
      <c r="AT12382" s="7"/>
      <c r="AU12382" s="7"/>
      <c r="AV12382" s="234"/>
      <c r="AX12382" s="7"/>
      <c r="AY12382" s="7"/>
      <c r="AZ12382" s="7"/>
      <c r="BA12382" s="7"/>
      <c r="BB12382" s="7"/>
      <c r="BC12382" s="7"/>
      <c r="BD12382" s="7"/>
      <c r="BG12382" s="7"/>
      <c r="BH12382" s="7"/>
      <c r="BI12382" s="7"/>
      <c r="BJ12382" s="7"/>
      <c r="BK12382" s="7"/>
      <c r="BL12382" s="7"/>
      <c r="BM12382" s="7"/>
      <c r="BP12382" s="7"/>
      <c r="BQ12382" s="7"/>
      <c r="BR12382" s="7"/>
      <c r="BS12382" s="7"/>
      <c r="BT12382" s="7"/>
      <c r="BU12382" s="7"/>
      <c r="BV12382" s="7"/>
      <c r="BW12382" s="7"/>
    </row>
    <row r="12383" spans="43:75" x14ac:dyDescent="0.2">
      <c r="AQ12383" s="7"/>
      <c r="AR12383" s="7"/>
      <c r="AS12383" s="7"/>
      <c r="AT12383" s="7"/>
      <c r="AU12383" s="7"/>
      <c r="AV12383" s="234"/>
      <c r="AX12383" s="7"/>
      <c r="AY12383" s="7"/>
      <c r="AZ12383" s="7"/>
      <c r="BA12383" s="7"/>
      <c r="BB12383" s="7"/>
      <c r="BC12383" s="7"/>
      <c r="BD12383" s="7"/>
      <c r="BG12383" s="7"/>
      <c r="BH12383" s="7"/>
      <c r="BI12383" s="7"/>
      <c r="BJ12383" s="7"/>
      <c r="BK12383" s="7"/>
      <c r="BL12383" s="7"/>
      <c r="BM12383" s="7"/>
      <c r="BP12383" s="7"/>
      <c r="BQ12383" s="7"/>
      <c r="BR12383" s="7"/>
      <c r="BS12383" s="7"/>
      <c r="BT12383" s="7"/>
      <c r="BU12383" s="7"/>
      <c r="BV12383" s="7"/>
      <c r="BW12383" s="7"/>
    </row>
    <row r="12384" spans="43:75" x14ac:dyDescent="0.2">
      <c r="AQ12384" s="7"/>
      <c r="AR12384" s="7"/>
      <c r="AS12384" s="7"/>
      <c r="AT12384" s="7"/>
      <c r="AU12384" s="7"/>
      <c r="AV12384" s="234"/>
      <c r="AX12384" s="7"/>
      <c r="AY12384" s="7"/>
      <c r="AZ12384" s="7"/>
      <c r="BA12384" s="7"/>
      <c r="BB12384" s="7"/>
      <c r="BC12384" s="7"/>
      <c r="BD12384" s="7"/>
      <c r="BG12384" s="7"/>
      <c r="BH12384" s="7"/>
      <c r="BI12384" s="7"/>
      <c r="BJ12384" s="7"/>
      <c r="BK12384" s="7"/>
      <c r="BL12384" s="7"/>
      <c r="BM12384" s="7"/>
      <c r="BP12384" s="7"/>
      <c r="BQ12384" s="7"/>
      <c r="BR12384" s="7"/>
      <c r="BS12384" s="7"/>
      <c r="BT12384" s="7"/>
      <c r="BU12384" s="7"/>
      <c r="BV12384" s="7"/>
      <c r="BW12384" s="7"/>
    </row>
    <row r="12385" spans="43:75" x14ac:dyDescent="0.2">
      <c r="AQ12385" s="7"/>
      <c r="AR12385" s="7"/>
      <c r="AS12385" s="7"/>
      <c r="AT12385" s="7"/>
      <c r="AU12385" s="7"/>
      <c r="AV12385" s="234"/>
      <c r="AX12385" s="7"/>
      <c r="AY12385" s="7"/>
      <c r="AZ12385" s="7"/>
      <c r="BA12385" s="7"/>
      <c r="BB12385" s="7"/>
      <c r="BC12385" s="7"/>
      <c r="BD12385" s="7"/>
      <c r="BG12385" s="7"/>
      <c r="BH12385" s="7"/>
      <c r="BI12385" s="7"/>
      <c r="BJ12385" s="7"/>
      <c r="BK12385" s="7"/>
      <c r="BL12385" s="7"/>
      <c r="BM12385" s="7"/>
      <c r="BP12385" s="7"/>
      <c r="BQ12385" s="7"/>
      <c r="BR12385" s="7"/>
      <c r="BS12385" s="7"/>
      <c r="BT12385" s="7"/>
      <c r="BU12385" s="7"/>
      <c r="BV12385" s="7"/>
      <c r="BW12385" s="7"/>
    </row>
    <row r="12386" spans="43:75" x14ac:dyDescent="0.2">
      <c r="AQ12386" s="7"/>
      <c r="AR12386" s="7"/>
      <c r="AS12386" s="7"/>
      <c r="AT12386" s="7"/>
      <c r="AU12386" s="7"/>
      <c r="AV12386" s="234"/>
      <c r="AX12386" s="7"/>
      <c r="AY12386" s="7"/>
      <c r="AZ12386" s="7"/>
      <c r="BA12386" s="7"/>
      <c r="BB12386" s="7"/>
      <c r="BC12386" s="7"/>
      <c r="BD12386" s="7"/>
      <c r="BG12386" s="7"/>
      <c r="BH12386" s="7"/>
      <c r="BI12386" s="7"/>
      <c r="BJ12386" s="7"/>
      <c r="BK12386" s="7"/>
      <c r="BL12386" s="7"/>
      <c r="BM12386" s="7"/>
      <c r="BP12386" s="7"/>
      <c r="BQ12386" s="7"/>
      <c r="BR12386" s="7"/>
      <c r="BS12386" s="7"/>
      <c r="BT12386" s="7"/>
      <c r="BU12386" s="7"/>
      <c r="BV12386" s="7"/>
      <c r="BW12386" s="7"/>
    </row>
    <row r="12387" spans="43:75" x14ac:dyDescent="0.2">
      <c r="AQ12387" s="7"/>
      <c r="AR12387" s="7"/>
      <c r="AS12387" s="7"/>
      <c r="AT12387" s="7"/>
      <c r="AU12387" s="7"/>
      <c r="AV12387" s="234"/>
      <c r="AX12387" s="7"/>
      <c r="AY12387" s="7"/>
      <c r="AZ12387" s="7"/>
      <c r="BA12387" s="7"/>
      <c r="BB12387" s="7"/>
      <c r="BC12387" s="7"/>
      <c r="BD12387" s="7"/>
      <c r="BG12387" s="7"/>
      <c r="BH12387" s="7"/>
      <c r="BI12387" s="7"/>
      <c r="BJ12387" s="7"/>
      <c r="BK12387" s="7"/>
      <c r="BL12387" s="7"/>
      <c r="BM12387" s="7"/>
      <c r="BP12387" s="7"/>
      <c r="BQ12387" s="7"/>
      <c r="BR12387" s="7"/>
      <c r="BS12387" s="7"/>
      <c r="BT12387" s="7"/>
      <c r="BU12387" s="7"/>
      <c r="BV12387" s="7"/>
      <c r="BW12387" s="7"/>
    </row>
    <row r="12388" spans="43:75" x14ac:dyDescent="0.2">
      <c r="AQ12388" s="7"/>
      <c r="AR12388" s="7"/>
      <c r="AS12388" s="7"/>
      <c r="AT12388" s="7"/>
      <c r="AU12388" s="7"/>
      <c r="AV12388" s="234"/>
      <c r="AX12388" s="7"/>
      <c r="AY12388" s="7"/>
      <c r="AZ12388" s="7"/>
      <c r="BA12388" s="7"/>
      <c r="BB12388" s="7"/>
      <c r="BC12388" s="7"/>
      <c r="BD12388" s="7"/>
      <c r="BG12388" s="7"/>
      <c r="BH12388" s="7"/>
      <c r="BI12388" s="7"/>
      <c r="BJ12388" s="7"/>
      <c r="BK12388" s="7"/>
      <c r="BL12388" s="7"/>
      <c r="BM12388" s="7"/>
      <c r="BP12388" s="7"/>
      <c r="BQ12388" s="7"/>
      <c r="BR12388" s="7"/>
      <c r="BS12388" s="7"/>
      <c r="BT12388" s="7"/>
      <c r="BU12388" s="7"/>
      <c r="BV12388" s="7"/>
      <c r="BW12388" s="7"/>
    </row>
    <row r="12389" spans="43:75" x14ac:dyDescent="0.2">
      <c r="AQ12389" s="7"/>
      <c r="AR12389" s="7"/>
      <c r="AS12389" s="7"/>
      <c r="AT12389" s="7"/>
      <c r="AU12389" s="7"/>
      <c r="AV12389" s="234"/>
      <c r="AX12389" s="7"/>
      <c r="AY12389" s="7"/>
      <c r="AZ12389" s="7"/>
      <c r="BA12389" s="7"/>
      <c r="BB12389" s="7"/>
      <c r="BC12389" s="7"/>
      <c r="BD12389" s="7"/>
      <c r="BG12389" s="7"/>
      <c r="BH12389" s="7"/>
      <c r="BI12389" s="7"/>
      <c r="BJ12389" s="7"/>
      <c r="BK12389" s="7"/>
      <c r="BL12389" s="7"/>
      <c r="BM12389" s="7"/>
      <c r="BP12389" s="7"/>
      <c r="BQ12389" s="7"/>
      <c r="BR12389" s="7"/>
      <c r="BS12389" s="7"/>
      <c r="BT12389" s="7"/>
      <c r="BU12389" s="7"/>
      <c r="BV12389" s="7"/>
      <c r="BW12389" s="7"/>
    </row>
    <row r="12390" spans="43:75" x14ac:dyDescent="0.2">
      <c r="AQ12390" s="7"/>
      <c r="AR12390" s="7"/>
      <c r="AS12390" s="7"/>
      <c r="AT12390" s="7"/>
      <c r="AU12390" s="7"/>
      <c r="AV12390" s="234"/>
      <c r="AX12390" s="7"/>
      <c r="AY12390" s="7"/>
      <c r="AZ12390" s="7"/>
      <c r="BA12390" s="7"/>
      <c r="BB12390" s="7"/>
      <c r="BC12390" s="7"/>
      <c r="BD12390" s="7"/>
      <c r="BG12390" s="7"/>
      <c r="BH12390" s="7"/>
      <c r="BI12390" s="7"/>
      <c r="BJ12390" s="7"/>
      <c r="BK12390" s="7"/>
      <c r="BL12390" s="7"/>
      <c r="BM12390" s="7"/>
      <c r="BP12390" s="7"/>
      <c r="BQ12390" s="7"/>
      <c r="BR12390" s="7"/>
      <c r="BS12390" s="7"/>
      <c r="BT12390" s="7"/>
      <c r="BU12390" s="7"/>
      <c r="BV12390" s="7"/>
      <c r="BW12390" s="7"/>
    </row>
    <row r="12391" spans="43:75" x14ac:dyDescent="0.2">
      <c r="AQ12391" s="7"/>
      <c r="AR12391" s="7"/>
      <c r="AS12391" s="7"/>
      <c r="AT12391" s="7"/>
      <c r="AU12391" s="7"/>
      <c r="AV12391" s="234"/>
      <c r="AX12391" s="7"/>
      <c r="AY12391" s="7"/>
      <c r="AZ12391" s="7"/>
      <c r="BA12391" s="7"/>
      <c r="BB12391" s="7"/>
      <c r="BC12391" s="7"/>
      <c r="BD12391" s="7"/>
      <c r="BG12391" s="7"/>
      <c r="BH12391" s="7"/>
      <c r="BI12391" s="7"/>
      <c r="BJ12391" s="7"/>
      <c r="BK12391" s="7"/>
      <c r="BL12391" s="7"/>
      <c r="BM12391" s="7"/>
      <c r="BP12391" s="7"/>
      <c r="BQ12391" s="7"/>
      <c r="BR12391" s="7"/>
      <c r="BS12391" s="7"/>
      <c r="BT12391" s="7"/>
      <c r="BU12391" s="7"/>
      <c r="BV12391" s="7"/>
      <c r="BW12391" s="7"/>
    </row>
    <row r="12392" spans="43:75" x14ac:dyDescent="0.2">
      <c r="AQ12392" s="7"/>
      <c r="AR12392" s="7"/>
      <c r="AS12392" s="7"/>
      <c r="AT12392" s="7"/>
      <c r="AU12392" s="7"/>
      <c r="AV12392" s="234"/>
      <c r="AX12392" s="7"/>
      <c r="AY12392" s="7"/>
      <c r="AZ12392" s="7"/>
      <c r="BA12392" s="7"/>
      <c r="BB12392" s="7"/>
      <c r="BC12392" s="7"/>
      <c r="BD12392" s="7"/>
      <c r="BG12392" s="7"/>
      <c r="BH12392" s="7"/>
      <c r="BI12392" s="7"/>
      <c r="BJ12392" s="7"/>
      <c r="BK12392" s="7"/>
      <c r="BL12392" s="7"/>
      <c r="BM12392" s="7"/>
      <c r="BP12392" s="7"/>
      <c r="BQ12392" s="7"/>
      <c r="BR12392" s="7"/>
      <c r="BS12392" s="7"/>
      <c r="BT12392" s="7"/>
      <c r="BU12392" s="7"/>
      <c r="BV12392" s="7"/>
      <c r="BW12392" s="7"/>
    </row>
    <row r="12393" spans="43:75" x14ac:dyDescent="0.2">
      <c r="AQ12393" s="7"/>
      <c r="AR12393" s="7"/>
      <c r="AS12393" s="7"/>
      <c r="AT12393" s="7"/>
      <c r="AU12393" s="7"/>
      <c r="AV12393" s="234"/>
      <c r="AX12393" s="7"/>
      <c r="AY12393" s="7"/>
      <c r="AZ12393" s="7"/>
      <c r="BA12393" s="7"/>
      <c r="BB12393" s="7"/>
      <c r="BC12393" s="7"/>
      <c r="BD12393" s="7"/>
      <c r="BG12393" s="7"/>
      <c r="BH12393" s="7"/>
      <c r="BI12393" s="7"/>
      <c r="BJ12393" s="7"/>
      <c r="BK12393" s="7"/>
      <c r="BL12393" s="7"/>
      <c r="BM12393" s="7"/>
      <c r="BP12393" s="7"/>
      <c r="BQ12393" s="7"/>
      <c r="BR12393" s="7"/>
      <c r="BS12393" s="7"/>
      <c r="BT12393" s="7"/>
      <c r="BU12393" s="7"/>
      <c r="BV12393" s="7"/>
      <c r="BW12393" s="7"/>
    </row>
    <row r="12394" spans="43:75" x14ac:dyDescent="0.2">
      <c r="AQ12394" s="7"/>
      <c r="AR12394" s="7"/>
      <c r="AS12394" s="7"/>
      <c r="AT12394" s="7"/>
      <c r="AU12394" s="7"/>
      <c r="AV12394" s="234"/>
      <c r="AX12394" s="7"/>
      <c r="AY12394" s="7"/>
      <c r="AZ12394" s="7"/>
      <c r="BA12394" s="7"/>
      <c r="BB12394" s="7"/>
      <c r="BC12394" s="7"/>
      <c r="BD12394" s="7"/>
      <c r="BG12394" s="7"/>
      <c r="BH12394" s="7"/>
      <c r="BI12394" s="7"/>
      <c r="BJ12394" s="7"/>
      <c r="BK12394" s="7"/>
      <c r="BL12394" s="7"/>
      <c r="BM12394" s="7"/>
      <c r="BP12394" s="7"/>
      <c r="BQ12394" s="7"/>
      <c r="BR12394" s="7"/>
      <c r="BS12394" s="7"/>
      <c r="BT12394" s="7"/>
      <c r="BU12394" s="7"/>
      <c r="BV12394" s="7"/>
      <c r="BW12394" s="7"/>
    </row>
    <row r="12395" spans="43:75" x14ac:dyDescent="0.2">
      <c r="AQ12395" s="7"/>
      <c r="AR12395" s="7"/>
      <c r="AS12395" s="7"/>
      <c r="AT12395" s="7"/>
      <c r="AU12395" s="7"/>
      <c r="AV12395" s="234"/>
      <c r="AX12395" s="7"/>
      <c r="AY12395" s="7"/>
      <c r="AZ12395" s="7"/>
      <c r="BA12395" s="7"/>
      <c r="BB12395" s="7"/>
      <c r="BC12395" s="7"/>
      <c r="BD12395" s="7"/>
      <c r="BG12395" s="7"/>
      <c r="BH12395" s="7"/>
      <c r="BI12395" s="7"/>
      <c r="BJ12395" s="7"/>
      <c r="BK12395" s="7"/>
      <c r="BL12395" s="7"/>
      <c r="BM12395" s="7"/>
      <c r="BP12395" s="7"/>
      <c r="BQ12395" s="7"/>
      <c r="BR12395" s="7"/>
      <c r="BS12395" s="7"/>
      <c r="BT12395" s="7"/>
      <c r="BU12395" s="7"/>
      <c r="BV12395" s="7"/>
      <c r="BW12395" s="7"/>
    </row>
    <row r="12396" spans="43:75" x14ac:dyDescent="0.2">
      <c r="AQ12396" s="7"/>
      <c r="AR12396" s="7"/>
      <c r="AS12396" s="7"/>
      <c r="AT12396" s="7"/>
      <c r="AU12396" s="7"/>
      <c r="AV12396" s="234"/>
      <c r="AX12396" s="7"/>
      <c r="AY12396" s="7"/>
      <c r="AZ12396" s="7"/>
      <c r="BA12396" s="7"/>
      <c r="BB12396" s="7"/>
      <c r="BC12396" s="7"/>
      <c r="BD12396" s="7"/>
      <c r="BG12396" s="7"/>
      <c r="BH12396" s="7"/>
      <c r="BI12396" s="7"/>
      <c r="BJ12396" s="7"/>
      <c r="BK12396" s="7"/>
      <c r="BL12396" s="7"/>
      <c r="BM12396" s="7"/>
      <c r="BP12396" s="7"/>
      <c r="BQ12396" s="7"/>
      <c r="BR12396" s="7"/>
      <c r="BS12396" s="7"/>
      <c r="BT12396" s="7"/>
      <c r="BU12396" s="7"/>
      <c r="BV12396" s="7"/>
      <c r="BW12396" s="7"/>
    </row>
    <row r="12397" spans="43:75" x14ac:dyDescent="0.2">
      <c r="AQ12397" s="7"/>
      <c r="AR12397" s="7"/>
      <c r="AS12397" s="7"/>
      <c r="AT12397" s="7"/>
      <c r="AU12397" s="7"/>
      <c r="AV12397" s="234"/>
      <c r="AX12397" s="7"/>
      <c r="AY12397" s="7"/>
      <c r="AZ12397" s="7"/>
      <c r="BA12397" s="7"/>
      <c r="BB12397" s="7"/>
      <c r="BC12397" s="7"/>
      <c r="BD12397" s="7"/>
      <c r="BG12397" s="7"/>
      <c r="BH12397" s="7"/>
      <c r="BI12397" s="7"/>
      <c r="BJ12397" s="7"/>
      <c r="BK12397" s="7"/>
      <c r="BL12397" s="7"/>
      <c r="BM12397" s="7"/>
      <c r="BP12397" s="7"/>
      <c r="BQ12397" s="7"/>
      <c r="BR12397" s="7"/>
      <c r="BS12397" s="7"/>
      <c r="BT12397" s="7"/>
      <c r="BU12397" s="7"/>
      <c r="BV12397" s="7"/>
      <c r="BW12397" s="7"/>
    </row>
    <row r="12398" spans="43:75" x14ac:dyDescent="0.2">
      <c r="AQ12398" s="7"/>
      <c r="AR12398" s="7"/>
      <c r="AS12398" s="7"/>
      <c r="AT12398" s="7"/>
      <c r="AU12398" s="7"/>
      <c r="AV12398" s="234"/>
      <c r="AX12398" s="7"/>
      <c r="AY12398" s="7"/>
      <c r="AZ12398" s="7"/>
      <c r="BA12398" s="7"/>
      <c r="BB12398" s="7"/>
      <c r="BC12398" s="7"/>
      <c r="BD12398" s="7"/>
      <c r="BG12398" s="7"/>
      <c r="BH12398" s="7"/>
      <c r="BI12398" s="7"/>
      <c r="BJ12398" s="7"/>
      <c r="BK12398" s="7"/>
      <c r="BL12398" s="7"/>
      <c r="BM12398" s="7"/>
      <c r="BP12398" s="7"/>
      <c r="BQ12398" s="7"/>
      <c r="BR12398" s="7"/>
      <c r="BS12398" s="7"/>
      <c r="BT12398" s="7"/>
      <c r="BU12398" s="7"/>
      <c r="BV12398" s="7"/>
      <c r="BW12398" s="7"/>
    </row>
    <row r="12399" spans="43:75" x14ac:dyDescent="0.2">
      <c r="AQ12399" s="7"/>
      <c r="AR12399" s="7"/>
      <c r="AS12399" s="7"/>
      <c r="AT12399" s="7"/>
      <c r="AU12399" s="7"/>
      <c r="AV12399" s="234"/>
      <c r="AX12399" s="7"/>
      <c r="AY12399" s="7"/>
      <c r="AZ12399" s="7"/>
      <c r="BA12399" s="7"/>
      <c r="BB12399" s="7"/>
      <c r="BC12399" s="7"/>
      <c r="BD12399" s="7"/>
      <c r="BG12399" s="7"/>
      <c r="BH12399" s="7"/>
      <c r="BI12399" s="7"/>
      <c r="BJ12399" s="7"/>
      <c r="BK12399" s="7"/>
      <c r="BL12399" s="7"/>
      <c r="BM12399" s="7"/>
      <c r="BP12399" s="7"/>
      <c r="BQ12399" s="7"/>
      <c r="BR12399" s="7"/>
      <c r="BS12399" s="7"/>
      <c r="BT12399" s="7"/>
      <c r="BU12399" s="7"/>
      <c r="BV12399" s="7"/>
      <c r="BW12399" s="7"/>
    </row>
    <row r="12400" spans="43:75" x14ac:dyDescent="0.2">
      <c r="AQ12400" s="7"/>
      <c r="AR12400" s="7"/>
      <c r="AS12400" s="7"/>
      <c r="AT12400" s="7"/>
      <c r="AU12400" s="7"/>
      <c r="AV12400" s="234"/>
      <c r="AX12400" s="7"/>
      <c r="AY12400" s="7"/>
      <c r="AZ12400" s="7"/>
      <c r="BA12400" s="7"/>
      <c r="BB12400" s="7"/>
      <c r="BC12400" s="7"/>
      <c r="BD12400" s="7"/>
      <c r="BG12400" s="7"/>
      <c r="BH12400" s="7"/>
      <c r="BI12400" s="7"/>
      <c r="BJ12400" s="7"/>
      <c r="BK12400" s="7"/>
      <c r="BL12400" s="7"/>
      <c r="BM12400" s="7"/>
      <c r="BP12400" s="7"/>
      <c r="BQ12400" s="7"/>
      <c r="BR12400" s="7"/>
      <c r="BS12400" s="7"/>
      <c r="BT12400" s="7"/>
      <c r="BU12400" s="7"/>
      <c r="BV12400" s="7"/>
      <c r="BW12400" s="7"/>
    </row>
    <row r="12401" spans="43:75" x14ac:dyDescent="0.2">
      <c r="AQ12401" s="7"/>
      <c r="AR12401" s="7"/>
      <c r="AS12401" s="7"/>
      <c r="AT12401" s="7"/>
      <c r="AU12401" s="7"/>
      <c r="AV12401" s="234"/>
      <c r="AX12401" s="7"/>
      <c r="AY12401" s="7"/>
      <c r="AZ12401" s="7"/>
      <c r="BA12401" s="7"/>
      <c r="BB12401" s="7"/>
      <c r="BC12401" s="7"/>
      <c r="BD12401" s="7"/>
      <c r="BG12401" s="7"/>
      <c r="BH12401" s="7"/>
      <c r="BI12401" s="7"/>
      <c r="BJ12401" s="7"/>
      <c r="BK12401" s="7"/>
      <c r="BL12401" s="7"/>
      <c r="BM12401" s="7"/>
      <c r="BP12401" s="7"/>
      <c r="BQ12401" s="7"/>
      <c r="BR12401" s="7"/>
      <c r="BS12401" s="7"/>
      <c r="BT12401" s="7"/>
      <c r="BU12401" s="7"/>
      <c r="BV12401" s="7"/>
      <c r="BW12401" s="7"/>
    </row>
    <row r="12402" spans="43:75" x14ac:dyDescent="0.2">
      <c r="AQ12402" s="7"/>
      <c r="AR12402" s="7"/>
      <c r="AS12402" s="7"/>
      <c r="AT12402" s="7"/>
      <c r="AU12402" s="7"/>
      <c r="AV12402" s="234"/>
      <c r="AX12402" s="7"/>
      <c r="AY12402" s="7"/>
      <c r="AZ12402" s="7"/>
      <c r="BA12402" s="7"/>
      <c r="BB12402" s="7"/>
      <c r="BC12402" s="7"/>
      <c r="BD12402" s="7"/>
      <c r="BG12402" s="7"/>
      <c r="BH12402" s="7"/>
      <c r="BI12402" s="7"/>
      <c r="BJ12402" s="7"/>
      <c r="BK12402" s="7"/>
      <c r="BL12402" s="7"/>
      <c r="BM12402" s="7"/>
      <c r="BP12402" s="7"/>
      <c r="BQ12402" s="7"/>
      <c r="BR12402" s="7"/>
      <c r="BS12402" s="7"/>
      <c r="BT12402" s="7"/>
      <c r="BU12402" s="7"/>
      <c r="BV12402" s="7"/>
      <c r="BW12402" s="7"/>
    </row>
    <row r="12403" spans="43:75" x14ac:dyDescent="0.2">
      <c r="AQ12403" s="7"/>
      <c r="AR12403" s="7"/>
      <c r="AS12403" s="7"/>
      <c r="AT12403" s="7"/>
      <c r="AU12403" s="7"/>
      <c r="AV12403" s="234"/>
      <c r="AX12403" s="7"/>
      <c r="AY12403" s="7"/>
      <c r="AZ12403" s="7"/>
      <c r="BA12403" s="7"/>
      <c r="BB12403" s="7"/>
      <c r="BC12403" s="7"/>
      <c r="BD12403" s="7"/>
      <c r="BG12403" s="7"/>
      <c r="BH12403" s="7"/>
      <c r="BI12403" s="7"/>
      <c r="BJ12403" s="7"/>
      <c r="BK12403" s="7"/>
      <c r="BL12403" s="7"/>
      <c r="BM12403" s="7"/>
      <c r="BP12403" s="7"/>
      <c r="BQ12403" s="7"/>
      <c r="BR12403" s="7"/>
      <c r="BS12403" s="7"/>
      <c r="BT12403" s="7"/>
      <c r="BU12403" s="7"/>
      <c r="BV12403" s="7"/>
      <c r="BW12403" s="7"/>
    </row>
    <row r="12404" spans="43:75" x14ac:dyDescent="0.2">
      <c r="AQ12404" s="7"/>
      <c r="AR12404" s="7"/>
      <c r="AS12404" s="7"/>
      <c r="AT12404" s="7"/>
      <c r="AU12404" s="7"/>
      <c r="AV12404" s="234"/>
      <c r="AX12404" s="7"/>
      <c r="AY12404" s="7"/>
      <c r="AZ12404" s="7"/>
      <c r="BA12404" s="7"/>
      <c r="BB12404" s="7"/>
      <c r="BC12404" s="7"/>
      <c r="BD12404" s="7"/>
      <c r="BG12404" s="7"/>
      <c r="BH12404" s="7"/>
      <c r="BI12404" s="7"/>
      <c r="BJ12404" s="7"/>
      <c r="BK12404" s="7"/>
      <c r="BL12404" s="7"/>
      <c r="BM12404" s="7"/>
      <c r="BP12404" s="7"/>
      <c r="BQ12404" s="7"/>
      <c r="BR12404" s="7"/>
      <c r="BS12404" s="7"/>
      <c r="BT12404" s="7"/>
      <c r="BU12404" s="7"/>
      <c r="BV12404" s="7"/>
      <c r="BW12404" s="7"/>
    </row>
    <row r="12405" spans="43:75" x14ac:dyDescent="0.2">
      <c r="AQ12405" s="7"/>
      <c r="AR12405" s="7"/>
      <c r="AS12405" s="7"/>
      <c r="AT12405" s="7"/>
      <c r="AU12405" s="7"/>
      <c r="AV12405" s="234"/>
      <c r="AX12405" s="7"/>
      <c r="AY12405" s="7"/>
      <c r="AZ12405" s="7"/>
      <c r="BA12405" s="7"/>
      <c r="BB12405" s="7"/>
      <c r="BC12405" s="7"/>
      <c r="BD12405" s="7"/>
      <c r="BG12405" s="7"/>
      <c r="BH12405" s="7"/>
      <c r="BI12405" s="7"/>
      <c r="BJ12405" s="7"/>
      <c r="BK12405" s="7"/>
      <c r="BL12405" s="7"/>
      <c r="BM12405" s="7"/>
      <c r="BP12405" s="7"/>
      <c r="BQ12405" s="7"/>
      <c r="BR12405" s="7"/>
      <c r="BS12405" s="7"/>
      <c r="BT12405" s="7"/>
      <c r="BU12405" s="7"/>
      <c r="BV12405" s="7"/>
      <c r="BW12405" s="7"/>
    </row>
    <row r="12406" spans="43:75" x14ac:dyDescent="0.2">
      <c r="AQ12406" s="7"/>
      <c r="AR12406" s="7"/>
      <c r="AS12406" s="7"/>
      <c r="AT12406" s="7"/>
      <c r="AU12406" s="7"/>
      <c r="AV12406" s="234"/>
      <c r="AX12406" s="7"/>
      <c r="AY12406" s="7"/>
      <c r="AZ12406" s="7"/>
      <c r="BA12406" s="7"/>
      <c r="BB12406" s="7"/>
      <c r="BC12406" s="7"/>
      <c r="BD12406" s="7"/>
      <c r="BG12406" s="7"/>
      <c r="BH12406" s="7"/>
      <c r="BI12406" s="7"/>
      <c r="BJ12406" s="7"/>
      <c r="BK12406" s="7"/>
      <c r="BL12406" s="7"/>
      <c r="BM12406" s="7"/>
      <c r="BP12406" s="7"/>
      <c r="BQ12406" s="7"/>
      <c r="BR12406" s="7"/>
      <c r="BS12406" s="7"/>
      <c r="BT12406" s="7"/>
      <c r="BU12406" s="7"/>
      <c r="BV12406" s="7"/>
      <c r="BW12406" s="7"/>
    </row>
    <row r="12407" spans="43:75" x14ac:dyDescent="0.2">
      <c r="AQ12407" s="7"/>
      <c r="AR12407" s="7"/>
      <c r="AS12407" s="7"/>
      <c r="AT12407" s="7"/>
      <c r="AU12407" s="7"/>
      <c r="AV12407" s="234"/>
      <c r="AX12407" s="7"/>
      <c r="AY12407" s="7"/>
      <c r="AZ12407" s="7"/>
      <c r="BA12407" s="7"/>
      <c r="BB12407" s="7"/>
      <c r="BC12407" s="7"/>
      <c r="BD12407" s="7"/>
      <c r="BG12407" s="7"/>
      <c r="BH12407" s="7"/>
      <c r="BI12407" s="7"/>
      <c r="BJ12407" s="7"/>
      <c r="BK12407" s="7"/>
      <c r="BL12407" s="7"/>
      <c r="BM12407" s="7"/>
      <c r="BP12407" s="7"/>
      <c r="BQ12407" s="7"/>
      <c r="BR12407" s="7"/>
      <c r="BS12407" s="7"/>
      <c r="BT12407" s="7"/>
      <c r="BU12407" s="7"/>
      <c r="BV12407" s="7"/>
      <c r="BW12407" s="7"/>
    </row>
    <row r="12408" spans="43:75" x14ac:dyDescent="0.2">
      <c r="AQ12408" s="7"/>
      <c r="AR12408" s="7"/>
      <c r="AS12408" s="7"/>
      <c r="AT12408" s="7"/>
      <c r="AU12408" s="7"/>
      <c r="AV12408" s="234"/>
      <c r="AX12408" s="7"/>
      <c r="AY12408" s="7"/>
      <c r="AZ12408" s="7"/>
      <c r="BA12408" s="7"/>
      <c r="BB12408" s="7"/>
      <c r="BC12408" s="7"/>
      <c r="BD12408" s="7"/>
      <c r="BG12408" s="7"/>
      <c r="BH12408" s="7"/>
      <c r="BI12408" s="7"/>
      <c r="BJ12408" s="7"/>
      <c r="BK12408" s="7"/>
      <c r="BL12408" s="7"/>
      <c r="BM12408" s="7"/>
      <c r="BP12408" s="7"/>
      <c r="BQ12408" s="7"/>
      <c r="BR12408" s="7"/>
      <c r="BS12408" s="7"/>
      <c r="BT12408" s="7"/>
      <c r="BU12408" s="7"/>
      <c r="BV12408" s="7"/>
      <c r="BW12408" s="7"/>
    </row>
    <row r="12409" spans="43:75" x14ac:dyDescent="0.2">
      <c r="AQ12409" s="7"/>
      <c r="AR12409" s="7"/>
      <c r="AS12409" s="7"/>
      <c r="AT12409" s="7"/>
      <c r="AU12409" s="7"/>
      <c r="AV12409" s="234"/>
      <c r="AX12409" s="7"/>
      <c r="AY12409" s="7"/>
      <c r="AZ12409" s="7"/>
      <c r="BA12409" s="7"/>
      <c r="BB12409" s="7"/>
      <c r="BC12409" s="7"/>
      <c r="BD12409" s="7"/>
      <c r="BG12409" s="7"/>
      <c r="BH12409" s="7"/>
      <c r="BI12409" s="7"/>
      <c r="BJ12409" s="7"/>
      <c r="BK12409" s="7"/>
      <c r="BL12409" s="7"/>
      <c r="BM12409" s="7"/>
      <c r="BP12409" s="7"/>
      <c r="BQ12409" s="7"/>
      <c r="BR12409" s="7"/>
      <c r="BS12409" s="7"/>
      <c r="BT12409" s="7"/>
      <c r="BU12409" s="7"/>
      <c r="BV12409" s="7"/>
      <c r="BW12409" s="7"/>
    </row>
    <row r="12410" spans="43:75" x14ac:dyDescent="0.2">
      <c r="AQ12410" s="7"/>
      <c r="AR12410" s="7"/>
      <c r="AS12410" s="7"/>
      <c r="AT12410" s="7"/>
      <c r="AU12410" s="7"/>
      <c r="AV12410" s="234"/>
      <c r="AX12410" s="7"/>
      <c r="AY12410" s="7"/>
      <c r="AZ12410" s="7"/>
      <c r="BA12410" s="7"/>
      <c r="BB12410" s="7"/>
      <c r="BC12410" s="7"/>
      <c r="BD12410" s="7"/>
      <c r="BG12410" s="7"/>
      <c r="BH12410" s="7"/>
      <c r="BI12410" s="7"/>
      <c r="BJ12410" s="7"/>
      <c r="BK12410" s="7"/>
      <c r="BL12410" s="7"/>
      <c r="BM12410" s="7"/>
      <c r="BP12410" s="7"/>
      <c r="BQ12410" s="7"/>
      <c r="BR12410" s="7"/>
      <c r="BS12410" s="7"/>
      <c r="BT12410" s="7"/>
      <c r="BU12410" s="7"/>
      <c r="BV12410" s="7"/>
      <c r="BW12410" s="7"/>
    </row>
    <row r="12411" spans="43:75" x14ac:dyDescent="0.2">
      <c r="AQ12411" s="7"/>
      <c r="AR12411" s="7"/>
      <c r="AS12411" s="7"/>
      <c r="AT12411" s="7"/>
      <c r="AU12411" s="7"/>
      <c r="AV12411" s="234"/>
      <c r="AX12411" s="7"/>
      <c r="AY12411" s="7"/>
      <c r="AZ12411" s="7"/>
      <c r="BA12411" s="7"/>
      <c r="BB12411" s="7"/>
      <c r="BC12411" s="7"/>
      <c r="BD12411" s="7"/>
      <c r="BG12411" s="7"/>
      <c r="BH12411" s="7"/>
      <c r="BI12411" s="7"/>
      <c r="BJ12411" s="7"/>
      <c r="BK12411" s="7"/>
      <c r="BL12411" s="7"/>
      <c r="BM12411" s="7"/>
      <c r="BP12411" s="7"/>
      <c r="BQ12411" s="7"/>
      <c r="BR12411" s="7"/>
      <c r="BS12411" s="7"/>
      <c r="BT12411" s="7"/>
      <c r="BU12411" s="7"/>
      <c r="BV12411" s="7"/>
      <c r="BW12411" s="7"/>
    </row>
    <row r="12412" spans="43:75" x14ac:dyDescent="0.2">
      <c r="AQ12412" s="7"/>
      <c r="AR12412" s="7"/>
      <c r="AS12412" s="7"/>
      <c r="AT12412" s="7"/>
      <c r="AU12412" s="7"/>
      <c r="AV12412" s="234"/>
      <c r="AX12412" s="7"/>
      <c r="AY12412" s="7"/>
      <c r="AZ12412" s="7"/>
      <c r="BA12412" s="7"/>
      <c r="BB12412" s="7"/>
      <c r="BC12412" s="7"/>
      <c r="BD12412" s="7"/>
      <c r="BG12412" s="7"/>
      <c r="BH12412" s="7"/>
      <c r="BI12412" s="7"/>
      <c r="BJ12412" s="7"/>
      <c r="BK12412" s="7"/>
      <c r="BL12412" s="7"/>
      <c r="BM12412" s="7"/>
      <c r="BP12412" s="7"/>
      <c r="BQ12412" s="7"/>
      <c r="BR12412" s="7"/>
      <c r="BS12412" s="7"/>
      <c r="BT12412" s="7"/>
      <c r="BU12412" s="7"/>
      <c r="BV12412" s="7"/>
      <c r="BW12412" s="7"/>
    </row>
    <row r="12413" spans="43:75" x14ac:dyDescent="0.2">
      <c r="AQ12413" s="7"/>
      <c r="AR12413" s="7"/>
      <c r="AS12413" s="7"/>
      <c r="AT12413" s="7"/>
      <c r="AU12413" s="7"/>
      <c r="AV12413" s="234"/>
      <c r="AX12413" s="7"/>
      <c r="AY12413" s="7"/>
      <c r="AZ12413" s="7"/>
      <c r="BA12413" s="7"/>
      <c r="BB12413" s="7"/>
      <c r="BC12413" s="7"/>
      <c r="BD12413" s="7"/>
      <c r="BG12413" s="7"/>
      <c r="BH12413" s="7"/>
      <c r="BI12413" s="7"/>
      <c r="BJ12413" s="7"/>
      <c r="BK12413" s="7"/>
      <c r="BL12413" s="7"/>
      <c r="BM12413" s="7"/>
      <c r="BP12413" s="7"/>
      <c r="BQ12413" s="7"/>
      <c r="BR12413" s="7"/>
      <c r="BS12413" s="7"/>
      <c r="BT12413" s="7"/>
      <c r="BU12413" s="7"/>
      <c r="BV12413" s="7"/>
      <c r="BW12413" s="7"/>
    </row>
    <row r="12414" spans="43:75" x14ac:dyDescent="0.2">
      <c r="AQ12414" s="7"/>
      <c r="AR12414" s="7"/>
      <c r="AS12414" s="7"/>
      <c r="AT12414" s="7"/>
      <c r="AU12414" s="7"/>
      <c r="AV12414" s="234"/>
      <c r="AX12414" s="7"/>
      <c r="AY12414" s="7"/>
      <c r="AZ12414" s="7"/>
      <c r="BA12414" s="7"/>
      <c r="BB12414" s="7"/>
      <c r="BC12414" s="7"/>
      <c r="BD12414" s="7"/>
      <c r="BG12414" s="7"/>
      <c r="BH12414" s="7"/>
      <c r="BI12414" s="7"/>
      <c r="BJ12414" s="7"/>
      <c r="BK12414" s="7"/>
      <c r="BL12414" s="7"/>
      <c r="BM12414" s="7"/>
      <c r="BP12414" s="7"/>
      <c r="BQ12414" s="7"/>
      <c r="BR12414" s="7"/>
      <c r="BS12414" s="7"/>
      <c r="BT12414" s="7"/>
      <c r="BU12414" s="7"/>
      <c r="BV12414" s="7"/>
      <c r="BW12414" s="7"/>
    </row>
    <row r="12415" spans="43:75" x14ac:dyDescent="0.2">
      <c r="AQ12415" s="7"/>
      <c r="AR12415" s="7"/>
      <c r="AS12415" s="7"/>
      <c r="AT12415" s="7"/>
      <c r="AU12415" s="7"/>
      <c r="AV12415" s="234"/>
      <c r="AX12415" s="7"/>
      <c r="AY12415" s="7"/>
      <c r="AZ12415" s="7"/>
      <c r="BA12415" s="7"/>
      <c r="BB12415" s="7"/>
      <c r="BC12415" s="7"/>
      <c r="BD12415" s="7"/>
      <c r="BG12415" s="7"/>
      <c r="BH12415" s="7"/>
      <c r="BI12415" s="7"/>
      <c r="BJ12415" s="7"/>
      <c r="BK12415" s="7"/>
      <c r="BL12415" s="7"/>
      <c r="BM12415" s="7"/>
      <c r="BP12415" s="7"/>
      <c r="BQ12415" s="7"/>
      <c r="BR12415" s="7"/>
      <c r="BS12415" s="7"/>
      <c r="BT12415" s="7"/>
      <c r="BU12415" s="7"/>
      <c r="BV12415" s="7"/>
      <c r="BW12415" s="7"/>
    </row>
    <row r="12416" spans="43:75" x14ac:dyDescent="0.2">
      <c r="AQ12416" s="7"/>
      <c r="AR12416" s="7"/>
      <c r="AS12416" s="7"/>
      <c r="AT12416" s="7"/>
      <c r="AU12416" s="7"/>
      <c r="AV12416" s="234"/>
      <c r="AX12416" s="7"/>
      <c r="AY12416" s="7"/>
      <c r="AZ12416" s="7"/>
      <c r="BA12416" s="7"/>
      <c r="BB12416" s="7"/>
      <c r="BC12416" s="7"/>
      <c r="BD12416" s="7"/>
      <c r="BG12416" s="7"/>
      <c r="BH12416" s="7"/>
      <c r="BI12416" s="7"/>
      <c r="BJ12416" s="7"/>
      <c r="BK12416" s="7"/>
      <c r="BL12416" s="7"/>
      <c r="BM12416" s="7"/>
      <c r="BP12416" s="7"/>
      <c r="BQ12416" s="7"/>
      <c r="BR12416" s="7"/>
      <c r="BS12416" s="7"/>
      <c r="BT12416" s="7"/>
      <c r="BU12416" s="7"/>
      <c r="BV12416" s="7"/>
      <c r="BW12416" s="7"/>
    </row>
    <row r="12417" spans="43:75" x14ac:dyDescent="0.2">
      <c r="AQ12417" s="7"/>
      <c r="AR12417" s="7"/>
      <c r="AS12417" s="7"/>
      <c r="AT12417" s="7"/>
      <c r="AU12417" s="7"/>
      <c r="AV12417" s="234"/>
      <c r="AX12417" s="7"/>
      <c r="AY12417" s="7"/>
      <c r="AZ12417" s="7"/>
      <c r="BA12417" s="7"/>
      <c r="BB12417" s="7"/>
      <c r="BC12417" s="7"/>
      <c r="BD12417" s="7"/>
      <c r="BG12417" s="7"/>
      <c r="BH12417" s="7"/>
      <c r="BI12417" s="7"/>
      <c r="BJ12417" s="7"/>
      <c r="BK12417" s="7"/>
      <c r="BL12417" s="7"/>
      <c r="BM12417" s="7"/>
      <c r="BP12417" s="7"/>
      <c r="BQ12417" s="7"/>
      <c r="BR12417" s="7"/>
      <c r="BS12417" s="7"/>
      <c r="BT12417" s="7"/>
      <c r="BU12417" s="7"/>
      <c r="BV12417" s="7"/>
      <c r="BW12417" s="7"/>
    </row>
    <row r="12418" spans="43:75" x14ac:dyDescent="0.2">
      <c r="AQ12418" s="7"/>
      <c r="AR12418" s="7"/>
      <c r="AS12418" s="7"/>
      <c r="AT12418" s="7"/>
      <c r="AU12418" s="7"/>
      <c r="AV12418" s="234"/>
      <c r="AX12418" s="7"/>
      <c r="AY12418" s="7"/>
      <c r="AZ12418" s="7"/>
      <c r="BA12418" s="7"/>
      <c r="BB12418" s="7"/>
      <c r="BC12418" s="7"/>
      <c r="BD12418" s="7"/>
      <c r="BG12418" s="7"/>
      <c r="BH12418" s="7"/>
      <c r="BI12418" s="7"/>
      <c r="BJ12418" s="7"/>
      <c r="BK12418" s="7"/>
      <c r="BL12418" s="7"/>
      <c r="BM12418" s="7"/>
      <c r="BP12418" s="7"/>
      <c r="BQ12418" s="7"/>
      <c r="BR12418" s="7"/>
      <c r="BS12418" s="7"/>
      <c r="BT12418" s="7"/>
      <c r="BU12418" s="7"/>
      <c r="BV12418" s="7"/>
      <c r="BW12418" s="7"/>
    </row>
    <row r="12419" spans="43:75" x14ac:dyDescent="0.2">
      <c r="AQ12419" s="7"/>
      <c r="AR12419" s="7"/>
      <c r="AS12419" s="7"/>
      <c r="AT12419" s="7"/>
      <c r="AU12419" s="7"/>
      <c r="AV12419" s="234"/>
      <c r="AX12419" s="7"/>
      <c r="AY12419" s="7"/>
      <c r="AZ12419" s="7"/>
      <c r="BA12419" s="7"/>
      <c r="BB12419" s="7"/>
      <c r="BC12419" s="7"/>
      <c r="BD12419" s="7"/>
      <c r="BG12419" s="7"/>
      <c r="BH12419" s="7"/>
      <c r="BI12419" s="7"/>
      <c r="BJ12419" s="7"/>
      <c r="BK12419" s="7"/>
      <c r="BL12419" s="7"/>
      <c r="BM12419" s="7"/>
      <c r="BP12419" s="7"/>
      <c r="BQ12419" s="7"/>
      <c r="BR12419" s="7"/>
      <c r="BS12419" s="7"/>
      <c r="BT12419" s="7"/>
      <c r="BU12419" s="7"/>
      <c r="BV12419" s="7"/>
      <c r="BW12419" s="7"/>
    </row>
    <row r="12420" spans="43:75" x14ac:dyDescent="0.2">
      <c r="AQ12420" s="7"/>
      <c r="AR12420" s="7"/>
      <c r="AS12420" s="7"/>
      <c r="AT12420" s="7"/>
      <c r="AU12420" s="7"/>
      <c r="AV12420" s="234"/>
      <c r="AX12420" s="7"/>
      <c r="AY12420" s="7"/>
      <c r="AZ12420" s="7"/>
      <c r="BA12420" s="7"/>
      <c r="BB12420" s="7"/>
      <c r="BC12420" s="7"/>
      <c r="BD12420" s="7"/>
      <c r="BG12420" s="7"/>
      <c r="BH12420" s="7"/>
      <c r="BI12420" s="7"/>
      <c r="BJ12420" s="7"/>
      <c r="BK12420" s="7"/>
      <c r="BL12420" s="7"/>
      <c r="BM12420" s="7"/>
      <c r="BP12420" s="7"/>
      <c r="BQ12420" s="7"/>
      <c r="BR12420" s="7"/>
      <c r="BS12420" s="7"/>
      <c r="BT12420" s="7"/>
      <c r="BU12420" s="7"/>
      <c r="BV12420" s="7"/>
      <c r="BW12420" s="7"/>
    </row>
    <row r="12421" spans="43:75" x14ac:dyDescent="0.2">
      <c r="AQ12421" s="7"/>
      <c r="AR12421" s="7"/>
      <c r="AS12421" s="7"/>
      <c r="AT12421" s="7"/>
      <c r="AU12421" s="7"/>
      <c r="AV12421" s="234"/>
      <c r="AX12421" s="7"/>
      <c r="AY12421" s="7"/>
      <c r="AZ12421" s="7"/>
      <c r="BA12421" s="7"/>
      <c r="BB12421" s="7"/>
      <c r="BC12421" s="7"/>
      <c r="BD12421" s="7"/>
      <c r="BG12421" s="7"/>
      <c r="BH12421" s="7"/>
      <c r="BI12421" s="7"/>
      <c r="BJ12421" s="7"/>
      <c r="BK12421" s="7"/>
      <c r="BL12421" s="7"/>
      <c r="BM12421" s="7"/>
      <c r="BP12421" s="7"/>
      <c r="BQ12421" s="7"/>
      <c r="BR12421" s="7"/>
      <c r="BS12421" s="7"/>
      <c r="BT12421" s="7"/>
      <c r="BU12421" s="7"/>
      <c r="BV12421" s="7"/>
      <c r="BW12421" s="7"/>
    </row>
    <row r="12422" spans="43:75" x14ac:dyDescent="0.2">
      <c r="AQ12422" s="7"/>
      <c r="AR12422" s="7"/>
      <c r="AS12422" s="7"/>
      <c r="AT12422" s="7"/>
      <c r="AU12422" s="7"/>
      <c r="AV12422" s="234"/>
      <c r="AX12422" s="7"/>
      <c r="AY12422" s="7"/>
      <c r="AZ12422" s="7"/>
      <c r="BA12422" s="7"/>
      <c r="BB12422" s="7"/>
      <c r="BC12422" s="7"/>
      <c r="BD12422" s="7"/>
      <c r="BG12422" s="7"/>
      <c r="BH12422" s="7"/>
      <c r="BI12422" s="7"/>
      <c r="BJ12422" s="7"/>
      <c r="BK12422" s="7"/>
      <c r="BL12422" s="7"/>
      <c r="BM12422" s="7"/>
      <c r="BP12422" s="7"/>
      <c r="BQ12422" s="7"/>
      <c r="BR12422" s="7"/>
      <c r="BS12422" s="7"/>
      <c r="BT12422" s="7"/>
      <c r="BU12422" s="7"/>
      <c r="BV12422" s="7"/>
      <c r="BW12422" s="7"/>
    </row>
    <row r="12423" spans="43:75" x14ac:dyDescent="0.2">
      <c r="AQ12423" s="7"/>
      <c r="AR12423" s="7"/>
      <c r="AS12423" s="7"/>
      <c r="AT12423" s="7"/>
      <c r="AU12423" s="7"/>
      <c r="AV12423" s="234"/>
      <c r="AX12423" s="7"/>
      <c r="AY12423" s="7"/>
      <c r="AZ12423" s="7"/>
      <c r="BA12423" s="7"/>
      <c r="BB12423" s="7"/>
      <c r="BC12423" s="7"/>
      <c r="BD12423" s="7"/>
      <c r="BG12423" s="7"/>
      <c r="BH12423" s="7"/>
      <c r="BI12423" s="7"/>
      <c r="BJ12423" s="7"/>
      <c r="BK12423" s="7"/>
      <c r="BL12423" s="7"/>
      <c r="BM12423" s="7"/>
      <c r="BP12423" s="7"/>
      <c r="BQ12423" s="7"/>
      <c r="BR12423" s="7"/>
      <c r="BS12423" s="7"/>
      <c r="BT12423" s="7"/>
      <c r="BU12423" s="7"/>
      <c r="BV12423" s="7"/>
      <c r="BW12423" s="7"/>
    </row>
    <row r="12424" spans="43:75" x14ac:dyDescent="0.2">
      <c r="AQ12424" s="7"/>
      <c r="AR12424" s="7"/>
      <c r="AS12424" s="7"/>
      <c r="AT12424" s="7"/>
      <c r="AU12424" s="7"/>
      <c r="AV12424" s="234"/>
      <c r="AX12424" s="7"/>
      <c r="AY12424" s="7"/>
      <c r="AZ12424" s="7"/>
      <c r="BA12424" s="7"/>
      <c r="BB12424" s="7"/>
      <c r="BC12424" s="7"/>
      <c r="BD12424" s="7"/>
      <c r="BG12424" s="7"/>
      <c r="BH12424" s="7"/>
      <c r="BI12424" s="7"/>
      <c r="BJ12424" s="7"/>
      <c r="BK12424" s="7"/>
      <c r="BL12424" s="7"/>
      <c r="BM12424" s="7"/>
      <c r="BP12424" s="7"/>
      <c r="BQ12424" s="7"/>
      <c r="BR12424" s="7"/>
      <c r="BS12424" s="7"/>
      <c r="BT12424" s="7"/>
      <c r="BU12424" s="7"/>
      <c r="BV12424" s="7"/>
      <c r="BW12424" s="7"/>
    </row>
    <row r="12425" spans="43:75" x14ac:dyDescent="0.2">
      <c r="AQ12425" s="7"/>
      <c r="AR12425" s="7"/>
      <c r="AS12425" s="7"/>
      <c r="AT12425" s="7"/>
      <c r="AU12425" s="7"/>
      <c r="AV12425" s="234"/>
      <c r="AX12425" s="7"/>
      <c r="AY12425" s="7"/>
      <c r="AZ12425" s="7"/>
      <c r="BA12425" s="7"/>
      <c r="BB12425" s="7"/>
      <c r="BC12425" s="7"/>
      <c r="BD12425" s="7"/>
      <c r="BG12425" s="7"/>
      <c r="BH12425" s="7"/>
      <c r="BI12425" s="7"/>
      <c r="BJ12425" s="7"/>
      <c r="BK12425" s="7"/>
      <c r="BL12425" s="7"/>
      <c r="BM12425" s="7"/>
      <c r="BP12425" s="7"/>
      <c r="BQ12425" s="7"/>
      <c r="BR12425" s="7"/>
      <c r="BS12425" s="7"/>
      <c r="BT12425" s="7"/>
      <c r="BU12425" s="7"/>
      <c r="BV12425" s="7"/>
      <c r="BW12425" s="7"/>
    </row>
    <row r="12426" spans="43:75" x14ac:dyDescent="0.2">
      <c r="AQ12426" s="7"/>
      <c r="AR12426" s="7"/>
      <c r="AS12426" s="7"/>
      <c r="AT12426" s="7"/>
      <c r="AU12426" s="7"/>
      <c r="AV12426" s="234"/>
      <c r="AX12426" s="7"/>
      <c r="AY12426" s="7"/>
      <c r="AZ12426" s="7"/>
      <c r="BA12426" s="7"/>
      <c r="BB12426" s="7"/>
      <c r="BC12426" s="7"/>
      <c r="BD12426" s="7"/>
      <c r="BG12426" s="7"/>
      <c r="BH12426" s="7"/>
      <c r="BI12426" s="7"/>
      <c r="BJ12426" s="7"/>
      <c r="BK12426" s="7"/>
      <c r="BL12426" s="7"/>
      <c r="BM12426" s="7"/>
      <c r="BP12426" s="7"/>
      <c r="BQ12426" s="7"/>
      <c r="BR12426" s="7"/>
      <c r="BS12426" s="7"/>
      <c r="BT12426" s="7"/>
      <c r="BU12426" s="7"/>
      <c r="BV12426" s="7"/>
      <c r="BW12426" s="7"/>
    </row>
    <row r="12427" spans="43:75" x14ac:dyDescent="0.2">
      <c r="AQ12427" s="7"/>
      <c r="AR12427" s="7"/>
      <c r="AS12427" s="7"/>
      <c r="AT12427" s="7"/>
      <c r="AU12427" s="7"/>
      <c r="AV12427" s="234"/>
      <c r="AX12427" s="7"/>
      <c r="AY12427" s="7"/>
      <c r="AZ12427" s="7"/>
      <c r="BA12427" s="7"/>
      <c r="BB12427" s="7"/>
      <c r="BC12427" s="7"/>
      <c r="BD12427" s="7"/>
      <c r="BG12427" s="7"/>
      <c r="BH12427" s="7"/>
      <c r="BI12427" s="7"/>
      <c r="BJ12427" s="7"/>
      <c r="BK12427" s="7"/>
      <c r="BL12427" s="7"/>
      <c r="BM12427" s="7"/>
      <c r="BP12427" s="7"/>
      <c r="BQ12427" s="7"/>
      <c r="BR12427" s="7"/>
      <c r="BS12427" s="7"/>
      <c r="BT12427" s="7"/>
      <c r="BU12427" s="7"/>
      <c r="BV12427" s="7"/>
      <c r="BW12427" s="7"/>
    </row>
    <row r="12428" spans="43:75" x14ac:dyDescent="0.2">
      <c r="AQ12428" s="7"/>
      <c r="AR12428" s="7"/>
      <c r="AS12428" s="7"/>
      <c r="AT12428" s="7"/>
      <c r="AU12428" s="7"/>
      <c r="AV12428" s="234"/>
      <c r="AX12428" s="7"/>
      <c r="AY12428" s="7"/>
      <c r="AZ12428" s="7"/>
      <c r="BA12428" s="7"/>
      <c r="BB12428" s="7"/>
      <c r="BC12428" s="7"/>
      <c r="BD12428" s="7"/>
      <c r="BG12428" s="7"/>
      <c r="BH12428" s="7"/>
      <c r="BI12428" s="7"/>
      <c r="BJ12428" s="7"/>
      <c r="BK12428" s="7"/>
      <c r="BL12428" s="7"/>
      <c r="BM12428" s="7"/>
      <c r="BP12428" s="7"/>
      <c r="BQ12428" s="7"/>
      <c r="BR12428" s="7"/>
      <c r="BS12428" s="7"/>
      <c r="BT12428" s="7"/>
      <c r="BU12428" s="7"/>
      <c r="BV12428" s="7"/>
      <c r="BW12428" s="7"/>
    </row>
    <row r="12429" spans="43:75" x14ac:dyDescent="0.2">
      <c r="AQ12429" s="7"/>
      <c r="AR12429" s="7"/>
      <c r="AS12429" s="7"/>
      <c r="AT12429" s="7"/>
      <c r="AU12429" s="7"/>
      <c r="AV12429" s="234"/>
      <c r="AX12429" s="7"/>
      <c r="AY12429" s="7"/>
      <c r="AZ12429" s="7"/>
      <c r="BA12429" s="7"/>
      <c r="BB12429" s="7"/>
      <c r="BC12429" s="7"/>
      <c r="BD12429" s="7"/>
      <c r="BG12429" s="7"/>
      <c r="BH12429" s="7"/>
      <c r="BI12429" s="7"/>
      <c r="BJ12429" s="7"/>
      <c r="BK12429" s="7"/>
      <c r="BL12429" s="7"/>
      <c r="BM12429" s="7"/>
      <c r="BP12429" s="7"/>
      <c r="BQ12429" s="7"/>
      <c r="BR12429" s="7"/>
      <c r="BS12429" s="7"/>
      <c r="BT12429" s="7"/>
      <c r="BU12429" s="7"/>
      <c r="BV12429" s="7"/>
      <c r="BW12429" s="7"/>
    </row>
    <row r="12430" spans="43:75" x14ac:dyDescent="0.2">
      <c r="AQ12430" s="7"/>
      <c r="AR12430" s="7"/>
      <c r="AS12430" s="7"/>
      <c r="AT12430" s="7"/>
      <c r="AU12430" s="7"/>
      <c r="AV12430" s="234"/>
      <c r="AX12430" s="7"/>
      <c r="AY12430" s="7"/>
      <c r="AZ12430" s="7"/>
      <c r="BA12430" s="7"/>
      <c r="BB12430" s="7"/>
      <c r="BC12430" s="7"/>
      <c r="BD12430" s="7"/>
      <c r="BG12430" s="7"/>
      <c r="BH12430" s="7"/>
      <c r="BI12430" s="7"/>
      <c r="BJ12430" s="7"/>
      <c r="BK12430" s="7"/>
      <c r="BL12430" s="7"/>
      <c r="BM12430" s="7"/>
      <c r="BP12430" s="7"/>
      <c r="BQ12430" s="7"/>
      <c r="BR12430" s="7"/>
      <c r="BS12430" s="7"/>
      <c r="BT12430" s="7"/>
      <c r="BU12430" s="7"/>
      <c r="BV12430" s="7"/>
      <c r="BW12430" s="7"/>
    </row>
    <row r="12431" spans="43:75" x14ac:dyDescent="0.2">
      <c r="AQ12431" s="7"/>
      <c r="AR12431" s="7"/>
      <c r="AS12431" s="7"/>
      <c r="AT12431" s="7"/>
      <c r="AU12431" s="7"/>
      <c r="AV12431" s="234"/>
      <c r="AX12431" s="7"/>
      <c r="AY12431" s="7"/>
      <c r="AZ12431" s="7"/>
      <c r="BA12431" s="7"/>
      <c r="BB12431" s="7"/>
      <c r="BC12431" s="7"/>
      <c r="BD12431" s="7"/>
      <c r="BG12431" s="7"/>
      <c r="BH12431" s="7"/>
      <c r="BI12431" s="7"/>
      <c r="BJ12431" s="7"/>
      <c r="BK12431" s="7"/>
      <c r="BL12431" s="7"/>
      <c r="BM12431" s="7"/>
      <c r="BP12431" s="7"/>
      <c r="BQ12431" s="7"/>
      <c r="BR12431" s="7"/>
      <c r="BS12431" s="7"/>
      <c r="BT12431" s="7"/>
      <c r="BU12431" s="7"/>
      <c r="BV12431" s="7"/>
      <c r="BW12431" s="7"/>
    </row>
    <row r="12432" spans="43:75" x14ac:dyDescent="0.2">
      <c r="AQ12432" s="7"/>
      <c r="AR12432" s="7"/>
      <c r="AS12432" s="7"/>
      <c r="AT12432" s="7"/>
      <c r="AU12432" s="7"/>
      <c r="AV12432" s="234"/>
      <c r="AX12432" s="7"/>
      <c r="AY12432" s="7"/>
      <c r="AZ12432" s="7"/>
      <c r="BA12432" s="7"/>
      <c r="BB12432" s="7"/>
      <c r="BC12432" s="7"/>
      <c r="BD12432" s="7"/>
      <c r="BG12432" s="7"/>
      <c r="BH12432" s="7"/>
      <c r="BI12432" s="7"/>
      <c r="BJ12432" s="7"/>
      <c r="BK12432" s="7"/>
      <c r="BL12432" s="7"/>
      <c r="BM12432" s="7"/>
      <c r="BP12432" s="7"/>
      <c r="BQ12432" s="7"/>
      <c r="BR12432" s="7"/>
      <c r="BS12432" s="7"/>
      <c r="BT12432" s="7"/>
      <c r="BU12432" s="7"/>
      <c r="BV12432" s="7"/>
      <c r="BW12432" s="7"/>
    </row>
    <row r="12433" spans="43:75" x14ac:dyDescent="0.2">
      <c r="AQ12433" s="7"/>
      <c r="AR12433" s="7"/>
      <c r="AS12433" s="7"/>
      <c r="AT12433" s="7"/>
      <c r="AU12433" s="7"/>
      <c r="AV12433" s="234"/>
      <c r="AX12433" s="7"/>
      <c r="AY12433" s="7"/>
      <c r="AZ12433" s="7"/>
      <c r="BA12433" s="7"/>
      <c r="BB12433" s="7"/>
      <c r="BC12433" s="7"/>
      <c r="BD12433" s="7"/>
      <c r="BG12433" s="7"/>
      <c r="BH12433" s="7"/>
      <c r="BI12433" s="7"/>
      <c r="BJ12433" s="7"/>
      <c r="BK12433" s="7"/>
      <c r="BL12433" s="7"/>
      <c r="BM12433" s="7"/>
      <c r="BP12433" s="7"/>
      <c r="BQ12433" s="7"/>
      <c r="BR12433" s="7"/>
      <c r="BS12433" s="7"/>
      <c r="BT12433" s="7"/>
      <c r="BU12433" s="7"/>
      <c r="BV12433" s="7"/>
      <c r="BW12433" s="7"/>
    </row>
    <row r="12434" spans="43:75" x14ac:dyDescent="0.2">
      <c r="AQ12434" s="7"/>
      <c r="AR12434" s="7"/>
      <c r="AS12434" s="7"/>
      <c r="AT12434" s="7"/>
      <c r="AU12434" s="7"/>
      <c r="AV12434" s="234"/>
      <c r="AX12434" s="7"/>
      <c r="AY12434" s="7"/>
      <c r="AZ12434" s="7"/>
      <c r="BA12434" s="7"/>
      <c r="BB12434" s="7"/>
      <c r="BC12434" s="7"/>
      <c r="BD12434" s="7"/>
      <c r="BG12434" s="7"/>
      <c r="BH12434" s="7"/>
      <c r="BI12434" s="7"/>
      <c r="BJ12434" s="7"/>
      <c r="BK12434" s="7"/>
      <c r="BL12434" s="7"/>
      <c r="BM12434" s="7"/>
      <c r="BP12434" s="7"/>
      <c r="BQ12434" s="7"/>
      <c r="BR12434" s="7"/>
      <c r="BS12434" s="7"/>
      <c r="BT12434" s="7"/>
      <c r="BU12434" s="7"/>
      <c r="BV12434" s="7"/>
      <c r="BW12434" s="7"/>
    </row>
    <row r="12435" spans="43:75" x14ac:dyDescent="0.2">
      <c r="AQ12435" s="7"/>
      <c r="AR12435" s="7"/>
      <c r="AS12435" s="7"/>
      <c r="AT12435" s="7"/>
      <c r="AU12435" s="7"/>
      <c r="AV12435" s="234"/>
      <c r="AX12435" s="7"/>
      <c r="AY12435" s="7"/>
      <c r="AZ12435" s="7"/>
      <c r="BA12435" s="7"/>
      <c r="BB12435" s="7"/>
      <c r="BC12435" s="7"/>
      <c r="BD12435" s="7"/>
      <c r="BG12435" s="7"/>
      <c r="BH12435" s="7"/>
      <c r="BI12435" s="7"/>
      <c r="BJ12435" s="7"/>
      <c r="BK12435" s="7"/>
      <c r="BL12435" s="7"/>
      <c r="BM12435" s="7"/>
      <c r="BP12435" s="7"/>
      <c r="BQ12435" s="7"/>
      <c r="BR12435" s="7"/>
      <c r="BS12435" s="7"/>
      <c r="BT12435" s="7"/>
      <c r="BU12435" s="7"/>
      <c r="BV12435" s="7"/>
      <c r="BW12435" s="7"/>
    </row>
    <row r="12436" spans="43:75" x14ac:dyDescent="0.2">
      <c r="AQ12436" s="7"/>
      <c r="AR12436" s="7"/>
      <c r="AS12436" s="7"/>
      <c r="AT12436" s="7"/>
      <c r="AU12436" s="7"/>
      <c r="AV12436" s="234"/>
      <c r="AX12436" s="7"/>
      <c r="AY12436" s="7"/>
      <c r="AZ12436" s="7"/>
      <c r="BA12436" s="7"/>
      <c r="BB12436" s="7"/>
      <c r="BC12436" s="7"/>
      <c r="BD12436" s="7"/>
      <c r="BG12436" s="7"/>
      <c r="BH12436" s="7"/>
      <c r="BI12436" s="7"/>
      <c r="BJ12436" s="7"/>
      <c r="BK12436" s="7"/>
      <c r="BL12436" s="7"/>
      <c r="BM12436" s="7"/>
      <c r="BP12436" s="7"/>
      <c r="BQ12436" s="7"/>
      <c r="BR12436" s="7"/>
      <c r="BS12436" s="7"/>
      <c r="BT12436" s="7"/>
      <c r="BU12436" s="7"/>
      <c r="BV12436" s="7"/>
      <c r="BW12436" s="7"/>
    </row>
    <row r="12437" spans="43:75" x14ac:dyDescent="0.2">
      <c r="AQ12437" s="7"/>
      <c r="AR12437" s="7"/>
      <c r="AS12437" s="7"/>
      <c r="AT12437" s="7"/>
      <c r="AU12437" s="7"/>
      <c r="AV12437" s="234"/>
      <c r="AX12437" s="7"/>
      <c r="AY12437" s="7"/>
      <c r="AZ12437" s="7"/>
      <c r="BA12437" s="7"/>
      <c r="BB12437" s="7"/>
      <c r="BC12437" s="7"/>
      <c r="BD12437" s="7"/>
      <c r="BG12437" s="7"/>
      <c r="BH12437" s="7"/>
      <c r="BI12437" s="7"/>
      <c r="BJ12437" s="7"/>
      <c r="BK12437" s="7"/>
      <c r="BL12437" s="7"/>
      <c r="BM12437" s="7"/>
      <c r="BP12437" s="7"/>
      <c r="BQ12437" s="7"/>
      <c r="BR12437" s="7"/>
      <c r="BS12437" s="7"/>
      <c r="BT12437" s="7"/>
      <c r="BU12437" s="7"/>
      <c r="BV12437" s="7"/>
      <c r="BW12437" s="7"/>
    </row>
    <row r="12438" spans="43:75" x14ac:dyDescent="0.2">
      <c r="AQ12438" s="7"/>
      <c r="AR12438" s="7"/>
      <c r="AS12438" s="7"/>
      <c r="AT12438" s="7"/>
      <c r="AU12438" s="7"/>
      <c r="AV12438" s="234"/>
      <c r="AX12438" s="7"/>
      <c r="AY12438" s="7"/>
      <c r="AZ12438" s="7"/>
      <c r="BA12438" s="7"/>
      <c r="BB12438" s="7"/>
      <c r="BC12438" s="7"/>
      <c r="BD12438" s="7"/>
      <c r="BG12438" s="7"/>
      <c r="BH12438" s="7"/>
      <c r="BI12438" s="7"/>
      <c r="BJ12438" s="7"/>
      <c r="BK12438" s="7"/>
      <c r="BL12438" s="7"/>
      <c r="BM12438" s="7"/>
      <c r="BP12438" s="7"/>
      <c r="BQ12438" s="7"/>
      <c r="BR12438" s="7"/>
      <c r="BS12438" s="7"/>
      <c r="BT12438" s="7"/>
      <c r="BU12438" s="7"/>
      <c r="BV12438" s="7"/>
      <c r="BW12438" s="7"/>
    </row>
    <row r="12439" spans="43:75" x14ac:dyDescent="0.2">
      <c r="AQ12439" s="7"/>
      <c r="AR12439" s="7"/>
      <c r="AS12439" s="7"/>
      <c r="AT12439" s="7"/>
      <c r="AU12439" s="7"/>
      <c r="AV12439" s="234"/>
      <c r="AX12439" s="7"/>
      <c r="AY12439" s="7"/>
      <c r="AZ12439" s="7"/>
      <c r="BA12439" s="7"/>
      <c r="BB12439" s="7"/>
      <c r="BC12439" s="7"/>
      <c r="BD12439" s="7"/>
      <c r="BG12439" s="7"/>
      <c r="BH12439" s="7"/>
      <c r="BI12439" s="7"/>
      <c r="BJ12439" s="7"/>
      <c r="BK12439" s="7"/>
      <c r="BL12439" s="7"/>
      <c r="BM12439" s="7"/>
      <c r="BP12439" s="7"/>
      <c r="BQ12439" s="7"/>
      <c r="BR12439" s="7"/>
      <c r="BS12439" s="7"/>
      <c r="BT12439" s="7"/>
      <c r="BU12439" s="7"/>
      <c r="BV12439" s="7"/>
      <c r="BW12439" s="7"/>
    </row>
    <row r="12440" spans="43:75" x14ac:dyDescent="0.2">
      <c r="AQ12440" s="7"/>
      <c r="AR12440" s="7"/>
      <c r="AS12440" s="7"/>
      <c r="AT12440" s="7"/>
      <c r="AU12440" s="7"/>
      <c r="AV12440" s="234"/>
      <c r="AX12440" s="7"/>
      <c r="AY12440" s="7"/>
      <c r="AZ12440" s="7"/>
      <c r="BA12440" s="7"/>
      <c r="BB12440" s="7"/>
      <c r="BC12440" s="7"/>
      <c r="BD12440" s="7"/>
      <c r="BG12440" s="7"/>
      <c r="BH12440" s="7"/>
      <c r="BI12440" s="7"/>
      <c r="BJ12440" s="7"/>
      <c r="BK12440" s="7"/>
      <c r="BL12440" s="7"/>
      <c r="BM12440" s="7"/>
      <c r="BP12440" s="7"/>
      <c r="BQ12440" s="7"/>
      <c r="BR12440" s="7"/>
      <c r="BS12440" s="7"/>
      <c r="BT12440" s="7"/>
      <c r="BU12440" s="7"/>
      <c r="BV12440" s="7"/>
      <c r="BW12440" s="7"/>
    </row>
    <row r="12441" spans="43:75" x14ac:dyDescent="0.2">
      <c r="AQ12441" s="7"/>
      <c r="AR12441" s="7"/>
      <c r="AS12441" s="7"/>
      <c r="AT12441" s="7"/>
      <c r="AU12441" s="7"/>
      <c r="AV12441" s="234"/>
      <c r="AX12441" s="7"/>
      <c r="AY12441" s="7"/>
      <c r="AZ12441" s="7"/>
      <c r="BA12441" s="7"/>
      <c r="BB12441" s="7"/>
      <c r="BC12441" s="7"/>
      <c r="BD12441" s="7"/>
      <c r="BG12441" s="7"/>
      <c r="BH12441" s="7"/>
      <c r="BI12441" s="7"/>
      <c r="BJ12441" s="7"/>
      <c r="BK12441" s="7"/>
      <c r="BL12441" s="7"/>
      <c r="BM12441" s="7"/>
      <c r="BP12441" s="7"/>
      <c r="BQ12441" s="7"/>
      <c r="BR12441" s="7"/>
      <c r="BS12441" s="7"/>
      <c r="BT12441" s="7"/>
      <c r="BU12441" s="7"/>
      <c r="BV12441" s="7"/>
      <c r="BW12441" s="7"/>
    </row>
    <row r="12442" spans="43:75" x14ac:dyDescent="0.2">
      <c r="AQ12442" s="7"/>
      <c r="AR12442" s="7"/>
      <c r="AS12442" s="7"/>
      <c r="AT12442" s="7"/>
      <c r="AU12442" s="7"/>
      <c r="AV12442" s="234"/>
      <c r="AX12442" s="7"/>
      <c r="AY12442" s="7"/>
      <c r="AZ12442" s="7"/>
      <c r="BA12442" s="7"/>
      <c r="BB12442" s="7"/>
      <c r="BC12442" s="7"/>
      <c r="BD12442" s="7"/>
      <c r="BG12442" s="7"/>
      <c r="BH12442" s="7"/>
      <c r="BI12442" s="7"/>
      <c r="BJ12442" s="7"/>
      <c r="BK12442" s="7"/>
      <c r="BL12442" s="7"/>
      <c r="BM12442" s="7"/>
      <c r="BP12442" s="7"/>
      <c r="BQ12442" s="7"/>
      <c r="BR12442" s="7"/>
      <c r="BS12442" s="7"/>
      <c r="BT12442" s="7"/>
      <c r="BU12442" s="7"/>
      <c r="BV12442" s="7"/>
      <c r="BW12442" s="7"/>
    </row>
    <row r="12443" spans="43:75" x14ac:dyDescent="0.2">
      <c r="AQ12443" s="7"/>
      <c r="AR12443" s="7"/>
      <c r="AS12443" s="7"/>
      <c r="AT12443" s="7"/>
      <c r="AU12443" s="7"/>
      <c r="AV12443" s="234"/>
      <c r="AX12443" s="7"/>
      <c r="AY12443" s="7"/>
      <c r="AZ12443" s="7"/>
      <c r="BA12443" s="7"/>
      <c r="BB12443" s="7"/>
      <c r="BC12443" s="7"/>
      <c r="BD12443" s="7"/>
      <c r="BG12443" s="7"/>
      <c r="BH12443" s="7"/>
      <c r="BI12443" s="7"/>
      <c r="BJ12443" s="7"/>
      <c r="BK12443" s="7"/>
      <c r="BL12443" s="7"/>
      <c r="BM12443" s="7"/>
      <c r="BP12443" s="7"/>
      <c r="BQ12443" s="7"/>
      <c r="BR12443" s="7"/>
      <c r="BS12443" s="7"/>
      <c r="BT12443" s="7"/>
      <c r="BU12443" s="7"/>
      <c r="BV12443" s="7"/>
      <c r="BW12443" s="7"/>
    </row>
    <row r="12444" spans="43:75" x14ac:dyDescent="0.2">
      <c r="AQ12444" s="7"/>
      <c r="AR12444" s="7"/>
      <c r="AS12444" s="7"/>
      <c r="AT12444" s="7"/>
      <c r="AU12444" s="7"/>
      <c r="AV12444" s="234"/>
      <c r="AX12444" s="7"/>
      <c r="AY12444" s="7"/>
      <c r="AZ12444" s="7"/>
      <c r="BA12444" s="7"/>
      <c r="BB12444" s="7"/>
      <c r="BC12444" s="7"/>
      <c r="BD12444" s="7"/>
      <c r="BG12444" s="7"/>
      <c r="BH12444" s="7"/>
      <c r="BI12444" s="7"/>
      <c r="BJ12444" s="7"/>
      <c r="BK12444" s="7"/>
      <c r="BL12444" s="7"/>
      <c r="BM12444" s="7"/>
      <c r="BP12444" s="7"/>
      <c r="BQ12444" s="7"/>
      <c r="BR12444" s="7"/>
      <c r="BS12444" s="7"/>
      <c r="BT12444" s="7"/>
      <c r="BU12444" s="7"/>
      <c r="BV12444" s="7"/>
      <c r="BW12444" s="7"/>
    </row>
    <row r="12445" spans="43:75" x14ac:dyDescent="0.2">
      <c r="AQ12445" s="7"/>
      <c r="AR12445" s="7"/>
      <c r="AS12445" s="7"/>
      <c r="AT12445" s="7"/>
      <c r="AU12445" s="7"/>
      <c r="AV12445" s="234"/>
      <c r="AX12445" s="7"/>
      <c r="AY12445" s="7"/>
      <c r="AZ12445" s="7"/>
      <c r="BA12445" s="7"/>
      <c r="BB12445" s="7"/>
      <c r="BC12445" s="7"/>
      <c r="BD12445" s="7"/>
      <c r="BG12445" s="7"/>
      <c r="BH12445" s="7"/>
      <c r="BI12445" s="7"/>
      <c r="BJ12445" s="7"/>
      <c r="BK12445" s="7"/>
      <c r="BL12445" s="7"/>
      <c r="BM12445" s="7"/>
      <c r="BP12445" s="7"/>
      <c r="BQ12445" s="7"/>
      <c r="BR12445" s="7"/>
      <c r="BS12445" s="7"/>
      <c r="BT12445" s="7"/>
      <c r="BU12445" s="7"/>
      <c r="BV12445" s="7"/>
      <c r="BW12445" s="7"/>
    </row>
    <row r="12446" spans="43:75" x14ac:dyDescent="0.2">
      <c r="AQ12446" s="7"/>
      <c r="AR12446" s="7"/>
      <c r="AS12446" s="7"/>
      <c r="AT12446" s="7"/>
      <c r="AU12446" s="7"/>
      <c r="AV12446" s="234"/>
      <c r="AX12446" s="7"/>
      <c r="AY12446" s="7"/>
      <c r="AZ12446" s="7"/>
      <c r="BA12446" s="7"/>
      <c r="BB12446" s="7"/>
      <c r="BC12446" s="7"/>
      <c r="BD12446" s="7"/>
      <c r="BG12446" s="7"/>
      <c r="BH12446" s="7"/>
      <c r="BI12446" s="7"/>
      <c r="BJ12446" s="7"/>
      <c r="BK12446" s="7"/>
      <c r="BL12446" s="7"/>
      <c r="BM12446" s="7"/>
      <c r="BP12446" s="7"/>
      <c r="BQ12446" s="7"/>
      <c r="BR12446" s="7"/>
      <c r="BS12446" s="7"/>
      <c r="BT12446" s="7"/>
      <c r="BU12446" s="7"/>
      <c r="BV12446" s="7"/>
      <c r="BW12446" s="7"/>
    </row>
    <row r="12447" spans="43:75" x14ac:dyDescent="0.2">
      <c r="AQ12447" s="7"/>
      <c r="AR12447" s="7"/>
      <c r="AS12447" s="7"/>
      <c r="AT12447" s="7"/>
      <c r="AU12447" s="7"/>
      <c r="AV12447" s="234"/>
      <c r="AX12447" s="7"/>
      <c r="AY12447" s="7"/>
      <c r="AZ12447" s="7"/>
      <c r="BA12447" s="7"/>
      <c r="BB12447" s="7"/>
      <c r="BC12447" s="7"/>
      <c r="BD12447" s="7"/>
      <c r="BG12447" s="7"/>
      <c r="BH12447" s="7"/>
      <c r="BI12447" s="7"/>
      <c r="BJ12447" s="7"/>
      <c r="BK12447" s="7"/>
      <c r="BL12447" s="7"/>
      <c r="BM12447" s="7"/>
      <c r="BP12447" s="7"/>
      <c r="BQ12447" s="7"/>
      <c r="BR12447" s="7"/>
      <c r="BS12447" s="7"/>
      <c r="BT12447" s="7"/>
      <c r="BU12447" s="7"/>
      <c r="BV12447" s="7"/>
      <c r="BW12447" s="7"/>
    </row>
    <row r="12448" spans="43:75" x14ac:dyDescent="0.2">
      <c r="AQ12448" s="7"/>
      <c r="AR12448" s="7"/>
      <c r="AS12448" s="7"/>
      <c r="AT12448" s="7"/>
      <c r="AU12448" s="7"/>
      <c r="AV12448" s="234"/>
      <c r="AX12448" s="7"/>
      <c r="AY12448" s="7"/>
      <c r="AZ12448" s="7"/>
      <c r="BA12448" s="7"/>
      <c r="BB12448" s="7"/>
      <c r="BC12448" s="7"/>
      <c r="BD12448" s="7"/>
      <c r="BG12448" s="7"/>
      <c r="BH12448" s="7"/>
      <c r="BI12448" s="7"/>
      <c r="BJ12448" s="7"/>
      <c r="BK12448" s="7"/>
      <c r="BL12448" s="7"/>
      <c r="BM12448" s="7"/>
      <c r="BP12448" s="7"/>
      <c r="BQ12448" s="7"/>
      <c r="BR12448" s="7"/>
      <c r="BS12448" s="7"/>
      <c r="BT12448" s="7"/>
      <c r="BU12448" s="7"/>
      <c r="BV12448" s="7"/>
      <c r="BW12448" s="7"/>
    </row>
    <row r="12449" spans="43:75" x14ac:dyDescent="0.2">
      <c r="AQ12449" s="7"/>
      <c r="AR12449" s="7"/>
      <c r="AS12449" s="7"/>
      <c r="AT12449" s="7"/>
      <c r="AU12449" s="7"/>
      <c r="AV12449" s="234"/>
      <c r="AX12449" s="7"/>
      <c r="AY12449" s="7"/>
      <c r="AZ12449" s="7"/>
      <c r="BA12449" s="7"/>
      <c r="BB12449" s="7"/>
      <c r="BC12449" s="7"/>
      <c r="BD12449" s="7"/>
      <c r="BG12449" s="7"/>
      <c r="BH12449" s="7"/>
      <c r="BI12449" s="7"/>
      <c r="BJ12449" s="7"/>
      <c r="BK12449" s="7"/>
      <c r="BL12449" s="7"/>
      <c r="BM12449" s="7"/>
      <c r="BP12449" s="7"/>
      <c r="BQ12449" s="7"/>
      <c r="BR12449" s="7"/>
      <c r="BS12449" s="7"/>
      <c r="BT12449" s="7"/>
      <c r="BU12449" s="7"/>
      <c r="BV12449" s="7"/>
      <c r="BW12449" s="7"/>
    </row>
    <row r="12450" spans="43:75" x14ac:dyDescent="0.2">
      <c r="AQ12450" s="7"/>
      <c r="AR12450" s="7"/>
      <c r="AS12450" s="7"/>
      <c r="AT12450" s="7"/>
      <c r="AU12450" s="7"/>
      <c r="AV12450" s="234"/>
      <c r="AX12450" s="7"/>
      <c r="AY12450" s="7"/>
      <c r="AZ12450" s="7"/>
      <c r="BA12450" s="7"/>
      <c r="BB12450" s="7"/>
      <c r="BC12450" s="7"/>
      <c r="BD12450" s="7"/>
      <c r="BG12450" s="7"/>
      <c r="BH12450" s="7"/>
      <c r="BI12450" s="7"/>
      <c r="BJ12450" s="7"/>
      <c r="BK12450" s="7"/>
      <c r="BL12450" s="7"/>
      <c r="BM12450" s="7"/>
      <c r="BP12450" s="7"/>
      <c r="BQ12450" s="7"/>
      <c r="BR12450" s="7"/>
      <c r="BS12450" s="7"/>
      <c r="BT12450" s="7"/>
      <c r="BU12450" s="7"/>
      <c r="BV12450" s="7"/>
      <c r="BW12450" s="7"/>
    </row>
    <row r="12451" spans="43:75" x14ac:dyDescent="0.2">
      <c r="AQ12451" s="7"/>
      <c r="AR12451" s="7"/>
      <c r="AS12451" s="7"/>
      <c r="AT12451" s="7"/>
      <c r="AU12451" s="7"/>
      <c r="AV12451" s="234"/>
      <c r="AX12451" s="7"/>
      <c r="AY12451" s="7"/>
      <c r="AZ12451" s="7"/>
      <c r="BA12451" s="7"/>
      <c r="BB12451" s="7"/>
      <c r="BC12451" s="7"/>
      <c r="BD12451" s="7"/>
      <c r="BG12451" s="7"/>
      <c r="BH12451" s="7"/>
      <c r="BI12451" s="7"/>
      <c r="BJ12451" s="7"/>
      <c r="BK12451" s="7"/>
      <c r="BL12451" s="7"/>
      <c r="BM12451" s="7"/>
      <c r="BP12451" s="7"/>
      <c r="BQ12451" s="7"/>
      <c r="BR12451" s="7"/>
      <c r="BS12451" s="7"/>
      <c r="BT12451" s="7"/>
      <c r="BU12451" s="7"/>
      <c r="BV12451" s="7"/>
      <c r="BW12451" s="7"/>
    </row>
    <row r="12452" spans="43:75" x14ac:dyDescent="0.2">
      <c r="AQ12452" s="7"/>
      <c r="AR12452" s="7"/>
      <c r="AS12452" s="7"/>
      <c r="AT12452" s="7"/>
      <c r="AU12452" s="7"/>
      <c r="AV12452" s="234"/>
      <c r="AX12452" s="7"/>
      <c r="AY12452" s="7"/>
      <c r="AZ12452" s="7"/>
      <c r="BA12452" s="7"/>
      <c r="BB12452" s="7"/>
      <c r="BC12452" s="7"/>
      <c r="BD12452" s="7"/>
      <c r="BG12452" s="7"/>
      <c r="BH12452" s="7"/>
      <c r="BI12452" s="7"/>
      <c r="BJ12452" s="7"/>
      <c r="BK12452" s="7"/>
      <c r="BL12452" s="7"/>
      <c r="BM12452" s="7"/>
      <c r="BP12452" s="7"/>
      <c r="BQ12452" s="7"/>
      <c r="BR12452" s="7"/>
      <c r="BS12452" s="7"/>
      <c r="BT12452" s="7"/>
      <c r="BU12452" s="7"/>
      <c r="BV12452" s="7"/>
      <c r="BW12452" s="7"/>
    </row>
    <row r="12453" spans="43:75" x14ac:dyDescent="0.2">
      <c r="AQ12453" s="7"/>
      <c r="AR12453" s="7"/>
      <c r="AS12453" s="7"/>
      <c r="AT12453" s="7"/>
      <c r="AU12453" s="7"/>
      <c r="AV12453" s="234"/>
      <c r="AX12453" s="7"/>
      <c r="AY12453" s="7"/>
      <c r="AZ12453" s="7"/>
      <c r="BA12453" s="7"/>
      <c r="BB12453" s="7"/>
      <c r="BC12453" s="7"/>
      <c r="BD12453" s="7"/>
      <c r="BG12453" s="7"/>
      <c r="BH12453" s="7"/>
      <c r="BI12453" s="7"/>
      <c r="BJ12453" s="7"/>
      <c r="BK12453" s="7"/>
      <c r="BL12453" s="7"/>
      <c r="BM12453" s="7"/>
      <c r="BP12453" s="7"/>
      <c r="BQ12453" s="7"/>
      <c r="BR12453" s="7"/>
      <c r="BS12453" s="7"/>
      <c r="BT12453" s="7"/>
      <c r="BU12453" s="7"/>
      <c r="BV12453" s="7"/>
      <c r="BW12453" s="7"/>
    </row>
    <row r="12454" spans="43:75" x14ac:dyDescent="0.2">
      <c r="AQ12454" s="7"/>
      <c r="AR12454" s="7"/>
      <c r="AS12454" s="7"/>
      <c r="AT12454" s="7"/>
      <c r="AU12454" s="7"/>
      <c r="AV12454" s="234"/>
      <c r="AX12454" s="7"/>
      <c r="AY12454" s="7"/>
      <c r="AZ12454" s="7"/>
      <c r="BA12454" s="7"/>
      <c r="BB12454" s="7"/>
      <c r="BC12454" s="7"/>
      <c r="BD12454" s="7"/>
      <c r="BG12454" s="7"/>
      <c r="BH12454" s="7"/>
      <c r="BI12454" s="7"/>
      <c r="BJ12454" s="7"/>
      <c r="BK12454" s="7"/>
      <c r="BL12454" s="7"/>
      <c r="BM12454" s="7"/>
      <c r="BP12454" s="7"/>
      <c r="BQ12454" s="7"/>
      <c r="BR12454" s="7"/>
      <c r="BS12454" s="7"/>
      <c r="BT12454" s="7"/>
      <c r="BU12454" s="7"/>
      <c r="BV12454" s="7"/>
      <c r="BW12454" s="7"/>
    </row>
    <row r="12455" spans="43:75" x14ac:dyDescent="0.2">
      <c r="AQ12455" s="7"/>
      <c r="AR12455" s="7"/>
      <c r="AS12455" s="7"/>
      <c r="AT12455" s="7"/>
      <c r="AU12455" s="7"/>
      <c r="AV12455" s="234"/>
      <c r="AX12455" s="7"/>
      <c r="AY12455" s="7"/>
      <c r="AZ12455" s="7"/>
      <c r="BA12455" s="7"/>
      <c r="BB12455" s="7"/>
      <c r="BC12455" s="7"/>
      <c r="BD12455" s="7"/>
      <c r="BG12455" s="7"/>
      <c r="BH12455" s="7"/>
      <c r="BI12455" s="7"/>
      <c r="BJ12455" s="7"/>
      <c r="BK12455" s="7"/>
      <c r="BL12455" s="7"/>
      <c r="BM12455" s="7"/>
      <c r="BP12455" s="7"/>
      <c r="BQ12455" s="7"/>
      <c r="BR12455" s="7"/>
      <c r="BS12455" s="7"/>
      <c r="BT12455" s="7"/>
      <c r="BU12455" s="7"/>
      <c r="BV12455" s="7"/>
      <c r="BW12455" s="7"/>
    </row>
    <row r="12456" spans="43:75" x14ac:dyDescent="0.2">
      <c r="AQ12456" s="7"/>
      <c r="AR12456" s="7"/>
      <c r="AS12456" s="7"/>
      <c r="AT12456" s="7"/>
      <c r="AU12456" s="7"/>
      <c r="AV12456" s="234"/>
      <c r="AX12456" s="7"/>
      <c r="AY12456" s="7"/>
      <c r="AZ12456" s="7"/>
      <c r="BA12456" s="7"/>
      <c r="BB12456" s="7"/>
      <c r="BC12456" s="7"/>
      <c r="BD12456" s="7"/>
      <c r="BG12456" s="7"/>
      <c r="BH12456" s="7"/>
      <c r="BI12456" s="7"/>
      <c r="BJ12456" s="7"/>
      <c r="BK12456" s="7"/>
      <c r="BL12456" s="7"/>
      <c r="BM12456" s="7"/>
      <c r="BP12456" s="7"/>
      <c r="BQ12456" s="7"/>
      <c r="BR12456" s="7"/>
      <c r="BS12456" s="7"/>
      <c r="BT12456" s="7"/>
      <c r="BU12456" s="7"/>
      <c r="BV12456" s="7"/>
      <c r="BW12456" s="7"/>
    </row>
    <row r="12457" spans="43:75" x14ac:dyDescent="0.2">
      <c r="AQ12457" s="7"/>
      <c r="AR12457" s="7"/>
      <c r="AS12457" s="7"/>
      <c r="AT12457" s="7"/>
      <c r="AU12457" s="7"/>
      <c r="AV12457" s="234"/>
      <c r="AX12457" s="7"/>
      <c r="AY12457" s="7"/>
      <c r="AZ12457" s="7"/>
      <c r="BA12457" s="7"/>
      <c r="BB12457" s="7"/>
      <c r="BC12457" s="7"/>
      <c r="BD12457" s="7"/>
      <c r="BG12457" s="7"/>
      <c r="BH12457" s="7"/>
      <c r="BI12457" s="7"/>
      <c r="BJ12457" s="7"/>
      <c r="BK12457" s="7"/>
      <c r="BL12457" s="7"/>
      <c r="BM12457" s="7"/>
      <c r="BP12457" s="7"/>
      <c r="BQ12457" s="7"/>
      <c r="BR12457" s="7"/>
      <c r="BS12457" s="7"/>
      <c r="BT12457" s="7"/>
      <c r="BU12457" s="7"/>
      <c r="BV12457" s="7"/>
      <c r="BW12457" s="7"/>
    </row>
    <row r="12458" spans="43:75" x14ac:dyDescent="0.2">
      <c r="AQ12458" s="7"/>
      <c r="AR12458" s="7"/>
      <c r="AS12458" s="7"/>
      <c r="AT12458" s="7"/>
      <c r="AU12458" s="7"/>
      <c r="AV12458" s="234"/>
      <c r="AX12458" s="7"/>
      <c r="AY12458" s="7"/>
      <c r="AZ12458" s="7"/>
      <c r="BA12458" s="7"/>
      <c r="BB12458" s="7"/>
      <c r="BC12458" s="7"/>
      <c r="BD12458" s="7"/>
      <c r="BG12458" s="7"/>
      <c r="BH12458" s="7"/>
      <c r="BI12458" s="7"/>
      <c r="BJ12458" s="7"/>
      <c r="BK12458" s="7"/>
      <c r="BL12458" s="7"/>
      <c r="BM12458" s="7"/>
      <c r="BP12458" s="7"/>
      <c r="BQ12458" s="7"/>
      <c r="BR12458" s="7"/>
      <c r="BS12458" s="7"/>
      <c r="BT12458" s="7"/>
      <c r="BU12458" s="7"/>
      <c r="BV12458" s="7"/>
      <c r="BW12458" s="7"/>
    </row>
    <row r="12459" spans="43:75" x14ac:dyDescent="0.2">
      <c r="AQ12459" s="7"/>
      <c r="AR12459" s="7"/>
      <c r="AS12459" s="7"/>
      <c r="AT12459" s="7"/>
      <c r="AU12459" s="7"/>
      <c r="AV12459" s="234"/>
      <c r="AX12459" s="7"/>
      <c r="AY12459" s="7"/>
      <c r="AZ12459" s="7"/>
      <c r="BA12459" s="7"/>
      <c r="BB12459" s="7"/>
      <c r="BC12459" s="7"/>
      <c r="BD12459" s="7"/>
      <c r="BG12459" s="7"/>
      <c r="BH12459" s="7"/>
      <c r="BI12459" s="7"/>
      <c r="BJ12459" s="7"/>
      <c r="BK12459" s="7"/>
      <c r="BL12459" s="7"/>
      <c r="BM12459" s="7"/>
      <c r="BP12459" s="7"/>
      <c r="BQ12459" s="7"/>
      <c r="BR12459" s="7"/>
      <c r="BS12459" s="7"/>
      <c r="BT12459" s="7"/>
      <c r="BU12459" s="7"/>
      <c r="BV12459" s="7"/>
      <c r="BW12459" s="7"/>
    </row>
    <row r="12460" spans="43:75" x14ac:dyDescent="0.2">
      <c r="AQ12460" s="7"/>
      <c r="AR12460" s="7"/>
      <c r="AS12460" s="7"/>
      <c r="AT12460" s="7"/>
      <c r="AU12460" s="7"/>
      <c r="AV12460" s="234"/>
      <c r="AX12460" s="7"/>
      <c r="AY12460" s="7"/>
      <c r="AZ12460" s="7"/>
      <c r="BA12460" s="7"/>
      <c r="BB12460" s="7"/>
      <c r="BC12460" s="7"/>
      <c r="BD12460" s="7"/>
      <c r="BG12460" s="7"/>
      <c r="BH12460" s="7"/>
      <c r="BI12460" s="7"/>
      <c r="BJ12460" s="7"/>
      <c r="BK12460" s="7"/>
      <c r="BL12460" s="7"/>
      <c r="BM12460" s="7"/>
      <c r="BP12460" s="7"/>
      <c r="BQ12460" s="7"/>
      <c r="BR12460" s="7"/>
      <c r="BS12460" s="7"/>
      <c r="BT12460" s="7"/>
      <c r="BU12460" s="7"/>
      <c r="BV12460" s="7"/>
      <c r="BW12460" s="7"/>
    </row>
    <row r="12461" spans="43:75" x14ac:dyDescent="0.2">
      <c r="AQ12461" s="7"/>
      <c r="AR12461" s="7"/>
      <c r="AS12461" s="7"/>
      <c r="AT12461" s="7"/>
      <c r="AU12461" s="7"/>
      <c r="AV12461" s="234"/>
      <c r="AX12461" s="7"/>
      <c r="AY12461" s="7"/>
      <c r="AZ12461" s="7"/>
      <c r="BA12461" s="7"/>
      <c r="BB12461" s="7"/>
      <c r="BC12461" s="7"/>
      <c r="BD12461" s="7"/>
      <c r="BG12461" s="7"/>
      <c r="BH12461" s="7"/>
      <c r="BI12461" s="7"/>
      <c r="BJ12461" s="7"/>
      <c r="BK12461" s="7"/>
      <c r="BL12461" s="7"/>
      <c r="BM12461" s="7"/>
      <c r="BP12461" s="7"/>
      <c r="BQ12461" s="7"/>
      <c r="BR12461" s="7"/>
      <c r="BS12461" s="7"/>
      <c r="BT12461" s="7"/>
      <c r="BU12461" s="7"/>
      <c r="BV12461" s="7"/>
      <c r="BW12461" s="7"/>
    </row>
    <row r="12462" spans="43:75" x14ac:dyDescent="0.2">
      <c r="AQ12462" s="7"/>
      <c r="AR12462" s="7"/>
      <c r="AS12462" s="7"/>
      <c r="AT12462" s="7"/>
      <c r="AU12462" s="7"/>
      <c r="AV12462" s="234"/>
      <c r="AX12462" s="7"/>
      <c r="AY12462" s="7"/>
      <c r="AZ12462" s="7"/>
      <c r="BA12462" s="7"/>
      <c r="BB12462" s="7"/>
      <c r="BC12462" s="7"/>
      <c r="BD12462" s="7"/>
      <c r="BG12462" s="7"/>
      <c r="BH12462" s="7"/>
      <c r="BI12462" s="7"/>
      <c r="BJ12462" s="7"/>
      <c r="BK12462" s="7"/>
      <c r="BL12462" s="7"/>
      <c r="BM12462" s="7"/>
      <c r="BP12462" s="7"/>
      <c r="BQ12462" s="7"/>
      <c r="BR12462" s="7"/>
      <c r="BS12462" s="7"/>
      <c r="BT12462" s="7"/>
      <c r="BU12462" s="7"/>
      <c r="BV12462" s="7"/>
      <c r="BW12462" s="7"/>
    </row>
    <row r="12463" spans="43:75" x14ac:dyDescent="0.2">
      <c r="AQ12463" s="7"/>
      <c r="AR12463" s="7"/>
      <c r="AS12463" s="7"/>
      <c r="AT12463" s="7"/>
      <c r="AU12463" s="7"/>
      <c r="AV12463" s="234"/>
      <c r="AX12463" s="7"/>
      <c r="AY12463" s="7"/>
      <c r="AZ12463" s="7"/>
      <c r="BA12463" s="7"/>
      <c r="BB12463" s="7"/>
      <c r="BC12463" s="7"/>
      <c r="BD12463" s="7"/>
      <c r="BG12463" s="7"/>
      <c r="BH12463" s="7"/>
      <c r="BI12463" s="7"/>
      <c r="BJ12463" s="7"/>
      <c r="BK12463" s="7"/>
      <c r="BL12463" s="7"/>
      <c r="BM12463" s="7"/>
      <c r="BP12463" s="7"/>
      <c r="BQ12463" s="7"/>
      <c r="BR12463" s="7"/>
      <c r="BS12463" s="7"/>
      <c r="BT12463" s="7"/>
      <c r="BU12463" s="7"/>
      <c r="BV12463" s="7"/>
      <c r="BW12463" s="7"/>
    </row>
    <row r="12464" spans="43:75" x14ac:dyDescent="0.2">
      <c r="AQ12464" s="7"/>
      <c r="AR12464" s="7"/>
      <c r="AS12464" s="7"/>
      <c r="AT12464" s="7"/>
      <c r="AU12464" s="7"/>
      <c r="AV12464" s="234"/>
      <c r="AX12464" s="7"/>
      <c r="AY12464" s="7"/>
      <c r="AZ12464" s="7"/>
      <c r="BA12464" s="7"/>
      <c r="BB12464" s="7"/>
      <c r="BC12464" s="7"/>
      <c r="BD12464" s="7"/>
      <c r="BG12464" s="7"/>
      <c r="BH12464" s="7"/>
      <c r="BI12464" s="7"/>
      <c r="BJ12464" s="7"/>
      <c r="BK12464" s="7"/>
      <c r="BL12464" s="7"/>
      <c r="BM12464" s="7"/>
      <c r="BP12464" s="7"/>
      <c r="BQ12464" s="7"/>
      <c r="BR12464" s="7"/>
      <c r="BS12464" s="7"/>
      <c r="BT12464" s="7"/>
      <c r="BU12464" s="7"/>
      <c r="BV12464" s="7"/>
      <c r="BW12464" s="7"/>
    </row>
    <row r="12465" spans="43:75" x14ac:dyDescent="0.2">
      <c r="AQ12465" s="7"/>
      <c r="AR12465" s="7"/>
      <c r="AS12465" s="7"/>
      <c r="AT12465" s="7"/>
      <c r="AU12465" s="7"/>
      <c r="AV12465" s="234"/>
      <c r="AX12465" s="7"/>
      <c r="AY12465" s="7"/>
      <c r="AZ12465" s="7"/>
      <c r="BA12465" s="7"/>
      <c r="BB12465" s="7"/>
      <c r="BC12465" s="7"/>
      <c r="BD12465" s="7"/>
      <c r="BG12465" s="7"/>
      <c r="BH12465" s="7"/>
      <c r="BI12465" s="7"/>
      <c r="BJ12465" s="7"/>
      <c r="BK12465" s="7"/>
      <c r="BL12465" s="7"/>
      <c r="BM12465" s="7"/>
      <c r="BP12465" s="7"/>
      <c r="BQ12465" s="7"/>
      <c r="BR12465" s="7"/>
      <c r="BS12465" s="7"/>
      <c r="BT12465" s="7"/>
      <c r="BU12465" s="7"/>
      <c r="BV12465" s="7"/>
      <c r="BW12465" s="7"/>
    </row>
    <row r="12466" spans="43:75" x14ac:dyDescent="0.2">
      <c r="AQ12466" s="7"/>
      <c r="AR12466" s="7"/>
      <c r="AS12466" s="7"/>
      <c r="AT12466" s="7"/>
      <c r="AU12466" s="7"/>
      <c r="AV12466" s="234"/>
      <c r="AX12466" s="7"/>
      <c r="AY12466" s="7"/>
      <c r="AZ12466" s="7"/>
      <c r="BA12466" s="7"/>
      <c r="BB12466" s="7"/>
      <c r="BC12466" s="7"/>
      <c r="BD12466" s="7"/>
      <c r="BG12466" s="7"/>
      <c r="BH12466" s="7"/>
      <c r="BI12466" s="7"/>
      <c r="BJ12466" s="7"/>
      <c r="BK12466" s="7"/>
      <c r="BL12466" s="7"/>
      <c r="BM12466" s="7"/>
      <c r="BP12466" s="7"/>
      <c r="BQ12466" s="7"/>
      <c r="BR12466" s="7"/>
      <c r="BS12466" s="7"/>
      <c r="BT12466" s="7"/>
      <c r="BU12466" s="7"/>
      <c r="BV12466" s="7"/>
      <c r="BW12466" s="7"/>
    </row>
    <row r="12467" spans="43:75" x14ac:dyDescent="0.2">
      <c r="AQ12467" s="7"/>
      <c r="AR12467" s="7"/>
      <c r="AS12467" s="7"/>
      <c r="AT12467" s="7"/>
      <c r="AU12467" s="7"/>
      <c r="AV12467" s="234"/>
      <c r="AX12467" s="7"/>
      <c r="AY12467" s="7"/>
      <c r="AZ12467" s="7"/>
      <c r="BA12467" s="7"/>
      <c r="BB12467" s="7"/>
      <c r="BC12467" s="7"/>
      <c r="BD12467" s="7"/>
      <c r="BG12467" s="7"/>
      <c r="BH12467" s="7"/>
      <c r="BI12467" s="7"/>
      <c r="BJ12467" s="7"/>
      <c r="BK12467" s="7"/>
      <c r="BL12467" s="7"/>
      <c r="BM12467" s="7"/>
      <c r="BP12467" s="7"/>
      <c r="BQ12467" s="7"/>
      <c r="BR12467" s="7"/>
      <c r="BS12467" s="7"/>
      <c r="BT12467" s="7"/>
      <c r="BU12467" s="7"/>
      <c r="BV12467" s="7"/>
      <c r="BW12467" s="7"/>
    </row>
    <row r="12468" spans="43:75" x14ac:dyDescent="0.2">
      <c r="AQ12468" s="7"/>
      <c r="AR12468" s="7"/>
      <c r="AS12468" s="7"/>
      <c r="AT12468" s="7"/>
      <c r="AU12468" s="7"/>
      <c r="AV12468" s="234"/>
      <c r="AX12468" s="7"/>
      <c r="AY12468" s="7"/>
      <c r="AZ12468" s="7"/>
      <c r="BA12468" s="7"/>
      <c r="BB12468" s="7"/>
      <c r="BC12468" s="7"/>
      <c r="BD12468" s="7"/>
      <c r="BG12468" s="7"/>
      <c r="BH12468" s="7"/>
      <c r="BI12468" s="7"/>
      <c r="BJ12468" s="7"/>
      <c r="BK12468" s="7"/>
      <c r="BL12468" s="7"/>
      <c r="BM12468" s="7"/>
      <c r="BP12468" s="7"/>
      <c r="BQ12468" s="7"/>
      <c r="BR12468" s="7"/>
      <c r="BS12468" s="7"/>
      <c r="BT12468" s="7"/>
      <c r="BU12468" s="7"/>
      <c r="BV12468" s="7"/>
      <c r="BW12468" s="7"/>
    </row>
    <row r="12469" spans="43:75" x14ac:dyDescent="0.2">
      <c r="AQ12469" s="7"/>
      <c r="AR12469" s="7"/>
      <c r="AS12469" s="7"/>
      <c r="AT12469" s="7"/>
      <c r="AU12469" s="7"/>
      <c r="AV12469" s="234"/>
      <c r="AX12469" s="7"/>
      <c r="AY12469" s="7"/>
      <c r="AZ12469" s="7"/>
      <c r="BA12469" s="7"/>
      <c r="BB12469" s="7"/>
      <c r="BC12469" s="7"/>
      <c r="BD12469" s="7"/>
      <c r="BG12469" s="7"/>
      <c r="BH12469" s="7"/>
      <c r="BI12469" s="7"/>
      <c r="BJ12469" s="7"/>
      <c r="BK12469" s="7"/>
      <c r="BL12469" s="7"/>
      <c r="BM12469" s="7"/>
      <c r="BP12469" s="7"/>
      <c r="BQ12469" s="7"/>
      <c r="BR12469" s="7"/>
      <c r="BS12469" s="7"/>
      <c r="BT12469" s="7"/>
      <c r="BU12469" s="7"/>
      <c r="BV12469" s="7"/>
      <c r="BW12469" s="7"/>
    </row>
    <row r="12470" spans="43:75" x14ac:dyDescent="0.2">
      <c r="AQ12470" s="7"/>
      <c r="AR12470" s="7"/>
      <c r="AS12470" s="7"/>
      <c r="AT12470" s="7"/>
      <c r="AU12470" s="7"/>
      <c r="AV12470" s="234"/>
      <c r="AX12470" s="7"/>
      <c r="AY12470" s="7"/>
      <c r="AZ12470" s="7"/>
      <c r="BA12470" s="7"/>
      <c r="BB12470" s="7"/>
      <c r="BC12470" s="7"/>
      <c r="BD12470" s="7"/>
      <c r="BG12470" s="7"/>
      <c r="BH12470" s="7"/>
      <c r="BI12470" s="7"/>
      <c r="BJ12470" s="7"/>
      <c r="BK12470" s="7"/>
      <c r="BL12470" s="7"/>
      <c r="BM12470" s="7"/>
      <c r="BP12470" s="7"/>
      <c r="BQ12470" s="7"/>
      <c r="BR12470" s="7"/>
      <c r="BS12470" s="7"/>
      <c r="BT12470" s="7"/>
      <c r="BU12470" s="7"/>
      <c r="BV12470" s="7"/>
      <c r="BW12470" s="7"/>
    </row>
    <row r="12471" spans="43:75" x14ac:dyDescent="0.2">
      <c r="AQ12471" s="7"/>
      <c r="AR12471" s="7"/>
      <c r="AS12471" s="7"/>
      <c r="AT12471" s="7"/>
      <c r="AU12471" s="7"/>
      <c r="AV12471" s="234"/>
      <c r="AX12471" s="7"/>
      <c r="AY12471" s="7"/>
      <c r="AZ12471" s="7"/>
      <c r="BA12471" s="7"/>
      <c r="BB12471" s="7"/>
      <c r="BC12471" s="7"/>
      <c r="BD12471" s="7"/>
      <c r="BG12471" s="7"/>
      <c r="BH12471" s="7"/>
      <c r="BI12471" s="7"/>
      <c r="BJ12471" s="7"/>
      <c r="BK12471" s="7"/>
      <c r="BL12471" s="7"/>
      <c r="BM12471" s="7"/>
      <c r="BP12471" s="7"/>
      <c r="BQ12471" s="7"/>
      <c r="BR12471" s="7"/>
      <c r="BS12471" s="7"/>
      <c r="BT12471" s="7"/>
      <c r="BU12471" s="7"/>
      <c r="BV12471" s="7"/>
      <c r="BW12471" s="7"/>
    </row>
    <row r="12472" spans="43:75" x14ac:dyDescent="0.2">
      <c r="AQ12472" s="7"/>
      <c r="AR12472" s="7"/>
      <c r="AS12472" s="7"/>
      <c r="AT12472" s="7"/>
      <c r="AU12472" s="7"/>
      <c r="AV12472" s="234"/>
      <c r="AX12472" s="7"/>
      <c r="AY12472" s="7"/>
      <c r="AZ12472" s="7"/>
      <c r="BA12472" s="7"/>
      <c r="BB12472" s="7"/>
      <c r="BC12472" s="7"/>
      <c r="BD12472" s="7"/>
      <c r="BG12472" s="7"/>
      <c r="BH12472" s="7"/>
      <c r="BI12472" s="7"/>
      <c r="BJ12472" s="7"/>
      <c r="BK12472" s="7"/>
      <c r="BL12472" s="7"/>
      <c r="BM12472" s="7"/>
      <c r="BP12472" s="7"/>
      <c r="BQ12472" s="7"/>
      <c r="BR12472" s="7"/>
      <c r="BS12472" s="7"/>
      <c r="BT12472" s="7"/>
      <c r="BU12472" s="7"/>
      <c r="BV12472" s="7"/>
      <c r="BW12472" s="7"/>
    </row>
    <row r="12473" spans="43:75" x14ac:dyDescent="0.2">
      <c r="AQ12473" s="7"/>
      <c r="AR12473" s="7"/>
      <c r="AS12473" s="7"/>
      <c r="AT12473" s="7"/>
      <c r="AU12473" s="7"/>
      <c r="AV12473" s="234"/>
      <c r="AX12473" s="7"/>
      <c r="AY12473" s="7"/>
      <c r="AZ12473" s="7"/>
      <c r="BA12473" s="7"/>
      <c r="BB12473" s="7"/>
      <c r="BC12473" s="7"/>
      <c r="BD12473" s="7"/>
      <c r="BG12473" s="7"/>
      <c r="BH12473" s="7"/>
      <c r="BI12473" s="7"/>
      <c r="BJ12473" s="7"/>
      <c r="BK12473" s="7"/>
      <c r="BL12473" s="7"/>
      <c r="BM12473" s="7"/>
      <c r="BP12473" s="7"/>
      <c r="BQ12473" s="7"/>
      <c r="BR12473" s="7"/>
      <c r="BS12473" s="7"/>
      <c r="BT12473" s="7"/>
      <c r="BU12473" s="7"/>
      <c r="BV12473" s="7"/>
      <c r="BW12473" s="7"/>
    </row>
    <row r="12474" spans="43:75" x14ac:dyDescent="0.2">
      <c r="AQ12474" s="7"/>
      <c r="AR12474" s="7"/>
      <c r="AS12474" s="7"/>
      <c r="AT12474" s="7"/>
      <c r="AU12474" s="7"/>
      <c r="AV12474" s="234"/>
      <c r="AX12474" s="7"/>
      <c r="AY12474" s="7"/>
      <c r="AZ12474" s="7"/>
      <c r="BA12474" s="7"/>
      <c r="BB12474" s="7"/>
      <c r="BC12474" s="7"/>
      <c r="BD12474" s="7"/>
      <c r="BG12474" s="7"/>
      <c r="BH12474" s="7"/>
      <c r="BI12474" s="7"/>
      <c r="BJ12474" s="7"/>
      <c r="BK12474" s="7"/>
      <c r="BL12474" s="7"/>
      <c r="BM12474" s="7"/>
      <c r="BP12474" s="7"/>
      <c r="BQ12474" s="7"/>
      <c r="BR12474" s="7"/>
      <c r="BS12474" s="7"/>
      <c r="BT12474" s="7"/>
      <c r="BU12474" s="7"/>
      <c r="BV12474" s="7"/>
      <c r="BW12474" s="7"/>
    </row>
    <row r="12475" spans="43:75" x14ac:dyDescent="0.2">
      <c r="AQ12475" s="7"/>
      <c r="AR12475" s="7"/>
      <c r="AS12475" s="7"/>
      <c r="AT12475" s="7"/>
      <c r="AU12475" s="7"/>
      <c r="AV12475" s="234"/>
      <c r="AX12475" s="7"/>
      <c r="AY12475" s="7"/>
      <c r="AZ12475" s="7"/>
      <c r="BA12475" s="7"/>
      <c r="BB12475" s="7"/>
      <c r="BC12475" s="7"/>
      <c r="BD12475" s="7"/>
      <c r="BG12475" s="7"/>
      <c r="BH12475" s="7"/>
      <c r="BI12475" s="7"/>
      <c r="BJ12475" s="7"/>
      <c r="BK12475" s="7"/>
      <c r="BL12475" s="7"/>
      <c r="BM12475" s="7"/>
      <c r="BP12475" s="7"/>
      <c r="BQ12475" s="7"/>
      <c r="BR12475" s="7"/>
      <c r="BS12475" s="7"/>
      <c r="BT12475" s="7"/>
      <c r="BU12475" s="7"/>
      <c r="BV12475" s="7"/>
      <c r="BW12475" s="7"/>
    </row>
    <row r="12476" spans="43:75" x14ac:dyDescent="0.2">
      <c r="AQ12476" s="7"/>
      <c r="AR12476" s="7"/>
      <c r="AS12476" s="7"/>
      <c r="AT12476" s="7"/>
      <c r="AU12476" s="7"/>
      <c r="AV12476" s="234"/>
      <c r="AX12476" s="7"/>
      <c r="AY12476" s="7"/>
      <c r="AZ12476" s="7"/>
      <c r="BA12476" s="7"/>
      <c r="BB12476" s="7"/>
      <c r="BC12476" s="7"/>
      <c r="BD12476" s="7"/>
      <c r="BG12476" s="7"/>
      <c r="BH12476" s="7"/>
      <c r="BI12476" s="7"/>
      <c r="BJ12476" s="7"/>
      <c r="BK12476" s="7"/>
      <c r="BL12476" s="7"/>
      <c r="BM12476" s="7"/>
      <c r="BP12476" s="7"/>
      <c r="BQ12476" s="7"/>
      <c r="BR12476" s="7"/>
      <c r="BS12476" s="7"/>
      <c r="BT12476" s="7"/>
      <c r="BU12476" s="7"/>
      <c r="BV12476" s="7"/>
      <c r="BW12476" s="7"/>
    </row>
    <row r="12477" spans="43:75" x14ac:dyDescent="0.2">
      <c r="AQ12477" s="7"/>
      <c r="AR12477" s="7"/>
      <c r="AS12477" s="7"/>
      <c r="AT12477" s="7"/>
      <c r="AU12477" s="7"/>
      <c r="AV12477" s="234"/>
      <c r="AX12477" s="7"/>
      <c r="AY12477" s="7"/>
      <c r="AZ12477" s="7"/>
      <c r="BA12477" s="7"/>
      <c r="BB12477" s="7"/>
      <c r="BC12477" s="7"/>
      <c r="BD12477" s="7"/>
      <c r="BG12477" s="7"/>
      <c r="BH12477" s="7"/>
      <c r="BI12477" s="7"/>
      <c r="BJ12477" s="7"/>
      <c r="BK12477" s="7"/>
      <c r="BL12477" s="7"/>
      <c r="BM12477" s="7"/>
      <c r="BP12477" s="7"/>
      <c r="BQ12477" s="7"/>
      <c r="BR12477" s="7"/>
      <c r="BS12477" s="7"/>
      <c r="BT12477" s="7"/>
      <c r="BU12477" s="7"/>
      <c r="BV12477" s="7"/>
      <c r="BW12477" s="7"/>
    </row>
    <row r="12478" spans="43:75" x14ac:dyDescent="0.2">
      <c r="AQ12478" s="7"/>
      <c r="AR12478" s="7"/>
      <c r="AS12478" s="7"/>
      <c r="AT12478" s="7"/>
      <c r="AU12478" s="7"/>
      <c r="AV12478" s="234"/>
      <c r="AX12478" s="7"/>
      <c r="AY12478" s="7"/>
      <c r="AZ12478" s="7"/>
      <c r="BA12478" s="7"/>
      <c r="BB12478" s="7"/>
      <c r="BC12478" s="7"/>
      <c r="BD12478" s="7"/>
      <c r="BG12478" s="7"/>
      <c r="BH12478" s="7"/>
      <c r="BI12478" s="7"/>
      <c r="BJ12478" s="7"/>
      <c r="BK12478" s="7"/>
      <c r="BL12478" s="7"/>
      <c r="BM12478" s="7"/>
      <c r="BP12478" s="7"/>
      <c r="BQ12478" s="7"/>
      <c r="BR12478" s="7"/>
      <c r="BS12478" s="7"/>
      <c r="BT12478" s="7"/>
      <c r="BU12478" s="7"/>
      <c r="BV12478" s="7"/>
      <c r="BW12478" s="7"/>
    </row>
    <row r="12479" spans="43:75" x14ac:dyDescent="0.2">
      <c r="AQ12479" s="7"/>
      <c r="AR12479" s="7"/>
      <c r="AS12479" s="7"/>
      <c r="AT12479" s="7"/>
      <c r="AU12479" s="7"/>
      <c r="AV12479" s="234"/>
      <c r="AX12479" s="7"/>
      <c r="AY12479" s="7"/>
      <c r="AZ12479" s="7"/>
      <c r="BA12479" s="7"/>
      <c r="BB12479" s="7"/>
      <c r="BC12479" s="7"/>
      <c r="BD12479" s="7"/>
      <c r="BG12479" s="7"/>
      <c r="BH12479" s="7"/>
      <c r="BI12479" s="7"/>
      <c r="BJ12479" s="7"/>
      <c r="BK12479" s="7"/>
      <c r="BL12479" s="7"/>
      <c r="BM12479" s="7"/>
      <c r="BP12479" s="7"/>
      <c r="BQ12479" s="7"/>
      <c r="BR12479" s="7"/>
      <c r="BS12479" s="7"/>
      <c r="BT12479" s="7"/>
      <c r="BU12479" s="7"/>
      <c r="BV12479" s="7"/>
      <c r="BW12479" s="7"/>
    </row>
    <row r="12480" spans="43:75" x14ac:dyDescent="0.2">
      <c r="AQ12480" s="7"/>
      <c r="AR12480" s="7"/>
      <c r="AS12480" s="7"/>
      <c r="AT12480" s="7"/>
      <c r="AU12480" s="7"/>
      <c r="AV12480" s="234"/>
      <c r="AX12480" s="7"/>
      <c r="AY12480" s="7"/>
      <c r="AZ12480" s="7"/>
      <c r="BA12480" s="7"/>
      <c r="BB12480" s="7"/>
      <c r="BC12480" s="7"/>
      <c r="BD12480" s="7"/>
      <c r="BG12480" s="7"/>
      <c r="BH12480" s="7"/>
      <c r="BI12480" s="7"/>
      <c r="BJ12480" s="7"/>
      <c r="BK12480" s="7"/>
      <c r="BL12480" s="7"/>
      <c r="BM12480" s="7"/>
      <c r="BP12480" s="7"/>
      <c r="BQ12480" s="7"/>
      <c r="BR12480" s="7"/>
      <c r="BS12480" s="7"/>
      <c r="BT12480" s="7"/>
      <c r="BU12480" s="7"/>
      <c r="BV12480" s="7"/>
      <c r="BW12480" s="7"/>
    </row>
    <row r="12481" spans="43:75" x14ac:dyDescent="0.2">
      <c r="AQ12481" s="7"/>
      <c r="AR12481" s="7"/>
      <c r="AS12481" s="7"/>
      <c r="AT12481" s="7"/>
      <c r="AU12481" s="7"/>
      <c r="AV12481" s="234"/>
      <c r="AX12481" s="7"/>
      <c r="AY12481" s="7"/>
      <c r="AZ12481" s="7"/>
      <c r="BA12481" s="7"/>
      <c r="BB12481" s="7"/>
      <c r="BC12481" s="7"/>
      <c r="BD12481" s="7"/>
      <c r="BG12481" s="7"/>
      <c r="BH12481" s="7"/>
      <c r="BI12481" s="7"/>
      <c r="BJ12481" s="7"/>
      <c r="BK12481" s="7"/>
      <c r="BL12481" s="7"/>
      <c r="BM12481" s="7"/>
      <c r="BP12481" s="7"/>
      <c r="BQ12481" s="7"/>
      <c r="BR12481" s="7"/>
      <c r="BS12481" s="7"/>
      <c r="BT12481" s="7"/>
      <c r="BU12481" s="7"/>
      <c r="BV12481" s="7"/>
      <c r="BW12481" s="7"/>
    </row>
    <row r="12482" spans="43:75" x14ac:dyDescent="0.2">
      <c r="AQ12482" s="7"/>
      <c r="AR12482" s="7"/>
      <c r="AS12482" s="7"/>
      <c r="AT12482" s="7"/>
      <c r="AU12482" s="7"/>
      <c r="AV12482" s="234"/>
      <c r="AX12482" s="7"/>
      <c r="AY12482" s="7"/>
      <c r="AZ12482" s="7"/>
      <c r="BA12482" s="7"/>
      <c r="BB12482" s="7"/>
      <c r="BC12482" s="7"/>
      <c r="BD12482" s="7"/>
      <c r="BG12482" s="7"/>
      <c r="BH12482" s="7"/>
      <c r="BI12482" s="7"/>
      <c r="BJ12482" s="7"/>
      <c r="BK12482" s="7"/>
      <c r="BL12482" s="7"/>
      <c r="BM12482" s="7"/>
      <c r="BP12482" s="7"/>
      <c r="BQ12482" s="7"/>
      <c r="BR12482" s="7"/>
      <c r="BS12482" s="7"/>
      <c r="BT12482" s="7"/>
      <c r="BU12482" s="7"/>
      <c r="BV12482" s="7"/>
      <c r="BW12482" s="7"/>
    </row>
    <row r="12483" spans="43:75" x14ac:dyDescent="0.2">
      <c r="AQ12483" s="7"/>
      <c r="AR12483" s="7"/>
      <c r="AS12483" s="7"/>
      <c r="AT12483" s="7"/>
      <c r="AU12483" s="7"/>
      <c r="AV12483" s="234"/>
      <c r="AX12483" s="7"/>
      <c r="AY12483" s="7"/>
      <c r="AZ12483" s="7"/>
      <c r="BA12483" s="7"/>
      <c r="BB12483" s="7"/>
      <c r="BC12483" s="7"/>
      <c r="BD12483" s="7"/>
      <c r="BG12483" s="7"/>
      <c r="BH12483" s="7"/>
      <c r="BI12483" s="7"/>
      <c r="BJ12483" s="7"/>
      <c r="BK12483" s="7"/>
      <c r="BL12483" s="7"/>
      <c r="BM12483" s="7"/>
      <c r="BP12483" s="7"/>
      <c r="BQ12483" s="7"/>
      <c r="BR12483" s="7"/>
      <c r="BS12483" s="7"/>
      <c r="BT12483" s="7"/>
      <c r="BU12483" s="7"/>
      <c r="BV12483" s="7"/>
      <c r="BW12483" s="7"/>
    </row>
    <row r="12484" spans="43:75" x14ac:dyDescent="0.2">
      <c r="AQ12484" s="7"/>
      <c r="AR12484" s="7"/>
      <c r="AS12484" s="7"/>
      <c r="AT12484" s="7"/>
      <c r="AU12484" s="7"/>
      <c r="AV12484" s="234"/>
      <c r="AX12484" s="7"/>
      <c r="AY12484" s="7"/>
      <c r="AZ12484" s="7"/>
      <c r="BA12484" s="7"/>
      <c r="BB12484" s="7"/>
      <c r="BC12484" s="7"/>
      <c r="BD12484" s="7"/>
      <c r="BG12484" s="7"/>
      <c r="BH12484" s="7"/>
      <c r="BI12484" s="7"/>
      <c r="BJ12484" s="7"/>
      <c r="BK12484" s="7"/>
      <c r="BL12484" s="7"/>
      <c r="BM12484" s="7"/>
      <c r="BP12484" s="7"/>
      <c r="BQ12484" s="7"/>
      <c r="BR12484" s="7"/>
      <c r="BS12484" s="7"/>
      <c r="BT12484" s="7"/>
      <c r="BU12484" s="7"/>
      <c r="BV12484" s="7"/>
      <c r="BW12484" s="7"/>
    </row>
    <row r="12485" spans="43:75" x14ac:dyDescent="0.2">
      <c r="AQ12485" s="7"/>
      <c r="AR12485" s="7"/>
      <c r="AS12485" s="7"/>
      <c r="AT12485" s="7"/>
      <c r="AU12485" s="7"/>
      <c r="AV12485" s="234"/>
      <c r="AX12485" s="7"/>
      <c r="AY12485" s="7"/>
      <c r="AZ12485" s="7"/>
      <c r="BA12485" s="7"/>
      <c r="BB12485" s="7"/>
      <c r="BC12485" s="7"/>
      <c r="BD12485" s="7"/>
      <c r="BG12485" s="7"/>
      <c r="BH12485" s="7"/>
      <c r="BI12485" s="7"/>
      <c r="BJ12485" s="7"/>
      <c r="BK12485" s="7"/>
      <c r="BL12485" s="7"/>
      <c r="BM12485" s="7"/>
      <c r="BP12485" s="7"/>
      <c r="BQ12485" s="7"/>
      <c r="BR12485" s="7"/>
      <c r="BS12485" s="7"/>
      <c r="BT12485" s="7"/>
      <c r="BU12485" s="7"/>
      <c r="BV12485" s="7"/>
      <c r="BW12485" s="7"/>
    </row>
    <row r="12486" spans="43:75" x14ac:dyDescent="0.2">
      <c r="AQ12486" s="7"/>
      <c r="AR12486" s="7"/>
      <c r="AS12486" s="7"/>
      <c r="AT12486" s="7"/>
      <c r="AU12486" s="7"/>
      <c r="AV12486" s="234"/>
      <c r="AX12486" s="7"/>
      <c r="AY12486" s="7"/>
      <c r="AZ12486" s="7"/>
      <c r="BA12486" s="7"/>
      <c r="BB12486" s="7"/>
      <c r="BC12486" s="7"/>
      <c r="BD12486" s="7"/>
      <c r="BG12486" s="7"/>
      <c r="BH12486" s="7"/>
      <c r="BI12486" s="7"/>
      <c r="BJ12486" s="7"/>
      <c r="BK12486" s="7"/>
      <c r="BL12486" s="7"/>
      <c r="BM12486" s="7"/>
      <c r="BP12486" s="7"/>
      <c r="BQ12486" s="7"/>
      <c r="BR12486" s="7"/>
      <c r="BS12486" s="7"/>
      <c r="BT12486" s="7"/>
      <c r="BU12486" s="7"/>
      <c r="BV12486" s="7"/>
      <c r="BW12486" s="7"/>
    </row>
    <row r="12487" spans="43:75" x14ac:dyDescent="0.2">
      <c r="AQ12487" s="7"/>
      <c r="AR12487" s="7"/>
      <c r="AS12487" s="7"/>
      <c r="AT12487" s="7"/>
      <c r="AU12487" s="7"/>
      <c r="AV12487" s="234"/>
      <c r="AX12487" s="7"/>
      <c r="AY12487" s="7"/>
      <c r="AZ12487" s="7"/>
      <c r="BA12487" s="7"/>
      <c r="BB12487" s="7"/>
      <c r="BC12487" s="7"/>
      <c r="BD12487" s="7"/>
      <c r="BG12487" s="7"/>
      <c r="BH12487" s="7"/>
      <c r="BI12487" s="7"/>
      <c r="BJ12487" s="7"/>
      <c r="BK12487" s="7"/>
      <c r="BL12487" s="7"/>
      <c r="BM12487" s="7"/>
      <c r="BP12487" s="7"/>
      <c r="BQ12487" s="7"/>
      <c r="BR12487" s="7"/>
      <c r="BS12487" s="7"/>
      <c r="BT12487" s="7"/>
      <c r="BU12487" s="7"/>
      <c r="BV12487" s="7"/>
      <c r="BW12487" s="7"/>
    </row>
    <row r="12488" spans="43:75" x14ac:dyDescent="0.2">
      <c r="AQ12488" s="7"/>
      <c r="AR12488" s="7"/>
      <c r="AS12488" s="7"/>
      <c r="AT12488" s="7"/>
      <c r="AU12488" s="7"/>
      <c r="AV12488" s="234"/>
      <c r="AX12488" s="7"/>
      <c r="AY12488" s="7"/>
      <c r="AZ12488" s="7"/>
      <c r="BA12488" s="7"/>
      <c r="BB12488" s="7"/>
      <c r="BC12488" s="7"/>
      <c r="BD12488" s="7"/>
      <c r="BG12488" s="7"/>
      <c r="BH12488" s="7"/>
      <c r="BI12488" s="7"/>
      <c r="BJ12488" s="7"/>
      <c r="BK12488" s="7"/>
      <c r="BL12488" s="7"/>
      <c r="BM12488" s="7"/>
      <c r="BP12488" s="7"/>
      <c r="BQ12488" s="7"/>
      <c r="BR12488" s="7"/>
      <c r="BS12488" s="7"/>
      <c r="BT12488" s="7"/>
      <c r="BU12488" s="7"/>
      <c r="BV12488" s="7"/>
      <c r="BW12488" s="7"/>
    </row>
    <row r="12489" spans="43:75" x14ac:dyDescent="0.2">
      <c r="AQ12489" s="7"/>
      <c r="AR12489" s="7"/>
      <c r="AS12489" s="7"/>
      <c r="AT12489" s="7"/>
      <c r="AU12489" s="7"/>
      <c r="AV12489" s="234"/>
      <c r="AX12489" s="7"/>
      <c r="AY12489" s="7"/>
      <c r="AZ12489" s="7"/>
      <c r="BA12489" s="7"/>
      <c r="BB12489" s="7"/>
      <c r="BC12489" s="7"/>
      <c r="BD12489" s="7"/>
      <c r="BG12489" s="7"/>
      <c r="BH12489" s="7"/>
      <c r="BI12489" s="7"/>
      <c r="BJ12489" s="7"/>
      <c r="BK12489" s="7"/>
      <c r="BL12489" s="7"/>
      <c r="BM12489" s="7"/>
      <c r="BP12489" s="7"/>
      <c r="BQ12489" s="7"/>
      <c r="BR12489" s="7"/>
      <c r="BS12489" s="7"/>
      <c r="BT12489" s="7"/>
      <c r="BU12489" s="7"/>
      <c r="BV12489" s="7"/>
      <c r="BW12489" s="7"/>
    </row>
    <row r="12490" spans="43:75" x14ac:dyDescent="0.2">
      <c r="AQ12490" s="7"/>
      <c r="AR12490" s="7"/>
      <c r="AS12490" s="7"/>
      <c r="AT12490" s="7"/>
      <c r="AU12490" s="7"/>
      <c r="AV12490" s="234"/>
      <c r="AX12490" s="7"/>
      <c r="AY12490" s="7"/>
      <c r="AZ12490" s="7"/>
      <c r="BA12490" s="7"/>
      <c r="BB12490" s="7"/>
      <c r="BC12490" s="7"/>
      <c r="BD12490" s="7"/>
      <c r="BG12490" s="7"/>
      <c r="BH12490" s="7"/>
      <c r="BI12490" s="7"/>
      <c r="BJ12490" s="7"/>
      <c r="BK12490" s="7"/>
      <c r="BL12490" s="7"/>
      <c r="BM12490" s="7"/>
      <c r="BP12490" s="7"/>
      <c r="BQ12490" s="7"/>
      <c r="BR12490" s="7"/>
      <c r="BS12490" s="7"/>
      <c r="BT12490" s="7"/>
      <c r="BU12490" s="7"/>
      <c r="BV12490" s="7"/>
      <c r="BW12490" s="7"/>
    </row>
    <row r="12491" spans="43:75" x14ac:dyDescent="0.2">
      <c r="AQ12491" s="7"/>
      <c r="AR12491" s="7"/>
      <c r="AS12491" s="7"/>
      <c r="AT12491" s="7"/>
      <c r="AU12491" s="7"/>
      <c r="AV12491" s="234"/>
      <c r="AX12491" s="7"/>
      <c r="AY12491" s="7"/>
      <c r="AZ12491" s="7"/>
      <c r="BA12491" s="7"/>
      <c r="BB12491" s="7"/>
      <c r="BC12491" s="7"/>
      <c r="BD12491" s="7"/>
      <c r="BG12491" s="7"/>
      <c r="BH12491" s="7"/>
      <c r="BI12491" s="7"/>
      <c r="BJ12491" s="7"/>
      <c r="BK12491" s="7"/>
      <c r="BL12491" s="7"/>
      <c r="BM12491" s="7"/>
      <c r="BP12491" s="7"/>
      <c r="BQ12491" s="7"/>
      <c r="BR12491" s="7"/>
      <c r="BS12491" s="7"/>
      <c r="BT12491" s="7"/>
      <c r="BU12491" s="7"/>
      <c r="BV12491" s="7"/>
      <c r="BW12491" s="7"/>
    </row>
    <row r="12492" spans="43:75" x14ac:dyDescent="0.2">
      <c r="AQ12492" s="7"/>
      <c r="AR12492" s="7"/>
      <c r="AS12492" s="7"/>
      <c r="AT12492" s="7"/>
      <c r="AU12492" s="7"/>
      <c r="AV12492" s="234"/>
      <c r="AX12492" s="7"/>
      <c r="AY12492" s="7"/>
      <c r="AZ12492" s="7"/>
      <c r="BA12492" s="7"/>
      <c r="BB12492" s="7"/>
      <c r="BC12492" s="7"/>
      <c r="BD12492" s="7"/>
      <c r="BG12492" s="7"/>
      <c r="BH12492" s="7"/>
      <c r="BI12492" s="7"/>
      <c r="BJ12492" s="7"/>
      <c r="BK12492" s="7"/>
      <c r="BL12492" s="7"/>
      <c r="BM12492" s="7"/>
      <c r="BP12492" s="7"/>
      <c r="BQ12492" s="7"/>
      <c r="BR12492" s="7"/>
      <c r="BS12492" s="7"/>
      <c r="BT12492" s="7"/>
      <c r="BU12492" s="7"/>
      <c r="BV12492" s="7"/>
      <c r="BW12492" s="7"/>
    </row>
    <row r="12493" spans="43:75" x14ac:dyDescent="0.2">
      <c r="AQ12493" s="7"/>
      <c r="AR12493" s="7"/>
      <c r="AS12493" s="7"/>
      <c r="AT12493" s="7"/>
      <c r="AU12493" s="7"/>
      <c r="AV12493" s="234"/>
      <c r="AX12493" s="7"/>
      <c r="AY12493" s="7"/>
      <c r="AZ12493" s="7"/>
      <c r="BA12493" s="7"/>
      <c r="BB12493" s="7"/>
      <c r="BC12493" s="7"/>
      <c r="BD12493" s="7"/>
      <c r="BG12493" s="7"/>
      <c r="BH12493" s="7"/>
      <c r="BI12493" s="7"/>
      <c r="BJ12493" s="7"/>
      <c r="BK12493" s="7"/>
      <c r="BL12493" s="7"/>
      <c r="BM12493" s="7"/>
      <c r="BP12493" s="7"/>
      <c r="BQ12493" s="7"/>
      <c r="BR12493" s="7"/>
      <c r="BS12493" s="7"/>
      <c r="BT12493" s="7"/>
      <c r="BU12493" s="7"/>
      <c r="BV12493" s="7"/>
      <c r="BW12493" s="7"/>
    </row>
    <row r="12494" spans="43:75" x14ac:dyDescent="0.2">
      <c r="AQ12494" s="7"/>
      <c r="AR12494" s="7"/>
      <c r="AS12494" s="7"/>
      <c r="AT12494" s="7"/>
      <c r="AU12494" s="7"/>
      <c r="AV12494" s="234"/>
      <c r="AX12494" s="7"/>
      <c r="AY12494" s="7"/>
      <c r="AZ12494" s="7"/>
      <c r="BA12494" s="7"/>
      <c r="BB12494" s="7"/>
      <c r="BC12494" s="7"/>
      <c r="BD12494" s="7"/>
      <c r="BG12494" s="7"/>
      <c r="BH12494" s="7"/>
      <c r="BI12494" s="7"/>
      <c r="BJ12494" s="7"/>
      <c r="BK12494" s="7"/>
      <c r="BL12494" s="7"/>
      <c r="BM12494" s="7"/>
      <c r="BP12494" s="7"/>
      <c r="BQ12494" s="7"/>
      <c r="BR12494" s="7"/>
      <c r="BS12494" s="7"/>
      <c r="BT12494" s="7"/>
      <c r="BU12494" s="7"/>
      <c r="BV12494" s="7"/>
      <c r="BW12494" s="7"/>
    </row>
    <row r="12495" spans="43:75" x14ac:dyDescent="0.2">
      <c r="AQ12495" s="7"/>
      <c r="AR12495" s="7"/>
      <c r="AS12495" s="7"/>
      <c r="AT12495" s="7"/>
      <c r="AU12495" s="7"/>
      <c r="AV12495" s="234"/>
      <c r="AX12495" s="7"/>
      <c r="AY12495" s="7"/>
      <c r="AZ12495" s="7"/>
      <c r="BA12495" s="7"/>
      <c r="BB12495" s="7"/>
      <c r="BC12495" s="7"/>
      <c r="BD12495" s="7"/>
      <c r="BG12495" s="7"/>
      <c r="BH12495" s="7"/>
      <c r="BI12495" s="7"/>
      <c r="BJ12495" s="7"/>
      <c r="BK12495" s="7"/>
      <c r="BL12495" s="7"/>
      <c r="BM12495" s="7"/>
      <c r="BP12495" s="7"/>
      <c r="BQ12495" s="7"/>
      <c r="BR12495" s="7"/>
      <c r="BS12495" s="7"/>
      <c r="BT12495" s="7"/>
      <c r="BU12495" s="7"/>
      <c r="BV12495" s="7"/>
      <c r="BW12495" s="7"/>
    </row>
    <row r="12496" spans="43:75" x14ac:dyDescent="0.2">
      <c r="AQ12496" s="7"/>
      <c r="AR12496" s="7"/>
      <c r="AS12496" s="7"/>
      <c r="AT12496" s="7"/>
      <c r="AU12496" s="7"/>
      <c r="AV12496" s="234"/>
      <c r="AX12496" s="7"/>
      <c r="AY12496" s="7"/>
      <c r="AZ12496" s="7"/>
      <c r="BA12496" s="7"/>
      <c r="BB12496" s="7"/>
      <c r="BC12496" s="7"/>
      <c r="BD12496" s="7"/>
      <c r="BG12496" s="7"/>
      <c r="BH12496" s="7"/>
      <c r="BI12496" s="7"/>
      <c r="BJ12496" s="7"/>
      <c r="BK12496" s="7"/>
      <c r="BL12496" s="7"/>
      <c r="BM12496" s="7"/>
      <c r="BP12496" s="7"/>
      <c r="BQ12496" s="7"/>
      <c r="BR12496" s="7"/>
      <c r="BS12496" s="7"/>
      <c r="BT12496" s="7"/>
      <c r="BU12496" s="7"/>
      <c r="BV12496" s="7"/>
      <c r="BW12496" s="7"/>
    </row>
    <row r="12497" spans="43:75" x14ac:dyDescent="0.2">
      <c r="AQ12497" s="7"/>
      <c r="AR12497" s="7"/>
      <c r="AS12497" s="7"/>
      <c r="AT12497" s="7"/>
      <c r="AU12497" s="7"/>
      <c r="AV12497" s="234"/>
      <c r="AX12497" s="7"/>
      <c r="AY12497" s="7"/>
      <c r="AZ12497" s="7"/>
      <c r="BA12497" s="7"/>
      <c r="BB12497" s="7"/>
      <c r="BC12497" s="7"/>
      <c r="BD12497" s="7"/>
      <c r="BG12497" s="7"/>
      <c r="BH12497" s="7"/>
      <c r="BI12497" s="7"/>
      <c r="BJ12497" s="7"/>
      <c r="BK12497" s="7"/>
      <c r="BL12497" s="7"/>
      <c r="BM12497" s="7"/>
      <c r="BP12497" s="7"/>
      <c r="BQ12497" s="7"/>
      <c r="BR12497" s="7"/>
      <c r="BS12497" s="7"/>
      <c r="BT12497" s="7"/>
      <c r="BU12497" s="7"/>
      <c r="BV12497" s="7"/>
      <c r="BW12497" s="7"/>
    </row>
    <row r="12498" spans="43:75" x14ac:dyDescent="0.2">
      <c r="AQ12498" s="7"/>
      <c r="AR12498" s="7"/>
      <c r="AS12498" s="7"/>
      <c r="AT12498" s="7"/>
      <c r="AU12498" s="7"/>
      <c r="AV12498" s="234"/>
      <c r="AX12498" s="7"/>
      <c r="AY12498" s="7"/>
      <c r="AZ12498" s="7"/>
      <c r="BA12498" s="7"/>
      <c r="BB12498" s="7"/>
      <c r="BC12498" s="7"/>
      <c r="BD12498" s="7"/>
      <c r="BG12498" s="7"/>
      <c r="BH12498" s="7"/>
      <c r="BI12498" s="7"/>
      <c r="BJ12498" s="7"/>
      <c r="BK12498" s="7"/>
      <c r="BL12498" s="7"/>
      <c r="BM12498" s="7"/>
      <c r="BP12498" s="7"/>
      <c r="BQ12498" s="7"/>
      <c r="BR12498" s="7"/>
      <c r="BS12498" s="7"/>
      <c r="BT12498" s="7"/>
      <c r="BU12498" s="7"/>
      <c r="BV12498" s="7"/>
      <c r="BW12498" s="7"/>
    </row>
    <row r="12499" spans="43:75" x14ac:dyDescent="0.2">
      <c r="AQ12499" s="7"/>
      <c r="AR12499" s="7"/>
      <c r="AS12499" s="7"/>
      <c r="AT12499" s="7"/>
      <c r="AU12499" s="7"/>
      <c r="AV12499" s="234"/>
      <c r="AX12499" s="7"/>
      <c r="AY12499" s="7"/>
      <c r="AZ12499" s="7"/>
      <c r="BA12499" s="7"/>
      <c r="BB12499" s="7"/>
      <c r="BC12499" s="7"/>
      <c r="BD12499" s="7"/>
      <c r="BG12499" s="7"/>
      <c r="BH12499" s="7"/>
      <c r="BI12499" s="7"/>
      <c r="BJ12499" s="7"/>
      <c r="BK12499" s="7"/>
      <c r="BL12499" s="7"/>
      <c r="BM12499" s="7"/>
      <c r="BP12499" s="7"/>
      <c r="BQ12499" s="7"/>
      <c r="BR12499" s="7"/>
      <c r="BS12499" s="7"/>
      <c r="BT12499" s="7"/>
      <c r="BU12499" s="7"/>
      <c r="BV12499" s="7"/>
      <c r="BW12499" s="7"/>
    </row>
    <row r="12500" spans="43:75" x14ac:dyDescent="0.2">
      <c r="AQ12500" s="7"/>
      <c r="AR12500" s="7"/>
      <c r="AS12500" s="7"/>
      <c r="AT12500" s="7"/>
      <c r="AU12500" s="7"/>
      <c r="AV12500" s="234"/>
      <c r="AX12500" s="7"/>
      <c r="AY12500" s="7"/>
      <c r="AZ12500" s="7"/>
      <c r="BA12500" s="7"/>
      <c r="BB12500" s="7"/>
      <c r="BC12500" s="7"/>
      <c r="BD12500" s="7"/>
      <c r="BG12500" s="7"/>
      <c r="BH12500" s="7"/>
      <c r="BI12500" s="7"/>
      <c r="BJ12500" s="7"/>
      <c r="BK12500" s="7"/>
      <c r="BL12500" s="7"/>
      <c r="BM12500" s="7"/>
      <c r="BP12500" s="7"/>
      <c r="BQ12500" s="7"/>
      <c r="BR12500" s="7"/>
      <c r="BS12500" s="7"/>
      <c r="BT12500" s="7"/>
      <c r="BU12500" s="7"/>
      <c r="BV12500" s="7"/>
      <c r="BW12500" s="7"/>
    </row>
    <row r="12501" spans="43:75" x14ac:dyDescent="0.2">
      <c r="AQ12501" s="7"/>
      <c r="AR12501" s="7"/>
      <c r="AS12501" s="7"/>
      <c r="AT12501" s="7"/>
      <c r="AU12501" s="7"/>
      <c r="AV12501" s="234"/>
      <c r="AX12501" s="7"/>
      <c r="AY12501" s="7"/>
      <c r="AZ12501" s="7"/>
      <c r="BA12501" s="7"/>
      <c r="BB12501" s="7"/>
      <c r="BC12501" s="7"/>
      <c r="BD12501" s="7"/>
      <c r="BG12501" s="7"/>
      <c r="BH12501" s="7"/>
      <c r="BI12501" s="7"/>
      <c r="BJ12501" s="7"/>
      <c r="BK12501" s="7"/>
      <c r="BL12501" s="7"/>
      <c r="BM12501" s="7"/>
      <c r="BP12501" s="7"/>
      <c r="BQ12501" s="7"/>
      <c r="BR12501" s="7"/>
      <c r="BS12501" s="7"/>
      <c r="BT12501" s="7"/>
      <c r="BU12501" s="7"/>
      <c r="BV12501" s="7"/>
      <c r="BW12501" s="7"/>
    </row>
    <row r="12502" spans="43:75" x14ac:dyDescent="0.2">
      <c r="AQ12502" s="7"/>
      <c r="AR12502" s="7"/>
      <c r="AS12502" s="7"/>
      <c r="AT12502" s="7"/>
      <c r="AU12502" s="7"/>
      <c r="AV12502" s="234"/>
      <c r="AX12502" s="7"/>
      <c r="AY12502" s="7"/>
      <c r="AZ12502" s="7"/>
      <c r="BA12502" s="7"/>
      <c r="BB12502" s="7"/>
      <c r="BC12502" s="7"/>
      <c r="BD12502" s="7"/>
      <c r="BG12502" s="7"/>
      <c r="BH12502" s="7"/>
      <c r="BI12502" s="7"/>
      <c r="BJ12502" s="7"/>
      <c r="BK12502" s="7"/>
      <c r="BL12502" s="7"/>
      <c r="BM12502" s="7"/>
      <c r="BP12502" s="7"/>
      <c r="BQ12502" s="7"/>
      <c r="BR12502" s="7"/>
      <c r="BS12502" s="7"/>
      <c r="BT12502" s="7"/>
      <c r="BU12502" s="7"/>
      <c r="BV12502" s="7"/>
      <c r="BW12502" s="7"/>
    </row>
    <row r="12503" spans="43:75" x14ac:dyDescent="0.2">
      <c r="AQ12503" s="7"/>
      <c r="AR12503" s="7"/>
      <c r="AS12503" s="7"/>
      <c r="AT12503" s="7"/>
      <c r="AU12503" s="7"/>
      <c r="AV12503" s="234"/>
      <c r="AX12503" s="7"/>
      <c r="AY12503" s="7"/>
      <c r="AZ12503" s="7"/>
      <c r="BA12503" s="7"/>
      <c r="BB12503" s="7"/>
      <c r="BC12503" s="7"/>
      <c r="BD12503" s="7"/>
      <c r="BG12503" s="7"/>
      <c r="BH12503" s="7"/>
      <c r="BI12503" s="7"/>
      <c r="BJ12503" s="7"/>
      <c r="BK12503" s="7"/>
      <c r="BL12503" s="7"/>
      <c r="BM12503" s="7"/>
      <c r="BP12503" s="7"/>
      <c r="BQ12503" s="7"/>
      <c r="BR12503" s="7"/>
      <c r="BS12503" s="7"/>
      <c r="BT12503" s="7"/>
      <c r="BU12503" s="7"/>
      <c r="BV12503" s="7"/>
      <c r="BW12503" s="7"/>
    </row>
    <row r="12504" spans="43:75" x14ac:dyDescent="0.2">
      <c r="AQ12504" s="7"/>
      <c r="AR12504" s="7"/>
      <c r="AS12504" s="7"/>
      <c r="AT12504" s="7"/>
      <c r="AU12504" s="7"/>
      <c r="AV12504" s="234"/>
      <c r="AX12504" s="7"/>
      <c r="AY12504" s="7"/>
      <c r="AZ12504" s="7"/>
      <c r="BA12504" s="7"/>
      <c r="BB12504" s="7"/>
      <c r="BC12504" s="7"/>
      <c r="BD12504" s="7"/>
      <c r="BG12504" s="7"/>
      <c r="BH12504" s="7"/>
      <c r="BI12504" s="7"/>
      <c r="BJ12504" s="7"/>
      <c r="BK12504" s="7"/>
      <c r="BL12504" s="7"/>
      <c r="BM12504" s="7"/>
      <c r="BP12504" s="7"/>
      <c r="BQ12504" s="7"/>
      <c r="BR12504" s="7"/>
      <c r="BS12504" s="7"/>
      <c r="BT12504" s="7"/>
      <c r="BU12504" s="7"/>
      <c r="BV12504" s="7"/>
      <c r="BW12504" s="7"/>
    </row>
    <row r="12505" spans="43:75" x14ac:dyDescent="0.2">
      <c r="AQ12505" s="7"/>
      <c r="AR12505" s="7"/>
      <c r="AS12505" s="7"/>
      <c r="AT12505" s="7"/>
      <c r="AU12505" s="7"/>
      <c r="AV12505" s="234"/>
      <c r="AX12505" s="7"/>
      <c r="AY12505" s="7"/>
      <c r="AZ12505" s="7"/>
      <c r="BA12505" s="7"/>
      <c r="BB12505" s="7"/>
      <c r="BC12505" s="7"/>
      <c r="BD12505" s="7"/>
      <c r="BG12505" s="7"/>
      <c r="BH12505" s="7"/>
      <c r="BI12505" s="7"/>
      <c r="BJ12505" s="7"/>
      <c r="BK12505" s="7"/>
      <c r="BL12505" s="7"/>
      <c r="BM12505" s="7"/>
      <c r="BP12505" s="7"/>
      <c r="BQ12505" s="7"/>
      <c r="BR12505" s="7"/>
      <c r="BS12505" s="7"/>
      <c r="BT12505" s="7"/>
      <c r="BU12505" s="7"/>
      <c r="BV12505" s="7"/>
      <c r="BW12505" s="7"/>
    </row>
    <row r="12506" spans="43:75" x14ac:dyDescent="0.2">
      <c r="AQ12506" s="7"/>
      <c r="AR12506" s="7"/>
      <c r="AS12506" s="7"/>
      <c r="AT12506" s="7"/>
      <c r="AU12506" s="7"/>
      <c r="AV12506" s="234"/>
      <c r="AX12506" s="7"/>
      <c r="AY12506" s="7"/>
      <c r="AZ12506" s="7"/>
      <c r="BA12506" s="7"/>
      <c r="BB12506" s="7"/>
      <c r="BC12506" s="7"/>
      <c r="BD12506" s="7"/>
      <c r="BG12506" s="7"/>
      <c r="BH12506" s="7"/>
      <c r="BI12506" s="7"/>
      <c r="BJ12506" s="7"/>
      <c r="BK12506" s="7"/>
      <c r="BL12506" s="7"/>
      <c r="BM12506" s="7"/>
      <c r="BP12506" s="7"/>
      <c r="BQ12506" s="7"/>
      <c r="BR12506" s="7"/>
      <c r="BS12506" s="7"/>
      <c r="BT12506" s="7"/>
      <c r="BU12506" s="7"/>
      <c r="BV12506" s="7"/>
      <c r="BW12506" s="7"/>
    </row>
    <row r="12507" spans="43:75" x14ac:dyDescent="0.2">
      <c r="AQ12507" s="7"/>
      <c r="AR12507" s="7"/>
      <c r="AS12507" s="7"/>
      <c r="AT12507" s="7"/>
      <c r="AU12507" s="7"/>
      <c r="AV12507" s="234"/>
      <c r="AX12507" s="7"/>
      <c r="AY12507" s="7"/>
      <c r="AZ12507" s="7"/>
      <c r="BA12507" s="7"/>
      <c r="BB12507" s="7"/>
      <c r="BC12507" s="7"/>
      <c r="BD12507" s="7"/>
      <c r="BG12507" s="7"/>
      <c r="BH12507" s="7"/>
      <c r="BI12507" s="7"/>
      <c r="BJ12507" s="7"/>
      <c r="BK12507" s="7"/>
      <c r="BL12507" s="7"/>
      <c r="BM12507" s="7"/>
      <c r="BP12507" s="7"/>
      <c r="BQ12507" s="7"/>
      <c r="BR12507" s="7"/>
      <c r="BS12507" s="7"/>
      <c r="BT12507" s="7"/>
      <c r="BU12507" s="7"/>
      <c r="BV12507" s="7"/>
      <c r="BW12507" s="7"/>
    </row>
    <row r="12508" spans="43:75" x14ac:dyDescent="0.2">
      <c r="AQ12508" s="7"/>
      <c r="AR12508" s="7"/>
      <c r="AS12508" s="7"/>
      <c r="AT12508" s="7"/>
      <c r="AU12508" s="7"/>
      <c r="AV12508" s="234"/>
      <c r="AX12508" s="7"/>
      <c r="AY12508" s="7"/>
      <c r="AZ12508" s="7"/>
      <c r="BA12508" s="7"/>
      <c r="BB12508" s="7"/>
      <c r="BC12508" s="7"/>
      <c r="BD12508" s="7"/>
      <c r="BG12508" s="7"/>
      <c r="BH12508" s="7"/>
      <c r="BI12508" s="7"/>
      <c r="BJ12508" s="7"/>
      <c r="BK12508" s="7"/>
      <c r="BL12508" s="7"/>
      <c r="BM12508" s="7"/>
      <c r="BP12508" s="7"/>
      <c r="BQ12508" s="7"/>
      <c r="BR12508" s="7"/>
      <c r="BS12508" s="7"/>
      <c r="BT12508" s="7"/>
      <c r="BU12508" s="7"/>
      <c r="BV12508" s="7"/>
      <c r="BW12508" s="7"/>
    </row>
    <row r="12509" spans="43:75" x14ac:dyDescent="0.2">
      <c r="AQ12509" s="7"/>
      <c r="AR12509" s="7"/>
      <c r="AS12509" s="7"/>
      <c r="AT12509" s="7"/>
      <c r="AU12509" s="7"/>
      <c r="AV12509" s="234"/>
      <c r="AX12509" s="7"/>
      <c r="AY12509" s="7"/>
      <c r="AZ12509" s="7"/>
      <c r="BA12509" s="7"/>
      <c r="BB12509" s="7"/>
      <c r="BC12509" s="7"/>
      <c r="BD12509" s="7"/>
      <c r="BG12509" s="7"/>
      <c r="BH12509" s="7"/>
      <c r="BI12509" s="7"/>
      <c r="BJ12509" s="7"/>
      <c r="BK12509" s="7"/>
      <c r="BL12509" s="7"/>
      <c r="BM12509" s="7"/>
      <c r="BP12509" s="7"/>
      <c r="BQ12509" s="7"/>
      <c r="BR12509" s="7"/>
      <c r="BS12509" s="7"/>
      <c r="BT12509" s="7"/>
      <c r="BU12509" s="7"/>
      <c r="BV12509" s="7"/>
      <c r="BW12509" s="7"/>
    </row>
    <row r="12510" spans="43:75" x14ac:dyDescent="0.2">
      <c r="AQ12510" s="7"/>
      <c r="AR12510" s="7"/>
      <c r="AS12510" s="7"/>
      <c r="AT12510" s="7"/>
      <c r="AU12510" s="7"/>
      <c r="AV12510" s="234"/>
      <c r="AX12510" s="7"/>
      <c r="AY12510" s="7"/>
      <c r="AZ12510" s="7"/>
      <c r="BA12510" s="7"/>
      <c r="BB12510" s="7"/>
      <c r="BC12510" s="7"/>
      <c r="BD12510" s="7"/>
      <c r="BG12510" s="7"/>
      <c r="BH12510" s="7"/>
      <c r="BI12510" s="7"/>
      <c r="BJ12510" s="7"/>
      <c r="BK12510" s="7"/>
      <c r="BL12510" s="7"/>
      <c r="BM12510" s="7"/>
      <c r="BP12510" s="7"/>
      <c r="BQ12510" s="7"/>
      <c r="BR12510" s="7"/>
      <c r="BS12510" s="7"/>
      <c r="BT12510" s="7"/>
      <c r="BU12510" s="7"/>
      <c r="BV12510" s="7"/>
      <c r="BW12510" s="7"/>
    </row>
    <row r="12511" spans="43:75" x14ac:dyDescent="0.2">
      <c r="AQ12511" s="7"/>
      <c r="AR12511" s="7"/>
      <c r="AS12511" s="7"/>
      <c r="AT12511" s="7"/>
      <c r="AU12511" s="7"/>
      <c r="AV12511" s="234"/>
      <c r="AX12511" s="7"/>
      <c r="AY12511" s="7"/>
      <c r="AZ12511" s="7"/>
      <c r="BA12511" s="7"/>
      <c r="BB12511" s="7"/>
      <c r="BC12511" s="7"/>
      <c r="BD12511" s="7"/>
      <c r="BG12511" s="7"/>
      <c r="BH12511" s="7"/>
      <c r="BI12511" s="7"/>
      <c r="BJ12511" s="7"/>
      <c r="BK12511" s="7"/>
      <c r="BL12511" s="7"/>
      <c r="BM12511" s="7"/>
      <c r="BP12511" s="7"/>
      <c r="BQ12511" s="7"/>
      <c r="BR12511" s="7"/>
      <c r="BS12511" s="7"/>
      <c r="BT12511" s="7"/>
      <c r="BU12511" s="7"/>
      <c r="BV12511" s="7"/>
      <c r="BW12511" s="7"/>
    </row>
    <row r="12512" spans="43:75" x14ac:dyDescent="0.2">
      <c r="AQ12512" s="7"/>
      <c r="AR12512" s="7"/>
      <c r="AS12512" s="7"/>
      <c r="AT12512" s="7"/>
      <c r="AU12512" s="7"/>
      <c r="AV12512" s="234"/>
      <c r="AX12512" s="7"/>
      <c r="AY12512" s="7"/>
      <c r="AZ12512" s="7"/>
      <c r="BA12512" s="7"/>
      <c r="BB12512" s="7"/>
      <c r="BC12512" s="7"/>
      <c r="BD12512" s="7"/>
      <c r="BG12512" s="7"/>
      <c r="BH12512" s="7"/>
      <c r="BI12512" s="7"/>
      <c r="BJ12512" s="7"/>
      <c r="BK12512" s="7"/>
      <c r="BL12512" s="7"/>
      <c r="BM12512" s="7"/>
      <c r="BP12512" s="7"/>
      <c r="BQ12512" s="7"/>
      <c r="BR12512" s="7"/>
      <c r="BS12512" s="7"/>
      <c r="BT12512" s="7"/>
      <c r="BU12512" s="7"/>
      <c r="BV12512" s="7"/>
      <c r="BW12512" s="7"/>
    </row>
    <row r="12513" spans="43:75" x14ac:dyDescent="0.2">
      <c r="AQ12513" s="7"/>
      <c r="AR12513" s="7"/>
      <c r="AS12513" s="7"/>
      <c r="AT12513" s="7"/>
      <c r="AU12513" s="7"/>
      <c r="AV12513" s="234"/>
      <c r="AX12513" s="7"/>
      <c r="AY12513" s="7"/>
      <c r="AZ12513" s="7"/>
      <c r="BA12513" s="7"/>
      <c r="BB12513" s="7"/>
      <c r="BC12513" s="7"/>
      <c r="BD12513" s="7"/>
      <c r="BG12513" s="7"/>
      <c r="BH12513" s="7"/>
      <c r="BI12513" s="7"/>
      <c r="BJ12513" s="7"/>
      <c r="BK12513" s="7"/>
      <c r="BL12513" s="7"/>
      <c r="BM12513" s="7"/>
      <c r="BP12513" s="7"/>
      <c r="BQ12513" s="7"/>
      <c r="BR12513" s="7"/>
      <c r="BS12513" s="7"/>
      <c r="BT12513" s="7"/>
      <c r="BU12513" s="7"/>
      <c r="BV12513" s="7"/>
      <c r="BW12513" s="7"/>
    </row>
    <row r="12514" spans="43:75" x14ac:dyDescent="0.2">
      <c r="AQ12514" s="7"/>
      <c r="AR12514" s="7"/>
      <c r="AS12514" s="7"/>
      <c r="AT12514" s="7"/>
      <c r="AU12514" s="7"/>
      <c r="AV12514" s="234"/>
      <c r="AX12514" s="7"/>
      <c r="AY12514" s="7"/>
      <c r="AZ12514" s="7"/>
      <c r="BA12514" s="7"/>
      <c r="BB12514" s="7"/>
      <c r="BC12514" s="7"/>
      <c r="BD12514" s="7"/>
      <c r="BG12514" s="7"/>
      <c r="BH12514" s="7"/>
      <c r="BI12514" s="7"/>
      <c r="BJ12514" s="7"/>
      <c r="BK12514" s="7"/>
      <c r="BL12514" s="7"/>
      <c r="BM12514" s="7"/>
      <c r="BP12514" s="7"/>
      <c r="BQ12514" s="7"/>
      <c r="BR12514" s="7"/>
      <c r="BS12514" s="7"/>
      <c r="BT12514" s="7"/>
      <c r="BU12514" s="7"/>
      <c r="BV12514" s="7"/>
      <c r="BW12514" s="7"/>
    </row>
    <row r="12515" spans="43:75" x14ac:dyDescent="0.2">
      <c r="AQ12515" s="7"/>
      <c r="AR12515" s="7"/>
      <c r="AS12515" s="7"/>
      <c r="AT12515" s="7"/>
      <c r="AU12515" s="7"/>
      <c r="AV12515" s="234"/>
      <c r="AX12515" s="7"/>
      <c r="AY12515" s="7"/>
      <c r="AZ12515" s="7"/>
      <c r="BA12515" s="7"/>
      <c r="BB12515" s="7"/>
      <c r="BC12515" s="7"/>
      <c r="BD12515" s="7"/>
      <c r="BG12515" s="7"/>
      <c r="BH12515" s="7"/>
      <c r="BI12515" s="7"/>
      <c r="BJ12515" s="7"/>
      <c r="BK12515" s="7"/>
      <c r="BL12515" s="7"/>
      <c r="BM12515" s="7"/>
      <c r="BP12515" s="7"/>
      <c r="BQ12515" s="7"/>
      <c r="BR12515" s="7"/>
      <c r="BS12515" s="7"/>
      <c r="BT12515" s="7"/>
      <c r="BU12515" s="7"/>
      <c r="BV12515" s="7"/>
      <c r="BW12515" s="7"/>
    </row>
    <row r="12516" spans="43:75" x14ac:dyDescent="0.2">
      <c r="AQ12516" s="7"/>
      <c r="AR12516" s="7"/>
      <c r="AS12516" s="7"/>
      <c r="AT12516" s="7"/>
      <c r="AU12516" s="7"/>
      <c r="AV12516" s="234"/>
      <c r="AX12516" s="7"/>
      <c r="AY12516" s="7"/>
      <c r="AZ12516" s="7"/>
      <c r="BA12516" s="7"/>
      <c r="BB12516" s="7"/>
      <c r="BC12516" s="7"/>
      <c r="BD12516" s="7"/>
      <c r="BG12516" s="7"/>
      <c r="BH12516" s="7"/>
      <c r="BI12516" s="7"/>
      <c r="BJ12516" s="7"/>
      <c r="BK12516" s="7"/>
      <c r="BL12516" s="7"/>
      <c r="BM12516" s="7"/>
      <c r="BP12516" s="7"/>
      <c r="BQ12516" s="7"/>
      <c r="BR12516" s="7"/>
      <c r="BS12516" s="7"/>
      <c r="BT12516" s="7"/>
      <c r="BU12516" s="7"/>
      <c r="BV12516" s="7"/>
      <c r="BW12516" s="7"/>
    </row>
    <row r="12517" spans="43:75" x14ac:dyDescent="0.2">
      <c r="AQ12517" s="7"/>
      <c r="AR12517" s="7"/>
      <c r="AS12517" s="7"/>
      <c r="AT12517" s="7"/>
      <c r="AU12517" s="7"/>
      <c r="AV12517" s="234"/>
      <c r="AX12517" s="7"/>
      <c r="AY12517" s="7"/>
      <c r="AZ12517" s="7"/>
      <c r="BA12517" s="7"/>
      <c r="BB12517" s="7"/>
      <c r="BC12517" s="7"/>
      <c r="BD12517" s="7"/>
      <c r="BG12517" s="7"/>
      <c r="BH12517" s="7"/>
      <c r="BI12517" s="7"/>
      <c r="BJ12517" s="7"/>
      <c r="BK12517" s="7"/>
      <c r="BL12517" s="7"/>
      <c r="BM12517" s="7"/>
      <c r="BP12517" s="7"/>
      <c r="BQ12517" s="7"/>
      <c r="BR12517" s="7"/>
      <c r="BS12517" s="7"/>
      <c r="BT12517" s="7"/>
      <c r="BU12517" s="7"/>
      <c r="BV12517" s="7"/>
      <c r="BW12517" s="7"/>
    </row>
    <row r="12518" spans="43:75" x14ac:dyDescent="0.2">
      <c r="AQ12518" s="7"/>
      <c r="AR12518" s="7"/>
      <c r="AS12518" s="7"/>
      <c r="AT12518" s="7"/>
      <c r="AU12518" s="7"/>
      <c r="AV12518" s="234"/>
      <c r="AX12518" s="7"/>
      <c r="AY12518" s="7"/>
      <c r="AZ12518" s="7"/>
      <c r="BA12518" s="7"/>
      <c r="BB12518" s="7"/>
      <c r="BC12518" s="7"/>
      <c r="BD12518" s="7"/>
      <c r="BG12518" s="7"/>
      <c r="BH12518" s="7"/>
      <c r="BI12518" s="7"/>
      <c r="BJ12518" s="7"/>
      <c r="BK12518" s="7"/>
      <c r="BL12518" s="7"/>
      <c r="BM12518" s="7"/>
      <c r="BP12518" s="7"/>
      <c r="BQ12518" s="7"/>
      <c r="BR12518" s="7"/>
      <c r="BS12518" s="7"/>
      <c r="BT12518" s="7"/>
      <c r="BU12518" s="7"/>
      <c r="BV12518" s="7"/>
      <c r="BW12518" s="7"/>
    </row>
    <row r="12519" spans="43:75" x14ac:dyDescent="0.2">
      <c r="AQ12519" s="7"/>
      <c r="AR12519" s="7"/>
      <c r="AS12519" s="7"/>
      <c r="AT12519" s="7"/>
      <c r="AU12519" s="7"/>
      <c r="AV12519" s="234"/>
      <c r="AX12519" s="7"/>
      <c r="AY12519" s="7"/>
      <c r="AZ12519" s="7"/>
      <c r="BA12519" s="7"/>
      <c r="BB12519" s="7"/>
      <c r="BC12519" s="7"/>
      <c r="BD12519" s="7"/>
      <c r="BG12519" s="7"/>
      <c r="BH12519" s="7"/>
      <c r="BI12519" s="7"/>
      <c r="BJ12519" s="7"/>
      <c r="BK12519" s="7"/>
      <c r="BL12519" s="7"/>
      <c r="BM12519" s="7"/>
      <c r="BP12519" s="7"/>
      <c r="BQ12519" s="7"/>
      <c r="BR12519" s="7"/>
      <c r="BS12519" s="7"/>
      <c r="BT12519" s="7"/>
      <c r="BU12519" s="7"/>
      <c r="BV12519" s="7"/>
      <c r="BW12519" s="7"/>
    </row>
    <row r="12520" spans="43:75" x14ac:dyDescent="0.2">
      <c r="AQ12520" s="7"/>
      <c r="AR12520" s="7"/>
      <c r="AS12520" s="7"/>
      <c r="AT12520" s="7"/>
      <c r="AU12520" s="7"/>
      <c r="AV12520" s="234"/>
      <c r="AX12520" s="7"/>
      <c r="AY12520" s="7"/>
      <c r="AZ12520" s="7"/>
      <c r="BA12520" s="7"/>
      <c r="BB12520" s="7"/>
      <c r="BC12520" s="7"/>
      <c r="BD12520" s="7"/>
      <c r="BG12520" s="7"/>
      <c r="BH12520" s="7"/>
      <c r="BI12520" s="7"/>
      <c r="BJ12520" s="7"/>
      <c r="BK12520" s="7"/>
      <c r="BL12520" s="7"/>
      <c r="BM12520" s="7"/>
      <c r="BP12520" s="7"/>
      <c r="BQ12520" s="7"/>
      <c r="BR12520" s="7"/>
      <c r="BS12520" s="7"/>
      <c r="BT12520" s="7"/>
      <c r="BU12520" s="7"/>
      <c r="BV12520" s="7"/>
      <c r="BW12520" s="7"/>
    </row>
    <row r="12521" spans="43:75" x14ac:dyDescent="0.2">
      <c r="AQ12521" s="7"/>
      <c r="AR12521" s="7"/>
      <c r="AS12521" s="7"/>
      <c r="AT12521" s="7"/>
      <c r="AU12521" s="7"/>
      <c r="AV12521" s="234"/>
      <c r="AX12521" s="7"/>
      <c r="AY12521" s="7"/>
      <c r="AZ12521" s="7"/>
      <c r="BA12521" s="7"/>
      <c r="BB12521" s="7"/>
      <c r="BC12521" s="7"/>
      <c r="BD12521" s="7"/>
      <c r="BG12521" s="7"/>
      <c r="BH12521" s="7"/>
      <c r="BI12521" s="7"/>
      <c r="BJ12521" s="7"/>
      <c r="BK12521" s="7"/>
      <c r="BL12521" s="7"/>
      <c r="BM12521" s="7"/>
      <c r="BP12521" s="7"/>
      <c r="BQ12521" s="7"/>
      <c r="BR12521" s="7"/>
      <c r="BS12521" s="7"/>
      <c r="BT12521" s="7"/>
      <c r="BU12521" s="7"/>
      <c r="BV12521" s="7"/>
      <c r="BW12521" s="7"/>
    </row>
    <row r="12522" spans="43:75" x14ac:dyDescent="0.2">
      <c r="AQ12522" s="7"/>
      <c r="AR12522" s="7"/>
      <c r="AS12522" s="7"/>
      <c r="AT12522" s="7"/>
      <c r="AU12522" s="7"/>
      <c r="AV12522" s="234"/>
      <c r="AX12522" s="7"/>
      <c r="AY12522" s="7"/>
      <c r="AZ12522" s="7"/>
      <c r="BA12522" s="7"/>
      <c r="BB12522" s="7"/>
      <c r="BC12522" s="7"/>
      <c r="BD12522" s="7"/>
      <c r="BG12522" s="7"/>
      <c r="BH12522" s="7"/>
      <c r="BI12522" s="7"/>
      <c r="BJ12522" s="7"/>
      <c r="BK12522" s="7"/>
      <c r="BL12522" s="7"/>
      <c r="BM12522" s="7"/>
      <c r="BP12522" s="7"/>
      <c r="BQ12522" s="7"/>
      <c r="BR12522" s="7"/>
      <c r="BS12522" s="7"/>
      <c r="BT12522" s="7"/>
      <c r="BU12522" s="7"/>
      <c r="BV12522" s="7"/>
      <c r="BW12522" s="7"/>
    </row>
    <row r="12523" spans="43:75" x14ac:dyDescent="0.2">
      <c r="AQ12523" s="7"/>
      <c r="AR12523" s="7"/>
      <c r="AS12523" s="7"/>
      <c r="AT12523" s="7"/>
      <c r="AU12523" s="7"/>
      <c r="AV12523" s="234"/>
      <c r="AX12523" s="7"/>
      <c r="AY12523" s="7"/>
      <c r="AZ12523" s="7"/>
      <c r="BA12523" s="7"/>
      <c r="BB12523" s="7"/>
      <c r="BC12523" s="7"/>
      <c r="BD12523" s="7"/>
      <c r="BG12523" s="7"/>
      <c r="BH12523" s="7"/>
      <c r="BI12523" s="7"/>
      <c r="BJ12523" s="7"/>
      <c r="BK12523" s="7"/>
      <c r="BL12523" s="7"/>
      <c r="BM12523" s="7"/>
      <c r="BP12523" s="7"/>
      <c r="BQ12523" s="7"/>
      <c r="BR12523" s="7"/>
      <c r="BS12523" s="7"/>
      <c r="BT12523" s="7"/>
      <c r="BU12523" s="7"/>
      <c r="BV12523" s="7"/>
      <c r="BW12523" s="7"/>
    </row>
    <row r="12524" spans="43:75" x14ac:dyDescent="0.2">
      <c r="AQ12524" s="7"/>
      <c r="AR12524" s="7"/>
      <c r="AS12524" s="7"/>
      <c r="AT12524" s="7"/>
      <c r="AU12524" s="7"/>
      <c r="AV12524" s="234"/>
      <c r="AX12524" s="7"/>
      <c r="AY12524" s="7"/>
      <c r="AZ12524" s="7"/>
      <c r="BA12524" s="7"/>
      <c r="BB12524" s="7"/>
      <c r="BC12524" s="7"/>
      <c r="BD12524" s="7"/>
      <c r="BG12524" s="7"/>
      <c r="BH12524" s="7"/>
      <c r="BI12524" s="7"/>
      <c r="BJ12524" s="7"/>
      <c r="BK12524" s="7"/>
      <c r="BL12524" s="7"/>
      <c r="BM12524" s="7"/>
      <c r="BP12524" s="7"/>
      <c r="BQ12524" s="7"/>
      <c r="BR12524" s="7"/>
      <c r="BS12524" s="7"/>
      <c r="BT12524" s="7"/>
      <c r="BU12524" s="7"/>
      <c r="BV12524" s="7"/>
      <c r="BW12524" s="7"/>
    </row>
    <row r="12525" spans="43:75" x14ac:dyDescent="0.2">
      <c r="AQ12525" s="7"/>
      <c r="AR12525" s="7"/>
      <c r="AS12525" s="7"/>
      <c r="AT12525" s="7"/>
      <c r="AU12525" s="7"/>
      <c r="AV12525" s="234"/>
      <c r="AX12525" s="7"/>
      <c r="AY12525" s="7"/>
      <c r="AZ12525" s="7"/>
      <c r="BA12525" s="7"/>
      <c r="BB12525" s="7"/>
      <c r="BC12525" s="7"/>
      <c r="BD12525" s="7"/>
      <c r="BG12525" s="7"/>
      <c r="BH12525" s="7"/>
      <c r="BI12525" s="7"/>
      <c r="BJ12525" s="7"/>
      <c r="BK12525" s="7"/>
      <c r="BL12525" s="7"/>
      <c r="BM12525" s="7"/>
      <c r="BP12525" s="7"/>
      <c r="BQ12525" s="7"/>
      <c r="BR12525" s="7"/>
      <c r="BS12525" s="7"/>
      <c r="BT12525" s="7"/>
      <c r="BU12525" s="7"/>
      <c r="BV12525" s="7"/>
      <c r="BW12525" s="7"/>
    </row>
    <row r="12526" spans="43:75" x14ac:dyDescent="0.2">
      <c r="AQ12526" s="7"/>
      <c r="AR12526" s="7"/>
      <c r="AS12526" s="7"/>
      <c r="AT12526" s="7"/>
      <c r="AU12526" s="7"/>
      <c r="AV12526" s="234"/>
      <c r="AX12526" s="7"/>
      <c r="AY12526" s="7"/>
      <c r="AZ12526" s="7"/>
      <c r="BA12526" s="7"/>
      <c r="BB12526" s="7"/>
      <c r="BC12526" s="7"/>
      <c r="BD12526" s="7"/>
      <c r="BG12526" s="7"/>
      <c r="BH12526" s="7"/>
      <c r="BI12526" s="7"/>
      <c r="BJ12526" s="7"/>
      <c r="BK12526" s="7"/>
      <c r="BL12526" s="7"/>
      <c r="BM12526" s="7"/>
      <c r="BP12526" s="7"/>
      <c r="BQ12526" s="7"/>
      <c r="BR12526" s="7"/>
      <c r="BS12526" s="7"/>
      <c r="BT12526" s="7"/>
      <c r="BU12526" s="7"/>
      <c r="BV12526" s="7"/>
      <c r="BW12526" s="7"/>
    </row>
    <row r="12527" spans="43:75" x14ac:dyDescent="0.2">
      <c r="AQ12527" s="7"/>
      <c r="AR12527" s="7"/>
      <c r="AS12527" s="7"/>
      <c r="AT12527" s="7"/>
      <c r="AU12527" s="7"/>
      <c r="AV12527" s="234"/>
      <c r="AX12527" s="7"/>
      <c r="AY12527" s="7"/>
      <c r="AZ12527" s="7"/>
      <c r="BA12527" s="7"/>
      <c r="BB12527" s="7"/>
      <c r="BC12527" s="7"/>
      <c r="BD12527" s="7"/>
      <c r="BG12527" s="7"/>
      <c r="BH12527" s="7"/>
      <c r="BI12527" s="7"/>
      <c r="BJ12527" s="7"/>
      <c r="BK12527" s="7"/>
      <c r="BL12527" s="7"/>
      <c r="BM12527" s="7"/>
      <c r="BP12527" s="7"/>
      <c r="BQ12527" s="7"/>
      <c r="BR12527" s="7"/>
      <c r="BS12527" s="7"/>
      <c r="BT12527" s="7"/>
      <c r="BU12527" s="7"/>
      <c r="BV12527" s="7"/>
      <c r="BW12527" s="7"/>
    </row>
    <row r="12528" spans="43:75" x14ac:dyDescent="0.2">
      <c r="AQ12528" s="7"/>
      <c r="AR12528" s="7"/>
      <c r="AS12528" s="7"/>
      <c r="AT12528" s="7"/>
      <c r="AU12528" s="7"/>
      <c r="AV12528" s="234"/>
      <c r="AX12528" s="7"/>
      <c r="AY12528" s="7"/>
      <c r="AZ12528" s="7"/>
      <c r="BA12528" s="7"/>
      <c r="BB12528" s="7"/>
      <c r="BC12528" s="7"/>
      <c r="BD12528" s="7"/>
      <c r="BG12528" s="7"/>
      <c r="BH12528" s="7"/>
      <c r="BI12528" s="7"/>
      <c r="BJ12528" s="7"/>
      <c r="BK12528" s="7"/>
      <c r="BL12528" s="7"/>
      <c r="BM12528" s="7"/>
      <c r="BP12528" s="7"/>
      <c r="BQ12528" s="7"/>
      <c r="BR12528" s="7"/>
      <c r="BS12528" s="7"/>
      <c r="BT12528" s="7"/>
      <c r="BU12528" s="7"/>
      <c r="BV12528" s="7"/>
      <c r="BW12528" s="7"/>
    </row>
    <row r="12529" spans="43:75" x14ac:dyDescent="0.2">
      <c r="AQ12529" s="7"/>
      <c r="AR12529" s="7"/>
      <c r="AS12529" s="7"/>
      <c r="AT12529" s="7"/>
      <c r="AU12529" s="7"/>
      <c r="AV12529" s="234"/>
      <c r="AX12529" s="7"/>
      <c r="AY12529" s="7"/>
      <c r="AZ12529" s="7"/>
      <c r="BA12529" s="7"/>
      <c r="BB12529" s="7"/>
      <c r="BC12529" s="7"/>
      <c r="BD12529" s="7"/>
      <c r="BG12529" s="7"/>
      <c r="BH12529" s="7"/>
      <c r="BI12529" s="7"/>
      <c r="BJ12529" s="7"/>
      <c r="BK12529" s="7"/>
      <c r="BL12529" s="7"/>
      <c r="BM12529" s="7"/>
      <c r="BP12529" s="7"/>
      <c r="BQ12529" s="7"/>
      <c r="BR12529" s="7"/>
      <c r="BS12529" s="7"/>
      <c r="BT12529" s="7"/>
      <c r="BU12529" s="7"/>
      <c r="BV12529" s="7"/>
      <c r="BW12529" s="7"/>
    </row>
    <row r="12530" spans="43:75" x14ac:dyDescent="0.2">
      <c r="AQ12530" s="7"/>
      <c r="AR12530" s="7"/>
      <c r="AS12530" s="7"/>
      <c r="AT12530" s="7"/>
      <c r="AU12530" s="7"/>
      <c r="AV12530" s="234"/>
      <c r="AX12530" s="7"/>
      <c r="AY12530" s="7"/>
      <c r="AZ12530" s="7"/>
      <c r="BA12530" s="7"/>
      <c r="BB12530" s="7"/>
      <c r="BC12530" s="7"/>
      <c r="BD12530" s="7"/>
      <c r="BG12530" s="7"/>
      <c r="BH12530" s="7"/>
      <c r="BI12530" s="7"/>
      <c r="BJ12530" s="7"/>
      <c r="BK12530" s="7"/>
      <c r="BL12530" s="7"/>
      <c r="BM12530" s="7"/>
      <c r="BP12530" s="7"/>
      <c r="BQ12530" s="7"/>
      <c r="BR12530" s="7"/>
      <c r="BS12530" s="7"/>
      <c r="BT12530" s="7"/>
      <c r="BU12530" s="7"/>
      <c r="BV12530" s="7"/>
      <c r="BW12530" s="7"/>
    </row>
    <row r="12531" spans="43:75" x14ac:dyDescent="0.2">
      <c r="AQ12531" s="7"/>
      <c r="AR12531" s="7"/>
      <c r="AS12531" s="7"/>
      <c r="AT12531" s="7"/>
      <c r="AU12531" s="7"/>
      <c r="AV12531" s="234"/>
      <c r="AX12531" s="7"/>
      <c r="AY12531" s="7"/>
      <c r="AZ12531" s="7"/>
      <c r="BA12531" s="7"/>
      <c r="BB12531" s="7"/>
      <c r="BC12531" s="7"/>
      <c r="BD12531" s="7"/>
      <c r="BG12531" s="7"/>
      <c r="BH12531" s="7"/>
      <c r="BI12531" s="7"/>
      <c r="BJ12531" s="7"/>
      <c r="BK12531" s="7"/>
      <c r="BL12531" s="7"/>
      <c r="BM12531" s="7"/>
      <c r="BP12531" s="7"/>
      <c r="BQ12531" s="7"/>
      <c r="BR12531" s="7"/>
      <c r="BS12531" s="7"/>
      <c r="BT12531" s="7"/>
      <c r="BU12531" s="7"/>
      <c r="BV12531" s="7"/>
      <c r="BW12531" s="7"/>
    </row>
    <row r="12532" spans="43:75" x14ac:dyDescent="0.2">
      <c r="AQ12532" s="7"/>
      <c r="AR12532" s="7"/>
      <c r="AS12532" s="7"/>
      <c r="AT12532" s="7"/>
      <c r="AU12532" s="7"/>
      <c r="AV12532" s="234"/>
      <c r="AX12532" s="7"/>
      <c r="AY12532" s="7"/>
      <c r="AZ12532" s="7"/>
      <c r="BA12532" s="7"/>
      <c r="BB12532" s="7"/>
      <c r="BC12532" s="7"/>
      <c r="BD12532" s="7"/>
      <c r="BG12532" s="7"/>
      <c r="BH12532" s="7"/>
      <c r="BI12532" s="7"/>
      <c r="BJ12532" s="7"/>
      <c r="BK12532" s="7"/>
      <c r="BL12532" s="7"/>
      <c r="BM12532" s="7"/>
      <c r="BP12532" s="7"/>
      <c r="BQ12532" s="7"/>
      <c r="BR12532" s="7"/>
      <c r="BS12532" s="7"/>
      <c r="BT12532" s="7"/>
      <c r="BU12532" s="7"/>
      <c r="BV12532" s="7"/>
      <c r="BW12532" s="7"/>
    </row>
    <row r="12533" spans="43:75" x14ac:dyDescent="0.2">
      <c r="AQ12533" s="7"/>
      <c r="AR12533" s="7"/>
      <c r="AS12533" s="7"/>
      <c r="AT12533" s="7"/>
      <c r="AU12533" s="7"/>
      <c r="AV12533" s="234"/>
      <c r="AX12533" s="7"/>
      <c r="AY12533" s="7"/>
      <c r="AZ12533" s="7"/>
      <c r="BA12533" s="7"/>
      <c r="BB12533" s="7"/>
      <c r="BC12533" s="7"/>
      <c r="BD12533" s="7"/>
      <c r="BG12533" s="7"/>
      <c r="BH12533" s="7"/>
      <c r="BI12533" s="7"/>
      <c r="BJ12533" s="7"/>
      <c r="BK12533" s="7"/>
      <c r="BL12533" s="7"/>
      <c r="BM12533" s="7"/>
      <c r="BP12533" s="7"/>
      <c r="BQ12533" s="7"/>
      <c r="BR12533" s="7"/>
      <c r="BS12533" s="7"/>
      <c r="BT12533" s="7"/>
      <c r="BU12533" s="7"/>
      <c r="BV12533" s="7"/>
      <c r="BW12533" s="7"/>
    </row>
    <row r="12534" spans="43:75" x14ac:dyDescent="0.2">
      <c r="AQ12534" s="7"/>
      <c r="AR12534" s="7"/>
      <c r="AS12534" s="7"/>
      <c r="AT12534" s="7"/>
      <c r="AU12534" s="7"/>
      <c r="AV12534" s="234"/>
      <c r="AX12534" s="7"/>
      <c r="AY12534" s="7"/>
      <c r="AZ12534" s="7"/>
      <c r="BA12534" s="7"/>
      <c r="BB12534" s="7"/>
      <c r="BC12534" s="7"/>
      <c r="BD12534" s="7"/>
      <c r="BG12534" s="7"/>
      <c r="BH12534" s="7"/>
      <c r="BI12534" s="7"/>
      <c r="BJ12534" s="7"/>
      <c r="BK12534" s="7"/>
      <c r="BL12534" s="7"/>
      <c r="BM12534" s="7"/>
      <c r="BP12534" s="7"/>
      <c r="BQ12534" s="7"/>
      <c r="BR12534" s="7"/>
      <c r="BS12534" s="7"/>
      <c r="BT12534" s="7"/>
      <c r="BU12534" s="7"/>
      <c r="BV12534" s="7"/>
      <c r="BW12534" s="7"/>
    </row>
    <row r="12535" spans="43:75" x14ac:dyDescent="0.2">
      <c r="AQ12535" s="7"/>
      <c r="AR12535" s="7"/>
      <c r="AS12535" s="7"/>
      <c r="AT12535" s="7"/>
      <c r="AU12535" s="7"/>
      <c r="AV12535" s="234"/>
      <c r="AX12535" s="7"/>
      <c r="AY12535" s="7"/>
      <c r="AZ12535" s="7"/>
      <c r="BA12535" s="7"/>
      <c r="BB12535" s="7"/>
      <c r="BC12535" s="7"/>
      <c r="BD12535" s="7"/>
      <c r="BG12535" s="7"/>
      <c r="BH12535" s="7"/>
      <c r="BI12535" s="7"/>
      <c r="BJ12535" s="7"/>
      <c r="BK12535" s="7"/>
      <c r="BL12535" s="7"/>
      <c r="BM12535" s="7"/>
      <c r="BP12535" s="7"/>
      <c r="BQ12535" s="7"/>
      <c r="BR12535" s="7"/>
      <c r="BS12535" s="7"/>
      <c r="BT12535" s="7"/>
      <c r="BU12535" s="7"/>
      <c r="BV12535" s="7"/>
      <c r="BW12535" s="7"/>
    </row>
    <row r="12536" spans="43:75" x14ac:dyDescent="0.2">
      <c r="AQ12536" s="7"/>
      <c r="AR12536" s="7"/>
      <c r="AS12536" s="7"/>
      <c r="AT12536" s="7"/>
      <c r="AU12536" s="7"/>
      <c r="AV12536" s="234"/>
      <c r="AX12536" s="7"/>
      <c r="AY12536" s="7"/>
      <c r="AZ12536" s="7"/>
      <c r="BA12536" s="7"/>
      <c r="BB12536" s="7"/>
      <c r="BC12536" s="7"/>
      <c r="BD12536" s="7"/>
      <c r="BG12536" s="7"/>
      <c r="BH12536" s="7"/>
      <c r="BI12536" s="7"/>
      <c r="BJ12536" s="7"/>
      <c r="BK12536" s="7"/>
      <c r="BL12536" s="7"/>
      <c r="BM12536" s="7"/>
      <c r="BP12536" s="7"/>
      <c r="BQ12536" s="7"/>
      <c r="BR12536" s="7"/>
      <c r="BS12536" s="7"/>
      <c r="BT12536" s="7"/>
      <c r="BU12536" s="7"/>
      <c r="BV12536" s="7"/>
      <c r="BW12536" s="7"/>
    </row>
    <row r="12537" spans="43:75" x14ac:dyDescent="0.2">
      <c r="AQ12537" s="7"/>
      <c r="AR12537" s="7"/>
      <c r="AS12537" s="7"/>
      <c r="AT12537" s="7"/>
      <c r="AU12537" s="7"/>
      <c r="AV12537" s="234"/>
      <c r="AX12537" s="7"/>
      <c r="AY12537" s="7"/>
      <c r="AZ12537" s="7"/>
      <c r="BA12537" s="7"/>
      <c r="BB12537" s="7"/>
      <c r="BC12537" s="7"/>
      <c r="BD12537" s="7"/>
      <c r="BG12537" s="7"/>
      <c r="BH12537" s="7"/>
      <c r="BI12537" s="7"/>
      <c r="BJ12537" s="7"/>
      <c r="BK12537" s="7"/>
      <c r="BL12537" s="7"/>
      <c r="BM12537" s="7"/>
      <c r="BP12537" s="7"/>
      <c r="BQ12537" s="7"/>
      <c r="BR12537" s="7"/>
      <c r="BS12537" s="7"/>
      <c r="BT12537" s="7"/>
      <c r="BU12537" s="7"/>
      <c r="BV12537" s="7"/>
      <c r="BW12537" s="7"/>
    </row>
    <row r="12538" spans="43:75" x14ac:dyDescent="0.2">
      <c r="AQ12538" s="7"/>
      <c r="AR12538" s="7"/>
      <c r="AS12538" s="7"/>
      <c r="AT12538" s="7"/>
      <c r="AU12538" s="7"/>
      <c r="AV12538" s="234"/>
      <c r="AX12538" s="7"/>
      <c r="AY12538" s="7"/>
      <c r="AZ12538" s="7"/>
      <c r="BA12538" s="7"/>
      <c r="BB12538" s="7"/>
      <c r="BC12538" s="7"/>
      <c r="BD12538" s="7"/>
      <c r="BG12538" s="7"/>
      <c r="BH12538" s="7"/>
      <c r="BI12538" s="7"/>
      <c r="BJ12538" s="7"/>
      <c r="BK12538" s="7"/>
      <c r="BL12538" s="7"/>
      <c r="BM12538" s="7"/>
      <c r="BP12538" s="7"/>
      <c r="BQ12538" s="7"/>
      <c r="BR12538" s="7"/>
      <c r="BS12538" s="7"/>
      <c r="BT12538" s="7"/>
      <c r="BU12538" s="7"/>
      <c r="BV12538" s="7"/>
      <c r="BW12538" s="7"/>
    </row>
    <row r="12539" spans="43:75" x14ac:dyDescent="0.2">
      <c r="AQ12539" s="7"/>
      <c r="AR12539" s="7"/>
      <c r="AS12539" s="7"/>
      <c r="AT12539" s="7"/>
      <c r="AU12539" s="7"/>
      <c r="AV12539" s="234"/>
      <c r="AX12539" s="7"/>
      <c r="AY12539" s="7"/>
      <c r="AZ12539" s="7"/>
      <c r="BA12539" s="7"/>
      <c r="BB12539" s="7"/>
      <c r="BC12539" s="7"/>
      <c r="BD12539" s="7"/>
      <c r="BG12539" s="7"/>
      <c r="BH12539" s="7"/>
      <c r="BI12539" s="7"/>
      <c r="BJ12539" s="7"/>
      <c r="BK12539" s="7"/>
      <c r="BL12539" s="7"/>
      <c r="BM12539" s="7"/>
      <c r="BP12539" s="7"/>
      <c r="BQ12539" s="7"/>
      <c r="BR12539" s="7"/>
      <c r="BS12539" s="7"/>
      <c r="BT12539" s="7"/>
      <c r="BU12539" s="7"/>
      <c r="BV12539" s="7"/>
      <c r="BW12539" s="7"/>
    </row>
    <row r="12540" spans="43:75" x14ac:dyDescent="0.2">
      <c r="AQ12540" s="7"/>
      <c r="AR12540" s="7"/>
      <c r="AS12540" s="7"/>
      <c r="AT12540" s="7"/>
      <c r="AU12540" s="7"/>
      <c r="AV12540" s="234"/>
      <c r="AX12540" s="7"/>
      <c r="AY12540" s="7"/>
      <c r="AZ12540" s="7"/>
      <c r="BA12540" s="7"/>
      <c r="BB12540" s="7"/>
      <c r="BC12540" s="7"/>
      <c r="BD12540" s="7"/>
      <c r="BG12540" s="7"/>
      <c r="BH12540" s="7"/>
      <c r="BI12540" s="7"/>
      <c r="BJ12540" s="7"/>
      <c r="BK12540" s="7"/>
      <c r="BL12540" s="7"/>
      <c r="BM12540" s="7"/>
      <c r="BP12540" s="7"/>
      <c r="BQ12540" s="7"/>
      <c r="BR12540" s="7"/>
      <c r="BS12540" s="7"/>
      <c r="BT12540" s="7"/>
      <c r="BU12540" s="7"/>
      <c r="BV12540" s="7"/>
      <c r="BW12540" s="7"/>
    </row>
    <row r="12541" spans="43:75" x14ac:dyDescent="0.2">
      <c r="AQ12541" s="7"/>
      <c r="AR12541" s="7"/>
      <c r="AS12541" s="7"/>
      <c r="AT12541" s="7"/>
      <c r="AU12541" s="7"/>
      <c r="AV12541" s="234"/>
      <c r="AX12541" s="7"/>
      <c r="AY12541" s="7"/>
      <c r="AZ12541" s="7"/>
      <c r="BA12541" s="7"/>
      <c r="BB12541" s="7"/>
      <c r="BC12541" s="7"/>
      <c r="BD12541" s="7"/>
      <c r="BG12541" s="7"/>
      <c r="BH12541" s="7"/>
      <c r="BI12541" s="7"/>
      <c r="BJ12541" s="7"/>
      <c r="BK12541" s="7"/>
      <c r="BL12541" s="7"/>
      <c r="BM12541" s="7"/>
      <c r="BP12541" s="7"/>
      <c r="BQ12541" s="7"/>
      <c r="BR12541" s="7"/>
      <c r="BS12541" s="7"/>
      <c r="BT12541" s="7"/>
      <c r="BU12541" s="7"/>
      <c r="BV12541" s="7"/>
      <c r="BW12541" s="7"/>
    </row>
    <row r="12542" spans="43:75" x14ac:dyDescent="0.2">
      <c r="AQ12542" s="7"/>
      <c r="AR12542" s="7"/>
      <c r="AS12542" s="7"/>
      <c r="AT12542" s="7"/>
      <c r="AU12542" s="7"/>
      <c r="AV12542" s="234"/>
      <c r="AX12542" s="7"/>
      <c r="AY12542" s="7"/>
      <c r="AZ12542" s="7"/>
      <c r="BA12542" s="7"/>
      <c r="BB12542" s="7"/>
      <c r="BC12542" s="7"/>
      <c r="BD12542" s="7"/>
      <c r="BG12542" s="7"/>
      <c r="BH12542" s="7"/>
      <c r="BI12542" s="7"/>
      <c r="BJ12542" s="7"/>
      <c r="BK12542" s="7"/>
      <c r="BL12542" s="7"/>
      <c r="BM12542" s="7"/>
      <c r="BP12542" s="7"/>
      <c r="BQ12542" s="7"/>
      <c r="BR12542" s="7"/>
      <c r="BS12542" s="7"/>
      <c r="BT12542" s="7"/>
      <c r="BU12542" s="7"/>
      <c r="BV12542" s="7"/>
      <c r="BW12542" s="7"/>
    </row>
    <row r="12543" spans="43:75" x14ac:dyDescent="0.2">
      <c r="AQ12543" s="7"/>
      <c r="AR12543" s="7"/>
      <c r="AS12543" s="7"/>
      <c r="AT12543" s="7"/>
      <c r="AU12543" s="7"/>
      <c r="AV12543" s="234"/>
      <c r="AX12543" s="7"/>
      <c r="AY12543" s="7"/>
      <c r="AZ12543" s="7"/>
      <c r="BA12543" s="7"/>
      <c r="BB12543" s="7"/>
      <c r="BC12543" s="7"/>
      <c r="BD12543" s="7"/>
      <c r="BG12543" s="7"/>
      <c r="BH12543" s="7"/>
      <c r="BI12543" s="7"/>
      <c r="BJ12543" s="7"/>
      <c r="BK12543" s="7"/>
      <c r="BL12543" s="7"/>
      <c r="BM12543" s="7"/>
      <c r="BP12543" s="7"/>
      <c r="BQ12543" s="7"/>
      <c r="BR12543" s="7"/>
      <c r="BS12543" s="7"/>
      <c r="BT12543" s="7"/>
      <c r="BU12543" s="7"/>
      <c r="BV12543" s="7"/>
      <c r="BW12543" s="7"/>
    </row>
    <row r="12544" spans="43:75" x14ac:dyDescent="0.2">
      <c r="AQ12544" s="7"/>
      <c r="AR12544" s="7"/>
      <c r="AS12544" s="7"/>
      <c r="AT12544" s="7"/>
      <c r="AU12544" s="7"/>
      <c r="AV12544" s="234"/>
      <c r="AX12544" s="7"/>
      <c r="AY12544" s="7"/>
      <c r="AZ12544" s="7"/>
      <c r="BA12544" s="7"/>
      <c r="BB12544" s="7"/>
      <c r="BC12544" s="7"/>
      <c r="BD12544" s="7"/>
      <c r="BG12544" s="7"/>
      <c r="BH12544" s="7"/>
      <c r="BI12544" s="7"/>
      <c r="BJ12544" s="7"/>
      <c r="BK12544" s="7"/>
      <c r="BL12544" s="7"/>
      <c r="BM12544" s="7"/>
      <c r="BP12544" s="7"/>
      <c r="BQ12544" s="7"/>
      <c r="BR12544" s="7"/>
      <c r="BS12544" s="7"/>
      <c r="BT12544" s="7"/>
      <c r="BU12544" s="7"/>
      <c r="BV12544" s="7"/>
      <c r="BW12544" s="7"/>
    </row>
    <row r="12545" spans="43:75" x14ac:dyDescent="0.2">
      <c r="AQ12545" s="7"/>
      <c r="AR12545" s="7"/>
      <c r="AS12545" s="7"/>
      <c r="AT12545" s="7"/>
      <c r="AU12545" s="7"/>
      <c r="AV12545" s="234"/>
      <c r="AX12545" s="7"/>
      <c r="AY12545" s="7"/>
      <c r="AZ12545" s="7"/>
      <c r="BA12545" s="7"/>
      <c r="BB12545" s="7"/>
      <c r="BC12545" s="7"/>
      <c r="BD12545" s="7"/>
      <c r="BG12545" s="7"/>
      <c r="BH12545" s="7"/>
      <c r="BI12545" s="7"/>
      <c r="BJ12545" s="7"/>
      <c r="BK12545" s="7"/>
      <c r="BL12545" s="7"/>
      <c r="BM12545" s="7"/>
      <c r="BP12545" s="7"/>
      <c r="BQ12545" s="7"/>
      <c r="BR12545" s="7"/>
      <c r="BS12545" s="7"/>
      <c r="BT12545" s="7"/>
      <c r="BU12545" s="7"/>
      <c r="BV12545" s="7"/>
      <c r="BW12545" s="7"/>
    </row>
    <row r="12546" spans="43:75" x14ac:dyDescent="0.2">
      <c r="AQ12546" s="7"/>
      <c r="AR12546" s="7"/>
      <c r="AS12546" s="7"/>
      <c r="AT12546" s="7"/>
      <c r="AU12546" s="7"/>
      <c r="AV12546" s="234"/>
      <c r="AX12546" s="7"/>
      <c r="AY12546" s="7"/>
      <c r="AZ12546" s="7"/>
      <c r="BA12546" s="7"/>
      <c r="BB12546" s="7"/>
      <c r="BC12546" s="7"/>
      <c r="BD12546" s="7"/>
      <c r="BG12546" s="7"/>
      <c r="BH12546" s="7"/>
      <c r="BI12546" s="7"/>
      <c r="BJ12546" s="7"/>
      <c r="BK12546" s="7"/>
      <c r="BL12546" s="7"/>
      <c r="BM12546" s="7"/>
      <c r="BP12546" s="7"/>
      <c r="BQ12546" s="7"/>
      <c r="BR12546" s="7"/>
      <c r="BS12546" s="7"/>
      <c r="BT12546" s="7"/>
      <c r="BU12546" s="7"/>
      <c r="BV12546" s="7"/>
      <c r="BW12546" s="7"/>
    </row>
    <row r="12547" spans="43:75" x14ac:dyDescent="0.2">
      <c r="AQ12547" s="7"/>
      <c r="AR12547" s="7"/>
      <c r="AS12547" s="7"/>
      <c r="AT12547" s="7"/>
      <c r="AU12547" s="7"/>
      <c r="AV12547" s="234"/>
      <c r="AX12547" s="7"/>
      <c r="AY12547" s="7"/>
      <c r="AZ12547" s="7"/>
      <c r="BA12547" s="7"/>
      <c r="BB12547" s="7"/>
      <c r="BC12547" s="7"/>
      <c r="BD12547" s="7"/>
      <c r="BG12547" s="7"/>
      <c r="BH12547" s="7"/>
      <c r="BI12547" s="7"/>
      <c r="BJ12547" s="7"/>
      <c r="BK12547" s="7"/>
      <c r="BL12547" s="7"/>
      <c r="BM12547" s="7"/>
      <c r="BP12547" s="7"/>
      <c r="BQ12547" s="7"/>
      <c r="BR12547" s="7"/>
      <c r="BS12547" s="7"/>
      <c r="BT12547" s="7"/>
      <c r="BU12547" s="7"/>
      <c r="BV12547" s="7"/>
      <c r="BW12547" s="7"/>
    </row>
    <row r="12548" spans="43:75" x14ac:dyDescent="0.2">
      <c r="AQ12548" s="7"/>
      <c r="AR12548" s="7"/>
      <c r="AS12548" s="7"/>
      <c r="AT12548" s="7"/>
      <c r="AU12548" s="7"/>
      <c r="AV12548" s="234"/>
      <c r="AX12548" s="7"/>
      <c r="AY12548" s="7"/>
      <c r="AZ12548" s="7"/>
      <c r="BA12548" s="7"/>
      <c r="BB12548" s="7"/>
      <c r="BC12548" s="7"/>
      <c r="BD12548" s="7"/>
      <c r="BG12548" s="7"/>
      <c r="BH12548" s="7"/>
      <c r="BI12548" s="7"/>
      <c r="BJ12548" s="7"/>
      <c r="BK12548" s="7"/>
      <c r="BL12548" s="7"/>
      <c r="BM12548" s="7"/>
      <c r="BP12548" s="7"/>
      <c r="BQ12548" s="7"/>
      <c r="BR12548" s="7"/>
      <c r="BS12548" s="7"/>
      <c r="BT12548" s="7"/>
      <c r="BU12548" s="7"/>
      <c r="BV12548" s="7"/>
      <c r="BW12548" s="7"/>
    </row>
    <row r="12549" spans="43:75" x14ac:dyDescent="0.2">
      <c r="AQ12549" s="7"/>
      <c r="AR12549" s="7"/>
      <c r="AS12549" s="7"/>
      <c r="AT12549" s="7"/>
      <c r="AU12549" s="7"/>
      <c r="AV12549" s="234"/>
      <c r="AX12549" s="7"/>
      <c r="AY12549" s="7"/>
      <c r="AZ12549" s="7"/>
      <c r="BA12549" s="7"/>
      <c r="BB12549" s="7"/>
      <c r="BC12549" s="7"/>
      <c r="BD12549" s="7"/>
      <c r="BG12549" s="7"/>
      <c r="BH12549" s="7"/>
      <c r="BI12549" s="7"/>
      <c r="BJ12549" s="7"/>
      <c r="BK12549" s="7"/>
      <c r="BL12549" s="7"/>
      <c r="BM12549" s="7"/>
      <c r="BP12549" s="7"/>
      <c r="BQ12549" s="7"/>
      <c r="BR12549" s="7"/>
      <c r="BS12549" s="7"/>
      <c r="BT12549" s="7"/>
      <c r="BU12549" s="7"/>
      <c r="BV12549" s="7"/>
      <c r="BW12549" s="7"/>
    </row>
    <row r="12550" spans="43:75" x14ac:dyDescent="0.2">
      <c r="AQ12550" s="7"/>
      <c r="AR12550" s="7"/>
      <c r="AS12550" s="7"/>
      <c r="AT12550" s="7"/>
      <c r="AU12550" s="7"/>
      <c r="AV12550" s="234"/>
      <c r="AX12550" s="7"/>
      <c r="AY12550" s="7"/>
      <c r="AZ12550" s="7"/>
      <c r="BA12550" s="7"/>
      <c r="BB12550" s="7"/>
      <c r="BC12550" s="7"/>
      <c r="BD12550" s="7"/>
      <c r="BG12550" s="7"/>
      <c r="BH12550" s="7"/>
      <c r="BI12550" s="7"/>
      <c r="BJ12550" s="7"/>
      <c r="BK12550" s="7"/>
      <c r="BL12550" s="7"/>
      <c r="BM12550" s="7"/>
      <c r="BP12550" s="7"/>
      <c r="BQ12550" s="7"/>
      <c r="BR12550" s="7"/>
      <c r="BS12550" s="7"/>
      <c r="BT12550" s="7"/>
      <c r="BU12550" s="7"/>
      <c r="BV12550" s="7"/>
      <c r="BW12550" s="7"/>
    </row>
    <row r="12551" spans="43:75" x14ac:dyDescent="0.2">
      <c r="AQ12551" s="7"/>
      <c r="AR12551" s="7"/>
      <c r="AS12551" s="7"/>
      <c r="AT12551" s="7"/>
      <c r="AU12551" s="7"/>
      <c r="AV12551" s="234"/>
      <c r="AX12551" s="7"/>
      <c r="AY12551" s="7"/>
      <c r="AZ12551" s="7"/>
      <c r="BA12551" s="7"/>
      <c r="BB12551" s="7"/>
      <c r="BC12551" s="7"/>
      <c r="BD12551" s="7"/>
      <c r="BG12551" s="7"/>
      <c r="BH12551" s="7"/>
      <c r="BI12551" s="7"/>
      <c r="BJ12551" s="7"/>
      <c r="BK12551" s="7"/>
      <c r="BL12551" s="7"/>
      <c r="BM12551" s="7"/>
      <c r="BP12551" s="7"/>
      <c r="BQ12551" s="7"/>
      <c r="BR12551" s="7"/>
      <c r="BS12551" s="7"/>
      <c r="BT12551" s="7"/>
      <c r="BU12551" s="7"/>
      <c r="BV12551" s="7"/>
      <c r="BW12551" s="7"/>
    </row>
    <row r="12552" spans="43:75" x14ac:dyDescent="0.2">
      <c r="AQ12552" s="7"/>
      <c r="AR12552" s="7"/>
      <c r="AS12552" s="7"/>
      <c r="AT12552" s="7"/>
      <c r="AU12552" s="7"/>
      <c r="AV12552" s="234"/>
      <c r="AX12552" s="7"/>
      <c r="AY12552" s="7"/>
      <c r="AZ12552" s="7"/>
      <c r="BA12552" s="7"/>
      <c r="BB12552" s="7"/>
      <c r="BC12552" s="7"/>
      <c r="BD12552" s="7"/>
      <c r="BG12552" s="7"/>
      <c r="BH12552" s="7"/>
      <c r="BI12552" s="7"/>
      <c r="BJ12552" s="7"/>
      <c r="BK12552" s="7"/>
      <c r="BL12552" s="7"/>
      <c r="BM12552" s="7"/>
      <c r="BP12552" s="7"/>
      <c r="BQ12552" s="7"/>
      <c r="BR12552" s="7"/>
      <c r="BS12552" s="7"/>
      <c r="BT12552" s="7"/>
      <c r="BU12552" s="7"/>
      <c r="BV12552" s="7"/>
      <c r="BW12552" s="7"/>
    </row>
    <row r="12553" spans="43:75" x14ac:dyDescent="0.2">
      <c r="AQ12553" s="7"/>
      <c r="AR12553" s="7"/>
      <c r="AS12553" s="7"/>
      <c r="AT12553" s="7"/>
      <c r="AU12553" s="7"/>
      <c r="AV12553" s="234"/>
      <c r="AX12553" s="7"/>
      <c r="AY12553" s="7"/>
      <c r="AZ12553" s="7"/>
      <c r="BA12553" s="7"/>
      <c r="BB12553" s="7"/>
      <c r="BC12553" s="7"/>
      <c r="BD12553" s="7"/>
      <c r="BG12553" s="7"/>
      <c r="BH12553" s="7"/>
      <c r="BI12553" s="7"/>
      <c r="BJ12553" s="7"/>
      <c r="BK12553" s="7"/>
      <c r="BL12553" s="7"/>
      <c r="BM12553" s="7"/>
      <c r="BP12553" s="7"/>
      <c r="BQ12553" s="7"/>
      <c r="BR12553" s="7"/>
      <c r="BS12553" s="7"/>
      <c r="BT12553" s="7"/>
      <c r="BU12553" s="7"/>
      <c r="BV12553" s="7"/>
      <c r="BW12553" s="7"/>
    </row>
    <row r="12554" spans="43:75" x14ac:dyDescent="0.2">
      <c r="AQ12554" s="7"/>
      <c r="AR12554" s="7"/>
      <c r="AS12554" s="7"/>
      <c r="AT12554" s="7"/>
      <c r="AU12554" s="7"/>
      <c r="AV12554" s="234"/>
      <c r="AX12554" s="7"/>
      <c r="AY12554" s="7"/>
      <c r="AZ12554" s="7"/>
      <c r="BA12554" s="7"/>
      <c r="BB12554" s="7"/>
      <c r="BC12554" s="7"/>
      <c r="BD12554" s="7"/>
      <c r="BG12554" s="7"/>
      <c r="BH12554" s="7"/>
      <c r="BI12554" s="7"/>
      <c r="BJ12554" s="7"/>
      <c r="BK12554" s="7"/>
      <c r="BL12554" s="7"/>
      <c r="BM12554" s="7"/>
      <c r="BP12554" s="7"/>
      <c r="BQ12554" s="7"/>
      <c r="BR12554" s="7"/>
      <c r="BS12554" s="7"/>
      <c r="BT12554" s="7"/>
      <c r="BU12554" s="7"/>
      <c r="BV12554" s="7"/>
      <c r="BW12554" s="7"/>
    </row>
    <row r="12555" spans="43:75" x14ac:dyDescent="0.2">
      <c r="AQ12555" s="7"/>
      <c r="AR12555" s="7"/>
      <c r="AS12555" s="7"/>
      <c r="AT12555" s="7"/>
      <c r="AU12555" s="7"/>
      <c r="AV12555" s="234"/>
      <c r="AX12555" s="7"/>
      <c r="AY12555" s="7"/>
      <c r="AZ12555" s="7"/>
      <c r="BA12555" s="7"/>
      <c r="BB12555" s="7"/>
      <c r="BC12555" s="7"/>
      <c r="BD12555" s="7"/>
      <c r="BG12555" s="7"/>
      <c r="BH12555" s="7"/>
      <c r="BI12555" s="7"/>
      <c r="BJ12555" s="7"/>
      <c r="BK12555" s="7"/>
      <c r="BL12555" s="7"/>
      <c r="BM12555" s="7"/>
      <c r="BP12555" s="7"/>
      <c r="BQ12555" s="7"/>
      <c r="BR12555" s="7"/>
      <c r="BS12555" s="7"/>
      <c r="BT12555" s="7"/>
      <c r="BU12555" s="7"/>
      <c r="BV12555" s="7"/>
      <c r="BW12555" s="7"/>
    </row>
    <row r="12556" spans="43:75" x14ac:dyDescent="0.2">
      <c r="AQ12556" s="7"/>
      <c r="AR12556" s="7"/>
      <c r="AS12556" s="7"/>
      <c r="AT12556" s="7"/>
      <c r="AU12556" s="7"/>
      <c r="AV12556" s="234"/>
      <c r="AX12556" s="7"/>
      <c r="AY12556" s="7"/>
      <c r="AZ12556" s="7"/>
      <c r="BA12556" s="7"/>
      <c r="BB12556" s="7"/>
      <c r="BC12556" s="7"/>
      <c r="BD12556" s="7"/>
      <c r="BG12556" s="7"/>
      <c r="BH12556" s="7"/>
      <c r="BI12556" s="7"/>
      <c r="BJ12556" s="7"/>
      <c r="BK12556" s="7"/>
      <c r="BL12556" s="7"/>
      <c r="BM12556" s="7"/>
      <c r="BP12556" s="7"/>
      <c r="BQ12556" s="7"/>
      <c r="BR12556" s="7"/>
      <c r="BS12556" s="7"/>
      <c r="BT12556" s="7"/>
      <c r="BU12556" s="7"/>
      <c r="BV12556" s="7"/>
      <c r="BW12556" s="7"/>
    </row>
    <row r="12557" spans="43:75" x14ac:dyDescent="0.2">
      <c r="AQ12557" s="7"/>
      <c r="AR12557" s="7"/>
      <c r="AS12557" s="7"/>
      <c r="AT12557" s="7"/>
      <c r="AU12557" s="7"/>
      <c r="AV12557" s="234"/>
      <c r="AX12557" s="7"/>
      <c r="AY12557" s="7"/>
      <c r="AZ12557" s="7"/>
      <c r="BA12557" s="7"/>
      <c r="BB12557" s="7"/>
      <c r="BC12557" s="7"/>
      <c r="BD12557" s="7"/>
      <c r="BG12557" s="7"/>
      <c r="BH12557" s="7"/>
      <c r="BI12557" s="7"/>
      <c r="BJ12557" s="7"/>
      <c r="BK12557" s="7"/>
      <c r="BL12557" s="7"/>
      <c r="BM12557" s="7"/>
      <c r="BP12557" s="7"/>
      <c r="BQ12557" s="7"/>
      <c r="BR12557" s="7"/>
      <c r="BS12557" s="7"/>
      <c r="BT12557" s="7"/>
      <c r="BU12557" s="7"/>
      <c r="BV12557" s="7"/>
      <c r="BW12557" s="7"/>
    </row>
    <row r="12558" spans="43:75" x14ac:dyDescent="0.2">
      <c r="AQ12558" s="7"/>
      <c r="AR12558" s="7"/>
      <c r="AS12558" s="7"/>
      <c r="AT12558" s="7"/>
      <c r="AU12558" s="7"/>
      <c r="AV12558" s="234"/>
      <c r="AX12558" s="7"/>
      <c r="AY12558" s="7"/>
      <c r="AZ12558" s="7"/>
      <c r="BA12558" s="7"/>
      <c r="BB12558" s="7"/>
      <c r="BC12558" s="7"/>
      <c r="BD12558" s="7"/>
      <c r="BG12558" s="7"/>
      <c r="BH12558" s="7"/>
      <c r="BI12558" s="7"/>
      <c r="BJ12558" s="7"/>
      <c r="BK12558" s="7"/>
      <c r="BL12558" s="7"/>
      <c r="BM12558" s="7"/>
      <c r="BP12558" s="7"/>
      <c r="BQ12558" s="7"/>
      <c r="BR12558" s="7"/>
      <c r="BS12558" s="7"/>
      <c r="BT12558" s="7"/>
      <c r="BU12558" s="7"/>
      <c r="BV12558" s="7"/>
      <c r="BW12558" s="7"/>
    </row>
    <row r="12559" spans="43:75" x14ac:dyDescent="0.2">
      <c r="AQ12559" s="7"/>
      <c r="AR12559" s="7"/>
      <c r="AS12559" s="7"/>
      <c r="AT12559" s="7"/>
      <c r="AU12559" s="7"/>
      <c r="AV12559" s="234"/>
      <c r="AX12559" s="7"/>
      <c r="AY12559" s="7"/>
      <c r="AZ12559" s="7"/>
      <c r="BA12559" s="7"/>
      <c r="BB12559" s="7"/>
      <c r="BC12559" s="7"/>
      <c r="BD12559" s="7"/>
      <c r="BG12559" s="7"/>
      <c r="BH12559" s="7"/>
      <c r="BI12559" s="7"/>
      <c r="BJ12559" s="7"/>
      <c r="BK12559" s="7"/>
      <c r="BL12559" s="7"/>
      <c r="BM12559" s="7"/>
      <c r="BP12559" s="7"/>
      <c r="BQ12559" s="7"/>
      <c r="BR12559" s="7"/>
      <c r="BS12559" s="7"/>
      <c r="BT12559" s="7"/>
      <c r="BU12559" s="7"/>
      <c r="BV12559" s="7"/>
      <c r="BW12559" s="7"/>
    </row>
    <row r="12560" spans="43:75" x14ac:dyDescent="0.2">
      <c r="AQ12560" s="7"/>
      <c r="AR12560" s="7"/>
      <c r="AS12560" s="7"/>
      <c r="AT12560" s="7"/>
      <c r="AU12560" s="7"/>
      <c r="AV12560" s="234"/>
      <c r="AX12560" s="7"/>
      <c r="AY12560" s="7"/>
      <c r="AZ12560" s="7"/>
      <c r="BA12560" s="7"/>
      <c r="BB12560" s="7"/>
      <c r="BC12560" s="7"/>
      <c r="BD12560" s="7"/>
      <c r="BG12560" s="7"/>
      <c r="BH12560" s="7"/>
      <c r="BI12560" s="7"/>
      <c r="BJ12560" s="7"/>
      <c r="BK12560" s="7"/>
      <c r="BL12560" s="7"/>
      <c r="BM12560" s="7"/>
      <c r="BP12560" s="7"/>
      <c r="BQ12560" s="7"/>
      <c r="BR12560" s="7"/>
      <c r="BS12560" s="7"/>
      <c r="BT12560" s="7"/>
      <c r="BU12560" s="7"/>
      <c r="BV12560" s="7"/>
      <c r="BW12560" s="7"/>
    </row>
    <row r="12561" spans="43:75" x14ac:dyDescent="0.2">
      <c r="AQ12561" s="7"/>
      <c r="AR12561" s="7"/>
      <c r="AS12561" s="7"/>
      <c r="AT12561" s="7"/>
      <c r="AU12561" s="7"/>
      <c r="AV12561" s="234"/>
      <c r="AX12561" s="7"/>
      <c r="AY12561" s="7"/>
      <c r="AZ12561" s="7"/>
      <c r="BA12561" s="7"/>
      <c r="BB12561" s="7"/>
      <c r="BC12561" s="7"/>
      <c r="BD12561" s="7"/>
      <c r="BG12561" s="7"/>
      <c r="BH12561" s="7"/>
      <c r="BI12561" s="7"/>
      <c r="BJ12561" s="7"/>
      <c r="BK12561" s="7"/>
      <c r="BL12561" s="7"/>
      <c r="BM12561" s="7"/>
      <c r="BP12561" s="7"/>
      <c r="BQ12561" s="7"/>
      <c r="BR12561" s="7"/>
      <c r="BS12561" s="7"/>
      <c r="BT12561" s="7"/>
      <c r="BU12561" s="7"/>
      <c r="BV12561" s="7"/>
      <c r="BW12561" s="7"/>
    </row>
    <row r="12562" spans="43:75" x14ac:dyDescent="0.2">
      <c r="AQ12562" s="7"/>
      <c r="AR12562" s="7"/>
      <c r="AS12562" s="7"/>
      <c r="AT12562" s="7"/>
      <c r="AU12562" s="7"/>
      <c r="AV12562" s="234"/>
      <c r="AX12562" s="7"/>
      <c r="AY12562" s="7"/>
      <c r="AZ12562" s="7"/>
      <c r="BA12562" s="7"/>
      <c r="BB12562" s="7"/>
      <c r="BC12562" s="7"/>
      <c r="BD12562" s="7"/>
      <c r="BG12562" s="7"/>
      <c r="BH12562" s="7"/>
      <c r="BI12562" s="7"/>
      <c r="BJ12562" s="7"/>
      <c r="BK12562" s="7"/>
      <c r="BL12562" s="7"/>
      <c r="BM12562" s="7"/>
      <c r="BP12562" s="7"/>
      <c r="BQ12562" s="7"/>
      <c r="BR12562" s="7"/>
      <c r="BS12562" s="7"/>
      <c r="BT12562" s="7"/>
      <c r="BU12562" s="7"/>
      <c r="BV12562" s="7"/>
      <c r="BW12562" s="7"/>
    </row>
    <row r="12563" spans="43:75" x14ac:dyDescent="0.2">
      <c r="AQ12563" s="7"/>
      <c r="AR12563" s="7"/>
      <c r="AS12563" s="7"/>
      <c r="AT12563" s="7"/>
      <c r="AU12563" s="7"/>
      <c r="AV12563" s="234"/>
      <c r="AX12563" s="7"/>
      <c r="AY12563" s="7"/>
      <c r="AZ12563" s="7"/>
      <c r="BA12563" s="7"/>
      <c r="BB12563" s="7"/>
      <c r="BC12563" s="7"/>
      <c r="BD12563" s="7"/>
      <c r="BG12563" s="7"/>
      <c r="BH12563" s="7"/>
      <c r="BI12563" s="7"/>
      <c r="BJ12563" s="7"/>
      <c r="BK12563" s="7"/>
      <c r="BL12563" s="7"/>
      <c r="BM12563" s="7"/>
      <c r="BP12563" s="7"/>
      <c r="BQ12563" s="7"/>
      <c r="BR12563" s="7"/>
      <c r="BS12563" s="7"/>
      <c r="BT12563" s="7"/>
      <c r="BU12563" s="7"/>
      <c r="BV12563" s="7"/>
      <c r="BW12563" s="7"/>
    </row>
    <row r="12564" spans="43:75" x14ac:dyDescent="0.2">
      <c r="AQ12564" s="7"/>
      <c r="AR12564" s="7"/>
      <c r="AS12564" s="7"/>
      <c r="AT12564" s="7"/>
      <c r="AU12564" s="7"/>
      <c r="AV12564" s="234"/>
      <c r="AX12564" s="7"/>
      <c r="AY12564" s="7"/>
      <c r="AZ12564" s="7"/>
      <c r="BA12564" s="7"/>
      <c r="BB12564" s="7"/>
      <c r="BC12564" s="7"/>
      <c r="BD12564" s="7"/>
      <c r="BG12564" s="7"/>
      <c r="BH12564" s="7"/>
      <c r="BI12564" s="7"/>
      <c r="BJ12564" s="7"/>
      <c r="BK12564" s="7"/>
      <c r="BL12564" s="7"/>
      <c r="BM12564" s="7"/>
      <c r="BP12564" s="7"/>
      <c r="BQ12564" s="7"/>
      <c r="BR12564" s="7"/>
      <c r="BS12564" s="7"/>
      <c r="BT12564" s="7"/>
      <c r="BU12564" s="7"/>
      <c r="BV12564" s="7"/>
      <c r="BW12564" s="7"/>
    </row>
    <row r="12565" spans="43:75" x14ac:dyDescent="0.2">
      <c r="AQ12565" s="7"/>
      <c r="AR12565" s="7"/>
      <c r="AS12565" s="7"/>
      <c r="AT12565" s="7"/>
      <c r="AU12565" s="7"/>
      <c r="AV12565" s="234"/>
      <c r="AX12565" s="7"/>
      <c r="AY12565" s="7"/>
      <c r="AZ12565" s="7"/>
      <c r="BA12565" s="7"/>
      <c r="BB12565" s="7"/>
      <c r="BC12565" s="7"/>
      <c r="BD12565" s="7"/>
      <c r="BG12565" s="7"/>
      <c r="BH12565" s="7"/>
      <c r="BI12565" s="7"/>
      <c r="BJ12565" s="7"/>
      <c r="BK12565" s="7"/>
      <c r="BL12565" s="7"/>
      <c r="BM12565" s="7"/>
      <c r="BP12565" s="7"/>
      <c r="BQ12565" s="7"/>
      <c r="BR12565" s="7"/>
      <c r="BS12565" s="7"/>
      <c r="BT12565" s="7"/>
      <c r="BU12565" s="7"/>
      <c r="BV12565" s="7"/>
      <c r="BW12565" s="7"/>
    </row>
    <row r="12566" spans="43:75" x14ac:dyDescent="0.2">
      <c r="AQ12566" s="7"/>
      <c r="AR12566" s="7"/>
      <c r="AS12566" s="7"/>
      <c r="AT12566" s="7"/>
      <c r="AU12566" s="7"/>
      <c r="AV12566" s="234"/>
      <c r="AX12566" s="7"/>
      <c r="AY12566" s="7"/>
      <c r="AZ12566" s="7"/>
      <c r="BA12566" s="7"/>
      <c r="BB12566" s="7"/>
      <c r="BC12566" s="7"/>
      <c r="BD12566" s="7"/>
      <c r="BG12566" s="7"/>
      <c r="BH12566" s="7"/>
      <c r="BI12566" s="7"/>
      <c r="BJ12566" s="7"/>
      <c r="BK12566" s="7"/>
      <c r="BL12566" s="7"/>
      <c r="BM12566" s="7"/>
      <c r="BP12566" s="7"/>
      <c r="BQ12566" s="7"/>
      <c r="BR12566" s="7"/>
      <c r="BS12566" s="7"/>
      <c r="BT12566" s="7"/>
      <c r="BU12566" s="7"/>
      <c r="BV12566" s="7"/>
      <c r="BW12566" s="7"/>
    </row>
    <row r="12567" spans="43:75" x14ac:dyDescent="0.2">
      <c r="AQ12567" s="7"/>
      <c r="AR12567" s="7"/>
      <c r="AS12567" s="7"/>
      <c r="AT12567" s="7"/>
      <c r="AU12567" s="7"/>
      <c r="AV12567" s="234"/>
      <c r="AX12567" s="7"/>
      <c r="AY12567" s="7"/>
      <c r="AZ12567" s="7"/>
      <c r="BA12567" s="7"/>
      <c r="BB12567" s="7"/>
      <c r="BC12567" s="7"/>
      <c r="BD12567" s="7"/>
      <c r="BG12567" s="7"/>
      <c r="BH12567" s="7"/>
      <c r="BI12567" s="7"/>
      <c r="BJ12567" s="7"/>
      <c r="BK12567" s="7"/>
      <c r="BL12567" s="7"/>
      <c r="BM12567" s="7"/>
      <c r="BP12567" s="7"/>
      <c r="BQ12567" s="7"/>
      <c r="BR12567" s="7"/>
      <c r="BS12567" s="7"/>
      <c r="BT12567" s="7"/>
      <c r="BU12567" s="7"/>
      <c r="BV12567" s="7"/>
      <c r="BW12567" s="7"/>
    </row>
    <row r="12568" spans="43:75" x14ac:dyDescent="0.2">
      <c r="AQ12568" s="7"/>
      <c r="AR12568" s="7"/>
      <c r="AS12568" s="7"/>
      <c r="AT12568" s="7"/>
      <c r="AU12568" s="7"/>
      <c r="AV12568" s="234"/>
      <c r="AX12568" s="7"/>
      <c r="AY12568" s="7"/>
      <c r="AZ12568" s="7"/>
      <c r="BA12568" s="7"/>
      <c r="BB12568" s="7"/>
      <c r="BC12568" s="7"/>
      <c r="BD12568" s="7"/>
      <c r="BG12568" s="7"/>
      <c r="BH12568" s="7"/>
      <c r="BI12568" s="7"/>
      <c r="BJ12568" s="7"/>
      <c r="BK12568" s="7"/>
      <c r="BL12568" s="7"/>
      <c r="BM12568" s="7"/>
      <c r="BP12568" s="7"/>
      <c r="BQ12568" s="7"/>
      <c r="BR12568" s="7"/>
      <c r="BS12568" s="7"/>
      <c r="BT12568" s="7"/>
      <c r="BU12568" s="7"/>
      <c r="BV12568" s="7"/>
      <c r="BW12568" s="7"/>
    </row>
    <row r="12569" spans="43:75" x14ac:dyDescent="0.2">
      <c r="AQ12569" s="7"/>
      <c r="AR12569" s="7"/>
      <c r="AS12569" s="7"/>
      <c r="AT12569" s="7"/>
      <c r="AU12569" s="7"/>
      <c r="AV12569" s="234"/>
      <c r="AX12569" s="7"/>
      <c r="AY12569" s="7"/>
      <c r="AZ12569" s="7"/>
      <c r="BA12569" s="7"/>
      <c r="BB12569" s="7"/>
      <c r="BC12569" s="7"/>
      <c r="BD12569" s="7"/>
      <c r="BG12569" s="7"/>
      <c r="BH12569" s="7"/>
      <c r="BI12569" s="7"/>
      <c r="BJ12569" s="7"/>
      <c r="BK12569" s="7"/>
      <c r="BL12569" s="7"/>
      <c r="BM12569" s="7"/>
      <c r="BP12569" s="7"/>
      <c r="BQ12569" s="7"/>
      <c r="BR12569" s="7"/>
      <c r="BS12569" s="7"/>
      <c r="BT12569" s="7"/>
      <c r="BU12569" s="7"/>
      <c r="BV12569" s="7"/>
      <c r="BW12569" s="7"/>
    </row>
    <row r="12570" spans="43:75" x14ac:dyDescent="0.2">
      <c r="AQ12570" s="7"/>
      <c r="AR12570" s="7"/>
      <c r="AS12570" s="7"/>
      <c r="AT12570" s="7"/>
      <c r="AU12570" s="7"/>
      <c r="AV12570" s="234"/>
      <c r="AX12570" s="7"/>
      <c r="AY12570" s="7"/>
      <c r="AZ12570" s="7"/>
      <c r="BA12570" s="7"/>
      <c r="BB12570" s="7"/>
      <c r="BC12570" s="7"/>
      <c r="BD12570" s="7"/>
      <c r="BG12570" s="7"/>
      <c r="BH12570" s="7"/>
      <c r="BI12570" s="7"/>
      <c r="BJ12570" s="7"/>
      <c r="BK12570" s="7"/>
      <c r="BL12570" s="7"/>
      <c r="BM12570" s="7"/>
      <c r="BP12570" s="7"/>
      <c r="BQ12570" s="7"/>
      <c r="BR12570" s="7"/>
      <c r="BS12570" s="7"/>
      <c r="BT12570" s="7"/>
      <c r="BU12570" s="7"/>
      <c r="BV12570" s="7"/>
      <c r="BW12570" s="7"/>
    </row>
    <row r="12571" spans="43:75" x14ac:dyDescent="0.2">
      <c r="AQ12571" s="7"/>
      <c r="AR12571" s="7"/>
      <c r="AS12571" s="7"/>
      <c r="AT12571" s="7"/>
      <c r="AU12571" s="7"/>
      <c r="AV12571" s="234"/>
      <c r="AX12571" s="7"/>
      <c r="AY12571" s="7"/>
      <c r="AZ12571" s="7"/>
      <c r="BA12571" s="7"/>
      <c r="BB12571" s="7"/>
      <c r="BC12571" s="7"/>
      <c r="BD12571" s="7"/>
      <c r="BG12571" s="7"/>
      <c r="BH12571" s="7"/>
      <c r="BI12571" s="7"/>
      <c r="BJ12571" s="7"/>
      <c r="BK12571" s="7"/>
      <c r="BL12571" s="7"/>
      <c r="BM12571" s="7"/>
      <c r="BP12571" s="7"/>
      <c r="BQ12571" s="7"/>
      <c r="BR12571" s="7"/>
      <c r="BS12571" s="7"/>
      <c r="BT12571" s="7"/>
      <c r="BU12571" s="7"/>
      <c r="BV12571" s="7"/>
      <c r="BW12571" s="7"/>
    </row>
    <row r="12572" spans="43:75" x14ac:dyDescent="0.2">
      <c r="AQ12572" s="7"/>
      <c r="AR12572" s="7"/>
      <c r="AS12572" s="7"/>
      <c r="AT12572" s="7"/>
      <c r="AU12572" s="7"/>
      <c r="AV12572" s="234"/>
      <c r="AX12572" s="7"/>
      <c r="AY12572" s="7"/>
      <c r="AZ12572" s="7"/>
      <c r="BA12572" s="7"/>
      <c r="BB12572" s="7"/>
      <c r="BC12572" s="7"/>
      <c r="BD12572" s="7"/>
      <c r="BG12572" s="7"/>
      <c r="BH12572" s="7"/>
      <c r="BI12572" s="7"/>
      <c r="BJ12572" s="7"/>
      <c r="BK12572" s="7"/>
      <c r="BL12572" s="7"/>
      <c r="BM12572" s="7"/>
      <c r="BP12572" s="7"/>
      <c r="BQ12572" s="7"/>
      <c r="BR12572" s="7"/>
      <c r="BS12572" s="7"/>
      <c r="BT12572" s="7"/>
      <c r="BU12572" s="7"/>
      <c r="BV12572" s="7"/>
      <c r="BW12572" s="7"/>
    </row>
    <row r="12573" spans="43:75" x14ac:dyDescent="0.2">
      <c r="AQ12573" s="7"/>
      <c r="AR12573" s="7"/>
      <c r="AS12573" s="7"/>
      <c r="AT12573" s="7"/>
      <c r="AU12573" s="7"/>
      <c r="AV12573" s="234"/>
      <c r="AX12573" s="7"/>
      <c r="AY12573" s="7"/>
      <c r="AZ12573" s="7"/>
      <c r="BA12573" s="7"/>
      <c r="BB12573" s="7"/>
      <c r="BC12573" s="7"/>
      <c r="BD12573" s="7"/>
      <c r="BG12573" s="7"/>
      <c r="BH12573" s="7"/>
      <c r="BI12573" s="7"/>
      <c r="BJ12573" s="7"/>
      <c r="BK12573" s="7"/>
      <c r="BL12573" s="7"/>
      <c r="BM12573" s="7"/>
      <c r="BP12573" s="7"/>
      <c r="BQ12573" s="7"/>
      <c r="BR12573" s="7"/>
      <c r="BS12573" s="7"/>
      <c r="BT12573" s="7"/>
      <c r="BU12573" s="7"/>
      <c r="BV12573" s="7"/>
      <c r="BW12573" s="7"/>
    </row>
    <row r="12574" spans="43:75" x14ac:dyDescent="0.2">
      <c r="AQ12574" s="7"/>
      <c r="AR12574" s="7"/>
      <c r="AS12574" s="7"/>
      <c r="AT12574" s="7"/>
      <c r="AU12574" s="7"/>
      <c r="AV12574" s="234"/>
      <c r="AX12574" s="7"/>
      <c r="AY12574" s="7"/>
      <c r="AZ12574" s="7"/>
      <c r="BA12574" s="7"/>
      <c r="BB12574" s="7"/>
      <c r="BC12574" s="7"/>
      <c r="BD12574" s="7"/>
      <c r="BG12574" s="7"/>
      <c r="BH12574" s="7"/>
      <c r="BI12574" s="7"/>
      <c r="BJ12574" s="7"/>
      <c r="BK12574" s="7"/>
      <c r="BL12574" s="7"/>
      <c r="BM12574" s="7"/>
      <c r="BP12574" s="7"/>
      <c r="BQ12574" s="7"/>
      <c r="BR12574" s="7"/>
      <c r="BS12574" s="7"/>
      <c r="BT12574" s="7"/>
      <c r="BU12574" s="7"/>
      <c r="BV12574" s="7"/>
      <c r="BW12574" s="7"/>
    </row>
    <row r="12575" spans="43:75" x14ac:dyDescent="0.2">
      <c r="AQ12575" s="7"/>
      <c r="AR12575" s="7"/>
      <c r="AS12575" s="7"/>
      <c r="AT12575" s="7"/>
      <c r="AU12575" s="7"/>
      <c r="AV12575" s="234"/>
      <c r="AX12575" s="7"/>
      <c r="AY12575" s="7"/>
      <c r="AZ12575" s="7"/>
      <c r="BA12575" s="7"/>
      <c r="BB12575" s="7"/>
      <c r="BC12575" s="7"/>
      <c r="BD12575" s="7"/>
      <c r="BG12575" s="7"/>
      <c r="BH12575" s="7"/>
      <c r="BI12575" s="7"/>
      <c r="BJ12575" s="7"/>
      <c r="BK12575" s="7"/>
      <c r="BL12575" s="7"/>
      <c r="BM12575" s="7"/>
      <c r="BP12575" s="7"/>
      <c r="BQ12575" s="7"/>
      <c r="BR12575" s="7"/>
      <c r="BS12575" s="7"/>
      <c r="BT12575" s="7"/>
      <c r="BU12575" s="7"/>
      <c r="BV12575" s="7"/>
      <c r="BW12575" s="7"/>
    </row>
    <row r="12576" spans="43:75" x14ac:dyDescent="0.2">
      <c r="AQ12576" s="7"/>
      <c r="AR12576" s="7"/>
      <c r="AS12576" s="7"/>
      <c r="AT12576" s="7"/>
      <c r="AU12576" s="7"/>
      <c r="AV12576" s="234"/>
      <c r="AX12576" s="7"/>
      <c r="AY12576" s="7"/>
      <c r="AZ12576" s="7"/>
      <c r="BA12576" s="7"/>
      <c r="BB12576" s="7"/>
      <c r="BC12576" s="7"/>
      <c r="BD12576" s="7"/>
      <c r="BG12576" s="7"/>
      <c r="BH12576" s="7"/>
      <c r="BI12576" s="7"/>
      <c r="BJ12576" s="7"/>
      <c r="BK12576" s="7"/>
      <c r="BL12576" s="7"/>
      <c r="BM12576" s="7"/>
      <c r="BP12576" s="7"/>
      <c r="BQ12576" s="7"/>
      <c r="BR12576" s="7"/>
      <c r="BS12576" s="7"/>
      <c r="BT12576" s="7"/>
      <c r="BU12576" s="7"/>
      <c r="BV12576" s="7"/>
      <c r="BW12576" s="7"/>
    </row>
    <row r="12577" spans="43:75" x14ac:dyDescent="0.2">
      <c r="AQ12577" s="7"/>
      <c r="AR12577" s="7"/>
      <c r="AS12577" s="7"/>
      <c r="AT12577" s="7"/>
      <c r="AU12577" s="7"/>
      <c r="AV12577" s="234"/>
      <c r="AX12577" s="7"/>
      <c r="AY12577" s="7"/>
      <c r="AZ12577" s="7"/>
      <c r="BA12577" s="7"/>
      <c r="BB12577" s="7"/>
      <c r="BC12577" s="7"/>
      <c r="BD12577" s="7"/>
      <c r="BG12577" s="7"/>
      <c r="BH12577" s="7"/>
      <c r="BI12577" s="7"/>
      <c r="BJ12577" s="7"/>
      <c r="BK12577" s="7"/>
      <c r="BL12577" s="7"/>
      <c r="BM12577" s="7"/>
      <c r="BP12577" s="7"/>
      <c r="BQ12577" s="7"/>
      <c r="BR12577" s="7"/>
      <c r="BS12577" s="7"/>
      <c r="BT12577" s="7"/>
      <c r="BU12577" s="7"/>
      <c r="BV12577" s="7"/>
      <c r="BW12577" s="7"/>
    </row>
    <row r="12578" spans="43:75" x14ac:dyDescent="0.2">
      <c r="AQ12578" s="7"/>
      <c r="AR12578" s="7"/>
      <c r="AS12578" s="7"/>
      <c r="AT12578" s="7"/>
      <c r="AU12578" s="7"/>
      <c r="AV12578" s="234"/>
      <c r="AX12578" s="7"/>
      <c r="AY12578" s="7"/>
      <c r="AZ12578" s="7"/>
      <c r="BA12578" s="7"/>
      <c r="BB12578" s="7"/>
      <c r="BC12578" s="7"/>
      <c r="BD12578" s="7"/>
      <c r="BG12578" s="7"/>
      <c r="BH12578" s="7"/>
      <c r="BI12578" s="7"/>
      <c r="BJ12578" s="7"/>
      <c r="BK12578" s="7"/>
      <c r="BL12578" s="7"/>
      <c r="BM12578" s="7"/>
      <c r="BP12578" s="7"/>
      <c r="BQ12578" s="7"/>
      <c r="BR12578" s="7"/>
      <c r="BS12578" s="7"/>
      <c r="BT12578" s="7"/>
      <c r="BU12578" s="7"/>
      <c r="BV12578" s="7"/>
      <c r="BW12578" s="7"/>
    </row>
    <row r="12579" spans="43:75" x14ac:dyDescent="0.2">
      <c r="AQ12579" s="7"/>
      <c r="AR12579" s="7"/>
      <c r="AS12579" s="7"/>
      <c r="AT12579" s="7"/>
      <c r="AU12579" s="7"/>
      <c r="AV12579" s="234"/>
      <c r="AX12579" s="7"/>
      <c r="AY12579" s="7"/>
      <c r="AZ12579" s="7"/>
      <c r="BA12579" s="7"/>
      <c r="BB12579" s="7"/>
      <c r="BC12579" s="7"/>
      <c r="BD12579" s="7"/>
      <c r="BG12579" s="7"/>
      <c r="BH12579" s="7"/>
      <c r="BI12579" s="7"/>
      <c r="BJ12579" s="7"/>
      <c r="BK12579" s="7"/>
      <c r="BL12579" s="7"/>
      <c r="BM12579" s="7"/>
      <c r="BP12579" s="7"/>
      <c r="BQ12579" s="7"/>
      <c r="BR12579" s="7"/>
      <c r="BS12579" s="7"/>
      <c r="BT12579" s="7"/>
      <c r="BU12579" s="7"/>
      <c r="BV12579" s="7"/>
      <c r="BW12579" s="7"/>
    </row>
    <row r="12580" spans="43:75" x14ac:dyDescent="0.2">
      <c r="AQ12580" s="7"/>
      <c r="AR12580" s="7"/>
      <c r="AS12580" s="7"/>
      <c r="AT12580" s="7"/>
      <c r="AU12580" s="7"/>
      <c r="AV12580" s="234"/>
      <c r="AX12580" s="7"/>
      <c r="AY12580" s="7"/>
      <c r="AZ12580" s="7"/>
      <c r="BA12580" s="7"/>
      <c r="BB12580" s="7"/>
      <c r="BC12580" s="7"/>
      <c r="BD12580" s="7"/>
      <c r="BG12580" s="7"/>
      <c r="BH12580" s="7"/>
      <c r="BI12580" s="7"/>
      <c r="BJ12580" s="7"/>
      <c r="BK12580" s="7"/>
      <c r="BL12580" s="7"/>
      <c r="BM12580" s="7"/>
      <c r="BP12580" s="7"/>
      <c r="BQ12580" s="7"/>
      <c r="BR12580" s="7"/>
      <c r="BS12580" s="7"/>
      <c r="BT12580" s="7"/>
      <c r="BU12580" s="7"/>
      <c r="BV12580" s="7"/>
      <c r="BW12580" s="7"/>
    </row>
    <row r="12581" spans="43:75" x14ac:dyDescent="0.2">
      <c r="AQ12581" s="7"/>
      <c r="AR12581" s="7"/>
      <c r="AS12581" s="7"/>
      <c r="AT12581" s="7"/>
      <c r="AU12581" s="7"/>
      <c r="AV12581" s="234"/>
      <c r="AX12581" s="7"/>
      <c r="AY12581" s="7"/>
      <c r="AZ12581" s="7"/>
      <c r="BA12581" s="7"/>
      <c r="BB12581" s="7"/>
      <c r="BC12581" s="7"/>
      <c r="BD12581" s="7"/>
      <c r="BG12581" s="7"/>
      <c r="BH12581" s="7"/>
      <c r="BI12581" s="7"/>
      <c r="BJ12581" s="7"/>
      <c r="BK12581" s="7"/>
      <c r="BL12581" s="7"/>
      <c r="BM12581" s="7"/>
      <c r="BP12581" s="7"/>
      <c r="BQ12581" s="7"/>
      <c r="BR12581" s="7"/>
      <c r="BS12581" s="7"/>
      <c r="BT12581" s="7"/>
      <c r="BU12581" s="7"/>
      <c r="BV12581" s="7"/>
      <c r="BW12581" s="7"/>
    </row>
    <row r="12582" spans="43:75" x14ac:dyDescent="0.2">
      <c r="AQ12582" s="7"/>
      <c r="AR12582" s="7"/>
      <c r="AS12582" s="7"/>
      <c r="AT12582" s="7"/>
      <c r="AU12582" s="7"/>
      <c r="AV12582" s="234"/>
      <c r="AX12582" s="7"/>
      <c r="AY12582" s="7"/>
      <c r="AZ12582" s="7"/>
      <c r="BA12582" s="7"/>
      <c r="BB12582" s="7"/>
      <c r="BC12582" s="7"/>
      <c r="BD12582" s="7"/>
      <c r="BG12582" s="7"/>
      <c r="BH12582" s="7"/>
      <c r="BI12582" s="7"/>
      <c r="BJ12582" s="7"/>
      <c r="BK12582" s="7"/>
      <c r="BL12582" s="7"/>
      <c r="BM12582" s="7"/>
      <c r="BP12582" s="7"/>
      <c r="BQ12582" s="7"/>
      <c r="BR12582" s="7"/>
      <c r="BS12582" s="7"/>
      <c r="BT12582" s="7"/>
      <c r="BU12582" s="7"/>
      <c r="BV12582" s="7"/>
      <c r="BW12582" s="7"/>
    </row>
    <row r="12583" spans="43:75" x14ac:dyDescent="0.2">
      <c r="AQ12583" s="7"/>
      <c r="AR12583" s="7"/>
      <c r="AS12583" s="7"/>
      <c r="AT12583" s="7"/>
      <c r="AU12583" s="7"/>
      <c r="AV12583" s="234"/>
      <c r="AX12583" s="7"/>
      <c r="AY12583" s="7"/>
      <c r="AZ12583" s="7"/>
      <c r="BA12583" s="7"/>
      <c r="BB12583" s="7"/>
      <c r="BC12583" s="7"/>
      <c r="BD12583" s="7"/>
      <c r="BG12583" s="7"/>
      <c r="BH12583" s="7"/>
      <c r="BI12583" s="7"/>
      <c r="BJ12583" s="7"/>
      <c r="BK12583" s="7"/>
      <c r="BL12583" s="7"/>
      <c r="BM12583" s="7"/>
      <c r="BP12583" s="7"/>
      <c r="BQ12583" s="7"/>
      <c r="BR12583" s="7"/>
      <c r="BS12583" s="7"/>
      <c r="BT12583" s="7"/>
      <c r="BU12583" s="7"/>
      <c r="BV12583" s="7"/>
      <c r="BW12583" s="7"/>
    </row>
    <row r="12584" spans="43:75" x14ac:dyDescent="0.2">
      <c r="AQ12584" s="7"/>
      <c r="AR12584" s="7"/>
      <c r="AS12584" s="7"/>
      <c r="AT12584" s="7"/>
      <c r="AU12584" s="7"/>
      <c r="AV12584" s="234"/>
      <c r="AX12584" s="7"/>
      <c r="AY12584" s="7"/>
      <c r="AZ12584" s="7"/>
      <c r="BA12584" s="7"/>
      <c r="BB12584" s="7"/>
      <c r="BC12584" s="7"/>
      <c r="BD12584" s="7"/>
      <c r="BG12584" s="7"/>
      <c r="BH12584" s="7"/>
      <c r="BI12584" s="7"/>
      <c r="BJ12584" s="7"/>
      <c r="BK12584" s="7"/>
      <c r="BL12584" s="7"/>
      <c r="BM12584" s="7"/>
      <c r="BP12584" s="7"/>
      <c r="BQ12584" s="7"/>
      <c r="BR12584" s="7"/>
      <c r="BS12584" s="7"/>
      <c r="BT12584" s="7"/>
      <c r="BU12584" s="7"/>
      <c r="BV12584" s="7"/>
      <c r="BW12584" s="7"/>
    </row>
    <row r="12585" spans="43:75" x14ac:dyDescent="0.2">
      <c r="AQ12585" s="7"/>
      <c r="AR12585" s="7"/>
      <c r="AS12585" s="7"/>
      <c r="AT12585" s="7"/>
      <c r="AU12585" s="7"/>
      <c r="AV12585" s="234"/>
      <c r="AX12585" s="7"/>
      <c r="AY12585" s="7"/>
      <c r="AZ12585" s="7"/>
      <c r="BA12585" s="7"/>
      <c r="BB12585" s="7"/>
      <c r="BC12585" s="7"/>
      <c r="BD12585" s="7"/>
      <c r="BG12585" s="7"/>
      <c r="BH12585" s="7"/>
      <c r="BI12585" s="7"/>
      <c r="BJ12585" s="7"/>
      <c r="BK12585" s="7"/>
      <c r="BL12585" s="7"/>
      <c r="BM12585" s="7"/>
      <c r="BP12585" s="7"/>
      <c r="BQ12585" s="7"/>
      <c r="BR12585" s="7"/>
      <c r="BS12585" s="7"/>
      <c r="BT12585" s="7"/>
      <c r="BU12585" s="7"/>
      <c r="BV12585" s="7"/>
      <c r="BW12585" s="7"/>
    </row>
    <row r="12586" spans="43:75" x14ac:dyDescent="0.2">
      <c r="AQ12586" s="7"/>
      <c r="AR12586" s="7"/>
      <c r="AS12586" s="7"/>
      <c r="AT12586" s="7"/>
      <c r="AU12586" s="7"/>
      <c r="AV12586" s="234"/>
      <c r="AX12586" s="7"/>
      <c r="AY12586" s="7"/>
      <c r="AZ12586" s="7"/>
      <c r="BA12586" s="7"/>
      <c r="BB12586" s="7"/>
      <c r="BC12586" s="7"/>
      <c r="BD12586" s="7"/>
      <c r="BG12586" s="7"/>
      <c r="BH12586" s="7"/>
      <c r="BI12586" s="7"/>
      <c r="BJ12586" s="7"/>
      <c r="BK12586" s="7"/>
      <c r="BL12586" s="7"/>
      <c r="BM12586" s="7"/>
      <c r="BP12586" s="7"/>
      <c r="BQ12586" s="7"/>
      <c r="BR12586" s="7"/>
      <c r="BS12586" s="7"/>
      <c r="BT12586" s="7"/>
      <c r="BU12586" s="7"/>
      <c r="BV12586" s="7"/>
      <c r="BW12586" s="7"/>
    </row>
    <row r="12587" spans="43:75" x14ac:dyDescent="0.2">
      <c r="AQ12587" s="7"/>
      <c r="AR12587" s="7"/>
      <c r="AS12587" s="7"/>
      <c r="AT12587" s="7"/>
      <c r="AU12587" s="7"/>
      <c r="AV12587" s="234"/>
      <c r="AX12587" s="7"/>
      <c r="AY12587" s="7"/>
      <c r="AZ12587" s="7"/>
      <c r="BA12587" s="7"/>
      <c r="BB12587" s="7"/>
      <c r="BC12587" s="7"/>
      <c r="BD12587" s="7"/>
      <c r="BG12587" s="7"/>
      <c r="BH12587" s="7"/>
      <c r="BI12587" s="7"/>
      <c r="BJ12587" s="7"/>
      <c r="BK12587" s="7"/>
      <c r="BL12587" s="7"/>
      <c r="BM12587" s="7"/>
      <c r="BP12587" s="7"/>
      <c r="BQ12587" s="7"/>
      <c r="BR12587" s="7"/>
      <c r="BS12587" s="7"/>
      <c r="BT12587" s="7"/>
      <c r="BU12587" s="7"/>
      <c r="BV12587" s="7"/>
      <c r="BW12587" s="7"/>
    </row>
    <row r="12588" spans="43:75" x14ac:dyDescent="0.2">
      <c r="AQ12588" s="7"/>
      <c r="AR12588" s="7"/>
      <c r="AS12588" s="7"/>
      <c r="AT12588" s="7"/>
      <c r="AU12588" s="7"/>
      <c r="AV12588" s="234"/>
      <c r="AX12588" s="7"/>
      <c r="AY12588" s="7"/>
      <c r="AZ12588" s="7"/>
      <c r="BA12588" s="7"/>
      <c r="BB12588" s="7"/>
      <c r="BC12588" s="7"/>
      <c r="BD12588" s="7"/>
      <c r="BG12588" s="7"/>
      <c r="BH12588" s="7"/>
      <c r="BI12588" s="7"/>
      <c r="BJ12588" s="7"/>
      <c r="BK12588" s="7"/>
      <c r="BL12588" s="7"/>
      <c r="BM12588" s="7"/>
      <c r="BP12588" s="7"/>
      <c r="BQ12588" s="7"/>
      <c r="BR12588" s="7"/>
      <c r="BS12588" s="7"/>
      <c r="BT12588" s="7"/>
      <c r="BU12588" s="7"/>
      <c r="BV12588" s="7"/>
      <c r="BW12588" s="7"/>
    </row>
    <row r="12589" spans="43:75" x14ac:dyDescent="0.2">
      <c r="AQ12589" s="7"/>
      <c r="AR12589" s="7"/>
      <c r="AS12589" s="7"/>
      <c r="AT12589" s="7"/>
      <c r="AU12589" s="7"/>
      <c r="AV12589" s="234"/>
      <c r="AX12589" s="7"/>
      <c r="AY12589" s="7"/>
      <c r="AZ12589" s="7"/>
      <c r="BA12589" s="7"/>
      <c r="BB12589" s="7"/>
      <c r="BC12589" s="7"/>
      <c r="BD12589" s="7"/>
      <c r="BG12589" s="7"/>
      <c r="BH12589" s="7"/>
      <c r="BI12589" s="7"/>
      <c r="BJ12589" s="7"/>
      <c r="BK12589" s="7"/>
      <c r="BL12589" s="7"/>
      <c r="BM12589" s="7"/>
      <c r="BP12589" s="7"/>
      <c r="BQ12589" s="7"/>
      <c r="BR12589" s="7"/>
      <c r="BS12589" s="7"/>
      <c r="BT12589" s="7"/>
      <c r="BU12589" s="7"/>
      <c r="BV12589" s="7"/>
      <c r="BW12589" s="7"/>
    </row>
    <row r="12590" spans="43:75" x14ac:dyDescent="0.2">
      <c r="AQ12590" s="7"/>
      <c r="AR12590" s="7"/>
      <c r="AS12590" s="7"/>
      <c r="AT12590" s="7"/>
      <c r="AU12590" s="7"/>
      <c r="AV12590" s="234"/>
      <c r="AX12590" s="7"/>
      <c r="AY12590" s="7"/>
      <c r="AZ12590" s="7"/>
      <c r="BA12590" s="7"/>
      <c r="BB12590" s="7"/>
      <c r="BC12590" s="7"/>
      <c r="BD12590" s="7"/>
      <c r="BG12590" s="7"/>
      <c r="BH12590" s="7"/>
      <c r="BI12590" s="7"/>
      <c r="BJ12590" s="7"/>
      <c r="BK12590" s="7"/>
      <c r="BL12590" s="7"/>
      <c r="BM12590" s="7"/>
      <c r="BP12590" s="7"/>
      <c r="BQ12590" s="7"/>
      <c r="BR12590" s="7"/>
      <c r="BS12590" s="7"/>
      <c r="BT12590" s="7"/>
      <c r="BU12590" s="7"/>
      <c r="BV12590" s="7"/>
      <c r="BW12590" s="7"/>
    </row>
    <row r="12591" spans="43:75" x14ac:dyDescent="0.2">
      <c r="AQ12591" s="7"/>
      <c r="AR12591" s="7"/>
      <c r="AS12591" s="7"/>
      <c r="AT12591" s="7"/>
      <c r="AU12591" s="7"/>
      <c r="AV12591" s="234"/>
      <c r="AX12591" s="7"/>
      <c r="AY12591" s="7"/>
      <c r="AZ12591" s="7"/>
      <c r="BA12591" s="7"/>
      <c r="BB12591" s="7"/>
      <c r="BC12591" s="7"/>
      <c r="BD12591" s="7"/>
      <c r="BG12591" s="7"/>
      <c r="BH12591" s="7"/>
      <c r="BI12591" s="7"/>
      <c r="BJ12591" s="7"/>
      <c r="BK12591" s="7"/>
      <c r="BL12591" s="7"/>
      <c r="BM12591" s="7"/>
      <c r="BP12591" s="7"/>
      <c r="BQ12591" s="7"/>
      <c r="BR12591" s="7"/>
      <c r="BS12591" s="7"/>
      <c r="BT12591" s="7"/>
      <c r="BU12591" s="7"/>
      <c r="BV12591" s="7"/>
      <c r="BW12591" s="7"/>
    </row>
    <row r="12592" spans="43:75" x14ac:dyDescent="0.2">
      <c r="AQ12592" s="7"/>
      <c r="AR12592" s="7"/>
      <c r="AS12592" s="7"/>
      <c r="AT12592" s="7"/>
      <c r="AU12592" s="7"/>
      <c r="AV12592" s="234"/>
      <c r="AX12592" s="7"/>
      <c r="AY12592" s="7"/>
      <c r="AZ12592" s="7"/>
      <c r="BA12592" s="7"/>
      <c r="BB12592" s="7"/>
      <c r="BC12592" s="7"/>
      <c r="BD12592" s="7"/>
      <c r="BG12592" s="7"/>
      <c r="BH12592" s="7"/>
      <c r="BI12592" s="7"/>
      <c r="BJ12592" s="7"/>
      <c r="BK12592" s="7"/>
      <c r="BL12592" s="7"/>
      <c r="BM12592" s="7"/>
      <c r="BP12592" s="7"/>
      <c r="BQ12592" s="7"/>
      <c r="BR12592" s="7"/>
      <c r="BS12592" s="7"/>
      <c r="BT12592" s="7"/>
      <c r="BU12592" s="7"/>
      <c r="BV12592" s="7"/>
      <c r="BW12592" s="7"/>
    </row>
    <row r="12593" spans="43:75" x14ac:dyDescent="0.2">
      <c r="AQ12593" s="7"/>
      <c r="AR12593" s="7"/>
      <c r="AS12593" s="7"/>
      <c r="AT12593" s="7"/>
      <c r="AU12593" s="7"/>
      <c r="AV12593" s="234"/>
      <c r="AX12593" s="7"/>
      <c r="AY12593" s="7"/>
      <c r="AZ12593" s="7"/>
      <c r="BA12593" s="7"/>
      <c r="BB12593" s="7"/>
      <c r="BC12593" s="7"/>
      <c r="BD12593" s="7"/>
      <c r="BG12593" s="7"/>
      <c r="BH12593" s="7"/>
      <c r="BI12593" s="7"/>
      <c r="BJ12593" s="7"/>
      <c r="BK12593" s="7"/>
      <c r="BL12593" s="7"/>
      <c r="BM12593" s="7"/>
      <c r="BP12593" s="7"/>
      <c r="BQ12593" s="7"/>
      <c r="BR12593" s="7"/>
      <c r="BS12593" s="7"/>
      <c r="BT12593" s="7"/>
      <c r="BU12593" s="7"/>
      <c r="BV12593" s="7"/>
      <c r="BW12593" s="7"/>
    </row>
    <row r="12594" spans="43:75" x14ac:dyDescent="0.2">
      <c r="AQ12594" s="7"/>
      <c r="AR12594" s="7"/>
      <c r="AS12594" s="7"/>
      <c r="AT12594" s="7"/>
      <c r="AU12594" s="7"/>
      <c r="AV12594" s="234"/>
      <c r="AX12594" s="7"/>
      <c r="AY12594" s="7"/>
      <c r="AZ12594" s="7"/>
      <c r="BA12594" s="7"/>
      <c r="BB12594" s="7"/>
      <c r="BC12594" s="7"/>
      <c r="BD12594" s="7"/>
      <c r="BG12594" s="7"/>
      <c r="BH12594" s="7"/>
      <c r="BI12594" s="7"/>
      <c r="BJ12594" s="7"/>
      <c r="BK12594" s="7"/>
      <c r="BL12594" s="7"/>
      <c r="BM12594" s="7"/>
      <c r="BP12594" s="7"/>
      <c r="BQ12594" s="7"/>
      <c r="BR12594" s="7"/>
      <c r="BS12594" s="7"/>
      <c r="BT12594" s="7"/>
      <c r="BU12594" s="7"/>
      <c r="BV12594" s="7"/>
      <c r="BW12594" s="7"/>
    </row>
    <row r="12595" spans="43:75" x14ac:dyDescent="0.2">
      <c r="AQ12595" s="7"/>
      <c r="AR12595" s="7"/>
      <c r="AS12595" s="7"/>
      <c r="AT12595" s="7"/>
      <c r="AU12595" s="7"/>
      <c r="AV12595" s="234"/>
      <c r="AX12595" s="7"/>
      <c r="AY12595" s="7"/>
      <c r="AZ12595" s="7"/>
      <c r="BA12595" s="7"/>
      <c r="BB12595" s="7"/>
      <c r="BC12595" s="7"/>
      <c r="BD12595" s="7"/>
      <c r="BG12595" s="7"/>
      <c r="BH12595" s="7"/>
      <c r="BI12595" s="7"/>
      <c r="BJ12595" s="7"/>
      <c r="BK12595" s="7"/>
      <c r="BL12595" s="7"/>
      <c r="BM12595" s="7"/>
      <c r="BP12595" s="7"/>
      <c r="BQ12595" s="7"/>
      <c r="BR12595" s="7"/>
      <c r="BS12595" s="7"/>
      <c r="BT12595" s="7"/>
      <c r="BU12595" s="7"/>
      <c r="BV12595" s="7"/>
      <c r="BW12595" s="7"/>
    </row>
    <row r="12596" spans="43:75" x14ac:dyDescent="0.2">
      <c r="AQ12596" s="7"/>
      <c r="AR12596" s="7"/>
      <c r="AS12596" s="7"/>
      <c r="AT12596" s="7"/>
      <c r="AU12596" s="7"/>
      <c r="AV12596" s="234"/>
      <c r="AX12596" s="7"/>
      <c r="AY12596" s="7"/>
      <c r="AZ12596" s="7"/>
      <c r="BA12596" s="7"/>
      <c r="BB12596" s="7"/>
      <c r="BC12596" s="7"/>
      <c r="BD12596" s="7"/>
      <c r="BG12596" s="7"/>
      <c r="BH12596" s="7"/>
      <c r="BI12596" s="7"/>
      <c r="BJ12596" s="7"/>
      <c r="BK12596" s="7"/>
      <c r="BL12596" s="7"/>
      <c r="BM12596" s="7"/>
      <c r="BP12596" s="7"/>
      <c r="BQ12596" s="7"/>
      <c r="BR12596" s="7"/>
      <c r="BS12596" s="7"/>
      <c r="BT12596" s="7"/>
      <c r="BU12596" s="7"/>
      <c r="BV12596" s="7"/>
      <c r="BW12596" s="7"/>
    </row>
    <row r="12597" spans="43:75" x14ac:dyDescent="0.2">
      <c r="AQ12597" s="7"/>
      <c r="AR12597" s="7"/>
      <c r="AS12597" s="7"/>
      <c r="AT12597" s="7"/>
      <c r="AU12597" s="7"/>
      <c r="AV12597" s="234"/>
      <c r="AX12597" s="7"/>
      <c r="AY12597" s="7"/>
      <c r="AZ12597" s="7"/>
      <c r="BA12597" s="7"/>
      <c r="BB12597" s="7"/>
      <c r="BC12597" s="7"/>
      <c r="BD12597" s="7"/>
      <c r="BG12597" s="7"/>
      <c r="BH12597" s="7"/>
      <c r="BI12597" s="7"/>
      <c r="BJ12597" s="7"/>
      <c r="BK12597" s="7"/>
      <c r="BL12597" s="7"/>
      <c r="BM12597" s="7"/>
      <c r="BP12597" s="7"/>
      <c r="BQ12597" s="7"/>
      <c r="BR12597" s="7"/>
      <c r="BS12597" s="7"/>
      <c r="BT12597" s="7"/>
      <c r="BU12597" s="7"/>
      <c r="BV12597" s="7"/>
      <c r="BW12597" s="7"/>
    </row>
    <row r="12598" spans="43:75" x14ac:dyDescent="0.2">
      <c r="AQ12598" s="7"/>
      <c r="AR12598" s="7"/>
      <c r="AS12598" s="7"/>
      <c r="AT12598" s="7"/>
      <c r="AU12598" s="7"/>
      <c r="AV12598" s="234"/>
      <c r="AX12598" s="7"/>
      <c r="AY12598" s="7"/>
      <c r="AZ12598" s="7"/>
      <c r="BA12598" s="7"/>
      <c r="BB12598" s="7"/>
      <c r="BC12598" s="7"/>
      <c r="BD12598" s="7"/>
      <c r="BG12598" s="7"/>
      <c r="BH12598" s="7"/>
      <c r="BI12598" s="7"/>
      <c r="BJ12598" s="7"/>
      <c r="BK12598" s="7"/>
      <c r="BL12598" s="7"/>
      <c r="BM12598" s="7"/>
      <c r="BP12598" s="7"/>
      <c r="BQ12598" s="7"/>
      <c r="BR12598" s="7"/>
      <c r="BS12598" s="7"/>
      <c r="BT12598" s="7"/>
      <c r="BU12598" s="7"/>
      <c r="BV12598" s="7"/>
      <c r="BW12598" s="7"/>
    </row>
    <row r="12599" spans="43:75" x14ac:dyDescent="0.2">
      <c r="AQ12599" s="7"/>
      <c r="AR12599" s="7"/>
      <c r="AS12599" s="7"/>
      <c r="AT12599" s="7"/>
      <c r="AU12599" s="7"/>
      <c r="AV12599" s="234"/>
      <c r="AX12599" s="7"/>
      <c r="AY12599" s="7"/>
      <c r="AZ12599" s="7"/>
      <c r="BA12599" s="7"/>
      <c r="BB12599" s="7"/>
      <c r="BC12599" s="7"/>
      <c r="BD12599" s="7"/>
      <c r="BG12599" s="7"/>
      <c r="BH12599" s="7"/>
      <c r="BI12599" s="7"/>
      <c r="BJ12599" s="7"/>
      <c r="BK12599" s="7"/>
      <c r="BL12599" s="7"/>
      <c r="BM12599" s="7"/>
      <c r="BP12599" s="7"/>
      <c r="BQ12599" s="7"/>
      <c r="BR12599" s="7"/>
      <c r="BS12599" s="7"/>
      <c r="BT12599" s="7"/>
      <c r="BU12599" s="7"/>
      <c r="BV12599" s="7"/>
      <c r="BW12599" s="7"/>
    </row>
    <row r="12600" spans="43:75" x14ac:dyDescent="0.2">
      <c r="AQ12600" s="7"/>
      <c r="AR12600" s="7"/>
      <c r="AS12600" s="7"/>
      <c r="AT12600" s="7"/>
      <c r="AU12600" s="7"/>
      <c r="AV12600" s="234"/>
      <c r="AX12600" s="7"/>
      <c r="AY12600" s="7"/>
      <c r="AZ12600" s="7"/>
      <c r="BA12600" s="7"/>
      <c r="BB12600" s="7"/>
      <c r="BC12600" s="7"/>
      <c r="BD12600" s="7"/>
      <c r="BG12600" s="7"/>
      <c r="BH12600" s="7"/>
      <c r="BI12600" s="7"/>
      <c r="BJ12600" s="7"/>
      <c r="BK12600" s="7"/>
      <c r="BL12600" s="7"/>
      <c r="BM12600" s="7"/>
      <c r="BP12600" s="7"/>
      <c r="BQ12600" s="7"/>
      <c r="BR12600" s="7"/>
      <c r="BS12600" s="7"/>
      <c r="BT12600" s="7"/>
      <c r="BU12600" s="7"/>
      <c r="BV12600" s="7"/>
      <c r="BW12600" s="7"/>
    </row>
    <row r="12601" spans="43:75" x14ac:dyDescent="0.2">
      <c r="AQ12601" s="7"/>
      <c r="AR12601" s="7"/>
      <c r="AS12601" s="7"/>
      <c r="AT12601" s="7"/>
      <c r="AU12601" s="7"/>
      <c r="AV12601" s="234"/>
      <c r="AX12601" s="7"/>
      <c r="AY12601" s="7"/>
      <c r="AZ12601" s="7"/>
      <c r="BA12601" s="7"/>
      <c r="BB12601" s="7"/>
      <c r="BC12601" s="7"/>
      <c r="BD12601" s="7"/>
      <c r="BG12601" s="7"/>
      <c r="BH12601" s="7"/>
      <c r="BI12601" s="7"/>
      <c r="BJ12601" s="7"/>
      <c r="BK12601" s="7"/>
      <c r="BL12601" s="7"/>
      <c r="BM12601" s="7"/>
      <c r="BP12601" s="7"/>
      <c r="BQ12601" s="7"/>
      <c r="BR12601" s="7"/>
      <c r="BS12601" s="7"/>
      <c r="BT12601" s="7"/>
      <c r="BU12601" s="7"/>
      <c r="BV12601" s="7"/>
      <c r="BW12601" s="7"/>
    </row>
    <row r="12602" spans="43:75" x14ac:dyDescent="0.2">
      <c r="AQ12602" s="7"/>
      <c r="AR12602" s="7"/>
      <c r="AS12602" s="7"/>
      <c r="AT12602" s="7"/>
      <c r="AU12602" s="7"/>
      <c r="AV12602" s="234"/>
      <c r="AX12602" s="7"/>
      <c r="AY12602" s="7"/>
      <c r="AZ12602" s="7"/>
      <c r="BA12602" s="7"/>
      <c r="BB12602" s="7"/>
      <c r="BC12602" s="7"/>
      <c r="BD12602" s="7"/>
      <c r="BG12602" s="7"/>
      <c r="BH12602" s="7"/>
      <c r="BI12602" s="7"/>
      <c r="BJ12602" s="7"/>
      <c r="BK12602" s="7"/>
      <c r="BL12602" s="7"/>
      <c r="BM12602" s="7"/>
      <c r="BP12602" s="7"/>
      <c r="BQ12602" s="7"/>
      <c r="BR12602" s="7"/>
      <c r="BS12602" s="7"/>
      <c r="BT12602" s="7"/>
      <c r="BU12602" s="7"/>
      <c r="BV12602" s="7"/>
      <c r="BW12602" s="7"/>
    </row>
    <row r="12603" spans="43:75" x14ac:dyDescent="0.2">
      <c r="AQ12603" s="7"/>
      <c r="AR12603" s="7"/>
      <c r="AS12603" s="7"/>
      <c r="AT12603" s="7"/>
      <c r="AU12603" s="7"/>
      <c r="AV12603" s="234"/>
      <c r="AX12603" s="7"/>
      <c r="AY12603" s="7"/>
      <c r="AZ12603" s="7"/>
      <c r="BA12603" s="7"/>
      <c r="BB12603" s="7"/>
      <c r="BC12603" s="7"/>
      <c r="BD12603" s="7"/>
      <c r="BG12603" s="7"/>
      <c r="BH12603" s="7"/>
      <c r="BI12603" s="7"/>
      <c r="BJ12603" s="7"/>
      <c r="BK12603" s="7"/>
      <c r="BL12603" s="7"/>
      <c r="BM12603" s="7"/>
      <c r="BP12603" s="7"/>
      <c r="BQ12603" s="7"/>
      <c r="BR12603" s="7"/>
      <c r="BS12603" s="7"/>
      <c r="BT12603" s="7"/>
      <c r="BU12603" s="7"/>
      <c r="BV12603" s="7"/>
      <c r="BW12603" s="7"/>
    </row>
    <row r="12604" spans="43:75" x14ac:dyDescent="0.2">
      <c r="AQ12604" s="7"/>
      <c r="AR12604" s="7"/>
      <c r="AS12604" s="7"/>
      <c r="AT12604" s="7"/>
      <c r="AU12604" s="7"/>
      <c r="AV12604" s="234"/>
      <c r="AX12604" s="7"/>
      <c r="AY12604" s="7"/>
      <c r="AZ12604" s="7"/>
      <c r="BA12604" s="7"/>
      <c r="BB12604" s="7"/>
      <c r="BC12604" s="7"/>
      <c r="BD12604" s="7"/>
      <c r="BG12604" s="7"/>
      <c r="BH12604" s="7"/>
      <c r="BI12604" s="7"/>
      <c r="BJ12604" s="7"/>
      <c r="BK12604" s="7"/>
      <c r="BL12604" s="7"/>
      <c r="BM12604" s="7"/>
      <c r="BP12604" s="7"/>
      <c r="BQ12604" s="7"/>
      <c r="BR12604" s="7"/>
      <c r="BS12604" s="7"/>
      <c r="BT12604" s="7"/>
      <c r="BU12604" s="7"/>
      <c r="BV12604" s="7"/>
      <c r="BW12604" s="7"/>
    </row>
    <row r="12605" spans="43:75" x14ac:dyDescent="0.2">
      <c r="AQ12605" s="7"/>
      <c r="AR12605" s="7"/>
      <c r="AS12605" s="7"/>
      <c r="AT12605" s="7"/>
      <c r="AU12605" s="7"/>
      <c r="AV12605" s="234"/>
      <c r="AX12605" s="7"/>
      <c r="AY12605" s="7"/>
      <c r="AZ12605" s="7"/>
      <c r="BA12605" s="7"/>
      <c r="BB12605" s="7"/>
      <c r="BC12605" s="7"/>
      <c r="BD12605" s="7"/>
      <c r="BG12605" s="7"/>
      <c r="BH12605" s="7"/>
      <c r="BI12605" s="7"/>
      <c r="BJ12605" s="7"/>
      <c r="BK12605" s="7"/>
      <c r="BL12605" s="7"/>
      <c r="BM12605" s="7"/>
      <c r="BP12605" s="7"/>
      <c r="BQ12605" s="7"/>
      <c r="BR12605" s="7"/>
      <c r="BS12605" s="7"/>
      <c r="BT12605" s="7"/>
      <c r="BU12605" s="7"/>
      <c r="BV12605" s="7"/>
      <c r="BW12605" s="7"/>
    </row>
    <row r="12606" spans="43:75" x14ac:dyDescent="0.2">
      <c r="AQ12606" s="7"/>
      <c r="AR12606" s="7"/>
      <c r="AS12606" s="7"/>
      <c r="AT12606" s="7"/>
      <c r="AU12606" s="7"/>
      <c r="AV12606" s="234"/>
      <c r="AX12606" s="7"/>
      <c r="AY12606" s="7"/>
      <c r="AZ12606" s="7"/>
      <c r="BA12606" s="7"/>
      <c r="BB12606" s="7"/>
      <c r="BC12606" s="7"/>
      <c r="BD12606" s="7"/>
      <c r="BG12606" s="7"/>
      <c r="BH12606" s="7"/>
      <c r="BI12606" s="7"/>
      <c r="BJ12606" s="7"/>
      <c r="BK12606" s="7"/>
      <c r="BL12606" s="7"/>
      <c r="BM12606" s="7"/>
      <c r="BP12606" s="7"/>
      <c r="BQ12606" s="7"/>
      <c r="BR12606" s="7"/>
      <c r="BS12606" s="7"/>
      <c r="BT12606" s="7"/>
      <c r="BU12606" s="7"/>
      <c r="BV12606" s="7"/>
      <c r="BW12606" s="7"/>
    </row>
    <row r="12607" spans="43:75" x14ac:dyDescent="0.2">
      <c r="AQ12607" s="7"/>
      <c r="AR12607" s="7"/>
      <c r="AS12607" s="7"/>
      <c r="AT12607" s="7"/>
      <c r="AU12607" s="7"/>
      <c r="AV12607" s="234"/>
      <c r="AX12607" s="7"/>
      <c r="AY12607" s="7"/>
      <c r="AZ12607" s="7"/>
      <c r="BA12607" s="7"/>
      <c r="BB12607" s="7"/>
      <c r="BC12607" s="7"/>
      <c r="BD12607" s="7"/>
      <c r="BG12607" s="7"/>
      <c r="BH12607" s="7"/>
      <c r="BI12607" s="7"/>
      <c r="BJ12607" s="7"/>
      <c r="BK12607" s="7"/>
      <c r="BL12607" s="7"/>
      <c r="BM12607" s="7"/>
      <c r="BP12607" s="7"/>
      <c r="BQ12607" s="7"/>
      <c r="BR12607" s="7"/>
      <c r="BS12607" s="7"/>
      <c r="BT12607" s="7"/>
      <c r="BU12607" s="7"/>
      <c r="BV12607" s="7"/>
      <c r="BW12607" s="7"/>
    </row>
    <row r="12608" spans="43:75" x14ac:dyDescent="0.2">
      <c r="AQ12608" s="7"/>
      <c r="AR12608" s="7"/>
      <c r="AS12608" s="7"/>
      <c r="AT12608" s="7"/>
      <c r="AU12608" s="7"/>
      <c r="AV12608" s="234"/>
      <c r="AX12608" s="7"/>
      <c r="AY12608" s="7"/>
      <c r="AZ12608" s="7"/>
      <c r="BA12608" s="7"/>
      <c r="BB12608" s="7"/>
      <c r="BC12608" s="7"/>
      <c r="BD12608" s="7"/>
      <c r="BG12608" s="7"/>
      <c r="BH12608" s="7"/>
      <c r="BI12608" s="7"/>
      <c r="BJ12608" s="7"/>
      <c r="BK12608" s="7"/>
      <c r="BL12608" s="7"/>
      <c r="BM12608" s="7"/>
      <c r="BP12608" s="7"/>
      <c r="BQ12608" s="7"/>
      <c r="BR12608" s="7"/>
      <c r="BS12608" s="7"/>
      <c r="BT12608" s="7"/>
      <c r="BU12608" s="7"/>
      <c r="BV12608" s="7"/>
      <c r="BW12608" s="7"/>
    </row>
    <row r="12609" spans="43:75" x14ac:dyDescent="0.2">
      <c r="AQ12609" s="7"/>
      <c r="AR12609" s="7"/>
      <c r="AS12609" s="7"/>
      <c r="AT12609" s="7"/>
      <c r="AU12609" s="7"/>
      <c r="AV12609" s="234"/>
      <c r="AX12609" s="7"/>
      <c r="AY12609" s="7"/>
      <c r="AZ12609" s="7"/>
      <c r="BA12609" s="7"/>
      <c r="BB12609" s="7"/>
      <c r="BC12609" s="7"/>
      <c r="BD12609" s="7"/>
      <c r="BG12609" s="7"/>
      <c r="BH12609" s="7"/>
      <c r="BI12609" s="7"/>
      <c r="BJ12609" s="7"/>
      <c r="BK12609" s="7"/>
      <c r="BL12609" s="7"/>
      <c r="BM12609" s="7"/>
      <c r="BP12609" s="7"/>
      <c r="BQ12609" s="7"/>
      <c r="BR12609" s="7"/>
      <c r="BS12609" s="7"/>
      <c r="BT12609" s="7"/>
      <c r="BU12609" s="7"/>
      <c r="BV12609" s="7"/>
      <c r="BW12609" s="7"/>
    </row>
    <row r="12610" spans="43:75" x14ac:dyDescent="0.2">
      <c r="AQ12610" s="7"/>
      <c r="AR12610" s="7"/>
      <c r="AS12610" s="7"/>
      <c r="AT12610" s="7"/>
      <c r="AU12610" s="7"/>
      <c r="AV12610" s="234"/>
      <c r="AX12610" s="7"/>
      <c r="AY12610" s="7"/>
      <c r="AZ12610" s="7"/>
      <c r="BA12610" s="7"/>
      <c r="BB12610" s="7"/>
      <c r="BC12610" s="7"/>
      <c r="BD12610" s="7"/>
      <c r="BG12610" s="7"/>
      <c r="BH12610" s="7"/>
      <c r="BI12610" s="7"/>
      <c r="BJ12610" s="7"/>
      <c r="BK12610" s="7"/>
      <c r="BL12610" s="7"/>
      <c r="BM12610" s="7"/>
      <c r="BP12610" s="7"/>
      <c r="BQ12610" s="7"/>
      <c r="BR12610" s="7"/>
      <c r="BS12610" s="7"/>
      <c r="BT12610" s="7"/>
      <c r="BU12610" s="7"/>
      <c r="BV12610" s="7"/>
      <c r="BW12610" s="7"/>
    </row>
    <row r="12611" spans="43:75" x14ac:dyDescent="0.2">
      <c r="AQ12611" s="7"/>
      <c r="AR12611" s="7"/>
      <c r="AS12611" s="7"/>
      <c r="AT12611" s="7"/>
      <c r="AU12611" s="7"/>
      <c r="AV12611" s="234"/>
      <c r="AX12611" s="7"/>
      <c r="AY12611" s="7"/>
      <c r="AZ12611" s="7"/>
      <c r="BA12611" s="7"/>
      <c r="BB12611" s="7"/>
      <c r="BC12611" s="7"/>
      <c r="BD12611" s="7"/>
      <c r="BG12611" s="7"/>
      <c r="BH12611" s="7"/>
      <c r="BI12611" s="7"/>
      <c r="BJ12611" s="7"/>
      <c r="BK12611" s="7"/>
      <c r="BL12611" s="7"/>
      <c r="BM12611" s="7"/>
      <c r="BP12611" s="7"/>
      <c r="BQ12611" s="7"/>
      <c r="BR12611" s="7"/>
      <c r="BS12611" s="7"/>
      <c r="BT12611" s="7"/>
      <c r="BU12611" s="7"/>
      <c r="BV12611" s="7"/>
      <c r="BW12611" s="7"/>
    </row>
    <row r="12612" spans="43:75" x14ac:dyDescent="0.2">
      <c r="AQ12612" s="7"/>
      <c r="AR12612" s="7"/>
      <c r="AS12612" s="7"/>
      <c r="AT12612" s="7"/>
      <c r="AU12612" s="7"/>
      <c r="AV12612" s="234"/>
      <c r="AX12612" s="7"/>
      <c r="AY12612" s="7"/>
      <c r="AZ12612" s="7"/>
      <c r="BA12612" s="7"/>
      <c r="BB12612" s="7"/>
      <c r="BC12612" s="7"/>
      <c r="BD12612" s="7"/>
      <c r="BG12612" s="7"/>
      <c r="BH12612" s="7"/>
      <c r="BI12612" s="7"/>
      <c r="BJ12612" s="7"/>
      <c r="BK12612" s="7"/>
      <c r="BL12612" s="7"/>
      <c r="BM12612" s="7"/>
      <c r="BP12612" s="7"/>
      <c r="BQ12612" s="7"/>
      <c r="BR12612" s="7"/>
      <c r="BS12612" s="7"/>
      <c r="BT12612" s="7"/>
      <c r="BU12612" s="7"/>
      <c r="BV12612" s="7"/>
      <c r="BW12612" s="7"/>
    </row>
    <row r="12613" spans="43:75" x14ac:dyDescent="0.2">
      <c r="AQ12613" s="7"/>
      <c r="AR12613" s="7"/>
      <c r="AS12613" s="7"/>
      <c r="AT12613" s="7"/>
      <c r="AU12613" s="7"/>
      <c r="AV12613" s="234"/>
      <c r="AX12613" s="7"/>
      <c r="AY12613" s="7"/>
      <c r="AZ12613" s="7"/>
      <c r="BA12613" s="7"/>
      <c r="BB12613" s="7"/>
      <c r="BC12613" s="7"/>
      <c r="BD12613" s="7"/>
      <c r="BG12613" s="7"/>
      <c r="BH12613" s="7"/>
      <c r="BI12613" s="7"/>
      <c r="BJ12613" s="7"/>
      <c r="BK12613" s="7"/>
      <c r="BL12613" s="7"/>
      <c r="BM12613" s="7"/>
      <c r="BP12613" s="7"/>
      <c r="BQ12613" s="7"/>
      <c r="BR12613" s="7"/>
      <c r="BS12613" s="7"/>
      <c r="BT12613" s="7"/>
      <c r="BU12613" s="7"/>
      <c r="BV12613" s="7"/>
      <c r="BW12613" s="7"/>
    </row>
    <row r="12614" spans="43:75" x14ac:dyDescent="0.2">
      <c r="AQ12614" s="7"/>
      <c r="AR12614" s="7"/>
      <c r="AS12614" s="7"/>
      <c r="AT12614" s="7"/>
      <c r="AU12614" s="7"/>
      <c r="AV12614" s="234"/>
      <c r="AX12614" s="7"/>
      <c r="AY12614" s="7"/>
      <c r="AZ12614" s="7"/>
      <c r="BA12614" s="7"/>
      <c r="BB12614" s="7"/>
      <c r="BC12614" s="7"/>
      <c r="BD12614" s="7"/>
      <c r="BG12614" s="7"/>
      <c r="BH12614" s="7"/>
      <c r="BI12614" s="7"/>
      <c r="BJ12614" s="7"/>
      <c r="BK12614" s="7"/>
      <c r="BL12614" s="7"/>
      <c r="BM12614" s="7"/>
      <c r="BP12614" s="7"/>
      <c r="BQ12614" s="7"/>
      <c r="BR12614" s="7"/>
      <c r="BS12614" s="7"/>
      <c r="BT12614" s="7"/>
      <c r="BU12614" s="7"/>
      <c r="BV12614" s="7"/>
      <c r="BW12614" s="7"/>
    </row>
    <row r="12615" spans="43:75" x14ac:dyDescent="0.2">
      <c r="AQ12615" s="7"/>
      <c r="AR12615" s="7"/>
      <c r="AS12615" s="7"/>
      <c r="AT12615" s="7"/>
      <c r="AU12615" s="7"/>
      <c r="AV12615" s="234"/>
      <c r="AX12615" s="7"/>
      <c r="AY12615" s="7"/>
      <c r="AZ12615" s="7"/>
      <c r="BA12615" s="7"/>
      <c r="BB12615" s="7"/>
      <c r="BC12615" s="7"/>
      <c r="BD12615" s="7"/>
      <c r="BG12615" s="7"/>
      <c r="BH12615" s="7"/>
      <c r="BI12615" s="7"/>
      <c r="BJ12615" s="7"/>
      <c r="BK12615" s="7"/>
      <c r="BL12615" s="7"/>
      <c r="BM12615" s="7"/>
      <c r="BP12615" s="7"/>
      <c r="BQ12615" s="7"/>
      <c r="BR12615" s="7"/>
      <c r="BS12615" s="7"/>
      <c r="BT12615" s="7"/>
      <c r="BU12615" s="7"/>
      <c r="BV12615" s="7"/>
      <c r="BW12615" s="7"/>
    </row>
    <row r="12616" spans="43:75" x14ac:dyDescent="0.2">
      <c r="AQ12616" s="7"/>
      <c r="AR12616" s="7"/>
      <c r="AS12616" s="7"/>
      <c r="AT12616" s="7"/>
      <c r="AU12616" s="7"/>
      <c r="AV12616" s="234"/>
      <c r="AX12616" s="7"/>
      <c r="AY12616" s="7"/>
      <c r="AZ12616" s="7"/>
      <c r="BA12616" s="7"/>
      <c r="BB12616" s="7"/>
      <c r="BC12616" s="7"/>
      <c r="BD12616" s="7"/>
      <c r="BG12616" s="7"/>
      <c r="BH12616" s="7"/>
      <c r="BI12616" s="7"/>
      <c r="BJ12616" s="7"/>
      <c r="BK12616" s="7"/>
      <c r="BL12616" s="7"/>
      <c r="BM12616" s="7"/>
      <c r="BP12616" s="7"/>
      <c r="BQ12616" s="7"/>
      <c r="BR12616" s="7"/>
      <c r="BS12616" s="7"/>
      <c r="BT12616" s="7"/>
      <c r="BU12616" s="7"/>
      <c r="BV12616" s="7"/>
      <c r="BW12616" s="7"/>
    </row>
    <row r="12617" spans="43:75" x14ac:dyDescent="0.2">
      <c r="AQ12617" s="7"/>
      <c r="AR12617" s="7"/>
      <c r="AS12617" s="7"/>
      <c r="AT12617" s="7"/>
      <c r="AU12617" s="7"/>
      <c r="AV12617" s="234"/>
      <c r="AX12617" s="7"/>
      <c r="AY12617" s="7"/>
      <c r="AZ12617" s="7"/>
      <c r="BA12617" s="7"/>
      <c r="BB12617" s="7"/>
      <c r="BC12617" s="7"/>
      <c r="BD12617" s="7"/>
      <c r="BG12617" s="7"/>
      <c r="BH12617" s="7"/>
      <c r="BI12617" s="7"/>
      <c r="BJ12617" s="7"/>
      <c r="BK12617" s="7"/>
      <c r="BL12617" s="7"/>
      <c r="BM12617" s="7"/>
      <c r="BP12617" s="7"/>
      <c r="BQ12617" s="7"/>
      <c r="BR12617" s="7"/>
      <c r="BS12617" s="7"/>
      <c r="BT12617" s="7"/>
      <c r="BU12617" s="7"/>
      <c r="BV12617" s="7"/>
      <c r="BW12617" s="7"/>
    </row>
    <row r="12618" spans="43:75" x14ac:dyDescent="0.2">
      <c r="AQ12618" s="7"/>
      <c r="AR12618" s="7"/>
      <c r="AS12618" s="7"/>
      <c r="AT12618" s="7"/>
      <c r="AU12618" s="7"/>
      <c r="AV12618" s="234"/>
      <c r="AX12618" s="7"/>
      <c r="AY12618" s="7"/>
      <c r="AZ12618" s="7"/>
      <c r="BA12618" s="7"/>
      <c r="BB12618" s="7"/>
      <c r="BC12618" s="7"/>
      <c r="BD12618" s="7"/>
      <c r="BG12618" s="7"/>
      <c r="BH12618" s="7"/>
      <c r="BI12618" s="7"/>
      <c r="BJ12618" s="7"/>
      <c r="BK12618" s="7"/>
      <c r="BL12618" s="7"/>
      <c r="BM12618" s="7"/>
      <c r="BP12618" s="7"/>
      <c r="BQ12618" s="7"/>
      <c r="BR12618" s="7"/>
      <c r="BS12618" s="7"/>
      <c r="BT12618" s="7"/>
      <c r="BU12618" s="7"/>
      <c r="BV12618" s="7"/>
      <c r="BW12618" s="7"/>
    </row>
    <row r="12619" spans="43:75" x14ac:dyDescent="0.2">
      <c r="AQ12619" s="7"/>
      <c r="AR12619" s="7"/>
      <c r="AS12619" s="7"/>
      <c r="AT12619" s="7"/>
      <c r="AU12619" s="7"/>
      <c r="AV12619" s="234"/>
      <c r="AX12619" s="7"/>
      <c r="AY12619" s="7"/>
      <c r="AZ12619" s="7"/>
      <c r="BA12619" s="7"/>
      <c r="BB12619" s="7"/>
      <c r="BC12619" s="7"/>
      <c r="BD12619" s="7"/>
      <c r="BG12619" s="7"/>
      <c r="BH12619" s="7"/>
      <c r="BI12619" s="7"/>
      <c r="BJ12619" s="7"/>
      <c r="BK12619" s="7"/>
      <c r="BL12619" s="7"/>
      <c r="BM12619" s="7"/>
      <c r="BP12619" s="7"/>
      <c r="BQ12619" s="7"/>
      <c r="BR12619" s="7"/>
      <c r="BS12619" s="7"/>
      <c r="BT12619" s="7"/>
      <c r="BU12619" s="7"/>
      <c r="BV12619" s="7"/>
      <c r="BW12619" s="7"/>
    </row>
    <row r="12620" spans="43:75" x14ac:dyDescent="0.2">
      <c r="AQ12620" s="7"/>
      <c r="AR12620" s="7"/>
      <c r="AS12620" s="7"/>
      <c r="AT12620" s="7"/>
      <c r="AU12620" s="7"/>
      <c r="AV12620" s="234"/>
      <c r="AX12620" s="7"/>
      <c r="AY12620" s="7"/>
      <c r="AZ12620" s="7"/>
      <c r="BA12620" s="7"/>
      <c r="BB12620" s="7"/>
      <c r="BC12620" s="7"/>
      <c r="BD12620" s="7"/>
      <c r="BG12620" s="7"/>
      <c r="BH12620" s="7"/>
      <c r="BI12620" s="7"/>
      <c r="BJ12620" s="7"/>
      <c r="BK12620" s="7"/>
      <c r="BL12620" s="7"/>
      <c r="BM12620" s="7"/>
      <c r="BP12620" s="7"/>
      <c r="BQ12620" s="7"/>
      <c r="BR12620" s="7"/>
      <c r="BS12620" s="7"/>
      <c r="BT12620" s="7"/>
      <c r="BU12620" s="7"/>
      <c r="BV12620" s="7"/>
      <c r="BW12620" s="7"/>
    </row>
    <row r="12621" spans="43:75" x14ac:dyDescent="0.2">
      <c r="AQ12621" s="7"/>
      <c r="AR12621" s="7"/>
      <c r="AS12621" s="7"/>
      <c r="AT12621" s="7"/>
      <c r="AU12621" s="7"/>
      <c r="AV12621" s="234"/>
      <c r="AX12621" s="7"/>
      <c r="AY12621" s="7"/>
      <c r="AZ12621" s="7"/>
      <c r="BA12621" s="7"/>
      <c r="BB12621" s="7"/>
      <c r="BC12621" s="7"/>
      <c r="BD12621" s="7"/>
      <c r="BG12621" s="7"/>
      <c r="BH12621" s="7"/>
      <c r="BI12621" s="7"/>
      <c r="BJ12621" s="7"/>
      <c r="BK12621" s="7"/>
      <c r="BL12621" s="7"/>
      <c r="BM12621" s="7"/>
      <c r="BP12621" s="7"/>
      <c r="BQ12621" s="7"/>
      <c r="BR12621" s="7"/>
      <c r="BS12621" s="7"/>
      <c r="BT12621" s="7"/>
      <c r="BU12621" s="7"/>
      <c r="BV12621" s="7"/>
      <c r="BW12621" s="7"/>
    </row>
    <row r="12622" spans="43:75" x14ac:dyDescent="0.2">
      <c r="AQ12622" s="7"/>
      <c r="AR12622" s="7"/>
      <c r="AS12622" s="7"/>
      <c r="AT12622" s="7"/>
      <c r="AU12622" s="7"/>
      <c r="AV12622" s="234"/>
      <c r="AX12622" s="7"/>
      <c r="AY12622" s="7"/>
      <c r="AZ12622" s="7"/>
      <c r="BA12622" s="7"/>
      <c r="BB12622" s="7"/>
      <c r="BC12622" s="7"/>
      <c r="BD12622" s="7"/>
      <c r="BG12622" s="7"/>
      <c r="BH12622" s="7"/>
      <c r="BI12622" s="7"/>
      <c r="BJ12622" s="7"/>
      <c r="BK12622" s="7"/>
      <c r="BL12622" s="7"/>
      <c r="BM12622" s="7"/>
      <c r="BP12622" s="7"/>
      <c r="BQ12622" s="7"/>
      <c r="BR12622" s="7"/>
      <c r="BS12622" s="7"/>
      <c r="BT12622" s="7"/>
      <c r="BU12622" s="7"/>
      <c r="BV12622" s="7"/>
      <c r="BW12622" s="7"/>
    </row>
    <row r="12623" spans="43:75" x14ac:dyDescent="0.2">
      <c r="AQ12623" s="7"/>
      <c r="AR12623" s="7"/>
      <c r="AS12623" s="7"/>
      <c r="AT12623" s="7"/>
      <c r="AU12623" s="7"/>
      <c r="AV12623" s="234"/>
      <c r="AX12623" s="7"/>
      <c r="AY12623" s="7"/>
      <c r="AZ12623" s="7"/>
      <c r="BA12623" s="7"/>
      <c r="BB12623" s="7"/>
      <c r="BC12623" s="7"/>
      <c r="BD12623" s="7"/>
      <c r="BG12623" s="7"/>
      <c r="BH12623" s="7"/>
      <c r="BI12623" s="7"/>
      <c r="BJ12623" s="7"/>
      <c r="BK12623" s="7"/>
      <c r="BL12623" s="7"/>
      <c r="BM12623" s="7"/>
      <c r="BP12623" s="7"/>
      <c r="BQ12623" s="7"/>
      <c r="BR12623" s="7"/>
      <c r="BS12623" s="7"/>
      <c r="BT12623" s="7"/>
      <c r="BU12623" s="7"/>
      <c r="BV12623" s="7"/>
      <c r="BW12623" s="7"/>
    </row>
    <row r="12624" spans="43:75" x14ac:dyDescent="0.2">
      <c r="AQ12624" s="7"/>
      <c r="AR12624" s="7"/>
      <c r="AS12624" s="7"/>
      <c r="AT12624" s="7"/>
      <c r="AU12624" s="7"/>
      <c r="AV12624" s="234"/>
      <c r="AX12624" s="7"/>
      <c r="AY12624" s="7"/>
      <c r="AZ12624" s="7"/>
      <c r="BA12624" s="7"/>
      <c r="BB12624" s="7"/>
      <c r="BC12624" s="7"/>
      <c r="BD12624" s="7"/>
      <c r="BG12624" s="7"/>
      <c r="BH12624" s="7"/>
      <c r="BI12624" s="7"/>
      <c r="BJ12624" s="7"/>
      <c r="BK12624" s="7"/>
      <c r="BL12624" s="7"/>
      <c r="BM12624" s="7"/>
      <c r="BP12624" s="7"/>
      <c r="BQ12624" s="7"/>
      <c r="BR12624" s="7"/>
      <c r="BS12624" s="7"/>
      <c r="BT12624" s="7"/>
      <c r="BU12624" s="7"/>
      <c r="BV12624" s="7"/>
      <c r="BW12624" s="7"/>
    </row>
    <row r="12625" spans="43:75" x14ac:dyDescent="0.2">
      <c r="AQ12625" s="7"/>
      <c r="AR12625" s="7"/>
      <c r="AS12625" s="7"/>
      <c r="AT12625" s="7"/>
      <c r="AU12625" s="7"/>
      <c r="AV12625" s="234"/>
      <c r="AX12625" s="7"/>
      <c r="AY12625" s="7"/>
      <c r="AZ12625" s="7"/>
      <c r="BA12625" s="7"/>
      <c r="BB12625" s="7"/>
      <c r="BC12625" s="7"/>
      <c r="BD12625" s="7"/>
      <c r="BG12625" s="7"/>
      <c r="BH12625" s="7"/>
      <c r="BI12625" s="7"/>
      <c r="BJ12625" s="7"/>
      <c r="BK12625" s="7"/>
      <c r="BL12625" s="7"/>
      <c r="BM12625" s="7"/>
      <c r="BP12625" s="7"/>
      <c r="BQ12625" s="7"/>
      <c r="BR12625" s="7"/>
      <c r="BS12625" s="7"/>
      <c r="BT12625" s="7"/>
      <c r="BU12625" s="7"/>
      <c r="BV12625" s="7"/>
      <c r="BW12625" s="7"/>
    </row>
    <row r="12626" spans="43:75" x14ac:dyDescent="0.2">
      <c r="AQ12626" s="7"/>
      <c r="AR12626" s="7"/>
      <c r="AS12626" s="7"/>
      <c r="AT12626" s="7"/>
      <c r="AU12626" s="7"/>
      <c r="AV12626" s="234"/>
      <c r="AX12626" s="7"/>
      <c r="AY12626" s="7"/>
      <c r="AZ12626" s="7"/>
      <c r="BA12626" s="7"/>
      <c r="BB12626" s="7"/>
      <c r="BC12626" s="7"/>
      <c r="BD12626" s="7"/>
      <c r="BG12626" s="7"/>
      <c r="BH12626" s="7"/>
      <c r="BI12626" s="7"/>
      <c r="BJ12626" s="7"/>
      <c r="BK12626" s="7"/>
      <c r="BL12626" s="7"/>
      <c r="BM12626" s="7"/>
      <c r="BP12626" s="7"/>
      <c r="BQ12626" s="7"/>
      <c r="BR12626" s="7"/>
      <c r="BS12626" s="7"/>
      <c r="BT12626" s="7"/>
      <c r="BU12626" s="7"/>
      <c r="BV12626" s="7"/>
      <c r="BW12626" s="7"/>
    </row>
    <row r="12627" spans="43:75" x14ac:dyDescent="0.2">
      <c r="AQ12627" s="7"/>
      <c r="AR12627" s="7"/>
      <c r="AS12627" s="7"/>
      <c r="AT12627" s="7"/>
      <c r="AU12627" s="7"/>
      <c r="AV12627" s="234"/>
      <c r="AX12627" s="7"/>
      <c r="AY12627" s="7"/>
      <c r="AZ12627" s="7"/>
      <c r="BA12627" s="7"/>
      <c r="BB12627" s="7"/>
      <c r="BC12627" s="7"/>
      <c r="BD12627" s="7"/>
      <c r="BG12627" s="7"/>
      <c r="BH12627" s="7"/>
      <c r="BI12627" s="7"/>
      <c r="BJ12627" s="7"/>
      <c r="BK12627" s="7"/>
      <c r="BL12627" s="7"/>
      <c r="BM12627" s="7"/>
      <c r="BP12627" s="7"/>
      <c r="BQ12627" s="7"/>
      <c r="BR12627" s="7"/>
      <c r="BS12627" s="7"/>
      <c r="BT12627" s="7"/>
      <c r="BU12627" s="7"/>
      <c r="BV12627" s="7"/>
      <c r="BW12627" s="7"/>
    </row>
    <row r="12628" spans="43:75" x14ac:dyDescent="0.2">
      <c r="AQ12628" s="7"/>
      <c r="AR12628" s="7"/>
      <c r="AS12628" s="7"/>
      <c r="AT12628" s="7"/>
      <c r="AU12628" s="7"/>
      <c r="AV12628" s="234"/>
      <c r="AX12628" s="7"/>
      <c r="AY12628" s="7"/>
      <c r="AZ12628" s="7"/>
      <c r="BA12628" s="7"/>
      <c r="BB12628" s="7"/>
      <c r="BC12628" s="7"/>
      <c r="BD12628" s="7"/>
      <c r="BG12628" s="7"/>
      <c r="BH12628" s="7"/>
      <c r="BI12628" s="7"/>
      <c r="BJ12628" s="7"/>
      <c r="BK12628" s="7"/>
      <c r="BL12628" s="7"/>
      <c r="BM12628" s="7"/>
      <c r="BP12628" s="7"/>
      <c r="BQ12628" s="7"/>
      <c r="BR12628" s="7"/>
      <c r="BS12628" s="7"/>
      <c r="BT12628" s="7"/>
      <c r="BU12628" s="7"/>
      <c r="BV12628" s="7"/>
      <c r="BW12628" s="7"/>
    </row>
    <row r="12629" spans="43:75" x14ac:dyDescent="0.2">
      <c r="AQ12629" s="7"/>
      <c r="AR12629" s="7"/>
      <c r="AS12629" s="7"/>
      <c r="AT12629" s="7"/>
      <c r="AU12629" s="7"/>
      <c r="AV12629" s="234"/>
      <c r="AX12629" s="7"/>
      <c r="AY12629" s="7"/>
      <c r="AZ12629" s="7"/>
      <c r="BA12629" s="7"/>
      <c r="BB12629" s="7"/>
      <c r="BC12629" s="7"/>
      <c r="BD12629" s="7"/>
      <c r="BG12629" s="7"/>
      <c r="BH12629" s="7"/>
      <c r="BI12629" s="7"/>
      <c r="BJ12629" s="7"/>
      <c r="BK12629" s="7"/>
      <c r="BL12629" s="7"/>
      <c r="BM12629" s="7"/>
      <c r="BP12629" s="7"/>
      <c r="BQ12629" s="7"/>
      <c r="BR12629" s="7"/>
      <c r="BS12629" s="7"/>
      <c r="BT12629" s="7"/>
      <c r="BU12629" s="7"/>
      <c r="BV12629" s="7"/>
      <c r="BW12629" s="7"/>
    </row>
    <row r="12630" spans="43:75" x14ac:dyDescent="0.2">
      <c r="AQ12630" s="7"/>
      <c r="AR12630" s="7"/>
      <c r="AS12630" s="7"/>
      <c r="AT12630" s="7"/>
      <c r="AU12630" s="7"/>
      <c r="AV12630" s="234"/>
      <c r="AX12630" s="7"/>
      <c r="AY12630" s="7"/>
      <c r="AZ12630" s="7"/>
      <c r="BA12630" s="7"/>
      <c r="BB12630" s="7"/>
      <c r="BC12630" s="7"/>
      <c r="BD12630" s="7"/>
      <c r="BG12630" s="7"/>
      <c r="BH12630" s="7"/>
      <c r="BI12630" s="7"/>
      <c r="BJ12630" s="7"/>
      <c r="BK12630" s="7"/>
      <c r="BL12630" s="7"/>
      <c r="BM12630" s="7"/>
      <c r="BP12630" s="7"/>
      <c r="BQ12630" s="7"/>
      <c r="BR12630" s="7"/>
      <c r="BS12630" s="7"/>
      <c r="BT12630" s="7"/>
      <c r="BU12630" s="7"/>
      <c r="BV12630" s="7"/>
      <c r="BW12630" s="7"/>
    </row>
    <row r="12631" spans="43:75" x14ac:dyDescent="0.2">
      <c r="AQ12631" s="7"/>
      <c r="AR12631" s="7"/>
      <c r="AS12631" s="7"/>
      <c r="AT12631" s="7"/>
      <c r="AU12631" s="7"/>
      <c r="AV12631" s="234"/>
      <c r="AX12631" s="7"/>
      <c r="AY12631" s="7"/>
      <c r="AZ12631" s="7"/>
      <c r="BA12631" s="7"/>
      <c r="BB12631" s="7"/>
      <c r="BC12631" s="7"/>
      <c r="BD12631" s="7"/>
      <c r="BG12631" s="7"/>
      <c r="BH12631" s="7"/>
      <c r="BI12631" s="7"/>
      <c r="BJ12631" s="7"/>
      <c r="BK12631" s="7"/>
      <c r="BL12631" s="7"/>
      <c r="BM12631" s="7"/>
      <c r="BP12631" s="7"/>
      <c r="BQ12631" s="7"/>
      <c r="BR12631" s="7"/>
      <c r="BS12631" s="7"/>
      <c r="BT12631" s="7"/>
      <c r="BU12631" s="7"/>
      <c r="BV12631" s="7"/>
      <c r="BW12631" s="7"/>
    </row>
    <row r="12632" spans="43:75" x14ac:dyDescent="0.2">
      <c r="AQ12632" s="7"/>
      <c r="AR12632" s="7"/>
      <c r="AS12632" s="7"/>
      <c r="AT12632" s="7"/>
      <c r="AU12632" s="7"/>
      <c r="AV12632" s="234"/>
      <c r="AX12632" s="7"/>
      <c r="AY12632" s="7"/>
      <c r="AZ12632" s="7"/>
      <c r="BA12632" s="7"/>
      <c r="BB12632" s="7"/>
      <c r="BC12632" s="7"/>
      <c r="BD12632" s="7"/>
      <c r="BG12632" s="7"/>
      <c r="BH12632" s="7"/>
      <c r="BI12632" s="7"/>
      <c r="BJ12632" s="7"/>
      <c r="BK12632" s="7"/>
      <c r="BL12632" s="7"/>
      <c r="BM12632" s="7"/>
      <c r="BP12632" s="7"/>
      <c r="BQ12632" s="7"/>
      <c r="BR12632" s="7"/>
      <c r="BS12632" s="7"/>
      <c r="BT12632" s="7"/>
      <c r="BU12632" s="7"/>
      <c r="BV12632" s="7"/>
      <c r="BW12632" s="7"/>
    </row>
    <row r="12633" spans="43:75" x14ac:dyDescent="0.2">
      <c r="AQ12633" s="7"/>
      <c r="AR12633" s="7"/>
      <c r="AS12633" s="7"/>
      <c r="AT12633" s="7"/>
      <c r="AU12633" s="7"/>
      <c r="AV12633" s="234"/>
      <c r="AX12633" s="7"/>
      <c r="AY12633" s="7"/>
      <c r="AZ12633" s="7"/>
      <c r="BA12633" s="7"/>
      <c r="BB12633" s="7"/>
      <c r="BC12633" s="7"/>
      <c r="BD12633" s="7"/>
      <c r="BG12633" s="7"/>
      <c r="BH12633" s="7"/>
      <c r="BI12633" s="7"/>
      <c r="BJ12633" s="7"/>
      <c r="BK12633" s="7"/>
      <c r="BL12633" s="7"/>
      <c r="BM12633" s="7"/>
      <c r="BP12633" s="7"/>
      <c r="BQ12633" s="7"/>
      <c r="BR12633" s="7"/>
      <c r="BS12633" s="7"/>
      <c r="BT12633" s="7"/>
      <c r="BU12633" s="7"/>
      <c r="BV12633" s="7"/>
      <c r="BW12633" s="7"/>
    </row>
    <row r="12634" spans="43:75" x14ac:dyDescent="0.2">
      <c r="AQ12634" s="7"/>
      <c r="AR12634" s="7"/>
      <c r="AS12634" s="7"/>
      <c r="AT12634" s="7"/>
      <c r="AU12634" s="7"/>
      <c r="AV12634" s="234"/>
      <c r="AX12634" s="7"/>
      <c r="AY12634" s="7"/>
      <c r="AZ12634" s="7"/>
      <c r="BA12634" s="7"/>
      <c r="BB12634" s="7"/>
      <c r="BC12634" s="7"/>
      <c r="BD12634" s="7"/>
      <c r="BG12634" s="7"/>
      <c r="BH12634" s="7"/>
      <c r="BI12634" s="7"/>
      <c r="BJ12634" s="7"/>
      <c r="BK12634" s="7"/>
      <c r="BL12634" s="7"/>
      <c r="BM12634" s="7"/>
      <c r="BP12634" s="7"/>
      <c r="BQ12634" s="7"/>
      <c r="BR12634" s="7"/>
      <c r="BS12634" s="7"/>
      <c r="BT12634" s="7"/>
      <c r="BU12634" s="7"/>
      <c r="BV12634" s="7"/>
      <c r="BW12634" s="7"/>
    </row>
    <row r="12635" spans="43:75" x14ac:dyDescent="0.2">
      <c r="AQ12635" s="7"/>
      <c r="AR12635" s="7"/>
      <c r="AS12635" s="7"/>
      <c r="AT12635" s="7"/>
      <c r="AU12635" s="7"/>
      <c r="AV12635" s="234"/>
      <c r="AX12635" s="7"/>
      <c r="AY12635" s="7"/>
      <c r="AZ12635" s="7"/>
      <c r="BA12635" s="7"/>
      <c r="BB12635" s="7"/>
      <c r="BC12635" s="7"/>
      <c r="BD12635" s="7"/>
      <c r="BG12635" s="7"/>
      <c r="BH12635" s="7"/>
      <c r="BI12635" s="7"/>
      <c r="BJ12635" s="7"/>
      <c r="BK12635" s="7"/>
      <c r="BL12635" s="7"/>
      <c r="BM12635" s="7"/>
      <c r="BP12635" s="7"/>
      <c r="BQ12635" s="7"/>
      <c r="BR12635" s="7"/>
      <c r="BS12635" s="7"/>
      <c r="BT12635" s="7"/>
      <c r="BU12635" s="7"/>
      <c r="BV12635" s="7"/>
      <c r="BW12635" s="7"/>
    </row>
    <row r="12636" spans="43:75" x14ac:dyDescent="0.2">
      <c r="AQ12636" s="7"/>
      <c r="AR12636" s="7"/>
      <c r="AS12636" s="7"/>
      <c r="AT12636" s="7"/>
      <c r="AU12636" s="7"/>
      <c r="AV12636" s="234"/>
      <c r="AX12636" s="7"/>
      <c r="AY12636" s="7"/>
      <c r="AZ12636" s="7"/>
      <c r="BA12636" s="7"/>
      <c r="BB12636" s="7"/>
      <c r="BC12636" s="7"/>
      <c r="BD12636" s="7"/>
      <c r="BG12636" s="7"/>
      <c r="BH12636" s="7"/>
      <c r="BI12636" s="7"/>
      <c r="BJ12636" s="7"/>
      <c r="BK12636" s="7"/>
      <c r="BL12636" s="7"/>
      <c r="BM12636" s="7"/>
      <c r="BP12636" s="7"/>
      <c r="BQ12636" s="7"/>
      <c r="BR12636" s="7"/>
      <c r="BS12636" s="7"/>
      <c r="BT12636" s="7"/>
      <c r="BU12636" s="7"/>
      <c r="BV12636" s="7"/>
      <c r="BW12636" s="7"/>
    </row>
    <row r="12637" spans="43:75" x14ac:dyDescent="0.2">
      <c r="AQ12637" s="7"/>
      <c r="AR12637" s="7"/>
      <c r="AS12637" s="7"/>
      <c r="AT12637" s="7"/>
      <c r="AU12637" s="7"/>
      <c r="AV12637" s="234"/>
      <c r="AX12637" s="7"/>
      <c r="AY12637" s="7"/>
      <c r="AZ12637" s="7"/>
      <c r="BA12637" s="7"/>
      <c r="BB12637" s="7"/>
      <c r="BC12637" s="7"/>
      <c r="BD12637" s="7"/>
      <c r="BG12637" s="7"/>
      <c r="BH12637" s="7"/>
      <c r="BI12637" s="7"/>
      <c r="BJ12637" s="7"/>
      <c r="BK12637" s="7"/>
      <c r="BL12637" s="7"/>
      <c r="BM12637" s="7"/>
      <c r="BP12637" s="7"/>
      <c r="BQ12637" s="7"/>
      <c r="BR12637" s="7"/>
      <c r="BS12637" s="7"/>
      <c r="BT12637" s="7"/>
      <c r="BU12637" s="7"/>
      <c r="BV12637" s="7"/>
      <c r="BW12637" s="7"/>
    </row>
    <row r="12638" spans="43:75" x14ac:dyDescent="0.2">
      <c r="AQ12638" s="7"/>
      <c r="AR12638" s="7"/>
      <c r="AS12638" s="7"/>
      <c r="AT12638" s="7"/>
      <c r="AU12638" s="7"/>
      <c r="AV12638" s="234"/>
      <c r="AX12638" s="7"/>
      <c r="AY12638" s="7"/>
      <c r="AZ12638" s="7"/>
      <c r="BA12638" s="7"/>
      <c r="BB12638" s="7"/>
      <c r="BC12638" s="7"/>
      <c r="BD12638" s="7"/>
      <c r="BG12638" s="7"/>
      <c r="BH12638" s="7"/>
      <c r="BI12638" s="7"/>
      <c r="BJ12638" s="7"/>
      <c r="BK12638" s="7"/>
      <c r="BL12638" s="7"/>
      <c r="BM12638" s="7"/>
      <c r="BP12638" s="7"/>
      <c r="BQ12638" s="7"/>
      <c r="BR12638" s="7"/>
      <c r="BS12638" s="7"/>
      <c r="BT12638" s="7"/>
      <c r="BU12638" s="7"/>
      <c r="BV12638" s="7"/>
      <c r="BW12638" s="7"/>
    </row>
    <row r="12639" spans="43:75" x14ac:dyDescent="0.2">
      <c r="AQ12639" s="7"/>
      <c r="AR12639" s="7"/>
      <c r="AS12639" s="7"/>
      <c r="AT12639" s="7"/>
      <c r="AU12639" s="7"/>
      <c r="AV12639" s="234"/>
      <c r="AX12639" s="7"/>
      <c r="AY12639" s="7"/>
      <c r="AZ12639" s="7"/>
      <c r="BA12639" s="7"/>
      <c r="BB12639" s="7"/>
      <c r="BC12639" s="7"/>
      <c r="BD12639" s="7"/>
      <c r="BG12639" s="7"/>
      <c r="BH12639" s="7"/>
      <c r="BI12639" s="7"/>
      <c r="BJ12639" s="7"/>
      <c r="BK12639" s="7"/>
      <c r="BL12639" s="7"/>
      <c r="BM12639" s="7"/>
      <c r="BP12639" s="7"/>
      <c r="BQ12639" s="7"/>
      <c r="BR12639" s="7"/>
      <c r="BS12639" s="7"/>
      <c r="BT12639" s="7"/>
      <c r="BU12639" s="7"/>
      <c r="BV12639" s="7"/>
      <c r="BW12639" s="7"/>
    </row>
    <row r="12640" spans="43:75" x14ac:dyDescent="0.2">
      <c r="AQ12640" s="7"/>
      <c r="AR12640" s="7"/>
      <c r="AS12640" s="7"/>
      <c r="AT12640" s="7"/>
      <c r="AU12640" s="7"/>
      <c r="AV12640" s="234"/>
      <c r="AX12640" s="7"/>
      <c r="AY12640" s="7"/>
      <c r="AZ12640" s="7"/>
      <c r="BA12640" s="7"/>
      <c r="BB12640" s="7"/>
      <c r="BC12640" s="7"/>
      <c r="BD12640" s="7"/>
      <c r="BG12640" s="7"/>
      <c r="BH12640" s="7"/>
      <c r="BI12640" s="7"/>
      <c r="BJ12640" s="7"/>
      <c r="BK12640" s="7"/>
      <c r="BL12640" s="7"/>
      <c r="BM12640" s="7"/>
      <c r="BP12640" s="7"/>
      <c r="BQ12640" s="7"/>
      <c r="BR12640" s="7"/>
      <c r="BS12640" s="7"/>
      <c r="BT12640" s="7"/>
      <c r="BU12640" s="7"/>
      <c r="BV12640" s="7"/>
      <c r="BW12640" s="7"/>
    </row>
    <row r="12641" spans="43:75" x14ac:dyDescent="0.2">
      <c r="AQ12641" s="7"/>
      <c r="AR12641" s="7"/>
      <c r="AS12641" s="7"/>
      <c r="AT12641" s="7"/>
      <c r="AU12641" s="7"/>
      <c r="AV12641" s="234"/>
      <c r="AX12641" s="7"/>
      <c r="AY12641" s="7"/>
      <c r="AZ12641" s="7"/>
      <c r="BA12641" s="7"/>
      <c r="BB12641" s="7"/>
      <c r="BC12641" s="7"/>
      <c r="BD12641" s="7"/>
      <c r="BG12641" s="7"/>
      <c r="BH12641" s="7"/>
      <c r="BI12641" s="7"/>
      <c r="BJ12641" s="7"/>
      <c r="BK12641" s="7"/>
      <c r="BL12641" s="7"/>
      <c r="BM12641" s="7"/>
      <c r="BP12641" s="7"/>
      <c r="BQ12641" s="7"/>
      <c r="BR12641" s="7"/>
      <c r="BS12641" s="7"/>
      <c r="BT12641" s="7"/>
      <c r="BU12641" s="7"/>
      <c r="BV12641" s="7"/>
      <c r="BW12641" s="7"/>
    </row>
    <row r="12642" spans="43:75" x14ac:dyDescent="0.2">
      <c r="AQ12642" s="7"/>
      <c r="AR12642" s="7"/>
      <c r="AS12642" s="7"/>
      <c r="AT12642" s="7"/>
      <c r="AU12642" s="7"/>
      <c r="AV12642" s="234"/>
      <c r="AX12642" s="7"/>
      <c r="AY12642" s="7"/>
      <c r="AZ12642" s="7"/>
      <c r="BA12642" s="7"/>
      <c r="BB12642" s="7"/>
      <c r="BC12642" s="7"/>
      <c r="BD12642" s="7"/>
      <c r="BG12642" s="7"/>
      <c r="BH12642" s="7"/>
      <c r="BI12642" s="7"/>
      <c r="BJ12642" s="7"/>
      <c r="BK12642" s="7"/>
      <c r="BL12642" s="7"/>
      <c r="BM12642" s="7"/>
      <c r="BP12642" s="7"/>
      <c r="BQ12642" s="7"/>
      <c r="BR12642" s="7"/>
      <c r="BS12642" s="7"/>
      <c r="BT12642" s="7"/>
      <c r="BU12642" s="7"/>
      <c r="BV12642" s="7"/>
      <c r="BW12642" s="7"/>
    </row>
    <row r="12643" spans="43:75" x14ac:dyDescent="0.2">
      <c r="AQ12643" s="7"/>
      <c r="AR12643" s="7"/>
      <c r="AS12643" s="7"/>
      <c r="AT12643" s="7"/>
      <c r="AU12643" s="7"/>
      <c r="AV12643" s="234"/>
      <c r="AX12643" s="7"/>
      <c r="AY12643" s="7"/>
      <c r="AZ12643" s="7"/>
      <c r="BA12643" s="7"/>
      <c r="BB12643" s="7"/>
      <c r="BC12643" s="7"/>
      <c r="BD12643" s="7"/>
      <c r="BG12643" s="7"/>
      <c r="BH12643" s="7"/>
      <c r="BI12643" s="7"/>
      <c r="BJ12643" s="7"/>
      <c r="BK12643" s="7"/>
      <c r="BL12643" s="7"/>
      <c r="BM12643" s="7"/>
      <c r="BP12643" s="7"/>
      <c r="BQ12643" s="7"/>
      <c r="BR12643" s="7"/>
      <c r="BS12643" s="7"/>
      <c r="BT12643" s="7"/>
      <c r="BU12643" s="7"/>
      <c r="BV12643" s="7"/>
      <c r="BW12643" s="7"/>
    </row>
    <row r="12644" spans="43:75" x14ac:dyDescent="0.2">
      <c r="AQ12644" s="7"/>
      <c r="AR12644" s="7"/>
      <c r="AS12644" s="7"/>
      <c r="AT12644" s="7"/>
      <c r="AU12644" s="7"/>
      <c r="AV12644" s="234"/>
      <c r="AX12644" s="7"/>
      <c r="AY12644" s="7"/>
      <c r="AZ12644" s="7"/>
      <c r="BA12644" s="7"/>
      <c r="BB12644" s="7"/>
      <c r="BC12644" s="7"/>
      <c r="BD12644" s="7"/>
      <c r="BG12644" s="7"/>
      <c r="BH12644" s="7"/>
      <c r="BI12644" s="7"/>
      <c r="BJ12644" s="7"/>
      <c r="BK12644" s="7"/>
      <c r="BL12644" s="7"/>
      <c r="BM12644" s="7"/>
      <c r="BP12644" s="7"/>
      <c r="BQ12644" s="7"/>
      <c r="BR12644" s="7"/>
      <c r="BS12644" s="7"/>
      <c r="BT12644" s="7"/>
      <c r="BU12644" s="7"/>
      <c r="BV12644" s="7"/>
      <c r="BW12644" s="7"/>
    </row>
    <row r="12645" spans="43:75" x14ac:dyDescent="0.2">
      <c r="AQ12645" s="7"/>
      <c r="AR12645" s="7"/>
      <c r="AS12645" s="7"/>
      <c r="AT12645" s="7"/>
      <c r="AU12645" s="7"/>
      <c r="AV12645" s="234"/>
      <c r="AX12645" s="7"/>
      <c r="AY12645" s="7"/>
      <c r="AZ12645" s="7"/>
      <c r="BA12645" s="7"/>
      <c r="BB12645" s="7"/>
      <c r="BC12645" s="7"/>
      <c r="BD12645" s="7"/>
      <c r="BG12645" s="7"/>
      <c r="BH12645" s="7"/>
      <c r="BI12645" s="7"/>
      <c r="BJ12645" s="7"/>
      <c r="BK12645" s="7"/>
      <c r="BL12645" s="7"/>
      <c r="BM12645" s="7"/>
      <c r="BP12645" s="7"/>
      <c r="BQ12645" s="7"/>
      <c r="BR12645" s="7"/>
      <c r="BS12645" s="7"/>
      <c r="BT12645" s="7"/>
      <c r="BU12645" s="7"/>
      <c r="BV12645" s="7"/>
      <c r="BW12645" s="7"/>
    </row>
    <row r="12646" spans="43:75" x14ac:dyDescent="0.2">
      <c r="AQ12646" s="7"/>
      <c r="AR12646" s="7"/>
      <c r="AS12646" s="7"/>
      <c r="AT12646" s="7"/>
      <c r="AU12646" s="7"/>
      <c r="AV12646" s="234"/>
      <c r="AX12646" s="7"/>
      <c r="AY12646" s="7"/>
      <c r="AZ12646" s="7"/>
      <c r="BA12646" s="7"/>
      <c r="BB12646" s="7"/>
      <c r="BC12646" s="7"/>
      <c r="BD12646" s="7"/>
      <c r="BG12646" s="7"/>
      <c r="BH12646" s="7"/>
      <c r="BI12646" s="7"/>
      <c r="BJ12646" s="7"/>
      <c r="BK12646" s="7"/>
      <c r="BL12646" s="7"/>
      <c r="BM12646" s="7"/>
      <c r="BP12646" s="7"/>
      <c r="BQ12646" s="7"/>
      <c r="BR12646" s="7"/>
      <c r="BS12646" s="7"/>
      <c r="BT12646" s="7"/>
      <c r="BU12646" s="7"/>
      <c r="BV12646" s="7"/>
      <c r="BW12646" s="7"/>
    </row>
    <row r="12647" spans="43:75" x14ac:dyDescent="0.2">
      <c r="AQ12647" s="7"/>
      <c r="AR12647" s="7"/>
      <c r="AS12647" s="7"/>
      <c r="AT12647" s="7"/>
      <c r="AU12647" s="7"/>
      <c r="AV12647" s="234"/>
      <c r="AX12647" s="7"/>
      <c r="AY12647" s="7"/>
      <c r="AZ12647" s="7"/>
      <c r="BA12647" s="7"/>
      <c r="BB12647" s="7"/>
      <c r="BC12647" s="7"/>
      <c r="BD12647" s="7"/>
      <c r="BG12647" s="7"/>
      <c r="BH12647" s="7"/>
      <c r="BI12647" s="7"/>
      <c r="BJ12647" s="7"/>
      <c r="BK12647" s="7"/>
      <c r="BL12647" s="7"/>
      <c r="BM12647" s="7"/>
      <c r="BP12647" s="7"/>
      <c r="BQ12647" s="7"/>
      <c r="BR12647" s="7"/>
      <c r="BS12647" s="7"/>
      <c r="BT12647" s="7"/>
      <c r="BU12647" s="7"/>
      <c r="BV12647" s="7"/>
      <c r="BW12647" s="7"/>
    </row>
    <row r="12648" spans="43:75" x14ac:dyDescent="0.2">
      <c r="AQ12648" s="7"/>
      <c r="AR12648" s="7"/>
      <c r="AS12648" s="7"/>
      <c r="AT12648" s="7"/>
      <c r="AU12648" s="7"/>
      <c r="AV12648" s="234"/>
      <c r="AX12648" s="7"/>
      <c r="AY12648" s="7"/>
      <c r="AZ12648" s="7"/>
      <c r="BA12648" s="7"/>
      <c r="BB12648" s="7"/>
      <c r="BC12648" s="7"/>
      <c r="BD12648" s="7"/>
      <c r="BG12648" s="7"/>
      <c r="BH12648" s="7"/>
      <c r="BI12648" s="7"/>
      <c r="BJ12648" s="7"/>
      <c r="BK12648" s="7"/>
      <c r="BL12648" s="7"/>
      <c r="BM12648" s="7"/>
      <c r="BP12648" s="7"/>
      <c r="BQ12648" s="7"/>
      <c r="BR12648" s="7"/>
      <c r="BS12648" s="7"/>
      <c r="BT12648" s="7"/>
      <c r="BU12648" s="7"/>
      <c r="BV12648" s="7"/>
      <c r="BW12648" s="7"/>
    </row>
    <row r="12649" spans="43:75" x14ac:dyDescent="0.2">
      <c r="AQ12649" s="7"/>
      <c r="AR12649" s="7"/>
      <c r="AS12649" s="7"/>
      <c r="AT12649" s="7"/>
      <c r="AU12649" s="7"/>
      <c r="AV12649" s="234"/>
      <c r="AX12649" s="7"/>
      <c r="AY12649" s="7"/>
      <c r="AZ12649" s="7"/>
      <c r="BA12649" s="7"/>
      <c r="BB12649" s="7"/>
      <c r="BC12649" s="7"/>
      <c r="BD12649" s="7"/>
      <c r="BG12649" s="7"/>
      <c r="BH12649" s="7"/>
      <c r="BI12649" s="7"/>
      <c r="BJ12649" s="7"/>
      <c r="BK12649" s="7"/>
      <c r="BL12649" s="7"/>
      <c r="BM12649" s="7"/>
      <c r="BP12649" s="7"/>
      <c r="BQ12649" s="7"/>
      <c r="BR12649" s="7"/>
      <c r="BS12649" s="7"/>
      <c r="BT12649" s="7"/>
      <c r="BU12649" s="7"/>
      <c r="BV12649" s="7"/>
      <c r="BW12649" s="7"/>
    </row>
    <row r="12650" spans="43:75" x14ac:dyDescent="0.2">
      <c r="AQ12650" s="7"/>
      <c r="AR12650" s="7"/>
      <c r="AS12650" s="7"/>
      <c r="AT12650" s="7"/>
      <c r="AU12650" s="7"/>
      <c r="AV12650" s="234"/>
      <c r="AX12650" s="7"/>
      <c r="AY12650" s="7"/>
      <c r="AZ12650" s="7"/>
      <c r="BA12650" s="7"/>
      <c r="BB12650" s="7"/>
      <c r="BC12650" s="7"/>
      <c r="BD12650" s="7"/>
      <c r="BG12650" s="7"/>
      <c r="BH12650" s="7"/>
      <c r="BI12650" s="7"/>
      <c r="BJ12650" s="7"/>
      <c r="BK12650" s="7"/>
      <c r="BL12650" s="7"/>
      <c r="BM12650" s="7"/>
      <c r="BP12650" s="7"/>
      <c r="BQ12650" s="7"/>
      <c r="BR12650" s="7"/>
      <c r="BS12650" s="7"/>
      <c r="BT12650" s="7"/>
      <c r="BU12650" s="7"/>
      <c r="BV12650" s="7"/>
      <c r="BW12650" s="7"/>
    </row>
    <row r="12651" spans="43:75" x14ac:dyDescent="0.2">
      <c r="AQ12651" s="7"/>
      <c r="AR12651" s="7"/>
      <c r="AS12651" s="7"/>
      <c r="AT12651" s="7"/>
      <c r="AU12651" s="7"/>
      <c r="AV12651" s="234"/>
      <c r="AX12651" s="7"/>
      <c r="AY12651" s="7"/>
      <c r="AZ12651" s="7"/>
      <c r="BA12651" s="7"/>
      <c r="BB12651" s="7"/>
      <c r="BC12651" s="7"/>
      <c r="BD12651" s="7"/>
      <c r="BG12651" s="7"/>
      <c r="BH12651" s="7"/>
      <c r="BI12651" s="7"/>
      <c r="BJ12651" s="7"/>
      <c r="BK12651" s="7"/>
      <c r="BL12651" s="7"/>
      <c r="BM12651" s="7"/>
      <c r="BP12651" s="7"/>
      <c r="BQ12651" s="7"/>
      <c r="BR12651" s="7"/>
      <c r="BS12651" s="7"/>
      <c r="BT12651" s="7"/>
      <c r="BU12651" s="7"/>
      <c r="BV12651" s="7"/>
      <c r="BW12651" s="7"/>
    </row>
    <row r="12652" spans="43:75" x14ac:dyDescent="0.2">
      <c r="AQ12652" s="7"/>
      <c r="AR12652" s="7"/>
      <c r="AS12652" s="7"/>
      <c r="AT12652" s="7"/>
      <c r="AU12652" s="7"/>
      <c r="AV12652" s="234"/>
      <c r="AX12652" s="7"/>
      <c r="AY12652" s="7"/>
      <c r="AZ12652" s="7"/>
      <c r="BA12652" s="7"/>
      <c r="BB12652" s="7"/>
      <c r="BC12652" s="7"/>
      <c r="BD12652" s="7"/>
      <c r="BG12652" s="7"/>
      <c r="BH12652" s="7"/>
      <c r="BI12652" s="7"/>
      <c r="BJ12652" s="7"/>
      <c r="BK12652" s="7"/>
      <c r="BL12652" s="7"/>
      <c r="BM12652" s="7"/>
      <c r="BP12652" s="7"/>
      <c r="BQ12652" s="7"/>
      <c r="BR12652" s="7"/>
      <c r="BS12652" s="7"/>
      <c r="BT12652" s="7"/>
      <c r="BU12652" s="7"/>
      <c r="BV12652" s="7"/>
      <c r="BW12652" s="7"/>
    </row>
    <row r="12653" spans="43:75" x14ac:dyDescent="0.2">
      <c r="AQ12653" s="7"/>
      <c r="AR12653" s="7"/>
      <c r="AS12653" s="7"/>
      <c r="AT12653" s="7"/>
      <c r="AU12653" s="7"/>
      <c r="AV12653" s="234"/>
      <c r="AX12653" s="7"/>
      <c r="AY12653" s="7"/>
      <c r="AZ12653" s="7"/>
      <c r="BA12653" s="7"/>
      <c r="BB12653" s="7"/>
      <c r="BC12653" s="7"/>
      <c r="BD12653" s="7"/>
      <c r="BG12653" s="7"/>
      <c r="BH12653" s="7"/>
      <c r="BI12653" s="7"/>
      <c r="BJ12653" s="7"/>
      <c r="BK12653" s="7"/>
      <c r="BL12653" s="7"/>
      <c r="BM12653" s="7"/>
      <c r="BP12653" s="7"/>
      <c r="BQ12653" s="7"/>
      <c r="BR12653" s="7"/>
      <c r="BS12653" s="7"/>
      <c r="BT12653" s="7"/>
      <c r="BU12653" s="7"/>
      <c r="BV12653" s="7"/>
      <c r="BW12653" s="7"/>
    </row>
    <row r="12654" spans="43:75" x14ac:dyDescent="0.2">
      <c r="AQ12654" s="7"/>
      <c r="AR12654" s="7"/>
      <c r="AS12654" s="7"/>
      <c r="AT12654" s="7"/>
      <c r="AU12654" s="7"/>
      <c r="AV12654" s="234"/>
      <c r="AX12654" s="7"/>
      <c r="AY12654" s="7"/>
      <c r="AZ12654" s="7"/>
      <c r="BA12654" s="7"/>
      <c r="BB12654" s="7"/>
      <c r="BC12654" s="7"/>
      <c r="BD12654" s="7"/>
      <c r="BG12654" s="7"/>
      <c r="BH12654" s="7"/>
      <c r="BI12654" s="7"/>
      <c r="BJ12654" s="7"/>
      <c r="BK12654" s="7"/>
      <c r="BL12654" s="7"/>
      <c r="BM12654" s="7"/>
      <c r="BP12654" s="7"/>
      <c r="BQ12654" s="7"/>
      <c r="BR12654" s="7"/>
      <c r="BS12654" s="7"/>
      <c r="BT12654" s="7"/>
      <c r="BU12654" s="7"/>
      <c r="BV12654" s="7"/>
      <c r="BW12654" s="7"/>
    </row>
    <row r="12655" spans="43:75" x14ac:dyDescent="0.2">
      <c r="AQ12655" s="7"/>
      <c r="AR12655" s="7"/>
      <c r="AS12655" s="7"/>
      <c r="AT12655" s="7"/>
      <c r="AU12655" s="7"/>
      <c r="AV12655" s="234"/>
      <c r="AX12655" s="7"/>
      <c r="AY12655" s="7"/>
      <c r="AZ12655" s="7"/>
      <c r="BA12655" s="7"/>
      <c r="BB12655" s="7"/>
      <c r="BC12655" s="7"/>
      <c r="BD12655" s="7"/>
      <c r="BG12655" s="7"/>
      <c r="BH12655" s="7"/>
      <c r="BI12655" s="7"/>
      <c r="BJ12655" s="7"/>
      <c r="BK12655" s="7"/>
      <c r="BL12655" s="7"/>
      <c r="BM12655" s="7"/>
      <c r="BP12655" s="7"/>
      <c r="BQ12655" s="7"/>
      <c r="BR12655" s="7"/>
      <c r="BS12655" s="7"/>
      <c r="BT12655" s="7"/>
      <c r="BU12655" s="7"/>
      <c r="BV12655" s="7"/>
      <c r="BW12655" s="7"/>
    </row>
    <row r="12656" spans="43:75" x14ac:dyDescent="0.2">
      <c r="AQ12656" s="7"/>
      <c r="AR12656" s="7"/>
      <c r="AS12656" s="7"/>
      <c r="AT12656" s="7"/>
      <c r="AU12656" s="7"/>
      <c r="AV12656" s="234"/>
      <c r="AX12656" s="7"/>
      <c r="AY12656" s="7"/>
      <c r="AZ12656" s="7"/>
      <c r="BA12656" s="7"/>
      <c r="BB12656" s="7"/>
      <c r="BC12656" s="7"/>
      <c r="BD12656" s="7"/>
      <c r="BG12656" s="7"/>
      <c r="BH12656" s="7"/>
      <c r="BI12656" s="7"/>
      <c r="BJ12656" s="7"/>
      <c r="BK12656" s="7"/>
      <c r="BL12656" s="7"/>
      <c r="BM12656" s="7"/>
      <c r="BP12656" s="7"/>
      <c r="BQ12656" s="7"/>
      <c r="BR12656" s="7"/>
      <c r="BS12656" s="7"/>
      <c r="BT12656" s="7"/>
      <c r="BU12656" s="7"/>
      <c r="BV12656" s="7"/>
      <c r="BW12656" s="7"/>
    </row>
    <row r="12657" spans="43:75" x14ac:dyDescent="0.2">
      <c r="AQ12657" s="7"/>
      <c r="AR12657" s="7"/>
      <c r="AS12657" s="7"/>
      <c r="AT12657" s="7"/>
      <c r="AU12657" s="7"/>
      <c r="AV12657" s="234"/>
      <c r="AX12657" s="7"/>
      <c r="AY12657" s="7"/>
      <c r="AZ12657" s="7"/>
      <c r="BA12657" s="7"/>
      <c r="BB12657" s="7"/>
      <c r="BC12657" s="7"/>
      <c r="BD12657" s="7"/>
      <c r="BG12657" s="7"/>
      <c r="BH12657" s="7"/>
      <c r="BI12657" s="7"/>
      <c r="BJ12657" s="7"/>
      <c r="BK12657" s="7"/>
      <c r="BL12657" s="7"/>
      <c r="BM12657" s="7"/>
      <c r="BP12657" s="7"/>
      <c r="BQ12657" s="7"/>
      <c r="BR12657" s="7"/>
      <c r="BS12657" s="7"/>
      <c r="BT12657" s="7"/>
      <c r="BU12657" s="7"/>
      <c r="BV12657" s="7"/>
      <c r="BW12657" s="7"/>
    </row>
    <row r="12658" spans="43:75" x14ac:dyDescent="0.2">
      <c r="AQ12658" s="7"/>
      <c r="AR12658" s="7"/>
      <c r="AS12658" s="7"/>
      <c r="AT12658" s="7"/>
      <c r="AU12658" s="7"/>
      <c r="AV12658" s="234"/>
      <c r="AX12658" s="7"/>
      <c r="AY12658" s="7"/>
      <c r="AZ12658" s="7"/>
      <c r="BA12658" s="7"/>
      <c r="BB12658" s="7"/>
      <c r="BC12658" s="7"/>
      <c r="BD12658" s="7"/>
      <c r="BG12658" s="7"/>
      <c r="BH12658" s="7"/>
      <c r="BI12658" s="7"/>
      <c r="BJ12658" s="7"/>
      <c r="BK12658" s="7"/>
      <c r="BL12658" s="7"/>
      <c r="BM12658" s="7"/>
      <c r="BP12658" s="7"/>
      <c r="BQ12658" s="7"/>
      <c r="BR12658" s="7"/>
      <c r="BS12658" s="7"/>
      <c r="BT12658" s="7"/>
      <c r="BU12658" s="7"/>
      <c r="BV12658" s="7"/>
      <c r="BW12658" s="7"/>
    </row>
    <row r="12659" spans="43:75" x14ac:dyDescent="0.2">
      <c r="AQ12659" s="7"/>
      <c r="AR12659" s="7"/>
      <c r="AS12659" s="7"/>
      <c r="AT12659" s="7"/>
      <c r="AU12659" s="7"/>
      <c r="AV12659" s="234"/>
      <c r="AX12659" s="7"/>
      <c r="AY12659" s="7"/>
      <c r="AZ12659" s="7"/>
      <c r="BA12659" s="7"/>
      <c r="BB12659" s="7"/>
      <c r="BC12659" s="7"/>
      <c r="BD12659" s="7"/>
      <c r="BG12659" s="7"/>
      <c r="BH12659" s="7"/>
      <c r="BI12659" s="7"/>
      <c r="BJ12659" s="7"/>
      <c r="BK12659" s="7"/>
      <c r="BL12659" s="7"/>
      <c r="BM12659" s="7"/>
      <c r="BP12659" s="7"/>
      <c r="BQ12659" s="7"/>
      <c r="BR12659" s="7"/>
      <c r="BS12659" s="7"/>
      <c r="BT12659" s="7"/>
      <c r="BU12659" s="7"/>
      <c r="BV12659" s="7"/>
      <c r="BW12659" s="7"/>
    </row>
    <row r="12660" spans="43:75" x14ac:dyDescent="0.2">
      <c r="AQ12660" s="7"/>
      <c r="AR12660" s="7"/>
      <c r="AS12660" s="7"/>
      <c r="AT12660" s="7"/>
      <c r="AU12660" s="7"/>
      <c r="AV12660" s="234"/>
      <c r="AX12660" s="7"/>
      <c r="AY12660" s="7"/>
      <c r="AZ12660" s="7"/>
      <c r="BA12660" s="7"/>
      <c r="BB12660" s="7"/>
      <c r="BC12660" s="7"/>
      <c r="BD12660" s="7"/>
      <c r="BG12660" s="7"/>
      <c r="BH12660" s="7"/>
      <c r="BI12660" s="7"/>
      <c r="BJ12660" s="7"/>
      <c r="BK12660" s="7"/>
      <c r="BL12660" s="7"/>
      <c r="BM12660" s="7"/>
      <c r="BP12660" s="7"/>
      <c r="BQ12660" s="7"/>
      <c r="BR12660" s="7"/>
      <c r="BS12660" s="7"/>
      <c r="BT12660" s="7"/>
      <c r="BU12660" s="7"/>
      <c r="BV12660" s="7"/>
      <c r="BW12660" s="7"/>
    </row>
    <row r="12661" spans="43:75" x14ac:dyDescent="0.2">
      <c r="AQ12661" s="7"/>
      <c r="AR12661" s="7"/>
      <c r="AS12661" s="7"/>
      <c r="AT12661" s="7"/>
      <c r="AU12661" s="7"/>
      <c r="AV12661" s="234"/>
      <c r="AX12661" s="7"/>
      <c r="AY12661" s="7"/>
      <c r="AZ12661" s="7"/>
      <c r="BA12661" s="7"/>
      <c r="BB12661" s="7"/>
      <c r="BC12661" s="7"/>
      <c r="BD12661" s="7"/>
      <c r="BG12661" s="7"/>
      <c r="BH12661" s="7"/>
      <c r="BI12661" s="7"/>
      <c r="BJ12661" s="7"/>
      <c r="BK12661" s="7"/>
      <c r="BL12661" s="7"/>
      <c r="BM12661" s="7"/>
      <c r="BP12661" s="7"/>
      <c r="BQ12661" s="7"/>
      <c r="BR12661" s="7"/>
      <c r="BS12661" s="7"/>
      <c r="BT12661" s="7"/>
      <c r="BU12661" s="7"/>
      <c r="BV12661" s="7"/>
      <c r="BW12661" s="7"/>
    </row>
    <row r="12662" spans="43:75" x14ac:dyDescent="0.2">
      <c r="AQ12662" s="7"/>
      <c r="AR12662" s="7"/>
      <c r="AS12662" s="7"/>
      <c r="AT12662" s="7"/>
      <c r="AU12662" s="7"/>
      <c r="AV12662" s="234"/>
      <c r="AX12662" s="7"/>
      <c r="AY12662" s="7"/>
      <c r="AZ12662" s="7"/>
      <c r="BA12662" s="7"/>
      <c r="BB12662" s="7"/>
      <c r="BC12662" s="7"/>
      <c r="BD12662" s="7"/>
      <c r="BG12662" s="7"/>
      <c r="BH12662" s="7"/>
      <c r="BI12662" s="7"/>
      <c r="BJ12662" s="7"/>
      <c r="BK12662" s="7"/>
      <c r="BL12662" s="7"/>
      <c r="BM12662" s="7"/>
      <c r="BP12662" s="7"/>
      <c r="BQ12662" s="7"/>
      <c r="BR12662" s="7"/>
      <c r="BS12662" s="7"/>
      <c r="BT12662" s="7"/>
      <c r="BU12662" s="7"/>
      <c r="BV12662" s="7"/>
      <c r="BW12662" s="7"/>
    </row>
    <row r="12663" spans="43:75" x14ac:dyDescent="0.2">
      <c r="AQ12663" s="7"/>
      <c r="AR12663" s="7"/>
      <c r="AS12663" s="7"/>
      <c r="AT12663" s="7"/>
      <c r="AU12663" s="7"/>
      <c r="AV12663" s="234"/>
      <c r="AX12663" s="7"/>
      <c r="AY12663" s="7"/>
      <c r="AZ12663" s="7"/>
      <c r="BA12663" s="7"/>
      <c r="BB12663" s="7"/>
      <c r="BC12663" s="7"/>
      <c r="BD12663" s="7"/>
      <c r="BG12663" s="7"/>
      <c r="BH12663" s="7"/>
      <c r="BI12663" s="7"/>
      <c r="BJ12663" s="7"/>
      <c r="BK12663" s="7"/>
      <c r="BL12663" s="7"/>
      <c r="BM12663" s="7"/>
      <c r="BP12663" s="7"/>
      <c r="BQ12663" s="7"/>
      <c r="BR12663" s="7"/>
      <c r="BS12663" s="7"/>
      <c r="BT12663" s="7"/>
      <c r="BU12663" s="7"/>
      <c r="BV12663" s="7"/>
      <c r="BW12663" s="7"/>
    </row>
    <row r="12664" spans="43:75" x14ac:dyDescent="0.2">
      <c r="AQ12664" s="7"/>
      <c r="AR12664" s="7"/>
      <c r="AS12664" s="7"/>
      <c r="AT12664" s="7"/>
      <c r="AU12664" s="7"/>
      <c r="AV12664" s="234"/>
      <c r="AX12664" s="7"/>
      <c r="AY12664" s="7"/>
      <c r="AZ12664" s="7"/>
      <c r="BA12664" s="7"/>
      <c r="BB12664" s="7"/>
      <c r="BC12664" s="7"/>
      <c r="BD12664" s="7"/>
      <c r="BG12664" s="7"/>
      <c r="BH12664" s="7"/>
      <c r="BI12664" s="7"/>
      <c r="BJ12664" s="7"/>
      <c r="BK12664" s="7"/>
      <c r="BL12664" s="7"/>
      <c r="BM12664" s="7"/>
      <c r="BP12664" s="7"/>
      <c r="BQ12664" s="7"/>
      <c r="BR12664" s="7"/>
      <c r="BS12664" s="7"/>
      <c r="BT12664" s="7"/>
      <c r="BU12664" s="7"/>
      <c r="BV12664" s="7"/>
      <c r="BW12664" s="7"/>
    </row>
    <row r="12665" spans="43:75" x14ac:dyDescent="0.2">
      <c r="AQ12665" s="7"/>
      <c r="AR12665" s="7"/>
      <c r="AS12665" s="7"/>
      <c r="AT12665" s="7"/>
      <c r="AU12665" s="7"/>
      <c r="AV12665" s="234"/>
      <c r="AX12665" s="7"/>
      <c r="AY12665" s="7"/>
      <c r="AZ12665" s="7"/>
      <c r="BA12665" s="7"/>
      <c r="BB12665" s="7"/>
      <c r="BC12665" s="7"/>
      <c r="BD12665" s="7"/>
      <c r="BG12665" s="7"/>
      <c r="BH12665" s="7"/>
      <c r="BI12665" s="7"/>
      <c r="BJ12665" s="7"/>
      <c r="BK12665" s="7"/>
      <c r="BL12665" s="7"/>
      <c r="BM12665" s="7"/>
      <c r="BP12665" s="7"/>
      <c r="BQ12665" s="7"/>
      <c r="BR12665" s="7"/>
      <c r="BS12665" s="7"/>
      <c r="BT12665" s="7"/>
      <c r="BU12665" s="7"/>
      <c r="BV12665" s="7"/>
      <c r="BW12665" s="7"/>
    </row>
    <row r="12666" spans="43:75" x14ac:dyDescent="0.2">
      <c r="AQ12666" s="7"/>
      <c r="AR12666" s="7"/>
      <c r="AS12666" s="7"/>
      <c r="AT12666" s="7"/>
      <c r="AU12666" s="7"/>
      <c r="AV12666" s="234"/>
      <c r="AX12666" s="7"/>
      <c r="AY12666" s="7"/>
      <c r="AZ12666" s="7"/>
      <c r="BA12666" s="7"/>
      <c r="BB12666" s="7"/>
      <c r="BC12666" s="7"/>
      <c r="BD12666" s="7"/>
      <c r="BG12666" s="7"/>
      <c r="BH12666" s="7"/>
      <c r="BI12666" s="7"/>
      <c r="BJ12666" s="7"/>
      <c r="BK12666" s="7"/>
      <c r="BL12666" s="7"/>
      <c r="BM12666" s="7"/>
      <c r="BP12666" s="7"/>
      <c r="BQ12666" s="7"/>
      <c r="BR12666" s="7"/>
      <c r="BS12666" s="7"/>
      <c r="BT12666" s="7"/>
      <c r="BU12666" s="7"/>
      <c r="BV12666" s="7"/>
      <c r="BW12666" s="7"/>
    </row>
    <row r="12667" spans="43:75" x14ac:dyDescent="0.2">
      <c r="AQ12667" s="7"/>
      <c r="AR12667" s="7"/>
      <c r="AS12667" s="7"/>
      <c r="AT12667" s="7"/>
      <c r="AU12667" s="7"/>
      <c r="AV12667" s="234"/>
      <c r="AX12667" s="7"/>
      <c r="AY12667" s="7"/>
      <c r="AZ12667" s="7"/>
      <c r="BA12667" s="7"/>
      <c r="BB12667" s="7"/>
      <c r="BC12667" s="7"/>
      <c r="BD12667" s="7"/>
      <c r="BG12667" s="7"/>
      <c r="BH12667" s="7"/>
      <c r="BI12667" s="7"/>
      <c r="BJ12667" s="7"/>
      <c r="BK12667" s="7"/>
      <c r="BL12667" s="7"/>
      <c r="BM12667" s="7"/>
      <c r="BP12667" s="7"/>
      <c r="BQ12667" s="7"/>
      <c r="BR12667" s="7"/>
      <c r="BS12667" s="7"/>
      <c r="BT12667" s="7"/>
      <c r="BU12667" s="7"/>
      <c r="BV12667" s="7"/>
      <c r="BW12667" s="7"/>
    </row>
    <row r="12668" spans="43:75" x14ac:dyDescent="0.2">
      <c r="AQ12668" s="7"/>
      <c r="AR12668" s="7"/>
      <c r="AS12668" s="7"/>
      <c r="AT12668" s="7"/>
      <c r="AU12668" s="7"/>
      <c r="AV12668" s="234"/>
      <c r="AX12668" s="7"/>
      <c r="AY12668" s="7"/>
      <c r="AZ12668" s="7"/>
      <c r="BA12668" s="7"/>
      <c r="BB12668" s="7"/>
      <c r="BC12668" s="7"/>
      <c r="BD12668" s="7"/>
      <c r="BG12668" s="7"/>
      <c r="BH12668" s="7"/>
      <c r="BI12668" s="7"/>
      <c r="BJ12668" s="7"/>
      <c r="BK12668" s="7"/>
      <c r="BL12668" s="7"/>
      <c r="BM12668" s="7"/>
      <c r="BP12668" s="7"/>
      <c r="BQ12668" s="7"/>
      <c r="BR12668" s="7"/>
      <c r="BS12668" s="7"/>
      <c r="BT12668" s="7"/>
      <c r="BU12668" s="7"/>
      <c r="BV12668" s="7"/>
      <c r="BW12668" s="7"/>
    </row>
    <row r="12669" spans="43:75" x14ac:dyDescent="0.2">
      <c r="AQ12669" s="7"/>
      <c r="AR12669" s="7"/>
      <c r="AS12669" s="7"/>
      <c r="AT12669" s="7"/>
      <c r="AU12669" s="7"/>
      <c r="AV12669" s="234"/>
      <c r="AX12669" s="7"/>
      <c r="AY12669" s="7"/>
      <c r="AZ12669" s="7"/>
      <c r="BA12669" s="7"/>
      <c r="BB12669" s="7"/>
      <c r="BC12669" s="7"/>
      <c r="BD12669" s="7"/>
      <c r="BG12669" s="7"/>
      <c r="BH12669" s="7"/>
      <c r="BI12669" s="7"/>
      <c r="BJ12669" s="7"/>
      <c r="BK12669" s="7"/>
      <c r="BL12669" s="7"/>
      <c r="BM12669" s="7"/>
      <c r="BP12669" s="7"/>
      <c r="BQ12669" s="7"/>
      <c r="BR12669" s="7"/>
      <c r="BS12669" s="7"/>
      <c r="BT12669" s="7"/>
      <c r="BU12669" s="7"/>
      <c r="BV12669" s="7"/>
      <c r="BW12669" s="7"/>
    </row>
    <row r="12670" spans="43:75" x14ac:dyDescent="0.2">
      <c r="AQ12670" s="7"/>
      <c r="AR12670" s="7"/>
      <c r="AS12670" s="7"/>
      <c r="AT12670" s="7"/>
      <c r="AU12670" s="7"/>
      <c r="AV12670" s="234"/>
      <c r="AX12670" s="7"/>
      <c r="AY12670" s="7"/>
      <c r="AZ12670" s="7"/>
      <c r="BA12670" s="7"/>
      <c r="BB12670" s="7"/>
      <c r="BC12670" s="7"/>
      <c r="BD12670" s="7"/>
      <c r="BG12670" s="7"/>
      <c r="BH12670" s="7"/>
      <c r="BI12670" s="7"/>
      <c r="BJ12670" s="7"/>
      <c r="BK12670" s="7"/>
      <c r="BL12670" s="7"/>
      <c r="BM12670" s="7"/>
      <c r="BP12670" s="7"/>
      <c r="BQ12670" s="7"/>
      <c r="BR12670" s="7"/>
      <c r="BS12670" s="7"/>
      <c r="BT12670" s="7"/>
      <c r="BU12670" s="7"/>
      <c r="BV12670" s="7"/>
      <c r="BW12670" s="7"/>
    </row>
    <row r="12671" spans="43:75" x14ac:dyDescent="0.2">
      <c r="AQ12671" s="7"/>
      <c r="AR12671" s="7"/>
      <c r="AS12671" s="7"/>
      <c r="AT12671" s="7"/>
      <c r="AU12671" s="7"/>
      <c r="AV12671" s="234"/>
      <c r="AX12671" s="7"/>
      <c r="AY12671" s="7"/>
      <c r="AZ12671" s="7"/>
      <c r="BA12671" s="7"/>
      <c r="BB12671" s="7"/>
      <c r="BC12671" s="7"/>
      <c r="BD12671" s="7"/>
      <c r="BG12671" s="7"/>
      <c r="BH12671" s="7"/>
      <c r="BI12671" s="7"/>
      <c r="BJ12671" s="7"/>
      <c r="BK12671" s="7"/>
      <c r="BL12671" s="7"/>
      <c r="BM12671" s="7"/>
      <c r="BP12671" s="7"/>
      <c r="BQ12671" s="7"/>
      <c r="BR12671" s="7"/>
      <c r="BS12671" s="7"/>
      <c r="BT12671" s="7"/>
      <c r="BU12671" s="7"/>
      <c r="BV12671" s="7"/>
      <c r="BW12671" s="7"/>
    </row>
    <row r="12672" spans="43:75" x14ac:dyDescent="0.2">
      <c r="AQ12672" s="7"/>
      <c r="AR12672" s="7"/>
      <c r="AS12672" s="7"/>
      <c r="AT12672" s="7"/>
      <c r="AU12672" s="7"/>
      <c r="AV12672" s="234"/>
      <c r="AX12672" s="7"/>
      <c r="AY12672" s="7"/>
      <c r="AZ12672" s="7"/>
      <c r="BA12672" s="7"/>
      <c r="BB12672" s="7"/>
      <c r="BC12672" s="7"/>
      <c r="BD12672" s="7"/>
      <c r="BG12672" s="7"/>
      <c r="BH12672" s="7"/>
      <c r="BI12672" s="7"/>
      <c r="BJ12672" s="7"/>
      <c r="BK12672" s="7"/>
      <c r="BL12672" s="7"/>
      <c r="BM12672" s="7"/>
      <c r="BP12672" s="7"/>
      <c r="BQ12672" s="7"/>
      <c r="BR12672" s="7"/>
      <c r="BS12672" s="7"/>
      <c r="BT12672" s="7"/>
      <c r="BU12672" s="7"/>
      <c r="BV12672" s="7"/>
      <c r="BW12672" s="7"/>
    </row>
    <row r="12673" spans="43:75" x14ac:dyDescent="0.2">
      <c r="AQ12673" s="7"/>
      <c r="AR12673" s="7"/>
      <c r="AS12673" s="7"/>
      <c r="AT12673" s="7"/>
      <c r="AU12673" s="7"/>
      <c r="AV12673" s="234"/>
      <c r="AX12673" s="7"/>
      <c r="AY12673" s="7"/>
      <c r="AZ12673" s="7"/>
      <c r="BA12673" s="7"/>
      <c r="BB12673" s="7"/>
      <c r="BC12673" s="7"/>
      <c r="BD12673" s="7"/>
      <c r="BG12673" s="7"/>
      <c r="BH12673" s="7"/>
      <c r="BI12673" s="7"/>
      <c r="BJ12673" s="7"/>
      <c r="BK12673" s="7"/>
      <c r="BL12673" s="7"/>
      <c r="BM12673" s="7"/>
      <c r="BP12673" s="7"/>
      <c r="BQ12673" s="7"/>
      <c r="BR12673" s="7"/>
      <c r="BS12673" s="7"/>
      <c r="BT12673" s="7"/>
      <c r="BU12673" s="7"/>
      <c r="BV12673" s="7"/>
      <c r="BW12673" s="7"/>
    </row>
    <row r="12674" spans="43:75" x14ac:dyDescent="0.2">
      <c r="AQ12674" s="7"/>
      <c r="AR12674" s="7"/>
      <c r="AS12674" s="7"/>
      <c r="AT12674" s="7"/>
      <c r="AU12674" s="7"/>
      <c r="AV12674" s="234"/>
      <c r="AX12674" s="7"/>
      <c r="AY12674" s="7"/>
      <c r="AZ12674" s="7"/>
      <c r="BA12674" s="7"/>
      <c r="BB12674" s="7"/>
      <c r="BC12674" s="7"/>
      <c r="BD12674" s="7"/>
      <c r="BG12674" s="7"/>
      <c r="BH12674" s="7"/>
      <c r="BI12674" s="7"/>
      <c r="BJ12674" s="7"/>
      <c r="BK12674" s="7"/>
      <c r="BL12674" s="7"/>
      <c r="BM12674" s="7"/>
      <c r="BP12674" s="7"/>
      <c r="BQ12674" s="7"/>
      <c r="BR12674" s="7"/>
      <c r="BS12674" s="7"/>
      <c r="BT12674" s="7"/>
      <c r="BU12674" s="7"/>
      <c r="BV12674" s="7"/>
      <c r="BW12674" s="7"/>
    </row>
    <row r="12675" spans="43:75" x14ac:dyDescent="0.2">
      <c r="AQ12675" s="7"/>
      <c r="AR12675" s="7"/>
      <c r="AS12675" s="7"/>
      <c r="AT12675" s="7"/>
      <c r="AU12675" s="7"/>
      <c r="AV12675" s="234"/>
      <c r="AX12675" s="7"/>
      <c r="AY12675" s="7"/>
      <c r="AZ12675" s="7"/>
      <c r="BA12675" s="7"/>
      <c r="BB12675" s="7"/>
      <c r="BC12675" s="7"/>
      <c r="BD12675" s="7"/>
      <c r="BG12675" s="7"/>
      <c r="BH12675" s="7"/>
      <c r="BI12675" s="7"/>
      <c r="BJ12675" s="7"/>
      <c r="BK12675" s="7"/>
      <c r="BL12675" s="7"/>
      <c r="BM12675" s="7"/>
      <c r="BP12675" s="7"/>
      <c r="BQ12675" s="7"/>
      <c r="BR12675" s="7"/>
      <c r="BS12675" s="7"/>
      <c r="BT12675" s="7"/>
      <c r="BU12675" s="7"/>
      <c r="BV12675" s="7"/>
      <c r="BW12675" s="7"/>
    </row>
    <row r="12676" spans="43:75" x14ac:dyDescent="0.2">
      <c r="AQ12676" s="7"/>
      <c r="AR12676" s="7"/>
      <c r="AS12676" s="7"/>
      <c r="AT12676" s="7"/>
      <c r="AU12676" s="7"/>
      <c r="AV12676" s="234"/>
      <c r="AX12676" s="7"/>
      <c r="AY12676" s="7"/>
      <c r="AZ12676" s="7"/>
      <c r="BA12676" s="7"/>
      <c r="BB12676" s="7"/>
      <c r="BC12676" s="7"/>
      <c r="BD12676" s="7"/>
      <c r="BG12676" s="7"/>
      <c r="BH12676" s="7"/>
      <c r="BI12676" s="7"/>
      <c r="BJ12676" s="7"/>
      <c r="BK12676" s="7"/>
      <c r="BL12676" s="7"/>
      <c r="BM12676" s="7"/>
      <c r="BP12676" s="7"/>
      <c r="BQ12676" s="7"/>
      <c r="BR12676" s="7"/>
      <c r="BS12676" s="7"/>
      <c r="BT12676" s="7"/>
      <c r="BU12676" s="7"/>
      <c r="BV12676" s="7"/>
      <c r="BW12676" s="7"/>
    </row>
    <row r="12677" spans="43:75" x14ac:dyDescent="0.2">
      <c r="AQ12677" s="7"/>
      <c r="AR12677" s="7"/>
      <c r="AS12677" s="7"/>
      <c r="AT12677" s="7"/>
      <c r="AU12677" s="7"/>
      <c r="AV12677" s="234"/>
      <c r="AX12677" s="7"/>
      <c r="AY12677" s="7"/>
      <c r="AZ12677" s="7"/>
      <c r="BA12677" s="7"/>
      <c r="BB12677" s="7"/>
      <c r="BC12677" s="7"/>
      <c r="BD12677" s="7"/>
      <c r="BG12677" s="7"/>
      <c r="BH12677" s="7"/>
      <c r="BI12677" s="7"/>
      <c r="BJ12677" s="7"/>
      <c r="BK12677" s="7"/>
      <c r="BL12677" s="7"/>
      <c r="BM12677" s="7"/>
      <c r="BP12677" s="7"/>
      <c r="BQ12677" s="7"/>
      <c r="BR12677" s="7"/>
      <c r="BS12677" s="7"/>
      <c r="BT12677" s="7"/>
      <c r="BU12677" s="7"/>
      <c r="BV12677" s="7"/>
      <c r="BW12677" s="7"/>
    </row>
    <row r="12678" spans="43:75" x14ac:dyDescent="0.2">
      <c r="AQ12678" s="7"/>
      <c r="AR12678" s="7"/>
      <c r="AS12678" s="7"/>
      <c r="AT12678" s="7"/>
      <c r="AU12678" s="7"/>
      <c r="AV12678" s="234"/>
      <c r="AX12678" s="7"/>
      <c r="AY12678" s="7"/>
      <c r="AZ12678" s="7"/>
      <c r="BA12678" s="7"/>
      <c r="BB12678" s="7"/>
      <c r="BC12678" s="7"/>
      <c r="BD12678" s="7"/>
      <c r="BG12678" s="7"/>
      <c r="BH12678" s="7"/>
      <c r="BI12678" s="7"/>
      <c r="BJ12678" s="7"/>
      <c r="BK12678" s="7"/>
      <c r="BL12678" s="7"/>
      <c r="BM12678" s="7"/>
      <c r="BP12678" s="7"/>
      <c r="BQ12678" s="7"/>
      <c r="BR12678" s="7"/>
      <c r="BS12678" s="7"/>
      <c r="BT12678" s="7"/>
      <c r="BU12678" s="7"/>
      <c r="BV12678" s="7"/>
      <c r="BW12678" s="7"/>
    </row>
    <row r="12679" spans="43:75" x14ac:dyDescent="0.2">
      <c r="AQ12679" s="7"/>
      <c r="AR12679" s="7"/>
      <c r="AS12679" s="7"/>
      <c r="AT12679" s="7"/>
      <c r="AU12679" s="7"/>
      <c r="AV12679" s="234"/>
      <c r="AX12679" s="7"/>
      <c r="AY12679" s="7"/>
      <c r="AZ12679" s="7"/>
      <c r="BA12679" s="7"/>
      <c r="BB12679" s="7"/>
      <c r="BC12679" s="7"/>
      <c r="BD12679" s="7"/>
      <c r="BG12679" s="7"/>
      <c r="BH12679" s="7"/>
      <c r="BI12679" s="7"/>
      <c r="BJ12679" s="7"/>
      <c r="BK12679" s="7"/>
      <c r="BL12679" s="7"/>
      <c r="BM12679" s="7"/>
      <c r="BP12679" s="7"/>
      <c r="BQ12679" s="7"/>
      <c r="BR12679" s="7"/>
      <c r="BS12679" s="7"/>
      <c r="BT12679" s="7"/>
      <c r="BU12679" s="7"/>
      <c r="BV12679" s="7"/>
      <c r="BW12679" s="7"/>
    </row>
    <row r="12680" spans="43:75" x14ac:dyDescent="0.2">
      <c r="AQ12680" s="7"/>
      <c r="AR12680" s="7"/>
      <c r="AS12680" s="7"/>
      <c r="AT12680" s="7"/>
      <c r="AU12680" s="7"/>
      <c r="AV12680" s="234"/>
      <c r="AX12680" s="7"/>
      <c r="AY12680" s="7"/>
      <c r="AZ12680" s="7"/>
      <c r="BA12680" s="7"/>
      <c r="BB12680" s="7"/>
      <c r="BC12680" s="7"/>
      <c r="BD12680" s="7"/>
      <c r="BG12680" s="7"/>
      <c r="BH12680" s="7"/>
      <c r="BI12680" s="7"/>
      <c r="BJ12680" s="7"/>
      <c r="BK12680" s="7"/>
      <c r="BL12680" s="7"/>
      <c r="BM12680" s="7"/>
      <c r="BP12680" s="7"/>
      <c r="BQ12680" s="7"/>
      <c r="BR12680" s="7"/>
      <c r="BS12680" s="7"/>
      <c r="BT12680" s="7"/>
      <c r="BU12680" s="7"/>
      <c r="BV12680" s="7"/>
      <c r="BW12680" s="7"/>
    </row>
    <row r="12681" spans="43:75" x14ac:dyDescent="0.2">
      <c r="AQ12681" s="7"/>
      <c r="AR12681" s="7"/>
      <c r="AS12681" s="7"/>
      <c r="AT12681" s="7"/>
      <c r="AU12681" s="7"/>
      <c r="AV12681" s="234"/>
      <c r="AX12681" s="7"/>
      <c r="AY12681" s="7"/>
      <c r="AZ12681" s="7"/>
      <c r="BA12681" s="7"/>
      <c r="BB12681" s="7"/>
      <c r="BC12681" s="7"/>
      <c r="BD12681" s="7"/>
      <c r="BG12681" s="7"/>
      <c r="BH12681" s="7"/>
      <c r="BI12681" s="7"/>
      <c r="BJ12681" s="7"/>
      <c r="BK12681" s="7"/>
      <c r="BL12681" s="7"/>
      <c r="BM12681" s="7"/>
      <c r="BP12681" s="7"/>
      <c r="BQ12681" s="7"/>
      <c r="BR12681" s="7"/>
      <c r="BS12681" s="7"/>
      <c r="BT12681" s="7"/>
      <c r="BU12681" s="7"/>
      <c r="BV12681" s="7"/>
      <c r="BW12681" s="7"/>
    </row>
    <row r="12682" spans="43:75" x14ac:dyDescent="0.2">
      <c r="AQ12682" s="7"/>
      <c r="AR12682" s="7"/>
      <c r="AS12682" s="7"/>
      <c r="AT12682" s="7"/>
      <c r="AU12682" s="7"/>
      <c r="AV12682" s="234"/>
      <c r="AX12682" s="7"/>
      <c r="AY12682" s="7"/>
      <c r="AZ12682" s="7"/>
      <c r="BA12682" s="7"/>
      <c r="BB12682" s="7"/>
      <c r="BC12682" s="7"/>
      <c r="BD12682" s="7"/>
      <c r="BG12682" s="7"/>
      <c r="BH12682" s="7"/>
      <c r="BI12682" s="7"/>
      <c r="BJ12682" s="7"/>
      <c r="BK12682" s="7"/>
      <c r="BL12682" s="7"/>
      <c r="BM12682" s="7"/>
      <c r="BP12682" s="7"/>
      <c r="BQ12682" s="7"/>
      <c r="BR12682" s="7"/>
      <c r="BS12682" s="7"/>
      <c r="BT12682" s="7"/>
      <c r="BU12682" s="7"/>
      <c r="BV12682" s="7"/>
      <c r="BW12682" s="7"/>
    </row>
    <row r="12683" spans="43:75" x14ac:dyDescent="0.2">
      <c r="AQ12683" s="7"/>
      <c r="AR12683" s="7"/>
      <c r="AS12683" s="7"/>
      <c r="AT12683" s="7"/>
      <c r="AU12683" s="7"/>
      <c r="AV12683" s="234"/>
      <c r="AX12683" s="7"/>
      <c r="AY12683" s="7"/>
      <c r="AZ12683" s="7"/>
      <c r="BA12683" s="7"/>
      <c r="BB12683" s="7"/>
      <c r="BC12683" s="7"/>
      <c r="BD12683" s="7"/>
      <c r="BG12683" s="7"/>
      <c r="BH12683" s="7"/>
      <c r="BI12683" s="7"/>
      <c r="BJ12683" s="7"/>
      <c r="BK12683" s="7"/>
      <c r="BL12683" s="7"/>
      <c r="BM12683" s="7"/>
      <c r="BP12683" s="7"/>
      <c r="BQ12683" s="7"/>
      <c r="BR12683" s="7"/>
      <c r="BS12683" s="7"/>
      <c r="BT12683" s="7"/>
      <c r="BU12683" s="7"/>
      <c r="BV12683" s="7"/>
      <c r="BW12683" s="7"/>
    </row>
    <row r="12684" spans="43:75" x14ac:dyDescent="0.2">
      <c r="AQ12684" s="7"/>
      <c r="AR12684" s="7"/>
      <c r="AS12684" s="7"/>
      <c r="AT12684" s="7"/>
      <c r="AU12684" s="7"/>
      <c r="AV12684" s="234"/>
      <c r="AX12684" s="7"/>
      <c r="AY12684" s="7"/>
      <c r="AZ12684" s="7"/>
      <c r="BA12684" s="7"/>
      <c r="BB12684" s="7"/>
      <c r="BC12684" s="7"/>
      <c r="BD12684" s="7"/>
      <c r="BG12684" s="7"/>
      <c r="BH12684" s="7"/>
      <c r="BI12684" s="7"/>
      <c r="BJ12684" s="7"/>
      <c r="BK12684" s="7"/>
      <c r="BL12684" s="7"/>
      <c r="BM12684" s="7"/>
      <c r="BP12684" s="7"/>
      <c r="BQ12684" s="7"/>
      <c r="BR12684" s="7"/>
      <c r="BS12684" s="7"/>
      <c r="BT12684" s="7"/>
      <c r="BU12684" s="7"/>
      <c r="BV12684" s="7"/>
      <c r="BW12684" s="7"/>
    </row>
    <row r="12685" spans="43:75" x14ac:dyDescent="0.2">
      <c r="AQ12685" s="7"/>
      <c r="AR12685" s="7"/>
      <c r="AS12685" s="7"/>
      <c r="AT12685" s="7"/>
      <c r="AU12685" s="7"/>
      <c r="AV12685" s="234"/>
      <c r="AX12685" s="7"/>
      <c r="AY12685" s="7"/>
      <c r="AZ12685" s="7"/>
      <c r="BA12685" s="7"/>
      <c r="BB12685" s="7"/>
      <c r="BC12685" s="7"/>
      <c r="BD12685" s="7"/>
      <c r="BG12685" s="7"/>
      <c r="BH12685" s="7"/>
      <c r="BI12685" s="7"/>
      <c r="BJ12685" s="7"/>
      <c r="BK12685" s="7"/>
      <c r="BL12685" s="7"/>
      <c r="BM12685" s="7"/>
      <c r="BP12685" s="7"/>
      <c r="BQ12685" s="7"/>
      <c r="BR12685" s="7"/>
      <c r="BS12685" s="7"/>
      <c r="BT12685" s="7"/>
      <c r="BU12685" s="7"/>
      <c r="BV12685" s="7"/>
      <c r="BW12685" s="7"/>
    </row>
    <row r="12686" spans="43:75" x14ac:dyDescent="0.2">
      <c r="AQ12686" s="7"/>
      <c r="AR12686" s="7"/>
      <c r="AS12686" s="7"/>
      <c r="AT12686" s="7"/>
      <c r="AU12686" s="7"/>
      <c r="AV12686" s="234"/>
      <c r="AX12686" s="7"/>
      <c r="AY12686" s="7"/>
      <c r="AZ12686" s="7"/>
      <c r="BA12686" s="7"/>
      <c r="BB12686" s="7"/>
      <c r="BC12686" s="7"/>
      <c r="BD12686" s="7"/>
      <c r="BG12686" s="7"/>
      <c r="BH12686" s="7"/>
      <c r="BI12686" s="7"/>
      <c r="BJ12686" s="7"/>
      <c r="BK12686" s="7"/>
      <c r="BL12686" s="7"/>
      <c r="BM12686" s="7"/>
      <c r="BP12686" s="7"/>
      <c r="BQ12686" s="7"/>
      <c r="BR12686" s="7"/>
      <c r="BS12686" s="7"/>
      <c r="BT12686" s="7"/>
      <c r="BU12686" s="7"/>
      <c r="BV12686" s="7"/>
      <c r="BW12686" s="7"/>
    </row>
    <row r="12687" spans="43:75" x14ac:dyDescent="0.2">
      <c r="AQ12687" s="7"/>
      <c r="AR12687" s="7"/>
      <c r="AS12687" s="7"/>
      <c r="AT12687" s="7"/>
      <c r="AU12687" s="7"/>
      <c r="AV12687" s="234"/>
      <c r="AX12687" s="7"/>
      <c r="AY12687" s="7"/>
      <c r="AZ12687" s="7"/>
      <c r="BA12687" s="7"/>
      <c r="BB12687" s="7"/>
      <c r="BC12687" s="7"/>
      <c r="BD12687" s="7"/>
      <c r="BG12687" s="7"/>
      <c r="BH12687" s="7"/>
      <c r="BI12687" s="7"/>
      <c r="BJ12687" s="7"/>
      <c r="BK12687" s="7"/>
      <c r="BL12687" s="7"/>
      <c r="BM12687" s="7"/>
      <c r="BP12687" s="7"/>
      <c r="BQ12687" s="7"/>
      <c r="BR12687" s="7"/>
      <c r="BS12687" s="7"/>
      <c r="BT12687" s="7"/>
      <c r="BU12687" s="7"/>
      <c r="BV12687" s="7"/>
      <c r="BW12687" s="7"/>
    </row>
    <row r="12688" spans="43:75" x14ac:dyDescent="0.2">
      <c r="AQ12688" s="7"/>
      <c r="AR12688" s="7"/>
      <c r="AS12688" s="7"/>
      <c r="AT12688" s="7"/>
      <c r="AU12688" s="7"/>
      <c r="AV12688" s="234"/>
      <c r="AX12688" s="7"/>
      <c r="AY12688" s="7"/>
      <c r="AZ12688" s="7"/>
      <c r="BA12688" s="7"/>
      <c r="BB12688" s="7"/>
      <c r="BC12688" s="7"/>
      <c r="BD12688" s="7"/>
      <c r="BG12688" s="7"/>
      <c r="BH12688" s="7"/>
      <c r="BI12688" s="7"/>
      <c r="BJ12688" s="7"/>
      <c r="BK12688" s="7"/>
      <c r="BL12688" s="7"/>
      <c r="BM12688" s="7"/>
      <c r="BP12688" s="7"/>
      <c r="BQ12688" s="7"/>
      <c r="BR12688" s="7"/>
      <c r="BS12688" s="7"/>
      <c r="BT12688" s="7"/>
      <c r="BU12688" s="7"/>
      <c r="BV12688" s="7"/>
      <c r="BW12688" s="7"/>
    </row>
    <row r="12689" spans="43:75" x14ac:dyDescent="0.2">
      <c r="AQ12689" s="7"/>
      <c r="AR12689" s="7"/>
      <c r="AS12689" s="7"/>
      <c r="AT12689" s="7"/>
      <c r="AU12689" s="7"/>
      <c r="AV12689" s="234"/>
      <c r="AX12689" s="7"/>
      <c r="AY12689" s="7"/>
      <c r="AZ12689" s="7"/>
      <c r="BA12689" s="7"/>
      <c r="BB12689" s="7"/>
      <c r="BC12689" s="7"/>
      <c r="BD12689" s="7"/>
      <c r="BG12689" s="7"/>
      <c r="BH12689" s="7"/>
      <c r="BI12689" s="7"/>
      <c r="BJ12689" s="7"/>
      <c r="BK12689" s="7"/>
      <c r="BL12689" s="7"/>
      <c r="BM12689" s="7"/>
      <c r="BP12689" s="7"/>
      <c r="BQ12689" s="7"/>
      <c r="BR12689" s="7"/>
      <c r="BS12689" s="7"/>
      <c r="BT12689" s="7"/>
      <c r="BU12689" s="7"/>
      <c r="BV12689" s="7"/>
      <c r="BW12689" s="7"/>
    </row>
    <row r="12690" spans="43:75" x14ac:dyDescent="0.2">
      <c r="AQ12690" s="7"/>
      <c r="AR12690" s="7"/>
      <c r="AS12690" s="7"/>
      <c r="AT12690" s="7"/>
      <c r="AU12690" s="7"/>
      <c r="AV12690" s="234"/>
      <c r="AX12690" s="7"/>
      <c r="AY12690" s="7"/>
      <c r="AZ12690" s="7"/>
      <c r="BA12690" s="7"/>
      <c r="BB12690" s="7"/>
      <c r="BC12690" s="7"/>
      <c r="BD12690" s="7"/>
      <c r="BG12690" s="7"/>
      <c r="BH12690" s="7"/>
      <c r="BI12690" s="7"/>
      <c r="BJ12690" s="7"/>
      <c r="BK12690" s="7"/>
      <c r="BL12690" s="7"/>
      <c r="BM12690" s="7"/>
      <c r="BP12690" s="7"/>
      <c r="BQ12690" s="7"/>
      <c r="BR12690" s="7"/>
      <c r="BS12690" s="7"/>
      <c r="BT12690" s="7"/>
      <c r="BU12690" s="7"/>
      <c r="BV12690" s="7"/>
      <c r="BW12690" s="7"/>
    </row>
    <row r="12691" spans="43:75" x14ac:dyDescent="0.2">
      <c r="AQ12691" s="7"/>
      <c r="AR12691" s="7"/>
      <c r="AS12691" s="7"/>
      <c r="AT12691" s="7"/>
      <c r="AU12691" s="7"/>
      <c r="AV12691" s="234"/>
      <c r="AX12691" s="7"/>
      <c r="AY12691" s="7"/>
      <c r="AZ12691" s="7"/>
      <c r="BA12691" s="7"/>
      <c r="BB12691" s="7"/>
      <c r="BC12691" s="7"/>
      <c r="BD12691" s="7"/>
      <c r="BG12691" s="7"/>
      <c r="BH12691" s="7"/>
      <c r="BI12691" s="7"/>
      <c r="BJ12691" s="7"/>
      <c r="BK12691" s="7"/>
      <c r="BL12691" s="7"/>
      <c r="BM12691" s="7"/>
      <c r="BP12691" s="7"/>
      <c r="BQ12691" s="7"/>
      <c r="BR12691" s="7"/>
      <c r="BS12691" s="7"/>
      <c r="BT12691" s="7"/>
      <c r="BU12691" s="7"/>
      <c r="BV12691" s="7"/>
      <c r="BW12691" s="7"/>
    </row>
    <row r="12692" spans="43:75" x14ac:dyDescent="0.2">
      <c r="AQ12692" s="7"/>
      <c r="AR12692" s="7"/>
      <c r="AS12692" s="7"/>
      <c r="AT12692" s="7"/>
      <c r="AU12692" s="7"/>
      <c r="AV12692" s="234"/>
      <c r="AX12692" s="7"/>
      <c r="AY12692" s="7"/>
      <c r="AZ12692" s="7"/>
      <c r="BA12692" s="7"/>
      <c r="BB12692" s="7"/>
      <c r="BC12692" s="7"/>
      <c r="BD12692" s="7"/>
      <c r="BG12692" s="7"/>
      <c r="BH12692" s="7"/>
      <c r="BI12692" s="7"/>
      <c r="BJ12692" s="7"/>
      <c r="BK12692" s="7"/>
      <c r="BL12692" s="7"/>
      <c r="BM12692" s="7"/>
      <c r="BP12692" s="7"/>
      <c r="BQ12692" s="7"/>
      <c r="BR12692" s="7"/>
      <c r="BS12692" s="7"/>
      <c r="BT12692" s="7"/>
      <c r="BU12692" s="7"/>
      <c r="BV12692" s="7"/>
      <c r="BW12692" s="7"/>
    </row>
    <row r="12693" spans="43:75" x14ac:dyDescent="0.2">
      <c r="AQ12693" s="7"/>
      <c r="AR12693" s="7"/>
      <c r="AS12693" s="7"/>
      <c r="AT12693" s="7"/>
      <c r="AU12693" s="7"/>
      <c r="AV12693" s="234"/>
      <c r="AX12693" s="7"/>
      <c r="AY12693" s="7"/>
      <c r="AZ12693" s="7"/>
      <c r="BA12693" s="7"/>
      <c r="BB12693" s="7"/>
      <c r="BC12693" s="7"/>
      <c r="BD12693" s="7"/>
      <c r="BG12693" s="7"/>
      <c r="BH12693" s="7"/>
      <c r="BI12693" s="7"/>
      <c r="BJ12693" s="7"/>
      <c r="BK12693" s="7"/>
      <c r="BL12693" s="7"/>
      <c r="BM12693" s="7"/>
      <c r="BP12693" s="7"/>
      <c r="BQ12693" s="7"/>
      <c r="BR12693" s="7"/>
      <c r="BS12693" s="7"/>
      <c r="BT12693" s="7"/>
      <c r="BU12693" s="7"/>
      <c r="BV12693" s="7"/>
      <c r="BW12693" s="7"/>
    </row>
    <row r="12694" spans="43:75" x14ac:dyDescent="0.2">
      <c r="AQ12694" s="7"/>
      <c r="AR12694" s="7"/>
      <c r="AS12694" s="7"/>
      <c r="AT12694" s="7"/>
      <c r="AU12694" s="7"/>
      <c r="AV12694" s="234"/>
      <c r="AX12694" s="7"/>
      <c r="AY12694" s="7"/>
      <c r="AZ12694" s="7"/>
      <c r="BA12694" s="7"/>
      <c r="BB12694" s="7"/>
      <c r="BC12694" s="7"/>
      <c r="BD12694" s="7"/>
      <c r="BG12694" s="7"/>
      <c r="BH12694" s="7"/>
      <c r="BI12694" s="7"/>
      <c r="BJ12694" s="7"/>
      <c r="BK12694" s="7"/>
      <c r="BL12694" s="7"/>
      <c r="BM12694" s="7"/>
      <c r="BP12694" s="7"/>
      <c r="BQ12694" s="7"/>
      <c r="BR12694" s="7"/>
      <c r="BS12694" s="7"/>
      <c r="BT12694" s="7"/>
      <c r="BU12694" s="7"/>
      <c r="BV12694" s="7"/>
      <c r="BW12694" s="7"/>
    </row>
    <row r="12695" spans="43:75" x14ac:dyDescent="0.2">
      <c r="AQ12695" s="7"/>
      <c r="AR12695" s="7"/>
      <c r="AS12695" s="7"/>
      <c r="AT12695" s="7"/>
      <c r="AU12695" s="7"/>
      <c r="AV12695" s="234"/>
      <c r="AX12695" s="7"/>
      <c r="AY12695" s="7"/>
      <c r="AZ12695" s="7"/>
      <c r="BA12695" s="7"/>
      <c r="BB12695" s="7"/>
      <c r="BC12695" s="7"/>
      <c r="BD12695" s="7"/>
      <c r="BG12695" s="7"/>
      <c r="BH12695" s="7"/>
      <c r="BI12695" s="7"/>
      <c r="BJ12695" s="7"/>
      <c r="BK12695" s="7"/>
      <c r="BL12695" s="7"/>
      <c r="BM12695" s="7"/>
      <c r="BP12695" s="7"/>
      <c r="BQ12695" s="7"/>
      <c r="BR12695" s="7"/>
      <c r="BS12695" s="7"/>
      <c r="BT12695" s="7"/>
      <c r="BU12695" s="7"/>
      <c r="BV12695" s="7"/>
      <c r="BW12695" s="7"/>
    </row>
    <row r="12696" spans="43:75" x14ac:dyDescent="0.2">
      <c r="AQ12696" s="7"/>
      <c r="AR12696" s="7"/>
      <c r="AS12696" s="7"/>
      <c r="AT12696" s="7"/>
      <c r="AU12696" s="7"/>
      <c r="AV12696" s="234"/>
      <c r="AX12696" s="7"/>
      <c r="AY12696" s="7"/>
      <c r="AZ12696" s="7"/>
      <c r="BA12696" s="7"/>
      <c r="BB12696" s="7"/>
      <c r="BC12696" s="7"/>
      <c r="BD12696" s="7"/>
      <c r="BG12696" s="7"/>
      <c r="BH12696" s="7"/>
      <c r="BI12696" s="7"/>
      <c r="BJ12696" s="7"/>
      <c r="BK12696" s="7"/>
      <c r="BL12696" s="7"/>
      <c r="BM12696" s="7"/>
      <c r="BP12696" s="7"/>
      <c r="BQ12696" s="7"/>
      <c r="BR12696" s="7"/>
      <c r="BS12696" s="7"/>
      <c r="BT12696" s="7"/>
      <c r="BU12696" s="7"/>
      <c r="BV12696" s="7"/>
      <c r="BW12696" s="7"/>
    </row>
    <row r="12697" spans="43:75" x14ac:dyDescent="0.2">
      <c r="AQ12697" s="7"/>
      <c r="AR12697" s="7"/>
      <c r="AS12697" s="7"/>
      <c r="AT12697" s="7"/>
      <c r="AU12697" s="7"/>
      <c r="AV12697" s="234"/>
      <c r="AX12697" s="7"/>
      <c r="AY12697" s="7"/>
      <c r="AZ12697" s="7"/>
      <c r="BA12697" s="7"/>
      <c r="BB12697" s="7"/>
      <c r="BC12697" s="7"/>
      <c r="BD12697" s="7"/>
      <c r="BG12697" s="7"/>
      <c r="BH12697" s="7"/>
      <c r="BI12697" s="7"/>
      <c r="BJ12697" s="7"/>
      <c r="BK12697" s="7"/>
      <c r="BL12697" s="7"/>
      <c r="BM12697" s="7"/>
      <c r="BP12697" s="7"/>
      <c r="BQ12697" s="7"/>
      <c r="BR12697" s="7"/>
      <c r="BS12697" s="7"/>
      <c r="BT12697" s="7"/>
      <c r="BU12697" s="7"/>
      <c r="BV12697" s="7"/>
      <c r="BW12697" s="7"/>
    </row>
    <row r="12698" spans="43:75" x14ac:dyDescent="0.2">
      <c r="AQ12698" s="7"/>
      <c r="AR12698" s="7"/>
      <c r="AS12698" s="7"/>
      <c r="AT12698" s="7"/>
      <c r="AU12698" s="7"/>
      <c r="AV12698" s="234"/>
      <c r="AX12698" s="7"/>
      <c r="AY12698" s="7"/>
      <c r="AZ12698" s="7"/>
      <c r="BA12698" s="7"/>
      <c r="BB12698" s="7"/>
      <c r="BC12698" s="7"/>
      <c r="BD12698" s="7"/>
      <c r="BG12698" s="7"/>
      <c r="BH12698" s="7"/>
      <c r="BI12698" s="7"/>
      <c r="BJ12698" s="7"/>
      <c r="BK12698" s="7"/>
      <c r="BL12698" s="7"/>
      <c r="BM12698" s="7"/>
      <c r="BP12698" s="7"/>
      <c r="BQ12698" s="7"/>
      <c r="BR12698" s="7"/>
      <c r="BS12698" s="7"/>
      <c r="BT12698" s="7"/>
      <c r="BU12698" s="7"/>
      <c r="BV12698" s="7"/>
      <c r="BW12698" s="7"/>
    </row>
    <row r="12699" spans="43:75" x14ac:dyDescent="0.2">
      <c r="AQ12699" s="7"/>
      <c r="AR12699" s="7"/>
      <c r="AS12699" s="7"/>
      <c r="AT12699" s="7"/>
      <c r="AU12699" s="7"/>
      <c r="AV12699" s="234"/>
      <c r="AX12699" s="7"/>
      <c r="AY12699" s="7"/>
      <c r="AZ12699" s="7"/>
      <c r="BA12699" s="7"/>
      <c r="BB12699" s="7"/>
      <c r="BC12699" s="7"/>
      <c r="BD12699" s="7"/>
      <c r="BG12699" s="7"/>
      <c r="BH12699" s="7"/>
      <c r="BI12699" s="7"/>
      <c r="BJ12699" s="7"/>
      <c r="BK12699" s="7"/>
      <c r="BL12699" s="7"/>
      <c r="BM12699" s="7"/>
      <c r="BP12699" s="7"/>
      <c r="BQ12699" s="7"/>
      <c r="BR12699" s="7"/>
      <c r="BS12699" s="7"/>
      <c r="BT12699" s="7"/>
      <c r="BU12699" s="7"/>
      <c r="BV12699" s="7"/>
      <c r="BW12699" s="7"/>
    </row>
    <row r="12700" spans="43:75" x14ac:dyDescent="0.2">
      <c r="AQ12700" s="7"/>
      <c r="AR12700" s="7"/>
      <c r="AS12700" s="7"/>
      <c r="AT12700" s="7"/>
      <c r="AU12700" s="7"/>
      <c r="AV12700" s="234"/>
      <c r="AX12700" s="7"/>
      <c r="AY12700" s="7"/>
      <c r="AZ12700" s="7"/>
      <c r="BA12700" s="7"/>
      <c r="BB12700" s="7"/>
      <c r="BC12700" s="7"/>
      <c r="BD12700" s="7"/>
      <c r="BG12700" s="7"/>
      <c r="BH12700" s="7"/>
      <c r="BI12700" s="7"/>
      <c r="BJ12700" s="7"/>
      <c r="BK12700" s="7"/>
      <c r="BL12700" s="7"/>
      <c r="BM12700" s="7"/>
      <c r="BP12700" s="7"/>
      <c r="BQ12700" s="7"/>
      <c r="BR12700" s="7"/>
      <c r="BS12700" s="7"/>
      <c r="BT12700" s="7"/>
      <c r="BU12700" s="7"/>
      <c r="BV12700" s="7"/>
      <c r="BW12700" s="7"/>
    </row>
    <row r="12701" spans="43:75" x14ac:dyDescent="0.2">
      <c r="AQ12701" s="7"/>
      <c r="AR12701" s="7"/>
      <c r="AS12701" s="7"/>
      <c r="AT12701" s="7"/>
      <c r="AU12701" s="7"/>
      <c r="AV12701" s="234"/>
      <c r="AX12701" s="7"/>
      <c r="AY12701" s="7"/>
      <c r="AZ12701" s="7"/>
      <c r="BA12701" s="7"/>
      <c r="BB12701" s="7"/>
      <c r="BC12701" s="7"/>
      <c r="BD12701" s="7"/>
      <c r="BG12701" s="7"/>
      <c r="BH12701" s="7"/>
      <c r="BI12701" s="7"/>
      <c r="BJ12701" s="7"/>
      <c r="BK12701" s="7"/>
      <c r="BL12701" s="7"/>
      <c r="BM12701" s="7"/>
      <c r="BP12701" s="7"/>
      <c r="BQ12701" s="7"/>
      <c r="BR12701" s="7"/>
      <c r="BS12701" s="7"/>
      <c r="BT12701" s="7"/>
      <c r="BU12701" s="7"/>
      <c r="BV12701" s="7"/>
      <c r="BW12701" s="7"/>
    </row>
    <row r="12702" spans="43:75" x14ac:dyDescent="0.2">
      <c r="AQ12702" s="7"/>
      <c r="AR12702" s="7"/>
      <c r="AS12702" s="7"/>
      <c r="AT12702" s="7"/>
      <c r="AU12702" s="7"/>
      <c r="AV12702" s="234"/>
      <c r="AX12702" s="7"/>
      <c r="AY12702" s="7"/>
      <c r="AZ12702" s="7"/>
      <c r="BA12702" s="7"/>
      <c r="BB12702" s="7"/>
      <c r="BC12702" s="7"/>
      <c r="BD12702" s="7"/>
      <c r="BG12702" s="7"/>
      <c r="BH12702" s="7"/>
      <c r="BI12702" s="7"/>
      <c r="BJ12702" s="7"/>
      <c r="BK12702" s="7"/>
      <c r="BL12702" s="7"/>
      <c r="BM12702" s="7"/>
      <c r="BP12702" s="7"/>
      <c r="BQ12702" s="7"/>
      <c r="BR12702" s="7"/>
      <c r="BS12702" s="7"/>
      <c r="BT12702" s="7"/>
      <c r="BU12702" s="7"/>
      <c r="BV12702" s="7"/>
      <c r="BW12702" s="7"/>
    </row>
    <row r="12703" spans="43:75" x14ac:dyDescent="0.2">
      <c r="AQ12703" s="7"/>
      <c r="AR12703" s="7"/>
      <c r="AS12703" s="7"/>
      <c r="AT12703" s="7"/>
      <c r="AU12703" s="7"/>
      <c r="AV12703" s="234"/>
      <c r="AX12703" s="7"/>
      <c r="AY12703" s="7"/>
      <c r="AZ12703" s="7"/>
      <c r="BA12703" s="7"/>
      <c r="BB12703" s="7"/>
      <c r="BC12703" s="7"/>
      <c r="BD12703" s="7"/>
      <c r="BG12703" s="7"/>
      <c r="BH12703" s="7"/>
      <c r="BI12703" s="7"/>
      <c r="BJ12703" s="7"/>
      <c r="BK12703" s="7"/>
      <c r="BL12703" s="7"/>
      <c r="BM12703" s="7"/>
      <c r="BP12703" s="7"/>
      <c r="BQ12703" s="7"/>
      <c r="BR12703" s="7"/>
      <c r="BS12703" s="7"/>
      <c r="BT12703" s="7"/>
      <c r="BU12703" s="7"/>
      <c r="BV12703" s="7"/>
      <c r="BW12703" s="7"/>
    </row>
    <row r="12704" spans="43:75" x14ac:dyDescent="0.2">
      <c r="AQ12704" s="7"/>
      <c r="AR12704" s="7"/>
      <c r="AS12704" s="7"/>
      <c r="AT12704" s="7"/>
      <c r="AU12704" s="7"/>
      <c r="AV12704" s="234"/>
      <c r="AX12704" s="7"/>
      <c r="AY12704" s="7"/>
      <c r="AZ12704" s="7"/>
      <c r="BA12704" s="7"/>
      <c r="BB12704" s="7"/>
      <c r="BC12704" s="7"/>
      <c r="BD12704" s="7"/>
      <c r="BG12704" s="7"/>
      <c r="BH12704" s="7"/>
      <c r="BI12704" s="7"/>
      <c r="BJ12704" s="7"/>
      <c r="BK12704" s="7"/>
      <c r="BL12704" s="7"/>
      <c r="BM12704" s="7"/>
      <c r="BP12704" s="7"/>
      <c r="BQ12704" s="7"/>
      <c r="BR12704" s="7"/>
      <c r="BS12704" s="7"/>
      <c r="BT12704" s="7"/>
      <c r="BU12704" s="7"/>
      <c r="BV12704" s="7"/>
      <c r="BW12704" s="7"/>
    </row>
    <row r="12705" spans="43:75" x14ac:dyDescent="0.2">
      <c r="AQ12705" s="7"/>
      <c r="AR12705" s="7"/>
      <c r="AS12705" s="7"/>
      <c r="AT12705" s="7"/>
      <c r="AU12705" s="7"/>
      <c r="AV12705" s="234"/>
      <c r="AX12705" s="7"/>
      <c r="AY12705" s="7"/>
      <c r="AZ12705" s="7"/>
      <c r="BA12705" s="7"/>
      <c r="BB12705" s="7"/>
      <c r="BC12705" s="7"/>
      <c r="BD12705" s="7"/>
      <c r="BG12705" s="7"/>
      <c r="BH12705" s="7"/>
      <c r="BI12705" s="7"/>
      <c r="BJ12705" s="7"/>
      <c r="BK12705" s="7"/>
      <c r="BL12705" s="7"/>
      <c r="BM12705" s="7"/>
      <c r="BP12705" s="7"/>
      <c r="BQ12705" s="7"/>
      <c r="BR12705" s="7"/>
      <c r="BS12705" s="7"/>
      <c r="BT12705" s="7"/>
      <c r="BU12705" s="7"/>
      <c r="BV12705" s="7"/>
      <c r="BW12705" s="7"/>
    </row>
    <row r="12706" spans="43:75" x14ac:dyDescent="0.2">
      <c r="AQ12706" s="7"/>
      <c r="AR12706" s="7"/>
      <c r="AS12706" s="7"/>
      <c r="AT12706" s="7"/>
      <c r="AU12706" s="7"/>
      <c r="AV12706" s="234"/>
      <c r="AX12706" s="7"/>
      <c r="AY12706" s="7"/>
      <c r="AZ12706" s="7"/>
      <c r="BA12706" s="7"/>
      <c r="BB12706" s="7"/>
      <c r="BC12706" s="7"/>
      <c r="BD12706" s="7"/>
      <c r="BG12706" s="7"/>
      <c r="BH12706" s="7"/>
      <c r="BI12706" s="7"/>
      <c r="BJ12706" s="7"/>
      <c r="BK12706" s="7"/>
      <c r="BL12706" s="7"/>
      <c r="BM12706" s="7"/>
      <c r="BP12706" s="7"/>
      <c r="BQ12706" s="7"/>
      <c r="BR12706" s="7"/>
      <c r="BS12706" s="7"/>
      <c r="BT12706" s="7"/>
      <c r="BU12706" s="7"/>
      <c r="BV12706" s="7"/>
      <c r="BW12706" s="7"/>
    </row>
    <row r="12707" spans="43:75" x14ac:dyDescent="0.2">
      <c r="AQ12707" s="7"/>
      <c r="AR12707" s="7"/>
      <c r="AS12707" s="7"/>
      <c r="AT12707" s="7"/>
      <c r="AU12707" s="7"/>
      <c r="AV12707" s="234"/>
      <c r="AX12707" s="7"/>
      <c r="AY12707" s="7"/>
      <c r="AZ12707" s="7"/>
      <c r="BA12707" s="7"/>
      <c r="BB12707" s="7"/>
      <c r="BC12707" s="7"/>
      <c r="BD12707" s="7"/>
      <c r="BG12707" s="7"/>
      <c r="BH12707" s="7"/>
      <c r="BI12707" s="7"/>
      <c r="BJ12707" s="7"/>
      <c r="BK12707" s="7"/>
      <c r="BL12707" s="7"/>
      <c r="BM12707" s="7"/>
      <c r="BP12707" s="7"/>
      <c r="BQ12707" s="7"/>
      <c r="BR12707" s="7"/>
      <c r="BS12707" s="7"/>
      <c r="BT12707" s="7"/>
      <c r="BU12707" s="7"/>
      <c r="BV12707" s="7"/>
      <c r="BW12707" s="7"/>
    </row>
    <row r="12708" spans="43:75" x14ac:dyDescent="0.2">
      <c r="AQ12708" s="7"/>
      <c r="AR12708" s="7"/>
      <c r="AS12708" s="7"/>
      <c r="AT12708" s="7"/>
      <c r="AU12708" s="7"/>
      <c r="AV12708" s="234"/>
      <c r="AX12708" s="7"/>
      <c r="AY12708" s="7"/>
      <c r="AZ12708" s="7"/>
      <c r="BA12708" s="7"/>
      <c r="BB12708" s="7"/>
      <c r="BC12708" s="7"/>
      <c r="BD12708" s="7"/>
      <c r="BG12708" s="7"/>
      <c r="BH12708" s="7"/>
      <c r="BI12708" s="7"/>
      <c r="BJ12708" s="7"/>
      <c r="BK12708" s="7"/>
      <c r="BL12708" s="7"/>
      <c r="BM12708" s="7"/>
      <c r="BP12708" s="7"/>
      <c r="BQ12708" s="7"/>
      <c r="BR12708" s="7"/>
      <c r="BS12708" s="7"/>
      <c r="BT12708" s="7"/>
      <c r="BU12708" s="7"/>
      <c r="BV12708" s="7"/>
      <c r="BW12708" s="7"/>
    </row>
    <row r="12709" spans="43:75" x14ac:dyDescent="0.2">
      <c r="AQ12709" s="7"/>
      <c r="AR12709" s="7"/>
      <c r="AS12709" s="7"/>
      <c r="AT12709" s="7"/>
      <c r="AU12709" s="7"/>
      <c r="AV12709" s="234"/>
      <c r="AX12709" s="7"/>
      <c r="AY12709" s="7"/>
      <c r="AZ12709" s="7"/>
      <c r="BA12709" s="7"/>
      <c r="BB12709" s="7"/>
      <c r="BC12709" s="7"/>
      <c r="BD12709" s="7"/>
      <c r="BG12709" s="7"/>
      <c r="BH12709" s="7"/>
      <c r="BI12709" s="7"/>
      <c r="BJ12709" s="7"/>
      <c r="BK12709" s="7"/>
      <c r="BL12709" s="7"/>
      <c r="BM12709" s="7"/>
      <c r="BP12709" s="7"/>
      <c r="BQ12709" s="7"/>
      <c r="BR12709" s="7"/>
      <c r="BS12709" s="7"/>
      <c r="BT12709" s="7"/>
      <c r="BU12709" s="7"/>
      <c r="BV12709" s="7"/>
      <c r="BW12709" s="7"/>
    </row>
    <row r="12710" spans="43:75" x14ac:dyDescent="0.2">
      <c r="AQ12710" s="7"/>
      <c r="AR12710" s="7"/>
      <c r="AS12710" s="7"/>
      <c r="AT12710" s="7"/>
      <c r="AU12710" s="7"/>
      <c r="AV12710" s="234"/>
      <c r="AX12710" s="7"/>
      <c r="AY12710" s="7"/>
      <c r="AZ12710" s="7"/>
      <c r="BA12710" s="7"/>
      <c r="BB12710" s="7"/>
      <c r="BC12710" s="7"/>
      <c r="BD12710" s="7"/>
      <c r="BG12710" s="7"/>
      <c r="BH12710" s="7"/>
      <c r="BI12710" s="7"/>
      <c r="BJ12710" s="7"/>
      <c r="BK12710" s="7"/>
      <c r="BL12710" s="7"/>
      <c r="BM12710" s="7"/>
      <c r="BP12710" s="7"/>
      <c r="BQ12710" s="7"/>
      <c r="BR12710" s="7"/>
      <c r="BS12710" s="7"/>
      <c r="BT12710" s="7"/>
      <c r="BU12710" s="7"/>
      <c r="BV12710" s="7"/>
      <c r="BW12710" s="7"/>
    </row>
    <row r="12711" spans="43:75" x14ac:dyDescent="0.2">
      <c r="AQ12711" s="7"/>
      <c r="AR12711" s="7"/>
      <c r="AS12711" s="7"/>
      <c r="AT12711" s="7"/>
      <c r="AU12711" s="7"/>
      <c r="AV12711" s="234"/>
      <c r="AX12711" s="7"/>
      <c r="AY12711" s="7"/>
      <c r="AZ12711" s="7"/>
      <c r="BA12711" s="7"/>
      <c r="BB12711" s="7"/>
      <c r="BC12711" s="7"/>
      <c r="BD12711" s="7"/>
      <c r="BG12711" s="7"/>
      <c r="BH12711" s="7"/>
      <c r="BI12711" s="7"/>
      <c r="BJ12711" s="7"/>
      <c r="BK12711" s="7"/>
      <c r="BL12711" s="7"/>
      <c r="BM12711" s="7"/>
      <c r="BP12711" s="7"/>
      <c r="BQ12711" s="7"/>
      <c r="BR12711" s="7"/>
      <c r="BS12711" s="7"/>
      <c r="BT12711" s="7"/>
      <c r="BU12711" s="7"/>
      <c r="BV12711" s="7"/>
      <c r="BW12711" s="7"/>
    </row>
    <row r="12712" spans="43:75" x14ac:dyDescent="0.2">
      <c r="AQ12712" s="7"/>
      <c r="AR12712" s="7"/>
      <c r="AS12712" s="7"/>
      <c r="AT12712" s="7"/>
      <c r="AU12712" s="7"/>
      <c r="AV12712" s="234"/>
      <c r="AX12712" s="7"/>
      <c r="AY12712" s="7"/>
      <c r="AZ12712" s="7"/>
      <c r="BA12712" s="7"/>
      <c r="BB12712" s="7"/>
      <c r="BC12712" s="7"/>
      <c r="BD12712" s="7"/>
      <c r="BG12712" s="7"/>
      <c r="BH12712" s="7"/>
      <c r="BI12712" s="7"/>
      <c r="BJ12712" s="7"/>
      <c r="BK12712" s="7"/>
      <c r="BL12712" s="7"/>
      <c r="BM12712" s="7"/>
      <c r="BP12712" s="7"/>
      <c r="BQ12712" s="7"/>
      <c r="BR12712" s="7"/>
      <c r="BS12712" s="7"/>
      <c r="BT12712" s="7"/>
      <c r="BU12712" s="7"/>
      <c r="BV12712" s="7"/>
      <c r="BW12712" s="7"/>
    </row>
    <row r="12713" spans="43:75" x14ac:dyDescent="0.2">
      <c r="AQ12713" s="7"/>
      <c r="AR12713" s="7"/>
      <c r="AS12713" s="7"/>
      <c r="AT12713" s="7"/>
      <c r="AU12713" s="7"/>
      <c r="AV12713" s="234"/>
      <c r="AX12713" s="7"/>
      <c r="AY12713" s="7"/>
      <c r="AZ12713" s="7"/>
      <c r="BA12713" s="7"/>
      <c r="BB12713" s="7"/>
      <c r="BC12713" s="7"/>
      <c r="BD12713" s="7"/>
      <c r="BG12713" s="7"/>
      <c r="BH12713" s="7"/>
      <c r="BI12713" s="7"/>
      <c r="BJ12713" s="7"/>
      <c r="BK12713" s="7"/>
      <c r="BL12713" s="7"/>
      <c r="BM12713" s="7"/>
      <c r="BP12713" s="7"/>
      <c r="BQ12713" s="7"/>
      <c r="BR12713" s="7"/>
      <c r="BS12713" s="7"/>
      <c r="BT12713" s="7"/>
      <c r="BU12713" s="7"/>
      <c r="BV12713" s="7"/>
      <c r="BW12713" s="7"/>
    </row>
    <row r="12714" spans="43:75" x14ac:dyDescent="0.2">
      <c r="AQ12714" s="7"/>
      <c r="AR12714" s="7"/>
      <c r="AS12714" s="7"/>
      <c r="AT12714" s="7"/>
      <c r="AU12714" s="7"/>
      <c r="AV12714" s="234"/>
      <c r="AX12714" s="7"/>
      <c r="AY12714" s="7"/>
      <c r="AZ12714" s="7"/>
      <c r="BA12714" s="7"/>
      <c r="BB12714" s="7"/>
      <c r="BC12714" s="7"/>
      <c r="BD12714" s="7"/>
      <c r="BG12714" s="7"/>
      <c r="BH12714" s="7"/>
      <c r="BI12714" s="7"/>
      <c r="BJ12714" s="7"/>
      <c r="BK12714" s="7"/>
      <c r="BL12714" s="7"/>
      <c r="BM12714" s="7"/>
      <c r="BP12714" s="7"/>
      <c r="BQ12714" s="7"/>
      <c r="BR12714" s="7"/>
      <c r="BS12714" s="7"/>
      <c r="BT12714" s="7"/>
      <c r="BU12714" s="7"/>
      <c r="BV12714" s="7"/>
      <c r="BW12714" s="7"/>
    </row>
    <row r="12715" spans="43:75" x14ac:dyDescent="0.2">
      <c r="AQ12715" s="7"/>
      <c r="AR12715" s="7"/>
      <c r="AS12715" s="7"/>
      <c r="AT12715" s="7"/>
      <c r="AU12715" s="7"/>
      <c r="AV12715" s="234"/>
      <c r="AX12715" s="7"/>
      <c r="AY12715" s="7"/>
      <c r="AZ12715" s="7"/>
      <c r="BA12715" s="7"/>
      <c r="BB12715" s="7"/>
      <c r="BC12715" s="7"/>
      <c r="BD12715" s="7"/>
      <c r="BG12715" s="7"/>
      <c r="BH12715" s="7"/>
      <c r="BI12715" s="7"/>
      <c r="BJ12715" s="7"/>
      <c r="BK12715" s="7"/>
      <c r="BL12715" s="7"/>
      <c r="BM12715" s="7"/>
      <c r="BP12715" s="7"/>
      <c r="BQ12715" s="7"/>
      <c r="BR12715" s="7"/>
      <c r="BS12715" s="7"/>
      <c r="BT12715" s="7"/>
      <c r="BU12715" s="7"/>
      <c r="BV12715" s="7"/>
      <c r="BW12715" s="7"/>
    </row>
    <row r="12716" spans="43:75" x14ac:dyDescent="0.2">
      <c r="AQ12716" s="7"/>
      <c r="AR12716" s="7"/>
      <c r="AS12716" s="7"/>
      <c r="AT12716" s="7"/>
      <c r="AU12716" s="7"/>
      <c r="AV12716" s="234"/>
      <c r="AX12716" s="7"/>
      <c r="AY12716" s="7"/>
      <c r="AZ12716" s="7"/>
      <c r="BA12716" s="7"/>
      <c r="BB12716" s="7"/>
      <c r="BC12716" s="7"/>
      <c r="BD12716" s="7"/>
      <c r="BG12716" s="7"/>
      <c r="BH12716" s="7"/>
      <c r="BI12716" s="7"/>
      <c r="BJ12716" s="7"/>
      <c r="BK12716" s="7"/>
      <c r="BL12716" s="7"/>
      <c r="BM12716" s="7"/>
      <c r="BP12716" s="7"/>
      <c r="BQ12716" s="7"/>
      <c r="BR12716" s="7"/>
      <c r="BS12716" s="7"/>
      <c r="BT12716" s="7"/>
      <c r="BU12716" s="7"/>
      <c r="BV12716" s="7"/>
      <c r="BW12716" s="7"/>
    </row>
    <row r="12717" spans="43:75" x14ac:dyDescent="0.2">
      <c r="AQ12717" s="7"/>
      <c r="AR12717" s="7"/>
      <c r="AS12717" s="7"/>
      <c r="AT12717" s="7"/>
      <c r="AU12717" s="7"/>
      <c r="AV12717" s="234"/>
      <c r="AX12717" s="7"/>
      <c r="AY12717" s="7"/>
      <c r="AZ12717" s="7"/>
      <c r="BA12717" s="7"/>
      <c r="BB12717" s="7"/>
      <c r="BC12717" s="7"/>
      <c r="BD12717" s="7"/>
      <c r="BG12717" s="7"/>
      <c r="BH12717" s="7"/>
      <c r="BI12717" s="7"/>
      <c r="BJ12717" s="7"/>
      <c r="BK12717" s="7"/>
      <c r="BL12717" s="7"/>
      <c r="BM12717" s="7"/>
      <c r="BP12717" s="7"/>
      <c r="BQ12717" s="7"/>
      <c r="BR12717" s="7"/>
      <c r="BS12717" s="7"/>
      <c r="BT12717" s="7"/>
      <c r="BU12717" s="7"/>
      <c r="BV12717" s="7"/>
      <c r="BW12717" s="7"/>
    </row>
    <row r="12718" spans="43:75" x14ac:dyDescent="0.2">
      <c r="AQ12718" s="7"/>
      <c r="AR12718" s="7"/>
      <c r="AS12718" s="7"/>
      <c r="AT12718" s="7"/>
      <c r="AU12718" s="7"/>
      <c r="AV12718" s="234"/>
      <c r="AX12718" s="7"/>
      <c r="AY12718" s="7"/>
      <c r="AZ12718" s="7"/>
      <c r="BA12718" s="7"/>
      <c r="BB12718" s="7"/>
      <c r="BC12718" s="7"/>
      <c r="BD12718" s="7"/>
      <c r="BG12718" s="7"/>
      <c r="BH12718" s="7"/>
      <c r="BI12718" s="7"/>
      <c r="BJ12718" s="7"/>
      <c r="BK12718" s="7"/>
      <c r="BL12718" s="7"/>
      <c r="BM12718" s="7"/>
      <c r="BP12718" s="7"/>
      <c r="BQ12718" s="7"/>
      <c r="BR12718" s="7"/>
      <c r="BS12718" s="7"/>
      <c r="BT12718" s="7"/>
      <c r="BU12718" s="7"/>
      <c r="BV12718" s="7"/>
      <c r="BW12718" s="7"/>
    </row>
    <row r="12719" spans="43:75" x14ac:dyDescent="0.2">
      <c r="AQ12719" s="7"/>
      <c r="AR12719" s="7"/>
      <c r="AS12719" s="7"/>
      <c r="AT12719" s="7"/>
      <c r="AU12719" s="7"/>
      <c r="AV12719" s="234"/>
      <c r="AX12719" s="7"/>
      <c r="AY12719" s="7"/>
      <c r="AZ12719" s="7"/>
      <c r="BA12719" s="7"/>
      <c r="BB12719" s="7"/>
      <c r="BC12719" s="7"/>
      <c r="BD12719" s="7"/>
      <c r="BG12719" s="7"/>
      <c r="BH12719" s="7"/>
      <c r="BI12719" s="7"/>
      <c r="BJ12719" s="7"/>
      <c r="BK12719" s="7"/>
      <c r="BL12719" s="7"/>
      <c r="BM12719" s="7"/>
      <c r="BP12719" s="7"/>
      <c r="BQ12719" s="7"/>
      <c r="BR12719" s="7"/>
      <c r="BS12719" s="7"/>
      <c r="BT12719" s="7"/>
      <c r="BU12719" s="7"/>
      <c r="BV12719" s="7"/>
      <c r="BW12719" s="7"/>
    </row>
    <row r="12720" spans="43:75" x14ac:dyDescent="0.2">
      <c r="AQ12720" s="7"/>
      <c r="AR12720" s="7"/>
      <c r="AS12720" s="7"/>
      <c r="AT12720" s="7"/>
      <c r="AU12720" s="7"/>
      <c r="AV12720" s="234"/>
      <c r="AX12720" s="7"/>
      <c r="AY12720" s="7"/>
      <c r="AZ12720" s="7"/>
      <c r="BA12720" s="7"/>
      <c r="BB12720" s="7"/>
      <c r="BC12720" s="7"/>
      <c r="BD12720" s="7"/>
      <c r="BG12720" s="7"/>
      <c r="BH12720" s="7"/>
      <c r="BI12720" s="7"/>
      <c r="BJ12720" s="7"/>
      <c r="BK12720" s="7"/>
      <c r="BL12720" s="7"/>
      <c r="BM12720" s="7"/>
      <c r="BP12720" s="7"/>
      <c r="BQ12720" s="7"/>
      <c r="BR12720" s="7"/>
      <c r="BS12720" s="7"/>
      <c r="BT12720" s="7"/>
      <c r="BU12720" s="7"/>
      <c r="BV12720" s="7"/>
      <c r="BW12720" s="7"/>
    </row>
    <row r="12721" spans="43:75" x14ac:dyDescent="0.2">
      <c r="AQ12721" s="7"/>
      <c r="AR12721" s="7"/>
      <c r="AS12721" s="7"/>
      <c r="AT12721" s="7"/>
      <c r="AU12721" s="7"/>
      <c r="AV12721" s="234"/>
      <c r="AX12721" s="7"/>
      <c r="AY12721" s="7"/>
      <c r="AZ12721" s="7"/>
      <c r="BA12721" s="7"/>
      <c r="BB12721" s="7"/>
      <c r="BC12721" s="7"/>
      <c r="BD12721" s="7"/>
      <c r="BG12721" s="7"/>
      <c r="BH12721" s="7"/>
      <c r="BI12721" s="7"/>
      <c r="BJ12721" s="7"/>
      <c r="BK12721" s="7"/>
      <c r="BL12721" s="7"/>
      <c r="BM12721" s="7"/>
      <c r="BP12721" s="7"/>
      <c r="BQ12721" s="7"/>
      <c r="BR12721" s="7"/>
      <c r="BS12721" s="7"/>
      <c r="BT12721" s="7"/>
      <c r="BU12721" s="7"/>
      <c r="BV12721" s="7"/>
      <c r="BW12721" s="7"/>
    </row>
    <row r="12722" spans="43:75" x14ac:dyDescent="0.2">
      <c r="AQ12722" s="7"/>
      <c r="AR12722" s="7"/>
      <c r="AS12722" s="7"/>
      <c r="AT12722" s="7"/>
      <c r="AU12722" s="7"/>
      <c r="AV12722" s="234"/>
      <c r="AX12722" s="7"/>
      <c r="AY12722" s="7"/>
      <c r="AZ12722" s="7"/>
      <c r="BA12722" s="7"/>
      <c r="BB12722" s="7"/>
      <c r="BC12722" s="7"/>
      <c r="BD12722" s="7"/>
      <c r="BG12722" s="7"/>
      <c r="BH12722" s="7"/>
      <c r="BI12722" s="7"/>
      <c r="BJ12722" s="7"/>
      <c r="BK12722" s="7"/>
      <c r="BL12722" s="7"/>
      <c r="BM12722" s="7"/>
      <c r="BP12722" s="7"/>
      <c r="BQ12722" s="7"/>
      <c r="BR12722" s="7"/>
      <c r="BS12722" s="7"/>
      <c r="BT12722" s="7"/>
      <c r="BU12722" s="7"/>
      <c r="BV12722" s="7"/>
      <c r="BW12722" s="7"/>
    </row>
    <row r="12723" spans="43:75" x14ac:dyDescent="0.2">
      <c r="AQ12723" s="7"/>
      <c r="AR12723" s="7"/>
      <c r="AS12723" s="7"/>
      <c r="AT12723" s="7"/>
      <c r="AU12723" s="7"/>
      <c r="AV12723" s="234"/>
      <c r="AX12723" s="7"/>
      <c r="AY12723" s="7"/>
      <c r="AZ12723" s="7"/>
      <c r="BA12723" s="7"/>
      <c r="BB12723" s="7"/>
      <c r="BC12723" s="7"/>
      <c r="BD12723" s="7"/>
      <c r="BG12723" s="7"/>
      <c r="BH12723" s="7"/>
      <c r="BI12723" s="7"/>
      <c r="BJ12723" s="7"/>
      <c r="BK12723" s="7"/>
      <c r="BL12723" s="7"/>
      <c r="BM12723" s="7"/>
      <c r="BP12723" s="7"/>
      <c r="BQ12723" s="7"/>
      <c r="BR12723" s="7"/>
      <c r="BS12723" s="7"/>
      <c r="BT12723" s="7"/>
      <c r="BU12723" s="7"/>
      <c r="BV12723" s="7"/>
      <c r="BW12723" s="7"/>
    </row>
    <row r="12724" spans="43:75" x14ac:dyDescent="0.2">
      <c r="AQ12724" s="7"/>
      <c r="AR12724" s="7"/>
      <c r="AS12724" s="7"/>
      <c r="AT12724" s="7"/>
      <c r="AU12724" s="7"/>
      <c r="AV12724" s="234"/>
      <c r="AX12724" s="7"/>
      <c r="AY12724" s="7"/>
      <c r="AZ12724" s="7"/>
      <c r="BA12724" s="7"/>
      <c r="BB12724" s="7"/>
      <c r="BC12724" s="7"/>
      <c r="BD12724" s="7"/>
      <c r="BG12724" s="7"/>
      <c r="BH12724" s="7"/>
      <c r="BI12724" s="7"/>
      <c r="BJ12724" s="7"/>
      <c r="BK12724" s="7"/>
      <c r="BL12724" s="7"/>
      <c r="BM12724" s="7"/>
      <c r="BP12724" s="7"/>
      <c r="BQ12724" s="7"/>
      <c r="BR12724" s="7"/>
      <c r="BS12724" s="7"/>
      <c r="BT12724" s="7"/>
      <c r="BU12724" s="7"/>
      <c r="BV12724" s="7"/>
      <c r="BW12724" s="7"/>
    </row>
    <row r="12725" spans="43:75" x14ac:dyDescent="0.2">
      <c r="AQ12725" s="7"/>
      <c r="AR12725" s="7"/>
      <c r="AS12725" s="7"/>
      <c r="AT12725" s="7"/>
      <c r="AU12725" s="7"/>
      <c r="AV12725" s="234"/>
      <c r="AX12725" s="7"/>
      <c r="AY12725" s="7"/>
      <c r="AZ12725" s="7"/>
      <c r="BA12725" s="7"/>
      <c r="BB12725" s="7"/>
      <c r="BC12725" s="7"/>
      <c r="BD12725" s="7"/>
      <c r="BG12725" s="7"/>
      <c r="BH12725" s="7"/>
      <c r="BI12725" s="7"/>
      <c r="BJ12725" s="7"/>
      <c r="BK12725" s="7"/>
      <c r="BL12725" s="7"/>
      <c r="BM12725" s="7"/>
      <c r="BP12725" s="7"/>
      <c r="BQ12725" s="7"/>
      <c r="BR12725" s="7"/>
      <c r="BS12725" s="7"/>
      <c r="BT12725" s="7"/>
      <c r="BU12725" s="7"/>
      <c r="BV12725" s="7"/>
      <c r="BW12725" s="7"/>
    </row>
    <row r="12726" spans="43:75" x14ac:dyDescent="0.2">
      <c r="AQ12726" s="7"/>
      <c r="AR12726" s="7"/>
      <c r="AS12726" s="7"/>
      <c r="AT12726" s="7"/>
      <c r="AU12726" s="7"/>
      <c r="AV12726" s="234"/>
      <c r="AX12726" s="7"/>
      <c r="AY12726" s="7"/>
      <c r="AZ12726" s="7"/>
      <c r="BA12726" s="7"/>
      <c r="BB12726" s="7"/>
      <c r="BC12726" s="7"/>
      <c r="BD12726" s="7"/>
      <c r="BG12726" s="7"/>
      <c r="BH12726" s="7"/>
      <c r="BI12726" s="7"/>
      <c r="BJ12726" s="7"/>
      <c r="BK12726" s="7"/>
      <c r="BL12726" s="7"/>
      <c r="BM12726" s="7"/>
      <c r="BP12726" s="7"/>
      <c r="BQ12726" s="7"/>
      <c r="BR12726" s="7"/>
      <c r="BS12726" s="7"/>
      <c r="BT12726" s="7"/>
      <c r="BU12726" s="7"/>
      <c r="BV12726" s="7"/>
      <c r="BW12726" s="7"/>
    </row>
    <row r="12727" spans="43:75" x14ac:dyDescent="0.2">
      <c r="AQ12727" s="7"/>
      <c r="AR12727" s="7"/>
      <c r="AS12727" s="7"/>
      <c r="AT12727" s="7"/>
      <c r="AU12727" s="7"/>
      <c r="AV12727" s="234"/>
      <c r="AX12727" s="7"/>
      <c r="AY12727" s="7"/>
      <c r="AZ12727" s="7"/>
      <c r="BA12727" s="7"/>
      <c r="BB12727" s="7"/>
      <c r="BC12727" s="7"/>
      <c r="BD12727" s="7"/>
      <c r="BG12727" s="7"/>
      <c r="BH12727" s="7"/>
      <c r="BI12727" s="7"/>
      <c r="BJ12727" s="7"/>
      <c r="BK12727" s="7"/>
      <c r="BL12727" s="7"/>
      <c r="BM12727" s="7"/>
      <c r="BP12727" s="7"/>
      <c r="BQ12727" s="7"/>
      <c r="BR12727" s="7"/>
      <c r="BS12727" s="7"/>
      <c r="BT12727" s="7"/>
      <c r="BU12727" s="7"/>
      <c r="BV12727" s="7"/>
      <c r="BW12727" s="7"/>
    </row>
    <row r="12728" spans="43:75" x14ac:dyDescent="0.2">
      <c r="AQ12728" s="7"/>
      <c r="AR12728" s="7"/>
      <c r="AS12728" s="7"/>
      <c r="AT12728" s="7"/>
      <c r="AU12728" s="7"/>
      <c r="AV12728" s="234"/>
      <c r="AX12728" s="7"/>
      <c r="AY12728" s="7"/>
      <c r="AZ12728" s="7"/>
      <c r="BA12728" s="7"/>
      <c r="BB12728" s="7"/>
      <c r="BC12728" s="7"/>
      <c r="BD12728" s="7"/>
      <c r="BG12728" s="7"/>
      <c r="BH12728" s="7"/>
      <c r="BI12728" s="7"/>
      <c r="BJ12728" s="7"/>
      <c r="BK12728" s="7"/>
      <c r="BL12728" s="7"/>
      <c r="BM12728" s="7"/>
      <c r="BP12728" s="7"/>
      <c r="BQ12728" s="7"/>
      <c r="BR12728" s="7"/>
      <c r="BS12728" s="7"/>
      <c r="BT12728" s="7"/>
      <c r="BU12728" s="7"/>
      <c r="BV12728" s="7"/>
      <c r="BW12728" s="7"/>
    </row>
    <row r="12729" spans="43:75" x14ac:dyDescent="0.2">
      <c r="AQ12729" s="7"/>
      <c r="AR12729" s="7"/>
      <c r="AS12729" s="7"/>
      <c r="AT12729" s="7"/>
      <c r="AU12729" s="7"/>
      <c r="AV12729" s="234"/>
      <c r="AX12729" s="7"/>
      <c r="AY12729" s="7"/>
      <c r="AZ12729" s="7"/>
      <c r="BA12729" s="7"/>
      <c r="BB12729" s="7"/>
      <c r="BC12729" s="7"/>
      <c r="BD12729" s="7"/>
      <c r="BG12729" s="7"/>
      <c r="BH12729" s="7"/>
      <c r="BI12729" s="7"/>
      <c r="BJ12729" s="7"/>
      <c r="BK12729" s="7"/>
      <c r="BL12729" s="7"/>
      <c r="BM12729" s="7"/>
      <c r="BP12729" s="7"/>
      <c r="BQ12729" s="7"/>
      <c r="BR12729" s="7"/>
      <c r="BS12729" s="7"/>
      <c r="BT12729" s="7"/>
      <c r="BU12729" s="7"/>
      <c r="BV12729" s="7"/>
      <c r="BW12729" s="7"/>
    </row>
    <row r="12730" spans="43:75" x14ac:dyDescent="0.2">
      <c r="AQ12730" s="7"/>
      <c r="AR12730" s="7"/>
      <c r="AS12730" s="7"/>
      <c r="AT12730" s="7"/>
      <c r="AU12730" s="7"/>
      <c r="AV12730" s="234"/>
      <c r="AX12730" s="7"/>
      <c r="AY12730" s="7"/>
      <c r="AZ12730" s="7"/>
      <c r="BA12730" s="7"/>
      <c r="BB12730" s="7"/>
      <c r="BC12730" s="7"/>
      <c r="BD12730" s="7"/>
      <c r="BG12730" s="7"/>
      <c r="BH12730" s="7"/>
      <c r="BI12730" s="7"/>
      <c r="BJ12730" s="7"/>
      <c r="BK12730" s="7"/>
      <c r="BL12730" s="7"/>
      <c r="BM12730" s="7"/>
      <c r="BP12730" s="7"/>
      <c r="BQ12730" s="7"/>
      <c r="BR12730" s="7"/>
      <c r="BS12730" s="7"/>
      <c r="BT12730" s="7"/>
      <c r="BU12730" s="7"/>
      <c r="BV12730" s="7"/>
      <c r="BW12730" s="7"/>
    </row>
    <row r="12731" spans="43:75" x14ac:dyDescent="0.2">
      <c r="AQ12731" s="7"/>
      <c r="AR12731" s="7"/>
      <c r="AS12731" s="7"/>
      <c r="AT12731" s="7"/>
      <c r="AU12731" s="7"/>
      <c r="AV12731" s="234"/>
      <c r="AX12731" s="7"/>
      <c r="AY12731" s="7"/>
      <c r="AZ12731" s="7"/>
      <c r="BA12731" s="7"/>
      <c r="BB12731" s="7"/>
      <c r="BC12731" s="7"/>
      <c r="BD12731" s="7"/>
      <c r="BG12731" s="7"/>
      <c r="BH12731" s="7"/>
      <c r="BI12731" s="7"/>
      <c r="BJ12731" s="7"/>
      <c r="BK12731" s="7"/>
      <c r="BL12731" s="7"/>
      <c r="BM12731" s="7"/>
      <c r="BP12731" s="7"/>
      <c r="BQ12731" s="7"/>
      <c r="BR12731" s="7"/>
      <c r="BS12731" s="7"/>
      <c r="BT12731" s="7"/>
      <c r="BU12731" s="7"/>
      <c r="BV12731" s="7"/>
      <c r="BW12731" s="7"/>
    </row>
    <row r="12732" spans="43:75" x14ac:dyDescent="0.2">
      <c r="AQ12732" s="7"/>
      <c r="AR12732" s="7"/>
      <c r="AS12732" s="7"/>
      <c r="AT12732" s="7"/>
      <c r="AU12732" s="7"/>
      <c r="AV12732" s="234"/>
      <c r="AX12732" s="7"/>
      <c r="AY12732" s="7"/>
      <c r="AZ12732" s="7"/>
      <c r="BA12732" s="7"/>
      <c r="BB12732" s="7"/>
      <c r="BC12732" s="7"/>
      <c r="BD12732" s="7"/>
      <c r="BG12732" s="7"/>
      <c r="BH12732" s="7"/>
      <c r="BI12732" s="7"/>
      <c r="BJ12732" s="7"/>
      <c r="BK12732" s="7"/>
      <c r="BL12732" s="7"/>
      <c r="BM12732" s="7"/>
      <c r="BP12732" s="7"/>
      <c r="BQ12732" s="7"/>
      <c r="BR12732" s="7"/>
      <c r="BS12732" s="7"/>
      <c r="BT12732" s="7"/>
      <c r="BU12732" s="7"/>
      <c r="BV12732" s="7"/>
      <c r="BW12732" s="7"/>
    </row>
    <row r="12733" spans="43:75" x14ac:dyDescent="0.2">
      <c r="AQ12733" s="7"/>
      <c r="AR12733" s="7"/>
      <c r="AS12733" s="7"/>
      <c r="AT12733" s="7"/>
      <c r="AU12733" s="7"/>
      <c r="AV12733" s="234"/>
      <c r="AX12733" s="7"/>
      <c r="AY12733" s="7"/>
      <c r="AZ12733" s="7"/>
      <c r="BA12733" s="7"/>
      <c r="BB12733" s="7"/>
      <c r="BC12733" s="7"/>
      <c r="BD12733" s="7"/>
      <c r="BG12733" s="7"/>
      <c r="BH12733" s="7"/>
      <c r="BI12733" s="7"/>
      <c r="BJ12733" s="7"/>
      <c r="BK12733" s="7"/>
      <c r="BL12733" s="7"/>
      <c r="BM12733" s="7"/>
      <c r="BP12733" s="7"/>
      <c r="BQ12733" s="7"/>
      <c r="BR12733" s="7"/>
      <c r="BS12733" s="7"/>
      <c r="BT12733" s="7"/>
      <c r="BU12733" s="7"/>
      <c r="BV12733" s="7"/>
      <c r="BW12733" s="7"/>
    </row>
    <row r="12734" spans="43:75" x14ac:dyDescent="0.2">
      <c r="AQ12734" s="7"/>
      <c r="AR12734" s="7"/>
      <c r="AS12734" s="7"/>
      <c r="AT12734" s="7"/>
      <c r="AU12734" s="7"/>
      <c r="AV12734" s="234"/>
      <c r="AX12734" s="7"/>
      <c r="AY12734" s="7"/>
      <c r="AZ12734" s="7"/>
      <c r="BA12734" s="7"/>
      <c r="BB12734" s="7"/>
      <c r="BC12734" s="7"/>
      <c r="BD12734" s="7"/>
      <c r="BG12734" s="7"/>
      <c r="BH12734" s="7"/>
      <c r="BI12734" s="7"/>
      <c r="BJ12734" s="7"/>
      <c r="BK12734" s="7"/>
      <c r="BL12734" s="7"/>
      <c r="BM12734" s="7"/>
      <c r="BP12734" s="7"/>
      <c r="BQ12734" s="7"/>
      <c r="BR12734" s="7"/>
      <c r="BS12734" s="7"/>
      <c r="BT12734" s="7"/>
      <c r="BU12734" s="7"/>
      <c r="BV12734" s="7"/>
      <c r="BW12734" s="7"/>
    </row>
    <row r="12735" spans="43:75" x14ac:dyDescent="0.2">
      <c r="AQ12735" s="7"/>
      <c r="AR12735" s="7"/>
      <c r="AS12735" s="7"/>
      <c r="AT12735" s="7"/>
      <c r="AU12735" s="7"/>
      <c r="AV12735" s="234"/>
      <c r="AX12735" s="7"/>
      <c r="AY12735" s="7"/>
      <c r="AZ12735" s="7"/>
      <c r="BA12735" s="7"/>
      <c r="BB12735" s="7"/>
      <c r="BC12735" s="7"/>
      <c r="BD12735" s="7"/>
      <c r="BG12735" s="7"/>
      <c r="BH12735" s="7"/>
      <c r="BI12735" s="7"/>
      <c r="BJ12735" s="7"/>
      <c r="BK12735" s="7"/>
      <c r="BL12735" s="7"/>
      <c r="BM12735" s="7"/>
      <c r="BP12735" s="7"/>
      <c r="BQ12735" s="7"/>
      <c r="BR12735" s="7"/>
      <c r="BS12735" s="7"/>
      <c r="BT12735" s="7"/>
      <c r="BU12735" s="7"/>
      <c r="BV12735" s="7"/>
      <c r="BW12735" s="7"/>
    </row>
    <row r="12736" spans="43:75" x14ac:dyDescent="0.2">
      <c r="AQ12736" s="7"/>
      <c r="AR12736" s="7"/>
      <c r="AS12736" s="7"/>
      <c r="AT12736" s="7"/>
      <c r="AU12736" s="7"/>
      <c r="AV12736" s="234"/>
      <c r="AX12736" s="7"/>
      <c r="AY12736" s="7"/>
      <c r="AZ12736" s="7"/>
      <c r="BA12736" s="7"/>
      <c r="BB12736" s="7"/>
      <c r="BC12736" s="7"/>
      <c r="BD12736" s="7"/>
      <c r="BG12736" s="7"/>
      <c r="BH12736" s="7"/>
      <c r="BI12736" s="7"/>
      <c r="BJ12736" s="7"/>
      <c r="BK12736" s="7"/>
      <c r="BL12736" s="7"/>
      <c r="BM12736" s="7"/>
      <c r="BP12736" s="7"/>
      <c r="BQ12736" s="7"/>
      <c r="BR12736" s="7"/>
      <c r="BS12736" s="7"/>
      <c r="BT12736" s="7"/>
      <c r="BU12736" s="7"/>
      <c r="BV12736" s="7"/>
      <c r="BW12736" s="7"/>
    </row>
    <row r="12737" spans="43:75" x14ac:dyDescent="0.2">
      <c r="AQ12737" s="7"/>
      <c r="AR12737" s="7"/>
      <c r="AS12737" s="7"/>
      <c r="AT12737" s="7"/>
      <c r="AU12737" s="7"/>
      <c r="AV12737" s="234"/>
      <c r="AX12737" s="7"/>
      <c r="AY12737" s="7"/>
      <c r="AZ12737" s="7"/>
      <c r="BA12737" s="7"/>
      <c r="BB12737" s="7"/>
      <c r="BC12737" s="7"/>
      <c r="BD12737" s="7"/>
      <c r="BG12737" s="7"/>
      <c r="BH12737" s="7"/>
      <c r="BI12737" s="7"/>
      <c r="BJ12737" s="7"/>
      <c r="BK12737" s="7"/>
      <c r="BL12737" s="7"/>
      <c r="BM12737" s="7"/>
      <c r="BP12737" s="7"/>
      <c r="BQ12737" s="7"/>
      <c r="BR12737" s="7"/>
      <c r="BS12737" s="7"/>
      <c r="BT12737" s="7"/>
      <c r="BU12737" s="7"/>
      <c r="BV12737" s="7"/>
      <c r="BW12737" s="7"/>
    </row>
    <row r="12738" spans="43:75" x14ac:dyDescent="0.2">
      <c r="AQ12738" s="7"/>
      <c r="AR12738" s="7"/>
      <c r="AS12738" s="7"/>
      <c r="AT12738" s="7"/>
      <c r="AU12738" s="7"/>
      <c r="AV12738" s="234"/>
      <c r="AX12738" s="7"/>
      <c r="AY12738" s="7"/>
      <c r="AZ12738" s="7"/>
      <c r="BA12738" s="7"/>
      <c r="BB12738" s="7"/>
      <c r="BC12738" s="7"/>
      <c r="BD12738" s="7"/>
      <c r="BG12738" s="7"/>
      <c r="BH12738" s="7"/>
      <c r="BI12738" s="7"/>
      <c r="BJ12738" s="7"/>
      <c r="BK12738" s="7"/>
      <c r="BL12738" s="7"/>
      <c r="BM12738" s="7"/>
      <c r="BP12738" s="7"/>
      <c r="BQ12738" s="7"/>
      <c r="BR12738" s="7"/>
      <c r="BS12738" s="7"/>
      <c r="BT12738" s="7"/>
      <c r="BU12738" s="7"/>
      <c r="BV12738" s="7"/>
      <c r="BW12738" s="7"/>
    </row>
    <row r="12739" spans="43:75" x14ac:dyDescent="0.2">
      <c r="AQ12739" s="7"/>
      <c r="AR12739" s="7"/>
      <c r="AS12739" s="7"/>
      <c r="AT12739" s="7"/>
      <c r="AU12739" s="7"/>
      <c r="AV12739" s="234"/>
      <c r="AX12739" s="7"/>
      <c r="AY12739" s="7"/>
      <c r="AZ12739" s="7"/>
      <c r="BA12739" s="7"/>
      <c r="BB12739" s="7"/>
      <c r="BC12739" s="7"/>
      <c r="BD12739" s="7"/>
      <c r="BG12739" s="7"/>
      <c r="BH12739" s="7"/>
      <c r="BI12739" s="7"/>
      <c r="BJ12739" s="7"/>
      <c r="BK12739" s="7"/>
      <c r="BL12739" s="7"/>
      <c r="BM12739" s="7"/>
      <c r="BP12739" s="7"/>
      <c r="BQ12739" s="7"/>
      <c r="BR12739" s="7"/>
      <c r="BS12739" s="7"/>
      <c r="BT12739" s="7"/>
      <c r="BU12739" s="7"/>
      <c r="BV12739" s="7"/>
      <c r="BW12739" s="7"/>
    </row>
    <row r="12740" spans="43:75" x14ac:dyDescent="0.2">
      <c r="AQ12740" s="7"/>
      <c r="AR12740" s="7"/>
      <c r="AS12740" s="7"/>
      <c r="AT12740" s="7"/>
      <c r="AU12740" s="7"/>
      <c r="AV12740" s="234"/>
      <c r="AX12740" s="7"/>
      <c r="AY12740" s="7"/>
      <c r="AZ12740" s="7"/>
      <c r="BA12740" s="7"/>
      <c r="BB12740" s="7"/>
      <c r="BC12740" s="7"/>
      <c r="BD12740" s="7"/>
      <c r="BG12740" s="7"/>
      <c r="BH12740" s="7"/>
      <c r="BI12740" s="7"/>
      <c r="BJ12740" s="7"/>
      <c r="BK12740" s="7"/>
      <c r="BL12740" s="7"/>
      <c r="BM12740" s="7"/>
      <c r="BP12740" s="7"/>
      <c r="BQ12740" s="7"/>
      <c r="BR12740" s="7"/>
      <c r="BS12740" s="7"/>
      <c r="BT12740" s="7"/>
      <c r="BU12740" s="7"/>
      <c r="BV12740" s="7"/>
      <c r="BW12740" s="7"/>
    </row>
    <row r="12741" spans="43:75" x14ac:dyDescent="0.2">
      <c r="AQ12741" s="7"/>
      <c r="AR12741" s="7"/>
      <c r="AS12741" s="7"/>
      <c r="AT12741" s="7"/>
      <c r="AU12741" s="7"/>
      <c r="AV12741" s="234"/>
      <c r="AX12741" s="7"/>
      <c r="AY12741" s="7"/>
      <c r="AZ12741" s="7"/>
      <c r="BA12741" s="7"/>
      <c r="BB12741" s="7"/>
      <c r="BC12741" s="7"/>
      <c r="BD12741" s="7"/>
      <c r="BG12741" s="7"/>
      <c r="BH12741" s="7"/>
      <c r="BI12741" s="7"/>
      <c r="BJ12741" s="7"/>
      <c r="BK12741" s="7"/>
      <c r="BL12741" s="7"/>
      <c r="BM12741" s="7"/>
      <c r="BP12741" s="7"/>
      <c r="BQ12741" s="7"/>
      <c r="BR12741" s="7"/>
      <c r="BS12741" s="7"/>
      <c r="BT12741" s="7"/>
      <c r="BU12741" s="7"/>
      <c r="BV12741" s="7"/>
      <c r="BW12741" s="7"/>
    </row>
    <row r="12742" spans="43:75" x14ac:dyDescent="0.2">
      <c r="AQ12742" s="7"/>
      <c r="AR12742" s="7"/>
      <c r="AS12742" s="7"/>
      <c r="AT12742" s="7"/>
      <c r="AU12742" s="7"/>
      <c r="AV12742" s="234"/>
      <c r="AX12742" s="7"/>
      <c r="AY12742" s="7"/>
      <c r="AZ12742" s="7"/>
      <c r="BA12742" s="7"/>
      <c r="BB12742" s="7"/>
      <c r="BC12742" s="7"/>
      <c r="BD12742" s="7"/>
      <c r="BG12742" s="7"/>
      <c r="BH12742" s="7"/>
      <c r="BI12742" s="7"/>
      <c r="BJ12742" s="7"/>
      <c r="BK12742" s="7"/>
      <c r="BL12742" s="7"/>
      <c r="BM12742" s="7"/>
      <c r="BP12742" s="7"/>
      <c r="BQ12742" s="7"/>
      <c r="BR12742" s="7"/>
      <c r="BS12742" s="7"/>
      <c r="BT12742" s="7"/>
      <c r="BU12742" s="7"/>
      <c r="BV12742" s="7"/>
      <c r="BW12742" s="7"/>
    </row>
    <row r="12743" spans="43:75" x14ac:dyDescent="0.2">
      <c r="AQ12743" s="7"/>
      <c r="AR12743" s="7"/>
      <c r="AS12743" s="7"/>
      <c r="AT12743" s="7"/>
      <c r="AU12743" s="7"/>
      <c r="AV12743" s="234"/>
      <c r="AX12743" s="7"/>
      <c r="AY12743" s="7"/>
      <c r="AZ12743" s="7"/>
      <c r="BA12743" s="7"/>
      <c r="BB12743" s="7"/>
      <c r="BC12743" s="7"/>
      <c r="BD12743" s="7"/>
      <c r="BG12743" s="7"/>
      <c r="BH12743" s="7"/>
      <c r="BI12743" s="7"/>
      <c r="BJ12743" s="7"/>
      <c r="BK12743" s="7"/>
      <c r="BL12743" s="7"/>
      <c r="BM12743" s="7"/>
      <c r="BP12743" s="7"/>
      <c r="BQ12743" s="7"/>
      <c r="BR12743" s="7"/>
      <c r="BS12743" s="7"/>
      <c r="BT12743" s="7"/>
      <c r="BU12743" s="7"/>
      <c r="BV12743" s="7"/>
      <c r="BW12743" s="7"/>
    </row>
    <row r="12744" spans="43:75" x14ac:dyDescent="0.2">
      <c r="AQ12744" s="7"/>
      <c r="AR12744" s="7"/>
      <c r="AS12744" s="7"/>
      <c r="AT12744" s="7"/>
      <c r="AU12744" s="7"/>
      <c r="AV12744" s="234"/>
      <c r="AX12744" s="7"/>
      <c r="AY12744" s="7"/>
      <c r="AZ12744" s="7"/>
      <c r="BA12744" s="7"/>
      <c r="BB12744" s="7"/>
      <c r="BC12744" s="7"/>
      <c r="BD12744" s="7"/>
      <c r="BG12744" s="7"/>
      <c r="BH12744" s="7"/>
      <c r="BI12744" s="7"/>
      <c r="BJ12744" s="7"/>
      <c r="BK12744" s="7"/>
      <c r="BL12744" s="7"/>
      <c r="BM12744" s="7"/>
      <c r="BP12744" s="7"/>
      <c r="BQ12744" s="7"/>
      <c r="BR12744" s="7"/>
      <c r="BS12744" s="7"/>
      <c r="BT12744" s="7"/>
      <c r="BU12744" s="7"/>
      <c r="BV12744" s="7"/>
      <c r="BW12744" s="7"/>
    </row>
    <row r="12745" spans="43:75" x14ac:dyDescent="0.2">
      <c r="AQ12745" s="7"/>
      <c r="AR12745" s="7"/>
      <c r="AS12745" s="7"/>
      <c r="AT12745" s="7"/>
      <c r="AU12745" s="7"/>
      <c r="AV12745" s="234"/>
      <c r="AX12745" s="7"/>
      <c r="AY12745" s="7"/>
      <c r="AZ12745" s="7"/>
      <c r="BA12745" s="7"/>
      <c r="BB12745" s="7"/>
      <c r="BC12745" s="7"/>
      <c r="BD12745" s="7"/>
      <c r="BG12745" s="7"/>
      <c r="BH12745" s="7"/>
      <c r="BI12745" s="7"/>
      <c r="BJ12745" s="7"/>
      <c r="BK12745" s="7"/>
      <c r="BL12745" s="7"/>
      <c r="BM12745" s="7"/>
      <c r="BP12745" s="7"/>
      <c r="BQ12745" s="7"/>
      <c r="BR12745" s="7"/>
      <c r="BS12745" s="7"/>
      <c r="BT12745" s="7"/>
      <c r="BU12745" s="7"/>
      <c r="BV12745" s="7"/>
      <c r="BW12745" s="7"/>
    </row>
    <row r="12746" spans="43:75" x14ac:dyDescent="0.2">
      <c r="AQ12746" s="7"/>
      <c r="AR12746" s="7"/>
      <c r="AS12746" s="7"/>
      <c r="AT12746" s="7"/>
      <c r="AU12746" s="7"/>
      <c r="AV12746" s="234"/>
      <c r="AX12746" s="7"/>
      <c r="AY12746" s="7"/>
      <c r="AZ12746" s="7"/>
      <c r="BA12746" s="7"/>
      <c r="BB12746" s="7"/>
      <c r="BC12746" s="7"/>
      <c r="BD12746" s="7"/>
      <c r="BG12746" s="7"/>
      <c r="BH12746" s="7"/>
      <c r="BI12746" s="7"/>
      <c r="BJ12746" s="7"/>
      <c r="BK12746" s="7"/>
      <c r="BL12746" s="7"/>
      <c r="BM12746" s="7"/>
      <c r="BP12746" s="7"/>
      <c r="BQ12746" s="7"/>
      <c r="BR12746" s="7"/>
      <c r="BS12746" s="7"/>
      <c r="BT12746" s="7"/>
      <c r="BU12746" s="7"/>
      <c r="BV12746" s="7"/>
      <c r="BW12746" s="7"/>
    </row>
    <row r="12747" spans="43:75" x14ac:dyDescent="0.2">
      <c r="AQ12747" s="7"/>
      <c r="AR12747" s="7"/>
      <c r="AS12747" s="7"/>
      <c r="AT12747" s="7"/>
      <c r="AU12747" s="7"/>
      <c r="AV12747" s="234"/>
      <c r="AX12747" s="7"/>
      <c r="AY12747" s="7"/>
      <c r="AZ12747" s="7"/>
      <c r="BA12747" s="7"/>
      <c r="BB12747" s="7"/>
      <c r="BC12747" s="7"/>
      <c r="BD12747" s="7"/>
      <c r="BG12747" s="7"/>
      <c r="BH12747" s="7"/>
      <c r="BI12747" s="7"/>
      <c r="BJ12747" s="7"/>
      <c r="BK12747" s="7"/>
      <c r="BL12747" s="7"/>
      <c r="BM12747" s="7"/>
      <c r="BP12747" s="7"/>
      <c r="BQ12747" s="7"/>
      <c r="BR12747" s="7"/>
      <c r="BS12747" s="7"/>
      <c r="BT12747" s="7"/>
      <c r="BU12747" s="7"/>
      <c r="BV12747" s="7"/>
      <c r="BW12747" s="7"/>
    </row>
    <row r="12748" spans="43:75" x14ac:dyDescent="0.2">
      <c r="AQ12748" s="7"/>
      <c r="AR12748" s="7"/>
      <c r="AS12748" s="7"/>
      <c r="AT12748" s="7"/>
      <c r="AU12748" s="7"/>
      <c r="AV12748" s="234"/>
      <c r="AX12748" s="7"/>
      <c r="AY12748" s="7"/>
      <c r="AZ12748" s="7"/>
      <c r="BA12748" s="7"/>
      <c r="BB12748" s="7"/>
      <c r="BC12748" s="7"/>
      <c r="BD12748" s="7"/>
      <c r="BG12748" s="7"/>
      <c r="BH12748" s="7"/>
      <c r="BI12748" s="7"/>
      <c r="BJ12748" s="7"/>
      <c r="BK12748" s="7"/>
      <c r="BL12748" s="7"/>
      <c r="BM12748" s="7"/>
      <c r="BP12748" s="7"/>
      <c r="BQ12748" s="7"/>
      <c r="BR12748" s="7"/>
      <c r="BS12748" s="7"/>
      <c r="BT12748" s="7"/>
      <c r="BU12748" s="7"/>
      <c r="BV12748" s="7"/>
      <c r="BW12748" s="7"/>
    </row>
    <row r="12749" spans="43:75" x14ac:dyDescent="0.2">
      <c r="AQ12749" s="7"/>
      <c r="AR12749" s="7"/>
      <c r="AS12749" s="7"/>
      <c r="AT12749" s="7"/>
      <c r="AU12749" s="7"/>
      <c r="AV12749" s="234"/>
      <c r="AX12749" s="7"/>
      <c r="AY12749" s="7"/>
      <c r="AZ12749" s="7"/>
      <c r="BA12749" s="7"/>
      <c r="BB12749" s="7"/>
      <c r="BC12749" s="7"/>
      <c r="BD12749" s="7"/>
      <c r="BG12749" s="7"/>
      <c r="BH12749" s="7"/>
      <c r="BI12749" s="7"/>
      <c r="BJ12749" s="7"/>
      <c r="BK12749" s="7"/>
      <c r="BL12749" s="7"/>
      <c r="BM12749" s="7"/>
      <c r="BP12749" s="7"/>
      <c r="BQ12749" s="7"/>
      <c r="BR12749" s="7"/>
      <c r="BS12749" s="7"/>
      <c r="BT12749" s="7"/>
      <c r="BU12749" s="7"/>
      <c r="BV12749" s="7"/>
      <c r="BW12749" s="7"/>
    </row>
    <row r="12750" spans="43:75" x14ac:dyDescent="0.2">
      <c r="AQ12750" s="7"/>
      <c r="AR12750" s="7"/>
      <c r="AS12750" s="7"/>
      <c r="AT12750" s="7"/>
      <c r="AU12750" s="7"/>
      <c r="AV12750" s="234"/>
      <c r="AX12750" s="7"/>
      <c r="AY12750" s="7"/>
      <c r="AZ12750" s="7"/>
      <c r="BA12750" s="7"/>
      <c r="BB12750" s="7"/>
      <c r="BC12750" s="7"/>
      <c r="BD12750" s="7"/>
      <c r="BG12750" s="7"/>
      <c r="BH12750" s="7"/>
      <c r="BI12750" s="7"/>
      <c r="BJ12750" s="7"/>
      <c r="BK12750" s="7"/>
      <c r="BL12750" s="7"/>
      <c r="BM12750" s="7"/>
      <c r="BP12750" s="7"/>
      <c r="BQ12750" s="7"/>
      <c r="BR12750" s="7"/>
      <c r="BS12750" s="7"/>
      <c r="BT12750" s="7"/>
      <c r="BU12750" s="7"/>
      <c r="BV12750" s="7"/>
      <c r="BW12750" s="7"/>
    </row>
    <row r="12751" spans="43:75" x14ac:dyDescent="0.2">
      <c r="AQ12751" s="7"/>
      <c r="AR12751" s="7"/>
      <c r="AS12751" s="7"/>
      <c r="AT12751" s="7"/>
      <c r="AU12751" s="7"/>
      <c r="AV12751" s="234"/>
      <c r="AX12751" s="7"/>
      <c r="AY12751" s="7"/>
      <c r="AZ12751" s="7"/>
      <c r="BA12751" s="7"/>
      <c r="BB12751" s="7"/>
      <c r="BC12751" s="7"/>
      <c r="BD12751" s="7"/>
      <c r="BG12751" s="7"/>
      <c r="BH12751" s="7"/>
      <c r="BI12751" s="7"/>
      <c r="BJ12751" s="7"/>
      <c r="BK12751" s="7"/>
      <c r="BL12751" s="7"/>
      <c r="BM12751" s="7"/>
      <c r="BP12751" s="7"/>
      <c r="BQ12751" s="7"/>
      <c r="BR12751" s="7"/>
      <c r="BS12751" s="7"/>
      <c r="BT12751" s="7"/>
      <c r="BU12751" s="7"/>
      <c r="BV12751" s="7"/>
      <c r="BW12751" s="7"/>
    </row>
    <row r="12752" spans="43:75" x14ac:dyDescent="0.2">
      <c r="AQ12752" s="7"/>
      <c r="AR12752" s="7"/>
      <c r="AS12752" s="7"/>
      <c r="AT12752" s="7"/>
      <c r="AU12752" s="7"/>
      <c r="AV12752" s="234"/>
      <c r="AX12752" s="7"/>
      <c r="AY12752" s="7"/>
      <c r="AZ12752" s="7"/>
      <c r="BA12752" s="7"/>
      <c r="BB12752" s="7"/>
      <c r="BC12752" s="7"/>
      <c r="BD12752" s="7"/>
      <c r="BG12752" s="7"/>
      <c r="BH12752" s="7"/>
      <c r="BI12752" s="7"/>
      <c r="BJ12752" s="7"/>
      <c r="BK12752" s="7"/>
      <c r="BL12752" s="7"/>
      <c r="BM12752" s="7"/>
      <c r="BP12752" s="7"/>
      <c r="BQ12752" s="7"/>
      <c r="BR12752" s="7"/>
      <c r="BS12752" s="7"/>
      <c r="BT12752" s="7"/>
      <c r="BU12752" s="7"/>
      <c r="BV12752" s="7"/>
      <c r="BW12752" s="7"/>
    </row>
    <row r="12753" spans="43:75" x14ac:dyDescent="0.2">
      <c r="AQ12753" s="7"/>
      <c r="AR12753" s="7"/>
      <c r="AS12753" s="7"/>
      <c r="AT12753" s="7"/>
      <c r="AU12753" s="7"/>
      <c r="AV12753" s="234"/>
      <c r="AX12753" s="7"/>
      <c r="AY12753" s="7"/>
      <c r="AZ12753" s="7"/>
      <c r="BA12753" s="7"/>
      <c r="BB12753" s="7"/>
      <c r="BC12753" s="7"/>
      <c r="BD12753" s="7"/>
      <c r="BG12753" s="7"/>
      <c r="BH12753" s="7"/>
      <c r="BI12753" s="7"/>
      <c r="BJ12753" s="7"/>
      <c r="BK12753" s="7"/>
      <c r="BL12753" s="7"/>
      <c r="BM12753" s="7"/>
      <c r="BP12753" s="7"/>
      <c r="BQ12753" s="7"/>
      <c r="BR12753" s="7"/>
      <c r="BS12753" s="7"/>
      <c r="BT12753" s="7"/>
      <c r="BU12753" s="7"/>
      <c r="BV12753" s="7"/>
      <c r="BW12753" s="7"/>
    </row>
    <row r="12754" spans="43:75" x14ac:dyDescent="0.2">
      <c r="AQ12754" s="7"/>
      <c r="AR12754" s="7"/>
      <c r="AS12754" s="7"/>
      <c r="AT12754" s="7"/>
      <c r="AU12754" s="7"/>
      <c r="AV12754" s="234"/>
      <c r="AX12754" s="7"/>
      <c r="AY12754" s="7"/>
      <c r="AZ12754" s="7"/>
      <c r="BA12754" s="7"/>
      <c r="BB12754" s="7"/>
      <c r="BC12754" s="7"/>
      <c r="BD12754" s="7"/>
      <c r="BG12754" s="7"/>
      <c r="BH12754" s="7"/>
      <c r="BI12754" s="7"/>
      <c r="BJ12754" s="7"/>
      <c r="BK12754" s="7"/>
      <c r="BL12754" s="7"/>
      <c r="BM12754" s="7"/>
      <c r="BP12754" s="7"/>
      <c r="BQ12754" s="7"/>
      <c r="BR12754" s="7"/>
      <c r="BS12754" s="7"/>
      <c r="BT12754" s="7"/>
      <c r="BU12754" s="7"/>
      <c r="BV12754" s="7"/>
      <c r="BW12754" s="7"/>
    </row>
    <row r="12755" spans="43:75" x14ac:dyDescent="0.2">
      <c r="AQ12755" s="7"/>
      <c r="AR12755" s="7"/>
      <c r="AS12755" s="7"/>
      <c r="AT12755" s="7"/>
      <c r="AU12755" s="7"/>
      <c r="AV12755" s="234"/>
      <c r="AX12755" s="7"/>
      <c r="AY12755" s="7"/>
      <c r="AZ12755" s="7"/>
      <c r="BA12755" s="7"/>
      <c r="BB12755" s="7"/>
      <c r="BC12755" s="7"/>
      <c r="BD12755" s="7"/>
      <c r="BG12755" s="7"/>
      <c r="BH12755" s="7"/>
      <c r="BI12755" s="7"/>
      <c r="BJ12755" s="7"/>
      <c r="BK12755" s="7"/>
      <c r="BL12755" s="7"/>
      <c r="BM12755" s="7"/>
      <c r="BP12755" s="7"/>
      <c r="BQ12755" s="7"/>
      <c r="BR12755" s="7"/>
      <c r="BS12755" s="7"/>
      <c r="BT12755" s="7"/>
      <c r="BU12755" s="7"/>
      <c r="BV12755" s="7"/>
      <c r="BW12755" s="7"/>
    </row>
    <row r="12756" spans="43:75" x14ac:dyDescent="0.2">
      <c r="AQ12756" s="7"/>
      <c r="AR12756" s="7"/>
      <c r="AS12756" s="7"/>
      <c r="AT12756" s="7"/>
      <c r="AU12756" s="7"/>
      <c r="AV12756" s="234"/>
      <c r="AX12756" s="7"/>
      <c r="AY12756" s="7"/>
      <c r="AZ12756" s="7"/>
      <c r="BA12756" s="7"/>
      <c r="BB12756" s="7"/>
      <c r="BC12756" s="7"/>
      <c r="BD12756" s="7"/>
      <c r="BG12756" s="7"/>
      <c r="BH12756" s="7"/>
      <c r="BI12756" s="7"/>
      <c r="BJ12756" s="7"/>
      <c r="BK12756" s="7"/>
      <c r="BL12756" s="7"/>
      <c r="BM12756" s="7"/>
      <c r="BP12756" s="7"/>
      <c r="BQ12756" s="7"/>
      <c r="BR12756" s="7"/>
      <c r="BS12756" s="7"/>
      <c r="BT12756" s="7"/>
      <c r="BU12756" s="7"/>
      <c r="BV12756" s="7"/>
      <c r="BW12756" s="7"/>
    </row>
    <row r="12757" spans="43:75" x14ac:dyDescent="0.2">
      <c r="AQ12757" s="7"/>
      <c r="AR12757" s="7"/>
      <c r="AS12757" s="7"/>
      <c r="AT12757" s="7"/>
      <c r="AU12757" s="7"/>
      <c r="AV12757" s="234"/>
      <c r="AX12757" s="7"/>
      <c r="AY12757" s="7"/>
      <c r="AZ12757" s="7"/>
      <c r="BA12757" s="7"/>
      <c r="BB12757" s="7"/>
      <c r="BC12757" s="7"/>
      <c r="BD12757" s="7"/>
      <c r="BG12757" s="7"/>
      <c r="BH12757" s="7"/>
      <c r="BI12757" s="7"/>
      <c r="BJ12757" s="7"/>
      <c r="BK12757" s="7"/>
      <c r="BL12757" s="7"/>
      <c r="BM12757" s="7"/>
      <c r="BP12757" s="7"/>
      <c r="BQ12757" s="7"/>
      <c r="BR12757" s="7"/>
      <c r="BS12757" s="7"/>
      <c r="BT12757" s="7"/>
      <c r="BU12757" s="7"/>
      <c r="BV12757" s="7"/>
      <c r="BW12757" s="7"/>
    </row>
    <row r="12758" spans="43:75" x14ac:dyDescent="0.2">
      <c r="AQ12758" s="7"/>
      <c r="AR12758" s="7"/>
      <c r="AS12758" s="7"/>
      <c r="AT12758" s="7"/>
      <c r="AU12758" s="7"/>
      <c r="AV12758" s="234"/>
      <c r="AX12758" s="7"/>
      <c r="AY12758" s="7"/>
      <c r="AZ12758" s="7"/>
      <c r="BA12758" s="7"/>
      <c r="BB12758" s="7"/>
      <c r="BC12758" s="7"/>
      <c r="BD12758" s="7"/>
      <c r="BG12758" s="7"/>
      <c r="BH12758" s="7"/>
      <c r="BI12758" s="7"/>
      <c r="BJ12758" s="7"/>
      <c r="BK12758" s="7"/>
      <c r="BL12758" s="7"/>
      <c r="BM12758" s="7"/>
      <c r="BP12758" s="7"/>
      <c r="BQ12758" s="7"/>
      <c r="BR12758" s="7"/>
      <c r="BS12758" s="7"/>
      <c r="BT12758" s="7"/>
      <c r="BU12758" s="7"/>
      <c r="BV12758" s="7"/>
      <c r="BW12758" s="7"/>
    </row>
    <row r="12759" spans="43:75" x14ac:dyDescent="0.2">
      <c r="AQ12759" s="7"/>
      <c r="AR12759" s="7"/>
      <c r="AS12759" s="7"/>
      <c r="AT12759" s="7"/>
      <c r="AU12759" s="7"/>
      <c r="AV12759" s="234"/>
      <c r="AX12759" s="7"/>
      <c r="AY12759" s="7"/>
      <c r="AZ12759" s="7"/>
      <c r="BA12759" s="7"/>
      <c r="BB12759" s="7"/>
      <c r="BC12759" s="7"/>
      <c r="BD12759" s="7"/>
      <c r="BG12759" s="7"/>
      <c r="BH12759" s="7"/>
      <c r="BI12759" s="7"/>
      <c r="BJ12759" s="7"/>
      <c r="BK12759" s="7"/>
      <c r="BL12759" s="7"/>
      <c r="BM12759" s="7"/>
      <c r="BP12759" s="7"/>
      <c r="BQ12759" s="7"/>
      <c r="BR12759" s="7"/>
      <c r="BS12759" s="7"/>
      <c r="BT12759" s="7"/>
      <c r="BU12759" s="7"/>
      <c r="BV12759" s="7"/>
      <c r="BW12759" s="7"/>
    </row>
    <row r="12760" spans="43:75" x14ac:dyDescent="0.2">
      <c r="AQ12760" s="7"/>
      <c r="AR12760" s="7"/>
      <c r="AS12760" s="7"/>
      <c r="AT12760" s="7"/>
      <c r="AU12760" s="7"/>
      <c r="AV12760" s="234"/>
      <c r="AX12760" s="7"/>
      <c r="AY12760" s="7"/>
      <c r="AZ12760" s="7"/>
      <c r="BA12760" s="7"/>
      <c r="BB12760" s="7"/>
      <c r="BC12760" s="7"/>
      <c r="BD12760" s="7"/>
      <c r="BG12760" s="7"/>
      <c r="BH12760" s="7"/>
      <c r="BI12760" s="7"/>
      <c r="BJ12760" s="7"/>
      <c r="BK12760" s="7"/>
      <c r="BL12760" s="7"/>
      <c r="BM12760" s="7"/>
      <c r="BP12760" s="7"/>
      <c r="BQ12760" s="7"/>
      <c r="BR12760" s="7"/>
      <c r="BS12760" s="7"/>
      <c r="BT12760" s="7"/>
      <c r="BU12760" s="7"/>
      <c r="BV12760" s="7"/>
      <c r="BW12760" s="7"/>
    </row>
    <row r="12761" spans="43:75" x14ac:dyDescent="0.2">
      <c r="AQ12761" s="7"/>
      <c r="AR12761" s="7"/>
      <c r="AS12761" s="7"/>
      <c r="AT12761" s="7"/>
      <c r="AU12761" s="7"/>
      <c r="AV12761" s="234"/>
      <c r="AX12761" s="7"/>
      <c r="AY12761" s="7"/>
      <c r="AZ12761" s="7"/>
      <c r="BA12761" s="7"/>
      <c r="BB12761" s="7"/>
      <c r="BC12761" s="7"/>
      <c r="BD12761" s="7"/>
      <c r="BG12761" s="7"/>
      <c r="BH12761" s="7"/>
      <c r="BI12761" s="7"/>
      <c r="BJ12761" s="7"/>
      <c r="BK12761" s="7"/>
      <c r="BL12761" s="7"/>
      <c r="BM12761" s="7"/>
      <c r="BP12761" s="7"/>
      <c r="BQ12761" s="7"/>
      <c r="BR12761" s="7"/>
      <c r="BS12761" s="7"/>
      <c r="BT12761" s="7"/>
      <c r="BU12761" s="7"/>
      <c r="BV12761" s="7"/>
      <c r="BW12761" s="7"/>
    </row>
    <row r="12762" spans="43:75" x14ac:dyDescent="0.2">
      <c r="AQ12762" s="7"/>
      <c r="AR12762" s="7"/>
      <c r="AS12762" s="7"/>
      <c r="AT12762" s="7"/>
      <c r="AU12762" s="7"/>
      <c r="AV12762" s="234"/>
      <c r="AX12762" s="7"/>
      <c r="AY12762" s="7"/>
      <c r="AZ12762" s="7"/>
      <c r="BA12762" s="7"/>
      <c r="BB12762" s="7"/>
      <c r="BC12762" s="7"/>
      <c r="BD12762" s="7"/>
      <c r="BG12762" s="7"/>
      <c r="BH12762" s="7"/>
      <c r="BI12762" s="7"/>
      <c r="BJ12762" s="7"/>
      <c r="BK12762" s="7"/>
      <c r="BL12762" s="7"/>
      <c r="BM12762" s="7"/>
      <c r="BP12762" s="7"/>
      <c r="BQ12762" s="7"/>
      <c r="BR12762" s="7"/>
      <c r="BS12762" s="7"/>
      <c r="BT12762" s="7"/>
      <c r="BU12762" s="7"/>
      <c r="BV12762" s="7"/>
      <c r="BW12762" s="7"/>
    </row>
    <row r="12763" spans="43:75" x14ac:dyDescent="0.2">
      <c r="AQ12763" s="7"/>
      <c r="AR12763" s="7"/>
      <c r="AS12763" s="7"/>
      <c r="AT12763" s="7"/>
      <c r="AU12763" s="7"/>
      <c r="AV12763" s="234"/>
      <c r="AX12763" s="7"/>
      <c r="AY12763" s="7"/>
      <c r="AZ12763" s="7"/>
      <c r="BA12763" s="7"/>
      <c r="BB12763" s="7"/>
      <c r="BC12763" s="7"/>
      <c r="BD12763" s="7"/>
      <c r="BG12763" s="7"/>
      <c r="BH12763" s="7"/>
      <c r="BI12763" s="7"/>
      <c r="BJ12763" s="7"/>
      <c r="BK12763" s="7"/>
      <c r="BL12763" s="7"/>
      <c r="BM12763" s="7"/>
      <c r="BP12763" s="7"/>
      <c r="BQ12763" s="7"/>
      <c r="BR12763" s="7"/>
      <c r="BS12763" s="7"/>
      <c r="BT12763" s="7"/>
      <c r="BU12763" s="7"/>
      <c r="BV12763" s="7"/>
      <c r="BW12763" s="7"/>
    </row>
    <row r="12764" spans="43:75" x14ac:dyDescent="0.2">
      <c r="AQ12764" s="7"/>
      <c r="AR12764" s="7"/>
      <c r="AS12764" s="7"/>
      <c r="AT12764" s="7"/>
      <c r="AU12764" s="7"/>
      <c r="AV12764" s="234"/>
      <c r="AX12764" s="7"/>
      <c r="AY12764" s="7"/>
      <c r="AZ12764" s="7"/>
      <c r="BA12764" s="7"/>
      <c r="BB12764" s="7"/>
      <c r="BC12764" s="7"/>
      <c r="BD12764" s="7"/>
      <c r="BG12764" s="7"/>
      <c r="BH12764" s="7"/>
      <c r="BI12764" s="7"/>
      <c r="BJ12764" s="7"/>
      <c r="BK12764" s="7"/>
      <c r="BL12764" s="7"/>
      <c r="BM12764" s="7"/>
      <c r="BP12764" s="7"/>
      <c r="BQ12764" s="7"/>
      <c r="BR12764" s="7"/>
      <c r="BS12764" s="7"/>
      <c r="BT12764" s="7"/>
      <c r="BU12764" s="7"/>
      <c r="BV12764" s="7"/>
      <c r="BW12764" s="7"/>
    </row>
    <row r="12765" spans="43:75" x14ac:dyDescent="0.2">
      <c r="AQ12765" s="7"/>
      <c r="AR12765" s="7"/>
      <c r="AS12765" s="7"/>
      <c r="AT12765" s="7"/>
      <c r="AU12765" s="7"/>
      <c r="AV12765" s="234"/>
      <c r="AX12765" s="7"/>
      <c r="AY12765" s="7"/>
      <c r="AZ12765" s="7"/>
      <c r="BA12765" s="7"/>
      <c r="BB12765" s="7"/>
      <c r="BC12765" s="7"/>
      <c r="BD12765" s="7"/>
      <c r="BG12765" s="7"/>
      <c r="BH12765" s="7"/>
      <c r="BI12765" s="7"/>
      <c r="BJ12765" s="7"/>
      <c r="BK12765" s="7"/>
      <c r="BL12765" s="7"/>
      <c r="BM12765" s="7"/>
      <c r="BP12765" s="7"/>
      <c r="BQ12765" s="7"/>
      <c r="BR12765" s="7"/>
      <c r="BS12765" s="7"/>
      <c r="BT12765" s="7"/>
      <c r="BU12765" s="7"/>
      <c r="BV12765" s="7"/>
      <c r="BW12765" s="7"/>
    </row>
    <row r="12766" spans="43:75" x14ac:dyDescent="0.2">
      <c r="AQ12766" s="7"/>
      <c r="AR12766" s="7"/>
      <c r="AS12766" s="7"/>
      <c r="AT12766" s="7"/>
      <c r="AU12766" s="7"/>
      <c r="AV12766" s="234"/>
      <c r="AX12766" s="7"/>
      <c r="AY12766" s="7"/>
      <c r="AZ12766" s="7"/>
      <c r="BA12766" s="7"/>
      <c r="BB12766" s="7"/>
      <c r="BC12766" s="7"/>
      <c r="BD12766" s="7"/>
      <c r="BG12766" s="7"/>
      <c r="BH12766" s="7"/>
      <c r="BI12766" s="7"/>
      <c r="BJ12766" s="7"/>
      <c r="BK12766" s="7"/>
      <c r="BL12766" s="7"/>
      <c r="BM12766" s="7"/>
      <c r="BP12766" s="7"/>
      <c r="BQ12766" s="7"/>
      <c r="BR12766" s="7"/>
      <c r="BS12766" s="7"/>
      <c r="BT12766" s="7"/>
      <c r="BU12766" s="7"/>
      <c r="BV12766" s="7"/>
      <c r="BW12766" s="7"/>
    </row>
    <row r="12767" spans="43:75" x14ac:dyDescent="0.2">
      <c r="AQ12767" s="7"/>
      <c r="AR12767" s="7"/>
      <c r="AS12767" s="7"/>
      <c r="AT12767" s="7"/>
      <c r="AU12767" s="7"/>
      <c r="AV12767" s="234"/>
      <c r="AX12767" s="7"/>
      <c r="AY12767" s="7"/>
      <c r="AZ12767" s="7"/>
      <c r="BA12767" s="7"/>
      <c r="BB12767" s="7"/>
      <c r="BC12767" s="7"/>
      <c r="BD12767" s="7"/>
      <c r="BG12767" s="7"/>
      <c r="BH12767" s="7"/>
      <c r="BI12767" s="7"/>
      <c r="BJ12767" s="7"/>
      <c r="BK12767" s="7"/>
      <c r="BL12767" s="7"/>
      <c r="BM12767" s="7"/>
      <c r="BP12767" s="7"/>
      <c r="BQ12767" s="7"/>
      <c r="BR12767" s="7"/>
      <c r="BS12767" s="7"/>
      <c r="BT12767" s="7"/>
      <c r="BU12767" s="7"/>
      <c r="BV12767" s="7"/>
      <c r="BW12767" s="7"/>
    </row>
    <row r="12768" spans="43:75" x14ac:dyDescent="0.2">
      <c r="AQ12768" s="7"/>
      <c r="AR12768" s="7"/>
      <c r="AS12768" s="7"/>
      <c r="AT12768" s="7"/>
      <c r="AU12768" s="7"/>
      <c r="AV12768" s="234"/>
      <c r="AX12768" s="7"/>
      <c r="AY12768" s="7"/>
      <c r="AZ12768" s="7"/>
      <c r="BA12768" s="7"/>
      <c r="BB12768" s="7"/>
      <c r="BC12768" s="7"/>
      <c r="BD12768" s="7"/>
      <c r="BG12768" s="7"/>
      <c r="BH12768" s="7"/>
      <c r="BI12768" s="7"/>
      <c r="BJ12768" s="7"/>
      <c r="BK12768" s="7"/>
      <c r="BL12768" s="7"/>
      <c r="BM12768" s="7"/>
      <c r="BP12768" s="7"/>
      <c r="BQ12768" s="7"/>
      <c r="BR12768" s="7"/>
      <c r="BS12768" s="7"/>
      <c r="BT12768" s="7"/>
      <c r="BU12768" s="7"/>
      <c r="BV12768" s="7"/>
      <c r="BW12768" s="7"/>
    </row>
    <row r="12769" spans="43:75" x14ac:dyDescent="0.2">
      <c r="AQ12769" s="7"/>
      <c r="AR12769" s="7"/>
      <c r="AS12769" s="7"/>
      <c r="AT12769" s="7"/>
      <c r="AU12769" s="7"/>
      <c r="AV12769" s="234"/>
      <c r="AX12769" s="7"/>
      <c r="AY12769" s="7"/>
      <c r="AZ12769" s="7"/>
      <c r="BA12769" s="7"/>
      <c r="BB12769" s="7"/>
      <c r="BC12769" s="7"/>
      <c r="BD12769" s="7"/>
      <c r="BG12769" s="7"/>
      <c r="BH12769" s="7"/>
      <c r="BI12769" s="7"/>
      <c r="BJ12769" s="7"/>
      <c r="BK12769" s="7"/>
      <c r="BL12769" s="7"/>
      <c r="BM12769" s="7"/>
      <c r="BP12769" s="7"/>
      <c r="BQ12769" s="7"/>
      <c r="BR12769" s="7"/>
      <c r="BS12769" s="7"/>
      <c r="BT12769" s="7"/>
      <c r="BU12769" s="7"/>
      <c r="BV12769" s="7"/>
      <c r="BW12769" s="7"/>
    </row>
    <row r="12770" spans="43:75" x14ac:dyDescent="0.2">
      <c r="AQ12770" s="7"/>
      <c r="AR12770" s="7"/>
      <c r="AS12770" s="7"/>
      <c r="AT12770" s="7"/>
      <c r="AU12770" s="7"/>
      <c r="AV12770" s="234"/>
      <c r="AX12770" s="7"/>
      <c r="AY12770" s="7"/>
      <c r="AZ12770" s="7"/>
      <c r="BA12770" s="7"/>
      <c r="BB12770" s="7"/>
      <c r="BC12770" s="7"/>
      <c r="BD12770" s="7"/>
      <c r="BG12770" s="7"/>
      <c r="BH12770" s="7"/>
      <c r="BI12770" s="7"/>
      <c r="BJ12770" s="7"/>
      <c r="BK12770" s="7"/>
      <c r="BL12770" s="7"/>
      <c r="BM12770" s="7"/>
      <c r="BP12770" s="7"/>
      <c r="BQ12770" s="7"/>
      <c r="BR12770" s="7"/>
      <c r="BS12770" s="7"/>
      <c r="BT12770" s="7"/>
      <c r="BU12770" s="7"/>
      <c r="BV12770" s="7"/>
      <c r="BW12770" s="7"/>
    </row>
    <row r="12771" spans="43:75" x14ac:dyDescent="0.2">
      <c r="AQ12771" s="7"/>
      <c r="AR12771" s="7"/>
      <c r="AS12771" s="7"/>
      <c r="AT12771" s="7"/>
      <c r="AU12771" s="7"/>
      <c r="AV12771" s="234"/>
      <c r="AX12771" s="7"/>
      <c r="AY12771" s="7"/>
      <c r="AZ12771" s="7"/>
      <c r="BA12771" s="7"/>
      <c r="BB12771" s="7"/>
      <c r="BC12771" s="7"/>
      <c r="BD12771" s="7"/>
      <c r="BG12771" s="7"/>
      <c r="BH12771" s="7"/>
      <c r="BI12771" s="7"/>
      <c r="BJ12771" s="7"/>
      <c r="BK12771" s="7"/>
      <c r="BL12771" s="7"/>
      <c r="BM12771" s="7"/>
      <c r="BP12771" s="7"/>
      <c r="BQ12771" s="7"/>
      <c r="BR12771" s="7"/>
      <c r="BS12771" s="7"/>
      <c r="BT12771" s="7"/>
      <c r="BU12771" s="7"/>
      <c r="BV12771" s="7"/>
      <c r="BW12771" s="7"/>
    </row>
    <row r="12772" spans="43:75" x14ac:dyDescent="0.2">
      <c r="AQ12772" s="7"/>
      <c r="AR12772" s="7"/>
      <c r="AS12772" s="7"/>
      <c r="AT12772" s="7"/>
      <c r="AU12772" s="7"/>
      <c r="AV12772" s="234"/>
      <c r="AX12772" s="7"/>
      <c r="AY12772" s="7"/>
      <c r="AZ12772" s="7"/>
      <c r="BA12772" s="7"/>
      <c r="BB12772" s="7"/>
      <c r="BC12772" s="7"/>
      <c r="BD12772" s="7"/>
      <c r="BG12772" s="7"/>
      <c r="BH12772" s="7"/>
      <c r="BI12772" s="7"/>
      <c r="BJ12772" s="7"/>
      <c r="BK12772" s="7"/>
      <c r="BL12772" s="7"/>
      <c r="BM12772" s="7"/>
      <c r="BP12772" s="7"/>
      <c r="BQ12772" s="7"/>
      <c r="BR12772" s="7"/>
      <c r="BS12772" s="7"/>
      <c r="BT12772" s="7"/>
      <c r="BU12772" s="7"/>
      <c r="BV12772" s="7"/>
      <c r="BW12772" s="7"/>
    </row>
    <row r="12773" spans="43:75" x14ac:dyDescent="0.2">
      <c r="AQ12773" s="7"/>
      <c r="AR12773" s="7"/>
      <c r="AS12773" s="7"/>
      <c r="AT12773" s="7"/>
      <c r="AU12773" s="7"/>
      <c r="AV12773" s="234"/>
      <c r="AX12773" s="7"/>
      <c r="AY12773" s="7"/>
      <c r="AZ12773" s="7"/>
      <c r="BA12773" s="7"/>
      <c r="BB12773" s="7"/>
      <c r="BC12773" s="7"/>
      <c r="BD12773" s="7"/>
      <c r="BG12773" s="7"/>
      <c r="BH12773" s="7"/>
      <c r="BI12773" s="7"/>
      <c r="BJ12773" s="7"/>
      <c r="BK12773" s="7"/>
      <c r="BL12773" s="7"/>
      <c r="BM12773" s="7"/>
      <c r="BP12773" s="7"/>
      <c r="BQ12773" s="7"/>
      <c r="BR12773" s="7"/>
      <c r="BS12773" s="7"/>
      <c r="BT12773" s="7"/>
      <c r="BU12773" s="7"/>
      <c r="BV12773" s="7"/>
      <c r="BW12773" s="7"/>
    </row>
    <row r="12774" spans="43:75" x14ac:dyDescent="0.2">
      <c r="AQ12774" s="7"/>
      <c r="AR12774" s="7"/>
      <c r="AS12774" s="7"/>
      <c r="AT12774" s="7"/>
      <c r="AU12774" s="7"/>
      <c r="AV12774" s="234"/>
      <c r="AX12774" s="7"/>
      <c r="AY12774" s="7"/>
      <c r="AZ12774" s="7"/>
      <c r="BA12774" s="7"/>
      <c r="BB12774" s="7"/>
      <c r="BC12774" s="7"/>
      <c r="BD12774" s="7"/>
      <c r="BG12774" s="7"/>
      <c r="BH12774" s="7"/>
      <c r="BI12774" s="7"/>
      <c r="BJ12774" s="7"/>
      <c r="BK12774" s="7"/>
      <c r="BL12774" s="7"/>
      <c r="BM12774" s="7"/>
      <c r="BP12774" s="7"/>
      <c r="BQ12774" s="7"/>
      <c r="BR12774" s="7"/>
      <c r="BS12774" s="7"/>
      <c r="BT12774" s="7"/>
      <c r="BU12774" s="7"/>
      <c r="BV12774" s="7"/>
      <c r="BW12774" s="7"/>
    </row>
    <row r="12775" spans="43:75" x14ac:dyDescent="0.2">
      <c r="AQ12775" s="7"/>
      <c r="AR12775" s="7"/>
      <c r="AS12775" s="7"/>
      <c r="AT12775" s="7"/>
      <c r="AU12775" s="7"/>
      <c r="AV12775" s="234"/>
      <c r="AX12775" s="7"/>
      <c r="AY12775" s="7"/>
      <c r="AZ12775" s="7"/>
      <c r="BA12775" s="7"/>
      <c r="BB12775" s="7"/>
      <c r="BC12775" s="7"/>
      <c r="BD12775" s="7"/>
      <c r="BG12775" s="7"/>
      <c r="BH12775" s="7"/>
      <c r="BI12775" s="7"/>
      <c r="BJ12775" s="7"/>
      <c r="BK12775" s="7"/>
      <c r="BL12775" s="7"/>
      <c r="BM12775" s="7"/>
      <c r="BP12775" s="7"/>
      <c r="BQ12775" s="7"/>
      <c r="BR12775" s="7"/>
      <c r="BS12775" s="7"/>
      <c r="BT12775" s="7"/>
      <c r="BU12775" s="7"/>
      <c r="BV12775" s="7"/>
      <c r="BW12775" s="7"/>
    </row>
    <row r="12776" spans="43:75" x14ac:dyDescent="0.2">
      <c r="AQ12776" s="7"/>
      <c r="AR12776" s="7"/>
      <c r="AS12776" s="7"/>
      <c r="AT12776" s="7"/>
      <c r="AU12776" s="7"/>
      <c r="AV12776" s="234"/>
      <c r="AX12776" s="7"/>
      <c r="AY12776" s="7"/>
      <c r="AZ12776" s="7"/>
      <c r="BA12776" s="7"/>
      <c r="BB12776" s="7"/>
      <c r="BC12776" s="7"/>
      <c r="BD12776" s="7"/>
      <c r="BG12776" s="7"/>
      <c r="BH12776" s="7"/>
      <c r="BI12776" s="7"/>
      <c r="BJ12776" s="7"/>
      <c r="BK12776" s="7"/>
      <c r="BL12776" s="7"/>
      <c r="BM12776" s="7"/>
      <c r="BP12776" s="7"/>
      <c r="BQ12776" s="7"/>
      <c r="BR12776" s="7"/>
      <c r="BS12776" s="7"/>
      <c r="BT12776" s="7"/>
      <c r="BU12776" s="7"/>
      <c r="BV12776" s="7"/>
      <c r="BW12776" s="7"/>
    </row>
    <row r="12777" spans="43:75" x14ac:dyDescent="0.2">
      <c r="AQ12777" s="7"/>
      <c r="AR12777" s="7"/>
      <c r="AS12777" s="7"/>
      <c r="AT12777" s="7"/>
      <c r="AU12777" s="7"/>
      <c r="AV12777" s="234"/>
      <c r="AX12777" s="7"/>
      <c r="AY12777" s="7"/>
      <c r="AZ12777" s="7"/>
      <c r="BA12777" s="7"/>
      <c r="BB12777" s="7"/>
      <c r="BC12777" s="7"/>
      <c r="BD12777" s="7"/>
      <c r="BG12777" s="7"/>
      <c r="BH12777" s="7"/>
      <c r="BI12777" s="7"/>
      <c r="BJ12777" s="7"/>
      <c r="BK12777" s="7"/>
      <c r="BL12777" s="7"/>
      <c r="BM12777" s="7"/>
      <c r="BP12777" s="7"/>
      <c r="BQ12777" s="7"/>
      <c r="BR12777" s="7"/>
      <c r="BS12777" s="7"/>
      <c r="BT12777" s="7"/>
      <c r="BU12777" s="7"/>
      <c r="BV12777" s="7"/>
      <c r="BW12777" s="7"/>
    </row>
    <row r="12778" spans="43:75" x14ac:dyDescent="0.2">
      <c r="AQ12778" s="7"/>
      <c r="AR12778" s="7"/>
      <c r="AS12778" s="7"/>
      <c r="AT12778" s="7"/>
      <c r="AU12778" s="7"/>
      <c r="AV12778" s="234"/>
      <c r="AX12778" s="7"/>
      <c r="AY12778" s="7"/>
      <c r="AZ12778" s="7"/>
      <c r="BA12778" s="7"/>
      <c r="BB12778" s="7"/>
      <c r="BC12778" s="7"/>
      <c r="BD12778" s="7"/>
      <c r="BG12778" s="7"/>
      <c r="BH12778" s="7"/>
      <c r="BI12778" s="7"/>
      <c r="BJ12778" s="7"/>
      <c r="BK12778" s="7"/>
      <c r="BL12778" s="7"/>
      <c r="BM12778" s="7"/>
      <c r="BP12778" s="7"/>
      <c r="BQ12778" s="7"/>
      <c r="BR12778" s="7"/>
      <c r="BS12778" s="7"/>
      <c r="BT12778" s="7"/>
      <c r="BU12778" s="7"/>
      <c r="BV12778" s="7"/>
      <c r="BW12778" s="7"/>
    </row>
    <row r="12779" spans="43:75" x14ac:dyDescent="0.2">
      <c r="AQ12779" s="7"/>
      <c r="AR12779" s="7"/>
      <c r="AS12779" s="7"/>
      <c r="AT12779" s="7"/>
      <c r="AU12779" s="7"/>
      <c r="AV12779" s="234"/>
      <c r="AX12779" s="7"/>
      <c r="AY12779" s="7"/>
      <c r="AZ12779" s="7"/>
      <c r="BA12779" s="7"/>
      <c r="BB12779" s="7"/>
      <c r="BC12779" s="7"/>
      <c r="BD12779" s="7"/>
      <c r="BG12779" s="7"/>
      <c r="BH12779" s="7"/>
      <c r="BI12779" s="7"/>
      <c r="BJ12779" s="7"/>
      <c r="BK12779" s="7"/>
      <c r="BL12779" s="7"/>
      <c r="BM12779" s="7"/>
      <c r="BP12779" s="7"/>
      <c r="BQ12779" s="7"/>
      <c r="BR12779" s="7"/>
      <c r="BS12779" s="7"/>
      <c r="BT12779" s="7"/>
      <c r="BU12779" s="7"/>
      <c r="BV12779" s="7"/>
      <c r="BW12779" s="7"/>
    </row>
    <row r="12780" spans="43:75" x14ac:dyDescent="0.2">
      <c r="AQ12780" s="7"/>
      <c r="AR12780" s="7"/>
      <c r="AS12780" s="7"/>
      <c r="AT12780" s="7"/>
      <c r="AU12780" s="7"/>
      <c r="AV12780" s="234"/>
      <c r="AX12780" s="7"/>
      <c r="AY12780" s="7"/>
      <c r="AZ12780" s="7"/>
      <c r="BA12780" s="7"/>
      <c r="BB12780" s="7"/>
      <c r="BC12780" s="7"/>
      <c r="BD12780" s="7"/>
      <c r="BG12780" s="7"/>
      <c r="BH12780" s="7"/>
      <c r="BI12780" s="7"/>
      <c r="BJ12780" s="7"/>
      <c r="BK12780" s="7"/>
      <c r="BL12780" s="7"/>
      <c r="BM12780" s="7"/>
      <c r="BP12780" s="7"/>
      <c r="BQ12780" s="7"/>
      <c r="BR12780" s="7"/>
      <c r="BS12780" s="7"/>
      <c r="BT12780" s="7"/>
      <c r="BU12780" s="7"/>
      <c r="BV12780" s="7"/>
      <c r="BW12780" s="7"/>
    </row>
    <row r="12781" spans="43:75" x14ac:dyDescent="0.2">
      <c r="AQ12781" s="7"/>
      <c r="AR12781" s="7"/>
      <c r="AS12781" s="7"/>
      <c r="AT12781" s="7"/>
      <c r="AU12781" s="7"/>
      <c r="AV12781" s="234"/>
      <c r="AX12781" s="7"/>
      <c r="AY12781" s="7"/>
      <c r="AZ12781" s="7"/>
      <c r="BA12781" s="7"/>
      <c r="BB12781" s="7"/>
      <c r="BC12781" s="7"/>
      <c r="BD12781" s="7"/>
      <c r="BG12781" s="7"/>
      <c r="BH12781" s="7"/>
      <c r="BI12781" s="7"/>
      <c r="BJ12781" s="7"/>
      <c r="BK12781" s="7"/>
      <c r="BL12781" s="7"/>
      <c r="BM12781" s="7"/>
      <c r="BP12781" s="7"/>
      <c r="BQ12781" s="7"/>
      <c r="BR12781" s="7"/>
      <c r="BS12781" s="7"/>
      <c r="BT12781" s="7"/>
      <c r="BU12781" s="7"/>
      <c r="BV12781" s="7"/>
      <c r="BW12781" s="7"/>
    </row>
    <row r="12782" spans="43:75" x14ac:dyDescent="0.2">
      <c r="AQ12782" s="7"/>
      <c r="AR12782" s="7"/>
      <c r="AS12782" s="7"/>
      <c r="AT12782" s="7"/>
      <c r="AU12782" s="7"/>
      <c r="AV12782" s="234"/>
      <c r="AX12782" s="7"/>
      <c r="AY12782" s="7"/>
      <c r="AZ12782" s="7"/>
      <c r="BA12782" s="7"/>
      <c r="BB12782" s="7"/>
      <c r="BC12782" s="7"/>
      <c r="BD12782" s="7"/>
      <c r="BG12782" s="7"/>
      <c r="BH12782" s="7"/>
      <c r="BI12782" s="7"/>
      <c r="BJ12782" s="7"/>
      <c r="BK12782" s="7"/>
      <c r="BL12782" s="7"/>
      <c r="BM12782" s="7"/>
      <c r="BP12782" s="7"/>
      <c r="BQ12782" s="7"/>
      <c r="BR12782" s="7"/>
      <c r="BS12782" s="7"/>
      <c r="BT12782" s="7"/>
      <c r="BU12782" s="7"/>
      <c r="BV12782" s="7"/>
      <c r="BW12782" s="7"/>
    </row>
    <row r="12783" spans="43:75" x14ac:dyDescent="0.2">
      <c r="AQ12783" s="7"/>
      <c r="AR12783" s="7"/>
      <c r="AS12783" s="7"/>
      <c r="AT12783" s="7"/>
      <c r="AU12783" s="7"/>
      <c r="AV12783" s="234"/>
      <c r="AX12783" s="7"/>
      <c r="AY12783" s="7"/>
      <c r="AZ12783" s="7"/>
      <c r="BA12783" s="7"/>
      <c r="BB12783" s="7"/>
      <c r="BC12783" s="7"/>
      <c r="BD12783" s="7"/>
      <c r="BG12783" s="7"/>
      <c r="BH12783" s="7"/>
      <c r="BI12783" s="7"/>
      <c r="BJ12783" s="7"/>
      <c r="BK12783" s="7"/>
      <c r="BL12783" s="7"/>
      <c r="BM12783" s="7"/>
      <c r="BP12783" s="7"/>
      <c r="BQ12783" s="7"/>
      <c r="BR12783" s="7"/>
      <c r="BS12783" s="7"/>
      <c r="BT12783" s="7"/>
      <c r="BU12783" s="7"/>
      <c r="BV12783" s="7"/>
      <c r="BW12783" s="7"/>
    </row>
    <row r="12784" spans="43:75" x14ac:dyDescent="0.2">
      <c r="AQ12784" s="7"/>
      <c r="AR12784" s="7"/>
      <c r="AS12784" s="7"/>
      <c r="AT12784" s="7"/>
      <c r="AU12784" s="7"/>
      <c r="AV12784" s="234"/>
      <c r="AX12784" s="7"/>
      <c r="AY12784" s="7"/>
      <c r="AZ12784" s="7"/>
      <c r="BA12784" s="7"/>
      <c r="BB12784" s="7"/>
      <c r="BC12784" s="7"/>
      <c r="BD12784" s="7"/>
      <c r="BG12784" s="7"/>
      <c r="BH12784" s="7"/>
      <c r="BI12784" s="7"/>
      <c r="BJ12784" s="7"/>
      <c r="BK12784" s="7"/>
      <c r="BL12784" s="7"/>
      <c r="BM12784" s="7"/>
      <c r="BP12784" s="7"/>
      <c r="BQ12784" s="7"/>
      <c r="BR12784" s="7"/>
      <c r="BS12784" s="7"/>
      <c r="BT12784" s="7"/>
      <c r="BU12784" s="7"/>
      <c r="BV12784" s="7"/>
      <c r="BW12784" s="7"/>
    </row>
    <row r="12785" spans="43:75" x14ac:dyDescent="0.2">
      <c r="AQ12785" s="7"/>
      <c r="AR12785" s="7"/>
      <c r="AS12785" s="7"/>
      <c r="AT12785" s="7"/>
      <c r="AU12785" s="7"/>
      <c r="AV12785" s="234"/>
      <c r="AX12785" s="7"/>
      <c r="AY12785" s="7"/>
      <c r="AZ12785" s="7"/>
      <c r="BA12785" s="7"/>
      <c r="BB12785" s="7"/>
      <c r="BC12785" s="7"/>
      <c r="BD12785" s="7"/>
      <c r="BG12785" s="7"/>
      <c r="BH12785" s="7"/>
      <c r="BI12785" s="7"/>
      <c r="BJ12785" s="7"/>
      <c r="BK12785" s="7"/>
      <c r="BL12785" s="7"/>
      <c r="BM12785" s="7"/>
      <c r="BP12785" s="7"/>
      <c r="BQ12785" s="7"/>
      <c r="BR12785" s="7"/>
      <c r="BS12785" s="7"/>
      <c r="BT12785" s="7"/>
      <c r="BU12785" s="7"/>
      <c r="BV12785" s="7"/>
      <c r="BW12785" s="7"/>
    </row>
    <row r="12786" spans="43:75" x14ac:dyDescent="0.2">
      <c r="AQ12786" s="7"/>
      <c r="AR12786" s="7"/>
      <c r="AS12786" s="7"/>
      <c r="AT12786" s="7"/>
      <c r="AU12786" s="7"/>
      <c r="AV12786" s="234"/>
      <c r="AX12786" s="7"/>
      <c r="AY12786" s="7"/>
      <c r="AZ12786" s="7"/>
      <c r="BA12786" s="7"/>
      <c r="BB12786" s="7"/>
      <c r="BC12786" s="7"/>
      <c r="BD12786" s="7"/>
      <c r="BG12786" s="7"/>
      <c r="BH12786" s="7"/>
      <c r="BI12786" s="7"/>
      <c r="BJ12786" s="7"/>
      <c r="BK12786" s="7"/>
      <c r="BL12786" s="7"/>
      <c r="BM12786" s="7"/>
      <c r="BP12786" s="7"/>
      <c r="BQ12786" s="7"/>
      <c r="BR12786" s="7"/>
      <c r="BS12786" s="7"/>
      <c r="BT12786" s="7"/>
      <c r="BU12786" s="7"/>
      <c r="BV12786" s="7"/>
      <c r="BW12786" s="7"/>
    </row>
    <row r="12787" spans="43:75" x14ac:dyDescent="0.2">
      <c r="AQ12787" s="7"/>
      <c r="AR12787" s="7"/>
      <c r="AS12787" s="7"/>
      <c r="AT12787" s="7"/>
      <c r="AU12787" s="7"/>
      <c r="AV12787" s="234"/>
      <c r="AX12787" s="7"/>
      <c r="AY12787" s="7"/>
      <c r="AZ12787" s="7"/>
      <c r="BA12787" s="7"/>
      <c r="BB12787" s="7"/>
      <c r="BC12787" s="7"/>
      <c r="BD12787" s="7"/>
      <c r="BG12787" s="7"/>
      <c r="BH12787" s="7"/>
      <c r="BI12787" s="7"/>
      <c r="BJ12787" s="7"/>
      <c r="BK12787" s="7"/>
      <c r="BL12787" s="7"/>
      <c r="BM12787" s="7"/>
      <c r="BP12787" s="7"/>
      <c r="BQ12787" s="7"/>
      <c r="BR12787" s="7"/>
      <c r="BS12787" s="7"/>
      <c r="BT12787" s="7"/>
      <c r="BU12787" s="7"/>
      <c r="BV12787" s="7"/>
      <c r="BW12787" s="7"/>
    </row>
    <row r="12788" spans="43:75" x14ac:dyDescent="0.2">
      <c r="AQ12788" s="7"/>
      <c r="AR12788" s="7"/>
      <c r="AS12788" s="7"/>
      <c r="AT12788" s="7"/>
      <c r="AU12788" s="7"/>
      <c r="AV12788" s="234"/>
      <c r="AX12788" s="7"/>
      <c r="AY12788" s="7"/>
      <c r="AZ12788" s="7"/>
      <c r="BA12788" s="7"/>
      <c r="BB12788" s="7"/>
      <c r="BC12788" s="7"/>
      <c r="BD12788" s="7"/>
      <c r="BG12788" s="7"/>
      <c r="BH12788" s="7"/>
      <c r="BI12788" s="7"/>
      <c r="BJ12788" s="7"/>
      <c r="BK12788" s="7"/>
      <c r="BL12788" s="7"/>
      <c r="BM12788" s="7"/>
      <c r="BP12788" s="7"/>
      <c r="BQ12788" s="7"/>
      <c r="BR12788" s="7"/>
      <c r="BS12788" s="7"/>
      <c r="BT12788" s="7"/>
      <c r="BU12788" s="7"/>
      <c r="BV12788" s="7"/>
      <c r="BW12788" s="7"/>
    </row>
    <row r="12789" spans="43:75" x14ac:dyDescent="0.2">
      <c r="AQ12789" s="7"/>
      <c r="AR12789" s="7"/>
      <c r="AS12789" s="7"/>
      <c r="AT12789" s="7"/>
      <c r="AU12789" s="7"/>
      <c r="AV12789" s="234"/>
      <c r="AX12789" s="7"/>
      <c r="AY12789" s="7"/>
      <c r="AZ12789" s="7"/>
      <c r="BA12789" s="7"/>
      <c r="BB12789" s="7"/>
      <c r="BC12789" s="7"/>
      <c r="BD12789" s="7"/>
      <c r="BG12789" s="7"/>
      <c r="BH12789" s="7"/>
      <c r="BI12789" s="7"/>
      <c r="BJ12789" s="7"/>
      <c r="BK12789" s="7"/>
      <c r="BL12789" s="7"/>
      <c r="BM12789" s="7"/>
      <c r="BP12789" s="7"/>
      <c r="BQ12789" s="7"/>
      <c r="BR12789" s="7"/>
      <c r="BS12789" s="7"/>
      <c r="BT12789" s="7"/>
      <c r="BU12789" s="7"/>
      <c r="BV12789" s="7"/>
      <c r="BW12789" s="7"/>
    </row>
    <row r="12790" spans="43:75" x14ac:dyDescent="0.2">
      <c r="AQ12790" s="7"/>
      <c r="AR12790" s="7"/>
      <c r="AS12790" s="7"/>
      <c r="AT12790" s="7"/>
      <c r="AU12790" s="7"/>
      <c r="AV12790" s="234"/>
      <c r="AX12790" s="7"/>
      <c r="AY12790" s="7"/>
      <c r="AZ12790" s="7"/>
      <c r="BA12790" s="7"/>
      <c r="BB12790" s="7"/>
      <c r="BC12790" s="7"/>
      <c r="BD12790" s="7"/>
      <c r="BG12790" s="7"/>
      <c r="BH12790" s="7"/>
      <c r="BI12790" s="7"/>
      <c r="BJ12790" s="7"/>
      <c r="BK12790" s="7"/>
      <c r="BL12790" s="7"/>
      <c r="BM12790" s="7"/>
      <c r="BP12790" s="7"/>
      <c r="BQ12790" s="7"/>
      <c r="BR12790" s="7"/>
      <c r="BS12790" s="7"/>
      <c r="BT12790" s="7"/>
      <c r="BU12790" s="7"/>
      <c r="BV12790" s="7"/>
      <c r="BW12790" s="7"/>
    </row>
    <row r="12791" spans="43:75" x14ac:dyDescent="0.2">
      <c r="AQ12791" s="7"/>
      <c r="AR12791" s="7"/>
      <c r="AS12791" s="7"/>
      <c r="AT12791" s="7"/>
      <c r="AU12791" s="7"/>
      <c r="AV12791" s="234"/>
      <c r="AX12791" s="7"/>
      <c r="AY12791" s="7"/>
      <c r="AZ12791" s="7"/>
      <c r="BA12791" s="7"/>
      <c r="BB12791" s="7"/>
      <c r="BC12791" s="7"/>
      <c r="BD12791" s="7"/>
      <c r="BG12791" s="7"/>
      <c r="BH12791" s="7"/>
      <c r="BI12791" s="7"/>
      <c r="BJ12791" s="7"/>
      <c r="BK12791" s="7"/>
      <c r="BL12791" s="7"/>
      <c r="BM12791" s="7"/>
      <c r="BP12791" s="7"/>
      <c r="BQ12791" s="7"/>
      <c r="BR12791" s="7"/>
      <c r="BS12791" s="7"/>
      <c r="BT12791" s="7"/>
      <c r="BU12791" s="7"/>
      <c r="BV12791" s="7"/>
      <c r="BW12791" s="7"/>
    </row>
    <row r="12792" spans="43:75" x14ac:dyDescent="0.2">
      <c r="AQ12792" s="7"/>
      <c r="AR12792" s="7"/>
      <c r="AS12792" s="7"/>
      <c r="AT12792" s="7"/>
      <c r="AU12792" s="7"/>
      <c r="AV12792" s="234"/>
      <c r="AX12792" s="7"/>
      <c r="AY12792" s="7"/>
      <c r="AZ12792" s="7"/>
      <c r="BA12792" s="7"/>
      <c r="BB12792" s="7"/>
      <c r="BC12792" s="7"/>
      <c r="BD12792" s="7"/>
      <c r="BG12792" s="7"/>
      <c r="BH12792" s="7"/>
      <c r="BI12792" s="7"/>
      <c r="BJ12792" s="7"/>
      <c r="BK12792" s="7"/>
      <c r="BL12792" s="7"/>
      <c r="BM12792" s="7"/>
      <c r="BP12792" s="7"/>
      <c r="BQ12792" s="7"/>
      <c r="BR12792" s="7"/>
      <c r="BS12792" s="7"/>
      <c r="BT12792" s="7"/>
      <c r="BU12792" s="7"/>
      <c r="BV12792" s="7"/>
      <c r="BW12792" s="7"/>
    </row>
    <row r="12793" spans="43:75" x14ac:dyDescent="0.2">
      <c r="AQ12793" s="7"/>
      <c r="AR12793" s="7"/>
      <c r="AS12793" s="7"/>
      <c r="AT12793" s="7"/>
      <c r="AU12793" s="7"/>
      <c r="AV12793" s="234"/>
      <c r="AX12793" s="7"/>
      <c r="AY12793" s="7"/>
      <c r="AZ12793" s="7"/>
      <c r="BA12793" s="7"/>
      <c r="BB12793" s="7"/>
      <c r="BC12793" s="7"/>
      <c r="BD12793" s="7"/>
      <c r="BG12793" s="7"/>
      <c r="BH12793" s="7"/>
      <c r="BI12793" s="7"/>
      <c r="BJ12793" s="7"/>
      <c r="BK12793" s="7"/>
      <c r="BL12793" s="7"/>
      <c r="BM12793" s="7"/>
      <c r="BP12793" s="7"/>
      <c r="BQ12793" s="7"/>
      <c r="BR12793" s="7"/>
      <c r="BS12793" s="7"/>
      <c r="BT12793" s="7"/>
      <c r="BU12793" s="7"/>
      <c r="BV12793" s="7"/>
      <c r="BW12793" s="7"/>
    </row>
    <row r="12794" spans="43:75" x14ac:dyDescent="0.2">
      <c r="AQ12794" s="7"/>
      <c r="AR12794" s="7"/>
      <c r="AS12794" s="7"/>
      <c r="AT12794" s="7"/>
      <c r="AU12794" s="7"/>
      <c r="AV12794" s="234"/>
      <c r="AX12794" s="7"/>
      <c r="AY12794" s="7"/>
      <c r="AZ12794" s="7"/>
      <c r="BA12794" s="7"/>
      <c r="BB12794" s="7"/>
      <c r="BC12794" s="7"/>
      <c r="BD12794" s="7"/>
      <c r="BG12794" s="7"/>
      <c r="BH12794" s="7"/>
      <c r="BI12794" s="7"/>
      <c r="BJ12794" s="7"/>
      <c r="BK12794" s="7"/>
      <c r="BL12794" s="7"/>
      <c r="BM12794" s="7"/>
      <c r="BP12794" s="7"/>
      <c r="BQ12794" s="7"/>
      <c r="BR12794" s="7"/>
      <c r="BS12794" s="7"/>
      <c r="BT12794" s="7"/>
      <c r="BU12794" s="7"/>
      <c r="BV12794" s="7"/>
      <c r="BW12794" s="7"/>
    </row>
    <row r="12795" spans="43:75" x14ac:dyDescent="0.2">
      <c r="AQ12795" s="7"/>
      <c r="AR12795" s="7"/>
      <c r="AS12795" s="7"/>
      <c r="AT12795" s="7"/>
      <c r="AU12795" s="7"/>
      <c r="AV12795" s="234"/>
      <c r="AX12795" s="7"/>
      <c r="AY12795" s="7"/>
      <c r="AZ12795" s="7"/>
      <c r="BA12795" s="7"/>
      <c r="BB12795" s="7"/>
      <c r="BC12795" s="7"/>
      <c r="BD12795" s="7"/>
      <c r="BG12795" s="7"/>
      <c r="BH12795" s="7"/>
      <c r="BI12795" s="7"/>
      <c r="BJ12795" s="7"/>
      <c r="BK12795" s="7"/>
      <c r="BL12795" s="7"/>
      <c r="BM12795" s="7"/>
      <c r="BP12795" s="7"/>
      <c r="BQ12795" s="7"/>
      <c r="BR12795" s="7"/>
      <c r="BS12795" s="7"/>
      <c r="BT12795" s="7"/>
      <c r="BU12795" s="7"/>
      <c r="BV12795" s="7"/>
      <c r="BW12795" s="7"/>
    </row>
    <row r="12796" spans="43:75" x14ac:dyDescent="0.2">
      <c r="AQ12796" s="7"/>
      <c r="AR12796" s="7"/>
      <c r="AS12796" s="7"/>
      <c r="AT12796" s="7"/>
      <c r="AU12796" s="7"/>
      <c r="AV12796" s="234"/>
      <c r="AX12796" s="7"/>
      <c r="AY12796" s="7"/>
      <c r="AZ12796" s="7"/>
      <c r="BA12796" s="7"/>
      <c r="BB12796" s="7"/>
      <c r="BC12796" s="7"/>
      <c r="BD12796" s="7"/>
      <c r="BG12796" s="7"/>
      <c r="BH12796" s="7"/>
      <c r="BI12796" s="7"/>
      <c r="BJ12796" s="7"/>
      <c r="BK12796" s="7"/>
      <c r="BL12796" s="7"/>
      <c r="BM12796" s="7"/>
      <c r="BP12796" s="7"/>
      <c r="BQ12796" s="7"/>
      <c r="BR12796" s="7"/>
      <c r="BS12796" s="7"/>
      <c r="BT12796" s="7"/>
      <c r="BU12796" s="7"/>
      <c r="BV12796" s="7"/>
      <c r="BW12796" s="7"/>
    </row>
    <row r="12797" spans="43:75" x14ac:dyDescent="0.2">
      <c r="AQ12797" s="7"/>
      <c r="AR12797" s="7"/>
      <c r="AS12797" s="7"/>
      <c r="AT12797" s="7"/>
      <c r="AU12797" s="7"/>
      <c r="AV12797" s="234"/>
      <c r="AX12797" s="7"/>
      <c r="AY12797" s="7"/>
      <c r="AZ12797" s="7"/>
      <c r="BA12797" s="7"/>
      <c r="BB12797" s="7"/>
      <c r="BC12797" s="7"/>
      <c r="BD12797" s="7"/>
      <c r="BG12797" s="7"/>
      <c r="BH12797" s="7"/>
      <c r="BI12797" s="7"/>
      <c r="BJ12797" s="7"/>
      <c r="BK12797" s="7"/>
      <c r="BL12797" s="7"/>
      <c r="BM12797" s="7"/>
      <c r="BP12797" s="7"/>
      <c r="BQ12797" s="7"/>
      <c r="BR12797" s="7"/>
      <c r="BS12797" s="7"/>
      <c r="BT12797" s="7"/>
      <c r="BU12797" s="7"/>
      <c r="BV12797" s="7"/>
      <c r="BW12797" s="7"/>
    </row>
    <row r="12798" spans="43:75" x14ac:dyDescent="0.2">
      <c r="AQ12798" s="7"/>
      <c r="AR12798" s="7"/>
      <c r="AS12798" s="7"/>
      <c r="AT12798" s="7"/>
      <c r="AU12798" s="7"/>
      <c r="AV12798" s="234"/>
      <c r="AX12798" s="7"/>
      <c r="AY12798" s="7"/>
      <c r="AZ12798" s="7"/>
      <c r="BA12798" s="7"/>
      <c r="BB12798" s="7"/>
      <c r="BC12798" s="7"/>
      <c r="BD12798" s="7"/>
      <c r="BG12798" s="7"/>
      <c r="BH12798" s="7"/>
      <c r="BI12798" s="7"/>
      <c r="BJ12798" s="7"/>
      <c r="BK12798" s="7"/>
      <c r="BL12798" s="7"/>
      <c r="BM12798" s="7"/>
      <c r="BP12798" s="7"/>
      <c r="BQ12798" s="7"/>
      <c r="BR12798" s="7"/>
      <c r="BS12798" s="7"/>
      <c r="BT12798" s="7"/>
      <c r="BU12798" s="7"/>
      <c r="BV12798" s="7"/>
      <c r="BW12798" s="7"/>
    </row>
    <row r="12799" spans="43:75" x14ac:dyDescent="0.2">
      <c r="AQ12799" s="7"/>
      <c r="AR12799" s="7"/>
      <c r="AS12799" s="7"/>
      <c r="AT12799" s="7"/>
      <c r="AU12799" s="7"/>
      <c r="AV12799" s="234"/>
      <c r="AX12799" s="7"/>
      <c r="AY12799" s="7"/>
      <c r="AZ12799" s="7"/>
      <c r="BA12799" s="7"/>
      <c r="BB12799" s="7"/>
      <c r="BC12799" s="7"/>
      <c r="BD12799" s="7"/>
      <c r="BG12799" s="7"/>
      <c r="BH12799" s="7"/>
      <c r="BI12799" s="7"/>
      <c r="BJ12799" s="7"/>
      <c r="BK12799" s="7"/>
      <c r="BL12799" s="7"/>
      <c r="BM12799" s="7"/>
      <c r="BP12799" s="7"/>
      <c r="BQ12799" s="7"/>
      <c r="BR12799" s="7"/>
      <c r="BS12799" s="7"/>
      <c r="BT12799" s="7"/>
      <c r="BU12799" s="7"/>
      <c r="BV12799" s="7"/>
      <c r="BW12799" s="7"/>
    </row>
    <row r="12800" spans="43:75" x14ac:dyDescent="0.2">
      <c r="AQ12800" s="7"/>
      <c r="AR12800" s="7"/>
      <c r="AS12800" s="7"/>
      <c r="AT12800" s="7"/>
      <c r="AU12800" s="7"/>
      <c r="AV12800" s="234"/>
      <c r="AX12800" s="7"/>
      <c r="AY12800" s="7"/>
      <c r="AZ12800" s="7"/>
      <c r="BA12800" s="7"/>
      <c r="BB12800" s="7"/>
      <c r="BC12800" s="7"/>
      <c r="BD12800" s="7"/>
      <c r="BG12800" s="7"/>
      <c r="BH12800" s="7"/>
      <c r="BI12800" s="7"/>
      <c r="BJ12800" s="7"/>
      <c r="BK12800" s="7"/>
      <c r="BL12800" s="7"/>
      <c r="BM12800" s="7"/>
      <c r="BP12800" s="7"/>
      <c r="BQ12800" s="7"/>
      <c r="BR12800" s="7"/>
      <c r="BS12800" s="7"/>
      <c r="BT12800" s="7"/>
      <c r="BU12800" s="7"/>
      <c r="BV12800" s="7"/>
      <c r="BW12800" s="7"/>
    </row>
    <row r="12801" spans="43:75" x14ac:dyDescent="0.2">
      <c r="AQ12801" s="7"/>
      <c r="AR12801" s="7"/>
      <c r="AS12801" s="7"/>
      <c r="AT12801" s="7"/>
      <c r="AU12801" s="7"/>
      <c r="AV12801" s="234"/>
      <c r="AX12801" s="7"/>
      <c r="AY12801" s="7"/>
      <c r="AZ12801" s="7"/>
      <c r="BA12801" s="7"/>
      <c r="BB12801" s="7"/>
      <c r="BC12801" s="7"/>
      <c r="BD12801" s="7"/>
      <c r="BG12801" s="7"/>
      <c r="BH12801" s="7"/>
      <c r="BI12801" s="7"/>
      <c r="BJ12801" s="7"/>
      <c r="BK12801" s="7"/>
      <c r="BL12801" s="7"/>
      <c r="BM12801" s="7"/>
      <c r="BP12801" s="7"/>
      <c r="BQ12801" s="7"/>
      <c r="BR12801" s="7"/>
      <c r="BS12801" s="7"/>
      <c r="BT12801" s="7"/>
      <c r="BU12801" s="7"/>
      <c r="BV12801" s="7"/>
      <c r="BW12801" s="7"/>
    </row>
    <row r="12802" spans="43:75" x14ac:dyDescent="0.2">
      <c r="AQ12802" s="7"/>
      <c r="AR12802" s="7"/>
      <c r="AS12802" s="7"/>
      <c r="AT12802" s="7"/>
      <c r="AU12802" s="7"/>
      <c r="AV12802" s="234"/>
      <c r="AX12802" s="7"/>
      <c r="AY12802" s="7"/>
      <c r="AZ12802" s="7"/>
      <c r="BA12802" s="7"/>
      <c r="BB12802" s="7"/>
      <c r="BC12802" s="7"/>
      <c r="BD12802" s="7"/>
      <c r="BG12802" s="7"/>
      <c r="BH12802" s="7"/>
      <c r="BI12802" s="7"/>
      <c r="BJ12802" s="7"/>
      <c r="BK12802" s="7"/>
      <c r="BL12802" s="7"/>
      <c r="BM12802" s="7"/>
      <c r="BP12802" s="7"/>
      <c r="BQ12802" s="7"/>
      <c r="BR12802" s="7"/>
      <c r="BS12802" s="7"/>
      <c r="BT12802" s="7"/>
      <c r="BU12802" s="7"/>
      <c r="BV12802" s="7"/>
      <c r="BW12802" s="7"/>
    </row>
    <row r="12803" spans="43:75" x14ac:dyDescent="0.2">
      <c r="AQ12803" s="7"/>
      <c r="AR12803" s="7"/>
      <c r="AS12803" s="7"/>
      <c r="AT12803" s="7"/>
      <c r="AU12803" s="7"/>
      <c r="AV12803" s="234"/>
      <c r="AX12803" s="7"/>
      <c r="AY12803" s="7"/>
      <c r="AZ12803" s="7"/>
      <c r="BA12803" s="7"/>
      <c r="BB12803" s="7"/>
      <c r="BC12803" s="7"/>
      <c r="BD12803" s="7"/>
      <c r="BG12803" s="7"/>
      <c r="BH12803" s="7"/>
      <c r="BI12803" s="7"/>
      <c r="BJ12803" s="7"/>
      <c r="BK12803" s="7"/>
      <c r="BL12803" s="7"/>
      <c r="BM12803" s="7"/>
      <c r="BP12803" s="7"/>
      <c r="BQ12803" s="7"/>
      <c r="BR12803" s="7"/>
      <c r="BS12803" s="7"/>
      <c r="BT12803" s="7"/>
      <c r="BU12803" s="7"/>
      <c r="BV12803" s="7"/>
      <c r="BW12803" s="7"/>
    </row>
    <row r="12804" spans="43:75" x14ac:dyDescent="0.2">
      <c r="AQ12804" s="7"/>
      <c r="AR12804" s="7"/>
      <c r="AS12804" s="7"/>
      <c r="AT12804" s="7"/>
      <c r="AU12804" s="7"/>
      <c r="AV12804" s="234"/>
      <c r="AX12804" s="7"/>
      <c r="AY12804" s="7"/>
      <c r="AZ12804" s="7"/>
      <c r="BA12804" s="7"/>
      <c r="BB12804" s="7"/>
      <c r="BC12804" s="7"/>
      <c r="BD12804" s="7"/>
      <c r="BG12804" s="7"/>
      <c r="BH12804" s="7"/>
      <c r="BI12804" s="7"/>
      <c r="BJ12804" s="7"/>
      <c r="BK12804" s="7"/>
      <c r="BL12804" s="7"/>
      <c r="BM12804" s="7"/>
      <c r="BP12804" s="7"/>
      <c r="BQ12804" s="7"/>
      <c r="BR12804" s="7"/>
      <c r="BS12804" s="7"/>
      <c r="BT12804" s="7"/>
      <c r="BU12804" s="7"/>
      <c r="BV12804" s="7"/>
      <c r="BW12804" s="7"/>
    </row>
    <row r="12805" spans="43:75" x14ac:dyDescent="0.2">
      <c r="AQ12805" s="7"/>
      <c r="AR12805" s="7"/>
      <c r="AS12805" s="7"/>
      <c r="AT12805" s="7"/>
      <c r="AU12805" s="7"/>
      <c r="AV12805" s="234"/>
      <c r="AX12805" s="7"/>
      <c r="AY12805" s="7"/>
      <c r="AZ12805" s="7"/>
      <c r="BA12805" s="7"/>
      <c r="BB12805" s="7"/>
      <c r="BC12805" s="7"/>
      <c r="BD12805" s="7"/>
      <c r="BG12805" s="7"/>
      <c r="BH12805" s="7"/>
      <c r="BI12805" s="7"/>
      <c r="BJ12805" s="7"/>
      <c r="BK12805" s="7"/>
      <c r="BL12805" s="7"/>
      <c r="BM12805" s="7"/>
      <c r="BP12805" s="7"/>
      <c r="BQ12805" s="7"/>
      <c r="BR12805" s="7"/>
      <c r="BS12805" s="7"/>
      <c r="BT12805" s="7"/>
      <c r="BU12805" s="7"/>
      <c r="BV12805" s="7"/>
      <c r="BW12805" s="7"/>
    </row>
    <row r="12806" spans="43:75" x14ac:dyDescent="0.2">
      <c r="AQ12806" s="7"/>
      <c r="AR12806" s="7"/>
      <c r="AS12806" s="7"/>
      <c r="AT12806" s="7"/>
      <c r="AU12806" s="7"/>
      <c r="AV12806" s="234"/>
      <c r="AX12806" s="7"/>
      <c r="AY12806" s="7"/>
      <c r="AZ12806" s="7"/>
      <c r="BA12806" s="7"/>
      <c r="BB12806" s="7"/>
      <c r="BC12806" s="7"/>
      <c r="BD12806" s="7"/>
      <c r="BG12806" s="7"/>
      <c r="BH12806" s="7"/>
      <c r="BI12806" s="7"/>
      <c r="BJ12806" s="7"/>
      <c r="BK12806" s="7"/>
      <c r="BL12806" s="7"/>
      <c r="BM12806" s="7"/>
      <c r="BP12806" s="7"/>
      <c r="BQ12806" s="7"/>
      <c r="BR12806" s="7"/>
      <c r="BS12806" s="7"/>
      <c r="BT12806" s="7"/>
      <c r="BU12806" s="7"/>
      <c r="BV12806" s="7"/>
      <c r="BW12806" s="7"/>
    </row>
    <row r="12807" spans="43:75" x14ac:dyDescent="0.2">
      <c r="AQ12807" s="7"/>
      <c r="AR12807" s="7"/>
      <c r="AS12807" s="7"/>
      <c r="AT12807" s="7"/>
      <c r="AU12807" s="7"/>
      <c r="AV12807" s="234"/>
      <c r="AX12807" s="7"/>
      <c r="AY12807" s="7"/>
      <c r="AZ12807" s="7"/>
      <c r="BA12807" s="7"/>
      <c r="BB12807" s="7"/>
      <c r="BC12807" s="7"/>
      <c r="BD12807" s="7"/>
      <c r="BG12807" s="7"/>
      <c r="BH12807" s="7"/>
      <c r="BI12807" s="7"/>
      <c r="BJ12807" s="7"/>
      <c r="BK12807" s="7"/>
      <c r="BL12807" s="7"/>
      <c r="BM12807" s="7"/>
      <c r="BP12807" s="7"/>
      <c r="BQ12807" s="7"/>
      <c r="BR12807" s="7"/>
      <c r="BS12807" s="7"/>
      <c r="BT12807" s="7"/>
      <c r="BU12807" s="7"/>
      <c r="BV12807" s="7"/>
      <c r="BW12807" s="7"/>
    </row>
    <row r="12808" spans="43:75" x14ac:dyDescent="0.2">
      <c r="AQ12808" s="7"/>
      <c r="AR12808" s="7"/>
      <c r="AS12808" s="7"/>
      <c r="AT12808" s="7"/>
      <c r="AU12808" s="7"/>
      <c r="AV12808" s="234"/>
      <c r="AX12808" s="7"/>
      <c r="AY12808" s="7"/>
      <c r="AZ12808" s="7"/>
      <c r="BA12808" s="7"/>
      <c r="BB12808" s="7"/>
      <c r="BC12808" s="7"/>
      <c r="BD12808" s="7"/>
      <c r="BG12808" s="7"/>
      <c r="BH12808" s="7"/>
      <c r="BI12808" s="7"/>
      <c r="BJ12808" s="7"/>
      <c r="BK12808" s="7"/>
      <c r="BL12808" s="7"/>
      <c r="BM12808" s="7"/>
      <c r="BP12808" s="7"/>
      <c r="BQ12808" s="7"/>
      <c r="BR12808" s="7"/>
      <c r="BS12808" s="7"/>
      <c r="BT12808" s="7"/>
      <c r="BU12808" s="7"/>
      <c r="BV12808" s="7"/>
      <c r="BW12808" s="7"/>
    </row>
    <row r="12809" spans="43:75" x14ac:dyDescent="0.2">
      <c r="AQ12809" s="7"/>
      <c r="AR12809" s="7"/>
      <c r="AS12809" s="7"/>
      <c r="AT12809" s="7"/>
      <c r="AU12809" s="7"/>
      <c r="AV12809" s="234"/>
      <c r="AX12809" s="7"/>
      <c r="AY12809" s="7"/>
      <c r="AZ12809" s="7"/>
      <c r="BA12809" s="7"/>
      <c r="BB12809" s="7"/>
      <c r="BC12809" s="7"/>
      <c r="BD12809" s="7"/>
      <c r="BG12809" s="7"/>
      <c r="BH12809" s="7"/>
      <c r="BI12809" s="7"/>
      <c r="BJ12809" s="7"/>
      <c r="BK12809" s="7"/>
      <c r="BL12809" s="7"/>
      <c r="BM12809" s="7"/>
      <c r="BP12809" s="7"/>
      <c r="BQ12809" s="7"/>
      <c r="BR12809" s="7"/>
      <c r="BS12809" s="7"/>
      <c r="BT12809" s="7"/>
      <c r="BU12809" s="7"/>
      <c r="BV12809" s="7"/>
      <c r="BW12809" s="7"/>
    </row>
    <row r="12810" spans="43:75" x14ac:dyDescent="0.2">
      <c r="AQ12810" s="7"/>
      <c r="AR12810" s="7"/>
      <c r="AS12810" s="7"/>
      <c r="AT12810" s="7"/>
      <c r="AU12810" s="7"/>
      <c r="AV12810" s="234"/>
      <c r="AX12810" s="7"/>
      <c r="AY12810" s="7"/>
      <c r="AZ12810" s="7"/>
      <c r="BA12810" s="7"/>
      <c r="BB12810" s="7"/>
      <c r="BC12810" s="7"/>
      <c r="BD12810" s="7"/>
      <c r="BG12810" s="7"/>
      <c r="BH12810" s="7"/>
      <c r="BI12810" s="7"/>
      <c r="BJ12810" s="7"/>
      <c r="BK12810" s="7"/>
      <c r="BL12810" s="7"/>
      <c r="BM12810" s="7"/>
      <c r="BP12810" s="7"/>
      <c r="BQ12810" s="7"/>
      <c r="BR12810" s="7"/>
      <c r="BS12810" s="7"/>
      <c r="BT12810" s="7"/>
      <c r="BU12810" s="7"/>
      <c r="BV12810" s="7"/>
      <c r="BW12810" s="7"/>
    </row>
    <row r="12811" spans="43:75" x14ac:dyDescent="0.2">
      <c r="AQ12811" s="7"/>
      <c r="AR12811" s="7"/>
      <c r="AS12811" s="7"/>
      <c r="AT12811" s="7"/>
      <c r="AU12811" s="7"/>
      <c r="AV12811" s="234"/>
      <c r="AX12811" s="7"/>
      <c r="AY12811" s="7"/>
      <c r="AZ12811" s="7"/>
      <c r="BA12811" s="7"/>
      <c r="BB12811" s="7"/>
      <c r="BC12811" s="7"/>
      <c r="BD12811" s="7"/>
      <c r="BG12811" s="7"/>
      <c r="BH12811" s="7"/>
      <c r="BI12811" s="7"/>
      <c r="BJ12811" s="7"/>
      <c r="BK12811" s="7"/>
      <c r="BL12811" s="7"/>
      <c r="BM12811" s="7"/>
      <c r="BP12811" s="7"/>
      <c r="BQ12811" s="7"/>
      <c r="BR12811" s="7"/>
      <c r="BS12811" s="7"/>
      <c r="BT12811" s="7"/>
      <c r="BU12811" s="7"/>
      <c r="BV12811" s="7"/>
      <c r="BW12811" s="7"/>
    </row>
    <row r="12812" spans="43:75" x14ac:dyDescent="0.2">
      <c r="AQ12812" s="7"/>
      <c r="AR12812" s="7"/>
      <c r="AS12812" s="7"/>
      <c r="AT12812" s="7"/>
      <c r="AU12812" s="7"/>
      <c r="AV12812" s="234"/>
      <c r="AX12812" s="7"/>
      <c r="AY12812" s="7"/>
      <c r="AZ12812" s="7"/>
      <c r="BA12812" s="7"/>
      <c r="BB12812" s="7"/>
      <c r="BC12812" s="7"/>
      <c r="BD12812" s="7"/>
      <c r="BG12812" s="7"/>
      <c r="BH12812" s="7"/>
      <c r="BI12812" s="7"/>
      <c r="BJ12812" s="7"/>
      <c r="BK12812" s="7"/>
      <c r="BL12812" s="7"/>
      <c r="BM12812" s="7"/>
      <c r="BP12812" s="7"/>
      <c r="BQ12812" s="7"/>
      <c r="BR12812" s="7"/>
      <c r="BS12812" s="7"/>
      <c r="BT12812" s="7"/>
      <c r="BU12812" s="7"/>
      <c r="BV12812" s="7"/>
      <c r="BW12812" s="7"/>
    </row>
    <row r="12813" spans="43:75" x14ac:dyDescent="0.2">
      <c r="AQ12813" s="7"/>
      <c r="AR12813" s="7"/>
      <c r="AS12813" s="7"/>
      <c r="AT12813" s="7"/>
      <c r="AU12813" s="7"/>
      <c r="AV12813" s="234"/>
      <c r="AX12813" s="7"/>
      <c r="AY12813" s="7"/>
      <c r="AZ12813" s="7"/>
      <c r="BA12813" s="7"/>
      <c r="BB12813" s="7"/>
      <c r="BC12813" s="7"/>
      <c r="BD12813" s="7"/>
      <c r="BG12813" s="7"/>
      <c r="BH12813" s="7"/>
      <c r="BI12813" s="7"/>
      <c r="BJ12813" s="7"/>
      <c r="BK12813" s="7"/>
      <c r="BL12813" s="7"/>
      <c r="BM12813" s="7"/>
      <c r="BP12813" s="7"/>
      <c r="BQ12813" s="7"/>
      <c r="BR12813" s="7"/>
      <c r="BS12813" s="7"/>
      <c r="BT12813" s="7"/>
      <c r="BU12813" s="7"/>
      <c r="BV12813" s="7"/>
      <c r="BW12813" s="7"/>
    </row>
    <row r="12814" spans="43:75" x14ac:dyDescent="0.2">
      <c r="AQ12814" s="7"/>
      <c r="AR12814" s="7"/>
      <c r="AS12814" s="7"/>
      <c r="AT12814" s="7"/>
      <c r="AU12814" s="7"/>
      <c r="AV12814" s="234"/>
      <c r="AX12814" s="7"/>
      <c r="AY12814" s="7"/>
      <c r="AZ12814" s="7"/>
      <c r="BA12814" s="7"/>
      <c r="BB12814" s="7"/>
      <c r="BC12814" s="7"/>
      <c r="BD12814" s="7"/>
      <c r="BG12814" s="7"/>
      <c r="BH12814" s="7"/>
      <c r="BI12814" s="7"/>
      <c r="BJ12814" s="7"/>
      <c r="BK12814" s="7"/>
      <c r="BL12814" s="7"/>
      <c r="BM12814" s="7"/>
      <c r="BP12814" s="7"/>
      <c r="BQ12814" s="7"/>
      <c r="BR12814" s="7"/>
      <c r="BS12814" s="7"/>
      <c r="BT12814" s="7"/>
      <c r="BU12814" s="7"/>
      <c r="BV12814" s="7"/>
      <c r="BW12814" s="7"/>
    </row>
    <row r="12815" spans="43:75" x14ac:dyDescent="0.2">
      <c r="AQ12815" s="7"/>
      <c r="AR12815" s="7"/>
      <c r="AS12815" s="7"/>
      <c r="AT12815" s="7"/>
      <c r="AU12815" s="7"/>
      <c r="AV12815" s="234"/>
      <c r="AX12815" s="7"/>
      <c r="AY12815" s="7"/>
      <c r="AZ12815" s="7"/>
      <c r="BA12815" s="7"/>
      <c r="BB12815" s="7"/>
      <c r="BC12815" s="7"/>
      <c r="BD12815" s="7"/>
      <c r="BG12815" s="7"/>
      <c r="BH12815" s="7"/>
      <c r="BI12815" s="7"/>
      <c r="BJ12815" s="7"/>
      <c r="BK12815" s="7"/>
      <c r="BL12815" s="7"/>
      <c r="BM12815" s="7"/>
      <c r="BP12815" s="7"/>
      <c r="BQ12815" s="7"/>
      <c r="BR12815" s="7"/>
      <c r="BS12815" s="7"/>
      <c r="BT12815" s="7"/>
      <c r="BU12815" s="7"/>
      <c r="BV12815" s="7"/>
      <c r="BW12815" s="7"/>
    </row>
    <row r="12816" spans="43:75" x14ac:dyDescent="0.2">
      <c r="AQ12816" s="7"/>
      <c r="AR12816" s="7"/>
      <c r="AS12816" s="7"/>
      <c r="AT12816" s="7"/>
      <c r="AU12816" s="7"/>
      <c r="AV12816" s="234"/>
      <c r="AX12816" s="7"/>
      <c r="AY12816" s="7"/>
      <c r="AZ12816" s="7"/>
      <c r="BA12816" s="7"/>
      <c r="BB12816" s="7"/>
      <c r="BC12816" s="7"/>
      <c r="BD12816" s="7"/>
      <c r="BG12816" s="7"/>
      <c r="BH12816" s="7"/>
      <c r="BI12816" s="7"/>
      <c r="BJ12816" s="7"/>
      <c r="BK12816" s="7"/>
      <c r="BL12816" s="7"/>
      <c r="BM12816" s="7"/>
      <c r="BP12816" s="7"/>
      <c r="BQ12816" s="7"/>
      <c r="BR12816" s="7"/>
      <c r="BS12816" s="7"/>
      <c r="BT12816" s="7"/>
      <c r="BU12816" s="7"/>
      <c r="BV12816" s="7"/>
      <c r="BW12816" s="7"/>
    </row>
    <row r="12817" spans="43:75" x14ac:dyDescent="0.2">
      <c r="AQ12817" s="7"/>
      <c r="AR12817" s="7"/>
      <c r="AS12817" s="7"/>
      <c r="AT12817" s="7"/>
      <c r="AU12817" s="7"/>
      <c r="AV12817" s="234"/>
      <c r="AX12817" s="7"/>
      <c r="AY12817" s="7"/>
      <c r="AZ12817" s="7"/>
      <c r="BA12817" s="7"/>
      <c r="BB12817" s="7"/>
      <c r="BC12817" s="7"/>
      <c r="BD12817" s="7"/>
      <c r="BG12817" s="7"/>
      <c r="BH12817" s="7"/>
      <c r="BI12817" s="7"/>
      <c r="BJ12817" s="7"/>
      <c r="BK12817" s="7"/>
      <c r="BL12817" s="7"/>
      <c r="BM12817" s="7"/>
      <c r="BP12817" s="7"/>
      <c r="BQ12817" s="7"/>
      <c r="BR12817" s="7"/>
      <c r="BS12817" s="7"/>
      <c r="BT12817" s="7"/>
      <c r="BU12817" s="7"/>
      <c r="BV12817" s="7"/>
      <c r="BW12817" s="7"/>
    </row>
    <row r="12818" spans="43:75" x14ac:dyDescent="0.2">
      <c r="AQ12818" s="7"/>
      <c r="AR12818" s="7"/>
      <c r="AS12818" s="7"/>
      <c r="AT12818" s="7"/>
      <c r="AU12818" s="7"/>
      <c r="AV12818" s="234"/>
      <c r="AX12818" s="7"/>
      <c r="AY12818" s="7"/>
      <c r="AZ12818" s="7"/>
      <c r="BA12818" s="7"/>
      <c r="BB12818" s="7"/>
      <c r="BC12818" s="7"/>
      <c r="BD12818" s="7"/>
      <c r="BG12818" s="7"/>
      <c r="BH12818" s="7"/>
      <c r="BI12818" s="7"/>
      <c r="BJ12818" s="7"/>
      <c r="BK12818" s="7"/>
      <c r="BL12818" s="7"/>
      <c r="BM12818" s="7"/>
      <c r="BP12818" s="7"/>
      <c r="BQ12818" s="7"/>
      <c r="BR12818" s="7"/>
      <c r="BS12818" s="7"/>
      <c r="BT12818" s="7"/>
      <c r="BU12818" s="7"/>
      <c r="BV12818" s="7"/>
      <c r="BW12818" s="7"/>
    </row>
    <row r="12819" spans="43:75" x14ac:dyDescent="0.2">
      <c r="AQ12819" s="7"/>
      <c r="AR12819" s="7"/>
      <c r="AS12819" s="7"/>
      <c r="AT12819" s="7"/>
      <c r="AU12819" s="7"/>
      <c r="AV12819" s="234"/>
      <c r="AX12819" s="7"/>
      <c r="AY12819" s="7"/>
      <c r="AZ12819" s="7"/>
      <c r="BA12819" s="7"/>
      <c r="BB12819" s="7"/>
      <c r="BC12819" s="7"/>
      <c r="BD12819" s="7"/>
      <c r="BG12819" s="7"/>
      <c r="BH12819" s="7"/>
      <c r="BI12819" s="7"/>
      <c r="BJ12819" s="7"/>
      <c r="BK12819" s="7"/>
      <c r="BL12819" s="7"/>
      <c r="BM12819" s="7"/>
      <c r="BP12819" s="7"/>
      <c r="BQ12819" s="7"/>
      <c r="BR12819" s="7"/>
      <c r="BS12819" s="7"/>
      <c r="BT12819" s="7"/>
      <c r="BU12819" s="7"/>
      <c r="BV12819" s="7"/>
      <c r="BW12819" s="7"/>
    </row>
    <row r="12820" spans="43:75" x14ac:dyDescent="0.2">
      <c r="AQ12820" s="7"/>
      <c r="AR12820" s="7"/>
      <c r="AS12820" s="7"/>
      <c r="AT12820" s="7"/>
      <c r="AU12820" s="7"/>
      <c r="AV12820" s="234"/>
      <c r="AX12820" s="7"/>
      <c r="AY12820" s="7"/>
      <c r="AZ12820" s="7"/>
      <c r="BA12820" s="7"/>
      <c r="BB12820" s="7"/>
      <c r="BC12820" s="7"/>
      <c r="BD12820" s="7"/>
      <c r="BG12820" s="7"/>
      <c r="BH12820" s="7"/>
      <c r="BI12820" s="7"/>
      <c r="BJ12820" s="7"/>
      <c r="BK12820" s="7"/>
      <c r="BL12820" s="7"/>
      <c r="BM12820" s="7"/>
      <c r="BP12820" s="7"/>
      <c r="BQ12820" s="7"/>
      <c r="BR12820" s="7"/>
      <c r="BS12820" s="7"/>
      <c r="BT12820" s="7"/>
      <c r="BU12820" s="7"/>
      <c r="BV12820" s="7"/>
      <c r="BW12820" s="7"/>
    </row>
    <row r="12821" spans="43:75" x14ac:dyDescent="0.2">
      <c r="AQ12821" s="7"/>
      <c r="AR12821" s="7"/>
      <c r="AS12821" s="7"/>
      <c r="AT12821" s="7"/>
      <c r="AU12821" s="7"/>
      <c r="AV12821" s="234"/>
      <c r="AX12821" s="7"/>
      <c r="AY12821" s="7"/>
      <c r="AZ12821" s="7"/>
      <c r="BA12821" s="7"/>
      <c r="BB12821" s="7"/>
      <c r="BC12821" s="7"/>
      <c r="BD12821" s="7"/>
      <c r="BG12821" s="7"/>
      <c r="BH12821" s="7"/>
      <c r="BI12821" s="7"/>
      <c r="BJ12821" s="7"/>
      <c r="BK12821" s="7"/>
      <c r="BL12821" s="7"/>
      <c r="BM12821" s="7"/>
      <c r="BP12821" s="7"/>
      <c r="BQ12821" s="7"/>
      <c r="BR12821" s="7"/>
      <c r="BS12821" s="7"/>
      <c r="BT12821" s="7"/>
      <c r="BU12821" s="7"/>
      <c r="BV12821" s="7"/>
      <c r="BW12821" s="7"/>
    </row>
    <row r="12822" spans="43:75" x14ac:dyDescent="0.2">
      <c r="AQ12822" s="7"/>
      <c r="AR12822" s="7"/>
      <c r="AS12822" s="7"/>
      <c r="AT12822" s="7"/>
      <c r="AU12822" s="7"/>
      <c r="AV12822" s="234"/>
      <c r="AX12822" s="7"/>
      <c r="AY12822" s="7"/>
      <c r="AZ12822" s="7"/>
      <c r="BA12822" s="7"/>
      <c r="BB12822" s="7"/>
      <c r="BC12822" s="7"/>
      <c r="BD12822" s="7"/>
      <c r="BG12822" s="7"/>
      <c r="BH12822" s="7"/>
      <c r="BI12822" s="7"/>
      <c r="BJ12822" s="7"/>
      <c r="BK12822" s="7"/>
      <c r="BL12822" s="7"/>
      <c r="BM12822" s="7"/>
      <c r="BP12822" s="7"/>
      <c r="BQ12822" s="7"/>
      <c r="BR12822" s="7"/>
      <c r="BS12822" s="7"/>
      <c r="BT12822" s="7"/>
      <c r="BU12822" s="7"/>
      <c r="BV12822" s="7"/>
      <c r="BW12822" s="7"/>
    </row>
    <row r="12823" spans="43:75" x14ac:dyDescent="0.2">
      <c r="AQ12823" s="7"/>
      <c r="AR12823" s="7"/>
      <c r="AS12823" s="7"/>
      <c r="AT12823" s="7"/>
      <c r="AU12823" s="7"/>
      <c r="AV12823" s="234"/>
      <c r="AX12823" s="7"/>
      <c r="AY12823" s="7"/>
      <c r="AZ12823" s="7"/>
      <c r="BA12823" s="7"/>
      <c r="BB12823" s="7"/>
      <c r="BC12823" s="7"/>
      <c r="BD12823" s="7"/>
      <c r="BG12823" s="7"/>
      <c r="BH12823" s="7"/>
      <c r="BI12823" s="7"/>
      <c r="BJ12823" s="7"/>
      <c r="BK12823" s="7"/>
      <c r="BL12823" s="7"/>
      <c r="BM12823" s="7"/>
      <c r="BP12823" s="7"/>
      <c r="BQ12823" s="7"/>
      <c r="BR12823" s="7"/>
      <c r="BS12823" s="7"/>
      <c r="BT12823" s="7"/>
      <c r="BU12823" s="7"/>
      <c r="BV12823" s="7"/>
      <c r="BW12823" s="7"/>
    </row>
    <row r="12824" spans="43:75" x14ac:dyDescent="0.2">
      <c r="AQ12824" s="7"/>
      <c r="AR12824" s="7"/>
      <c r="AS12824" s="7"/>
      <c r="AT12824" s="7"/>
      <c r="AU12824" s="7"/>
      <c r="AV12824" s="234"/>
      <c r="AX12824" s="7"/>
      <c r="AY12824" s="7"/>
      <c r="AZ12824" s="7"/>
      <c r="BA12824" s="7"/>
      <c r="BB12824" s="7"/>
      <c r="BC12824" s="7"/>
      <c r="BD12824" s="7"/>
      <c r="BG12824" s="7"/>
      <c r="BH12824" s="7"/>
      <c r="BI12824" s="7"/>
      <c r="BJ12824" s="7"/>
      <c r="BK12824" s="7"/>
      <c r="BL12824" s="7"/>
      <c r="BM12824" s="7"/>
      <c r="BP12824" s="7"/>
      <c r="BQ12824" s="7"/>
      <c r="BR12824" s="7"/>
      <c r="BS12824" s="7"/>
      <c r="BT12824" s="7"/>
      <c r="BU12824" s="7"/>
      <c r="BV12824" s="7"/>
      <c r="BW12824" s="7"/>
    </row>
    <row r="12825" spans="43:75" x14ac:dyDescent="0.2">
      <c r="AQ12825" s="7"/>
      <c r="AR12825" s="7"/>
      <c r="AS12825" s="7"/>
      <c r="AT12825" s="7"/>
      <c r="AU12825" s="7"/>
      <c r="AV12825" s="234"/>
      <c r="AX12825" s="7"/>
      <c r="AY12825" s="7"/>
      <c r="AZ12825" s="7"/>
      <c r="BA12825" s="7"/>
      <c r="BB12825" s="7"/>
      <c r="BC12825" s="7"/>
      <c r="BD12825" s="7"/>
      <c r="BG12825" s="7"/>
      <c r="BH12825" s="7"/>
      <c r="BI12825" s="7"/>
      <c r="BJ12825" s="7"/>
      <c r="BK12825" s="7"/>
      <c r="BL12825" s="7"/>
      <c r="BM12825" s="7"/>
      <c r="BP12825" s="7"/>
      <c r="BQ12825" s="7"/>
      <c r="BR12825" s="7"/>
      <c r="BS12825" s="7"/>
      <c r="BT12825" s="7"/>
      <c r="BU12825" s="7"/>
      <c r="BV12825" s="7"/>
      <c r="BW12825" s="7"/>
    </row>
    <row r="12826" spans="43:75" x14ac:dyDescent="0.2">
      <c r="AQ12826" s="7"/>
      <c r="AR12826" s="7"/>
      <c r="AS12826" s="7"/>
      <c r="AT12826" s="7"/>
      <c r="AU12826" s="7"/>
      <c r="AV12826" s="234"/>
      <c r="AX12826" s="7"/>
      <c r="AY12826" s="7"/>
      <c r="AZ12826" s="7"/>
      <c r="BA12826" s="7"/>
      <c r="BB12826" s="7"/>
      <c r="BC12826" s="7"/>
      <c r="BD12826" s="7"/>
      <c r="BG12826" s="7"/>
      <c r="BH12826" s="7"/>
      <c r="BI12826" s="7"/>
      <c r="BJ12826" s="7"/>
      <c r="BK12826" s="7"/>
      <c r="BL12826" s="7"/>
      <c r="BM12826" s="7"/>
      <c r="BP12826" s="7"/>
      <c r="BQ12826" s="7"/>
      <c r="BR12826" s="7"/>
      <c r="BS12826" s="7"/>
      <c r="BT12826" s="7"/>
      <c r="BU12826" s="7"/>
      <c r="BV12826" s="7"/>
      <c r="BW12826" s="7"/>
    </row>
    <row r="12827" spans="43:75" x14ac:dyDescent="0.2">
      <c r="AQ12827" s="7"/>
      <c r="AR12827" s="7"/>
      <c r="AS12827" s="7"/>
      <c r="AT12827" s="7"/>
      <c r="AU12827" s="7"/>
      <c r="AV12827" s="234"/>
      <c r="AX12827" s="7"/>
      <c r="AY12827" s="7"/>
      <c r="AZ12827" s="7"/>
      <c r="BA12827" s="7"/>
      <c r="BB12827" s="7"/>
      <c r="BC12827" s="7"/>
      <c r="BD12827" s="7"/>
      <c r="BG12827" s="7"/>
      <c r="BH12827" s="7"/>
      <c r="BI12827" s="7"/>
      <c r="BJ12827" s="7"/>
      <c r="BK12827" s="7"/>
      <c r="BL12827" s="7"/>
      <c r="BM12827" s="7"/>
      <c r="BP12827" s="7"/>
      <c r="BQ12827" s="7"/>
      <c r="BR12827" s="7"/>
      <c r="BS12827" s="7"/>
      <c r="BT12827" s="7"/>
      <c r="BU12827" s="7"/>
      <c r="BV12827" s="7"/>
      <c r="BW12827" s="7"/>
    </row>
    <row r="12828" spans="43:75" x14ac:dyDescent="0.2">
      <c r="AQ12828" s="7"/>
      <c r="AR12828" s="7"/>
      <c r="AS12828" s="7"/>
      <c r="AT12828" s="7"/>
      <c r="AU12828" s="7"/>
      <c r="AV12828" s="234"/>
      <c r="AX12828" s="7"/>
      <c r="AY12828" s="7"/>
      <c r="AZ12828" s="7"/>
      <c r="BA12828" s="7"/>
      <c r="BB12828" s="7"/>
      <c r="BC12828" s="7"/>
      <c r="BD12828" s="7"/>
      <c r="BG12828" s="7"/>
      <c r="BH12828" s="7"/>
      <c r="BI12828" s="7"/>
      <c r="BJ12828" s="7"/>
      <c r="BK12828" s="7"/>
      <c r="BL12828" s="7"/>
      <c r="BM12828" s="7"/>
      <c r="BP12828" s="7"/>
      <c r="BQ12828" s="7"/>
      <c r="BR12828" s="7"/>
      <c r="BS12828" s="7"/>
      <c r="BT12828" s="7"/>
      <c r="BU12828" s="7"/>
      <c r="BV12828" s="7"/>
      <c r="BW12828" s="7"/>
    </row>
    <row r="12829" spans="43:75" x14ac:dyDescent="0.2">
      <c r="AQ12829" s="7"/>
      <c r="AR12829" s="7"/>
      <c r="AS12829" s="7"/>
      <c r="AT12829" s="7"/>
      <c r="AU12829" s="7"/>
      <c r="AV12829" s="234"/>
      <c r="AX12829" s="7"/>
      <c r="AY12829" s="7"/>
      <c r="AZ12829" s="7"/>
      <c r="BA12829" s="7"/>
      <c r="BB12829" s="7"/>
      <c r="BC12829" s="7"/>
      <c r="BD12829" s="7"/>
      <c r="BG12829" s="7"/>
      <c r="BH12829" s="7"/>
      <c r="BI12829" s="7"/>
      <c r="BJ12829" s="7"/>
      <c r="BK12829" s="7"/>
      <c r="BL12829" s="7"/>
      <c r="BM12829" s="7"/>
      <c r="BP12829" s="7"/>
      <c r="BQ12829" s="7"/>
      <c r="BR12829" s="7"/>
      <c r="BS12829" s="7"/>
      <c r="BT12829" s="7"/>
      <c r="BU12829" s="7"/>
      <c r="BV12829" s="7"/>
      <c r="BW12829" s="7"/>
    </row>
    <row r="12830" spans="43:75" x14ac:dyDescent="0.2">
      <c r="AQ12830" s="7"/>
      <c r="AR12830" s="7"/>
      <c r="AS12830" s="7"/>
      <c r="AT12830" s="7"/>
      <c r="AU12830" s="7"/>
      <c r="AV12830" s="234"/>
      <c r="AX12830" s="7"/>
      <c r="AY12830" s="7"/>
      <c r="AZ12830" s="7"/>
      <c r="BA12830" s="7"/>
      <c r="BB12830" s="7"/>
      <c r="BC12830" s="7"/>
      <c r="BD12830" s="7"/>
      <c r="BG12830" s="7"/>
      <c r="BH12830" s="7"/>
      <c r="BI12830" s="7"/>
      <c r="BJ12830" s="7"/>
      <c r="BK12830" s="7"/>
      <c r="BL12830" s="7"/>
      <c r="BM12830" s="7"/>
      <c r="BP12830" s="7"/>
      <c r="BQ12830" s="7"/>
      <c r="BR12830" s="7"/>
      <c r="BS12830" s="7"/>
      <c r="BT12830" s="7"/>
      <c r="BU12830" s="7"/>
      <c r="BV12830" s="7"/>
      <c r="BW12830" s="7"/>
    </row>
    <row r="12831" spans="43:75" x14ac:dyDescent="0.2">
      <c r="AQ12831" s="7"/>
      <c r="AR12831" s="7"/>
      <c r="AS12831" s="7"/>
      <c r="AT12831" s="7"/>
      <c r="AU12831" s="7"/>
      <c r="AV12831" s="234"/>
      <c r="AX12831" s="7"/>
      <c r="AY12831" s="7"/>
      <c r="AZ12831" s="7"/>
      <c r="BA12831" s="7"/>
      <c r="BB12831" s="7"/>
      <c r="BC12831" s="7"/>
      <c r="BD12831" s="7"/>
      <c r="BG12831" s="7"/>
      <c r="BH12831" s="7"/>
      <c r="BI12831" s="7"/>
      <c r="BJ12831" s="7"/>
      <c r="BK12831" s="7"/>
      <c r="BL12831" s="7"/>
      <c r="BM12831" s="7"/>
      <c r="BP12831" s="7"/>
      <c r="BQ12831" s="7"/>
      <c r="BR12831" s="7"/>
      <c r="BS12831" s="7"/>
      <c r="BT12831" s="7"/>
      <c r="BU12831" s="7"/>
      <c r="BV12831" s="7"/>
      <c r="BW12831" s="7"/>
    </row>
    <row r="12832" spans="43:75" x14ac:dyDescent="0.2">
      <c r="AQ12832" s="7"/>
      <c r="AR12832" s="7"/>
      <c r="AS12832" s="7"/>
      <c r="AT12832" s="7"/>
      <c r="AU12832" s="7"/>
      <c r="AV12832" s="234"/>
      <c r="AX12832" s="7"/>
      <c r="AY12832" s="7"/>
      <c r="AZ12832" s="7"/>
      <c r="BA12832" s="7"/>
      <c r="BB12832" s="7"/>
      <c r="BC12832" s="7"/>
      <c r="BD12832" s="7"/>
      <c r="BG12832" s="7"/>
      <c r="BH12832" s="7"/>
      <c r="BI12832" s="7"/>
      <c r="BJ12832" s="7"/>
      <c r="BK12832" s="7"/>
      <c r="BL12832" s="7"/>
      <c r="BM12832" s="7"/>
      <c r="BP12832" s="7"/>
      <c r="BQ12832" s="7"/>
      <c r="BR12832" s="7"/>
      <c r="BS12832" s="7"/>
      <c r="BT12832" s="7"/>
      <c r="BU12832" s="7"/>
      <c r="BV12832" s="7"/>
      <c r="BW12832" s="7"/>
    </row>
    <row r="12833" spans="43:75" x14ac:dyDescent="0.2">
      <c r="AQ12833" s="7"/>
      <c r="AR12833" s="7"/>
      <c r="AS12833" s="7"/>
      <c r="AT12833" s="7"/>
      <c r="AU12833" s="7"/>
      <c r="AV12833" s="234"/>
      <c r="AX12833" s="7"/>
      <c r="AY12833" s="7"/>
      <c r="AZ12833" s="7"/>
      <c r="BA12833" s="7"/>
      <c r="BB12833" s="7"/>
      <c r="BC12833" s="7"/>
      <c r="BD12833" s="7"/>
      <c r="BG12833" s="7"/>
      <c r="BH12833" s="7"/>
      <c r="BI12833" s="7"/>
      <c r="BJ12833" s="7"/>
      <c r="BK12833" s="7"/>
      <c r="BL12833" s="7"/>
      <c r="BM12833" s="7"/>
      <c r="BP12833" s="7"/>
      <c r="BQ12833" s="7"/>
      <c r="BR12833" s="7"/>
      <c r="BS12833" s="7"/>
      <c r="BT12833" s="7"/>
      <c r="BU12833" s="7"/>
      <c r="BV12833" s="7"/>
      <c r="BW12833" s="7"/>
    </row>
    <row r="12834" spans="43:75" x14ac:dyDescent="0.2">
      <c r="AQ12834" s="7"/>
      <c r="AR12834" s="7"/>
      <c r="AS12834" s="7"/>
      <c r="AT12834" s="7"/>
      <c r="AU12834" s="7"/>
      <c r="AV12834" s="234"/>
      <c r="AX12834" s="7"/>
      <c r="AY12834" s="7"/>
      <c r="AZ12834" s="7"/>
      <c r="BA12834" s="7"/>
      <c r="BB12834" s="7"/>
      <c r="BC12834" s="7"/>
      <c r="BD12834" s="7"/>
      <c r="BG12834" s="7"/>
      <c r="BH12834" s="7"/>
      <c r="BI12834" s="7"/>
      <c r="BJ12834" s="7"/>
      <c r="BK12834" s="7"/>
      <c r="BL12834" s="7"/>
      <c r="BM12834" s="7"/>
      <c r="BP12834" s="7"/>
      <c r="BQ12834" s="7"/>
      <c r="BR12834" s="7"/>
      <c r="BS12834" s="7"/>
      <c r="BT12834" s="7"/>
      <c r="BU12834" s="7"/>
      <c r="BV12834" s="7"/>
      <c r="BW12834" s="7"/>
    </row>
    <row r="12835" spans="43:75" x14ac:dyDescent="0.2">
      <c r="AQ12835" s="7"/>
      <c r="AR12835" s="7"/>
      <c r="AS12835" s="7"/>
      <c r="AT12835" s="7"/>
      <c r="AU12835" s="7"/>
      <c r="AV12835" s="234"/>
      <c r="AX12835" s="7"/>
      <c r="AY12835" s="7"/>
      <c r="AZ12835" s="7"/>
      <c r="BA12835" s="7"/>
      <c r="BB12835" s="7"/>
      <c r="BC12835" s="7"/>
      <c r="BD12835" s="7"/>
      <c r="BG12835" s="7"/>
      <c r="BH12835" s="7"/>
      <c r="BI12835" s="7"/>
      <c r="BJ12835" s="7"/>
      <c r="BK12835" s="7"/>
      <c r="BL12835" s="7"/>
      <c r="BM12835" s="7"/>
      <c r="BP12835" s="7"/>
      <c r="BQ12835" s="7"/>
      <c r="BR12835" s="7"/>
      <c r="BS12835" s="7"/>
      <c r="BT12835" s="7"/>
      <c r="BU12835" s="7"/>
      <c r="BV12835" s="7"/>
      <c r="BW12835" s="7"/>
    </row>
    <row r="12836" spans="43:75" x14ac:dyDescent="0.2">
      <c r="AQ12836" s="7"/>
      <c r="AR12836" s="7"/>
      <c r="AS12836" s="7"/>
      <c r="AT12836" s="7"/>
      <c r="AU12836" s="7"/>
      <c r="AV12836" s="234"/>
      <c r="AX12836" s="7"/>
      <c r="AY12836" s="7"/>
      <c r="AZ12836" s="7"/>
      <c r="BA12836" s="7"/>
      <c r="BB12836" s="7"/>
      <c r="BC12836" s="7"/>
      <c r="BD12836" s="7"/>
      <c r="BG12836" s="7"/>
      <c r="BH12836" s="7"/>
      <c r="BI12836" s="7"/>
      <c r="BJ12836" s="7"/>
      <c r="BK12836" s="7"/>
      <c r="BL12836" s="7"/>
      <c r="BM12836" s="7"/>
      <c r="BP12836" s="7"/>
      <c r="BQ12836" s="7"/>
      <c r="BR12836" s="7"/>
      <c r="BS12836" s="7"/>
      <c r="BT12836" s="7"/>
      <c r="BU12836" s="7"/>
      <c r="BV12836" s="7"/>
      <c r="BW12836" s="7"/>
    </row>
    <row r="12837" spans="43:75" x14ac:dyDescent="0.2">
      <c r="AQ12837" s="7"/>
      <c r="AR12837" s="7"/>
      <c r="AS12837" s="7"/>
      <c r="AT12837" s="7"/>
      <c r="AU12837" s="7"/>
      <c r="AV12837" s="234"/>
      <c r="AX12837" s="7"/>
      <c r="AY12837" s="7"/>
      <c r="AZ12837" s="7"/>
      <c r="BA12837" s="7"/>
      <c r="BB12837" s="7"/>
      <c r="BC12837" s="7"/>
      <c r="BD12837" s="7"/>
      <c r="BG12837" s="7"/>
      <c r="BH12837" s="7"/>
      <c r="BI12837" s="7"/>
      <c r="BJ12837" s="7"/>
      <c r="BK12837" s="7"/>
      <c r="BL12837" s="7"/>
      <c r="BM12837" s="7"/>
      <c r="BP12837" s="7"/>
      <c r="BQ12837" s="7"/>
      <c r="BR12837" s="7"/>
      <c r="BS12837" s="7"/>
      <c r="BT12837" s="7"/>
      <c r="BU12837" s="7"/>
      <c r="BV12837" s="7"/>
      <c r="BW12837" s="7"/>
    </row>
    <row r="12838" spans="43:75" x14ac:dyDescent="0.2">
      <c r="AQ12838" s="7"/>
      <c r="AR12838" s="7"/>
      <c r="AS12838" s="7"/>
      <c r="AT12838" s="7"/>
      <c r="AU12838" s="7"/>
      <c r="AV12838" s="234"/>
      <c r="AX12838" s="7"/>
      <c r="AY12838" s="7"/>
      <c r="AZ12838" s="7"/>
      <c r="BA12838" s="7"/>
      <c r="BB12838" s="7"/>
      <c r="BC12838" s="7"/>
      <c r="BD12838" s="7"/>
      <c r="BG12838" s="7"/>
      <c r="BH12838" s="7"/>
      <c r="BI12838" s="7"/>
      <c r="BJ12838" s="7"/>
      <c r="BK12838" s="7"/>
      <c r="BL12838" s="7"/>
      <c r="BM12838" s="7"/>
      <c r="BP12838" s="7"/>
      <c r="BQ12838" s="7"/>
      <c r="BR12838" s="7"/>
      <c r="BS12838" s="7"/>
      <c r="BT12838" s="7"/>
      <c r="BU12838" s="7"/>
      <c r="BV12838" s="7"/>
      <c r="BW12838" s="7"/>
    </row>
    <row r="12839" spans="43:75" x14ac:dyDescent="0.2">
      <c r="AQ12839" s="7"/>
      <c r="AR12839" s="7"/>
      <c r="AS12839" s="7"/>
      <c r="AT12839" s="7"/>
      <c r="AU12839" s="7"/>
      <c r="AV12839" s="234"/>
      <c r="AX12839" s="7"/>
      <c r="AY12839" s="7"/>
      <c r="AZ12839" s="7"/>
      <c r="BA12839" s="7"/>
      <c r="BB12839" s="7"/>
      <c r="BC12839" s="7"/>
      <c r="BD12839" s="7"/>
      <c r="BG12839" s="7"/>
      <c r="BH12839" s="7"/>
      <c r="BI12839" s="7"/>
      <c r="BJ12839" s="7"/>
      <c r="BK12839" s="7"/>
      <c r="BL12839" s="7"/>
      <c r="BM12839" s="7"/>
      <c r="BP12839" s="7"/>
      <c r="BQ12839" s="7"/>
      <c r="BR12839" s="7"/>
      <c r="BS12839" s="7"/>
      <c r="BT12839" s="7"/>
      <c r="BU12839" s="7"/>
      <c r="BV12839" s="7"/>
      <c r="BW12839" s="7"/>
    </row>
    <row r="12840" spans="43:75" x14ac:dyDescent="0.2">
      <c r="AQ12840" s="7"/>
      <c r="AR12840" s="7"/>
      <c r="AS12840" s="7"/>
      <c r="AT12840" s="7"/>
      <c r="AU12840" s="7"/>
      <c r="AV12840" s="234"/>
      <c r="AX12840" s="7"/>
      <c r="AY12840" s="7"/>
      <c r="AZ12840" s="7"/>
      <c r="BA12840" s="7"/>
      <c r="BB12840" s="7"/>
      <c r="BC12840" s="7"/>
      <c r="BD12840" s="7"/>
      <c r="BG12840" s="7"/>
      <c r="BH12840" s="7"/>
      <c r="BI12840" s="7"/>
      <c r="BJ12840" s="7"/>
      <c r="BK12840" s="7"/>
      <c r="BL12840" s="7"/>
      <c r="BM12840" s="7"/>
      <c r="BP12840" s="7"/>
      <c r="BQ12840" s="7"/>
      <c r="BR12840" s="7"/>
      <c r="BS12840" s="7"/>
      <c r="BT12840" s="7"/>
      <c r="BU12840" s="7"/>
      <c r="BV12840" s="7"/>
      <c r="BW12840" s="7"/>
    </row>
    <row r="12841" spans="43:75" x14ac:dyDescent="0.2">
      <c r="AQ12841" s="7"/>
      <c r="AR12841" s="7"/>
      <c r="AS12841" s="7"/>
      <c r="AT12841" s="7"/>
      <c r="AU12841" s="7"/>
      <c r="AV12841" s="234"/>
      <c r="AX12841" s="7"/>
      <c r="AY12841" s="7"/>
      <c r="AZ12841" s="7"/>
      <c r="BA12841" s="7"/>
      <c r="BB12841" s="7"/>
      <c r="BC12841" s="7"/>
      <c r="BD12841" s="7"/>
      <c r="BG12841" s="7"/>
      <c r="BH12841" s="7"/>
      <c r="BI12841" s="7"/>
      <c r="BJ12841" s="7"/>
      <c r="BK12841" s="7"/>
      <c r="BL12841" s="7"/>
      <c r="BM12841" s="7"/>
      <c r="BP12841" s="7"/>
      <c r="BQ12841" s="7"/>
      <c r="BR12841" s="7"/>
      <c r="BS12841" s="7"/>
      <c r="BT12841" s="7"/>
      <c r="BU12841" s="7"/>
      <c r="BV12841" s="7"/>
      <c r="BW12841" s="7"/>
    </row>
    <row r="12842" spans="43:75" x14ac:dyDescent="0.2">
      <c r="AQ12842" s="7"/>
      <c r="AR12842" s="7"/>
      <c r="AS12842" s="7"/>
      <c r="AT12842" s="7"/>
      <c r="AU12842" s="7"/>
      <c r="AV12842" s="234"/>
      <c r="AX12842" s="7"/>
      <c r="AY12842" s="7"/>
      <c r="AZ12842" s="7"/>
      <c r="BA12842" s="7"/>
      <c r="BB12842" s="7"/>
      <c r="BC12842" s="7"/>
      <c r="BD12842" s="7"/>
      <c r="BG12842" s="7"/>
      <c r="BH12842" s="7"/>
      <c r="BI12842" s="7"/>
      <c r="BJ12842" s="7"/>
      <c r="BK12842" s="7"/>
      <c r="BL12842" s="7"/>
      <c r="BM12842" s="7"/>
      <c r="BP12842" s="7"/>
      <c r="BQ12842" s="7"/>
      <c r="BR12842" s="7"/>
      <c r="BS12842" s="7"/>
      <c r="BT12842" s="7"/>
      <c r="BU12842" s="7"/>
      <c r="BV12842" s="7"/>
      <c r="BW12842" s="7"/>
    </row>
    <row r="12843" spans="43:75" x14ac:dyDescent="0.2">
      <c r="AQ12843" s="7"/>
      <c r="AR12843" s="7"/>
      <c r="AS12843" s="7"/>
      <c r="AT12843" s="7"/>
      <c r="AU12843" s="7"/>
      <c r="AV12843" s="234"/>
      <c r="AX12843" s="7"/>
      <c r="AY12843" s="7"/>
      <c r="AZ12843" s="7"/>
      <c r="BA12843" s="7"/>
      <c r="BB12843" s="7"/>
      <c r="BC12843" s="7"/>
      <c r="BD12843" s="7"/>
      <c r="BG12843" s="7"/>
      <c r="BH12843" s="7"/>
      <c r="BI12843" s="7"/>
      <c r="BJ12843" s="7"/>
      <c r="BK12843" s="7"/>
      <c r="BL12843" s="7"/>
      <c r="BM12843" s="7"/>
      <c r="BP12843" s="7"/>
      <c r="BQ12843" s="7"/>
      <c r="BR12843" s="7"/>
      <c r="BS12843" s="7"/>
      <c r="BT12843" s="7"/>
      <c r="BU12843" s="7"/>
      <c r="BV12843" s="7"/>
      <c r="BW12843" s="7"/>
    </row>
    <row r="12844" spans="43:75" x14ac:dyDescent="0.2">
      <c r="AQ12844" s="7"/>
      <c r="AR12844" s="7"/>
      <c r="AS12844" s="7"/>
      <c r="AT12844" s="7"/>
      <c r="AU12844" s="7"/>
      <c r="AV12844" s="234"/>
      <c r="AX12844" s="7"/>
      <c r="AY12844" s="7"/>
      <c r="AZ12844" s="7"/>
      <c r="BA12844" s="7"/>
      <c r="BB12844" s="7"/>
      <c r="BC12844" s="7"/>
      <c r="BD12844" s="7"/>
      <c r="BG12844" s="7"/>
      <c r="BH12844" s="7"/>
      <c r="BI12844" s="7"/>
      <c r="BJ12844" s="7"/>
      <c r="BK12844" s="7"/>
      <c r="BL12844" s="7"/>
      <c r="BM12844" s="7"/>
      <c r="BP12844" s="7"/>
      <c r="BQ12844" s="7"/>
      <c r="BR12844" s="7"/>
      <c r="BS12844" s="7"/>
      <c r="BT12844" s="7"/>
      <c r="BU12844" s="7"/>
      <c r="BV12844" s="7"/>
      <c r="BW12844" s="7"/>
    </row>
    <row r="12845" spans="43:75" x14ac:dyDescent="0.2">
      <c r="AQ12845" s="7"/>
      <c r="AR12845" s="7"/>
      <c r="AS12845" s="7"/>
      <c r="AT12845" s="7"/>
      <c r="AU12845" s="7"/>
      <c r="AV12845" s="234"/>
      <c r="AX12845" s="7"/>
      <c r="AY12845" s="7"/>
      <c r="AZ12845" s="7"/>
      <c r="BA12845" s="7"/>
      <c r="BB12845" s="7"/>
      <c r="BC12845" s="7"/>
      <c r="BD12845" s="7"/>
      <c r="BG12845" s="7"/>
      <c r="BH12845" s="7"/>
      <c r="BI12845" s="7"/>
      <c r="BJ12845" s="7"/>
      <c r="BK12845" s="7"/>
      <c r="BL12845" s="7"/>
      <c r="BM12845" s="7"/>
      <c r="BP12845" s="7"/>
      <c r="BQ12845" s="7"/>
      <c r="BR12845" s="7"/>
      <c r="BS12845" s="7"/>
      <c r="BT12845" s="7"/>
      <c r="BU12845" s="7"/>
      <c r="BV12845" s="7"/>
      <c r="BW12845" s="7"/>
    </row>
    <row r="12846" spans="43:75" x14ac:dyDescent="0.2">
      <c r="AQ12846" s="7"/>
      <c r="AR12846" s="7"/>
      <c r="AS12846" s="7"/>
      <c r="AT12846" s="7"/>
      <c r="AU12846" s="7"/>
      <c r="AV12846" s="234"/>
      <c r="AX12846" s="7"/>
      <c r="AY12846" s="7"/>
      <c r="AZ12846" s="7"/>
      <c r="BA12846" s="7"/>
      <c r="BB12846" s="7"/>
      <c r="BC12846" s="7"/>
      <c r="BD12846" s="7"/>
      <c r="BG12846" s="7"/>
      <c r="BH12846" s="7"/>
      <c r="BI12846" s="7"/>
      <c r="BJ12846" s="7"/>
      <c r="BK12846" s="7"/>
      <c r="BL12846" s="7"/>
      <c r="BM12846" s="7"/>
      <c r="BP12846" s="7"/>
      <c r="BQ12846" s="7"/>
      <c r="BR12846" s="7"/>
      <c r="BS12846" s="7"/>
      <c r="BT12846" s="7"/>
      <c r="BU12846" s="7"/>
      <c r="BV12846" s="7"/>
      <c r="BW12846" s="7"/>
    </row>
    <row r="12847" spans="43:75" x14ac:dyDescent="0.2">
      <c r="AQ12847" s="7"/>
      <c r="AR12847" s="7"/>
      <c r="AS12847" s="7"/>
      <c r="AT12847" s="7"/>
      <c r="AU12847" s="7"/>
      <c r="AV12847" s="234"/>
      <c r="AX12847" s="7"/>
      <c r="AY12847" s="7"/>
      <c r="AZ12847" s="7"/>
      <c r="BA12847" s="7"/>
      <c r="BB12847" s="7"/>
      <c r="BC12847" s="7"/>
      <c r="BD12847" s="7"/>
      <c r="BG12847" s="7"/>
      <c r="BH12847" s="7"/>
      <c r="BI12847" s="7"/>
      <c r="BJ12847" s="7"/>
      <c r="BK12847" s="7"/>
      <c r="BL12847" s="7"/>
      <c r="BM12847" s="7"/>
      <c r="BP12847" s="7"/>
      <c r="BQ12847" s="7"/>
      <c r="BR12847" s="7"/>
      <c r="BS12847" s="7"/>
      <c r="BT12847" s="7"/>
      <c r="BU12847" s="7"/>
      <c r="BV12847" s="7"/>
      <c r="BW12847" s="7"/>
    </row>
    <row r="12848" spans="43:75" x14ac:dyDescent="0.2">
      <c r="AQ12848" s="7"/>
      <c r="AR12848" s="7"/>
      <c r="AS12848" s="7"/>
      <c r="AT12848" s="7"/>
      <c r="AU12848" s="7"/>
      <c r="AV12848" s="234"/>
      <c r="AX12848" s="7"/>
      <c r="AY12848" s="7"/>
      <c r="AZ12848" s="7"/>
      <c r="BA12848" s="7"/>
      <c r="BB12848" s="7"/>
      <c r="BC12848" s="7"/>
      <c r="BD12848" s="7"/>
      <c r="BG12848" s="7"/>
      <c r="BH12848" s="7"/>
      <c r="BI12848" s="7"/>
      <c r="BJ12848" s="7"/>
      <c r="BK12848" s="7"/>
      <c r="BL12848" s="7"/>
      <c r="BM12848" s="7"/>
      <c r="BP12848" s="7"/>
      <c r="BQ12848" s="7"/>
      <c r="BR12848" s="7"/>
      <c r="BS12848" s="7"/>
      <c r="BT12848" s="7"/>
      <c r="BU12848" s="7"/>
      <c r="BV12848" s="7"/>
      <c r="BW12848" s="7"/>
    </row>
    <row r="12849" spans="43:75" x14ac:dyDescent="0.2">
      <c r="AQ12849" s="7"/>
      <c r="AR12849" s="7"/>
      <c r="AS12849" s="7"/>
      <c r="AT12849" s="7"/>
      <c r="AU12849" s="7"/>
      <c r="AV12849" s="234"/>
      <c r="AX12849" s="7"/>
      <c r="AY12849" s="7"/>
      <c r="AZ12849" s="7"/>
      <c r="BA12849" s="7"/>
      <c r="BB12849" s="7"/>
      <c r="BC12849" s="7"/>
      <c r="BD12849" s="7"/>
      <c r="BG12849" s="7"/>
      <c r="BH12849" s="7"/>
      <c r="BI12849" s="7"/>
      <c r="BJ12849" s="7"/>
      <c r="BK12849" s="7"/>
      <c r="BL12849" s="7"/>
      <c r="BM12849" s="7"/>
      <c r="BP12849" s="7"/>
      <c r="BQ12849" s="7"/>
      <c r="BR12849" s="7"/>
      <c r="BS12849" s="7"/>
      <c r="BT12849" s="7"/>
      <c r="BU12849" s="7"/>
      <c r="BV12849" s="7"/>
      <c r="BW12849" s="7"/>
    </row>
    <row r="12850" spans="43:75" x14ac:dyDescent="0.2">
      <c r="AQ12850" s="7"/>
      <c r="AR12850" s="7"/>
      <c r="AS12850" s="7"/>
      <c r="AT12850" s="7"/>
      <c r="AU12850" s="7"/>
      <c r="AV12850" s="234"/>
      <c r="AX12850" s="7"/>
      <c r="AY12850" s="7"/>
      <c r="AZ12850" s="7"/>
      <c r="BA12850" s="7"/>
      <c r="BB12850" s="7"/>
      <c r="BC12850" s="7"/>
      <c r="BD12850" s="7"/>
      <c r="BG12850" s="7"/>
      <c r="BH12850" s="7"/>
      <c r="BI12850" s="7"/>
      <c r="BJ12850" s="7"/>
      <c r="BK12850" s="7"/>
      <c r="BL12850" s="7"/>
      <c r="BM12850" s="7"/>
      <c r="BP12850" s="7"/>
      <c r="BQ12850" s="7"/>
      <c r="BR12850" s="7"/>
      <c r="BS12850" s="7"/>
      <c r="BT12850" s="7"/>
      <c r="BU12850" s="7"/>
      <c r="BV12850" s="7"/>
      <c r="BW12850" s="7"/>
    </row>
    <row r="12851" spans="43:75" x14ac:dyDescent="0.2">
      <c r="AQ12851" s="7"/>
      <c r="AR12851" s="7"/>
      <c r="AS12851" s="7"/>
      <c r="AT12851" s="7"/>
      <c r="AU12851" s="7"/>
      <c r="AV12851" s="234"/>
      <c r="AX12851" s="7"/>
      <c r="AY12851" s="7"/>
      <c r="AZ12851" s="7"/>
      <c r="BA12851" s="7"/>
      <c r="BB12851" s="7"/>
      <c r="BC12851" s="7"/>
      <c r="BD12851" s="7"/>
      <c r="BG12851" s="7"/>
      <c r="BH12851" s="7"/>
      <c r="BI12851" s="7"/>
      <c r="BJ12851" s="7"/>
      <c r="BK12851" s="7"/>
      <c r="BL12851" s="7"/>
      <c r="BM12851" s="7"/>
      <c r="BP12851" s="7"/>
      <c r="BQ12851" s="7"/>
      <c r="BR12851" s="7"/>
      <c r="BS12851" s="7"/>
      <c r="BT12851" s="7"/>
      <c r="BU12851" s="7"/>
      <c r="BV12851" s="7"/>
      <c r="BW12851" s="7"/>
    </row>
    <row r="12852" spans="43:75" x14ac:dyDescent="0.2">
      <c r="AQ12852" s="7"/>
      <c r="AR12852" s="7"/>
      <c r="AS12852" s="7"/>
      <c r="AT12852" s="7"/>
      <c r="AU12852" s="7"/>
      <c r="AV12852" s="234"/>
      <c r="AX12852" s="7"/>
      <c r="AY12852" s="7"/>
      <c r="AZ12852" s="7"/>
      <c r="BA12852" s="7"/>
      <c r="BB12852" s="7"/>
      <c r="BC12852" s="7"/>
      <c r="BD12852" s="7"/>
      <c r="BG12852" s="7"/>
      <c r="BH12852" s="7"/>
      <c r="BI12852" s="7"/>
      <c r="BJ12852" s="7"/>
      <c r="BK12852" s="7"/>
      <c r="BL12852" s="7"/>
      <c r="BM12852" s="7"/>
      <c r="BP12852" s="7"/>
      <c r="BQ12852" s="7"/>
      <c r="BR12852" s="7"/>
      <c r="BS12852" s="7"/>
      <c r="BT12852" s="7"/>
      <c r="BU12852" s="7"/>
      <c r="BV12852" s="7"/>
      <c r="BW12852" s="7"/>
    </row>
    <row r="12853" spans="43:75" x14ac:dyDescent="0.2">
      <c r="AQ12853" s="7"/>
      <c r="AR12853" s="7"/>
      <c r="AS12853" s="7"/>
      <c r="AT12853" s="7"/>
      <c r="AU12853" s="7"/>
      <c r="AV12853" s="234"/>
      <c r="AX12853" s="7"/>
      <c r="AY12853" s="7"/>
      <c r="AZ12853" s="7"/>
      <c r="BA12853" s="7"/>
      <c r="BB12853" s="7"/>
      <c r="BC12853" s="7"/>
      <c r="BD12853" s="7"/>
      <c r="BG12853" s="7"/>
      <c r="BH12853" s="7"/>
      <c r="BI12853" s="7"/>
      <c r="BJ12853" s="7"/>
      <c r="BK12853" s="7"/>
      <c r="BL12853" s="7"/>
      <c r="BM12853" s="7"/>
      <c r="BP12853" s="7"/>
      <c r="BQ12853" s="7"/>
      <c r="BR12853" s="7"/>
      <c r="BS12853" s="7"/>
      <c r="BT12853" s="7"/>
      <c r="BU12853" s="7"/>
      <c r="BV12853" s="7"/>
      <c r="BW12853" s="7"/>
    </row>
    <row r="12854" spans="43:75" x14ac:dyDescent="0.2">
      <c r="AQ12854" s="7"/>
      <c r="AR12854" s="7"/>
      <c r="AS12854" s="7"/>
      <c r="AT12854" s="7"/>
      <c r="AU12854" s="7"/>
      <c r="AV12854" s="234"/>
      <c r="AX12854" s="7"/>
      <c r="AY12854" s="7"/>
      <c r="AZ12854" s="7"/>
      <c r="BA12854" s="7"/>
      <c r="BB12854" s="7"/>
      <c r="BC12854" s="7"/>
      <c r="BD12854" s="7"/>
      <c r="BG12854" s="7"/>
      <c r="BH12854" s="7"/>
      <c r="BI12854" s="7"/>
      <c r="BJ12854" s="7"/>
      <c r="BK12854" s="7"/>
      <c r="BL12854" s="7"/>
      <c r="BM12854" s="7"/>
      <c r="BP12854" s="7"/>
      <c r="BQ12854" s="7"/>
      <c r="BR12854" s="7"/>
      <c r="BS12854" s="7"/>
      <c r="BT12854" s="7"/>
      <c r="BU12854" s="7"/>
      <c r="BV12854" s="7"/>
      <c r="BW12854" s="7"/>
    </row>
    <row r="12855" spans="43:75" x14ac:dyDescent="0.2">
      <c r="AQ12855" s="7"/>
      <c r="AR12855" s="7"/>
      <c r="AS12855" s="7"/>
      <c r="AT12855" s="7"/>
      <c r="AU12855" s="7"/>
      <c r="AV12855" s="234"/>
      <c r="AX12855" s="7"/>
      <c r="AY12855" s="7"/>
      <c r="AZ12855" s="7"/>
      <c r="BA12855" s="7"/>
      <c r="BB12855" s="7"/>
      <c r="BC12855" s="7"/>
      <c r="BD12855" s="7"/>
      <c r="BG12855" s="7"/>
      <c r="BH12855" s="7"/>
      <c r="BI12855" s="7"/>
      <c r="BJ12855" s="7"/>
      <c r="BK12855" s="7"/>
      <c r="BL12855" s="7"/>
      <c r="BM12855" s="7"/>
      <c r="BP12855" s="7"/>
      <c r="BQ12855" s="7"/>
      <c r="BR12855" s="7"/>
      <c r="BS12855" s="7"/>
      <c r="BT12855" s="7"/>
      <c r="BU12855" s="7"/>
      <c r="BV12855" s="7"/>
      <c r="BW12855" s="7"/>
    </row>
    <row r="12856" spans="43:75" x14ac:dyDescent="0.2">
      <c r="AQ12856" s="7"/>
      <c r="AR12856" s="7"/>
      <c r="AS12856" s="7"/>
      <c r="AT12856" s="7"/>
      <c r="AU12856" s="7"/>
      <c r="AV12856" s="234"/>
      <c r="AX12856" s="7"/>
      <c r="AY12856" s="7"/>
      <c r="AZ12856" s="7"/>
      <c r="BA12856" s="7"/>
      <c r="BB12856" s="7"/>
      <c r="BC12856" s="7"/>
      <c r="BD12856" s="7"/>
      <c r="BG12856" s="7"/>
      <c r="BH12856" s="7"/>
      <c r="BI12856" s="7"/>
      <c r="BJ12856" s="7"/>
      <c r="BK12856" s="7"/>
      <c r="BL12856" s="7"/>
      <c r="BM12856" s="7"/>
      <c r="BP12856" s="7"/>
      <c r="BQ12856" s="7"/>
      <c r="BR12856" s="7"/>
      <c r="BS12856" s="7"/>
      <c r="BT12856" s="7"/>
      <c r="BU12856" s="7"/>
      <c r="BV12856" s="7"/>
      <c r="BW12856" s="7"/>
    </row>
    <row r="12857" spans="43:75" x14ac:dyDescent="0.2">
      <c r="AQ12857" s="7"/>
      <c r="AR12857" s="7"/>
      <c r="AS12857" s="7"/>
      <c r="AT12857" s="7"/>
      <c r="AU12857" s="7"/>
      <c r="AV12857" s="234"/>
      <c r="AX12857" s="7"/>
      <c r="AY12857" s="7"/>
      <c r="AZ12857" s="7"/>
      <c r="BA12857" s="7"/>
      <c r="BB12857" s="7"/>
      <c r="BC12857" s="7"/>
      <c r="BD12857" s="7"/>
      <c r="BG12857" s="7"/>
      <c r="BH12857" s="7"/>
      <c r="BI12857" s="7"/>
      <c r="BJ12857" s="7"/>
      <c r="BK12857" s="7"/>
      <c r="BL12857" s="7"/>
      <c r="BM12857" s="7"/>
      <c r="BP12857" s="7"/>
      <c r="BQ12857" s="7"/>
      <c r="BR12857" s="7"/>
      <c r="BS12857" s="7"/>
      <c r="BT12857" s="7"/>
      <c r="BU12857" s="7"/>
      <c r="BV12857" s="7"/>
      <c r="BW12857" s="7"/>
    </row>
    <row r="12858" spans="43:75" x14ac:dyDescent="0.2">
      <c r="AQ12858" s="7"/>
      <c r="AR12858" s="7"/>
      <c r="AS12858" s="7"/>
      <c r="AT12858" s="7"/>
      <c r="AU12858" s="7"/>
      <c r="AV12858" s="234"/>
      <c r="AX12858" s="7"/>
      <c r="AY12858" s="7"/>
      <c r="AZ12858" s="7"/>
      <c r="BA12858" s="7"/>
      <c r="BB12858" s="7"/>
      <c r="BC12858" s="7"/>
      <c r="BD12858" s="7"/>
      <c r="BG12858" s="7"/>
      <c r="BH12858" s="7"/>
      <c r="BI12858" s="7"/>
      <c r="BJ12858" s="7"/>
      <c r="BK12858" s="7"/>
      <c r="BL12858" s="7"/>
      <c r="BM12858" s="7"/>
      <c r="BP12858" s="7"/>
      <c r="BQ12858" s="7"/>
      <c r="BR12858" s="7"/>
      <c r="BS12858" s="7"/>
      <c r="BT12858" s="7"/>
      <c r="BU12858" s="7"/>
      <c r="BV12858" s="7"/>
      <c r="BW12858" s="7"/>
    </row>
    <row r="12859" spans="43:75" x14ac:dyDescent="0.2">
      <c r="AQ12859" s="7"/>
      <c r="AR12859" s="7"/>
      <c r="AS12859" s="7"/>
      <c r="AT12859" s="7"/>
      <c r="AU12859" s="7"/>
      <c r="AV12859" s="234"/>
      <c r="AX12859" s="7"/>
      <c r="AY12859" s="7"/>
      <c r="AZ12859" s="7"/>
      <c r="BA12859" s="7"/>
      <c r="BB12859" s="7"/>
      <c r="BC12859" s="7"/>
      <c r="BD12859" s="7"/>
      <c r="BG12859" s="7"/>
      <c r="BH12859" s="7"/>
      <c r="BI12859" s="7"/>
      <c r="BJ12859" s="7"/>
      <c r="BK12859" s="7"/>
      <c r="BL12859" s="7"/>
      <c r="BM12859" s="7"/>
      <c r="BP12859" s="7"/>
      <c r="BQ12859" s="7"/>
      <c r="BR12859" s="7"/>
      <c r="BS12859" s="7"/>
      <c r="BT12859" s="7"/>
      <c r="BU12859" s="7"/>
      <c r="BV12859" s="7"/>
      <c r="BW12859" s="7"/>
    </row>
    <row r="12860" spans="43:75" x14ac:dyDescent="0.2">
      <c r="AQ12860" s="7"/>
      <c r="AR12860" s="7"/>
      <c r="AS12860" s="7"/>
      <c r="AT12860" s="7"/>
      <c r="AU12860" s="7"/>
      <c r="AV12860" s="234"/>
      <c r="AX12860" s="7"/>
      <c r="AY12860" s="7"/>
      <c r="AZ12860" s="7"/>
      <c r="BA12860" s="7"/>
      <c r="BB12860" s="7"/>
      <c r="BC12860" s="7"/>
      <c r="BD12860" s="7"/>
      <c r="BG12860" s="7"/>
      <c r="BH12860" s="7"/>
      <c r="BI12860" s="7"/>
      <c r="BJ12860" s="7"/>
      <c r="BK12860" s="7"/>
      <c r="BL12860" s="7"/>
      <c r="BM12860" s="7"/>
      <c r="BP12860" s="7"/>
      <c r="BQ12860" s="7"/>
      <c r="BR12860" s="7"/>
      <c r="BS12860" s="7"/>
      <c r="BT12860" s="7"/>
      <c r="BU12860" s="7"/>
      <c r="BV12860" s="7"/>
      <c r="BW12860" s="7"/>
    </row>
    <row r="12861" spans="43:75" x14ac:dyDescent="0.2">
      <c r="AQ12861" s="7"/>
      <c r="AR12861" s="7"/>
      <c r="AS12861" s="7"/>
      <c r="AT12861" s="7"/>
      <c r="AU12861" s="7"/>
      <c r="AV12861" s="234"/>
      <c r="AX12861" s="7"/>
      <c r="AY12861" s="7"/>
      <c r="AZ12861" s="7"/>
      <c r="BA12861" s="7"/>
      <c r="BB12861" s="7"/>
      <c r="BC12861" s="7"/>
      <c r="BD12861" s="7"/>
      <c r="BG12861" s="7"/>
      <c r="BH12861" s="7"/>
      <c r="BI12861" s="7"/>
      <c r="BJ12861" s="7"/>
      <c r="BK12861" s="7"/>
      <c r="BL12861" s="7"/>
      <c r="BM12861" s="7"/>
      <c r="BP12861" s="7"/>
      <c r="BQ12861" s="7"/>
      <c r="BR12861" s="7"/>
      <c r="BS12861" s="7"/>
      <c r="BT12861" s="7"/>
      <c r="BU12861" s="7"/>
      <c r="BV12861" s="7"/>
      <c r="BW12861" s="7"/>
    </row>
    <row r="12862" spans="43:75" x14ac:dyDescent="0.2">
      <c r="AQ12862" s="7"/>
      <c r="AR12862" s="7"/>
      <c r="AS12862" s="7"/>
      <c r="AT12862" s="7"/>
      <c r="AU12862" s="7"/>
      <c r="AV12862" s="234"/>
      <c r="AX12862" s="7"/>
      <c r="AY12862" s="7"/>
      <c r="AZ12862" s="7"/>
      <c r="BA12862" s="7"/>
      <c r="BB12862" s="7"/>
      <c r="BC12862" s="7"/>
      <c r="BD12862" s="7"/>
      <c r="BG12862" s="7"/>
      <c r="BH12862" s="7"/>
      <c r="BI12862" s="7"/>
      <c r="BJ12862" s="7"/>
      <c r="BK12862" s="7"/>
      <c r="BL12862" s="7"/>
      <c r="BM12862" s="7"/>
      <c r="BP12862" s="7"/>
      <c r="BQ12862" s="7"/>
      <c r="BR12862" s="7"/>
      <c r="BS12862" s="7"/>
      <c r="BT12862" s="7"/>
      <c r="BU12862" s="7"/>
      <c r="BV12862" s="7"/>
      <c r="BW12862" s="7"/>
    </row>
    <row r="12863" spans="43:75" x14ac:dyDescent="0.2">
      <c r="AQ12863" s="7"/>
      <c r="AR12863" s="7"/>
      <c r="AS12863" s="7"/>
      <c r="AT12863" s="7"/>
      <c r="AU12863" s="7"/>
      <c r="AV12863" s="234"/>
      <c r="AX12863" s="7"/>
      <c r="AY12863" s="7"/>
      <c r="AZ12863" s="7"/>
      <c r="BA12863" s="7"/>
      <c r="BB12863" s="7"/>
      <c r="BC12863" s="7"/>
      <c r="BD12863" s="7"/>
      <c r="BG12863" s="7"/>
      <c r="BH12863" s="7"/>
      <c r="BI12863" s="7"/>
      <c r="BJ12863" s="7"/>
      <c r="BK12863" s="7"/>
      <c r="BL12863" s="7"/>
      <c r="BM12863" s="7"/>
      <c r="BP12863" s="7"/>
      <c r="BQ12863" s="7"/>
      <c r="BR12863" s="7"/>
      <c r="BS12863" s="7"/>
      <c r="BT12863" s="7"/>
      <c r="BU12863" s="7"/>
      <c r="BV12863" s="7"/>
      <c r="BW12863" s="7"/>
    </row>
    <row r="12864" spans="43:75" x14ac:dyDescent="0.2">
      <c r="AQ12864" s="7"/>
      <c r="AR12864" s="7"/>
      <c r="AS12864" s="7"/>
      <c r="AT12864" s="7"/>
      <c r="AU12864" s="7"/>
      <c r="AV12864" s="234"/>
      <c r="AX12864" s="7"/>
      <c r="AY12864" s="7"/>
      <c r="AZ12864" s="7"/>
      <c r="BA12864" s="7"/>
      <c r="BB12864" s="7"/>
      <c r="BC12864" s="7"/>
      <c r="BD12864" s="7"/>
      <c r="BG12864" s="7"/>
      <c r="BH12864" s="7"/>
      <c r="BI12864" s="7"/>
      <c r="BJ12864" s="7"/>
      <c r="BK12864" s="7"/>
      <c r="BL12864" s="7"/>
      <c r="BM12864" s="7"/>
      <c r="BP12864" s="7"/>
      <c r="BQ12864" s="7"/>
      <c r="BR12864" s="7"/>
      <c r="BS12864" s="7"/>
      <c r="BT12864" s="7"/>
      <c r="BU12864" s="7"/>
      <c r="BV12864" s="7"/>
      <c r="BW12864" s="7"/>
    </row>
    <row r="12865" spans="43:75" x14ac:dyDescent="0.2">
      <c r="AQ12865" s="7"/>
      <c r="AR12865" s="7"/>
      <c r="AS12865" s="7"/>
      <c r="AT12865" s="7"/>
      <c r="AU12865" s="7"/>
      <c r="AV12865" s="234"/>
      <c r="AX12865" s="7"/>
      <c r="AY12865" s="7"/>
      <c r="AZ12865" s="7"/>
      <c r="BA12865" s="7"/>
      <c r="BB12865" s="7"/>
      <c r="BC12865" s="7"/>
      <c r="BD12865" s="7"/>
      <c r="BG12865" s="7"/>
      <c r="BH12865" s="7"/>
      <c r="BI12865" s="7"/>
      <c r="BJ12865" s="7"/>
      <c r="BK12865" s="7"/>
      <c r="BL12865" s="7"/>
      <c r="BM12865" s="7"/>
      <c r="BP12865" s="7"/>
      <c r="BQ12865" s="7"/>
      <c r="BR12865" s="7"/>
      <c r="BS12865" s="7"/>
      <c r="BT12865" s="7"/>
      <c r="BU12865" s="7"/>
      <c r="BV12865" s="7"/>
      <c r="BW12865" s="7"/>
    </row>
    <row r="12866" spans="43:75" x14ac:dyDescent="0.2">
      <c r="AQ12866" s="7"/>
      <c r="AR12866" s="7"/>
      <c r="AS12866" s="7"/>
      <c r="AT12866" s="7"/>
      <c r="AU12866" s="7"/>
      <c r="AV12866" s="234"/>
      <c r="AX12866" s="7"/>
      <c r="AY12866" s="7"/>
      <c r="AZ12866" s="7"/>
      <c r="BA12866" s="7"/>
      <c r="BB12866" s="7"/>
      <c r="BC12866" s="7"/>
      <c r="BD12866" s="7"/>
      <c r="BG12866" s="7"/>
      <c r="BH12866" s="7"/>
      <c r="BI12866" s="7"/>
      <c r="BJ12866" s="7"/>
      <c r="BK12866" s="7"/>
      <c r="BL12866" s="7"/>
      <c r="BM12866" s="7"/>
      <c r="BP12866" s="7"/>
      <c r="BQ12866" s="7"/>
      <c r="BR12866" s="7"/>
      <c r="BS12866" s="7"/>
      <c r="BT12866" s="7"/>
      <c r="BU12866" s="7"/>
      <c r="BV12866" s="7"/>
      <c r="BW12866" s="7"/>
    </row>
    <row r="12867" spans="43:75" x14ac:dyDescent="0.2">
      <c r="AQ12867" s="7"/>
      <c r="AR12867" s="7"/>
      <c r="AS12867" s="7"/>
      <c r="AT12867" s="7"/>
      <c r="AU12867" s="7"/>
      <c r="AV12867" s="234"/>
      <c r="AX12867" s="7"/>
      <c r="AY12867" s="7"/>
      <c r="AZ12867" s="7"/>
      <c r="BA12867" s="7"/>
      <c r="BB12867" s="7"/>
      <c r="BC12867" s="7"/>
      <c r="BD12867" s="7"/>
      <c r="BG12867" s="7"/>
      <c r="BH12867" s="7"/>
      <c r="BI12867" s="7"/>
      <c r="BJ12867" s="7"/>
      <c r="BK12867" s="7"/>
      <c r="BL12867" s="7"/>
      <c r="BM12867" s="7"/>
      <c r="BP12867" s="7"/>
      <c r="BQ12867" s="7"/>
      <c r="BR12867" s="7"/>
      <c r="BS12867" s="7"/>
      <c r="BT12867" s="7"/>
      <c r="BU12867" s="7"/>
      <c r="BV12867" s="7"/>
      <c r="BW12867" s="7"/>
    </row>
    <row r="12868" spans="43:75" x14ac:dyDescent="0.2">
      <c r="AQ12868" s="7"/>
      <c r="AR12868" s="7"/>
      <c r="AS12868" s="7"/>
      <c r="AT12868" s="7"/>
      <c r="AU12868" s="7"/>
      <c r="AV12868" s="234"/>
      <c r="AX12868" s="7"/>
      <c r="AY12868" s="7"/>
      <c r="AZ12868" s="7"/>
      <c r="BA12868" s="7"/>
      <c r="BB12868" s="7"/>
      <c r="BC12868" s="7"/>
      <c r="BD12868" s="7"/>
      <c r="BG12868" s="7"/>
      <c r="BH12868" s="7"/>
      <c r="BI12868" s="7"/>
      <c r="BJ12868" s="7"/>
      <c r="BK12868" s="7"/>
      <c r="BL12868" s="7"/>
      <c r="BM12868" s="7"/>
      <c r="BP12868" s="7"/>
      <c r="BQ12868" s="7"/>
      <c r="BR12868" s="7"/>
      <c r="BS12868" s="7"/>
      <c r="BT12868" s="7"/>
      <c r="BU12868" s="7"/>
      <c r="BV12868" s="7"/>
      <c r="BW12868" s="7"/>
    </row>
    <row r="12869" spans="43:75" x14ac:dyDescent="0.2">
      <c r="AQ12869" s="7"/>
      <c r="AR12869" s="7"/>
      <c r="AS12869" s="7"/>
      <c r="AT12869" s="7"/>
      <c r="AU12869" s="7"/>
      <c r="AV12869" s="234"/>
      <c r="AX12869" s="7"/>
      <c r="AY12869" s="7"/>
      <c r="AZ12869" s="7"/>
      <c r="BA12869" s="7"/>
      <c r="BB12869" s="7"/>
      <c r="BC12869" s="7"/>
      <c r="BD12869" s="7"/>
      <c r="BG12869" s="7"/>
      <c r="BH12869" s="7"/>
      <c r="BI12869" s="7"/>
      <c r="BJ12869" s="7"/>
      <c r="BK12869" s="7"/>
      <c r="BL12869" s="7"/>
      <c r="BM12869" s="7"/>
      <c r="BP12869" s="7"/>
      <c r="BQ12869" s="7"/>
      <c r="BR12869" s="7"/>
      <c r="BS12869" s="7"/>
      <c r="BT12869" s="7"/>
      <c r="BU12869" s="7"/>
      <c r="BV12869" s="7"/>
      <c r="BW12869" s="7"/>
    </row>
    <row r="12870" spans="43:75" x14ac:dyDescent="0.2">
      <c r="AQ12870" s="7"/>
      <c r="AR12870" s="7"/>
      <c r="AS12870" s="7"/>
      <c r="AT12870" s="7"/>
      <c r="AU12870" s="7"/>
      <c r="AV12870" s="234"/>
      <c r="AX12870" s="7"/>
      <c r="AY12870" s="7"/>
      <c r="AZ12870" s="7"/>
      <c r="BA12870" s="7"/>
      <c r="BB12870" s="7"/>
      <c r="BC12870" s="7"/>
      <c r="BD12870" s="7"/>
      <c r="BG12870" s="7"/>
      <c r="BH12870" s="7"/>
      <c r="BI12870" s="7"/>
      <c r="BJ12870" s="7"/>
      <c r="BK12870" s="7"/>
      <c r="BL12870" s="7"/>
      <c r="BM12870" s="7"/>
      <c r="BP12870" s="7"/>
      <c r="BQ12870" s="7"/>
      <c r="BR12870" s="7"/>
      <c r="BS12870" s="7"/>
      <c r="BT12870" s="7"/>
      <c r="BU12870" s="7"/>
      <c r="BV12870" s="7"/>
      <c r="BW12870" s="7"/>
    </row>
    <row r="12871" spans="43:75" x14ac:dyDescent="0.2">
      <c r="AQ12871" s="7"/>
      <c r="AR12871" s="7"/>
      <c r="AS12871" s="7"/>
      <c r="AT12871" s="7"/>
      <c r="AU12871" s="7"/>
      <c r="AV12871" s="234"/>
      <c r="AX12871" s="7"/>
      <c r="AY12871" s="7"/>
      <c r="AZ12871" s="7"/>
      <c r="BA12871" s="7"/>
      <c r="BB12871" s="7"/>
      <c r="BC12871" s="7"/>
      <c r="BD12871" s="7"/>
      <c r="BG12871" s="7"/>
      <c r="BH12871" s="7"/>
      <c r="BI12871" s="7"/>
      <c r="BJ12871" s="7"/>
      <c r="BK12871" s="7"/>
      <c r="BL12871" s="7"/>
      <c r="BM12871" s="7"/>
      <c r="BP12871" s="7"/>
      <c r="BQ12871" s="7"/>
      <c r="BR12871" s="7"/>
      <c r="BS12871" s="7"/>
      <c r="BT12871" s="7"/>
      <c r="BU12871" s="7"/>
      <c r="BV12871" s="7"/>
      <c r="BW12871" s="7"/>
    </row>
    <row r="12872" spans="43:75" x14ac:dyDescent="0.2">
      <c r="AQ12872" s="7"/>
      <c r="AR12872" s="7"/>
      <c r="AS12872" s="7"/>
      <c r="AT12872" s="7"/>
      <c r="AU12872" s="7"/>
      <c r="AV12872" s="234"/>
      <c r="AX12872" s="7"/>
      <c r="AY12872" s="7"/>
      <c r="AZ12872" s="7"/>
      <c r="BA12872" s="7"/>
      <c r="BB12872" s="7"/>
      <c r="BC12872" s="7"/>
      <c r="BD12872" s="7"/>
      <c r="BG12872" s="7"/>
      <c r="BH12872" s="7"/>
      <c r="BI12872" s="7"/>
      <c r="BJ12872" s="7"/>
      <c r="BK12872" s="7"/>
      <c r="BL12872" s="7"/>
      <c r="BM12872" s="7"/>
      <c r="BP12872" s="7"/>
      <c r="BQ12872" s="7"/>
      <c r="BR12872" s="7"/>
      <c r="BS12872" s="7"/>
      <c r="BT12872" s="7"/>
      <c r="BU12872" s="7"/>
      <c r="BV12872" s="7"/>
      <c r="BW12872" s="7"/>
    </row>
    <row r="12873" spans="43:75" x14ac:dyDescent="0.2">
      <c r="AQ12873" s="7"/>
      <c r="AR12873" s="7"/>
      <c r="AS12873" s="7"/>
      <c r="AT12873" s="7"/>
      <c r="AU12873" s="7"/>
      <c r="AV12873" s="234"/>
      <c r="AX12873" s="7"/>
      <c r="AY12873" s="7"/>
      <c r="AZ12873" s="7"/>
      <c r="BA12873" s="7"/>
      <c r="BB12873" s="7"/>
      <c r="BC12873" s="7"/>
      <c r="BD12873" s="7"/>
      <c r="BG12873" s="7"/>
      <c r="BH12873" s="7"/>
      <c r="BI12873" s="7"/>
      <c r="BJ12873" s="7"/>
      <c r="BK12873" s="7"/>
      <c r="BL12873" s="7"/>
      <c r="BM12873" s="7"/>
      <c r="BP12873" s="7"/>
      <c r="BQ12873" s="7"/>
      <c r="BR12873" s="7"/>
      <c r="BS12873" s="7"/>
      <c r="BT12873" s="7"/>
      <c r="BU12873" s="7"/>
      <c r="BV12873" s="7"/>
      <c r="BW12873" s="7"/>
    </row>
    <row r="12874" spans="43:75" x14ac:dyDescent="0.2">
      <c r="AQ12874" s="7"/>
      <c r="AR12874" s="7"/>
      <c r="AS12874" s="7"/>
      <c r="AT12874" s="7"/>
      <c r="AU12874" s="7"/>
      <c r="AV12874" s="234"/>
      <c r="AX12874" s="7"/>
      <c r="AY12874" s="7"/>
      <c r="AZ12874" s="7"/>
      <c r="BA12874" s="7"/>
      <c r="BB12874" s="7"/>
      <c r="BC12874" s="7"/>
      <c r="BD12874" s="7"/>
      <c r="BG12874" s="7"/>
      <c r="BH12874" s="7"/>
      <c r="BI12874" s="7"/>
      <c r="BJ12874" s="7"/>
      <c r="BK12874" s="7"/>
      <c r="BL12874" s="7"/>
      <c r="BM12874" s="7"/>
      <c r="BP12874" s="7"/>
      <c r="BQ12874" s="7"/>
      <c r="BR12874" s="7"/>
      <c r="BS12874" s="7"/>
      <c r="BT12874" s="7"/>
      <c r="BU12874" s="7"/>
      <c r="BV12874" s="7"/>
      <c r="BW12874" s="7"/>
    </row>
    <row r="12875" spans="43:75" x14ac:dyDescent="0.2">
      <c r="AQ12875" s="7"/>
      <c r="AR12875" s="7"/>
      <c r="AS12875" s="7"/>
      <c r="AT12875" s="7"/>
      <c r="AU12875" s="7"/>
      <c r="AV12875" s="234"/>
      <c r="AX12875" s="7"/>
      <c r="AY12875" s="7"/>
      <c r="AZ12875" s="7"/>
      <c r="BA12875" s="7"/>
      <c r="BB12875" s="7"/>
      <c r="BC12875" s="7"/>
      <c r="BD12875" s="7"/>
      <c r="BG12875" s="7"/>
      <c r="BH12875" s="7"/>
      <c r="BI12875" s="7"/>
      <c r="BJ12875" s="7"/>
      <c r="BK12875" s="7"/>
      <c r="BL12875" s="7"/>
      <c r="BM12875" s="7"/>
      <c r="BP12875" s="7"/>
      <c r="BQ12875" s="7"/>
      <c r="BR12875" s="7"/>
      <c r="BS12875" s="7"/>
      <c r="BT12875" s="7"/>
      <c r="BU12875" s="7"/>
      <c r="BV12875" s="7"/>
      <c r="BW12875" s="7"/>
    </row>
    <row r="12876" spans="43:75" x14ac:dyDescent="0.2">
      <c r="AQ12876" s="7"/>
      <c r="AR12876" s="7"/>
      <c r="AS12876" s="7"/>
      <c r="AT12876" s="7"/>
      <c r="AU12876" s="7"/>
      <c r="AV12876" s="234"/>
      <c r="AX12876" s="7"/>
      <c r="AY12876" s="7"/>
      <c r="AZ12876" s="7"/>
      <c r="BA12876" s="7"/>
      <c r="BB12876" s="7"/>
      <c r="BC12876" s="7"/>
      <c r="BD12876" s="7"/>
      <c r="BG12876" s="7"/>
      <c r="BH12876" s="7"/>
      <c r="BI12876" s="7"/>
      <c r="BJ12876" s="7"/>
      <c r="BK12876" s="7"/>
      <c r="BL12876" s="7"/>
      <c r="BM12876" s="7"/>
      <c r="BP12876" s="7"/>
      <c r="BQ12876" s="7"/>
      <c r="BR12876" s="7"/>
      <c r="BS12876" s="7"/>
      <c r="BT12876" s="7"/>
      <c r="BU12876" s="7"/>
      <c r="BV12876" s="7"/>
      <c r="BW12876" s="7"/>
    </row>
    <row r="12877" spans="43:75" x14ac:dyDescent="0.2">
      <c r="AQ12877" s="7"/>
      <c r="AR12877" s="7"/>
      <c r="AS12877" s="7"/>
      <c r="AT12877" s="7"/>
      <c r="AU12877" s="7"/>
      <c r="AV12877" s="234"/>
      <c r="AX12877" s="7"/>
      <c r="AY12877" s="7"/>
      <c r="AZ12877" s="7"/>
      <c r="BA12877" s="7"/>
      <c r="BB12877" s="7"/>
      <c r="BC12877" s="7"/>
      <c r="BD12877" s="7"/>
      <c r="BG12877" s="7"/>
      <c r="BH12877" s="7"/>
      <c r="BI12877" s="7"/>
      <c r="BJ12877" s="7"/>
      <c r="BK12877" s="7"/>
      <c r="BL12877" s="7"/>
      <c r="BM12877" s="7"/>
      <c r="BP12877" s="7"/>
      <c r="BQ12877" s="7"/>
      <c r="BR12877" s="7"/>
      <c r="BS12877" s="7"/>
      <c r="BT12877" s="7"/>
      <c r="BU12877" s="7"/>
      <c r="BV12877" s="7"/>
      <c r="BW12877" s="7"/>
    </row>
    <row r="12878" spans="43:75" x14ac:dyDescent="0.2">
      <c r="AQ12878" s="7"/>
      <c r="AR12878" s="7"/>
      <c r="AS12878" s="7"/>
      <c r="AT12878" s="7"/>
      <c r="AU12878" s="7"/>
      <c r="AV12878" s="234"/>
      <c r="AX12878" s="7"/>
      <c r="AY12878" s="7"/>
      <c r="AZ12878" s="7"/>
      <c r="BA12878" s="7"/>
      <c r="BB12878" s="7"/>
      <c r="BC12878" s="7"/>
      <c r="BD12878" s="7"/>
      <c r="BG12878" s="7"/>
      <c r="BH12878" s="7"/>
      <c r="BI12878" s="7"/>
      <c r="BJ12878" s="7"/>
      <c r="BK12878" s="7"/>
      <c r="BL12878" s="7"/>
      <c r="BM12878" s="7"/>
      <c r="BP12878" s="7"/>
      <c r="BQ12878" s="7"/>
      <c r="BR12878" s="7"/>
      <c r="BS12878" s="7"/>
      <c r="BT12878" s="7"/>
      <c r="BU12878" s="7"/>
      <c r="BV12878" s="7"/>
      <c r="BW12878" s="7"/>
    </row>
    <row r="12879" spans="43:75" x14ac:dyDescent="0.2">
      <c r="AQ12879" s="7"/>
      <c r="AR12879" s="7"/>
      <c r="AS12879" s="7"/>
      <c r="AT12879" s="7"/>
      <c r="AU12879" s="7"/>
      <c r="AV12879" s="234"/>
      <c r="AX12879" s="7"/>
      <c r="AY12879" s="7"/>
      <c r="AZ12879" s="7"/>
      <c r="BA12879" s="7"/>
      <c r="BB12879" s="7"/>
      <c r="BC12879" s="7"/>
      <c r="BD12879" s="7"/>
      <c r="BG12879" s="7"/>
      <c r="BH12879" s="7"/>
      <c r="BI12879" s="7"/>
      <c r="BJ12879" s="7"/>
      <c r="BK12879" s="7"/>
      <c r="BL12879" s="7"/>
      <c r="BM12879" s="7"/>
      <c r="BP12879" s="7"/>
      <c r="BQ12879" s="7"/>
      <c r="BR12879" s="7"/>
      <c r="BS12879" s="7"/>
      <c r="BT12879" s="7"/>
      <c r="BU12879" s="7"/>
      <c r="BV12879" s="7"/>
      <c r="BW12879" s="7"/>
    </row>
    <row r="12880" spans="43:75" x14ac:dyDescent="0.2">
      <c r="AQ12880" s="7"/>
      <c r="AR12880" s="7"/>
      <c r="AS12880" s="7"/>
      <c r="AT12880" s="7"/>
      <c r="AU12880" s="7"/>
      <c r="AV12880" s="234"/>
      <c r="AX12880" s="7"/>
      <c r="AY12880" s="7"/>
      <c r="AZ12880" s="7"/>
      <c r="BA12880" s="7"/>
      <c r="BB12880" s="7"/>
      <c r="BC12880" s="7"/>
      <c r="BD12880" s="7"/>
      <c r="BG12880" s="7"/>
      <c r="BH12880" s="7"/>
      <c r="BI12880" s="7"/>
      <c r="BJ12880" s="7"/>
      <c r="BK12880" s="7"/>
      <c r="BL12880" s="7"/>
      <c r="BM12880" s="7"/>
      <c r="BP12880" s="7"/>
      <c r="BQ12880" s="7"/>
      <c r="BR12880" s="7"/>
      <c r="BS12880" s="7"/>
      <c r="BT12880" s="7"/>
      <c r="BU12880" s="7"/>
      <c r="BV12880" s="7"/>
      <c r="BW12880" s="7"/>
    </row>
    <row r="12881" spans="43:75" x14ac:dyDescent="0.2">
      <c r="AQ12881" s="7"/>
      <c r="AR12881" s="7"/>
      <c r="AS12881" s="7"/>
      <c r="AT12881" s="7"/>
      <c r="AU12881" s="7"/>
      <c r="AV12881" s="234"/>
      <c r="AX12881" s="7"/>
      <c r="AY12881" s="7"/>
      <c r="AZ12881" s="7"/>
      <c r="BA12881" s="7"/>
      <c r="BB12881" s="7"/>
      <c r="BC12881" s="7"/>
      <c r="BD12881" s="7"/>
      <c r="BG12881" s="7"/>
      <c r="BH12881" s="7"/>
      <c r="BI12881" s="7"/>
      <c r="BJ12881" s="7"/>
      <c r="BK12881" s="7"/>
      <c r="BL12881" s="7"/>
      <c r="BM12881" s="7"/>
      <c r="BP12881" s="7"/>
      <c r="BQ12881" s="7"/>
      <c r="BR12881" s="7"/>
      <c r="BS12881" s="7"/>
      <c r="BT12881" s="7"/>
      <c r="BU12881" s="7"/>
      <c r="BV12881" s="7"/>
      <c r="BW12881" s="7"/>
    </row>
    <row r="12882" spans="43:75" x14ac:dyDescent="0.2">
      <c r="AQ12882" s="7"/>
      <c r="AR12882" s="7"/>
      <c r="AS12882" s="7"/>
      <c r="AT12882" s="7"/>
      <c r="AU12882" s="7"/>
      <c r="AV12882" s="234"/>
      <c r="AX12882" s="7"/>
      <c r="AY12882" s="7"/>
      <c r="AZ12882" s="7"/>
      <c r="BA12882" s="7"/>
      <c r="BB12882" s="7"/>
      <c r="BC12882" s="7"/>
      <c r="BD12882" s="7"/>
      <c r="BG12882" s="7"/>
      <c r="BH12882" s="7"/>
      <c r="BI12882" s="7"/>
      <c r="BJ12882" s="7"/>
      <c r="BK12882" s="7"/>
      <c r="BL12882" s="7"/>
      <c r="BM12882" s="7"/>
      <c r="BP12882" s="7"/>
      <c r="BQ12882" s="7"/>
      <c r="BR12882" s="7"/>
      <c r="BS12882" s="7"/>
      <c r="BT12882" s="7"/>
      <c r="BU12882" s="7"/>
      <c r="BV12882" s="7"/>
      <c r="BW12882" s="7"/>
    </row>
    <row r="12883" spans="43:75" x14ac:dyDescent="0.2">
      <c r="AQ12883" s="7"/>
      <c r="AR12883" s="7"/>
      <c r="AS12883" s="7"/>
      <c r="AT12883" s="7"/>
      <c r="AU12883" s="7"/>
      <c r="AV12883" s="234"/>
      <c r="AX12883" s="7"/>
      <c r="AY12883" s="7"/>
      <c r="AZ12883" s="7"/>
      <c r="BA12883" s="7"/>
      <c r="BB12883" s="7"/>
      <c r="BC12883" s="7"/>
      <c r="BD12883" s="7"/>
      <c r="BG12883" s="7"/>
      <c r="BH12883" s="7"/>
      <c r="BI12883" s="7"/>
      <c r="BJ12883" s="7"/>
      <c r="BK12883" s="7"/>
      <c r="BL12883" s="7"/>
      <c r="BM12883" s="7"/>
      <c r="BP12883" s="7"/>
      <c r="BQ12883" s="7"/>
      <c r="BR12883" s="7"/>
      <c r="BS12883" s="7"/>
      <c r="BT12883" s="7"/>
      <c r="BU12883" s="7"/>
      <c r="BV12883" s="7"/>
      <c r="BW12883" s="7"/>
    </row>
    <row r="12884" spans="43:75" x14ac:dyDescent="0.2">
      <c r="AQ12884" s="7"/>
      <c r="AR12884" s="7"/>
      <c r="AS12884" s="7"/>
      <c r="AT12884" s="7"/>
      <c r="AU12884" s="7"/>
      <c r="AV12884" s="234"/>
      <c r="AX12884" s="7"/>
      <c r="AY12884" s="7"/>
      <c r="AZ12884" s="7"/>
      <c r="BA12884" s="7"/>
      <c r="BB12884" s="7"/>
      <c r="BC12884" s="7"/>
      <c r="BD12884" s="7"/>
      <c r="BG12884" s="7"/>
      <c r="BH12884" s="7"/>
      <c r="BI12884" s="7"/>
      <c r="BJ12884" s="7"/>
      <c r="BK12884" s="7"/>
      <c r="BL12884" s="7"/>
      <c r="BM12884" s="7"/>
      <c r="BP12884" s="7"/>
      <c r="BQ12884" s="7"/>
      <c r="BR12884" s="7"/>
      <c r="BS12884" s="7"/>
      <c r="BT12884" s="7"/>
      <c r="BU12884" s="7"/>
      <c r="BV12884" s="7"/>
      <c r="BW12884" s="7"/>
    </row>
    <row r="12885" spans="43:75" x14ac:dyDescent="0.2">
      <c r="AQ12885" s="7"/>
      <c r="AR12885" s="7"/>
      <c r="AS12885" s="7"/>
      <c r="AT12885" s="7"/>
      <c r="AU12885" s="7"/>
      <c r="AV12885" s="234"/>
      <c r="AX12885" s="7"/>
      <c r="AY12885" s="7"/>
      <c r="AZ12885" s="7"/>
      <c r="BA12885" s="7"/>
      <c r="BB12885" s="7"/>
      <c r="BC12885" s="7"/>
      <c r="BD12885" s="7"/>
      <c r="BG12885" s="7"/>
      <c r="BH12885" s="7"/>
      <c r="BI12885" s="7"/>
      <c r="BJ12885" s="7"/>
      <c r="BK12885" s="7"/>
      <c r="BL12885" s="7"/>
      <c r="BM12885" s="7"/>
      <c r="BP12885" s="7"/>
      <c r="BQ12885" s="7"/>
      <c r="BR12885" s="7"/>
      <c r="BS12885" s="7"/>
      <c r="BT12885" s="7"/>
      <c r="BU12885" s="7"/>
      <c r="BV12885" s="7"/>
      <c r="BW12885" s="7"/>
    </row>
    <row r="12886" spans="43:75" x14ac:dyDescent="0.2">
      <c r="AQ12886" s="7"/>
      <c r="AR12886" s="7"/>
      <c r="AS12886" s="7"/>
      <c r="AT12886" s="7"/>
      <c r="AU12886" s="7"/>
      <c r="AV12886" s="234"/>
      <c r="AX12886" s="7"/>
      <c r="AY12886" s="7"/>
      <c r="AZ12886" s="7"/>
      <c r="BA12886" s="7"/>
      <c r="BB12886" s="7"/>
      <c r="BC12886" s="7"/>
      <c r="BD12886" s="7"/>
      <c r="BG12886" s="7"/>
      <c r="BH12886" s="7"/>
      <c r="BI12886" s="7"/>
      <c r="BJ12886" s="7"/>
      <c r="BK12886" s="7"/>
      <c r="BL12886" s="7"/>
      <c r="BM12886" s="7"/>
      <c r="BP12886" s="7"/>
      <c r="BQ12886" s="7"/>
      <c r="BR12886" s="7"/>
      <c r="BS12886" s="7"/>
      <c r="BT12886" s="7"/>
      <c r="BU12886" s="7"/>
      <c r="BV12886" s="7"/>
      <c r="BW12886" s="7"/>
    </row>
    <row r="12887" spans="43:75" x14ac:dyDescent="0.2">
      <c r="AQ12887" s="7"/>
      <c r="AR12887" s="7"/>
      <c r="AS12887" s="7"/>
      <c r="AT12887" s="7"/>
      <c r="AU12887" s="7"/>
      <c r="AV12887" s="234"/>
      <c r="AX12887" s="7"/>
      <c r="AY12887" s="7"/>
      <c r="AZ12887" s="7"/>
      <c r="BA12887" s="7"/>
      <c r="BB12887" s="7"/>
      <c r="BC12887" s="7"/>
      <c r="BD12887" s="7"/>
      <c r="BG12887" s="7"/>
      <c r="BH12887" s="7"/>
      <c r="BI12887" s="7"/>
      <c r="BJ12887" s="7"/>
      <c r="BK12887" s="7"/>
      <c r="BL12887" s="7"/>
      <c r="BM12887" s="7"/>
      <c r="BP12887" s="7"/>
      <c r="BQ12887" s="7"/>
      <c r="BR12887" s="7"/>
      <c r="BS12887" s="7"/>
      <c r="BT12887" s="7"/>
      <c r="BU12887" s="7"/>
      <c r="BV12887" s="7"/>
      <c r="BW12887" s="7"/>
    </row>
    <row r="12888" spans="43:75" x14ac:dyDescent="0.2">
      <c r="AQ12888" s="7"/>
      <c r="AR12888" s="7"/>
      <c r="AS12888" s="7"/>
      <c r="AT12888" s="7"/>
      <c r="AU12888" s="7"/>
      <c r="AV12888" s="234"/>
      <c r="AX12888" s="7"/>
      <c r="AY12888" s="7"/>
      <c r="AZ12888" s="7"/>
      <c r="BA12888" s="7"/>
      <c r="BB12888" s="7"/>
      <c r="BC12888" s="7"/>
      <c r="BD12888" s="7"/>
      <c r="BG12888" s="7"/>
      <c r="BH12888" s="7"/>
      <c r="BI12888" s="7"/>
      <c r="BJ12888" s="7"/>
      <c r="BK12888" s="7"/>
      <c r="BL12888" s="7"/>
      <c r="BM12888" s="7"/>
      <c r="BP12888" s="7"/>
      <c r="BQ12888" s="7"/>
      <c r="BR12888" s="7"/>
      <c r="BS12888" s="7"/>
      <c r="BT12888" s="7"/>
      <c r="BU12888" s="7"/>
      <c r="BV12888" s="7"/>
      <c r="BW12888" s="7"/>
    </row>
    <row r="12889" spans="43:75" x14ac:dyDescent="0.2">
      <c r="AQ12889" s="7"/>
      <c r="AR12889" s="7"/>
      <c r="AS12889" s="7"/>
      <c r="AT12889" s="7"/>
      <c r="AU12889" s="7"/>
      <c r="AV12889" s="234"/>
      <c r="AX12889" s="7"/>
      <c r="AY12889" s="7"/>
      <c r="AZ12889" s="7"/>
      <c r="BA12889" s="7"/>
      <c r="BB12889" s="7"/>
      <c r="BC12889" s="7"/>
      <c r="BD12889" s="7"/>
      <c r="BG12889" s="7"/>
      <c r="BH12889" s="7"/>
      <c r="BI12889" s="7"/>
      <c r="BJ12889" s="7"/>
      <c r="BK12889" s="7"/>
      <c r="BL12889" s="7"/>
      <c r="BM12889" s="7"/>
      <c r="BP12889" s="7"/>
      <c r="BQ12889" s="7"/>
      <c r="BR12889" s="7"/>
      <c r="BS12889" s="7"/>
      <c r="BT12889" s="7"/>
      <c r="BU12889" s="7"/>
      <c r="BV12889" s="7"/>
      <c r="BW12889" s="7"/>
    </row>
    <row r="12890" spans="43:75" x14ac:dyDescent="0.2">
      <c r="AQ12890" s="7"/>
      <c r="AR12890" s="7"/>
      <c r="AS12890" s="7"/>
      <c r="AT12890" s="7"/>
      <c r="AU12890" s="7"/>
      <c r="AV12890" s="234"/>
      <c r="AX12890" s="7"/>
      <c r="AY12890" s="7"/>
      <c r="AZ12890" s="7"/>
      <c r="BA12890" s="7"/>
      <c r="BB12890" s="7"/>
      <c r="BC12890" s="7"/>
      <c r="BD12890" s="7"/>
      <c r="BG12890" s="7"/>
      <c r="BH12890" s="7"/>
      <c r="BI12890" s="7"/>
      <c r="BJ12890" s="7"/>
      <c r="BK12890" s="7"/>
      <c r="BL12890" s="7"/>
      <c r="BM12890" s="7"/>
      <c r="BP12890" s="7"/>
      <c r="BQ12890" s="7"/>
      <c r="BR12890" s="7"/>
      <c r="BS12890" s="7"/>
      <c r="BT12890" s="7"/>
      <c r="BU12890" s="7"/>
      <c r="BV12890" s="7"/>
      <c r="BW12890" s="7"/>
    </row>
    <row r="12891" spans="43:75" x14ac:dyDescent="0.2">
      <c r="AQ12891" s="7"/>
      <c r="AR12891" s="7"/>
      <c r="AS12891" s="7"/>
      <c r="AT12891" s="7"/>
      <c r="AU12891" s="7"/>
      <c r="AV12891" s="234"/>
      <c r="AX12891" s="7"/>
      <c r="AY12891" s="7"/>
      <c r="AZ12891" s="7"/>
      <c r="BA12891" s="7"/>
      <c r="BB12891" s="7"/>
      <c r="BC12891" s="7"/>
      <c r="BD12891" s="7"/>
      <c r="BG12891" s="7"/>
      <c r="BH12891" s="7"/>
      <c r="BI12891" s="7"/>
      <c r="BJ12891" s="7"/>
      <c r="BK12891" s="7"/>
      <c r="BL12891" s="7"/>
      <c r="BM12891" s="7"/>
      <c r="BP12891" s="7"/>
      <c r="BQ12891" s="7"/>
      <c r="BR12891" s="7"/>
      <c r="BS12891" s="7"/>
      <c r="BT12891" s="7"/>
      <c r="BU12891" s="7"/>
      <c r="BV12891" s="7"/>
      <c r="BW12891" s="7"/>
    </row>
    <row r="12892" spans="43:75" x14ac:dyDescent="0.2">
      <c r="AQ12892" s="7"/>
      <c r="AR12892" s="7"/>
      <c r="AS12892" s="7"/>
      <c r="AT12892" s="7"/>
      <c r="AU12892" s="7"/>
      <c r="AV12892" s="234"/>
      <c r="AX12892" s="7"/>
      <c r="AY12892" s="7"/>
      <c r="AZ12892" s="7"/>
      <c r="BA12892" s="7"/>
      <c r="BB12892" s="7"/>
      <c r="BC12892" s="7"/>
      <c r="BD12892" s="7"/>
      <c r="BG12892" s="7"/>
      <c r="BH12892" s="7"/>
      <c r="BI12892" s="7"/>
      <c r="BJ12892" s="7"/>
      <c r="BK12892" s="7"/>
      <c r="BL12892" s="7"/>
      <c r="BM12892" s="7"/>
      <c r="BP12892" s="7"/>
      <c r="BQ12892" s="7"/>
      <c r="BR12892" s="7"/>
      <c r="BS12892" s="7"/>
      <c r="BT12892" s="7"/>
      <c r="BU12892" s="7"/>
      <c r="BV12892" s="7"/>
      <c r="BW12892" s="7"/>
    </row>
    <row r="12893" spans="43:75" x14ac:dyDescent="0.2">
      <c r="AQ12893" s="7"/>
      <c r="AR12893" s="7"/>
      <c r="AS12893" s="7"/>
      <c r="AT12893" s="7"/>
      <c r="AU12893" s="7"/>
      <c r="AV12893" s="234"/>
      <c r="AX12893" s="7"/>
      <c r="AY12893" s="7"/>
      <c r="AZ12893" s="7"/>
      <c r="BA12893" s="7"/>
      <c r="BB12893" s="7"/>
      <c r="BC12893" s="7"/>
      <c r="BD12893" s="7"/>
      <c r="BG12893" s="7"/>
      <c r="BH12893" s="7"/>
      <c r="BI12893" s="7"/>
      <c r="BJ12893" s="7"/>
      <c r="BK12893" s="7"/>
      <c r="BL12893" s="7"/>
      <c r="BM12893" s="7"/>
      <c r="BP12893" s="7"/>
      <c r="BQ12893" s="7"/>
      <c r="BR12893" s="7"/>
      <c r="BS12893" s="7"/>
      <c r="BT12893" s="7"/>
      <c r="BU12893" s="7"/>
      <c r="BV12893" s="7"/>
      <c r="BW12893" s="7"/>
    </row>
    <row r="12894" spans="43:75" x14ac:dyDescent="0.2">
      <c r="AQ12894" s="7"/>
      <c r="AR12894" s="7"/>
      <c r="AS12894" s="7"/>
      <c r="AT12894" s="7"/>
      <c r="AU12894" s="7"/>
      <c r="AV12894" s="234"/>
      <c r="AX12894" s="7"/>
      <c r="AY12894" s="7"/>
      <c r="AZ12894" s="7"/>
      <c r="BA12894" s="7"/>
      <c r="BB12894" s="7"/>
      <c r="BC12894" s="7"/>
      <c r="BD12894" s="7"/>
      <c r="BG12894" s="7"/>
      <c r="BH12894" s="7"/>
      <c r="BI12894" s="7"/>
      <c r="BJ12894" s="7"/>
      <c r="BK12894" s="7"/>
      <c r="BL12894" s="7"/>
      <c r="BM12894" s="7"/>
      <c r="BP12894" s="7"/>
      <c r="BQ12894" s="7"/>
      <c r="BR12894" s="7"/>
      <c r="BS12894" s="7"/>
      <c r="BT12894" s="7"/>
      <c r="BU12894" s="7"/>
      <c r="BV12894" s="7"/>
      <c r="BW12894" s="7"/>
    </row>
    <row r="12895" spans="43:75" x14ac:dyDescent="0.2">
      <c r="AQ12895" s="7"/>
      <c r="AR12895" s="7"/>
      <c r="AS12895" s="7"/>
      <c r="AT12895" s="7"/>
      <c r="AU12895" s="7"/>
      <c r="AV12895" s="234"/>
      <c r="AX12895" s="7"/>
      <c r="AY12895" s="7"/>
      <c r="AZ12895" s="7"/>
      <c r="BA12895" s="7"/>
      <c r="BB12895" s="7"/>
      <c r="BC12895" s="7"/>
      <c r="BD12895" s="7"/>
      <c r="BG12895" s="7"/>
      <c r="BH12895" s="7"/>
      <c r="BI12895" s="7"/>
      <c r="BJ12895" s="7"/>
      <c r="BK12895" s="7"/>
      <c r="BL12895" s="7"/>
      <c r="BM12895" s="7"/>
      <c r="BP12895" s="7"/>
      <c r="BQ12895" s="7"/>
      <c r="BR12895" s="7"/>
      <c r="BS12895" s="7"/>
      <c r="BT12895" s="7"/>
      <c r="BU12895" s="7"/>
      <c r="BV12895" s="7"/>
      <c r="BW12895" s="7"/>
    </row>
    <row r="12896" spans="43:75" x14ac:dyDescent="0.2">
      <c r="AQ12896" s="7"/>
      <c r="AR12896" s="7"/>
      <c r="AS12896" s="7"/>
      <c r="AT12896" s="7"/>
      <c r="AU12896" s="7"/>
      <c r="AV12896" s="234"/>
      <c r="AX12896" s="7"/>
      <c r="AY12896" s="7"/>
      <c r="AZ12896" s="7"/>
      <c r="BA12896" s="7"/>
      <c r="BB12896" s="7"/>
      <c r="BC12896" s="7"/>
      <c r="BD12896" s="7"/>
      <c r="BG12896" s="7"/>
      <c r="BH12896" s="7"/>
      <c r="BI12896" s="7"/>
      <c r="BJ12896" s="7"/>
      <c r="BK12896" s="7"/>
      <c r="BL12896" s="7"/>
      <c r="BM12896" s="7"/>
      <c r="BP12896" s="7"/>
      <c r="BQ12896" s="7"/>
      <c r="BR12896" s="7"/>
      <c r="BS12896" s="7"/>
      <c r="BT12896" s="7"/>
      <c r="BU12896" s="7"/>
      <c r="BV12896" s="7"/>
      <c r="BW12896" s="7"/>
    </row>
    <row r="12897" spans="43:75" x14ac:dyDescent="0.2">
      <c r="AQ12897" s="7"/>
      <c r="AR12897" s="7"/>
      <c r="AS12897" s="7"/>
      <c r="AT12897" s="7"/>
      <c r="AU12897" s="7"/>
      <c r="AV12897" s="234"/>
      <c r="AX12897" s="7"/>
      <c r="AY12897" s="7"/>
      <c r="AZ12897" s="7"/>
      <c r="BA12897" s="7"/>
      <c r="BB12897" s="7"/>
      <c r="BC12897" s="7"/>
      <c r="BD12897" s="7"/>
      <c r="BG12897" s="7"/>
      <c r="BH12897" s="7"/>
      <c r="BI12897" s="7"/>
      <c r="BJ12897" s="7"/>
      <c r="BK12897" s="7"/>
      <c r="BL12897" s="7"/>
      <c r="BM12897" s="7"/>
      <c r="BP12897" s="7"/>
      <c r="BQ12897" s="7"/>
      <c r="BR12897" s="7"/>
      <c r="BS12897" s="7"/>
      <c r="BT12897" s="7"/>
      <c r="BU12897" s="7"/>
      <c r="BV12897" s="7"/>
      <c r="BW12897" s="7"/>
    </row>
    <row r="12898" spans="43:75" x14ac:dyDescent="0.2">
      <c r="AQ12898" s="7"/>
      <c r="AR12898" s="7"/>
      <c r="AS12898" s="7"/>
      <c r="AT12898" s="7"/>
      <c r="AU12898" s="7"/>
      <c r="AV12898" s="234"/>
      <c r="AX12898" s="7"/>
      <c r="AY12898" s="7"/>
      <c r="AZ12898" s="7"/>
      <c r="BA12898" s="7"/>
      <c r="BB12898" s="7"/>
      <c r="BC12898" s="7"/>
      <c r="BD12898" s="7"/>
      <c r="BG12898" s="7"/>
      <c r="BH12898" s="7"/>
      <c r="BI12898" s="7"/>
      <c r="BJ12898" s="7"/>
      <c r="BK12898" s="7"/>
      <c r="BL12898" s="7"/>
      <c r="BM12898" s="7"/>
      <c r="BP12898" s="7"/>
      <c r="BQ12898" s="7"/>
      <c r="BR12898" s="7"/>
      <c r="BS12898" s="7"/>
      <c r="BT12898" s="7"/>
      <c r="BU12898" s="7"/>
      <c r="BV12898" s="7"/>
      <c r="BW12898" s="7"/>
    </row>
    <row r="12899" spans="43:75" x14ac:dyDescent="0.2">
      <c r="AQ12899" s="7"/>
      <c r="AR12899" s="7"/>
      <c r="AS12899" s="7"/>
      <c r="AT12899" s="7"/>
      <c r="AU12899" s="7"/>
      <c r="AV12899" s="234"/>
      <c r="AX12899" s="7"/>
      <c r="AY12899" s="7"/>
      <c r="AZ12899" s="7"/>
      <c r="BA12899" s="7"/>
      <c r="BB12899" s="7"/>
      <c r="BC12899" s="7"/>
      <c r="BD12899" s="7"/>
      <c r="BG12899" s="7"/>
      <c r="BH12899" s="7"/>
      <c r="BI12899" s="7"/>
      <c r="BJ12899" s="7"/>
      <c r="BK12899" s="7"/>
      <c r="BL12899" s="7"/>
      <c r="BM12899" s="7"/>
      <c r="BP12899" s="7"/>
      <c r="BQ12899" s="7"/>
      <c r="BR12899" s="7"/>
      <c r="BS12899" s="7"/>
      <c r="BT12899" s="7"/>
      <c r="BU12899" s="7"/>
      <c r="BV12899" s="7"/>
      <c r="BW12899" s="7"/>
    </row>
    <row r="12900" spans="43:75" x14ac:dyDescent="0.2">
      <c r="AQ12900" s="7"/>
      <c r="AR12900" s="7"/>
      <c r="AS12900" s="7"/>
      <c r="AT12900" s="7"/>
      <c r="AU12900" s="7"/>
      <c r="AV12900" s="234"/>
      <c r="AX12900" s="7"/>
      <c r="AY12900" s="7"/>
      <c r="AZ12900" s="7"/>
      <c r="BA12900" s="7"/>
      <c r="BB12900" s="7"/>
      <c r="BC12900" s="7"/>
      <c r="BD12900" s="7"/>
      <c r="BG12900" s="7"/>
      <c r="BH12900" s="7"/>
      <c r="BI12900" s="7"/>
      <c r="BJ12900" s="7"/>
      <c r="BK12900" s="7"/>
      <c r="BL12900" s="7"/>
      <c r="BM12900" s="7"/>
      <c r="BP12900" s="7"/>
      <c r="BQ12900" s="7"/>
      <c r="BR12900" s="7"/>
      <c r="BS12900" s="7"/>
      <c r="BT12900" s="7"/>
      <c r="BU12900" s="7"/>
      <c r="BV12900" s="7"/>
      <c r="BW12900" s="7"/>
    </row>
    <row r="12901" spans="43:75" x14ac:dyDescent="0.2">
      <c r="AQ12901" s="7"/>
      <c r="AR12901" s="7"/>
      <c r="AS12901" s="7"/>
      <c r="AT12901" s="7"/>
      <c r="AU12901" s="7"/>
      <c r="AV12901" s="234"/>
      <c r="AX12901" s="7"/>
      <c r="AY12901" s="7"/>
      <c r="AZ12901" s="7"/>
      <c r="BA12901" s="7"/>
      <c r="BB12901" s="7"/>
      <c r="BC12901" s="7"/>
      <c r="BD12901" s="7"/>
      <c r="BG12901" s="7"/>
      <c r="BH12901" s="7"/>
      <c r="BI12901" s="7"/>
      <c r="BJ12901" s="7"/>
      <c r="BK12901" s="7"/>
      <c r="BL12901" s="7"/>
      <c r="BM12901" s="7"/>
      <c r="BP12901" s="7"/>
      <c r="BQ12901" s="7"/>
      <c r="BR12901" s="7"/>
      <c r="BS12901" s="7"/>
      <c r="BT12901" s="7"/>
      <c r="BU12901" s="7"/>
      <c r="BV12901" s="7"/>
      <c r="BW12901" s="7"/>
    </row>
    <row r="12902" spans="43:75" x14ac:dyDescent="0.2">
      <c r="AQ12902" s="7"/>
      <c r="AR12902" s="7"/>
      <c r="AS12902" s="7"/>
      <c r="AT12902" s="7"/>
      <c r="AU12902" s="7"/>
      <c r="AV12902" s="234"/>
      <c r="AX12902" s="7"/>
      <c r="AY12902" s="7"/>
      <c r="AZ12902" s="7"/>
      <c r="BA12902" s="7"/>
      <c r="BB12902" s="7"/>
      <c r="BC12902" s="7"/>
      <c r="BD12902" s="7"/>
      <c r="BG12902" s="7"/>
      <c r="BH12902" s="7"/>
      <c r="BI12902" s="7"/>
      <c r="BJ12902" s="7"/>
      <c r="BK12902" s="7"/>
      <c r="BL12902" s="7"/>
      <c r="BM12902" s="7"/>
      <c r="BP12902" s="7"/>
      <c r="BQ12902" s="7"/>
      <c r="BR12902" s="7"/>
      <c r="BS12902" s="7"/>
      <c r="BT12902" s="7"/>
      <c r="BU12902" s="7"/>
      <c r="BV12902" s="7"/>
      <c r="BW12902" s="7"/>
    </row>
    <row r="12903" spans="43:75" x14ac:dyDescent="0.2">
      <c r="AQ12903" s="7"/>
      <c r="AR12903" s="7"/>
      <c r="AS12903" s="7"/>
      <c r="AT12903" s="7"/>
      <c r="AU12903" s="7"/>
      <c r="AV12903" s="234"/>
      <c r="AX12903" s="7"/>
      <c r="AY12903" s="7"/>
      <c r="AZ12903" s="7"/>
      <c r="BA12903" s="7"/>
      <c r="BB12903" s="7"/>
      <c r="BC12903" s="7"/>
      <c r="BD12903" s="7"/>
      <c r="BG12903" s="7"/>
      <c r="BH12903" s="7"/>
      <c r="BI12903" s="7"/>
      <c r="BJ12903" s="7"/>
      <c r="BK12903" s="7"/>
      <c r="BL12903" s="7"/>
      <c r="BM12903" s="7"/>
      <c r="BP12903" s="7"/>
      <c r="BQ12903" s="7"/>
      <c r="BR12903" s="7"/>
      <c r="BS12903" s="7"/>
      <c r="BT12903" s="7"/>
      <c r="BU12903" s="7"/>
      <c r="BV12903" s="7"/>
      <c r="BW12903" s="7"/>
    </row>
    <row r="12904" spans="43:75" x14ac:dyDescent="0.2">
      <c r="AQ12904" s="7"/>
      <c r="AR12904" s="7"/>
      <c r="AS12904" s="7"/>
      <c r="AT12904" s="7"/>
      <c r="AU12904" s="7"/>
      <c r="AV12904" s="234"/>
      <c r="AX12904" s="7"/>
      <c r="AY12904" s="7"/>
      <c r="AZ12904" s="7"/>
      <c r="BA12904" s="7"/>
      <c r="BB12904" s="7"/>
      <c r="BC12904" s="7"/>
      <c r="BD12904" s="7"/>
      <c r="BG12904" s="7"/>
      <c r="BH12904" s="7"/>
      <c r="BI12904" s="7"/>
      <c r="BJ12904" s="7"/>
      <c r="BK12904" s="7"/>
      <c r="BL12904" s="7"/>
      <c r="BM12904" s="7"/>
      <c r="BP12904" s="7"/>
      <c r="BQ12904" s="7"/>
      <c r="BR12904" s="7"/>
      <c r="BS12904" s="7"/>
      <c r="BT12904" s="7"/>
      <c r="BU12904" s="7"/>
      <c r="BV12904" s="7"/>
      <c r="BW12904" s="7"/>
    </row>
    <row r="12905" spans="43:75" x14ac:dyDescent="0.2">
      <c r="AQ12905" s="7"/>
      <c r="AR12905" s="7"/>
      <c r="AS12905" s="7"/>
      <c r="AT12905" s="7"/>
      <c r="AU12905" s="7"/>
      <c r="AV12905" s="234"/>
      <c r="AX12905" s="7"/>
      <c r="AY12905" s="7"/>
      <c r="AZ12905" s="7"/>
      <c r="BA12905" s="7"/>
      <c r="BB12905" s="7"/>
      <c r="BC12905" s="7"/>
      <c r="BD12905" s="7"/>
      <c r="BG12905" s="7"/>
      <c r="BH12905" s="7"/>
      <c r="BI12905" s="7"/>
      <c r="BJ12905" s="7"/>
      <c r="BK12905" s="7"/>
      <c r="BL12905" s="7"/>
      <c r="BM12905" s="7"/>
      <c r="BP12905" s="7"/>
      <c r="BQ12905" s="7"/>
      <c r="BR12905" s="7"/>
      <c r="BS12905" s="7"/>
      <c r="BT12905" s="7"/>
      <c r="BU12905" s="7"/>
      <c r="BV12905" s="7"/>
      <c r="BW12905" s="7"/>
    </row>
    <row r="12906" spans="43:75" x14ac:dyDescent="0.2">
      <c r="AQ12906" s="7"/>
      <c r="AR12906" s="7"/>
      <c r="AS12906" s="7"/>
      <c r="AT12906" s="7"/>
      <c r="AU12906" s="7"/>
      <c r="AV12906" s="234"/>
      <c r="AX12906" s="7"/>
      <c r="AY12906" s="7"/>
      <c r="AZ12906" s="7"/>
      <c r="BA12906" s="7"/>
      <c r="BB12906" s="7"/>
      <c r="BC12906" s="7"/>
      <c r="BD12906" s="7"/>
      <c r="BG12906" s="7"/>
      <c r="BH12906" s="7"/>
      <c r="BI12906" s="7"/>
      <c r="BJ12906" s="7"/>
      <c r="BK12906" s="7"/>
      <c r="BL12906" s="7"/>
      <c r="BM12906" s="7"/>
      <c r="BP12906" s="7"/>
      <c r="BQ12906" s="7"/>
      <c r="BR12906" s="7"/>
      <c r="BS12906" s="7"/>
      <c r="BT12906" s="7"/>
      <c r="BU12906" s="7"/>
      <c r="BV12906" s="7"/>
      <c r="BW12906" s="7"/>
    </row>
    <row r="12907" spans="43:75" x14ac:dyDescent="0.2">
      <c r="AQ12907" s="7"/>
      <c r="AR12907" s="7"/>
      <c r="AS12907" s="7"/>
      <c r="AT12907" s="7"/>
      <c r="AU12907" s="7"/>
      <c r="AV12907" s="234"/>
      <c r="AX12907" s="7"/>
      <c r="AY12907" s="7"/>
      <c r="AZ12907" s="7"/>
      <c r="BA12907" s="7"/>
      <c r="BB12907" s="7"/>
      <c r="BC12907" s="7"/>
      <c r="BD12907" s="7"/>
      <c r="BG12907" s="7"/>
      <c r="BH12907" s="7"/>
      <c r="BI12907" s="7"/>
      <c r="BJ12907" s="7"/>
      <c r="BK12907" s="7"/>
      <c r="BL12907" s="7"/>
      <c r="BM12907" s="7"/>
      <c r="BP12907" s="7"/>
      <c r="BQ12907" s="7"/>
      <c r="BR12907" s="7"/>
      <c r="BS12907" s="7"/>
      <c r="BT12907" s="7"/>
      <c r="BU12907" s="7"/>
      <c r="BV12907" s="7"/>
      <c r="BW12907" s="7"/>
    </row>
    <row r="12908" spans="43:75" x14ac:dyDescent="0.2">
      <c r="AQ12908" s="7"/>
      <c r="AR12908" s="7"/>
      <c r="AS12908" s="7"/>
      <c r="AT12908" s="7"/>
      <c r="AU12908" s="7"/>
      <c r="AV12908" s="234"/>
      <c r="AX12908" s="7"/>
      <c r="AY12908" s="7"/>
      <c r="AZ12908" s="7"/>
      <c r="BA12908" s="7"/>
      <c r="BB12908" s="7"/>
      <c r="BC12908" s="7"/>
      <c r="BD12908" s="7"/>
      <c r="BG12908" s="7"/>
      <c r="BH12908" s="7"/>
      <c r="BI12908" s="7"/>
      <c r="BJ12908" s="7"/>
      <c r="BK12908" s="7"/>
      <c r="BL12908" s="7"/>
      <c r="BM12908" s="7"/>
      <c r="BP12908" s="7"/>
      <c r="BQ12908" s="7"/>
      <c r="BR12908" s="7"/>
      <c r="BS12908" s="7"/>
      <c r="BT12908" s="7"/>
      <c r="BU12908" s="7"/>
      <c r="BV12908" s="7"/>
      <c r="BW12908" s="7"/>
    </row>
    <row r="12909" spans="43:75" x14ac:dyDescent="0.2">
      <c r="AQ12909" s="7"/>
      <c r="AR12909" s="7"/>
      <c r="AS12909" s="7"/>
      <c r="AT12909" s="7"/>
      <c r="AU12909" s="7"/>
      <c r="AV12909" s="234"/>
      <c r="AX12909" s="7"/>
      <c r="AY12909" s="7"/>
      <c r="AZ12909" s="7"/>
      <c r="BA12909" s="7"/>
      <c r="BB12909" s="7"/>
      <c r="BC12909" s="7"/>
      <c r="BD12909" s="7"/>
      <c r="BG12909" s="7"/>
      <c r="BH12909" s="7"/>
      <c r="BI12909" s="7"/>
      <c r="BJ12909" s="7"/>
      <c r="BK12909" s="7"/>
      <c r="BL12909" s="7"/>
      <c r="BM12909" s="7"/>
      <c r="BP12909" s="7"/>
      <c r="BQ12909" s="7"/>
      <c r="BR12909" s="7"/>
      <c r="BS12909" s="7"/>
      <c r="BT12909" s="7"/>
      <c r="BU12909" s="7"/>
      <c r="BV12909" s="7"/>
      <c r="BW12909" s="7"/>
    </row>
    <row r="12910" spans="43:75" x14ac:dyDescent="0.2">
      <c r="AQ12910" s="7"/>
      <c r="AR12910" s="7"/>
      <c r="AS12910" s="7"/>
      <c r="AT12910" s="7"/>
      <c r="AU12910" s="7"/>
      <c r="AV12910" s="234"/>
      <c r="AX12910" s="7"/>
      <c r="AY12910" s="7"/>
      <c r="AZ12910" s="7"/>
      <c r="BA12910" s="7"/>
      <c r="BB12910" s="7"/>
      <c r="BC12910" s="7"/>
      <c r="BD12910" s="7"/>
      <c r="BG12910" s="7"/>
      <c r="BH12910" s="7"/>
      <c r="BI12910" s="7"/>
      <c r="BJ12910" s="7"/>
      <c r="BK12910" s="7"/>
      <c r="BL12910" s="7"/>
      <c r="BM12910" s="7"/>
      <c r="BP12910" s="7"/>
      <c r="BQ12910" s="7"/>
      <c r="BR12910" s="7"/>
      <c r="BS12910" s="7"/>
      <c r="BT12910" s="7"/>
      <c r="BU12910" s="7"/>
      <c r="BV12910" s="7"/>
      <c r="BW12910" s="7"/>
    </row>
    <row r="12911" spans="43:75" x14ac:dyDescent="0.2">
      <c r="AQ12911" s="7"/>
      <c r="AR12911" s="7"/>
      <c r="AS12911" s="7"/>
      <c r="AT12911" s="7"/>
      <c r="AU12911" s="7"/>
      <c r="AV12911" s="234"/>
      <c r="AX12911" s="7"/>
      <c r="AY12911" s="7"/>
      <c r="AZ12911" s="7"/>
      <c r="BA12911" s="7"/>
      <c r="BB12911" s="7"/>
      <c r="BC12911" s="7"/>
      <c r="BD12911" s="7"/>
      <c r="BG12911" s="7"/>
      <c r="BH12911" s="7"/>
      <c r="BI12911" s="7"/>
      <c r="BJ12911" s="7"/>
      <c r="BK12911" s="7"/>
      <c r="BL12911" s="7"/>
      <c r="BM12911" s="7"/>
      <c r="BP12911" s="7"/>
      <c r="BQ12911" s="7"/>
      <c r="BR12911" s="7"/>
      <c r="BS12911" s="7"/>
      <c r="BT12911" s="7"/>
      <c r="BU12911" s="7"/>
      <c r="BV12911" s="7"/>
      <c r="BW12911" s="7"/>
    </row>
    <row r="12912" spans="43:75" x14ac:dyDescent="0.2">
      <c r="AQ12912" s="7"/>
      <c r="AR12912" s="7"/>
      <c r="AS12912" s="7"/>
      <c r="AT12912" s="7"/>
      <c r="AU12912" s="7"/>
      <c r="AV12912" s="234"/>
      <c r="AX12912" s="7"/>
      <c r="AY12912" s="7"/>
      <c r="AZ12912" s="7"/>
      <c r="BA12912" s="7"/>
      <c r="BB12912" s="7"/>
      <c r="BC12912" s="7"/>
      <c r="BD12912" s="7"/>
      <c r="BG12912" s="7"/>
      <c r="BH12912" s="7"/>
      <c r="BI12912" s="7"/>
      <c r="BJ12912" s="7"/>
      <c r="BK12912" s="7"/>
      <c r="BL12912" s="7"/>
      <c r="BM12912" s="7"/>
      <c r="BP12912" s="7"/>
      <c r="BQ12912" s="7"/>
      <c r="BR12912" s="7"/>
      <c r="BS12912" s="7"/>
      <c r="BT12912" s="7"/>
      <c r="BU12912" s="7"/>
      <c r="BV12912" s="7"/>
      <c r="BW12912" s="7"/>
    </row>
    <row r="12913" spans="43:75" x14ac:dyDescent="0.2">
      <c r="AQ12913" s="7"/>
      <c r="AR12913" s="7"/>
      <c r="AS12913" s="7"/>
      <c r="AT12913" s="7"/>
      <c r="AU12913" s="7"/>
      <c r="AV12913" s="234"/>
      <c r="AX12913" s="7"/>
      <c r="AY12913" s="7"/>
      <c r="AZ12913" s="7"/>
      <c r="BA12913" s="7"/>
      <c r="BB12913" s="7"/>
      <c r="BC12913" s="7"/>
      <c r="BD12913" s="7"/>
      <c r="BG12913" s="7"/>
      <c r="BH12913" s="7"/>
      <c r="BI12913" s="7"/>
      <c r="BJ12913" s="7"/>
      <c r="BK12913" s="7"/>
      <c r="BL12913" s="7"/>
      <c r="BM12913" s="7"/>
      <c r="BP12913" s="7"/>
      <c r="BQ12913" s="7"/>
      <c r="BR12913" s="7"/>
      <c r="BS12913" s="7"/>
      <c r="BT12913" s="7"/>
      <c r="BU12913" s="7"/>
      <c r="BV12913" s="7"/>
      <c r="BW12913" s="7"/>
    </row>
    <row r="12914" spans="43:75" x14ac:dyDescent="0.2">
      <c r="AQ12914" s="7"/>
      <c r="AR12914" s="7"/>
      <c r="AS12914" s="7"/>
      <c r="AT12914" s="7"/>
      <c r="AU12914" s="7"/>
      <c r="AV12914" s="234"/>
      <c r="AX12914" s="7"/>
      <c r="AY12914" s="7"/>
      <c r="AZ12914" s="7"/>
      <c r="BA12914" s="7"/>
      <c r="BB12914" s="7"/>
      <c r="BC12914" s="7"/>
      <c r="BD12914" s="7"/>
      <c r="BG12914" s="7"/>
      <c r="BH12914" s="7"/>
      <c r="BI12914" s="7"/>
      <c r="BJ12914" s="7"/>
      <c r="BK12914" s="7"/>
      <c r="BL12914" s="7"/>
      <c r="BM12914" s="7"/>
      <c r="BP12914" s="7"/>
      <c r="BQ12914" s="7"/>
      <c r="BR12914" s="7"/>
      <c r="BS12914" s="7"/>
      <c r="BT12914" s="7"/>
      <c r="BU12914" s="7"/>
      <c r="BV12914" s="7"/>
      <c r="BW12914" s="7"/>
    </row>
    <row r="12915" spans="43:75" x14ac:dyDescent="0.2">
      <c r="AQ12915" s="7"/>
      <c r="AR12915" s="7"/>
      <c r="AS12915" s="7"/>
      <c r="AT12915" s="7"/>
      <c r="AU12915" s="7"/>
      <c r="AV12915" s="234"/>
      <c r="AX12915" s="7"/>
      <c r="AY12915" s="7"/>
      <c r="AZ12915" s="7"/>
      <c r="BA12915" s="7"/>
      <c r="BB12915" s="7"/>
      <c r="BC12915" s="7"/>
      <c r="BD12915" s="7"/>
      <c r="BG12915" s="7"/>
      <c r="BH12915" s="7"/>
      <c r="BI12915" s="7"/>
      <c r="BJ12915" s="7"/>
      <c r="BK12915" s="7"/>
      <c r="BL12915" s="7"/>
      <c r="BM12915" s="7"/>
      <c r="BP12915" s="7"/>
      <c r="BQ12915" s="7"/>
      <c r="BR12915" s="7"/>
      <c r="BS12915" s="7"/>
      <c r="BT12915" s="7"/>
      <c r="BU12915" s="7"/>
      <c r="BV12915" s="7"/>
      <c r="BW12915" s="7"/>
    </row>
    <row r="12916" spans="43:75" x14ac:dyDescent="0.2">
      <c r="AQ12916" s="7"/>
      <c r="AR12916" s="7"/>
      <c r="AS12916" s="7"/>
      <c r="AT12916" s="7"/>
      <c r="AU12916" s="7"/>
      <c r="AV12916" s="234"/>
      <c r="AX12916" s="7"/>
      <c r="AY12916" s="7"/>
      <c r="AZ12916" s="7"/>
      <c r="BA12916" s="7"/>
      <c r="BB12916" s="7"/>
      <c r="BC12916" s="7"/>
      <c r="BD12916" s="7"/>
      <c r="BG12916" s="7"/>
      <c r="BH12916" s="7"/>
      <c r="BI12916" s="7"/>
      <c r="BJ12916" s="7"/>
      <c r="BK12916" s="7"/>
      <c r="BL12916" s="7"/>
      <c r="BM12916" s="7"/>
      <c r="BP12916" s="7"/>
      <c r="BQ12916" s="7"/>
      <c r="BR12916" s="7"/>
      <c r="BS12916" s="7"/>
      <c r="BT12916" s="7"/>
      <c r="BU12916" s="7"/>
      <c r="BV12916" s="7"/>
      <c r="BW12916" s="7"/>
    </row>
    <row r="12917" spans="43:75" x14ac:dyDescent="0.2">
      <c r="AQ12917" s="7"/>
      <c r="AR12917" s="7"/>
      <c r="AS12917" s="7"/>
      <c r="AT12917" s="7"/>
      <c r="AU12917" s="7"/>
      <c r="AV12917" s="234"/>
      <c r="AX12917" s="7"/>
      <c r="AY12917" s="7"/>
      <c r="AZ12917" s="7"/>
      <c r="BA12917" s="7"/>
      <c r="BB12917" s="7"/>
      <c r="BC12917" s="7"/>
      <c r="BD12917" s="7"/>
      <c r="BG12917" s="7"/>
      <c r="BH12917" s="7"/>
      <c r="BI12917" s="7"/>
      <c r="BJ12917" s="7"/>
      <c r="BK12917" s="7"/>
      <c r="BL12917" s="7"/>
      <c r="BM12917" s="7"/>
      <c r="BP12917" s="7"/>
      <c r="BQ12917" s="7"/>
      <c r="BR12917" s="7"/>
      <c r="BS12917" s="7"/>
      <c r="BT12917" s="7"/>
      <c r="BU12917" s="7"/>
      <c r="BV12917" s="7"/>
      <c r="BW12917" s="7"/>
    </row>
    <row r="12918" spans="43:75" x14ac:dyDescent="0.2">
      <c r="AQ12918" s="7"/>
      <c r="AR12918" s="7"/>
      <c r="AS12918" s="7"/>
      <c r="AT12918" s="7"/>
      <c r="AU12918" s="7"/>
      <c r="AV12918" s="234"/>
      <c r="AX12918" s="7"/>
      <c r="AY12918" s="7"/>
      <c r="AZ12918" s="7"/>
      <c r="BA12918" s="7"/>
      <c r="BB12918" s="7"/>
      <c r="BC12918" s="7"/>
      <c r="BD12918" s="7"/>
      <c r="BG12918" s="7"/>
      <c r="BH12918" s="7"/>
      <c r="BI12918" s="7"/>
      <c r="BJ12918" s="7"/>
      <c r="BK12918" s="7"/>
      <c r="BL12918" s="7"/>
      <c r="BM12918" s="7"/>
      <c r="BP12918" s="7"/>
      <c r="BQ12918" s="7"/>
      <c r="BR12918" s="7"/>
      <c r="BS12918" s="7"/>
      <c r="BT12918" s="7"/>
      <c r="BU12918" s="7"/>
      <c r="BV12918" s="7"/>
      <c r="BW12918" s="7"/>
    </row>
    <row r="12919" spans="43:75" x14ac:dyDescent="0.2">
      <c r="AQ12919" s="7"/>
      <c r="AR12919" s="7"/>
      <c r="AS12919" s="7"/>
      <c r="AT12919" s="7"/>
      <c r="AU12919" s="7"/>
      <c r="AV12919" s="234"/>
      <c r="AX12919" s="7"/>
      <c r="AY12919" s="7"/>
      <c r="AZ12919" s="7"/>
      <c r="BA12919" s="7"/>
      <c r="BB12919" s="7"/>
      <c r="BC12919" s="7"/>
      <c r="BD12919" s="7"/>
      <c r="BG12919" s="7"/>
      <c r="BH12919" s="7"/>
      <c r="BI12919" s="7"/>
      <c r="BJ12919" s="7"/>
      <c r="BK12919" s="7"/>
      <c r="BL12919" s="7"/>
      <c r="BM12919" s="7"/>
      <c r="BP12919" s="7"/>
      <c r="BQ12919" s="7"/>
      <c r="BR12919" s="7"/>
      <c r="BS12919" s="7"/>
      <c r="BT12919" s="7"/>
      <c r="BU12919" s="7"/>
      <c r="BV12919" s="7"/>
      <c r="BW12919" s="7"/>
    </row>
    <row r="12920" spans="43:75" x14ac:dyDescent="0.2">
      <c r="AQ12920" s="7"/>
      <c r="AR12920" s="7"/>
      <c r="AS12920" s="7"/>
      <c r="AT12920" s="7"/>
      <c r="AU12920" s="7"/>
      <c r="AV12920" s="234"/>
      <c r="AX12920" s="7"/>
      <c r="AY12920" s="7"/>
      <c r="AZ12920" s="7"/>
      <c r="BA12920" s="7"/>
      <c r="BB12920" s="7"/>
      <c r="BC12920" s="7"/>
      <c r="BD12920" s="7"/>
      <c r="BG12920" s="7"/>
      <c r="BH12920" s="7"/>
      <c r="BI12920" s="7"/>
      <c r="BJ12920" s="7"/>
      <c r="BK12920" s="7"/>
      <c r="BL12920" s="7"/>
      <c r="BM12920" s="7"/>
      <c r="BP12920" s="7"/>
      <c r="BQ12920" s="7"/>
      <c r="BR12920" s="7"/>
      <c r="BS12920" s="7"/>
      <c r="BT12920" s="7"/>
      <c r="BU12920" s="7"/>
      <c r="BV12920" s="7"/>
      <c r="BW12920" s="7"/>
    </row>
    <row r="12921" spans="43:75" x14ac:dyDescent="0.2">
      <c r="AQ12921" s="7"/>
      <c r="AR12921" s="7"/>
      <c r="AS12921" s="7"/>
      <c r="AT12921" s="7"/>
      <c r="AU12921" s="7"/>
      <c r="AV12921" s="234"/>
      <c r="AX12921" s="7"/>
      <c r="AY12921" s="7"/>
      <c r="AZ12921" s="7"/>
      <c r="BA12921" s="7"/>
      <c r="BB12921" s="7"/>
      <c r="BC12921" s="7"/>
      <c r="BD12921" s="7"/>
      <c r="BG12921" s="7"/>
      <c r="BH12921" s="7"/>
      <c r="BI12921" s="7"/>
      <c r="BJ12921" s="7"/>
      <c r="BK12921" s="7"/>
      <c r="BL12921" s="7"/>
      <c r="BM12921" s="7"/>
      <c r="BP12921" s="7"/>
      <c r="BQ12921" s="7"/>
      <c r="BR12921" s="7"/>
      <c r="BS12921" s="7"/>
      <c r="BT12921" s="7"/>
      <c r="BU12921" s="7"/>
      <c r="BV12921" s="7"/>
      <c r="BW12921" s="7"/>
    </row>
    <row r="12922" spans="43:75" x14ac:dyDescent="0.2">
      <c r="AQ12922" s="7"/>
      <c r="AR12922" s="7"/>
      <c r="AS12922" s="7"/>
      <c r="AT12922" s="7"/>
      <c r="AU12922" s="7"/>
      <c r="AV12922" s="234"/>
      <c r="AX12922" s="7"/>
      <c r="AY12922" s="7"/>
      <c r="AZ12922" s="7"/>
      <c r="BA12922" s="7"/>
      <c r="BB12922" s="7"/>
      <c r="BC12922" s="7"/>
      <c r="BD12922" s="7"/>
      <c r="BG12922" s="7"/>
      <c r="BH12922" s="7"/>
      <c r="BI12922" s="7"/>
      <c r="BJ12922" s="7"/>
      <c r="BK12922" s="7"/>
      <c r="BL12922" s="7"/>
      <c r="BM12922" s="7"/>
      <c r="BP12922" s="7"/>
      <c r="BQ12922" s="7"/>
      <c r="BR12922" s="7"/>
      <c r="BS12922" s="7"/>
      <c r="BT12922" s="7"/>
      <c r="BU12922" s="7"/>
      <c r="BV12922" s="7"/>
      <c r="BW12922" s="7"/>
    </row>
    <row r="12923" spans="43:75" x14ac:dyDescent="0.2">
      <c r="AQ12923" s="7"/>
      <c r="AR12923" s="7"/>
      <c r="AS12923" s="7"/>
      <c r="AT12923" s="7"/>
      <c r="AU12923" s="7"/>
      <c r="AV12923" s="234"/>
      <c r="AX12923" s="7"/>
      <c r="AY12923" s="7"/>
      <c r="AZ12923" s="7"/>
      <c r="BA12923" s="7"/>
      <c r="BB12923" s="7"/>
      <c r="BC12923" s="7"/>
      <c r="BD12923" s="7"/>
      <c r="BG12923" s="7"/>
      <c r="BH12923" s="7"/>
      <c r="BI12923" s="7"/>
      <c r="BJ12923" s="7"/>
      <c r="BK12923" s="7"/>
      <c r="BL12923" s="7"/>
      <c r="BM12923" s="7"/>
      <c r="BP12923" s="7"/>
      <c r="BQ12923" s="7"/>
      <c r="BR12923" s="7"/>
      <c r="BS12923" s="7"/>
      <c r="BT12923" s="7"/>
      <c r="BU12923" s="7"/>
      <c r="BV12923" s="7"/>
      <c r="BW12923" s="7"/>
    </row>
    <row r="12924" spans="43:75" x14ac:dyDescent="0.2">
      <c r="AQ12924" s="7"/>
      <c r="AR12924" s="7"/>
      <c r="AS12924" s="7"/>
      <c r="AT12924" s="7"/>
      <c r="AU12924" s="7"/>
      <c r="AV12924" s="234"/>
      <c r="AX12924" s="7"/>
      <c r="AY12924" s="7"/>
      <c r="AZ12924" s="7"/>
      <c r="BA12924" s="7"/>
      <c r="BB12924" s="7"/>
      <c r="BC12924" s="7"/>
      <c r="BD12924" s="7"/>
      <c r="BG12924" s="7"/>
      <c r="BH12924" s="7"/>
      <c r="BI12924" s="7"/>
      <c r="BJ12924" s="7"/>
      <c r="BK12924" s="7"/>
      <c r="BL12924" s="7"/>
      <c r="BM12924" s="7"/>
      <c r="BP12924" s="7"/>
      <c r="BQ12924" s="7"/>
      <c r="BR12924" s="7"/>
      <c r="BS12924" s="7"/>
      <c r="BT12924" s="7"/>
      <c r="BU12924" s="7"/>
      <c r="BV12924" s="7"/>
      <c r="BW12924" s="7"/>
    </row>
    <row r="12925" spans="43:75" x14ac:dyDescent="0.2">
      <c r="AQ12925" s="7"/>
      <c r="AR12925" s="7"/>
      <c r="AS12925" s="7"/>
      <c r="AT12925" s="7"/>
      <c r="AU12925" s="7"/>
      <c r="AV12925" s="234"/>
      <c r="AX12925" s="7"/>
      <c r="AY12925" s="7"/>
      <c r="AZ12925" s="7"/>
      <c r="BA12925" s="7"/>
      <c r="BB12925" s="7"/>
      <c r="BC12925" s="7"/>
      <c r="BD12925" s="7"/>
      <c r="BG12925" s="7"/>
      <c r="BH12925" s="7"/>
      <c r="BI12925" s="7"/>
      <c r="BJ12925" s="7"/>
      <c r="BK12925" s="7"/>
      <c r="BL12925" s="7"/>
      <c r="BM12925" s="7"/>
      <c r="BP12925" s="7"/>
      <c r="BQ12925" s="7"/>
      <c r="BR12925" s="7"/>
      <c r="BS12925" s="7"/>
      <c r="BT12925" s="7"/>
      <c r="BU12925" s="7"/>
      <c r="BV12925" s="7"/>
      <c r="BW12925" s="7"/>
    </row>
    <row r="12926" spans="43:75" x14ac:dyDescent="0.2">
      <c r="AQ12926" s="7"/>
      <c r="AR12926" s="7"/>
      <c r="AS12926" s="7"/>
      <c r="AT12926" s="7"/>
      <c r="AU12926" s="7"/>
      <c r="AV12926" s="234"/>
      <c r="AX12926" s="7"/>
      <c r="AY12926" s="7"/>
      <c r="AZ12926" s="7"/>
      <c r="BA12926" s="7"/>
      <c r="BB12926" s="7"/>
      <c r="BC12926" s="7"/>
      <c r="BD12926" s="7"/>
      <c r="BG12926" s="7"/>
      <c r="BH12926" s="7"/>
      <c r="BI12926" s="7"/>
      <c r="BJ12926" s="7"/>
      <c r="BK12926" s="7"/>
      <c r="BL12926" s="7"/>
      <c r="BM12926" s="7"/>
      <c r="BP12926" s="7"/>
      <c r="BQ12926" s="7"/>
      <c r="BR12926" s="7"/>
      <c r="BS12926" s="7"/>
      <c r="BT12926" s="7"/>
      <c r="BU12926" s="7"/>
      <c r="BV12926" s="7"/>
      <c r="BW12926" s="7"/>
    </row>
    <row r="12927" spans="43:75" x14ac:dyDescent="0.2">
      <c r="AQ12927" s="7"/>
      <c r="AR12927" s="7"/>
      <c r="AS12927" s="7"/>
      <c r="AT12927" s="7"/>
      <c r="AU12927" s="7"/>
      <c r="AV12927" s="234"/>
      <c r="AX12927" s="7"/>
      <c r="AY12927" s="7"/>
      <c r="AZ12927" s="7"/>
      <c r="BA12927" s="7"/>
      <c r="BB12927" s="7"/>
      <c r="BC12927" s="7"/>
      <c r="BD12927" s="7"/>
      <c r="BG12927" s="7"/>
      <c r="BH12927" s="7"/>
      <c r="BI12927" s="7"/>
      <c r="BJ12927" s="7"/>
      <c r="BK12927" s="7"/>
      <c r="BL12927" s="7"/>
      <c r="BM12927" s="7"/>
      <c r="BP12927" s="7"/>
      <c r="BQ12927" s="7"/>
      <c r="BR12927" s="7"/>
      <c r="BS12927" s="7"/>
      <c r="BT12927" s="7"/>
      <c r="BU12927" s="7"/>
      <c r="BV12927" s="7"/>
      <c r="BW12927" s="7"/>
    </row>
    <row r="12928" spans="43:75" x14ac:dyDescent="0.2">
      <c r="AQ12928" s="7"/>
      <c r="AR12928" s="7"/>
      <c r="AS12928" s="7"/>
      <c r="AT12928" s="7"/>
      <c r="AU12928" s="7"/>
      <c r="AV12928" s="234"/>
      <c r="AX12928" s="7"/>
      <c r="AY12928" s="7"/>
      <c r="AZ12928" s="7"/>
      <c r="BA12928" s="7"/>
      <c r="BB12928" s="7"/>
      <c r="BC12928" s="7"/>
      <c r="BD12928" s="7"/>
      <c r="BG12928" s="7"/>
      <c r="BH12928" s="7"/>
      <c r="BI12928" s="7"/>
      <c r="BJ12928" s="7"/>
      <c r="BK12928" s="7"/>
      <c r="BL12928" s="7"/>
      <c r="BM12928" s="7"/>
      <c r="BP12928" s="7"/>
      <c r="BQ12928" s="7"/>
      <c r="BR12928" s="7"/>
      <c r="BS12928" s="7"/>
      <c r="BT12928" s="7"/>
      <c r="BU12928" s="7"/>
      <c r="BV12928" s="7"/>
      <c r="BW12928" s="7"/>
    </row>
    <row r="12929" spans="43:75" x14ac:dyDescent="0.2">
      <c r="AQ12929" s="7"/>
      <c r="AR12929" s="7"/>
      <c r="AS12929" s="7"/>
      <c r="AT12929" s="7"/>
      <c r="AU12929" s="7"/>
      <c r="AV12929" s="234"/>
      <c r="AX12929" s="7"/>
      <c r="AY12929" s="7"/>
      <c r="AZ12929" s="7"/>
      <c r="BA12929" s="7"/>
      <c r="BB12929" s="7"/>
      <c r="BC12929" s="7"/>
      <c r="BD12929" s="7"/>
      <c r="BG12929" s="7"/>
      <c r="BH12929" s="7"/>
      <c r="BI12929" s="7"/>
      <c r="BJ12929" s="7"/>
      <c r="BK12929" s="7"/>
      <c r="BL12929" s="7"/>
      <c r="BM12929" s="7"/>
      <c r="BP12929" s="7"/>
      <c r="BQ12929" s="7"/>
      <c r="BR12929" s="7"/>
      <c r="BS12929" s="7"/>
      <c r="BT12929" s="7"/>
      <c r="BU12929" s="7"/>
      <c r="BV12929" s="7"/>
      <c r="BW12929" s="7"/>
    </row>
    <row r="12930" spans="43:75" x14ac:dyDescent="0.2">
      <c r="AQ12930" s="7"/>
      <c r="AR12930" s="7"/>
      <c r="AS12930" s="7"/>
      <c r="AT12930" s="7"/>
      <c r="AU12930" s="7"/>
      <c r="AV12930" s="234"/>
      <c r="AX12930" s="7"/>
      <c r="AY12930" s="7"/>
      <c r="AZ12930" s="7"/>
      <c r="BA12930" s="7"/>
      <c r="BB12930" s="7"/>
      <c r="BC12930" s="7"/>
      <c r="BD12930" s="7"/>
      <c r="BG12930" s="7"/>
      <c r="BH12930" s="7"/>
      <c r="BI12930" s="7"/>
      <c r="BJ12930" s="7"/>
      <c r="BK12930" s="7"/>
      <c r="BL12930" s="7"/>
      <c r="BM12930" s="7"/>
      <c r="BP12930" s="7"/>
      <c r="BQ12930" s="7"/>
      <c r="BR12930" s="7"/>
      <c r="BS12930" s="7"/>
      <c r="BT12930" s="7"/>
      <c r="BU12930" s="7"/>
      <c r="BV12930" s="7"/>
      <c r="BW12930" s="7"/>
    </row>
    <row r="12931" spans="43:75" x14ac:dyDescent="0.2">
      <c r="AQ12931" s="7"/>
      <c r="AR12931" s="7"/>
      <c r="AS12931" s="7"/>
      <c r="AT12931" s="7"/>
      <c r="AU12931" s="7"/>
      <c r="AV12931" s="234"/>
      <c r="AX12931" s="7"/>
      <c r="AY12931" s="7"/>
      <c r="AZ12931" s="7"/>
      <c r="BA12931" s="7"/>
      <c r="BB12931" s="7"/>
      <c r="BC12931" s="7"/>
      <c r="BD12931" s="7"/>
      <c r="BG12931" s="7"/>
      <c r="BH12931" s="7"/>
      <c r="BI12931" s="7"/>
      <c r="BJ12931" s="7"/>
      <c r="BK12931" s="7"/>
      <c r="BL12931" s="7"/>
      <c r="BM12931" s="7"/>
      <c r="BP12931" s="7"/>
      <c r="BQ12931" s="7"/>
      <c r="BR12931" s="7"/>
      <c r="BS12931" s="7"/>
      <c r="BT12931" s="7"/>
      <c r="BU12931" s="7"/>
      <c r="BV12931" s="7"/>
      <c r="BW12931" s="7"/>
    </row>
    <row r="12932" spans="43:75" x14ac:dyDescent="0.2">
      <c r="AQ12932" s="7"/>
      <c r="AR12932" s="7"/>
      <c r="AS12932" s="7"/>
      <c r="AT12932" s="7"/>
      <c r="AU12932" s="7"/>
      <c r="AV12932" s="234"/>
      <c r="AX12932" s="7"/>
      <c r="AY12932" s="7"/>
      <c r="AZ12932" s="7"/>
      <c r="BA12932" s="7"/>
      <c r="BB12932" s="7"/>
      <c r="BC12932" s="7"/>
      <c r="BD12932" s="7"/>
      <c r="BG12932" s="7"/>
      <c r="BH12932" s="7"/>
      <c r="BI12932" s="7"/>
      <c r="BJ12932" s="7"/>
      <c r="BK12932" s="7"/>
      <c r="BL12932" s="7"/>
      <c r="BM12932" s="7"/>
      <c r="BP12932" s="7"/>
      <c r="BQ12932" s="7"/>
      <c r="BR12932" s="7"/>
      <c r="BS12932" s="7"/>
      <c r="BT12932" s="7"/>
      <c r="BU12932" s="7"/>
      <c r="BV12932" s="7"/>
      <c r="BW12932" s="7"/>
    </row>
    <row r="12933" spans="43:75" x14ac:dyDescent="0.2">
      <c r="AQ12933" s="7"/>
      <c r="AR12933" s="7"/>
      <c r="AS12933" s="7"/>
      <c r="AT12933" s="7"/>
      <c r="AU12933" s="7"/>
      <c r="AV12933" s="234"/>
      <c r="AX12933" s="7"/>
      <c r="AY12933" s="7"/>
      <c r="AZ12933" s="7"/>
      <c r="BA12933" s="7"/>
      <c r="BB12933" s="7"/>
      <c r="BC12933" s="7"/>
      <c r="BD12933" s="7"/>
      <c r="BG12933" s="7"/>
      <c r="BH12933" s="7"/>
      <c r="BI12933" s="7"/>
      <c r="BJ12933" s="7"/>
      <c r="BK12933" s="7"/>
      <c r="BL12933" s="7"/>
      <c r="BM12933" s="7"/>
      <c r="BP12933" s="7"/>
      <c r="BQ12933" s="7"/>
      <c r="BR12933" s="7"/>
      <c r="BS12933" s="7"/>
      <c r="BT12933" s="7"/>
      <c r="BU12933" s="7"/>
      <c r="BV12933" s="7"/>
      <c r="BW12933" s="7"/>
    </row>
    <row r="12934" spans="43:75" x14ac:dyDescent="0.2">
      <c r="AQ12934" s="7"/>
      <c r="AR12934" s="7"/>
      <c r="AS12934" s="7"/>
      <c r="AT12934" s="7"/>
      <c r="AU12934" s="7"/>
      <c r="AV12934" s="234"/>
      <c r="AX12934" s="7"/>
      <c r="AY12934" s="7"/>
      <c r="AZ12934" s="7"/>
      <c r="BA12934" s="7"/>
      <c r="BB12934" s="7"/>
      <c r="BC12934" s="7"/>
      <c r="BD12934" s="7"/>
      <c r="BG12934" s="7"/>
      <c r="BH12934" s="7"/>
      <c r="BI12934" s="7"/>
      <c r="BJ12934" s="7"/>
      <c r="BK12934" s="7"/>
      <c r="BL12934" s="7"/>
      <c r="BM12934" s="7"/>
      <c r="BP12934" s="7"/>
      <c r="BQ12934" s="7"/>
      <c r="BR12934" s="7"/>
      <c r="BS12934" s="7"/>
      <c r="BT12934" s="7"/>
      <c r="BU12934" s="7"/>
      <c r="BV12934" s="7"/>
      <c r="BW12934" s="7"/>
    </row>
    <row r="12935" spans="43:75" x14ac:dyDescent="0.2">
      <c r="AQ12935" s="7"/>
      <c r="AR12935" s="7"/>
      <c r="AS12935" s="7"/>
      <c r="AT12935" s="7"/>
      <c r="AU12935" s="7"/>
      <c r="AV12935" s="234"/>
      <c r="AX12935" s="7"/>
      <c r="AY12935" s="7"/>
      <c r="AZ12935" s="7"/>
      <c r="BA12935" s="7"/>
      <c r="BB12935" s="7"/>
      <c r="BC12935" s="7"/>
      <c r="BD12935" s="7"/>
      <c r="BG12935" s="7"/>
      <c r="BH12935" s="7"/>
      <c r="BI12935" s="7"/>
      <c r="BJ12935" s="7"/>
      <c r="BK12935" s="7"/>
      <c r="BL12935" s="7"/>
      <c r="BM12935" s="7"/>
      <c r="BP12935" s="7"/>
      <c r="BQ12935" s="7"/>
      <c r="BR12935" s="7"/>
      <c r="BS12935" s="7"/>
      <c r="BT12935" s="7"/>
      <c r="BU12935" s="7"/>
      <c r="BV12935" s="7"/>
      <c r="BW12935" s="7"/>
    </row>
    <row r="12936" spans="43:75" x14ac:dyDescent="0.2">
      <c r="AQ12936" s="7"/>
      <c r="AR12936" s="7"/>
      <c r="AS12936" s="7"/>
      <c r="AT12936" s="7"/>
      <c r="AU12936" s="7"/>
      <c r="AV12936" s="234"/>
      <c r="AX12936" s="7"/>
      <c r="AY12936" s="7"/>
      <c r="AZ12936" s="7"/>
      <c r="BA12936" s="7"/>
      <c r="BB12936" s="7"/>
      <c r="BC12936" s="7"/>
      <c r="BD12936" s="7"/>
      <c r="BG12936" s="7"/>
      <c r="BH12936" s="7"/>
      <c r="BI12936" s="7"/>
      <c r="BJ12936" s="7"/>
      <c r="BK12936" s="7"/>
      <c r="BL12936" s="7"/>
      <c r="BM12936" s="7"/>
      <c r="BP12936" s="7"/>
      <c r="BQ12936" s="7"/>
      <c r="BR12936" s="7"/>
      <c r="BS12936" s="7"/>
      <c r="BT12936" s="7"/>
      <c r="BU12936" s="7"/>
      <c r="BV12936" s="7"/>
      <c r="BW12936" s="7"/>
    </row>
    <row r="12937" spans="43:75" x14ac:dyDescent="0.2">
      <c r="AQ12937" s="7"/>
      <c r="AR12937" s="7"/>
      <c r="AS12937" s="7"/>
      <c r="AT12937" s="7"/>
      <c r="AU12937" s="7"/>
      <c r="AV12937" s="234"/>
      <c r="AX12937" s="7"/>
      <c r="AY12937" s="7"/>
      <c r="AZ12937" s="7"/>
      <c r="BA12937" s="7"/>
      <c r="BB12937" s="7"/>
      <c r="BC12937" s="7"/>
      <c r="BD12937" s="7"/>
      <c r="BG12937" s="7"/>
      <c r="BH12937" s="7"/>
      <c r="BI12937" s="7"/>
      <c r="BJ12937" s="7"/>
      <c r="BK12937" s="7"/>
      <c r="BL12937" s="7"/>
      <c r="BM12937" s="7"/>
      <c r="BP12937" s="7"/>
      <c r="BQ12937" s="7"/>
      <c r="BR12937" s="7"/>
      <c r="BS12937" s="7"/>
      <c r="BT12937" s="7"/>
      <c r="BU12937" s="7"/>
      <c r="BV12937" s="7"/>
      <c r="BW12937" s="7"/>
    </row>
    <row r="12938" spans="43:75" x14ac:dyDescent="0.2">
      <c r="AQ12938" s="7"/>
      <c r="AR12938" s="7"/>
      <c r="AS12938" s="7"/>
      <c r="AT12938" s="7"/>
      <c r="AU12938" s="7"/>
      <c r="AV12938" s="234"/>
      <c r="AX12938" s="7"/>
      <c r="AY12938" s="7"/>
      <c r="AZ12938" s="7"/>
      <c r="BA12938" s="7"/>
      <c r="BB12938" s="7"/>
      <c r="BC12938" s="7"/>
      <c r="BD12938" s="7"/>
      <c r="BG12938" s="7"/>
      <c r="BH12938" s="7"/>
      <c r="BI12938" s="7"/>
      <c r="BJ12938" s="7"/>
      <c r="BK12938" s="7"/>
      <c r="BL12938" s="7"/>
      <c r="BM12938" s="7"/>
      <c r="BP12938" s="7"/>
      <c r="BQ12938" s="7"/>
      <c r="BR12938" s="7"/>
      <c r="BS12938" s="7"/>
      <c r="BT12938" s="7"/>
      <c r="BU12938" s="7"/>
      <c r="BV12938" s="7"/>
      <c r="BW12938" s="7"/>
    </row>
    <row r="12939" spans="43:75" x14ac:dyDescent="0.2">
      <c r="AQ12939" s="7"/>
      <c r="AR12939" s="7"/>
      <c r="AS12939" s="7"/>
      <c r="AT12939" s="7"/>
      <c r="AU12939" s="7"/>
      <c r="AV12939" s="234"/>
      <c r="AX12939" s="7"/>
      <c r="AY12939" s="7"/>
      <c r="AZ12939" s="7"/>
      <c r="BA12939" s="7"/>
      <c r="BB12939" s="7"/>
      <c r="BC12939" s="7"/>
      <c r="BD12939" s="7"/>
      <c r="BG12939" s="7"/>
      <c r="BH12939" s="7"/>
      <c r="BI12939" s="7"/>
      <c r="BJ12939" s="7"/>
      <c r="BK12939" s="7"/>
      <c r="BL12939" s="7"/>
      <c r="BM12939" s="7"/>
      <c r="BP12939" s="7"/>
      <c r="BQ12939" s="7"/>
      <c r="BR12939" s="7"/>
      <c r="BS12939" s="7"/>
      <c r="BT12939" s="7"/>
      <c r="BU12939" s="7"/>
      <c r="BV12939" s="7"/>
      <c r="BW12939" s="7"/>
    </row>
    <row r="12940" spans="43:75" x14ac:dyDescent="0.2">
      <c r="AQ12940" s="7"/>
      <c r="AR12940" s="7"/>
      <c r="AS12940" s="7"/>
      <c r="AT12940" s="7"/>
      <c r="AU12940" s="7"/>
      <c r="AV12940" s="234"/>
      <c r="AX12940" s="7"/>
      <c r="AY12940" s="7"/>
      <c r="AZ12940" s="7"/>
      <c r="BA12940" s="7"/>
      <c r="BB12940" s="7"/>
      <c r="BC12940" s="7"/>
      <c r="BD12940" s="7"/>
      <c r="BG12940" s="7"/>
      <c r="BH12940" s="7"/>
      <c r="BI12940" s="7"/>
      <c r="BJ12940" s="7"/>
      <c r="BK12940" s="7"/>
      <c r="BL12940" s="7"/>
      <c r="BM12940" s="7"/>
      <c r="BP12940" s="7"/>
      <c r="BQ12940" s="7"/>
      <c r="BR12940" s="7"/>
      <c r="BS12940" s="7"/>
      <c r="BT12940" s="7"/>
      <c r="BU12940" s="7"/>
      <c r="BV12940" s="7"/>
      <c r="BW12940" s="7"/>
    </row>
    <row r="12941" spans="43:75" x14ac:dyDescent="0.2">
      <c r="AQ12941" s="7"/>
      <c r="AR12941" s="7"/>
      <c r="AS12941" s="7"/>
      <c r="AT12941" s="7"/>
      <c r="AU12941" s="7"/>
      <c r="AV12941" s="234"/>
      <c r="AX12941" s="7"/>
      <c r="AY12941" s="7"/>
      <c r="AZ12941" s="7"/>
      <c r="BA12941" s="7"/>
      <c r="BB12941" s="7"/>
      <c r="BC12941" s="7"/>
      <c r="BD12941" s="7"/>
      <c r="BG12941" s="7"/>
      <c r="BH12941" s="7"/>
      <c r="BI12941" s="7"/>
      <c r="BJ12941" s="7"/>
      <c r="BK12941" s="7"/>
      <c r="BL12941" s="7"/>
      <c r="BM12941" s="7"/>
      <c r="BP12941" s="7"/>
      <c r="BQ12941" s="7"/>
      <c r="BR12941" s="7"/>
      <c r="BS12941" s="7"/>
      <c r="BT12941" s="7"/>
      <c r="BU12941" s="7"/>
      <c r="BV12941" s="7"/>
      <c r="BW12941" s="7"/>
    </row>
    <row r="12942" spans="43:75" x14ac:dyDescent="0.2">
      <c r="AQ12942" s="7"/>
      <c r="AR12942" s="7"/>
      <c r="AS12942" s="7"/>
      <c r="AT12942" s="7"/>
      <c r="AU12942" s="7"/>
      <c r="AV12942" s="234"/>
      <c r="AX12942" s="7"/>
      <c r="AY12942" s="7"/>
      <c r="AZ12942" s="7"/>
      <c r="BA12942" s="7"/>
      <c r="BB12942" s="7"/>
      <c r="BC12942" s="7"/>
      <c r="BD12942" s="7"/>
      <c r="BG12942" s="7"/>
      <c r="BH12942" s="7"/>
      <c r="BI12942" s="7"/>
      <c r="BJ12942" s="7"/>
      <c r="BK12942" s="7"/>
      <c r="BL12942" s="7"/>
      <c r="BM12942" s="7"/>
      <c r="BP12942" s="7"/>
      <c r="BQ12942" s="7"/>
      <c r="BR12942" s="7"/>
      <c r="BS12942" s="7"/>
      <c r="BT12942" s="7"/>
      <c r="BU12942" s="7"/>
      <c r="BV12942" s="7"/>
      <c r="BW12942" s="7"/>
    </row>
    <row r="12943" spans="43:75" x14ac:dyDescent="0.2">
      <c r="AQ12943" s="7"/>
      <c r="AR12943" s="7"/>
      <c r="AS12943" s="7"/>
      <c r="AT12943" s="7"/>
      <c r="AU12943" s="7"/>
      <c r="AV12943" s="234"/>
      <c r="AX12943" s="7"/>
      <c r="AY12943" s="7"/>
      <c r="AZ12943" s="7"/>
      <c r="BA12943" s="7"/>
      <c r="BB12943" s="7"/>
      <c r="BC12943" s="7"/>
      <c r="BD12943" s="7"/>
      <c r="BG12943" s="7"/>
      <c r="BH12943" s="7"/>
      <c r="BI12943" s="7"/>
      <c r="BJ12943" s="7"/>
      <c r="BK12943" s="7"/>
      <c r="BL12943" s="7"/>
      <c r="BM12943" s="7"/>
      <c r="BP12943" s="7"/>
      <c r="BQ12943" s="7"/>
      <c r="BR12943" s="7"/>
      <c r="BS12943" s="7"/>
      <c r="BT12943" s="7"/>
      <c r="BU12943" s="7"/>
      <c r="BV12943" s="7"/>
      <c r="BW12943" s="7"/>
    </row>
    <row r="12944" spans="43:75" x14ac:dyDescent="0.2">
      <c r="AQ12944" s="7"/>
      <c r="AR12944" s="7"/>
      <c r="AS12944" s="7"/>
      <c r="AT12944" s="7"/>
      <c r="AU12944" s="7"/>
      <c r="AV12944" s="234"/>
      <c r="AX12944" s="7"/>
      <c r="AY12944" s="7"/>
      <c r="AZ12944" s="7"/>
      <c r="BA12944" s="7"/>
      <c r="BB12944" s="7"/>
      <c r="BC12944" s="7"/>
      <c r="BD12944" s="7"/>
      <c r="BG12944" s="7"/>
      <c r="BH12944" s="7"/>
      <c r="BI12944" s="7"/>
      <c r="BJ12944" s="7"/>
      <c r="BK12944" s="7"/>
      <c r="BL12944" s="7"/>
      <c r="BM12944" s="7"/>
      <c r="BP12944" s="7"/>
      <c r="BQ12944" s="7"/>
      <c r="BR12944" s="7"/>
      <c r="BS12944" s="7"/>
      <c r="BT12944" s="7"/>
      <c r="BU12944" s="7"/>
      <c r="BV12944" s="7"/>
      <c r="BW12944" s="7"/>
    </row>
    <row r="12945" spans="43:75" x14ac:dyDescent="0.2">
      <c r="AQ12945" s="7"/>
      <c r="AR12945" s="7"/>
      <c r="AS12945" s="7"/>
      <c r="AT12945" s="7"/>
      <c r="AU12945" s="7"/>
      <c r="AV12945" s="234"/>
      <c r="AX12945" s="7"/>
      <c r="AY12945" s="7"/>
      <c r="AZ12945" s="7"/>
      <c r="BA12945" s="7"/>
      <c r="BB12945" s="7"/>
      <c r="BC12945" s="7"/>
      <c r="BD12945" s="7"/>
      <c r="BG12945" s="7"/>
      <c r="BH12945" s="7"/>
      <c r="BI12945" s="7"/>
      <c r="BJ12945" s="7"/>
      <c r="BK12945" s="7"/>
      <c r="BL12945" s="7"/>
      <c r="BM12945" s="7"/>
      <c r="BP12945" s="7"/>
      <c r="BQ12945" s="7"/>
      <c r="BR12945" s="7"/>
      <c r="BS12945" s="7"/>
      <c r="BT12945" s="7"/>
      <c r="BU12945" s="7"/>
      <c r="BV12945" s="7"/>
      <c r="BW12945" s="7"/>
    </row>
    <row r="12946" spans="43:75" x14ac:dyDescent="0.2">
      <c r="AQ12946" s="7"/>
      <c r="AR12946" s="7"/>
      <c r="AS12946" s="7"/>
      <c r="AT12946" s="7"/>
      <c r="AU12946" s="7"/>
      <c r="AV12946" s="234"/>
      <c r="AX12946" s="7"/>
      <c r="AY12946" s="7"/>
      <c r="AZ12946" s="7"/>
      <c r="BA12946" s="7"/>
      <c r="BB12946" s="7"/>
      <c r="BC12946" s="7"/>
      <c r="BD12946" s="7"/>
      <c r="BG12946" s="7"/>
      <c r="BH12946" s="7"/>
      <c r="BI12946" s="7"/>
      <c r="BJ12946" s="7"/>
      <c r="BK12946" s="7"/>
      <c r="BL12946" s="7"/>
      <c r="BM12946" s="7"/>
      <c r="BP12946" s="7"/>
      <c r="BQ12946" s="7"/>
      <c r="BR12946" s="7"/>
      <c r="BS12946" s="7"/>
      <c r="BT12946" s="7"/>
      <c r="BU12946" s="7"/>
      <c r="BV12946" s="7"/>
      <c r="BW12946" s="7"/>
    </row>
    <row r="12947" spans="43:75" x14ac:dyDescent="0.2">
      <c r="AQ12947" s="7"/>
      <c r="AR12947" s="7"/>
      <c r="AS12947" s="7"/>
      <c r="AT12947" s="7"/>
      <c r="AU12947" s="7"/>
      <c r="AV12947" s="234"/>
      <c r="AX12947" s="7"/>
      <c r="AY12947" s="7"/>
      <c r="AZ12947" s="7"/>
      <c r="BA12947" s="7"/>
      <c r="BB12947" s="7"/>
      <c r="BC12947" s="7"/>
      <c r="BD12947" s="7"/>
      <c r="BG12947" s="7"/>
      <c r="BH12947" s="7"/>
      <c r="BI12947" s="7"/>
      <c r="BJ12947" s="7"/>
      <c r="BK12947" s="7"/>
      <c r="BL12947" s="7"/>
      <c r="BM12947" s="7"/>
      <c r="BP12947" s="7"/>
      <c r="BQ12947" s="7"/>
      <c r="BR12947" s="7"/>
      <c r="BS12947" s="7"/>
      <c r="BT12947" s="7"/>
      <c r="BU12947" s="7"/>
      <c r="BV12947" s="7"/>
      <c r="BW12947" s="7"/>
    </row>
    <row r="12948" spans="43:75" x14ac:dyDescent="0.2">
      <c r="AQ12948" s="7"/>
      <c r="AR12948" s="7"/>
      <c r="AS12948" s="7"/>
      <c r="AT12948" s="7"/>
      <c r="AU12948" s="7"/>
      <c r="AV12948" s="234"/>
      <c r="AX12948" s="7"/>
      <c r="AY12948" s="7"/>
      <c r="AZ12948" s="7"/>
      <c r="BA12948" s="7"/>
      <c r="BB12948" s="7"/>
      <c r="BC12948" s="7"/>
      <c r="BD12948" s="7"/>
      <c r="BG12948" s="7"/>
      <c r="BH12948" s="7"/>
      <c r="BI12948" s="7"/>
      <c r="BJ12948" s="7"/>
      <c r="BK12948" s="7"/>
      <c r="BL12948" s="7"/>
      <c r="BM12948" s="7"/>
      <c r="BP12948" s="7"/>
      <c r="BQ12948" s="7"/>
      <c r="BR12948" s="7"/>
      <c r="BS12948" s="7"/>
      <c r="BT12948" s="7"/>
      <c r="BU12948" s="7"/>
      <c r="BV12948" s="7"/>
      <c r="BW12948" s="7"/>
    </row>
    <row r="12949" spans="43:75" x14ac:dyDescent="0.2">
      <c r="AQ12949" s="7"/>
      <c r="AR12949" s="7"/>
      <c r="AS12949" s="7"/>
      <c r="AT12949" s="7"/>
      <c r="AU12949" s="7"/>
      <c r="AV12949" s="234"/>
      <c r="AX12949" s="7"/>
      <c r="AY12949" s="7"/>
      <c r="AZ12949" s="7"/>
      <c r="BA12949" s="7"/>
      <c r="BB12949" s="7"/>
      <c r="BC12949" s="7"/>
      <c r="BD12949" s="7"/>
      <c r="BG12949" s="7"/>
      <c r="BH12949" s="7"/>
      <c r="BI12949" s="7"/>
      <c r="BJ12949" s="7"/>
      <c r="BK12949" s="7"/>
      <c r="BL12949" s="7"/>
      <c r="BM12949" s="7"/>
      <c r="BP12949" s="7"/>
      <c r="BQ12949" s="7"/>
      <c r="BR12949" s="7"/>
      <c r="BS12949" s="7"/>
      <c r="BT12949" s="7"/>
      <c r="BU12949" s="7"/>
      <c r="BV12949" s="7"/>
      <c r="BW12949" s="7"/>
    </row>
    <row r="12950" spans="43:75" x14ac:dyDescent="0.2">
      <c r="AQ12950" s="7"/>
      <c r="AR12950" s="7"/>
      <c r="AS12950" s="7"/>
      <c r="AT12950" s="7"/>
      <c r="AU12950" s="7"/>
      <c r="AV12950" s="234"/>
      <c r="AX12950" s="7"/>
      <c r="AY12950" s="7"/>
      <c r="AZ12950" s="7"/>
      <c r="BA12950" s="7"/>
      <c r="BB12950" s="7"/>
      <c r="BC12950" s="7"/>
      <c r="BD12950" s="7"/>
      <c r="BG12950" s="7"/>
      <c r="BH12950" s="7"/>
      <c r="BI12950" s="7"/>
      <c r="BJ12950" s="7"/>
      <c r="BK12950" s="7"/>
      <c r="BL12950" s="7"/>
      <c r="BM12950" s="7"/>
      <c r="BP12950" s="7"/>
      <c r="BQ12950" s="7"/>
      <c r="BR12950" s="7"/>
      <c r="BS12950" s="7"/>
      <c r="BT12950" s="7"/>
      <c r="BU12950" s="7"/>
      <c r="BV12950" s="7"/>
      <c r="BW12950" s="7"/>
    </row>
    <row r="12951" spans="43:75" x14ac:dyDescent="0.2">
      <c r="AQ12951" s="7"/>
      <c r="AR12951" s="7"/>
      <c r="AS12951" s="7"/>
      <c r="AT12951" s="7"/>
      <c r="AU12951" s="7"/>
      <c r="AV12951" s="234"/>
      <c r="AX12951" s="7"/>
      <c r="AY12951" s="7"/>
      <c r="AZ12951" s="7"/>
      <c r="BA12951" s="7"/>
      <c r="BB12951" s="7"/>
      <c r="BC12951" s="7"/>
      <c r="BD12951" s="7"/>
      <c r="BG12951" s="7"/>
      <c r="BH12951" s="7"/>
      <c r="BI12951" s="7"/>
      <c r="BJ12951" s="7"/>
      <c r="BK12951" s="7"/>
      <c r="BL12951" s="7"/>
      <c r="BM12951" s="7"/>
      <c r="BP12951" s="7"/>
      <c r="BQ12951" s="7"/>
      <c r="BR12951" s="7"/>
      <c r="BS12951" s="7"/>
      <c r="BT12951" s="7"/>
      <c r="BU12951" s="7"/>
      <c r="BV12951" s="7"/>
      <c r="BW12951" s="7"/>
    </row>
    <row r="12952" spans="43:75" x14ac:dyDescent="0.2">
      <c r="AQ12952" s="7"/>
      <c r="AR12952" s="7"/>
      <c r="AS12952" s="7"/>
      <c r="AT12952" s="7"/>
      <c r="AU12952" s="7"/>
      <c r="AV12952" s="234"/>
      <c r="AX12952" s="7"/>
      <c r="AY12952" s="7"/>
      <c r="AZ12952" s="7"/>
      <c r="BA12952" s="7"/>
      <c r="BB12952" s="7"/>
      <c r="BC12952" s="7"/>
      <c r="BD12952" s="7"/>
      <c r="BG12952" s="7"/>
      <c r="BH12952" s="7"/>
      <c r="BI12952" s="7"/>
      <c r="BJ12952" s="7"/>
      <c r="BK12952" s="7"/>
      <c r="BL12952" s="7"/>
      <c r="BM12952" s="7"/>
      <c r="BP12952" s="7"/>
      <c r="BQ12952" s="7"/>
      <c r="BR12952" s="7"/>
      <c r="BS12952" s="7"/>
      <c r="BT12952" s="7"/>
      <c r="BU12952" s="7"/>
      <c r="BV12952" s="7"/>
      <c r="BW12952" s="7"/>
    </row>
    <row r="12953" spans="43:75" x14ac:dyDescent="0.2">
      <c r="AQ12953" s="7"/>
      <c r="AR12953" s="7"/>
      <c r="AS12953" s="7"/>
      <c r="AT12953" s="7"/>
      <c r="AU12953" s="7"/>
      <c r="AV12953" s="234"/>
      <c r="AX12953" s="7"/>
      <c r="AY12953" s="7"/>
      <c r="AZ12953" s="7"/>
      <c r="BA12953" s="7"/>
      <c r="BB12953" s="7"/>
      <c r="BC12953" s="7"/>
      <c r="BD12953" s="7"/>
      <c r="BG12953" s="7"/>
      <c r="BH12953" s="7"/>
      <c r="BI12953" s="7"/>
      <c r="BJ12953" s="7"/>
      <c r="BK12953" s="7"/>
      <c r="BL12953" s="7"/>
      <c r="BM12953" s="7"/>
      <c r="BP12953" s="7"/>
      <c r="BQ12953" s="7"/>
      <c r="BR12953" s="7"/>
      <c r="BS12953" s="7"/>
      <c r="BT12953" s="7"/>
      <c r="BU12953" s="7"/>
      <c r="BV12953" s="7"/>
      <c r="BW12953" s="7"/>
    </row>
    <row r="12954" spans="43:75" x14ac:dyDescent="0.2">
      <c r="AQ12954" s="7"/>
      <c r="AR12954" s="7"/>
      <c r="AS12954" s="7"/>
      <c r="AT12954" s="7"/>
      <c r="AU12954" s="7"/>
      <c r="AV12954" s="234"/>
      <c r="AX12954" s="7"/>
      <c r="AY12954" s="7"/>
      <c r="AZ12954" s="7"/>
      <c r="BA12954" s="7"/>
      <c r="BB12954" s="7"/>
      <c r="BC12954" s="7"/>
      <c r="BD12954" s="7"/>
      <c r="BG12954" s="7"/>
      <c r="BH12954" s="7"/>
      <c r="BI12954" s="7"/>
      <c r="BJ12954" s="7"/>
      <c r="BK12954" s="7"/>
      <c r="BL12954" s="7"/>
      <c r="BM12954" s="7"/>
      <c r="BP12954" s="7"/>
      <c r="BQ12954" s="7"/>
      <c r="BR12954" s="7"/>
      <c r="BS12954" s="7"/>
      <c r="BT12954" s="7"/>
      <c r="BU12954" s="7"/>
      <c r="BV12954" s="7"/>
      <c r="BW12954" s="7"/>
    </row>
    <row r="12955" spans="43:75" x14ac:dyDescent="0.2">
      <c r="AQ12955" s="7"/>
      <c r="AR12955" s="7"/>
      <c r="AS12955" s="7"/>
      <c r="AT12955" s="7"/>
      <c r="AU12955" s="7"/>
      <c r="AV12955" s="234"/>
      <c r="AX12955" s="7"/>
      <c r="AY12955" s="7"/>
      <c r="AZ12955" s="7"/>
      <c r="BA12955" s="7"/>
      <c r="BB12955" s="7"/>
      <c r="BC12955" s="7"/>
      <c r="BD12955" s="7"/>
      <c r="BG12955" s="7"/>
      <c r="BH12955" s="7"/>
      <c r="BI12955" s="7"/>
      <c r="BJ12955" s="7"/>
      <c r="BK12955" s="7"/>
      <c r="BL12955" s="7"/>
      <c r="BM12955" s="7"/>
      <c r="BP12955" s="7"/>
      <c r="BQ12955" s="7"/>
      <c r="BR12955" s="7"/>
      <c r="BS12955" s="7"/>
      <c r="BT12955" s="7"/>
      <c r="BU12955" s="7"/>
      <c r="BV12955" s="7"/>
      <c r="BW12955" s="7"/>
    </row>
    <row r="12956" spans="43:75" x14ac:dyDescent="0.2">
      <c r="AQ12956" s="7"/>
      <c r="AR12956" s="7"/>
      <c r="AS12956" s="7"/>
      <c r="AT12956" s="7"/>
      <c r="AU12956" s="7"/>
      <c r="AV12956" s="234"/>
      <c r="AX12956" s="7"/>
      <c r="AY12956" s="7"/>
      <c r="AZ12956" s="7"/>
      <c r="BA12956" s="7"/>
      <c r="BB12956" s="7"/>
      <c r="BC12956" s="7"/>
      <c r="BD12956" s="7"/>
      <c r="BG12956" s="7"/>
      <c r="BH12956" s="7"/>
      <c r="BI12956" s="7"/>
      <c r="BJ12956" s="7"/>
      <c r="BK12956" s="7"/>
      <c r="BL12956" s="7"/>
      <c r="BM12956" s="7"/>
      <c r="BP12956" s="7"/>
      <c r="BQ12956" s="7"/>
      <c r="BR12956" s="7"/>
      <c r="BS12956" s="7"/>
      <c r="BT12956" s="7"/>
      <c r="BU12956" s="7"/>
      <c r="BV12956" s="7"/>
      <c r="BW12956" s="7"/>
    </row>
    <row r="12957" spans="43:75" x14ac:dyDescent="0.2">
      <c r="AQ12957" s="7"/>
      <c r="AR12957" s="7"/>
      <c r="AS12957" s="7"/>
      <c r="AT12957" s="7"/>
      <c r="AU12957" s="7"/>
      <c r="AV12957" s="234"/>
      <c r="AX12957" s="7"/>
      <c r="AY12957" s="7"/>
      <c r="AZ12957" s="7"/>
      <c r="BA12957" s="7"/>
      <c r="BB12957" s="7"/>
      <c r="BC12957" s="7"/>
      <c r="BD12957" s="7"/>
      <c r="BG12957" s="7"/>
      <c r="BH12957" s="7"/>
      <c r="BI12957" s="7"/>
      <c r="BJ12957" s="7"/>
      <c r="BK12957" s="7"/>
      <c r="BL12957" s="7"/>
      <c r="BM12957" s="7"/>
      <c r="BP12957" s="7"/>
      <c r="BQ12957" s="7"/>
      <c r="BR12957" s="7"/>
      <c r="BS12957" s="7"/>
      <c r="BT12957" s="7"/>
      <c r="BU12957" s="7"/>
      <c r="BV12957" s="7"/>
      <c r="BW12957" s="7"/>
    </row>
    <row r="12958" spans="43:75" x14ac:dyDescent="0.2">
      <c r="AQ12958" s="7"/>
      <c r="AR12958" s="7"/>
      <c r="AS12958" s="7"/>
      <c r="AT12958" s="7"/>
      <c r="AU12958" s="7"/>
      <c r="AV12958" s="234"/>
      <c r="AX12958" s="7"/>
      <c r="AY12958" s="7"/>
      <c r="AZ12958" s="7"/>
      <c r="BA12958" s="7"/>
      <c r="BB12958" s="7"/>
      <c r="BC12958" s="7"/>
      <c r="BD12958" s="7"/>
      <c r="BG12958" s="7"/>
      <c r="BH12958" s="7"/>
      <c r="BI12958" s="7"/>
      <c r="BJ12958" s="7"/>
      <c r="BK12958" s="7"/>
      <c r="BL12958" s="7"/>
      <c r="BM12958" s="7"/>
      <c r="BP12958" s="7"/>
      <c r="BQ12958" s="7"/>
      <c r="BR12958" s="7"/>
      <c r="BS12958" s="7"/>
      <c r="BT12958" s="7"/>
      <c r="BU12958" s="7"/>
      <c r="BV12958" s="7"/>
      <c r="BW12958" s="7"/>
    </row>
    <row r="12959" spans="43:75" x14ac:dyDescent="0.2">
      <c r="AQ12959" s="7"/>
      <c r="AR12959" s="7"/>
      <c r="AS12959" s="7"/>
      <c r="AT12959" s="7"/>
      <c r="AU12959" s="7"/>
      <c r="AV12959" s="234"/>
      <c r="AX12959" s="7"/>
      <c r="AY12959" s="7"/>
      <c r="AZ12959" s="7"/>
      <c r="BA12959" s="7"/>
      <c r="BB12959" s="7"/>
      <c r="BC12959" s="7"/>
      <c r="BD12959" s="7"/>
      <c r="BG12959" s="7"/>
      <c r="BH12959" s="7"/>
      <c r="BI12959" s="7"/>
      <c r="BJ12959" s="7"/>
      <c r="BK12959" s="7"/>
      <c r="BL12959" s="7"/>
      <c r="BM12959" s="7"/>
      <c r="BP12959" s="7"/>
      <c r="BQ12959" s="7"/>
      <c r="BR12959" s="7"/>
      <c r="BS12959" s="7"/>
      <c r="BT12959" s="7"/>
      <c r="BU12959" s="7"/>
      <c r="BV12959" s="7"/>
      <c r="BW12959" s="7"/>
    </row>
    <row r="12960" spans="43:75" x14ac:dyDescent="0.2">
      <c r="AQ12960" s="7"/>
      <c r="AR12960" s="7"/>
      <c r="AS12960" s="7"/>
      <c r="AT12960" s="7"/>
      <c r="AU12960" s="7"/>
      <c r="AV12960" s="234"/>
      <c r="AX12960" s="7"/>
      <c r="AY12960" s="7"/>
      <c r="AZ12960" s="7"/>
      <c r="BA12960" s="7"/>
      <c r="BB12960" s="7"/>
      <c r="BC12960" s="7"/>
      <c r="BD12960" s="7"/>
      <c r="BG12960" s="7"/>
      <c r="BH12960" s="7"/>
      <c r="BI12960" s="7"/>
      <c r="BJ12960" s="7"/>
      <c r="BK12960" s="7"/>
      <c r="BL12960" s="7"/>
      <c r="BM12960" s="7"/>
      <c r="BP12960" s="7"/>
      <c r="BQ12960" s="7"/>
      <c r="BR12960" s="7"/>
      <c r="BS12960" s="7"/>
      <c r="BT12960" s="7"/>
      <c r="BU12960" s="7"/>
      <c r="BV12960" s="7"/>
      <c r="BW12960" s="7"/>
    </row>
    <row r="12961" spans="43:75" x14ac:dyDescent="0.2">
      <c r="AQ12961" s="7"/>
      <c r="AR12961" s="7"/>
      <c r="AS12961" s="7"/>
      <c r="AT12961" s="7"/>
      <c r="AU12961" s="7"/>
      <c r="AV12961" s="234"/>
      <c r="AX12961" s="7"/>
      <c r="AY12961" s="7"/>
      <c r="AZ12961" s="7"/>
      <c r="BA12961" s="7"/>
      <c r="BB12961" s="7"/>
      <c r="BC12961" s="7"/>
      <c r="BD12961" s="7"/>
      <c r="BG12961" s="7"/>
      <c r="BH12961" s="7"/>
      <c r="BI12961" s="7"/>
      <c r="BJ12961" s="7"/>
      <c r="BK12961" s="7"/>
      <c r="BL12961" s="7"/>
      <c r="BM12961" s="7"/>
      <c r="BP12961" s="7"/>
      <c r="BQ12961" s="7"/>
      <c r="BR12961" s="7"/>
      <c r="BS12961" s="7"/>
      <c r="BT12961" s="7"/>
      <c r="BU12961" s="7"/>
      <c r="BV12961" s="7"/>
      <c r="BW12961" s="7"/>
    </row>
    <row r="12962" spans="43:75" x14ac:dyDescent="0.2">
      <c r="AQ12962" s="7"/>
      <c r="AR12962" s="7"/>
      <c r="AS12962" s="7"/>
      <c r="AT12962" s="7"/>
      <c r="AU12962" s="7"/>
      <c r="AV12962" s="234"/>
      <c r="AX12962" s="7"/>
      <c r="AY12962" s="7"/>
      <c r="AZ12962" s="7"/>
      <c r="BA12962" s="7"/>
      <c r="BB12962" s="7"/>
      <c r="BC12962" s="7"/>
      <c r="BD12962" s="7"/>
      <c r="BG12962" s="7"/>
      <c r="BH12962" s="7"/>
      <c r="BI12962" s="7"/>
      <c r="BJ12962" s="7"/>
      <c r="BK12962" s="7"/>
      <c r="BL12962" s="7"/>
      <c r="BM12962" s="7"/>
      <c r="BP12962" s="7"/>
      <c r="BQ12962" s="7"/>
      <c r="BR12962" s="7"/>
      <c r="BS12962" s="7"/>
      <c r="BT12962" s="7"/>
      <c r="BU12962" s="7"/>
      <c r="BV12962" s="7"/>
      <c r="BW12962" s="7"/>
    </row>
    <row r="12963" spans="43:75" x14ac:dyDescent="0.2">
      <c r="AQ12963" s="7"/>
      <c r="AR12963" s="7"/>
      <c r="AS12963" s="7"/>
      <c r="AT12963" s="7"/>
      <c r="AU12963" s="7"/>
      <c r="AV12963" s="234"/>
      <c r="AX12963" s="7"/>
      <c r="AY12963" s="7"/>
      <c r="AZ12963" s="7"/>
      <c r="BA12963" s="7"/>
      <c r="BB12963" s="7"/>
      <c r="BC12963" s="7"/>
      <c r="BD12963" s="7"/>
      <c r="BG12963" s="7"/>
      <c r="BH12963" s="7"/>
      <c r="BI12963" s="7"/>
      <c r="BJ12963" s="7"/>
      <c r="BK12963" s="7"/>
      <c r="BL12963" s="7"/>
      <c r="BM12963" s="7"/>
      <c r="BP12963" s="7"/>
      <c r="BQ12963" s="7"/>
      <c r="BR12963" s="7"/>
      <c r="BS12963" s="7"/>
      <c r="BT12963" s="7"/>
      <c r="BU12963" s="7"/>
      <c r="BV12963" s="7"/>
      <c r="BW12963" s="7"/>
    </row>
    <row r="12964" spans="43:75" x14ac:dyDescent="0.2">
      <c r="AQ12964" s="7"/>
      <c r="AR12964" s="7"/>
      <c r="AS12964" s="7"/>
      <c r="AT12964" s="7"/>
      <c r="AU12964" s="7"/>
      <c r="AV12964" s="234"/>
      <c r="AX12964" s="7"/>
      <c r="AY12964" s="7"/>
      <c r="AZ12964" s="7"/>
      <c r="BA12964" s="7"/>
      <c r="BB12964" s="7"/>
      <c r="BC12964" s="7"/>
      <c r="BD12964" s="7"/>
      <c r="BG12964" s="7"/>
      <c r="BH12964" s="7"/>
      <c r="BI12964" s="7"/>
      <c r="BJ12964" s="7"/>
      <c r="BK12964" s="7"/>
      <c r="BL12964" s="7"/>
      <c r="BM12964" s="7"/>
      <c r="BP12964" s="7"/>
      <c r="BQ12964" s="7"/>
      <c r="BR12964" s="7"/>
      <c r="BS12964" s="7"/>
      <c r="BT12964" s="7"/>
      <c r="BU12964" s="7"/>
      <c r="BV12964" s="7"/>
      <c r="BW12964" s="7"/>
    </row>
    <row r="12965" spans="43:75" x14ac:dyDescent="0.2">
      <c r="AQ12965" s="7"/>
      <c r="AR12965" s="7"/>
      <c r="AS12965" s="7"/>
      <c r="AT12965" s="7"/>
      <c r="AU12965" s="7"/>
      <c r="AV12965" s="234"/>
      <c r="AX12965" s="7"/>
      <c r="AY12965" s="7"/>
      <c r="AZ12965" s="7"/>
      <c r="BA12965" s="7"/>
      <c r="BB12965" s="7"/>
      <c r="BC12965" s="7"/>
      <c r="BD12965" s="7"/>
      <c r="BG12965" s="7"/>
      <c r="BH12965" s="7"/>
      <c r="BI12965" s="7"/>
      <c r="BJ12965" s="7"/>
      <c r="BK12965" s="7"/>
      <c r="BL12965" s="7"/>
      <c r="BM12965" s="7"/>
      <c r="BP12965" s="7"/>
      <c r="BQ12965" s="7"/>
      <c r="BR12965" s="7"/>
      <c r="BS12965" s="7"/>
      <c r="BT12965" s="7"/>
      <c r="BU12965" s="7"/>
      <c r="BV12965" s="7"/>
      <c r="BW12965" s="7"/>
    </row>
    <row r="12966" spans="43:75" x14ac:dyDescent="0.2">
      <c r="AQ12966" s="7"/>
      <c r="AR12966" s="7"/>
      <c r="AS12966" s="7"/>
      <c r="AT12966" s="7"/>
      <c r="AU12966" s="7"/>
      <c r="AV12966" s="234"/>
      <c r="AX12966" s="7"/>
      <c r="AY12966" s="7"/>
      <c r="AZ12966" s="7"/>
      <c r="BA12966" s="7"/>
      <c r="BB12966" s="7"/>
      <c r="BC12966" s="7"/>
      <c r="BD12966" s="7"/>
      <c r="BG12966" s="7"/>
      <c r="BH12966" s="7"/>
      <c r="BI12966" s="7"/>
      <c r="BJ12966" s="7"/>
      <c r="BK12966" s="7"/>
      <c r="BL12966" s="7"/>
      <c r="BM12966" s="7"/>
      <c r="BP12966" s="7"/>
      <c r="BQ12966" s="7"/>
      <c r="BR12966" s="7"/>
      <c r="BS12966" s="7"/>
      <c r="BT12966" s="7"/>
      <c r="BU12966" s="7"/>
      <c r="BV12966" s="7"/>
      <c r="BW12966" s="7"/>
    </row>
    <row r="12967" spans="43:75" x14ac:dyDescent="0.2">
      <c r="AQ12967" s="7"/>
      <c r="AR12967" s="7"/>
      <c r="AS12967" s="7"/>
      <c r="AT12967" s="7"/>
      <c r="AU12967" s="7"/>
      <c r="AV12967" s="234"/>
      <c r="AX12967" s="7"/>
      <c r="AY12967" s="7"/>
      <c r="AZ12967" s="7"/>
      <c r="BA12967" s="7"/>
      <c r="BB12967" s="7"/>
      <c r="BC12967" s="7"/>
      <c r="BD12967" s="7"/>
      <c r="BG12967" s="7"/>
      <c r="BH12967" s="7"/>
      <c r="BI12967" s="7"/>
      <c r="BJ12967" s="7"/>
      <c r="BK12967" s="7"/>
      <c r="BL12967" s="7"/>
      <c r="BM12967" s="7"/>
      <c r="BP12967" s="7"/>
      <c r="BQ12967" s="7"/>
      <c r="BR12967" s="7"/>
      <c r="BS12967" s="7"/>
      <c r="BT12967" s="7"/>
      <c r="BU12967" s="7"/>
      <c r="BV12967" s="7"/>
      <c r="BW12967" s="7"/>
    </row>
    <row r="12968" spans="43:75" x14ac:dyDescent="0.2">
      <c r="AQ12968" s="7"/>
      <c r="AR12968" s="7"/>
      <c r="AS12968" s="7"/>
      <c r="AT12968" s="7"/>
      <c r="AU12968" s="7"/>
      <c r="AV12968" s="234"/>
      <c r="AX12968" s="7"/>
      <c r="AY12968" s="7"/>
      <c r="AZ12968" s="7"/>
      <c r="BA12968" s="7"/>
      <c r="BB12968" s="7"/>
      <c r="BC12968" s="7"/>
      <c r="BD12968" s="7"/>
      <c r="BG12968" s="7"/>
      <c r="BH12968" s="7"/>
      <c r="BI12968" s="7"/>
      <c r="BJ12968" s="7"/>
      <c r="BK12968" s="7"/>
      <c r="BL12968" s="7"/>
      <c r="BM12968" s="7"/>
      <c r="BP12968" s="7"/>
      <c r="BQ12968" s="7"/>
      <c r="BR12968" s="7"/>
      <c r="BS12968" s="7"/>
      <c r="BT12968" s="7"/>
      <c r="BU12968" s="7"/>
      <c r="BV12968" s="7"/>
      <c r="BW12968" s="7"/>
    </row>
    <row r="12969" spans="43:75" x14ac:dyDescent="0.2">
      <c r="AQ12969" s="7"/>
      <c r="AR12969" s="7"/>
      <c r="AS12969" s="7"/>
      <c r="AT12969" s="7"/>
      <c r="AU12969" s="7"/>
      <c r="AV12969" s="234"/>
      <c r="AX12969" s="7"/>
      <c r="AY12969" s="7"/>
      <c r="AZ12969" s="7"/>
      <c r="BA12969" s="7"/>
      <c r="BB12969" s="7"/>
      <c r="BC12969" s="7"/>
      <c r="BD12969" s="7"/>
      <c r="BG12969" s="7"/>
      <c r="BH12969" s="7"/>
      <c r="BI12969" s="7"/>
      <c r="BJ12969" s="7"/>
      <c r="BK12969" s="7"/>
      <c r="BL12969" s="7"/>
      <c r="BM12969" s="7"/>
      <c r="BP12969" s="7"/>
      <c r="BQ12969" s="7"/>
      <c r="BR12969" s="7"/>
      <c r="BS12969" s="7"/>
      <c r="BT12969" s="7"/>
      <c r="BU12969" s="7"/>
      <c r="BV12969" s="7"/>
      <c r="BW12969" s="7"/>
    </row>
    <row r="12970" spans="43:75" x14ac:dyDescent="0.2">
      <c r="AQ12970" s="7"/>
      <c r="AR12970" s="7"/>
      <c r="AS12970" s="7"/>
      <c r="AT12970" s="7"/>
      <c r="AU12970" s="7"/>
      <c r="AV12970" s="234"/>
      <c r="AX12970" s="7"/>
      <c r="AY12970" s="7"/>
      <c r="AZ12970" s="7"/>
      <c r="BA12970" s="7"/>
      <c r="BB12970" s="7"/>
      <c r="BC12970" s="7"/>
      <c r="BD12970" s="7"/>
      <c r="BG12970" s="7"/>
      <c r="BH12970" s="7"/>
      <c r="BI12970" s="7"/>
      <c r="BJ12970" s="7"/>
      <c r="BK12970" s="7"/>
      <c r="BL12970" s="7"/>
      <c r="BM12970" s="7"/>
      <c r="BP12970" s="7"/>
      <c r="BQ12970" s="7"/>
      <c r="BR12970" s="7"/>
      <c r="BS12970" s="7"/>
      <c r="BT12970" s="7"/>
      <c r="BU12970" s="7"/>
      <c r="BV12970" s="7"/>
      <c r="BW12970" s="7"/>
    </row>
    <row r="12971" spans="43:75" x14ac:dyDescent="0.2">
      <c r="AQ12971" s="7"/>
      <c r="AR12971" s="7"/>
      <c r="AS12971" s="7"/>
      <c r="AT12971" s="7"/>
      <c r="AU12971" s="7"/>
      <c r="AV12971" s="234"/>
      <c r="AX12971" s="7"/>
      <c r="AY12971" s="7"/>
      <c r="AZ12971" s="7"/>
      <c r="BA12971" s="7"/>
      <c r="BB12971" s="7"/>
      <c r="BC12971" s="7"/>
      <c r="BD12971" s="7"/>
      <c r="BG12971" s="7"/>
      <c r="BH12971" s="7"/>
      <c r="BI12971" s="7"/>
      <c r="BJ12971" s="7"/>
      <c r="BK12971" s="7"/>
      <c r="BL12971" s="7"/>
      <c r="BM12971" s="7"/>
      <c r="BP12971" s="7"/>
      <c r="BQ12971" s="7"/>
      <c r="BR12971" s="7"/>
      <c r="BS12971" s="7"/>
      <c r="BT12971" s="7"/>
      <c r="BU12971" s="7"/>
      <c r="BV12971" s="7"/>
      <c r="BW12971" s="7"/>
    </row>
    <row r="12972" spans="43:75" x14ac:dyDescent="0.2">
      <c r="AQ12972" s="7"/>
      <c r="AR12972" s="7"/>
      <c r="AS12972" s="7"/>
      <c r="AT12972" s="7"/>
      <c r="AU12972" s="7"/>
      <c r="AV12972" s="234"/>
      <c r="AX12972" s="7"/>
      <c r="AY12972" s="7"/>
      <c r="AZ12972" s="7"/>
      <c r="BA12972" s="7"/>
      <c r="BB12972" s="7"/>
      <c r="BC12972" s="7"/>
      <c r="BD12972" s="7"/>
      <c r="BG12972" s="7"/>
      <c r="BH12972" s="7"/>
      <c r="BI12972" s="7"/>
      <c r="BJ12972" s="7"/>
      <c r="BK12972" s="7"/>
      <c r="BL12972" s="7"/>
      <c r="BM12972" s="7"/>
      <c r="BP12972" s="7"/>
      <c r="BQ12972" s="7"/>
      <c r="BR12972" s="7"/>
      <c r="BS12972" s="7"/>
      <c r="BT12972" s="7"/>
      <c r="BU12972" s="7"/>
      <c r="BV12972" s="7"/>
      <c r="BW12972" s="7"/>
    </row>
    <row r="12973" spans="43:75" x14ac:dyDescent="0.2">
      <c r="AQ12973" s="7"/>
      <c r="AR12973" s="7"/>
      <c r="AS12973" s="7"/>
      <c r="AT12973" s="7"/>
      <c r="AU12973" s="7"/>
      <c r="AV12973" s="234"/>
      <c r="AX12973" s="7"/>
      <c r="AY12973" s="7"/>
      <c r="AZ12973" s="7"/>
      <c r="BA12973" s="7"/>
      <c r="BB12973" s="7"/>
      <c r="BC12973" s="7"/>
      <c r="BD12973" s="7"/>
      <c r="BG12973" s="7"/>
      <c r="BH12973" s="7"/>
      <c r="BI12973" s="7"/>
      <c r="BJ12973" s="7"/>
      <c r="BK12973" s="7"/>
      <c r="BL12973" s="7"/>
      <c r="BM12973" s="7"/>
      <c r="BP12973" s="7"/>
      <c r="BQ12973" s="7"/>
      <c r="BR12973" s="7"/>
      <c r="BS12973" s="7"/>
      <c r="BT12973" s="7"/>
      <c r="BU12973" s="7"/>
      <c r="BV12973" s="7"/>
      <c r="BW12973" s="7"/>
    </row>
    <row r="12974" spans="43:75" x14ac:dyDescent="0.2">
      <c r="AQ12974" s="7"/>
      <c r="AR12974" s="7"/>
      <c r="AS12974" s="7"/>
      <c r="AT12974" s="7"/>
      <c r="AU12974" s="7"/>
      <c r="AV12974" s="234"/>
      <c r="AX12974" s="7"/>
      <c r="AY12974" s="7"/>
      <c r="AZ12974" s="7"/>
      <c r="BA12974" s="7"/>
      <c r="BB12974" s="7"/>
      <c r="BC12974" s="7"/>
      <c r="BD12974" s="7"/>
      <c r="BG12974" s="7"/>
      <c r="BH12974" s="7"/>
      <c r="BI12974" s="7"/>
      <c r="BJ12974" s="7"/>
      <c r="BK12974" s="7"/>
      <c r="BL12974" s="7"/>
      <c r="BM12974" s="7"/>
      <c r="BP12974" s="7"/>
      <c r="BQ12974" s="7"/>
      <c r="BR12974" s="7"/>
      <c r="BS12974" s="7"/>
      <c r="BT12974" s="7"/>
      <c r="BU12974" s="7"/>
      <c r="BV12974" s="7"/>
      <c r="BW12974" s="7"/>
    </row>
    <row r="12975" spans="43:75" x14ac:dyDescent="0.2">
      <c r="AQ12975" s="7"/>
      <c r="AR12975" s="7"/>
      <c r="AS12975" s="7"/>
      <c r="AT12975" s="7"/>
      <c r="AU12975" s="7"/>
      <c r="AV12975" s="234"/>
      <c r="AX12975" s="7"/>
      <c r="AY12975" s="7"/>
      <c r="AZ12975" s="7"/>
      <c r="BA12975" s="7"/>
      <c r="BB12975" s="7"/>
      <c r="BC12975" s="7"/>
      <c r="BD12975" s="7"/>
      <c r="BG12975" s="7"/>
      <c r="BH12975" s="7"/>
      <c r="BI12975" s="7"/>
      <c r="BJ12975" s="7"/>
      <c r="BK12975" s="7"/>
      <c r="BL12975" s="7"/>
      <c r="BM12975" s="7"/>
      <c r="BP12975" s="7"/>
      <c r="BQ12975" s="7"/>
      <c r="BR12975" s="7"/>
      <c r="BS12975" s="7"/>
      <c r="BT12975" s="7"/>
      <c r="BU12975" s="7"/>
      <c r="BV12975" s="7"/>
      <c r="BW12975" s="7"/>
    </row>
    <row r="12976" spans="43:75" x14ac:dyDescent="0.2">
      <c r="AQ12976" s="7"/>
      <c r="AR12976" s="7"/>
      <c r="AS12976" s="7"/>
      <c r="AT12976" s="7"/>
      <c r="AU12976" s="7"/>
      <c r="AV12976" s="234"/>
      <c r="AX12976" s="7"/>
      <c r="AY12976" s="7"/>
      <c r="AZ12976" s="7"/>
      <c r="BA12976" s="7"/>
      <c r="BB12976" s="7"/>
      <c r="BC12976" s="7"/>
      <c r="BD12976" s="7"/>
      <c r="BG12976" s="7"/>
      <c r="BH12976" s="7"/>
      <c r="BI12976" s="7"/>
      <c r="BJ12976" s="7"/>
      <c r="BK12976" s="7"/>
      <c r="BL12976" s="7"/>
      <c r="BM12976" s="7"/>
      <c r="BP12976" s="7"/>
      <c r="BQ12976" s="7"/>
      <c r="BR12976" s="7"/>
      <c r="BS12976" s="7"/>
      <c r="BT12976" s="7"/>
      <c r="BU12976" s="7"/>
      <c r="BV12976" s="7"/>
      <c r="BW12976" s="7"/>
    </row>
    <row r="12977" spans="43:75" x14ac:dyDescent="0.2">
      <c r="AQ12977" s="7"/>
      <c r="AR12977" s="7"/>
      <c r="AS12977" s="7"/>
      <c r="AT12977" s="7"/>
      <c r="AU12977" s="7"/>
      <c r="AV12977" s="234"/>
      <c r="AX12977" s="7"/>
      <c r="AY12977" s="7"/>
      <c r="AZ12977" s="7"/>
      <c r="BA12977" s="7"/>
      <c r="BB12977" s="7"/>
      <c r="BC12977" s="7"/>
      <c r="BD12977" s="7"/>
      <c r="BG12977" s="7"/>
      <c r="BH12977" s="7"/>
      <c r="BI12977" s="7"/>
      <c r="BJ12977" s="7"/>
      <c r="BK12977" s="7"/>
      <c r="BL12977" s="7"/>
      <c r="BM12977" s="7"/>
      <c r="BP12977" s="7"/>
      <c r="BQ12977" s="7"/>
      <c r="BR12977" s="7"/>
      <c r="BS12977" s="7"/>
      <c r="BT12977" s="7"/>
      <c r="BU12977" s="7"/>
      <c r="BV12977" s="7"/>
      <c r="BW12977" s="7"/>
    </row>
    <row r="12978" spans="43:75" x14ac:dyDescent="0.2">
      <c r="AQ12978" s="7"/>
      <c r="AR12978" s="7"/>
      <c r="AS12978" s="7"/>
      <c r="AT12978" s="7"/>
      <c r="AU12978" s="7"/>
      <c r="AV12978" s="234"/>
      <c r="AX12978" s="7"/>
      <c r="AY12978" s="7"/>
      <c r="AZ12978" s="7"/>
      <c r="BA12978" s="7"/>
      <c r="BB12978" s="7"/>
      <c r="BC12978" s="7"/>
      <c r="BD12978" s="7"/>
      <c r="BG12978" s="7"/>
      <c r="BH12978" s="7"/>
      <c r="BI12978" s="7"/>
      <c r="BJ12978" s="7"/>
      <c r="BK12978" s="7"/>
      <c r="BL12978" s="7"/>
      <c r="BM12978" s="7"/>
      <c r="BP12978" s="7"/>
      <c r="BQ12978" s="7"/>
      <c r="BR12978" s="7"/>
      <c r="BS12978" s="7"/>
      <c r="BT12978" s="7"/>
      <c r="BU12978" s="7"/>
      <c r="BV12978" s="7"/>
      <c r="BW12978" s="7"/>
    </row>
    <row r="12979" spans="43:75" x14ac:dyDescent="0.2">
      <c r="AQ12979" s="7"/>
      <c r="AR12979" s="7"/>
      <c r="AS12979" s="7"/>
      <c r="AT12979" s="7"/>
      <c r="AU12979" s="7"/>
      <c r="AV12979" s="234"/>
      <c r="AX12979" s="7"/>
      <c r="AY12979" s="7"/>
      <c r="AZ12979" s="7"/>
      <c r="BA12979" s="7"/>
      <c r="BB12979" s="7"/>
      <c r="BC12979" s="7"/>
      <c r="BD12979" s="7"/>
      <c r="BG12979" s="7"/>
      <c r="BH12979" s="7"/>
      <c r="BI12979" s="7"/>
      <c r="BJ12979" s="7"/>
      <c r="BK12979" s="7"/>
      <c r="BL12979" s="7"/>
      <c r="BM12979" s="7"/>
      <c r="BP12979" s="7"/>
      <c r="BQ12979" s="7"/>
      <c r="BR12979" s="7"/>
      <c r="BS12979" s="7"/>
      <c r="BT12979" s="7"/>
      <c r="BU12979" s="7"/>
      <c r="BV12979" s="7"/>
      <c r="BW12979" s="7"/>
    </row>
    <row r="12980" spans="43:75" x14ac:dyDescent="0.2">
      <c r="AQ12980" s="7"/>
      <c r="AR12980" s="7"/>
      <c r="AS12980" s="7"/>
      <c r="AT12980" s="7"/>
      <c r="AU12980" s="7"/>
      <c r="AV12980" s="234"/>
      <c r="AX12980" s="7"/>
      <c r="AY12980" s="7"/>
      <c r="AZ12980" s="7"/>
      <c r="BA12980" s="7"/>
      <c r="BB12980" s="7"/>
      <c r="BC12980" s="7"/>
      <c r="BD12980" s="7"/>
      <c r="BG12980" s="7"/>
      <c r="BH12980" s="7"/>
      <c r="BI12980" s="7"/>
      <c r="BJ12980" s="7"/>
      <c r="BK12980" s="7"/>
      <c r="BL12980" s="7"/>
      <c r="BM12980" s="7"/>
      <c r="BP12980" s="7"/>
      <c r="BQ12980" s="7"/>
      <c r="BR12980" s="7"/>
      <c r="BS12980" s="7"/>
      <c r="BT12980" s="7"/>
      <c r="BU12980" s="7"/>
      <c r="BV12980" s="7"/>
      <c r="BW12980" s="7"/>
    </row>
    <row r="12981" spans="43:75" x14ac:dyDescent="0.2">
      <c r="AQ12981" s="7"/>
      <c r="AR12981" s="7"/>
      <c r="AS12981" s="7"/>
      <c r="AT12981" s="7"/>
      <c r="AU12981" s="7"/>
      <c r="AV12981" s="234"/>
      <c r="AX12981" s="7"/>
      <c r="AY12981" s="7"/>
      <c r="AZ12981" s="7"/>
      <c r="BA12981" s="7"/>
      <c r="BB12981" s="7"/>
      <c r="BC12981" s="7"/>
      <c r="BD12981" s="7"/>
      <c r="BG12981" s="7"/>
      <c r="BH12981" s="7"/>
      <c r="BI12981" s="7"/>
      <c r="BJ12981" s="7"/>
      <c r="BK12981" s="7"/>
      <c r="BL12981" s="7"/>
      <c r="BM12981" s="7"/>
      <c r="BP12981" s="7"/>
      <c r="BQ12981" s="7"/>
      <c r="BR12981" s="7"/>
      <c r="BS12981" s="7"/>
      <c r="BT12981" s="7"/>
      <c r="BU12981" s="7"/>
      <c r="BV12981" s="7"/>
      <c r="BW12981" s="7"/>
    </row>
    <row r="12982" spans="43:75" x14ac:dyDescent="0.2">
      <c r="AQ12982" s="7"/>
      <c r="AR12982" s="7"/>
      <c r="AS12982" s="7"/>
      <c r="AT12982" s="7"/>
      <c r="AU12982" s="7"/>
      <c r="AV12982" s="234"/>
      <c r="AX12982" s="7"/>
      <c r="AY12982" s="7"/>
      <c r="AZ12982" s="7"/>
      <c r="BA12982" s="7"/>
      <c r="BB12982" s="7"/>
      <c r="BC12982" s="7"/>
      <c r="BD12982" s="7"/>
      <c r="BG12982" s="7"/>
      <c r="BH12982" s="7"/>
      <c r="BI12982" s="7"/>
      <c r="BJ12982" s="7"/>
      <c r="BK12982" s="7"/>
      <c r="BL12982" s="7"/>
      <c r="BM12982" s="7"/>
      <c r="BP12982" s="7"/>
      <c r="BQ12982" s="7"/>
      <c r="BR12982" s="7"/>
      <c r="BS12982" s="7"/>
      <c r="BT12982" s="7"/>
      <c r="BU12982" s="7"/>
      <c r="BV12982" s="7"/>
      <c r="BW12982" s="7"/>
    </row>
    <row r="12983" spans="43:75" x14ac:dyDescent="0.2">
      <c r="AQ12983" s="7"/>
      <c r="AR12983" s="7"/>
      <c r="AS12983" s="7"/>
      <c r="AT12983" s="7"/>
      <c r="AU12983" s="7"/>
      <c r="AV12983" s="234"/>
      <c r="AX12983" s="7"/>
      <c r="AY12983" s="7"/>
      <c r="AZ12983" s="7"/>
      <c r="BA12983" s="7"/>
      <c r="BB12983" s="7"/>
      <c r="BC12983" s="7"/>
      <c r="BD12983" s="7"/>
      <c r="BG12983" s="7"/>
      <c r="BH12983" s="7"/>
      <c r="BI12983" s="7"/>
      <c r="BJ12983" s="7"/>
      <c r="BK12983" s="7"/>
      <c r="BL12983" s="7"/>
      <c r="BM12983" s="7"/>
      <c r="BP12983" s="7"/>
      <c r="BQ12983" s="7"/>
      <c r="BR12983" s="7"/>
      <c r="BS12983" s="7"/>
      <c r="BT12983" s="7"/>
      <c r="BU12983" s="7"/>
      <c r="BV12983" s="7"/>
      <c r="BW12983" s="7"/>
    </row>
    <row r="12984" spans="43:75" x14ac:dyDescent="0.2">
      <c r="AQ12984" s="7"/>
      <c r="AR12984" s="7"/>
      <c r="AS12984" s="7"/>
      <c r="AT12984" s="7"/>
      <c r="AU12984" s="7"/>
      <c r="AV12984" s="234"/>
      <c r="AX12984" s="7"/>
      <c r="AY12984" s="7"/>
      <c r="AZ12984" s="7"/>
      <c r="BA12984" s="7"/>
      <c r="BB12984" s="7"/>
      <c r="BC12984" s="7"/>
      <c r="BD12984" s="7"/>
      <c r="BG12984" s="7"/>
      <c r="BH12984" s="7"/>
      <c r="BI12984" s="7"/>
      <c r="BJ12984" s="7"/>
      <c r="BK12984" s="7"/>
      <c r="BL12984" s="7"/>
      <c r="BM12984" s="7"/>
      <c r="BP12984" s="7"/>
      <c r="BQ12984" s="7"/>
      <c r="BR12984" s="7"/>
      <c r="BS12984" s="7"/>
      <c r="BT12984" s="7"/>
      <c r="BU12984" s="7"/>
      <c r="BV12984" s="7"/>
      <c r="BW12984" s="7"/>
    </row>
    <row r="12985" spans="43:75" x14ac:dyDescent="0.2">
      <c r="AQ12985" s="7"/>
      <c r="AR12985" s="7"/>
      <c r="AS12985" s="7"/>
      <c r="AT12985" s="7"/>
      <c r="AU12985" s="7"/>
      <c r="AV12985" s="234"/>
      <c r="AX12985" s="7"/>
      <c r="AY12985" s="7"/>
      <c r="AZ12985" s="7"/>
      <c r="BA12985" s="7"/>
      <c r="BB12985" s="7"/>
      <c r="BC12985" s="7"/>
      <c r="BD12985" s="7"/>
      <c r="BG12985" s="7"/>
      <c r="BH12985" s="7"/>
      <c r="BI12985" s="7"/>
      <c r="BJ12985" s="7"/>
      <c r="BK12985" s="7"/>
      <c r="BL12985" s="7"/>
      <c r="BM12985" s="7"/>
      <c r="BP12985" s="7"/>
      <c r="BQ12985" s="7"/>
      <c r="BR12985" s="7"/>
      <c r="BS12985" s="7"/>
      <c r="BT12985" s="7"/>
      <c r="BU12985" s="7"/>
      <c r="BV12985" s="7"/>
      <c r="BW12985" s="7"/>
    </row>
    <row r="12986" spans="43:75" x14ac:dyDescent="0.2">
      <c r="AQ12986" s="7"/>
      <c r="AR12986" s="7"/>
      <c r="AS12986" s="7"/>
      <c r="AT12986" s="7"/>
      <c r="AU12986" s="7"/>
      <c r="AV12986" s="234"/>
      <c r="AX12986" s="7"/>
      <c r="AY12986" s="7"/>
      <c r="AZ12986" s="7"/>
      <c r="BA12986" s="7"/>
      <c r="BB12986" s="7"/>
      <c r="BC12986" s="7"/>
      <c r="BD12986" s="7"/>
      <c r="BG12986" s="7"/>
      <c r="BH12986" s="7"/>
      <c r="BI12986" s="7"/>
      <c r="BJ12986" s="7"/>
      <c r="BK12986" s="7"/>
      <c r="BL12986" s="7"/>
      <c r="BM12986" s="7"/>
      <c r="BP12986" s="7"/>
      <c r="BQ12986" s="7"/>
      <c r="BR12986" s="7"/>
      <c r="BS12986" s="7"/>
      <c r="BT12986" s="7"/>
      <c r="BU12986" s="7"/>
      <c r="BV12986" s="7"/>
      <c r="BW12986" s="7"/>
    </row>
    <row r="12987" spans="43:75" x14ac:dyDescent="0.2">
      <c r="AQ12987" s="7"/>
      <c r="AR12987" s="7"/>
      <c r="AS12987" s="7"/>
      <c r="AT12987" s="7"/>
      <c r="AU12987" s="7"/>
      <c r="AV12987" s="234"/>
      <c r="AX12987" s="7"/>
      <c r="AY12987" s="7"/>
      <c r="AZ12987" s="7"/>
      <c r="BA12987" s="7"/>
      <c r="BB12987" s="7"/>
      <c r="BC12987" s="7"/>
      <c r="BD12987" s="7"/>
      <c r="BG12987" s="7"/>
      <c r="BH12987" s="7"/>
      <c r="BI12987" s="7"/>
      <c r="BJ12987" s="7"/>
      <c r="BK12987" s="7"/>
      <c r="BL12987" s="7"/>
      <c r="BM12987" s="7"/>
      <c r="BP12987" s="7"/>
      <c r="BQ12987" s="7"/>
      <c r="BR12987" s="7"/>
      <c r="BS12987" s="7"/>
      <c r="BT12987" s="7"/>
      <c r="BU12987" s="7"/>
      <c r="BV12987" s="7"/>
      <c r="BW12987" s="7"/>
    </row>
    <row r="12988" spans="43:75" x14ac:dyDescent="0.2">
      <c r="AQ12988" s="7"/>
      <c r="AR12988" s="7"/>
      <c r="AS12988" s="7"/>
      <c r="AT12988" s="7"/>
      <c r="AU12988" s="7"/>
      <c r="AV12988" s="234"/>
      <c r="AX12988" s="7"/>
      <c r="AY12988" s="7"/>
      <c r="AZ12988" s="7"/>
      <c r="BA12988" s="7"/>
      <c r="BB12988" s="7"/>
      <c r="BC12988" s="7"/>
      <c r="BD12988" s="7"/>
      <c r="BG12988" s="7"/>
      <c r="BH12988" s="7"/>
      <c r="BI12988" s="7"/>
      <c r="BJ12988" s="7"/>
      <c r="BK12988" s="7"/>
      <c r="BL12988" s="7"/>
      <c r="BM12988" s="7"/>
      <c r="BP12988" s="7"/>
      <c r="BQ12988" s="7"/>
      <c r="BR12988" s="7"/>
      <c r="BS12988" s="7"/>
      <c r="BT12988" s="7"/>
      <c r="BU12988" s="7"/>
      <c r="BV12988" s="7"/>
      <c r="BW12988" s="7"/>
    </row>
    <row r="12989" spans="43:75" x14ac:dyDescent="0.2">
      <c r="AQ12989" s="7"/>
      <c r="AR12989" s="7"/>
      <c r="AS12989" s="7"/>
      <c r="AT12989" s="7"/>
      <c r="AU12989" s="7"/>
      <c r="AV12989" s="234"/>
      <c r="AX12989" s="7"/>
      <c r="AY12989" s="7"/>
      <c r="AZ12989" s="7"/>
      <c r="BA12989" s="7"/>
      <c r="BB12989" s="7"/>
      <c r="BC12989" s="7"/>
      <c r="BD12989" s="7"/>
      <c r="BG12989" s="7"/>
      <c r="BH12989" s="7"/>
      <c r="BI12989" s="7"/>
      <c r="BJ12989" s="7"/>
      <c r="BK12989" s="7"/>
      <c r="BL12989" s="7"/>
      <c r="BM12989" s="7"/>
      <c r="BP12989" s="7"/>
      <c r="BQ12989" s="7"/>
      <c r="BR12989" s="7"/>
      <c r="BS12989" s="7"/>
      <c r="BT12989" s="7"/>
      <c r="BU12989" s="7"/>
      <c r="BV12989" s="7"/>
      <c r="BW12989" s="7"/>
    </row>
    <row r="12990" spans="43:75" x14ac:dyDescent="0.2">
      <c r="AQ12990" s="7"/>
      <c r="AR12990" s="7"/>
      <c r="AS12990" s="7"/>
      <c r="AT12990" s="7"/>
      <c r="AU12990" s="7"/>
      <c r="AV12990" s="234"/>
      <c r="AX12990" s="7"/>
      <c r="AY12990" s="7"/>
      <c r="AZ12990" s="7"/>
      <c r="BA12990" s="7"/>
      <c r="BB12990" s="7"/>
      <c r="BC12990" s="7"/>
      <c r="BD12990" s="7"/>
      <c r="BG12990" s="7"/>
      <c r="BH12990" s="7"/>
      <c r="BI12990" s="7"/>
      <c r="BJ12990" s="7"/>
      <c r="BK12990" s="7"/>
      <c r="BL12990" s="7"/>
      <c r="BM12990" s="7"/>
      <c r="BP12990" s="7"/>
      <c r="BQ12990" s="7"/>
      <c r="BR12990" s="7"/>
      <c r="BS12990" s="7"/>
      <c r="BT12990" s="7"/>
      <c r="BU12990" s="7"/>
      <c r="BV12990" s="7"/>
      <c r="BW12990" s="7"/>
    </row>
    <row r="12991" spans="43:75" x14ac:dyDescent="0.2">
      <c r="AQ12991" s="7"/>
      <c r="AR12991" s="7"/>
      <c r="AS12991" s="7"/>
      <c r="AT12991" s="7"/>
      <c r="AU12991" s="7"/>
      <c r="AV12991" s="234"/>
      <c r="AX12991" s="7"/>
      <c r="AY12991" s="7"/>
      <c r="AZ12991" s="7"/>
      <c r="BA12991" s="7"/>
      <c r="BB12991" s="7"/>
      <c r="BC12991" s="7"/>
      <c r="BD12991" s="7"/>
      <c r="BG12991" s="7"/>
      <c r="BH12991" s="7"/>
      <c r="BI12991" s="7"/>
      <c r="BJ12991" s="7"/>
      <c r="BK12991" s="7"/>
      <c r="BL12991" s="7"/>
      <c r="BM12991" s="7"/>
      <c r="BP12991" s="7"/>
      <c r="BQ12991" s="7"/>
      <c r="BR12991" s="7"/>
      <c r="BS12991" s="7"/>
      <c r="BT12991" s="7"/>
      <c r="BU12991" s="7"/>
      <c r="BV12991" s="7"/>
      <c r="BW12991" s="7"/>
    </row>
    <row r="12992" spans="43:75" x14ac:dyDescent="0.2">
      <c r="AQ12992" s="7"/>
      <c r="AR12992" s="7"/>
      <c r="AS12992" s="7"/>
      <c r="AT12992" s="7"/>
      <c r="AU12992" s="7"/>
      <c r="AV12992" s="234"/>
      <c r="AX12992" s="7"/>
      <c r="AY12992" s="7"/>
      <c r="AZ12992" s="7"/>
      <c r="BA12992" s="7"/>
      <c r="BB12992" s="7"/>
      <c r="BC12992" s="7"/>
      <c r="BD12992" s="7"/>
      <c r="BG12992" s="7"/>
      <c r="BH12992" s="7"/>
      <c r="BI12992" s="7"/>
      <c r="BJ12992" s="7"/>
      <c r="BK12992" s="7"/>
      <c r="BL12992" s="7"/>
      <c r="BM12992" s="7"/>
      <c r="BP12992" s="7"/>
      <c r="BQ12992" s="7"/>
      <c r="BR12992" s="7"/>
      <c r="BS12992" s="7"/>
      <c r="BT12992" s="7"/>
      <c r="BU12992" s="7"/>
      <c r="BV12992" s="7"/>
      <c r="BW12992" s="7"/>
    </row>
    <row r="12993" spans="43:75" x14ac:dyDescent="0.2">
      <c r="AQ12993" s="7"/>
      <c r="AR12993" s="7"/>
      <c r="AS12993" s="7"/>
      <c r="AT12993" s="7"/>
      <c r="AU12993" s="7"/>
      <c r="AV12993" s="234"/>
      <c r="AX12993" s="7"/>
      <c r="AY12993" s="7"/>
      <c r="AZ12993" s="7"/>
      <c r="BA12993" s="7"/>
      <c r="BB12993" s="7"/>
      <c r="BC12993" s="7"/>
      <c r="BD12993" s="7"/>
      <c r="BG12993" s="7"/>
      <c r="BH12993" s="7"/>
      <c r="BI12993" s="7"/>
      <c r="BJ12993" s="7"/>
      <c r="BK12993" s="7"/>
      <c r="BL12993" s="7"/>
      <c r="BM12993" s="7"/>
      <c r="BP12993" s="7"/>
      <c r="BQ12993" s="7"/>
      <c r="BR12993" s="7"/>
      <c r="BS12993" s="7"/>
      <c r="BT12993" s="7"/>
      <c r="BU12993" s="7"/>
      <c r="BV12993" s="7"/>
      <c r="BW12993" s="7"/>
    </row>
    <row r="12994" spans="43:75" x14ac:dyDescent="0.2">
      <c r="AQ12994" s="7"/>
      <c r="AR12994" s="7"/>
      <c r="AS12994" s="7"/>
      <c r="AT12994" s="7"/>
      <c r="AU12994" s="7"/>
      <c r="AV12994" s="234"/>
      <c r="AX12994" s="7"/>
      <c r="AY12994" s="7"/>
      <c r="AZ12994" s="7"/>
      <c r="BA12994" s="7"/>
      <c r="BB12994" s="7"/>
      <c r="BC12994" s="7"/>
      <c r="BD12994" s="7"/>
      <c r="BG12994" s="7"/>
      <c r="BH12994" s="7"/>
      <c r="BI12994" s="7"/>
      <c r="BJ12994" s="7"/>
      <c r="BK12994" s="7"/>
      <c r="BL12994" s="7"/>
      <c r="BM12994" s="7"/>
      <c r="BP12994" s="7"/>
      <c r="BQ12994" s="7"/>
      <c r="BR12994" s="7"/>
      <c r="BS12994" s="7"/>
      <c r="BT12994" s="7"/>
      <c r="BU12994" s="7"/>
      <c r="BV12994" s="7"/>
      <c r="BW12994" s="7"/>
    </row>
    <row r="12995" spans="43:75" x14ac:dyDescent="0.2">
      <c r="AQ12995" s="7"/>
      <c r="AR12995" s="7"/>
      <c r="AS12995" s="7"/>
      <c r="AT12995" s="7"/>
      <c r="AU12995" s="7"/>
      <c r="AV12995" s="234"/>
      <c r="AX12995" s="7"/>
      <c r="AY12995" s="7"/>
      <c r="AZ12995" s="7"/>
      <c r="BA12995" s="7"/>
      <c r="BB12995" s="7"/>
      <c r="BC12995" s="7"/>
      <c r="BD12995" s="7"/>
      <c r="BG12995" s="7"/>
      <c r="BH12995" s="7"/>
      <c r="BI12995" s="7"/>
      <c r="BJ12995" s="7"/>
      <c r="BK12995" s="7"/>
      <c r="BL12995" s="7"/>
      <c r="BM12995" s="7"/>
      <c r="BP12995" s="7"/>
      <c r="BQ12995" s="7"/>
      <c r="BR12995" s="7"/>
      <c r="BS12995" s="7"/>
      <c r="BT12995" s="7"/>
      <c r="BU12995" s="7"/>
      <c r="BV12995" s="7"/>
      <c r="BW12995" s="7"/>
    </row>
    <row r="12996" spans="43:75" x14ac:dyDescent="0.2">
      <c r="AQ12996" s="7"/>
      <c r="AR12996" s="7"/>
      <c r="AS12996" s="7"/>
      <c r="AT12996" s="7"/>
      <c r="AU12996" s="7"/>
      <c r="AV12996" s="234"/>
      <c r="AX12996" s="7"/>
      <c r="AY12996" s="7"/>
      <c r="AZ12996" s="7"/>
      <c r="BA12996" s="7"/>
      <c r="BB12996" s="7"/>
      <c r="BC12996" s="7"/>
      <c r="BD12996" s="7"/>
      <c r="BG12996" s="7"/>
      <c r="BH12996" s="7"/>
      <c r="BI12996" s="7"/>
      <c r="BJ12996" s="7"/>
      <c r="BK12996" s="7"/>
      <c r="BL12996" s="7"/>
      <c r="BM12996" s="7"/>
      <c r="BP12996" s="7"/>
      <c r="BQ12996" s="7"/>
      <c r="BR12996" s="7"/>
      <c r="BS12996" s="7"/>
      <c r="BT12996" s="7"/>
      <c r="BU12996" s="7"/>
      <c r="BV12996" s="7"/>
      <c r="BW12996" s="7"/>
    </row>
    <row r="12997" spans="43:75" x14ac:dyDescent="0.2">
      <c r="AQ12997" s="7"/>
      <c r="AR12997" s="7"/>
      <c r="AS12997" s="7"/>
      <c r="AT12997" s="7"/>
      <c r="AU12997" s="7"/>
      <c r="AV12997" s="234"/>
      <c r="AX12997" s="7"/>
      <c r="AY12997" s="7"/>
      <c r="AZ12997" s="7"/>
      <c r="BA12997" s="7"/>
      <c r="BB12997" s="7"/>
      <c r="BC12997" s="7"/>
      <c r="BD12997" s="7"/>
      <c r="BG12997" s="7"/>
      <c r="BH12997" s="7"/>
      <c r="BI12997" s="7"/>
      <c r="BJ12997" s="7"/>
      <c r="BK12997" s="7"/>
      <c r="BL12997" s="7"/>
      <c r="BM12997" s="7"/>
      <c r="BP12997" s="7"/>
      <c r="BQ12997" s="7"/>
      <c r="BR12997" s="7"/>
      <c r="BS12997" s="7"/>
      <c r="BT12997" s="7"/>
      <c r="BU12997" s="7"/>
      <c r="BV12997" s="7"/>
      <c r="BW12997" s="7"/>
    </row>
    <row r="12998" spans="43:75" x14ac:dyDescent="0.2">
      <c r="AQ12998" s="7"/>
      <c r="AR12998" s="7"/>
      <c r="AS12998" s="7"/>
      <c r="AT12998" s="7"/>
      <c r="AU12998" s="7"/>
      <c r="AV12998" s="234"/>
      <c r="AX12998" s="7"/>
      <c r="AY12998" s="7"/>
      <c r="AZ12998" s="7"/>
      <c r="BA12998" s="7"/>
      <c r="BB12998" s="7"/>
      <c r="BC12998" s="7"/>
      <c r="BD12998" s="7"/>
      <c r="BG12998" s="7"/>
      <c r="BH12998" s="7"/>
      <c r="BI12998" s="7"/>
      <c r="BJ12998" s="7"/>
      <c r="BK12998" s="7"/>
      <c r="BL12998" s="7"/>
      <c r="BM12998" s="7"/>
      <c r="BP12998" s="7"/>
      <c r="BQ12998" s="7"/>
      <c r="BR12998" s="7"/>
      <c r="BS12998" s="7"/>
      <c r="BT12998" s="7"/>
      <c r="BU12998" s="7"/>
      <c r="BV12998" s="7"/>
      <c r="BW12998" s="7"/>
    </row>
    <row r="12999" spans="43:75" x14ac:dyDescent="0.2">
      <c r="AQ12999" s="7"/>
      <c r="AR12999" s="7"/>
      <c r="AS12999" s="7"/>
      <c r="AT12999" s="7"/>
      <c r="AU12999" s="7"/>
      <c r="AV12999" s="234"/>
      <c r="AX12999" s="7"/>
      <c r="AY12999" s="7"/>
      <c r="AZ12999" s="7"/>
      <c r="BA12999" s="7"/>
      <c r="BB12999" s="7"/>
      <c r="BC12999" s="7"/>
      <c r="BD12999" s="7"/>
      <c r="BG12999" s="7"/>
      <c r="BH12999" s="7"/>
      <c r="BI12999" s="7"/>
      <c r="BJ12999" s="7"/>
      <c r="BK12999" s="7"/>
      <c r="BL12999" s="7"/>
      <c r="BM12999" s="7"/>
      <c r="BP12999" s="7"/>
      <c r="BQ12999" s="7"/>
      <c r="BR12999" s="7"/>
      <c r="BS12999" s="7"/>
      <c r="BT12999" s="7"/>
      <c r="BU12999" s="7"/>
      <c r="BV12999" s="7"/>
      <c r="BW12999" s="7"/>
    </row>
    <row r="13000" spans="43:75" x14ac:dyDescent="0.2">
      <c r="AQ13000" s="7"/>
      <c r="AR13000" s="7"/>
      <c r="AS13000" s="7"/>
      <c r="AT13000" s="7"/>
      <c r="AU13000" s="7"/>
      <c r="AV13000" s="234"/>
      <c r="AX13000" s="7"/>
      <c r="AY13000" s="7"/>
      <c r="AZ13000" s="7"/>
      <c r="BA13000" s="7"/>
      <c r="BB13000" s="7"/>
      <c r="BC13000" s="7"/>
      <c r="BD13000" s="7"/>
      <c r="BG13000" s="7"/>
      <c r="BH13000" s="7"/>
      <c r="BI13000" s="7"/>
      <c r="BJ13000" s="7"/>
      <c r="BK13000" s="7"/>
      <c r="BL13000" s="7"/>
      <c r="BM13000" s="7"/>
      <c r="BP13000" s="7"/>
      <c r="BQ13000" s="7"/>
      <c r="BR13000" s="7"/>
      <c r="BS13000" s="7"/>
      <c r="BT13000" s="7"/>
      <c r="BU13000" s="7"/>
      <c r="BV13000" s="7"/>
      <c r="BW13000" s="7"/>
    </row>
    <row r="13001" spans="43:75" x14ac:dyDescent="0.2">
      <c r="AQ13001" s="7"/>
      <c r="AR13001" s="7"/>
      <c r="AS13001" s="7"/>
      <c r="AT13001" s="7"/>
      <c r="AU13001" s="7"/>
      <c r="AV13001" s="234"/>
      <c r="AX13001" s="7"/>
      <c r="AY13001" s="7"/>
      <c r="AZ13001" s="7"/>
      <c r="BA13001" s="7"/>
      <c r="BB13001" s="7"/>
      <c r="BC13001" s="7"/>
      <c r="BD13001" s="7"/>
      <c r="BG13001" s="7"/>
      <c r="BH13001" s="7"/>
      <c r="BI13001" s="7"/>
      <c r="BJ13001" s="7"/>
      <c r="BK13001" s="7"/>
      <c r="BL13001" s="7"/>
      <c r="BM13001" s="7"/>
      <c r="BP13001" s="7"/>
      <c r="BQ13001" s="7"/>
      <c r="BR13001" s="7"/>
      <c r="BS13001" s="7"/>
      <c r="BT13001" s="7"/>
      <c r="BU13001" s="7"/>
      <c r="BV13001" s="7"/>
      <c r="BW13001" s="7"/>
    </row>
    <row r="13002" spans="43:75" x14ac:dyDescent="0.2">
      <c r="AQ13002" s="7"/>
      <c r="AR13002" s="7"/>
      <c r="AS13002" s="7"/>
      <c r="AT13002" s="7"/>
      <c r="AU13002" s="7"/>
      <c r="AV13002" s="234"/>
      <c r="AX13002" s="7"/>
      <c r="AY13002" s="7"/>
      <c r="AZ13002" s="7"/>
      <c r="BA13002" s="7"/>
      <c r="BB13002" s="7"/>
      <c r="BC13002" s="7"/>
      <c r="BD13002" s="7"/>
      <c r="BG13002" s="7"/>
      <c r="BH13002" s="7"/>
      <c r="BI13002" s="7"/>
      <c r="BJ13002" s="7"/>
      <c r="BK13002" s="7"/>
      <c r="BL13002" s="7"/>
      <c r="BM13002" s="7"/>
      <c r="BP13002" s="7"/>
      <c r="BQ13002" s="7"/>
      <c r="BR13002" s="7"/>
      <c r="BS13002" s="7"/>
      <c r="BT13002" s="7"/>
      <c r="BU13002" s="7"/>
      <c r="BV13002" s="7"/>
      <c r="BW13002" s="7"/>
    </row>
    <row r="13003" spans="43:75" x14ac:dyDescent="0.2">
      <c r="AQ13003" s="7"/>
      <c r="AR13003" s="7"/>
      <c r="AS13003" s="7"/>
      <c r="AT13003" s="7"/>
      <c r="AU13003" s="7"/>
      <c r="AV13003" s="234"/>
      <c r="AX13003" s="7"/>
      <c r="AY13003" s="7"/>
      <c r="AZ13003" s="7"/>
      <c r="BA13003" s="7"/>
      <c r="BB13003" s="7"/>
      <c r="BC13003" s="7"/>
      <c r="BD13003" s="7"/>
      <c r="BG13003" s="7"/>
      <c r="BH13003" s="7"/>
      <c r="BI13003" s="7"/>
      <c r="BJ13003" s="7"/>
      <c r="BK13003" s="7"/>
      <c r="BL13003" s="7"/>
      <c r="BM13003" s="7"/>
      <c r="BP13003" s="7"/>
      <c r="BQ13003" s="7"/>
      <c r="BR13003" s="7"/>
      <c r="BS13003" s="7"/>
      <c r="BT13003" s="7"/>
      <c r="BU13003" s="7"/>
      <c r="BV13003" s="7"/>
      <c r="BW13003" s="7"/>
    </row>
    <row r="13004" spans="43:75" x14ac:dyDescent="0.2">
      <c r="AQ13004" s="7"/>
      <c r="AR13004" s="7"/>
      <c r="AS13004" s="7"/>
      <c r="AT13004" s="7"/>
      <c r="AU13004" s="7"/>
      <c r="AV13004" s="234"/>
      <c r="AX13004" s="7"/>
      <c r="AY13004" s="7"/>
      <c r="AZ13004" s="7"/>
      <c r="BA13004" s="7"/>
      <c r="BB13004" s="7"/>
      <c r="BC13004" s="7"/>
      <c r="BD13004" s="7"/>
      <c r="BG13004" s="7"/>
      <c r="BH13004" s="7"/>
      <c r="BI13004" s="7"/>
      <c r="BJ13004" s="7"/>
      <c r="BK13004" s="7"/>
      <c r="BL13004" s="7"/>
      <c r="BM13004" s="7"/>
      <c r="BP13004" s="7"/>
      <c r="BQ13004" s="7"/>
      <c r="BR13004" s="7"/>
      <c r="BS13004" s="7"/>
      <c r="BT13004" s="7"/>
      <c r="BU13004" s="7"/>
      <c r="BV13004" s="7"/>
      <c r="BW13004" s="7"/>
    </row>
    <row r="13005" spans="43:75" x14ac:dyDescent="0.2">
      <c r="AQ13005" s="7"/>
      <c r="AR13005" s="7"/>
      <c r="AS13005" s="7"/>
      <c r="AT13005" s="7"/>
      <c r="AU13005" s="7"/>
      <c r="AV13005" s="234"/>
      <c r="AX13005" s="7"/>
      <c r="AY13005" s="7"/>
      <c r="AZ13005" s="7"/>
      <c r="BA13005" s="7"/>
      <c r="BB13005" s="7"/>
      <c r="BC13005" s="7"/>
      <c r="BD13005" s="7"/>
      <c r="BG13005" s="7"/>
      <c r="BH13005" s="7"/>
      <c r="BI13005" s="7"/>
      <c r="BJ13005" s="7"/>
      <c r="BK13005" s="7"/>
      <c r="BL13005" s="7"/>
      <c r="BM13005" s="7"/>
      <c r="BP13005" s="7"/>
      <c r="BQ13005" s="7"/>
      <c r="BR13005" s="7"/>
      <c r="BS13005" s="7"/>
      <c r="BT13005" s="7"/>
      <c r="BU13005" s="7"/>
      <c r="BV13005" s="7"/>
      <c r="BW13005" s="7"/>
    </row>
    <row r="13006" spans="43:75" x14ac:dyDescent="0.2">
      <c r="AQ13006" s="7"/>
      <c r="AR13006" s="7"/>
      <c r="AS13006" s="7"/>
      <c r="AT13006" s="7"/>
      <c r="AU13006" s="7"/>
      <c r="AV13006" s="234"/>
      <c r="AX13006" s="7"/>
      <c r="AY13006" s="7"/>
      <c r="AZ13006" s="7"/>
      <c r="BA13006" s="7"/>
      <c r="BB13006" s="7"/>
      <c r="BC13006" s="7"/>
      <c r="BD13006" s="7"/>
      <c r="BG13006" s="7"/>
      <c r="BH13006" s="7"/>
      <c r="BI13006" s="7"/>
      <c r="BJ13006" s="7"/>
      <c r="BK13006" s="7"/>
      <c r="BL13006" s="7"/>
      <c r="BM13006" s="7"/>
      <c r="BP13006" s="7"/>
      <c r="BQ13006" s="7"/>
      <c r="BR13006" s="7"/>
      <c r="BS13006" s="7"/>
      <c r="BT13006" s="7"/>
      <c r="BU13006" s="7"/>
      <c r="BV13006" s="7"/>
      <c r="BW13006" s="7"/>
    </row>
    <row r="13007" spans="43:75" x14ac:dyDescent="0.2">
      <c r="AQ13007" s="7"/>
      <c r="AR13007" s="7"/>
      <c r="AS13007" s="7"/>
      <c r="AT13007" s="7"/>
      <c r="AU13007" s="7"/>
      <c r="AV13007" s="234"/>
      <c r="AX13007" s="7"/>
      <c r="AY13007" s="7"/>
      <c r="AZ13007" s="7"/>
      <c r="BA13007" s="7"/>
      <c r="BB13007" s="7"/>
      <c r="BC13007" s="7"/>
      <c r="BD13007" s="7"/>
      <c r="BG13007" s="7"/>
      <c r="BH13007" s="7"/>
      <c r="BI13007" s="7"/>
      <c r="BJ13007" s="7"/>
      <c r="BK13007" s="7"/>
      <c r="BL13007" s="7"/>
      <c r="BM13007" s="7"/>
      <c r="BP13007" s="7"/>
      <c r="BQ13007" s="7"/>
      <c r="BR13007" s="7"/>
      <c r="BS13007" s="7"/>
      <c r="BT13007" s="7"/>
      <c r="BU13007" s="7"/>
      <c r="BV13007" s="7"/>
      <c r="BW13007" s="7"/>
    </row>
    <row r="13008" spans="43:75" x14ac:dyDescent="0.2">
      <c r="AQ13008" s="7"/>
      <c r="AR13008" s="7"/>
      <c r="AS13008" s="7"/>
      <c r="AT13008" s="7"/>
      <c r="AU13008" s="7"/>
      <c r="AV13008" s="234"/>
      <c r="AX13008" s="7"/>
      <c r="AY13008" s="7"/>
      <c r="AZ13008" s="7"/>
      <c r="BA13008" s="7"/>
      <c r="BB13008" s="7"/>
      <c r="BC13008" s="7"/>
      <c r="BD13008" s="7"/>
      <c r="BG13008" s="7"/>
      <c r="BH13008" s="7"/>
      <c r="BI13008" s="7"/>
      <c r="BJ13008" s="7"/>
      <c r="BK13008" s="7"/>
      <c r="BL13008" s="7"/>
      <c r="BM13008" s="7"/>
      <c r="BP13008" s="7"/>
      <c r="BQ13008" s="7"/>
      <c r="BR13008" s="7"/>
      <c r="BS13008" s="7"/>
      <c r="BT13008" s="7"/>
      <c r="BU13008" s="7"/>
      <c r="BV13008" s="7"/>
      <c r="BW13008" s="7"/>
    </row>
    <row r="13009" spans="43:75" x14ac:dyDescent="0.2">
      <c r="AQ13009" s="7"/>
      <c r="AR13009" s="7"/>
      <c r="AS13009" s="7"/>
      <c r="AT13009" s="7"/>
      <c r="AU13009" s="7"/>
      <c r="AV13009" s="234"/>
      <c r="AX13009" s="7"/>
      <c r="AY13009" s="7"/>
      <c r="AZ13009" s="7"/>
      <c r="BA13009" s="7"/>
      <c r="BB13009" s="7"/>
      <c r="BC13009" s="7"/>
      <c r="BD13009" s="7"/>
      <c r="BG13009" s="7"/>
      <c r="BH13009" s="7"/>
      <c r="BI13009" s="7"/>
      <c r="BJ13009" s="7"/>
      <c r="BK13009" s="7"/>
      <c r="BL13009" s="7"/>
      <c r="BM13009" s="7"/>
      <c r="BP13009" s="7"/>
      <c r="BQ13009" s="7"/>
      <c r="BR13009" s="7"/>
      <c r="BS13009" s="7"/>
      <c r="BT13009" s="7"/>
      <c r="BU13009" s="7"/>
      <c r="BV13009" s="7"/>
      <c r="BW13009" s="7"/>
    </row>
    <row r="13010" spans="43:75" x14ac:dyDescent="0.2">
      <c r="AQ13010" s="7"/>
      <c r="AR13010" s="7"/>
      <c r="AS13010" s="7"/>
      <c r="AT13010" s="7"/>
      <c r="AU13010" s="7"/>
      <c r="AV13010" s="234"/>
      <c r="AX13010" s="7"/>
      <c r="AY13010" s="7"/>
      <c r="AZ13010" s="7"/>
      <c r="BA13010" s="7"/>
      <c r="BB13010" s="7"/>
      <c r="BC13010" s="7"/>
      <c r="BD13010" s="7"/>
      <c r="BG13010" s="7"/>
      <c r="BH13010" s="7"/>
      <c r="BI13010" s="7"/>
      <c r="BJ13010" s="7"/>
      <c r="BK13010" s="7"/>
      <c r="BL13010" s="7"/>
      <c r="BM13010" s="7"/>
      <c r="BP13010" s="7"/>
      <c r="BQ13010" s="7"/>
      <c r="BR13010" s="7"/>
      <c r="BS13010" s="7"/>
      <c r="BT13010" s="7"/>
      <c r="BU13010" s="7"/>
      <c r="BV13010" s="7"/>
      <c r="BW13010" s="7"/>
    </row>
    <row r="13011" spans="43:75" x14ac:dyDescent="0.2">
      <c r="AQ13011" s="7"/>
      <c r="AR13011" s="7"/>
      <c r="AS13011" s="7"/>
      <c r="AT13011" s="7"/>
      <c r="AU13011" s="7"/>
      <c r="AV13011" s="234"/>
      <c r="AX13011" s="7"/>
      <c r="AY13011" s="7"/>
      <c r="AZ13011" s="7"/>
      <c r="BA13011" s="7"/>
      <c r="BB13011" s="7"/>
      <c r="BC13011" s="7"/>
      <c r="BD13011" s="7"/>
      <c r="BG13011" s="7"/>
      <c r="BH13011" s="7"/>
      <c r="BI13011" s="7"/>
      <c r="BJ13011" s="7"/>
      <c r="BK13011" s="7"/>
      <c r="BL13011" s="7"/>
      <c r="BM13011" s="7"/>
      <c r="BP13011" s="7"/>
      <c r="BQ13011" s="7"/>
      <c r="BR13011" s="7"/>
      <c r="BS13011" s="7"/>
      <c r="BT13011" s="7"/>
      <c r="BU13011" s="7"/>
      <c r="BV13011" s="7"/>
      <c r="BW13011" s="7"/>
    </row>
    <row r="13012" spans="43:75" x14ac:dyDescent="0.2">
      <c r="AQ13012" s="7"/>
      <c r="AR13012" s="7"/>
      <c r="AS13012" s="7"/>
      <c r="AT13012" s="7"/>
      <c r="AU13012" s="7"/>
      <c r="AV13012" s="234"/>
      <c r="AX13012" s="7"/>
      <c r="AY13012" s="7"/>
      <c r="AZ13012" s="7"/>
      <c r="BA13012" s="7"/>
      <c r="BB13012" s="7"/>
      <c r="BC13012" s="7"/>
      <c r="BD13012" s="7"/>
      <c r="BG13012" s="7"/>
      <c r="BH13012" s="7"/>
      <c r="BI13012" s="7"/>
      <c r="BJ13012" s="7"/>
      <c r="BK13012" s="7"/>
      <c r="BL13012" s="7"/>
      <c r="BM13012" s="7"/>
      <c r="BP13012" s="7"/>
      <c r="BQ13012" s="7"/>
      <c r="BR13012" s="7"/>
      <c r="BS13012" s="7"/>
      <c r="BT13012" s="7"/>
      <c r="BU13012" s="7"/>
      <c r="BV13012" s="7"/>
      <c r="BW13012" s="7"/>
    </row>
    <row r="13013" spans="43:75" x14ac:dyDescent="0.2">
      <c r="AQ13013" s="7"/>
      <c r="AR13013" s="7"/>
      <c r="AS13013" s="7"/>
      <c r="AT13013" s="7"/>
      <c r="AU13013" s="7"/>
      <c r="AV13013" s="234"/>
      <c r="AX13013" s="7"/>
      <c r="AY13013" s="7"/>
      <c r="AZ13013" s="7"/>
      <c r="BA13013" s="7"/>
      <c r="BB13013" s="7"/>
      <c r="BC13013" s="7"/>
      <c r="BD13013" s="7"/>
      <c r="BG13013" s="7"/>
      <c r="BH13013" s="7"/>
      <c r="BI13013" s="7"/>
      <c r="BJ13013" s="7"/>
      <c r="BK13013" s="7"/>
      <c r="BL13013" s="7"/>
      <c r="BM13013" s="7"/>
      <c r="BP13013" s="7"/>
      <c r="BQ13013" s="7"/>
      <c r="BR13013" s="7"/>
      <c r="BS13013" s="7"/>
      <c r="BT13013" s="7"/>
      <c r="BU13013" s="7"/>
      <c r="BV13013" s="7"/>
      <c r="BW13013" s="7"/>
    </row>
    <row r="13014" spans="43:75" x14ac:dyDescent="0.2">
      <c r="AQ13014" s="7"/>
      <c r="AR13014" s="7"/>
      <c r="AS13014" s="7"/>
      <c r="AT13014" s="7"/>
      <c r="AU13014" s="7"/>
      <c r="AV13014" s="234"/>
      <c r="AX13014" s="7"/>
      <c r="AY13014" s="7"/>
      <c r="AZ13014" s="7"/>
      <c r="BA13014" s="7"/>
      <c r="BB13014" s="7"/>
      <c r="BC13014" s="7"/>
      <c r="BD13014" s="7"/>
      <c r="BG13014" s="7"/>
      <c r="BH13014" s="7"/>
      <c r="BI13014" s="7"/>
      <c r="BJ13014" s="7"/>
      <c r="BK13014" s="7"/>
      <c r="BL13014" s="7"/>
      <c r="BM13014" s="7"/>
      <c r="BP13014" s="7"/>
      <c r="BQ13014" s="7"/>
      <c r="BR13014" s="7"/>
      <c r="BS13014" s="7"/>
      <c r="BT13014" s="7"/>
      <c r="BU13014" s="7"/>
      <c r="BV13014" s="7"/>
      <c r="BW13014" s="7"/>
    </row>
    <row r="13015" spans="43:75" x14ac:dyDescent="0.2">
      <c r="AQ13015" s="7"/>
      <c r="AR13015" s="7"/>
      <c r="AS13015" s="7"/>
      <c r="AT13015" s="7"/>
      <c r="AU13015" s="7"/>
      <c r="AV13015" s="234"/>
      <c r="AX13015" s="7"/>
      <c r="AY13015" s="7"/>
      <c r="AZ13015" s="7"/>
      <c r="BA13015" s="7"/>
      <c r="BB13015" s="7"/>
      <c r="BC13015" s="7"/>
      <c r="BD13015" s="7"/>
      <c r="BG13015" s="7"/>
      <c r="BH13015" s="7"/>
      <c r="BI13015" s="7"/>
      <c r="BJ13015" s="7"/>
      <c r="BK13015" s="7"/>
      <c r="BL13015" s="7"/>
      <c r="BM13015" s="7"/>
      <c r="BP13015" s="7"/>
      <c r="BQ13015" s="7"/>
      <c r="BR13015" s="7"/>
      <c r="BS13015" s="7"/>
      <c r="BT13015" s="7"/>
      <c r="BU13015" s="7"/>
      <c r="BV13015" s="7"/>
      <c r="BW13015" s="7"/>
    </row>
    <row r="13016" spans="43:75" x14ac:dyDescent="0.2">
      <c r="AQ13016" s="7"/>
      <c r="AR13016" s="7"/>
      <c r="AS13016" s="7"/>
      <c r="AT13016" s="7"/>
      <c r="AU13016" s="7"/>
      <c r="AV13016" s="234"/>
      <c r="AX13016" s="7"/>
      <c r="AY13016" s="7"/>
      <c r="AZ13016" s="7"/>
      <c r="BA13016" s="7"/>
      <c r="BB13016" s="7"/>
      <c r="BC13016" s="7"/>
      <c r="BD13016" s="7"/>
      <c r="BG13016" s="7"/>
      <c r="BH13016" s="7"/>
      <c r="BI13016" s="7"/>
      <c r="BJ13016" s="7"/>
      <c r="BK13016" s="7"/>
      <c r="BL13016" s="7"/>
      <c r="BM13016" s="7"/>
      <c r="BP13016" s="7"/>
      <c r="BQ13016" s="7"/>
      <c r="BR13016" s="7"/>
      <c r="BS13016" s="7"/>
      <c r="BT13016" s="7"/>
      <c r="BU13016" s="7"/>
      <c r="BV13016" s="7"/>
      <c r="BW13016" s="7"/>
    </row>
    <row r="13017" spans="43:75" x14ac:dyDescent="0.2">
      <c r="AQ13017" s="7"/>
      <c r="AR13017" s="7"/>
      <c r="AS13017" s="7"/>
      <c r="AT13017" s="7"/>
      <c r="AU13017" s="7"/>
      <c r="AV13017" s="234"/>
      <c r="AX13017" s="7"/>
      <c r="AY13017" s="7"/>
      <c r="AZ13017" s="7"/>
      <c r="BA13017" s="7"/>
      <c r="BB13017" s="7"/>
      <c r="BC13017" s="7"/>
      <c r="BD13017" s="7"/>
      <c r="BG13017" s="7"/>
      <c r="BH13017" s="7"/>
      <c r="BI13017" s="7"/>
      <c r="BJ13017" s="7"/>
      <c r="BK13017" s="7"/>
      <c r="BL13017" s="7"/>
      <c r="BM13017" s="7"/>
      <c r="BP13017" s="7"/>
      <c r="BQ13017" s="7"/>
      <c r="BR13017" s="7"/>
      <c r="BS13017" s="7"/>
      <c r="BT13017" s="7"/>
      <c r="BU13017" s="7"/>
      <c r="BV13017" s="7"/>
      <c r="BW13017" s="7"/>
    </row>
    <row r="13018" spans="43:75" x14ac:dyDescent="0.2">
      <c r="AQ13018" s="7"/>
      <c r="AR13018" s="7"/>
      <c r="AS13018" s="7"/>
      <c r="AT13018" s="7"/>
      <c r="AU13018" s="7"/>
      <c r="AV13018" s="234"/>
      <c r="AX13018" s="7"/>
      <c r="AY13018" s="7"/>
      <c r="AZ13018" s="7"/>
      <c r="BA13018" s="7"/>
      <c r="BB13018" s="7"/>
      <c r="BC13018" s="7"/>
      <c r="BD13018" s="7"/>
      <c r="BG13018" s="7"/>
      <c r="BH13018" s="7"/>
      <c r="BI13018" s="7"/>
      <c r="BJ13018" s="7"/>
      <c r="BK13018" s="7"/>
      <c r="BL13018" s="7"/>
      <c r="BM13018" s="7"/>
      <c r="BP13018" s="7"/>
      <c r="BQ13018" s="7"/>
      <c r="BR13018" s="7"/>
      <c r="BS13018" s="7"/>
      <c r="BT13018" s="7"/>
      <c r="BU13018" s="7"/>
      <c r="BV13018" s="7"/>
      <c r="BW13018" s="7"/>
    </row>
    <row r="13019" spans="43:75" x14ac:dyDescent="0.2">
      <c r="AQ13019" s="7"/>
      <c r="AR13019" s="7"/>
      <c r="AS13019" s="7"/>
      <c r="AT13019" s="7"/>
      <c r="AU13019" s="7"/>
      <c r="AV13019" s="234"/>
      <c r="AX13019" s="7"/>
      <c r="AY13019" s="7"/>
      <c r="AZ13019" s="7"/>
      <c r="BA13019" s="7"/>
      <c r="BB13019" s="7"/>
      <c r="BC13019" s="7"/>
      <c r="BD13019" s="7"/>
      <c r="BG13019" s="7"/>
      <c r="BH13019" s="7"/>
      <c r="BI13019" s="7"/>
      <c r="BJ13019" s="7"/>
      <c r="BK13019" s="7"/>
      <c r="BL13019" s="7"/>
      <c r="BM13019" s="7"/>
      <c r="BP13019" s="7"/>
      <c r="BQ13019" s="7"/>
      <c r="BR13019" s="7"/>
      <c r="BS13019" s="7"/>
      <c r="BT13019" s="7"/>
      <c r="BU13019" s="7"/>
      <c r="BV13019" s="7"/>
      <c r="BW13019" s="7"/>
    </row>
    <row r="13020" spans="43:75" x14ac:dyDescent="0.2">
      <c r="AQ13020" s="7"/>
      <c r="AR13020" s="7"/>
      <c r="AS13020" s="7"/>
      <c r="AT13020" s="7"/>
      <c r="AU13020" s="7"/>
      <c r="AV13020" s="234"/>
      <c r="AX13020" s="7"/>
      <c r="AY13020" s="7"/>
      <c r="AZ13020" s="7"/>
      <c r="BA13020" s="7"/>
      <c r="BB13020" s="7"/>
      <c r="BC13020" s="7"/>
      <c r="BD13020" s="7"/>
      <c r="BG13020" s="7"/>
      <c r="BH13020" s="7"/>
      <c r="BI13020" s="7"/>
      <c r="BJ13020" s="7"/>
      <c r="BK13020" s="7"/>
      <c r="BL13020" s="7"/>
      <c r="BM13020" s="7"/>
      <c r="BP13020" s="7"/>
      <c r="BQ13020" s="7"/>
      <c r="BR13020" s="7"/>
      <c r="BS13020" s="7"/>
      <c r="BT13020" s="7"/>
      <c r="BU13020" s="7"/>
      <c r="BV13020" s="7"/>
      <c r="BW13020" s="7"/>
    </row>
    <row r="13021" spans="43:75" x14ac:dyDescent="0.2">
      <c r="AQ13021" s="7"/>
      <c r="AR13021" s="7"/>
      <c r="AS13021" s="7"/>
      <c r="AT13021" s="7"/>
      <c r="AU13021" s="7"/>
      <c r="AV13021" s="234"/>
      <c r="AX13021" s="7"/>
      <c r="AY13021" s="7"/>
      <c r="AZ13021" s="7"/>
      <c r="BA13021" s="7"/>
      <c r="BB13021" s="7"/>
      <c r="BC13021" s="7"/>
      <c r="BD13021" s="7"/>
      <c r="BG13021" s="7"/>
      <c r="BH13021" s="7"/>
      <c r="BI13021" s="7"/>
      <c r="BJ13021" s="7"/>
      <c r="BK13021" s="7"/>
      <c r="BL13021" s="7"/>
      <c r="BM13021" s="7"/>
      <c r="BP13021" s="7"/>
      <c r="BQ13021" s="7"/>
      <c r="BR13021" s="7"/>
      <c r="BS13021" s="7"/>
      <c r="BT13021" s="7"/>
      <c r="BU13021" s="7"/>
      <c r="BV13021" s="7"/>
      <c r="BW13021" s="7"/>
    </row>
    <row r="13022" spans="43:75" x14ac:dyDescent="0.2">
      <c r="AQ13022" s="7"/>
      <c r="AR13022" s="7"/>
      <c r="AS13022" s="7"/>
      <c r="AT13022" s="7"/>
      <c r="AU13022" s="7"/>
      <c r="AV13022" s="234"/>
      <c r="AX13022" s="7"/>
      <c r="AY13022" s="7"/>
      <c r="AZ13022" s="7"/>
      <c r="BA13022" s="7"/>
      <c r="BB13022" s="7"/>
      <c r="BC13022" s="7"/>
      <c r="BD13022" s="7"/>
      <c r="BG13022" s="7"/>
      <c r="BH13022" s="7"/>
      <c r="BI13022" s="7"/>
      <c r="BJ13022" s="7"/>
      <c r="BK13022" s="7"/>
      <c r="BL13022" s="7"/>
      <c r="BM13022" s="7"/>
      <c r="BP13022" s="7"/>
      <c r="BQ13022" s="7"/>
      <c r="BR13022" s="7"/>
      <c r="BS13022" s="7"/>
      <c r="BT13022" s="7"/>
      <c r="BU13022" s="7"/>
      <c r="BV13022" s="7"/>
      <c r="BW13022" s="7"/>
    </row>
    <row r="13023" spans="43:75" x14ac:dyDescent="0.2">
      <c r="AQ13023" s="7"/>
      <c r="AR13023" s="7"/>
      <c r="AS13023" s="7"/>
      <c r="AT13023" s="7"/>
      <c r="AU13023" s="7"/>
      <c r="AV13023" s="234"/>
      <c r="AX13023" s="7"/>
      <c r="AY13023" s="7"/>
      <c r="AZ13023" s="7"/>
      <c r="BA13023" s="7"/>
      <c r="BB13023" s="7"/>
      <c r="BC13023" s="7"/>
      <c r="BD13023" s="7"/>
      <c r="BG13023" s="7"/>
      <c r="BH13023" s="7"/>
      <c r="BI13023" s="7"/>
      <c r="BJ13023" s="7"/>
      <c r="BK13023" s="7"/>
      <c r="BL13023" s="7"/>
      <c r="BM13023" s="7"/>
      <c r="BP13023" s="7"/>
      <c r="BQ13023" s="7"/>
      <c r="BR13023" s="7"/>
      <c r="BS13023" s="7"/>
      <c r="BT13023" s="7"/>
      <c r="BU13023" s="7"/>
      <c r="BV13023" s="7"/>
      <c r="BW13023" s="7"/>
    </row>
    <row r="13024" spans="43:75" x14ac:dyDescent="0.2">
      <c r="AQ13024" s="7"/>
      <c r="AR13024" s="7"/>
      <c r="AS13024" s="7"/>
      <c r="AT13024" s="7"/>
      <c r="AU13024" s="7"/>
      <c r="AV13024" s="234"/>
      <c r="AX13024" s="7"/>
      <c r="AY13024" s="7"/>
      <c r="AZ13024" s="7"/>
      <c r="BA13024" s="7"/>
      <c r="BB13024" s="7"/>
      <c r="BC13024" s="7"/>
      <c r="BD13024" s="7"/>
      <c r="BG13024" s="7"/>
      <c r="BH13024" s="7"/>
      <c r="BI13024" s="7"/>
      <c r="BJ13024" s="7"/>
      <c r="BK13024" s="7"/>
      <c r="BL13024" s="7"/>
      <c r="BM13024" s="7"/>
      <c r="BP13024" s="7"/>
      <c r="BQ13024" s="7"/>
      <c r="BR13024" s="7"/>
      <c r="BS13024" s="7"/>
      <c r="BT13024" s="7"/>
      <c r="BU13024" s="7"/>
      <c r="BV13024" s="7"/>
      <c r="BW13024" s="7"/>
    </row>
    <row r="13025" spans="43:75" x14ac:dyDescent="0.2">
      <c r="AQ13025" s="7"/>
      <c r="AR13025" s="7"/>
      <c r="AS13025" s="7"/>
      <c r="AT13025" s="7"/>
      <c r="AU13025" s="7"/>
      <c r="AV13025" s="234"/>
      <c r="AX13025" s="7"/>
      <c r="AY13025" s="7"/>
      <c r="AZ13025" s="7"/>
      <c r="BA13025" s="7"/>
      <c r="BB13025" s="7"/>
      <c r="BC13025" s="7"/>
      <c r="BD13025" s="7"/>
      <c r="BG13025" s="7"/>
      <c r="BH13025" s="7"/>
      <c r="BI13025" s="7"/>
      <c r="BJ13025" s="7"/>
      <c r="BK13025" s="7"/>
      <c r="BL13025" s="7"/>
      <c r="BM13025" s="7"/>
      <c r="BP13025" s="7"/>
      <c r="BQ13025" s="7"/>
      <c r="BR13025" s="7"/>
      <c r="BS13025" s="7"/>
      <c r="BT13025" s="7"/>
      <c r="BU13025" s="7"/>
      <c r="BV13025" s="7"/>
      <c r="BW13025" s="7"/>
    </row>
    <row r="13026" spans="43:75" x14ac:dyDescent="0.2">
      <c r="AQ13026" s="7"/>
      <c r="AR13026" s="7"/>
      <c r="AS13026" s="7"/>
      <c r="AT13026" s="7"/>
      <c r="AU13026" s="7"/>
      <c r="AV13026" s="234"/>
      <c r="AX13026" s="7"/>
      <c r="AY13026" s="7"/>
      <c r="AZ13026" s="7"/>
      <c r="BA13026" s="7"/>
      <c r="BB13026" s="7"/>
      <c r="BC13026" s="7"/>
      <c r="BD13026" s="7"/>
      <c r="BG13026" s="7"/>
      <c r="BH13026" s="7"/>
      <c r="BI13026" s="7"/>
      <c r="BJ13026" s="7"/>
      <c r="BK13026" s="7"/>
      <c r="BL13026" s="7"/>
      <c r="BM13026" s="7"/>
      <c r="BP13026" s="7"/>
      <c r="BQ13026" s="7"/>
      <c r="BR13026" s="7"/>
      <c r="BS13026" s="7"/>
      <c r="BT13026" s="7"/>
      <c r="BU13026" s="7"/>
      <c r="BV13026" s="7"/>
      <c r="BW13026" s="7"/>
    </row>
    <row r="13027" spans="43:75" x14ac:dyDescent="0.2">
      <c r="AQ13027" s="7"/>
      <c r="AR13027" s="7"/>
      <c r="AS13027" s="7"/>
      <c r="AT13027" s="7"/>
      <c r="AU13027" s="7"/>
      <c r="AV13027" s="234"/>
      <c r="AX13027" s="7"/>
      <c r="AY13027" s="7"/>
      <c r="AZ13027" s="7"/>
      <c r="BA13027" s="7"/>
      <c r="BB13027" s="7"/>
      <c r="BC13027" s="7"/>
      <c r="BD13027" s="7"/>
      <c r="BG13027" s="7"/>
      <c r="BH13027" s="7"/>
      <c r="BI13027" s="7"/>
      <c r="BJ13027" s="7"/>
      <c r="BK13027" s="7"/>
      <c r="BL13027" s="7"/>
      <c r="BM13027" s="7"/>
      <c r="BP13027" s="7"/>
      <c r="BQ13027" s="7"/>
      <c r="BR13027" s="7"/>
      <c r="BS13027" s="7"/>
      <c r="BT13027" s="7"/>
      <c r="BU13027" s="7"/>
      <c r="BV13027" s="7"/>
      <c r="BW13027" s="7"/>
    </row>
    <row r="13028" spans="43:75" x14ac:dyDescent="0.2">
      <c r="AQ13028" s="7"/>
      <c r="AR13028" s="7"/>
      <c r="AS13028" s="7"/>
      <c r="AT13028" s="7"/>
      <c r="AU13028" s="7"/>
      <c r="AV13028" s="234"/>
      <c r="AX13028" s="7"/>
      <c r="AY13028" s="7"/>
      <c r="AZ13028" s="7"/>
      <c r="BA13028" s="7"/>
      <c r="BB13028" s="7"/>
      <c r="BC13028" s="7"/>
      <c r="BD13028" s="7"/>
      <c r="BG13028" s="7"/>
      <c r="BH13028" s="7"/>
      <c r="BI13028" s="7"/>
      <c r="BJ13028" s="7"/>
      <c r="BK13028" s="7"/>
      <c r="BL13028" s="7"/>
      <c r="BM13028" s="7"/>
      <c r="BP13028" s="7"/>
      <c r="BQ13028" s="7"/>
      <c r="BR13028" s="7"/>
      <c r="BS13028" s="7"/>
      <c r="BT13028" s="7"/>
      <c r="BU13028" s="7"/>
      <c r="BV13028" s="7"/>
      <c r="BW13028" s="7"/>
    </row>
    <row r="13029" spans="43:75" x14ac:dyDescent="0.2">
      <c r="AQ13029" s="7"/>
      <c r="AR13029" s="7"/>
      <c r="AS13029" s="7"/>
      <c r="AT13029" s="7"/>
      <c r="AU13029" s="7"/>
      <c r="AV13029" s="234"/>
      <c r="AX13029" s="7"/>
      <c r="AY13029" s="7"/>
      <c r="AZ13029" s="7"/>
      <c r="BA13029" s="7"/>
      <c r="BB13029" s="7"/>
      <c r="BC13029" s="7"/>
      <c r="BD13029" s="7"/>
      <c r="BG13029" s="7"/>
      <c r="BH13029" s="7"/>
      <c r="BI13029" s="7"/>
      <c r="BJ13029" s="7"/>
      <c r="BK13029" s="7"/>
      <c r="BL13029" s="7"/>
      <c r="BM13029" s="7"/>
      <c r="BP13029" s="7"/>
      <c r="BQ13029" s="7"/>
      <c r="BR13029" s="7"/>
      <c r="BS13029" s="7"/>
      <c r="BT13029" s="7"/>
      <c r="BU13029" s="7"/>
      <c r="BV13029" s="7"/>
      <c r="BW13029" s="7"/>
    </row>
    <row r="13030" spans="43:75" x14ac:dyDescent="0.2">
      <c r="AQ13030" s="7"/>
      <c r="AR13030" s="7"/>
      <c r="AS13030" s="7"/>
      <c r="AT13030" s="7"/>
      <c r="AU13030" s="7"/>
      <c r="AV13030" s="234"/>
      <c r="AX13030" s="7"/>
      <c r="AY13030" s="7"/>
      <c r="AZ13030" s="7"/>
      <c r="BA13030" s="7"/>
      <c r="BB13030" s="7"/>
      <c r="BC13030" s="7"/>
      <c r="BD13030" s="7"/>
      <c r="BG13030" s="7"/>
      <c r="BH13030" s="7"/>
      <c r="BI13030" s="7"/>
      <c r="BJ13030" s="7"/>
      <c r="BK13030" s="7"/>
      <c r="BL13030" s="7"/>
      <c r="BM13030" s="7"/>
      <c r="BP13030" s="7"/>
      <c r="BQ13030" s="7"/>
      <c r="BR13030" s="7"/>
      <c r="BS13030" s="7"/>
      <c r="BT13030" s="7"/>
      <c r="BU13030" s="7"/>
      <c r="BV13030" s="7"/>
      <c r="BW13030" s="7"/>
    </row>
    <row r="13031" spans="43:75" x14ac:dyDescent="0.2">
      <c r="AQ13031" s="7"/>
      <c r="AR13031" s="7"/>
      <c r="AS13031" s="7"/>
      <c r="AT13031" s="7"/>
      <c r="AU13031" s="7"/>
      <c r="AV13031" s="234"/>
      <c r="AX13031" s="7"/>
      <c r="AY13031" s="7"/>
      <c r="AZ13031" s="7"/>
      <c r="BA13031" s="7"/>
      <c r="BB13031" s="7"/>
      <c r="BC13031" s="7"/>
      <c r="BD13031" s="7"/>
      <c r="BG13031" s="7"/>
      <c r="BH13031" s="7"/>
      <c r="BI13031" s="7"/>
      <c r="BJ13031" s="7"/>
      <c r="BK13031" s="7"/>
      <c r="BL13031" s="7"/>
      <c r="BM13031" s="7"/>
      <c r="BP13031" s="7"/>
      <c r="BQ13031" s="7"/>
      <c r="BR13031" s="7"/>
      <c r="BS13031" s="7"/>
      <c r="BT13031" s="7"/>
      <c r="BU13031" s="7"/>
      <c r="BV13031" s="7"/>
      <c r="BW13031" s="7"/>
    </row>
    <row r="13032" spans="43:75" x14ac:dyDescent="0.2">
      <c r="AQ13032" s="7"/>
      <c r="AR13032" s="7"/>
      <c r="AS13032" s="7"/>
      <c r="AT13032" s="7"/>
      <c r="AU13032" s="7"/>
      <c r="AV13032" s="234"/>
      <c r="AX13032" s="7"/>
      <c r="AY13032" s="7"/>
      <c r="AZ13032" s="7"/>
      <c r="BA13032" s="7"/>
      <c r="BB13032" s="7"/>
      <c r="BC13032" s="7"/>
      <c r="BD13032" s="7"/>
      <c r="BG13032" s="7"/>
      <c r="BH13032" s="7"/>
      <c r="BI13032" s="7"/>
      <c r="BJ13032" s="7"/>
      <c r="BK13032" s="7"/>
      <c r="BL13032" s="7"/>
      <c r="BM13032" s="7"/>
      <c r="BP13032" s="7"/>
      <c r="BQ13032" s="7"/>
      <c r="BR13032" s="7"/>
      <c r="BS13032" s="7"/>
      <c r="BT13032" s="7"/>
      <c r="BU13032" s="7"/>
      <c r="BV13032" s="7"/>
      <c r="BW13032" s="7"/>
    </row>
    <row r="13033" spans="43:75" x14ac:dyDescent="0.2">
      <c r="AQ13033" s="7"/>
      <c r="AR13033" s="7"/>
      <c r="AS13033" s="7"/>
      <c r="AT13033" s="7"/>
      <c r="AU13033" s="7"/>
      <c r="AV13033" s="234"/>
      <c r="AX13033" s="7"/>
      <c r="AY13033" s="7"/>
      <c r="AZ13033" s="7"/>
      <c r="BA13033" s="7"/>
      <c r="BB13033" s="7"/>
      <c r="BC13033" s="7"/>
      <c r="BD13033" s="7"/>
      <c r="BG13033" s="7"/>
      <c r="BH13033" s="7"/>
      <c r="BI13033" s="7"/>
      <c r="BJ13033" s="7"/>
      <c r="BK13033" s="7"/>
      <c r="BL13033" s="7"/>
      <c r="BM13033" s="7"/>
      <c r="BP13033" s="7"/>
      <c r="BQ13033" s="7"/>
      <c r="BR13033" s="7"/>
      <c r="BS13033" s="7"/>
      <c r="BT13033" s="7"/>
      <c r="BU13033" s="7"/>
      <c r="BV13033" s="7"/>
      <c r="BW13033" s="7"/>
    </row>
    <row r="13034" spans="43:75" x14ac:dyDescent="0.2">
      <c r="AQ13034" s="7"/>
      <c r="AR13034" s="7"/>
      <c r="AS13034" s="7"/>
      <c r="AT13034" s="7"/>
      <c r="AU13034" s="7"/>
      <c r="AV13034" s="234"/>
      <c r="AX13034" s="7"/>
      <c r="AY13034" s="7"/>
      <c r="AZ13034" s="7"/>
      <c r="BA13034" s="7"/>
      <c r="BB13034" s="7"/>
      <c r="BC13034" s="7"/>
      <c r="BD13034" s="7"/>
      <c r="BG13034" s="7"/>
      <c r="BH13034" s="7"/>
      <c r="BI13034" s="7"/>
      <c r="BJ13034" s="7"/>
      <c r="BK13034" s="7"/>
      <c r="BL13034" s="7"/>
      <c r="BM13034" s="7"/>
      <c r="BP13034" s="7"/>
      <c r="BQ13034" s="7"/>
      <c r="BR13034" s="7"/>
      <c r="BS13034" s="7"/>
      <c r="BT13034" s="7"/>
      <c r="BU13034" s="7"/>
      <c r="BV13034" s="7"/>
      <c r="BW13034" s="7"/>
    </row>
    <row r="13035" spans="43:75" x14ac:dyDescent="0.2">
      <c r="AQ13035" s="7"/>
      <c r="AR13035" s="7"/>
      <c r="AS13035" s="7"/>
      <c r="AT13035" s="7"/>
      <c r="AU13035" s="7"/>
      <c r="AV13035" s="234"/>
      <c r="AX13035" s="7"/>
      <c r="AY13035" s="7"/>
      <c r="AZ13035" s="7"/>
      <c r="BA13035" s="7"/>
      <c r="BB13035" s="7"/>
      <c r="BC13035" s="7"/>
      <c r="BD13035" s="7"/>
      <c r="BG13035" s="7"/>
      <c r="BH13035" s="7"/>
      <c r="BI13035" s="7"/>
      <c r="BJ13035" s="7"/>
      <c r="BK13035" s="7"/>
      <c r="BL13035" s="7"/>
      <c r="BM13035" s="7"/>
      <c r="BP13035" s="7"/>
      <c r="BQ13035" s="7"/>
      <c r="BR13035" s="7"/>
      <c r="BS13035" s="7"/>
      <c r="BT13035" s="7"/>
      <c r="BU13035" s="7"/>
      <c r="BV13035" s="7"/>
      <c r="BW13035" s="7"/>
    </row>
    <row r="13036" spans="43:75" x14ac:dyDescent="0.2">
      <c r="AQ13036" s="7"/>
      <c r="AR13036" s="7"/>
      <c r="AS13036" s="7"/>
      <c r="AT13036" s="7"/>
      <c r="AU13036" s="7"/>
      <c r="AV13036" s="234"/>
      <c r="AX13036" s="7"/>
      <c r="AY13036" s="7"/>
      <c r="AZ13036" s="7"/>
      <c r="BA13036" s="7"/>
      <c r="BB13036" s="7"/>
      <c r="BC13036" s="7"/>
      <c r="BD13036" s="7"/>
      <c r="BG13036" s="7"/>
      <c r="BH13036" s="7"/>
      <c r="BI13036" s="7"/>
      <c r="BJ13036" s="7"/>
      <c r="BK13036" s="7"/>
      <c r="BL13036" s="7"/>
      <c r="BM13036" s="7"/>
      <c r="BP13036" s="7"/>
      <c r="BQ13036" s="7"/>
      <c r="BR13036" s="7"/>
      <c r="BS13036" s="7"/>
      <c r="BT13036" s="7"/>
      <c r="BU13036" s="7"/>
      <c r="BV13036" s="7"/>
      <c r="BW13036" s="7"/>
    </row>
    <row r="13037" spans="43:75" x14ac:dyDescent="0.2">
      <c r="AQ13037" s="7"/>
      <c r="AR13037" s="7"/>
      <c r="AS13037" s="7"/>
      <c r="AT13037" s="7"/>
      <c r="AU13037" s="7"/>
      <c r="AV13037" s="234"/>
      <c r="AX13037" s="7"/>
      <c r="AY13037" s="7"/>
      <c r="AZ13037" s="7"/>
      <c r="BA13037" s="7"/>
      <c r="BB13037" s="7"/>
      <c r="BC13037" s="7"/>
      <c r="BD13037" s="7"/>
      <c r="BG13037" s="7"/>
      <c r="BH13037" s="7"/>
      <c r="BI13037" s="7"/>
      <c r="BJ13037" s="7"/>
      <c r="BK13037" s="7"/>
      <c r="BL13037" s="7"/>
      <c r="BM13037" s="7"/>
      <c r="BP13037" s="7"/>
      <c r="BQ13037" s="7"/>
      <c r="BR13037" s="7"/>
      <c r="BS13037" s="7"/>
      <c r="BT13037" s="7"/>
      <c r="BU13037" s="7"/>
      <c r="BV13037" s="7"/>
      <c r="BW13037" s="7"/>
    </row>
    <row r="13038" spans="43:75" x14ac:dyDescent="0.2">
      <c r="AQ13038" s="7"/>
      <c r="AR13038" s="7"/>
      <c r="AS13038" s="7"/>
      <c r="AT13038" s="7"/>
      <c r="AU13038" s="7"/>
      <c r="AV13038" s="234"/>
      <c r="AX13038" s="7"/>
      <c r="AY13038" s="7"/>
      <c r="AZ13038" s="7"/>
      <c r="BA13038" s="7"/>
      <c r="BB13038" s="7"/>
      <c r="BC13038" s="7"/>
      <c r="BD13038" s="7"/>
      <c r="BG13038" s="7"/>
      <c r="BH13038" s="7"/>
      <c r="BI13038" s="7"/>
      <c r="BJ13038" s="7"/>
      <c r="BK13038" s="7"/>
      <c r="BL13038" s="7"/>
      <c r="BM13038" s="7"/>
      <c r="BP13038" s="7"/>
      <c r="BQ13038" s="7"/>
      <c r="BR13038" s="7"/>
      <c r="BS13038" s="7"/>
      <c r="BT13038" s="7"/>
      <c r="BU13038" s="7"/>
      <c r="BV13038" s="7"/>
      <c r="BW13038" s="7"/>
    </row>
    <row r="13039" spans="43:75" x14ac:dyDescent="0.2">
      <c r="AQ13039" s="7"/>
      <c r="AR13039" s="7"/>
      <c r="AS13039" s="7"/>
      <c r="AT13039" s="7"/>
      <c r="AU13039" s="7"/>
      <c r="AV13039" s="234"/>
      <c r="AX13039" s="7"/>
      <c r="AY13039" s="7"/>
      <c r="AZ13039" s="7"/>
      <c r="BA13039" s="7"/>
      <c r="BB13039" s="7"/>
      <c r="BC13039" s="7"/>
      <c r="BD13039" s="7"/>
      <c r="BG13039" s="7"/>
      <c r="BH13039" s="7"/>
      <c r="BI13039" s="7"/>
      <c r="BJ13039" s="7"/>
      <c r="BK13039" s="7"/>
      <c r="BL13039" s="7"/>
      <c r="BM13039" s="7"/>
      <c r="BP13039" s="7"/>
      <c r="BQ13039" s="7"/>
      <c r="BR13039" s="7"/>
      <c r="BS13039" s="7"/>
      <c r="BT13039" s="7"/>
      <c r="BU13039" s="7"/>
      <c r="BV13039" s="7"/>
      <c r="BW13039" s="7"/>
    </row>
    <row r="13040" spans="43:75" x14ac:dyDescent="0.2">
      <c r="AQ13040" s="7"/>
      <c r="AR13040" s="7"/>
      <c r="AS13040" s="7"/>
      <c r="AT13040" s="7"/>
      <c r="AU13040" s="7"/>
      <c r="AV13040" s="234"/>
      <c r="AX13040" s="7"/>
      <c r="AY13040" s="7"/>
      <c r="AZ13040" s="7"/>
      <c r="BA13040" s="7"/>
      <c r="BB13040" s="7"/>
      <c r="BC13040" s="7"/>
      <c r="BD13040" s="7"/>
      <c r="BG13040" s="7"/>
      <c r="BH13040" s="7"/>
      <c r="BI13040" s="7"/>
      <c r="BJ13040" s="7"/>
      <c r="BK13040" s="7"/>
      <c r="BL13040" s="7"/>
      <c r="BM13040" s="7"/>
      <c r="BP13040" s="7"/>
      <c r="BQ13040" s="7"/>
      <c r="BR13040" s="7"/>
      <c r="BS13040" s="7"/>
      <c r="BT13040" s="7"/>
      <c r="BU13040" s="7"/>
      <c r="BV13040" s="7"/>
      <c r="BW13040" s="7"/>
    </row>
    <row r="13041" spans="43:75" x14ac:dyDescent="0.2">
      <c r="AQ13041" s="7"/>
      <c r="AR13041" s="7"/>
      <c r="AS13041" s="7"/>
      <c r="AT13041" s="7"/>
      <c r="AU13041" s="7"/>
      <c r="AV13041" s="234"/>
      <c r="AX13041" s="7"/>
      <c r="AY13041" s="7"/>
      <c r="AZ13041" s="7"/>
      <c r="BA13041" s="7"/>
      <c r="BB13041" s="7"/>
      <c r="BC13041" s="7"/>
      <c r="BD13041" s="7"/>
      <c r="BG13041" s="7"/>
      <c r="BH13041" s="7"/>
      <c r="BI13041" s="7"/>
      <c r="BJ13041" s="7"/>
      <c r="BK13041" s="7"/>
      <c r="BL13041" s="7"/>
      <c r="BM13041" s="7"/>
      <c r="BP13041" s="7"/>
      <c r="BQ13041" s="7"/>
      <c r="BR13041" s="7"/>
      <c r="BS13041" s="7"/>
      <c r="BT13041" s="7"/>
      <c r="BU13041" s="7"/>
      <c r="BV13041" s="7"/>
      <c r="BW13041" s="7"/>
    </row>
    <row r="13042" spans="43:75" x14ac:dyDescent="0.2">
      <c r="AQ13042" s="7"/>
      <c r="AR13042" s="7"/>
      <c r="AS13042" s="7"/>
      <c r="AT13042" s="7"/>
      <c r="AU13042" s="7"/>
      <c r="AV13042" s="234"/>
      <c r="AX13042" s="7"/>
      <c r="AY13042" s="7"/>
      <c r="AZ13042" s="7"/>
      <c r="BA13042" s="7"/>
      <c r="BB13042" s="7"/>
      <c r="BC13042" s="7"/>
      <c r="BD13042" s="7"/>
      <c r="BG13042" s="7"/>
      <c r="BH13042" s="7"/>
      <c r="BI13042" s="7"/>
      <c r="BJ13042" s="7"/>
      <c r="BK13042" s="7"/>
      <c r="BL13042" s="7"/>
      <c r="BM13042" s="7"/>
      <c r="BP13042" s="7"/>
      <c r="BQ13042" s="7"/>
      <c r="BR13042" s="7"/>
      <c r="BS13042" s="7"/>
      <c r="BT13042" s="7"/>
      <c r="BU13042" s="7"/>
      <c r="BV13042" s="7"/>
      <c r="BW13042" s="7"/>
    </row>
    <row r="13043" spans="43:75" x14ac:dyDescent="0.2">
      <c r="AQ13043" s="7"/>
      <c r="AR13043" s="7"/>
      <c r="AS13043" s="7"/>
      <c r="AT13043" s="7"/>
      <c r="AU13043" s="7"/>
      <c r="AV13043" s="234"/>
      <c r="AX13043" s="7"/>
      <c r="AY13043" s="7"/>
      <c r="AZ13043" s="7"/>
      <c r="BA13043" s="7"/>
      <c r="BB13043" s="7"/>
      <c r="BC13043" s="7"/>
      <c r="BD13043" s="7"/>
      <c r="BG13043" s="7"/>
      <c r="BH13043" s="7"/>
      <c r="BI13043" s="7"/>
      <c r="BJ13043" s="7"/>
      <c r="BK13043" s="7"/>
      <c r="BL13043" s="7"/>
      <c r="BM13043" s="7"/>
      <c r="BP13043" s="7"/>
      <c r="BQ13043" s="7"/>
      <c r="BR13043" s="7"/>
      <c r="BS13043" s="7"/>
      <c r="BT13043" s="7"/>
      <c r="BU13043" s="7"/>
      <c r="BV13043" s="7"/>
      <c r="BW13043" s="7"/>
    </row>
    <row r="13044" spans="43:75" x14ac:dyDescent="0.2">
      <c r="AQ13044" s="7"/>
      <c r="AR13044" s="7"/>
      <c r="AS13044" s="7"/>
      <c r="AT13044" s="7"/>
      <c r="AU13044" s="7"/>
      <c r="AV13044" s="234"/>
      <c r="AX13044" s="7"/>
      <c r="AY13044" s="7"/>
      <c r="AZ13044" s="7"/>
      <c r="BA13044" s="7"/>
      <c r="BB13044" s="7"/>
      <c r="BC13044" s="7"/>
      <c r="BD13044" s="7"/>
      <c r="BG13044" s="7"/>
      <c r="BH13044" s="7"/>
      <c r="BI13044" s="7"/>
      <c r="BJ13044" s="7"/>
      <c r="BK13044" s="7"/>
      <c r="BL13044" s="7"/>
      <c r="BM13044" s="7"/>
      <c r="BP13044" s="7"/>
      <c r="BQ13044" s="7"/>
      <c r="BR13044" s="7"/>
      <c r="BS13044" s="7"/>
      <c r="BT13044" s="7"/>
      <c r="BU13044" s="7"/>
      <c r="BV13044" s="7"/>
      <c r="BW13044" s="7"/>
    </row>
    <row r="13045" spans="43:75" x14ac:dyDescent="0.2">
      <c r="AQ13045" s="7"/>
      <c r="AR13045" s="7"/>
      <c r="AS13045" s="7"/>
      <c r="AT13045" s="7"/>
      <c r="AU13045" s="7"/>
      <c r="AV13045" s="234"/>
      <c r="AX13045" s="7"/>
      <c r="AY13045" s="7"/>
      <c r="AZ13045" s="7"/>
      <c r="BA13045" s="7"/>
      <c r="BB13045" s="7"/>
      <c r="BC13045" s="7"/>
      <c r="BD13045" s="7"/>
      <c r="BG13045" s="7"/>
      <c r="BH13045" s="7"/>
      <c r="BI13045" s="7"/>
      <c r="BJ13045" s="7"/>
      <c r="BK13045" s="7"/>
      <c r="BL13045" s="7"/>
      <c r="BM13045" s="7"/>
      <c r="BP13045" s="7"/>
      <c r="BQ13045" s="7"/>
      <c r="BR13045" s="7"/>
      <c r="BS13045" s="7"/>
      <c r="BT13045" s="7"/>
      <c r="BU13045" s="7"/>
      <c r="BV13045" s="7"/>
      <c r="BW13045" s="7"/>
    </row>
    <row r="13046" spans="43:75" x14ac:dyDescent="0.2">
      <c r="AQ13046" s="7"/>
      <c r="AR13046" s="7"/>
      <c r="AS13046" s="7"/>
      <c r="AT13046" s="7"/>
      <c r="AU13046" s="7"/>
      <c r="AV13046" s="234"/>
      <c r="AX13046" s="7"/>
      <c r="AY13046" s="7"/>
      <c r="AZ13046" s="7"/>
      <c r="BA13046" s="7"/>
      <c r="BB13046" s="7"/>
      <c r="BC13046" s="7"/>
      <c r="BD13046" s="7"/>
      <c r="BG13046" s="7"/>
      <c r="BH13046" s="7"/>
      <c r="BI13046" s="7"/>
      <c r="BJ13046" s="7"/>
      <c r="BK13046" s="7"/>
      <c r="BL13046" s="7"/>
      <c r="BM13046" s="7"/>
      <c r="BP13046" s="7"/>
      <c r="BQ13046" s="7"/>
      <c r="BR13046" s="7"/>
      <c r="BS13046" s="7"/>
      <c r="BT13046" s="7"/>
      <c r="BU13046" s="7"/>
      <c r="BV13046" s="7"/>
      <c r="BW13046" s="7"/>
    </row>
    <row r="13047" spans="43:75" x14ac:dyDescent="0.2">
      <c r="AQ13047" s="7"/>
      <c r="AR13047" s="7"/>
      <c r="AS13047" s="7"/>
      <c r="AT13047" s="7"/>
      <c r="AU13047" s="7"/>
      <c r="AV13047" s="234"/>
      <c r="AX13047" s="7"/>
      <c r="AY13047" s="7"/>
      <c r="AZ13047" s="7"/>
      <c r="BA13047" s="7"/>
      <c r="BB13047" s="7"/>
      <c r="BC13047" s="7"/>
      <c r="BD13047" s="7"/>
      <c r="BG13047" s="7"/>
      <c r="BH13047" s="7"/>
      <c r="BI13047" s="7"/>
      <c r="BJ13047" s="7"/>
      <c r="BK13047" s="7"/>
      <c r="BL13047" s="7"/>
      <c r="BM13047" s="7"/>
      <c r="BP13047" s="7"/>
      <c r="BQ13047" s="7"/>
      <c r="BR13047" s="7"/>
      <c r="BS13047" s="7"/>
      <c r="BT13047" s="7"/>
      <c r="BU13047" s="7"/>
      <c r="BV13047" s="7"/>
      <c r="BW13047" s="7"/>
    </row>
    <row r="13048" spans="43:75" x14ac:dyDescent="0.2">
      <c r="AQ13048" s="7"/>
      <c r="AR13048" s="7"/>
      <c r="AS13048" s="7"/>
      <c r="AT13048" s="7"/>
      <c r="AU13048" s="7"/>
      <c r="AV13048" s="234"/>
      <c r="AX13048" s="7"/>
      <c r="AY13048" s="7"/>
      <c r="AZ13048" s="7"/>
      <c r="BA13048" s="7"/>
      <c r="BB13048" s="7"/>
      <c r="BC13048" s="7"/>
      <c r="BD13048" s="7"/>
      <c r="BG13048" s="7"/>
      <c r="BH13048" s="7"/>
      <c r="BI13048" s="7"/>
      <c r="BJ13048" s="7"/>
      <c r="BK13048" s="7"/>
      <c r="BL13048" s="7"/>
      <c r="BM13048" s="7"/>
      <c r="BP13048" s="7"/>
      <c r="BQ13048" s="7"/>
      <c r="BR13048" s="7"/>
      <c r="BS13048" s="7"/>
      <c r="BT13048" s="7"/>
      <c r="BU13048" s="7"/>
      <c r="BV13048" s="7"/>
      <c r="BW13048" s="7"/>
    </row>
    <row r="13049" spans="43:75" x14ac:dyDescent="0.2">
      <c r="AQ13049" s="7"/>
      <c r="AR13049" s="7"/>
      <c r="AS13049" s="7"/>
      <c r="AT13049" s="7"/>
      <c r="AU13049" s="7"/>
      <c r="AV13049" s="234"/>
      <c r="AX13049" s="7"/>
      <c r="AY13049" s="7"/>
      <c r="AZ13049" s="7"/>
      <c r="BA13049" s="7"/>
      <c r="BB13049" s="7"/>
      <c r="BC13049" s="7"/>
      <c r="BD13049" s="7"/>
      <c r="BG13049" s="7"/>
      <c r="BH13049" s="7"/>
      <c r="BI13049" s="7"/>
      <c r="BJ13049" s="7"/>
      <c r="BK13049" s="7"/>
      <c r="BL13049" s="7"/>
      <c r="BM13049" s="7"/>
      <c r="BP13049" s="7"/>
      <c r="BQ13049" s="7"/>
      <c r="BR13049" s="7"/>
      <c r="BS13049" s="7"/>
      <c r="BT13049" s="7"/>
      <c r="BU13049" s="7"/>
      <c r="BV13049" s="7"/>
      <c r="BW13049" s="7"/>
    </row>
    <row r="13050" spans="43:75" x14ac:dyDescent="0.2">
      <c r="AQ13050" s="7"/>
      <c r="AR13050" s="7"/>
      <c r="AS13050" s="7"/>
      <c r="AT13050" s="7"/>
      <c r="AU13050" s="7"/>
      <c r="AV13050" s="234"/>
      <c r="AX13050" s="7"/>
      <c r="AY13050" s="7"/>
      <c r="AZ13050" s="7"/>
      <c r="BA13050" s="7"/>
      <c r="BB13050" s="7"/>
      <c r="BC13050" s="7"/>
      <c r="BD13050" s="7"/>
      <c r="BG13050" s="7"/>
      <c r="BH13050" s="7"/>
      <c r="BI13050" s="7"/>
      <c r="BJ13050" s="7"/>
      <c r="BK13050" s="7"/>
      <c r="BL13050" s="7"/>
      <c r="BM13050" s="7"/>
      <c r="BP13050" s="7"/>
      <c r="BQ13050" s="7"/>
      <c r="BR13050" s="7"/>
      <c r="BS13050" s="7"/>
      <c r="BT13050" s="7"/>
      <c r="BU13050" s="7"/>
      <c r="BV13050" s="7"/>
      <c r="BW13050" s="7"/>
    </row>
    <row r="13051" spans="43:75" x14ac:dyDescent="0.2">
      <c r="AQ13051" s="7"/>
      <c r="AR13051" s="7"/>
      <c r="AS13051" s="7"/>
      <c r="AT13051" s="7"/>
      <c r="AU13051" s="7"/>
      <c r="AV13051" s="234"/>
      <c r="AX13051" s="7"/>
      <c r="AY13051" s="7"/>
      <c r="AZ13051" s="7"/>
      <c r="BA13051" s="7"/>
      <c r="BB13051" s="7"/>
      <c r="BC13051" s="7"/>
      <c r="BD13051" s="7"/>
      <c r="BG13051" s="7"/>
      <c r="BH13051" s="7"/>
      <c r="BI13051" s="7"/>
      <c r="BJ13051" s="7"/>
      <c r="BK13051" s="7"/>
      <c r="BL13051" s="7"/>
      <c r="BM13051" s="7"/>
      <c r="BP13051" s="7"/>
      <c r="BQ13051" s="7"/>
      <c r="BR13051" s="7"/>
      <c r="BS13051" s="7"/>
      <c r="BT13051" s="7"/>
      <c r="BU13051" s="7"/>
      <c r="BV13051" s="7"/>
      <c r="BW13051" s="7"/>
    </row>
    <row r="13052" spans="43:75" x14ac:dyDescent="0.2">
      <c r="AQ13052" s="7"/>
      <c r="AR13052" s="7"/>
      <c r="AS13052" s="7"/>
      <c r="AT13052" s="7"/>
      <c r="AU13052" s="7"/>
      <c r="AV13052" s="234"/>
      <c r="AX13052" s="7"/>
      <c r="AY13052" s="7"/>
      <c r="AZ13052" s="7"/>
      <c r="BA13052" s="7"/>
      <c r="BB13052" s="7"/>
      <c r="BC13052" s="7"/>
      <c r="BD13052" s="7"/>
      <c r="BG13052" s="7"/>
      <c r="BH13052" s="7"/>
      <c r="BI13052" s="7"/>
      <c r="BJ13052" s="7"/>
      <c r="BK13052" s="7"/>
      <c r="BL13052" s="7"/>
      <c r="BM13052" s="7"/>
      <c r="BP13052" s="7"/>
      <c r="BQ13052" s="7"/>
      <c r="BR13052" s="7"/>
      <c r="BS13052" s="7"/>
      <c r="BT13052" s="7"/>
      <c r="BU13052" s="7"/>
      <c r="BV13052" s="7"/>
      <c r="BW13052" s="7"/>
    </row>
    <row r="13053" spans="43:75" x14ac:dyDescent="0.2">
      <c r="AQ13053" s="7"/>
      <c r="AR13053" s="7"/>
      <c r="AS13053" s="7"/>
      <c r="AT13053" s="7"/>
      <c r="AU13053" s="7"/>
      <c r="AV13053" s="234"/>
      <c r="AX13053" s="7"/>
      <c r="AY13053" s="7"/>
      <c r="AZ13053" s="7"/>
      <c r="BA13053" s="7"/>
      <c r="BB13053" s="7"/>
      <c r="BC13053" s="7"/>
      <c r="BD13053" s="7"/>
      <c r="BG13053" s="7"/>
      <c r="BH13053" s="7"/>
      <c r="BI13053" s="7"/>
      <c r="BJ13053" s="7"/>
      <c r="BK13053" s="7"/>
      <c r="BL13053" s="7"/>
      <c r="BM13053" s="7"/>
      <c r="BP13053" s="7"/>
      <c r="BQ13053" s="7"/>
      <c r="BR13053" s="7"/>
      <c r="BS13053" s="7"/>
      <c r="BT13053" s="7"/>
      <c r="BU13053" s="7"/>
      <c r="BV13053" s="7"/>
      <c r="BW13053" s="7"/>
    </row>
    <row r="13054" spans="43:75" x14ac:dyDescent="0.2">
      <c r="AQ13054" s="7"/>
      <c r="AR13054" s="7"/>
      <c r="AS13054" s="7"/>
      <c r="AT13054" s="7"/>
      <c r="AU13054" s="7"/>
      <c r="AV13054" s="234"/>
      <c r="AX13054" s="7"/>
      <c r="AY13054" s="7"/>
      <c r="AZ13054" s="7"/>
      <c r="BA13054" s="7"/>
      <c r="BB13054" s="7"/>
      <c r="BC13054" s="7"/>
      <c r="BD13054" s="7"/>
      <c r="BG13054" s="7"/>
      <c r="BH13054" s="7"/>
      <c r="BI13054" s="7"/>
      <c r="BJ13054" s="7"/>
      <c r="BK13054" s="7"/>
      <c r="BL13054" s="7"/>
      <c r="BM13054" s="7"/>
      <c r="BP13054" s="7"/>
      <c r="BQ13054" s="7"/>
      <c r="BR13054" s="7"/>
      <c r="BS13054" s="7"/>
      <c r="BT13054" s="7"/>
      <c r="BU13054" s="7"/>
      <c r="BV13054" s="7"/>
      <c r="BW13054" s="7"/>
    </row>
    <row r="13055" spans="43:75" x14ac:dyDescent="0.2">
      <c r="AQ13055" s="7"/>
      <c r="AR13055" s="7"/>
      <c r="AS13055" s="7"/>
      <c r="AT13055" s="7"/>
      <c r="AU13055" s="7"/>
      <c r="AV13055" s="234"/>
      <c r="AX13055" s="7"/>
      <c r="AY13055" s="7"/>
      <c r="AZ13055" s="7"/>
      <c r="BA13055" s="7"/>
      <c r="BB13055" s="7"/>
      <c r="BC13055" s="7"/>
      <c r="BD13055" s="7"/>
      <c r="BG13055" s="7"/>
      <c r="BH13055" s="7"/>
      <c r="BI13055" s="7"/>
      <c r="BJ13055" s="7"/>
      <c r="BK13055" s="7"/>
      <c r="BL13055" s="7"/>
      <c r="BM13055" s="7"/>
      <c r="BP13055" s="7"/>
      <c r="BQ13055" s="7"/>
      <c r="BR13055" s="7"/>
      <c r="BS13055" s="7"/>
      <c r="BT13055" s="7"/>
      <c r="BU13055" s="7"/>
      <c r="BV13055" s="7"/>
      <c r="BW13055" s="7"/>
    </row>
    <row r="13056" spans="43:75" x14ac:dyDescent="0.2">
      <c r="AQ13056" s="7"/>
      <c r="AR13056" s="7"/>
      <c r="AS13056" s="7"/>
      <c r="AT13056" s="7"/>
      <c r="AU13056" s="7"/>
      <c r="AV13056" s="234"/>
      <c r="AX13056" s="7"/>
      <c r="AY13056" s="7"/>
      <c r="AZ13056" s="7"/>
      <c r="BA13056" s="7"/>
      <c r="BB13056" s="7"/>
      <c r="BC13056" s="7"/>
      <c r="BD13056" s="7"/>
      <c r="BG13056" s="7"/>
      <c r="BH13056" s="7"/>
      <c r="BI13056" s="7"/>
      <c r="BJ13056" s="7"/>
      <c r="BK13056" s="7"/>
      <c r="BL13056" s="7"/>
      <c r="BM13056" s="7"/>
      <c r="BP13056" s="7"/>
      <c r="BQ13056" s="7"/>
      <c r="BR13056" s="7"/>
      <c r="BS13056" s="7"/>
      <c r="BT13056" s="7"/>
      <c r="BU13056" s="7"/>
      <c r="BV13056" s="7"/>
      <c r="BW13056" s="7"/>
    </row>
    <row r="13057" spans="43:75" x14ac:dyDescent="0.2">
      <c r="AQ13057" s="7"/>
      <c r="AR13057" s="7"/>
      <c r="AS13057" s="7"/>
      <c r="AT13057" s="7"/>
      <c r="AU13057" s="7"/>
      <c r="AV13057" s="234"/>
      <c r="AX13057" s="7"/>
      <c r="AY13057" s="7"/>
      <c r="AZ13057" s="7"/>
      <c r="BA13057" s="7"/>
      <c r="BB13057" s="7"/>
      <c r="BC13057" s="7"/>
      <c r="BD13057" s="7"/>
      <c r="BG13057" s="7"/>
      <c r="BH13057" s="7"/>
      <c r="BI13057" s="7"/>
      <c r="BJ13057" s="7"/>
      <c r="BK13057" s="7"/>
      <c r="BL13057" s="7"/>
      <c r="BM13057" s="7"/>
      <c r="BP13057" s="7"/>
      <c r="BQ13057" s="7"/>
      <c r="BR13057" s="7"/>
      <c r="BS13057" s="7"/>
      <c r="BT13057" s="7"/>
      <c r="BU13057" s="7"/>
      <c r="BV13057" s="7"/>
      <c r="BW13057" s="7"/>
    </row>
    <row r="13058" spans="43:75" x14ac:dyDescent="0.2">
      <c r="AQ13058" s="7"/>
      <c r="AR13058" s="7"/>
      <c r="AS13058" s="7"/>
      <c r="AT13058" s="7"/>
      <c r="AU13058" s="7"/>
      <c r="AV13058" s="234"/>
      <c r="AX13058" s="7"/>
      <c r="AY13058" s="7"/>
      <c r="AZ13058" s="7"/>
      <c r="BA13058" s="7"/>
      <c r="BB13058" s="7"/>
      <c r="BC13058" s="7"/>
      <c r="BD13058" s="7"/>
      <c r="BG13058" s="7"/>
      <c r="BH13058" s="7"/>
      <c r="BI13058" s="7"/>
      <c r="BJ13058" s="7"/>
      <c r="BK13058" s="7"/>
      <c r="BL13058" s="7"/>
      <c r="BM13058" s="7"/>
      <c r="BP13058" s="7"/>
      <c r="BQ13058" s="7"/>
      <c r="BR13058" s="7"/>
      <c r="BS13058" s="7"/>
      <c r="BT13058" s="7"/>
      <c r="BU13058" s="7"/>
      <c r="BV13058" s="7"/>
      <c r="BW13058" s="7"/>
    </row>
    <row r="13059" spans="43:75" x14ac:dyDescent="0.2">
      <c r="AQ13059" s="7"/>
      <c r="AR13059" s="7"/>
      <c r="AS13059" s="7"/>
      <c r="AT13059" s="7"/>
      <c r="AU13059" s="7"/>
      <c r="AV13059" s="234"/>
      <c r="AX13059" s="7"/>
      <c r="AY13059" s="7"/>
      <c r="AZ13059" s="7"/>
      <c r="BA13059" s="7"/>
      <c r="BB13059" s="7"/>
      <c r="BC13059" s="7"/>
      <c r="BD13059" s="7"/>
      <c r="BG13059" s="7"/>
      <c r="BH13059" s="7"/>
      <c r="BI13059" s="7"/>
      <c r="BJ13059" s="7"/>
      <c r="BK13059" s="7"/>
      <c r="BL13059" s="7"/>
      <c r="BM13059" s="7"/>
      <c r="BP13059" s="7"/>
      <c r="BQ13059" s="7"/>
      <c r="BR13059" s="7"/>
      <c r="BS13059" s="7"/>
      <c r="BT13059" s="7"/>
      <c r="BU13059" s="7"/>
      <c r="BV13059" s="7"/>
      <c r="BW13059" s="7"/>
    </row>
    <row r="13060" spans="43:75" x14ac:dyDescent="0.2">
      <c r="AQ13060" s="7"/>
      <c r="AR13060" s="7"/>
      <c r="AS13060" s="7"/>
      <c r="AT13060" s="7"/>
      <c r="AU13060" s="7"/>
      <c r="AV13060" s="234"/>
      <c r="AX13060" s="7"/>
      <c r="AY13060" s="7"/>
      <c r="AZ13060" s="7"/>
      <c r="BA13060" s="7"/>
      <c r="BB13060" s="7"/>
      <c r="BC13060" s="7"/>
      <c r="BD13060" s="7"/>
      <c r="BG13060" s="7"/>
      <c r="BH13060" s="7"/>
      <c r="BI13060" s="7"/>
      <c r="BJ13060" s="7"/>
      <c r="BK13060" s="7"/>
      <c r="BL13060" s="7"/>
      <c r="BM13060" s="7"/>
      <c r="BP13060" s="7"/>
      <c r="BQ13060" s="7"/>
      <c r="BR13060" s="7"/>
      <c r="BS13060" s="7"/>
      <c r="BT13060" s="7"/>
      <c r="BU13060" s="7"/>
      <c r="BV13060" s="7"/>
      <c r="BW13060" s="7"/>
    </row>
    <row r="13061" spans="43:75" x14ac:dyDescent="0.2">
      <c r="AQ13061" s="7"/>
      <c r="AR13061" s="7"/>
      <c r="AS13061" s="7"/>
      <c r="AT13061" s="7"/>
      <c r="AU13061" s="7"/>
      <c r="AV13061" s="234"/>
      <c r="AX13061" s="7"/>
      <c r="AY13061" s="7"/>
      <c r="AZ13061" s="7"/>
      <c r="BA13061" s="7"/>
      <c r="BB13061" s="7"/>
      <c r="BC13061" s="7"/>
      <c r="BD13061" s="7"/>
      <c r="BG13061" s="7"/>
      <c r="BH13061" s="7"/>
      <c r="BI13061" s="7"/>
      <c r="BJ13061" s="7"/>
      <c r="BK13061" s="7"/>
      <c r="BL13061" s="7"/>
      <c r="BM13061" s="7"/>
      <c r="BP13061" s="7"/>
      <c r="BQ13061" s="7"/>
      <c r="BR13061" s="7"/>
      <c r="BS13061" s="7"/>
      <c r="BT13061" s="7"/>
      <c r="BU13061" s="7"/>
      <c r="BV13061" s="7"/>
      <c r="BW13061" s="7"/>
    </row>
    <row r="13062" spans="43:75" x14ac:dyDescent="0.2">
      <c r="AQ13062" s="7"/>
      <c r="AR13062" s="7"/>
      <c r="AS13062" s="7"/>
      <c r="AT13062" s="7"/>
      <c r="AU13062" s="7"/>
      <c r="AV13062" s="234"/>
      <c r="AX13062" s="7"/>
      <c r="AY13062" s="7"/>
      <c r="AZ13062" s="7"/>
      <c r="BA13062" s="7"/>
      <c r="BB13062" s="7"/>
      <c r="BC13062" s="7"/>
      <c r="BD13062" s="7"/>
      <c r="BG13062" s="7"/>
      <c r="BH13062" s="7"/>
      <c r="BI13062" s="7"/>
      <c r="BJ13062" s="7"/>
      <c r="BK13062" s="7"/>
      <c r="BL13062" s="7"/>
      <c r="BM13062" s="7"/>
      <c r="BP13062" s="7"/>
      <c r="BQ13062" s="7"/>
      <c r="BR13062" s="7"/>
      <c r="BS13062" s="7"/>
      <c r="BT13062" s="7"/>
      <c r="BU13062" s="7"/>
      <c r="BV13062" s="7"/>
      <c r="BW13062" s="7"/>
    </row>
    <row r="13063" spans="43:75" x14ac:dyDescent="0.2">
      <c r="AQ13063" s="7"/>
      <c r="AR13063" s="7"/>
      <c r="AS13063" s="7"/>
      <c r="AT13063" s="7"/>
      <c r="AU13063" s="7"/>
      <c r="AV13063" s="234"/>
      <c r="AX13063" s="7"/>
      <c r="AY13063" s="7"/>
      <c r="AZ13063" s="7"/>
      <c r="BA13063" s="7"/>
      <c r="BB13063" s="7"/>
      <c r="BC13063" s="7"/>
      <c r="BD13063" s="7"/>
      <c r="BG13063" s="7"/>
      <c r="BH13063" s="7"/>
      <c r="BI13063" s="7"/>
      <c r="BJ13063" s="7"/>
      <c r="BK13063" s="7"/>
      <c r="BL13063" s="7"/>
      <c r="BM13063" s="7"/>
      <c r="BP13063" s="7"/>
      <c r="BQ13063" s="7"/>
      <c r="BR13063" s="7"/>
      <c r="BS13063" s="7"/>
      <c r="BT13063" s="7"/>
      <c r="BU13063" s="7"/>
      <c r="BV13063" s="7"/>
      <c r="BW13063" s="7"/>
    </row>
    <row r="13064" spans="43:75" x14ac:dyDescent="0.2">
      <c r="AQ13064" s="7"/>
      <c r="AR13064" s="7"/>
      <c r="AS13064" s="7"/>
      <c r="AT13064" s="7"/>
      <c r="AU13064" s="7"/>
      <c r="AV13064" s="234"/>
      <c r="AX13064" s="7"/>
      <c r="AY13064" s="7"/>
      <c r="AZ13064" s="7"/>
      <c r="BA13064" s="7"/>
      <c r="BB13064" s="7"/>
      <c r="BC13064" s="7"/>
      <c r="BD13064" s="7"/>
      <c r="BG13064" s="7"/>
      <c r="BH13064" s="7"/>
      <c r="BI13064" s="7"/>
      <c r="BJ13064" s="7"/>
      <c r="BK13064" s="7"/>
      <c r="BL13064" s="7"/>
      <c r="BM13064" s="7"/>
      <c r="BP13064" s="7"/>
      <c r="BQ13064" s="7"/>
      <c r="BR13064" s="7"/>
      <c r="BS13064" s="7"/>
      <c r="BT13064" s="7"/>
      <c r="BU13064" s="7"/>
      <c r="BV13064" s="7"/>
      <c r="BW13064" s="7"/>
    </row>
    <row r="13065" spans="43:75" x14ac:dyDescent="0.2">
      <c r="AQ13065" s="7"/>
      <c r="AR13065" s="7"/>
      <c r="AS13065" s="7"/>
      <c r="AT13065" s="7"/>
      <c r="AU13065" s="7"/>
      <c r="AV13065" s="234"/>
      <c r="AX13065" s="7"/>
      <c r="AY13065" s="7"/>
      <c r="AZ13065" s="7"/>
      <c r="BA13065" s="7"/>
      <c r="BB13065" s="7"/>
      <c r="BC13065" s="7"/>
      <c r="BD13065" s="7"/>
      <c r="BG13065" s="7"/>
      <c r="BH13065" s="7"/>
      <c r="BI13065" s="7"/>
      <c r="BJ13065" s="7"/>
      <c r="BK13065" s="7"/>
      <c r="BL13065" s="7"/>
      <c r="BM13065" s="7"/>
      <c r="BP13065" s="7"/>
      <c r="BQ13065" s="7"/>
      <c r="BR13065" s="7"/>
      <c r="BS13065" s="7"/>
      <c r="BT13065" s="7"/>
      <c r="BU13065" s="7"/>
      <c r="BV13065" s="7"/>
      <c r="BW13065" s="7"/>
    </row>
    <row r="13066" spans="43:75" x14ac:dyDescent="0.2">
      <c r="AQ13066" s="7"/>
      <c r="AR13066" s="7"/>
      <c r="AS13066" s="7"/>
      <c r="AT13066" s="7"/>
      <c r="AU13066" s="7"/>
      <c r="AV13066" s="234"/>
      <c r="AX13066" s="7"/>
      <c r="AY13066" s="7"/>
      <c r="AZ13066" s="7"/>
      <c r="BA13066" s="7"/>
      <c r="BB13066" s="7"/>
      <c r="BC13066" s="7"/>
      <c r="BD13066" s="7"/>
      <c r="BG13066" s="7"/>
      <c r="BH13066" s="7"/>
      <c r="BI13066" s="7"/>
      <c r="BJ13066" s="7"/>
      <c r="BK13066" s="7"/>
      <c r="BL13066" s="7"/>
      <c r="BM13066" s="7"/>
      <c r="BP13066" s="7"/>
      <c r="BQ13066" s="7"/>
      <c r="BR13066" s="7"/>
      <c r="BS13066" s="7"/>
      <c r="BT13066" s="7"/>
      <c r="BU13066" s="7"/>
      <c r="BV13066" s="7"/>
      <c r="BW13066" s="7"/>
    </row>
    <row r="13067" spans="43:75" x14ac:dyDescent="0.2">
      <c r="AQ13067" s="7"/>
      <c r="AR13067" s="7"/>
      <c r="AS13067" s="7"/>
      <c r="AT13067" s="7"/>
      <c r="AU13067" s="7"/>
      <c r="AV13067" s="234"/>
      <c r="AX13067" s="7"/>
      <c r="AY13067" s="7"/>
      <c r="AZ13067" s="7"/>
      <c r="BA13067" s="7"/>
      <c r="BB13067" s="7"/>
      <c r="BC13067" s="7"/>
      <c r="BD13067" s="7"/>
      <c r="BG13067" s="7"/>
      <c r="BH13067" s="7"/>
      <c r="BI13067" s="7"/>
      <c r="BJ13067" s="7"/>
      <c r="BK13067" s="7"/>
      <c r="BL13067" s="7"/>
      <c r="BM13067" s="7"/>
      <c r="BP13067" s="7"/>
      <c r="BQ13067" s="7"/>
      <c r="BR13067" s="7"/>
      <c r="BS13067" s="7"/>
      <c r="BT13067" s="7"/>
      <c r="BU13067" s="7"/>
      <c r="BV13067" s="7"/>
      <c r="BW13067" s="7"/>
    </row>
    <row r="13068" spans="43:75" x14ac:dyDescent="0.2">
      <c r="AQ13068" s="7"/>
      <c r="AR13068" s="7"/>
      <c r="AS13068" s="7"/>
      <c r="AT13068" s="7"/>
      <c r="AU13068" s="7"/>
      <c r="AV13068" s="234"/>
      <c r="AX13068" s="7"/>
      <c r="AY13068" s="7"/>
      <c r="AZ13068" s="7"/>
      <c r="BA13068" s="7"/>
      <c r="BB13068" s="7"/>
      <c r="BC13068" s="7"/>
      <c r="BD13068" s="7"/>
      <c r="BG13068" s="7"/>
      <c r="BH13068" s="7"/>
      <c r="BI13068" s="7"/>
      <c r="BJ13068" s="7"/>
      <c r="BK13068" s="7"/>
      <c r="BL13068" s="7"/>
      <c r="BM13068" s="7"/>
      <c r="BP13068" s="7"/>
      <c r="BQ13068" s="7"/>
      <c r="BR13068" s="7"/>
      <c r="BS13068" s="7"/>
      <c r="BT13068" s="7"/>
      <c r="BU13068" s="7"/>
      <c r="BV13068" s="7"/>
      <c r="BW13068" s="7"/>
    </row>
    <row r="13069" spans="43:75" x14ac:dyDescent="0.2">
      <c r="AQ13069" s="7"/>
      <c r="AR13069" s="7"/>
      <c r="AS13069" s="7"/>
      <c r="AT13069" s="7"/>
      <c r="AU13069" s="7"/>
      <c r="AV13069" s="234"/>
      <c r="AX13069" s="7"/>
      <c r="AY13069" s="7"/>
      <c r="AZ13069" s="7"/>
      <c r="BA13069" s="7"/>
      <c r="BB13069" s="7"/>
      <c r="BC13069" s="7"/>
      <c r="BD13069" s="7"/>
      <c r="BG13069" s="7"/>
      <c r="BH13069" s="7"/>
      <c r="BI13069" s="7"/>
      <c r="BJ13069" s="7"/>
      <c r="BK13069" s="7"/>
      <c r="BL13069" s="7"/>
      <c r="BM13069" s="7"/>
      <c r="BP13069" s="7"/>
      <c r="BQ13069" s="7"/>
      <c r="BR13069" s="7"/>
      <c r="BS13069" s="7"/>
      <c r="BT13069" s="7"/>
      <c r="BU13069" s="7"/>
      <c r="BV13069" s="7"/>
      <c r="BW13069" s="7"/>
    </row>
    <row r="13070" spans="43:75" x14ac:dyDescent="0.2">
      <c r="AQ13070" s="7"/>
      <c r="AR13070" s="7"/>
      <c r="AS13070" s="7"/>
      <c r="AT13070" s="7"/>
      <c r="AU13070" s="7"/>
      <c r="AV13070" s="234"/>
      <c r="AX13070" s="7"/>
      <c r="AY13070" s="7"/>
      <c r="AZ13070" s="7"/>
      <c r="BA13070" s="7"/>
      <c r="BB13070" s="7"/>
      <c r="BC13070" s="7"/>
      <c r="BD13070" s="7"/>
      <c r="BG13070" s="7"/>
      <c r="BH13070" s="7"/>
      <c r="BI13070" s="7"/>
      <c r="BJ13070" s="7"/>
      <c r="BK13070" s="7"/>
      <c r="BL13070" s="7"/>
      <c r="BM13070" s="7"/>
      <c r="BP13070" s="7"/>
      <c r="BQ13070" s="7"/>
      <c r="BR13070" s="7"/>
      <c r="BS13070" s="7"/>
      <c r="BT13070" s="7"/>
      <c r="BU13070" s="7"/>
      <c r="BV13070" s="7"/>
      <c r="BW13070" s="7"/>
    </row>
    <row r="13071" spans="43:75" x14ac:dyDescent="0.2">
      <c r="AQ13071" s="7"/>
      <c r="AR13071" s="7"/>
      <c r="AS13071" s="7"/>
      <c r="AT13071" s="7"/>
      <c r="AU13071" s="7"/>
      <c r="AV13071" s="234"/>
      <c r="AX13071" s="7"/>
      <c r="AY13071" s="7"/>
      <c r="AZ13071" s="7"/>
      <c r="BA13071" s="7"/>
      <c r="BB13071" s="7"/>
      <c r="BC13071" s="7"/>
      <c r="BD13071" s="7"/>
      <c r="BG13071" s="7"/>
      <c r="BH13071" s="7"/>
      <c r="BI13071" s="7"/>
      <c r="BJ13071" s="7"/>
      <c r="BK13071" s="7"/>
      <c r="BL13071" s="7"/>
      <c r="BM13071" s="7"/>
      <c r="BP13071" s="7"/>
      <c r="BQ13071" s="7"/>
      <c r="BR13071" s="7"/>
      <c r="BS13071" s="7"/>
      <c r="BT13071" s="7"/>
      <c r="BU13071" s="7"/>
      <c r="BV13071" s="7"/>
      <c r="BW13071" s="7"/>
    </row>
    <row r="13072" spans="43:75" x14ac:dyDescent="0.2">
      <c r="AQ13072" s="7"/>
      <c r="AR13072" s="7"/>
      <c r="AS13072" s="7"/>
      <c r="AT13072" s="7"/>
      <c r="AU13072" s="7"/>
      <c r="AV13072" s="234"/>
      <c r="AX13072" s="7"/>
      <c r="AY13072" s="7"/>
      <c r="AZ13072" s="7"/>
      <c r="BA13072" s="7"/>
      <c r="BB13072" s="7"/>
      <c r="BC13072" s="7"/>
      <c r="BD13072" s="7"/>
      <c r="BG13072" s="7"/>
      <c r="BH13072" s="7"/>
      <c r="BI13072" s="7"/>
      <c r="BJ13072" s="7"/>
      <c r="BK13072" s="7"/>
      <c r="BL13072" s="7"/>
      <c r="BM13072" s="7"/>
      <c r="BP13072" s="7"/>
      <c r="BQ13072" s="7"/>
      <c r="BR13072" s="7"/>
      <c r="BS13072" s="7"/>
      <c r="BT13072" s="7"/>
      <c r="BU13072" s="7"/>
      <c r="BV13072" s="7"/>
      <c r="BW13072" s="7"/>
    </row>
    <row r="13073" spans="43:75" x14ac:dyDescent="0.2">
      <c r="AQ13073" s="7"/>
      <c r="AR13073" s="7"/>
      <c r="AS13073" s="7"/>
      <c r="AT13073" s="7"/>
      <c r="AU13073" s="7"/>
      <c r="AV13073" s="234"/>
      <c r="AX13073" s="7"/>
      <c r="AY13073" s="7"/>
      <c r="AZ13073" s="7"/>
      <c r="BA13073" s="7"/>
      <c r="BB13073" s="7"/>
      <c r="BC13073" s="7"/>
      <c r="BD13073" s="7"/>
      <c r="BG13073" s="7"/>
      <c r="BH13073" s="7"/>
      <c r="BI13073" s="7"/>
      <c r="BJ13073" s="7"/>
      <c r="BK13073" s="7"/>
      <c r="BL13073" s="7"/>
      <c r="BM13073" s="7"/>
      <c r="BP13073" s="7"/>
      <c r="BQ13073" s="7"/>
      <c r="BR13073" s="7"/>
      <c r="BS13073" s="7"/>
      <c r="BT13073" s="7"/>
      <c r="BU13073" s="7"/>
      <c r="BV13073" s="7"/>
      <c r="BW13073" s="7"/>
    </row>
    <row r="13074" spans="43:75" x14ac:dyDescent="0.2">
      <c r="AQ13074" s="7"/>
      <c r="AR13074" s="7"/>
      <c r="AS13074" s="7"/>
      <c r="AT13074" s="7"/>
      <c r="AU13074" s="7"/>
      <c r="AV13074" s="234"/>
      <c r="AX13074" s="7"/>
      <c r="AY13074" s="7"/>
      <c r="AZ13074" s="7"/>
      <c r="BA13074" s="7"/>
      <c r="BB13074" s="7"/>
      <c r="BC13074" s="7"/>
      <c r="BD13074" s="7"/>
      <c r="BG13074" s="7"/>
      <c r="BH13074" s="7"/>
      <c r="BI13074" s="7"/>
      <c r="BJ13074" s="7"/>
      <c r="BK13074" s="7"/>
      <c r="BL13074" s="7"/>
      <c r="BM13074" s="7"/>
      <c r="BP13074" s="7"/>
      <c r="BQ13074" s="7"/>
      <c r="BR13074" s="7"/>
      <c r="BS13074" s="7"/>
      <c r="BT13074" s="7"/>
      <c r="BU13074" s="7"/>
      <c r="BV13074" s="7"/>
      <c r="BW13074" s="7"/>
    </row>
    <row r="13075" spans="43:75" x14ac:dyDescent="0.2">
      <c r="AQ13075" s="7"/>
      <c r="AR13075" s="7"/>
      <c r="AS13075" s="7"/>
      <c r="AT13075" s="7"/>
      <c r="AU13075" s="7"/>
      <c r="AV13075" s="234"/>
      <c r="AX13075" s="7"/>
      <c r="AY13075" s="7"/>
      <c r="AZ13075" s="7"/>
      <c r="BA13075" s="7"/>
      <c r="BB13075" s="7"/>
      <c r="BC13075" s="7"/>
      <c r="BD13075" s="7"/>
      <c r="BG13075" s="7"/>
      <c r="BH13075" s="7"/>
      <c r="BI13075" s="7"/>
      <c r="BJ13075" s="7"/>
      <c r="BK13075" s="7"/>
      <c r="BL13075" s="7"/>
      <c r="BM13075" s="7"/>
      <c r="BP13075" s="7"/>
      <c r="BQ13075" s="7"/>
      <c r="BR13075" s="7"/>
      <c r="BS13075" s="7"/>
      <c r="BT13075" s="7"/>
      <c r="BU13075" s="7"/>
      <c r="BV13075" s="7"/>
      <c r="BW13075" s="7"/>
    </row>
    <row r="13076" spans="43:75" x14ac:dyDescent="0.2">
      <c r="AQ13076" s="7"/>
      <c r="AR13076" s="7"/>
      <c r="AS13076" s="7"/>
      <c r="AT13076" s="7"/>
      <c r="AU13076" s="7"/>
      <c r="AV13076" s="234"/>
      <c r="AX13076" s="7"/>
      <c r="AY13076" s="7"/>
      <c r="AZ13076" s="7"/>
      <c r="BA13076" s="7"/>
      <c r="BB13076" s="7"/>
      <c r="BC13076" s="7"/>
      <c r="BD13076" s="7"/>
      <c r="BG13076" s="7"/>
      <c r="BH13076" s="7"/>
      <c r="BI13076" s="7"/>
      <c r="BJ13076" s="7"/>
      <c r="BK13076" s="7"/>
      <c r="BL13076" s="7"/>
      <c r="BM13076" s="7"/>
      <c r="BP13076" s="7"/>
      <c r="BQ13076" s="7"/>
      <c r="BR13076" s="7"/>
      <c r="BS13076" s="7"/>
      <c r="BT13076" s="7"/>
      <c r="BU13076" s="7"/>
      <c r="BV13076" s="7"/>
      <c r="BW13076" s="7"/>
    </row>
    <row r="13077" spans="43:75" x14ac:dyDescent="0.2">
      <c r="AQ13077" s="7"/>
      <c r="AR13077" s="7"/>
      <c r="AS13077" s="7"/>
      <c r="AT13077" s="7"/>
      <c r="AU13077" s="7"/>
      <c r="AV13077" s="234"/>
      <c r="AX13077" s="7"/>
      <c r="AY13077" s="7"/>
      <c r="AZ13077" s="7"/>
      <c r="BA13077" s="7"/>
      <c r="BB13077" s="7"/>
      <c r="BC13077" s="7"/>
      <c r="BD13077" s="7"/>
      <c r="BG13077" s="7"/>
      <c r="BH13077" s="7"/>
      <c r="BI13077" s="7"/>
      <c r="BJ13077" s="7"/>
      <c r="BK13077" s="7"/>
      <c r="BL13077" s="7"/>
      <c r="BM13077" s="7"/>
      <c r="BP13077" s="7"/>
      <c r="BQ13077" s="7"/>
      <c r="BR13077" s="7"/>
      <c r="BS13077" s="7"/>
      <c r="BT13077" s="7"/>
      <c r="BU13077" s="7"/>
      <c r="BV13077" s="7"/>
      <c r="BW13077" s="7"/>
    </row>
    <row r="13078" spans="43:75" x14ac:dyDescent="0.2">
      <c r="AQ13078" s="7"/>
      <c r="AR13078" s="7"/>
      <c r="AS13078" s="7"/>
      <c r="AT13078" s="7"/>
      <c r="AU13078" s="7"/>
      <c r="AV13078" s="234"/>
      <c r="AX13078" s="7"/>
      <c r="AY13078" s="7"/>
      <c r="AZ13078" s="7"/>
      <c r="BA13078" s="7"/>
      <c r="BB13078" s="7"/>
      <c r="BC13078" s="7"/>
      <c r="BD13078" s="7"/>
      <c r="BG13078" s="7"/>
      <c r="BH13078" s="7"/>
      <c r="BI13078" s="7"/>
      <c r="BJ13078" s="7"/>
      <c r="BK13078" s="7"/>
      <c r="BL13078" s="7"/>
      <c r="BM13078" s="7"/>
      <c r="BP13078" s="7"/>
      <c r="BQ13078" s="7"/>
      <c r="BR13078" s="7"/>
      <c r="BS13078" s="7"/>
      <c r="BT13078" s="7"/>
      <c r="BU13078" s="7"/>
      <c r="BV13078" s="7"/>
      <c r="BW13078" s="7"/>
    </row>
    <row r="13079" spans="43:75" x14ac:dyDescent="0.2">
      <c r="AQ13079" s="7"/>
      <c r="AR13079" s="7"/>
      <c r="AS13079" s="7"/>
      <c r="AT13079" s="7"/>
      <c r="AU13079" s="7"/>
      <c r="AV13079" s="234"/>
      <c r="AX13079" s="7"/>
      <c r="AY13079" s="7"/>
      <c r="AZ13079" s="7"/>
      <c r="BA13079" s="7"/>
      <c r="BB13079" s="7"/>
      <c r="BC13079" s="7"/>
      <c r="BD13079" s="7"/>
      <c r="BG13079" s="7"/>
      <c r="BH13079" s="7"/>
      <c r="BI13079" s="7"/>
      <c r="BJ13079" s="7"/>
      <c r="BK13079" s="7"/>
      <c r="BL13079" s="7"/>
      <c r="BM13079" s="7"/>
      <c r="BP13079" s="7"/>
      <c r="BQ13079" s="7"/>
      <c r="BR13079" s="7"/>
      <c r="BS13079" s="7"/>
      <c r="BT13079" s="7"/>
      <c r="BU13079" s="7"/>
      <c r="BV13079" s="7"/>
      <c r="BW13079" s="7"/>
    </row>
    <row r="13080" spans="43:75" x14ac:dyDescent="0.2">
      <c r="AQ13080" s="7"/>
      <c r="AR13080" s="7"/>
      <c r="AS13080" s="7"/>
      <c r="AT13080" s="7"/>
      <c r="AU13080" s="7"/>
      <c r="AV13080" s="234"/>
      <c r="AX13080" s="7"/>
      <c r="AY13080" s="7"/>
      <c r="AZ13080" s="7"/>
      <c r="BA13080" s="7"/>
      <c r="BB13080" s="7"/>
      <c r="BC13080" s="7"/>
      <c r="BD13080" s="7"/>
      <c r="BG13080" s="7"/>
      <c r="BH13080" s="7"/>
      <c r="BI13080" s="7"/>
      <c r="BJ13080" s="7"/>
      <c r="BK13080" s="7"/>
      <c r="BL13080" s="7"/>
      <c r="BM13080" s="7"/>
      <c r="BP13080" s="7"/>
      <c r="BQ13080" s="7"/>
      <c r="BR13080" s="7"/>
      <c r="BS13080" s="7"/>
      <c r="BT13080" s="7"/>
      <c r="BU13080" s="7"/>
      <c r="BV13080" s="7"/>
      <c r="BW13080" s="7"/>
    </row>
    <row r="13081" spans="43:75" x14ac:dyDescent="0.2">
      <c r="AQ13081" s="7"/>
      <c r="AR13081" s="7"/>
      <c r="AS13081" s="7"/>
      <c r="AT13081" s="7"/>
      <c r="AU13081" s="7"/>
      <c r="AV13081" s="234"/>
      <c r="AX13081" s="7"/>
      <c r="AY13081" s="7"/>
      <c r="AZ13081" s="7"/>
      <c r="BA13081" s="7"/>
      <c r="BB13081" s="7"/>
      <c r="BC13081" s="7"/>
      <c r="BD13081" s="7"/>
      <c r="BG13081" s="7"/>
      <c r="BH13081" s="7"/>
      <c r="BI13081" s="7"/>
      <c r="BJ13081" s="7"/>
      <c r="BK13081" s="7"/>
      <c r="BL13081" s="7"/>
      <c r="BM13081" s="7"/>
      <c r="BP13081" s="7"/>
      <c r="BQ13081" s="7"/>
      <c r="BR13081" s="7"/>
      <c r="BS13081" s="7"/>
      <c r="BT13081" s="7"/>
      <c r="BU13081" s="7"/>
      <c r="BV13081" s="7"/>
      <c r="BW13081" s="7"/>
    </row>
    <row r="13082" spans="43:75" x14ac:dyDescent="0.2">
      <c r="AQ13082" s="7"/>
      <c r="AR13082" s="7"/>
      <c r="AS13082" s="7"/>
      <c r="AT13082" s="7"/>
      <c r="AU13082" s="7"/>
      <c r="AV13082" s="234"/>
      <c r="AX13082" s="7"/>
      <c r="AY13082" s="7"/>
      <c r="AZ13082" s="7"/>
      <c r="BA13082" s="7"/>
      <c r="BB13082" s="7"/>
      <c r="BC13082" s="7"/>
      <c r="BD13082" s="7"/>
      <c r="BG13082" s="7"/>
      <c r="BH13082" s="7"/>
      <c r="BI13082" s="7"/>
      <c r="BJ13082" s="7"/>
      <c r="BK13082" s="7"/>
      <c r="BL13082" s="7"/>
      <c r="BM13082" s="7"/>
      <c r="BP13082" s="7"/>
      <c r="BQ13082" s="7"/>
      <c r="BR13082" s="7"/>
      <c r="BS13082" s="7"/>
      <c r="BT13082" s="7"/>
      <c r="BU13082" s="7"/>
      <c r="BV13082" s="7"/>
      <c r="BW13082" s="7"/>
    </row>
    <row r="13083" spans="43:75" x14ac:dyDescent="0.2">
      <c r="AQ13083" s="7"/>
      <c r="AR13083" s="7"/>
      <c r="AS13083" s="7"/>
      <c r="AT13083" s="7"/>
      <c r="AU13083" s="7"/>
      <c r="AV13083" s="234"/>
      <c r="AX13083" s="7"/>
      <c r="AY13083" s="7"/>
      <c r="AZ13083" s="7"/>
      <c r="BA13083" s="7"/>
      <c r="BB13083" s="7"/>
      <c r="BC13083" s="7"/>
      <c r="BD13083" s="7"/>
      <c r="BG13083" s="7"/>
      <c r="BH13083" s="7"/>
      <c r="BI13083" s="7"/>
      <c r="BJ13083" s="7"/>
      <c r="BK13083" s="7"/>
      <c r="BL13083" s="7"/>
      <c r="BM13083" s="7"/>
      <c r="BP13083" s="7"/>
      <c r="BQ13083" s="7"/>
      <c r="BR13083" s="7"/>
      <c r="BS13083" s="7"/>
      <c r="BT13083" s="7"/>
      <c r="BU13083" s="7"/>
      <c r="BV13083" s="7"/>
      <c r="BW13083" s="7"/>
    </row>
    <row r="13084" spans="43:75" x14ac:dyDescent="0.2">
      <c r="AQ13084" s="7"/>
      <c r="AR13084" s="7"/>
      <c r="AS13084" s="7"/>
      <c r="AT13084" s="7"/>
      <c r="AU13084" s="7"/>
      <c r="AV13084" s="234"/>
      <c r="AX13084" s="7"/>
      <c r="AY13084" s="7"/>
      <c r="AZ13084" s="7"/>
      <c r="BA13084" s="7"/>
      <c r="BB13084" s="7"/>
      <c r="BC13084" s="7"/>
      <c r="BD13084" s="7"/>
      <c r="BG13084" s="7"/>
      <c r="BH13084" s="7"/>
      <c r="BI13084" s="7"/>
      <c r="BJ13084" s="7"/>
      <c r="BK13084" s="7"/>
      <c r="BL13084" s="7"/>
      <c r="BM13084" s="7"/>
      <c r="BP13084" s="7"/>
      <c r="BQ13084" s="7"/>
      <c r="BR13084" s="7"/>
      <c r="BS13084" s="7"/>
      <c r="BT13084" s="7"/>
      <c r="BU13084" s="7"/>
      <c r="BV13084" s="7"/>
      <c r="BW13084" s="7"/>
    </row>
    <row r="13085" spans="43:75" x14ac:dyDescent="0.2">
      <c r="AQ13085" s="7"/>
      <c r="AR13085" s="7"/>
      <c r="AS13085" s="7"/>
      <c r="AT13085" s="7"/>
      <c r="AU13085" s="7"/>
      <c r="AV13085" s="234"/>
      <c r="AX13085" s="7"/>
      <c r="AY13085" s="7"/>
      <c r="AZ13085" s="7"/>
      <c r="BA13085" s="7"/>
      <c r="BB13085" s="7"/>
      <c r="BC13085" s="7"/>
      <c r="BD13085" s="7"/>
      <c r="BG13085" s="7"/>
      <c r="BH13085" s="7"/>
      <c r="BI13085" s="7"/>
      <c r="BJ13085" s="7"/>
      <c r="BK13085" s="7"/>
      <c r="BL13085" s="7"/>
      <c r="BM13085" s="7"/>
      <c r="BP13085" s="7"/>
      <c r="BQ13085" s="7"/>
      <c r="BR13085" s="7"/>
      <c r="BS13085" s="7"/>
      <c r="BT13085" s="7"/>
      <c r="BU13085" s="7"/>
      <c r="BV13085" s="7"/>
      <c r="BW13085" s="7"/>
    </row>
    <row r="13086" spans="43:75" x14ac:dyDescent="0.2">
      <c r="AQ13086" s="7"/>
      <c r="AR13086" s="7"/>
      <c r="AS13086" s="7"/>
      <c r="AT13086" s="7"/>
      <c r="AU13086" s="7"/>
      <c r="AV13086" s="234"/>
      <c r="AX13086" s="7"/>
      <c r="AY13086" s="7"/>
      <c r="AZ13086" s="7"/>
      <c r="BA13086" s="7"/>
      <c r="BB13086" s="7"/>
      <c r="BC13086" s="7"/>
      <c r="BD13086" s="7"/>
      <c r="BG13086" s="7"/>
      <c r="BH13086" s="7"/>
      <c r="BI13086" s="7"/>
      <c r="BJ13086" s="7"/>
      <c r="BK13086" s="7"/>
      <c r="BL13086" s="7"/>
      <c r="BM13086" s="7"/>
      <c r="BP13086" s="7"/>
      <c r="BQ13086" s="7"/>
      <c r="BR13086" s="7"/>
      <c r="BS13086" s="7"/>
      <c r="BT13086" s="7"/>
      <c r="BU13086" s="7"/>
      <c r="BV13086" s="7"/>
      <c r="BW13086" s="7"/>
    </row>
    <row r="13087" spans="43:75" x14ac:dyDescent="0.2">
      <c r="AQ13087" s="7"/>
      <c r="AR13087" s="7"/>
      <c r="AS13087" s="7"/>
      <c r="AT13087" s="7"/>
      <c r="AU13087" s="7"/>
      <c r="AV13087" s="234"/>
      <c r="AX13087" s="7"/>
      <c r="AY13087" s="7"/>
      <c r="AZ13087" s="7"/>
      <c r="BA13087" s="7"/>
      <c r="BB13087" s="7"/>
      <c r="BC13087" s="7"/>
      <c r="BD13087" s="7"/>
      <c r="BG13087" s="7"/>
      <c r="BH13087" s="7"/>
      <c r="BI13087" s="7"/>
      <c r="BJ13087" s="7"/>
      <c r="BK13087" s="7"/>
      <c r="BL13087" s="7"/>
      <c r="BM13087" s="7"/>
      <c r="BP13087" s="7"/>
      <c r="BQ13087" s="7"/>
      <c r="BR13087" s="7"/>
      <c r="BS13087" s="7"/>
      <c r="BT13087" s="7"/>
      <c r="BU13087" s="7"/>
      <c r="BV13087" s="7"/>
      <c r="BW13087" s="7"/>
    </row>
    <row r="13088" spans="43:75" x14ac:dyDescent="0.2">
      <c r="AQ13088" s="7"/>
      <c r="AR13088" s="7"/>
      <c r="AS13088" s="7"/>
      <c r="AT13088" s="7"/>
      <c r="AU13088" s="7"/>
      <c r="AV13088" s="234"/>
      <c r="AX13088" s="7"/>
      <c r="AY13088" s="7"/>
      <c r="AZ13088" s="7"/>
      <c r="BA13088" s="7"/>
      <c r="BB13088" s="7"/>
      <c r="BC13088" s="7"/>
      <c r="BD13088" s="7"/>
      <c r="BG13088" s="7"/>
      <c r="BH13088" s="7"/>
      <c r="BI13088" s="7"/>
      <c r="BJ13088" s="7"/>
      <c r="BK13088" s="7"/>
      <c r="BL13088" s="7"/>
      <c r="BM13088" s="7"/>
      <c r="BP13088" s="7"/>
      <c r="BQ13088" s="7"/>
      <c r="BR13088" s="7"/>
      <c r="BS13088" s="7"/>
      <c r="BT13088" s="7"/>
      <c r="BU13088" s="7"/>
      <c r="BV13088" s="7"/>
      <c r="BW13088" s="7"/>
    </row>
    <row r="13089" spans="43:75" x14ac:dyDescent="0.2">
      <c r="AQ13089" s="7"/>
      <c r="AR13089" s="7"/>
      <c r="AS13089" s="7"/>
      <c r="AT13089" s="7"/>
      <c r="AU13089" s="7"/>
      <c r="AV13089" s="234"/>
      <c r="AX13089" s="7"/>
      <c r="AY13089" s="7"/>
      <c r="AZ13089" s="7"/>
      <c r="BA13089" s="7"/>
      <c r="BB13089" s="7"/>
      <c r="BC13089" s="7"/>
      <c r="BD13089" s="7"/>
      <c r="BG13089" s="7"/>
      <c r="BH13089" s="7"/>
      <c r="BI13089" s="7"/>
      <c r="BJ13089" s="7"/>
      <c r="BK13089" s="7"/>
      <c r="BL13089" s="7"/>
      <c r="BM13089" s="7"/>
      <c r="BP13089" s="7"/>
      <c r="BQ13089" s="7"/>
      <c r="BR13089" s="7"/>
      <c r="BS13089" s="7"/>
      <c r="BT13089" s="7"/>
      <c r="BU13089" s="7"/>
      <c r="BV13089" s="7"/>
      <c r="BW13089" s="7"/>
    </row>
    <row r="13090" spans="43:75" x14ac:dyDescent="0.2">
      <c r="AQ13090" s="7"/>
      <c r="AR13090" s="7"/>
      <c r="AS13090" s="7"/>
      <c r="AT13090" s="7"/>
      <c r="AU13090" s="7"/>
      <c r="AV13090" s="234"/>
      <c r="AX13090" s="7"/>
      <c r="AY13090" s="7"/>
      <c r="AZ13090" s="7"/>
      <c r="BA13090" s="7"/>
      <c r="BB13090" s="7"/>
      <c r="BC13090" s="7"/>
      <c r="BD13090" s="7"/>
      <c r="BG13090" s="7"/>
      <c r="BH13090" s="7"/>
      <c r="BI13090" s="7"/>
      <c r="BJ13090" s="7"/>
      <c r="BK13090" s="7"/>
      <c r="BL13090" s="7"/>
      <c r="BM13090" s="7"/>
      <c r="BP13090" s="7"/>
      <c r="BQ13090" s="7"/>
      <c r="BR13090" s="7"/>
      <c r="BS13090" s="7"/>
      <c r="BT13090" s="7"/>
      <c r="BU13090" s="7"/>
      <c r="BV13090" s="7"/>
      <c r="BW13090" s="7"/>
    </row>
    <row r="13091" spans="43:75" x14ac:dyDescent="0.2">
      <c r="AQ13091" s="7"/>
      <c r="AR13091" s="7"/>
      <c r="AS13091" s="7"/>
      <c r="AT13091" s="7"/>
      <c r="AU13091" s="7"/>
      <c r="AV13091" s="234"/>
      <c r="AX13091" s="7"/>
      <c r="AY13091" s="7"/>
      <c r="AZ13091" s="7"/>
      <c r="BA13091" s="7"/>
      <c r="BB13091" s="7"/>
      <c r="BC13091" s="7"/>
      <c r="BD13091" s="7"/>
      <c r="BG13091" s="7"/>
      <c r="BH13091" s="7"/>
      <c r="BI13091" s="7"/>
      <c r="BJ13091" s="7"/>
      <c r="BK13091" s="7"/>
      <c r="BL13091" s="7"/>
      <c r="BM13091" s="7"/>
      <c r="BP13091" s="7"/>
      <c r="BQ13091" s="7"/>
      <c r="BR13091" s="7"/>
      <c r="BS13091" s="7"/>
      <c r="BT13091" s="7"/>
      <c r="BU13091" s="7"/>
      <c r="BV13091" s="7"/>
      <c r="BW13091" s="7"/>
    </row>
    <row r="13092" spans="43:75" x14ac:dyDescent="0.2">
      <c r="AQ13092" s="7"/>
      <c r="AR13092" s="7"/>
      <c r="AS13092" s="7"/>
      <c r="AT13092" s="7"/>
      <c r="AU13092" s="7"/>
      <c r="AV13092" s="234"/>
      <c r="AX13092" s="7"/>
      <c r="AY13092" s="7"/>
      <c r="AZ13092" s="7"/>
      <c r="BA13092" s="7"/>
      <c r="BB13092" s="7"/>
      <c r="BC13092" s="7"/>
      <c r="BD13092" s="7"/>
      <c r="BG13092" s="7"/>
      <c r="BH13092" s="7"/>
      <c r="BI13092" s="7"/>
      <c r="BJ13092" s="7"/>
      <c r="BK13092" s="7"/>
      <c r="BL13092" s="7"/>
      <c r="BM13092" s="7"/>
      <c r="BP13092" s="7"/>
      <c r="BQ13092" s="7"/>
      <c r="BR13092" s="7"/>
      <c r="BS13092" s="7"/>
      <c r="BT13092" s="7"/>
      <c r="BU13092" s="7"/>
      <c r="BV13092" s="7"/>
      <c r="BW13092" s="7"/>
    </row>
    <row r="13093" spans="43:75" x14ac:dyDescent="0.2">
      <c r="AQ13093" s="7"/>
      <c r="AR13093" s="7"/>
      <c r="AS13093" s="7"/>
      <c r="AT13093" s="7"/>
      <c r="AU13093" s="7"/>
      <c r="AV13093" s="234"/>
      <c r="AX13093" s="7"/>
      <c r="AY13093" s="7"/>
      <c r="AZ13093" s="7"/>
      <c r="BA13093" s="7"/>
      <c r="BB13093" s="7"/>
      <c r="BC13093" s="7"/>
      <c r="BD13093" s="7"/>
      <c r="BG13093" s="7"/>
      <c r="BH13093" s="7"/>
      <c r="BI13093" s="7"/>
      <c r="BJ13093" s="7"/>
      <c r="BK13093" s="7"/>
      <c r="BL13093" s="7"/>
      <c r="BM13093" s="7"/>
      <c r="BP13093" s="7"/>
      <c r="BQ13093" s="7"/>
      <c r="BR13093" s="7"/>
      <c r="BS13093" s="7"/>
      <c r="BT13093" s="7"/>
      <c r="BU13093" s="7"/>
      <c r="BV13093" s="7"/>
      <c r="BW13093" s="7"/>
    </row>
    <row r="13094" spans="43:75" x14ac:dyDescent="0.2">
      <c r="AQ13094" s="7"/>
      <c r="AR13094" s="7"/>
      <c r="AS13094" s="7"/>
      <c r="AT13094" s="7"/>
      <c r="AU13094" s="7"/>
      <c r="AV13094" s="234"/>
      <c r="AX13094" s="7"/>
      <c r="AY13094" s="7"/>
      <c r="AZ13094" s="7"/>
      <c r="BA13094" s="7"/>
      <c r="BB13094" s="7"/>
      <c r="BC13094" s="7"/>
      <c r="BD13094" s="7"/>
      <c r="BG13094" s="7"/>
      <c r="BH13094" s="7"/>
      <c r="BI13094" s="7"/>
      <c r="BJ13094" s="7"/>
      <c r="BK13094" s="7"/>
      <c r="BL13094" s="7"/>
      <c r="BM13094" s="7"/>
      <c r="BP13094" s="7"/>
      <c r="BQ13094" s="7"/>
      <c r="BR13094" s="7"/>
      <c r="BS13094" s="7"/>
      <c r="BT13094" s="7"/>
      <c r="BU13094" s="7"/>
      <c r="BV13094" s="7"/>
      <c r="BW13094" s="7"/>
    </row>
    <row r="13095" spans="43:75" x14ac:dyDescent="0.2">
      <c r="AQ13095" s="7"/>
      <c r="AR13095" s="7"/>
      <c r="AS13095" s="7"/>
      <c r="AT13095" s="7"/>
      <c r="AU13095" s="7"/>
      <c r="AV13095" s="234"/>
      <c r="AX13095" s="7"/>
      <c r="AY13095" s="7"/>
      <c r="AZ13095" s="7"/>
      <c r="BA13095" s="7"/>
      <c r="BB13095" s="7"/>
      <c r="BC13095" s="7"/>
      <c r="BD13095" s="7"/>
      <c r="BG13095" s="7"/>
      <c r="BH13095" s="7"/>
      <c r="BI13095" s="7"/>
      <c r="BJ13095" s="7"/>
      <c r="BK13095" s="7"/>
      <c r="BL13095" s="7"/>
      <c r="BM13095" s="7"/>
      <c r="BP13095" s="7"/>
      <c r="BQ13095" s="7"/>
      <c r="BR13095" s="7"/>
      <c r="BS13095" s="7"/>
      <c r="BT13095" s="7"/>
      <c r="BU13095" s="7"/>
      <c r="BV13095" s="7"/>
      <c r="BW13095" s="7"/>
    </row>
    <row r="13096" spans="43:75" x14ac:dyDescent="0.2">
      <c r="AQ13096" s="7"/>
      <c r="AR13096" s="7"/>
      <c r="AS13096" s="7"/>
      <c r="AT13096" s="7"/>
      <c r="AU13096" s="7"/>
      <c r="AV13096" s="234"/>
      <c r="AX13096" s="7"/>
      <c r="AY13096" s="7"/>
      <c r="AZ13096" s="7"/>
      <c r="BA13096" s="7"/>
      <c r="BB13096" s="7"/>
      <c r="BC13096" s="7"/>
      <c r="BD13096" s="7"/>
      <c r="BG13096" s="7"/>
      <c r="BH13096" s="7"/>
      <c r="BI13096" s="7"/>
      <c r="BJ13096" s="7"/>
      <c r="BK13096" s="7"/>
      <c r="BL13096" s="7"/>
      <c r="BM13096" s="7"/>
      <c r="BP13096" s="7"/>
      <c r="BQ13096" s="7"/>
      <c r="BR13096" s="7"/>
      <c r="BS13096" s="7"/>
      <c r="BT13096" s="7"/>
      <c r="BU13096" s="7"/>
      <c r="BV13096" s="7"/>
      <c r="BW13096" s="7"/>
    </row>
    <row r="13097" spans="43:75" x14ac:dyDescent="0.2">
      <c r="AQ13097" s="7"/>
      <c r="AR13097" s="7"/>
      <c r="AS13097" s="7"/>
      <c r="AT13097" s="7"/>
      <c r="AU13097" s="7"/>
      <c r="AV13097" s="234"/>
      <c r="AX13097" s="7"/>
      <c r="AY13097" s="7"/>
      <c r="AZ13097" s="7"/>
      <c r="BA13097" s="7"/>
      <c r="BB13097" s="7"/>
      <c r="BC13097" s="7"/>
      <c r="BD13097" s="7"/>
      <c r="BG13097" s="7"/>
      <c r="BH13097" s="7"/>
      <c r="BI13097" s="7"/>
      <c r="BJ13097" s="7"/>
      <c r="BK13097" s="7"/>
      <c r="BL13097" s="7"/>
      <c r="BM13097" s="7"/>
      <c r="BP13097" s="7"/>
      <c r="BQ13097" s="7"/>
      <c r="BR13097" s="7"/>
      <c r="BS13097" s="7"/>
      <c r="BT13097" s="7"/>
      <c r="BU13097" s="7"/>
      <c r="BV13097" s="7"/>
      <c r="BW13097" s="7"/>
    </row>
    <row r="13098" spans="43:75" x14ac:dyDescent="0.2">
      <c r="AQ13098" s="7"/>
      <c r="AR13098" s="7"/>
      <c r="AS13098" s="7"/>
      <c r="AT13098" s="7"/>
      <c r="AU13098" s="7"/>
      <c r="AV13098" s="234"/>
      <c r="AX13098" s="7"/>
      <c r="AY13098" s="7"/>
      <c r="AZ13098" s="7"/>
      <c r="BA13098" s="7"/>
      <c r="BB13098" s="7"/>
      <c r="BC13098" s="7"/>
      <c r="BD13098" s="7"/>
      <c r="BG13098" s="7"/>
      <c r="BH13098" s="7"/>
      <c r="BI13098" s="7"/>
      <c r="BJ13098" s="7"/>
      <c r="BK13098" s="7"/>
      <c r="BL13098" s="7"/>
      <c r="BM13098" s="7"/>
      <c r="BP13098" s="7"/>
      <c r="BQ13098" s="7"/>
      <c r="BR13098" s="7"/>
      <c r="BS13098" s="7"/>
      <c r="BT13098" s="7"/>
      <c r="BU13098" s="7"/>
      <c r="BV13098" s="7"/>
      <c r="BW13098" s="7"/>
    </row>
    <row r="13099" spans="43:75" x14ac:dyDescent="0.2">
      <c r="AQ13099" s="7"/>
      <c r="AR13099" s="7"/>
      <c r="AS13099" s="7"/>
      <c r="AT13099" s="7"/>
      <c r="AU13099" s="7"/>
      <c r="AV13099" s="234"/>
      <c r="AX13099" s="7"/>
      <c r="AY13099" s="7"/>
      <c r="AZ13099" s="7"/>
      <c r="BA13099" s="7"/>
      <c r="BB13099" s="7"/>
      <c r="BC13099" s="7"/>
      <c r="BD13099" s="7"/>
      <c r="BG13099" s="7"/>
      <c r="BH13099" s="7"/>
      <c r="BI13099" s="7"/>
      <c r="BJ13099" s="7"/>
      <c r="BK13099" s="7"/>
      <c r="BL13099" s="7"/>
      <c r="BM13099" s="7"/>
      <c r="BP13099" s="7"/>
      <c r="BQ13099" s="7"/>
      <c r="BR13099" s="7"/>
      <c r="BS13099" s="7"/>
      <c r="BT13099" s="7"/>
      <c r="BU13099" s="7"/>
      <c r="BV13099" s="7"/>
      <c r="BW13099" s="7"/>
    </row>
    <row r="13100" spans="43:75" x14ac:dyDescent="0.2">
      <c r="AQ13100" s="7"/>
      <c r="AR13100" s="7"/>
      <c r="AS13100" s="7"/>
      <c r="AT13100" s="7"/>
      <c r="AU13100" s="7"/>
      <c r="AV13100" s="234"/>
      <c r="AX13100" s="7"/>
      <c r="AY13100" s="7"/>
      <c r="AZ13100" s="7"/>
      <c r="BA13100" s="7"/>
      <c r="BB13100" s="7"/>
      <c r="BC13100" s="7"/>
      <c r="BD13100" s="7"/>
      <c r="BG13100" s="7"/>
      <c r="BH13100" s="7"/>
      <c r="BI13100" s="7"/>
      <c r="BJ13100" s="7"/>
      <c r="BK13100" s="7"/>
      <c r="BL13100" s="7"/>
      <c r="BM13100" s="7"/>
      <c r="BP13100" s="7"/>
      <c r="BQ13100" s="7"/>
      <c r="BR13100" s="7"/>
      <c r="BS13100" s="7"/>
      <c r="BT13100" s="7"/>
      <c r="BU13100" s="7"/>
      <c r="BV13100" s="7"/>
      <c r="BW13100" s="7"/>
    </row>
    <row r="13101" spans="43:75" x14ac:dyDescent="0.2">
      <c r="AQ13101" s="7"/>
      <c r="AR13101" s="7"/>
      <c r="AS13101" s="7"/>
      <c r="AT13101" s="7"/>
      <c r="AU13101" s="7"/>
      <c r="AV13101" s="234"/>
      <c r="AX13101" s="7"/>
      <c r="AY13101" s="7"/>
      <c r="AZ13101" s="7"/>
      <c r="BA13101" s="7"/>
      <c r="BB13101" s="7"/>
      <c r="BC13101" s="7"/>
      <c r="BD13101" s="7"/>
      <c r="BG13101" s="7"/>
      <c r="BH13101" s="7"/>
      <c r="BI13101" s="7"/>
      <c r="BJ13101" s="7"/>
      <c r="BK13101" s="7"/>
      <c r="BL13101" s="7"/>
      <c r="BM13101" s="7"/>
      <c r="BP13101" s="7"/>
      <c r="BQ13101" s="7"/>
      <c r="BR13101" s="7"/>
      <c r="BS13101" s="7"/>
      <c r="BT13101" s="7"/>
      <c r="BU13101" s="7"/>
      <c r="BV13101" s="7"/>
      <c r="BW13101" s="7"/>
    </row>
    <row r="13102" spans="43:75" x14ac:dyDescent="0.2">
      <c r="AQ13102" s="7"/>
      <c r="AR13102" s="7"/>
      <c r="AS13102" s="7"/>
      <c r="AT13102" s="7"/>
      <c r="AU13102" s="7"/>
      <c r="AV13102" s="234"/>
      <c r="AX13102" s="7"/>
      <c r="AY13102" s="7"/>
      <c r="AZ13102" s="7"/>
      <c r="BA13102" s="7"/>
      <c r="BB13102" s="7"/>
      <c r="BC13102" s="7"/>
      <c r="BD13102" s="7"/>
      <c r="BG13102" s="7"/>
      <c r="BH13102" s="7"/>
      <c r="BI13102" s="7"/>
      <c r="BJ13102" s="7"/>
      <c r="BK13102" s="7"/>
      <c r="BL13102" s="7"/>
      <c r="BM13102" s="7"/>
      <c r="BP13102" s="7"/>
      <c r="BQ13102" s="7"/>
      <c r="BR13102" s="7"/>
      <c r="BS13102" s="7"/>
      <c r="BT13102" s="7"/>
      <c r="BU13102" s="7"/>
      <c r="BV13102" s="7"/>
      <c r="BW13102" s="7"/>
    </row>
    <row r="13103" spans="43:75" x14ac:dyDescent="0.2">
      <c r="AQ13103" s="7"/>
      <c r="AR13103" s="7"/>
      <c r="AS13103" s="7"/>
      <c r="AT13103" s="7"/>
      <c r="AU13103" s="7"/>
      <c r="AV13103" s="234"/>
      <c r="AX13103" s="7"/>
      <c r="AY13103" s="7"/>
      <c r="AZ13103" s="7"/>
      <c r="BA13103" s="7"/>
      <c r="BB13103" s="7"/>
      <c r="BC13103" s="7"/>
      <c r="BD13103" s="7"/>
      <c r="BG13103" s="7"/>
      <c r="BH13103" s="7"/>
      <c r="BI13103" s="7"/>
      <c r="BJ13103" s="7"/>
      <c r="BK13103" s="7"/>
      <c r="BL13103" s="7"/>
      <c r="BM13103" s="7"/>
      <c r="BP13103" s="7"/>
      <c r="BQ13103" s="7"/>
      <c r="BR13103" s="7"/>
      <c r="BS13103" s="7"/>
      <c r="BT13103" s="7"/>
      <c r="BU13103" s="7"/>
      <c r="BV13103" s="7"/>
      <c r="BW13103" s="7"/>
    </row>
    <row r="13104" spans="43:75" x14ac:dyDescent="0.2">
      <c r="AQ13104" s="7"/>
      <c r="AR13104" s="7"/>
      <c r="AS13104" s="7"/>
      <c r="AT13104" s="7"/>
      <c r="AU13104" s="7"/>
      <c r="AV13104" s="234"/>
      <c r="AX13104" s="7"/>
      <c r="AY13104" s="7"/>
      <c r="AZ13104" s="7"/>
      <c r="BA13104" s="7"/>
      <c r="BB13104" s="7"/>
      <c r="BC13104" s="7"/>
      <c r="BD13104" s="7"/>
      <c r="BG13104" s="7"/>
      <c r="BH13104" s="7"/>
      <c r="BI13104" s="7"/>
      <c r="BJ13104" s="7"/>
      <c r="BK13104" s="7"/>
      <c r="BL13104" s="7"/>
      <c r="BM13104" s="7"/>
      <c r="BP13104" s="7"/>
      <c r="BQ13104" s="7"/>
      <c r="BR13104" s="7"/>
      <c r="BS13104" s="7"/>
      <c r="BT13104" s="7"/>
      <c r="BU13104" s="7"/>
      <c r="BV13104" s="7"/>
      <c r="BW13104" s="7"/>
    </row>
    <row r="13105" spans="43:75" x14ac:dyDescent="0.2">
      <c r="AQ13105" s="7"/>
      <c r="AR13105" s="7"/>
      <c r="AS13105" s="7"/>
      <c r="AT13105" s="7"/>
      <c r="AU13105" s="7"/>
      <c r="AV13105" s="234"/>
      <c r="AX13105" s="7"/>
      <c r="AY13105" s="7"/>
      <c r="AZ13105" s="7"/>
      <c r="BA13105" s="7"/>
      <c r="BB13105" s="7"/>
      <c r="BC13105" s="7"/>
      <c r="BD13105" s="7"/>
      <c r="BG13105" s="7"/>
      <c r="BH13105" s="7"/>
      <c r="BI13105" s="7"/>
      <c r="BJ13105" s="7"/>
      <c r="BK13105" s="7"/>
      <c r="BL13105" s="7"/>
      <c r="BM13105" s="7"/>
      <c r="BP13105" s="7"/>
      <c r="BQ13105" s="7"/>
      <c r="BR13105" s="7"/>
      <c r="BS13105" s="7"/>
      <c r="BT13105" s="7"/>
      <c r="BU13105" s="7"/>
      <c r="BV13105" s="7"/>
      <c r="BW13105" s="7"/>
    </row>
    <row r="13106" spans="43:75" x14ac:dyDescent="0.2">
      <c r="AQ13106" s="7"/>
      <c r="AR13106" s="7"/>
      <c r="AS13106" s="7"/>
      <c r="AT13106" s="7"/>
      <c r="AU13106" s="7"/>
      <c r="AV13106" s="234"/>
      <c r="AX13106" s="7"/>
      <c r="AY13106" s="7"/>
      <c r="AZ13106" s="7"/>
      <c r="BA13106" s="7"/>
      <c r="BB13106" s="7"/>
      <c r="BC13106" s="7"/>
      <c r="BD13106" s="7"/>
      <c r="BG13106" s="7"/>
      <c r="BH13106" s="7"/>
      <c r="BI13106" s="7"/>
      <c r="BJ13106" s="7"/>
      <c r="BK13106" s="7"/>
      <c r="BL13106" s="7"/>
      <c r="BM13106" s="7"/>
      <c r="BP13106" s="7"/>
      <c r="BQ13106" s="7"/>
      <c r="BR13106" s="7"/>
      <c r="BS13106" s="7"/>
      <c r="BT13106" s="7"/>
      <c r="BU13106" s="7"/>
      <c r="BV13106" s="7"/>
      <c r="BW13106" s="7"/>
    </row>
    <row r="13107" spans="43:75" x14ac:dyDescent="0.2">
      <c r="AQ13107" s="7"/>
      <c r="AR13107" s="7"/>
      <c r="AS13107" s="7"/>
      <c r="AT13107" s="7"/>
      <c r="AU13107" s="7"/>
      <c r="AV13107" s="234"/>
      <c r="AX13107" s="7"/>
      <c r="AY13107" s="7"/>
      <c r="AZ13107" s="7"/>
      <c r="BA13107" s="7"/>
      <c r="BB13107" s="7"/>
      <c r="BC13107" s="7"/>
      <c r="BD13107" s="7"/>
      <c r="BG13107" s="7"/>
      <c r="BH13107" s="7"/>
      <c r="BI13107" s="7"/>
      <c r="BJ13107" s="7"/>
      <c r="BK13107" s="7"/>
      <c r="BL13107" s="7"/>
      <c r="BM13107" s="7"/>
      <c r="BP13107" s="7"/>
      <c r="BQ13107" s="7"/>
      <c r="BR13107" s="7"/>
      <c r="BS13107" s="7"/>
      <c r="BT13107" s="7"/>
      <c r="BU13107" s="7"/>
      <c r="BV13107" s="7"/>
      <c r="BW13107" s="7"/>
    </row>
    <row r="13108" spans="43:75" x14ac:dyDescent="0.2">
      <c r="AQ13108" s="7"/>
      <c r="AR13108" s="7"/>
      <c r="AS13108" s="7"/>
      <c r="AT13108" s="7"/>
      <c r="AU13108" s="7"/>
      <c r="AV13108" s="234"/>
      <c r="AX13108" s="7"/>
      <c r="AY13108" s="7"/>
      <c r="AZ13108" s="7"/>
      <c r="BA13108" s="7"/>
      <c r="BB13108" s="7"/>
      <c r="BC13108" s="7"/>
      <c r="BD13108" s="7"/>
      <c r="BG13108" s="7"/>
      <c r="BH13108" s="7"/>
      <c r="BI13108" s="7"/>
      <c r="BJ13108" s="7"/>
      <c r="BK13108" s="7"/>
      <c r="BL13108" s="7"/>
      <c r="BM13108" s="7"/>
      <c r="BP13108" s="7"/>
      <c r="BQ13108" s="7"/>
      <c r="BR13108" s="7"/>
      <c r="BS13108" s="7"/>
      <c r="BT13108" s="7"/>
      <c r="BU13108" s="7"/>
      <c r="BV13108" s="7"/>
      <c r="BW13108" s="7"/>
    </row>
    <row r="13109" spans="43:75" x14ac:dyDescent="0.2">
      <c r="AQ13109" s="7"/>
      <c r="AR13109" s="7"/>
      <c r="AS13109" s="7"/>
      <c r="AT13109" s="7"/>
      <c r="AU13109" s="7"/>
      <c r="AV13109" s="234"/>
      <c r="AX13109" s="7"/>
      <c r="AY13109" s="7"/>
      <c r="AZ13109" s="7"/>
      <c r="BA13109" s="7"/>
      <c r="BB13109" s="7"/>
      <c r="BC13109" s="7"/>
      <c r="BD13109" s="7"/>
      <c r="BG13109" s="7"/>
      <c r="BH13109" s="7"/>
      <c r="BI13109" s="7"/>
      <c r="BJ13109" s="7"/>
      <c r="BK13109" s="7"/>
      <c r="BL13109" s="7"/>
      <c r="BM13109" s="7"/>
      <c r="BP13109" s="7"/>
      <c r="BQ13109" s="7"/>
      <c r="BR13109" s="7"/>
      <c r="BS13109" s="7"/>
      <c r="BT13109" s="7"/>
      <c r="BU13109" s="7"/>
      <c r="BV13109" s="7"/>
      <c r="BW13109" s="7"/>
    </row>
    <row r="13110" spans="43:75" x14ac:dyDescent="0.2">
      <c r="AQ13110" s="7"/>
      <c r="AR13110" s="7"/>
      <c r="AS13110" s="7"/>
      <c r="AT13110" s="7"/>
      <c r="AU13110" s="7"/>
      <c r="AV13110" s="234"/>
      <c r="AX13110" s="7"/>
      <c r="AY13110" s="7"/>
      <c r="AZ13110" s="7"/>
      <c r="BA13110" s="7"/>
      <c r="BB13110" s="7"/>
      <c r="BC13110" s="7"/>
      <c r="BD13110" s="7"/>
      <c r="BG13110" s="7"/>
      <c r="BH13110" s="7"/>
      <c r="BI13110" s="7"/>
      <c r="BJ13110" s="7"/>
      <c r="BK13110" s="7"/>
      <c r="BL13110" s="7"/>
      <c r="BM13110" s="7"/>
      <c r="BP13110" s="7"/>
      <c r="BQ13110" s="7"/>
      <c r="BR13110" s="7"/>
      <c r="BS13110" s="7"/>
      <c r="BT13110" s="7"/>
      <c r="BU13110" s="7"/>
      <c r="BV13110" s="7"/>
      <c r="BW13110" s="7"/>
    </row>
    <row r="13111" spans="43:75" x14ac:dyDescent="0.2">
      <c r="AQ13111" s="7"/>
      <c r="AR13111" s="7"/>
      <c r="AS13111" s="7"/>
      <c r="AT13111" s="7"/>
      <c r="AU13111" s="7"/>
      <c r="AV13111" s="234"/>
      <c r="AX13111" s="7"/>
      <c r="AY13111" s="7"/>
      <c r="AZ13111" s="7"/>
      <c r="BA13111" s="7"/>
      <c r="BB13111" s="7"/>
      <c r="BC13111" s="7"/>
      <c r="BD13111" s="7"/>
      <c r="BG13111" s="7"/>
      <c r="BH13111" s="7"/>
      <c r="BI13111" s="7"/>
      <c r="BJ13111" s="7"/>
      <c r="BK13111" s="7"/>
      <c r="BL13111" s="7"/>
      <c r="BM13111" s="7"/>
      <c r="BP13111" s="7"/>
      <c r="BQ13111" s="7"/>
      <c r="BR13111" s="7"/>
      <c r="BS13111" s="7"/>
      <c r="BT13111" s="7"/>
      <c r="BU13111" s="7"/>
      <c r="BV13111" s="7"/>
      <c r="BW13111" s="7"/>
    </row>
    <row r="13112" spans="43:75" x14ac:dyDescent="0.2">
      <c r="AQ13112" s="7"/>
      <c r="AR13112" s="7"/>
      <c r="AS13112" s="7"/>
      <c r="AT13112" s="7"/>
      <c r="AU13112" s="7"/>
      <c r="AV13112" s="234"/>
      <c r="AX13112" s="7"/>
      <c r="AY13112" s="7"/>
      <c r="AZ13112" s="7"/>
      <c r="BA13112" s="7"/>
      <c r="BB13112" s="7"/>
      <c r="BC13112" s="7"/>
      <c r="BD13112" s="7"/>
      <c r="BG13112" s="7"/>
      <c r="BH13112" s="7"/>
      <c r="BI13112" s="7"/>
      <c r="BJ13112" s="7"/>
      <c r="BK13112" s="7"/>
      <c r="BL13112" s="7"/>
      <c r="BM13112" s="7"/>
      <c r="BP13112" s="7"/>
      <c r="BQ13112" s="7"/>
      <c r="BR13112" s="7"/>
      <c r="BS13112" s="7"/>
      <c r="BT13112" s="7"/>
      <c r="BU13112" s="7"/>
      <c r="BV13112" s="7"/>
      <c r="BW13112" s="7"/>
    </row>
    <row r="13113" spans="43:75" x14ac:dyDescent="0.2">
      <c r="AQ13113" s="7"/>
      <c r="AR13113" s="7"/>
      <c r="AS13113" s="7"/>
      <c r="AT13113" s="7"/>
      <c r="AU13113" s="7"/>
      <c r="AV13113" s="234"/>
      <c r="AX13113" s="7"/>
      <c r="AY13113" s="7"/>
      <c r="AZ13113" s="7"/>
      <c r="BA13113" s="7"/>
      <c r="BB13113" s="7"/>
      <c r="BC13113" s="7"/>
      <c r="BD13113" s="7"/>
      <c r="BG13113" s="7"/>
      <c r="BH13113" s="7"/>
      <c r="BI13113" s="7"/>
      <c r="BJ13113" s="7"/>
      <c r="BK13113" s="7"/>
      <c r="BL13113" s="7"/>
      <c r="BM13113" s="7"/>
      <c r="BP13113" s="7"/>
      <c r="BQ13113" s="7"/>
      <c r="BR13113" s="7"/>
      <c r="BS13113" s="7"/>
      <c r="BT13113" s="7"/>
      <c r="BU13113" s="7"/>
      <c r="BV13113" s="7"/>
      <c r="BW13113" s="7"/>
    </row>
    <row r="13114" spans="43:75" x14ac:dyDescent="0.2">
      <c r="AQ13114" s="7"/>
      <c r="AR13114" s="7"/>
      <c r="AS13114" s="7"/>
      <c r="AT13114" s="7"/>
      <c r="AU13114" s="7"/>
      <c r="AV13114" s="234"/>
      <c r="AX13114" s="7"/>
      <c r="AY13114" s="7"/>
      <c r="AZ13114" s="7"/>
      <c r="BA13114" s="7"/>
      <c r="BB13114" s="7"/>
      <c r="BC13114" s="7"/>
      <c r="BD13114" s="7"/>
      <c r="BG13114" s="7"/>
      <c r="BH13114" s="7"/>
      <c r="BI13114" s="7"/>
      <c r="BJ13114" s="7"/>
      <c r="BK13114" s="7"/>
      <c r="BL13114" s="7"/>
      <c r="BM13114" s="7"/>
      <c r="BP13114" s="7"/>
      <c r="BQ13114" s="7"/>
      <c r="BR13114" s="7"/>
      <c r="BS13114" s="7"/>
      <c r="BT13114" s="7"/>
      <c r="BU13114" s="7"/>
      <c r="BV13114" s="7"/>
      <c r="BW13114" s="7"/>
    </row>
    <row r="13115" spans="43:75" x14ac:dyDescent="0.2">
      <c r="AQ13115" s="7"/>
      <c r="AR13115" s="7"/>
      <c r="AS13115" s="7"/>
      <c r="AT13115" s="7"/>
      <c r="AU13115" s="7"/>
      <c r="AV13115" s="234"/>
      <c r="AX13115" s="7"/>
      <c r="AY13115" s="7"/>
      <c r="AZ13115" s="7"/>
      <c r="BA13115" s="7"/>
      <c r="BB13115" s="7"/>
      <c r="BC13115" s="7"/>
      <c r="BD13115" s="7"/>
      <c r="BG13115" s="7"/>
      <c r="BH13115" s="7"/>
      <c r="BI13115" s="7"/>
      <c r="BJ13115" s="7"/>
      <c r="BK13115" s="7"/>
      <c r="BL13115" s="7"/>
      <c r="BM13115" s="7"/>
      <c r="BP13115" s="7"/>
      <c r="BQ13115" s="7"/>
      <c r="BR13115" s="7"/>
      <c r="BS13115" s="7"/>
      <c r="BT13115" s="7"/>
      <c r="BU13115" s="7"/>
      <c r="BV13115" s="7"/>
      <c r="BW13115" s="7"/>
    </row>
    <row r="13116" spans="43:75" x14ac:dyDescent="0.2">
      <c r="AQ13116" s="7"/>
      <c r="AR13116" s="7"/>
      <c r="AS13116" s="7"/>
      <c r="AT13116" s="7"/>
      <c r="AU13116" s="7"/>
      <c r="AV13116" s="234"/>
      <c r="AX13116" s="7"/>
      <c r="AY13116" s="7"/>
      <c r="AZ13116" s="7"/>
      <c r="BA13116" s="7"/>
      <c r="BB13116" s="7"/>
      <c r="BC13116" s="7"/>
      <c r="BD13116" s="7"/>
      <c r="BG13116" s="7"/>
      <c r="BH13116" s="7"/>
      <c r="BI13116" s="7"/>
      <c r="BJ13116" s="7"/>
      <c r="BK13116" s="7"/>
      <c r="BL13116" s="7"/>
      <c r="BM13116" s="7"/>
      <c r="BP13116" s="7"/>
      <c r="BQ13116" s="7"/>
      <c r="BR13116" s="7"/>
      <c r="BS13116" s="7"/>
      <c r="BT13116" s="7"/>
      <c r="BU13116" s="7"/>
      <c r="BV13116" s="7"/>
      <c r="BW13116" s="7"/>
    </row>
    <row r="13117" spans="43:75" x14ac:dyDescent="0.2">
      <c r="AQ13117" s="7"/>
      <c r="AR13117" s="7"/>
      <c r="AS13117" s="7"/>
      <c r="AT13117" s="7"/>
      <c r="AU13117" s="7"/>
      <c r="AV13117" s="234"/>
      <c r="AX13117" s="7"/>
      <c r="AY13117" s="7"/>
      <c r="AZ13117" s="7"/>
      <c r="BA13117" s="7"/>
      <c r="BB13117" s="7"/>
      <c r="BC13117" s="7"/>
      <c r="BD13117" s="7"/>
      <c r="BG13117" s="7"/>
      <c r="BH13117" s="7"/>
      <c r="BI13117" s="7"/>
      <c r="BJ13117" s="7"/>
      <c r="BK13117" s="7"/>
      <c r="BL13117" s="7"/>
      <c r="BM13117" s="7"/>
      <c r="BP13117" s="7"/>
      <c r="BQ13117" s="7"/>
      <c r="BR13117" s="7"/>
      <c r="BS13117" s="7"/>
      <c r="BT13117" s="7"/>
      <c r="BU13117" s="7"/>
      <c r="BV13117" s="7"/>
      <c r="BW13117" s="7"/>
    </row>
    <row r="13118" spans="43:75" x14ac:dyDescent="0.2">
      <c r="AQ13118" s="7"/>
      <c r="AR13118" s="7"/>
      <c r="AS13118" s="7"/>
      <c r="AT13118" s="7"/>
      <c r="AU13118" s="7"/>
      <c r="AV13118" s="234"/>
      <c r="AX13118" s="7"/>
      <c r="AY13118" s="7"/>
      <c r="AZ13118" s="7"/>
      <c r="BA13118" s="7"/>
      <c r="BB13118" s="7"/>
      <c r="BC13118" s="7"/>
      <c r="BD13118" s="7"/>
      <c r="BG13118" s="7"/>
      <c r="BH13118" s="7"/>
      <c r="BI13118" s="7"/>
      <c r="BJ13118" s="7"/>
      <c r="BK13118" s="7"/>
      <c r="BL13118" s="7"/>
      <c r="BM13118" s="7"/>
      <c r="BP13118" s="7"/>
      <c r="BQ13118" s="7"/>
      <c r="BR13118" s="7"/>
      <c r="BS13118" s="7"/>
      <c r="BT13118" s="7"/>
      <c r="BU13118" s="7"/>
      <c r="BV13118" s="7"/>
      <c r="BW13118" s="7"/>
    </row>
    <row r="13119" spans="43:75" x14ac:dyDescent="0.2">
      <c r="AQ13119" s="7"/>
      <c r="AR13119" s="7"/>
      <c r="AS13119" s="7"/>
      <c r="AT13119" s="7"/>
      <c r="AU13119" s="7"/>
      <c r="AV13119" s="234"/>
      <c r="AX13119" s="7"/>
      <c r="AY13119" s="7"/>
      <c r="AZ13119" s="7"/>
      <c r="BA13119" s="7"/>
      <c r="BB13119" s="7"/>
      <c r="BC13119" s="7"/>
      <c r="BD13119" s="7"/>
      <c r="BG13119" s="7"/>
      <c r="BH13119" s="7"/>
      <c r="BI13119" s="7"/>
      <c r="BJ13119" s="7"/>
      <c r="BK13119" s="7"/>
      <c r="BL13119" s="7"/>
      <c r="BM13119" s="7"/>
      <c r="BP13119" s="7"/>
      <c r="BQ13119" s="7"/>
      <c r="BR13119" s="7"/>
      <c r="BS13119" s="7"/>
      <c r="BT13119" s="7"/>
      <c r="BU13119" s="7"/>
      <c r="BV13119" s="7"/>
      <c r="BW13119" s="7"/>
    </row>
    <row r="13120" spans="43:75" x14ac:dyDescent="0.2">
      <c r="AQ13120" s="7"/>
      <c r="AR13120" s="7"/>
      <c r="AS13120" s="7"/>
      <c r="AT13120" s="7"/>
      <c r="AU13120" s="7"/>
      <c r="AV13120" s="234"/>
      <c r="AX13120" s="7"/>
      <c r="AY13120" s="7"/>
      <c r="AZ13120" s="7"/>
      <c r="BA13120" s="7"/>
      <c r="BB13120" s="7"/>
      <c r="BC13120" s="7"/>
      <c r="BD13120" s="7"/>
      <c r="BG13120" s="7"/>
      <c r="BH13120" s="7"/>
      <c r="BI13120" s="7"/>
      <c r="BJ13120" s="7"/>
      <c r="BK13120" s="7"/>
      <c r="BL13120" s="7"/>
      <c r="BM13120" s="7"/>
      <c r="BP13120" s="7"/>
      <c r="BQ13120" s="7"/>
      <c r="BR13120" s="7"/>
      <c r="BS13120" s="7"/>
      <c r="BT13120" s="7"/>
      <c r="BU13120" s="7"/>
      <c r="BV13120" s="7"/>
      <c r="BW13120" s="7"/>
    </row>
    <row r="13121" spans="43:75" x14ac:dyDescent="0.2">
      <c r="AQ13121" s="7"/>
      <c r="AR13121" s="7"/>
      <c r="AS13121" s="7"/>
      <c r="AT13121" s="7"/>
      <c r="AU13121" s="7"/>
      <c r="AV13121" s="234"/>
      <c r="AX13121" s="7"/>
      <c r="AY13121" s="7"/>
      <c r="AZ13121" s="7"/>
      <c r="BA13121" s="7"/>
      <c r="BB13121" s="7"/>
      <c r="BC13121" s="7"/>
      <c r="BD13121" s="7"/>
      <c r="BG13121" s="7"/>
      <c r="BH13121" s="7"/>
      <c r="BI13121" s="7"/>
      <c r="BJ13121" s="7"/>
      <c r="BK13121" s="7"/>
      <c r="BL13121" s="7"/>
      <c r="BM13121" s="7"/>
      <c r="BP13121" s="7"/>
      <c r="BQ13121" s="7"/>
      <c r="BR13121" s="7"/>
      <c r="BS13121" s="7"/>
      <c r="BT13121" s="7"/>
      <c r="BU13121" s="7"/>
      <c r="BV13121" s="7"/>
      <c r="BW13121" s="7"/>
    </row>
    <row r="13122" spans="43:75" x14ac:dyDescent="0.2">
      <c r="AQ13122" s="7"/>
      <c r="AR13122" s="7"/>
      <c r="AS13122" s="7"/>
      <c r="AT13122" s="7"/>
      <c r="AU13122" s="7"/>
      <c r="AV13122" s="234"/>
      <c r="AX13122" s="7"/>
      <c r="AY13122" s="7"/>
      <c r="AZ13122" s="7"/>
      <c r="BA13122" s="7"/>
      <c r="BB13122" s="7"/>
      <c r="BC13122" s="7"/>
      <c r="BD13122" s="7"/>
      <c r="BG13122" s="7"/>
      <c r="BH13122" s="7"/>
      <c r="BI13122" s="7"/>
      <c r="BJ13122" s="7"/>
      <c r="BK13122" s="7"/>
      <c r="BL13122" s="7"/>
      <c r="BM13122" s="7"/>
      <c r="BP13122" s="7"/>
      <c r="BQ13122" s="7"/>
      <c r="BR13122" s="7"/>
      <c r="BS13122" s="7"/>
      <c r="BT13122" s="7"/>
      <c r="BU13122" s="7"/>
      <c r="BV13122" s="7"/>
      <c r="BW13122" s="7"/>
    </row>
    <row r="13123" spans="43:75" x14ac:dyDescent="0.2">
      <c r="AQ13123" s="7"/>
      <c r="AR13123" s="7"/>
      <c r="AS13123" s="7"/>
      <c r="AT13123" s="7"/>
      <c r="AU13123" s="7"/>
      <c r="AV13123" s="234"/>
      <c r="AX13123" s="7"/>
      <c r="AY13123" s="7"/>
      <c r="AZ13123" s="7"/>
      <c r="BA13123" s="7"/>
      <c r="BB13123" s="7"/>
      <c r="BC13123" s="7"/>
      <c r="BD13123" s="7"/>
      <c r="BG13123" s="7"/>
      <c r="BH13123" s="7"/>
      <c r="BI13123" s="7"/>
      <c r="BJ13123" s="7"/>
      <c r="BK13123" s="7"/>
      <c r="BL13123" s="7"/>
      <c r="BM13123" s="7"/>
      <c r="BP13123" s="7"/>
      <c r="BQ13123" s="7"/>
      <c r="BR13123" s="7"/>
      <c r="BS13123" s="7"/>
      <c r="BT13123" s="7"/>
      <c r="BU13123" s="7"/>
      <c r="BV13123" s="7"/>
      <c r="BW13123" s="7"/>
    </row>
    <row r="13124" spans="43:75" x14ac:dyDescent="0.2">
      <c r="AQ13124" s="7"/>
      <c r="AR13124" s="7"/>
      <c r="AS13124" s="7"/>
      <c r="AT13124" s="7"/>
      <c r="AU13124" s="7"/>
      <c r="AV13124" s="234"/>
      <c r="AX13124" s="7"/>
      <c r="AY13124" s="7"/>
      <c r="AZ13124" s="7"/>
      <c r="BA13124" s="7"/>
      <c r="BB13124" s="7"/>
      <c r="BC13124" s="7"/>
      <c r="BD13124" s="7"/>
      <c r="BG13124" s="7"/>
      <c r="BH13124" s="7"/>
      <c r="BI13124" s="7"/>
      <c r="BJ13124" s="7"/>
      <c r="BK13124" s="7"/>
      <c r="BL13124" s="7"/>
      <c r="BM13124" s="7"/>
      <c r="BP13124" s="7"/>
      <c r="BQ13124" s="7"/>
      <c r="BR13124" s="7"/>
      <c r="BS13124" s="7"/>
      <c r="BT13124" s="7"/>
      <c r="BU13124" s="7"/>
      <c r="BV13124" s="7"/>
      <c r="BW13124" s="7"/>
    </row>
    <row r="13125" spans="43:75" x14ac:dyDescent="0.2">
      <c r="AQ13125" s="7"/>
      <c r="AR13125" s="7"/>
      <c r="AS13125" s="7"/>
      <c r="AT13125" s="7"/>
      <c r="AU13125" s="7"/>
      <c r="AV13125" s="234"/>
      <c r="AX13125" s="7"/>
      <c r="AY13125" s="7"/>
      <c r="AZ13125" s="7"/>
      <c r="BA13125" s="7"/>
      <c r="BB13125" s="7"/>
      <c r="BC13125" s="7"/>
      <c r="BD13125" s="7"/>
      <c r="BG13125" s="7"/>
      <c r="BH13125" s="7"/>
      <c r="BI13125" s="7"/>
      <c r="BJ13125" s="7"/>
      <c r="BK13125" s="7"/>
      <c r="BL13125" s="7"/>
      <c r="BM13125" s="7"/>
      <c r="BP13125" s="7"/>
      <c r="BQ13125" s="7"/>
      <c r="BR13125" s="7"/>
      <c r="BS13125" s="7"/>
      <c r="BT13125" s="7"/>
      <c r="BU13125" s="7"/>
      <c r="BV13125" s="7"/>
      <c r="BW13125" s="7"/>
    </row>
    <row r="13126" spans="43:75" x14ac:dyDescent="0.2">
      <c r="AQ13126" s="7"/>
      <c r="AR13126" s="7"/>
      <c r="AS13126" s="7"/>
      <c r="AT13126" s="7"/>
      <c r="AU13126" s="7"/>
      <c r="AV13126" s="234"/>
      <c r="AX13126" s="7"/>
      <c r="AY13126" s="7"/>
      <c r="AZ13126" s="7"/>
      <c r="BA13126" s="7"/>
      <c r="BB13126" s="7"/>
      <c r="BC13126" s="7"/>
      <c r="BD13126" s="7"/>
      <c r="BG13126" s="7"/>
      <c r="BH13126" s="7"/>
      <c r="BI13126" s="7"/>
      <c r="BJ13126" s="7"/>
      <c r="BK13126" s="7"/>
      <c r="BL13126" s="7"/>
      <c r="BM13126" s="7"/>
      <c r="BP13126" s="7"/>
      <c r="BQ13126" s="7"/>
      <c r="BR13126" s="7"/>
      <c r="BS13126" s="7"/>
      <c r="BT13126" s="7"/>
      <c r="BU13126" s="7"/>
      <c r="BV13126" s="7"/>
      <c r="BW13126" s="7"/>
    </row>
    <row r="13127" spans="43:75" x14ac:dyDescent="0.2">
      <c r="AQ13127" s="7"/>
      <c r="AR13127" s="7"/>
      <c r="AS13127" s="7"/>
      <c r="AT13127" s="7"/>
      <c r="AU13127" s="7"/>
      <c r="AV13127" s="234"/>
      <c r="AX13127" s="7"/>
      <c r="AY13127" s="7"/>
      <c r="AZ13127" s="7"/>
      <c r="BA13127" s="7"/>
      <c r="BB13127" s="7"/>
      <c r="BC13127" s="7"/>
      <c r="BD13127" s="7"/>
      <c r="BG13127" s="7"/>
      <c r="BH13127" s="7"/>
      <c r="BI13127" s="7"/>
      <c r="BJ13127" s="7"/>
      <c r="BK13127" s="7"/>
      <c r="BL13127" s="7"/>
      <c r="BM13127" s="7"/>
      <c r="BP13127" s="7"/>
      <c r="BQ13127" s="7"/>
      <c r="BR13127" s="7"/>
      <c r="BS13127" s="7"/>
      <c r="BT13127" s="7"/>
      <c r="BU13127" s="7"/>
      <c r="BV13127" s="7"/>
      <c r="BW13127" s="7"/>
    </row>
    <row r="13128" spans="43:75" x14ac:dyDescent="0.2">
      <c r="AQ13128" s="7"/>
      <c r="AR13128" s="7"/>
      <c r="AS13128" s="7"/>
      <c r="AT13128" s="7"/>
      <c r="AU13128" s="7"/>
      <c r="AV13128" s="234"/>
      <c r="AX13128" s="7"/>
      <c r="AY13128" s="7"/>
      <c r="AZ13128" s="7"/>
      <c r="BA13128" s="7"/>
      <c r="BB13128" s="7"/>
      <c r="BC13128" s="7"/>
      <c r="BD13128" s="7"/>
      <c r="BG13128" s="7"/>
      <c r="BH13128" s="7"/>
      <c r="BI13128" s="7"/>
      <c r="BJ13128" s="7"/>
      <c r="BK13128" s="7"/>
      <c r="BL13128" s="7"/>
      <c r="BM13128" s="7"/>
      <c r="BP13128" s="7"/>
      <c r="BQ13128" s="7"/>
      <c r="BR13128" s="7"/>
      <c r="BS13128" s="7"/>
      <c r="BT13128" s="7"/>
      <c r="BU13128" s="7"/>
      <c r="BV13128" s="7"/>
      <c r="BW13128" s="7"/>
    </row>
    <row r="13129" spans="43:75" x14ac:dyDescent="0.2">
      <c r="AQ13129" s="7"/>
      <c r="AR13129" s="7"/>
      <c r="AS13129" s="7"/>
      <c r="AT13129" s="7"/>
      <c r="AU13129" s="7"/>
      <c r="AV13129" s="234"/>
      <c r="AX13129" s="7"/>
      <c r="AY13129" s="7"/>
      <c r="AZ13129" s="7"/>
      <c r="BA13129" s="7"/>
      <c r="BB13129" s="7"/>
      <c r="BC13129" s="7"/>
      <c r="BD13129" s="7"/>
      <c r="BG13129" s="7"/>
      <c r="BH13129" s="7"/>
      <c r="BI13129" s="7"/>
      <c r="BJ13129" s="7"/>
      <c r="BK13129" s="7"/>
      <c r="BL13129" s="7"/>
      <c r="BM13129" s="7"/>
      <c r="BP13129" s="7"/>
      <c r="BQ13129" s="7"/>
      <c r="BR13129" s="7"/>
      <c r="BS13129" s="7"/>
      <c r="BT13129" s="7"/>
      <c r="BU13129" s="7"/>
      <c r="BV13129" s="7"/>
      <c r="BW13129" s="7"/>
    </row>
    <row r="13130" spans="43:75" x14ac:dyDescent="0.2">
      <c r="AQ13130" s="7"/>
      <c r="AR13130" s="7"/>
      <c r="AS13130" s="7"/>
      <c r="AT13130" s="7"/>
      <c r="AU13130" s="7"/>
      <c r="AV13130" s="234"/>
      <c r="AX13130" s="7"/>
      <c r="AY13130" s="7"/>
      <c r="AZ13130" s="7"/>
      <c r="BA13130" s="7"/>
      <c r="BB13130" s="7"/>
      <c r="BC13130" s="7"/>
      <c r="BD13130" s="7"/>
      <c r="BG13130" s="7"/>
      <c r="BH13130" s="7"/>
      <c r="BI13130" s="7"/>
      <c r="BJ13130" s="7"/>
      <c r="BK13130" s="7"/>
      <c r="BL13130" s="7"/>
      <c r="BM13130" s="7"/>
      <c r="BP13130" s="7"/>
      <c r="BQ13130" s="7"/>
      <c r="BR13130" s="7"/>
      <c r="BS13130" s="7"/>
      <c r="BT13130" s="7"/>
      <c r="BU13130" s="7"/>
      <c r="BV13130" s="7"/>
      <c r="BW13130" s="7"/>
    </row>
    <row r="13131" spans="43:75" x14ac:dyDescent="0.2">
      <c r="AQ13131" s="7"/>
      <c r="AR13131" s="7"/>
      <c r="AS13131" s="7"/>
      <c r="AT13131" s="7"/>
      <c r="AU13131" s="7"/>
      <c r="AV13131" s="234"/>
      <c r="AX13131" s="7"/>
      <c r="AY13131" s="7"/>
      <c r="AZ13131" s="7"/>
      <c r="BA13131" s="7"/>
      <c r="BB13131" s="7"/>
      <c r="BC13131" s="7"/>
      <c r="BD13131" s="7"/>
      <c r="BG13131" s="7"/>
      <c r="BH13131" s="7"/>
      <c r="BI13131" s="7"/>
      <c r="BJ13131" s="7"/>
      <c r="BK13131" s="7"/>
      <c r="BL13131" s="7"/>
      <c r="BM13131" s="7"/>
      <c r="BP13131" s="7"/>
      <c r="BQ13131" s="7"/>
      <c r="BR13131" s="7"/>
      <c r="BS13131" s="7"/>
      <c r="BT13131" s="7"/>
      <c r="BU13131" s="7"/>
      <c r="BV13131" s="7"/>
      <c r="BW13131" s="7"/>
    </row>
    <row r="13132" spans="43:75" x14ac:dyDescent="0.2">
      <c r="AQ13132" s="7"/>
      <c r="AR13132" s="7"/>
      <c r="AS13132" s="7"/>
      <c r="AT13132" s="7"/>
      <c r="AU13132" s="7"/>
      <c r="AV13132" s="234"/>
      <c r="AX13132" s="7"/>
      <c r="AY13132" s="7"/>
      <c r="AZ13132" s="7"/>
      <c r="BA13132" s="7"/>
      <c r="BB13132" s="7"/>
      <c r="BC13132" s="7"/>
      <c r="BD13132" s="7"/>
      <c r="BG13132" s="7"/>
      <c r="BH13132" s="7"/>
      <c r="BI13132" s="7"/>
      <c r="BJ13132" s="7"/>
      <c r="BK13132" s="7"/>
      <c r="BL13132" s="7"/>
      <c r="BM13132" s="7"/>
      <c r="BP13132" s="7"/>
      <c r="BQ13132" s="7"/>
      <c r="BR13132" s="7"/>
      <c r="BS13132" s="7"/>
      <c r="BT13132" s="7"/>
      <c r="BU13132" s="7"/>
      <c r="BV13132" s="7"/>
      <c r="BW13132" s="7"/>
    </row>
    <row r="13133" spans="43:75" x14ac:dyDescent="0.2">
      <c r="AQ13133" s="7"/>
      <c r="AR13133" s="7"/>
      <c r="AS13133" s="7"/>
      <c r="AT13133" s="7"/>
      <c r="AU13133" s="7"/>
      <c r="AV13133" s="234"/>
      <c r="AX13133" s="7"/>
      <c r="AY13133" s="7"/>
      <c r="AZ13133" s="7"/>
      <c r="BA13133" s="7"/>
      <c r="BB13133" s="7"/>
      <c r="BC13133" s="7"/>
      <c r="BD13133" s="7"/>
      <c r="BG13133" s="7"/>
      <c r="BH13133" s="7"/>
      <c r="BI13133" s="7"/>
      <c r="BJ13133" s="7"/>
      <c r="BK13133" s="7"/>
      <c r="BL13133" s="7"/>
      <c r="BM13133" s="7"/>
      <c r="BP13133" s="7"/>
      <c r="BQ13133" s="7"/>
      <c r="BR13133" s="7"/>
      <c r="BS13133" s="7"/>
      <c r="BT13133" s="7"/>
      <c r="BU13133" s="7"/>
      <c r="BV13133" s="7"/>
      <c r="BW13133" s="7"/>
    </row>
    <row r="13134" spans="43:75" x14ac:dyDescent="0.2">
      <c r="AQ13134" s="7"/>
      <c r="AR13134" s="7"/>
      <c r="AS13134" s="7"/>
      <c r="AT13134" s="7"/>
      <c r="AU13134" s="7"/>
      <c r="AV13134" s="234"/>
      <c r="AX13134" s="7"/>
      <c r="AY13134" s="7"/>
      <c r="AZ13134" s="7"/>
      <c r="BA13134" s="7"/>
      <c r="BB13134" s="7"/>
      <c r="BC13134" s="7"/>
      <c r="BD13134" s="7"/>
      <c r="BG13134" s="7"/>
      <c r="BH13134" s="7"/>
      <c r="BI13134" s="7"/>
      <c r="BJ13134" s="7"/>
      <c r="BK13134" s="7"/>
      <c r="BL13134" s="7"/>
      <c r="BM13134" s="7"/>
      <c r="BP13134" s="7"/>
      <c r="BQ13134" s="7"/>
      <c r="BR13134" s="7"/>
      <c r="BS13134" s="7"/>
      <c r="BT13134" s="7"/>
      <c r="BU13134" s="7"/>
      <c r="BV13134" s="7"/>
      <c r="BW13134" s="7"/>
    </row>
    <row r="13135" spans="43:75" x14ac:dyDescent="0.2">
      <c r="AQ13135" s="7"/>
      <c r="AR13135" s="7"/>
      <c r="AS13135" s="7"/>
      <c r="AT13135" s="7"/>
      <c r="AU13135" s="7"/>
      <c r="AV13135" s="234"/>
      <c r="AX13135" s="7"/>
      <c r="AY13135" s="7"/>
      <c r="AZ13135" s="7"/>
      <c r="BA13135" s="7"/>
      <c r="BB13135" s="7"/>
      <c r="BC13135" s="7"/>
      <c r="BD13135" s="7"/>
      <c r="BG13135" s="7"/>
      <c r="BH13135" s="7"/>
      <c r="BI13135" s="7"/>
      <c r="BJ13135" s="7"/>
      <c r="BK13135" s="7"/>
      <c r="BL13135" s="7"/>
      <c r="BM13135" s="7"/>
      <c r="BP13135" s="7"/>
      <c r="BQ13135" s="7"/>
      <c r="BR13135" s="7"/>
      <c r="BS13135" s="7"/>
      <c r="BT13135" s="7"/>
      <c r="BU13135" s="7"/>
      <c r="BV13135" s="7"/>
      <c r="BW13135" s="7"/>
    </row>
    <row r="13136" spans="43:75" x14ac:dyDescent="0.2">
      <c r="AQ13136" s="7"/>
      <c r="AR13136" s="7"/>
      <c r="AS13136" s="7"/>
      <c r="AT13136" s="7"/>
      <c r="AU13136" s="7"/>
      <c r="AV13136" s="234"/>
      <c r="AX13136" s="7"/>
      <c r="AY13136" s="7"/>
      <c r="AZ13136" s="7"/>
      <c r="BA13136" s="7"/>
      <c r="BB13136" s="7"/>
      <c r="BC13136" s="7"/>
      <c r="BD13136" s="7"/>
      <c r="BG13136" s="7"/>
      <c r="BH13136" s="7"/>
      <c r="BI13136" s="7"/>
      <c r="BJ13136" s="7"/>
      <c r="BK13136" s="7"/>
      <c r="BL13136" s="7"/>
      <c r="BM13136" s="7"/>
      <c r="BP13136" s="7"/>
      <c r="BQ13136" s="7"/>
      <c r="BR13136" s="7"/>
      <c r="BS13136" s="7"/>
      <c r="BT13136" s="7"/>
      <c r="BU13136" s="7"/>
      <c r="BV13136" s="7"/>
      <c r="BW13136" s="7"/>
    </row>
    <row r="13137" spans="43:75" x14ac:dyDescent="0.2">
      <c r="AQ13137" s="7"/>
      <c r="AR13137" s="7"/>
      <c r="AS13137" s="7"/>
      <c r="AT13137" s="7"/>
      <c r="AU13137" s="7"/>
      <c r="AV13137" s="234"/>
      <c r="AX13137" s="7"/>
      <c r="AY13137" s="7"/>
      <c r="AZ13137" s="7"/>
      <c r="BA13137" s="7"/>
      <c r="BB13137" s="7"/>
      <c r="BC13137" s="7"/>
      <c r="BD13137" s="7"/>
      <c r="BG13137" s="7"/>
      <c r="BH13137" s="7"/>
      <c r="BI13137" s="7"/>
      <c r="BJ13137" s="7"/>
      <c r="BK13137" s="7"/>
      <c r="BL13137" s="7"/>
      <c r="BM13137" s="7"/>
      <c r="BP13137" s="7"/>
      <c r="BQ13137" s="7"/>
      <c r="BR13137" s="7"/>
      <c r="BS13137" s="7"/>
      <c r="BT13137" s="7"/>
      <c r="BU13137" s="7"/>
      <c r="BV13137" s="7"/>
      <c r="BW13137" s="7"/>
    </row>
    <row r="13138" spans="43:75" x14ac:dyDescent="0.2">
      <c r="AQ13138" s="7"/>
      <c r="AR13138" s="7"/>
      <c r="AS13138" s="7"/>
      <c r="AT13138" s="7"/>
      <c r="AU13138" s="7"/>
      <c r="AV13138" s="234"/>
      <c r="AX13138" s="7"/>
      <c r="AY13138" s="7"/>
      <c r="AZ13138" s="7"/>
      <c r="BA13138" s="7"/>
      <c r="BB13138" s="7"/>
      <c r="BC13138" s="7"/>
      <c r="BD13138" s="7"/>
      <c r="BG13138" s="7"/>
      <c r="BH13138" s="7"/>
      <c r="BI13138" s="7"/>
      <c r="BJ13138" s="7"/>
      <c r="BK13138" s="7"/>
      <c r="BL13138" s="7"/>
      <c r="BM13138" s="7"/>
      <c r="BP13138" s="7"/>
      <c r="BQ13138" s="7"/>
      <c r="BR13138" s="7"/>
      <c r="BS13138" s="7"/>
      <c r="BT13138" s="7"/>
      <c r="BU13138" s="7"/>
      <c r="BV13138" s="7"/>
      <c r="BW13138" s="7"/>
    </row>
    <row r="13139" spans="43:75" x14ac:dyDescent="0.2">
      <c r="AQ13139" s="7"/>
      <c r="AR13139" s="7"/>
      <c r="AS13139" s="7"/>
      <c r="AT13139" s="7"/>
      <c r="AU13139" s="7"/>
      <c r="AV13139" s="234"/>
      <c r="AX13139" s="7"/>
      <c r="AY13139" s="7"/>
      <c r="AZ13139" s="7"/>
      <c r="BA13139" s="7"/>
      <c r="BB13139" s="7"/>
      <c r="BC13139" s="7"/>
      <c r="BD13139" s="7"/>
      <c r="BG13139" s="7"/>
      <c r="BH13139" s="7"/>
      <c r="BI13139" s="7"/>
      <c r="BJ13139" s="7"/>
      <c r="BK13139" s="7"/>
      <c r="BL13139" s="7"/>
      <c r="BM13139" s="7"/>
      <c r="BP13139" s="7"/>
      <c r="BQ13139" s="7"/>
      <c r="BR13139" s="7"/>
      <c r="BS13139" s="7"/>
      <c r="BT13139" s="7"/>
      <c r="BU13139" s="7"/>
      <c r="BV13139" s="7"/>
      <c r="BW13139" s="7"/>
    </row>
    <row r="13140" spans="43:75" x14ac:dyDescent="0.2">
      <c r="AQ13140" s="7"/>
      <c r="AR13140" s="7"/>
      <c r="AS13140" s="7"/>
      <c r="AT13140" s="7"/>
      <c r="AU13140" s="7"/>
      <c r="AV13140" s="234"/>
      <c r="AX13140" s="7"/>
      <c r="AY13140" s="7"/>
      <c r="AZ13140" s="7"/>
      <c r="BA13140" s="7"/>
      <c r="BB13140" s="7"/>
      <c r="BC13140" s="7"/>
      <c r="BD13140" s="7"/>
      <c r="BG13140" s="7"/>
      <c r="BH13140" s="7"/>
      <c r="BI13140" s="7"/>
      <c r="BJ13140" s="7"/>
      <c r="BK13140" s="7"/>
      <c r="BL13140" s="7"/>
      <c r="BM13140" s="7"/>
      <c r="BP13140" s="7"/>
      <c r="BQ13140" s="7"/>
      <c r="BR13140" s="7"/>
      <c r="BS13140" s="7"/>
      <c r="BT13140" s="7"/>
      <c r="BU13140" s="7"/>
      <c r="BV13140" s="7"/>
      <c r="BW13140" s="7"/>
    </row>
    <row r="13141" spans="43:75" x14ac:dyDescent="0.2">
      <c r="AQ13141" s="7"/>
      <c r="AR13141" s="7"/>
      <c r="AS13141" s="7"/>
      <c r="AT13141" s="7"/>
      <c r="AU13141" s="7"/>
      <c r="AV13141" s="234"/>
      <c r="AX13141" s="7"/>
      <c r="AY13141" s="7"/>
      <c r="AZ13141" s="7"/>
      <c r="BA13141" s="7"/>
      <c r="BB13141" s="7"/>
      <c r="BC13141" s="7"/>
      <c r="BD13141" s="7"/>
      <c r="BG13141" s="7"/>
      <c r="BH13141" s="7"/>
      <c r="BI13141" s="7"/>
      <c r="BJ13141" s="7"/>
      <c r="BK13141" s="7"/>
      <c r="BL13141" s="7"/>
      <c r="BM13141" s="7"/>
      <c r="BP13141" s="7"/>
      <c r="BQ13141" s="7"/>
      <c r="BR13141" s="7"/>
      <c r="BS13141" s="7"/>
      <c r="BT13141" s="7"/>
      <c r="BU13141" s="7"/>
      <c r="BV13141" s="7"/>
      <c r="BW13141" s="7"/>
    </row>
    <row r="13142" spans="43:75" x14ac:dyDescent="0.2">
      <c r="AQ13142" s="7"/>
      <c r="AR13142" s="7"/>
      <c r="AS13142" s="7"/>
      <c r="AT13142" s="7"/>
      <c r="AU13142" s="7"/>
      <c r="AV13142" s="234"/>
      <c r="AX13142" s="7"/>
      <c r="AY13142" s="7"/>
      <c r="AZ13142" s="7"/>
      <c r="BA13142" s="7"/>
      <c r="BB13142" s="7"/>
      <c r="BC13142" s="7"/>
      <c r="BD13142" s="7"/>
      <c r="BG13142" s="7"/>
      <c r="BH13142" s="7"/>
      <c r="BI13142" s="7"/>
      <c r="BJ13142" s="7"/>
      <c r="BK13142" s="7"/>
      <c r="BL13142" s="7"/>
      <c r="BM13142" s="7"/>
      <c r="BP13142" s="7"/>
      <c r="BQ13142" s="7"/>
      <c r="BR13142" s="7"/>
      <c r="BS13142" s="7"/>
      <c r="BT13142" s="7"/>
      <c r="BU13142" s="7"/>
      <c r="BV13142" s="7"/>
      <c r="BW13142" s="7"/>
    </row>
    <row r="13143" spans="43:75" x14ac:dyDescent="0.2">
      <c r="AQ13143" s="7"/>
      <c r="AR13143" s="7"/>
      <c r="AS13143" s="7"/>
      <c r="AT13143" s="7"/>
      <c r="AU13143" s="7"/>
      <c r="AV13143" s="234"/>
      <c r="AX13143" s="7"/>
      <c r="AY13143" s="7"/>
      <c r="AZ13143" s="7"/>
      <c r="BA13143" s="7"/>
      <c r="BB13143" s="7"/>
      <c r="BC13143" s="7"/>
      <c r="BD13143" s="7"/>
      <c r="BG13143" s="7"/>
      <c r="BH13143" s="7"/>
      <c r="BI13143" s="7"/>
      <c r="BJ13143" s="7"/>
      <c r="BK13143" s="7"/>
      <c r="BL13143" s="7"/>
      <c r="BM13143" s="7"/>
      <c r="BP13143" s="7"/>
      <c r="BQ13143" s="7"/>
      <c r="BR13143" s="7"/>
      <c r="BS13143" s="7"/>
      <c r="BT13143" s="7"/>
      <c r="BU13143" s="7"/>
      <c r="BV13143" s="7"/>
      <c r="BW13143" s="7"/>
    </row>
    <row r="13144" spans="43:75" x14ac:dyDescent="0.2">
      <c r="AQ13144" s="7"/>
      <c r="AR13144" s="7"/>
      <c r="AS13144" s="7"/>
      <c r="AT13144" s="7"/>
      <c r="AU13144" s="7"/>
      <c r="AV13144" s="234"/>
      <c r="AX13144" s="7"/>
      <c r="AY13144" s="7"/>
      <c r="AZ13144" s="7"/>
      <c r="BA13144" s="7"/>
      <c r="BB13144" s="7"/>
      <c r="BC13144" s="7"/>
      <c r="BD13144" s="7"/>
      <c r="BG13144" s="7"/>
      <c r="BH13144" s="7"/>
      <c r="BI13144" s="7"/>
      <c r="BJ13144" s="7"/>
      <c r="BK13144" s="7"/>
      <c r="BL13144" s="7"/>
      <c r="BM13144" s="7"/>
      <c r="BP13144" s="7"/>
      <c r="BQ13144" s="7"/>
      <c r="BR13144" s="7"/>
      <c r="BS13144" s="7"/>
      <c r="BT13144" s="7"/>
      <c r="BU13144" s="7"/>
      <c r="BV13144" s="7"/>
      <c r="BW13144" s="7"/>
    </row>
    <row r="13145" spans="43:75" x14ac:dyDescent="0.2">
      <c r="AQ13145" s="7"/>
      <c r="AR13145" s="7"/>
      <c r="AS13145" s="7"/>
      <c r="AT13145" s="7"/>
      <c r="AU13145" s="7"/>
      <c r="AV13145" s="234"/>
      <c r="AX13145" s="7"/>
      <c r="AY13145" s="7"/>
      <c r="AZ13145" s="7"/>
      <c r="BA13145" s="7"/>
      <c r="BB13145" s="7"/>
      <c r="BC13145" s="7"/>
      <c r="BD13145" s="7"/>
      <c r="BG13145" s="7"/>
      <c r="BH13145" s="7"/>
      <c r="BI13145" s="7"/>
      <c r="BJ13145" s="7"/>
      <c r="BK13145" s="7"/>
      <c r="BL13145" s="7"/>
      <c r="BM13145" s="7"/>
      <c r="BP13145" s="7"/>
      <c r="BQ13145" s="7"/>
      <c r="BR13145" s="7"/>
      <c r="BS13145" s="7"/>
      <c r="BT13145" s="7"/>
      <c r="BU13145" s="7"/>
      <c r="BV13145" s="7"/>
      <c r="BW13145" s="7"/>
    </row>
    <row r="13146" spans="43:75" x14ac:dyDescent="0.2">
      <c r="AQ13146" s="7"/>
      <c r="AR13146" s="7"/>
      <c r="AS13146" s="7"/>
      <c r="AT13146" s="7"/>
      <c r="AU13146" s="7"/>
      <c r="AV13146" s="234"/>
      <c r="AX13146" s="7"/>
      <c r="AY13146" s="7"/>
      <c r="AZ13146" s="7"/>
      <c r="BA13146" s="7"/>
      <c r="BB13146" s="7"/>
      <c r="BC13146" s="7"/>
      <c r="BD13146" s="7"/>
      <c r="BG13146" s="7"/>
      <c r="BH13146" s="7"/>
      <c r="BI13146" s="7"/>
      <c r="BJ13146" s="7"/>
      <c r="BK13146" s="7"/>
      <c r="BL13146" s="7"/>
      <c r="BM13146" s="7"/>
      <c r="BP13146" s="7"/>
      <c r="BQ13146" s="7"/>
      <c r="BR13146" s="7"/>
      <c r="BS13146" s="7"/>
      <c r="BT13146" s="7"/>
      <c r="BU13146" s="7"/>
      <c r="BV13146" s="7"/>
      <c r="BW13146" s="7"/>
    </row>
    <row r="13147" spans="43:75" x14ac:dyDescent="0.2">
      <c r="AQ13147" s="7"/>
      <c r="AR13147" s="7"/>
      <c r="AS13147" s="7"/>
      <c r="AT13147" s="7"/>
      <c r="AU13147" s="7"/>
      <c r="AV13147" s="234"/>
      <c r="AX13147" s="7"/>
      <c r="AY13147" s="7"/>
      <c r="AZ13147" s="7"/>
      <c r="BA13147" s="7"/>
      <c r="BB13147" s="7"/>
      <c r="BC13147" s="7"/>
      <c r="BD13147" s="7"/>
      <c r="BG13147" s="7"/>
      <c r="BH13147" s="7"/>
      <c r="BI13147" s="7"/>
      <c r="BJ13147" s="7"/>
      <c r="BK13147" s="7"/>
      <c r="BL13147" s="7"/>
      <c r="BM13147" s="7"/>
      <c r="BP13147" s="7"/>
      <c r="BQ13147" s="7"/>
      <c r="BR13147" s="7"/>
      <c r="BS13147" s="7"/>
      <c r="BT13147" s="7"/>
      <c r="BU13147" s="7"/>
      <c r="BV13147" s="7"/>
      <c r="BW13147" s="7"/>
    </row>
    <row r="13148" spans="43:75" x14ac:dyDescent="0.2">
      <c r="AQ13148" s="7"/>
      <c r="AR13148" s="7"/>
      <c r="AS13148" s="7"/>
      <c r="AT13148" s="7"/>
      <c r="AU13148" s="7"/>
      <c r="AV13148" s="234"/>
      <c r="AX13148" s="7"/>
      <c r="AY13148" s="7"/>
      <c r="AZ13148" s="7"/>
      <c r="BA13148" s="7"/>
      <c r="BB13148" s="7"/>
      <c r="BC13148" s="7"/>
      <c r="BD13148" s="7"/>
      <c r="BG13148" s="7"/>
      <c r="BH13148" s="7"/>
      <c r="BI13148" s="7"/>
      <c r="BJ13148" s="7"/>
      <c r="BK13148" s="7"/>
      <c r="BL13148" s="7"/>
      <c r="BM13148" s="7"/>
      <c r="BP13148" s="7"/>
      <c r="BQ13148" s="7"/>
      <c r="BR13148" s="7"/>
      <c r="BS13148" s="7"/>
      <c r="BT13148" s="7"/>
      <c r="BU13148" s="7"/>
      <c r="BV13148" s="7"/>
      <c r="BW13148" s="7"/>
    </row>
    <row r="13149" spans="43:75" x14ac:dyDescent="0.2">
      <c r="AQ13149" s="7"/>
      <c r="AR13149" s="7"/>
      <c r="AS13149" s="7"/>
      <c r="AT13149" s="7"/>
      <c r="AU13149" s="7"/>
      <c r="AV13149" s="234"/>
      <c r="AX13149" s="7"/>
      <c r="AY13149" s="7"/>
      <c r="AZ13149" s="7"/>
      <c r="BA13149" s="7"/>
      <c r="BB13149" s="7"/>
      <c r="BC13149" s="7"/>
      <c r="BD13149" s="7"/>
      <c r="BG13149" s="7"/>
      <c r="BH13149" s="7"/>
      <c r="BI13149" s="7"/>
      <c r="BJ13149" s="7"/>
      <c r="BK13149" s="7"/>
      <c r="BL13149" s="7"/>
      <c r="BM13149" s="7"/>
      <c r="BP13149" s="7"/>
      <c r="BQ13149" s="7"/>
      <c r="BR13149" s="7"/>
      <c r="BS13149" s="7"/>
      <c r="BT13149" s="7"/>
      <c r="BU13149" s="7"/>
      <c r="BV13149" s="7"/>
      <c r="BW13149" s="7"/>
    </row>
    <row r="13150" spans="43:75" x14ac:dyDescent="0.2">
      <c r="AQ13150" s="7"/>
      <c r="AR13150" s="7"/>
      <c r="AS13150" s="7"/>
      <c r="AT13150" s="7"/>
      <c r="AU13150" s="7"/>
      <c r="AV13150" s="234"/>
      <c r="AX13150" s="7"/>
      <c r="AY13150" s="7"/>
      <c r="AZ13150" s="7"/>
      <c r="BA13150" s="7"/>
      <c r="BB13150" s="7"/>
      <c r="BC13150" s="7"/>
      <c r="BD13150" s="7"/>
      <c r="BG13150" s="7"/>
      <c r="BH13150" s="7"/>
      <c r="BI13150" s="7"/>
      <c r="BJ13150" s="7"/>
      <c r="BK13150" s="7"/>
      <c r="BL13150" s="7"/>
      <c r="BM13150" s="7"/>
      <c r="BP13150" s="7"/>
      <c r="BQ13150" s="7"/>
      <c r="BR13150" s="7"/>
      <c r="BS13150" s="7"/>
      <c r="BT13150" s="7"/>
      <c r="BU13150" s="7"/>
      <c r="BV13150" s="7"/>
      <c r="BW13150" s="7"/>
    </row>
    <row r="13151" spans="43:75" x14ac:dyDescent="0.2">
      <c r="AQ13151" s="7"/>
      <c r="AR13151" s="7"/>
      <c r="AS13151" s="7"/>
      <c r="AT13151" s="7"/>
      <c r="AU13151" s="7"/>
      <c r="AV13151" s="234"/>
      <c r="AX13151" s="7"/>
      <c r="AY13151" s="7"/>
      <c r="AZ13151" s="7"/>
      <c r="BA13151" s="7"/>
      <c r="BB13151" s="7"/>
      <c r="BC13151" s="7"/>
      <c r="BD13151" s="7"/>
      <c r="BG13151" s="7"/>
      <c r="BH13151" s="7"/>
      <c r="BI13151" s="7"/>
      <c r="BJ13151" s="7"/>
      <c r="BK13151" s="7"/>
      <c r="BL13151" s="7"/>
      <c r="BM13151" s="7"/>
      <c r="BP13151" s="7"/>
      <c r="BQ13151" s="7"/>
      <c r="BR13151" s="7"/>
      <c r="BS13151" s="7"/>
      <c r="BT13151" s="7"/>
      <c r="BU13151" s="7"/>
      <c r="BV13151" s="7"/>
      <c r="BW13151" s="7"/>
    </row>
    <row r="13152" spans="43:75" x14ac:dyDescent="0.2">
      <c r="AQ13152" s="7"/>
      <c r="AR13152" s="7"/>
      <c r="AS13152" s="7"/>
      <c r="AT13152" s="7"/>
      <c r="AU13152" s="7"/>
      <c r="AV13152" s="234"/>
      <c r="AX13152" s="7"/>
      <c r="AY13152" s="7"/>
      <c r="AZ13152" s="7"/>
      <c r="BA13152" s="7"/>
      <c r="BB13152" s="7"/>
      <c r="BC13152" s="7"/>
      <c r="BD13152" s="7"/>
      <c r="BG13152" s="7"/>
      <c r="BH13152" s="7"/>
      <c r="BI13152" s="7"/>
      <c r="BJ13152" s="7"/>
      <c r="BK13152" s="7"/>
      <c r="BL13152" s="7"/>
      <c r="BM13152" s="7"/>
      <c r="BP13152" s="7"/>
      <c r="BQ13152" s="7"/>
      <c r="BR13152" s="7"/>
      <c r="BS13152" s="7"/>
      <c r="BT13152" s="7"/>
      <c r="BU13152" s="7"/>
      <c r="BV13152" s="7"/>
      <c r="BW13152" s="7"/>
    </row>
    <row r="13153" spans="43:75" x14ac:dyDescent="0.2">
      <c r="AQ13153" s="7"/>
      <c r="AR13153" s="7"/>
      <c r="AS13153" s="7"/>
      <c r="AT13153" s="7"/>
      <c r="AU13153" s="7"/>
      <c r="AV13153" s="234"/>
      <c r="AX13153" s="7"/>
      <c r="AY13153" s="7"/>
      <c r="AZ13153" s="7"/>
      <c r="BA13153" s="7"/>
      <c r="BB13153" s="7"/>
      <c r="BC13153" s="7"/>
      <c r="BD13153" s="7"/>
      <c r="BG13153" s="7"/>
      <c r="BH13153" s="7"/>
      <c r="BI13153" s="7"/>
      <c r="BJ13153" s="7"/>
      <c r="BK13153" s="7"/>
      <c r="BL13153" s="7"/>
      <c r="BM13153" s="7"/>
      <c r="BP13153" s="7"/>
      <c r="BQ13153" s="7"/>
      <c r="BR13153" s="7"/>
      <c r="BS13153" s="7"/>
      <c r="BT13153" s="7"/>
      <c r="BU13153" s="7"/>
      <c r="BV13153" s="7"/>
      <c r="BW13153" s="7"/>
    </row>
    <row r="13154" spans="43:75" x14ac:dyDescent="0.2">
      <c r="AQ13154" s="7"/>
      <c r="AR13154" s="7"/>
      <c r="AS13154" s="7"/>
      <c r="AT13154" s="7"/>
      <c r="AU13154" s="7"/>
      <c r="AV13154" s="234"/>
      <c r="AX13154" s="7"/>
      <c r="AY13154" s="7"/>
      <c r="AZ13154" s="7"/>
      <c r="BA13154" s="7"/>
      <c r="BB13154" s="7"/>
      <c r="BC13154" s="7"/>
      <c r="BD13154" s="7"/>
      <c r="BG13154" s="7"/>
      <c r="BH13154" s="7"/>
      <c r="BI13154" s="7"/>
      <c r="BJ13154" s="7"/>
      <c r="BK13154" s="7"/>
      <c r="BL13154" s="7"/>
      <c r="BM13154" s="7"/>
      <c r="BP13154" s="7"/>
      <c r="BQ13154" s="7"/>
      <c r="BR13154" s="7"/>
      <c r="BS13154" s="7"/>
      <c r="BT13154" s="7"/>
      <c r="BU13154" s="7"/>
      <c r="BV13154" s="7"/>
      <c r="BW13154" s="7"/>
    </row>
    <row r="13155" spans="43:75" x14ac:dyDescent="0.2">
      <c r="AQ13155" s="7"/>
      <c r="AR13155" s="7"/>
      <c r="AS13155" s="7"/>
      <c r="AT13155" s="7"/>
      <c r="AU13155" s="7"/>
      <c r="AV13155" s="234"/>
      <c r="AX13155" s="7"/>
      <c r="AY13155" s="7"/>
      <c r="AZ13155" s="7"/>
      <c r="BA13155" s="7"/>
      <c r="BB13155" s="7"/>
      <c r="BC13155" s="7"/>
      <c r="BD13155" s="7"/>
      <c r="BG13155" s="7"/>
      <c r="BH13155" s="7"/>
      <c r="BI13155" s="7"/>
      <c r="BJ13155" s="7"/>
      <c r="BK13155" s="7"/>
      <c r="BL13155" s="7"/>
      <c r="BM13155" s="7"/>
      <c r="BP13155" s="7"/>
      <c r="BQ13155" s="7"/>
      <c r="BR13155" s="7"/>
      <c r="BS13155" s="7"/>
      <c r="BT13155" s="7"/>
      <c r="BU13155" s="7"/>
      <c r="BV13155" s="7"/>
      <c r="BW13155" s="7"/>
    </row>
    <row r="13156" spans="43:75" x14ac:dyDescent="0.2">
      <c r="AQ13156" s="7"/>
      <c r="AR13156" s="7"/>
      <c r="AS13156" s="7"/>
      <c r="AT13156" s="7"/>
      <c r="AU13156" s="7"/>
      <c r="AV13156" s="234"/>
      <c r="AX13156" s="7"/>
      <c r="AY13156" s="7"/>
      <c r="AZ13156" s="7"/>
      <c r="BA13156" s="7"/>
      <c r="BB13156" s="7"/>
      <c r="BC13156" s="7"/>
      <c r="BD13156" s="7"/>
      <c r="BG13156" s="7"/>
      <c r="BH13156" s="7"/>
      <c r="BI13156" s="7"/>
      <c r="BJ13156" s="7"/>
      <c r="BK13156" s="7"/>
      <c r="BL13156" s="7"/>
      <c r="BM13156" s="7"/>
      <c r="BP13156" s="7"/>
      <c r="BQ13156" s="7"/>
      <c r="BR13156" s="7"/>
      <c r="BS13156" s="7"/>
      <c r="BT13156" s="7"/>
      <c r="BU13156" s="7"/>
      <c r="BV13156" s="7"/>
      <c r="BW13156" s="7"/>
    </row>
    <row r="13157" spans="43:75" x14ac:dyDescent="0.2">
      <c r="AQ13157" s="7"/>
      <c r="AR13157" s="7"/>
      <c r="AS13157" s="7"/>
      <c r="AT13157" s="7"/>
      <c r="AU13157" s="7"/>
      <c r="AV13157" s="234"/>
      <c r="AX13157" s="7"/>
      <c r="AY13157" s="7"/>
      <c r="AZ13157" s="7"/>
      <c r="BA13157" s="7"/>
      <c r="BB13157" s="7"/>
      <c r="BC13157" s="7"/>
      <c r="BD13157" s="7"/>
      <c r="BG13157" s="7"/>
      <c r="BH13157" s="7"/>
      <c r="BI13157" s="7"/>
      <c r="BJ13157" s="7"/>
      <c r="BK13157" s="7"/>
      <c r="BL13157" s="7"/>
      <c r="BM13157" s="7"/>
      <c r="BP13157" s="7"/>
      <c r="BQ13157" s="7"/>
      <c r="BR13157" s="7"/>
      <c r="BS13157" s="7"/>
      <c r="BT13157" s="7"/>
      <c r="BU13157" s="7"/>
      <c r="BV13157" s="7"/>
      <c r="BW13157" s="7"/>
    </row>
    <row r="13158" spans="43:75" x14ac:dyDescent="0.2">
      <c r="AQ13158" s="7"/>
      <c r="AR13158" s="7"/>
      <c r="AS13158" s="7"/>
      <c r="AT13158" s="7"/>
      <c r="AU13158" s="7"/>
      <c r="AV13158" s="234"/>
      <c r="AX13158" s="7"/>
      <c r="AY13158" s="7"/>
      <c r="AZ13158" s="7"/>
      <c r="BA13158" s="7"/>
      <c r="BB13158" s="7"/>
      <c r="BC13158" s="7"/>
      <c r="BD13158" s="7"/>
      <c r="BG13158" s="7"/>
      <c r="BH13158" s="7"/>
      <c r="BI13158" s="7"/>
      <c r="BJ13158" s="7"/>
      <c r="BK13158" s="7"/>
      <c r="BL13158" s="7"/>
      <c r="BM13158" s="7"/>
      <c r="BP13158" s="7"/>
      <c r="BQ13158" s="7"/>
      <c r="BR13158" s="7"/>
      <c r="BS13158" s="7"/>
      <c r="BT13158" s="7"/>
      <c r="BU13158" s="7"/>
      <c r="BV13158" s="7"/>
      <c r="BW13158" s="7"/>
    </row>
    <row r="13159" spans="43:75" x14ac:dyDescent="0.2">
      <c r="AQ13159" s="7"/>
      <c r="AR13159" s="7"/>
      <c r="AS13159" s="7"/>
      <c r="AT13159" s="7"/>
      <c r="AU13159" s="7"/>
      <c r="AV13159" s="234"/>
      <c r="AX13159" s="7"/>
      <c r="AY13159" s="7"/>
      <c r="AZ13159" s="7"/>
      <c r="BA13159" s="7"/>
      <c r="BB13159" s="7"/>
      <c r="BC13159" s="7"/>
      <c r="BD13159" s="7"/>
      <c r="BG13159" s="7"/>
      <c r="BH13159" s="7"/>
      <c r="BI13159" s="7"/>
      <c r="BJ13159" s="7"/>
      <c r="BK13159" s="7"/>
      <c r="BL13159" s="7"/>
      <c r="BM13159" s="7"/>
      <c r="BP13159" s="7"/>
      <c r="BQ13159" s="7"/>
      <c r="BR13159" s="7"/>
      <c r="BS13159" s="7"/>
      <c r="BT13159" s="7"/>
      <c r="BU13159" s="7"/>
      <c r="BV13159" s="7"/>
      <c r="BW13159" s="7"/>
    </row>
    <row r="13160" spans="43:75" x14ac:dyDescent="0.2">
      <c r="AQ13160" s="7"/>
      <c r="AR13160" s="7"/>
      <c r="AS13160" s="7"/>
      <c r="AT13160" s="7"/>
      <c r="AU13160" s="7"/>
      <c r="AV13160" s="234"/>
      <c r="AX13160" s="7"/>
      <c r="AY13160" s="7"/>
      <c r="AZ13160" s="7"/>
      <c r="BA13160" s="7"/>
      <c r="BB13160" s="7"/>
      <c r="BC13160" s="7"/>
      <c r="BD13160" s="7"/>
      <c r="BG13160" s="7"/>
      <c r="BH13160" s="7"/>
      <c r="BI13160" s="7"/>
      <c r="BJ13160" s="7"/>
      <c r="BK13160" s="7"/>
      <c r="BL13160" s="7"/>
      <c r="BM13160" s="7"/>
      <c r="BP13160" s="7"/>
      <c r="BQ13160" s="7"/>
      <c r="BR13160" s="7"/>
      <c r="BS13160" s="7"/>
      <c r="BT13160" s="7"/>
      <c r="BU13160" s="7"/>
      <c r="BV13160" s="7"/>
      <c r="BW13160" s="7"/>
    </row>
    <row r="13161" spans="43:75" x14ac:dyDescent="0.2">
      <c r="AQ13161" s="7"/>
      <c r="AR13161" s="7"/>
      <c r="AS13161" s="7"/>
      <c r="AT13161" s="7"/>
      <c r="AU13161" s="7"/>
      <c r="AV13161" s="234"/>
      <c r="AX13161" s="7"/>
      <c r="AY13161" s="7"/>
      <c r="AZ13161" s="7"/>
      <c r="BA13161" s="7"/>
      <c r="BB13161" s="7"/>
      <c r="BC13161" s="7"/>
      <c r="BD13161" s="7"/>
      <c r="BG13161" s="7"/>
      <c r="BH13161" s="7"/>
      <c r="BI13161" s="7"/>
      <c r="BJ13161" s="7"/>
      <c r="BK13161" s="7"/>
      <c r="BL13161" s="7"/>
      <c r="BM13161" s="7"/>
      <c r="BP13161" s="7"/>
      <c r="BQ13161" s="7"/>
      <c r="BR13161" s="7"/>
      <c r="BS13161" s="7"/>
      <c r="BT13161" s="7"/>
      <c r="BU13161" s="7"/>
      <c r="BV13161" s="7"/>
      <c r="BW13161" s="7"/>
    </row>
    <row r="13162" spans="43:75" x14ac:dyDescent="0.2">
      <c r="AQ13162" s="7"/>
      <c r="AR13162" s="7"/>
      <c r="AS13162" s="7"/>
      <c r="AT13162" s="7"/>
      <c r="AU13162" s="7"/>
      <c r="AV13162" s="234"/>
      <c r="AX13162" s="7"/>
      <c r="AY13162" s="7"/>
      <c r="AZ13162" s="7"/>
      <c r="BA13162" s="7"/>
      <c r="BB13162" s="7"/>
      <c r="BC13162" s="7"/>
      <c r="BD13162" s="7"/>
      <c r="BG13162" s="7"/>
      <c r="BH13162" s="7"/>
      <c r="BI13162" s="7"/>
      <c r="BJ13162" s="7"/>
      <c r="BK13162" s="7"/>
      <c r="BL13162" s="7"/>
      <c r="BM13162" s="7"/>
      <c r="BP13162" s="7"/>
      <c r="BQ13162" s="7"/>
      <c r="BR13162" s="7"/>
      <c r="BS13162" s="7"/>
      <c r="BT13162" s="7"/>
      <c r="BU13162" s="7"/>
      <c r="BV13162" s="7"/>
      <c r="BW13162" s="7"/>
    </row>
    <row r="13163" spans="43:75" x14ac:dyDescent="0.2">
      <c r="AQ13163" s="7"/>
      <c r="AR13163" s="7"/>
      <c r="AS13163" s="7"/>
      <c r="AT13163" s="7"/>
      <c r="AU13163" s="7"/>
      <c r="AV13163" s="234"/>
      <c r="AX13163" s="7"/>
      <c r="AY13163" s="7"/>
      <c r="AZ13163" s="7"/>
      <c r="BA13163" s="7"/>
      <c r="BB13163" s="7"/>
      <c r="BC13163" s="7"/>
      <c r="BD13163" s="7"/>
      <c r="BG13163" s="7"/>
      <c r="BH13163" s="7"/>
      <c r="BI13163" s="7"/>
      <c r="BJ13163" s="7"/>
      <c r="BK13163" s="7"/>
      <c r="BL13163" s="7"/>
      <c r="BM13163" s="7"/>
      <c r="BP13163" s="7"/>
      <c r="BQ13163" s="7"/>
      <c r="BR13163" s="7"/>
      <c r="BS13163" s="7"/>
      <c r="BT13163" s="7"/>
      <c r="BU13163" s="7"/>
      <c r="BV13163" s="7"/>
      <c r="BW13163" s="7"/>
    </row>
    <row r="13164" spans="43:75" x14ac:dyDescent="0.2">
      <c r="AQ13164" s="7"/>
      <c r="AR13164" s="7"/>
      <c r="AS13164" s="7"/>
      <c r="AT13164" s="7"/>
      <c r="AU13164" s="7"/>
      <c r="AV13164" s="234"/>
      <c r="AX13164" s="7"/>
      <c r="AY13164" s="7"/>
      <c r="AZ13164" s="7"/>
      <c r="BA13164" s="7"/>
      <c r="BB13164" s="7"/>
      <c r="BC13164" s="7"/>
      <c r="BD13164" s="7"/>
      <c r="BG13164" s="7"/>
      <c r="BH13164" s="7"/>
      <c r="BI13164" s="7"/>
      <c r="BJ13164" s="7"/>
      <c r="BK13164" s="7"/>
      <c r="BL13164" s="7"/>
      <c r="BM13164" s="7"/>
      <c r="BP13164" s="7"/>
      <c r="BQ13164" s="7"/>
      <c r="BR13164" s="7"/>
      <c r="BS13164" s="7"/>
      <c r="BT13164" s="7"/>
      <c r="BU13164" s="7"/>
      <c r="BV13164" s="7"/>
      <c r="BW13164" s="7"/>
    </row>
    <row r="13165" spans="43:75" x14ac:dyDescent="0.2">
      <c r="AQ13165" s="7"/>
      <c r="AR13165" s="7"/>
      <c r="AS13165" s="7"/>
      <c r="AT13165" s="7"/>
      <c r="AU13165" s="7"/>
      <c r="AV13165" s="234"/>
      <c r="AX13165" s="7"/>
      <c r="AY13165" s="7"/>
      <c r="AZ13165" s="7"/>
      <c r="BA13165" s="7"/>
      <c r="BB13165" s="7"/>
      <c r="BC13165" s="7"/>
      <c r="BD13165" s="7"/>
      <c r="BG13165" s="7"/>
      <c r="BH13165" s="7"/>
      <c r="BI13165" s="7"/>
      <c r="BJ13165" s="7"/>
      <c r="BK13165" s="7"/>
      <c r="BL13165" s="7"/>
      <c r="BM13165" s="7"/>
      <c r="BP13165" s="7"/>
      <c r="BQ13165" s="7"/>
      <c r="BR13165" s="7"/>
      <c r="BS13165" s="7"/>
      <c r="BT13165" s="7"/>
      <c r="BU13165" s="7"/>
      <c r="BV13165" s="7"/>
      <c r="BW13165" s="7"/>
    </row>
    <row r="13166" spans="43:75" x14ac:dyDescent="0.2">
      <c r="AQ13166" s="7"/>
      <c r="AR13166" s="7"/>
      <c r="AS13166" s="7"/>
      <c r="AT13166" s="7"/>
      <c r="AU13166" s="7"/>
      <c r="AV13166" s="234"/>
      <c r="AX13166" s="7"/>
      <c r="AY13166" s="7"/>
      <c r="AZ13166" s="7"/>
      <c r="BA13166" s="7"/>
      <c r="BB13166" s="7"/>
      <c r="BC13166" s="7"/>
      <c r="BD13166" s="7"/>
      <c r="BG13166" s="7"/>
      <c r="BH13166" s="7"/>
      <c r="BI13166" s="7"/>
      <c r="BJ13166" s="7"/>
      <c r="BK13166" s="7"/>
      <c r="BL13166" s="7"/>
      <c r="BM13166" s="7"/>
      <c r="BP13166" s="7"/>
      <c r="BQ13166" s="7"/>
      <c r="BR13166" s="7"/>
      <c r="BS13166" s="7"/>
      <c r="BT13166" s="7"/>
      <c r="BU13166" s="7"/>
      <c r="BV13166" s="7"/>
      <c r="BW13166" s="7"/>
    </row>
    <row r="13167" spans="43:75" x14ac:dyDescent="0.2">
      <c r="AQ13167" s="7"/>
      <c r="AR13167" s="7"/>
      <c r="AS13167" s="7"/>
      <c r="AT13167" s="7"/>
      <c r="AU13167" s="7"/>
      <c r="AV13167" s="234"/>
      <c r="AX13167" s="7"/>
      <c r="AY13167" s="7"/>
      <c r="AZ13167" s="7"/>
      <c r="BA13167" s="7"/>
      <c r="BB13167" s="7"/>
      <c r="BC13167" s="7"/>
      <c r="BD13167" s="7"/>
      <c r="BG13167" s="7"/>
      <c r="BH13167" s="7"/>
      <c r="BI13167" s="7"/>
      <c r="BJ13167" s="7"/>
      <c r="BK13167" s="7"/>
      <c r="BL13167" s="7"/>
      <c r="BM13167" s="7"/>
      <c r="BP13167" s="7"/>
      <c r="BQ13167" s="7"/>
      <c r="BR13167" s="7"/>
      <c r="BS13167" s="7"/>
      <c r="BT13167" s="7"/>
      <c r="BU13167" s="7"/>
      <c r="BV13167" s="7"/>
      <c r="BW13167" s="7"/>
    </row>
    <row r="13168" spans="43:75" x14ac:dyDescent="0.2">
      <c r="AQ13168" s="7"/>
      <c r="AR13168" s="7"/>
      <c r="AS13168" s="7"/>
      <c r="AT13168" s="7"/>
      <c r="AU13168" s="7"/>
      <c r="AV13168" s="234"/>
      <c r="AX13168" s="7"/>
      <c r="AY13168" s="7"/>
      <c r="AZ13168" s="7"/>
      <c r="BA13168" s="7"/>
      <c r="BB13168" s="7"/>
      <c r="BC13168" s="7"/>
      <c r="BD13168" s="7"/>
      <c r="BG13168" s="7"/>
      <c r="BH13168" s="7"/>
      <c r="BI13168" s="7"/>
      <c r="BJ13168" s="7"/>
      <c r="BK13168" s="7"/>
      <c r="BL13168" s="7"/>
      <c r="BM13168" s="7"/>
      <c r="BP13168" s="7"/>
      <c r="BQ13168" s="7"/>
      <c r="BR13168" s="7"/>
      <c r="BS13168" s="7"/>
      <c r="BT13168" s="7"/>
      <c r="BU13168" s="7"/>
      <c r="BV13168" s="7"/>
      <c r="BW13168" s="7"/>
    </row>
    <row r="13169" spans="43:75" x14ac:dyDescent="0.2">
      <c r="AQ13169" s="7"/>
      <c r="AR13169" s="7"/>
      <c r="AS13169" s="7"/>
      <c r="AT13169" s="7"/>
      <c r="AU13169" s="7"/>
      <c r="AV13169" s="234"/>
      <c r="AX13169" s="7"/>
      <c r="AY13169" s="7"/>
      <c r="AZ13169" s="7"/>
      <c r="BA13169" s="7"/>
      <c r="BB13169" s="7"/>
      <c r="BC13169" s="7"/>
      <c r="BD13169" s="7"/>
      <c r="BG13169" s="7"/>
      <c r="BH13169" s="7"/>
      <c r="BI13169" s="7"/>
      <c r="BJ13169" s="7"/>
      <c r="BK13169" s="7"/>
      <c r="BL13169" s="7"/>
      <c r="BM13169" s="7"/>
      <c r="BP13169" s="7"/>
      <c r="BQ13169" s="7"/>
      <c r="BR13169" s="7"/>
      <c r="BS13169" s="7"/>
      <c r="BT13169" s="7"/>
      <c r="BU13169" s="7"/>
      <c r="BV13169" s="7"/>
      <c r="BW13169" s="7"/>
    </row>
    <row r="13170" spans="43:75" x14ac:dyDescent="0.2">
      <c r="AQ13170" s="7"/>
      <c r="AR13170" s="7"/>
      <c r="AS13170" s="7"/>
      <c r="AT13170" s="7"/>
      <c r="AU13170" s="7"/>
      <c r="AV13170" s="234"/>
      <c r="AX13170" s="7"/>
      <c r="AY13170" s="7"/>
      <c r="AZ13170" s="7"/>
      <c r="BA13170" s="7"/>
      <c r="BB13170" s="7"/>
      <c r="BC13170" s="7"/>
      <c r="BD13170" s="7"/>
      <c r="BG13170" s="7"/>
      <c r="BH13170" s="7"/>
      <c r="BI13170" s="7"/>
      <c r="BJ13170" s="7"/>
      <c r="BK13170" s="7"/>
      <c r="BL13170" s="7"/>
      <c r="BM13170" s="7"/>
      <c r="BP13170" s="7"/>
      <c r="BQ13170" s="7"/>
      <c r="BR13170" s="7"/>
      <c r="BS13170" s="7"/>
      <c r="BT13170" s="7"/>
      <c r="BU13170" s="7"/>
      <c r="BV13170" s="7"/>
      <c r="BW13170" s="7"/>
    </row>
    <row r="13171" spans="43:75" x14ac:dyDescent="0.2">
      <c r="AQ13171" s="7"/>
      <c r="AR13171" s="7"/>
      <c r="AS13171" s="7"/>
      <c r="AT13171" s="7"/>
      <c r="AU13171" s="7"/>
      <c r="AV13171" s="234"/>
      <c r="AX13171" s="7"/>
      <c r="AY13171" s="7"/>
      <c r="AZ13171" s="7"/>
      <c r="BA13171" s="7"/>
      <c r="BB13171" s="7"/>
      <c r="BC13171" s="7"/>
      <c r="BD13171" s="7"/>
      <c r="BG13171" s="7"/>
      <c r="BH13171" s="7"/>
      <c r="BI13171" s="7"/>
      <c r="BJ13171" s="7"/>
      <c r="BK13171" s="7"/>
      <c r="BL13171" s="7"/>
      <c r="BM13171" s="7"/>
      <c r="BP13171" s="7"/>
      <c r="BQ13171" s="7"/>
      <c r="BR13171" s="7"/>
      <c r="BS13171" s="7"/>
      <c r="BT13171" s="7"/>
      <c r="BU13171" s="7"/>
      <c r="BV13171" s="7"/>
      <c r="BW13171" s="7"/>
    </row>
    <row r="13172" spans="43:75" x14ac:dyDescent="0.2">
      <c r="AQ13172" s="7"/>
      <c r="AR13172" s="7"/>
      <c r="AS13172" s="7"/>
      <c r="AT13172" s="7"/>
      <c r="AU13172" s="7"/>
      <c r="AV13172" s="234"/>
      <c r="AX13172" s="7"/>
      <c r="AY13172" s="7"/>
      <c r="AZ13172" s="7"/>
      <c r="BA13172" s="7"/>
      <c r="BB13172" s="7"/>
      <c r="BC13172" s="7"/>
      <c r="BD13172" s="7"/>
      <c r="BG13172" s="7"/>
      <c r="BH13172" s="7"/>
      <c r="BI13172" s="7"/>
      <c r="BJ13172" s="7"/>
      <c r="BK13172" s="7"/>
      <c r="BL13172" s="7"/>
      <c r="BM13172" s="7"/>
      <c r="BP13172" s="7"/>
      <c r="BQ13172" s="7"/>
      <c r="BR13172" s="7"/>
      <c r="BS13172" s="7"/>
      <c r="BT13172" s="7"/>
      <c r="BU13172" s="7"/>
      <c r="BV13172" s="7"/>
      <c r="BW13172" s="7"/>
    </row>
    <row r="13173" spans="43:75" x14ac:dyDescent="0.2">
      <c r="AQ13173" s="7"/>
      <c r="AR13173" s="7"/>
      <c r="AS13173" s="7"/>
      <c r="AT13173" s="7"/>
      <c r="AU13173" s="7"/>
      <c r="AV13173" s="234"/>
      <c r="AX13173" s="7"/>
      <c r="AY13173" s="7"/>
      <c r="AZ13173" s="7"/>
      <c r="BA13173" s="7"/>
      <c r="BB13173" s="7"/>
      <c r="BC13173" s="7"/>
      <c r="BD13173" s="7"/>
      <c r="BG13173" s="7"/>
      <c r="BH13173" s="7"/>
      <c r="BI13173" s="7"/>
      <c r="BJ13173" s="7"/>
      <c r="BK13173" s="7"/>
      <c r="BL13173" s="7"/>
      <c r="BM13173" s="7"/>
      <c r="BP13173" s="7"/>
      <c r="BQ13173" s="7"/>
      <c r="BR13173" s="7"/>
      <c r="BS13173" s="7"/>
      <c r="BT13173" s="7"/>
      <c r="BU13173" s="7"/>
      <c r="BV13173" s="7"/>
      <c r="BW13173" s="7"/>
    </row>
    <row r="13174" spans="43:75" x14ac:dyDescent="0.2">
      <c r="AQ13174" s="7"/>
      <c r="AR13174" s="7"/>
      <c r="AS13174" s="7"/>
      <c r="AT13174" s="7"/>
      <c r="AU13174" s="7"/>
      <c r="AV13174" s="234"/>
      <c r="AX13174" s="7"/>
      <c r="AY13174" s="7"/>
      <c r="AZ13174" s="7"/>
      <c r="BA13174" s="7"/>
      <c r="BB13174" s="7"/>
      <c r="BC13174" s="7"/>
      <c r="BD13174" s="7"/>
      <c r="BG13174" s="7"/>
      <c r="BH13174" s="7"/>
      <c r="BI13174" s="7"/>
      <c r="BJ13174" s="7"/>
      <c r="BK13174" s="7"/>
      <c r="BL13174" s="7"/>
      <c r="BM13174" s="7"/>
      <c r="BP13174" s="7"/>
      <c r="BQ13174" s="7"/>
      <c r="BR13174" s="7"/>
      <c r="BS13174" s="7"/>
      <c r="BT13174" s="7"/>
      <c r="BU13174" s="7"/>
      <c r="BV13174" s="7"/>
      <c r="BW13174" s="7"/>
    </row>
    <row r="13175" spans="43:75" x14ac:dyDescent="0.2">
      <c r="AQ13175" s="7"/>
      <c r="AR13175" s="7"/>
      <c r="AS13175" s="7"/>
      <c r="AT13175" s="7"/>
      <c r="AU13175" s="7"/>
      <c r="AV13175" s="234"/>
      <c r="AX13175" s="7"/>
      <c r="AY13175" s="7"/>
      <c r="AZ13175" s="7"/>
      <c r="BA13175" s="7"/>
      <c r="BB13175" s="7"/>
      <c r="BC13175" s="7"/>
      <c r="BD13175" s="7"/>
      <c r="BG13175" s="7"/>
      <c r="BH13175" s="7"/>
      <c r="BI13175" s="7"/>
      <c r="BJ13175" s="7"/>
      <c r="BK13175" s="7"/>
      <c r="BL13175" s="7"/>
      <c r="BM13175" s="7"/>
      <c r="BP13175" s="7"/>
      <c r="BQ13175" s="7"/>
      <c r="BR13175" s="7"/>
      <c r="BS13175" s="7"/>
      <c r="BT13175" s="7"/>
      <c r="BU13175" s="7"/>
      <c r="BV13175" s="7"/>
      <c r="BW13175" s="7"/>
    </row>
    <row r="13176" spans="43:75" x14ac:dyDescent="0.2">
      <c r="AQ13176" s="7"/>
      <c r="AR13176" s="7"/>
      <c r="AS13176" s="7"/>
      <c r="AT13176" s="7"/>
      <c r="AU13176" s="7"/>
      <c r="AV13176" s="234"/>
      <c r="AX13176" s="7"/>
      <c r="AY13176" s="7"/>
      <c r="AZ13176" s="7"/>
      <c r="BA13176" s="7"/>
      <c r="BB13176" s="7"/>
      <c r="BC13176" s="7"/>
      <c r="BD13176" s="7"/>
      <c r="BG13176" s="7"/>
      <c r="BH13176" s="7"/>
      <c r="BI13176" s="7"/>
      <c r="BJ13176" s="7"/>
      <c r="BK13176" s="7"/>
      <c r="BL13176" s="7"/>
      <c r="BM13176" s="7"/>
      <c r="BP13176" s="7"/>
      <c r="BQ13176" s="7"/>
      <c r="BR13176" s="7"/>
      <c r="BS13176" s="7"/>
      <c r="BT13176" s="7"/>
      <c r="BU13176" s="7"/>
      <c r="BV13176" s="7"/>
      <c r="BW13176" s="7"/>
    </row>
    <row r="13177" spans="43:75" x14ac:dyDescent="0.2">
      <c r="AQ13177" s="7"/>
      <c r="AR13177" s="7"/>
      <c r="AS13177" s="7"/>
      <c r="AT13177" s="7"/>
      <c r="AU13177" s="7"/>
      <c r="AV13177" s="234"/>
      <c r="AX13177" s="7"/>
      <c r="AY13177" s="7"/>
      <c r="AZ13177" s="7"/>
      <c r="BA13177" s="7"/>
      <c r="BB13177" s="7"/>
      <c r="BC13177" s="7"/>
      <c r="BD13177" s="7"/>
      <c r="BG13177" s="7"/>
      <c r="BH13177" s="7"/>
      <c r="BI13177" s="7"/>
      <c r="BJ13177" s="7"/>
      <c r="BK13177" s="7"/>
      <c r="BL13177" s="7"/>
      <c r="BM13177" s="7"/>
      <c r="BP13177" s="7"/>
      <c r="BQ13177" s="7"/>
      <c r="BR13177" s="7"/>
      <c r="BS13177" s="7"/>
      <c r="BT13177" s="7"/>
      <c r="BU13177" s="7"/>
      <c r="BV13177" s="7"/>
      <c r="BW13177" s="7"/>
    </row>
    <row r="13178" spans="43:75" x14ac:dyDescent="0.2">
      <c r="AQ13178" s="7"/>
      <c r="AR13178" s="7"/>
      <c r="AS13178" s="7"/>
      <c r="AT13178" s="7"/>
      <c r="AU13178" s="7"/>
      <c r="AV13178" s="234"/>
      <c r="AX13178" s="7"/>
      <c r="AY13178" s="7"/>
      <c r="AZ13178" s="7"/>
      <c r="BA13178" s="7"/>
      <c r="BB13178" s="7"/>
      <c r="BC13178" s="7"/>
      <c r="BD13178" s="7"/>
      <c r="BG13178" s="7"/>
      <c r="BH13178" s="7"/>
      <c r="BI13178" s="7"/>
      <c r="BJ13178" s="7"/>
      <c r="BK13178" s="7"/>
      <c r="BL13178" s="7"/>
      <c r="BM13178" s="7"/>
      <c r="BP13178" s="7"/>
      <c r="BQ13178" s="7"/>
      <c r="BR13178" s="7"/>
      <c r="BS13178" s="7"/>
      <c r="BT13178" s="7"/>
      <c r="BU13178" s="7"/>
      <c r="BV13178" s="7"/>
      <c r="BW13178" s="7"/>
    </row>
    <row r="13179" spans="43:75" x14ac:dyDescent="0.2">
      <c r="AQ13179" s="7"/>
      <c r="AR13179" s="7"/>
      <c r="AS13179" s="7"/>
      <c r="AT13179" s="7"/>
      <c r="AU13179" s="7"/>
      <c r="AV13179" s="234"/>
      <c r="AX13179" s="7"/>
      <c r="AY13179" s="7"/>
      <c r="AZ13179" s="7"/>
      <c r="BA13179" s="7"/>
      <c r="BB13179" s="7"/>
      <c r="BC13179" s="7"/>
      <c r="BD13179" s="7"/>
      <c r="BG13179" s="7"/>
      <c r="BH13179" s="7"/>
      <c r="BI13179" s="7"/>
      <c r="BJ13179" s="7"/>
      <c r="BK13179" s="7"/>
      <c r="BL13179" s="7"/>
      <c r="BM13179" s="7"/>
      <c r="BP13179" s="7"/>
      <c r="BQ13179" s="7"/>
      <c r="BR13179" s="7"/>
      <c r="BS13179" s="7"/>
      <c r="BT13179" s="7"/>
      <c r="BU13179" s="7"/>
      <c r="BV13179" s="7"/>
      <c r="BW13179" s="7"/>
    </row>
    <row r="13180" spans="43:75" x14ac:dyDescent="0.2">
      <c r="AQ13180" s="7"/>
      <c r="AR13180" s="7"/>
      <c r="AS13180" s="7"/>
      <c r="AT13180" s="7"/>
      <c r="AU13180" s="7"/>
      <c r="AV13180" s="234"/>
      <c r="AX13180" s="7"/>
      <c r="AY13180" s="7"/>
      <c r="AZ13180" s="7"/>
      <c r="BA13180" s="7"/>
      <c r="BB13180" s="7"/>
      <c r="BC13180" s="7"/>
      <c r="BD13180" s="7"/>
      <c r="BG13180" s="7"/>
      <c r="BH13180" s="7"/>
      <c r="BI13180" s="7"/>
      <c r="BJ13180" s="7"/>
      <c r="BK13180" s="7"/>
      <c r="BL13180" s="7"/>
      <c r="BM13180" s="7"/>
      <c r="BP13180" s="7"/>
      <c r="BQ13180" s="7"/>
      <c r="BR13180" s="7"/>
      <c r="BS13180" s="7"/>
      <c r="BT13180" s="7"/>
      <c r="BU13180" s="7"/>
      <c r="BV13180" s="7"/>
      <c r="BW13180" s="7"/>
    </row>
    <row r="13181" spans="43:75" x14ac:dyDescent="0.2">
      <c r="AQ13181" s="7"/>
      <c r="AR13181" s="7"/>
      <c r="AS13181" s="7"/>
      <c r="AT13181" s="7"/>
      <c r="AU13181" s="7"/>
      <c r="AV13181" s="234"/>
      <c r="AX13181" s="7"/>
      <c r="AY13181" s="7"/>
      <c r="AZ13181" s="7"/>
      <c r="BA13181" s="7"/>
      <c r="BB13181" s="7"/>
      <c r="BC13181" s="7"/>
      <c r="BD13181" s="7"/>
      <c r="BG13181" s="7"/>
      <c r="BH13181" s="7"/>
      <c r="BI13181" s="7"/>
      <c r="BJ13181" s="7"/>
      <c r="BK13181" s="7"/>
      <c r="BL13181" s="7"/>
      <c r="BM13181" s="7"/>
      <c r="BP13181" s="7"/>
      <c r="BQ13181" s="7"/>
      <c r="BR13181" s="7"/>
      <c r="BS13181" s="7"/>
      <c r="BT13181" s="7"/>
      <c r="BU13181" s="7"/>
      <c r="BV13181" s="7"/>
      <c r="BW13181" s="7"/>
    </row>
    <row r="13182" spans="43:75" x14ac:dyDescent="0.2">
      <c r="AQ13182" s="7"/>
      <c r="AR13182" s="7"/>
      <c r="AS13182" s="7"/>
      <c r="AT13182" s="7"/>
      <c r="AU13182" s="7"/>
      <c r="AV13182" s="234"/>
      <c r="AX13182" s="7"/>
      <c r="AY13182" s="7"/>
      <c r="AZ13182" s="7"/>
      <c r="BA13182" s="7"/>
      <c r="BB13182" s="7"/>
      <c r="BC13182" s="7"/>
      <c r="BD13182" s="7"/>
      <c r="BG13182" s="7"/>
      <c r="BH13182" s="7"/>
      <c r="BI13182" s="7"/>
      <c r="BJ13182" s="7"/>
      <c r="BK13182" s="7"/>
      <c r="BL13182" s="7"/>
      <c r="BM13182" s="7"/>
      <c r="BP13182" s="7"/>
      <c r="BQ13182" s="7"/>
      <c r="BR13182" s="7"/>
      <c r="BS13182" s="7"/>
      <c r="BT13182" s="7"/>
      <c r="BU13182" s="7"/>
      <c r="BV13182" s="7"/>
      <c r="BW13182" s="7"/>
    </row>
    <row r="13183" spans="43:75" x14ac:dyDescent="0.2">
      <c r="AQ13183" s="7"/>
      <c r="AR13183" s="7"/>
      <c r="AS13183" s="7"/>
      <c r="AT13183" s="7"/>
      <c r="AU13183" s="7"/>
      <c r="AV13183" s="234"/>
      <c r="AX13183" s="7"/>
      <c r="AY13183" s="7"/>
      <c r="AZ13183" s="7"/>
      <c r="BA13183" s="7"/>
      <c r="BB13183" s="7"/>
      <c r="BC13183" s="7"/>
      <c r="BD13183" s="7"/>
      <c r="BG13183" s="7"/>
      <c r="BH13183" s="7"/>
      <c r="BI13183" s="7"/>
      <c r="BJ13183" s="7"/>
      <c r="BK13183" s="7"/>
      <c r="BL13183" s="7"/>
      <c r="BM13183" s="7"/>
      <c r="BP13183" s="7"/>
      <c r="BQ13183" s="7"/>
      <c r="BR13183" s="7"/>
      <c r="BS13183" s="7"/>
      <c r="BT13183" s="7"/>
      <c r="BU13183" s="7"/>
      <c r="BV13183" s="7"/>
      <c r="BW13183" s="7"/>
    </row>
    <row r="13184" spans="43:75" x14ac:dyDescent="0.2">
      <c r="AQ13184" s="7"/>
      <c r="AR13184" s="7"/>
      <c r="AS13184" s="7"/>
      <c r="AT13184" s="7"/>
      <c r="AU13184" s="7"/>
      <c r="AV13184" s="234"/>
      <c r="AX13184" s="7"/>
      <c r="AY13184" s="7"/>
      <c r="AZ13184" s="7"/>
      <c r="BA13184" s="7"/>
      <c r="BB13184" s="7"/>
      <c r="BC13184" s="7"/>
      <c r="BD13184" s="7"/>
      <c r="BG13184" s="7"/>
      <c r="BH13184" s="7"/>
      <c r="BI13184" s="7"/>
      <c r="BJ13184" s="7"/>
      <c r="BK13184" s="7"/>
      <c r="BL13184" s="7"/>
      <c r="BM13184" s="7"/>
      <c r="BP13184" s="7"/>
      <c r="BQ13184" s="7"/>
      <c r="BR13184" s="7"/>
      <c r="BS13184" s="7"/>
      <c r="BT13184" s="7"/>
      <c r="BU13184" s="7"/>
      <c r="BV13184" s="7"/>
      <c r="BW13184" s="7"/>
    </row>
    <row r="13185" spans="43:75" x14ac:dyDescent="0.2">
      <c r="AQ13185" s="7"/>
      <c r="AR13185" s="7"/>
      <c r="AS13185" s="7"/>
      <c r="AT13185" s="7"/>
      <c r="AU13185" s="7"/>
      <c r="AV13185" s="234"/>
      <c r="AX13185" s="7"/>
      <c r="AY13185" s="7"/>
      <c r="AZ13185" s="7"/>
      <c r="BA13185" s="7"/>
      <c r="BB13185" s="7"/>
      <c r="BC13185" s="7"/>
      <c r="BD13185" s="7"/>
      <c r="BG13185" s="7"/>
      <c r="BH13185" s="7"/>
      <c r="BI13185" s="7"/>
      <c r="BJ13185" s="7"/>
      <c r="BK13185" s="7"/>
      <c r="BL13185" s="7"/>
      <c r="BM13185" s="7"/>
      <c r="BP13185" s="7"/>
      <c r="BQ13185" s="7"/>
      <c r="BR13185" s="7"/>
      <c r="BS13185" s="7"/>
      <c r="BT13185" s="7"/>
      <c r="BU13185" s="7"/>
      <c r="BV13185" s="7"/>
      <c r="BW13185" s="7"/>
    </row>
    <row r="13186" spans="43:75" x14ac:dyDescent="0.2">
      <c r="AQ13186" s="7"/>
      <c r="AR13186" s="7"/>
      <c r="AS13186" s="7"/>
      <c r="AT13186" s="7"/>
      <c r="AU13186" s="7"/>
      <c r="AV13186" s="234"/>
      <c r="AX13186" s="7"/>
      <c r="AY13186" s="7"/>
      <c r="AZ13186" s="7"/>
      <c r="BA13186" s="7"/>
      <c r="BB13186" s="7"/>
      <c r="BC13186" s="7"/>
      <c r="BD13186" s="7"/>
      <c r="BG13186" s="7"/>
      <c r="BH13186" s="7"/>
      <c r="BI13186" s="7"/>
      <c r="BJ13186" s="7"/>
      <c r="BK13186" s="7"/>
      <c r="BL13186" s="7"/>
      <c r="BM13186" s="7"/>
      <c r="BP13186" s="7"/>
      <c r="BQ13186" s="7"/>
      <c r="BR13186" s="7"/>
      <c r="BS13186" s="7"/>
      <c r="BT13186" s="7"/>
      <c r="BU13186" s="7"/>
      <c r="BV13186" s="7"/>
      <c r="BW13186" s="7"/>
    </row>
    <row r="13187" spans="43:75" x14ac:dyDescent="0.2">
      <c r="AQ13187" s="7"/>
      <c r="AR13187" s="7"/>
      <c r="AS13187" s="7"/>
      <c r="AT13187" s="7"/>
      <c r="AU13187" s="7"/>
      <c r="AV13187" s="234"/>
      <c r="AX13187" s="7"/>
      <c r="AY13187" s="7"/>
      <c r="AZ13187" s="7"/>
      <c r="BA13187" s="7"/>
      <c r="BB13187" s="7"/>
      <c r="BC13187" s="7"/>
      <c r="BD13187" s="7"/>
      <c r="BG13187" s="7"/>
      <c r="BH13187" s="7"/>
      <c r="BI13187" s="7"/>
      <c r="BJ13187" s="7"/>
      <c r="BK13187" s="7"/>
      <c r="BL13187" s="7"/>
      <c r="BM13187" s="7"/>
      <c r="BP13187" s="7"/>
      <c r="BQ13187" s="7"/>
      <c r="BR13187" s="7"/>
      <c r="BS13187" s="7"/>
      <c r="BT13187" s="7"/>
      <c r="BU13187" s="7"/>
      <c r="BV13187" s="7"/>
      <c r="BW13187" s="7"/>
    </row>
    <row r="13188" spans="43:75" x14ac:dyDescent="0.2">
      <c r="AQ13188" s="7"/>
      <c r="AR13188" s="7"/>
      <c r="AS13188" s="7"/>
      <c r="AT13188" s="7"/>
      <c r="AU13188" s="7"/>
      <c r="AV13188" s="234"/>
      <c r="AX13188" s="7"/>
      <c r="AY13188" s="7"/>
      <c r="AZ13188" s="7"/>
      <c r="BA13188" s="7"/>
      <c r="BB13188" s="7"/>
      <c r="BC13188" s="7"/>
      <c r="BD13188" s="7"/>
      <c r="BG13188" s="7"/>
      <c r="BH13188" s="7"/>
      <c r="BI13188" s="7"/>
      <c r="BJ13188" s="7"/>
      <c r="BK13188" s="7"/>
      <c r="BL13188" s="7"/>
      <c r="BM13188" s="7"/>
      <c r="BP13188" s="7"/>
      <c r="BQ13188" s="7"/>
      <c r="BR13188" s="7"/>
      <c r="BS13188" s="7"/>
      <c r="BT13188" s="7"/>
      <c r="BU13188" s="7"/>
      <c r="BV13188" s="7"/>
      <c r="BW13188" s="7"/>
    </row>
    <row r="13189" spans="43:75" x14ac:dyDescent="0.2">
      <c r="AQ13189" s="7"/>
      <c r="AR13189" s="7"/>
      <c r="AS13189" s="7"/>
      <c r="AT13189" s="7"/>
      <c r="AU13189" s="7"/>
      <c r="AV13189" s="234"/>
      <c r="AX13189" s="7"/>
      <c r="AY13189" s="7"/>
      <c r="AZ13189" s="7"/>
      <c r="BA13189" s="7"/>
      <c r="BB13189" s="7"/>
      <c r="BC13189" s="7"/>
      <c r="BD13189" s="7"/>
      <c r="BG13189" s="7"/>
      <c r="BH13189" s="7"/>
      <c r="BI13189" s="7"/>
      <c r="BJ13189" s="7"/>
      <c r="BK13189" s="7"/>
      <c r="BL13189" s="7"/>
      <c r="BM13189" s="7"/>
      <c r="BP13189" s="7"/>
      <c r="BQ13189" s="7"/>
      <c r="BR13189" s="7"/>
      <c r="BS13189" s="7"/>
      <c r="BT13189" s="7"/>
      <c r="BU13189" s="7"/>
      <c r="BV13189" s="7"/>
      <c r="BW13189" s="7"/>
    </row>
    <row r="13190" spans="43:75" x14ac:dyDescent="0.2">
      <c r="AQ13190" s="7"/>
      <c r="AR13190" s="7"/>
      <c r="AS13190" s="7"/>
      <c r="AT13190" s="7"/>
      <c r="AU13190" s="7"/>
      <c r="AV13190" s="234"/>
      <c r="AX13190" s="7"/>
      <c r="AY13190" s="7"/>
      <c r="AZ13190" s="7"/>
      <c r="BA13190" s="7"/>
      <c r="BB13190" s="7"/>
      <c r="BC13190" s="7"/>
      <c r="BD13190" s="7"/>
      <c r="BG13190" s="7"/>
      <c r="BH13190" s="7"/>
      <c r="BI13190" s="7"/>
      <c r="BJ13190" s="7"/>
      <c r="BK13190" s="7"/>
      <c r="BL13190" s="7"/>
      <c r="BM13190" s="7"/>
      <c r="BP13190" s="7"/>
      <c r="BQ13190" s="7"/>
      <c r="BR13190" s="7"/>
      <c r="BS13190" s="7"/>
      <c r="BT13190" s="7"/>
      <c r="BU13190" s="7"/>
      <c r="BV13190" s="7"/>
      <c r="BW13190" s="7"/>
    </row>
    <row r="13191" spans="43:75" x14ac:dyDescent="0.2">
      <c r="AQ13191" s="7"/>
      <c r="AR13191" s="7"/>
      <c r="AS13191" s="7"/>
      <c r="AT13191" s="7"/>
      <c r="AU13191" s="7"/>
      <c r="AV13191" s="234"/>
      <c r="AX13191" s="7"/>
      <c r="AY13191" s="7"/>
      <c r="AZ13191" s="7"/>
      <c r="BA13191" s="7"/>
      <c r="BB13191" s="7"/>
      <c r="BC13191" s="7"/>
      <c r="BD13191" s="7"/>
      <c r="BG13191" s="7"/>
      <c r="BH13191" s="7"/>
      <c r="BI13191" s="7"/>
      <c r="BJ13191" s="7"/>
      <c r="BK13191" s="7"/>
      <c r="BL13191" s="7"/>
      <c r="BM13191" s="7"/>
      <c r="BP13191" s="7"/>
      <c r="BQ13191" s="7"/>
      <c r="BR13191" s="7"/>
      <c r="BS13191" s="7"/>
      <c r="BT13191" s="7"/>
      <c r="BU13191" s="7"/>
      <c r="BV13191" s="7"/>
      <c r="BW13191" s="7"/>
    </row>
    <row r="13192" spans="43:75" x14ac:dyDescent="0.2">
      <c r="AQ13192" s="7"/>
      <c r="AR13192" s="7"/>
      <c r="AS13192" s="7"/>
      <c r="AT13192" s="7"/>
      <c r="AU13192" s="7"/>
      <c r="AV13192" s="234"/>
      <c r="AX13192" s="7"/>
      <c r="AY13192" s="7"/>
      <c r="AZ13192" s="7"/>
      <c r="BA13192" s="7"/>
      <c r="BB13192" s="7"/>
      <c r="BC13192" s="7"/>
      <c r="BD13192" s="7"/>
      <c r="BG13192" s="7"/>
      <c r="BH13192" s="7"/>
      <c r="BI13192" s="7"/>
      <c r="BJ13192" s="7"/>
      <c r="BK13192" s="7"/>
      <c r="BL13192" s="7"/>
      <c r="BM13192" s="7"/>
      <c r="BP13192" s="7"/>
      <c r="BQ13192" s="7"/>
      <c r="BR13192" s="7"/>
      <c r="BS13192" s="7"/>
      <c r="BT13192" s="7"/>
      <c r="BU13192" s="7"/>
      <c r="BV13192" s="7"/>
      <c r="BW13192" s="7"/>
    </row>
    <row r="13193" spans="43:75" x14ac:dyDescent="0.2">
      <c r="AQ13193" s="7"/>
      <c r="AR13193" s="7"/>
      <c r="AS13193" s="7"/>
      <c r="AT13193" s="7"/>
      <c r="AU13193" s="7"/>
      <c r="AV13193" s="234"/>
      <c r="AX13193" s="7"/>
      <c r="AY13193" s="7"/>
      <c r="AZ13193" s="7"/>
      <c r="BA13193" s="7"/>
      <c r="BB13193" s="7"/>
      <c r="BC13193" s="7"/>
      <c r="BD13193" s="7"/>
      <c r="BG13193" s="7"/>
      <c r="BH13193" s="7"/>
      <c r="BI13193" s="7"/>
      <c r="BJ13193" s="7"/>
      <c r="BK13193" s="7"/>
      <c r="BL13193" s="7"/>
      <c r="BM13193" s="7"/>
      <c r="BP13193" s="7"/>
      <c r="BQ13193" s="7"/>
      <c r="BR13193" s="7"/>
      <c r="BS13193" s="7"/>
      <c r="BT13193" s="7"/>
      <c r="BU13193" s="7"/>
      <c r="BV13193" s="7"/>
      <c r="BW13193" s="7"/>
    </row>
    <row r="13194" spans="43:75" x14ac:dyDescent="0.2">
      <c r="AQ13194" s="7"/>
      <c r="AR13194" s="7"/>
      <c r="AS13194" s="7"/>
      <c r="AT13194" s="7"/>
      <c r="AU13194" s="7"/>
      <c r="AV13194" s="234"/>
      <c r="AX13194" s="7"/>
      <c r="AY13194" s="7"/>
      <c r="AZ13194" s="7"/>
      <c r="BA13194" s="7"/>
      <c r="BB13194" s="7"/>
      <c r="BC13194" s="7"/>
      <c r="BD13194" s="7"/>
      <c r="BG13194" s="7"/>
      <c r="BH13194" s="7"/>
      <c r="BI13194" s="7"/>
      <c r="BJ13194" s="7"/>
      <c r="BK13194" s="7"/>
      <c r="BL13194" s="7"/>
      <c r="BM13194" s="7"/>
      <c r="BP13194" s="7"/>
      <c r="BQ13194" s="7"/>
      <c r="BR13194" s="7"/>
      <c r="BS13194" s="7"/>
      <c r="BT13194" s="7"/>
      <c r="BU13194" s="7"/>
      <c r="BV13194" s="7"/>
      <c r="BW13194" s="7"/>
    </row>
    <row r="13195" spans="43:75" x14ac:dyDescent="0.2">
      <c r="AQ13195" s="7"/>
      <c r="AR13195" s="7"/>
      <c r="AS13195" s="7"/>
      <c r="AT13195" s="7"/>
      <c r="AU13195" s="7"/>
      <c r="AV13195" s="234"/>
      <c r="AX13195" s="7"/>
      <c r="AY13195" s="7"/>
      <c r="AZ13195" s="7"/>
      <c r="BA13195" s="7"/>
      <c r="BB13195" s="7"/>
      <c r="BC13195" s="7"/>
      <c r="BD13195" s="7"/>
      <c r="BG13195" s="7"/>
      <c r="BH13195" s="7"/>
      <c r="BI13195" s="7"/>
      <c r="BJ13195" s="7"/>
      <c r="BK13195" s="7"/>
      <c r="BL13195" s="7"/>
      <c r="BM13195" s="7"/>
      <c r="BP13195" s="7"/>
      <c r="BQ13195" s="7"/>
      <c r="BR13195" s="7"/>
      <c r="BS13195" s="7"/>
      <c r="BT13195" s="7"/>
      <c r="BU13195" s="7"/>
      <c r="BV13195" s="7"/>
      <c r="BW13195" s="7"/>
    </row>
    <row r="13196" spans="43:75" x14ac:dyDescent="0.2">
      <c r="AQ13196" s="7"/>
      <c r="AR13196" s="7"/>
      <c r="AS13196" s="7"/>
      <c r="AT13196" s="7"/>
      <c r="AU13196" s="7"/>
      <c r="AV13196" s="234"/>
      <c r="AX13196" s="7"/>
      <c r="AY13196" s="7"/>
      <c r="AZ13196" s="7"/>
      <c r="BA13196" s="7"/>
      <c r="BB13196" s="7"/>
      <c r="BC13196" s="7"/>
      <c r="BD13196" s="7"/>
      <c r="BG13196" s="7"/>
      <c r="BH13196" s="7"/>
      <c r="BI13196" s="7"/>
      <c r="BJ13196" s="7"/>
      <c r="BK13196" s="7"/>
      <c r="BL13196" s="7"/>
      <c r="BM13196" s="7"/>
      <c r="BP13196" s="7"/>
      <c r="BQ13196" s="7"/>
      <c r="BR13196" s="7"/>
      <c r="BS13196" s="7"/>
      <c r="BT13196" s="7"/>
      <c r="BU13196" s="7"/>
      <c r="BV13196" s="7"/>
      <c r="BW13196" s="7"/>
    </row>
    <row r="13197" spans="43:75" x14ac:dyDescent="0.2">
      <c r="AQ13197" s="7"/>
      <c r="AR13197" s="7"/>
      <c r="AS13197" s="7"/>
      <c r="AT13197" s="7"/>
      <c r="AU13197" s="7"/>
      <c r="AV13197" s="234"/>
      <c r="AX13197" s="7"/>
      <c r="AY13197" s="7"/>
      <c r="AZ13197" s="7"/>
      <c r="BA13197" s="7"/>
      <c r="BB13197" s="7"/>
      <c r="BC13197" s="7"/>
      <c r="BD13197" s="7"/>
      <c r="BG13197" s="7"/>
      <c r="BH13197" s="7"/>
      <c r="BI13197" s="7"/>
      <c r="BJ13197" s="7"/>
      <c r="BK13197" s="7"/>
      <c r="BL13197" s="7"/>
      <c r="BM13197" s="7"/>
      <c r="BP13197" s="7"/>
      <c r="BQ13197" s="7"/>
      <c r="BR13197" s="7"/>
      <c r="BS13197" s="7"/>
      <c r="BT13197" s="7"/>
      <c r="BU13197" s="7"/>
      <c r="BV13197" s="7"/>
      <c r="BW13197" s="7"/>
    </row>
    <row r="13198" spans="43:75" x14ac:dyDescent="0.2">
      <c r="AQ13198" s="7"/>
      <c r="AR13198" s="7"/>
      <c r="AS13198" s="7"/>
      <c r="AT13198" s="7"/>
      <c r="AU13198" s="7"/>
      <c r="AV13198" s="234"/>
      <c r="AX13198" s="7"/>
      <c r="AY13198" s="7"/>
      <c r="AZ13198" s="7"/>
      <c r="BA13198" s="7"/>
      <c r="BB13198" s="7"/>
      <c r="BC13198" s="7"/>
      <c r="BD13198" s="7"/>
      <c r="BG13198" s="7"/>
      <c r="BH13198" s="7"/>
      <c r="BI13198" s="7"/>
      <c r="BJ13198" s="7"/>
      <c r="BK13198" s="7"/>
      <c r="BL13198" s="7"/>
      <c r="BM13198" s="7"/>
      <c r="BP13198" s="7"/>
      <c r="BQ13198" s="7"/>
      <c r="BR13198" s="7"/>
      <c r="BS13198" s="7"/>
      <c r="BT13198" s="7"/>
      <c r="BU13198" s="7"/>
      <c r="BV13198" s="7"/>
      <c r="BW13198" s="7"/>
    </row>
    <row r="13199" spans="43:75" x14ac:dyDescent="0.2">
      <c r="AQ13199" s="7"/>
      <c r="AR13199" s="7"/>
      <c r="AS13199" s="7"/>
      <c r="AT13199" s="7"/>
      <c r="AU13199" s="7"/>
      <c r="AV13199" s="234"/>
      <c r="AX13199" s="7"/>
      <c r="AY13199" s="7"/>
      <c r="AZ13199" s="7"/>
      <c r="BA13199" s="7"/>
      <c r="BB13199" s="7"/>
      <c r="BC13199" s="7"/>
      <c r="BD13199" s="7"/>
      <c r="BG13199" s="7"/>
      <c r="BH13199" s="7"/>
      <c r="BI13199" s="7"/>
      <c r="BJ13199" s="7"/>
      <c r="BK13199" s="7"/>
      <c r="BL13199" s="7"/>
      <c r="BM13199" s="7"/>
      <c r="BP13199" s="7"/>
      <c r="BQ13199" s="7"/>
      <c r="BR13199" s="7"/>
      <c r="BS13199" s="7"/>
      <c r="BT13199" s="7"/>
      <c r="BU13199" s="7"/>
      <c r="BV13199" s="7"/>
      <c r="BW13199" s="7"/>
    </row>
    <row r="13200" spans="43:75" x14ac:dyDescent="0.2">
      <c r="AQ13200" s="7"/>
      <c r="AR13200" s="7"/>
      <c r="AS13200" s="7"/>
      <c r="AT13200" s="7"/>
      <c r="AU13200" s="7"/>
      <c r="AV13200" s="234"/>
      <c r="AX13200" s="7"/>
      <c r="AY13200" s="7"/>
      <c r="AZ13200" s="7"/>
      <c r="BA13200" s="7"/>
      <c r="BB13200" s="7"/>
      <c r="BC13200" s="7"/>
      <c r="BD13200" s="7"/>
      <c r="BG13200" s="7"/>
      <c r="BH13200" s="7"/>
      <c r="BI13200" s="7"/>
      <c r="BJ13200" s="7"/>
      <c r="BK13200" s="7"/>
      <c r="BL13200" s="7"/>
      <c r="BM13200" s="7"/>
      <c r="BP13200" s="7"/>
      <c r="BQ13200" s="7"/>
      <c r="BR13200" s="7"/>
      <c r="BS13200" s="7"/>
      <c r="BT13200" s="7"/>
      <c r="BU13200" s="7"/>
      <c r="BV13200" s="7"/>
      <c r="BW13200" s="7"/>
    </row>
    <row r="13201" spans="43:75" x14ac:dyDescent="0.2">
      <c r="AQ13201" s="7"/>
      <c r="AR13201" s="7"/>
      <c r="AS13201" s="7"/>
      <c r="AT13201" s="7"/>
      <c r="AU13201" s="7"/>
      <c r="AV13201" s="234"/>
      <c r="AX13201" s="7"/>
      <c r="AY13201" s="7"/>
      <c r="AZ13201" s="7"/>
      <c r="BA13201" s="7"/>
      <c r="BB13201" s="7"/>
      <c r="BC13201" s="7"/>
      <c r="BD13201" s="7"/>
      <c r="BG13201" s="7"/>
      <c r="BH13201" s="7"/>
      <c r="BI13201" s="7"/>
      <c r="BJ13201" s="7"/>
      <c r="BK13201" s="7"/>
      <c r="BL13201" s="7"/>
      <c r="BM13201" s="7"/>
      <c r="BP13201" s="7"/>
      <c r="BQ13201" s="7"/>
      <c r="BR13201" s="7"/>
      <c r="BS13201" s="7"/>
      <c r="BT13201" s="7"/>
      <c r="BU13201" s="7"/>
      <c r="BV13201" s="7"/>
      <c r="BW13201" s="7"/>
    </row>
    <row r="13202" spans="43:75" x14ac:dyDescent="0.2">
      <c r="AQ13202" s="7"/>
      <c r="AR13202" s="7"/>
      <c r="AS13202" s="7"/>
      <c r="AT13202" s="7"/>
      <c r="AU13202" s="7"/>
      <c r="AV13202" s="234"/>
      <c r="AX13202" s="7"/>
      <c r="AY13202" s="7"/>
      <c r="AZ13202" s="7"/>
      <c r="BA13202" s="7"/>
      <c r="BB13202" s="7"/>
      <c r="BC13202" s="7"/>
      <c r="BD13202" s="7"/>
      <c r="BG13202" s="7"/>
      <c r="BH13202" s="7"/>
      <c r="BI13202" s="7"/>
      <c r="BJ13202" s="7"/>
      <c r="BK13202" s="7"/>
      <c r="BL13202" s="7"/>
      <c r="BM13202" s="7"/>
      <c r="BP13202" s="7"/>
      <c r="BQ13202" s="7"/>
      <c r="BR13202" s="7"/>
      <c r="BS13202" s="7"/>
      <c r="BT13202" s="7"/>
      <c r="BU13202" s="7"/>
      <c r="BV13202" s="7"/>
      <c r="BW13202" s="7"/>
    </row>
    <row r="13203" spans="43:75" x14ac:dyDescent="0.2">
      <c r="AQ13203" s="7"/>
      <c r="AR13203" s="7"/>
      <c r="AS13203" s="7"/>
      <c r="AT13203" s="7"/>
      <c r="AU13203" s="7"/>
      <c r="AV13203" s="234"/>
      <c r="AX13203" s="7"/>
      <c r="AY13203" s="7"/>
      <c r="AZ13203" s="7"/>
      <c r="BA13203" s="7"/>
      <c r="BB13203" s="7"/>
      <c r="BC13203" s="7"/>
      <c r="BD13203" s="7"/>
      <c r="BG13203" s="7"/>
      <c r="BH13203" s="7"/>
      <c r="BI13203" s="7"/>
      <c r="BJ13203" s="7"/>
      <c r="BK13203" s="7"/>
      <c r="BL13203" s="7"/>
      <c r="BM13203" s="7"/>
      <c r="BP13203" s="7"/>
      <c r="BQ13203" s="7"/>
      <c r="BR13203" s="7"/>
      <c r="BS13203" s="7"/>
      <c r="BT13203" s="7"/>
      <c r="BU13203" s="7"/>
      <c r="BV13203" s="7"/>
      <c r="BW13203" s="7"/>
    </row>
    <row r="13204" spans="43:75" x14ac:dyDescent="0.2">
      <c r="AQ13204" s="7"/>
      <c r="AR13204" s="7"/>
      <c r="AS13204" s="7"/>
      <c r="AT13204" s="7"/>
      <c r="AU13204" s="7"/>
      <c r="AV13204" s="234"/>
      <c r="AX13204" s="7"/>
      <c r="AY13204" s="7"/>
      <c r="AZ13204" s="7"/>
      <c r="BA13204" s="7"/>
      <c r="BB13204" s="7"/>
      <c r="BC13204" s="7"/>
      <c r="BD13204" s="7"/>
      <c r="BG13204" s="7"/>
      <c r="BH13204" s="7"/>
      <c r="BI13204" s="7"/>
      <c r="BJ13204" s="7"/>
      <c r="BK13204" s="7"/>
      <c r="BL13204" s="7"/>
      <c r="BM13204" s="7"/>
      <c r="BP13204" s="7"/>
      <c r="BQ13204" s="7"/>
      <c r="BR13204" s="7"/>
      <c r="BS13204" s="7"/>
      <c r="BT13204" s="7"/>
      <c r="BU13204" s="7"/>
      <c r="BV13204" s="7"/>
      <c r="BW13204" s="7"/>
    </row>
    <row r="13205" spans="43:75" x14ac:dyDescent="0.2">
      <c r="AQ13205" s="7"/>
      <c r="AR13205" s="7"/>
      <c r="AS13205" s="7"/>
      <c r="AT13205" s="7"/>
      <c r="AU13205" s="7"/>
      <c r="AV13205" s="234"/>
      <c r="AX13205" s="7"/>
      <c r="AY13205" s="7"/>
      <c r="AZ13205" s="7"/>
      <c r="BA13205" s="7"/>
      <c r="BB13205" s="7"/>
      <c r="BC13205" s="7"/>
      <c r="BD13205" s="7"/>
      <c r="BG13205" s="7"/>
      <c r="BH13205" s="7"/>
      <c r="BI13205" s="7"/>
      <c r="BJ13205" s="7"/>
      <c r="BK13205" s="7"/>
      <c r="BL13205" s="7"/>
      <c r="BM13205" s="7"/>
      <c r="BP13205" s="7"/>
      <c r="BQ13205" s="7"/>
      <c r="BR13205" s="7"/>
      <c r="BS13205" s="7"/>
      <c r="BT13205" s="7"/>
      <c r="BU13205" s="7"/>
      <c r="BV13205" s="7"/>
      <c r="BW13205" s="7"/>
    </row>
    <row r="13206" spans="43:75" x14ac:dyDescent="0.2">
      <c r="AQ13206" s="7"/>
      <c r="AR13206" s="7"/>
      <c r="AS13206" s="7"/>
      <c r="AT13206" s="7"/>
      <c r="AU13206" s="7"/>
      <c r="AV13206" s="234"/>
      <c r="AX13206" s="7"/>
      <c r="AY13206" s="7"/>
      <c r="AZ13206" s="7"/>
      <c r="BA13206" s="7"/>
      <c r="BB13206" s="7"/>
      <c r="BC13206" s="7"/>
      <c r="BD13206" s="7"/>
      <c r="BG13206" s="7"/>
      <c r="BH13206" s="7"/>
      <c r="BI13206" s="7"/>
      <c r="BJ13206" s="7"/>
      <c r="BK13206" s="7"/>
      <c r="BL13206" s="7"/>
      <c r="BM13206" s="7"/>
      <c r="BP13206" s="7"/>
      <c r="BQ13206" s="7"/>
      <c r="BR13206" s="7"/>
      <c r="BS13206" s="7"/>
      <c r="BT13206" s="7"/>
      <c r="BU13206" s="7"/>
      <c r="BV13206" s="7"/>
      <c r="BW13206" s="7"/>
    </row>
    <row r="13207" spans="43:75" x14ac:dyDescent="0.2">
      <c r="AQ13207" s="7"/>
      <c r="AR13207" s="7"/>
      <c r="AS13207" s="7"/>
      <c r="AT13207" s="7"/>
      <c r="AU13207" s="7"/>
      <c r="AV13207" s="234"/>
      <c r="AX13207" s="7"/>
      <c r="AY13207" s="7"/>
      <c r="AZ13207" s="7"/>
      <c r="BA13207" s="7"/>
      <c r="BB13207" s="7"/>
      <c r="BC13207" s="7"/>
      <c r="BD13207" s="7"/>
      <c r="BG13207" s="7"/>
      <c r="BH13207" s="7"/>
      <c r="BI13207" s="7"/>
      <c r="BJ13207" s="7"/>
      <c r="BK13207" s="7"/>
      <c r="BL13207" s="7"/>
      <c r="BM13207" s="7"/>
      <c r="BP13207" s="7"/>
      <c r="BQ13207" s="7"/>
      <c r="BR13207" s="7"/>
      <c r="BS13207" s="7"/>
      <c r="BT13207" s="7"/>
      <c r="BU13207" s="7"/>
      <c r="BV13207" s="7"/>
      <c r="BW13207" s="7"/>
    </row>
    <row r="13208" spans="43:75" x14ac:dyDescent="0.2">
      <c r="AQ13208" s="7"/>
      <c r="AR13208" s="7"/>
      <c r="AS13208" s="7"/>
      <c r="AT13208" s="7"/>
      <c r="AU13208" s="7"/>
      <c r="AV13208" s="234"/>
      <c r="AX13208" s="7"/>
      <c r="AY13208" s="7"/>
      <c r="AZ13208" s="7"/>
      <c r="BA13208" s="7"/>
      <c r="BB13208" s="7"/>
      <c r="BC13208" s="7"/>
      <c r="BD13208" s="7"/>
      <c r="BG13208" s="7"/>
      <c r="BH13208" s="7"/>
      <c r="BI13208" s="7"/>
      <c r="BJ13208" s="7"/>
      <c r="BK13208" s="7"/>
      <c r="BL13208" s="7"/>
      <c r="BM13208" s="7"/>
      <c r="BP13208" s="7"/>
      <c r="BQ13208" s="7"/>
      <c r="BR13208" s="7"/>
      <c r="BS13208" s="7"/>
      <c r="BT13208" s="7"/>
      <c r="BU13208" s="7"/>
      <c r="BV13208" s="7"/>
      <c r="BW13208" s="7"/>
    </row>
    <row r="13209" spans="43:75" x14ac:dyDescent="0.2">
      <c r="AQ13209" s="7"/>
      <c r="AR13209" s="7"/>
      <c r="AS13209" s="7"/>
      <c r="AT13209" s="7"/>
      <c r="AU13209" s="7"/>
      <c r="AV13209" s="234"/>
      <c r="AX13209" s="7"/>
      <c r="AY13209" s="7"/>
      <c r="AZ13209" s="7"/>
      <c r="BA13209" s="7"/>
      <c r="BB13209" s="7"/>
      <c r="BC13209" s="7"/>
      <c r="BD13209" s="7"/>
      <c r="BG13209" s="7"/>
      <c r="BH13209" s="7"/>
      <c r="BI13209" s="7"/>
      <c r="BJ13209" s="7"/>
      <c r="BK13209" s="7"/>
      <c r="BL13209" s="7"/>
      <c r="BM13209" s="7"/>
      <c r="BP13209" s="7"/>
      <c r="BQ13209" s="7"/>
      <c r="BR13209" s="7"/>
      <c r="BS13209" s="7"/>
      <c r="BT13209" s="7"/>
      <c r="BU13209" s="7"/>
      <c r="BV13209" s="7"/>
      <c r="BW13209" s="7"/>
    </row>
    <row r="13210" spans="43:75" x14ac:dyDescent="0.2">
      <c r="AQ13210" s="7"/>
      <c r="AR13210" s="7"/>
      <c r="AS13210" s="7"/>
      <c r="AT13210" s="7"/>
      <c r="AU13210" s="7"/>
      <c r="AV13210" s="234"/>
      <c r="AX13210" s="7"/>
      <c r="AY13210" s="7"/>
      <c r="AZ13210" s="7"/>
      <c r="BA13210" s="7"/>
      <c r="BB13210" s="7"/>
      <c r="BC13210" s="7"/>
      <c r="BD13210" s="7"/>
      <c r="BG13210" s="7"/>
      <c r="BH13210" s="7"/>
      <c r="BI13210" s="7"/>
      <c r="BJ13210" s="7"/>
      <c r="BK13210" s="7"/>
      <c r="BL13210" s="7"/>
      <c r="BM13210" s="7"/>
      <c r="BP13210" s="7"/>
      <c r="BQ13210" s="7"/>
      <c r="BR13210" s="7"/>
      <c r="BS13210" s="7"/>
      <c r="BT13210" s="7"/>
      <c r="BU13210" s="7"/>
      <c r="BV13210" s="7"/>
      <c r="BW13210" s="7"/>
    </row>
    <row r="13211" spans="43:75" x14ac:dyDescent="0.2">
      <c r="AQ13211" s="7"/>
      <c r="AR13211" s="7"/>
      <c r="AS13211" s="7"/>
      <c r="AT13211" s="7"/>
      <c r="AU13211" s="7"/>
      <c r="AV13211" s="234"/>
      <c r="AX13211" s="7"/>
      <c r="AY13211" s="7"/>
      <c r="AZ13211" s="7"/>
      <c r="BA13211" s="7"/>
      <c r="BB13211" s="7"/>
      <c r="BC13211" s="7"/>
      <c r="BD13211" s="7"/>
      <c r="BG13211" s="7"/>
      <c r="BH13211" s="7"/>
      <c r="BI13211" s="7"/>
      <c r="BJ13211" s="7"/>
      <c r="BK13211" s="7"/>
      <c r="BL13211" s="7"/>
      <c r="BM13211" s="7"/>
      <c r="BP13211" s="7"/>
      <c r="BQ13211" s="7"/>
      <c r="BR13211" s="7"/>
      <c r="BS13211" s="7"/>
      <c r="BT13211" s="7"/>
      <c r="BU13211" s="7"/>
      <c r="BV13211" s="7"/>
      <c r="BW13211" s="7"/>
    </row>
    <row r="13212" spans="43:75" x14ac:dyDescent="0.2">
      <c r="AQ13212" s="7"/>
      <c r="AR13212" s="7"/>
      <c r="AS13212" s="7"/>
      <c r="AT13212" s="7"/>
      <c r="AU13212" s="7"/>
      <c r="AV13212" s="234"/>
      <c r="AX13212" s="7"/>
      <c r="AY13212" s="7"/>
      <c r="AZ13212" s="7"/>
      <c r="BA13212" s="7"/>
      <c r="BB13212" s="7"/>
      <c r="BC13212" s="7"/>
      <c r="BD13212" s="7"/>
      <c r="BG13212" s="7"/>
      <c r="BH13212" s="7"/>
      <c r="BI13212" s="7"/>
      <c r="BJ13212" s="7"/>
      <c r="BK13212" s="7"/>
      <c r="BL13212" s="7"/>
      <c r="BM13212" s="7"/>
      <c r="BP13212" s="7"/>
      <c r="BQ13212" s="7"/>
      <c r="BR13212" s="7"/>
      <c r="BS13212" s="7"/>
      <c r="BT13212" s="7"/>
      <c r="BU13212" s="7"/>
      <c r="BV13212" s="7"/>
      <c r="BW13212" s="7"/>
    </row>
    <row r="13213" spans="43:75" x14ac:dyDescent="0.2">
      <c r="AQ13213" s="7"/>
      <c r="AR13213" s="7"/>
      <c r="AS13213" s="7"/>
      <c r="AT13213" s="7"/>
      <c r="AU13213" s="7"/>
      <c r="AV13213" s="234"/>
      <c r="AX13213" s="7"/>
      <c r="AY13213" s="7"/>
      <c r="AZ13213" s="7"/>
      <c r="BA13213" s="7"/>
      <c r="BB13213" s="7"/>
      <c r="BC13213" s="7"/>
      <c r="BD13213" s="7"/>
      <c r="BG13213" s="7"/>
      <c r="BH13213" s="7"/>
      <c r="BI13213" s="7"/>
      <c r="BJ13213" s="7"/>
      <c r="BK13213" s="7"/>
      <c r="BL13213" s="7"/>
      <c r="BM13213" s="7"/>
      <c r="BP13213" s="7"/>
      <c r="BQ13213" s="7"/>
      <c r="BR13213" s="7"/>
      <c r="BS13213" s="7"/>
      <c r="BT13213" s="7"/>
      <c r="BU13213" s="7"/>
      <c r="BV13213" s="7"/>
      <c r="BW13213" s="7"/>
    </row>
    <row r="13214" spans="43:75" x14ac:dyDescent="0.2">
      <c r="AQ13214" s="7"/>
      <c r="AR13214" s="7"/>
      <c r="AS13214" s="7"/>
      <c r="AT13214" s="7"/>
      <c r="AU13214" s="7"/>
      <c r="AV13214" s="234"/>
      <c r="AX13214" s="7"/>
      <c r="AY13214" s="7"/>
      <c r="AZ13214" s="7"/>
      <c r="BA13214" s="7"/>
      <c r="BB13214" s="7"/>
      <c r="BC13214" s="7"/>
      <c r="BD13214" s="7"/>
      <c r="BG13214" s="7"/>
      <c r="BH13214" s="7"/>
      <c r="BI13214" s="7"/>
      <c r="BJ13214" s="7"/>
      <c r="BK13214" s="7"/>
      <c r="BL13214" s="7"/>
      <c r="BM13214" s="7"/>
      <c r="BP13214" s="7"/>
      <c r="BQ13214" s="7"/>
      <c r="BR13214" s="7"/>
      <c r="BS13214" s="7"/>
      <c r="BT13214" s="7"/>
      <c r="BU13214" s="7"/>
      <c r="BV13214" s="7"/>
      <c r="BW13214" s="7"/>
    </row>
    <row r="13215" spans="43:75" x14ac:dyDescent="0.2">
      <c r="AQ13215" s="7"/>
      <c r="AR13215" s="7"/>
      <c r="AS13215" s="7"/>
      <c r="AT13215" s="7"/>
      <c r="AU13215" s="7"/>
      <c r="AV13215" s="234"/>
      <c r="AX13215" s="7"/>
      <c r="AY13215" s="7"/>
      <c r="AZ13215" s="7"/>
      <c r="BA13215" s="7"/>
      <c r="BB13215" s="7"/>
      <c r="BC13215" s="7"/>
      <c r="BD13215" s="7"/>
      <c r="BG13215" s="7"/>
      <c r="BH13215" s="7"/>
      <c r="BI13215" s="7"/>
      <c r="BJ13215" s="7"/>
      <c r="BK13215" s="7"/>
      <c r="BL13215" s="7"/>
      <c r="BM13215" s="7"/>
      <c r="BP13215" s="7"/>
      <c r="BQ13215" s="7"/>
      <c r="BR13215" s="7"/>
      <c r="BS13215" s="7"/>
      <c r="BT13215" s="7"/>
      <c r="BU13215" s="7"/>
      <c r="BV13215" s="7"/>
      <c r="BW13215" s="7"/>
    </row>
    <row r="13216" spans="43:75" x14ac:dyDescent="0.2">
      <c r="AQ13216" s="7"/>
      <c r="AR13216" s="7"/>
      <c r="AS13216" s="7"/>
      <c r="AT13216" s="7"/>
      <c r="AU13216" s="7"/>
      <c r="AV13216" s="234"/>
      <c r="AX13216" s="7"/>
      <c r="AY13216" s="7"/>
      <c r="AZ13216" s="7"/>
      <c r="BA13216" s="7"/>
      <c r="BB13216" s="7"/>
      <c r="BC13216" s="7"/>
      <c r="BD13216" s="7"/>
      <c r="BG13216" s="7"/>
      <c r="BH13216" s="7"/>
      <c r="BI13216" s="7"/>
      <c r="BJ13216" s="7"/>
      <c r="BK13216" s="7"/>
      <c r="BL13216" s="7"/>
      <c r="BM13216" s="7"/>
      <c r="BP13216" s="7"/>
      <c r="BQ13216" s="7"/>
      <c r="BR13216" s="7"/>
      <c r="BS13216" s="7"/>
      <c r="BT13216" s="7"/>
      <c r="BU13216" s="7"/>
      <c r="BV13216" s="7"/>
      <c r="BW13216" s="7"/>
    </row>
    <row r="13217" spans="43:75" x14ac:dyDescent="0.2">
      <c r="AQ13217" s="7"/>
      <c r="AR13217" s="7"/>
      <c r="AS13217" s="7"/>
      <c r="AT13217" s="7"/>
      <c r="AU13217" s="7"/>
      <c r="AV13217" s="234"/>
      <c r="AX13217" s="7"/>
      <c r="AY13217" s="7"/>
      <c r="AZ13217" s="7"/>
      <c r="BA13217" s="7"/>
      <c r="BB13217" s="7"/>
      <c r="BC13217" s="7"/>
      <c r="BD13217" s="7"/>
      <c r="BG13217" s="7"/>
      <c r="BH13217" s="7"/>
      <c r="BI13217" s="7"/>
      <c r="BJ13217" s="7"/>
      <c r="BK13217" s="7"/>
      <c r="BL13217" s="7"/>
      <c r="BM13217" s="7"/>
      <c r="BP13217" s="7"/>
      <c r="BQ13217" s="7"/>
      <c r="BR13217" s="7"/>
      <c r="BS13217" s="7"/>
      <c r="BT13217" s="7"/>
      <c r="BU13217" s="7"/>
      <c r="BV13217" s="7"/>
      <c r="BW13217" s="7"/>
    </row>
    <row r="13218" spans="43:75" x14ac:dyDescent="0.2">
      <c r="AQ13218" s="7"/>
      <c r="AR13218" s="7"/>
      <c r="AS13218" s="7"/>
      <c r="AT13218" s="7"/>
      <c r="AU13218" s="7"/>
      <c r="AV13218" s="234"/>
      <c r="AX13218" s="7"/>
      <c r="AY13218" s="7"/>
      <c r="AZ13218" s="7"/>
      <c r="BA13218" s="7"/>
      <c r="BB13218" s="7"/>
      <c r="BC13218" s="7"/>
      <c r="BD13218" s="7"/>
      <c r="BG13218" s="7"/>
      <c r="BH13218" s="7"/>
      <c r="BI13218" s="7"/>
      <c r="BJ13218" s="7"/>
      <c r="BK13218" s="7"/>
      <c r="BL13218" s="7"/>
      <c r="BM13218" s="7"/>
      <c r="BP13218" s="7"/>
      <c r="BQ13218" s="7"/>
      <c r="BR13218" s="7"/>
      <c r="BS13218" s="7"/>
      <c r="BT13218" s="7"/>
      <c r="BU13218" s="7"/>
      <c r="BV13218" s="7"/>
      <c r="BW13218" s="7"/>
    </row>
    <row r="13219" spans="43:75" x14ac:dyDescent="0.2">
      <c r="AQ13219" s="7"/>
      <c r="AR13219" s="7"/>
      <c r="AS13219" s="7"/>
      <c r="AT13219" s="7"/>
      <c r="AU13219" s="7"/>
      <c r="AV13219" s="234"/>
      <c r="AX13219" s="7"/>
      <c r="AY13219" s="7"/>
      <c r="AZ13219" s="7"/>
      <c r="BA13219" s="7"/>
      <c r="BB13219" s="7"/>
      <c r="BC13219" s="7"/>
      <c r="BD13219" s="7"/>
      <c r="BG13219" s="7"/>
      <c r="BH13219" s="7"/>
      <c r="BI13219" s="7"/>
      <c r="BJ13219" s="7"/>
      <c r="BK13219" s="7"/>
      <c r="BL13219" s="7"/>
      <c r="BM13219" s="7"/>
      <c r="BP13219" s="7"/>
      <c r="BQ13219" s="7"/>
      <c r="BR13219" s="7"/>
      <c r="BS13219" s="7"/>
      <c r="BT13219" s="7"/>
      <c r="BU13219" s="7"/>
      <c r="BV13219" s="7"/>
      <c r="BW13219" s="7"/>
    </row>
    <row r="13220" spans="43:75" x14ac:dyDescent="0.2">
      <c r="AQ13220" s="7"/>
      <c r="AR13220" s="7"/>
      <c r="AS13220" s="7"/>
      <c r="AT13220" s="7"/>
      <c r="AU13220" s="7"/>
      <c r="AV13220" s="234"/>
      <c r="AX13220" s="7"/>
      <c r="AY13220" s="7"/>
      <c r="AZ13220" s="7"/>
      <c r="BA13220" s="7"/>
      <c r="BB13220" s="7"/>
      <c r="BC13220" s="7"/>
      <c r="BD13220" s="7"/>
      <c r="BG13220" s="7"/>
      <c r="BH13220" s="7"/>
      <c r="BI13220" s="7"/>
      <c r="BJ13220" s="7"/>
      <c r="BK13220" s="7"/>
      <c r="BL13220" s="7"/>
      <c r="BM13220" s="7"/>
      <c r="BP13220" s="7"/>
      <c r="BQ13220" s="7"/>
      <c r="BR13220" s="7"/>
      <c r="BS13220" s="7"/>
      <c r="BT13220" s="7"/>
      <c r="BU13220" s="7"/>
      <c r="BV13220" s="7"/>
      <c r="BW13220" s="7"/>
    </row>
    <row r="13221" spans="43:75" x14ac:dyDescent="0.2">
      <c r="AQ13221" s="7"/>
      <c r="AR13221" s="7"/>
      <c r="AS13221" s="7"/>
      <c r="AT13221" s="7"/>
      <c r="AU13221" s="7"/>
      <c r="AV13221" s="234"/>
      <c r="AX13221" s="7"/>
      <c r="AY13221" s="7"/>
      <c r="AZ13221" s="7"/>
      <c r="BA13221" s="7"/>
      <c r="BB13221" s="7"/>
      <c r="BC13221" s="7"/>
      <c r="BD13221" s="7"/>
      <c r="BG13221" s="7"/>
      <c r="BH13221" s="7"/>
      <c r="BI13221" s="7"/>
      <c r="BJ13221" s="7"/>
      <c r="BK13221" s="7"/>
      <c r="BL13221" s="7"/>
      <c r="BM13221" s="7"/>
      <c r="BP13221" s="7"/>
      <c r="BQ13221" s="7"/>
      <c r="BR13221" s="7"/>
      <c r="BS13221" s="7"/>
      <c r="BT13221" s="7"/>
      <c r="BU13221" s="7"/>
      <c r="BV13221" s="7"/>
      <c r="BW13221" s="7"/>
    </row>
    <row r="13222" spans="43:75" x14ac:dyDescent="0.2">
      <c r="AQ13222" s="7"/>
      <c r="AR13222" s="7"/>
      <c r="AS13222" s="7"/>
      <c r="AT13222" s="7"/>
      <c r="AU13222" s="7"/>
      <c r="AV13222" s="234"/>
      <c r="AX13222" s="7"/>
      <c r="AY13222" s="7"/>
      <c r="AZ13222" s="7"/>
      <c r="BA13222" s="7"/>
      <c r="BB13222" s="7"/>
      <c r="BC13222" s="7"/>
      <c r="BD13222" s="7"/>
      <c r="BG13222" s="7"/>
      <c r="BH13222" s="7"/>
      <c r="BI13222" s="7"/>
      <c r="BJ13222" s="7"/>
      <c r="BK13222" s="7"/>
      <c r="BL13222" s="7"/>
      <c r="BM13222" s="7"/>
      <c r="BP13222" s="7"/>
      <c r="BQ13222" s="7"/>
      <c r="BR13222" s="7"/>
      <c r="BS13222" s="7"/>
      <c r="BT13222" s="7"/>
      <c r="BU13222" s="7"/>
      <c r="BV13222" s="7"/>
      <c r="BW13222" s="7"/>
    </row>
    <row r="13223" spans="43:75" x14ac:dyDescent="0.2">
      <c r="AQ13223" s="7"/>
      <c r="AR13223" s="7"/>
      <c r="AS13223" s="7"/>
      <c r="AT13223" s="7"/>
      <c r="AU13223" s="7"/>
      <c r="AV13223" s="234"/>
      <c r="AX13223" s="7"/>
      <c r="AY13223" s="7"/>
      <c r="AZ13223" s="7"/>
      <c r="BA13223" s="7"/>
      <c r="BB13223" s="7"/>
      <c r="BC13223" s="7"/>
      <c r="BD13223" s="7"/>
      <c r="BG13223" s="7"/>
      <c r="BH13223" s="7"/>
      <c r="BI13223" s="7"/>
      <c r="BJ13223" s="7"/>
      <c r="BK13223" s="7"/>
      <c r="BL13223" s="7"/>
      <c r="BM13223" s="7"/>
      <c r="BP13223" s="7"/>
      <c r="BQ13223" s="7"/>
      <c r="BR13223" s="7"/>
      <c r="BS13223" s="7"/>
      <c r="BT13223" s="7"/>
      <c r="BU13223" s="7"/>
      <c r="BV13223" s="7"/>
      <c r="BW13223" s="7"/>
    </row>
    <row r="13224" spans="43:75" x14ac:dyDescent="0.2">
      <c r="AQ13224" s="7"/>
      <c r="AR13224" s="7"/>
      <c r="AS13224" s="7"/>
      <c r="AT13224" s="7"/>
      <c r="AU13224" s="7"/>
      <c r="AV13224" s="234"/>
      <c r="AX13224" s="7"/>
      <c r="AY13224" s="7"/>
      <c r="AZ13224" s="7"/>
      <c r="BA13224" s="7"/>
      <c r="BB13224" s="7"/>
      <c r="BC13224" s="7"/>
      <c r="BD13224" s="7"/>
      <c r="BG13224" s="7"/>
      <c r="BH13224" s="7"/>
      <c r="BI13224" s="7"/>
      <c r="BJ13224" s="7"/>
      <c r="BK13224" s="7"/>
      <c r="BL13224" s="7"/>
      <c r="BM13224" s="7"/>
      <c r="BP13224" s="7"/>
      <c r="BQ13224" s="7"/>
      <c r="BR13224" s="7"/>
      <c r="BS13224" s="7"/>
      <c r="BT13224" s="7"/>
      <c r="BU13224" s="7"/>
      <c r="BV13224" s="7"/>
      <c r="BW13224" s="7"/>
    </row>
    <row r="13225" spans="43:75" x14ac:dyDescent="0.2">
      <c r="AQ13225" s="7"/>
      <c r="AR13225" s="7"/>
      <c r="AS13225" s="7"/>
      <c r="AT13225" s="7"/>
      <c r="AU13225" s="7"/>
      <c r="AV13225" s="234"/>
      <c r="AX13225" s="7"/>
      <c r="AY13225" s="7"/>
      <c r="AZ13225" s="7"/>
      <c r="BA13225" s="7"/>
      <c r="BB13225" s="7"/>
      <c r="BC13225" s="7"/>
      <c r="BD13225" s="7"/>
      <c r="BG13225" s="7"/>
      <c r="BH13225" s="7"/>
      <c r="BI13225" s="7"/>
      <c r="BJ13225" s="7"/>
      <c r="BK13225" s="7"/>
      <c r="BL13225" s="7"/>
      <c r="BM13225" s="7"/>
      <c r="BP13225" s="7"/>
      <c r="BQ13225" s="7"/>
      <c r="BR13225" s="7"/>
      <c r="BS13225" s="7"/>
      <c r="BT13225" s="7"/>
      <c r="BU13225" s="7"/>
      <c r="BV13225" s="7"/>
      <c r="BW13225" s="7"/>
    </row>
    <row r="13226" spans="43:75" x14ac:dyDescent="0.2">
      <c r="AQ13226" s="7"/>
      <c r="AR13226" s="7"/>
      <c r="AS13226" s="7"/>
      <c r="AT13226" s="7"/>
      <c r="AU13226" s="7"/>
      <c r="AV13226" s="234"/>
      <c r="AX13226" s="7"/>
      <c r="AY13226" s="7"/>
      <c r="AZ13226" s="7"/>
      <c r="BA13226" s="7"/>
      <c r="BB13226" s="7"/>
      <c r="BC13226" s="7"/>
      <c r="BD13226" s="7"/>
      <c r="BG13226" s="7"/>
      <c r="BH13226" s="7"/>
      <c r="BI13226" s="7"/>
      <c r="BJ13226" s="7"/>
      <c r="BK13226" s="7"/>
      <c r="BL13226" s="7"/>
      <c r="BM13226" s="7"/>
      <c r="BP13226" s="7"/>
      <c r="BQ13226" s="7"/>
      <c r="BR13226" s="7"/>
      <c r="BS13226" s="7"/>
      <c r="BT13226" s="7"/>
      <c r="BU13226" s="7"/>
      <c r="BV13226" s="7"/>
      <c r="BW13226" s="7"/>
    </row>
    <row r="13227" spans="43:75" x14ac:dyDescent="0.2">
      <c r="AQ13227" s="7"/>
      <c r="AR13227" s="7"/>
      <c r="AS13227" s="7"/>
      <c r="AT13227" s="7"/>
      <c r="AU13227" s="7"/>
      <c r="AV13227" s="234"/>
      <c r="AX13227" s="7"/>
      <c r="AY13227" s="7"/>
      <c r="AZ13227" s="7"/>
      <c r="BA13227" s="7"/>
      <c r="BB13227" s="7"/>
      <c r="BC13227" s="7"/>
      <c r="BD13227" s="7"/>
      <c r="BG13227" s="7"/>
      <c r="BH13227" s="7"/>
      <c r="BI13227" s="7"/>
      <c r="BJ13227" s="7"/>
      <c r="BK13227" s="7"/>
      <c r="BL13227" s="7"/>
      <c r="BM13227" s="7"/>
      <c r="BP13227" s="7"/>
      <c r="BQ13227" s="7"/>
      <c r="BR13227" s="7"/>
      <c r="BS13227" s="7"/>
      <c r="BT13227" s="7"/>
      <c r="BU13227" s="7"/>
      <c r="BV13227" s="7"/>
      <c r="BW13227" s="7"/>
    </row>
    <row r="13228" spans="43:75" x14ac:dyDescent="0.2">
      <c r="AQ13228" s="7"/>
      <c r="AR13228" s="7"/>
      <c r="AS13228" s="7"/>
      <c r="AT13228" s="7"/>
      <c r="AU13228" s="7"/>
      <c r="AV13228" s="234"/>
      <c r="AX13228" s="7"/>
      <c r="AY13228" s="7"/>
      <c r="AZ13228" s="7"/>
      <c r="BA13228" s="7"/>
      <c r="BB13228" s="7"/>
      <c r="BC13228" s="7"/>
      <c r="BD13228" s="7"/>
      <c r="BG13228" s="7"/>
      <c r="BH13228" s="7"/>
      <c r="BI13228" s="7"/>
      <c r="BJ13228" s="7"/>
      <c r="BK13228" s="7"/>
      <c r="BL13228" s="7"/>
      <c r="BM13228" s="7"/>
      <c r="BP13228" s="7"/>
      <c r="BQ13228" s="7"/>
      <c r="BR13228" s="7"/>
      <c r="BS13228" s="7"/>
      <c r="BT13228" s="7"/>
      <c r="BU13228" s="7"/>
      <c r="BV13228" s="7"/>
      <c r="BW13228" s="7"/>
    </row>
    <row r="13229" spans="43:75" x14ac:dyDescent="0.2">
      <c r="AQ13229" s="7"/>
      <c r="AR13229" s="7"/>
      <c r="AS13229" s="7"/>
      <c r="AT13229" s="7"/>
      <c r="AU13229" s="7"/>
      <c r="AV13229" s="234"/>
      <c r="AX13229" s="7"/>
      <c r="AY13229" s="7"/>
      <c r="AZ13229" s="7"/>
      <c r="BA13229" s="7"/>
      <c r="BB13229" s="7"/>
      <c r="BC13229" s="7"/>
      <c r="BD13229" s="7"/>
      <c r="BG13229" s="7"/>
      <c r="BH13229" s="7"/>
      <c r="BI13229" s="7"/>
      <c r="BJ13229" s="7"/>
      <c r="BK13229" s="7"/>
      <c r="BL13229" s="7"/>
      <c r="BM13229" s="7"/>
      <c r="BP13229" s="7"/>
      <c r="BQ13229" s="7"/>
      <c r="BR13229" s="7"/>
      <c r="BS13229" s="7"/>
      <c r="BT13229" s="7"/>
      <c r="BU13229" s="7"/>
      <c r="BV13229" s="7"/>
      <c r="BW13229" s="7"/>
    </row>
    <row r="13230" spans="43:75" x14ac:dyDescent="0.2">
      <c r="AQ13230" s="7"/>
      <c r="AR13230" s="7"/>
      <c r="AS13230" s="7"/>
      <c r="AT13230" s="7"/>
      <c r="AU13230" s="7"/>
      <c r="AV13230" s="234"/>
      <c r="AX13230" s="7"/>
      <c r="AY13230" s="7"/>
      <c r="AZ13230" s="7"/>
      <c r="BA13230" s="7"/>
      <c r="BB13230" s="7"/>
      <c r="BC13230" s="7"/>
      <c r="BD13230" s="7"/>
      <c r="BG13230" s="7"/>
      <c r="BH13230" s="7"/>
      <c r="BI13230" s="7"/>
      <c r="BJ13230" s="7"/>
      <c r="BK13230" s="7"/>
      <c r="BL13230" s="7"/>
      <c r="BM13230" s="7"/>
      <c r="BP13230" s="7"/>
      <c r="BQ13230" s="7"/>
      <c r="BR13230" s="7"/>
      <c r="BS13230" s="7"/>
      <c r="BT13230" s="7"/>
      <c r="BU13230" s="7"/>
      <c r="BV13230" s="7"/>
      <c r="BW13230" s="7"/>
    </row>
    <row r="13231" spans="43:75" x14ac:dyDescent="0.2">
      <c r="AQ13231" s="7"/>
      <c r="AR13231" s="7"/>
      <c r="AS13231" s="7"/>
      <c r="AT13231" s="7"/>
      <c r="AU13231" s="7"/>
      <c r="AV13231" s="234"/>
      <c r="AX13231" s="7"/>
      <c r="AY13231" s="7"/>
      <c r="AZ13231" s="7"/>
      <c r="BA13231" s="7"/>
      <c r="BB13231" s="7"/>
      <c r="BC13231" s="7"/>
      <c r="BD13231" s="7"/>
      <c r="BG13231" s="7"/>
      <c r="BH13231" s="7"/>
      <c r="BI13231" s="7"/>
      <c r="BJ13231" s="7"/>
      <c r="BK13231" s="7"/>
      <c r="BL13231" s="7"/>
      <c r="BM13231" s="7"/>
      <c r="BP13231" s="7"/>
      <c r="BQ13231" s="7"/>
      <c r="BR13231" s="7"/>
      <c r="BS13231" s="7"/>
      <c r="BT13231" s="7"/>
      <c r="BU13231" s="7"/>
      <c r="BV13231" s="7"/>
      <c r="BW13231" s="7"/>
    </row>
    <row r="13232" spans="43:75" x14ac:dyDescent="0.2">
      <c r="AQ13232" s="7"/>
      <c r="AR13232" s="7"/>
      <c r="AS13232" s="7"/>
      <c r="AT13232" s="7"/>
      <c r="AU13232" s="7"/>
      <c r="AV13232" s="234"/>
      <c r="AX13232" s="7"/>
      <c r="AY13232" s="7"/>
      <c r="AZ13232" s="7"/>
      <c r="BA13232" s="7"/>
      <c r="BB13232" s="7"/>
      <c r="BC13232" s="7"/>
      <c r="BD13232" s="7"/>
      <c r="BG13232" s="7"/>
      <c r="BH13232" s="7"/>
      <c r="BI13232" s="7"/>
      <c r="BJ13232" s="7"/>
      <c r="BK13232" s="7"/>
      <c r="BL13232" s="7"/>
      <c r="BM13232" s="7"/>
      <c r="BP13232" s="7"/>
      <c r="BQ13232" s="7"/>
      <c r="BR13232" s="7"/>
      <c r="BS13232" s="7"/>
      <c r="BT13232" s="7"/>
      <c r="BU13232" s="7"/>
      <c r="BV13232" s="7"/>
      <c r="BW13232" s="7"/>
    </row>
    <row r="13233" spans="43:75" x14ac:dyDescent="0.2">
      <c r="AQ13233" s="7"/>
      <c r="AR13233" s="7"/>
      <c r="AS13233" s="7"/>
      <c r="AT13233" s="7"/>
      <c r="AU13233" s="7"/>
      <c r="AV13233" s="234"/>
      <c r="AX13233" s="7"/>
      <c r="AY13233" s="7"/>
      <c r="AZ13233" s="7"/>
      <c r="BA13233" s="7"/>
      <c r="BB13233" s="7"/>
      <c r="BC13233" s="7"/>
      <c r="BD13233" s="7"/>
      <c r="BG13233" s="7"/>
      <c r="BH13233" s="7"/>
      <c r="BI13233" s="7"/>
      <c r="BJ13233" s="7"/>
      <c r="BK13233" s="7"/>
      <c r="BL13233" s="7"/>
      <c r="BM13233" s="7"/>
      <c r="BP13233" s="7"/>
      <c r="BQ13233" s="7"/>
      <c r="BR13233" s="7"/>
      <c r="BS13233" s="7"/>
      <c r="BT13233" s="7"/>
      <c r="BU13233" s="7"/>
      <c r="BV13233" s="7"/>
      <c r="BW13233" s="7"/>
    </row>
    <row r="13234" spans="43:75" x14ac:dyDescent="0.2">
      <c r="AQ13234" s="7"/>
      <c r="AR13234" s="7"/>
      <c r="AS13234" s="7"/>
      <c r="AT13234" s="7"/>
      <c r="AU13234" s="7"/>
      <c r="AV13234" s="234"/>
      <c r="AX13234" s="7"/>
      <c r="AY13234" s="7"/>
      <c r="AZ13234" s="7"/>
      <c r="BA13234" s="7"/>
      <c r="BB13234" s="7"/>
      <c r="BC13234" s="7"/>
      <c r="BD13234" s="7"/>
      <c r="BG13234" s="7"/>
      <c r="BH13234" s="7"/>
      <c r="BI13234" s="7"/>
      <c r="BJ13234" s="7"/>
      <c r="BK13234" s="7"/>
      <c r="BL13234" s="7"/>
      <c r="BM13234" s="7"/>
      <c r="BP13234" s="7"/>
      <c r="BQ13234" s="7"/>
      <c r="BR13234" s="7"/>
      <c r="BS13234" s="7"/>
      <c r="BT13234" s="7"/>
      <c r="BU13234" s="7"/>
      <c r="BV13234" s="7"/>
      <c r="BW13234" s="7"/>
    </row>
    <row r="13235" spans="43:75" x14ac:dyDescent="0.2">
      <c r="AQ13235" s="7"/>
      <c r="AR13235" s="7"/>
      <c r="AS13235" s="7"/>
      <c r="AT13235" s="7"/>
      <c r="AU13235" s="7"/>
      <c r="AV13235" s="234"/>
      <c r="AX13235" s="7"/>
      <c r="AY13235" s="7"/>
      <c r="AZ13235" s="7"/>
      <c r="BA13235" s="7"/>
      <c r="BB13235" s="7"/>
      <c r="BC13235" s="7"/>
      <c r="BD13235" s="7"/>
      <c r="BG13235" s="7"/>
      <c r="BH13235" s="7"/>
      <c r="BI13235" s="7"/>
      <c r="BJ13235" s="7"/>
      <c r="BK13235" s="7"/>
      <c r="BL13235" s="7"/>
      <c r="BM13235" s="7"/>
      <c r="BP13235" s="7"/>
      <c r="BQ13235" s="7"/>
      <c r="BR13235" s="7"/>
      <c r="BS13235" s="7"/>
      <c r="BT13235" s="7"/>
      <c r="BU13235" s="7"/>
      <c r="BV13235" s="7"/>
      <c r="BW13235" s="7"/>
    </row>
    <row r="13236" spans="43:75" x14ac:dyDescent="0.2">
      <c r="AQ13236" s="7"/>
      <c r="AR13236" s="7"/>
      <c r="AS13236" s="7"/>
      <c r="AT13236" s="7"/>
      <c r="AU13236" s="7"/>
      <c r="AV13236" s="234"/>
      <c r="AX13236" s="7"/>
      <c r="AY13236" s="7"/>
      <c r="AZ13236" s="7"/>
      <c r="BA13236" s="7"/>
      <c r="BB13236" s="7"/>
      <c r="BC13236" s="7"/>
      <c r="BD13236" s="7"/>
      <c r="BG13236" s="7"/>
      <c r="BH13236" s="7"/>
      <c r="BI13236" s="7"/>
      <c r="BJ13236" s="7"/>
      <c r="BK13236" s="7"/>
      <c r="BL13236" s="7"/>
      <c r="BM13236" s="7"/>
      <c r="BP13236" s="7"/>
      <c r="BQ13236" s="7"/>
      <c r="BR13236" s="7"/>
      <c r="BS13236" s="7"/>
      <c r="BT13236" s="7"/>
      <c r="BU13236" s="7"/>
      <c r="BV13236" s="7"/>
      <c r="BW13236" s="7"/>
    </row>
    <row r="13237" spans="43:75" x14ac:dyDescent="0.2">
      <c r="AQ13237" s="7"/>
      <c r="AR13237" s="7"/>
      <c r="AS13237" s="7"/>
      <c r="AT13237" s="7"/>
      <c r="AU13237" s="7"/>
      <c r="AV13237" s="234"/>
      <c r="AX13237" s="7"/>
      <c r="AY13237" s="7"/>
      <c r="AZ13237" s="7"/>
      <c r="BA13237" s="7"/>
      <c r="BB13237" s="7"/>
      <c r="BC13237" s="7"/>
      <c r="BD13237" s="7"/>
      <c r="BG13237" s="7"/>
      <c r="BH13237" s="7"/>
      <c r="BI13237" s="7"/>
      <c r="BJ13237" s="7"/>
      <c r="BK13237" s="7"/>
      <c r="BL13237" s="7"/>
      <c r="BM13237" s="7"/>
      <c r="BP13237" s="7"/>
      <c r="BQ13237" s="7"/>
      <c r="BR13237" s="7"/>
      <c r="BS13237" s="7"/>
      <c r="BT13237" s="7"/>
      <c r="BU13237" s="7"/>
      <c r="BV13237" s="7"/>
      <c r="BW13237" s="7"/>
    </row>
    <row r="13238" spans="43:75" x14ac:dyDescent="0.2">
      <c r="AQ13238" s="7"/>
      <c r="AR13238" s="7"/>
      <c r="AS13238" s="7"/>
      <c r="AT13238" s="7"/>
      <c r="AU13238" s="7"/>
      <c r="AV13238" s="234"/>
      <c r="AX13238" s="7"/>
      <c r="AY13238" s="7"/>
      <c r="AZ13238" s="7"/>
      <c r="BA13238" s="7"/>
      <c r="BB13238" s="7"/>
      <c r="BC13238" s="7"/>
      <c r="BD13238" s="7"/>
      <c r="BG13238" s="7"/>
      <c r="BH13238" s="7"/>
      <c r="BI13238" s="7"/>
      <c r="BJ13238" s="7"/>
      <c r="BK13238" s="7"/>
      <c r="BL13238" s="7"/>
      <c r="BM13238" s="7"/>
      <c r="BP13238" s="7"/>
      <c r="BQ13238" s="7"/>
      <c r="BR13238" s="7"/>
      <c r="BS13238" s="7"/>
      <c r="BT13238" s="7"/>
      <c r="BU13238" s="7"/>
      <c r="BV13238" s="7"/>
      <c r="BW13238" s="7"/>
    </row>
    <row r="13239" spans="43:75" x14ac:dyDescent="0.2">
      <c r="AQ13239" s="7"/>
      <c r="AR13239" s="7"/>
      <c r="AS13239" s="7"/>
      <c r="AT13239" s="7"/>
      <c r="AU13239" s="7"/>
      <c r="AV13239" s="234"/>
      <c r="AX13239" s="7"/>
      <c r="AY13239" s="7"/>
      <c r="AZ13239" s="7"/>
      <c r="BA13239" s="7"/>
      <c r="BB13239" s="7"/>
      <c r="BC13239" s="7"/>
      <c r="BD13239" s="7"/>
      <c r="BG13239" s="7"/>
      <c r="BH13239" s="7"/>
      <c r="BI13239" s="7"/>
      <c r="BJ13239" s="7"/>
      <c r="BK13239" s="7"/>
      <c r="BL13239" s="7"/>
      <c r="BM13239" s="7"/>
      <c r="BP13239" s="7"/>
      <c r="BQ13239" s="7"/>
      <c r="BR13239" s="7"/>
      <c r="BS13239" s="7"/>
      <c r="BT13239" s="7"/>
      <c r="BU13239" s="7"/>
      <c r="BV13239" s="7"/>
      <c r="BW13239" s="7"/>
    </row>
    <row r="13240" spans="43:75" x14ac:dyDescent="0.2">
      <c r="AQ13240" s="7"/>
      <c r="AR13240" s="7"/>
      <c r="AS13240" s="7"/>
      <c r="AT13240" s="7"/>
      <c r="AU13240" s="7"/>
      <c r="AV13240" s="234"/>
      <c r="AX13240" s="7"/>
      <c r="AY13240" s="7"/>
      <c r="AZ13240" s="7"/>
      <c r="BA13240" s="7"/>
      <c r="BB13240" s="7"/>
      <c r="BC13240" s="7"/>
      <c r="BD13240" s="7"/>
      <c r="BG13240" s="7"/>
      <c r="BH13240" s="7"/>
      <c r="BI13240" s="7"/>
      <c r="BJ13240" s="7"/>
      <c r="BK13240" s="7"/>
      <c r="BL13240" s="7"/>
      <c r="BM13240" s="7"/>
      <c r="BP13240" s="7"/>
      <c r="BQ13240" s="7"/>
      <c r="BR13240" s="7"/>
      <c r="BS13240" s="7"/>
      <c r="BT13240" s="7"/>
      <c r="BU13240" s="7"/>
      <c r="BV13240" s="7"/>
      <c r="BW13240" s="7"/>
    </row>
    <row r="13241" spans="43:75" x14ac:dyDescent="0.2">
      <c r="AQ13241" s="7"/>
      <c r="AR13241" s="7"/>
      <c r="AS13241" s="7"/>
      <c r="AT13241" s="7"/>
      <c r="AU13241" s="7"/>
      <c r="AV13241" s="234"/>
      <c r="AX13241" s="7"/>
      <c r="AY13241" s="7"/>
      <c r="AZ13241" s="7"/>
      <c r="BA13241" s="7"/>
      <c r="BB13241" s="7"/>
      <c r="BC13241" s="7"/>
      <c r="BD13241" s="7"/>
      <c r="BG13241" s="7"/>
      <c r="BH13241" s="7"/>
      <c r="BI13241" s="7"/>
      <c r="BJ13241" s="7"/>
      <c r="BK13241" s="7"/>
      <c r="BL13241" s="7"/>
      <c r="BM13241" s="7"/>
      <c r="BP13241" s="7"/>
      <c r="BQ13241" s="7"/>
      <c r="BR13241" s="7"/>
      <c r="BS13241" s="7"/>
      <c r="BT13241" s="7"/>
      <c r="BU13241" s="7"/>
      <c r="BV13241" s="7"/>
      <c r="BW13241" s="7"/>
    </row>
    <row r="13242" spans="43:75" x14ac:dyDescent="0.2">
      <c r="AQ13242" s="7"/>
      <c r="AR13242" s="7"/>
      <c r="AS13242" s="7"/>
      <c r="AT13242" s="7"/>
      <c r="AU13242" s="7"/>
      <c r="AV13242" s="234"/>
      <c r="AX13242" s="7"/>
      <c r="AY13242" s="7"/>
      <c r="AZ13242" s="7"/>
      <c r="BA13242" s="7"/>
      <c r="BB13242" s="7"/>
      <c r="BC13242" s="7"/>
      <c r="BD13242" s="7"/>
      <c r="BG13242" s="7"/>
      <c r="BH13242" s="7"/>
      <c r="BI13242" s="7"/>
      <c r="BJ13242" s="7"/>
      <c r="BK13242" s="7"/>
      <c r="BL13242" s="7"/>
      <c r="BM13242" s="7"/>
      <c r="BP13242" s="7"/>
      <c r="BQ13242" s="7"/>
      <c r="BR13242" s="7"/>
      <c r="BS13242" s="7"/>
      <c r="BT13242" s="7"/>
      <c r="BU13242" s="7"/>
      <c r="BV13242" s="7"/>
      <c r="BW13242" s="7"/>
    </row>
    <row r="13243" spans="43:75" x14ac:dyDescent="0.2">
      <c r="AQ13243" s="7"/>
      <c r="AR13243" s="7"/>
      <c r="AS13243" s="7"/>
      <c r="AT13243" s="7"/>
      <c r="AU13243" s="7"/>
      <c r="AV13243" s="234"/>
      <c r="AX13243" s="7"/>
      <c r="AY13243" s="7"/>
      <c r="AZ13243" s="7"/>
      <c r="BA13243" s="7"/>
      <c r="BB13243" s="7"/>
      <c r="BC13243" s="7"/>
      <c r="BD13243" s="7"/>
      <c r="BG13243" s="7"/>
      <c r="BH13243" s="7"/>
      <c r="BI13243" s="7"/>
      <c r="BJ13243" s="7"/>
      <c r="BK13243" s="7"/>
      <c r="BL13243" s="7"/>
      <c r="BM13243" s="7"/>
      <c r="BP13243" s="7"/>
      <c r="BQ13243" s="7"/>
      <c r="BR13243" s="7"/>
      <c r="BS13243" s="7"/>
      <c r="BT13243" s="7"/>
      <c r="BU13243" s="7"/>
      <c r="BV13243" s="7"/>
      <c r="BW13243" s="7"/>
    </row>
    <row r="13244" spans="43:75" x14ac:dyDescent="0.2">
      <c r="AQ13244" s="7"/>
      <c r="AR13244" s="7"/>
      <c r="AS13244" s="7"/>
      <c r="AT13244" s="7"/>
      <c r="AU13244" s="7"/>
      <c r="AV13244" s="234"/>
      <c r="AX13244" s="7"/>
      <c r="AY13244" s="7"/>
      <c r="AZ13244" s="7"/>
      <c r="BA13244" s="7"/>
      <c r="BB13244" s="7"/>
      <c r="BC13244" s="7"/>
      <c r="BD13244" s="7"/>
      <c r="BG13244" s="7"/>
      <c r="BH13244" s="7"/>
      <c r="BI13244" s="7"/>
      <c r="BJ13244" s="7"/>
      <c r="BK13244" s="7"/>
      <c r="BL13244" s="7"/>
      <c r="BM13244" s="7"/>
      <c r="BP13244" s="7"/>
      <c r="BQ13244" s="7"/>
      <c r="BR13244" s="7"/>
      <c r="BS13244" s="7"/>
      <c r="BT13244" s="7"/>
      <c r="BU13244" s="7"/>
      <c r="BV13244" s="7"/>
      <c r="BW13244" s="7"/>
    </row>
    <row r="13245" spans="43:75" x14ac:dyDescent="0.2">
      <c r="AQ13245" s="7"/>
      <c r="AR13245" s="7"/>
      <c r="AS13245" s="7"/>
      <c r="AT13245" s="7"/>
      <c r="AU13245" s="7"/>
      <c r="AV13245" s="234"/>
      <c r="AX13245" s="7"/>
      <c r="AY13245" s="7"/>
      <c r="AZ13245" s="7"/>
      <c r="BA13245" s="7"/>
      <c r="BB13245" s="7"/>
      <c r="BC13245" s="7"/>
      <c r="BD13245" s="7"/>
      <c r="BG13245" s="7"/>
      <c r="BH13245" s="7"/>
      <c r="BI13245" s="7"/>
      <c r="BJ13245" s="7"/>
      <c r="BK13245" s="7"/>
      <c r="BL13245" s="7"/>
      <c r="BM13245" s="7"/>
      <c r="BP13245" s="7"/>
      <c r="BQ13245" s="7"/>
      <c r="BR13245" s="7"/>
      <c r="BS13245" s="7"/>
      <c r="BT13245" s="7"/>
      <c r="BU13245" s="7"/>
      <c r="BV13245" s="7"/>
      <c r="BW13245" s="7"/>
    </row>
    <row r="13246" spans="43:75" x14ac:dyDescent="0.2">
      <c r="AQ13246" s="7"/>
      <c r="AR13246" s="7"/>
      <c r="AS13246" s="7"/>
      <c r="AT13246" s="7"/>
      <c r="AU13246" s="7"/>
      <c r="AV13246" s="234"/>
      <c r="AX13246" s="7"/>
      <c r="AY13246" s="7"/>
      <c r="AZ13246" s="7"/>
      <c r="BA13246" s="7"/>
      <c r="BB13246" s="7"/>
      <c r="BC13246" s="7"/>
      <c r="BD13246" s="7"/>
      <c r="BG13246" s="7"/>
      <c r="BH13246" s="7"/>
      <c r="BI13246" s="7"/>
      <c r="BJ13246" s="7"/>
      <c r="BK13246" s="7"/>
      <c r="BL13246" s="7"/>
      <c r="BM13246" s="7"/>
      <c r="BP13246" s="7"/>
      <c r="BQ13246" s="7"/>
      <c r="BR13246" s="7"/>
      <c r="BS13246" s="7"/>
      <c r="BT13246" s="7"/>
      <c r="BU13246" s="7"/>
      <c r="BV13246" s="7"/>
      <c r="BW13246" s="7"/>
    </row>
    <row r="13247" spans="43:75" x14ac:dyDescent="0.2">
      <c r="AQ13247" s="7"/>
      <c r="AR13247" s="7"/>
      <c r="AS13247" s="7"/>
      <c r="AT13247" s="7"/>
      <c r="AU13247" s="7"/>
      <c r="AV13247" s="234"/>
      <c r="AX13247" s="7"/>
      <c r="AY13247" s="7"/>
      <c r="AZ13247" s="7"/>
      <c r="BA13247" s="7"/>
      <c r="BB13247" s="7"/>
      <c r="BC13247" s="7"/>
      <c r="BD13247" s="7"/>
      <c r="BG13247" s="7"/>
      <c r="BH13247" s="7"/>
      <c r="BI13247" s="7"/>
      <c r="BJ13247" s="7"/>
      <c r="BK13247" s="7"/>
      <c r="BL13247" s="7"/>
      <c r="BM13247" s="7"/>
      <c r="BP13247" s="7"/>
      <c r="BQ13247" s="7"/>
      <c r="BR13247" s="7"/>
      <c r="BS13247" s="7"/>
      <c r="BT13247" s="7"/>
      <c r="BU13247" s="7"/>
      <c r="BV13247" s="7"/>
      <c r="BW13247" s="7"/>
    </row>
    <row r="13248" spans="43:75" x14ac:dyDescent="0.2">
      <c r="AQ13248" s="7"/>
      <c r="AR13248" s="7"/>
      <c r="AS13248" s="7"/>
      <c r="AT13248" s="7"/>
      <c r="AU13248" s="7"/>
      <c r="AV13248" s="234"/>
      <c r="AX13248" s="7"/>
      <c r="AY13248" s="7"/>
      <c r="AZ13248" s="7"/>
      <c r="BA13248" s="7"/>
      <c r="BB13248" s="7"/>
      <c r="BC13248" s="7"/>
      <c r="BD13248" s="7"/>
      <c r="BG13248" s="7"/>
      <c r="BH13248" s="7"/>
      <c r="BI13248" s="7"/>
      <c r="BJ13248" s="7"/>
      <c r="BK13248" s="7"/>
      <c r="BL13248" s="7"/>
      <c r="BM13248" s="7"/>
      <c r="BP13248" s="7"/>
      <c r="BQ13248" s="7"/>
      <c r="BR13248" s="7"/>
      <c r="BS13248" s="7"/>
      <c r="BT13248" s="7"/>
      <c r="BU13248" s="7"/>
      <c r="BV13248" s="7"/>
      <c r="BW13248" s="7"/>
    </row>
    <row r="13249" spans="43:75" x14ac:dyDescent="0.2">
      <c r="AQ13249" s="7"/>
      <c r="AR13249" s="7"/>
      <c r="AS13249" s="7"/>
      <c r="AT13249" s="7"/>
      <c r="AU13249" s="7"/>
      <c r="AV13249" s="234"/>
      <c r="AX13249" s="7"/>
      <c r="AY13249" s="7"/>
      <c r="AZ13249" s="7"/>
      <c r="BA13249" s="7"/>
      <c r="BB13249" s="7"/>
      <c r="BC13249" s="7"/>
      <c r="BD13249" s="7"/>
      <c r="BG13249" s="7"/>
      <c r="BH13249" s="7"/>
      <c r="BI13249" s="7"/>
      <c r="BJ13249" s="7"/>
      <c r="BK13249" s="7"/>
      <c r="BL13249" s="7"/>
      <c r="BM13249" s="7"/>
      <c r="BP13249" s="7"/>
      <c r="BQ13249" s="7"/>
      <c r="BR13249" s="7"/>
      <c r="BS13249" s="7"/>
      <c r="BT13249" s="7"/>
      <c r="BU13249" s="7"/>
      <c r="BV13249" s="7"/>
      <c r="BW13249" s="7"/>
    </row>
    <row r="13250" spans="43:75" x14ac:dyDescent="0.2">
      <c r="AQ13250" s="7"/>
      <c r="AR13250" s="7"/>
      <c r="AS13250" s="7"/>
      <c r="AT13250" s="7"/>
      <c r="AU13250" s="7"/>
      <c r="AV13250" s="234"/>
      <c r="AX13250" s="7"/>
      <c r="AY13250" s="7"/>
      <c r="AZ13250" s="7"/>
      <c r="BA13250" s="7"/>
      <c r="BB13250" s="7"/>
      <c r="BC13250" s="7"/>
      <c r="BD13250" s="7"/>
      <c r="BG13250" s="7"/>
      <c r="BH13250" s="7"/>
      <c r="BI13250" s="7"/>
      <c r="BJ13250" s="7"/>
      <c r="BK13250" s="7"/>
      <c r="BL13250" s="7"/>
      <c r="BM13250" s="7"/>
      <c r="BP13250" s="7"/>
      <c r="BQ13250" s="7"/>
      <c r="BR13250" s="7"/>
      <c r="BS13250" s="7"/>
      <c r="BT13250" s="7"/>
      <c r="BU13250" s="7"/>
      <c r="BV13250" s="7"/>
      <c r="BW13250" s="7"/>
    </row>
    <row r="13251" spans="43:75" x14ac:dyDescent="0.2">
      <c r="AQ13251" s="7"/>
      <c r="AR13251" s="7"/>
      <c r="AS13251" s="7"/>
      <c r="AT13251" s="7"/>
      <c r="AU13251" s="7"/>
      <c r="AV13251" s="234"/>
      <c r="AX13251" s="7"/>
      <c r="AY13251" s="7"/>
      <c r="AZ13251" s="7"/>
      <c r="BA13251" s="7"/>
      <c r="BB13251" s="7"/>
      <c r="BC13251" s="7"/>
      <c r="BD13251" s="7"/>
      <c r="BG13251" s="7"/>
      <c r="BH13251" s="7"/>
      <c r="BI13251" s="7"/>
      <c r="BJ13251" s="7"/>
      <c r="BK13251" s="7"/>
      <c r="BL13251" s="7"/>
      <c r="BM13251" s="7"/>
      <c r="BP13251" s="7"/>
      <c r="BQ13251" s="7"/>
      <c r="BR13251" s="7"/>
      <c r="BS13251" s="7"/>
      <c r="BT13251" s="7"/>
      <c r="BU13251" s="7"/>
      <c r="BV13251" s="7"/>
      <c r="BW13251" s="7"/>
    </row>
    <row r="13252" spans="43:75" x14ac:dyDescent="0.2">
      <c r="AQ13252" s="7"/>
      <c r="AR13252" s="7"/>
      <c r="AS13252" s="7"/>
      <c r="AT13252" s="7"/>
      <c r="AU13252" s="7"/>
      <c r="AV13252" s="234"/>
      <c r="AX13252" s="7"/>
      <c r="AY13252" s="7"/>
      <c r="AZ13252" s="7"/>
      <c r="BA13252" s="7"/>
      <c r="BB13252" s="7"/>
      <c r="BC13252" s="7"/>
      <c r="BD13252" s="7"/>
      <c r="BG13252" s="7"/>
      <c r="BH13252" s="7"/>
      <c r="BI13252" s="7"/>
      <c r="BJ13252" s="7"/>
      <c r="BK13252" s="7"/>
      <c r="BL13252" s="7"/>
      <c r="BM13252" s="7"/>
      <c r="BP13252" s="7"/>
      <c r="BQ13252" s="7"/>
      <c r="BR13252" s="7"/>
      <c r="BS13252" s="7"/>
      <c r="BT13252" s="7"/>
      <c r="BU13252" s="7"/>
      <c r="BV13252" s="7"/>
      <c r="BW13252" s="7"/>
    </row>
    <row r="13253" spans="43:75" x14ac:dyDescent="0.2">
      <c r="AQ13253" s="7"/>
      <c r="AR13253" s="7"/>
      <c r="AS13253" s="7"/>
      <c r="AT13253" s="7"/>
      <c r="AU13253" s="7"/>
      <c r="AV13253" s="234"/>
      <c r="AX13253" s="7"/>
      <c r="AY13253" s="7"/>
      <c r="AZ13253" s="7"/>
      <c r="BA13253" s="7"/>
      <c r="BB13253" s="7"/>
      <c r="BC13253" s="7"/>
      <c r="BD13253" s="7"/>
      <c r="BG13253" s="7"/>
      <c r="BH13253" s="7"/>
      <c r="BI13253" s="7"/>
      <c r="BJ13253" s="7"/>
      <c r="BK13253" s="7"/>
      <c r="BL13253" s="7"/>
      <c r="BM13253" s="7"/>
      <c r="BP13253" s="7"/>
      <c r="BQ13253" s="7"/>
      <c r="BR13253" s="7"/>
      <c r="BS13253" s="7"/>
      <c r="BT13253" s="7"/>
      <c r="BU13253" s="7"/>
      <c r="BV13253" s="7"/>
      <c r="BW13253" s="7"/>
    </row>
    <row r="13254" spans="43:75" x14ac:dyDescent="0.2">
      <c r="AQ13254" s="7"/>
      <c r="AR13254" s="7"/>
      <c r="AS13254" s="7"/>
      <c r="AT13254" s="7"/>
      <c r="AU13254" s="7"/>
      <c r="AV13254" s="234"/>
      <c r="AX13254" s="7"/>
      <c r="AY13254" s="7"/>
      <c r="AZ13254" s="7"/>
      <c r="BA13254" s="7"/>
      <c r="BB13254" s="7"/>
      <c r="BC13254" s="7"/>
      <c r="BD13254" s="7"/>
      <c r="BG13254" s="7"/>
      <c r="BH13254" s="7"/>
      <c r="BI13254" s="7"/>
      <c r="BJ13254" s="7"/>
      <c r="BK13254" s="7"/>
      <c r="BL13254" s="7"/>
      <c r="BM13254" s="7"/>
      <c r="BP13254" s="7"/>
      <c r="BQ13254" s="7"/>
      <c r="BR13254" s="7"/>
      <c r="BS13254" s="7"/>
      <c r="BT13254" s="7"/>
      <c r="BU13254" s="7"/>
      <c r="BV13254" s="7"/>
      <c r="BW13254" s="7"/>
    </row>
    <row r="13255" spans="43:75" x14ac:dyDescent="0.2">
      <c r="AQ13255" s="7"/>
      <c r="AR13255" s="7"/>
      <c r="AS13255" s="7"/>
      <c r="AT13255" s="7"/>
      <c r="AU13255" s="7"/>
      <c r="AV13255" s="234"/>
      <c r="AX13255" s="7"/>
      <c r="AY13255" s="7"/>
      <c r="AZ13255" s="7"/>
      <c r="BA13255" s="7"/>
      <c r="BB13255" s="7"/>
      <c r="BC13255" s="7"/>
      <c r="BD13255" s="7"/>
      <c r="BG13255" s="7"/>
      <c r="BH13255" s="7"/>
      <c r="BI13255" s="7"/>
      <c r="BJ13255" s="7"/>
      <c r="BK13255" s="7"/>
      <c r="BL13255" s="7"/>
      <c r="BM13255" s="7"/>
      <c r="BP13255" s="7"/>
      <c r="BQ13255" s="7"/>
      <c r="BR13255" s="7"/>
      <c r="BS13255" s="7"/>
      <c r="BT13255" s="7"/>
      <c r="BU13255" s="7"/>
      <c r="BV13255" s="7"/>
      <c r="BW13255" s="7"/>
    </row>
    <row r="13256" spans="43:75" x14ac:dyDescent="0.2">
      <c r="AQ13256" s="7"/>
      <c r="AR13256" s="7"/>
      <c r="AS13256" s="7"/>
      <c r="AT13256" s="7"/>
      <c r="AU13256" s="7"/>
      <c r="AV13256" s="234"/>
      <c r="AX13256" s="7"/>
      <c r="AY13256" s="7"/>
      <c r="AZ13256" s="7"/>
      <c r="BA13256" s="7"/>
      <c r="BB13256" s="7"/>
      <c r="BC13256" s="7"/>
      <c r="BD13256" s="7"/>
      <c r="BG13256" s="7"/>
      <c r="BH13256" s="7"/>
      <c r="BI13256" s="7"/>
      <c r="BJ13256" s="7"/>
      <c r="BK13256" s="7"/>
      <c r="BL13256" s="7"/>
      <c r="BM13256" s="7"/>
      <c r="BP13256" s="7"/>
      <c r="BQ13256" s="7"/>
      <c r="BR13256" s="7"/>
      <c r="BS13256" s="7"/>
      <c r="BT13256" s="7"/>
      <c r="BU13256" s="7"/>
      <c r="BV13256" s="7"/>
      <c r="BW13256" s="7"/>
    </row>
    <row r="13257" spans="43:75" x14ac:dyDescent="0.2">
      <c r="AQ13257" s="7"/>
      <c r="AR13257" s="7"/>
      <c r="AS13257" s="7"/>
      <c r="AT13257" s="7"/>
      <c r="AU13257" s="7"/>
      <c r="AV13257" s="234"/>
      <c r="AX13257" s="7"/>
      <c r="AY13257" s="7"/>
      <c r="AZ13257" s="7"/>
      <c r="BA13257" s="7"/>
      <c r="BB13257" s="7"/>
      <c r="BC13257" s="7"/>
      <c r="BD13257" s="7"/>
      <c r="BG13257" s="7"/>
      <c r="BH13257" s="7"/>
      <c r="BI13257" s="7"/>
      <c r="BJ13257" s="7"/>
      <c r="BK13257" s="7"/>
      <c r="BL13257" s="7"/>
      <c r="BM13257" s="7"/>
      <c r="BP13257" s="7"/>
      <c r="BQ13257" s="7"/>
      <c r="BR13257" s="7"/>
      <c r="BS13257" s="7"/>
      <c r="BT13257" s="7"/>
      <c r="BU13257" s="7"/>
      <c r="BV13257" s="7"/>
      <c r="BW13257" s="7"/>
    </row>
    <row r="13258" spans="43:75" x14ac:dyDescent="0.2">
      <c r="AQ13258" s="7"/>
      <c r="AR13258" s="7"/>
      <c r="AS13258" s="7"/>
      <c r="AT13258" s="7"/>
      <c r="AU13258" s="7"/>
      <c r="AV13258" s="234"/>
      <c r="AX13258" s="7"/>
      <c r="AY13258" s="7"/>
      <c r="AZ13258" s="7"/>
      <c r="BA13258" s="7"/>
      <c r="BB13258" s="7"/>
      <c r="BC13258" s="7"/>
      <c r="BD13258" s="7"/>
      <c r="BG13258" s="7"/>
      <c r="BH13258" s="7"/>
      <c r="BI13258" s="7"/>
      <c r="BJ13258" s="7"/>
      <c r="BK13258" s="7"/>
      <c r="BL13258" s="7"/>
      <c r="BM13258" s="7"/>
      <c r="BP13258" s="7"/>
      <c r="BQ13258" s="7"/>
      <c r="BR13258" s="7"/>
      <c r="BS13258" s="7"/>
      <c r="BT13258" s="7"/>
      <c r="BU13258" s="7"/>
      <c r="BV13258" s="7"/>
      <c r="BW13258" s="7"/>
    </row>
    <row r="13259" spans="43:75" x14ac:dyDescent="0.2">
      <c r="AQ13259" s="7"/>
      <c r="AR13259" s="7"/>
      <c r="AS13259" s="7"/>
      <c r="AT13259" s="7"/>
      <c r="AU13259" s="7"/>
      <c r="AV13259" s="234"/>
      <c r="AX13259" s="7"/>
      <c r="AY13259" s="7"/>
      <c r="AZ13259" s="7"/>
      <c r="BA13259" s="7"/>
      <c r="BB13259" s="7"/>
      <c r="BC13259" s="7"/>
      <c r="BD13259" s="7"/>
      <c r="BG13259" s="7"/>
      <c r="BH13259" s="7"/>
      <c r="BI13259" s="7"/>
      <c r="BJ13259" s="7"/>
      <c r="BK13259" s="7"/>
      <c r="BL13259" s="7"/>
      <c r="BM13259" s="7"/>
      <c r="BP13259" s="7"/>
      <c r="BQ13259" s="7"/>
      <c r="BR13259" s="7"/>
      <c r="BS13259" s="7"/>
      <c r="BT13259" s="7"/>
      <c r="BU13259" s="7"/>
      <c r="BV13259" s="7"/>
      <c r="BW13259" s="7"/>
    </row>
    <row r="13260" spans="43:75" x14ac:dyDescent="0.2">
      <c r="AQ13260" s="7"/>
      <c r="AR13260" s="7"/>
      <c r="AS13260" s="7"/>
      <c r="AT13260" s="7"/>
      <c r="AU13260" s="7"/>
      <c r="AV13260" s="234"/>
      <c r="AX13260" s="7"/>
      <c r="AY13260" s="7"/>
      <c r="AZ13260" s="7"/>
      <c r="BA13260" s="7"/>
      <c r="BB13260" s="7"/>
      <c r="BC13260" s="7"/>
      <c r="BD13260" s="7"/>
      <c r="BG13260" s="7"/>
      <c r="BH13260" s="7"/>
      <c r="BI13260" s="7"/>
      <c r="BJ13260" s="7"/>
      <c r="BK13260" s="7"/>
      <c r="BL13260" s="7"/>
      <c r="BM13260" s="7"/>
      <c r="BP13260" s="7"/>
      <c r="BQ13260" s="7"/>
      <c r="BR13260" s="7"/>
      <c r="BS13260" s="7"/>
      <c r="BT13260" s="7"/>
      <c r="BU13260" s="7"/>
      <c r="BV13260" s="7"/>
      <c r="BW13260" s="7"/>
    </row>
    <row r="13261" spans="43:75" x14ac:dyDescent="0.2">
      <c r="AQ13261" s="7"/>
      <c r="AR13261" s="7"/>
      <c r="AS13261" s="7"/>
      <c r="AT13261" s="7"/>
      <c r="AU13261" s="7"/>
      <c r="AV13261" s="234"/>
      <c r="AX13261" s="7"/>
      <c r="AY13261" s="7"/>
      <c r="AZ13261" s="7"/>
      <c r="BA13261" s="7"/>
      <c r="BB13261" s="7"/>
      <c r="BC13261" s="7"/>
      <c r="BD13261" s="7"/>
      <c r="BG13261" s="7"/>
      <c r="BH13261" s="7"/>
      <c r="BI13261" s="7"/>
      <c r="BJ13261" s="7"/>
      <c r="BK13261" s="7"/>
      <c r="BL13261" s="7"/>
      <c r="BM13261" s="7"/>
      <c r="BP13261" s="7"/>
      <c r="BQ13261" s="7"/>
      <c r="BR13261" s="7"/>
      <c r="BS13261" s="7"/>
      <c r="BT13261" s="7"/>
      <c r="BU13261" s="7"/>
      <c r="BV13261" s="7"/>
      <c r="BW13261" s="7"/>
    </row>
    <row r="13262" spans="43:75" x14ac:dyDescent="0.2">
      <c r="AQ13262" s="7"/>
      <c r="AR13262" s="7"/>
      <c r="AS13262" s="7"/>
      <c r="AT13262" s="7"/>
      <c r="AU13262" s="7"/>
      <c r="AV13262" s="234"/>
      <c r="AX13262" s="7"/>
      <c r="AY13262" s="7"/>
      <c r="AZ13262" s="7"/>
      <c r="BA13262" s="7"/>
      <c r="BB13262" s="7"/>
      <c r="BC13262" s="7"/>
      <c r="BD13262" s="7"/>
      <c r="BG13262" s="7"/>
      <c r="BH13262" s="7"/>
      <c r="BI13262" s="7"/>
      <c r="BJ13262" s="7"/>
      <c r="BK13262" s="7"/>
      <c r="BL13262" s="7"/>
      <c r="BM13262" s="7"/>
      <c r="BP13262" s="7"/>
      <c r="BQ13262" s="7"/>
      <c r="BR13262" s="7"/>
      <c r="BS13262" s="7"/>
      <c r="BT13262" s="7"/>
      <c r="BU13262" s="7"/>
      <c r="BV13262" s="7"/>
      <c r="BW13262" s="7"/>
    </row>
    <row r="13263" spans="43:75" x14ac:dyDescent="0.2">
      <c r="AQ13263" s="7"/>
      <c r="AR13263" s="7"/>
      <c r="AS13263" s="7"/>
      <c r="AT13263" s="7"/>
      <c r="AU13263" s="7"/>
      <c r="AV13263" s="234"/>
      <c r="AX13263" s="7"/>
      <c r="AY13263" s="7"/>
      <c r="AZ13263" s="7"/>
      <c r="BA13263" s="7"/>
      <c r="BB13263" s="7"/>
      <c r="BC13263" s="7"/>
      <c r="BD13263" s="7"/>
      <c r="BG13263" s="7"/>
      <c r="BH13263" s="7"/>
      <c r="BI13263" s="7"/>
      <c r="BJ13263" s="7"/>
      <c r="BK13263" s="7"/>
      <c r="BL13263" s="7"/>
      <c r="BM13263" s="7"/>
      <c r="BP13263" s="7"/>
      <c r="BQ13263" s="7"/>
      <c r="BR13263" s="7"/>
      <c r="BS13263" s="7"/>
      <c r="BT13263" s="7"/>
      <c r="BU13263" s="7"/>
      <c r="BV13263" s="7"/>
      <c r="BW13263" s="7"/>
    </row>
    <row r="13264" spans="43:75" x14ac:dyDescent="0.2">
      <c r="AQ13264" s="7"/>
      <c r="AR13264" s="7"/>
      <c r="AS13264" s="7"/>
      <c r="AT13264" s="7"/>
      <c r="AU13264" s="7"/>
      <c r="AV13264" s="234"/>
      <c r="AX13264" s="7"/>
      <c r="AY13264" s="7"/>
      <c r="AZ13264" s="7"/>
      <c r="BA13264" s="7"/>
      <c r="BB13264" s="7"/>
      <c r="BC13264" s="7"/>
      <c r="BD13264" s="7"/>
      <c r="BG13264" s="7"/>
      <c r="BH13264" s="7"/>
      <c r="BI13264" s="7"/>
      <c r="BJ13264" s="7"/>
      <c r="BK13264" s="7"/>
      <c r="BL13264" s="7"/>
      <c r="BM13264" s="7"/>
      <c r="BP13264" s="7"/>
      <c r="BQ13264" s="7"/>
      <c r="BR13264" s="7"/>
      <c r="BS13264" s="7"/>
      <c r="BT13264" s="7"/>
      <c r="BU13264" s="7"/>
      <c r="BV13264" s="7"/>
      <c r="BW13264" s="7"/>
    </row>
    <row r="13265" spans="43:75" x14ac:dyDescent="0.2">
      <c r="AQ13265" s="7"/>
      <c r="AR13265" s="7"/>
      <c r="AS13265" s="7"/>
      <c r="AT13265" s="7"/>
      <c r="AU13265" s="7"/>
      <c r="AV13265" s="234"/>
      <c r="AX13265" s="7"/>
      <c r="AY13265" s="7"/>
      <c r="AZ13265" s="7"/>
      <c r="BA13265" s="7"/>
      <c r="BB13265" s="7"/>
      <c r="BC13265" s="7"/>
      <c r="BD13265" s="7"/>
      <c r="BG13265" s="7"/>
      <c r="BH13265" s="7"/>
      <c r="BI13265" s="7"/>
      <c r="BJ13265" s="7"/>
      <c r="BK13265" s="7"/>
      <c r="BL13265" s="7"/>
      <c r="BM13265" s="7"/>
      <c r="BP13265" s="7"/>
      <c r="BQ13265" s="7"/>
      <c r="BR13265" s="7"/>
      <c r="BS13265" s="7"/>
      <c r="BT13265" s="7"/>
      <c r="BU13265" s="7"/>
      <c r="BV13265" s="7"/>
      <c r="BW13265" s="7"/>
    </row>
    <row r="13266" spans="43:75" x14ac:dyDescent="0.2">
      <c r="AQ13266" s="7"/>
      <c r="AR13266" s="7"/>
      <c r="AS13266" s="7"/>
      <c r="AT13266" s="7"/>
      <c r="AU13266" s="7"/>
      <c r="AV13266" s="234"/>
      <c r="AX13266" s="7"/>
      <c r="AY13266" s="7"/>
      <c r="AZ13266" s="7"/>
      <c r="BA13266" s="7"/>
      <c r="BB13266" s="7"/>
      <c r="BC13266" s="7"/>
      <c r="BD13266" s="7"/>
      <c r="BG13266" s="7"/>
      <c r="BH13266" s="7"/>
      <c r="BI13266" s="7"/>
      <c r="BJ13266" s="7"/>
      <c r="BK13266" s="7"/>
      <c r="BL13266" s="7"/>
      <c r="BM13266" s="7"/>
      <c r="BP13266" s="7"/>
      <c r="BQ13266" s="7"/>
      <c r="BR13266" s="7"/>
      <c r="BS13266" s="7"/>
      <c r="BT13266" s="7"/>
      <c r="BU13266" s="7"/>
      <c r="BV13266" s="7"/>
      <c r="BW13266" s="7"/>
    </row>
    <row r="13267" spans="43:75" x14ac:dyDescent="0.2">
      <c r="AQ13267" s="7"/>
      <c r="AR13267" s="7"/>
      <c r="AS13267" s="7"/>
      <c r="AT13267" s="7"/>
      <c r="AU13267" s="7"/>
      <c r="AV13267" s="234"/>
      <c r="AX13267" s="7"/>
      <c r="AY13267" s="7"/>
      <c r="AZ13267" s="7"/>
      <c r="BA13267" s="7"/>
      <c r="BB13267" s="7"/>
      <c r="BC13267" s="7"/>
      <c r="BD13267" s="7"/>
      <c r="BG13267" s="7"/>
      <c r="BH13267" s="7"/>
      <c r="BI13267" s="7"/>
      <c r="BJ13267" s="7"/>
      <c r="BK13267" s="7"/>
      <c r="BL13267" s="7"/>
      <c r="BM13267" s="7"/>
      <c r="BP13267" s="7"/>
      <c r="BQ13267" s="7"/>
      <c r="BR13267" s="7"/>
      <c r="BS13267" s="7"/>
      <c r="BT13267" s="7"/>
      <c r="BU13267" s="7"/>
      <c r="BV13267" s="7"/>
      <c r="BW13267" s="7"/>
    </row>
    <row r="13268" spans="43:75" x14ac:dyDescent="0.2">
      <c r="AQ13268" s="7"/>
      <c r="AR13268" s="7"/>
      <c r="AS13268" s="7"/>
      <c r="AT13268" s="7"/>
      <c r="AU13268" s="7"/>
      <c r="AV13268" s="234"/>
      <c r="AX13268" s="7"/>
      <c r="AY13268" s="7"/>
      <c r="AZ13268" s="7"/>
      <c r="BA13268" s="7"/>
      <c r="BB13268" s="7"/>
      <c r="BC13268" s="7"/>
      <c r="BD13268" s="7"/>
      <c r="BG13268" s="7"/>
      <c r="BH13268" s="7"/>
      <c r="BI13268" s="7"/>
      <c r="BJ13268" s="7"/>
      <c r="BK13268" s="7"/>
      <c r="BL13268" s="7"/>
      <c r="BM13268" s="7"/>
      <c r="BP13268" s="7"/>
      <c r="BQ13268" s="7"/>
      <c r="BR13268" s="7"/>
      <c r="BS13268" s="7"/>
      <c r="BT13268" s="7"/>
      <c r="BU13268" s="7"/>
      <c r="BV13268" s="7"/>
      <c r="BW13268" s="7"/>
    </row>
    <row r="13269" spans="43:75" x14ac:dyDescent="0.2">
      <c r="AQ13269" s="7"/>
      <c r="AR13269" s="7"/>
      <c r="AS13269" s="7"/>
      <c r="AT13269" s="7"/>
      <c r="AU13269" s="7"/>
      <c r="AV13269" s="234"/>
      <c r="AX13269" s="7"/>
      <c r="AY13269" s="7"/>
      <c r="AZ13269" s="7"/>
      <c r="BA13269" s="7"/>
      <c r="BB13269" s="7"/>
      <c r="BC13269" s="7"/>
      <c r="BD13269" s="7"/>
      <c r="BG13269" s="7"/>
      <c r="BH13269" s="7"/>
      <c r="BI13269" s="7"/>
      <c r="BJ13269" s="7"/>
      <c r="BK13269" s="7"/>
      <c r="BL13269" s="7"/>
      <c r="BM13269" s="7"/>
      <c r="BP13269" s="7"/>
      <c r="BQ13269" s="7"/>
      <c r="BR13269" s="7"/>
      <c r="BS13269" s="7"/>
      <c r="BT13269" s="7"/>
      <c r="BU13269" s="7"/>
      <c r="BV13269" s="7"/>
      <c r="BW13269" s="7"/>
    </row>
    <row r="13270" spans="43:75" x14ac:dyDescent="0.2">
      <c r="AQ13270" s="7"/>
      <c r="AR13270" s="7"/>
      <c r="AS13270" s="7"/>
      <c r="AT13270" s="7"/>
      <c r="AU13270" s="7"/>
      <c r="AV13270" s="234"/>
      <c r="AX13270" s="7"/>
      <c r="AY13270" s="7"/>
      <c r="AZ13270" s="7"/>
      <c r="BA13270" s="7"/>
      <c r="BB13270" s="7"/>
      <c r="BC13270" s="7"/>
      <c r="BD13270" s="7"/>
      <c r="BG13270" s="7"/>
      <c r="BH13270" s="7"/>
      <c r="BI13270" s="7"/>
      <c r="BJ13270" s="7"/>
      <c r="BK13270" s="7"/>
      <c r="BL13270" s="7"/>
      <c r="BM13270" s="7"/>
      <c r="BP13270" s="7"/>
      <c r="BQ13270" s="7"/>
      <c r="BR13270" s="7"/>
      <c r="BS13270" s="7"/>
      <c r="BT13270" s="7"/>
      <c r="BU13270" s="7"/>
      <c r="BV13270" s="7"/>
      <c r="BW13270" s="7"/>
    </row>
    <row r="13271" spans="43:75" x14ac:dyDescent="0.2">
      <c r="AQ13271" s="7"/>
      <c r="AR13271" s="7"/>
      <c r="AS13271" s="7"/>
      <c r="AT13271" s="7"/>
      <c r="AU13271" s="7"/>
      <c r="AV13271" s="234"/>
      <c r="AX13271" s="7"/>
      <c r="AY13271" s="7"/>
      <c r="AZ13271" s="7"/>
      <c r="BA13271" s="7"/>
      <c r="BB13271" s="7"/>
      <c r="BC13271" s="7"/>
      <c r="BD13271" s="7"/>
      <c r="BG13271" s="7"/>
      <c r="BH13271" s="7"/>
      <c r="BI13271" s="7"/>
      <c r="BJ13271" s="7"/>
      <c r="BK13271" s="7"/>
      <c r="BL13271" s="7"/>
      <c r="BM13271" s="7"/>
      <c r="BP13271" s="7"/>
      <c r="BQ13271" s="7"/>
      <c r="BR13271" s="7"/>
      <c r="BS13271" s="7"/>
      <c r="BT13271" s="7"/>
      <c r="BU13271" s="7"/>
      <c r="BV13271" s="7"/>
      <c r="BW13271" s="7"/>
    </row>
    <row r="13272" spans="43:75" x14ac:dyDescent="0.2">
      <c r="AQ13272" s="7"/>
      <c r="AR13272" s="7"/>
      <c r="AS13272" s="7"/>
      <c r="AT13272" s="7"/>
      <c r="AU13272" s="7"/>
      <c r="AV13272" s="234"/>
      <c r="AX13272" s="7"/>
      <c r="AY13272" s="7"/>
      <c r="AZ13272" s="7"/>
      <c r="BA13272" s="7"/>
      <c r="BB13272" s="7"/>
      <c r="BC13272" s="7"/>
      <c r="BD13272" s="7"/>
      <c r="BG13272" s="7"/>
      <c r="BH13272" s="7"/>
      <c r="BI13272" s="7"/>
      <c r="BJ13272" s="7"/>
      <c r="BK13272" s="7"/>
      <c r="BL13272" s="7"/>
      <c r="BM13272" s="7"/>
      <c r="BP13272" s="7"/>
      <c r="BQ13272" s="7"/>
      <c r="BR13272" s="7"/>
      <c r="BS13272" s="7"/>
      <c r="BT13272" s="7"/>
      <c r="BU13272" s="7"/>
      <c r="BV13272" s="7"/>
      <c r="BW13272" s="7"/>
    </row>
    <row r="13273" spans="43:75" x14ac:dyDescent="0.2">
      <c r="AQ13273" s="7"/>
      <c r="AR13273" s="7"/>
      <c r="AS13273" s="7"/>
      <c r="AT13273" s="7"/>
      <c r="AU13273" s="7"/>
      <c r="AV13273" s="234"/>
      <c r="AX13273" s="7"/>
      <c r="AY13273" s="7"/>
      <c r="AZ13273" s="7"/>
      <c r="BA13273" s="7"/>
      <c r="BB13273" s="7"/>
      <c r="BC13273" s="7"/>
      <c r="BD13273" s="7"/>
      <c r="BG13273" s="7"/>
      <c r="BH13273" s="7"/>
      <c r="BI13273" s="7"/>
      <c r="BJ13273" s="7"/>
      <c r="BK13273" s="7"/>
      <c r="BL13273" s="7"/>
      <c r="BM13273" s="7"/>
      <c r="BP13273" s="7"/>
      <c r="BQ13273" s="7"/>
      <c r="BR13273" s="7"/>
      <c r="BS13273" s="7"/>
      <c r="BT13273" s="7"/>
      <c r="BU13273" s="7"/>
      <c r="BV13273" s="7"/>
      <c r="BW13273" s="7"/>
    </row>
    <row r="13274" spans="43:75" x14ac:dyDescent="0.2">
      <c r="AQ13274" s="7"/>
      <c r="AR13274" s="7"/>
      <c r="AS13274" s="7"/>
      <c r="AT13274" s="7"/>
      <c r="AU13274" s="7"/>
      <c r="AV13274" s="234"/>
      <c r="AX13274" s="7"/>
      <c r="AY13274" s="7"/>
      <c r="AZ13274" s="7"/>
      <c r="BA13274" s="7"/>
      <c r="BB13274" s="7"/>
      <c r="BC13274" s="7"/>
      <c r="BD13274" s="7"/>
      <c r="BG13274" s="7"/>
      <c r="BH13274" s="7"/>
      <c r="BI13274" s="7"/>
      <c r="BJ13274" s="7"/>
      <c r="BK13274" s="7"/>
      <c r="BL13274" s="7"/>
      <c r="BM13274" s="7"/>
      <c r="BP13274" s="7"/>
      <c r="BQ13274" s="7"/>
      <c r="BR13274" s="7"/>
      <c r="BS13274" s="7"/>
      <c r="BT13274" s="7"/>
      <c r="BU13274" s="7"/>
      <c r="BV13274" s="7"/>
      <c r="BW13274" s="7"/>
    </row>
    <row r="13275" spans="43:75" x14ac:dyDescent="0.2">
      <c r="AQ13275" s="7"/>
      <c r="AR13275" s="7"/>
      <c r="AS13275" s="7"/>
      <c r="AT13275" s="7"/>
      <c r="AU13275" s="7"/>
      <c r="AV13275" s="234"/>
      <c r="AX13275" s="7"/>
      <c r="AY13275" s="7"/>
      <c r="AZ13275" s="7"/>
      <c r="BA13275" s="7"/>
      <c r="BB13275" s="7"/>
      <c r="BC13275" s="7"/>
      <c r="BD13275" s="7"/>
      <c r="BG13275" s="7"/>
      <c r="BH13275" s="7"/>
      <c r="BI13275" s="7"/>
      <c r="BJ13275" s="7"/>
      <c r="BK13275" s="7"/>
      <c r="BL13275" s="7"/>
      <c r="BM13275" s="7"/>
      <c r="BP13275" s="7"/>
      <c r="BQ13275" s="7"/>
      <c r="BR13275" s="7"/>
      <c r="BS13275" s="7"/>
      <c r="BT13275" s="7"/>
      <c r="BU13275" s="7"/>
      <c r="BV13275" s="7"/>
      <c r="BW13275" s="7"/>
    </row>
    <row r="13276" spans="43:75" x14ac:dyDescent="0.2">
      <c r="AQ13276" s="7"/>
      <c r="AR13276" s="7"/>
      <c r="AS13276" s="7"/>
      <c r="AT13276" s="7"/>
      <c r="AU13276" s="7"/>
      <c r="AV13276" s="234"/>
      <c r="AX13276" s="7"/>
      <c r="AY13276" s="7"/>
      <c r="AZ13276" s="7"/>
      <c r="BA13276" s="7"/>
      <c r="BB13276" s="7"/>
      <c r="BC13276" s="7"/>
      <c r="BD13276" s="7"/>
      <c r="BG13276" s="7"/>
      <c r="BH13276" s="7"/>
      <c r="BI13276" s="7"/>
      <c r="BJ13276" s="7"/>
      <c r="BK13276" s="7"/>
      <c r="BL13276" s="7"/>
      <c r="BM13276" s="7"/>
      <c r="BP13276" s="7"/>
      <c r="BQ13276" s="7"/>
      <c r="BR13276" s="7"/>
      <c r="BS13276" s="7"/>
      <c r="BT13276" s="7"/>
      <c r="BU13276" s="7"/>
      <c r="BV13276" s="7"/>
      <c r="BW13276" s="7"/>
    </row>
    <row r="13277" spans="43:75" x14ac:dyDescent="0.2">
      <c r="AQ13277" s="7"/>
      <c r="AR13277" s="7"/>
      <c r="AS13277" s="7"/>
      <c r="AT13277" s="7"/>
      <c r="AU13277" s="7"/>
      <c r="AV13277" s="234"/>
      <c r="AX13277" s="7"/>
      <c r="AY13277" s="7"/>
      <c r="AZ13277" s="7"/>
      <c r="BA13277" s="7"/>
      <c r="BB13277" s="7"/>
      <c r="BC13277" s="7"/>
      <c r="BD13277" s="7"/>
      <c r="BG13277" s="7"/>
      <c r="BH13277" s="7"/>
      <c r="BI13277" s="7"/>
      <c r="BJ13277" s="7"/>
      <c r="BK13277" s="7"/>
      <c r="BL13277" s="7"/>
      <c r="BM13277" s="7"/>
      <c r="BP13277" s="7"/>
      <c r="BQ13277" s="7"/>
      <c r="BR13277" s="7"/>
      <c r="BS13277" s="7"/>
      <c r="BT13277" s="7"/>
      <c r="BU13277" s="7"/>
      <c r="BV13277" s="7"/>
      <c r="BW13277" s="7"/>
    </row>
    <row r="13278" spans="43:75" x14ac:dyDescent="0.2">
      <c r="AQ13278" s="7"/>
      <c r="AR13278" s="7"/>
      <c r="AS13278" s="7"/>
      <c r="AT13278" s="7"/>
      <c r="AU13278" s="7"/>
      <c r="AV13278" s="234"/>
      <c r="AX13278" s="7"/>
      <c r="AY13278" s="7"/>
      <c r="AZ13278" s="7"/>
      <c r="BA13278" s="7"/>
      <c r="BB13278" s="7"/>
      <c r="BC13278" s="7"/>
      <c r="BD13278" s="7"/>
      <c r="BG13278" s="7"/>
      <c r="BH13278" s="7"/>
      <c r="BI13278" s="7"/>
      <c r="BJ13278" s="7"/>
      <c r="BK13278" s="7"/>
      <c r="BL13278" s="7"/>
      <c r="BM13278" s="7"/>
      <c r="BP13278" s="7"/>
      <c r="BQ13278" s="7"/>
      <c r="BR13278" s="7"/>
      <c r="BS13278" s="7"/>
      <c r="BT13278" s="7"/>
      <c r="BU13278" s="7"/>
      <c r="BV13278" s="7"/>
      <c r="BW13278" s="7"/>
    </row>
    <row r="13279" spans="43:75" x14ac:dyDescent="0.2">
      <c r="AQ13279" s="7"/>
      <c r="AR13279" s="7"/>
      <c r="AS13279" s="7"/>
      <c r="AT13279" s="7"/>
      <c r="AU13279" s="7"/>
      <c r="AV13279" s="234"/>
      <c r="AX13279" s="7"/>
      <c r="AY13279" s="7"/>
      <c r="AZ13279" s="7"/>
      <c r="BA13279" s="7"/>
      <c r="BB13279" s="7"/>
      <c r="BC13279" s="7"/>
      <c r="BD13279" s="7"/>
      <c r="BG13279" s="7"/>
      <c r="BH13279" s="7"/>
      <c r="BI13279" s="7"/>
      <c r="BJ13279" s="7"/>
      <c r="BK13279" s="7"/>
      <c r="BL13279" s="7"/>
      <c r="BM13279" s="7"/>
      <c r="BP13279" s="7"/>
      <c r="BQ13279" s="7"/>
      <c r="BR13279" s="7"/>
      <c r="BS13279" s="7"/>
      <c r="BT13279" s="7"/>
      <c r="BU13279" s="7"/>
      <c r="BV13279" s="7"/>
      <c r="BW13279" s="7"/>
    </row>
    <row r="13280" spans="43:75" x14ac:dyDescent="0.2">
      <c r="AQ13280" s="7"/>
      <c r="AR13280" s="7"/>
      <c r="AS13280" s="7"/>
      <c r="AT13280" s="7"/>
      <c r="AU13280" s="7"/>
      <c r="AV13280" s="234"/>
      <c r="AX13280" s="7"/>
      <c r="AY13280" s="7"/>
      <c r="AZ13280" s="7"/>
      <c r="BA13280" s="7"/>
      <c r="BB13280" s="7"/>
      <c r="BC13280" s="7"/>
      <c r="BD13280" s="7"/>
      <c r="BG13280" s="7"/>
      <c r="BH13280" s="7"/>
      <c r="BI13280" s="7"/>
      <c r="BJ13280" s="7"/>
      <c r="BK13280" s="7"/>
      <c r="BL13280" s="7"/>
      <c r="BM13280" s="7"/>
      <c r="BP13280" s="7"/>
      <c r="BQ13280" s="7"/>
      <c r="BR13280" s="7"/>
      <c r="BS13280" s="7"/>
      <c r="BT13280" s="7"/>
      <c r="BU13280" s="7"/>
      <c r="BV13280" s="7"/>
      <c r="BW13280" s="7"/>
    </row>
    <row r="13281" spans="43:75" x14ac:dyDescent="0.2">
      <c r="AQ13281" s="7"/>
      <c r="AR13281" s="7"/>
      <c r="AS13281" s="7"/>
      <c r="AT13281" s="7"/>
      <c r="AU13281" s="7"/>
      <c r="AV13281" s="234"/>
      <c r="AX13281" s="7"/>
      <c r="AY13281" s="7"/>
      <c r="AZ13281" s="7"/>
      <c r="BA13281" s="7"/>
      <c r="BB13281" s="7"/>
      <c r="BC13281" s="7"/>
      <c r="BD13281" s="7"/>
      <c r="BG13281" s="7"/>
      <c r="BH13281" s="7"/>
      <c r="BI13281" s="7"/>
      <c r="BJ13281" s="7"/>
      <c r="BK13281" s="7"/>
      <c r="BL13281" s="7"/>
      <c r="BM13281" s="7"/>
      <c r="BP13281" s="7"/>
      <c r="BQ13281" s="7"/>
      <c r="BR13281" s="7"/>
      <c r="BS13281" s="7"/>
      <c r="BT13281" s="7"/>
      <c r="BU13281" s="7"/>
      <c r="BV13281" s="7"/>
      <c r="BW13281" s="7"/>
    </row>
    <row r="13282" spans="43:75" x14ac:dyDescent="0.2">
      <c r="AQ13282" s="7"/>
      <c r="AR13282" s="7"/>
      <c r="AS13282" s="7"/>
      <c r="AT13282" s="7"/>
      <c r="AU13282" s="7"/>
      <c r="AV13282" s="234"/>
      <c r="AX13282" s="7"/>
      <c r="AY13282" s="7"/>
      <c r="AZ13282" s="7"/>
      <c r="BA13282" s="7"/>
      <c r="BB13282" s="7"/>
      <c r="BC13282" s="7"/>
      <c r="BD13282" s="7"/>
      <c r="BG13282" s="7"/>
      <c r="BH13282" s="7"/>
      <c r="BI13282" s="7"/>
      <c r="BJ13282" s="7"/>
      <c r="BK13282" s="7"/>
      <c r="BL13282" s="7"/>
      <c r="BM13282" s="7"/>
      <c r="BP13282" s="7"/>
      <c r="BQ13282" s="7"/>
      <c r="BR13282" s="7"/>
      <c r="BS13282" s="7"/>
      <c r="BT13282" s="7"/>
      <c r="BU13282" s="7"/>
      <c r="BV13282" s="7"/>
      <c r="BW13282" s="7"/>
    </row>
    <row r="13283" spans="43:75" x14ac:dyDescent="0.2">
      <c r="AQ13283" s="7"/>
      <c r="AR13283" s="7"/>
      <c r="AS13283" s="7"/>
      <c r="AT13283" s="7"/>
      <c r="AU13283" s="7"/>
      <c r="AV13283" s="234"/>
      <c r="AX13283" s="7"/>
      <c r="AY13283" s="7"/>
      <c r="AZ13283" s="7"/>
      <c r="BA13283" s="7"/>
      <c r="BB13283" s="7"/>
      <c r="BC13283" s="7"/>
      <c r="BD13283" s="7"/>
      <c r="BG13283" s="7"/>
      <c r="BH13283" s="7"/>
      <c r="BI13283" s="7"/>
      <c r="BJ13283" s="7"/>
      <c r="BK13283" s="7"/>
      <c r="BL13283" s="7"/>
      <c r="BM13283" s="7"/>
      <c r="BP13283" s="7"/>
      <c r="BQ13283" s="7"/>
      <c r="BR13283" s="7"/>
      <c r="BS13283" s="7"/>
      <c r="BT13283" s="7"/>
      <c r="BU13283" s="7"/>
      <c r="BV13283" s="7"/>
      <c r="BW13283" s="7"/>
    </row>
    <row r="13284" spans="43:75" x14ac:dyDescent="0.2">
      <c r="AQ13284" s="7"/>
      <c r="AR13284" s="7"/>
      <c r="AS13284" s="7"/>
      <c r="AT13284" s="7"/>
      <c r="AU13284" s="7"/>
      <c r="AV13284" s="234"/>
      <c r="AX13284" s="7"/>
      <c r="AY13284" s="7"/>
      <c r="AZ13284" s="7"/>
      <c r="BA13284" s="7"/>
      <c r="BB13284" s="7"/>
      <c r="BC13284" s="7"/>
      <c r="BD13284" s="7"/>
      <c r="BG13284" s="7"/>
      <c r="BH13284" s="7"/>
      <c r="BI13284" s="7"/>
      <c r="BJ13284" s="7"/>
      <c r="BK13284" s="7"/>
      <c r="BL13284" s="7"/>
      <c r="BM13284" s="7"/>
      <c r="BP13284" s="7"/>
      <c r="BQ13284" s="7"/>
      <c r="BR13284" s="7"/>
      <c r="BS13284" s="7"/>
      <c r="BT13284" s="7"/>
      <c r="BU13284" s="7"/>
      <c r="BV13284" s="7"/>
      <c r="BW13284" s="7"/>
    </row>
    <row r="13285" spans="43:75" x14ac:dyDescent="0.2">
      <c r="AQ13285" s="7"/>
      <c r="AR13285" s="7"/>
      <c r="AS13285" s="7"/>
      <c r="AT13285" s="7"/>
      <c r="AU13285" s="7"/>
      <c r="AV13285" s="234"/>
      <c r="AX13285" s="7"/>
      <c r="AY13285" s="7"/>
      <c r="AZ13285" s="7"/>
      <c r="BA13285" s="7"/>
      <c r="BB13285" s="7"/>
      <c r="BC13285" s="7"/>
      <c r="BD13285" s="7"/>
      <c r="BG13285" s="7"/>
      <c r="BH13285" s="7"/>
      <c r="BI13285" s="7"/>
      <c r="BJ13285" s="7"/>
      <c r="BK13285" s="7"/>
      <c r="BL13285" s="7"/>
      <c r="BM13285" s="7"/>
      <c r="BP13285" s="7"/>
      <c r="BQ13285" s="7"/>
      <c r="BR13285" s="7"/>
      <c r="BS13285" s="7"/>
      <c r="BT13285" s="7"/>
      <c r="BU13285" s="7"/>
      <c r="BV13285" s="7"/>
      <c r="BW13285" s="7"/>
    </row>
    <row r="13286" spans="43:75" x14ac:dyDescent="0.2">
      <c r="AQ13286" s="7"/>
      <c r="AR13286" s="7"/>
      <c r="AS13286" s="7"/>
      <c r="AT13286" s="7"/>
      <c r="AU13286" s="7"/>
      <c r="AV13286" s="234"/>
      <c r="AX13286" s="7"/>
      <c r="AY13286" s="7"/>
      <c r="AZ13286" s="7"/>
      <c r="BA13286" s="7"/>
      <c r="BB13286" s="7"/>
      <c r="BC13286" s="7"/>
      <c r="BD13286" s="7"/>
      <c r="BG13286" s="7"/>
      <c r="BH13286" s="7"/>
      <c r="BI13286" s="7"/>
      <c r="BJ13286" s="7"/>
      <c r="BK13286" s="7"/>
      <c r="BL13286" s="7"/>
      <c r="BM13286" s="7"/>
      <c r="BP13286" s="7"/>
      <c r="BQ13286" s="7"/>
      <c r="BR13286" s="7"/>
      <c r="BS13286" s="7"/>
      <c r="BT13286" s="7"/>
      <c r="BU13286" s="7"/>
      <c r="BV13286" s="7"/>
      <c r="BW13286" s="7"/>
    </row>
    <row r="13287" spans="43:75" x14ac:dyDescent="0.2">
      <c r="AQ13287" s="7"/>
      <c r="AR13287" s="7"/>
      <c r="AS13287" s="7"/>
      <c r="AT13287" s="7"/>
      <c r="AU13287" s="7"/>
      <c r="AV13287" s="234"/>
      <c r="AX13287" s="7"/>
      <c r="AY13287" s="7"/>
      <c r="AZ13287" s="7"/>
      <c r="BA13287" s="7"/>
      <c r="BB13287" s="7"/>
      <c r="BC13287" s="7"/>
      <c r="BD13287" s="7"/>
      <c r="BG13287" s="7"/>
      <c r="BH13287" s="7"/>
      <c r="BI13287" s="7"/>
      <c r="BJ13287" s="7"/>
      <c r="BK13287" s="7"/>
      <c r="BL13287" s="7"/>
      <c r="BM13287" s="7"/>
      <c r="BP13287" s="7"/>
      <c r="BQ13287" s="7"/>
      <c r="BR13287" s="7"/>
      <c r="BS13287" s="7"/>
      <c r="BT13287" s="7"/>
      <c r="BU13287" s="7"/>
      <c r="BV13287" s="7"/>
      <c r="BW13287" s="7"/>
    </row>
    <row r="13288" spans="43:75" x14ac:dyDescent="0.2">
      <c r="AQ13288" s="7"/>
      <c r="AR13288" s="7"/>
      <c r="AS13288" s="7"/>
      <c r="AT13288" s="7"/>
      <c r="AU13288" s="7"/>
      <c r="AV13288" s="234"/>
      <c r="AX13288" s="7"/>
      <c r="AY13288" s="7"/>
      <c r="AZ13288" s="7"/>
      <c r="BA13288" s="7"/>
      <c r="BB13288" s="7"/>
      <c r="BC13288" s="7"/>
      <c r="BD13288" s="7"/>
      <c r="BG13288" s="7"/>
      <c r="BH13288" s="7"/>
      <c r="BI13288" s="7"/>
      <c r="BJ13288" s="7"/>
      <c r="BK13288" s="7"/>
      <c r="BL13288" s="7"/>
      <c r="BM13288" s="7"/>
      <c r="BP13288" s="7"/>
      <c r="BQ13288" s="7"/>
      <c r="BR13288" s="7"/>
      <c r="BS13288" s="7"/>
      <c r="BT13288" s="7"/>
      <c r="BU13288" s="7"/>
      <c r="BV13288" s="7"/>
      <c r="BW13288" s="7"/>
    </row>
    <row r="13289" spans="43:75" x14ac:dyDescent="0.2">
      <c r="AQ13289" s="7"/>
      <c r="AR13289" s="7"/>
      <c r="AS13289" s="7"/>
      <c r="AT13289" s="7"/>
      <c r="AU13289" s="7"/>
      <c r="AV13289" s="234"/>
      <c r="AX13289" s="7"/>
      <c r="AY13289" s="7"/>
      <c r="AZ13289" s="7"/>
      <c r="BA13289" s="7"/>
      <c r="BB13289" s="7"/>
      <c r="BC13289" s="7"/>
      <c r="BD13289" s="7"/>
      <c r="BG13289" s="7"/>
      <c r="BH13289" s="7"/>
      <c r="BI13289" s="7"/>
      <c r="BJ13289" s="7"/>
      <c r="BK13289" s="7"/>
      <c r="BL13289" s="7"/>
      <c r="BM13289" s="7"/>
      <c r="BP13289" s="7"/>
      <c r="BQ13289" s="7"/>
      <c r="BR13289" s="7"/>
      <c r="BS13289" s="7"/>
      <c r="BT13289" s="7"/>
      <c r="BU13289" s="7"/>
      <c r="BV13289" s="7"/>
      <c r="BW13289" s="7"/>
    </row>
    <row r="13290" spans="43:75" x14ac:dyDescent="0.2">
      <c r="AQ13290" s="7"/>
      <c r="AR13290" s="7"/>
      <c r="AS13290" s="7"/>
      <c r="AT13290" s="7"/>
      <c r="AU13290" s="7"/>
      <c r="AV13290" s="234"/>
      <c r="AX13290" s="7"/>
      <c r="AY13290" s="7"/>
      <c r="AZ13290" s="7"/>
      <c r="BA13290" s="7"/>
      <c r="BB13290" s="7"/>
      <c r="BC13290" s="7"/>
      <c r="BD13290" s="7"/>
      <c r="BG13290" s="7"/>
      <c r="BH13290" s="7"/>
      <c r="BI13290" s="7"/>
      <c r="BJ13290" s="7"/>
      <c r="BK13290" s="7"/>
      <c r="BL13290" s="7"/>
      <c r="BM13290" s="7"/>
      <c r="BP13290" s="7"/>
      <c r="BQ13290" s="7"/>
      <c r="BR13290" s="7"/>
      <c r="BS13290" s="7"/>
      <c r="BT13290" s="7"/>
      <c r="BU13290" s="7"/>
      <c r="BV13290" s="7"/>
      <c r="BW13290" s="7"/>
    </row>
    <row r="13291" spans="43:75" x14ac:dyDescent="0.2">
      <c r="AQ13291" s="7"/>
      <c r="AR13291" s="7"/>
      <c r="AS13291" s="7"/>
      <c r="AT13291" s="7"/>
      <c r="AU13291" s="7"/>
      <c r="AV13291" s="234"/>
      <c r="AX13291" s="7"/>
      <c r="AY13291" s="7"/>
      <c r="AZ13291" s="7"/>
      <c r="BA13291" s="7"/>
      <c r="BB13291" s="7"/>
      <c r="BC13291" s="7"/>
      <c r="BD13291" s="7"/>
      <c r="BG13291" s="7"/>
      <c r="BH13291" s="7"/>
      <c r="BI13291" s="7"/>
      <c r="BJ13291" s="7"/>
      <c r="BK13291" s="7"/>
      <c r="BL13291" s="7"/>
      <c r="BM13291" s="7"/>
      <c r="BP13291" s="7"/>
      <c r="BQ13291" s="7"/>
      <c r="BR13291" s="7"/>
      <c r="BS13291" s="7"/>
      <c r="BT13291" s="7"/>
      <c r="BU13291" s="7"/>
      <c r="BV13291" s="7"/>
      <c r="BW13291" s="7"/>
    </row>
    <row r="13292" spans="43:75" x14ac:dyDescent="0.2">
      <c r="AQ13292" s="7"/>
      <c r="AR13292" s="7"/>
      <c r="AS13292" s="7"/>
      <c r="AT13292" s="7"/>
      <c r="AU13292" s="7"/>
      <c r="AV13292" s="234"/>
      <c r="AX13292" s="7"/>
      <c r="AY13292" s="7"/>
      <c r="AZ13292" s="7"/>
      <c r="BA13292" s="7"/>
      <c r="BB13292" s="7"/>
      <c r="BC13292" s="7"/>
      <c r="BD13292" s="7"/>
      <c r="BG13292" s="7"/>
      <c r="BH13292" s="7"/>
      <c r="BI13292" s="7"/>
      <c r="BJ13292" s="7"/>
      <c r="BK13292" s="7"/>
      <c r="BL13292" s="7"/>
      <c r="BM13292" s="7"/>
      <c r="BP13292" s="7"/>
      <c r="BQ13292" s="7"/>
      <c r="BR13292" s="7"/>
      <c r="BS13292" s="7"/>
      <c r="BT13292" s="7"/>
      <c r="BU13292" s="7"/>
      <c r="BV13292" s="7"/>
      <c r="BW13292" s="7"/>
    </row>
    <row r="13293" spans="43:75" x14ac:dyDescent="0.2">
      <c r="AQ13293" s="7"/>
      <c r="AR13293" s="7"/>
      <c r="AS13293" s="7"/>
      <c r="AT13293" s="7"/>
      <c r="AU13293" s="7"/>
      <c r="AV13293" s="234"/>
      <c r="AX13293" s="7"/>
      <c r="AY13293" s="7"/>
      <c r="AZ13293" s="7"/>
      <c r="BA13293" s="7"/>
      <c r="BB13293" s="7"/>
      <c r="BC13293" s="7"/>
      <c r="BD13293" s="7"/>
      <c r="BG13293" s="7"/>
      <c r="BH13293" s="7"/>
      <c r="BI13293" s="7"/>
      <c r="BJ13293" s="7"/>
      <c r="BK13293" s="7"/>
      <c r="BL13293" s="7"/>
      <c r="BM13293" s="7"/>
      <c r="BP13293" s="7"/>
      <c r="BQ13293" s="7"/>
      <c r="BR13293" s="7"/>
      <c r="BS13293" s="7"/>
      <c r="BT13293" s="7"/>
      <c r="BU13293" s="7"/>
      <c r="BV13293" s="7"/>
      <c r="BW13293" s="7"/>
    </row>
    <row r="13294" spans="43:75" x14ac:dyDescent="0.2">
      <c r="AQ13294" s="7"/>
      <c r="AR13294" s="7"/>
      <c r="AS13294" s="7"/>
      <c r="AT13294" s="7"/>
      <c r="AU13294" s="7"/>
      <c r="AV13294" s="234"/>
      <c r="AX13294" s="7"/>
      <c r="AY13294" s="7"/>
      <c r="AZ13294" s="7"/>
      <c r="BA13294" s="7"/>
      <c r="BB13294" s="7"/>
      <c r="BC13294" s="7"/>
      <c r="BD13294" s="7"/>
      <c r="BG13294" s="7"/>
      <c r="BH13294" s="7"/>
      <c r="BI13294" s="7"/>
      <c r="BJ13294" s="7"/>
      <c r="BK13294" s="7"/>
      <c r="BL13294" s="7"/>
      <c r="BM13294" s="7"/>
      <c r="BP13294" s="7"/>
      <c r="BQ13294" s="7"/>
      <c r="BR13294" s="7"/>
      <c r="BS13294" s="7"/>
      <c r="BT13294" s="7"/>
      <c r="BU13294" s="7"/>
      <c r="BV13294" s="7"/>
      <c r="BW13294" s="7"/>
    </row>
    <row r="13295" spans="43:75" x14ac:dyDescent="0.2">
      <c r="AQ13295" s="7"/>
      <c r="AR13295" s="7"/>
      <c r="AS13295" s="7"/>
      <c r="AT13295" s="7"/>
      <c r="AU13295" s="7"/>
      <c r="AV13295" s="234"/>
      <c r="AX13295" s="7"/>
      <c r="AY13295" s="7"/>
      <c r="AZ13295" s="7"/>
      <c r="BA13295" s="7"/>
      <c r="BB13295" s="7"/>
      <c r="BC13295" s="7"/>
      <c r="BD13295" s="7"/>
      <c r="BG13295" s="7"/>
      <c r="BH13295" s="7"/>
      <c r="BI13295" s="7"/>
      <c r="BJ13295" s="7"/>
      <c r="BK13295" s="7"/>
      <c r="BL13295" s="7"/>
      <c r="BM13295" s="7"/>
      <c r="BP13295" s="7"/>
      <c r="BQ13295" s="7"/>
      <c r="BR13295" s="7"/>
      <c r="BS13295" s="7"/>
      <c r="BT13295" s="7"/>
      <c r="BU13295" s="7"/>
      <c r="BV13295" s="7"/>
      <c r="BW13295" s="7"/>
    </row>
    <row r="13296" spans="43:75" x14ac:dyDescent="0.2">
      <c r="AQ13296" s="7"/>
      <c r="AR13296" s="7"/>
      <c r="AS13296" s="7"/>
      <c r="AT13296" s="7"/>
      <c r="AU13296" s="7"/>
      <c r="AV13296" s="234"/>
      <c r="AX13296" s="7"/>
      <c r="AY13296" s="7"/>
      <c r="AZ13296" s="7"/>
      <c r="BA13296" s="7"/>
      <c r="BB13296" s="7"/>
      <c r="BC13296" s="7"/>
      <c r="BD13296" s="7"/>
      <c r="BG13296" s="7"/>
      <c r="BH13296" s="7"/>
      <c r="BI13296" s="7"/>
      <c r="BJ13296" s="7"/>
      <c r="BK13296" s="7"/>
      <c r="BL13296" s="7"/>
      <c r="BM13296" s="7"/>
      <c r="BP13296" s="7"/>
      <c r="BQ13296" s="7"/>
      <c r="BR13296" s="7"/>
      <c r="BS13296" s="7"/>
      <c r="BT13296" s="7"/>
      <c r="BU13296" s="7"/>
      <c r="BV13296" s="7"/>
      <c r="BW13296" s="7"/>
    </row>
    <row r="13297" spans="43:75" x14ac:dyDescent="0.2">
      <c r="AQ13297" s="7"/>
      <c r="AR13297" s="7"/>
      <c r="AS13297" s="7"/>
      <c r="AT13297" s="7"/>
      <c r="AU13297" s="7"/>
      <c r="AV13297" s="234"/>
      <c r="AX13297" s="7"/>
      <c r="AY13297" s="7"/>
      <c r="AZ13297" s="7"/>
      <c r="BA13297" s="7"/>
      <c r="BB13297" s="7"/>
      <c r="BC13297" s="7"/>
      <c r="BD13297" s="7"/>
      <c r="BG13297" s="7"/>
      <c r="BH13297" s="7"/>
      <c r="BI13297" s="7"/>
      <c r="BJ13297" s="7"/>
      <c r="BK13297" s="7"/>
      <c r="BL13297" s="7"/>
      <c r="BM13297" s="7"/>
      <c r="BP13297" s="7"/>
      <c r="BQ13297" s="7"/>
      <c r="BR13297" s="7"/>
      <c r="BS13297" s="7"/>
      <c r="BT13297" s="7"/>
      <c r="BU13297" s="7"/>
      <c r="BV13297" s="7"/>
      <c r="BW13297" s="7"/>
    </row>
    <row r="13298" spans="43:75" x14ac:dyDescent="0.2">
      <c r="AQ13298" s="7"/>
      <c r="AR13298" s="7"/>
      <c r="AS13298" s="7"/>
      <c r="AT13298" s="7"/>
      <c r="AU13298" s="7"/>
      <c r="AV13298" s="234"/>
      <c r="AX13298" s="7"/>
      <c r="AY13298" s="7"/>
      <c r="AZ13298" s="7"/>
      <c r="BA13298" s="7"/>
      <c r="BB13298" s="7"/>
      <c r="BC13298" s="7"/>
      <c r="BD13298" s="7"/>
      <c r="BG13298" s="7"/>
      <c r="BH13298" s="7"/>
      <c r="BI13298" s="7"/>
      <c r="BJ13298" s="7"/>
      <c r="BK13298" s="7"/>
      <c r="BL13298" s="7"/>
      <c r="BM13298" s="7"/>
      <c r="BP13298" s="7"/>
      <c r="BQ13298" s="7"/>
      <c r="BR13298" s="7"/>
      <c r="BS13298" s="7"/>
      <c r="BT13298" s="7"/>
      <c r="BU13298" s="7"/>
      <c r="BV13298" s="7"/>
      <c r="BW13298" s="7"/>
    </row>
    <row r="13299" spans="43:75" x14ac:dyDescent="0.2">
      <c r="AQ13299" s="7"/>
      <c r="AR13299" s="7"/>
      <c r="AS13299" s="7"/>
      <c r="AT13299" s="7"/>
      <c r="AU13299" s="7"/>
      <c r="AV13299" s="234"/>
      <c r="AX13299" s="7"/>
      <c r="AY13299" s="7"/>
      <c r="AZ13299" s="7"/>
      <c r="BA13299" s="7"/>
      <c r="BB13299" s="7"/>
      <c r="BC13299" s="7"/>
      <c r="BD13299" s="7"/>
      <c r="BG13299" s="7"/>
      <c r="BH13299" s="7"/>
      <c r="BI13299" s="7"/>
      <c r="BJ13299" s="7"/>
      <c r="BK13299" s="7"/>
      <c r="BL13299" s="7"/>
      <c r="BM13299" s="7"/>
      <c r="BP13299" s="7"/>
      <c r="BQ13299" s="7"/>
      <c r="BR13299" s="7"/>
      <c r="BS13299" s="7"/>
      <c r="BT13299" s="7"/>
      <c r="BU13299" s="7"/>
      <c r="BV13299" s="7"/>
      <c r="BW13299" s="7"/>
    </row>
    <row r="13300" spans="43:75" x14ac:dyDescent="0.2">
      <c r="AQ13300" s="7"/>
      <c r="AR13300" s="7"/>
      <c r="AS13300" s="7"/>
      <c r="AT13300" s="7"/>
      <c r="AU13300" s="7"/>
      <c r="AV13300" s="234"/>
      <c r="AX13300" s="7"/>
      <c r="AY13300" s="7"/>
      <c r="AZ13300" s="7"/>
      <c r="BA13300" s="7"/>
      <c r="BB13300" s="7"/>
      <c r="BC13300" s="7"/>
      <c r="BD13300" s="7"/>
      <c r="BG13300" s="7"/>
      <c r="BH13300" s="7"/>
      <c r="BI13300" s="7"/>
      <c r="BJ13300" s="7"/>
      <c r="BK13300" s="7"/>
      <c r="BL13300" s="7"/>
      <c r="BM13300" s="7"/>
      <c r="BP13300" s="7"/>
      <c r="BQ13300" s="7"/>
      <c r="BR13300" s="7"/>
      <c r="BS13300" s="7"/>
      <c r="BT13300" s="7"/>
      <c r="BU13300" s="7"/>
      <c r="BV13300" s="7"/>
      <c r="BW13300" s="7"/>
    </row>
    <row r="13301" spans="43:75" x14ac:dyDescent="0.2">
      <c r="AQ13301" s="7"/>
      <c r="AR13301" s="7"/>
      <c r="AS13301" s="7"/>
      <c r="AT13301" s="7"/>
      <c r="AU13301" s="7"/>
      <c r="AV13301" s="234"/>
      <c r="AX13301" s="7"/>
      <c r="AY13301" s="7"/>
      <c r="AZ13301" s="7"/>
      <c r="BA13301" s="7"/>
      <c r="BB13301" s="7"/>
      <c r="BC13301" s="7"/>
      <c r="BD13301" s="7"/>
      <c r="BG13301" s="7"/>
      <c r="BH13301" s="7"/>
      <c r="BI13301" s="7"/>
      <c r="BJ13301" s="7"/>
      <c r="BK13301" s="7"/>
      <c r="BL13301" s="7"/>
      <c r="BM13301" s="7"/>
      <c r="BP13301" s="7"/>
      <c r="BQ13301" s="7"/>
      <c r="BR13301" s="7"/>
      <c r="BS13301" s="7"/>
      <c r="BT13301" s="7"/>
      <c r="BU13301" s="7"/>
      <c r="BV13301" s="7"/>
      <c r="BW13301" s="7"/>
    </row>
    <row r="13302" spans="43:75" x14ac:dyDescent="0.2">
      <c r="AQ13302" s="7"/>
      <c r="AR13302" s="7"/>
      <c r="AS13302" s="7"/>
      <c r="AT13302" s="7"/>
      <c r="AU13302" s="7"/>
      <c r="AV13302" s="234"/>
      <c r="AX13302" s="7"/>
      <c r="AY13302" s="7"/>
      <c r="AZ13302" s="7"/>
      <c r="BA13302" s="7"/>
      <c r="BB13302" s="7"/>
      <c r="BC13302" s="7"/>
      <c r="BD13302" s="7"/>
      <c r="BG13302" s="7"/>
      <c r="BH13302" s="7"/>
      <c r="BI13302" s="7"/>
      <c r="BJ13302" s="7"/>
      <c r="BK13302" s="7"/>
      <c r="BL13302" s="7"/>
      <c r="BM13302" s="7"/>
      <c r="BP13302" s="7"/>
      <c r="BQ13302" s="7"/>
      <c r="BR13302" s="7"/>
      <c r="BS13302" s="7"/>
      <c r="BT13302" s="7"/>
      <c r="BU13302" s="7"/>
      <c r="BV13302" s="7"/>
      <c r="BW13302" s="7"/>
    </row>
    <row r="13303" spans="43:75" x14ac:dyDescent="0.2">
      <c r="AQ13303" s="7"/>
      <c r="AR13303" s="7"/>
      <c r="AS13303" s="7"/>
      <c r="AT13303" s="7"/>
      <c r="AU13303" s="7"/>
      <c r="AV13303" s="234"/>
      <c r="AX13303" s="7"/>
      <c r="AY13303" s="7"/>
      <c r="AZ13303" s="7"/>
      <c r="BA13303" s="7"/>
      <c r="BB13303" s="7"/>
      <c r="BC13303" s="7"/>
      <c r="BD13303" s="7"/>
      <c r="BG13303" s="7"/>
      <c r="BH13303" s="7"/>
      <c r="BI13303" s="7"/>
      <c r="BJ13303" s="7"/>
      <c r="BK13303" s="7"/>
      <c r="BL13303" s="7"/>
      <c r="BM13303" s="7"/>
      <c r="BP13303" s="7"/>
      <c r="BQ13303" s="7"/>
      <c r="BR13303" s="7"/>
      <c r="BS13303" s="7"/>
      <c r="BT13303" s="7"/>
      <c r="BU13303" s="7"/>
      <c r="BV13303" s="7"/>
      <c r="BW13303" s="7"/>
    </row>
    <row r="13304" spans="43:75" x14ac:dyDescent="0.2">
      <c r="AQ13304" s="7"/>
      <c r="AR13304" s="7"/>
      <c r="AS13304" s="7"/>
      <c r="AT13304" s="7"/>
      <c r="AU13304" s="7"/>
      <c r="AV13304" s="234"/>
      <c r="AX13304" s="7"/>
      <c r="AY13304" s="7"/>
      <c r="AZ13304" s="7"/>
      <c r="BA13304" s="7"/>
      <c r="BB13304" s="7"/>
      <c r="BC13304" s="7"/>
      <c r="BD13304" s="7"/>
      <c r="BG13304" s="7"/>
      <c r="BH13304" s="7"/>
      <c r="BI13304" s="7"/>
      <c r="BJ13304" s="7"/>
      <c r="BK13304" s="7"/>
      <c r="BL13304" s="7"/>
      <c r="BM13304" s="7"/>
      <c r="BP13304" s="7"/>
      <c r="BQ13304" s="7"/>
      <c r="BR13304" s="7"/>
      <c r="BS13304" s="7"/>
      <c r="BT13304" s="7"/>
      <c r="BU13304" s="7"/>
      <c r="BV13304" s="7"/>
      <c r="BW13304" s="7"/>
    </row>
    <row r="13305" spans="43:75" x14ac:dyDescent="0.2">
      <c r="AQ13305" s="7"/>
      <c r="AR13305" s="7"/>
      <c r="AS13305" s="7"/>
      <c r="AT13305" s="7"/>
      <c r="AU13305" s="7"/>
      <c r="AV13305" s="234"/>
      <c r="AX13305" s="7"/>
      <c r="AY13305" s="7"/>
      <c r="AZ13305" s="7"/>
      <c r="BA13305" s="7"/>
      <c r="BB13305" s="7"/>
      <c r="BC13305" s="7"/>
      <c r="BD13305" s="7"/>
      <c r="BG13305" s="7"/>
      <c r="BH13305" s="7"/>
      <c r="BI13305" s="7"/>
      <c r="BJ13305" s="7"/>
      <c r="BK13305" s="7"/>
      <c r="BL13305" s="7"/>
      <c r="BM13305" s="7"/>
      <c r="BP13305" s="7"/>
      <c r="BQ13305" s="7"/>
      <c r="BR13305" s="7"/>
      <c r="BS13305" s="7"/>
      <c r="BT13305" s="7"/>
      <c r="BU13305" s="7"/>
      <c r="BV13305" s="7"/>
      <c r="BW13305" s="7"/>
    </row>
    <row r="13306" spans="43:75" x14ac:dyDescent="0.2">
      <c r="AQ13306" s="7"/>
      <c r="AR13306" s="7"/>
      <c r="AS13306" s="7"/>
      <c r="AT13306" s="7"/>
      <c r="AU13306" s="7"/>
      <c r="AV13306" s="234"/>
      <c r="AX13306" s="7"/>
      <c r="AY13306" s="7"/>
      <c r="AZ13306" s="7"/>
      <c r="BA13306" s="7"/>
      <c r="BB13306" s="7"/>
      <c r="BC13306" s="7"/>
      <c r="BD13306" s="7"/>
      <c r="BG13306" s="7"/>
      <c r="BH13306" s="7"/>
      <c r="BI13306" s="7"/>
      <c r="BJ13306" s="7"/>
      <c r="BK13306" s="7"/>
      <c r="BL13306" s="7"/>
      <c r="BM13306" s="7"/>
      <c r="BP13306" s="7"/>
      <c r="BQ13306" s="7"/>
      <c r="BR13306" s="7"/>
      <c r="BS13306" s="7"/>
      <c r="BT13306" s="7"/>
      <c r="BU13306" s="7"/>
      <c r="BV13306" s="7"/>
      <c r="BW13306" s="7"/>
    </row>
    <row r="13307" spans="43:75" x14ac:dyDescent="0.2">
      <c r="AQ13307" s="7"/>
      <c r="AR13307" s="7"/>
      <c r="AS13307" s="7"/>
      <c r="AT13307" s="7"/>
      <c r="AU13307" s="7"/>
      <c r="AV13307" s="234"/>
      <c r="AX13307" s="7"/>
      <c r="AY13307" s="7"/>
      <c r="AZ13307" s="7"/>
      <c r="BA13307" s="7"/>
      <c r="BB13307" s="7"/>
      <c r="BC13307" s="7"/>
      <c r="BD13307" s="7"/>
      <c r="BG13307" s="7"/>
      <c r="BH13307" s="7"/>
      <c r="BI13307" s="7"/>
      <c r="BJ13307" s="7"/>
      <c r="BK13307" s="7"/>
      <c r="BL13307" s="7"/>
      <c r="BM13307" s="7"/>
      <c r="BP13307" s="7"/>
      <c r="BQ13307" s="7"/>
      <c r="BR13307" s="7"/>
      <c r="BS13307" s="7"/>
      <c r="BT13307" s="7"/>
      <c r="BU13307" s="7"/>
      <c r="BV13307" s="7"/>
      <c r="BW13307" s="7"/>
    </row>
    <row r="13308" spans="43:75" x14ac:dyDescent="0.2">
      <c r="AQ13308" s="7"/>
      <c r="AR13308" s="7"/>
      <c r="AS13308" s="7"/>
      <c r="AT13308" s="7"/>
      <c r="AU13308" s="7"/>
      <c r="AV13308" s="234"/>
      <c r="AX13308" s="7"/>
      <c r="AY13308" s="7"/>
      <c r="AZ13308" s="7"/>
      <c r="BA13308" s="7"/>
      <c r="BB13308" s="7"/>
      <c r="BC13308" s="7"/>
      <c r="BD13308" s="7"/>
      <c r="BG13308" s="7"/>
      <c r="BH13308" s="7"/>
      <c r="BI13308" s="7"/>
      <c r="BJ13308" s="7"/>
      <c r="BK13308" s="7"/>
      <c r="BL13308" s="7"/>
      <c r="BM13308" s="7"/>
      <c r="BP13308" s="7"/>
      <c r="BQ13308" s="7"/>
      <c r="BR13308" s="7"/>
      <c r="BS13308" s="7"/>
      <c r="BT13308" s="7"/>
      <c r="BU13308" s="7"/>
      <c r="BV13308" s="7"/>
      <c r="BW13308" s="7"/>
    </row>
    <row r="13309" spans="43:75" x14ac:dyDescent="0.2">
      <c r="AQ13309" s="7"/>
      <c r="AR13309" s="7"/>
      <c r="AS13309" s="7"/>
      <c r="AT13309" s="7"/>
      <c r="AU13309" s="7"/>
      <c r="AV13309" s="234"/>
      <c r="AX13309" s="7"/>
      <c r="AY13309" s="7"/>
      <c r="AZ13309" s="7"/>
      <c r="BA13309" s="7"/>
      <c r="BB13309" s="7"/>
      <c r="BC13309" s="7"/>
      <c r="BD13309" s="7"/>
      <c r="BG13309" s="7"/>
      <c r="BH13309" s="7"/>
      <c r="BI13309" s="7"/>
      <c r="BJ13309" s="7"/>
      <c r="BK13309" s="7"/>
      <c r="BL13309" s="7"/>
      <c r="BM13309" s="7"/>
      <c r="BP13309" s="7"/>
      <c r="BQ13309" s="7"/>
      <c r="BR13309" s="7"/>
      <c r="BS13309" s="7"/>
      <c r="BT13309" s="7"/>
      <c r="BU13309" s="7"/>
      <c r="BV13309" s="7"/>
      <c r="BW13309" s="7"/>
    </row>
    <row r="13310" spans="43:75" x14ac:dyDescent="0.2">
      <c r="AQ13310" s="7"/>
      <c r="AR13310" s="7"/>
      <c r="AS13310" s="7"/>
      <c r="AT13310" s="7"/>
      <c r="AU13310" s="7"/>
      <c r="AV13310" s="234"/>
      <c r="AX13310" s="7"/>
      <c r="AY13310" s="7"/>
      <c r="AZ13310" s="7"/>
      <c r="BA13310" s="7"/>
      <c r="BB13310" s="7"/>
      <c r="BC13310" s="7"/>
      <c r="BD13310" s="7"/>
      <c r="BG13310" s="7"/>
      <c r="BH13310" s="7"/>
      <c r="BI13310" s="7"/>
      <c r="BJ13310" s="7"/>
      <c r="BK13310" s="7"/>
      <c r="BL13310" s="7"/>
      <c r="BM13310" s="7"/>
      <c r="BP13310" s="7"/>
      <c r="BQ13310" s="7"/>
      <c r="BR13310" s="7"/>
      <c r="BS13310" s="7"/>
      <c r="BT13310" s="7"/>
      <c r="BU13310" s="7"/>
      <c r="BV13310" s="7"/>
      <c r="BW13310" s="7"/>
    </row>
    <row r="13311" spans="43:75" x14ac:dyDescent="0.2">
      <c r="AQ13311" s="7"/>
      <c r="AR13311" s="7"/>
      <c r="AS13311" s="7"/>
      <c r="AT13311" s="7"/>
      <c r="AU13311" s="7"/>
      <c r="AV13311" s="234"/>
      <c r="AX13311" s="7"/>
      <c r="AY13311" s="7"/>
      <c r="AZ13311" s="7"/>
      <c r="BA13311" s="7"/>
      <c r="BB13311" s="7"/>
      <c r="BC13311" s="7"/>
      <c r="BD13311" s="7"/>
      <c r="BG13311" s="7"/>
      <c r="BH13311" s="7"/>
      <c r="BI13311" s="7"/>
      <c r="BJ13311" s="7"/>
      <c r="BK13311" s="7"/>
      <c r="BL13311" s="7"/>
      <c r="BM13311" s="7"/>
      <c r="BP13311" s="7"/>
      <c r="BQ13311" s="7"/>
      <c r="BR13311" s="7"/>
      <c r="BS13311" s="7"/>
      <c r="BT13311" s="7"/>
      <c r="BU13311" s="7"/>
      <c r="BV13311" s="7"/>
      <c r="BW13311" s="7"/>
    </row>
    <row r="13312" spans="43:75" x14ac:dyDescent="0.2">
      <c r="AQ13312" s="7"/>
      <c r="AR13312" s="7"/>
      <c r="AS13312" s="7"/>
      <c r="AT13312" s="7"/>
      <c r="AU13312" s="7"/>
      <c r="AV13312" s="234"/>
      <c r="AX13312" s="7"/>
      <c r="AY13312" s="7"/>
      <c r="AZ13312" s="7"/>
      <c r="BA13312" s="7"/>
      <c r="BB13312" s="7"/>
      <c r="BC13312" s="7"/>
      <c r="BD13312" s="7"/>
      <c r="BG13312" s="7"/>
      <c r="BH13312" s="7"/>
      <c r="BI13312" s="7"/>
      <c r="BJ13312" s="7"/>
      <c r="BK13312" s="7"/>
      <c r="BL13312" s="7"/>
      <c r="BM13312" s="7"/>
      <c r="BP13312" s="7"/>
      <c r="BQ13312" s="7"/>
      <c r="BR13312" s="7"/>
      <c r="BS13312" s="7"/>
      <c r="BT13312" s="7"/>
      <c r="BU13312" s="7"/>
      <c r="BV13312" s="7"/>
      <c r="BW13312" s="7"/>
    </row>
    <row r="13313" spans="43:75" x14ac:dyDescent="0.2">
      <c r="AQ13313" s="7"/>
      <c r="AR13313" s="7"/>
      <c r="AS13313" s="7"/>
      <c r="AT13313" s="7"/>
      <c r="AU13313" s="7"/>
      <c r="AV13313" s="234"/>
      <c r="AX13313" s="7"/>
      <c r="AY13313" s="7"/>
      <c r="AZ13313" s="7"/>
      <c r="BA13313" s="7"/>
      <c r="BB13313" s="7"/>
      <c r="BC13313" s="7"/>
      <c r="BD13313" s="7"/>
      <c r="BG13313" s="7"/>
      <c r="BH13313" s="7"/>
      <c r="BI13313" s="7"/>
      <c r="BJ13313" s="7"/>
      <c r="BK13313" s="7"/>
      <c r="BL13313" s="7"/>
      <c r="BM13313" s="7"/>
      <c r="BP13313" s="7"/>
      <c r="BQ13313" s="7"/>
      <c r="BR13313" s="7"/>
      <c r="BS13313" s="7"/>
      <c r="BT13313" s="7"/>
      <c r="BU13313" s="7"/>
      <c r="BV13313" s="7"/>
      <c r="BW13313" s="7"/>
    </row>
    <row r="13314" spans="43:75" x14ac:dyDescent="0.2">
      <c r="AQ13314" s="7"/>
      <c r="AR13314" s="7"/>
      <c r="AS13314" s="7"/>
      <c r="AT13314" s="7"/>
      <c r="AU13314" s="7"/>
      <c r="AV13314" s="234"/>
      <c r="AX13314" s="7"/>
      <c r="AY13314" s="7"/>
      <c r="AZ13314" s="7"/>
      <c r="BA13314" s="7"/>
      <c r="BB13314" s="7"/>
      <c r="BC13314" s="7"/>
      <c r="BD13314" s="7"/>
      <c r="BG13314" s="7"/>
      <c r="BH13314" s="7"/>
      <c r="BI13314" s="7"/>
      <c r="BJ13314" s="7"/>
      <c r="BK13314" s="7"/>
      <c r="BL13314" s="7"/>
      <c r="BM13314" s="7"/>
      <c r="BP13314" s="7"/>
      <c r="BQ13314" s="7"/>
      <c r="BR13314" s="7"/>
      <c r="BS13314" s="7"/>
      <c r="BT13314" s="7"/>
      <c r="BU13314" s="7"/>
      <c r="BV13314" s="7"/>
      <c r="BW13314" s="7"/>
    </row>
    <row r="13315" spans="43:75" x14ac:dyDescent="0.2">
      <c r="AQ13315" s="7"/>
      <c r="AR13315" s="7"/>
      <c r="AS13315" s="7"/>
      <c r="AT13315" s="7"/>
      <c r="AU13315" s="7"/>
      <c r="AV13315" s="234"/>
      <c r="AX13315" s="7"/>
      <c r="AY13315" s="7"/>
      <c r="AZ13315" s="7"/>
      <c r="BA13315" s="7"/>
      <c r="BB13315" s="7"/>
      <c r="BC13315" s="7"/>
      <c r="BD13315" s="7"/>
      <c r="BG13315" s="7"/>
      <c r="BH13315" s="7"/>
      <c r="BI13315" s="7"/>
      <c r="BJ13315" s="7"/>
      <c r="BK13315" s="7"/>
      <c r="BL13315" s="7"/>
      <c r="BM13315" s="7"/>
      <c r="BP13315" s="7"/>
      <c r="BQ13315" s="7"/>
      <c r="BR13315" s="7"/>
      <c r="BS13315" s="7"/>
      <c r="BT13315" s="7"/>
      <c r="BU13315" s="7"/>
      <c r="BV13315" s="7"/>
      <c r="BW13315" s="7"/>
    </row>
    <row r="13316" spans="43:75" x14ac:dyDescent="0.2">
      <c r="AQ13316" s="7"/>
      <c r="AR13316" s="7"/>
      <c r="AS13316" s="7"/>
      <c r="AT13316" s="7"/>
      <c r="AU13316" s="7"/>
      <c r="AV13316" s="234"/>
      <c r="AX13316" s="7"/>
      <c r="AY13316" s="7"/>
      <c r="AZ13316" s="7"/>
      <c r="BA13316" s="7"/>
      <c r="BB13316" s="7"/>
      <c r="BC13316" s="7"/>
      <c r="BD13316" s="7"/>
      <c r="BG13316" s="7"/>
      <c r="BH13316" s="7"/>
      <c r="BI13316" s="7"/>
      <c r="BJ13316" s="7"/>
      <c r="BK13316" s="7"/>
      <c r="BL13316" s="7"/>
      <c r="BM13316" s="7"/>
      <c r="BP13316" s="7"/>
      <c r="BQ13316" s="7"/>
      <c r="BR13316" s="7"/>
      <c r="BS13316" s="7"/>
      <c r="BT13316" s="7"/>
      <c r="BU13316" s="7"/>
      <c r="BV13316" s="7"/>
      <c r="BW13316" s="7"/>
    </row>
    <row r="13317" spans="43:75" x14ac:dyDescent="0.2">
      <c r="AQ13317" s="7"/>
      <c r="AR13317" s="7"/>
      <c r="AS13317" s="7"/>
      <c r="AT13317" s="7"/>
      <c r="AU13317" s="7"/>
      <c r="AV13317" s="234"/>
      <c r="AX13317" s="7"/>
      <c r="AY13317" s="7"/>
      <c r="AZ13317" s="7"/>
      <c r="BA13317" s="7"/>
      <c r="BB13317" s="7"/>
      <c r="BC13317" s="7"/>
      <c r="BD13317" s="7"/>
      <c r="BG13317" s="7"/>
      <c r="BH13317" s="7"/>
      <c r="BI13317" s="7"/>
      <c r="BJ13317" s="7"/>
      <c r="BK13317" s="7"/>
      <c r="BL13317" s="7"/>
      <c r="BM13317" s="7"/>
      <c r="BP13317" s="7"/>
      <c r="BQ13317" s="7"/>
      <c r="BR13317" s="7"/>
      <c r="BS13317" s="7"/>
      <c r="BT13317" s="7"/>
      <c r="BU13317" s="7"/>
      <c r="BV13317" s="7"/>
      <c r="BW13317" s="7"/>
    </row>
    <row r="13318" spans="43:75" x14ac:dyDescent="0.2">
      <c r="AQ13318" s="7"/>
      <c r="AR13318" s="7"/>
      <c r="AS13318" s="7"/>
      <c r="AT13318" s="7"/>
      <c r="AU13318" s="7"/>
      <c r="AV13318" s="234"/>
      <c r="AX13318" s="7"/>
      <c r="AY13318" s="7"/>
      <c r="AZ13318" s="7"/>
      <c r="BA13318" s="7"/>
      <c r="BB13318" s="7"/>
      <c r="BC13318" s="7"/>
      <c r="BD13318" s="7"/>
      <c r="BG13318" s="7"/>
      <c r="BH13318" s="7"/>
      <c r="BI13318" s="7"/>
      <c r="BJ13318" s="7"/>
      <c r="BK13318" s="7"/>
      <c r="BL13318" s="7"/>
      <c r="BM13318" s="7"/>
      <c r="BP13318" s="7"/>
      <c r="BQ13318" s="7"/>
      <c r="BR13318" s="7"/>
      <c r="BS13318" s="7"/>
      <c r="BT13318" s="7"/>
      <c r="BU13318" s="7"/>
      <c r="BV13318" s="7"/>
      <c r="BW13318" s="7"/>
    </row>
    <row r="13319" spans="43:75" x14ac:dyDescent="0.2">
      <c r="AQ13319" s="7"/>
      <c r="AR13319" s="7"/>
      <c r="AS13319" s="7"/>
      <c r="AT13319" s="7"/>
      <c r="AU13319" s="7"/>
      <c r="AV13319" s="234"/>
      <c r="AX13319" s="7"/>
      <c r="AY13319" s="7"/>
      <c r="AZ13319" s="7"/>
      <c r="BA13319" s="7"/>
      <c r="BB13319" s="7"/>
      <c r="BC13319" s="7"/>
      <c r="BD13319" s="7"/>
      <c r="BG13319" s="7"/>
      <c r="BH13319" s="7"/>
      <c r="BI13319" s="7"/>
      <c r="BJ13319" s="7"/>
      <c r="BK13319" s="7"/>
      <c r="BL13319" s="7"/>
      <c r="BM13319" s="7"/>
      <c r="BP13319" s="7"/>
      <c r="BQ13319" s="7"/>
      <c r="BR13319" s="7"/>
      <c r="BS13319" s="7"/>
      <c r="BT13319" s="7"/>
      <c r="BU13319" s="7"/>
      <c r="BV13319" s="7"/>
      <c r="BW13319" s="7"/>
    </row>
    <row r="13320" spans="43:75" x14ac:dyDescent="0.2">
      <c r="AQ13320" s="7"/>
      <c r="AR13320" s="7"/>
      <c r="AS13320" s="7"/>
      <c r="AT13320" s="7"/>
      <c r="AU13320" s="7"/>
      <c r="AV13320" s="234"/>
      <c r="AX13320" s="7"/>
      <c r="AY13320" s="7"/>
      <c r="AZ13320" s="7"/>
      <c r="BA13320" s="7"/>
      <c r="BB13320" s="7"/>
      <c r="BC13320" s="7"/>
      <c r="BD13320" s="7"/>
      <c r="BG13320" s="7"/>
      <c r="BH13320" s="7"/>
      <c r="BI13320" s="7"/>
      <c r="BJ13320" s="7"/>
      <c r="BK13320" s="7"/>
      <c r="BL13320" s="7"/>
      <c r="BM13320" s="7"/>
      <c r="BP13320" s="7"/>
      <c r="BQ13320" s="7"/>
      <c r="BR13320" s="7"/>
      <c r="BS13320" s="7"/>
      <c r="BT13320" s="7"/>
      <c r="BU13320" s="7"/>
      <c r="BV13320" s="7"/>
      <c r="BW13320" s="7"/>
    </row>
    <row r="13321" spans="43:75" x14ac:dyDescent="0.2">
      <c r="AQ13321" s="7"/>
      <c r="AR13321" s="7"/>
      <c r="AS13321" s="7"/>
      <c r="AT13321" s="7"/>
      <c r="AU13321" s="7"/>
      <c r="AV13321" s="234"/>
      <c r="AX13321" s="7"/>
      <c r="AY13321" s="7"/>
      <c r="AZ13321" s="7"/>
      <c r="BA13321" s="7"/>
      <c r="BB13321" s="7"/>
      <c r="BC13321" s="7"/>
      <c r="BD13321" s="7"/>
      <c r="BG13321" s="7"/>
      <c r="BH13321" s="7"/>
      <c r="BI13321" s="7"/>
      <c r="BJ13321" s="7"/>
      <c r="BK13321" s="7"/>
      <c r="BL13321" s="7"/>
      <c r="BM13321" s="7"/>
      <c r="BP13321" s="7"/>
      <c r="BQ13321" s="7"/>
      <c r="BR13321" s="7"/>
      <c r="BS13321" s="7"/>
      <c r="BT13321" s="7"/>
      <c r="BU13321" s="7"/>
      <c r="BV13321" s="7"/>
      <c r="BW13321" s="7"/>
    </row>
    <row r="13322" spans="43:75" x14ac:dyDescent="0.2">
      <c r="AQ13322" s="7"/>
      <c r="AR13322" s="7"/>
      <c r="AS13322" s="7"/>
      <c r="AT13322" s="7"/>
      <c r="AU13322" s="7"/>
      <c r="AV13322" s="234"/>
      <c r="AX13322" s="7"/>
      <c r="AY13322" s="7"/>
      <c r="AZ13322" s="7"/>
      <c r="BA13322" s="7"/>
      <c r="BB13322" s="7"/>
      <c r="BC13322" s="7"/>
      <c r="BD13322" s="7"/>
      <c r="BG13322" s="7"/>
      <c r="BH13322" s="7"/>
      <c r="BI13322" s="7"/>
      <c r="BJ13322" s="7"/>
      <c r="BK13322" s="7"/>
      <c r="BL13322" s="7"/>
      <c r="BM13322" s="7"/>
      <c r="BP13322" s="7"/>
      <c r="BQ13322" s="7"/>
      <c r="BR13322" s="7"/>
      <c r="BS13322" s="7"/>
      <c r="BT13322" s="7"/>
      <c r="BU13322" s="7"/>
      <c r="BV13322" s="7"/>
      <c r="BW13322" s="7"/>
    </row>
    <row r="13323" spans="43:75" x14ac:dyDescent="0.2">
      <c r="AQ13323" s="7"/>
      <c r="AR13323" s="7"/>
      <c r="AS13323" s="7"/>
      <c r="AT13323" s="7"/>
      <c r="AU13323" s="7"/>
      <c r="AV13323" s="234"/>
      <c r="AX13323" s="7"/>
      <c r="AY13323" s="7"/>
      <c r="AZ13323" s="7"/>
      <c r="BA13323" s="7"/>
      <c r="BB13323" s="7"/>
      <c r="BC13323" s="7"/>
      <c r="BD13323" s="7"/>
      <c r="BG13323" s="7"/>
      <c r="BH13323" s="7"/>
      <c r="BI13323" s="7"/>
      <c r="BJ13323" s="7"/>
      <c r="BK13323" s="7"/>
      <c r="BL13323" s="7"/>
      <c r="BM13323" s="7"/>
      <c r="BP13323" s="7"/>
      <c r="BQ13323" s="7"/>
      <c r="BR13323" s="7"/>
      <c r="BS13323" s="7"/>
      <c r="BT13323" s="7"/>
      <c r="BU13323" s="7"/>
      <c r="BV13323" s="7"/>
      <c r="BW13323" s="7"/>
    </row>
    <row r="13324" spans="43:75" x14ac:dyDescent="0.2">
      <c r="AQ13324" s="7"/>
      <c r="AR13324" s="7"/>
      <c r="AS13324" s="7"/>
      <c r="AT13324" s="7"/>
      <c r="AU13324" s="7"/>
      <c r="AV13324" s="234"/>
      <c r="AX13324" s="7"/>
      <c r="AY13324" s="7"/>
      <c r="AZ13324" s="7"/>
      <c r="BA13324" s="7"/>
      <c r="BB13324" s="7"/>
      <c r="BC13324" s="7"/>
      <c r="BD13324" s="7"/>
      <c r="BG13324" s="7"/>
      <c r="BH13324" s="7"/>
      <c r="BI13324" s="7"/>
      <c r="BJ13324" s="7"/>
      <c r="BK13324" s="7"/>
      <c r="BL13324" s="7"/>
      <c r="BM13324" s="7"/>
      <c r="BP13324" s="7"/>
      <c r="BQ13324" s="7"/>
      <c r="BR13324" s="7"/>
      <c r="BS13324" s="7"/>
      <c r="BT13324" s="7"/>
      <c r="BU13324" s="7"/>
      <c r="BV13324" s="7"/>
      <c r="BW13324" s="7"/>
    </row>
    <row r="13325" spans="43:75" x14ac:dyDescent="0.2">
      <c r="AQ13325" s="7"/>
      <c r="AR13325" s="7"/>
      <c r="AS13325" s="7"/>
      <c r="AT13325" s="7"/>
      <c r="AU13325" s="7"/>
      <c r="AV13325" s="234"/>
      <c r="AX13325" s="7"/>
      <c r="AY13325" s="7"/>
      <c r="AZ13325" s="7"/>
      <c r="BA13325" s="7"/>
      <c r="BB13325" s="7"/>
      <c r="BC13325" s="7"/>
      <c r="BD13325" s="7"/>
      <c r="BG13325" s="7"/>
      <c r="BH13325" s="7"/>
      <c r="BI13325" s="7"/>
      <c r="BJ13325" s="7"/>
      <c r="BK13325" s="7"/>
      <c r="BL13325" s="7"/>
      <c r="BM13325" s="7"/>
      <c r="BP13325" s="7"/>
      <c r="BQ13325" s="7"/>
      <c r="BR13325" s="7"/>
      <c r="BS13325" s="7"/>
      <c r="BT13325" s="7"/>
      <c r="BU13325" s="7"/>
      <c r="BV13325" s="7"/>
      <c r="BW13325" s="7"/>
    </row>
    <row r="13326" spans="43:75" x14ac:dyDescent="0.2">
      <c r="AQ13326" s="7"/>
      <c r="AR13326" s="7"/>
      <c r="AS13326" s="7"/>
      <c r="AT13326" s="7"/>
      <c r="AU13326" s="7"/>
      <c r="AV13326" s="234"/>
      <c r="AX13326" s="7"/>
      <c r="AY13326" s="7"/>
      <c r="AZ13326" s="7"/>
      <c r="BA13326" s="7"/>
      <c r="BB13326" s="7"/>
      <c r="BC13326" s="7"/>
      <c r="BD13326" s="7"/>
      <c r="BG13326" s="7"/>
      <c r="BH13326" s="7"/>
      <c r="BI13326" s="7"/>
      <c r="BJ13326" s="7"/>
      <c r="BK13326" s="7"/>
      <c r="BL13326" s="7"/>
      <c r="BM13326" s="7"/>
      <c r="BP13326" s="7"/>
      <c r="BQ13326" s="7"/>
      <c r="BR13326" s="7"/>
      <c r="BS13326" s="7"/>
      <c r="BT13326" s="7"/>
      <c r="BU13326" s="7"/>
      <c r="BV13326" s="7"/>
      <c r="BW13326" s="7"/>
    </row>
    <row r="13327" spans="43:75" x14ac:dyDescent="0.2">
      <c r="AQ13327" s="7"/>
      <c r="AR13327" s="7"/>
      <c r="AS13327" s="7"/>
      <c r="AT13327" s="7"/>
      <c r="AU13327" s="7"/>
      <c r="AV13327" s="234"/>
      <c r="AX13327" s="7"/>
      <c r="AY13327" s="7"/>
      <c r="AZ13327" s="7"/>
      <c r="BA13327" s="7"/>
      <c r="BB13327" s="7"/>
      <c r="BC13327" s="7"/>
      <c r="BD13327" s="7"/>
      <c r="BG13327" s="7"/>
      <c r="BH13327" s="7"/>
      <c r="BI13327" s="7"/>
      <c r="BJ13327" s="7"/>
      <c r="BK13327" s="7"/>
      <c r="BL13327" s="7"/>
      <c r="BM13327" s="7"/>
      <c r="BP13327" s="7"/>
      <c r="BQ13327" s="7"/>
      <c r="BR13327" s="7"/>
      <c r="BS13327" s="7"/>
      <c r="BT13327" s="7"/>
      <c r="BU13327" s="7"/>
      <c r="BV13327" s="7"/>
      <c r="BW13327" s="7"/>
    </row>
    <row r="13328" spans="43:75" x14ac:dyDescent="0.2">
      <c r="AQ13328" s="7"/>
      <c r="AR13328" s="7"/>
      <c r="AS13328" s="7"/>
      <c r="AT13328" s="7"/>
      <c r="AU13328" s="7"/>
      <c r="AV13328" s="234"/>
      <c r="AX13328" s="7"/>
      <c r="AY13328" s="7"/>
      <c r="AZ13328" s="7"/>
      <c r="BA13328" s="7"/>
      <c r="BB13328" s="7"/>
      <c r="BC13328" s="7"/>
      <c r="BD13328" s="7"/>
      <c r="BG13328" s="7"/>
      <c r="BH13328" s="7"/>
      <c r="BI13328" s="7"/>
      <c r="BJ13328" s="7"/>
      <c r="BK13328" s="7"/>
      <c r="BL13328" s="7"/>
      <c r="BM13328" s="7"/>
      <c r="BP13328" s="7"/>
      <c r="BQ13328" s="7"/>
      <c r="BR13328" s="7"/>
      <c r="BS13328" s="7"/>
      <c r="BT13328" s="7"/>
      <c r="BU13328" s="7"/>
      <c r="BV13328" s="7"/>
      <c r="BW13328" s="7"/>
    </row>
    <row r="13329" spans="43:75" x14ac:dyDescent="0.2">
      <c r="AQ13329" s="7"/>
      <c r="AR13329" s="7"/>
      <c r="AS13329" s="7"/>
      <c r="AT13329" s="7"/>
      <c r="AU13329" s="7"/>
      <c r="AV13329" s="234"/>
      <c r="AX13329" s="7"/>
      <c r="AY13329" s="7"/>
      <c r="AZ13329" s="7"/>
      <c r="BA13329" s="7"/>
      <c r="BB13329" s="7"/>
      <c r="BC13329" s="7"/>
      <c r="BD13329" s="7"/>
      <c r="BG13329" s="7"/>
      <c r="BH13329" s="7"/>
      <c r="BI13329" s="7"/>
      <c r="BJ13329" s="7"/>
      <c r="BK13329" s="7"/>
      <c r="BL13329" s="7"/>
      <c r="BM13329" s="7"/>
      <c r="BP13329" s="7"/>
      <c r="BQ13329" s="7"/>
      <c r="BR13329" s="7"/>
      <c r="BS13329" s="7"/>
      <c r="BT13329" s="7"/>
      <c r="BU13329" s="7"/>
      <c r="BV13329" s="7"/>
      <c r="BW13329" s="7"/>
    </row>
    <row r="13330" spans="43:75" x14ac:dyDescent="0.2">
      <c r="AQ13330" s="7"/>
      <c r="AR13330" s="7"/>
      <c r="AS13330" s="7"/>
      <c r="AT13330" s="7"/>
      <c r="AU13330" s="7"/>
      <c r="AV13330" s="234"/>
      <c r="AX13330" s="7"/>
      <c r="AY13330" s="7"/>
      <c r="AZ13330" s="7"/>
      <c r="BA13330" s="7"/>
      <c r="BB13330" s="7"/>
      <c r="BC13330" s="7"/>
      <c r="BD13330" s="7"/>
      <c r="BG13330" s="7"/>
      <c r="BH13330" s="7"/>
      <c r="BI13330" s="7"/>
      <c r="BJ13330" s="7"/>
      <c r="BK13330" s="7"/>
      <c r="BL13330" s="7"/>
      <c r="BM13330" s="7"/>
      <c r="BP13330" s="7"/>
      <c r="BQ13330" s="7"/>
      <c r="BR13330" s="7"/>
      <c r="BS13330" s="7"/>
      <c r="BT13330" s="7"/>
      <c r="BU13330" s="7"/>
      <c r="BV13330" s="7"/>
      <c r="BW13330" s="7"/>
    </row>
    <row r="13331" spans="43:75" x14ac:dyDescent="0.2">
      <c r="AQ13331" s="7"/>
      <c r="AR13331" s="7"/>
      <c r="AS13331" s="7"/>
      <c r="AT13331" s="7"/>
      <c r="AU13331" s="7"/>
      <c r="AV13331" s="234"/>
      <c r="AX13331" s="7"/>
      <c r="AY13331" s="7"/>
      <c r="AZ13331" s="7"/>
      <c r="BA13331" s="7"/>
      <c r="BB13331" s="7"/>
      <c r="BC13331" s="7"/>
      <c r="BD13331" s="7"/>
      <c r="BG13331" s="7"/>
      <c r="BH13331" s="7"/>
      <c r="BI13331" s="7"/>
      <c r="BJ13331" s="7"/>
      <c r="BK13331" s="7"/>
      <c r="BL13331" s="7"/>
      <c r="BM13331" s="7"/>
      <c r="BP13331" s="7"/>
      <c r="BQ13331" s="7"/>
      <c r="BR13331" s="7"/>
      <c r="BS13331" s="7"/>
      <c r="BT13331" s="7"/>
      <c r="BU13331" s="7"/>
      <c r="BV13331" s="7"/>
      <c r="BW13331" s="7"/>
    </row>
    <row r="13332" spans="43:75" x14ac:dyDescent="0.2">
      <c r="AQ13332" s="7"/>
      <c r="AR13332" s="7"/>
      <c r="AS13332" s="7"/>
      <c r="AT13332" s="7"/>
      <c r="AU13332" s="7"/>
      <c r="AV13332" s="234"/>
      <c r="AX13332" s="7"/>
      <c r="AY13332" s="7"/>
      <c r="AZ13332" s="7"/>
      <c r="BA13332" s="7"/>
      <c r="BB13332" s="7"/>
      <c r="BC13332" s="7"/>
      <c r="BD13332" s="7"/>
      <c r="BG13332" s="7"/>
      <c r="BH13332" s="7"/>
      <c r="BI13332" s="7"/>
      <c r="BJ13332" s="7"/>
      <c r="BK13332" s="7"/>
      <c r="BL13332" s="7"/>
      <c r="BM13332" s="7"/>
      <c r="BP13332" s="7"/>
      <c r="BQ13332" s="7"/>
      <c r="BR13332" s="7"/>
      <c r="BS13332" s="7"/>
      <c r="BT13332" s="7"/>
      <c r="BU13332" s="7"/>
      <c r="BV13332" s="7"/>
      <c r="BW13332" s="7"/>
    </row>
    <row r="13333" spans="43:75" x14ac:dyDescent="0.2">
      <c r="AQ13333" s="7"/>
      <c r="AR13333" s="7"/>
      <c r="AS13333" s="7"/>
      <c r="AT13333" s="7"/>
      <c r="AU13333" s="7"/>
      <c r="AV13333" s="234"/>
      <c r="AX13333" s="7"/>
      <c r="AY13333" s="7"/>
      <c r="AZ13333" s="7"/>
      <c r="BA13333" s="7"/>
      <c r="BB13333" s="7"/>
      <c r="BC13333" s="7"/>
      <c r="BD13333" s="7"/>
      <c r="BG13333" s="7"/>
      <c r="BH13333" s="7"/>
      <c r="BI13333" s="7"/>
      <c r="BJ13333" s="7"/>
      <c r="BK13333" s="7"/>
      <c r="BL13333" s="7"/>
      <c r="BM13333" s="7"/>
      <c r="BP13333" s="7"/>
      <c r="BQ13333" s="7"/>
      <c r="BR13333" s="7"/>
      <c r="BS13333" s="7"/>
      <c r="BT13333" s="7"/>
      <c r="BU13333" s="7"/>
      <c r="BV13333" s="7"/>
      <c r="BW13333" s="7"/>
    </row>
    <row r="13334" spans="43:75" x14ac:dyDescent="0.2">
      <c r="AQ13334" s="7"/>
      <c r="AR13334" s="7"/>
      <c r="AS13334" s="7"/>
      <c r="AT13334" s="7"/>
      <c r="AU13334" s="7"/>
      <c r="AV13334" s="234"/>
      <c r="AX13334" s="7"/>
      <c r="AY13334" s="7"/>
      <c r="AZ13334" s="7"/>
      <c r="BA13334" s="7"/>
      <c r="BB13334" s="7"/>
      <c r="BC13334" s="7"/>
      <c r="BD13334" s="7"/>
      <c r="BG13334" s="7"/>
      <c r="BH13334" s="7"/>
      <c r="BI13334" s="7"/>
      <c r="BJ13334" s="7"/>
      <c r="BK13334" s="7"/>
      <c r="BL13334" s="7"/>
      <c r="BM13334" s="7"/>
      <c r="BP13334" s="7"/>
      <c r="BQ13334" s="7"/>
      <c r="BR13334" s="7"/>
      <c r="BS13334" s="7"/>
      <c r="BT13334" s="7"/>
      <c r="BU13334" s="7"/>
      <c r="BV13334" s="7"/>
      <c r="BW13334" s="7"/>
    </row>
    <row r="13335" spans="43:75" x14ac:dyDescent="0.2">
      <c r="AQ13335" s="7"/>
      <c r="AR13335" s="7"/>
      <c r="AS13335" s="7"/>
      <c r="AT13335" s="7"/>
      <c r="AU13335" s="7"/>
      <c r="AV13335" s="234"/>
      <c r="AX13335" s="7"/>
      <c r="AY13335" s="7"/>
      <c r="AZ13335" s="7"/>
      <c r="BA13335" s="7"/>
      <c r="BB13335" s="7"/>
      <c r="BC13335" s="7"/>
      <c r="BD13335" s="7"/>
      <c r="BG13335" s="7"/>
      <c r="BH13335" s="7"/>
      <c r="BI13335" s="7"/>
      <c r="BJ13335" s="7"/>
      <c r="BK13335" s="7"/>
      <c r="BL13335" s="7"/>
      <c r="BM13335" s="7"/>
      <c r="BP13335" s="7"/>
      <c r="BQ13335" s="7"/>
      <c r="BR13335" s="7"/>
      <c r="BS13335" s="7"/>
      <c r="BT13335" s="7"/>
      <c r="BU13335" s="7"/>
      <c r="BV13335" s="7"/>
      <c r="BW13335" s="7"/>
    </row>
    <row r="13336" spans="43:75" x14ac:dyDescent="0.2">
      <c r="AQ13336" s="7"/>
      <c r="AR13336" s="7"/>
      <c r="AS13336" s="7"/>
      <c r="AT13336" s="7"/>
      <c r="AU13336" s="7"/>
      <c r="AV13336" s="234"/>
      <c r="AX13336" s="7"/>
      <c r="AY13336" s="7"/>
      <c r="AZ13336" s="7"/>
      <c r="BA13336" s="7"/>
      <c r="BB13336" s="7"/>
      <c r="BC13336" s="7"/>
      <c r="BD13336" s="7"/>
      <c r="BG13336" s="7"/>
      <c r="BH13336" s="7"/>
      <c r="BI13336" s="7"/>
      <c r="BJ13336" s="7"/>
      <c r="BK13336" s="7"/>
      <c r="BL13336" s="7"/>
      <c r="BM13336" s="7"/>
      <c r="BP13336" s="7"/>
      <c r="BQ13336" s="7"/>
      <c r="BR13336" s="7"/>
      <c r="BS13336" s="7"/>
      <c r="BT13336" s="7"/>
      <c r="BU13336" s="7"/>
      <c r="BV13336" s="7"/>
      <c r="BW13336" s="7"/>
    </row>
    <row r="13337" spans="43:75" x14ac:dyDescent="0.2">
      <c r="AQ13337" s="7"/>
      <c r="AR13337" s="7"/>
      <c r="AS13337" s="7"/>
      <c r="AT13337" s="7"/>
      <c r="AU13337" s="7"/>
      <c r="AV13337" s="234"/>
      <c r="AX13337" s="7"/>
      <c r="AY13337" s="7"/>
      <c r="AZ13337" s="7"/>
      <c r="BA13337" s="7"/>
      <c r="BB13337" s="7"/>
      <c r="BC13337" s="7"/>
      <c r="BD13337" s="7"/>
      <c r="BG13337" s="7"/>
      <c r="BH13337" s="7"/>
      <c r="BI13337" s="7"/>
      <c r="BJ13337" s="7"/>
      <c r="BK13337" s="7"/>
      <c r="BL13337" s="7"/>
      <c r="BM13337" s="7"/>
      <c r="BP13337" s="7"/>
      <c r="BQ13337" s="7"/>
      <c r="BR13337" s="7"/>
      <c r="BS13337" s="7"/>
      <c r="BT13337" s="7"/>
      <c r="BU13337" s="7"/>
      <c r="BV13337" s="7"/>
      <c r="BW13337" s="7"/>
    </row>
    <row r="13338" spans="43:75" x14ac:dyDescent="0.2">
      <c r="AQ13338" s="7"/>
      <c r="AR13338" s="7"/>
      <c r="AS13338" s="7"/>
      <c r="AT13338" s="7"/>
      <c r="AU13338" s="7"/>
      <c r="AV13338" s="234"/>
      <c r="AX13338" s="7"/>
      <c r="AY13338" s="7"/>
      <c r="AZ13338" s="7"/>
      <c r="BA13338" s="7"/>
      <c r="BB13338" s="7"/>
      <c r="BC13338" s="7"/>
      <c r="BD13338" s="7"/>
      <c r="BG13338" s="7"/>
      <c r="BH13338" s="7"/>
      <c r="BI13338" s="7"/>
      <c r="BJ13338" s="7"/>
      <c r="BK13338" s="7"/>
      <c r="BL13338" s="7"/>
      <c r="BM13338" s="7"/>
      <c r="BP13338" s="7"/>
      <c r="BQ13338" s="7"/>
      <c r="BR13338" s="7"/>
      <c r="BS13338" s="7"/>
      <c r="BT13338" s="7"/>
      <c r="BU13338" s="7"/>
      <c r="BV13338" s="7"/>
      <c r="BW13338" s="7"/>
    </row>
    <row r="13339" spans="43:75" x14ac:dyDescent="0.2">
      <c r="AQ13339" s="7"/>
      <c r="AR13339" s="7"/>
      <c r="AS13339" s="7"/>
      <c r="AT13339" s="7"/>
      <c r="AU13339" s="7"/>
      <c r="AV13339" s="234"/>
      <c r="AX13339" s="7"/>
      <c r="AY13339" s="7"/>
      <c r="AZ13339" s="7"/>
      <c r="BA13339" s="7"/>
      <c r="BB13339" s="7"/>
      <c r="BC13339" s="7"/>
      <c r="BD13339" s="7"/>
      <c r="BG13339" s="7"/>
      <c r="BH13339" s="7"/>
      <c r="BI13339" s="7"/>
      <c r="BJ13339" s="7"/>
      <c r="BK13339" s="7"/>
      <c r="BL13339" s="7"/>
      <c r="BM13339" s="7"/>
      <c r="BP13339" s="7"/>
      <c r="BQ13339" s="7"/>
      <c r="BR13339" s="7"/>
      <c r="BS13339" s="7"/>
      <c r="BT13339" s="7"/>
      <c r="BU13339" s="7"/>
      <c r="BV13339" s="7"/>
      <c r="BW13339" s="7"/>
    </row>
    <row r="13340" spans="43:75" x14ac:dyDescent="0.2">
      <c r="AQ13340" s="7"/>
      <c r="AR13340" s="7"/>
      <c r="AS13340" s="7"/>
      <c r="AT13340" s="7"/>
      <c r="AU13340" s="7"/>
      <c r="AV13340" s="234"/>
      <c r="AX13340" s="7"/>
      <c r="AY13340" s="7"/>
      <c r="AZ13340" s="7"/>
      <c r="BA13340" s="7"/>
      <c r="BB13340" s="7"/>
      <c r="BC13340" s="7"/>
      <c r="BD13340" s="7"/>
      <c r="BG13340" s="7"/>
      <c r="BH13340" s="7"/>
      <c r="BI13340" s="7"/>
      <c r="BJ13340" s="7"/>
      <c r="BK13340" s="7"/>
      <c r="BL13340" s="7"/>
      <c r="BM13340" s="7"/>
      <c r="BP13340" s="7"/>
      <c r="BQ13340" s="7"/>
      <c r="BR13340" s="7"/>
      <c r="BS13340" s="7"/>
      <c r="BT13340" s="7"/>
      <c r="BU13340" s="7"/>
      <c r="BV13340" s="7"/>
      <c r="BW13340" s="7"/>
    </row>
    <row r="13341" spans="43:75" x14ac:dyDescent="0.2">
      <c r="AQ13341" s="7"/>
      <c r="AR13341" s="7"/>
      <c r="AS13341" s="7"/>
      <c r="AT13341" s="7"/>
      <c r="AU13341" s="7"/>
      <c r="AV13341" s="234"/>
      <c r="AX13341" s="7"/>
      <c r="AY13341" s="7"/>
      <c r="AZ13341" s="7"/>
      <c r="BA13341" s="7"/>
      <c r="BB13341" s="7"/>
      <c r="BC13341" s="7"/>
      <c r="BD13341" s="7"/>
      <c r="BG13341" s="7"/>
      <c r="BH13341" s="7"/>
      <c r="BI13341" s="7"/>
      <c r="BJ13341" s="7"/>
      <c r="BK13341" s="7"/>
      <c r="BL13341" s="7"/>
      <c r="BM13341" s="7"/>
      <c r="BP13341" s="7"/>
      <c r="BQ13341" s="7"/>
      <c r="BR13341" s="7"/>
      <c r="BS13341" s="7"/>
      <c r="BT13341" s="7"/>
      <c r="BU13341" s="7"/>
      <c r="BV13341" s="7"/>
      <c r="BW13341" s="7"/>
    </row>
    <row r="13342" spans="43:75" x14ac:dyDescent="0.2">
      <c r="AQ13342" s="7"/>
      <c r="AR13342" s="7"/>
      <c r="AS13342" s="7"/>
      <c r="AT13342" s="7"/>
      <c r="AU13342" s="7"/>
      <c r="AV13342" s="234"/>
      <c r="AX13342" s="7"/>
      <c r="AY13342" s="7"/>
      <c r="AZ13342" s="7"/>
      <c r="BA13342" s="7"/>
      <c r="BB13342" s="7"/>
      <c r="BC13342" s="7"/>
      <c r="BD13342" s="7"/>
      <c r="BG13342" s="7"/>
      <c r="BH13342" s="7"/>
      <c r="BI13342" s="7"/>
      <c r="BJ13342" s="7"/>
      <c r="BK13342" s="7"/>
      <c r="BL13342" s="7"/>
      <c r="BM13342" s="7"/>
      <c r="BP13342" s="7"/>
      <c r="BQ13342" s="7"/>
      <c r="BR13342" s="7"/>
      <c r="BS13342" s="7"/>
      <c r="BT13342" s="7"/>
      <c r="BU13342" s="7"/>
      <c r="BV13342" s="7"/>
      <c r="BW13342" s="7"/>
    </row>
    <row r="13343" spans="43:75" x14ac:dyDescent="0.2">
      <c r="AQ13343" s="7"/>
      <c r="AR13343" s="7"/>
      <c r="AS13343" s="7"/>
      <c r="AT13343" s="7"/>
      <c r="AU13343" s="7"/>
      <c r="AV13343" s="234"/>
      <c r="AX13343" s="7"/>
      <c r="AY13343" s="7"/>
      <c r="AZ13343" s="7"/>
      <c r="BA13343" s="7"/>
      <c r="BB13343" s="7"/>
      <c r="BC13343" s="7"/>
      <c r="BD13343" s="7"/>
      <c r="BG13343" s="7"/>
      <c r="BH13343" s="7"/>
      <c r="BI13343" s="7"/>
      <c r="BJ13343" s="7"/>
      <c r="BK13343" s="7"/>
      <c r="BL13343" s="7"/>
      <c r="BM13343" s="7"/>
      <c r="BP13343" s="7"/>
      <c r="BQ13343" s="7"/>
      <c r="BR13343" s="7"/>
      <c r="BS13343" s="7"/>
      <c r="BT13343" s="7"/>
      <c r="BU13343" s="7"/>
      <c r="BV13343" s="7"/>
      <c r="BW13343" s="7"/>
    </row>
    <row r="13344" spans="43:75" x14ac:dyDescent="0.2">
      <c r="AQ13344" s="7"/>
      <c r="AR13344" s="7"/>
      <c r="AS13344" s="7"/>
      <c r="AT13344" s="7"/>
      <c r="AU13344" s="7"/>
      <c r="AV13344" s="234"/>
      <c r="AX13344" s="7"/>
      <c r="AY13344" s="7"/>
      <c r="AZ13344" s="7"/>
      <c r="BA13344" s="7"/>
      <c r="BB13344" s="7"/>
      <c r="BC13344" s="7"/>
      <c r="BD13344" s="7"/>
      <c r="BG13344" s="7"/>
      <c r="BH13344" s="7"/>
      <c r="BI13344" s="7"/>
      <c r="BJ13344" s="7"/>
      <c r="BK13344" s="7"/>
      <c r="BL13344" s="7"/>
      <c r="BM13344" s="7"/>
      <c r="BP13344" s="7"/>
      <c r="BQ13344" s="7"/>
      <c r="BR13344" s="7"/>
      <c r="BS13344" s="7"/>
      <c r="BT13344" s="7"/>
      <c r="BU13344" s="7"/>
      <c r="BV13344" s="7"/>
      <c r="BW13344" s="7"/>
    </row>
    <row r="13345" spans="43:75" x14ac:dyDescent="0.2">
      <c r="AQ13345" s="7"/>
      <c r="AR13345" s="7"/>
      <c r="AS13345" s="7"/>
      <c r="AT13345" s="7"/>
      <c r="AU13345" s="7"/>
      <c r="AV13345" s="234"/>
      <c r="AX13345" s="7"/>
      <c r="AY13345" s="7"/>
      <c r="AZ13345" s="7"/>
      <c r="BA13345" s="7"/>
      <c r="BB13345" s="7"/>
      <c r="BC13345" s="7"/>
      <c r="BD13345" s="7"/>
      <c r="BG13345" s="7"/>
      <c r="BH13345" s="7"/>
      <c r="BI13345" s="7"/>
      <c r="BJ13345" s="7"/>
      <c r="BK13345" s="7"/>
      <c r="BL13345" s="7"/>
      <c r="BM13345" s="7"/>
      <c r="BP13345" s="7"/>
      <c r="BQ13345" s="7"/>
      <c r="BR13345" s="7"/>
      <c r="BS13345" s="7"/>
      <c r="BT13345" s="7"/>
      <c r="BU13345" s="7"/>
      <c r="BV13345" s="7"/>
      <c r="BW13345" s="7"/>
    </row>
    <row r="13346" spans="43:75" x14ac:dyDescent="0.2">
      <c r="AQ13346" s="7"/>
      <c r="AR13346" s="7"/>
      <c r="AS13346" s="7"/>
      <c r="AT13346" s="7"/>
      <c r="AU13346" s="7"/>
      <c r="AV13346" s="234"/>
      <c r="AX13346" s="7"/>
      <c r="AY13346" s="7"/>
      <c r="AZ13346" s="7"/>
      <c r="BA13346" s="7"/>
      <c r="BB13346" s="7"/>
      <c r="BC13346" s="7"/>
      <c r="BD13346" s="7"/>
      <c r="BG13346" s="7"/>
      <c r="BH13346" s="7"/>
      <c r="BI13346" s="7"/>
      <c r="BJ13346" s="7"/>
      <c r="BK13346" s="7"/>
      <c r="BL13346" s="7"/>
      <c r="BM13346" s="7"/>
      <c r="BP13346" s="7"/>
      <c r="BQ13346" s="7"/>
      <c r="BR13346" s="7"/>
      <c r="BS13346" s="7"/>
      <c r="BT13346" s="7"/>
      <c r="BU13346" s="7"/>
      <c r="BV13346" s="7"/>
      <c r="BW13346" s="7"/>
    </row>
    <row r="13347" spans="43:75" x14ac:dyDescent="0.2">
      <c r="AQ13347" s="7"/>
      <c r="AR13347" s="7"/>
      <c r="AS13347" s="7"/>
      <c r="AT13347" s="7"/>
      <c r="AU13347" s="7"/>
      <c r="AV13347" s="234"/>
      <c r="AX13347" s="7"/>
      <c r="AY13347" s="7"/>
      <c r="AZ13347" s="7"/>
      <c r="BA13347" s="7"/>
      <c r="BB13347" s="7"/>
      <c r="BC13347" s="7"/>
      <c r="BD13347" s="7"/>
      <c r="BG13347" s="7"/>
      <c r="BH13347" s="7"/>
      <c r="BI13347" s="7"/>
      <c r="BJ13347" s="7"/>
      <c r="BK13347" s="7"/>
      <c r="BL13347" s="7"/>
      <c r="BM13347" s="7"/>
      <c r="BP13347" s="7"/>
      <c r="BQ13347" s="7"/>
      <c r="BR13347" s="7"/>
      <c r="BS13347" s="7"/>
      <c r="BT13347" s="7"/>
      <c r="BU13347" s="7"/>
      <c r="BV13347" s="7"/>
      <c r="BW13347" s="7"/>
    </row>
    <row r="13348" spans="43:75" x14ac:dyDescent="0.2">
      <c r="AQ13348" s="7"/>
      <c r="AR13348" s="7"/>
      <c r="AS13348" s="7"/>
      <c r="AT13348" s="7"/>
      <c r="AU13348" s="7"/>
      <c r="AV13348" s="234"/>
      <c r="AX13348" s="7"/>
      <c r="AY13348" s="7"/>
      <c r="AZ13348" s="7"/>
      <c r="BA13348" s="7"/>
      <c r="BB13348" s="7"/>
      <c r="BC13348" s="7"/>
      <c r="BD13348" s="7"/>
      <c r="BG13348" s="7"/>
      <c r="BH13348" s="7"/>
      <c r="BI13348" s="7"/>
      <c r="BJ13348" s="7"/>
      <c r="BK13348" s="7"/>
      <c r="BL13348" s="7"/>
      <c r="BM13348" s="7"/>
      <c r="BP13348" s="7"/>
      <c r="BQ13348" s="7"/>
      <c r="BR13348" s="7"/>
      <c r="BS13348" s="7"/>
      <c r="BT13348" s="7"/>
      <c r="BU13348" s="7"/>
      <c r="BV13348" s="7"/>
      <c r="BW13348" s="7"/>
    </row>
    <row r="13349" spans="43:75" x14ac:dyDescent="0.2">
      <c r="AQ13349" s="7"/>
      <c r="AR13349" s="7"/>
      <c r="AS13349" s="7"/>
      <c r="AT13349" s="7"/>
      <c r="AU13349" s="7"/>
      <c r="AV13349" s="234"/>
      <c r="AX13349" s="7"/>
      <c r="AY13349" s="7"/>
      <c r="AZ13349" s="7"/>
      <c r="BA13349" s="7"/>
      <c r="BB13349" s="7"/>
      <c r="BC13349" s="7"/>
      <c r="BD13349" s="7"/>
      <c r="BG13349" s="7"/>
      <c r="BH13349" s="7"/>
      <c r="BI13349" s="7"/>
      <c r="BJ13349" s="7"/>
      <c r="BK13349" s="7"/>
      <c r="BL13349" s="7"/>
      <c r="BM13349" s="7"/>
      <c r="BP13349" s="7"/>
      <c r="BQ13349" s="7"/>
      <c r="BR13349" s="7"/>
      <c r="BS13349" s="7"/>
      <c r="BT13349" s="7"/>
      <c r="BU13349" s="7"/>
      <c r="BV13349" s="7"/>
      <c r="BW13349" s="7"/>
    </row>
    <row r="13350" spans="43:75" x14ac:dyDescent="0.2">
      <c r="AQ13350" s="7"/>
      <c r="AR13350" s="7"/>
      <c r="AS13350" s="7"/>
      <c r="AT13350" s="7"/>
      <c r="AU13350" s="7"/>
      <c r="AV13350" s="234"/>
      <c r="AX13350" s="7"/>
      <c r="AY13350" s="7"/>
      <c r="AZ13350" s="7"/>
      <c r="BA13350" s="7"/>
      <c r="BB13350" s="7"/>
      <c r="BC13350" s="7"/>
      <c r="BD13350" s="7"/>
      <c r="BG13350" s="7"/>
      <c r="BH13350" s="7"/>
      <c r="BI13350" s="7"/>
      <c r="BJ13350" s="7"/>
      <c r="BK13350" s="7"/>
      <c r="BL13350" s="7"/>
      <c r="BM13350" s="7"/>
      <c r="BP13350" s="7"/>
      <c r="BQ13350" s="7"/>
      <c r="BR13350" s="7"/>
      <c r="BS13350" s="7"/>
      <c r="BT13350" s="7"/>
      <c r="BU13350" s="7"/>
      <c r="BV13350" s="7"/>
      <c r="BW13350" s="7"/>
    </row>
    <row r="13351" spans="43:75" x14ac:dyDescent="0.2">
      <c r="AQ13351" s="7"/>
      <c r="AR13351" s="7"/>
      <c r="AS13351" s="7"/>
      <c r="AT13351" s="7"/>
      <c r="AU13351" s="7"/>
      <c r="AV13351" s="234"/>
      <c r="AX13351" s="7"/>
      <c r="AY13351" s="7"/>
      <c r="AZ13351" s="7"/>
      <c r="BA13351" s="7"/>
      <c r="BB13351" s="7"/>
      <c r="BC13351" s="7"/>
      <c r="BD13351" s="7"/>
      <c r="BG13351" s="7"/>
      <c r="BH13351" s="7"/>
      <c r="BI13351" s="7"/>
      <c r="BJ13351" s="7"/>
      <c r="BK13351" s="7"/>
      <c r="BL13351" s="7"/>
      <c r="BM13351" s="7"/>
      <c r="BP13351" s="7"/>
      <c r="BQ13351" s="7"/>
      <c r="BR13351" s="7"/>
      <c r="BS13351" s="7"/>
      <c r="BT13351" s="7"/>
      <c r="BU13351" s="7"/>
      <c r="BV13351" s="7"/>
      <c r="BW13351" s="7"/>
    </row>
    <row r="13352" spans="43:75" x14ac:dyDescent="0.2">
      <c r="AQ13352" s="7"/>
      <c r="AR13352" s="7"/>
      <c r="AS13352" s="7"/>
      <c r="AT13352" s="7"/>
      <c r="AU13352" s="7"/>
      <c r="AV13352" s="234"/>
      <c r="AX13352" s="7"/>
      <c r="AY13352" s="7"/>
      <c r="AZ13352" s="7"/>
      <c r="BA13352" s="7"/>
      <c r="BB13352" s="7"/>
      <c r="BC13352" s="7"/>
      <c r="BD13352" s="7"/>
      <c r="BG13352" s="7"/>
      <c r="BH13352" s="7"/>
      <c r="BI13352" s="7"/>
      <c r="BJ13352" s="7"/>
      <c r="BK13352" s="7"/>
      <c r="BL13352" s="7"/>
      <c r="BM13352" s="7"/>
      <c r="BP13352" s="7"/>
      <c r="BQ13352" s="7"/>
      <c r="BR13352" s="7"/>
      <c r="BS13352" s="7"/>
      <c r="BT13352" s="7"/>
      <c r="BU13352" s="7"/>
      <c r="BV13352" s="7"/>
      <c r="BW13352" s="7"/>
    </row>
    <row r="13353" spans="43:75" x14ac:dyDescent="0.2">
      <c r="AQ13353" s="7"/>
      <c r="AR13353" s="7"/>
      <c r="AS13353" s="7"/>
      <c r="AT13353" s="7"/>
      <c r="AU13353" s="7"/>
      <c r="AV13353" s="234"/>
      <c r="AX13353" s="7"/>
      <c r="AY13353" s="7"/>
      <c r="AZ13353" s="7"/>
      <c r="BA13353" s="7"/>
      <c r="BB13353" s="7"/>
      <c r="BC13353" s="7"/>
      <c r="BD13353" s="7"/>
      <c r="BG13353" s="7"/>
      <c r="BH13353" s="7"/>
      <c r="BI13353" s="7"/>
      <c r="BJ13353" s="7"/>
      <c r="BK13353" s="7"/>
      <c r="BL13353" s="7"/>
      <c r="BM13353" s="7"/>
      <c r="BP13353" s="7"/>
      <c r="BQ13353" s="7"/>
      <c r="BR13353" s="7"/>
      <c r="BS13353" s="7"/>
      <c r="BT13353" s="7"/>
      <c r="BU13353" s="7"/>
      <c r="BV13353" s="7"/>
      <c r="BW13353" s="7"/>
    </row>
    <row r="13354" spans="43:75" x14ac:dyDescent="0.2">
      <c r="AQ13354" s="7"/>
      <c r="AR13354" s="7"/>
      <c r="AS13354" s="7"/>
      <c r="AT13354" s="7"/>
      <c r="AU13354" s="7"/>
      <c r="AV13354" s="234"/>
      <c r="AX13354" s="7"/>
      <c r="AY13354" s="7"/>
      <c r="AZ13354" s="7"/>
      <c r="BA13354" s="7"/>
      <c r="BB13354" s="7"/>
      <c r="BC13354" s="7"/>
      <c r="BD13354" s="7"/>
      <c r="BG13354" s="7"/>
      <c r="BH13354" s="7"/>
      <c r="BI13354" s="7"/>
      <c r="BJ13354" s="7"/>
      <c r="BK13354" s="7"/>
      <c r="BL13354" s="7"/>
      <c r="BM13354" s="7"/>
      <c r="BP13354" s="7"/>
      <c r="BQ13354" s="7"/>
      <c r="BR13354" s="7"/>
      <c r="BS13354" s="7"/>
      <c r="BT13354" s="7"/>
      <c r="BU13354" s="7"/>
      <c r="BV13354" s="7"/>
      <c r="BW13354" s="7"/>
    </row>
    <row r="13355" spans="43:75" x14ac:dyDescent="0.2">
      <c r="AQ13355" s="7"/>
      <c r="AR13355" s="7"/>
      <c r="AS13355" s="7"/>
      <c r="AT13355" s="7"/>
      <c r="AU13355" s="7"/>
      <c r="AV13355" s="234"/>
      <c r="AX13355" s="7"/>
      <c r="AY13355" s="7"/>
      <c r="AZ13355" s="7"/>
      <c r="BA13355" s="7"/>
      <c r="BB13355" s="7"/>
      <c r="BC13355" s="7"/>
      <c r="BD13355" s="7"/>
      <c r="BG13355" s="7"/>
      <c r="BH13355" s="7"/>
      <c r="BI13355" s="7"/>
      <c r="BJ13355" s="7"/>
      <c r="BK13355" s="7"/>
      <c r="BL13355" s="7"/>
      <c r="BM13355" s="7"/>
      <c r="BP13355" s="7"/>
      <c r="BQ13355" s="7"/>
      <c r="BR13355" s="7"/>
      <c r="BS13355" s="7"/>
      <c r="BT13355" s="7"/>
      <c r="BU13355" s="7"/>
      <c r="BV13355" s="7"/>
      <c r="BW13355" s="7"/>
    </row>
    <row r="13356" spans="43:75" x14ac:dyDescent="0.2">
      <c r="AQ13356" s="7"/>
      <c r="AR13356" s="7"/>
      <c r="AS13356" s="7"/>
      <c r="AT13356" s="7"/>
      <c r="AU13356" s="7"/>
      <c r="AV13356" s="234"/>
      <c r="AX13356" s="7"/>
      <c r="AY13356" s="7"/>
      <c r="AZ13356" s="7"/>
      <c r="BA13356" s="7"/>
      <c r="BB13356" s="7"/>
      <c r="BC13356" s="7"/>
      <c r="BD13356" s="7"/>
      <c r="BG13356" s="7"/>
      <c r="BH13356" s="7"/>
      <c r="BI13356" s="7"/>
      <c r="BJ13356" s="7"/>
      <c r="BK13356" s="7"/>
      <c r="BL13356" s="7"/>
      <c r="BM13356" s="7"/>
      <c r="BP13356" s="7"/>
      <c r="BQ13356" s="7"/>
      <c r="BR13356" s="7"/>
      <c r="BS13356" s="7"/>
      <c r="BT13356" s="7"/>
      <c r="BU13356" s="7"/>
      <c r="BV13356" s="7"/>
      <c r="BW13356" s="7"/>
    </row>
    <row r="13357" spans="43:75" x14ac:dyDescent="0.2">
      <c r="AQ13357" s="7"/>
      <c r="AR13357" s="7"/>
      <c r="AS13357" s="7"/>
      <c r="AT13357" s="7"/>
      <c r="AU13357" s="7"/>
      <c r="AV13357" s="234"/>
      <c r="AX13357" s="7"/>
      <c r="AY13357" s="7"/>
      <c r="AZ13357" s="7"/>
      <c r="BA13357" s="7"/>
      <c r="BB13357" s="7"/>
      <c r="BC13357" s="7"/>
      <c r="BD13357" s="7"/>
      <c r="BG13357" s="7"/>
      <c r="BH13357" s="7"/>
      <c r="BI13357" s="7"/>
      <c r="BJ13357" s="7"/>
      <c r="BK13357" s="7"/>
      <c r="BL13357" s="7"/>
      <c r="BM13357" s="7"/>
      <c r="BP13357" s="7"/>
      <c r="BQ13357" s="7"/>
      <c r="BR13357" s="7"/>
      <c r="BS13357" s="7"/>
      <c r="BT13357" s="7"/>
      <c r="BU13357" s="7"/>
      <c r="BV13357" s="7"/>
      <c r="BW13357" s="7"/>
    </row>
    <row r="13358" spans="43:75" x14ac:dyDescent="0.2">
      <c r="AQ13358" s="7"/>
      <c r="AR13358" s="7"/>
      <c r="AS13358" s="7"/>
      <c r="AT13358" s="7"/>
      <c r="AU13358" s="7"/>
      <c r="AV13358" s="234"/>
      <c r="AX13358" s="7"/>
      <c r="AY13358" s="7"/>
      <c r="AZ13358" s="7"/>
      <c r="BA13358" s="7"/>
      <c r="BB13358" s="7"/>
      <c r="BC13358" s="7"/>
      <c r="BD13358" s="7"/>
      <c r="BG13358" s="7"/>
      <c r="BH13358" s="7"/>
      <c r="BI13358" s="7"/>
      <c r="BJ13358" s="7"/>
      <c r="BK13358" s="7"/>
      <c r="BL13358" s="7"/>
      <c r="BM13358" s="7"/>
      <c r="BP13358" s="7"/>
      <c r="BQ13358" s="7"/>
      <c r="BR13358" s="7"/>
      <c r="BS13358" s="7"/>
      <c r="BT13358" s="7"/>
      <c r="BU13358" s="7"/>
      <c r="BV13358" s="7"/>
      <c r="BW13358" s="7"/>
    </row>
    <row r="13359" spans="43:75" x14ac:dyDescent="0.2">
      <c r="AQ13359" s="7"/>
      <c r="AR13359" s="7"/>
      <c r="AS13359" s="7"/>
      <c r="AT13359" s="7"/>
      <c r="AU13359" s="7"/>
      <c r="AV13359" s="234"/>
      <c r="AX13359" s="7"/>
      <c r="AY13359" s="7"/>
      <c r="AZ13359" s="7"/>
      <c r="BA13359" s="7"/>
      <c r="BB13359" s="7"/>
      <c r="BC13359" s="7"/>
      <c r="BD13359" s="7"/>
      <c r="BG13359" s="7"/>
      <c r="BH13359" s="7"/>
      <c r="BI13359" s="7"/>
      <c r="BJ13359" s="7"/>
      <c r="BK13359" s="7"/>
      <c r="BL13359" s="7"/>
      <c r="BM13359" s="7"/>
      <c r="BP13359" s="7"/>
      <c r="BQ13359" s="7"/>
      <c r="BR13359" s="7"/>
      <c r="BS13359" s="7"/>
      <c r="BT13359" s="7"/>
      <c r="BU13359" s="7"/>
      <c r="BV13359" s="7"/>
      <c r="BW13359" s="7"/>
    </row>
    <row r="13360" spans="43:75" x14ac:dyDescent="0.2">
      <c r="AQ13360" s="7"/>
      <c r="AR13360" s="7"/>
      <c r="AS13360" s="7"/>
      <c r="AT13360" s="7"/>
      <c r="AU13360" s="7"/>
      <c r="AV13360" s="234"/>
      <c r="AX13360" s="7"/>
      <c r="AY13360" s="7"/>
      <c r="AZ13360" s="7"/>
      <c r="BA13360" s="7"/>
      <c r="BB13360" s="7"/>
      <c r="BC13360" s="7"/>
      <c r="BD13360" s="7"/>
      <c r="BG13360" s="7"/>
      <c r="BH13360" s="7"/>
      <c r="BI13360" s="7"/>
      <c r="BJ13360" s="7"/>
      <c r="BK13360" s="7"/>
      <c r="BL13360" s="7"/>
      <c r="BM13360" s="7"/>
      <c r="BP13360" s="7"/>
      <c r="BQ13360" s="7"/>
      <c r="BR13360" s="7"/>
      <c r="BS13360" s="7"/>
      <c r="BT13360" s="7"/>
      <c r="BU13360" s="7"/>
      <c r="BV13360" s="7"/>
      <c r="BW13360" s="7"/>
    </row>
    <row r="13361" spans="43:75" x14ac:dyDescent="0.2">
      <c r="AQ13361" s="7"/>
      <c r="AR13361" s="7"/>
      <c r="AS13361" s="7"/>
      <c r="AT13361" s="7"/>
      <c r="AU13361" s="7"/>
      <c r="AV13361" s="234"/>
      <c r="AX13361" s="7"/>
      <c r="AY13361" s="7"/>
      <c r="AZ13361" s="7"/>
      <c r="BA13361" s="7"/>
      <c r="BB13361" s="7"/>
      <c r="BC13361" s="7"/>
      <c r="BD13361" s="7"/>
      <c r="BG13361" s="7"/>
      <c r="BH13361" s="7"/>
      <c r="BI13361" s="7"/>
      <c r="BJ13361" s="7"/>
      <c r="BK13361" s="7"/>
      <c r="BL13361" s="7"/>
      <c r="BM13361" s="7"/>
      <c r="BP13361" s="7"/>
      <c r="BQ13361" s="7"/>
      <c r="BR13361" s="7"/>
      <c r="BS13361" s="7"/>
      <c r="BT13361" s="7"/>
      <c r="BU13361" s="7"/>
      <c r="BV13361" s="7"/>
      <c r="BW13361" s="7"/>
    </row>
    <row r="13362" spans="43:75" x14ac:dyDescent="0.2">
      <c r="AQ13362" s="7"/>
      <c r="AR13362" s="7"/>
      <c r="AS13362" s="7"/>
      <c r="AT13362" s="7"/>
      <c r="AU13362" s="7"/>
      <c r="AV13362" s="234"/>
      <c r="AX13362" s="7"/>
      <c r="AY13362" s="7"/>
      <c r="AZ13362" s="7"/>
      <c r="BA13362" s="7"/>
      <c r="BB13362" s="7"/>
      <c r="BC13362" s="7"/>
      <c r="BD13362" s="7"/>
      <c r="BG13362" s="7"/>
      <c r="BH13362" s="7"/>
      <c r="BI13362" s="7"/>
      <c r="BJ13362" s="7"/>
      <c r="BK13362" s="7"/>
      <c r="BL13362" s="7"/>
      <c r="BM13362" s="7"/>
      <c r="BP13362" s="7"/>
      <c r="BQ13362" s="7"/>
      <c r="BR13362" s="7"/>
      <c r="BS13362" s="7"/>
      <c r="BT13362" s="7"/>
      <c r="BU13362" s="7"/>
      <c r="BV13362" s="7"/>
      <c r="BW13362" s="7"/>
    </row>
    <row r="13363" spans="43:75" x14ac:dyDescent="0.2">
      <c r="AQ13363" s="7"/>
      <c r="AR13363" s="7"/>
      <c r="AS13363" s="7"/>
      <c r="AT13363" s="7"/>
      <c r="AU13363" s="7"/>
      <c r="AV13363" s="234"/>
      <c r="AX13363" s="7"/>
      <c r="AY13363" s="7"/>
      <c r="AZ13363" s="7"/>
      <c r="BA13363" s="7"/>
      <c r="BB13363" s="7"/>
      <c r="BC13363" s="7"/>
      <c r="BD13363" s="7"/>
      <c r="BG13363" s="7"/>
      <c r="BH13363" s="7"/>
      <c r="BI13363" s="7"/>
      <c r="BJ13363" s="7"/>
      <c r="BK13363" s="7"/>
      <c r="BL13363" s="7"/>
      <c r="BM13363" s="7"/>
      <c r="BP13363" s="7"/>
      <c r="BQ13363" s="7"/>
      <c r="BR13363" s="7"/>
      <c r="BS13363" s="7"/>
      <c r="BT13363" s="7"/>
      <c r="BU13363" s="7"/>
      <c r="BV13363" s="7"/>
      <c r="BW13363" s="7"/>
    </row>
    <row r="13364" spans="43:75" x14ac:dyDescent="0.2">
      <c r="AQ13364" s="7"/>
      <c r="AR13364" s="7"/>
      <c r="AS13364" s="7"/>
      <c r="AT13364" s="7"/>
      <c r="AU13364" s="7"/>
      <c r="AV13364" s="234"/>
      <c r="AX13364" s="7"/>
      <c r="AY13364" s="7"/>
      <c r="AZ13364" s="7"/>
      <c r="BA13364" s="7"/>
      <c r="BB13364" s="7"/>
      <c r="BC13364" s="7"/>
      <c r="BD13364" s="7"/>
      <c r="BG13364" s="7"/>
      <c r="BH13364" s="7"/>
      <c r="BI13364" s="7"/>
      <c r="BJ13364" s="7"/>
      <c r="BK13364" s="7"/>
      <c r="BL13364" s="7"/>
      <c r="BM13364" s="7"/>
      <c r="BP13364" s="7"/>
      <c r="BQ13364" s="7"/>
      <c r="BR13364" s="7"/>
      <c r="BS13364" s="7"/>
      <c r="BT13364" s="7"/>
      <c r="BU13364" s="7"/>
      <c r="BV13364" s="7"/>
      <c r="BW13364" s="7"/>
    </row>
    <row r="13365" spans="43:75" x14ac:dyDescent="0.2">
      <c r="AQ13365" s="7"/>
      <c r="AR13365" s="7"/>
      <c r="AS13365" s="7"/>
      <c r="AT13365" s="7"/>
      <c r="AU13365" s="7"/>
      <c r="AV13365" s="234"/>
      <c r="AX13365" s="7"/>
      <c r="AY13365" s="7"/>
      <c r="AZ13365" s="7"/>
      <c r="BA13365" s="7"/>
      <c r="BB13365" s="7"/>
      <c r="BC13365" s="7"/>
      <c r="BD13365" s="7"/>
      <c r="BG13365" s="7"/>
      <c r="BH13365" s="7"/>
      <c r="BI13365" s="7"/>
      <c r="BJ13365" s="7"/>
      <c r="BK13365" s="7"/>
      <c r="BL13365" s="7"/>
      <c r="BM13365" s="7"/>
      <c r="BP13365" s="7"/>
      <c r="BQ13365" s="7"/>
      <c r="BR13365" s="7"/>
      <c r="BS13365" s="7"/>
      <c r="BT13365" s="7"/>
      <c r="BU13365" s="7"/>
      <c r="BV13365" s="7"/>
      <c r="BW13365" s="7"/>
    </row>
    <row r="13366" spans="43:75" x14ac:dyDescent="0.2">
      <c r="AQ13366" s="7"/>
      <c r="AR13366" s="7"/>
      <c r="AS13366" s="7"/>
      <c r="AT13366" s="7"/>
      <c r="AU13366" s="7"/>
      <c r="AV13366" s="234"/>
      <c r="AX13366" s="7"/>
      <c r="AY13366" s="7"/>
      <c r="AZ13366" s="7"/>
      <c r="BA13366" s="7"/>
      <c r="BB13366" s="7"/>
      <c r="BC13366" s="7"/>
      <c r="BD13366" s="7"/>
      <c r="BG13366" s="7"/>
      <c r="BH13366" s="7"/>
      <c r="BI13366" s="7"/>
      <c r="BJ13366" s="7"/>
      <c r="BK13366" s="7"/>
      <c r="BL13366" s="7"/>
      <c r="BM13366" s="7"/>
      <c r="BP13366" s="7"/>
      <c r="BQ13366" s="7"/>
      <c r="BR13366" s="7"/>
      <c r="BS13366" s="7"/>
      <c r="BT13366" s="7"/>
      <c r="BU13366" s="7"/>
      <c r="BV13366" s="7"/>
      <c r="BW13366" s="7"/>
    </row>
    <row r="13367" spans="43:75" x14ac:dyDescent="0.2">
      <c r="AQ13367" s="7"/>
      <c r="AR13367" s="7"/>
      <c r="AS13367" s="7"/>
      <c r="AT13367" s="7"/>
      <c r="AU13367" s="7"/>
      <c r="AV13367" s="234"/>
      <c r="AX13367" s="7"/>
      <c r="AY13367" s="7"/>
      <c r="AZ13367" s="7"/>
      <c r="BA13367" s="7"/>
      <c r="BB13367" s="7"/>
      <c r="BC13367" s="7"/>
      <c r="BD13367" s="7"/>
      <c r="BG13367" s="7"/>
      <c r="BH13367" s="7"/>
      <c r="BI13367" s="7"/>
      <c r="BJ13367" s="7"/>
      <c r="BK13367" s="7"/>
      <c r="BL13367" s="7"/>
      <c r="BM13367" s="7"/>
      <c r="BP13367" s="7"/>
      <c r="BQ13367" s="7"/>
      <c r="BR13367" s="7"/>
      <c r="BS13367" s="7"/>
      <c r="BT13367" s="7"/>
      <c r="BU13367" s="7"/>
      <c r="BV13367" s="7"/>
      <c r="BW13367" s="7"/>
    </row>
    <row r="13368" spans="43:75" x14ac:dyDescent="0.2">
      <c r="AQ13368" s="7"/>
      <c r="AR13368" s="7"/>
      <c r="AS13368" s="7"/>
      <c r="AT13368" s="7"/>
      <c r="AU13368" s="7"/>
      <c r="AV13368" s="234"/>
      <c r="AX13368" s="7"/>
      <c r="AY13368" s="7"/>
      <c r="AZ13368" s="7"/>
      <c r="BA13368" s="7"/>
      <c r="BB13368" s="7"/>
      <c r="BC13368" s="7"/>
      <c r="BD13368" s="7"/>
      <c r="BG13368" s="7"/>
      <c r="BH13368" s="7"/>
      <c r="BI13368" s="7"/>
      <c r="BJ13368" s="7"/>
      <c r="BK13368" s="7"/>
      <c r="BL13368" s="7"/>
      <c r="BM13368" s="7"/>
      <c r="BP13368" s="7"/>
      <c r="BQ13368" s="7"/>
      <c r="BR13368" s="7"/>
      <c r="BS13368" s="7"/>
      <c r="BT13368" s="7"/>
      <c r="BU13368" s="7"/>
      <c r="BV13368" s="7"/>
      <c r="BW13368" s="7"/>
    </row>
    <row r="13369" spans="43:75" x14ac:dyDescent="0.2">
      <c r="AQ13369" s="7"/>
      <c r="AR13369" s="7"/>
      <c r="AS13369" s="7"/>
      <c r="AT13369" s="7"/>
      <c r="AU13369" s="7"/>
      <c r="AV13369" s="234"/>
      <c r="AX13369" s="7"/>
      <c r="AY13369" s="7"/>
      <c r="AZ13369" s="7"/>
      <c r="BA13369" s="7"/>
      <c r="BB13369" s="7"/>
      <c r="BC13369" s="7"/>
      <c r="BD13369" s="7"/>
      <c r="BG13369" s="7"/>
      <c r="BH13369" s="7"/>
      <c r="BI13369" s="7"/>
      <c r="BJ13369" s="7"/>
      <c r="BK13369" s="7"/>
      <c r="BL13369" s="7"/>
      <c r="BM13369" s="7"/>
      <c r="BP13369" s="7"/>
      <c r="BQ13369" s="7"/>
      <c r="BR13369" s="7"/>
      <c r="BS13369" s="7"/>
      <c r="BT13369" s="7"/>
      <c r="BU13369" s="7"/>
      <c r="BV13369" s="7"/>
      <c r="BW13369" s="7"/>
    </row>
    <row r="13370" spans="43:75" x14ac:dyDescent="0.2">
      <c r="AQ13370" s="7"/>
      <c r="AR13370" s="7"/>
      <c r="AS13370" s="7"/>
      <c r="AT13370" s="7"/>
      <c r="AU13370" s="7"/>
      <c r="AV13370" s="234"/>
      <c r="AX13370" s="7"/>
      <c r="AY13370" s="7"/>
      <c r="AZ13370" s="7"/>
      <c r="BA13370" s="7"/>
      <c r="BB13370" s="7"/>
      <c r="BC13370" s="7"/>
      <c r="BD13370" s="7"/>
      <c r="BG13370" s="7"/>
      <c r="BH13370" s="7"/>
      <c r="BI13370" s="7"/>
      <c r="BJ13370" s="7"/>
      <c r="BK13370" s="7"/>
      <c r="BL13370" s="7"/>
      <c r="BM13370" s="7"/>
      <c r="BP13370" s="7"/>
      <c r="BQ13370" s="7"/>
      <c r="BR13370" s="7"/>
      <c r="BS13370" s="7"/>
      <c r="BT13370" s="7"/>
      <c r="BU13370" s="7"/>
      <c r="BV13370" s="7"/>
      <c r="BW13370" s="7"/>
    </row>
    <row r="13371" spans="43:75" x14ac:dyDescent="0.2">
      <c r="AQ13371" s="7"/>
      <c r="AR13371" s="7"/>
      <c r="AS13371" s="7"/>
      <c r="AT13371" s="7"/>
      <c r="AU13371" s="7"/>
      <c r="AV13371" s="234"/>
      <c r="AX13371" s="7"/>
      <c r="AY13371" s="7"/>
      <c r="AZ13371" s="7"/>
      <c r="BA13371" s="7"/>
      <c r="BB13371" s="7"/>
      <c r="BC13371" s="7"/>
      <c r="BD13371" s="7"/>
      <c r="BG13371" s="7"/>
      <c r="BH13371" s="7"/>
      <c r="BI13371" s="7"/>
      <c r="BJ13371" s="7"/>
      <c r="BK13371" s="7"/>
      <c r="BL13371" s="7"/>
      <c r="BM13371" s="7"/>
      <c r="BP13371" s="7"/>
      <c r="BQ13371" s="7"/>
      <c r="BR13371" s="7"/>
      <c r="BS13371" s="7"/>
      <c r="BT13371" s="7"/>
      <c r="BU13371" s="7"/>
      <c r="BV13371" s="7"/>
      <c r="BW13371" s="7"/>
    </row>
    <row r="13372" spans="43:75" x14ac:dyDescent="0.2">
      <c r="AQ13372" s="7"/>
      <c r="AR13372" s="7"/>
      <c r="AS13372" s="7"/>
      <c r="AT13372" s="7"/>
      <c r="AU13372" s="7"/>
      <c r="AV13372" s="234"/>
      <c r="AX13372" s="7"/>
      <c r="AY13372" s="7"/>
      <c r="AZ13372" s="7"/>
      <c r="BA13372" s="7"/>
      <c r="BB13372" s="7"/>
      <c r="BC13372" s="7"/>
      <c r="BD13372" s="7"/>
      <c r="BG13372" s="7"/>
      <c r="BH13372" s="7"/>
      <c r="BI13372" s="7"/>
      <c r="BJ13372" s="7"/>
      <c r="BK13372" s="7"/>
      <c r="BL13372" s="7"/>
      <c r="BM13372" s="7"/>
      <c r="BP13372" s="7"/>
      <c r="BQ13372" s="7"/>
      <c r="BR13372" s="7"/>
      <c r="BS13372" s="7"/>
      <c r="BT13372" s="7"/>
      <c r="BU13372" s="7"/>
      <c r="BV13372" s="7"/>
      <c r="BW13372" s="7"/>
    </row>
    <row r="13373" spans="43:75" x14ac:dyDescent="0.2">
      <c r="AQ13373" s="7"/>
      <c r="AR13373" s="7"/>
      <c r="AS13373" s="7"/>
      <c r="AT13373" s="7"/>
      <c r="AU13373" s="7"/>
      <c r="AV13373" s="234"/>
      <c r="AX13373" s="7"/>
      <c r="AY13373" s="7"/>
      <c r="AZ13373" s="7"/>
      <c r="BA13373" s="7"/>
      <c r="BB13373" s="7"/>
      <c r="BC13373" s="7"/>
      <c r="BD13373" s="7"/>
      <c r="BG13373" s="7"/>
      <c r="BH13373" s="7"/>
      <c r="BI13373" s="7"/>
      <c r="BJ13373" s="7"/>
      <c r="BK13373" s="7"/>
      <c r="BL13373" s="7"/>
      <c r="BM13373" s="7"/>
      <c r="BP13373" s="7"/>
      <c r="BQ13373" s="7"/>
      <c r="BR13373" s="7"/>
      <c r="BS13373" s="7"/>
      <c r="BT13373" s="7"/>
      <c r="BU13373" s="7"/>
      <c r="BV13373" s="7"/>
      <c r="BW13373" s="7"/>
    </row>
    <row r="13374" spans="43:75" x14ac:dyDescent="0.2">
      <c r="AQ13374" s="7"/>
      <c r="AR13374" s="7"/>
      <c r="AS13374" s="7"/>
      <c r="AT13374" s="7"/>
      <c r="AU13374" s="7"/>
      <c r="AV13374" s="234"/>
      <c r="AX13374" s="7"/>
      <c r="AY13374" s="7"/>
      <c r="AZ13374" s="7"/>
      <c r="BA13374" s="7"/>
      <c r="BB13374" s="7"/>
      <c r="BC13374" s="7"/>
      <c r="BD13374" s="7"/>
      <c r="BG13374" s="7"/>
      <c r="BH13374" s="7"/>
      <c r="BI13374" s="7"/>
      <c r="BJ13374" s="7"/>
      <c r="BK13374" s="7"/>
      <c r="BL13374" s="7"/>
      <c r="BM13374" s="7"/>
      <c r="BP13374" s="7"/>
      <c r="BQ13374" s="7"/>
      <c r="BR13374" s="7"/>
      <c r="BS13374" s="7"/>
      <c r="BT13374" s="7"/>
      <c r="BU13374" s="7"/>
      <c r="BV13374" s="7"/>
      <c r="BW13374" s="7"/>
    </row>
    <row r="13375" spans="43:75" x14ac:dyDescent="0.2">
      <c r="AQ13375" s="7"/>
      <c r="AR13375" s="7"/>
      <c r="AS13375" s="7"/>
      <c r="AT13375" s="7"/>
      <c r="AU13375" s="7"/>
      <c r="AV13375" s="234"/>
      <c r="AX13375" s="7"/>
      <c r="AY13375" s="7"/>
      <c r="AZ13375" s="7"/>
      <c r="BA13375" s="7"/>
      <c r="BB13375" s="7"/>
      <c r="BC13375" s="7"/>
      <c r="BD13375" s="7"/>
      <c r="BG13375" s="7"/>
      <c r="BH13375" s="7"/>
      <c r="BI13375" s="7"/>
      <c r="BJ13375" s="7"/>
      <c r="BK13375" s="7"/>
      <c r="BL13375" s="7"/>
      <c r="BM13375" s="7"/>
      <c r="BP13375" s="7"/>
      <c r="BQ13375" s="7"/>
      <c r="BR13375" s="7"/>
      <c r="BS13375" s="7"/>
      <c r="BT13375" s="7"/>
      <c r="BU13375" s="7"/>
      <c r="BV13375" s="7"/>
      <c r="BW13375" s="7"/>
    </row>
    <row r="13376" spans="43:75" x14ac:dyDescent="0.2">
      <c r="AQ13376" s="7"/>
      <c r="AR13376" s="7"/>
      <c r="AS13376" s="7"/>
      <c r="AT13376" s="7"/>
      <c r="AU13376" s="7"/>
      <c r="AV13376" s="234"/>
      <c r="AX13376" s="7"/>
      <c r="AY13376" s="7"/>
      <c r="AZ13376" s="7"/>
      <c r="BA13376" s="7"/>
      <c r="BB13376" s="7"/>
      <c r="BC13376" s="7"/>
      <c r="BD13376" s="7"/>
      <c r="BG13376" s="7"/>
      <c r="BH13376" s="7"/>
      <c r="BI13376" s="7"/>
      <c r="BJ13376" s="7"/>
      <c r="BK13376" s="7"/>
      <c r="BL13376" s="7"/>
      <c r="BM13376" s="7"/>
      <c r="BP13376" s="7"/>
      <c r="BQ13376" s="7"/>
      <c r="BR13376" s="7"/>
      <c r="BS13376" s="7"/>
      <c r="BT13376" s="7"/>
      <c r="BU13376" s="7"/>
      <c r="BV13376" s="7"/>
      <c r="BW13376" s="7"/>
    </row>
    <row r="13377" spans="43:75" x14ac:dyDescent="0.2">
      <c r="AQ13377" s="7"/>
      <c r="AR13377" s="7"/>
      <c r="AS13377" s="7"/>
      <c r="AT13377" s="7"/>
      <c r="AU13377" s="7"/>
      <c r="AV13377" s="234"/>
      <c r="AX13377" s="7"/>
      <c r="AY13377" s="7"/>
      <c r="AZ13377" s="7"/>
      <c r="BA13377" s="7"/>
      <c r="BB13377" s="7"/>
      <c r="BC13377" s="7"/>
      <c r="BD13377" s="7"/>
      <c r="BG13377" s="7"/>
      <c r="BH13377" s="7"/>
      <c r="BI13377" s="7"/>
      <c r="BJ13377" s="7"/>
      <c r="BK13377" s="7"/>
      <c r="BL13377" s="7"/>
      <c r="BM13377" s="7"/>
      <c r="BP13377" s="7"/>
      <c r="BQ13377" s="7"/>
      <c r="BR13377" s="7"/>
      <c r="BS13377" s="7"/>
      <c r="BT13377" s="7"/>
      <c r="BU13377" s="7"/>
      <c r="BV13377" s="7"/>
      <c r="BW13377" s="7"/>
    </row>
    <row r="13378" spans="43:75" x14ac:dyDescent="0.2">
      <c r="AQ13378" s="7"/>
      <c r="AR13378" s="7"/>
      <c r="AS13378" s="7"/>
      <c r="AT13378" s="7"/>
      <c r="AU13378" s="7"/>
      <c r="AV13378" s="234"/>
      <c r="AX13378" s="7"/>
      <c r="AY13378" s="7"/>
      <c r="AZ13378" s="7"/>
      <c r="BA13378" s="7"/>
      <c r="BB13378" s="7"/>
      <c r="BC13378" s="7"/>
      <c r="BD13378" s="7"/>
      <c r="BG13378" s="7"/>
      <c r="BH13378" s="7"/>
      <c r="BI13378" s="7"/>
      <c r="BJ13378" s="7"/>
      <c r="BK13378" s="7"/>
      <c r="BL13378" s="7"/>
      <c r="BM13378" s="7"/>
      <c r="BP13378" s="7"/>
      <c r="BQ13378" s="7"/>
      <c r="BR13378" s="7"/>
      <c r="BS13378" s="7"/>
      <c r="BT13378" s="7"/>
      <c r="BU13378" s="7"/>
      <c r="BV13378" s="7"/>
      <c r="BW13378" s="7"/>
    </row>
    <row r="13379" spans="43:75" x14ac:dyDescent="0.2">
      <c r="AQ13379" s="7"/>
      <c r="AR13379" s="7"/>
      <c r="AS13379" s="7"/>
      <c r="AT13379" s="7"/>
      <c r="AU13379" s="7"/>
      <c r="AV13379" s="234"/>
      <c r="AX13379" s="7"/>
      <c r="AY13379" s="7"/>
      <c r="AZ13379" s="7"/>
      <c r="BA13379" s="7"/>
      <c r="BB13379" s="7"/>
      <c r="BC13379" s="7"/>
      <c r="BD13379" s="7"/>
      <c r="BG13379" s="7"/>
      <c r="BH13379" s="7"/>
      <c r="BI13379" s="7"/>
      <c r="BJ13379" s="7"/>
      <c r="BK13379" s="7"/>
      <c r="BL13379" s="7"/>
      <c r="BM13379" s="7"/>
      <c r="BP13379" s="7"/>
      <c r="BQ13379" s="7"/>
      <c r="BR13379" s="7"/>
      <c r="BS13379" s="7"/>
      <c r="BT13379" s="7"/>
      <c r="BU13379" s="7"/>
      <c r="BV13379" s="7"/>
      <c r="BW13379" s="7"/>
    </row>
    <row r="13380" spans="43:75" x14ac:dyDescent="0.2">
      <c r="AQ13380" s="7"/>
      <c r="AR13380" s="7"/>
      <c r="AS13380" s="7"/>
      <c r="AT13380" s="7"/>
      <c r="AU13380" s="7"/>
      <c r="AV13380" s="234"/>
      <c r="AX13380" s="7"/>
      <c r="AY13380" s="7"/>
      <c r="AZ13380" s="7"/>
      <c r="BA13380" s="7"/>
      <c r="BB13380" s="7"/>
      <c r="BC13380" s="7"/>
      <c r="BD13380" s="7"/>
      <c r="BG13380" s="7"/>
      <c r="BH13380" s="7"/>
      <c r="BI13380" s="7"/>
      <c r="BJ13380" s="7"/>
      <c r="BK13380" s="7"/>
      <c r="BL13380" s="7"/>
      <c r="BM13380" s="7"/>
      <c r="BP13380" s="7"/>
      <c r="BQ13380" s="7"/>
      <c r="BR13380" s="7"/>
      <c r="BS13380" s="7"/>
      <c r="BT13380" s="7"/>
      <c r="BU13380" s="7"/>
      <c r="BV13380" s="7"/>
      <c r="BW13380" s="7"/>
    </row>
    <row r="13381" spans="43:75" x14ac:dyDescent="0.2">
      <c r="AQ13381" s="7"/>
      <c r="AR13381" s="7"/>
      <c r="AS13381" s="7"/>
      <c r="AT13381" s="7"/>
      <c r="AU13381" s="7"/>
      <c r="AV13381" s="234"/>
      <c r="AX13381" s="7"/>
      <c r="AY13381" s="7"/>
      <c r="AZ13381" s="7"/>
      <c r="BA13381" s="7"/>
      <c r="BB13381" s="7"/>
      <c r="BC13381" s="7"/>
      <c r="BD13381" s="7"/>
      <c r="BG13381" s="7"/>
      <c r="BH13381" s="7"/>
      <c r="BI13381" s="7"/>
      <c r="BJ13381" s="7"/>
      <c r="BK13381" s="7"/>
      <c r="BL13381" s="7"/>
      <c r="BM13381" s="7"/>
      <c r="BP13381" s="7"/>
      <c r="BQ13381" s="7"/>
      <c r="BR13381" s="7"/>
      <c r="BS13381" s="7"/>
      <c r="BT13381" s="7"/>
      <c r="BU13381" s="7"/>
      <c r="BV13381" s="7"/>
      <c r="BW13381" s="7"/>
    </row>
    <row r="13382" spans="43:75" x14ac:dyDescent="0.2">
      <c r="AQ13382" s="7"/>
      <c r="AR13382" s="7"/>
      <c r="AS13382" s="7"/>
      <c r="AT13382" s="7"/>
      <c r="AU13382" s="7"/>
      <c r="AV13382" s="234"/>
      <c r="AX13382" s="7"/>
      <c r="AY13382" s="7"/>
      <c r="AZ13382" s="7"/>
      <c r="BA13382" s="7"/>
      <c r="BB13382" s="7"/>
      <c r="BC13382" s="7"/>
      <c r="BD13382" s="7"/>
      <c r="BG13382" s="7"/>
      <c r="BH13382" s="7"/>
      <c r="BI13382" s="7"/>
      <c r="BJ13382" s="7"/>
      <c r="BK13382" s="7"/>
      <c r="BL13382" s="7"/>
      <c r="BM13382" s="7"/>
      <c r="BP13382" s="7"/>
      <c r="BQ13382" s="7"/>
      <c r="BR13382" s="7"/>
      <c r="BS13382" s="7"/>
      <c r="BT13382" s="7"/>
      <c r="BU13382" s="7"/>
      <c r="BV13382" s="7"/>
      <c r="BW13382" s="7"/>
    </row>
    <row r="13383" spans="43:75" x14ac:dyDescent="0.2">
      <c r="AQ13383" s="7"/>
      <c r="AR13383" s="7"/>
      <c r="AS13383" s="7"/>
      <c r="AT13383" s="7"/>
      <c r="AU13383" s="7"/>
      <c r="AV13383" s="234"/>
      <c r="AX13383" s="7"/>
      <c r="AY13383" s="7"/>
      <c r="AZ13383" s="7"/>
      <c r="BA13383" s="7"/>
      <c r="BB13383" s="7"/>
      <c r="BC13383" s="7"/>
      <c r="BD13383" s="7"/>
      <c r="BG13383" s="7"/>
      <c r="BH13383" s="7"/>
      <c r="BI13383" s="7"/>
      <c r="BJ13383" s="7"/>
      <c r="BK13383" s="7"/>
      <c r="BL13383" s="7"/>
      <c r="BM13383" s="7"/>
      <c r="BP13383" s="7"/>
      <c r="BQ13383" s="7"/>
      <c r="BR13383" s="7"/>
      <c r="BS13383" s="7"/>
      <c r="BT13383" s="7"/>
      <c r="BU13383" s="7"/>
      <c r="BV13383" s="7"/>
      <c r="BW13383" s="7"/>
    </row>
    <row r="13384" spans="43:75" x14ac:dyDescent="0.2">
      <c r="AQ13384" s="7"/>
      <c r="AR13384" s="7"/>
      <c r="AS13384" s="7"/>
      <c r="AT13384" s="7"/>
      <c r="AU13384" s="7"/>
      <c r="AV13384" s="234"/>
      <c r="AX13384" s="7"/>
      <c r="AY13384" s="7"/>
      <c r="AZ13384" s="7"/>
      <c r="BA13384" s="7"/>
      <c r="BB13384" s="7"/>
      <c r="BC13384" s="7"/>
      <c r="BD13384" s="7"/>
      <c r="BG13384" s="7"/>
      <c r="BH13384" s="7"/>
      <c r="BI13384" s="7"/>
      <c r="BJ13384" s="7"/>
      <c r="BK13384" s="7"/>
      <c r="BL13384" s="7"/>
      <c r="BM13384" s="7"/>
      <c r="BP13384" s="7"/>
      <c r="BQ13384" s="7"/>
      <c r="BR13384" s="7"/>
      <c r="BS13384" s="7"/>
      <c r="BT13384" s="7"/>
      <c r="BU13384" s="7"/>
      <c r="BV13384" s="7"/>
      <c r="BW13384" s="7"/>
    </row>
    <row r="13385" spans="43:75" x14ac:dyDescent="0.2">
      <c r="AQ13385" s="7"/>
      <c r="AR13385" s="7"/>
      <c r="AS13385" s="7"/>
      <c r="AT13385" s="7"/>
      <c r="AU13385" s="7"/>
      <c r="AV13385" s="234"/>
      <c r="AX13385" s="7"/>
      <c r="AY13385" s="7"/>
      <c r="AZ13385" s="7"/>
      <c r="BA13385" s="7"/>
      <c r="BB13385" s="7"/>
      <c r="BC13385" s="7"/>
      <c r="BD13385" s="7"/>
      <c r="BG13385" s="7"/>
      <c r="BH13385" s="7"/>
      <c r="BI13385" s="7"/>
      <c r="BJ13385" s="7"/>
      <c r="BK13385" s="7"/>
      <c r="BL13385" s="7"/>
      <c r="BM13385" s="7"/>
      <c r="BP13385" s="7"/>
      <c r="BQ13385" s="7"/>
      <c r="BR13385" s="7"/>
      <c r="BS13385" s="7"/>
      <c r="BT13385" s="7"/>
      <c r="BU13385" s="7"/>
      <c r="BV13385" s="7"/>
      <c r="BW13385" s="7"/>
    </row>
    <row r="13386" spans="43:75" x14ac:dyDescent="0.2">
      <c r="AQ13386" s="7"/>
      <c r="AR13386" s="7"/>
      <c r="AS13386" s="7"/>
      <c r="AT13386" s="7"/>
      <c r="AU13386" s="7"/>
      <c r="AV13386" s="234"/>
      <c r="AX13386" s="7"/>
      <c r="AY13386" s="7"/>
      <c r="AZ13386" s="7"/>
      <c r="BA13386" s="7"/>
      <c r="BB13386" s="7"/>
      <c r="BC13386" s="7"/>
      <c r="BD13386" s="7"/>
      <c r="BG13386" s="7"/>
      <c r="BH13386" s="7"/>
      <c r="BI13386" s="7"/>
      <c r="BJ13386" s="7"/>
      <c r="BK13386" s="7"/>
      <c r="BL13386" s="7"/>
      <c r="BM13386" s="7"/>
      <c r="BP13386" s="7"/>
      <c r="BQ13386" s="7"/>
      <c r="BR13386" s="7"/>
      <c r="BS13386" s="7"/>
      <c r="BT13386" s="7"/>
      <c r="BU13386" s="7"/>
      <c r="BV13386" s="7"/>
      <c r="BW13386" s="7"/>
    </row>
    <row r="13387" spans="43:75" x14ac:dyDescent="0.2">
      <c r="AQ13387" s="7"/>
      <c r="AR13387" s="7"/>
      <c r="AS13387" s="7"/>
      <c r="AT13387" s="7"/>
      <c r="AU13387" s="7"/>
      <c r="AV13387" s="234"/>
      <c r="AX13387" s="7"/>
      <c r="AY13387" s="7"/>
      <c r="AZ13387" s="7"/>
      <c r="BA13387" s="7"/>
      <c r="BB13387" s="7"/>
      <c r="BC13387" s="7"/>
      <c r="BD13387" s="7"/>
      <c r="BG13387" s="7"/>
      <c r="BH13387" s="7"/>
      <c r="BI13387" s="7"/>
      <c r="BJ13387" s="7"/>
      <c r="BK13387" s="7"/>
      <c r="BL13387" s="7"/>
      <c r="BM13387" s="7"/>
      <c r="BP13387" s="7"/>
      <c r="BQ13387" s="7"/>
      <c r="BR13387" s="7"/>
      <c r="BS13387" s="7"/>
      <c r="BT13387" s="7"/>
      <c r="BU13387" s="7"/>
      <c r="BV13387" s="7"/>
      <c r="BW13387" s="7"/>
    </row>
    <row r="13388" spans="43:75" x14ac:dyDescent="0.2">
      <c r="AQ13388" s="7"/>
      <c r="AR13388" s="7"/>
      <c r="AS13388" s="7"/>
      <c r="AT13388" s="7"/>
      <c r="AU13388" s="7"/>
      <c r="AV13388" s="234"/>
      <c r="AX13388" s="7"/>
      <c r="AY13388" s="7"/>
      <c r="AZ13388" s="7"/>
      <c r="BA13388" s="7"/>
      <c r="BB13388" s="7"/>
      <c r="BC13388" s="7"/>
      <c r="BD13388" s="7"/>
      <c r="BG13388" s="7"/>
      <c r="BH13388" s="7"/>
      <c r="BI13388" s="7"/>
      <c r="BJ13388" s="7"/>
      <c r="BK13388" s="7"/>
      <c r="BL13388" s="7"/>
      <c r="BM13388" s="7"/>
      <c r="BP13388" s="7"/>
      <c r="BQ13388" s="7"/>
      <c r="BR13388" s="7"/>
      <c r="BS13388" s="7"/>
      <c r="BT13388" s="7"/>
      <c r="BU13388" s="7"/>
      <c r="BV13388" s="7"/>
      <c r="BW13388" s="7"/>
    </row>
    <row r="13389" spans="43:75" x14ac:dyDescent="0.2">
      <c r="AQ13389" s="7"/>
      <c r="AR13389" s="7"/>
      <c r="AS13389" s="7"/>
      <c r="AT13389" s="7"/>
      <c r="AU13389" s="7"/>
      <c r="AV13389" s="234"/>
      <c r="AX13389" s="7"/>
      <c r="AY13389" s="7"/>
      <c r="AZ13389" s="7"/>
      <c r="BA13389" s="7"/>
      <c r="BB13389" s="7"/>
      <c r="BC13389" s="7"/>
      <c r="BD13389" s="7"/>
      <c r="BG13389" s="7"/>
      <c r="BH13389" s="7"/>
      <c r="BI13389" s="7"/>
      <c r="BJ13389" s="7"/>
      <c r="BK13389" s="7"/>
      <c r="BL13389" s="7"/>
      <c r="BM13389" s="7"/>
      <c r="BP13389" s="7"/>
      <c r="BQ13389" s="7"/>
      <c r="BR13389" s="7"/>
      <c r="BS13389" s="7"/>
      <c r="BT13389" s="7"/>
      <c r="BU13389" s="7"/>
      <c r="BV13389" s="7"/>
      <c r="BW13389" s="7"/>
    </row>
    <row r="13390" spans="43:75" x14ac:dyDescent="0.2">
      <c r="AQ13390" s="7"/>
      <c r="AR13390" s="7"/>
      <c r="AS13390" s="7"/>
      <c r="AT13390" s="7"/>
      <c r="AU13390" s="7"/>
      <c r="AV13390" s="234"/>
      <c r="AX13390" s="7"/>
      <c r="AY13390" s="7"/>
      <c r="AZ13390" s="7"/>
      <c r="BA13390" s="7"/>
      <c r="BB13390" s="7"/>
      <c r="BC13390" s="7"/>
      <c r="BD13390" s="7"/>
      <c r="BG13390" s="7"/>
      <c r="BH13390" s="7"/>
      <c r="BI13390" s="7"/>
      <c r="BJ13390" s="7"/>
      <c r="BK13390" s="7"/>
      <c r="BL13390" s="7"/>
      <c r="BM13390" s="7"/>
      <c r="BP13390" s="7"/>
      <c r="BQ13390" s="7"/>
      <c r="BR13390" s="7"/>
      <c r="BS13390" s="7"/>
      <c r="BT13390" s="7"/>
      <c r="BU13390" s="7"/>
      <c r="BV13390" s="7"/>
      <c r="BW13390" s="7"/>
    </row>
    <row r="13391" spans="43:75" x14ac:dyDescent="0.2">
      <c r="AQ13391" s="7"/>
      <c r="AR13391" s="7"/>
      <c r="AS13391" s="7"/>
      <c r="AT13391" s="7"/>
      <c r="AU13391" s="7"/>
      <c r="AV13391" s="234"/>
      <c r="AX13391" s="7"/>
      <c r="AY13391" s="7"/>
      <c r="AZ13391" s="7"/>
      <c r="BA13391" s="7"/>
      <c r="BB13391" s="7"/>
      <c r="BC13391" s="7"/>
      <c r="BD13391" s="7"/>
      <c r="BG13391" s="7"/>
      <c r="BH13391" s="7"/>
      <c r="BI13391" s="7"/>
      <c r="BJ13391" s="7"/>
      <c r="BK13391" s="7"/>
      <c r="BL13391" s="7"/>
      <c r="BM13391" s="7"/>
      <c r="BP13391" s="7"/>
      <c r="BQ13391" s="7"/>
      <c r="BR13391" s="7"/>
      <c r="BS13391" s="7"/>
      <c r="BT13391" s="7"/>
      <c r="BU13391" s="7"/>
      <c r="BV13391" s="7"/>
      <c r="BW13391" s="7"/>
    </row>
    <row r="13392" spans="43:75" x14ac:dyDescent="0.2">
      <c r="AQ13392" s="7"/>
      <c r="AR13392" s="7"/>
      <c r="AS13392" s="7"/>
      <c r="AT13392" s="7"/>
      <c r="AU13392" s="7"/>
      <c r="AV13392" s="234"/>
      <c r="AX13392" s="7"/>
      <c r="AY13392" s="7"/>
      <c r="AZ13392" s="7"/>
      <c r="BA13392" s="7"/>
      <c r="BB13392" s="7"/>
      <c r="BC13392" s="7"/>
      <c r="BD13392" s="7"/>
      <c r="BG13392" s="7"/>
      <c r="BH13392" s="7"/>
      <c r="BI13392" s="7"/>
      <c r="BJ13392" s="7"/>
      <c r="BK13392" s="7"/>
      <c r="BL13392" s="7"/>
      <c r="BM13392" s="7"/>
      <c r="BP13392" s="7"/>
      <c r="BQ13392" s="7"/>
      <c r="BR13392" s="7"/>
      <c r="BS13392" s="7"/>
      <c r="BT13392" s="7"/>
      <c r="BU13392" s="7"/>
      <c r="BV13392" s="7"/>
      <c r="BW13392" s="7"/>
    </row>
    <row r="13393" spans="43:75" x14ac:dyDescent="0.2">
      <c r="AQ13393" s="7"/>
      <c r="AR13393" s="7"/>
      <c r="AS13393" s="7"/>
      <c r="AT13393" s="7"/>
      <c r="AU13393" s="7"/>
      <c r="AV13393" s="234"/>
      <c r="AX13393" s="7"/>
      <c r="AY13393" s="7"/>
      <c r="AZ13393" s="7"/>
      <c r="BA13393" s="7"/>
      <c r="BB13393" s="7"/>
      <c r="BC13393" s="7"/>
      <c r="BD13393" s="7"/>
      <c r="BG13393" s="7"/>
      <c r="BH13393" s="7"/>
      <c r="BI13393" s="7"/>
      <c r="BJ13393" s="7"/>
      <c r="BK13393" s="7"/>
      <c r="BL13393" s="7"/>
      <c r="BM13393" s="7"/>
      <c r="BP13393" s="7"/>
      <c r="BQ13393" s="7"/>
      <c r="BR13393" s="7"/>
      <c r="BS13393" s="7"/>
      <c r="BT13393" s="7"/>
      <c r="BU13393" s="7"/>
      <c r="BV13393" s="7"/>
      <c r="BW13393" s="7"/>
    </row>
    <row r="13394" spans="43:75" x14ac:dyDescent="0.2">
      <c r="AQ13394" s="7"/>
      <c r="AR13394" s="7"/>
      <c r="AS13394" s="7"/>
      <c r="AT13394" s="7"/>
      <c r="AU13394" s="7"/>
      <c r="AV13394" s="234"/>
      <c r="AX13394" s="7"/>
      <c r="AY13394" s="7"/>
      <c r="AZ13394" s="7"/>
      <c r="BA13394" s="7"/>
      <c r="BB13394" s="7"/>
      <c r="BC13394" s="7"/>
      <c r="BD13394" s="7"/>
      <c r="BG13394" s="7"/>
      <c r="BH13394" s="7"/>
      <c r="BI13394" s="7"/>
      <c r="BJ13394" s="7"/>
      <c r="BK13394" s="7"/>
      <c r="BL13394" s="7"/>
      <c r="BM13394" s="7"/>
      <c r="BP13394" s="7"/>
      <c r="BQ13394" s="7"/>
      <c r="BR13394" s="7"/>
      <c r="BS13394" s="7"/>
      <c r="BT13394" s="7"/>
      <c r="BU13394" s="7"/>
      <c r="BV13394" s="7"/>
      <c r="BW13394" s="7"/>
    </row>
    <row r="13395" spans="43:75" x14ac:dyDescent="0.2">
      <c r="AQ13395" s="7"/>
      <c r="AR13395" s="7"/>
      <c r="AS13395" s="7"/>
      <c r="AT13395" s="7"/>
      <c r="AU13395" s="7"/>
      <c r="AV13395" s="234"/>
      <c r="AX13395" s="7"/>
      <c r="AY13395" s="7"/>
      <c r="AZ13395" s="7"/>
      <c r="BA13395" s="7"/>
      <c r="BB13395" s="7"/>
      <c r="BC13395" s="7"/>
      <c r="BD13395" s="7"/>
      <c r="BG13395" s="7"/>
      <c r="BH13395" s="7"/>
      <c r="BI13395" s="7"/>
      <c r="BJ13395" s="7"/>
      <c r="BK13395" s="7"/>
      <c r="BL13395" s="7"/>
      <c r="BM13395" s="7"/>
      <c r="BP13395" s="7"/>
      <c r="BQ13395" s="7"/>
      <c r="BR13395" s="7"/>
      <c r="BS13395" s="7"/>
      <c r="BT13395" s="7"/>
      <c r="BU13395" s="7"/>
      <c r="BV13395" s="7"/>
      <c r="BW13395" s="7"/>
    </row>
    <row r="13396" spans="43:75" x14ac:dyDescent="0.2">
      <c r="AQ13396" s="7"/>
      <c r="AR13396" s="7"/>
      <c r="AS13396" s="7"/>
      <c r="AT13396" s="7"/>
      <c r="AU13396" s="7"/>
      <c r="AV13396" s="234"/>
      <c r="AX13396" s="7"/>
      <c r="AY13396" s="7"/>
      <c r="AZ13396" s="7"/>
      <c r="BA13396" s="7"/>
      <c r="BB13396" s="7"/>
      <c r="BC13396" s="7"/>
      <c r="BD13396" s="7"/>
      <c r="BG13396" s="7"/>
      <c r="BH13396" s="7"/>
      <c r="BI13396" s="7"/>
      <c r="BJ13396" s="7"/>
      <c r="BK13396" s="7"/>
      <c r="BL13396" s="7"/>
      <c r="BM13396" s="7"/>
      <c r="BP13396" s="7"/>
      <c r="BQ13396" s="7"/>
      <c r="BR13396" s="7"/>
      <c r="BS13396" s="7"/>
      <c r="BT13396" s="7"/>
      <c r="BU13396" s="7"/>
      <c r="BV13396" s="7"/>
      <c r="BW13396" s="7"/>
    </row>
    <row r="13397" spans="43:75" x14ac:dyDescent="0.2">
      <c r="AQ13397" s="7"/>
      <c r="AR13397" s="7"/>
      <c r="AS13397" s="7"/>
      <c r="AT13397" s="7"/>
      <c r="AU13397" s="7"/>
      <c r="AV13397" s="234"/>
      <c r="AX13397" s="7"/>
      <c r="AY13397" s="7"/>
      <c r="AZ13397" s="7"/>
      <c r="BA13397" s="7"/>
      <c r="BB13397" s="7"/>
      <c r="BC13397" s="7"/>
      <c r="BD13397" s="7"/>
      <c r="BG13397" s="7"/>
      <c r="BH13397" s="7"/>
      <c r="BI13397" s="7"/>
      <c r="BJ13397" s="7"/>
      <c r="BK13397" s="7"/>
      <c r="BL13397" s="7"/>
      <c r="BM13397" s="7"/>
      <c r="BP13397" s="7"/>
      <c r="BQ13397" s="7"/>
      <c r="BR13397" s="7"/>
      <c r="BS13397" s="7"/>
      <c r="BT13397" s="7"/>
      <c r="BU13397" s="7"/>
      <c r="BV13397" s="7"/>
      <c r="BW13397" s="7"/>
    </row>
    <row r="13398" spans="43:75" x14ac:dyDescent="0.2">
      <c r="AQ13398" s="7"/>
      <c r="AR13398" s="7"/>
      <c r="AS13398" s="7"/>
      <c r="AT13398" s="7"/>
      <c r="AU13398" s="7"/>
      <c r="AV13398" s="234"/>
      <c r="AX13398" s="7"/>
      <c r="AY13398" s="7"/>
      <c r="AZ13398" s="7"/>
      <c r="BA13398" s="7"/>
      <c r="BB13398" s="7"/>
      <c r="BC13398" s="7"/>
      <c r="BD13398" s="7"/>
      <c r="BG13398" s="7"/>
      <c r="BH13398" s="7"/>
      <c r="BI13398" s="7"/>
      <c r="BJ13398" s="7"/>
      <c r="BK13398" s="7"/>
      <c r="BL13398" s="7"/>
      <c r="BM13398" s="7"/>
      <c r="BP13398" s="7"/>
      <c r="BQ13398" s="7"/>
      <c r="BR13398" s="7"/>
      <c r="BS13398" s="7"/>
      <c r="BT13398" s="7"/>
      <c r="BU13398" s="7"/>
      <c r="BV13398" s="7"/>
      <c r="BW13398" s="7"/>
    </row>
    <row r="13399" spans="43:75" x14ac:dyDescent="0.2">
      <c r="AQ13399" s="7"/>
      <c r="AR13399" s="7"/>
      <c r="AS13399" s="7"/>
      <c r="AT13399" s="7"/>
      <c r="AU13399" s="7"/>
      <c r="AV13399" s="234"/>
      <c r="AX13399" s="7"/>
      <c r="AY13399" s="7"/>
      <c r="AZ13399" s="7"/>
      <c r="BA13399" s="7"/>
      <c r="BB13399" s="7"/>
      <c r="BC13399" s="7"/>
      <c r="BD13399" s="7"/>
      <c r="BG13399" s="7"/>
      <c r="BH13399" s="7"/>
      <c r="BI13399" s="7"/>
      <c r="BJ13399" s="7"/>
      <c r="BK13399" s="7"/>
      <c r="BL13399" s="7"/>
      <c r="BM13399" s="7"/>
      <c r="BP13399" s="7"/>
      <c r="BQ13399" s="7"/>
      <c r="BR13399" s="7"/>
      <c r="BS13399" s="7"/>
      <c r="BT13399" s="7"/>
      <c r="BU13399" s="7"/>
      <c r="BV13399" s="7"/>
      <c r="BW13399" s="7"/>
    </row>
    <row r="13400" spans="43:75" x14ac:dyDescent="0.2">
      <c r="AQ13400" s="7"/>
      <c r="AR13400" s="7"/>
      <c r="AS13400" s="7"/>
      <c r="AT13400" s="7"/>
      <c r="AU13400" s="7"/>
      <c r="AV13400" s="234"/>
      <c r="AX13400" s="7"/>
      <c r="AY13400" s="7"/>
      <c r="AZ13400" s="7"/>
      <c r="BA13400" s="7"/>
      <c r="BB13400" s="7"/>
      <c r="BC13400" s="7"/>
      <c r="BD13400" s="7"/>
      <c r="BG13400" s="7"/>
      <c r="BH13400" s="7"/>
      <c r="BI13400" s="7"/>
      <c r="BJ13400" s="7"/>
      <c r="BK13400" s="7"/>
      <c r="BL13400" s="7"/>
      <c r="BM13400" s="7"/>
      <c r="BP13400" s="7"/>
      <c r="BQ13400" s="7"/>
      <c r="BR13400" s="7"/>
      <c r="BS13400" s="7"/>
      <c r="BT13400" s="7"/>
      <c r="BU13400" s="7"/>
      <c r="BV13400" s="7"/>
      <c r="BW13400" s="7"/>
    </row>
    <row r="13401" spans="43:75" x14ac:dyDescent="0.2">
      <c r="AQ13401" s="7"/>
      <c r="AR13401" s="7"/>
      <c r="AS13401" s="7"/>
      <c r="AT13401" s="7"/>
      <c r="AU13401" s="7"/>
      <c r="AV13401" s="234"/>
      <c r="AX13401" s="7"/>
      <c r="AY13401" s="7"/>
      <c r="AZ13401" s="7"/>
      <c r="BA13401" s="7"/>
      <c r="BB13401" s="7"/>
      <c r="BC13401" s="7"/>
      <c r="BD13401" s="7"/>
      <c r="BG13401" s="7"/>
      <c r="BH13401" s="7"/>
      <c r="BI13401" s="7"/>
      <c r="BJ13401" s="7"/>
      <c r="BK13401" s="7"/>
      <c r="BL13401" s="7"/>
      <c r="BM13401" s="7"/>
      <c r="BP13401" s="7"/>
      <c r="BQ13401" s="7"/>
      <c r="BR13401" s="7"/>
      <c r="BS13401" s="7"/>
      <c r="BT13401" s="7"/>
      <c r="BU13401" s="7"/>
      <c r="BV13401" s="7"/>
      <c r="BW13401" s="7"/>
    </row>
    <row r="13402" spans="43:75" x14ac:dyDescent="0.2">
      <c r="AQ13402" s="7"/>
      <c r="AR13402" s="7"/>
      <c r="AS13402" s="7"/>
      <c r="AT13402" s="7"/>
      <c r="AU13402" s="7"/>
      <c r="AV13402" s="234"/>
      <c r="AX13402" s="7"/>
      <c r="AY13402" s="7"/>
      <c r="AZ13402" s="7"/>
      <c r="BA13402" s="7"/>
      <c r="BB13402" s="7"/>
      <c r="BC13402" s="7"/>
      <c r="BD13402" s="7"/>
      <c r="BG13402" s="7"/>
      <c r="BH13402" s="7"/>
      <c r="BI13402" s="7"/>
      <c r="BJ13402" s="7"/>
      <c r="BK13402" s="7"/>
      <c r="BL13402" s="7"/>
      <c r="BM13402" s="7"/>
      <c r="BP13402" s="7"/>
      <c r="BQ13402" s="7"/>
      <c r="BR13402" s="7"/>
      <c r="BS13402" s="7"/>
      <c r="BT13402" s="7"/>
      <c r="BU13402" s="7"/>
      <c r="BV13402" s="7"/>
      <c r="BW13402" s="7"/>
    </row>
    <row r="13403" spans="43:75" x14ac:dyDescent="0.2">
      <c r="AQ13403" s="7"/>
      <c r="AR13403" s="7"/>
      <c r="AS13403" s="7"/>
      <c r="AT13403" s="7"/>
      <c r="AU13403" s="7"/>
      <c r="AV13403" s="234"/>
      <c r="AX13403" s="7"/>
      <c r="AY13403" s="7"/>
      <c r="AZ13403" s="7"/>
      <c r="BA13403" s="7"/>
      <c r="BB13403" s="7"/>
      <c r="BC13403" s="7"/>
      <c r="BD13403" s="7"/>
      <c r="BG13403" s="7"/>
      <c r="BH13403" s="7"/>
      <c r="BI13403" s="7"/>
      <c r="BJ13403" s="7"/>
      <c r="BK13403" s="7"/>
      <c r="BL13403" s="7"/>
      <c r="BM13403" s="7"/>
      <c r="BP13403" s="7"/>
      <c r="BQ13403" s="7"/>
      <c r="BR13403" s="7"/>
      <c r="BS13403" s="7"/>
      <c r="BT13403" s="7"/>
      <c r="BU13403" s="7"/>
      <c r="BV13403" s="7"/>
      <c r="BW13403" s="7"/>
    </row>
    <row r="13404" spans="43:75" x14ac:dyDescent="0.2">
      <c r="AQ13404" s="7"/>
      <c r="AR13404" s="7"/>
      <c r="AS13404" s="7"/>
      <c r="AT13404" s="7"/>
      <c r="AU13404" s="7"/>
      <c r="AV13404" s="234"/>
      <c r="AX13404" s="7"/>
      <c r="AY13404" s="7"/>
      <c r="AZ13404" s="7"/>
      <c r="BA13404" s="7"/>
      <c r="BB13404" s="7"/>
      <c r="BC13404" s="7"/>
      <c r="BD13404" s="7"/>
      <c r="BG13404" s="7"/>
      <c r="BH13404" s="7"/>
      <c r="BI13404" s="7"/>
      <c r="BJ13404" s="7"/>
      <c r="BK13404" s="7"/>
      <c r="BL13404" s="7"/>
      <c r="BM13404" s="7"/>
      <c r="BP13404" s="7"/>
      <c r="BQ13404" s="7"/>
      <c r="BR13404" s="7"/>
      <c r="BS13404" s="7"/>
      <c r="BT13404" s="7"/>
      <c r="BU13404" s="7"/>
      <c r="BV13404" s="7"/>
      <c r="BW13404" s="7"/>
    </row>
    <row r="13405" spans="43:75" x14ac:dyDescent="0.2">
      <c r="AQ13405" s="7"/>
      <c r="AR13405" s="7"/>
      <c r="AS13405" s="7"/>
      <c r="AT13405" s="7"/>
      <c r="AU13405" s="7"/>
      <c r="AV13405" s="234"/>
      <c r="AX13405" s="7"/>
      <c r="AY13405" s="7"/>
      <c r="AZ13405" s="7"/>
      <c r="BA13405" s="7"/>
      <c r="BB13405" s="7"/>
      <c r="BC13405" s="7"/>
      <c r="BD13405" s="7"/>
      <c r="BG13405" s="7"/>
      <c r="BH13405" s="7"/>
      <c r="BI13405" s="7"/>
      <c r="BJ13405" s="7"/>
      <c r="BK13405" s="7"/>
      <c r="BL13405" s="7"/>
      <c r="BM13405" s="7"/>
      <c r="BP13405" s="7"/>
      <c r="BQ13405" s="7"/>
      <c r="BR13405" s="7"/>
      <c r="BS13405" s="7"/>
      <c r="BT13405" s="7"/>
      <c r="BU13405" s="7"/>
      <c r="BV13405" s="7"/>
      <c r="BW13405" s="7"/>
    </row>
    <row r="13406" spans="43:75" x14ac:dyDescent="0.2">
      <c r="AQ13406" s="7"/>
      <c r="AR13406" s="7"/>
      <c r="AS13406" s="7"/>
      <c r="AT13406" s="7"/>
      <c r="AU13406" s="7"/>
      <c r="AV13406" s="234"/>
      <c r="AX13406" s="7"/>
      <c r="AY13406" s="7"/>
      <c r="AZ13406" s="7"/>
      <c r="BA13406" s="7"/>
      <c r="BB13406" s="7"/>
      <c r="BC13406" s="7"/>
      <c r="BD13406" s="7"/>
      <c r="BG13406" s="7"/>
      <c r="BH13406" s="7"/>
      <c r="BI13406" s="7"/>
      <c r="BJ13406" s="7"/>
      <c r="BK13406" s="7"/>
      <c r="BL13406" s="7"/>
      <c r="BM13406" s="7"/>
      <c r="BP13406" s="7"/>
      <c r="BQ13406" s="7"/>
      <c r="BR13406" s="7"/>
      <c r="BS13406" s="7"/>
      <c r="BT13406" s="7"/>
      <c r="BU13406" s="7"/>
      <c r="BV13406" s="7"/>
      <c r="BW13406" s="7"/>
    </row>
    <row r="13407" spans="43:75" x14ac:dyDescent="0.2">
      <c r="AQ13407" s="7"/>
      <c r="AR13407" s="7"/>
      <c r="AS13407" s="7"/>
      <c r="AT13407" s="7"/>
      <c r="AU13407" s="7"/>
      <c r="AV13407" s="234"/>
      <c r="AX13407" s="7"/>
      <c r="AY13407" s="7"/>
      <c r="AZ13407" s="7"/>
      <c r="BA13407" s="7"/>
      <c r="BB13407" s="7"/>
      <c r="BC13407" s="7"/>
      <c r="BD13407" s="7"/>
      <c r="BG13407" s="7"/>
      <c r="BH13407" s="7"/>
      <c r="BI13407" s="7"/>
      <c r="BJ13407" s="7"/>
      <c r="BK13407" s="7"/>
      <c r="BL13407" s="7"/>
      <c r="BM13407" s="7"/>
      <c r="BP13407" s="7"/>
      <c r="BQ13407" s="7"/>
      <c r="BR13407" s="7"/>
      <c r="BS13407" s="7"/>
      <c r="BT13407" s="7"/>
      <c r="BU13407" s="7"/>
      <c r="BV13407" s="7"/>
      <c r="BW13407" s="7"/>
    </row>
    <row r="13408" spans="43:75" x14ac:dyDescent="0.2">
      <c r="AQ13408" s="7"/>
      <c r="AR13408" s="7"/>
      <c r="AS13408" s="7"/>
      <c r="AT13408" s="7"/>
      <c r="AU13408" s="7"/>
      <c r="AV13408" s="234"/>
      <c r="AX13408" s="7"/>
      <c r="AY13408" s="7"/>
      <c r="AZ13408" s="7"/>
      <c r="BA13408" s="7"/>
      <c r="BB13408" s="7"/>
      <c r="BC13408" s="7"/>
      <c r="BD13408" s="7"/>
      <c r="BG13408" s="7"/>
      <c r="BH13408" s="7"/>
      <c r="BI13408" s="7"/>
      <c r="BJ13408" s="7"/>
      <c r="BK13408" s="7"/>
      <c r="BL13408" s="7"/>
      <c r="BM13408" s="7"/>
      <c r="BP13408" s="7"/>
      <c r="BQ13408" s="7"/>
      <c r="BR13408" s="7"/>
      <c r="BS13408" s="7"/>
      <c r="BT13408" s="7"/>
      <c r="BU13408" s="7"/>
      <c r="BV13408" s="7"/>
      <c r="BW13408" s="7"/>
    </row>
    <row r="13409" spans="43:75" x14ac:dyDescent="0.2">
      <c r="AQ13409" s="7"/>
      <c r="AR13409" s="7"/>
      <c r="AS13409" s="7"/>
      <c r="AT13409" s="7"/>
      <c r="AU13409" s="7"/>
      <c r="AV13409" s="234"/>
      <c r="AX13409" s="7"/>
      <c r="AY13409" s="7"/>
      <c r="AZ13409" s="7"/>
      <c r="BA13409" s="7"/>
      <c r="BB13409" s="7"/>
      <c r="BC13409" s="7"/>
      <c r="BD13409" s="7"/>
      <c r="BG13409" s="7"/>
      <c r="BH13409" s="7"/>
      <c r="BI13409" s="7"/>
      <c r="BJ13409" s="7"/>
      <c r="BK13409" s="7"/>
      <c r="BL13409" s="7"/>
      <c r="BM13409" s="7"/>
      <c r="BP13409" s="7"/>
      <c r="BQ13409" s="7"/>
      <c r="BR13409" s="7"/>
      <c r="BS13409" s="7"/>
      <c r="BT13409" s="7"/>
      <c r="BU13409" s="7"/>
      <c r="BV13409" s="7"/>
      <c r="BW13409" s="7"/>
    </row>
    <row r="13410" spans="43:75" x14ac:dyDescent="0.2">
      <c r="AQ13410" s="7"/>
      <c r="AR13410" s="7"/>
      <c r="AS13410" s="7"/>
      <c r="AT13410" s="7"/>
      <c r="AU13410" s="7"/>
      <c r="AV13410" s="234"/>
      <c r="AX13410" s="7"/>
      <c r="AY13410" s="7"/>
      <c r="AZ13410" s="7"/>
      <c r="BA13410" s="7"/>
      <c r="BB13410" s="7"/>
      <c r="BC13410" s="7"/>
      <c r="BD13410" s="7"/>
      <c r="BG13410" s="7"/>
      <c r="BH13410" s="7"/>
      <c r="BI13410" s="7"/>
      <c r="BJ13410" s="7"/>
      <c r="BK13410" s="7"/>
      <c r="BL13410" s="7"/>
      <c r="BM13410" s="7"/>
      <c r="BP13410" s="7"/>
      <c r="BQ13410" s="7"/>
      <c r="BR13410" s="7"/>
      <c r="BS13410" s="7"/>
      <c r="BT13410" s="7"/>
      <c r="BU13410" s="7"/>
      <c r="BV13410" s="7"/>
      <c r="BW13410" s="7"/>
    </row>
    <row r="13411" spans="43:75" x14ac:dyDescent="0.2">
      <c r="AQ13411" s="7"/>
      <c r="AR13411" s="7"/>
      <c r="AS13411" s="7"/>
      <c r="AT13411" s="7"/>
      <c r="AU13411" s="7"/>
      <c r="AV13411" s="234"/>
      <c r="AX13411" s="7"/>
      <c r="AY13411" s="7"/>
      <c r="AZ13411" s="7"/>
      <c r="BA13411" s="7"/>
      <c r="BB13411" s="7"/>
      <c r="BC13411" s="7"/>
      <c r="BD13411" s="7"/>
      <c r="BG13411" s="7"/>
      <c r="BH13411" s="7"/>
      <c r="BI13411" s="7"/>
      <c r="BJ13411" s="7"/>
      <c r="BK13411" s="7"/>
      <c r="BL13411" s="7"/>
      <c r="BM13411" s="7"/>
      <c r="BP13411" s="7"/>
      <c r="BQ13411" s="7"/>
      <c r="BR13411" s="7"/>
      <c r="BS13411" s="7"/>
      <c r="BT13411" s="7"/>
      <c r="BU13411" s="7"/>
      <c r="BV13411" s="7"/>
      <c r="BW13411" s="7"/>
    </row>
    <row r="13412" spans="43:75" x14ac:dyDescent="0.2">
      <c r="AQ13412" s="7"/>
      <c r="AR13412" s="7"/>
      <c r="AS13412" s="7"/>
      <c r="AT13412" s="7"/>
      <c r="AU13412" s="7"/>
      <c r="AV13412" s="234"/>
      <c r="AX13412" s="7"/>
      <c r="AY13412" s="7"/>
      <c r="AZ13412" s="7"/>
      <c r="BA13412" s="7"/>
      <c r="BB13412" s="7"/>
      <c r="BC13412" s="7"/>
      <c r="BD13412" s="7"/>
      <c r="BG13412" s="7"/>
      <c r="BH13412" s="7"/>
      <c r="BI13412" s="7"/>
      <c r="BJ13412" s="7"/>
      <c r="BK13412" s="7"/>
      <c r="BL13412" s="7"/>
      <c r="BM13412" s="7"/>
      <c r="BP13412" s="7"/>
      <c r="BQ13412" s="7"/>
      <c r="BR13412" s="7"/>
      <c r="BS13412" s="7"/>
      <c r="BT13412" s="7"/>
      <c r="BU13412" s="7"/>
      <c r="BV13412" s="7"/>
      <c r="BW13412" s="7"/>
    </row>
    <row r="13413" spans="43:75" x14ac:dyDescent="0.2">
      <c r="AQ13413" s="7"/>
      <c r="AR13413" s="7"/>
      <c r="AS13413" s="7"/>
      <c r="AT13413" s="7"/>
      <c r="AU13413" s="7"/>
      <c r="AV13413" s="234"/>
      <c r="AX13413" s="7"/>
      <c r="AY13413" s="7"/>
      <c r="AZ13413" s="7"/>
      <c r="BA13413" s="7"/>
      <c r="BB13413" s="7"/>
      <c r="BC13413" s="7"/>
      <c r="BD13413" s="7"/>
      <c r="BG13413" s="7"/>
      <c r="BH13413" s="7"/>
      <c r="BI13413" s="7"/>
      <c r="BJ13413" s="7"/>
      <c r="BK13413" s="7"/>
      <c r="BL13413" s="7"/>
      <c r="BM13413" s="7"/>
      <c r="BP13413" s="7"/>
      <c r="BQ13413" s="7"/>
      <c r="BR13413" s="7"/>
      <c r="BS13413" s="7"/>
      <c r="BT13413" s="7"/>
      <c r="BU13413" s="7"/>
      <c r="BV13413" s="7"/>
      <c r="BW13413" s="7"/>
    </row>
    <row r="13414" spans="43:75" x14ac:dyDescent="0.2">
      <c r="AQ13414" s="7"/>
      <c r="AR13414" s="7"/>
      <c r="AS13414" s="7"/>
      <c r="AT13414" s="7"/>
      <c r="AU13414" s="7"/>
      <c r="AV13414" s="234"/>
      <c r="AX13414" s="7"/>
      <c r="AY13414" s="7"/>
      <c r="AZ13414" s="7"/>
      <c r="BA13414" s="7"/>
      <c r="BB13414" s="7"/>
      <c r="BC13414" s="7"/>
      <c r="BD13414" s="7"/>
      <c r="BG13414" s="7"/>
      <c r="BH13414" s="7"/>
      <c r="BI13414" s="7"/>
      <c r="BJ13414" s="7"/>
      <c r="BK13414" s="7"/>
      <c r="BL13414" s="7"/>
      <c r="BM13414" s="7"/>
      <c r="BP13414" s="7"/>
      <c r="BQ13414" s="7"/>
      <c r="BR13414" s="7"/>
      <c r="BS13414" s="7"/>
      <c r="BT13414" s="7"/>
      <c r="BU13414" s="7"/>
      <c r="BV13414" s="7"/>
      <c r="BW13414" s="7"/>
    </row>
    <row r="13415" spans="43:75" x14ac:dyDescent="0.2">
      <c r="AQ13415" s="7"/>
      <c r="AR13415" s="7"/>
      <c r="AS13415" s="7"/>
      <c r="AT13415" s="7"/>
      <c r="AU13415" s="7"/>
      <c r="AV13415" s="234"/>
      <c r="AX13415" s="7"/>
      <c r="AY13415" s="7"/>
      <c r="AZ13415" s="7"/>
      <c r="BA13415" s="7"/>
      <c r="BB13415" s="7"/>
      <c r="BC13415" s="7"/>
      <c r="BD13415" s="7"/>
      <c r="BG13415" s="7"/>
      <c r="BH13415" s="7"/>
      <c r="BI13415" s="7"/>
      <c r="BJ13415" s="7"/>
      <c r="BK13415" s="7"/>
      <c r="BL13415" s="7"/>
      <c r="BM13415" s="7"/>
      <c r="BP13415" s="7"/>
      <c r="BQ13415" s="7"/>
      <c r="BR13415" s="7"/>
      <c r="BS13415" s="7"/>
      <c r="BT13415" s="7"/>
      <c r="BU13415" s="7"/>
      <c r="BV13415" s="7"/>
      <c r="BW13415" s="7"/>
    </row>
    <row r="13416" spans="43:75" x14ac:dyDescent="0.2">
      <c r="AQ13416" s="7"/>
      <c r="AR13416" s="7"/>
      <c r="AS13416" s="7"/>
      <c r="AT13416" s="7"/>
      <c r="AU13416" s="7"/>
      <c r="AV13416" s="234"/>
      <c r="AX13416" s="7"/>
      <c r="AY13416" s="7"/>
      <c r="AZ13416" s="7"/>
      <c r="BA13416" s="7"/>
      <c r="BB13416" s="7"/>
      <c r="BC13416" s="7"/>
      <c r="BD13416" s="7"/>
      <c r="BG13416" s="7"/>
      <c r="BH13416" s="7"/>
      <c r="BI13416" s="7"/>
      <c r="BJ13416" s="7"/>
      <c r="BK13416" s="7"/>
      <c r="BL13416" s="7"/>
      <c r="BM13416" s="7"/>
      <c r="BP13416" s="7"/>
      <c r="BQ13416" s="7"/>
      <c r="BR13416" s="7"/>
      <c r="BS13416" s="7"/>
      <c r="BT13416" s="7"/>
      <c r="BU13416" s="7"/>
      <c r="BV13416" s="7"/>
      <c r="BW13416" s="7"/>
    </row>
    <row r="13417" spans="43:75" x14ac:dyDescent="0.2">
      <c r="AQ13417" s="7"/>
      <c r="AR13417" s="7"/>
      <c r="AS13417" s="7"/>
      <c r="AT13417" s="7"/>
      <c r="AU13417" s="7"/>
      <c r="AV13417" s="234"/>
      <c r="AX13417" s="7"/>
      <c r="AY13417" s="7"/>
      <c r="AZ13417" s="7"/>
      <c r="BA13417" s="7"/>
      <c r="BB13417" s="7"/>
      <c r="BC13417" s="7"/>
      <c r="BD13417" s="7"/>
      <c r="BG13417" s="7"/>
      <c r="BH13417" s="7"/>
      <c r="BI13417" s="7"/>
      <c r="BJ13417" s="7"/>
      <c r="BK13417" s="7"/>
      <c r="BL13417" s="7"/>
      <c r="BM13417" s="7"/>
      <c r="BP13417" s="7"/>
      <c r="BQ13417" s="7"/>
      <c r="BR13417" s="7"/>
      <c r="BS13417" s="7"/>
      <c r="BT13417" s="7"/>
      <c r="BU13417" s="7"/>
      <c r="BV13417" s="7"/>
      <c r="BW13417" s="7"/>
    </row>
    <row r="13418" spans="43:75" x14ac:dyDescent="0.2">
      <c r="AQ13418" s="7"/>
      <c r="AR13418" s="7"/>
      <c r="AS13418" s="7"/>
      <c r="AT13418" s="7"/>
      <c r="AU13418" s="7"/>
      <c r="AV13418" s="234"/>
      <c r="AX13418" s="7"/>
      <c r="AY13418" s="7"/>
      <c r="AZ13418" s="7"/>
      <c r="BA13418" s="7"/>
      <c r="BB13418" s="7"/>
      <c r="BC13418" s="7"/>
      <c r="BD13418" s="7"/>
      <c r="BG13418" s="7"/>
      <c r="BH13418" s="7"/>
      <c r="BI13418" s="7"/>
      <c r="BJ13418" s="7"/>
      <c r="BK13418" s="7"/>
      <c r="BL13418" s="7"/>
      <c r="BM13418" s="7"/>
      <c r="BP13418" s="7"/>
      <c r="BQ13418" s="7"/>
      <c r="BR13418" s="7"/>
      <c r="BS13418" s="7"/>
      <c r="BT13418" s="7"/>
      <c r="BU13418" s="7"/>
      <c r="BV13418" s="7"/>
      <c r="BW13418" s="7"/>
    </row>
    <row r="13419" spans="43:75" x14ac:dyDescent="0.2">
      <c r="AQ13419" s="7"/>
      <c r="AR13419" s="7"/>
      <c r="AS13419" s="7"/>
      <c r="AT13419" s="7"/>
      <c r="AU13419" s="7"/>
      <c r="AV13419" s="234"/>
      <c r="AX13419" s="7"/>
      <c r="AY13419" s="7"/>
      <c r="AZ13419" s="7"/>
      <c r="BA13419" s="7"/>
      <c r="BB13419" s="7"/>
      <c r="BC13419" s="7"/>
      <c r="BD13419" s="7"/>
      <c r="BG13419" s="7"/>
      <c r="BH13419" s="7"/>
      <c r="BI13419" s="7"/>
      <c r="BJ13419" s="7"/>
      <c r="BK13419" s="7"/>
      <c r="BL13419" s="7"/>
      <c r="BM13419" s="7"/>
      <c r="BP13419" s="7"/>
      <c r="BQ13419" s="7"/>
      <c r="BR13419" s="7"/>
      <c r="BS13419" s="7"/>
      <c r="BT13419" s="7"/>
      <c r="BU13419" s="7"/>
      <c r="BV13419" s="7"/>
      <c r="BW13419" s="7"/>
    </row>
    <row r="13420" spans="43:75" x14ac:dyDescent="0.2">
      <c r="AQ13420" s="7"/>
      <c r="AR13420" s="7"/>
      <c r="AS13420" s="7"/>
      <c r="AT13420" s="7"/>
      <c r="AU13420" s="7"/>
      <c r="AV13420" s="234"/>
      <c r="AX13420" s="7"/>
      <c r="AY13420" s="7"/>
      <c r="AZ13420" s="7"/>
      <c r="BA13420" s="7"/>
      <c r="BB13420" s="7"/>
      <c r="BC13420" s="7"/>
      <c r="BD13420" s="7"/>
      <c r="BG13420" s="7"/>
      <c r="BH13420" s="7"/>
      <c r="BI13420" s="7"/>
      <c r="BJ13420" s="7"/>
      <c r="BK13420" s="7"/>
      <c r="BL13420" s="7"/>
      <c r="BM13420" s="7"/>
      <c r="BP13420" s="7"/>
      <c r="BQ13420" s="7"/>
      <c r="BR13420" s="7"/>
      <c r="BS13420" s="7"/>
      <c r="BT13420" s="7"/>
      <c r="BU13420" s="7"/>
      <c r="BV13420" s="7"/>
      <c r="BW13420" s="7"/>
    </row>
    <row r="13421" spans="43:75" x14ac:dyDescent="0.2">
      <c r="AQ13421" s="7"/>
      <c r="AR13421" s="7"/>
      <c r="AS13421" s="7"/>
      <c r="AT13421" s="7"/>
      <c r="AU13421" s="7"/>
      <c r="AV13421" s="234"/>
      <c r="AX13421" s="7"/>
      <c r="AY13421" s="7"/>
      <c r="AZ13421" s="7"/>
      <c r="BA13421" s="7"/>
      <c r="BB13421" s="7"/>
      <c r="BC13421" s="7"/>
      <c r="BD13421" s="7"/>
      <c r="BG13421" s="7"/>
      <c r="BH13421" s="7"/>
      <c r="BI13421" s="7"/>
      <c r="BJ13421" s="7"/>
      <c r="BK13421" s="7"/>
      <c r="BL13421" s="7"/>
      <c r="BM13421" s="7"/>
      <c r="BP13421" s="7"/>
      <c r="BQ13421" s="7"/>
      <c r="BR13421" s="7"/>
      <c r="BS13421" s="7"/>
      <c r="BT13421" s="7"/>
      <c r="BU13421" s="7"/>
      <c r="BV13421" s="7"/>
      <c r="BW13421" s="7"/>
    </row>
    <row r="13422" spans="43:75" x14ac:dyDescent="0.2">
      <c r="AQ13422" s="7"/>
      <c r="AR13422" s="7"/>
      <c r="AS13422" s="7"/>
      <c r="AT13422" s="7"/>
      <c r="AU13422" s="7"/>
      <c r="AV13422" s="234"/>
      <c r="AX13422" s="7"/>
      <c r="AY13422" s="7"/>
      <c r="AZ13422" s="7"/>
      <c r="BA13422" s="7"/>
      <c r="BB13422" s="7"/>
      <c r="BC13422" s="7"/>
      <c r="BD13422" s="7"/>
      <c r="BG13422" s="7"/>
      <c r="BH13422" s="7"/>
      <c r="BI13422" s="7"/>
      <c r="BJ13422" s="7"/>
      <c r="BK13422" s="7"/>
      <c r="BL13422" s="7"/>
      <c r="BM13422" s="7"/>
      <c r="BP13422" s="7"/>
      <c r="BQ13422" s="7"/>
      <c r="BR13422" s="7"/>
      <c r="BS13422" s="7"/>
      <c r="BT13422" s="7"/>
      <c r="BU13422" s="7"/>
      <c r="BV13422" s="7"/>
      <c r="BW13422" s="7"/>
    </row>
    <row r="13423" spans="43:75" x14ac:dyDescent="0.2">
      <c r="AQ13423" s="7"/>
      <c r="AR13423" s="7"/>
      <c r="AS13423" s="7"/>
      <c r="AT13423" s="7"/>
      <c r="AU13423" s="7"/>
      <c r="AV13423" s="234"/>
      <c r="AX13423" s="7"/>
      <c r="AY13423" s="7"/>
      <c r="AZ13423" s="7"/>
      <c r="BA13423" s="7"/>
      <c r="BB13423" s="7"/>
      <c r="BC13423" s="7"/>
      <c r="BD13423" s="7"/>
      <c r="BG13423" s="7"/>
      <c r="BH13423" s="7"/>
      <c r="BI13423" s="7"/>
      <c r="BJ13423" s="7"/>
      <c r="BK13423" s="7"/>
      <c r="BL13423" s="7"/>
      <c r="BM13423" s="7"/>
      <c r="BP13423" s="7"/>
      <c r="BQ13423" s="7"/>
      <c r="BR13423" s="7"/>
      <c r="BS13423" s="7"/>
      <c r="BT13423" s="7"/>
      <c r="BU13423" s="7"/>
      <c r="BV13423" s="7"/>
      <c r="BW13423" s="7"/>
    </row>
    <row r="13424" spans="43:75" x14ac:dyDescent="0.2">
      <c r="AQ13424" s="7"/>
      <c r="AR13424" s="7"/>
      <c r="AS13424" s="7"/>
      <c r="AT13424" s="7"/>
      <c r="AU13424" s="7"/>
      <c r="AV13424" s="234"/>
      <c r="AX13424" s="7"/>
      <c r="AY13424" s="7"/>
      <c r="AZ13424" s="7"/>
      <c r="BA13424" s="7"/>
      <c r="BB13424" s="7"/>
      <c r="BC13424" s="7"/>
      <c r="BD13424" s="7"/>
      <c r="BG13424" s="7"/>
      <c r="BH13424" s="7"/>
      <c r="BI13424" s="7"/>
      <c r="BJ13424" s="7"/>
      <c r="BK13424" s="7"/>
      <c r="BL13424" s="7"/>
      <c r="BM13424" s="7"/>
      <c r="BP13424" s="7"/>
      <c r="BQ13424" s="7"/>
      <c r="BR13424" s="7"/>
      <c r="BS13424" s="7"/>
      <c r="BT13424" s="7"/>
      <c r="BU13424" s="7"/>
      <c r="BV13424" s="7"/>
      <c r="BW13424" s="7"/>
    </row>
    <row r="13425" spans="43:75" x14ac:dyDescent="0.2">
      <c r="AQ13425" s="7"/>
      <c r="AR13425" s="7"/>
      <c r="AS13425" s="7"/>
      <c r="AT13425" s="7"/>
      <c r="AU13425" s="7"/>
      <c r="AV13425" s="234"/>
      <c r="AX13425" s="7"/>
      <c r="AY13425" s="7"/>
      <c r="AZ13425" s="7"/>
      <c r="BA13425" s="7"/>
      <c r="BB13425" s="7"/>
      <c r="BC13425" s="7"/>
      <c r="BD13425" s="7"/>
      <c r="BG13425" s="7"/>
      <c r="BH13425" s="7"/>
      <c r="BI13425" s="7"/>
      <c r="BJ13425" s="7"/>
      <c r="BK13425" s="7"/>
      <c r="BL13425" s="7"/>
      <c r="BM13425" s="7"/>
      <c r="BP13425" s="7"/>
      <c r="BQ13425" s="7"/>
      <c r="BR13425" s="7"/>
      <c r="BS13425" s="7"/>
      <c r="BT13425" s="7"/>
      <c r="BU13425" s="7"/>
      <c r="BV13425" s="7"/>
      <c r="BW13425" s="7"/>
    </row>
    <row r="13426" spans="43:75" x14ac:dyDescent="0.2">
      <c r="AQ13426" s="7"/>
      <c r="AR13426" s="7"/>
      <c r="AS13426" s="7"/>
      <c r="AT13426" s="7"/>
      <c r="AU13426" s="7"/>
      <c r="AV13426" s="234"/>
      <c r="AX13426" s="7"/>
      <c r="AY13426" s="7"/>
      <c r="AZ13426" s="7"/>
      <c r="BA13426" s="7"/>
      <c r="BB13426" s="7"/>
      <c r="BC13426" s="7"/>
      <c r="BD13426" s="7"/>
      <c r="BG13426" s="7"/>
      <c r="BH13426" s="7"/>
      <c r="BI13426" s="7"/>
      <c r="BJ13426" s="7"/>
      <c r="BK13426" s="7"/>
      <c r="BL13426" s="7"/>
      <c r="BM13426" s="7"/>
      <c r="BP13426" s="7"/>
      <c r="BQ13426" s="7"/>
      <c r="BR13426" s="7"/>
      <c r="BS13426" s="7"/>
      <c r="BT13426" s="7"/>
      <c r="BU13426" s="7"/>
      <c r="BV13426" s="7"/>
      <c r="BW13426" s="7"/>
    </row>
    <row r="13427" spans="43:75" x14ac:dyDescent="0.2">
      <c r="AQ13427" s="7"/>
      <c r="AR13427" s="7"/>
      <c r="AS13427" s="7"/>
      <c r="AT13427" s="7"/>
      <c r="AU13427" s="7"/>
      <c r="AV13427" s="234"/>
      <c r="AX13427" s="7"/>
      <c r="AY13427" s="7"/>
      <c r="AZ13427" s="7"/>
      <c r="BA13427" s="7"/>
      <c r="BB13427" s="7"/>
      <c r="BC13427" s="7"/>
      <c r="BD13427" s="7"/>
      <c r="BG13427" s="7"/>
      <c r="BH13427" s="7"/>
      <c r="BI13427" s="7"/>
      <c r="BJ13427" s="7"/>
      <c r="BK13427" s="7"/>
      <c r="BL13427" s="7"/>
      <c r="BM13427" s="7"/>
      <c r="BP13427" s="7"/>
      <c r="BQ13427" s="7"/>
      <c r="BR13427" s="7"/>
      <c r="BS13427" s="7"/>
      <c r="BT13427" s="7"/>
      <c r="BU13427" s="7"/>
      <c r="BV13427" s="7"/>
      <c r="BW13427" s="7"/>
    </row>
    <row r="13428" spans="43:75" x14ac:dyDescent="0.2">
      <c r="AQ13428" s="7"/>
      <c r="AR13428" s="7"/>
      <c r="AS13428" s="7"/>
      <c r="AT13428" s="7"/>
      <c r="AU13428" s="7"/>
      <c r="AV13428" s="234"/>
      <c r="AX13428" s="7"/>
      <c r="AY13428" s="7"/>
      <c r="AZ13428" s="7"/>
      <c r="BA13428" s="7"/>
      <c r="BB13428" s="7"/>
      <c r="BC13428" s="7"/>
      <c r="BD13428" s="7"/>
      <c r="BG13428" s="7"/>
      <c r="BH13428" s="7"/>
      <c r="BI13428" s="7"/>
      <c r="BJ13428" s="7"/>
      <c r="BK13428" s="7"/>
      <c r="BL13428" s="7"/>
      <c r="BM13428" s="7"/>
      <c r="BP13428" s="7"/>
      <c r="BQ13428" s="7"/>
      <c r="BR13428" s="7"/>
      <c r="BS13428" s="7"/>
      <c r="BT13428" s="7"/>
      <c r="BU13428" s="7"/>
      <c r="BV13428" s="7"/>
      <c r="BW13428" s="7"/>
    </row>
    <row r="13429" spans="43:75" x14ac:dyDescent="0.2">
      <c r="AQ13429" s="7"/>
      <c r="AR13429" s="7"/>
      <c r="AS13429" s="7"/>
      <c r="AT13429" s="7"/>
      <c r="AU13429" s="7"/>
      <c r="AV13429" s="234"/>
      <c r="AX13429" s="7"/>
      <c r="AY13429" s="7"/>
      <c r="AZ13429" s="7"/>
      <c r="BA13429" s="7"/>
      <c r="BB13429" s="7"/>
      <c r="BC13429" s="7"/>
      <c r="BD13429" s="7"/>
      <c r="BG13429" s="7"/>
      <c r="BH13429" s="7"/>
      <c r="BI13429" s="7"/>
      <c r="BJ13429" s="7"/>
      <c r="BK13429" s="7"/>
      <c r="BL13429" s="7"/>
      <c r="BM13429" s="7"/>
      <c r="BP13429" s="7"/>
      <c r="BQ13429" s="7"/>
      <c r="BR13429" s="7"/>
      <c r="BS13429" s="7"/>
      <c r="BT13429" s="7"/>
      <c r="BU13429" s="7"/>
      <c r="BV13429" s="7"/>
      <c r="BW13429" s="7"/>
    </row>
    <row r="13430" spans="43:75" x14ac:dyDescent="0.2">
      <c r="AQ13430" s="7"/>
      <c r="AR13430" s="7"/>
      <c r="AS13430" s="7"/>
      <c r="AT13430" s="7"/>
      <c r="AU13430" s="7"/>
      <c r="AV13430" s="234"/>
      <c r="AX13430" s="7"/>
      <c r="AY13430" s="7"/>
      <c r="AZ13430" s="7"/>
      <c r="BA13430" s="7"/>
      <c r="BB13430" s="7"/>
      <c r="BC13430" s="7"/>
      <c r="BD13430" s="7"/>
      <c r="BG13430" s="7"/>
      <c r="BH13430" s="7"/>
      <c r="BI13430" s="7"/>
      <c r="BJ13430" s="7"/>
      <c r="BK13430" s="7"/>
      <c r="BL13430" s="7"/>
      <c r="BM13430" s="7"/>
      <c r="BP13430" s="7"/>
      <c r="BQ13430" s="7"/>
      <c r="BR13430" s="7"/>
      <c r="BS13430" s="7"/>
      <c r="BT13430" s="7"/>
      <c r="BU13430" s="7"/>
      <c r="BV13430" s="7"/>
      <c r="BW13430" s="7"/>
    </row>
    <row r="13431" spans="43:75" x14ac:dyDescent="0.2">
      <c r="AQ13431" s="7"/>
      <c r="AR13431" s="7"/>
      <c r="AS13431" s="7"/>
      <c r="AT13431" s="7"/>
      <c r="AU13431" s="7"/>
      <c r="AV13431" s="234"/>
      <c r="AX13431" s="7"/>
      <c r="AY13431" s="7"/>
      <c r="AZ13431" s="7"/>
      <c r="BA13431" s="7"/>
      <c r="BB13431" s="7"/>
      <c r="BC13431" s="7"/>
      <c r="BD13431" s="7"/>
      <c r="BG13431" s="7"/>
      <c r="BH13431" s="7"/>
      <c r="BI13431" s="7"/>
      <c r="BJ13431" s="7"/>
      <c r="BK13431" s="7"/>
      <c r="BL13431" s="7"/>
      <c r="BM13431" s="7"/>
      <c r="BP13431" s="7"/>
      <c r="BQ13431" s="7"/>
      <c r="BR13431" s="7"/>
      <c r="BS13431" s="7"/>
      <c r="BT13431" s="7"/>
      <c r="BU13431" s="7"/>
      <c r="BV13431" s="7"/>
      <c r="BW13431" s="7"/>
    </row>
    <row r="13432" spans="43:75" x14ac:dyDescent="0.2">
      <c r="AQ13432" s="7"/>
      <c r="AR13432" s="7"/>
      <c r="AS13432" s="7"/>
      <c r="AT13432" s="7"/>
      <c r="AU13432" s="7"/>
      <c r="AV13432" s="234"/>
      <c r="AX13432" s="7"/>
      <c r="AY13432" s="7"/>
      <c r="AZ13432" s="7"/>
      <c r="BA13432" s="7"/>
      <c r="BB13432" s="7"/>
      <c r="BC13432" s="7"/>
      <c r="BD13432" s="7"/>
      <c r="BG13432" s="7"/>
      <c r="BH13432" s="7"/>
      <c r="BI13432" s="7"/>
      <c r="BJ13432" s="7"/>
      <c r="BK13432" s="7"/>
      <c r="BL13432" s="7"/>
      <c r="BM13432" s="7"/>
      <c r="BP13432" s="7"/>
      <c r="BQ13432" s="7"/>
      <c r="BR13432" s="7"/>
      <c r="BS13432" s="7"/>
      <c r="BT13432" s="7"/>
      <c r="BU13432" s="7"/>
      <c r="BV13432" s="7"/>
      <c r="BW13432" s="7"/>
    </row>
    <row r="13433" spans="43:75" x14ac:dyDescent="0.2">
      <c r="AQ13433" s="7"/>
      <c r="AR13433" s="7"/>
      <c r="AS13433" s="7"/>
      <c r="AT13433" s="7"/>
      <c r="AU13433" s="7"/>
      <c r="AV13433" s="234"/>
      <c r="AX13433" s="7"/>
      <c r="AY13433" s="7"/>
      <c r="AZ13433" s="7"/>
      <c r="BA13433" s="7"/>
      <c r="BB13433" s="7"/>
      <c r="BC13433" s="7"/>
      <c r="BD13433" s="7"/>
      <c r="BG13433" s="7"/>
      <c r="BH13433" s="7"/>
      <c r="BI13433" s="7"/>
      <c r="BJ13433" s="7"/>
      <c r="BK13433" s="7"/>
      <c r="BL13433" s="7"/>
      <c r="BM13433" s="7"/>
      <c r="BP13433" s="7"/>
      <c r="BQ13433" s="7"/>
      <c r="BR13433" s="7"/>
      <c r="BS13433" s="7"/>
      <c r="BT13433" s="7"/>
      <c r="BU13433" s="7"/>
      <c r="BV13433" s="7"/>
      <c r="BW13433" s="7"/>
    </row>
    <row r="13434" spans="43:75" x14ac:dyDescent="0.2">
      <c r="AQ13434" s="7"/>
      <c r="AR13434" s="7"/>
      <c r="AS13434" s="7"/>
      <c r="AT13434" s="7"/>
      <c r="AU13434" s="7"/>
      <c r="AV13434" s="234"/>
      <c r="AX13434" s="7"/>
      <c r="AY13434" s="7"/>
      <c r="AZ13434" s="7"/>
      <c r="BA13434" s="7"/>
      <c r="BB13434" s="7"/>
      <c r="BC13434" s="7"/>
      <c r="BD13434" s="7"/>
      <c r="BG13434" s="7"/>
      <c r="BH13434" s="7"/>
      <c r="BI13434" s="7"/>
      <c r="BJ13434" s="7"/>
      <c r="BK13434" s="7"/>
      <c r="BL13434" s="7"/>
      <c r="BM13434" s="7"/>
      <c r="BP13434" s="7"/>
      <c r="BQ13434" s="7"/>
      <c r="BR13434" s="7"/>
      <c r="BS13434" s="7"/>
      <c r="BT13434" s="7"/>
      <c r="BU13434" s="7"/>
      <c r="BV13434" s="7"/>
      <c r="BW13434" s="7"/>
    </row>
    <row r="13435" spans="43:75" x14ac:dyDescent="0.2">
      <c r="AQ13435" s="7"/>
      <c r="AR13435" s="7"/>
      <c r="AS13435" s="7"/>
      <c r="AT13435" s="7"/>
      <c r="AU13435" s="7"/>
      <c r="AV13435" s="234"/>
      <c r="AX13435" s="7"/>
      <c r="AY13435" s="7"/>
      <c r="AZ13435" s="7"/>
      <c r="BA13435" s="7"/>
      <c r="BB13435" s="7"/>
      <c r="BC13435" s="7"/>
      <c r="BD13435" s="7"/>
      <c r="BG13435" s="7"/>
      <c r="BH13435" s="7"/>
      <c r="BI13435" s="7"/>
      <c r="BJ13435" s="7"/>
      <c r="BK13435" s="7"/>
      <c r="BL13435" s="7"/>
      <c r="BM13435" s="7"/>
      <c r="BP13435" s="7"/>
      <c r="BQ13435" s="7"/>
      <c r="BR13435" s="7"/>
      <c r="BS13435" s="7"/>
      <c r="BT13435" s="7"/>
      <c r="BU13435" s="7"/>
      <c r="BV13435" s="7"/>
      <c r="BW13435" s="7"/>
    </row>
    <row r="13436" spans="43:75" x14ac:dyDescent="0.2">
      <c r="AQ13436" s="7"/>
      <c r="AR13436" s="7"/>
      <c r="AS13436" s="7"/>
      <c r="AT13436" s="7"/>
      <c r="AU13436" s="7"/>
      <c r="AV13436" s="234"/>
      <c r="AX13436" s="7"/>
      <c r="AY13436" s="7"/>
      <c r="AZ13436" s="7"/>
      <c r="BA13436" s="7"/>
      <c r="BB13436" s="7"/>
      <c r="BC13436" s="7"/>
      <c r="BD13436" s="7"/>
      <c r="BG13436" s="7"/>
      <c r="BH13436" s="7"/>
      <c r="BI13436" s="7"/>
      <c r="BJ13436" s="7"/>
      <c r="BK13436" s="7"/>
      <c r="BL13436" s="7"/>
      <c r="BM13436" s="7"/>
      <c r="BP13436" s="7"/>
      <c r="BQ13436" s="7"/>
      <c r="BR13436" s="7"/>
      <c r="BS13436" s="7"/>
      <c r="BT13436" s="7"/>
      <c r="BU13436" s="7"/>
      <c r="BV13436" s="7"/>
      <c r="BW13436" s="7"/>
    </row>
    <row r="13437" spans="43:75" x14ac:dyDescent="0.2">
      <c r="AQ13437" s="7"/>
      <c r="AR13437" s="7"/>
      <c r="AS13437" s="7"/>
      <c r="AT13437" s="7"/>
      <c r="AU13437" s="7"/>
      <c r="AV13437" s="234"/>
      <c r="AX13437" s="7"/>
      <c r="AY13437" s="7"/>
      <c r="AZ13437" s="7"/>
      <c r="BA13437" s="7"/>
      <c r="BB13437" s="7"/>
      <c r="BC13437" s="7"/>
      <c r="BD13437" s="7"/>
      <c r="BG13437" s="7"/>
      <c r="BH13437" s="7"/>
      <c r="BI13437" s="7"/>
      <c r="BJ13437" s="7"/>
      <c r="BK13437" s="7"/>
      <c r="BL13437" s="7"/>
      <c r="BM13437" s="7"/>
      <c r="BP13437" s="7"/>
      <c r="BQ13437" s="7"/>
      <c r="BR13437" s="7"/>
      <c r="BS13437" s="7"/>
      <c r="BT13437" s="7"/>
      <c r="BU13437" s="7"/>
      <c r="BV13437" s="7"/>
      <c r="BW13437" s="7"/>
    </row>
    <row r="13438" spans="43:75" x14ac:dyDescent="0.2">
      <c r="AQ13438" s="7"/>
      <c r="AR13438" s="7"/>
      <c r="AS13438" s="7"/>
      <c r="AT13438" s="7"/>
      <c r="AU13438" s="7"/>
      <c r="AV13438" s="234"/>
      <c r="AX13438" s="7"/>
      <c r="AY13438" s="7"/>
      <c r="AZ13438" s="7"/>
      <c r="BA13438" s="7"/>
      <c r="BB13438" s="7"/>
      <c r="BC13438" s="7"/>
      <c r="BD13438" s="7"/>
      <c r="BG13438" s="7"/>
      <c r="BH13438" s="7"/>
      <c r="BI13438" s="7"/>
      <c r="BJ13438" s="7"/>
      <c r="BK13438" s="7"/>
      <c r="BL13438" s="7"/>
      <c r="BM13438" s="7"/>
      <c r="BP13438" s="7"/>
      <c r="BQ13438" s="7"/>
      <c r="BR13438" s="7"/>
      <c r="BS13438" s="7"/>
      <c r="BT13438" s="7"/>
      <c r="BU13438" s="7"/>
      <c r="BV13438" s="7"/>
      <c r="BW13438" s="7"/>
    </row>
    <row r="13439" spans="43:75" x14ac:dyDescent="0.2">
      <c r="AQ13439" s="7"/>
      <c r="AR13439" s="7"/>
      <c r="AS13439" s="7"/>
      <c r="AT13439" s="7"/>
      <c r="AU13439" s="7"/>
      <c r="AV13439" s="234"/>
      <c r="AX13439" s="7"/>
      <c r="AY13439" s="7"/>
      <c r="AZ13439" s="7"/>
      <c r="BA13439" s="7"/>
      <c r="BB13439" s="7"/>
      <c r="BC13439" s="7"/>
      <c r="BD13439" s="7"/>
      <c r="BG13439" s="7"/>
      <c r="BH13439" s="7"/>
      <c r="BI13439" s="7"/>
      <c r="BJ13439" s="7"/>
      <c r="BK13439" s="7"/>
      <c r="BL13439" s="7"/>
      <c r="BM13439" s="7"/>
      <c r="BP13439" s="7"/>
      <c r="BQ13439" s="7"/>
      <c r="BR13439" s="7"/>
      <c r="BS13439" s="7"/>
      <c r="BT13439" s="7"/>
      <c r="BU13439" s="7"/>
      <c r="BV13439" s="7"/>
      <c r="BW13439" s="7"/>
    </row>
    <row r="13440" spans="43:75" x14ac:dyDescent="0.2">
      <c r="AQ13440" s="7"/>
      <c r="AR13440" s="7"/>
      <c r="AS13440" s="7"/>
      <c r="AT13440" s="7"/>
      <c r="AU13440" s="7"/>
      <c r="AV13440" s="234"/>
      <c r="AX13440" s="7"/>
      <c r="AY13440" s="7"/>
      <c r="AZ13440" s="7"/>
      <c r="BA13440" s="7"/>
      <c r="BB13440" s="7"/>
      <c r="BC13440" s="7"/>
      <c r="BD13440" s="7"/>
      <c r="BG13440" s="7"/>
      <c r="BH13440" s="7"/>
      <c r="BI13440" s="7"/>
      <c r="BJ13440" s="7"/>
      <c r="BK13440" s="7"/>
      <c r="BL13440" s="7"/>
      <c r="BM13440" s="7"/>
      <c r="BP13440" s="7"/>
      <c r="BQ13440" s="7"/>
      <c r="BR13440" s="7"/>
      <c r="BS13440" s="7"/>
      <c r="BT13440" s="7"/>
      <c r="BU13440" s="7"/>
      <c r="BV13440" s="7"/>
      <c r="BW13440" s="7"/>
    </row>
    <row r="13441" spans="43:75" x14ac:dyDescent="0.2">
      <c r="AQ13441" s="7"/>
      <c r="AR13441" s="7"/>
      <c r="AS13441" s="7"/>
      <c r="AT13441" s="7"/>
      <c r="AU13441" s="7"/>
      <c r="AV13441" s="234"/>
      <c r="AX13441" s="7"/>
      <c r="AY13441" s="7"/>
      <c r="AZ13441" s="7"/>
      <c r="BA13441" s="7"/>
      <c r="BB13441" s="7"/>
      <c r="BC13441" s="7"/>
      <c r="BD13441" s="7"/>
      <c r="BG13441" s="7"/>
      <c r="BH13441" s="7"/>
      <c r="BI13441" s="7"/>
      <c r="BJ13441" s="7"/>
      <c r="BK13441" s="7"/>
      <c r="BL13441" s="7"/>
      <c r="BM13441" s="7"/>
      <c r="BP13441" s="7"/>
      <c r="BQ13441" s="7"/>
      <c r="BR13441" s="7"/>
      <c r="BS13441" s="7"/>
      <c r="BT13441" s="7"/>
      <c r="BU13441" s="7"/>
      <c r="BV13441" s="7"/>
      <c r="BW13441" s="7"/>
    </row>
    <row r="13442" spans="43:75" x14ac:dyDescent="0.2">
      <c r="AQ13442" s="7"/>
      <c r="AR13442" s="7"/>
      <c r="AS13442" s="7"/>
      <c r="AT13442" s="7"/>
      <c r="AU13442" s="7"/>
      <c r="AV13442" s="234"/>
      <c r="AX13442" s="7"/>
      <c r="AY13442" s="7"/>
      <c r="AZ13442" s="7"/>
      <c r="BA13442" s="7"/>
      <c r="BB13442" s="7"/>
      <c r="BC13442" s="7"/>
      <c r="BD13442" s="7"/>
      <c r="BG13442" s="7"/>
      <c r="BH13442" s="7"/>
      <c r="BI13442" s="7"/>
      <c r="BJ13442" s="7"/>
      <c r="BK13442" s="7"/>
      <c r="BL13442" s="7"/>
      <c r="BM13442" s="7"/>
      <c r="BP13442" s="7"/>
      <c r="BQ13442" s="7"/>
      <c r="BR13442" s="7"/>
      <c r="BS13442" s="7"/>
      <c r="BT13442" s="7"/>
      <c r="BU13442" s="7"/>
      <c r="BV13442" s="7"/>
      <c r="BW13442" s="7"/>
    </row>
    <row r="13443" spans="43:75" x14ac:dyDescent="0.2">
      <c r="AQ13443" s="7"/>
      <c r="AR13443" s="7"/>
      <c r="AS13443" s="7"/>
      <c r="AT13443" s="7"/>
      <c r="AU13443" s="7"/>
      <c r="AV13443" s="234"/>
      <c r="AX13443" s="7"/>
      <c r="AY13443" s="7"/>
      <c r="AZ13443" s="7"/>
      <c r="BA13443" s="7"/>
      <c r="BB13443" s="7"/>
      <c r="BC13443" s="7"/>
      <c r="BD13443" s="7"/>
      <c r="BG13443" s="7"/>
      <c r="BH13443" s="7"/>
      <c r="BI13443" s="7"/>
      <c r="BJ13443" s="7"/>
      <c r="BK13443" s="7"/>
      <c r="BL13443" s="7"/>
      <c r="BM13443" s="7"/>
      <c r="BP13443" s="7"/>
      <c r="BQ13443" s="7"/>
      <c r="BR13443" s="7"/>
      <c r="BS13443" s="7"/>
      <c r="BT13443" s="7"/>
      <c r="BU13443" s="7"/>
      <c r="BV13443" s="7"/>
      <c r="BW13443" s="7"/>
    </row>
    <row r="13444" spans="43:75" x14ac:dyDescent="0.2">
      <c r="AQ13444" s="7"/>
      <c r="AR13444" s="7"/>
      <c r="AS13444" s="7"/>
      <c r="AT13444" s="7"/>
      <c r="AU13444" s="7"/>
      <c r="AV13444" s="234"/>
      <c r="AX13444" s="7"/>
      <c r="AY13444" s="7"/>
      <c r="AZ13444" s="7"/>
      <c r="BA13444" s="7"/>
      <c r="BB13444" s="7"/>
      <c r="BC13444" s="7"/>
      <c r="BD13444" s="7"/>
      <c r="BG13444" s="7"/>
      <c r="BH13444" s="7"/>
      <c r="BI13444" s="7"/>
      <c r="BJ13444" s="7"/>
      <c r="BK13444" s="7"/>
      <c r="BL13444" s="7"/>
      <c r="BM13444" s="7"/>
      <c r="BP13444" s="7"/>
      <c r="BQ13444" s="7"/>
      <c r="BR13444" s="7"/>
      <c r="BS13444" s="7"/>
      <c r="BT13444" s="7"/>
      <c r="BU13444" s="7"/>
      <c r="BV13444" s="7"/>
      <c r="BW13444" s="7"/>
    </row>
    <row r="13445" spans="43:75" x14ac:dyDescent="0.2">
      <c r="AQ13445" s="7"/>
      <c r="AR13445" s="7"/>
      <c r="AS13445" s="7"/>
      <c r="AT13445" s="7"/>
      <c r="AU13445" s="7"/>
      <c r="AV13445" s="234"/>
      <c r="AX13445" s="7"/>
      <c r="AY13445" s="7"/>
      <c r="AZ13445" s="7"/>
      <c r="BA13445" s="7"/>
      <c r="BB13445" s="7"/>
      <c r="BC13445" s="7"/>
      <c r="BD13445" s="7"/>
      <c r="BG13445" s="7"/>
      <c r="BH13445" s="7"/>
      <c r="BI13445" s="7"/>
      <c r="BJ13445" s="7"/>
      <c r="BK13445" s="7"/>
      <c r="BL13445" s="7"/>
      <c r="BM13445" s="7"/>
      <c r="BP13445" s="7"/>
      <c r="BQ13445" s="7"/>
      <c r="BR13445" s="7"/>
      <c r="BS13445" s="7"/>
      <c r="BT13445" s="7"/>
      <c r="BU13445" s="7"/>
      <c r="BV13445" s="7"/>
      <c r="BW13445" s="7"/>
    </row>
    <row r="13446" spans="43:75" x14ac:dyDescent="0.2">
      <c r="AQ13446" s="7"/>
      <c r="AR13446" s="7"/>
      <c r="AS13446" s="7"/>
      <c r="AT13446" s="7"/>
      <c r="AU13446" s="7"/>
      <c r="AV13446" s="234"/>
      <c r="AX13446" s="7"/>
      <c r="AY13446" s="7"/>
      <c r="AZ13446" s="7"/>
      <c r="BA13446" s="7"/>
      <c r="BB13446" s="7"/>
      <c r="BC13446" s="7"/>
      <c r="BD13446" s="7"/>
      <c r="BG13446" s="7"/>
      <c r="BH13446" s="7"/>
      <c r="BI13446" s="7"/>
      <c r="BJ13446" s="7"/>
      <c r="BK13446" s="7"/>
      <c r="BL13446" s="7"/>
      <c r="BM13446" s="7"/>
      <c r="BP13446" s="7"/>
      <c r="BQ13446" s="7"/>
      <c r="BR13446" s="7"/>
      <c r="BS13446" s="7"/>
      <c r="BT13446" s="7"/>
      <c r="BU13446" s="7"/>
      <c r="BV13446" s="7"/>
      <c r="BW13446" s="7"/>
    </row>
    <row r="13447" spans="43:75" x14ac:dyDescent="0.2">
      <c r="AQ13447" s="7"/>
      <c r="AR13447" s="7"/>
      <c r="AS13447" s="7"/>
      <c r="AT13447" s="7"/>
      <c r="AU13447" s="7"/>
      <c r="AV13447" s="234"/>
      <c r="AX13447" s="7"/>
      <c r="AY13447" s="7"/>
      <c r="AZ13447" s="7"/>
      <c r="BA13447" s="7"/>
      <c r="BB13447" s="7"/>
      <c r="BC13447" s="7"/>
      <c r="BD13447" s="7"/>
      <c r="BG13447" s="7"/>
      <c r="BH13447" s="7"/>
      <c r="BI13447" s="7"/>
      <c r="BJ13447" s="7"/>
      <c r="BK13447" s="7"/>
      <c r="BL13447" s="7"/>
      <c r="BM13447" s="7"/>
      <c r="BP13447" s="7"/>
      <c r="BQ13447" s="7"/>
      <c r="BR13447" s="7"/>
      <c r="BS13447" s="7"/>
      <c r="BT13447" s="7"/>
      <c r="BU13447" s="7"/>
      <c r="BV13447" s="7"/>
      <c r="BW13447" s="7"/>
    </row>
    <row r="13448" spans="43:75" x14ac:dyDescent="0.2">
      <c r="AQ13448" s="7"/>
      <c r="AR13448" s="7"/>
      <c r="AS13448" s="7"/>
      <c r="AT13448" s="7"/>
      <c r="AU13448" s="7"/>
      <c r="AV13448" s="234"/>
      <c r="AX13448" s="7"/>
      <c r="AY13448" s="7"/>
      <c r="AZ13448" s="7"/>
      <c r="BA13448" s="7"/>
      <c r="BB13448" s="7"/>
      <c r="BC13448" s="7"/>
      <c r="BD13448" s="7"/>
      <c r="BG13448" s="7"/>
      <c r="BH13448" s="7"/>
      <c r="BI13448" s="7"/>
      <c r="BJ13448" s="7"/>
      <c r="BK13448" s="7"/>
      <c r="BL13448" s="7"/>
      <c r="BM13448" s="7"/>
      <c r="BP13448" s="7"/>
      <c r="BQ13448" s="7"/>
      <c r="BR13448" s="7"/>
      <c r="BS13448" s="7"/>
      <c r="BT13448" s="7"/>
      <c r="BU13448" s="7"/>
      <c r="BV13448" s="7"/>
      <c r="BW13448" s="7"/>
    </row>
    <row r="13449" spans="43:75" x14ac:dyDescent="0.2">
      <c r="AQ13449" s="7"/>
      <c r="AR13449" s="7"/>
      <c r="AS13449" s="7"/>
      <c r="AT13449" s="7"/>
      <c r="AU13449" s="7"/>
      <c r="AV13449" s="234"/>
      <c r="AX13449" s="7"/>
      <c r="AY13449" s="7"/>
      <c r="AZ13449" s="7"/>
      <c r="BA13449" s="7"/>
      <c r="BB13449" s="7"/>
      <c r="BC13449" s="7"/>
      <c r="BD13449" s="7"/>
      <c r="BG13449" s="7"/>
      <c r="BH13449" s="7"/>
      <c r="BI13449" s="7"/>
      <c r="BJ13449" s="7"/>
      <c r="BK13449" s="7"/>
      <c r="BL13449" s="7"/>
      <c r="BM13449" s="7"/>
      <c r="BP13449" s="7"/>
      <c r="BQ13449" s="7"/>
      <c r="BR13449" s="7"/>
      <c r="BS13449" s="7"/>
      <c r="BT13449" s="7"/>
      <c r="BU13449" s="7"/>
      <c r="BV13449" s="7"/>
      <c r="BW13449" s="7"/>
    </row>
    <row r="13450" spans="43:75" x14ac:dyDescent="0.2">
      <c r="AQ13450" s="7"/>
      <c r="AR13450" s="7"/>
      <c r="AS13450" s="7"/>
      <c r="AT13450" s="7"/>
      <c r="AU13450" s="7"/>
      <c r="AV13450" s="234"/>
      <c r="AX13450" s="7"/>
      <c r="AY13450" s="7"/>
      <c r="AZ13450" s="7"/>
      <c r="BA13450" s="7"/>
      <c r="BB13450" s="7"/>
      <c r="BC13450" s="7"/>
      <c r="BD13450" s="7"/>
      <c r="BG13450" s="7"/>
      <c r="BH13450" s="7"/>
      <c r="BI13450" s="7"/>
      <c r="BJ13450" s="7"/>
      <c r="BK13450" s="7"/>
      <c r="BL13450" s="7"/>
      <c r="BM13450" s="7"/>
      <c r="BP13450" s="7"/>
      <c r="BQ13450" s="7"/>
      <c r="BR13450" s="7"/>
      <c r="BS13450" s="7"/>
      <c r="BT13450" s="7"/>
      <c r="BU13450" s="7"/>
      <c r="BV13450" s="7"/>
      <c r="BW13450" s="7"/>
    </row>
    <row r="13451" spans="43:75" x14ac:dyDescent="0.2">
      <c r="AQ13451" s="7"/>
      <c r="AR13451" s="7"/>
      <c r="AS13451" s="7"/>
      <c r="AT13451" s="7"/>
      <c r="AU13451" s="7"/>
      <c r="AV13451" s="234"/>
      <c r="AX13451" s="7"/>
      <c r="AY13451" s="7"/>
      <c r="AZ13451" s="7"/>
      <c r="BA13451" s="7"/>
      <c r="BB13451" s="7"/>
      <c r="BC13451" s="7"/>
      <c r="BD13451" s="7"/>
      <c r="BG13451" s="7"/>
      <c r="BH13451" s="7"/>
      <c r="BI13451" s="7"/>
      <c r="BJ13451" s="7"/>
      <c r="BK13451" s="7"/>
      <c r="BL13451" s="7"/>
      <c r="BM13451" s="7"/>
      <c r="BP13451" s="7"/>
      <c r="BQ13451" s="7"/>
      <c r="BR13451" s="7"/>
      <c r="BS13451" s="7"/>
      <c r="BT13451" s="7"/>
      <c r="BU13451" s="7"/>
      <c r="BV13451" s="7"/>
      <c r="BW13451" s="7"/>
    </row>
    <row r="13452" spans="43:75" x14ac:dyDescent="0.2">
      <c r="AQ13452" s="7"/>
      <c r="AR13452" s="7"/>
      <c r="AS13452" s="7"/>
      <c r="AT13452" s="7"/>
      <c r="AU13452" s="7"/>
      <c r="AV13452" s="234"/>
      <c r="AX13452" s="7"/>
      <c r="AY13452" s="7"/>
      <c r="AZ13452" s="7"/>
      <c r="BA13452" s="7"/>
      <c r="BB13452" s="7"/>
      <c r="BC13452" s="7"/>
      <c r="BD13452" s="7"/>
      <c r="BG13452" s="7"/>
      <c r="BH13452" s="7"/>
      <c r="BI13452" s="7"/>
      <c r="BJ13452" s="7"/>
      <c r="BK13452" s="7"/>
      <c r="BL13452" s="7"/>
      <c r="BM13452" s="7"/>
      <c r="BP13452" s="7"/>
      <c r="BQ13452" s="7"/>
      <c r="BR13452" s="7"/>
      <c r="BS13452" s="7"/>
      <c r="BT13452" s="7"/>
      <c r="BU13452" s="7"/>
      <c r="BV13452" s="7"/>
      <c r="BW13452" s="7"/>
    </row>
    <row r="13453" spans="43:75" x14ac:dyDescent="0.2">
      <c r="AQ13453" s="7"/>
      <c r="AR13453" s="7"/>
      <c r="AS13453" s="7"/>
      <c r="AT13453" s="7"/>
      <c r="AU13453" s="7"/>
      <c r="AV13453" s="234"/>
      <c r="AX13453" s="7"/>
      <c r="AY13453" s="7"/>
      <c r="AZ13453" s="7"/>
      <c r="BA13453" s="7"/>
      <c r="BB13453" s="7"/>
      <c r="BC13453" s="7"/>
      <c r="BD13453" s="7"/>
      <c r="BG13453" s="7"/>
      <c r="BH13453" s="7"/>
      <c r="BI13453" s="7"/>
      <c r="BJ13453" s="7"/>
      <c r="BK13453" s="7"/>
      <c r="BL13453" s="7"/>
      <c r="BM13453" s="7"/>
      <c r="BP13453" s="7"/>
      <c r="BQ13453" s="7"/>
      <c r="BR13453" s="7"/>
      <c r="BS13453" s="7"/>
      <c r="BT13453" s="7"/>
      <c r="BU13453" s="7"/>
      <c r="BV13453" s="7"/>
      <c r="BW13453" s="7"/>
    </row>
    <row r="13454" spans="43:75" x14ac:dyDescent="0.2">
      <c r="AQ13454" s="7"/>
      <c r="AR13454" s="7"/>
      <c r="AS13454" s="7"/>
      <c r="AT13454" s="7"/>
      <c r="AU13454" s="7"/>
      <c r="AV13454" s="234"/>
      <c r="AX13454" s="7"/>
      <c r="AY13454" s="7"/>
      <c r="AZ13454" s="7"/>
      <c r="BA13454" s="7"/>
      <c r="BB13454" s="7"/>
      <c r="BC13454" s="7"/>
      <c r="BD13454" s="7"/>
      <c r="BG13454" s="7"/>
      <c r="BH13454" s="7"/>
      <c r="BI13454" s="7"/>
      <c r="BJ13454" s="7"/>
      <c r="BK13454" s="7"/>
      <c r="BL13454" s="7"/>
      <c r="BM13454" s="7"/>
      <c r="BP13454" s="7"/>
      <c r="BQ13454" s="7"/>
      <c r="BR13454" s="7"/>
      <c r="BS13454" s="7"/>
      <c r="BT13454" s="7"/>
      <c r="BU13454" s="7"/>
      <c r="BV13454" s="7"/>
      <c r="BW13454" s="7"/>
    </row>
    <row r="13455" spans="43:75" x14ac:dyDescent="0.2">
      <c r="AQ13455" s="7"/>
      <c r="AR13455" s="7"/>
      <c r="AS13455" s="7"/>
      <c r="AT13455" s="7"/>
      <c r="AU13455" s="7"/>
      <c r="AV13455" s="234"/>
      <c r="AX13455" s="7"/>
      <c r="AY13455" s="7"/>
      <c r="AZ13455" s="7"/>
      <c r="BA13455" s="7"/>
      <c r="BB13455" s="7"/>
      <c r="BC13455" s="7"/>
      <c r="BD13455" s="7"/>
      <c r="BG13455" s="7"/>
      <c r="BH13455" s="7"/>
      <c r="BI13455" s="7"/>
      <c r="BJ13455" s="7"/>
      <c r="BK13455" s="7"/>
      <c r="BL13455" s="7"/>
      <c r="BM13455" s="7"/>
      <c r="BP13455" s="7"/>
      <c r="BQ13455" s="7"/>
      <c r="BR13455" s="7"/>
      <c r="BS13455" s="7"/>
      <c r="BT13455" s="7"/>
      <c r="BU13455" s="7"/>
      <c r="BV13455" s="7"/>
      <c r="BW13455" s="7"/>
    </row>
    <row r="13456" spans="43:75" x14ac:dyDescent="0.2">
      <c r="AQ13456" s="7"/>
      <c r="AR13456" s="7"/>
      <c r="AS13456" s="7"/>
      <c r="AT13456" s="7"/>
      <c r="AU13456" s="7"/>
      <c r="AV13456" s="234"/>
      <c r="AX13456" s="7"/>
      <c r="AY13456" s="7"/>
      <c r="AZ13456" s="7"/>
      <c r="BA13456" s="7"/>
      <c r="BB13456" s="7"/>
      <c r="BC13456" s="7"/>
      <c r="BD13456" s="7"/>
      <c r="BG13456" s="7"/>
      <c r="BH13456" s="7"/>
      <c r="BI13456" s="7"/>
      <c r="BJ13456" s="7"/>
      <c r="BK13456" s="7"/>
      <c r="BL13456" s="7"/>
      <c r="BM13456" s="7"/>
      <c r="BP13456" s="7"/>
      <c r="BQ13456" s="7"/>
      <c r="BR13456" s="7"/>
      <c r="BS13456" s="7"/>
      <c r="BT13456" s="7"/>
      <c r="BU13456" s="7"/>
      <c r="BV13456" s="7"/>
      <c r="BW13456" s="7"/>
    </row>
    <row r="13457" spans="43:75" x14ac:dyDescent="0.2">
      <c r="AQ13457" s="7"/>
      <c r="AR13457" s="7"/>
      <c r="AS13457" s="7"/>
      <c r="AT13457" s="7"/>
      <c r="AU13457" s="7"/>
      <c r="AV13457" s="234"/>
      <c r="AX13457" s="7"/>
      <c r="AY13457" s="7"/>
      <c r="AZ13457" s="7"/>
      <c r="BA13457" s="7"/>
      <c r="BB13457" s="7"/>
      <c r="BC13457" s="7"/>
      <c r="BD13457" s="7"/>
      <c r="BG13457" s="7"/>
      <c r="BH13457" s="7"/>
      <c r="BI13457" s="7"/>
      <c r="BJ13457" s="7"/>
      <c r="BK13457" s="7"/>
      <c r="BL13457" s="7"/>
      <c r="BM13457" s="7"/>
      <c r="BP13457" s="7"/>
      <c r="BQ13457" s="7"/>
      <c r="BR13457" s="7"/>
      <c r="BS13457" s="7"/>
      <c r="BT13457" s="7"/>
      <c r="BU13457" s="7"/>
      <c r="BV13457" s="7"/>
      <c r="BW13457" s="7"/>
    </row>
    <row r="13458" spans="43:75" x14ac:dyDescent="0.2">
      <c r="AQ13458" s="7"/>
      <c r="AR13458" s="7"/>
      <c r="AS13458" s="7"/>
      <c r="AT13458" s="7"/>
      <c r="AU13458" s="7"/>
      <c r="AV13458" s="234"/>
      <c r="AX13458" s="7"/>
      <c r="AY13458" s="7"/>
      <c r="AZ13458" s="7"/>
      <c r="BA13458" s="7"/>
      <c r="BB13458" s="7"/>
      <c r="BC13458" s="7"/>
      <c r="BD13458" s="7"/>
      <c r="BG13458" s="7"/>
      <c r="BH13458" s="7"/>
      <c r="BI13458" s="7"/>
      <c r="BJ13458" s="7"/>
      <c r="BK13458" s="7"/>
      <c r="BL13458" s="7"/>
      <c r="BM13458" s="7"/>
      <c r="BP13458" s="7"/>
      <c r="BQ13458" s="7"/>
      <c r="BR13458" s="7"/>
      <c r="BS13458" s="7"/>
      <c r="BT13458" s="7"/>
      <c r="BU13458" s="7"/>
      <c r="BV13458" s="7"/>
      <c r="BW13458" s="7"/>
    </row>
    <row r="13459" spans="43:75" x14ac:dyDescent="0.2">
      <c r="AQ13459" s="7"/>
      <c r="AR13459" s="7"/>
      <c r="AS13459" s="7"/>
      <c r="AT13459" s="7"/>
      <c r="AU13459" s="7"/>
      <c r="AV13459" s="234"/>
      <c r="AX13459" s="7"/>
      <c r="AY13459" s="7"/>
      <c r="AZ13459" s="7"/>
      <c r="BA13459" s="7"/>
      <c r="BB13459" s="7"/>
      <c r="BC13459" s="7"/>
      <c r="BD13459" s="7"/>
      <c r="BG13459" s="7"/>
      <c r="BH13459" s="7"/>
      <c r="BI13459" s="7"/>
      <c r="BJ13459" s="7"/>
      <c r="BK13459" s="7"/>
      <c r="BL13459" s="7"/>
      <c r="BM13459" s="7"/>
      <c r="BP13459" s="7"/>
      <c r="BQ13459" s="7"/>
      <c r="BR13459" s="7"/>
      <c r="BS13459" s="7"/>
      <c r="BT13459" s="7"/>
      <c r="BU13459" s="7"/>
      <c r="BV13459" s="7"/>
      <c r="BW13459" s="7"/>
    </row>
    <row r="13460" spans="43:75" x14ac:dyDescent="0.2">
      <c r="AQ13460" s="7"/>
      <c r="AR13460" s="7"/>
      <c r="AS13460" s="7"/>
      <c r="AT13460" s="7"/>
      <c r="AU13460" s="7"/>
      <c r="AV13460" s="234"/>
      <c r="AX13460" s="7"/>
      <c r="AY13460" s="7"/>
      <c r="AZ13460" s="7"/>
      <c r="BA13460" s="7"/>
      <c r="BB13460" s="7"/>
      <c r="BC13460" s="7"/>
      <c r="BD13460" s="7"/>
      <c r="BG13460" s="7"/>
      <c r="BH13460" s="7"/>
      <c r="BI13460" s="7"/>
      <c r="BJ13460" s="7"/>
      <c r="BK13460" s="7"/>
      <c r="BL13460" s="7"/>
      <c r="BM13460" s="7"/>
      <c r="BP13460" s="7"/>
      <c r="BQ13460" s="7"/>
      <c r="BR13460" s="7"/>
      <c r="BS13460" s="7"/>
      <c r="BT13460" s="7"/>
      <c r="BU13460" s="7"/>
      <c r="BV13460" s="7"/>
      <c r="BW13460" s="7"/>
    </row>
    <row r="13461" spans="43:75" x14ac:dyDescent="0.2">
      <c r="AQ13461" s="7"/>
      <c r="AR13461" s="7"/>
      <c r="AS13461" s="7"/>
      <c r="AT13461" s="7"/>
      <c r="AU13461" s="7"/>
      <c r="AV13461" s="234"/>
      <c r="AX13461" s="7"/>
      <c r="AY13461" s="7"/>
      <c r="AZ13461" s="7"/>
      <c r="BA13461" s="7"/>
      <c r="BB13461" s="7"/>
      <c r="BC13461" s="7"/>
      <c r="BD13461" s="7"/>
      <c r="BG13461" s="7"/>
      <c r="BH13461" s="7"/>
      <c r="BI13461" s="7"/>
      <c r="BJ13461" s="7"/>
      <c r="BK13461" s="7"/>
      <c r="BL13461" s="7"/>
      <c r="BM13461" s="7"/>
      <c r="BP13461" s="7"/>
      <c r="BQ13461" s="7"/>
      <c r="BR13461" s="7"/>
      <c r="BS13461" s="7"/>
      <c r="BT13461" s="7"/>
      <c r="BU13461" s="7"/>
      <c r="BV13461" s="7"/>
      <c r="BW13461" s="7"/>
    </row>
    <row r="13462" spans="43:75" x14ac:dyDescent="0.2">
      <c r="AQ13462" s="7"/>
      <c r="AR13462" s="7"/>
      <c r="AS13462" s="7"/>
      <c r="AT13462" s="7"/>
      <c r="AU13462" s="7"/>
      <c r="AV13462" s="234"/>
      <c r="AX13462" s="7"/>
      <c r="AY13462" s="7"/>
      <c r="AZ13462" s="7"/>
      <c r="BA13462" s="7"/>
      <c r="BB13462" s="7"/>
      <c r="BC13462" s="7"/>
      <c r="BD13462" s="7"/>
      <c r="BG13462" s="7"/>
      <c r="BH13462" s="7"/>
      <c r="BI13462" s="7"/>
      <c r="BJ13462" s="7"/>
      <c r="BK13462" s="7"/>
      <c r="BL13462" s="7"/>
      <c r="BM13462" s="7"/>
      <c r="BP13462" s="7"/>
      <c r="BQ13462" s="7"/>
      <c r="BR13462" s="7"/>
      <c r="BS13462" s="7"/>
      <c r="BT13462" s="7"/>
      <c r="BU13462" s="7"/>
      <c r="BV13462" s="7"/>
      <c r="BW13462" s="7"/>
    </row>
    <row r="13463" spans="43:75" x14ac:dyDescent="0.2">
      <c r="AQ13463" s="7"/>
      <c r="AR13463" s="7"/>
      <c r="AS13463" s="7"/>
      <c r="AT13463" s="7"/>
      <c r="AU13463" s="7"/>
      <c r="AV13463" s="234"/>
      <c r="AX13463" s="7"/>
      <c r="AY13463" s="7"/>
      <c r="AZ13463" s="7"/>
      <c r="BA13463" s="7"/>
      <c r="BB13463" s="7"/>
      <c r="BC13463" s="7"/>
      <c r="BD13463" s="7"/>
      <c r="BG13463" s="7"/>
      <c r="BH13463" s="7"/>
      <c r="BI13463" s="7"/>
      <c r="BJ13463" s="7"/>
      <c r="BK13463" s="7"/>
      <c r="BL13463" s="7"/>
      <c r="BM13463" s="7"/>
      <c r="BP13463" s="7"/>
      <c r="BQ13463" s="7"/>
      <c r="BR13463" s="7"/>
      <c r="BS13463" s="7"/>
      <c r="BT13463" s="7"/>
      <c r="BU13463" s="7"/>
      <c r="BV13463" s="7"/>
      <c r="BW13463" s="7"/>
    </row>
    <row r="13464" spans="43:75" x14ac:dyDescent="0.2">
      <c r="AQ13464" s="7"/>
      <c r="AR13464" s="7"/>
      <c r="AS13464" s="7"/>
      <c r="AT13464" s="7"/>
      <c r="AU13464" s="7"/>
      <c r="AV13464" s="234"/>
      <c r="AX13464" s="7"/>
      <c r="AY13464" s="7"/>
      <c r="AZ13464" s="7"/>
      <c r="BA13464" s="7"/>
      <c r="BB13464" s="7"/>
      <c r="BC13464" s="7"/>
      <c r="BD13464" s="7"/>
      <c r="BG13464" s="7"/>
      <c r="BH13464" s="7"/>
      <c r="BI13464" s="7"/>
      <c r="BJ13464" s="7"/>
      <c r="BK13464" s="7"/>
      <c r="BL13464" s="7"/>
      <c r="BM13464" s="7"/>
      <c r="BP13464" s="7"/>
      <c r="BQ13464" s="7"/>
      <c r="BR13464" s="7"/>
      <c r="BS13464" s="7"/>
      <c r="BT13464" s="7"/>
      <c r="BU13464" s="7"/>
      <c r="BV13464" s="7"/>
      <c r="BW13464" s="7"/>
    </row>
    <row r="13465" spans="43:75" x14ac:dyDescent="0.2">
      <c r="AQ13465" s="7"/>
      <c r="AR13465" s="7"/>
      <c r="AS13465" s="7"/>
      <c r="AT13465" s="7"/>
      <c r="AU13465" s="7"/>
      <c r="AV13465" s="234"/>
      <c r="AX13465" s="7"/>
      <c r="AY13465" s="7"/>
      <c r="AZ13465" s="7"/>
      <c r="BA13465" s="7"/>
      <c r="BB13465" s="7"/>
      <c r="BC13465" s="7"/>
      <c r="BD13465" s="7"/>
      <c r="BG13465" s="7"/>
      <c r="BH13465" s="7"/>
      <c r="BI13465" s="7"/>
      <c r="BJ13465" s="7"/>
      <c r="BK13465" s="7"/>
      <c r="BL13465" s="7"/>
      <c r="BM13465" s="7"/>
      <c r="BP13465" s="7"/>
      <c r="BQ13465" s="7"/>
      <c r="BR13465" s="7"/>
      <c r="BS13465" s="7"/>
      <c r="BT13465" s="7"/>
      <c r="BU13465" s="7"/>
      <c r="BV13465" s="7"/>
      <c r="BW13465" s="7"/>
    </row>
    <row r="13466" spans="43:75" x14ac:dyDescent="0.2">
      <c r="AQ13466" s="7"/>
      <c r="AR13466" s="7"/>
      <c r="AS13466" s="7"/>
      <c r="AT13466" s="7"/>
      <c r="AU13466" s="7"/>
      <c r="AV13466" s="234"/>
      <c r="AX13466" s="7"/>
      <c r="AY13466" s="7"/>
      <c r="AZ13466" s="7"/>
      <c r="BA13466" s="7"/>
      <c r="BB13466" s="7"/>
      <c r="BC13466" s="7"/>
      <c r="BD13466" s="7"/>
      <c r="BG13466" s="7"/>
      <c r="BH13466" s="7"/>
      <c r="BI13466" s="7"/>
      <c r="BJ13466" s="7"/>
      <c r="BK13466" s="7"/>
      <c r="BL13466" s="7"/>
      <c r="BM13466" s="7"/>
      <c r="BP13466" s="7"/>
      <c r="BQ13466" s="7"/>
      <c r="BR13466" s="7"/>
      <c r="BS13466" s="7"/>
      <c r="BT13466" s="7"/>
      <c r="BU13466" s="7"/>
      <c r="BV13466" s="7"/>
      <c r="BW13466" s="7"/>
    </row>
    <row r="13467" spans="43:75" x14ac:dyDescent="0.2">
      <c r="AQ13467" s="7"/>
      <c r="AR13467" s="7"/>
      <c r="AS13467" s="7"/>
      <c r="AT13467" s="7"/>
      <c r="AU13467" s="7"/>
      <c r="AV13467" s="234"/>
      <c r="AX13467" s="7"/>
      <c r="AY13467" s="7"/>
      <c r="AZ13467" s="7"/>
      <c r="BA13467" s="7"/>
      <c r="BB13467" s="7"/>
      <c r="BC13467" s="7"/>
      <c r="BD13467" s="7"/>
      <c r="BG13467" s="7"/>
      <c r="BH13467" s="7"/>
      <c r="BI13467" s="7"/>
      <c r="BJ13467" s="7"/>
      <c r="BK13467" s="7"/>
      <c r="BL13467" s="7"/>
      <c r="BM13467" s="7"/>
      <c r="BP13467" s="7"/>
      <c r="BQ13467" s="7"/>
      <c r="BR13467" s="7"/>
      <c r="BS13467" s="7"/>
      <c r="BT13467" s="7"/>
      <c r="BU13467" s="7"/>
      <c r="BV13467" s="7"/>
      <c r="BW13467" s="7"/>
    </row>
    <row r="13468" spans="43:75" x14ac:dyDescent="0.2">
      <c r="AQ13468" s="7"/>
      <c r="AR13468" s="7"/>
      <c r="AS13468" s="7"/>
      <c r="AT13468" s="7"/>
      <c r="AU13468" s="7"/>
      <c r="AV13468" s="234"/>
      <c r="AX13468" s="7"/>
      <c r="AY13468" s="7"/>
      <c r="AZ13468" s="7"/>
      <c r="BA13468" s="7"/>
      <c r="BB13468" s="7"/>
      <c r="BC13468" s="7"/>
      <c r="BD13468" s="7"/>
      <c r="BG13468" s="7"/>
      <c r="BH13468" s="7"/>
      <c r="BI13468" s="7"/>
      <c r="BJ13468" s="7"/>
      <c r="BK13468" s="7"/>
      <c r="BL13468" s="7"/>
      <c r="BM13468" s="7"/>
      <c r="BP13468" s="7"/>
      <c r="BQ13468" s="7"/>
      <c r="BR13468" s="7"/>
      <c r="BS13468" s="7"/>
      <c r="BT13468" s="7"/>
      <c r="BU13468" s="7"/>
      <c r="BV13468" s="7"/>
      <c r="BW13468" s="7"/>
    </row>
    <row r="13469" spans="43:75" x14ac:dyDescent="0.2">
      <c r="AQ13469" s="7"/>
      <c r="AR13469" s="7"/>
      <c r="AS13469" s="7"/>
      <c r="AT13469" s="7"/>
      <c r="AU13469" s="7"/>
      <c r="AV13469" s="234"/>
      <c r="AX13469" s="7"/>
      <c r="AY13469" s="7"/>
      <c r="AZ13469" s="7"/>
      <c r="BA13469" s="7"/>
      <c r="BB13469" s="7"/>
      <c r="BC13469" s="7"/>
      <c r="BD13469" s="7"/>
      <c r="BG13469" s="7"/>
      <c r="BH13469" s="7"/>
      <c r="BI13469" s="7"/>
      <c r="BJ13469" s="7"/>
      <c r="BK13469" s="7"/>
      <c r="BL13469" s="7"/>
      <c r="BM13469" s="7"/>
      <c r="BP13469" s="7"/>
      <c r="BQ13469" s="7"/>
      <c r="BR13469" s="7"/>
      <c r="BS13469" s="7"/>
      <c r="BT13469" s="7"/>
      <c r="BU13469" s="7"/>
      <c r="BV13469" s="7"/>
      <c r="BW13469" s="7"/>
    </row>
    <row r="13470" spans="43:75" x14ac:dyDescent="0.2">
      <c r="AQ13470" s="7"/>
      <c r="AR13470" s="7"/>
      <c r="AS13470" s="7"/>
      <c r="AT13470" s="7"/>
      <c r="AU13470" s="7"/>
      <c r="AV13470" s="234"/>
      <c r="AX13470" s="7"/>
      <c r="AY13470" s="7"/>
      <c r="AZ13470" s="7"/>
      <c r="BA13470" s="7"/>
      <c r="BB13470" s="7"/>
      <c r="BC13470" s="7"/>
      <c r="BD13470" s="7"/>
      <c r="BG13470" s="7"/>
      <c r="BH13470" s="7"/>
      <c r="BI13470" s="7"/>
      <c r="BJ13470" s="7"/>
      <c r="BK13470" s="7"/>
      <c r="BL13470" s="7"/>
      <c r="BM13470" s="7"/>
      <c r="BP13470" s="7"/>
      <c r="BQ13470" s="7"/>
      <c r="BR13470" s="7"/>
      <c r="BS13470" s="7"/>
      <c r="BT13470" s="7"/>
      <c r="BU13470" s="7"/>
      <c r="BV13470" s="7"/>
      <c r="BW13470" s="7"/>
    </row>
    <row r="13471" spans="43:75" x14ac:dyDescent="0.2">
      <c r="AQ13471" s="7"/>
      <c r="AR13471" s="7"/>
      <c r="AS13471" s="7"/>
      <c r="AT13471" s="7"/>
      <c r="AU13471" s="7"/>
      <c r="AV13471" s="234"/>
      <c r="AX13471" s="7"/>
      <c r="AY13471" s="7"/>
      <c r="AZ13471" s="7"/>
      <c r="BA13471" s="7"/>
      <c r="BB13471" s="7"/>
      <c r="BC13471" s="7"/>
      <c r="BD13471" s="7"/>
      <c r="BG13471" s="7"/>
      <c r="BH13471" s="7"/>
      <c r="BI13471" s="7"/>
      <c r="BJ13471" s="7"/>
      <c r="BK13471" s="7"/>
      <c r="BL13471" s="7"/>
      <c r="BM13471" s="7"/>
      <c r="BP13471" s="7"/>
      <c r="BQ13471" s="7"/>
      <c r="BR13471" s="7"/>
      <c r="BS13471" s="7"/>
      <c r="BT13471" s="7"/>
      <c r="BU13471" s="7"/>
      <c r="BV13471" s="7"/>
      <c r="BW13471" s="7"/>
    </row>
    <row r="13472" spans="43:75" x14ac:dyDescent="0.2">
      <c r="AQ13472" s="7"/>
      <c r="AR13472" s="7"/>
      <c r="AS13472" s="7"/>
      <c r="AT13472" s="7"/>
      <c r="AU13472" s="7"/>
      <c r="AV13472" s="234"/>
      <c r="AX13472" s="7"/>
      <c r="AY13472" s="7"/>
      <c r="AZ13472" s="7"/>
      <c r="BA13472" s="7"/>
      <c r="BB13472" s="7"/>
      <c r="BC13472" s="7"/>
      <c r="BD13472" s="7"/>
      <c r="BG13472" s="7"/>
      <c r="BH13472" s="7"/>
      <c r="BI13472" s="7"/>
      <c r="BJ13472" s="7"/>
      <c r="BK13472" s="7"/>
      <c r="BL13472" s="7"/>
      <c r="BM13472" s="7"/>
      <c r="BP13472" s="7"/>
      <c r="BQ13472" s="7"/>
      <c r="BR13472" s="7"/>
      <c r="BS13472" s="7"/>
      <c r="BT13472" s="7"/>
      <c r="BU13472" s="7"/>
      <c r="BV13472" s="7"/>
      <c r="BW13472" s="7"/>
    </row>
    <row r="13473" spans="43:75" x14ac:dyDescent="0.2">
      <c r="AQ13473" s="7"/>
      <c r="AR13473" s="7"/>
      <c r="AS13473" s="7"/>
      <c r="AT13473" s="7"/>
      <c r="AU13473" s="7"/>
      <c r="AV13473" s="234"/>
      <c r="AX13473" s="7"/>
      <c r="AY13473" s="7"/>
      <c r="AZ13473" s="7"/>
      <c r="BA13473" s="7"/>
      <c r="BB13473" s="7"/>
      <c r="BC13473" s="7"/>
      <c r="BD13473" s="7"/>
      <c r="BG13473" s="7"/>
      <c r="BH13473" s="7"/>
      <c r="BI13473" s="7"/>
      <c r="BJ13473" s="7"/>
      <c r="BK13473" s="7"/>
      <c r="BL13473" s="7"/>
      <c r="BM13473" s="7"/>
      <c r="BP13473" s="7"/>
      <c r="BQ13473" s="7"/>
      <c r="BR13473" s="7"/>
      <c r="BS13473" s="7"/>
      <c r="BT13473" s="7"/>
      <c r="BU13473" s="7"/>
      <c r="BV13473" s="7"/>
      <c r="BW13473" s="7"/>
    </row>
    <row r="13474" spans="43:75" x14ac:dyDescent="0.2">
      <c r="AQ13474" s="7"/>
      <c r="AR13474" s="7"/>
      <c r="AS13474" s="7"/>
      <c r="AT13474" s="7"/>
      <c r="AU13474" s="7"/>
      <c r="AV13474" s="234"/>
      <c r="AX13474" s="7"/>
      <c r="AY13474" s="7"/>
      <c r="AZ13474" s="7"/>
      <c r="BA13474" s="7"/>
      <c r="BB13474" s="7"/>
      <c r="BC13474" s="7"/>
      <c r="BD13474" s="7"/>
      <c r="BG13474" s="7"/>
      <c r="BH13474" s="7"/>
      <c r="BI13474" s="7"/>
      <c r="BJ13474" s="7"/>
      <c r="BK13474" s="7"/>
      <c r="BL13474" s="7"/>
      <c r="BM13474" s="7"/>
      <c r="BP13474" s="7"/>
      <c r="BQ13474" s="7"/>
      <c r="BR13474" s="7"/>
      <c r="BS13474" s="7"/>
      <c r="BT13474" s="7"/>
      <c r="BU13474" s="7"/>
      <c r="BV13474" s="7"/>
      <c r="BW13474" s="7"/>
    </row>
    <row r="13475" spans="43:75" x14ac:dyDescent="0.2">
      <c r="AQ13475" s="7"/>
      <c r="AR13475" s="7"/>
      <c r="AS13475" s="7"/>
      <c r="AT13475" s="7"/>
      <c r="AU13475" s="7"/>
      <c r="AV13475" s="234"/>
      <c r="AX13475" s="7"/>
      <c r="AY13475" s="7"/>
      <c r="AZ13475" s="7"/>
      <c r="BA13475" s="7"/>
      <c r="BB13475" s="7"/>
      <c r="BC13475" s="7"/>
      <c r="BD13475" s="7"/>
      <c r="BG13475" s="7"/>
      <c r="BH13475" s="7"/>
      <c r="BI13475" s="7"/>
      <c r="BJ13475" s="7"/>
      <c r="BK13475" s="7"/>
      <c r="BL13475" s="7"/>
      <c r="BM13475" s="7"/>
      <c r="BP13475" s="7"/>
      <c r="BQ13475" s="7"/>
      <c r="BR13475" s="7"/>
      <c r="BS13475" s="7"/>
      <c r="BT13475" s="7"/>
      <c r="BU13475" s="7"/>
      <c r="BV13475" s="7"/>
      <c r="BW13475" s="7"/>
    </row>
    <row r="13476" spans="43:75" x14ac:dyDescent="0.2">
      <c r="AQ13476" s="7"/>
      <c r="AR13476" s="7"/>
      <c r="AS13476" s="7"/>
      <c r="AT13476" s="7"/>
      <c r="AU13476" s="7"/>
      <c r="AV13476" s="234"/>
      <c r="AX13476" s="7"/>
      <c r="AY13476" s="7"/>
      <c r="AZ13476" s="7"/>
      <c r="BA13476" s="7"/>
      <c r="BB13476" s="7"/>
      <c r="BC13476" s="7"/>
      <c r="BD13476" s="7"/>
      <c r="BG13476" s="7"/>
      <c r="BH13476" s="7"/>
      <c r="BI13476" s="7"/>
      <c r="BJ13476" s="7"/>
      <c r="BK13476" s="7"/>
      <c r="BL13476" s="7"/>
      <c r="BM13476" s="7"/>
      <c r="BP13476" s="7"/>
      <c r="BQ13476" s="7"/>
      <c r="BR13476" s="7"/>
      <c r="BS13476" s="7"/>
      <c r="BT13476" s="7"/>
      <c r="BU13476" s="7"/>
      <c r="BV13476" s="7"/>
      <c r="BW13476" s="7"/>
    </row>
    <row r="13477" spans="43:75" x14ac:dyDescent="0.2">
      <c r="AQ13477" s="7"/>
      <c r="AR13477" s="7"/>
      <c r="AS13477" s="7"/>
      <c r="AT13477" s="7"/>
      <c r="AU13477" s="7"/>
      <c r="AV13477" s="234"/>
      <c r="AX13477" s="7"/>
      <c r="AY13477" s="7"/>
      <c r="AZ13477" s="7"/>
      <c r="BA13477" s="7"/>
      <c r="BB13477" s="7"/>
      <c r="BC13477" s="7"/>
      <c r="BD13477" s="7"/>
      <c r="BG13477" s="7"/>
      <c r="BH13477" s="7"/>
      <c r="BI13477" s="7"/>
      <c r="BJ13477" s="7"/>
      <c r="BK13477" s="7"/>
      <c r="BL13477" s="7"/>
      <c r="BM13477" s="7"/>
      <c r="BP13477" s="7"/>
      <c r="BQ13477" s="7"/>
      <c r="BR13477" s="7"/>
      <c r="BS13477" s="7"/>
      <c r="BT13477" s="7"/>
      <c r="BU13477" s="7"/>
      <c r="BV13477" s="7"/>
      <c r="BW13477" s="7"/>
    </row>
    <row r="13478" spans="43:75" x14ac:dyDescent="0.2">
      <c r="AQ13478" s="7"/>
      <c r="AR13478" s="7"/>
      <c r="AS13478" s="7"/>
      <c r="AT13478" s="7"/>
      <c r="AU13478" s="7"/>
      <c r="AV13478" s="234"/>
      <c r="AX13478" s="7"/>
      <c r="AY13478" s="7"/>
      <c r="AZ13478" s="7"/>
      <c r="BA13478" s="7"/>
      <c r="BB13478" s="7"/>
      <c r="BC13478" s="7"/>
      <c r="BD13478" s="7"/>
      <c r="BG13478" s="7"/>
      <c r="BH13478" s="7"/>
      <c r="BI13478" s="7"/>
      <c r="BJ13478" s="7"/>
      <c r="BK13478" s="7"/>
      <c r="BL13478" s="7"/>
      <c r="BM13478" s="7"/>
      <c r="BP13478" s="7"/>
      <c r="BQ13478" s="7"/>
      <c r="BR13478" s="7"/>
      <c r="BS13478" s="7"/>
      <c r="BT13478" s="7"/>
      <c r="BU13478" s="7"/>
      <c r="BV13478" s="7"/>
      <c r="BW13478" s="7"/>
    </row>
    <row r="13479" spans="43:75" x14ac:dyDescent="0.2">
      <c r="AQ13479" s="7"/>
      <c r="AR13479" s="7"/>
      <c r="AS13479" s="7"/>
      <c r="AT13479" s="7"/>
      <c r="AU13479" s="7"/>
      <c r="AV13479" s="234"/>
      <c r="AX13479" s="7"/>
      <c r="AY13479" s="7"/>
      <c r="AZ13479" s="7"/>
      <c r="BA13479" s="7"/>
      <c r="BB13479" s="7"/>
      <c r="BC13479" s="7"/>
      <c r="BD13479" s="7"/>
      <c r="BG13479" s="7"/>
      <c r="BH13479" s="7"/>
      <c r="BI13479" s="7"/>
      <c r="BJ13479" s="7"/>
      <c r="BK13479" s="7"/>
      <c r="BL13479" s="7"/>
      <c r="BM13479" s="7"/>
      <c r="BP13479" s="7"/>
      <c r="BQ13479" s="7"/>
      <c r="BR13479" s="7"/>
      <c r="BS13479" s="7"/>
      <c r="BT13479" s="7"/>
      <c r="BU13479" s="7"/>
      <c r="BV13479" s="7"/>
      <c r="BW13479" s="7"/>
    </row>
    <row r="13480" spans="43:75" x14ac:dyDescent="0.2">
      <c r="AQ13480" s="7"/>
      <c r="AR13480" s="7"/>
      <c r="AS13480" s="7"/>
      <c r="AT13480" s="7"/>
      <c r="AU13480" s="7"/>
      <c r="AV13480" s="234"/>
      <c r="AX13480" s="7"/>
      <c r="AY13480" s="7"/>
      <c r="AZ13480" s="7"/>
      <c r="BA13480" s="7"/>
      <c r="BB13480" s="7"/>
      <c r="BC13480" s="7"/>
      <c r="BD13480" s="7"/>
      <c r="BG13480" s="7"/>
      <c r="BH13480" s="7"/>
      <c r="BI13480" s="7"/>
      <c r="BJ13480" s="7"/>
      <c r="BK13480" s="7"/>
      <c r="BL13480" s="7"/>
      <c r="BM13480" s="7"/>
      <c r="BP13480" s="7"/>
      <c r="BQ13480" s="7"/>
      <c r="BR13480" s="7"/>
      <c r="BS13480" s="7"/>
      <c r="BT13480" s="7"/>
      <c r="BU13480" s="7"/>
      <c r="BV13480" s="7"/>
      <c r="BW13480" s="7"/>
    </row>
    <row r="13481" spans="43:75" x14ac:dyDescent="0.2">
      <c r="AQ13481" s="7"/>
      <c r="AR13481" s="7"/>
      <c r="AS13481" s="7"/>
      <c r="AT13481" s="7"/>
      <c r="AU13481" s="7"/>
      <c r="AV13481" s="234"/>
      <c r="AX13481" s="7"/>
      <c r="AY13481" s="7"/>
      <c r="AZ13481" s="7"/>
      <c r="BA13481" s="7"/>
      <c r="BB13481" s="7"/>
      <c r="BC13481" s="7"/>
      <c r="BD13481" s="7"/>
      <c r="BG13481" s="7"/>
      <c r="BH13481" s="7"/>
      <c r="BI13481" s="7"/>
      <c r="BJ13481" s="7"/>
      <c r="BK13481" s="7"/>
      <c r="BL13481" s="7"/>
      <c r="BM13481" s="7"/>
      <c r="BP13481" s="7"/>
      <c r="BQ13481" s="7"/>
      <c r="BR13481" s="7"/>
      <c r="BS13481" s="7"/>
      <c r="BT13481" s="7"/>
      <c r="BU13481" s="7"/>
      <c r="BV13481" s="7"/>
      <c r="BW13481" s="7"/>
    </row>
    <row r="13482" spans="43:75" x14ac:dyDescent="0.2">
      <c r="AQ13482" s="7"/>
      <c r="AR13482" s="7"/>
      <c r="AS13482" s="7"/>
      <c r="AT13482" s="7"/>
      <c r="AU13482" s="7"/>
      <c r="AV13482" s="234"/>
      <c r="AX13482" s="7"/>
      <c r="AY13482" s="7"/>
      <c r="AZ13482" s="7"/>
      <c r="BA13482" s="7"/>
      <c r="BB13482" s="7"/>
      <c r="BC13482" s="7"/>
      <c r="BD13482" s="7"/>
      <c r="BG13482" s="7"/>
      <c r="BH13482" s="7"/>
      <c r="BI13482" s="7"/>
      <c r="BJ13482" s="7"/>
      <c r="BK13482" s="7"/>
      <c r="BL13482" s="7"/>
      <c r="BM13482" s="7"/>
      <c r="BP13482" s="7"/>
      <c r="BQ13482" s="7"/>
      <c r="BR13482" s="7"/>
      <c r="BS13482" s="7"/>
      <c r="BT13482" s="7"/>
      <c r="BU13482" s="7"/>
      <c r="BV13482" s="7"/>
      <c r="BW13482" s="7"/>
    </row>
    <row r="13483" spans="43:75" x14ac:dyDescent="0.2">
      <c r="AQ13483" s="7"/>
      <c r="AR13483" s="7"/>
      <c r="AS13483" s="7"/>
      <c r="AT13483" s="7"/>
      <c r="AU13483" s="7"/>
      <c r="AV13483" s="234"/>
      <c r="AX13483" s="7"/>
      <c r="AY13483" s="7"/>
      <c r="AZ13483" s="7"/>
      <c r="BA13483" s="7"/>
      <c r="BB13483" s="7"/>
      <c r="BC13483" s="7"/>
      <c r="BD13483" s="7"/>
      <c r="BG13483" s="7"/>
      <c r="BH13483" s="7"/>
      <c r="BI13483" s="7"/>
      <c r="BJ13483" s="7"/>
      <c r="BK13483" s="7"/>
      <c r="BL13483" s="7"/>
      <c r="BM13483" s="7"/>
      <c r="BP13483" s="7"/>
      <c r="BQ13483" s="7"/>
      <c r="BR13483" s="7"/>
      <c r="BS13483" s="7"/>
      <c r="BT13483" s="7"/>
      <c r="BU13483" s="7"/>
      <c r="BV13483" s="7"/>
      <c r="BW13483" s="7"/>
    </row>
    <row r="13484" spans="43:75" x14ac:dyDescent="0.2">
      <c r="AQ13484" s="7"/>
      <c r="AR13484" s="7"/>
      <c r="AS13484" s="7"/>
      <c r="AT13484" s="7"/>
      <c r="AU13484" s="7"/>
      <c r="AV13484" s="234"/>
      <c r="AX13484" s="7"/>
      <c r="AY13484" s="7"/>
      <c r="AZ13484" s="7"/>
      <c r="BA13484" s="7"/>
      <c r="BB13484" s="7"/>
      <c r="BC13484" s="7"/>
      <c r="BD13484" s="7"/>
      <c r="BG13484" s="7"/>
      <c r="BH13484" s="7"/>
      <c r="BI13484" s="7"/>
      <c r="BJ13484" s="7"/>
      <c r="BK13484" s="7"/>
      <c r="BL13484" s="7"/>
      <c r="BM13484" s="7"/>
      <c r="BP13484" s="7"/>
      <c r="BQ13484" s="7"/>
      <c r="BR13484" s="7"/>
      <c r="BS13484" s="7"/>
      <c r="BT13484" s="7"/>
      <c r="BU13484" s="7"/>
      <c r="BV13484" s="7"/>
      <c r="BW13484" s="7"/>
    </row>
    <row r="13485" spans="43:75" x14ac:dyDescent="0.2">
      <c r="AQ13485" s="7"/>
      <c r="AR13485" s="7"/>
      <c r="AS13485" s="7"/>
      <c r="AT13485" s="7"/>
      <c r="AU13485" s="7"/>
      <c r="AV13485" s="234"/>
      <c r="AX13485" s="7"/>
      <c r="AY13485" s="7"/>
      <c r="AZ13485" s="7"/>
      <c r="BA13485" s="7"/>
      <c r="BB13485" s="7"/>
      <c r="BC13485" s="7"/>
      <c r="BD13485" s="7"/>
      <c r="BG13485" s="7"/>
      <c r="BH13485" s="7"/>
      <c r="BI13485" s="7"/>
      <c r="BJ13485" s="7"/>
      <c r="BK13485" s="7"/>
      <c r="BL13485" s="7"/>
      <c r="BM13485" s="7"/>
      <c r="BP13485" s="7"/>
      <c r="BQ13485" s="7"/>
      <c r="BR13485" s="7"/>
      <c r="BS13485" s="7"/>
      <c r="BT13485" s="7"/>
      <c r="BU13485" s="7"/>
      <c r="BV13485" s="7"/>
      <c r="BW13485" s="7"/>
    </row>
    <row r="13486" spans="43:75" x14ac:dyDescent="0.2">
      <c r="AQ13486" s="7"/>
      <c r="AR13486" s="7"/>
      <c r="AS13486" s="7"/>
      <c r="AT13486" s="7"/>
      <c r="AU13486" s="7"/>
      <c r="AV13486" s="234"/>
      <c r="AX13486" s="7"/>
      <c r="AY13486" s="7"/>
      <c r="AZ13486" s="7"/>
      <c r="BA13486" s="7"/>
      <c r="BB13486" s="7"/>
      <c r="BC13486" s="7"/>
      <c r="BD13486" s="7"/>
      <c r="BG13486" s="7"/>
      <c r="BH13486" s="7"/>
      <c r="BI13486" s="7"/>
      <c r="BJ13486" s="7"/>
      <c r="BK13486" s="7"/>
      <c r="BL13486" s="7"/>
      <c r="BM13486" s="7"/>
      <c r="BP13486" s="7"/>
      <c r="BQ13486" s="7"/>
      <c r="BR13486" s="7"/>
      <c r="BS13486" s="7"/>
      <c r="BT13486" s="7"/>
      <c r="BU13486" s="7"/>
      <c r="BV13486" s="7"/>
      <c r="BW13486" s="7"/>
    </row>
    <row r="13487" spans="43:75" x14ac:dyDescent="0.2">
      <c r="AQ13487" s="7"/>
      <c r="AR13487" s="7"/>
      <c r="AS13487" s="7"/>
      <c r="AT13487" s="7"/>
      <c r="AU13487" s="7"/>
      <c r="AV13487" s="234"/>
      <c r="AX13487" s="7"/>
      <c r="AY13487" s="7"/>
      <c r="AZ13487" s="7"/>
      <c r="BA13487" s="7"/>
      <c r="BB13487" s="7"/>
      <c r="BC13487" s="7"/>
      <c r="BD13487" s="7"/>
      <c r="BG13487" s="7"/>
      <c r="BH13487" s="7"/>
      <c r="BI13487" s="7"/>
      <c r="BJ13487" s="7"/>
      <c r="BK13487" s="7"/>
      <c r="BL13487" s="7"/>
      <c r="BM13487" s="7"/>
      <c r="BP13487" s="7"/>
      <c r="BQ13487" s="7"/>
      <c r="BR13487" s="7"/>
      <c r="BS13487" s="7"/>
      <c r="BT13487" s="7"/>
      <c r="BU13487" s="7"/>
      <c r="BV13487" s="7"/>
      <c r="BW13487" s="7"/>
    </row>
    <row r="13488" spans="43:75" x14ac:dyDescent="0.2">
      <c r="AQ13488" s="7"/>
      <c r="AR13488" s="7"/>
      <c r="AS13488" s="7"/>
      <c r="AT13488" s="7"/>
      <c r="AU13488" s="7"/>
      <c r="AV13488" s="234"/>
      <c r="AX13488" s="7"/>
      <c r="AY13488" s="7"/>
      <c r="AZ13488" s="7"/>
      <c r="BA13488" s="7"/>
      <c r="BB13488" s="7"/>
      <c r="BC13488" s="7"/>
      <c r="BD13488" s="7"/>
      <c r="BG13488" s="7"/>
      <c r="BH13488" s="7"/>
      <c r="BI13488" s="7"/>
      <c r="BJ13488" s="7"/>
      <c r="BK13488" s="7"/>
      <c r="BL13488" s="7"/>
      <c r="BM13488" s="7"/>
      <c r="BP13488" s="7"/>
      <c r="BQ13488" s="7"/>
      <c r="BR13488" s="7"/>
      <c r="BS13488" s="7"/>
      <c r="BT13488" s="7"/>
      <c r="BU13488" s="7"/>
      <c r="BV13488" s="7"/>
      <c r="BW13488" s="7"/>
    </row>
    <row r="13489" spans="43:75" x14ac:dyDescent="0.2">
      <c r="AQ13489" s="7"/>
      <c r="AR13489" s="7"/>
      <c r="AS13489" s="7"/>
      <c r="AT13489" s="7"/>
      <c r="AU13489" s="7"/>
      <c r="AV13489" s="234"/>
      <c r="AX13489" s="7"/>
      <c r="AY13489" s="7"/>
      <c r="AZ13489" s="7"/>
      <c r="BA13489" s="7"/>
      <c r="BB13489" s="7"/>
      <c r="BC13489" s="7"/>
      <c r="BD13489" s="7"/>
      <c r="BG13489" s="7"/>
      <c r="BH13489" s="7"/>
      <c r="BI13489" s="7"/>
      <c r="BJ13489" s="7"/>
      <c r="BK13489" s="7"/>
      <c r="BL13489" s="7"/>
      <c r="BM13489" s="7"/>
      <c r="BP13489" s="7"/>
      <c r="BQ13489" s="7"/>
      <c r="BR13489" s="7"/>
      <c r="BS13489" s="7"/>
      <c r="BT13489" s="7"/>
      <c r="BU13489" s="7"/>
      <c r="BV13489" s="7"/>
      <c r="BW13489" s="7"/>
    </row>
    <row r="13490" spans="43:75" x14ac:dyDescent="0.2">
      <c r="AQ13490" s="7"/>
      <c r="AR13490" s="7"/>
      <c r="AS13490" s="7"/>
      <c r="AT13490" s="7"/>
      <c r="AU13490" s="7"/>
      <c r="AV13490" s="234"/>
      <c r="AX13490" s="7"/>
      <c r="AY13490" s="7"/>
      <c r="AZ13490" s="7"/>
      <c r="BA13490" s="7"/>
      <c r="BB13490" s="7"/>
      <c r="BC13490" s="7"/>
      <c r="BD13490" s="7"/>
      <c r="BG13490" s="7"/>
      <c r="BH13490" s="7"/>
      <c r="BI13490" s="7"/>
      <c r="BJ13490" s="7"/>
      <c r="BK13490" s="7"/>
      <c r="BL13490" s="7"/>
      <c r="BM13490" s="7"/>
      <c r="BP13490" s="7"/>
      <c r="BQ13490" s="7"/>
      <c r="BR13490" s="7"/>
      <c r="BS13490" s="7"/>
      <c r="BT13490" s="7"/>
      <c r="BU13490" s="7"/>
      <c r="BV13490" s="7"/>
      <c r="BW13490" s="7"/>
    </row>
    <row r="13491" spans="43:75" x14ac:dyDescent="0.2">
      <c r="AQ13491" s="7"/>
      <c r="AR13491" s="7"/>
      <c r="AS13491" s="7"/>
      <c r="AT13491" s="7"/>
      <c r="AU13491" s="7"/>
      <c r="AV13491" s="234"/>
      <c r="AX13491" s="7"/>
      <c r="AY13491" s="7"/>
      <c r="AZ13491" s="7"/>
      <c r="BA13491" s="7"/>
      <c r="BB13491" s="7"/>
      <c r="BC13491" s="7"/>
      <c r="BD13491" s="7"/>
      <c r="BG13491" s="7"/>
      <c r="BH13491" s="7"/>
      <c r="BI13491" s="7"/>
      <c r="BJ13491" s="7"/>
      <c r="BK13491" s="7"/>
      <c r="BL13491" s="7"/>
      <c r="BM13491" s="7"/>
      <c r="BP13491" s="7"/>
      <c r="BQ13491" s="7"/>
      <c r="BR13491" s="7"/>
      <c r="BS13491" s="7"/>
      <c r="BT13491" s="7"/>
      <c r="BU13491" s="7"/>
      <c r="BV13491" s="7"/>
      <c r="BW13491" s="7"/>
    </row>
    <row r="13492" spans="43:75" x14ac:dyDescent="0.2">
      <c r="AQ13492" s="7"/>
      <c r="AR13492" s="7"/>
      <c r="AS13492" s="7"/>
      <c r="AT13492" s="7"/>
      <c r="AU13492" s="7"/>
      <c r="AV13492" s="234"/>
      <c r="AX13492" s="7"/>
      <c r="AY13492" s="7"/>
      <c r="AZ13492" s="7"/>
      <c r="BA13492" s="7"/>
      <c r="BB13492" s="7"/>
      <c r="BC13492" s="7"/>
      <c r="BD13492" s="7"/>
      <c r="BG13492" s="7"/>
      <c r="BH13492" s="7"/>
      <c r="BI13492" s="7"/>
      <c r="BJ13492" s="7"/>
      <c r="BK13492" s="7"/>
      <c r="BL13492" s="7"/>
      <c r="BM13492" s="7"/>
      <c r="BP13492" s="7"/>
      <c r="BQ13492" s="7"/>
      <c r="BR13492" s="7"/>
      <c r="BS13492" s="7"/>
      <c r="BT13492" s="7"/>
      <c r="BU13492" s="7"/>
      <c r="BV13492" s="7"/>
      <c r="BW13492" s="7"/>
    </row>
    <row r="13493" spans="43:75" x14ac:dyDescent="0.2">
      <c r="AQ13493" s="7"/>
      <c r="AR13493" s="7"/>
      <c r="AS13493" s="7"/>
      <c r="AT13493" s="7"/>
      <c r="AU13493" s="7"/>
      <c r="AV13493" s="234"/>
      <c r="AX13493" s="7"/>
      <c r="AY13493" s="7"/>
      <c r="AZ13493" s="7"/>
      <c r="BA13493" s="7"/>
      <c r="BB13493" s="7"/>
      <c r="BC13493" s="7"/>
      <c r="BD13493" s="7"/>
      <c r="BG13493" s="7"/>
      <c r="BH13493" s="7"/>
      <c r="BI13493" s="7"/>
      <c r="BJ13493" s="7"/>
      <c r="BK13493" s="7"/>
      <c r="BL13493" s="7"/>
      <c r="BM13493" s="7"/>
      <c r="BP13493" s="7"/>
      <c r="BQ13493" s="7"/>
      <c r="BR13493" s="7"/>
      <c r="BS13493" s="7"/>
      <c r="BT13493" s="7"/>
      <c r="BU13493" s="7"/>
      <c r="BV13493" s="7"/>
      <c r="BW13493" s="7"/>
    </row>
    <row r="13494" spans="43:75" x14ac:dyDescent="0.2">
      <c r="AQ13494" s="7"/>
      <c r="AR13494" s="7"/>
      <c r="AS13494" s="7"/>
      <c r="AT13494" s="7"/>
      <c r="AU13494" s="7"/>
      <c r="AV13494" s="234"/>
      <c r="AX13494" s="7"/>
      <c r="AY13494" s="7"/>
      <c r="AZ13494" s="7"/>
      <c r="BA13494" s="7"/>
      <c r="BB13494" s="7"/>
      <c r="BC13494" s="7"/>
      <c r="BD13494" s="7"/>
      <c r="BG13494" s="7"/>
      <c r="BH13494" s="7"/>
      <c r="BI13494" s="7"/>
      <c r="BJ13494" s="7"/>
      <c r="BK13494" s="7"/>
      <c r="BL13494" s="7"/>
      <c r="BM13494" s="7"/>
      <c r="BP13494" s="7"/>
      <c r="BQ13494" s="7"/>
      <c r="BR13494" s="7"/>
      <c r="BS13494" s="7"/>
      <c r="BT13494" s="7"/>
      <c r="BU13494" s="7"/>
      <c r="BV13494" s="7"/>
      <c r="BW13494" s="7"/>
    </row>
    <row r="13495" spans="43:75" x14ac:dyDescent="0.2">
      <c r="AQ13495" s="7"/>
      <c r="AR13495" s="7"/>
      <c r="AS13495" s="7"/>
      <c r="AT13495" s="7"/>
      <c r="AU13495" s="7"/>
      <c r="AV13495" s="234"/>
      <c r="AX13495" s="7"/>
      <c r="AY13495" s="7"/>
      <c r="AZ13495" s="7"/>
      <c r="BA13495" s="7"/>
      <c r="BB13495" s="7"/>
      <c r="BC13495" s="7"/>
      <c r="BD13495" s="7"/>
      <c r="BG13495" s="7"/>
      <c r="BH13495" s="7"/>
      <c r="BI13495" s="7"/>
      <c r="BJ13495" s="7"/>
      <c r="BK13495" s="7"/>
      <c r="BL13495" s="7"/>
      <c r="BM13495" s="7"/>
      <c r="BP13495" s="7"/>
      <c r="BQ13495" s="7"/>
      <c r="BR13495" s="7"/>
      <c r="BS13495" s="7"/>
      <c r="BT13495" s="7"/>
      <c r="BU13495" s="7"/>
      <c r="BV13495" s="7"/>
      <c r="BW13495" s="7"/>
    </row>
    <row r="13496" spans="43:75" x14ac:dyDescent="0.2">
      <c r="AQ13496" s="7"/>
      <c r="AR13496" s="7"/>
      <c r="AS13496" s="7"/>
      <c r="AT13496" s="7"/>
      <c r="AU13496" s="7"/>
      <c r="AV13496" s="234"/>
      <c r="AX13496" s="7"/>
      <c r="AY13496" s="7"/>
      <c r="AZ13496" s="7"/>
      <c r="BA13496" s="7"/>
      <c r="BB13496" s="7"/>
      <c r="BC13496" s="7"/>
      <c r="BD13496" s="7"/>
      <c r="BG13496" s="7"/>
      <c r="BH13496" s="7"/>
      <c r="BI13496" s="7"/>
      <c r="BJ13496" s="7"/>
      <c r="BK13496" s="7"/>
      <c r="BL13496" s="7"/>
      <c r="BM13496" s="7"/>
      <c r="BP13496" s="7"/>
      <c r="BQ13496" s="7"/>
      <c r="BR13496" s="7"/>
      <c r="BS13496" s="7"/>
      <c r="BT13496" s="7"/>
      <c r="BU13496" s="7"/>
      <c r="BV13496" s="7"/>
      <c r="BW13496" s="7"/>
    </row>
    <row r="13497" spans="43:75" x14ac:dyDescent="0.2">
      <c r="AQ13497" s="7"/>
      <c r="AR13497" s="7"/>
      <c r="AS13497" s="7"/>
      <c r="AT13497" s="7"/>
      <c r="AU13497" s="7"/>
      <c r="AV13497" s="234"/>
      <c r="AX13497" s="7"/>
      <c r="AY13497" s="7"/>
      <c r="AZ13497" s="7"/>
      <c r="BA13497" s="7"/>
      <c r="BB13497" s="7"/>
      <c r="BC13497" s="7"/>
      <c r="BD13497" s="7"/>
      <c r="BG13497" s="7"/>
      <c r="BH13497" s="7"/>
      <c r="BI13497" s="7"/>
      <c r="BJ13497" s="7"/>
      <c r="BK13497" s="7"/>
      <c r="BL13497" s="7"/>
      <c r="BM13497" s="7"/>
      <c r="BP13497" s="7"/>
      <c r="BQ13497" s="7"/>
      <c r="BR13497" s="7"/>
      <c r="BS13497" s="7"/>
      <c r="BT13497" s="7"/>
      <c r="BU13497" s="7"/>
      <c r="BV13497" s="7"/>
      <c r="BW13497" s="7"/>
    </row>
    <row r="13498" spans="43:75" x14ac:dyDescent="0.2">
      <c r="AQ13498" s="7"/>
      <c r="AR13498" s="7"/>
      <c r="AS13498" s="7"/>
      <c r="AT13498" s="7"/>
      <c r="AU13498" s="7"/>
      <c r="AV13498" s="234"/>
      <c r="AX13498" s="7"/>
      <c r="AY13498" s="7"/>
      <c r="AZ13498" s="7"/>
      <c r="BA13498" s="7"/>
      <c r="BB13498" s="7"/>
      <c r="BC13498" s="7"/>
      <c r="BD13498" s="7"/>
      <c r="BG13498" s="7"/>
      <c r="BH13498" s="7"/>
      <c r="BI13498" s="7"/>
      <c r="BJ13498" s="7"/>
      <c r="BK13498" s="7"/>
      <c r="BL13498" s="7"/>
      <c r="BM13498" s="7"/>
      <c r="BP13498" s="7"/>
      <c r="BQ13498" s="7"/>
      <c r="BR13498" s="7"/>
      <c r="BS13498" s="7"/>
      <c r="BT13498" s="7"/>
      <c r="BU13498" s="7"/>
      <c r="BV13498" s="7"/>
      <c r="BW13498" s="7"/>
    </row>
    <row r="13499" spans="43:75" x14ac:dyDescent="0.2">
      <c r="AQ13499" s="7"/>
      <c r="AR13499" s="7"/>
      <c r="AS13499" s="7"/>
      <c r="AT13499" s="7"/>
      <c r="AU13499" s="7"/>
      <c r="AV13499" s="234"/>
      <c r="AX13499" s="7"/>
      <c r="AY13499" s="7"/>
      <c r="AZ13499" s="7"/>
      <c r="BA13499" s="7"/>
      <c r="BB13499" s="7"/>
      <c r="BC13499" s="7"/>
      <c r="BD13499" s="7"/>
      <c r="BG13499" s="7"/>
      <c r="BH13499" s="7"/>
      <c r="BI13499" s="7"/>
      <c r="BJ13499" s="7"/>
      <c r="BK13499" s="7"/>
      <c r="BL13499" s="7"/>
      <c r="BM13499" s="7"/>
      <c r="BP13499" s="7"/>
      <c r="BQ13499" s="7"/>
      <c r="BR13499" s="7"/>
      <c r="BS13499" s="7"/>
      <c r="BT13499" s="7"/>
      <c r="BU13499" s="7"/>
      <c r="BV13499" s="7"/>
      <c r="BW13499" s="7"/>
    </row>
    <row r="13500" spans="43:75" x14ac:dyDescent="0.2">
      <c r="AQ13500" s="7"/>
      <c r="AR13500" s="7"/>
      <c r="AS13500" s="7"/>
      <c r="AT13500" s="7"/>
      <c r="AU13500" s="7"/>
      <c r="AV13500" s="234"/>
      <c r="AX13500" s="7"/>
      <c r="AY13500" s="7"/>
      <c r="AZ13500" s="7"/>
      <c r="BA13500" s="7"/>
      <c r="BB13500" s="7"/>
      <c r="BC13500" s="7"/>
      <c r="BD13500" s="7"/>
      <c r="BG13500" s="7"/>
      <c r="BH13500" s="7"/>
      <c r="BI13500" s="7"/>
      <c r="BJ13500" s="7"/>
      <c r="BK13500" s="7"/>
      <c r="BL13500" s="7"/>
      <c r="BM13500" s="7"/>
      <c r="BP13500" s="7"/>
      <c r="BQ13500" s="7"/>
      <c r="BR13500" s="7"/>
      <c r="BS13500" s="7"/>
      <c r="BT13500" s="7"/>
      <c r="BU13500" s="7"/>
      <c r="BV13500" s="7"/>
      <c r="BW13500" s="7"/>
    </row>
    <row r="13501" spans="43:75" x14ac:dyDescent="0.2">
      <c r="AQ13501" s="7"/>
      <c r="AR13501" s="7"/>
      <c r="AS13501" s="7"/>
      <c r="AT13501" s="7"/>
      <c r="AU13501" s="7"/>
      <c r="AV13501" s="234"/>
      <c r="AX13501" s="7"/>
      <c r="AY13501" s="7"/>
      <c r="AZ13501" s="7"/>
      <c r="BA13501" s="7"/>
      <c r="BB13501" s="7"/>
      <c r="BC13501" s="7"/>
      <c r="BD13501" s="7"/>
      <c r="BG13501" s="7"/>
      <c r="BH13501" s="7"/>
      <c r="BI13501" s="7"/>
      <c r="BJ13501" s="7"/>
      <c r="BK13501" s="7"/>
      <c r="BL13501" s="7"/>
      <c r="BM13501" s="7"/>
      <c r="BP13501" s="7"/>
      <c r="BQ13501" s="7"/>
      <c r="BR13501" s="7"/>
      <c r="BS13501" s="7"/>
      <c r="BT13501" s="7"/>
      <c r="BU13501" s="7"/>
      <c r="BV13501" s="7"/>
      <c r="BW13501" s="7"/>
    </row>
    <row r="13502" spans="43:75" x14ac:dyDescent="0.2">
      <c r="AQ13502" s="7"/>
      <c r="AR13502" s="7"/>
      <c r="AS13502" s="7"/>
      <c r="AT13502" s="7"/>
      <c r="AU13502" s="7"/>
      <c r="AV13502" s="234"/>
      <c r="AX13502" s="7"/>
      <c r="AY13502" s="7"/>
      <c r="AZ13502" s="7"/>
      <c r="BA13502" s="7"/>
      <c r="BB13502" s="7"/>
      <c r="BC13502" s="7"/>
      <c r="BD13502" s="7"/>
      <c r="BG13502" s="7"/>
      <c r="BH13502" s="7"/>
      <c r="BI13502" s="7"/>
      <c r="BJ13502" s="7"/>
      <c r="BK13502" s="7"/>
      <c r="BL13502" s="7"/>
      <c r="BM13502" s="7"/>
      <c r="BP13502" s="7"/>
      <c r="BQ13502" s="7"/>
      <c r="BR13502" s="7"/>
      <c r="BS13502" s="7"/>
      <c r="BT13502" s="7"/>
      <c r="BU13502" s="7"/>
      <c r="BV13502" s="7"/>
      <c r="BW13502" s="7"/>
    </row>
    <row r="13503" spans="43:75" x14ac:dyDescent="0.2">
      <c r="AQ13503" s="7"/>
      <c r="AR13503" s="7"/>
      <c r="AS13503" s="7"/>
      <c r="AT13503" s="7"/>
      <c r="AU13503" s="7"/>
      <c r="AV13503" s="234"/>
      <c r="AX13503" s="7"/>
      <c r="AY13503" s="7"/>
      <c r="AZ13503" s="7"/>
      <c r="BA13503" s="7"/>
      <c r="BB13503" s="7"/>
      <c r="BC13503" s="7"/>
      <c r="BD13503" s="7"/>
      <c r="BG13503" s="7"/>
      <c r="BH13503" s="7"/>
      <c r="BI13503" s="7"/>
      <c r="BJ13503" s="7"/>
      <c r="BK13503" s="7"/>
      <c r="BL13503" s="7"/>
      <c r="BM13503" s="7"/>
      <c r="BP13503" s="7"/>
      <c r="BQ13503" s="7"/>
      <c r="BR13503" s="7"/>
      <c r="BS13503" s="7"/>
      <c r="BT13503" s="7"/>
      <c r="BU13503" s="7"/>
      <c r="BV13503" s="7"/>
      <c r="BW13503" s="7"/>
    </row>
    <row r="13504" spans="43:75" x14ac:dyDescent="0.2">
      <c r="AQ13504" s="7"/>
      <c r="AR13504" s="7"/>
      <c r="AS13504" s="7"/>
      <c r="AT13504" s="7"/>
      <c r="AU13504" s="7"/>
      <c r="AV13504" s="234"/>
      <c r="AX13504" s="7"/>
      <c r="AY13504" s="7"/>
      <c r="AZ13504" s="7"/>
      <c r="BA13504" s="7"/>
      <c r="BB13504" s="7"/>
      <c r="BC13504" s="7"/>
      <c r="BD13504" s="7"/>
      <c r="BG13504" s="7"/>
      <c r="BH13504" s="7"/>
      <c r="BI13504" s="7"/>
      <c r="BJ13504" s="7"/>
      <c r="BK13504" s="7"/>
      <c r="BL13504" s="7"/>
      <c r="BM13504" s="7"/>
      <c r="BP13504" s="7"/>
      <c r="BQ13504" s="7"/>
      <c r="BR13504" s="7"/>
      <c r="BS13504" s="7"/>
      <c r="BT13504" s="7"/>
      <c r="BU13504" s="7"/>
      <c r="BV13504" s="7"/>
      <c r="BW13504" s="7"/>
    </row>
    <row r="13505" spans="43:75" x14ac:dyDescent="0.2">
      <c r="AQ13505" s="7"/>
      <c r="AR13505" s="7"/>
      <c r="AS13505" s="7"/>
      <c r="AT13505" s="7"/>
      <c r="AU13505" s="7"/>
      <c r="AV13505" s="234"/>
      <c r="AX13505" s="7"/>
      <c r="AY13505" s="7"/>
      <c r="AZ13505" s="7"/>
      <c r="BA13505" s="7"/>
      <c r="BB13505" s="7"/>
      <c r="BC13505" s="7"/>
      <c r="BD13505" s="7"/>
      <c r="BG13505" s="7"/>
      <c r="BH13505" s="7"/>
      <c r="BI13505" s="7"/>
      <c r="BJ13505" s="7"/>
      <c r="BK13505" s="7"/>
      <c r="BL13505" s="7"/>
      <c r="BM13505" s="7"/>
      <c r="BP13505" s="7"/>
      <c r="BQ13505" s="7"/>
      <c r="BR13505" s="7"/>
      <c r="BS13505" s="7"/>
      <c r="BT13505" s="7"/>
      <c r="BU13505" s="7"/>
      <c r="BV13505" s="7"/>
      <c r="BW13505" s="7"/>
    </row>
    <row r="13506" spans="43:75" x14ac:dyDescent="0.2">
      <c r="AQ13506" s="7"/>
      <c r="AR13506" s="7"/>
      <c r="AS13506" s="7"/>
      <c r="AT13506" s="7"/>
      <c r="AU13506" s="7"/>
      <c r="AV13506" s="234"/>
      <c r="AX13506" s="7"/>
      <c r="AY13506" s="7"/>
      <c r="AZ13506" s="7"/>
      <c r="BA13506" s="7"/>
      <c r="BB13506" s="7"/>
      <c r="BC13506" s="7"/>
      <c r="BD13506" s="7"/>
      <c r="BG13506" s="7"/>
      <c r="BH13506" s="7"/>
      <c r="BI13506" s="7"/>
      <c r="BJ13506" s="7"/>
      <c r="BK13506" s="7"/>
      <c r="BL13506" s="7"/>
      <c r="BM13506" s="7"/>
      <c r="BP13506" s="7"/>
      <c r="BQ13506" s="7"/>
      <c r="BR13506" s="7"/>
      <c r="BS13506" s="7"/>
      <c r="BT13506" s="7"/>
      <c r="BU13506" s="7"/>
      <c r="BV13506" s="7"/>
      <c r="BW13506" s="7"/>
    </row>
    <row r="13507" spans="43:75" x14ac:dyDescent="0.2">
      <c r="AQ13507" s="7"/>
      <c r="AR13507" s="7"/>
      <c r="AS13507" s="7"/>
      <c r="AT13507" s="7"/>
      <c r="AU13507" s="7"/>
      <c r="AV13507" s="234"/>
      <c r="AX13507" s="7"/>
      <c r="AY13507" s="7"/>
      <c r="AZ13507" s="7"/>
      <c r="BA13507" s="7"/>
      <c r="BB13507" s="7"/>
      <c r="BC13507" s="7"/>
      <c r="BD13507" s="7"/>
      <c r="BG13507" s="7"/>
      <c r="BH13507" s="7"/>
      <c r="BI13507" s="7"/>
      <c r="BJ13507" s="7"/>
      <c r="BK13507" s="7"/>
      <c r="BL13507" s="7"/>
      <c r="BM13507" s="7"/>
      <c r="BP13507" s="7"/>
      <c r="BQ13507" s="7"/>
      <c r="BR13507" s="7"/>
      <c r="BS13507" s="7"/>
      <c r="BT13507" s="7"/>
      <c r="BU13507" s="7"/>
      <c r="BV13507" s="7"/>
      <c r="BW13507" s="7"/>
    </row>
    <row r="13508" spans="43:75" x14ac:dyDescent="0.2">
      <c r="AQ13508" s="7"/>
      <c r="AR13508" s="7"/>
      <c r="AS13508" s="7"/>
      <c r="AT13508" s="7"/>
      <c r="AU13508" s="7"/>
      <c r="AV13508" s="234"/>
      <c r="AX13508" s="7"/>
      <c r="AY13508" s="7"/>
      <c r="AZ13508" s="7"/>
      <c r="BA13508" s="7"/>
      <c r="BB13508" s="7"/>
      <c r="BC13508" s="7"/>
      <c r="BD13508" s="7"/>
      <c r="BG13508" s="7"/>
      <c r="BH13508" s="7"/>
      <c r="BI13508" s="7"/>
      <c r="BJ13508" s="7"/>
      <c r="BK13508" s="7"/>
      <c r="BL13508" s="7"/>
      <c r="BM13508" s="7"/>
      <c r="BP13508" s="7"/>
      <c r="BQ13508" s="7"/>
      <c r="BR13508" s="7"/>
      <c r="BS13508" s="7"/>
      <c r="BT13508" s="7"/>
      <c r="BU13508" s="7"/>
      <c r="BV13508" s="7"/>
      <c r="BW13508" s="7"/>
    </row>
    <row r="13509" spans="43:75" x14ac:dyDescent="0.2">
      <c r="AQ13509" s="7"/>
      <c r="AR13509" s="7"/>
      <c r="AS13509" s="7"/>
      <c r="AT13509" s="7"/>
      <c r="AU13509" s="7"/>
      <c r="AV13509" s="234"/>
      <c r="AX13509" s="7"/>
      <c r="AY13509" s="7"/>
      <c r="AZ13509" s="7"/>
      <c r="BA13509" s="7"/>
      <c r="BB13509" s="7"/>
      <c r="BC13509" s="7"/>
      <c r="BD13509" s="7"/>
      <c r="BG13509" s="7"/>
      <c r="BH13509" s="7"/>
      <c r="BI13509" s="7"/>
      <c r="BJ13509" s="7"/>
      <c r="BK13509" s="7"/>
      <c r="BL13509" s="7"/>
      <c r="BM13509" s="7"/>
      <c r="BP13509" s="7"/>
      <c r="BQ13509" s="7"/>
      <c r="BR13509" s="7"/>
      <c r="BS13509" s="7"/>
      <c r="BT13509" s="7"/>
      <c r="BU13509" s="7"/>
      <c r="BV13509" s="7"/>
      <c r="BW13509" s="7"/>
    </row>
    <row r="13510" spans="43:75" x14ac:dyDescent="0.2">
      <c r="AQ13510" s="7"/>
      <c r="AR13510" s="7"/>
      <c r="AS13510" s="7"/>
      <c r="AT13510" s="7"/>
      <c r="AU13510" s="7"/>
      <c r="AV13510" s="234"/>
      <c r="AX13510" s="7"/>
      <c r="AY13510" s="7"/>
      <c r="AZ13510" s="7"/>
      <c r="BA13510" s="7"/>
      <c r="BB13510" s="7"/>
      <c r="BC13510" s="7"/>
      <c r="BD13510" s="7"/>
      <c r="BG13510" s="7"/>
      <c r="BH13510" s="7"/>
      <c r="BI13510" s="7"/>
      <c r="BJ13510" s="7"/>
      <c r="BK13510" s="7"/>
      <c r="BL13510" s="7"/>
      <c r="BM13510" s="7"/>
      <c r="BP13510" s="7"/>
      <c r="BQ13510" s="7"/>
      <c r="BR13510" s="7"/>
      <c r="BS13510" s="7"/>
      <c r="BT13510" s="7"/>
      <c r="BU13510" s="7"/>
      <c r="BV13510" s="7"/>
      <c r="BW13510" s="7"/>
    </row>
    <row r="13511" spans="43:75" x14ac:dyDescent="0.2">
      <c r="AQ13511" s="7"/>
      <c r="AR13511" s="7"/>
      <c r="AS13511" s="7"/>
      <c r="AT13511" s="7"/>
      <c r="AU13511" s="7"/>
      <c r="AV13511" s="234"/>
      <c r="AX13511" s="7"/>
      <c r="AY13511" s="7"/>
      <c r="AZ13511" s="7"/>
      <c r="BA13511" s="7"/>
      <c r="BB13511" s="7"/>
      <c r="BC13511" s="7"/>
      <c r="BD13511" s="7"/>
      <c r="BG13511" s="7"/>
      <c r="BH13511" s="7"/>
      <c r="BI13511" s="7"/>
      <c r="BJ13511" s="7"/>
      <c r="BK13511" s="7"/>
      <c r="BL13511" s="7"/>
      <c r="BM13511" s="7"/>
      <c r="BP13511" s="7"/>
      <c r="BQ13511" s="7"/>
      <c r="BR13511" s="7"/>
      <c r="BS13511" s="7"/>
      <c r="BT13511" s="7"/>
      <c r="BU13511" s="7"/>
      <c r="BV13511" s="7"/>
      <c r="BW13511" s="7"/>
    </row>
    <row r="13512" spans="43:75" x14ac:dyDescent="0.2">
      <c r="AQ13512" s="7"/>
      <c r="AR13512" s="7"/>
      <c r="AS13512" s="7"/>
      <c r="AT13512" s="7"/>
      <c r="AU13512" s="7"/>
      <c r="AV13512" s="234"/>
      <c r="AX13512" s="7"/>
      <c r="AY13512" s="7"/>
      <c r="AZ13512" s="7"/>
      <c r="BA13512" s="7"/>
      <c r="BB13512" s="7"/>
      <c r="BC13512" s="7"/>
      <c r="BD13512" s="7"/>
      <c r="BG13512" s="7"/>
      <c r="BH13512" s="7"/>
      <c r="BI13512" s="7"/>
      <c r="BJ13512" s="7"/>
      <c r="BK13512" s="7"/>
      <c r="BL13512" s="7"/>
      <c r="BM13512" s="7"/>
      <c r="BP13512" s="7"/>
      <c r="BQ13512" s="7"/>
      <c r="BR13512" s="7"/>
      <c r="BS13512" s="7"/>
      <c r="BT13512" s="7"/>
      <c r="BU13512" s="7"/>
      <c r="BV13512" s="7"/>
      <c r="BW13512" s="7"/>
    </row>
    <row r="13513" spans="43:75" x14ac:dyDescent="0.2">
      <c r="AQ13513" s="7"/>
      <c r="AR13513" s="7"/>
      <c r="AS13513" s="7"/>
      <c r="AT13513" s="7"/>
      <c r="AU13513" s="7"/>
      <c r="AV13513" s="234"/>
      <c r="AX13513" s="7"/>
      <c r="AY13513" s="7"/>
      <c r="AZ13513" s="7"/>
      <c r="BA13513" s="7"/>
      <c r="BB13513" s="7"/>
      <c r="BC13513" s="7"/>
      <c r="BD13513" s="7"/>
      <c r="BG13513" s="7"/>
      <c r="BH13513" s="7"/>
      <c r="BI13513" s="7"/>
      <c r="BJ13513" s="7"/>
      <c r="BK13513" s="7"/>
      <c r="BL13513" s="7"/>
      <c r="BM13513" s="7"/>
      <c r="BP13513" s="7"/>
      <c r="BQ13513" s="7"/>
      <c r="BR13513" s="7"/>
      <c r="BS13513" s="7"/>
      <c r="BT13513" s="7"/>
      <c r="BU13513" s="7"/>
      <c r="BV13513" s="7"/>
      <c r="BW13513" s="7"/>
    </row>
    <row r="13514" spans="43:75" x14ac:dyDescent="0.2">
      <c r="AQ13514" s="7"/>
      <c r="AR13514" s="7"/>
      <c r="AS13514" s="7"/>
      <c r="AT13514" s="7"/>
      <c r="AU13514" s="7"/>
      <c r="AV13514" s="234"/>
      <c r="AX13514" s="7"/>
      <c r="AY13514" s="7"/>
      <c r="AZ13514" s="7"/>
      <c r="BA13514" s="7"/>
      <c r="BB13514" s="7"/>
      <c r="BC13514" s="7"/>
      <c r="BD13514" s="7"/>
      <c r="BG13514" s="7"/>
      <c r="BH13514" s="7"/>
      <c r="BI13514" s="7"/>
      <c r="BJ13514" s="7"/>
      <c r="BK13514" s="7"/>
      <c r="BL13514" s="7"/>
      <c r="BM13514" s="7"/>
      <c r="BP13514" s="7"/>
      <c r="BQ13514" s="7"/>
      <c r="BR13514" s="7"/>
      <c r="BS13514" s="7"/>
      <c r="BT13514" s="7"/>
      <c r="BU13514" s="7"/>
      <c r="BV13514" s="7"/>
      <c r="BW13514" s="7"/>
    </row>
    <row r="13515" spans="43:75" x14ac:dyDescent="0.2">
      <c r="AQ13515" s="7"/>
      <c r="AR13515" s="7"/>
      <c r="AS13515" s="7"/>
      <c r="AT13515" s="7"/>
      <c r="AU13515" s="7"/>
      <c r="AV13515" s="234"/>
      <c r="AX13515" s="7"/>
      <c r="AY13515" s="7"/>
      <c r="AZ13515" s="7"/>
      <c r="BA13515" s="7"/>
      <c r="BB13515" s="7"/>
      <c r="BC13515" s="7"/>
      <c r="BD13515" s="7"/>
      <c r="BG13515" s="7"/>
      <c r="BH13515" s="7"/>
      <c r="BI13515" s="7"/>
      <c r="BJ13515" s="7"/>
      <c r="BK13515" s="7"/>
      <c r="BL13515" s="7"/>
      <c r="BM13515" s="7"/>
      <c r="BP13515" s="7"/>
      <c r="BQ13515" s="7"/>
      <c r="BR13515" s="7"/>
      <c r="BS13515" s="7"/>
      <c r="BT13515" s="7"/>
      <c r="BU13515" s="7"/>
      <c r="BV13515" s="7"/>
      <c r="BW13515" s="7"/>
    </row>
    <row r="13516" spans="43:75" x14ac:dyDescent="0.2">
      <c r="AQ13516" s="7"/>
      <c r="AR13516" s="7"/>
      <c r="AS13516" s="7"/>
      <c r="AT13516" s="7"/>
      <c r="AU13516" s="7"/>
      <c r="AV13516" s="234"/>
      <c r="AX13516" s="7"/>
      <c r="AY13516" s="7"/>
      <c r="AZ13516" s="7"/>
      <c r="BA13516" s="7"/>
      <c r="BB13516" s="7"/>
      <c r="BC13516" s="7"/>
      <c r="BD13516" s="7"/>
      <c r="BG13516" s="7"/>
      <c r="BH13516" s="7"/>
      <c r="BI13516" s="7"/>
      <c r="BJ13516" s="7"/>
      <c r="BK13516" s="7"/>
      <c r="BL13516" s="7"/>
      <c r="BM13516" s="7"/>
      <c r="BP13516" s="7"/>
      <c r="BQ13516" s="7"/>
      <c r="BR13516" s="7"/>
      <c r="BS13516" s="7"/>
      <c r="BT13516" s="7"/>
      <c r="BU13516" s="7"/>
      <c r="BV13516" s="7"/>
      <c r="BW13516" s="7"/>
    </row>
    <row r="13517" spans="43:75" x14ac:dyDescent="0.2">
      <c r="AQ13517" s="7"/>
      <c r="AR13517" s="7"/>
      <c r="AS13517" s="7"/>
      <c r="AT13517" s="7"/>
      <c r="AU13517" s="7"/>
      <c r="AV13517" s="234"/>
      <c r="AX13517" s="7"/>
      <c r="AY13517" s="7"/>
      <c r="AZ13517" s="7"/>
      <c r="BA13517" s="7"/>
      <c r="BB13517" s="7"/>
      <c r="BC13517" s="7"/>
      <c r="BD13517" s="7"/>
      <c r="BG13517" s="7"/>
      <c r="BH13517" s="7"/>
      <c r="BI13517" s="7"/>
      <c r="BJ13517" s="7"/>
      <c r="BK13517" s="7"/>
      <c r="BL13517" s="7"/>
      <c r="BM13517" s="7"/>
      <c r="BP13517" s="7"/>
      <c r="BQ13517" s="7"/>
      <c r="BR13517" s="7"/>
      <c r="BS13517" s="7"/>
      <c r="BT13517" s="7"/>
      <c r="BU13517" s="7"/>
      <c r="BV13517" s="7"/>
      <c r="BW13517" s="7"/>
    </row>
    <row r="13518" spans="43:75" x14ac:dyDescent="0.2">
      <c r="AQ13518" s="7"/>
      <c r="AR13518" s="7"/>
      <c r="AS13518" s="7"/>
      <c r="AT13518" s="7"/>
      <c r="AU13518" s="7"/>
      <c r="AV13518" s="234"/>
      <c r="AX13518" s="7"/>
      <c r="AY13518" s="7"/>
      <c r="AZ13518" s="7"/>
      <c r="BA13518" s="7"/>
      <c r="BB13518" s="7"/>
      <c r="BC13518" s="7"/>
      <c r="BD13518" s="7"/>
      <c r="BG13518" s="7"/>
      <c r="BH13518" s="7"/>
      <c r="BI13518" s="7"/>
      <c r="BJ13518" s="7"/>
      <c r="BK13518" s="7"/>
      <c r="BL13518" s="7"/>
      <c r="BM13518" s="7"/>
      <c r="BP13518" s="7"/>
      <c r="BQ13518" s="7"/>
      <c r="BR13518" s="7"/>
      <c r="BS13518" s="7"/>
      <c r="BT13518" s="7"/>
      <c r="BU13518" s="7"/>
      <c r="BV13518" s="7"/>
      <c r="BW13518" s="7"/>
    </row>
    <row r="13519" spans="43:75" x14ac:dyDescent="0.2">
      <c r="AQ13519" s="7"/>
      <c r="AR13519" s="7"/>
      <c r="AS13519" s="7"/>
      <c r="AT13519" s="7"/>
      <c r="AU13519" s="7"/>
      <c r="AV13519" s="234"/>
      <c r="AX13519" s="7"/>
      <c r="AY13519" s="7"/>
      <c r="AZ13519" s="7"/>
      <c r="BA13519" s="7"/>
      <c r="BB13519" s="7"/>
      <c r="BC13519" s="7"/>
      <c r="BD13519" s="7"/>
      <c r="BG13519" s="7"/>
      <c r="BH13519" s="7"/>
      <c r="BI13519" s="7"/>
      <c r="BJ13519" s="7"/>
      <c r="BK13519" s="7"/>
      <c r="BL13519" s="7"/>
      <c r="BM13519" s="7"/>
      <c r="BP13519" s="7"/>
      <c r="BQ13519" s="7"/>
      <c r="BR13519" s="7"/>
      <c r="BS13519" s="7"/>
      <c r="BT13519" s="7"/>
      <c r="BU13519" s="7"/>
      <c r="BV13519" s="7"/>
      <c r="BW13519" s="7"/>
    </row>
    <row r="13520" spans="43:75" x14ac:dyDescent="0.2">
      <c r="AQ13520" s="7"/>
      <c r="AR13520" s="7"/>
      <c r="AS13520" s="7"/>
      <c r="AT13520" s="7"/>
      <c r="AU13520" s="7"/>
      <c r="AV13520" s="234"/>
      <c r="AX13520" s="7"/>
      <c r="AY13520" s="7"/>
      <c r="AZ13520" s="7"/>
      <c r="BA13520" s="7"/>
      <c r="BB13520" s="7"/>
      <c r="BC13520" s="7"/>
      <c r="BD13520" s="7"/>
      <c r="BG13520" s="7"/>
      <c r="BH13520" s="7"/>
      <c r="BI13520" s="7"/>
      <c r="BJ13520" s="7"/>
      <c r="BK13520" s="7"/>
      <c r="BL13520" s="7"/>
      <c r="BM13520" s="7"/>
      <c r="BP13520" s="7"/>
      <c r="BQ13520" s="7"/>
      <c r="BR13520" s="7"/>
      <c r="BS13520" s="7"/>
      <c r="BT13520" s="7"/>
      <c r="BU13520" s="7"/>
      <c r="BV13520" s="7"/>
      <c r="BW13520" s="7"/>
    </row>
    <row r="13521" spans="43:75" x14ac:dyDescent="0.2">
      <c r="AQ13521" s="7"/>
      <c r="AR13521" s="7"/>
      <c r="AS13521" s="7"/>
      <c r="AT13521" s="7"/>
      <c r="AU13521" s="7"/>
      <c r="AV13521" s="234"/>
      <c r="AX13521" s="7"/>
      <c r="AY13521" s="7"/>
      <c r="AZ13521" s="7"/>
      <c r="BA13521" s="7"/>
      <c r="BB13521" s="7"/>
      <c r="BC13521" s="7"/>
      <c r="BD13521" s="7"/>
      <c r="BG13521" s="7"/>
      <c r="BH13521" s="7"/>
      <c r="BI13521" s="7"/>
      <c r="BJ13521" s="7"/>
      <c r="BK13521" s="7"/>
      <c r="BL13521" s="7"/>
      <c r="BM13521" s="7"/>
      <c r="BP13521" s="7"/>
      <c r="BQ13521" s="7"/>
      <c r="BR13521" s="7"/>
      <c r="BS13521" s="7"/>
      <c r="BT13521" s="7"/>
      <c r="BU13521" s="7"/>
      <c r="BV13521" s="7"/>
      <c r="BW13521" s="7"/>
    </row>
    <row r="13522" spans="43:75" x14ac:dyDescent="0.2">
      <c r="AQ13522" s="7"/>
      <c r="AR13522" s="7"/>
      <c r="AS13522" s="7"/>
      <c r="AT13522" s="7"/>
      <c r="AU13522" s="7"/>
      <c r="AV13522" s="234"/>
      <c r="AX13522" s="7"/>
      <c r="AY13522" s="7"/>
      <c r="AZ13522" s="7"/>
      <c r="BA13522" s="7"/>
      <c r="BB13522" s="7"/>
      <c r="BC13522" s="7"/>
      <c r="BD13522" s="7"/>
      <c r="BG13522" s="7"/>
      <c r="BH13522" s="7"/>
      <c r="BI13522" s="7"/>
      <c r="BJ13522" s="7"/>
      <c r="BK13522" s="7"/>
      <c r="BL13522" s="7"/>
      <c r="BM13522" s="7"/>
      <c r="BP13522" s="7"/>
      <c r="BQ13522" s="7"/>
      <c r="BR13522" s="7"/>
      <c r="BS13522" s="7"/>
      <c r="BT13522" s="7"/>
      <c r="BU13522" s="7"/>
      <c r="BV13522" s="7"/>
      <c r="BW13522" s="7"/>
    </row>
    <row r="13523" spans="43:75" x14ac:dyDescent="0.2">
      <c r="AQ13523" s="7"/>
      <c r="AR13523" s="7"/>
      <c r="AS13523" s="7"/>
      <c r="AT13523" s="7"/>
      <c r="AU13523" s="7"/>
      <c r="AV13523" s="234"/>
      <c r="AX13523" s="7"/>
      <c r="AY13523" s="7"/>
      <c r="AZ13523" s="7"/>
      <c r="BA13523" s="7"/>
      <c r="BB13523" s="7"/>
      <c r="BC13523" s="7"/>
      <c r="BD13523" s="7"/>
      <c r="BG13523" s="7"/>
      <c r="BH13523" s="7"/>
      <c r="BI13523" s="7"/>
      <c r="BJ13523" s="7"/>
      <c r="BK13523" s="7"/>
      <c r="BL13523" s="7"/>
      <c r="BM13523" s="7"/>
      <c r="BP13523" s="7"/>
      <c r="BQ13523" s="7"/>
      <c r="BR13523" s="7"/>
      <c r="BS13523" s="7"/>
      <c r="BT13523" s="7"/>
      <c r="BU13523" s="7"/>
      <c r="BV13523" s="7"/>
      <c r="BW13523" s="7"/>
    </row>
    <row r="13524" spans="43:75" x14ac:dyDescent="0.2">
      <c r="AQ13524" s="7"/>
      <c r="AR13524" s="7"/>
      <c r="AS13524" s="7"/>
      <c r="AT13524" s="7"/>
      <c r="AU13524" s="7"/>
      <c r="AV13524" s="234"/>
      <c r="AX13524" s="7"/>
      <c r="AY13524" s="7"/>
      <c r="AZ13524" s="7"/>
      <c r="BA13524" s="7"/>
      <c r="BB13524" s="7"/>
      <c r="BC13524" s="7"/>
      <c r="BD13524" s="7"/>
      <c r="BG13524" s="7"/>
      <c r="BH13524" s="7"/>
      <c r="BI13524" s="7"/>
      <c r="BJ13524" s="7"/>
      <c r="BK13524" s="7"/>
      <c r="BL13524" s="7"/>
      <c r="BM13524" s="7"/>
      <c r="BP13524" s="7"/>
      <c r="BQ13524" s="7"/>
      <c r="BR13524" s="7"/>
      <c r="BS13524" s="7"/>
      <c r="BT13524" s="7"/>
      <c r="BU13524" s="7"/>
      <c r="BV13524" s="7"/>
      <c r="BW13524" s="7"/>
    </row>
    <row r="13525" spans="43:75" x14ac:dyDescent="0.2">
      <c r="AQ13525" s="7"/>
      <c r="AR13525" s="7"/>
      <c r="AS13525" s="7"/>
      <c r="AT13525" s="7"/>
      <c r="AU13525" s="7"/>
      <c r="AV13525" s="234"/>
      <c r="AX13525" s="7"/>
      <c r="AY13525" s="7"/>
      <c r="AZ13525" s="7"/>
      <c r="BA13525" s="7"/>
      <c r="BB13525" s="7"/>
      <c r="BC13525" s="7"/>
      <c r="BD13525" s="7"/>
      <c r="BG13525" s="7"/>
      <c r="BH13525" s="7"/>
      <c r="BI13525" s="7"/>
      <c r="BJ13525" s="7"/>
      <c r="BK13525" s="7"/>
      <c r="BL13525" s="7"/>
      <c r="BM13525" s="7"/>
      <c r="BP13525" s="7"/>
      <c r="BQ13525" s="7"/>
      <c r="BR13525" s="7"/>
      <c r="BS13525" s="7"/>
      <c r="BT13525" s="7"/>
      <c r="BU13525" s="7"/>
      <c r="BV13525" s="7"/>
      <c r="BW13525" s="7"/>
    </row>
    <row r="13526" spans="43:75" x14ac:dyDescent="0.2">
      <c r="AQ13526" s="7"/>
      <c r="AR13526" s="7"/>
      <c r="AS13526" s="7"/>
      <c r="AT13526" s="7"/>
      <c r="AU13526" s="7"/>
      <c r="AV13526" s="234"/>
      <c r="AX13526" s="7"/>
      <c r="AY13526" s="7"/>
      <c r="AZ13526" s="7"/>
      <c r="BA13526" s="7"/>
      <c r="BB13526" s="7"/>
      <c r="BC13526" s="7"/>
      <c r="BD13526" s="7"/>
      <c r="BG13526" s="7"/>
      <c r="BH13526" s="7"/>
      <c r="BI13526" s="7"/>
      <c r="BJ13526" s="7"/>
      <c r="BK13526" s="7"/>
      <c r="BL13526" s="7"/>
      <c r="BM13526" s="7"/>
      <c r="BP13526" s="7"/>
      <c r="BQ13526" s="7"/>
      <c r="BR13526" s="7"/>
      <c r="BS13526" s="7"/>
      <c r="BT13526" s="7"/>
      <c r="BU13526" s="7"/>
      <c r="BV13526" s="7"/>
      <c r="BW13526" s="7"/>
    </row>
    <row r="13527" spans="43:75" x14ac:dyDescent="0.2">
      <c r="AQ13527" s="7"/>
      <c r="AR13527" s="7"/>
      <c r="AS13527" s="7"/>
      <c r="AT13527" s="7"/>
      <c r="AU13527" s="7"/>
      <c r="AV13527" s="234"/>
      <c r="AX13527" s="7"/>
      <c r="AY13527" s="7"/>
      <c r="AZ13527" s="7"/>
      <c r="BA13527" s="7"/>
      <c r="BB13527" s="7"/>
      <c r="BC13527" s="7"/>
      <c r="BD13527" s="7"/>
      <c r="BG13527" s="7"/>
      <c r="BH13527" s="7"/>
      <c r="BI13527" s="7"/>
      <c r="BJ13527" s="7"/>
      <c r="BK13527" s="7"/>
      <c r="BL13527" s="7"/>
      <c r="BM13527" s="7"/>
      <c r="BP13527" s="7"/>
      <c r="BQ13527" s="7"/>
      <c r="BR13527" s="7"/>
      <c r="BS13527" s="7"/>
      <c r="BT13527" s="7"/>
      <c r="BU13527" s="7"/>
      <c r="BV13527" s="7"/>
      <c r="BW13527" s="7"/>
    </row>
    <row r="13528" spans="43:75" x14ac:dyDescent="0.2">
      <c r="AQ13528" s="7"/>
      <c r="AR13528" s="7"/>
      <c r="AS13528" s="7"/>
      <c r="AT13528" s="7"/>
      <c r="AU13528" s="7"/>
      <c r="AV13528" s="234"/>
      <c r="AX13528" s="7"/>
      <c r="AY13528" s="7"/>
      <c r="AZ13528" s="7"/>
      <c r="BA13528" s="7"/>
      <c r="BB13528" s="7"/>
      <c r="BC13528" s="7"/>
      <c r="BD13528" s="7"/>
      <c r="BG13528" s="7"/>
      <c r="BH13528" s="7"/>
      <c r="BI13528" s="7"/>
      <c r="BJ13528" s="7"/>
      <c r="BK13528" s="7"/>
      <c r="BL13528" s="7"/>
      <c r="BM13528" s="7"/>
      <c r="BP13528" s="7"/>
      <c r="BQ13528" s="7"/>
      <c r="BR13528" s="7"/>
      <c r="BS13528" s="7"/>
      <c r="BT13528" s="7"/>
      <c r="BU13528" s="7"/>
      <c r="BV13528" s="7"/>
      <c r="BW13528" s="7"/>
    </row>
    <row r="13529" spans="43:75" x14ac:dyDescent="0.2">
      <c r="AQ13529" s="7"/>
      <c r="AR13529" s="7"/>
      <c r="AS13529" s="7"/>
      <c r="AT13529" s="7"/>
      <c r="AU13529" s="7"/>
      <c r="AV13529" s="234"/>
      <c r="AX13529" s="7"/>
      <c r="AY13529" s="7"/>
      <c r="AZ13529" s="7"/>
      <c r="BA13529" s="7"/>
      <c r="BB13529" s="7"/>
      <c r="BC13529" s="7"/>
      <c r="BD13529" s="7"/>
      <c r="BG13529" s="7"/>
      <c r="BH13529" s="7"/>
      <c r="BI13529" s="7"/>
      <c r="BJ13529" s="7"/>
      <c r="BK13529" s="7"/>
      <c r="BL13529" s="7"/>
      <c r="BM13529" s="7"/>
      <c r="BP13529" s="7"/>
      <c r="BQ13529" s="7"/>
      <c r="BR13529" s="7"/>
      <c r="BS13529" s="7"/>
      <c r="BT13529" s="7"/>
      <c r="BU13529" s="7"/>
      <c r="BV13529" s="7"/>
      <c r="BW13529" s="7"/>
    </row>
    <row r="13530" spans="43:75" x14ac:dyDescent="0.2">
      <c r="AQ13530" s="7"/>
      <c r="AR13530" s="7"/>
      <c r="AS13530" s="7"/>
      <c r="AT13530" s="7"/>
      <c r="AU13530" s="7"/>
      <c r="AV13530" s="234"/>
      <c r="AX13530" s="7"/>
      <c r="AY13530" s="7"/>
      <c r="AZ13530" s="7"/>
      <c r="BA13530" s="7"/>
      <c r="BB13530" s="7"/>
      <c r="BC13530" s="7"/>
      <c r="BD13530" s="7"/>
      <c r="BG13530" s="7"/>
      <c r="BH13530" s="7"/>
      <c r="BI13530" s="7"/>
      <c r="BJ13530" s="7"/>
      <c r="BK13530" s="7"/>
      <c r="BL13530" s="7"/>
      <c r="BM13530" s="7"/>
      <c r="BP13530" s="7"/>
      <c r="BQ13530" s="7"/>
      <c r="BR13530" s="7"/>
      <c r="BS13530" s="7"/>
      <c r="BT13530" s="7"/>
      <c r="BU13530" s="7"/>
      <c r="BV13530" s="7"/>
      <c r="BW13530" s="7"/>
    </row>
    <row r="13531" spans="43:75" x14ac:dyDescent="0.2">
      <c r="AQ13531" s="7"/>
      <c r="AR13531" s="7"/>
      <c r="AS13531" s="7"/>
      <c r="AT13531" s="7"/>
      <c r="AU13531" s="7"/>
      <c r="AV13531" s="234"/>
      <c r="AX13531" s="7"/>
      <c r="AY13531" s="7"/>
      <c r="AZ13531" s="7"/>
      <c r="BA13531" s="7"/>
      <c r="BB13531" s="7"/>
      <c r="BC13531" s="7"/>
      <c r="BD13531" s="7"/>
      <c r="BG13531" s="7"/>
      <c r="BH13531" s="7"/>
      <c r="BI13531" s="7"/>
      <c r="BJ13531" s="7"/>
      <c r="BK13531" s="7"/>
      <c r="BL13531" s="7"/>
      <c r="BM13531" s="7"/>
      <c r="BP13531" s="7"/>
      <c r="BQ13531" s="7"/>
      <c r="BR13531" s="7"/>
      <c r="BS13531" s="7"/>
      <c r="BT13531" s="7"/>
      <c r="BU13531" s="7"/>
      <c r="BV13531" s="7"/>
      <c r="BW13531" s="7"/>
    </row>
    <row r="13532" spans="43:75" x14ac:dyDescent="0.2">
      <c r="AQ13532" s="7"/>
      <c r="AR13532" s="7"/>
      <c r="AS13532" s="7"/>
      <c r="AT13532" s="7"/>
      <c r="AU13532" s="7"/>
      <c r="AV13532" s="234"/>
      <c r="AX13532" s="7"/>
      <c r="AY13532" s="7"/>
      <c r="AZ13532" s="7"/>
      <c r="BA13532" s="7"/>
      <c r="BB13532" s="7"/>
      <c r="BC13532" s="7"/>
      <c r="BD13532" s="7"/>
      <c r="BG13532" s="7"/>
      <c r="BH13532" s="7"/>
      <c r="BI13532" s="7"/>
      <c r="BJ13532" s="7"/>
      <c r="BK13532" s="7"/>
      <c r="BL13532" s="7"/>
      <c r="BM13532" s="7"/>
      <c r="BP13532" s="7"/>
      <c r="BQ13532" s="7"/>
      <c r="BR13532" s="7"/>
      <c r="BS13532" s="7"/>
      <c r="BT13532" s="7"/>
      <c r="BU13532" s="7"/>
      <c r="BV13532" s="7"/>
      <c r="BW13532" s="7"/>
    </row>
    <row r="13533" spans="43:75" x14ac:dyDescent="0.2">
      <c r="AQ13533" s="7"/>
      <c r="AR13533" s="7"/>
      <c r="AS13533" s="7"/>
      <c r="AT13533" s="7"/>
      <c r="AU13533" s="7"/>
      <c r="AV13533" s="234"/>
      <c r="AX13533" s="7"/>
      <c r="AY13533" s="7"/>
      <c r="AZ13533" s="7"/>
      <c r="BA13533" s="7"/>
      <c r="BB13533" s="7"/>
      <c r="BC13533" s="7"/>
      <c r="BD13533" s="7"/>
      <c r="BG13533" s="7"/>
      <c r="BH13533" s="7"/>
      <c r="BI13533" s="7"/>
      <c r="BJ13533" s="7"/>
      <c r="BK13533" s="7"/>
      <c r="BL13533" s="7"/>
      <c r="BM13533" s="7"/>
      <c r="BP13533" s="7"/>
      <c r="BQ13533" s="7"/>
      <c r="BR13533" s="7"/>
      <c r="BS13533" s="7"/>
      <c r="BT13533" s="7"/>
      <c r="BU13533" s="7"/>
      <c r="BV13533" s="7"/>
      <c r="BW13533" s="7"/>
    </row>
    <row r="13534" spans="43:75" x14ac:dyDescent="0.2">
      <c r="AQ13534" s="7"/>
      <c r="AR13534" s="7"/>
      <c r="AS13534" s="7"/>
      <c r="AT13534" s="7"/>
      <c r="AU13534" s="7"/>
      <c r="AV13534" s="234"/>
      <c r="AX13534" s="7"/>
      <c r="AY13534" s="7"/>
      <c r="AZ13534" s="7"/>
      <c r="BA13534" s="7"/>
      <c r="BB13534" s="7"/>
      <c r="BC13534" s="7"/>
      <c r="BD13534" s="7"/>
      <c r="BG13534" s="7"/>
      <c r="BH13534" s="7"/>
      <c r="BI13534" s="7"/>
      <c r="BJ13534" s="7"/>
      <c r="BK13534" s="7"/>
      <c r="BL13534" s="7"/>
      <c r="BM13534" s="7"/>
      <c r="BP13534" s="7"/>
      <c r="BQ13534" s="7"/>
      <c r="BR13534" s="7"/>
      <c r="BS13534" s="7"/>
      <c r="BT13534" s="7"/>
      <c r="BU13534" s="7"/>
      <c r="BV13534" s="7"/>
      <c r="BW13534" s="7"/>
    </row>
    <row r="13535" spans="43:75" x14ac:dyDescent="0.2">
      <c r="AQ13535" s="7"/>
      <c r="AR13535" s="7"/>
      <c r="AS13535" s="7"/>
      <c r="AT13535" s="7"/>
      <c r="AU13535" s="7"/>
      <c r="AV13535" s="234"/>
      <c r="AX13535" s="7"/>
      <c r="AY13535" s="7"/>
      <c r="AZ13535" s="7"/>
      <c r="BA13535" s="7"/>
      <c r="BB13535" s="7"/>
      <c r="BC13535" s="7"/>
      <c r="BD13535" s="7"/>
      <c r="BG13535" s="7"/>
      <c r="BH13535" s="7"/>
      <c r="BI13535" s="7"/>
      <c r="BJ13535" s="7"/>
      <c r="BK13535" s="7"/>
      <c r="BL13535" s="7"/>
      <c r="BM13535" s="7"/>
      <c r="BP13535" s="7"/>
      <c r="BQ13535" s="7"/>
      <c r="BR13535" s="7"/>
      <c r="BS13535" s="7"/>
      <c r="BT13535" s="7"/>
      <c r="BU13535" s="7"/>
      <c r="BV13535" s="7"/>
      <c r="BW13535" s="7"/>
    </row>
    <row r="13536" spans="43:75" x14ac:dyDescent="0.2">
      <c r="AQ13536" s="7"/>
      <c r="AR13536" s="7"/>
      <c r="AS13536" s="7"/>
      <c r="AT13536" s="7"/>
      <c r="AU13536" s="7"/>
      <c r="AV13536" s="234"/>
      <c r="AX13536" s="7"/>
      <c r="AY13536" s="7"/>
      <c r="AZ13536" s="7"/>
      <c r="BA13536" s="7"/>
      <c r="BB13536" s="7"/>
      <c r="BC13536" s="7"/>
      <c r="BD13536" s="7"/>
      <c r="BG13536" s="7"/>
      <c r="BH13536" s="7"/>
      <c r="BI13536" s="7"/>
      <c r="BJ13536" s="7"/>
      <c r="BK13536" s="7"/>
      <c r="BL13536" s="7"/>
      <c r="BM13536" s="7"/>
      <c r="BP13536" s="7"/>
      <c r="BQ13536" s="7"/>
      <c r="BR13536" s="7"/>
      <c r="BS13536" s="7"/>
      <c r="BT13536" s="7"/>
      <c r="BU13536" s="7"/>
      <c r="BV13536" s="7"/>
      <c r="BW13536" s="7"/>
    </row>
    <row r="13537" spans="43:75" x14ac:dyDescent="0.2">
      <c r="AQ13537" s="7"/>
      <c r="AR13537" s="7"/>
      <c r="AS13537" s="7"/>
      <c r="AT13537" s="7"/>
      <c r="AU13537" s="7"/>
      <c r="AV13537" s="234"/>
      <c r="AX13537" s="7"/>
      <c r="AY13537" s="7"/>
      <c r="AZ13537" s="7"/>
      <c r="BA13537" s="7"/>
      <c r="BB13537" s="7"/>
      <c r="BC13537" s="7"/>
      <c r="BD13537" s="7"/>
      <c r="BG13537" s="7"/>
      <c r="BH13537" s="7"/>
      <c r="BI13537" s="7"/>
      <c r="BJ13537" s="7"/>
      <c r="BK13537" s="7"/>
      <c r="BL13537" s="7"/>
      <c r="BM13537" s="7"/>
      <c r="BP13537" s="7"/>
      <c r="BQ13537" s="7"/>
      <c r="BR13537" s="7"/>
      <c r="BS13537" s="7"/>
      <c r="BT13537" s="7"/>
      <c r="BU13537" s="7"/>
      <c r="BV13537" s="7"/>
      <c r="BW13537" s="7"/>
    </row>
    <row r="13538" spans="43:75" x14ac:dyDescent="0.2">
      <c r="AQ13538" s="7"/>
      <c r="AR13538" s="7"/>
      <c r="AS13538" s="7"/>
      <c r="AT13538" s="7"/>
      <c r="AU13538" s="7"/>
      <c r="AV13538" s="234"/>
      <c r="AX13538" s="7"/>
      <c r="AY13538" s="7"/>
      <c r="AZ13538" s="7"/>
      <c r="BA13538" s="7"/>
      <c r="BB13538" s="7"/>
      <c r="BC13538" s="7"/>
      <c r="BD13538" s="7"/>
      <c r="BG13538" s="7"/>
      <c r="BH13538" s="7"/>
      <c r="BI13538" s="7"/>
      <c r="BJ13538" s="7"/>
      <c r="BK13538" s="7"/>
      <c r="BL13538" s="7"/>
      <c r="BM13538" s="7"/>
      <c r="BP13538" s="7"/>
      <c r="BQ13538" s="7"/>
      <c r="BR13538" s="7"/>
      <c r="BS13538" s="7"/>
      <c r="BT13538" s="7"/>
      <c r="BU13538" s="7"/>
      <c r="BV13538" s="7"/>
      <c r="BW13538" s="7"/>
    </row>
    <row r="13539" spans="43:75" x14ac:dyDescent="0.2">
      <c r="AQ13539" s="7"/>
      <c r="AR13539" s="7"/>
      <c r="AS13539" s="7"/>
      <c r="AT13539" s="7"/>
      <c r="AU13539" s="7"/>
      <c r="AV13539" s="234"/>
      <c r="AX13539" s="7"/>
      <c r="AY13539" s="7"/>
      <c r="AZ13539" s="7"/>
      <c r="BA13539" s="7"/>
      <c r="BB13539" s="7"/>
      <c r="BC13539" s="7"/>
      <c r="BD13539" s="7"/>
      <c r="BG13539" s="7"/>
      <c r="BH13539" s="7"/>
      <c r="BI13539" s="7"/>
      <c r="BJ13539" s="7"/>
      <c r="BK13539" s="7"/>
      <c r="BL13539" s="7"/>
      <c r="BM13539" s="7"/>
      <c r="BP13539" s="7"/>
      <c r="BQ13539" s="7"/>
      <c r="BR13539" s="7"/>
      <c r="BS13539" s="7"/>
      <c r="BT13539" s="7"/>
      <c r="BU13539" s="7"/>
      <c r="BV13539" s="7"/>
      <c r="BW13539" s="7"/>
    </row>
    <row r="13540" spans="43:75" x14ac:dyDescent="0.2">
      <c r="AQ13540" s="7"/>
      <c r="AR13540" s="7"/>
      <c r="AS13540" s="7"/>
      <c r="AT13540" s="7"/>
      <c r="AU13540" s="7"/>
      <c r="AV13540" s="234"/>
      <c r="AX13540" s="7"/>
      <c r="AY13540" s="7"/>
      <c r="AZ13540" s="7"/>
      <c r="BA13540" s="7"/>
      <c r="BB13540" s="7"/>
      <c r="BC13540" s="7"/>
      <c r="BD13540" s="7"/>
      <c r="BG13540" s="7"/>
      <c r="BH13540" s="7"/>
      <c r="BI13540" s="7"/>
      <c r="BJ13540" s="7"/>
      <c r="BK13540" s="7"/>
      <c r="BL13540" s="7"/>
      <c r="BM13540" s="7"/>
      <c r="BP13540" s="7"/>
      <c r="BQ13540" s="7"/>
      <c r="BR13540" s="7"/>
      <c r="BS13540" s="7"/>
      <c r="BT13540" s="7"/>
      <c r="BU13540" s="7"/>
      <c r="BV13540" s="7"/>
      <c r="BW13540" s="7"/>
    </row>
    <row r="13541" spans="43:75" x14ac:dyDescent="0.2">
      <c r="AQ13541" s="7"/>
      <c r="AR13541" s="7"/>
      <c r="AS13541" s="7"/>
      <c r="AT13541" s="7"/>
      <c r="AU13541" s="7"/>
      <c r="AV13541" s="234"/>
      <c r="AX13541" s="7"/>
      <c r="AY13541" s="7"/>
      <c r="AZ13541" s="7"/>
      <c r="BA13541" s="7"/>
      <c r="BB13541" s="7"/>
      <c r="BC13541" s="7"/>
      <c r="BD13541" s="7"/>
      <c r="BG13541" s="7"/>
      <c r="BH13541" s="7"/>
      <c r="BI13541" s="7"/>
      <c r="BJ13541" s="7"/>
      <c r="BK13541" s="7"/>
      <c r="BL13541" s="7"/>
      <c r="BM13541" s="7"/>
      <c r="BP13541" s="7"/>
      <c r="BQ13541" s="7"/>
      <c r="BR13541" s="7"/>
      <c r="BS13541" s="7"/>
      <c r="BT13541" s="7"/>
      <c r="BU13541" s="7"/>
      <c r="BV13541" s="7"/>
      <c r="BW13541" s="7"/>
    </row>
    <row r="13542" spans="43:75" x14ac:dyDescent="0.2">
      <c r="AQ13542" s="7"/>
      <c r="AR13542" s="7"/>
      <c r="AS13542" s="7"/>
      <c r="AT13542" s="7"/>
      <c r="AU13542" s="7"/>
      <c r="AV13542" s="234"/>
      <c r="AX13542" s="7"/>
      <c r="AY13542" s="7"/>
      <c r="AZ13542" s="7"/>
      <c r="BA13542" s="7"/>
      <c r="BB13542" s="7"/>
      <c r="BC13542" s="7"/>
      <c r="BD13542" s="7"/>
      <c r="BG13542" s="7"/>
      <c r="BH13542" s="7"/>
      <c r="BI13542" s="7"/>
      <c r="BJ13542" s="7"/>
      <c r="BK13542" s="7"/>
      <c r="BL13542" s="7"/>
      <c r="BM13542" s="7"/>
      <c r="BP13542" s="7"/>
      <c r="BQ13542" s="7"/>
      <c r="BR13542" s="7"/>
      <c r="BS13542" s="7"/>
      <c r="BT13542" s="7"/>
      <c r="BU13542" s="7"/>
      <c r="BV13542" s="7"/>
      <c r="BW13542" s="7"/>
    </row>
    <row r="13543" spans="43:75" x14ac:dyDescent="0.2">
      <c r="AQ13543" s="7"/>
      <c r="AR13543" s="7"/>
      <c r="AS13543" s="7"/>
      <c r="AT13543" s="7"/>
      <c r="AU13543" s="7"/>
      <c r="AV13543" s="234"/>
      <c r="AX13543" s="7"/>
      <c r="AY13543" s="7"/>
      <c r="AZ13543" s="7"/>
      <c r="BA13543" s="7"/>
      <c r="BB13543" s="7"/>
      <c r="BC13543" s="7"/>
      <c r="BD13543" s="7"/>
      <c r="BG13543" s="7"/>
      <c r="BH13543" s="7"/>
      <c r="BI13543" s="7"/>
      <c r="BJ13543" s="7"/>
      <c r="BK13543" s="7"/>
      <c r="BL13543" s="7"/>
      <c r="BM13543" s="7"/>
      <c r="BP13543" s="7"/>
      <c r="BQ13543" s="7"/>
      <c r="BR13543" s="7"/>
      <c r="BS13543" s="7"/>
      <c r="BT13543" s="7"/>
      <c r="BU13543" s="7"/>
      <c r="BV13543" s="7"/>
      <c r="BW13543" s="7"/>
    </row>
    <row r="13544" spans="43:75" x14ac:dyDescent="0.2">
      <c r="AQ13544" s="7"/>
      <c r="AR13544" s="7"/>
      <c r="AS13544" s="7"/>
      <c r="AT13544" s="7"/>
      <c r="AU13544" s="7"/>
      <c r="AV13544" s="234"/>
      <c r="AX13544" s="7"/>
      <c r="AY13544" s="7"/>
      <c r="AZ13544" s="7"/>
      <c r="BA13544" s="7"/>
      <c r="BB13544" s="7"/>
      <c r="BC13544" s="7"/>
      <c r="BD13544" s="7"/>
      <c r="BG13544" s="7"/>
      <c r="BH13544" s="7"/>
      <c r="BI13544" s="7"/>
      <c r="BJ13544" s="7"/>
      <c r="BK13544" s="7"/>
      <c r="BL13544" s="7"/>
      <c r="BM13544" s="7"/>
      <c r="BP13544" s="7"/>
      <c r="BQ13544" s="7"/>
      <c r="BR13544" s="7"/>
      <c r="BS13544" s="7"/>
      <c r="BT13544" s="7"/>
      <c r="BU13544" s="7"/>
      <c r="BV13544" s="7"/>
      <c r="BW13544" s="7"/>
    </row>
    <row r="13545" spans="43:75" x14ac:dyDescent="0.2">
      <c r="AQ13545" s="7"/>
      <c r="AR13545" s="7"/>
      <c r="AS13545" s="7"/>
      <c r="AT13545" s="7"/>
      <c r="AU13545" s="7"/>
      <c r="AV13545" s="234"/>
      <c r="AX13545" s="7"/>
      <c r="AY13545" s="7"/>
      <c r="AZ13545" s="7"/>
      <c r="BA13545" s="7"/>
      <c r="BB13545" s="7"/>
      <c r="BC13545" s="7"/>
      <c r="BD13545" s="7"/>
      <c r="BG13545" s="7"/>
      <c r="BH13545" s="7"/>
      <c r="BI13545" s="7"/>
      <c r="BJ13545" s="7"/>
      <c r="BK13545" s="7"/>
      <c r="BL13545" s="7"/>
      <c r="BM13545" s="7"/>
      <c r="BP13545" s="7"/>
      <c r="BQ13545" s="7"/>
      <c r="BR13545" s="7"/>
      <c r="BS13545" s="7"/>
      <c r="BT13545" s="7"/>
      <c r="BU13545" s="7"/>
      <c r="BV13545" s="7"/>
      <c r="BW13545" s="7"/>
    </row>
    <row r="13546" spans="43:75" x14ac:dyDescent="0.2">
      <c r="AQ13546" s="7"/>
      <c r="AR13546" s="7"/>
      <c r="AS13546" s="7"/>
      <c r="AT13546" s="7"/>
      <c r="AU13546" s="7"/>
      <c r="AV13546" s="234"/>
      <c r="AX13546" s="7"/>
      <c r="AY13546" s="7"/>
      <c r="AZ13546" s="7"/>
      <c r="BA13546" s="7"/>
      <c r="BB13546" s="7"/>
      <c r="BC13546" s="7"/>
      <c r="BD13546" s="7"/>
      <c r="BG13546" s="7"/>
      <c r="BH13546" s="7"/>
      <c r="BI13546" s="7"/>
      <c r="BJ13546" s="7"/>
      <c r="BK13546" s="7"/>
      <c r="BL13546" s="7"/>
      <c r="BM13546" s="7"/>
      <c r="BP13546" s="7"/>
      <c r="BQ13546" s="7"/>
      <c r="BR13546" s="7"/>
      <c r="BS13546" s="7"/>
      <c r="BT13546" s="7"/>
      <c r="BU13546" s="7"/>
      <c r="BV13546" s="7"/>
      <c r="BW13546" s="7"/>
    </row>
    <row r="13547" spans="43:75" x14ac:dyDescent="0.2">
      <c r="AQ13547" s="7"/>
      <c r="AR13547" s="7"/>
      <c r="AS13547" s="7"/>
      <c r="AT13547" s="7"/>
      <c r="AU13547" s="7"/>
      <c r="AV13547" s="234"/>
      <c r="AX13547" s="7"/>
      <c r="AY13547" s="7"/>
      <c r="AZ13547" s="7"/>
      <c r="BA13547" s="7"/>
      <c r="BB13547" s="7"/>
      <c r="BC13547" s="7"/>
      <c r="BD13547" s="7"/>
      <c r="BG13547" s="7"/>
      <c r="BH13547" s="7"/>
      <c r="BI13547" s="7"/>
      <c r="BJ13547" s="7"/>
      <c r="BK13547" s="7"/>
      <c r="BL13547" s="7"/>
      <c r="BM13547" s="7"/>
      <c r="BP13547" s="7"/>
      <c r="BQ13547" s="7"/>
      <c r="BR13547" s="7"/>
      <c r="BS13547" s="7"/>
      <c r="BT13547" s="7"/>
      <c r="BU13547" s="7"/>
      <c r="BV13547" s="7"/>
      <c r="BW13547" s="7"/>
    </row>
    <row r="13548" spans="43:75" x14ac:dyDescent="0.2">
      <c r="AQ13548" s="7"/>
      <c r="AR13548" s="7"/>
      <c r="AS13548" s="7"/>
      <c r="AT13548" s="7"/>
      <c r="AU13548" s="7"/>
      <c r="AV13548" s="234"/>
      <c r="AX13548" s="7"/>
      <c r="AY13548" s="7"/>
      <c r="AZ13548" s="7"/>
      <c r="BA13548" s="7"/>
      <c r="BB13548" s="7"/>
      <c r="BC13548" s="7"/>
      <c r="BD13548" s="7"/>
      <c r="BG13548" s="7"/>
      <c r="BH13548" s="7"/>
      <c r="BI13548" s="7"/>
      <c r="BJ13548" s="7"/>
      <c r="BK13548" s="7"/>
      <c r="BL13548" s="7"/>
      <c r="BM13548" s="7"/>
      <c r="BP13548" s="7"/>
      <c r="BQ13548" s="7"/>
      <c r="BR13548" s="7"/>
      <c r="BS13548" s="7"/>
      <c r="BT13548" s="7"/>
      <c r="BU13548" s="7"/>
      <c r="BV13548" s="7"/>
      <c r="BW13548" s="7"/>
    </row>
    <row r="13549" spans="43:75" x14ac:dyDescent="0.2">
      <c r="AQ13549" s="7"/>
      <c r="AR13549" s="7"/>
      <c r="AS13549" s="7"/>
      <c r="AT13549" s="7"/>
      <c r="AU13549" s="7"/>
      <c r="AV13549" s="234"/>
      <c r="AX13549" s="7"/>
      <c r="AY13549" s="7"/>
      <c r="AZ13549" s="7"/>
      <c r="BA13549" s="7"/>
      <c r="BB13549" s="7"/>
      <c r="BC13549" s="7"/>
      <c r="BD13549" s="7"/>
      <c r="BG13549" s="7"/>
      <c r="BH13549" s="7"/>
      <c r="BI13549" s="7"/>
      <c r="BJ13549" s="7"/>
      <c r="BK13549" s="7"/>
      <c r="BL13549" s="7"/>
      <c r="BM13549" s="7"/>
      <c r="BP13549" s="7"/>
      <c r="BQ13549" s="7"/>
      <c r="BR13549" s="7"/>
      <c r="BS13549" s="7"/>
      <c r="BT13549" s="7"/>
      <c r="BU13549" s="7"/>
      <c r="BV13549" s="7"/>
      <c r="BW13549" s="7"/>
    </row>
    <row r="13550" spans="43:75" x14ac:dyDescent="0.2">
      <c r="AQ13550" s="7"/>
      <c r="AR13550" s="7"/>
      <c r="AS13550" s="7"/>
      <c r="AT13550" s="7"/>
      <c r="AU13550" s="7"/>
      <c r="AV13550" s="234"/>
      <c r="AX13550" s="7"/>
      <c r="AY13550" s="7"/>
      <c r="AZ13550" s="7"/>
      <c r="BA13550" s="7"/>
      <c r="BB13550" s="7"/>
      <c r="BC13550" s="7"/>
      <c r="BD13550" s="7"/>
      <c r="BG13550" s="7"/>
      <c r="BH13550" s="7"/>
      <c r="BI13550" s="7"/>
      <c r="BJ13550" s="7"/>
      <c r="BK13550" s="7"/>
      <c r="BL13550" s="7"/>
      <c r="BM13550" s="7"/>
      <c r="BP13550" s="7"/>
      <c r="BQ13550" s="7"/>
      <c r="BR13550" s="7"/>
      <c r="BS13550" s="7"/>
      <c r="BT13550" s="7"/>
      <c r="BU13550" s="7"/>
      <c r="BV13550" s="7"/>
      <c r="BW13550" s="7"/>
    </row>
    <row r="13551" spans="43:75" x14ac:dyDescent="0.2">
      <c r="AQ13551" s="7"/>
      <c r="AR13551" s="7"/>
      <c r="AS13551" s="7"/>
      <c r="AT13551" s="7"/>
      <c r="AU13551" s="7"/>
      <c r="AV13551" s="234"/>
      <c r="AX13551" s="7"/>
      <c r="AY13551" s="7"/>
      <c r="AZ13551" s="7"/>
      <c r="BA13551" s="7"/>
      <c r="BB13551" s="7"/>
      <c r="BC13551" s="7"/>
      <c r="BD13551" s="7"/>
      <c r="BG13551" s="7"/>
      <c r="BH13551" s="7"/>
      <c r="BI13551" s="7"/>
      <c r="BJ13551" s="7"/>
      <c r="BK13551" s="7"/>
      <c r="BL13551" s="7"/>
      <c r="BM13551" s="7"/>
      <c r="BP13551" s="7"/>
      <c r="BQ13551" s="7"/>
      <c r="BR13551" s="7"/>
      <c r="BS13551" s="7"/>
      <c r="BT13551" s="7"/>
      <c r="BU13551" s="7"/>
      <c r="BV13551" s="7"/>
      <c r="BW13551" s="7"/>
    </row>
    <row r="13552" spans="43:75" x14ac:dyDescent="0.2">
      <c r="AQ13552" s="7"/>
      <c r="AR13552" s="7"/>
      <c r="AS13552" s="7"/>
      <c r="AT13552" s="7"/>
      <c r="AU13552" s="7"/>
      <c r="AV13552" s="234"/>
      <c r="AX13552" s="7"/>
      <c r="AY13552" s="7"/>
      <c r="AZ13552" s="7"/>
      <c r="BA13552" s="7"/>
      <c r="BB13552" s="7"/>
      <c r="BC13552" s="7"/>
      <c r="BD13552" s="7"/>
      <c r="BG13552" s="7"/>
      <c r="BH13552" s="7"/>
      <c r="BI13552" s="7"/>
      <c r="BJ13552" s="7"/>
      <c r="BK13552" s="7"/>
      <c r="BL13552" s="7"/>
      <c r="BM13552" s="7"/>
      <c r="BP13552" s="7"/>
      <c r="BQ13552" s="7"/>
      <c r="BR13552" s="7"/>
      <c r="BS13552" s="7"/>
      <c r="BT13552" s="7"/>
      <c r="BU13552" s="7"/>
      <c r="BV13552" s="7"/>
      <c r="BW13552" s="7"/>
    </row>
    <row r="13553" spans="43:75" x14ac:dyDescent="0.2">
      <c r="AQ13553" s="7"/>
      <c r="AR13553" s="7"/>
      <c r="AS13553" s="7"/>
      <c r="AT13553" s="7"/>
      <c r="AU13553" s="7"/>
      <c r="AV13553" s="234"/>
      <c r="AX13553" s="7"/>
      <c r="AY13553" s="7"/>
      <c r="AZ13553" s="7"/>
      <c r="BA13553" s="7"/>
      <c r="BB13553" s="7"/>
      <c r="BC13553" s="7"/>
      <c r="BD13553" s="7"/>
      <c r="BG13553" s="7"/>
      <c r="BH13553" s="7"/>
      <c r="BI13553" s="7"/>
      <c r="BJ13553" s="7"/>
      <c r="BK13553" s="7"/>
      <c r="BL13553" s="7"/>
      <c r="BM13553" s="7"/>
      <c r="BP13553" s="7"/>
      <c r="BQ13553" s="7"/>
      <c r="BR13553" s="7"/>
      <c r="BS13553" s="7"/>
      <c r="BT13553" s="7"/>
      <c r="BU13553" s="7"/>
      <c r="BV13553" s="7"/>
      <c r="BW13553" s="7"/>
    </row>
    <row r="13554" spans="43:75" x14ac:dyDescent="0.2">
      <c r="AQ13554" s="7"/>
      <c r="AR13554" s="7"/>
      <c r="AS13554" s="7"/>
      <c r="AT13554" s="7"/>
      <c r="AU13554" s="7"/>
      <c r="AV13554" s="234"/>
      <c r="AX13554" s="7"/>
      <c r="AY13554" s="7"/>
      <c r="AZ13554" s="7"/>
      <c r="BA13554" s="7"/>
      <c r="BB13554" s="7"/>
      <c r="BC13554" s="7"/>
      <c r="BD13554" s="7"/>
      <c r="BG13554" s="7"/>
      <c r="BH13554" s="7"/>
      <c r="BI13554" s="7"/>
      <c r="BJ13554" s="7"/>
      <c r="BK13554" s="7"/>
      <c r="BL13554" s="7"/>
      <c r="BM13554" s="7"/>
      <c r="BP13554" s="7"/>
      <c r="BQ13554" s="7"/>
      <c r="BR13554" s="7"/>
      <c r="BS13554" s="7"/>
      <c r="BT13554" s="7"/>
      <c r="BU13554" s="7"/>
      <c r="BV13554" s="7"/>
      <c r="BW13554" s="7"/>
    </row>
    <row r="13555" spans="43:75" x14ac:dyDescent="0.2">
      <c r="AQ13555" s="7"/>
      <c r="AR13555" s="7"/>
      <c r="AS13555" s="7"/>
      <c r="AT13555" s="7"/>
      <c r="AU13555" s="7"/>
      <c r="AV13555" s="234"/>
      <c r="AX13555" s="7"/>
      <c r="AY13555" s="7"/>
      <c r="AZ13555" s="7"/>
      <c r="BA13555" s="7"/>
      <c r="BB13555" s="7"/>
      <c r="BC13555" s="7"/>
      <c r="BD13555" s="7"/>
      <c r="BG13555" s="7"/>
      <c r="BH13555" s="7"/>
      <c r="BI13555" s="7"/>
      <c r="BJ13555" s="7"/>
      <c r="BK13555" s="7"/>
      <c r="BL13555" s="7"/>
      <c r="BM13555" s="7"/>
      <c r="BP13555" s="7"/>
      <c r="BQ13555" s="7"/>
      <c r="BR13555" s="7"/>
      <c r="BS13555" s="7"/>
      <c r="BT13555" s="7"/>
      <c r="BU13555" s="7"/>
      <c r="BV13555" s="7"/>
      <c r="BW13555" s="7"/>
    </row>
    <row r="13556" spans="43:75" x14ac:dyDescent="0.2">
      <c r="AQ13556" s="7"/>
      <c r="AR13556" s="7"/>
      <c r="AS13556" s="7"/>
      <c r="AT13556" s="7"/>
      <c r="AU13556" s="7"/>
      <c r="AV13556" s="234"/>
      <c r="AX13556" s="7"/>
      <c r="AY13556" s="7"/>
      <c r="AZ13556" s="7"/>
      <c r="BA13556" s="7"/>
      <c r="BB13556" s="7"/>
      <c r="BC13556" s="7"/>
      <c r="BD13556" s="7"/>
      <c r="BG13556" s="7"/>
      <c r="BH13556" s="7"/>
      <c r="BI13556" s="7"/>
      <c r="BJ13556" s="7"/>
      <c r="BK13556" s="7"/>
      <c r="BL13556" s="7"/>
      <c r="BM13556" s="7"/>
      <c r="BP13556" s="7"/>
      <c r="BQ13556" s="7"/>
      <c r="BR13556" s="7"/>
      <c r="BS13556" s="7"/>
      <c r="BT13556" s="7"/>
      <c r="BU13556" s="7"/>
      <c r="BV13556" s="7"/>
      <c r="BW13556" s="7"/>
    </row>
    <row r="13557" spans="43:75" x14ac:dyDescent="0.2">
      <c r="AQ13557" s="7"/>
      <c r="AR13557" s="7"/>
      <c r="AS13557" s="7"/>
      <c r="AT13557" s="7"/>
      <c r="AU13557" s="7"/>
      <c r="AV13557" s="234"/>
      <c r="AX13557" s="7"/>
      <c r="AY13557" s="7"/>
      <c r="AZ13557" s="7"/>
      <c r="BA13557" s="7"/>
      <c r="BB13557" s="7"/>
      <c r="BC13557" s="7"/>
      <c r="BD13557" s="7"/>
      <c r="BG13557" s="7"/>
      <c r="BH13557" s="7"/>
      <c r="BI13557" s="7"/>
      <c r="BJ13557" s="7"/>
      <c r="BK13557" s="7"/>
      <c r="BL13557" s="7"/>
      <c r="BM13557" s="7"/>
      <c r="BP13557" s="7"/>
      <c r="BQ13557" s="7"/>
      <c r="BR13557" s="7"/>
      <c r="BS13557" s="7"/>
      <c r="BT13557" s="7"/>
      <c r="BU13557" s="7"/>
      <c r="BV13557" s="7"/>
      <c r="BW13557" s="7"/>
    </row>
    <row r="13558" spans="43:75" x14ac:dyDescent="0.2">
      <c r="AQ13558" s="7"/>
      <c r="AR13558" s="7"/>
      <c r="AS13558" s="7"/>
      <c r="AT13558" s="7"/>
      <c r="AU13558" s="7"/>
      <c r="AV13558" s="234"/>
      <c r="AX13558" s="7"/>
      <c r="AY13558" s="7"/>
      <c r="AZ13558" s="7"/>
      <c r="BA13558" s="7"/>
      <c r="BB13558" s="7"/>
      <c r="BC13558" s="7"/>
      <c r="BD13558" s="7"/>
      <c r="BG13558" s="7"/>
      <c r="BH13558" s="7"/>
      <c r="BI13558" s="7"/>
      <c r="BJ13558" s="7"/>
      <c r="BK13558" s="7"/>
      <c r="BL13558" s="7"/>
      <c r="BM13558" s="7"/>
      <c r="BP13558" s="7"/>
      <c r="BQ13558" s="7"/>
      <c r="BR13558" s="7"/>
      <c r="BS13558" s="7"/>
      <c r="BT13558" s="7"/>
      <c r="BU13558" s="7"/>
      <c r="BV13558" s="7"/>
      <c r="BW13558" s="7"/>
    </row>
    <row r="13559" spans="43:75" x14ac:dyDescent="0.2">
      <c r="AQ13559" s="7"/>
      <c r="AR13559" s="7"/>
      <c r="AS13559" s="7"/>
      <c r="AT13559" s="7"/>
      <c r="AU13559" s="7"/>
      <c r="AV13559" s="234"/>
      <c r="AX13559" s="7"/>
      <c r="AY13559" s="7"/>
      <c r="AZ13559" s="7"/>
      <c r="BA13559" s="7"/>
      <c r="BB13559" s="7"/>
      <c r="BC13559" s="7"/>
      <c r="BD13559" s="7"/>
      <c r="BG13559" s="7"/>
      <c r="BH13559" s="7"/>
      <c r="BI13559" s="7"/>
      <c r="BJ13559" s="7"/>
      <c r="BK13559" s="7"/>
      <c r="BL13559" s="7"/>
      <c r="BM13559" s="7"/>
      <c r="BP13559" s="7"/>
      <c r="BQ13559" s="7"/>
      <c r="BR13559" s="7"/>
      <c r="BS13559" s="7"/>
      <c r="BT13559" s="7"/>
      <c r="BU13559" s="7"/>
      <c r="BV13559" s="7"/>
      <c r="BW13559" s="7"/>
    </row>
    <row r="13560" spans="43:75" x14ac:dyDescent="0.2">
      <c r="AQ13560" s="7"/>
      <c r="AR13560" s="7"/>
      <c r="AS13560" s="7"/>
      <c r="AT13560" s="7"/>
      <c r="AU13560" s="7"/>
      <c r="AV13560" s="234"/>
      <c r="AX13560" s="7"/>
      <c r="AY13560" s="7"/>
      <c r="AZ13560" s="7"/>
      <c r="BA13560" s="7"/>
      <c r="BB13560" s="7"/>
      <c r="BC13560" s="7"/>
      <c r="BD13560" s="7"/>
      <c r="BG13560" s="7"/>
      <c r="BH13560" s="7"/>
      <c r="BI13560" s="7"/>
      <c r="BJ13560" s="7"/>
      <c r="BK13560" s="7"/>
      <c r="BL13560" s="7"/>
      <c r="BM13560" s="7"/>
      <c r="BP13560" s="7"/>
      <c r="BQ13560" s="7"/>
      <c r="BR13560" s="7"/>
      <c r="BS13560" s="7"/>
      <c r="BT13560" s="7"/>
      <c r="BU13560" s="7"/>
      <c r="BV13560" s="7"/>
      <c r="BW13560" s="7"/>
    </row>
    <row r="13561" spans="43:75" x14ac:dyDescent="0.2">
      <c r="AQ13561" s="7"/>
      <c r="AR13561" s="7"/>
      <c r="AS13561" s="7"/>
      <c r="AT13561" s="7"/>
      <c r="AU13561" s="7"/>
      <c r="AV13561" s="234"/>
      <c r="AX13561" s="7"/>
      <c r="AY13561" s="7"/>
      <c r="AZ13561" s="7"/>
      <c r="BA13561" s="7"/>
      <c r="BB13561" s="7"/>
      <c r="BC13561" s="7"/>
      <c r="BD13561" s="7"/>
      <c r="BG13561" s="7"/>
      <c r="BH13561" s="7"/>
      <c r="BI13561" s="7"/>
      <c r="BJ13561" s="7"/>
      <c r="BK13561" s="7"/>
      <c r="BL13561" s="7"/>
      <c r="BM13561" s="7"/>
      <c r="BP13561" s="7"/>
      <c r="BQ13561" s="7"/>
      <c r="BR13561" s="7"/>
      <c r="BS13561" s="7"/>
      <c r="BT13561" s="7"/>
      <c r="BU13561" s="7"/>
      <c r="BV13561" s="7"/>
      <c r="BW13561" s="7"/>
    </row>
    <row r="13562" spans="43:75" x14ac:dyDescent="0.2">
      <c r="AQ13562" s="7"/>
      <c r="AR13562" s="7"/>
      <c r="AS13562" s="7"/>
      <c r="AT13562" s="7"/>
      <c r="AU13562" s="7"/>
      <c r="AV13562" s="234"/>
      <c r="AX13562" s="7"/>
      <c r="AY13562" s="7"/>
      <c r="AZ13562" s="7"/>
      <c r="BA13562" s="7"/>
      <c r="BB13562" s="7"/>
      <c r="BC13562" s="7"/>
      <c r="BD13562" s="7"/>
      <c r="BG13562" s="7"/>
      <c r="BH13562" s="7"/>
      <c r="BI13562" s="7"/>
      <c r="BJ13562" s="7"/>
      <c r="BK13562" s="7"/>
      <c r="BL13562" s="7"/>
      <c r="BM13562" s="7"/>
      <c r="BP13562" s="7"/>
      <c r="BQ13562" s="7"/>
      <c r="BR13562" s="7"/>
      <c r="BS13562" s="7"/>
      <c r="BT13562" s="7"/>
      <c r="BU13562" s="7"/>
      <c r="BV13562" s="7"/>
      <c r="BW13562" s="7"/>
    </row>
    <row r="13563" spans="43:75" x14ac:dyDescent="0.2">
      <c r="AQ13563" s="7"/>
      <c r="AR13563" s="7"/>
      <c r="AS13563" s="7"/>
      <c r="AT13563" s="7"/>
      <c r="AU13563" s="7"/>
      <c r="AV13563" s="234"/>
      <c r="AX13563" s="7"/>
      <c r="AY13563" s="7"/>
      <c r="AZ13563" s="7"/>
      <c r="BA13563" s="7"/>
      <c r="BB13563" s="7"/>
      <c r="BC13563" s="7"/>
      <c r="BD13563" s="7"/>
      <c r="BG13563" s="7"/>
      <c r="BH13563" s="7"/>
      <c r="BI13563" s="7"/>
      <c r="BJ13563" s="7"/>
      <c r="BK13563" s="7"/>
      <c r="BL13563" s="7"/>
      <c r="BM13563" s="7"/>
      <c r="BP13563" s="7"/>
      <c r="BQ13563" s="7"/>
      <c r="BR13563" s="7"/>
      <c r="BS13563" s="7"/>
      <c r="BT13563" s="7"/>
      <c r="BU13563" s="7"/>
      <c r="BV13563" s="7"/>
      <c r="BW13563" s="7"/>
    </row>
    <row r="13564" spans="43:75" x14ac:dyDescent="0.2">
      <c r="AQ13564" s="7"/>
      <c r="AR13564" s="7"/>
      <c r="AS13564" s="7"/>
      <c r="AT13564" s="7"/>
      <c r="AU13564" s="7"/>
      <c r="AV13564" s="234"/>
      <c r="AX13564" s="7"/>
      <c r="AY13564" s="7"/>
      <c r="AZ13564" s="7"/>
      <c r="BA13564" s="7"/>
      <c r="BB13564" s="7"/>
      <c r="BC13564" s="7"/>
      <c r="BD13564" s="7"/>
      <c r="BG13564" s="7"/>
      <c r="BH13564" s="7"/>
      <c r="BI13564" s="7"/>
      <c r="BJ13564" s="7"/>
      <c r="BK13564" s="7"/>
      <c r="BL13564" s="7"/>
      <c r="BM13564" s="7"/>
      <c r="BP13564" s="7"/>
      <c r="BQ13564" s="7"/>
      <c r="BR13564" s="7"/>
      <c r="BS13564" s="7"/>
      <c r="BT13564" s="7"/>
      <c r="BU13564" s="7"/>
      <c r="BV13564" s="7"/>
      <c r="BW13564" s="7"/>
    </row>
    <row r="13565" spans="43:75" x14ac:dyDescent="0.2">
      <c r="AQ13565" s="7"/>
      <c r="AR13565" s="7"/>
      <c r="AS13565" s="7"/>
      <c r="AT13565" s="7"/>
      <c r="AU13565" s="7"/>
      <c r="AV13565" s="234"/>
      <c r="AX13565" s="7"/>
      <c r="AY13565" s="7"/>
      <c r="AZ13565" s="7"/>
      <c r="BA13565" s="7"/>
      <c r="BB13565" s="7"/>
      <c r="BC13565" s="7"/>
      <c r="BD13565" s="7"/>
      <c r="BG13565" s="7"/>
      <c r="BH13565" s="7"/>
      <c r="BI13565" s="7"/>
      <c r="BJ13565" s="7"/>
      <c r="BK13565" s="7"/>
      <c r="BL13565" s="7"/>
      <c r="BM13565" s="7"/>
      <c r="BP13565" s="7"/>
      <c r="BQ13565" s="7"/>
      <c r="BR13565" s="7"/>
      <c r="BS13565" s="7"/>
      <c r="BT13565" s="7"/>
      <c r="BU13565" s="7"/>
      <c r="BV13565" s="7"/>
      <c r="BW13565" s="7"/>
    </row>
    <row r="13566" spans="43:75" x14ac:dyDescent="0.2">
      <c r="AQ13566" s="7"/>
      <c r="AR13566" s="7"/>
      <c r="AS13566" s="7"/>
      <c r="AT13566" s="7"/>
      <c r="AU13566" s="7"/>
      <c r="AV13566" s="234"/>
      <c r="AX13566" s="7"/>
      <c r="AY13566" s="7"/>
      <c r="AZ13566" s="7"/>
      <c r="BA13566" s="7"/>
      <c r="BB13566" s="7"/>
      <c r="BC13566" s="7"/>
      <c r="BD13566" s="7"/>
      <c r="BG13566" s="7"/>
      <c r="BH13566" s="7"/>
      <c r="BI13566" s="7"/>
      <c r="BJ13566" s="7"/>
      <c r="BK13566" s="7"/>
      <c r="BL13566" s="7"/>
      <c r="BM13566" s="7"/>
      <c r="BP13566" s="7"/>
      <c r="BQ13566" s="7"/>
      <c r="BR13566" s="7"/>
      <c r="BS13566" s="7"/>
      <c r="BT13566" s="7"/>
      <c r="BU13566" s="7"/>
      <c r="BV13566" s="7"/>
      <c r="BW13566" s="7"/>
    </row>
    <row r="13567" spans="43:75" x14ac:dyDescent="0.2">
      <c r="AQ13567" s="7"/>
      <c r="AR13567" s="7"/>
      <c r="AS13567" s="7"/>
      <c r="AT13567" s="7"/>
      <c r="AU13567" s="7"/>
      <c r="AV13567" s="234"/>
      <c r="AX13567" s="7"/>
      <c r="AY13567" s="7"/>
      <c r="AZ13567" s="7"/>
      <c r="BA13567" s="7"/>
      <c r="BB13567" s="7"/>
      <c r="BC13567" s="7"/>
      <c r="BD13567" s="7"/>
      <c r="BG13567" s="7"/>
      <c r="BH13567" s="7"/>
      <c r="BI13567" s="7"/>
      <c r="BJ13567" s="7"/>
      <c r="BK13567" s="7"/>
      <c r="BL13567" s="7"/>
      <c r="BM13567" s="7"/>
      <c r="BP13567" s="7"/>
      <c r="BQ13567" s="7"/>
      <c r="BR13567" s="7"/>
      <c r="BS13567" s="7"/>
      <c r="BT13567" s="7"/>
      <c r="BU13567" s="7"/>
      <c r="BV13567" s="7"/>
      <c r="BW13567" s="7"/>
    </row>
    <row r="13568" spans="43:75" x14ac:dyDescent="0.2">
      <c r="AQ13568" s="7"/>
      <c r="AR13568" s="7"/>
      <c r="AS13568" s="7"/>
      <c r="AT13568" s="7"/>
      <c r="AU13568" s="7"/>
      <c r="AV13568" s="234"/>
      <c r="AX13568" s="7"/>
      <c r="AY13568" s="7"/>
      <c r="AZ13568" s="7"/>
      <c r="BA13568" s="7"/>
      <c r="BB13568" s="7"/>
      <c r="BC13568" s="7"/>
      <c r="BD13568" s="7"/>
      <c r="BG13568" s="7"/>
      <c r="BH13568" s="7"/>
      <c r="BI13568" s="7"/>
      <c r="BJ13568" s="7"/>
      <c r="BK13568" s="7"/>
      <c r="BL13568" s="7"/>
      <c r="BM13568" s="7"/>
      <c r="BP13568" s="7"/>
      <c r="BQ13568" s="7"/>
      <c r="BR13568" s="7"/>
      <c r="BS13568" s="7"/>
      <c r="BT13568" s="7"/>
      <c r="BU13568" s="7"/>
      <c r="BV13568" s="7"/>
      <c r="BW13568" s="7"/>
    </row>
    <row r="13569" spans="43:75" x14ac:dyDescent="0.2">
      <c r="AQ13569" s="7"/>
      <c r="AR13569" s="7"/>
      <c r="AS13569" s="7"/>
      <c r="AT13569" s="7"/>
      <c r="AU13569" s="7"/>
      <c r="AV13569" s="234"/>
      <c r="AX13569" s="7"/>
      <c r="AY13569" s="7"/>
      <c r="AZ13569" s="7"/>
      <c r="BA13569" s="7"/>
      <c r="BB13569" s="7"/>
      <c r="BC13569" s="7"/>
      <c r="BD13569" s="7"/>
      <c r="BG13569" s="7"/>
      <c r="BH13569" s="7"/>
      <c r="BI13569" s="7"/>
      <c r="BJ13569" s="7"/>
      <c r="BK13569" s="7"/>
      <c r="BL13569" s="7"/>
      <c r="BM13569" s="7"/>
      <c r="BP13569" s="7"/>
      <c r="BQ13569" s="7"/>
      <c r="BR13569" s="7"/>
      <c r="BS13569" s="7"/>
      <c r="BT13569" s="7"/>
      <c r="BU13569" s="7"/>
      <c r="BV13569" s="7"/>
      <c r="BW13569" s="7"/>
    </row>
    <row r="13570" spans="43:75" x14ac:dyDescent="0.2">
      <c r="AQ13570" s="7"/>
      <c r="AR13570" s="7"/>
      <c r="AS13570" s="7"/>
      <c r="AT13570" s="7"/>
      <c r="AU13570" s="7"/>
      <c r="AV13570" s="234"/>
      <c r="AX13570" s="7"/>
      <c r="AY13570" s="7"/>
      <c r="AZ13570" s="7"/>
      <c r="BA13570" s="7"/>
      <c r="BB13570" s="7"/>
      <c r="BC13570" s="7"/>
      <c r="BD13570" s="7"/>
      <c r="BG13570" s="7"/>
      <c r="BH13570" s="7"/>
      <c r="BI13570" s="7"/>
      <c r="BJ13570" s="7"/>
      <c r="BK13570" s="7"/>
      <c r="BL13570" s="7"/>
      <c r="BM13570" s="7"/>
      <c r="BP13570" s="7"/>
      <c r="BQ13570" s="7"/>
      <c r="BR13570" s="7"/>
      <c r="BS13570" s="7"/>
      <c r="BT13570" s="7"/>
      <c r="BU13570" s="7"/>
      <c r="BV13570" s="7"/>
      <c r="BW13570" s="7"/>
    </row>
    <row r="13571" spans="43:75" x14ac:dyDescent="0.2">
      <c r="AQ13571" s="7"/>
      <c r="AR13571" s="7"/>
      <c r="AS13571" s="7"/>
      <c r="AT13571" s="7"/>
      <c r="AU13571" s="7"/>
      <c r="AV13571" s="234"/>
      <c r="AX13571" s="7"/>
      <c r="AY13571" s="7"/>
      <c r="AZ13571" s="7"/>
      <c r="BA13571" s="7"/>
      <c r="BB13571" s="7"/>
      <c r="BC13571" s="7"/>
      <c r="BD13571" s="7"/>
      <c r="BG13571" s="7"/>
      <c r="BH13571" s="7"/>
      <c r="BI13571" s="7"/>
      <c r="BJ13571" s="7"/>
      <c r="BK13571" s="7"/>
      <c r="BL13571" s="7"/>
      <c r="BM13571" s="7"/>
      <c r="BP13571" s="7"/>
      <c r="BQ13571" s="7"/>
      <c r="BR13571" s="7"/>
      <c r="BS13571" s="7"/>
      <c r="BT13571" s="7"/>
      <c r="BU13571" s="7"/>
      <c r="BV13571" s="7"/>
      <c r="BW13571" s="7"/>
    </row>
    <row r="13572" spans="43:75" x14ac:dyDescent="0.2">
      <c r="AQ13572" s="7"/>
      <c r="AR13572" s="7"/>
      <c r="AS13572" s="7"/>
      <c r="AT13572" s="7"/>
      <c r="AU13572" s="7"/>
      <c r="AV13572" s="234"/>
      <c r="AX13572" s="7"/>
      <c r="AY13572" s="7"/>
      <c r="AZ13572" s="7"/>
      <c r="BA13572" s="7"/>
      <c r="BB13572" s="7"/>
      <c r="BC13572" s="7"/>
      <c r="BD13572" s="7"/>
      <c r="BG13572" s="7"/>
      <c r="BH13572" s="7"/>
      <c r="BI13572" s="7"/>
      <c r="BJ13572" s="7"/>
      <c r="BK13572" s="7"/>
      <c r="BL13572" s="7"/>
      <c r="BM13572" s="7"/>
      <c r="BP13572" s="7"/>
      <c r="BQ13572" s="7"/>
      <c r="BR13572" s="7"/>
      <c r="BS13572" s="7"/>
      <c r="BT13572" s="7"/>
      <c r="BU13572" s="7"/>
      <c r="BV13572" s="7"/>
      <c r="BW13572" s="7"/>
    </row>
    <row r="13573" spans="43:75" x14ac:dyDescent="0.2">
      <c r="AQ13573" s="7"/>
      <c r="AR13573" s="7"/>
      <c r="AS13573" s="7"/>
      <c r="AT13573" s="7"/>
      <c r="AU13573" s="7"/>
      <c r="AV13573" s="234"/>
      <c r="AX13573" s="7"/>
      <c r="AY13573" s="7"/>
      <c r="AZ13573" s="7"/>
      <c r="BA13573" s="7"/>
      <c r="BB13573" s="7"/>
      <c r="BC13573" s="7"/>
      <c r="BD13573" s="7"/>
      <c r="BG13573" s="7"/>
      <c r="BH13573" s="7"/>
      <c r="BI13573" s="7"/>
      <c r="BJ13573" s="7"/>
      <c r="BK13573" s="7"/>
      <c r="BL13573" s="7"/>
      <c r="BM13573" s="7"/>
      <c r="BP13573" s="7"/>
      <c r="BQ13573" s="7"/>
      <c r="BR13573" s="7"/>
      <c r="BS13573" s="7"/>
      <c r="BT13573" s="7"/>
      <c r="BU13573" s="7"/>
      <c r="BV13573" s="7"/>
      <c r="BW13573" s="7"/>
    </row>
    <row r="13574" spans="43:75" x14ac:dyDescent="0.2">
      <c r="AQ13574" s="7"/>
      <c r="AR13574" s="7"/>
      <c r="AS13574" s="7"/>
      <c r="AT13574" s="7"/>
      <c r="AU13574" s="7"/>
      <c r="AV13574" s="234"/>
      <c r="AX13574" s="7"/>
      <c r="AY13574" s="7"/>
      <c r="AZ13574" s="7"/>
      <c r="BA13574" s="7"/>
      <c r="BB13574" s="7"/>
      <c r="BC13574" s="7"/>
      <c r="BD13574" s="7"/>
      <c r="BG13574" s="7"/>
      <c r="BH13574" s="7"/>
      <c r="BI13574" s="7"/>
      <c r="BJ13574" s="7"/>
      <c r="BK13574" s="7"/>
      <c r="BL13574" s="7"/>
      <c r="BM13574" s="7"/>
      <c r="BP13574" s="7"/>
      <c r="BQ13574" s="7"/>
      <c r="BR13574" s="7"/>
      <c r="BS13574" s="7"/>
      <c r="BT13574" s="7"/>
      <c r="BU13574" s="7"/>
      <c r="BV13574" s="7"/>
      <c r="BW13574" s="7"/>
    </row>
    <row r="13575" spans="43:75" x14ac:dyDescent="0.2">
      <c r="AQ13575" s="7"/>
      <c r="AR13575" s="7"/>
      <c r="AS13575" s="7"/>
      <c r="AT13575" s="7"/>
      <c r="AU13575" s="7"/>
      <c r="AV13575" s="234"/>
      <c r="AX13575" s="7"/>
      <c r="AY13575" s="7"/>
      <c r="AZ13575" s="7"/>
      <c r="BA13575" s="7"/>
      <c r="BB13575" s="7"/>
      <c r="BC13575" s="7"/>
      <c r="BD13575" s="7"/>
      <c r="BG13575" s="7"/>
      <c r="BH13575" s="7"/>
      <c r="BI13575" s="7"/>
      <c r="BJ13575" s="7"/>
      <c r="BK13575" s="7"/>
      <c r="BL13575" s="7"/>
      <c r="BM13575" s="7"/>
      <c r="BP13575" s="7"/>
      <c r="BQ13575" s="7"/>
      <c r="BR13575" s="7"/>
      <c r="BS13575" s="7"/>
      <c r="BT13575" s="7"/>
      <c r="BU13575" s="7"/>
      <c r="BV13575" s="7"/>
      <c r="BW13575" s="7"/>
    </row>
    <row r="13576" spans="43:75" x14ac:dyDescent="0.2">
      <c r="AQ13576" s="7"/>
      <c r="AR13576" s="7"/>
      <c r="AS13576" s="7"/>
      <c r="AT13576" s="7"/>
      <c r="AU13576" s="7"/>
      <c r="AV13576" s="234"/>
      <c r="AX13576" s="7"/>
      <c r="AY13576" s="7"/>
      <c r="AZ13576" s="7"/>
      <c r="BA13576" s="7"/>
      <c r="BB13576" s="7"/>
      <c r="BC13576" s="7"/>
      <c r="BD13576" s="7"/>
      <c r="BG13576" s="7"/>
      <c r="BH13576" s="7"/>
      <c r="BI13576" s="7"/>
      <c r="BJ13576" s="7"/>
      <c r="BK13576" s="7"/>
      <c r="BL13576" s="7"/>
      <c r="BM13576" s="7"/>
      <c r="BP13576" s="7"/>
      <c r="BQ13576" s="7"/>
      <c r="BR13576" s="7"/>
      <c r="BS13576" s="7"/>
      <c r="BT13576" s="7"/>
      <c r="BU13576" s="7"/>
      <c r="BV13576" s="7"/>
      <c r="BW13576" s="7"/>
    </row>
    <row r="13577" spans="43:75" x14ac:dyDescent="0.2">
      <c r="AQ13577" s="7"/>
      <c r="AR13577" s="7"/>
      <c r="AS13577" s="7"/>
      <c r="AT13577" s="7"/>
      <c r="AU13577" s="7"/>
      <c r="AV13577" s="234"/>
      <c r="AX13577" s="7"/>
      <c r="AY13577" s="7"/>
      <c r="AZ13577" s="7"/>
      <c r="BA13577" s="7"/>
      <c r="BB13577" s="7"/>
      <c r="BC13577" s="7"/>
      <c r="BD13577" s="7"/>
      <c r="BG13577" s="7"/>
      <c r="BH13577" s="7"/>
      <c r="BI13577" s="7"/>
      <c r="BJ13577" s="7"/>
      <c r="BK13577" s="7"/>
      <c r="BL13577" s="7"/>
      <c r="BM13577" s="7"/>
      <c r="BP13577" s="7"/>
      <c r="BQ13577" s="7"/>
      <c r="BR13577" s="7"/>
      <c r="BS13577" s="7"/>
      <c r="BT13577" s="7"/>
      <c r="BU13577" s="7"/>
      <c r="BV13577" s="7"/>
      <c r="BW13577" s="7"/>
    </row>
    <row r="13578" spans="43:75" x14ac:dyDescent="0.2">
      <c r="AQ13578" s="7"/>
      <c r="AR13578" s="7"/>
      <c r="AS13578" s="7"/>
      <c r="AT13578" s="7"/>
      <c r="AU13578" s="7"/>
      <c r="AV13578" s="234"/>
      <c r="AX13578" s="7"/>
      <c r="AY13578" s="7"/>
      <c r="AZ13578" s="7"/>
      <c r="BA13578" s="7"/>
      <c r="BB13578" s="7"/>
      <c r="BC13578" s="7"/>
      <c r="BD13578" s="7"/>
      <c r="BG13578" s="7"/>
      <c r="BH13578" s="7"/>
      <c r="BI13578" s="7"/>
      <c r="BJ13578" s="7"/>
      <c r="BK13578" s="7"/>
      <c r="BL13578" s="7"/>
      <c r="BM13578" s="7"/>
      <c r="BP13578" s="7"/>
      <c r="BQ13578" s="7"/>
      <c r="BR13578" s="7"/>
      <c r="BS13578" s="7"/>
      <c r="BT13578" s="7"/>
      <c r="BU13578" s="7"/>
      <c r="BV13578" s="7"/>
      <c r="BW13578" s="7"/>
    </row>
    <row r="13579" spans="43:75" x14ac:dyDescent="0.2">
      <c r="AQ13579" s="7"/>
      <c r="AR13579" s="7"/>
      <c r="AS13579" s="7"/>
      <c r="AT13579" s="7"/>
      <c r="AU13579" s="7"/>
      <c r="AV13579" s="234"/>
      <c r="AX13579" s="7"/>
      <c r="AY13579" s="7"/>
      <c r="AZ13579" s="7"/>
      <c r="BA13579" s="7"/>
      <c r="BB13579" s="7"/>
      <c r="BC13579" s="7"/>
      <c r="BD13579" s="7"/>
      <c r="BG13579" s="7"/>
      <c r="BH13579" s="7"/>
      <c r="BI13579" s="7"/>
      <c r="BJ13579" s="7"/>
      <c r="BK13579" s="7"/>
      <c r="BL13579" s="7"/>
      <c r="BM13579" s="7"/>
      <c r="BP13579" s="7"/>
      <c r="BQ13579" s="7"/>
      <c r="BR13579" s="7"/>
      <c r="BS13579" s="7"/>
      <c r="BT13579" s="7"/>
      <c r="BU13579" s="7"/>
      <c r="BV13579" s="7"/>
      <c r="BW13579" s="7"/>
    </row>
    <row r="13580" spans="43:75" x14ac:dyDescent="0.2">
      <c r="AQ13580" s="7"/>
      <c r="AR13580" s="7"/>
      <c r="AS13580" s="7"/>
      <c r="AT13580" s="7"/>
      <c r="AU13580" s="7"/>
      <c r="AV13580" s="234"/>
      <c r="AX13580" s="7"/>
      <c r="AY13580" s="7"/>
      <c r="AZ13580" s="7"/>
      <c r="BA13580" s="7"/>
      <c r="BB13580" s="7"/>
      <c r="BC13580" s="7"/>
      <c r="BD13580" s="7"/>
      <c r="BG13580" s="7"/>
      <c r="BH13580" s="7"/>
      <c r="BI13580" s="7"/>
      <c r="BJ13580" s="7"/>
      <c r="BK13580" s="7"/>
      <c r="BL13580" s="7"/>
      <c r="BM13580" s="7"/>
      <c r="BP13580" s="7"/>
      <c r="BQ13580" s="7"/>
      <c r="BR13580" s="7"/>
      <c r="BS13580" s="7"/>
      <c r="BT13580" s="7"/>
      <c r="BU13580" s="7"/>
      <c r="BV13580" s="7"/>
      <c r="BW13580" s="7"/>
    </row>
    <row r="13581" spans="43:75" x14ac:dyDescent="0.2">
      <c r="AQ13581" s="7"/>
      <c r="AR13581" s="7"/>
      <c r="AS13581" s="7"/>
      <c r="AT13581" s="7"/>
      <c r="AU13581" s="7"/>
      <c r="AV13581" s="234"/>
      <c r="AX13581" s="7"/>
      <c r="AY13581" s="7"/>
      <c r="AZ13581" s="7"/>
      <c r="BA13581" s="7"/>
      <c r="BB13581" s="7"/>
      <c r="BC13581" s="7"/>
      <c r="BD13581" s="7"/>
      <c r="BG13581" s="7"/>
      <c r="BH13581" s="7"/>
      <c r="BI13581" s="7"/>
      <c r="BJ13581" s="7"/>
      <c r="BK13581" s="7"/>
      <c r="BL13581" s="7"/>
      <c r="BM13581" s="7"/>
      <c r="BP13581" s="7"/>
      <c r="BQ13581" s="7"/>
      <c r="BR13581" s="7"/>
      <c r="BS13581" s="7"/>
      <c r="BT13581" s="7"/>
      <c r="BU13581" s="7"/>
      <c r="BV13581" s="7"/>
      <c r="BW13581" s="7"/>
    </row>
    <row r="13582" spans="43:75" x14ac:dyDescent="0.2">
      <c r="AQ13582" s="7"/>
      <c r="AR13582" s="7"/>
      <c r="AS13582" s="7"/>
      <c r="AT13582" s="7"/>
      <c r="AU13582" s="7"/>
      <c r="AV13582" s="234"/>
      <c r="AX13582" s="7"/>
      <c r="AY13582" s="7"/>
      <c r="AZ13582" s="7"/>
      <c r="BA13582" s="7"/>
      <c r="BB13582" s="7"/>
      <c r="BC13582" s="7"/>
      <c r="BD13582" s="7"/>
      <c r="BG13582" s="7"/>
      <c r="BH13582" s="7"/>
      <c r="BI13582" s="7"/>
      <c r="BJ13582" s="7"/>
      <c r="BK13582" s="7"/>
      <c r="BL13582" s="7"/>
      <c r="BM13582" s="7"/>
      <c r="BP13582" s="7"/>
      <c r="BQ13582" s="7"/>
      <c r="BR13582" s="7"/>
      <c r="BS13582" s="7"/>
      <c r="BT13582" s="7"/>
      <c r="BU13582" s="7"/>
      <c r="BV13582" s="7"/>
      <c r="BW13582" s="7"/>
    </row>
    <row r="13583" spans="43:75" x14ac:dyDescent="0.2">
      <c r="AQ13583" s="7"/>
      <c r="AR13583" s="7"/>
      <c r="AS13583" s="7"/>
      <c r="AT13583" s="7"/>
      <c r="AU13583" s="7"/>
      <c r="AV13583" s="234"/>
      <c r="AX13583" s="7"/>
      <c r="AY13583" s="7"/>
      <c r="AZ13583" s="7"/>
      <c r="BA13583" s="7"/>
      <c r="BB13583" s="7"/>
      <c r="BC13583" s="7"/>
      <c r="BD13583" s="7"/>
      <c r="BG13583" s="7"/>
      <c r="BH13583" s="7"/>
      <c r="BI13583" s="7"/>
      <c r="BJ13583" s="7"/>
      <c r="BK13583" s="7"/>
      <c r="BL13583" s="7"/>
      <c r="BM13583" s="7"/>
      <c r="BP13583" s="7"/>
      <c r="BQ13583" s="7"/>
      <c r="BR13583" s="7"/>
      <c r="BS13583" s="7"/>
      <c r="BT13583" s="7"/>
      <c r="BU13583" s="7"/>
      <c r="BV13583" s="7"/>
      <c r="BW13583" s="7"/>
    </row>
    <row r="13584" spans="43:75" x14ac:dyDescent="0.2">
      <c r="AQ13584" s="7"/>
      <c r="AR13584" s="7"/>
      <c r="AS13584" s="7"/>
      <c r="AT13584" s="7"/>
      <c r="AU13584" s="7"/>
      <c r="AV13584" s="234"/>
      <c r="AX13584" s="7"/>
      <c r="AY13584" s="7"/>
      <c r="AZ13584" s="7"/>
      <c r="BA13584" s="7"/>
      <c r="BB13584" s="7"/>
      <c r="BC13584" s="7"/>
      <c r="BD13584" s="7"/>
      <c r="BG13584" s="7"/>
      <c r="BH13584" s="7"/>
      <c r="BI13584" s="7"/>
      <c r="BJ13584" s="7"/>
      <c r="BK13584" s="7"/>
      <c r="BL13584" s="7"/>
      <c r="BM13584" s="7"/>
      <c r="BP13584" s="7"/>
      <c r="BQ13584" s="7"/>
      <c r="BR13584" s="7"/>
      <c r="BS13584" s="7"/>
      <c r="BT13584" s="7"/>
      <c r="BU13584" s="7"/>
      <c r="BV13584" s="7"/>
      <c r="BW13584" s="7"/>
    </row>
    <row r="13585" spans="43:75" x14ac:dyDescent="0.2">
      <c r="AQ13585" s="7"/>
      <c r="AR13585" s="7"/>
      <c r="AS13585" s="7"/>
      <c r="AT13585" s="7"/>
      <c r="AU13585" s="7"/>
      <c r="AV13585" s="234"/>
      <c r="AX13585" s="7"/>
      <c r="AY13585" s="7"/>
      <c r="AZ13585" s="7"/>
      <c r="BA13585" s="7"/>
      <c r="BB13585" s="7"/>
      <c r="BC13585" s="7"/>
      <c r="BD13585" s="7"/>
      <c r="BG13585" s="7"/>
      <c r="BH13585" s="7"/>
      <c r="BI13585" s="7"/>
      <c r="BJ13585" s="7"/>
      <c r="BK13585" s="7"/>
      <c r="BL13585" s="7"/>
      <c r="BM13585" s="7"/>
      <c r="BP13585" s="7"/>
      <c r="BQ13585" s="7"/>
      <c r="BR13585" s="7"/>
      <c r="BS13585" s="7"/>
      <c r="BT13585" s="7"/>
      <c r="BU13585" s="7"/>
      <c r="BV13585" s="7"/>
      <c r="BW13585" s="7"/>
    </row>
    <row r="13586" spans="43:75" x14ac:dyDescent="0.2">
      <c r="AQ13586" s="7"/>
      <c r="AR13586" s="7"/>
      <c r="AS13586" s="7"/>
      <c r="AT13586" s="7"/>
      <c r="AU13586" s="7"/>
      <c r="AV13586" s="234"/>
      <c r="AX13586" s="7"/>
      <c r="AY13586" s="7"/>
      <c r="AZ13586" s="7"/>
      <c r="BA13586" s="7"/>
      <c r="BB13586" s="7"/>
      <c r="BC13586" s="7"/>
      <c r="BD13586" s="7"/>
      <c r="BG13586" s="7"/>
      <c r="BH13586" s="7"/>
      <c r="BI13586" s="7"/>
      <c r="BJ13586" s="7"/>
      <c r="BK13586" s="7"/>
      <c r="BL13586" s="7"/>
      <c r="BM13586" s="7"/>
      <c r="BP13586" s="7"/>
      <c r="BQ13586" s="7"/>
      <c r="BR13586" s="7"/>
      <c r="BS13586" s="7"/>
      <c r="BT13586" s="7"/>
      <c r="BU13586" s="7"/>
      <c r="BV13586" s="7"/>
      <c r="BW13586" s="7"/>
    </row>
    <row r="13587" spans="43:75" x14ac:dyDescent="0.2">
      <c r="AQ13587" s="7"/>
      <c r="AR13587" s="7"/>
      <c r="AS13587" s="7"/>
      <c r="AT13587" s="7"/>
      <c r="AU13587" s="7"/>
      <c r="AV13587" s="234"/>
      <c r="AX13587" s="7"/>
      <c r="AY13587" s="7"/>
      <c r="AZ13587" s="7"/>
      <c r="BA13587" s="7"/>
      <c r="BB13587" s="7"/>
      <c r="BC13587" s="7"/>
      <c r="BD13587" s="7"/>
      <c r="BG13587" s="7"/>
      <c r="BH13587" s="7"/>
      <c r="BI13587" s="7"/>
      <c r="BJ13587" s="7"/>
      <c r="BK13587" s="7"/>
      <c r="BL13587" s="7"/>
      <c r="BM13587" s="7"/>
      <c r="BP13587" s="7"/>
      <c r="BQ13587" s="7"/>
      <c r="BR13587" s="7"/>
      <c r="BS13587" s="7"/>
      <c r="BT13587" s="7"/>
      <c r="BU13587" s="7"/>
      <c r="BV13587" s="7"/>
      <c r="BW13587" s="7"/>
    </row>
    <row r="13588" spans="43:75" x14ac:dyDescent="0.2">
      <c r="AQ13588" s="7"/>
      <c r="AR13588" s="7"/>
      <c r="AS13588" s="7"/>
      <c r="AT13588" s="7"/>
      <c r="AU13588" s="7"/>
      <c r="AV13588" s="234"/>
      <c r="AX13588" s="7"/>
      <c r="AY13588" s="7"/>
      <c r="AZ13588" s="7"/>
      <c r="BA13588" s="7"/>
      <c r="BB13588" s="7"/>
      <c r="BC13588" s="7"/>
      <c r="BD13588" s="7"/>
      <c r="BG13588" s="7"/>
      <c r="BH13588" s="7"/>
      <c r="BI13588" s="7"/>
      <c r="BJ13588" s="7"/>
      <c r="BK13588" s="7"/>
      <c r="BL13588" s="7"/>
      <c r="BM13588" s="7"/>
      <c r="BP13588" s="7"/>
      <c r="BQ13588" s="7"/>
      <c r="BR13588" s="7"/>
      <c r="BS13588" s="7"/>
      <c r="BT13588" s="7"/>
      <c r="BU13588" s="7"/>
      <c r="BV13588" s="7"/>
      <c r="BW13588" s="7"/>
    </row>
    <row r="13589" spans="43:75" x14ac:dyDescent="0.2">
      <c r="AQ13589" s="7"/>
      <c r="AR13589" s="7"/>
      <c r="AS13589" s="7"/>
      <c r="AT13589" s="7"/>
      <c r="AU13589" s="7"/>
      <c r="AV13589" s="234"/>
      <c r="AX13589" s="7"/>
      <c r="AY13589" s="7"/>
      <c r="AZ13589" s="7"/>
      <c r="BA13589" s="7"/>
      <c r="BB13589" s="7"/>
      <c r="BC13589" s="7"/>
      <c r="BD13589" s="7"/>
      <c r="BG13589" s="7"/>
      <c r="BH13589" s="7"/>
      <c r="BI13589" s="7"/>
      <c r="BJ13589" s="7"/>
      <c r="BK13589" s="7"/>
      <c r="BL13589" s="7"/>
      <c r="BM13589" s="7"/>
      <c r="BP13589" s="7"/>
      <c r="BQ13589" s="7"/>
      <c r="BR13589" s="7"/>
      <c r="BS13589" s="7"/>
      <c r="BT13589" s="7"/>
      <c r="BU13589" s="7"/>
      <c r="BV13589" s="7"/>
      <c r="BW13589" s="7"/>
    </row>
    <row r="13590" spans="43:75" x14ac:dyDescent="0.2">
      <c r="AQ13590" s="7"/>
      <c r="AR13590" s="7"/>
      <c r="AS13590" s="7"/>
      <c r="AT13590" s="7"/>
      <c r="AU13590" s="7"/>
      <c r="AV13590" s="234"/>
      <c r="AX13590" s="7"/>
      <c r="AY13590" s="7"/>
      <c r="AZ13590" s="7"/>
      <c r="BA13590" s="7"/>
      <c r="BB13590" s="7"/>
      <c r="BC13590" s="7"/>
      <c r="BD13590" s="7"/>
      <c r="BG13590" s="7"/>
      <c r="BH13590" s="7"/>
      <c r="BI13590" s="7"/>
      <c r="BJ13590" s="7"/>
      <c r="BK13590" s="7"/>
      <c r="BL13590" s="7"/>
      <c r="BM13590" s="7"/>
      <c r="BP13590" s="7"/>
      <c r="BQ13590" s="7"/>
      <c r="BR13590" s="7"/>
      <c r="BS13590" s="7"/>
      <c r="BT13590" s="7"/>
      <c r="BU13590" s="7"/>
      <c r="BV13590" s="7"/>
      <c r="BW13590" s="7"/>
    </row>
    <row r="13591" spans="43:75" x14ac:dyDescent="0.2">
      <c r="AQ13591" s="7"/>
      <c r="AR13591" s="7"/>
      <c r="AS13591" s="7"/>
      <c r="AT13591" s="7"/>
      <c r="AU13591" s="7"/>
      <c r="AV13591" s="234"/>
      <c r="AX13591" s="7"/>
      <c r="AY13591" s="7"/>
      <c r="AZ13591" s="7"/>
      <c r="BA13591" s="7"/>
      <c r="BB13591" s="7"/>
      <c r="BC13591" s="7"/>
      <c r="BD13591" s="7"/>
      <c r="BG13591" s="7"/>
      <c r="BH13591" s="7"/>
      <c r="BI13591" s="7"/>
      <c r="BJ13591" s="7"/>
      <c r="BK13591" s="7"/>
      <c r="BL13591" s="7"/>
      <c r="BM13591" s="7"/>
      <c r="BP13591" s="7"/>
      <c r="BQ13591" s="7"/>
      <c r="BR13591" s="7"/>
      <c r="BS13591" s="7"/>
      <c r="BT13591" s="7"/>
      <c r="BU13591" s="7"/>
      <c r="BV13591" s="7"/>
      <c r="BW13591" s="7"/>
    </row>
    <row r="13592" spans="43:75" x14ac:dyDescent="0.2">
      <c r="AQ13592" s="7"/>
      <c r="AR13592" s="7"/>
      <c r="AS13592" s="7"/>
      <c r="AT13592" s="7"/>
      <c r="AU13592" s="7"/>
      <c r="AV13592" s="234"/>
      <c r="AX13592" s="7"/>
      <c r="AY13592" s="7"/>
      <c r="AZ13592" s="7"/>
      <c r="BA13592" s="7"/>
      <c r="BB13592" s="7"/>
      <c r="BC13592" s="7"/>
      <c r="BD13592" s="7"/>
      <c r="BG13592" s="7"/>
      <c r="BH13592" s="7"/>
      <c r="BI13592" s="7"/>
      <c r="BJ13592" s="7"/>
      <c r="BK13592" s="7"/>
      <c r="BL13592" s="7"/>
      <c r="BM13592" s="7"/>
      <c r="BP13592" s="7"/>
      <c r="BQ13592" s="7"/>
      <c r="BR13592" s="7"/>
      <c r="BS13592" s="7"/>
      <c r="BT13592" s="7"/>
      <c r="BU13592" s="7"/>
      <c r="BV13592" s="7"/>
      <c r="BW13592" s="7"/>
    </row>
    <row r="13593" spans="43:75" x14ac:dyDescent="0.2">
      <c r="AQ13593" s="7"/>
      <c r="AR13593" s="7"/>
      <c r="AS13593" s="7"/>
      <c r="AT13593" s="7"/>
      <c r="AU13593" s="7"/>
      <c r="AV13593" s="234"/>
      <c r="AX13593" s="7"/>
      <c r="AY13593" s="7"/>
      <c r="AZ13593" s="7"/>
      <c r="BA13593" s="7"/>
      <c r="BB13593" s="7"/>
      <c r="BC13593" s="7"/>
      <c r="BD13593" s="7"/>
      <c r="BG13593" s="7"/>
      <c r="BH13593" s="7"/>
      <c r="BI13593" s="7"/>
      <c r="BJ13593" s="7"/>
      <c r="BK13593" s="7"/>
      <c r="BL13593" s="7"/>
      <c r="BM13593" s="7"/>
      <c r="BP13593" s="7"/>
      <c r="BQ13593" s="7"/>
      <c r="BR13593" s="7"/>
      <c r="BS13593" s="7"/>
      <c r="BT13593" s="7"/>
      <c r="BU13593" s="7"/>
      <c r="BV13593" s="7"/>
      <c r="BW13593" s="7"/>
    </row>
    <row r="13594" spans="43:75" x14ac:dyDescent="0.2">
      <c r="AQ13594" s="7"/>
      <c r="AR13594" s="7"/>
      <c r="AS13594" s="7"/>
      <c r="AT13594" s="7"/>
      <c r="AU13594" s="7"/>
      <c r="AV13594" s="234"/>
      <c r="AX13594" s="7"/>
      <c r="AY13594" s="7"/>
      <c r="AZ13594" s="7"/>
      <c r="BA13594" s="7"/>
      <c r="BB13594" s="7"/>
      <c r="BC13594" s="7"/>
      <c r="BD13594" s="7"/>
      <c r="BG13594" s="7"/>
      <c r="BH13594" s="7"/>
      <c r="BI13594" s="7"/>
      <c r="BJ13594" s="7"/>
      <c r="BK13594" s="7"/>
      <c r="BL13594" s="7"/>
      <c r="BM13594" s="7"/>
      <c r="BP13594" s="7"/>
      <c r="BQ13594" s="7"/>
      <c r="BR13594" s="7"/>
      <c r="BS13594" s="7"/>
      <c r="BT13594" s="7"/>
      <c r="BU13594" s="7"/>
      <c r="BV13594" s="7"/>
      <c r="BW13594" s="7"/>
    </row>
    <row r="13595" spans="43:75" x14ac:dyDescent="0.2">
      <c r="AQ13595" s="7"/>
      <c r="AR13595" s="7"/>
      <c r="AS13595" s="7"/>
      <c r="AT13595" s="7"/>
      <c r="AU13595" s="7"/>
      <c r="AV13595" s="234"/>
      <c r="AX13595" s="7"/>
      <c r="AY13595" s="7"/>
      <c r="AZ13595" s="7"/>
      <c r="BA13595" s="7"/>
      <c r="BB13595" s="7"/>
      <c r="BC13595" s="7"/>
      <c r="BD13595" s="7"/>
      <c r="BG13595" s="7"/>
      <c r="BH13595" s="7"/>
      <c r="BI13595" s="7"/>
      <c r="BJ13595" s="7"/>
      <c r="BK13595" s="7"/>
      <c r="BL13595" s="7"/>
      <c r="BM13595" s="7"/>
      <c r="BP13595" s="7"/>
      <c r="BQ13595" s="7"/>
      <c r="BR13595" s="7"/>
      <c r="BS13595" s="7"/>
      <c r="BT13595" s="7"/>
      <c r="BU13595" s="7"/>
      <c r="BV13595" s="7"/>
      <c r="BW13595" s="7"/>
    </row>
    <row r="13596" spans="43:75" x14ac:dyDescent="0.2">
      <c r="AQ13596" s="7"/>
      <c r="AR13596" s="7"/>
      <c r="AS13596" s="7"/>
      <c r="AT13596" s="7"/>
      <c r="AU13596" s="7"/>
      <c r="AV13596" s="234"/>
      <c r="AX13596" s="7"/>
      <c r="AY13596" s="7"/>
      <c r="AZ13596" s="7"/>
      <c r="BA13596" s="7"/>
      <c r="BB13596" s="7"/>
      <c r="BC13596" s="7"/>
      <c r="BD13596" s="7"/>
      <c r="BG13596" s="7"/>
      <c r="BH13596" s="7"/>
      <c r="BI13596" s="7"/>
      <c r="BJ13596" s="7"/>
      <c r="BK13596" s="7"/>
      <c r="BL13596" s="7"/>
      <c r="BM13596" s="7"/>
      <c r="BP13596" s="7"/>
      <c r="BQ13596" s="7"/>
      <c r="BR13596" s="7"/>
      <c r="BS13596" s="7"/>
      <c r="BT13596" s="7"/>
      <c r="BU13596" s="7"/>
      <c r="BV13596" s="7"/>
      <c r="BW13596" s="7"/>
    </row>
    <row r="13597" spans="43:75" x14ac:dyDescent="0.2">
      <c r="AQ13597" s="7"/>
      <c r="AR13597" s="7"/>
      <c r="AS13597" s="7"/>
      <c r="AT13597" s="7"/>
      <c r="AU13597" s="7"/>
      <c r="AV13597" s="234"/>
      <c r="AX13597" s="7"/>
      <c r="AY13597" s="7"/>
      <c r="AZ13597" s="7"/>
      <c r="BA13597" s="7"/>
      <c r="BB13597" s="7"/>
      <c r="BC13597" s="7"/>
      <c r="BD13597" s="7"/>
      <c r="BG13597" s="7"/>
      <c r="BH13597" s="7"/>
      <c r="BI13597" s="7"/>
      <c r="BJ13597" s="7"/>
      <c r="BK13597" s="7"/>
      <c r="BL13597" s="7"/>
      <c r="BM13597" s="7"/>
      <c r="BP13597" s="7"/>
      <c r="BQ13597" s="7"/>
      <c r="BR13597" s="7"/>
      <c r="BS13597" s="7"/>
      <c r="BT13597" s="7"/>
      <c r="BU13597" s="7"/>
      <c r="BV13597" s="7"/>
      <c r="BW13597" s="7"/>
    </row>
    <row r="13598" spans="43:75" x14ac:dyDescent="0.2">
      <c r="AQ13598" s="7"/>
      <c r="AR13598" s="7"/>
      <c r="AS13598" s="7"/>
      <c r="AT13598" s="7"/>
      <c r="AU13598" s="7"/>
      <c r="AV13598" s="234"/>
      <c r="AX13598" s="7"/>
      <c r="AY13598" s="7"/>
      <c r="AZ13598" s="7"/>
      <c r="BA13598" s="7"/>
      <c r="BB13598" s="7"/>
      <c r="BC13598" s="7"/>
      <c r="BD13598" s="7"/>
      <c r="BG13598" s="7"/>
      <c r="BH13598" s="7"/>
      <c r="BI13598" s="7"/>
      <c r="BJ13598" s="7"/>
      <c r="BK13598" s="7"/>
      <c r="BL13598" s="7"/>
      <c r="BM13598" s="7"/>
      <c r="BP13598" s="7"/>
      <c r="BQ13598" s="7"/>
      <c r="BR13598" s="7"/>
      <c r="BS13598" s="7"/>
      <c r="BT13598" s="7"/>
      <c r="BU13598" s="7"/>
      <c r="BV13598" s="7"/>
      <c r="BW13598" s="7"/>
    </row>
    <row r="13599" spans="43:75" x14ac:dyDescent="0.2">
      <c r="AQ13599" s="7"/>
      <c r="AR13599" s="7"/>
      <c r="AS13599" s="7"/>
      <c r="AT13599" s="7"/>
      <c r="AU13599" s="7"/>
      <c r="AV13599" s="234"/>
      <c r="AX13599" s="7"/>
      <c r="AY13599" s="7"/>
      <c r="AZ13599" s="7"/>
      <c r="BA13599" s="7"/>
      <c r="BB13599" s="7"/>
      <c r="BC13599" s="7"/>
      <c r="BD13599" s="7"/>
      <c r="BG13599" s="7"/>
      <c r="BH13599" s="7"/>
      <c r="BI13599" s="7"/>
      <c r="BJ13599" s="7"/>
      <c r="BK13599" s="7"/>
      <c r="BL13599" s="7"/>
      <c r="BM13599" s="7"/>
      <c r="BP13599" s="7"/>
      <c r="BQ13599" s="7"/>
      <c r="BR13599" s="7"/>
      <c r="BS13599" s="7"/>
      <c r="BT13599" s="7"/>
      <c r="BU13599" s="7"/>
      <c r="BV13599" s="7"/>
      <c r="BW13599" s="7"/>
    </row>
    <row r="13600" spans="43:75" x14ac:dyDescent="0.2">
      <c r="AQ13600" s="7"/>
      <c r="AR13600" s="7"/>
      <c r="AS13600" s="7"/>
      <c r="AT13600" s="7"/>
      <c r="AU13600" s="7"/>
      <c r="AV13600" s="234"/>
      <c r="AX13600" s="7"/>
      <c r="AY13600" s="7"/>
      <c r="AZ13600" s="7"/>
      <c r="BA13600" s="7"/>
      <c r="BB13600" s="7"/>
      <c r="BC13600" s="7"/>
      <c r="BD13600" s="7"/>
      <c r="BG13600" s="7"/>
      <c r="BH13600" s="7"/>
      <c r="BI13600" s="7"/>
      <c r="BJ13600" s="7"/>
      <c r="BK13600" s="7"/>
      <c r="BL13600" s="7"/>
      <c r="BM13600" s="7"/>
      <c r="BP13600" s="7"/>
      <c r="BQ13600" s="7"/>
      <c r="BR13600" s="7"/>
      <c r="BS13600" s="7"/>
      <c r="BT13600" s="7"/>
      <c r="BU13600" s="7"/>
      <c r="BV13600" s="7"/>
      <c r="BW13600" s="7"/>
    </row>
    <row r="13601" spans="43:75" x14ac:dyDescent="0.2">
      <c r="AQ13601" s="7"/>
      <c r="AR13601" s="7"/>
      <c r="AS13601" s="7"/>
      <c r="AT13601" s="7"/>
      <c r="AU13601" s="7"/>
      <c r="AV13601" s="234"/>
      <c r="AX13601" s="7"/>
      <c r="AY13601" s="7"/>
      <c r="AZ13601" s="7"/>
      <c r="BA13601" s="7"/>
      <c r="BB13601" s="7"/>
      <c r="BC13601" s="7"/>
      <c r="BD13601" s="7"/>
      <c r="BG13601" s="7"/>
      <c r="BH13601" s="7"/>
      <c r="BI13601" s="7"/>
      <c r="BJ13601" s="7"/>
      <c r="BK13601" s="7"/>
      <c r="BL13601" s="7"/>
      <c r="BM13601" s="7"/>
      <c r="BP13601" s="7"/>
      <c r="BQ13601" s="7"/>
      <c r="BR13601" s="7"/>
      <c r="BS13601" s="7"/>
      <c r="BT13601" s="7"/>
      <c r="BU13601" s="7"/>
      <c r="BV13601" s="7"/>
      <c r="BW13601" s="7"/>
    </row>
    <row r="13602" spans="43:75" x14ac:dyDescent="0.2">
      <c r="AQ13602" s="7"/>
      <c r="AR13602" s="7"/>
      <c r="AS13602" s="7"/>
      <c r="AT13602" s="7"/>
      <c r="AU13602" s="7"/>
      <c r="AV13602" s="234"/>
      <c r="AX13602" s="7"/>
      <c r="AY13602" s="7"/>
      <c r="AZ13602" s="7"/>
      <c r="BA13602" s="7"/>
      <c r="BB13602" s="7"/>
      <c r="BC13602" s="7"/>
      <c r="BD13602" s="7"/>
      <c r="BG13602" s="7"/>
      <c r="BH13602" s="7"/>
      <c r="BI13602" s="7"/>
      <c r="BJ13602" s="7"/>
      <c r="BK13602" s="7"/>
      <c r="BL13602" s="7"/>
      <c r="BM13602" s="7"/>
      <c r="BP13602" s="7"/>
      <c r="BQ13602" s="7"/>
      <c r="BR13602" s="7"/>
      <c r="BS13602" s="7"/>
      <c r="BT13602" s="7"/>
      <c r="BU13602" s="7"/>
      <c r="BV13602" s="7"/>
      <c r="BW13602" s="7"/>
    </row>
    <row r="13603" spans="43:75" x14ac:dyDescent="0.2">
      <c r="AQ13603" s="7"/>
      <c r="AR13603" s="7"/>
      <c r="AS13603" s="7"/>
      <c r="AT13603" s="7"/>
      <c r="AU13603" s="7"/>
      <c r="AV13603" s="234"/>
      <c r="AX13603" s="7"/>
      <c r="AY13603" s="7"/>
      <c r="AZ13603" s="7"/>
      <c r="BA13603" s="7"/>
      <c r="BB13603" s="7"/>
      <c r="BC13603" s="7"/>
      <c r="BD13603" s="7"/>
      <c r="BG13603" s="7"/>
      <c r="BH13603" s="7"/>
      <c r="BI13603" s="7"/>
      <c r="BJ13603" s="7"/>
      <c r="BK13603" s="7"/>
      <c r="BL13603" s="7"/>
      <c r="BM13603" s="7"/>
      <c r="BP13603" s="7"/>
      <c r="BQ13603" s="7"/>
      <c r="BR13603" s="7"/>
      <c r="BS13603" s="7"/>
      <c r="BT13603" s="7"/>
      <c r="BU13603" s="7"/>
      <c r="BV13603" s="7"/>
      <c r="BW13603" s="7"/>
    </row>
    <row r="13604" spans="43:75" x14ac:dyDescent="0.2">
      <c r="AQ13604" s="7"/>
      <c r="AR13604" s="7"/>
      <c r="AS13604" s="7"/>
      <c r="AT13604" s="7"/>
      <c r="AU13604" s="7"/>
      <c r="AV13604" s="234"/>
      <c r="AX13604" s="7"/>
      <c r="AY13604" s="7"/>
      <c r="AZ13604" s="7"/>
      <c r="BA13604" s="7"/>
      <c r="BB13604" s="7"/>
      <c r="BC13604" s="7"/>
      <c r="BD13604" s="7"/>
      <c r="BG13604" s="7"/>
      <c r="BH13604" s="7"/>
      <c r="BI13604" s="7"/>
      <c r="BJ13604" s="7"/>
      <c r="BK13604" s="7"/>
      <c r="BL13604" s="7"/>
      <c r="BM13604" s="7"/>
      <c r="BP13604" s="7"/>
      <c r="BQ13604" s="7"/>
      <c r="BR13604" s="7"/>
      <c r="BS13604" s="7"/>
      <c r="BT13604" s="7"/>
      <c r="BU13604" s="7"/>
      <c r="BV13604" s="7"/>
      <c r="BW13604" s="7"/>
    </row>
    <row r="13605" spans="43:75" x14ac:dyDescent="0.2">
      <c r="AQ13605" s="7"/>
      <c r="AR13605" s="7"/>
      <c r="AS13605" s="7"/>
      <c r="AT13605" s="7"/>
      <c r="AU13605" s="7"/>
      <c r="AV13605" s="234"/>
      <c r="AX13605" s="7"/>
      <c r="AY13605" s="7"/>
      <c r="AZ13605" s="7"/>
      <c r="BA13605" s="7"/>
      <c r="BB13605" s="7"/>
      <c r="BC13605" s="7"/>
      <c r="BD13605" s="7"/>
      <c r="BG13605" s="7"/>
      <c r="BH13605" s="7"/>
      <c r="BI13605" s="7"/>
      <c r="BJ13605" s="7"/>
      <c r="BK13605" s="7"/>
      <c r="BL13605" s="7"/>
      <c r="BM13605" s="7"/>
      <c r="BP13605" s="7"/>
      <c r="BQ13605" s="7"/>
      <c r="BR13605" s="7"/>
      <c r="BS13605" s="7"/>
      <c r="BT13605" s="7"/>
      <c r="BU13605" s="7"/>
      <c r="BV13605" s="7"/>
      <c r="BW13605" s="7"/>
    </row>
    <row r="13606" spans="43:75" x14ac:dyDescent="0.2">
      <c r="AQ13606" s="7"/>
      <c r="AR13606" s="7"/>
      <c r="AS13606" s="7"/>
      <c r="AT13606" s="7"/>
      <c r="AU13606" s="7"/>
      <c r="AV13606" s="234"/>
      <c r="AX13606" s="7"/>
      <c r="AY13606" s="7"/>
      <c r="AZ13606" s="7"/>
      <c r="BA13606" s="7"/>
      <c r="BB13606" s="7"/>
      <c r="BC13606" s="7"/>
      <c r="BD13606" s="7"/>
      <c r="BG13606" s="7"/>
      <c r="BH13606" s="7"/>
      <c r="BI13606" s="7"/>
      <c r="BJ13606" s="7"/>
      <c r="BK13606" s="7"/>
      <c r="BL13606" s="7"/>
      <c r="BM13606" s="7"/>
      <c r="BP13606" s="7"/>
      <c r="BQ13606" s="7"/>
      <c r="BR13606" s="7"/>
      <c r="BS13606" s="7"/>
      <c r="BT13606" s="7"/>
      <c r="BU13606" s="7"/>
      <c r="BV13606" s="7"/>
      <c r="BW13606" s="7"/>
    </row>
    <row r="13607" spans="43:75" x14ac:dyDescent="0.2">
      <c r="AQ13607" s="7"/>
      <c r="AR13607" s="7"/>
      <c r="AS13607" s="7"/>
      <c r="AT13607" s="7"/>
      <c r="AU13607" s="7"/>
      <c r="AV13607" s="234"/>
      <c r="AX13607" s="7"/>
      <c r="AY13607" s="7"/>
      <c r="AZ13607" s="7"/>
      <c r="BA13607" s="7"/>
      <c r="BB13607" s="7"/>
      <c r="BC13607" s="7"/>
      <c r="BD13607" s="7"/>
      <c r="BG13607" s="7"/>
      <c r="BH13607" s="7"/>
      <c r="BI13607" s="7"/>
      <c r="BJ13607" s="7"/>
      <c r="BK13607" s="7"/>
      <c r="BL13607" s="7"/>
      <c r="BM13607" s="7"/>
      <c r="BP13607" s="7"/>
      <c r="BQ13607" s="7"/>
      <c r="BR13607" s="7"/>
      <c r="BS13607" s="7"/>
      <c r="BT13607" s="7"/>
      <c r="BU13607" s="7"/>
      <c r="BV13607" s="7"/>
      <c r="BW13607" s="7"/>
    </row>
    <row r="13608" spans="43:75" x14ac:dyDescent="0.2">
      <c r="AQ13608" s="7"/>
      <c r="AR13608" s="7"/>
      <c r="AS13608" s="7"/>
      <c r="AT13608" s="7"/>
      <c r="AU13608" s="7"/>
      <c r="AV13608" s="234"/>
      <c r="AX13608" s="7"/>
      <c r="AY13608" s="7"/>
      <c r="AZ13608" s="7"/>
      <c r="BA13608" s="7"/>
      <c r="BB13608" s="7"/>
      <c r="BC13608" s="7"/>
      <c r="BD13608" s="7"/>
      <c r="BG13608" s="7"/>
      <c r="BH13608" s="7"/>
      <c r="BI13608" s="7"/>
      <c r="BJ13608" s="7"/>
      <c r="BK13608" s="7"/>
      <c r="BL13608" s="7"/>
      <c r="BM13608" s="7"/>
      <c r="BP13608" s="7"/>
      <c r="BQ13608" s="7"/>
      <c r="BR13608" s="7"/>
      <c r="BS13608" s="7"/>
      <c r="BT13608" s="7"/>
      <c r="BU13608" s="7"/>
      <c r="BV13608" s="7"/>
      <c r="BW13608" s="7"/>
    </row>
    <row r="13609" spans="43:75" x14ac:dyDescent="0.2">
      <c r="AQ13609" s="7"/>
      <c r="AR13609" s="7"/>
      <c r="AS13609" s="7"/>
      <c r="AT13609" s="7"/>
      <c r="AU13609" s="7"/>
      <c r="AV13609" s="234"/>
      <c r="AX13609" s="7"/>
      <c r="AY13609" s="7"/>
      <c r="AZ13609" s="7"/>
      <c r="BA13609" s="7"/>
      <c r="BB13609" s="7"/>
      <c r="BC13609" s="7"/>
      <c r="BD13609" s="7"/>
      <c r="BG13609" s="7"/>
      <c r="BH13609" s="7"/>
      <c r="BI13609" s="7"/>
      <c r="BJ13609" s="7"/>
      <c r="BK13609" s="7"/>
      <c r="BL13609" s="7"/>
      <c r="BM13609" s="7"/>
      <c r="BP13609" s="7"/>
      <c r="BQ13609" s="7"/>
      <c r="BR13609" s="7"/>
      <c r="BS13609" s="7"/>
      <c r="BT13609" s="7"/>
      <c r="BU13609" s="7"/>
      <c r="BV13609" s="7"/>
      <c r="BW13609" s="7"/>
    </row>
    <row r="13610" spans="43:75" x14ac:dyDescent="0.2">
      <c r="AQ13610" s="7"/>
      <c r="AR13610" s="7"/>
      <c r="AS13610" s="7"/>
      <c r="AT13610" s="7"/>
      <c r="AU13610" s="7"/>
      <c r="AV13610" s="234"/>
      <c r="AX13610" s="7"/>
      <c r="AY13610" s="7"/>
      <c r="AZ13610" s="7"/>
      <c r="BA13610" s="7"/>
      <c r="BB13610" s="7"/>
      <c r="BC13610" s="7"/>
      <c r="BD13610" s="7"/>
      <c r="BG13610" s="7"/>
      <c r="BH13610" s="7"/>
      <c r="BI13610" s="7"/>
      <c r="BJ13610" s="7"/>
      <c r="BK13610" s="7"/>
      <c r="BL13610" s="7"/>
      <c r="BM13610" s="7"/>
      <c r="BP13610" s="7"/>
      <c r="BQ13610" s="7"/>
      <c r="BR13610" s="7"/>
      <c r="BS13610" s="7"/>
      <c r="BT13610" s="7"/>
      <c r="BU13610" s="7"/>
      <c r="BV13610" s="7"/>
      <c r="BW13610" s="7"/>
    </row>
    <row r="13611" spans="43:75" x14ac:dyDescent="0.2">
      <c r="AQ13611" s="7"/>
      <c r="AR13611" s="7"/>
      <c r="AS13611" s="7"/>
      <c r="AT13611" s="7"/>
      <c r="AU13611" s="7"/>
      <c r="AV13611" s="234"/>
      <c r="AX13611" s="7"/>
      <c r="AY13611" s="7"/>
      <c r="AZ13611" s="7"/>
      <c r="BA13611" s="7"/>
      <c r="BB13611" s="7"/>
      <c r="BC13611" s="7"/>
      <c r="BD13611" s="7"/>
      <c r="BG13611" s="7"/>
      <c r="BH13611" s="7"/>
      <c r="BI13611" s="7"/>
      <c r="BJ13611" s="7"/>
      <c r="BK13611" s="7"/>
      <c r="BL13611" s="7"/>
      <c r="BM13611" s="7"/>
      <c r="BP13611" s="7"/>
      <c r="BQ13611" s="7"/>
      <c r="BR13611" s="7"/>
      <c r="BS13611" s="7"/>
      <c r="BT13611" s="7"/>
      <c r="BU13611" s="7"/>
      <c r="BV13611" s="7"/>
      <c r="BW13611" s="7"/>
    </row>
    <row r="13612" spans="43:75" x14ac:dyDescent="0.2">
      <c r="AQ13612" s="7"/>
      <c r="AR13612" s="7"/>
      <c r="AS13612" s="7"/>
      <c r="AT13612" s="7"/>
      <c r="AU13612" s="7"/>
      <c r="AV13612" s="234"/>
      <c r="AX13612" s="7"/>
      <c r="AY13612" s="7"/>
      <c r="AZ13612" s="7"/>
      <c r="BA13612" s="7"/>
      <c r="BB13612" s="7"/>
      <c r="BC13612" s="7"/>
      <c r="BD13612" s="7"/>
      <c r="BG13612" s="7"/>
      <c r="BH13612" s="7"/>
      <c r="BI13612" s="7"/>
      <c r="BJ13612" s="7"/>
      <c r="BK13612" s="7"/>
      <c r="BL13612" s="7"/>
      <c r="BM13612" s="7"/>
      <c r="BP13612" s="7"/>
      <c r="BQ13612" s="7"/>
      <c r="BR13612" s="7"/>
      <c r="BS13612" s="7"/>
      <c r="BT13612" s="7"/>
      <c r="BU13612" s="7"/>
      <c r="BV13612" s="7"/>
      <c r="BW13612" s="7"/>
    </row>
    <row r="13613" spans="43:75" x14ac:dyDescent="0.2">
      <c r="AQ13613" s="7"/>
      <c r="AR13613" s="7"/>
      <c r="AS13613" s="7"/>
      <c r="AT13613" s="7"/>
      <c r="AU13613" s="7"/>
      <c r="AV13613" s="234"/>
      <c r="AX13613" s="7"/>
      <c r="AY13613" s="7"/>
      <c r="AZ13613" s="7"/>
      <c r="BA13613" s="7"/>
      <c r="BB13613" s="7"/>
      <c r="BC13613" s="7"/>
      <c r="BD13613" s="7"/>
      <c r="BG13613" s="7"/>
      <c r="BH13613" s="7"/>
      <c r="BI13613" s="7"/>
      <c r="BJ13613" s="7"/>
      <c r="BK13613" s="7"/>
      <c r="BL13613" s="7"/>
      <c r="BM13613" s="7"/>
      <c r="BP13613" s="7"/>
      <c r="BQ13613" s="7"/>
      <c r="BR13613" s="7"/>
      <c r="BS13613" s="7"/>
      <c r="BT13613" s="7"/>
      <c r="BU13613" s="7"/>
      <c r="BV13613" s="7"/>
      <c r="BW13613" s="7"/>
    </row>
    <row r="13614" spans="43:75" x14ac:dyDescent="0.2">
      <c r="AQ13614" s="7"/>
      <c r="AR13614" s="7"/>
      <c r="AS13614" s="7"/>
      <c r="AT13614" s="7"/>
      <c r="AU13614" s="7"/>
      <c r="AV13614" s="234"/>
      <c r="AX13614" s="7"/>
      <c r="AY13614" s="7"/>
      <c r="AZ13614" s="7"/>
      <c r="BA13614" s="7"/>
      <c r="BB13614" s="7"/>
      <c r="BC13614" s="7"/>
      <c r="BD13614" s="7"/>
      <c r="BG13614" s="7"/>
      <c r="BH13614" s="7"/>
      <c r="BI13614" s="7"/>
      <c r="BJ13614" s="7"/>
      <c r="BK13614" s="7"/>
      <c r="BL13614" s="7"/>
      <c r="BM13614" s="7"/>
      <c r="BP13614" s="7"/>
      <c r="BQ13614" s="7"/>
      <c r="BR13614" s="7"/>
      <c r="BS13614" s="7"/>
      <c r="BT13614" s="7"/>
      <c r="BU13614" s="7"/>
      <c r="BV13614" s="7"/>
      <c r="BW13614" s="7"/>
    </row>
    <row r="13615" spans="43:75" x14ac:dyDescent="0.2">
      <c r="AQ13615" s="7"/>
      <c r="AR13615" s="7"/>
      <c r="AS13615" s="7"/>
      <c r="AT13615" s="7"/>
      <c r="AU13615" s="7"/>
      <c r="AV13615" s="234"/>
      <c r="AX13615" s="7"/>
      <c r="AY13615" s="7"/>
      <c r="AZ13615" s="7"/>
      <c r="BA13615" s="7"/>
      <c r="BB13615" s="7"/>
      <c r="BC13615" s="7"/>
      <c r="BD13615" s="7"/>
      <c r="BG13615" s="7"/>
      <c r="BH13615" s="7"/>
      <c r="BI13615" s="7"/>
      <c r="BJ13615" s="7"/>
      <c r="BK13615" s="7"/>
      <c r="BL13615" s="7"/>
      <c r="BM13615" s="7"/>
      <c r="BP13615" s="7"/>
      <c r="BQ13615" s="7"/>
      <c r="BR13615" s="7"/>
      <c r="BS13615" s="7"/>
      <c r="BT13615" s="7"/>
      <c r="BU13615" s="7"/>
      <c r="BV13615" s="7"/>
      <c r="BW13615" s="7"/>
    </row>
    <row r="13616" spans="43:75" x14ac:dyDescent="0.2">
      <c r="AQ13616" s="7"/>
      <c r="AR13616" s="7"/>
      <c r="AS13616" s="7"/>
      <c r="AT13616" s="7"/>
      <c r="AU13616" s="7"/>
      <c r="AV13616" s="234"/>
      <c r="AX13616" s="7"/>
      <c r="AY13616" s="7"/>
      <c r="AZ13616" s="7"/>
      <c r="BA13616" s="7"/>
      <c r="BB13616" s="7"/>
      <c r="BC13616" s="7"/>
      <c r="BD13616" s="7"/>
      <c r="BG13616" s="7"/>
      <c r="BH13616" s="7"/>
      <c r="BI13616" s="7"/>
      <c r="BJ13616" s="7"/>
      <c r="BK13616" s="7"/>
      <c r="BL13616" s="7"/>
      <c r="BM13616" s="7"/>
      <c r="BP13616" s="7"/>
      <c r="BQ13616" s="7"/>
      <c r="BR13616" s="7"/>
      <c r="BS13616" s="7"/>
      <c r="BT13616" s="7"/>
      <c r="BU13616" s="7"/>
      <c r="BV13616" s="7"/>
      <c r="BW13616" s="7"/>
    </row>
    <row r="13617" spans="43:75" x14ac:dyDescent="0.2">
      <c r="AQ13617" s="7"/>
      <c r="AR13617" s="7"/>
      <c r="AS13617" s="7"/>
      <c r="AT13617" s="7"/>
      <c r="AU13617" s="7"/>
      <c r="AV13617" s="234"/>
      <c r="AX13617" s="7"/>
      <c r="AY13617" s="7"/>
      <c r="AZ13617" s="7"/>
      <c r="BA13617" s="7"/>
      <c r="BB13617" s="7"/>
      <c r="BC13617" s="7"/>
      <c r="BD13617" s="7"/>
      <c r="BG13617" s="7"/>
      <c r="BH13617" s="7"/>
      <c r="BI13617" s="7"/>
      <c r="BJ13617" s="7"/>
      <c r="BK13617" s="7"/>
      <c r="BL13617" s="7"/>
      <c r="BM13617" s="7"/>
      <c r="BP13617" s="7"/>
      <c r="BQ13617" s="7"/>
      <c r="BR13617" s="7"/>
      <c r="BS13617" s="7"/>
      <c r="BT13617" s="7"/>
      <c r="BU13617" s="7"/>
      <c r="BV13617" s="7"/>
      <c r="BW13617" s="7"/>
    </row>
    <row r="13618" spans="43:75" x14ac:dyDescent="0.2">
      <c r="AQ13618" s="7"/>
      <c r="AR13618" s="7"/>
      <c r="AS13618" s="7"/>
      <c r="AT13618" s="7"/>
      <c r="AU13618" s="7"/>
      <c r="AV13618" s="234"/>
      <c r="AX13618" s="7"/>
      <c r="AY13618" s="7"/>
      <c r="AZ13618" s="7"/>
      <c r="BA13618" s="7"/>
      <c r="BB13618" s="7"/>
      <c r="BC13618" s="7"/>
      <c r="BD13618" s="7"/>
      <c r="BG13618" s="7"/>
      <c r="BH13618" s="7"/>
      <c r="BI13618" s="7"/>
      <c r="BJ13618" s="7"/>
      <c r="BK13618" s="7"/>
      <c r="BL13618" s="7"/>
      <c r="BM13618" s="7"/>
      <c r="BP13618" s="7"/>
      <c r="BQ13618" s="7"/>
      <c r="BR13618" s="7"/>
      <c r="BS13618" s="7"/>
      <c r="BT13618" s="7"/>
      <c r="BU13618" s="7"/>
      <c r="BV13618" s="7"/>
      <c r="BW13618" s="7"/>
    </row>
    <row r="13619" spans="43:75" x14ac:dyDescent="0.2">
      <c r="AQ13619" s="7"/>
      <c r="AR13619" s="7"/>
      <c r="AS13619" s="7"/>
      <c r="AT13619" s="7"/>
      <c r="AU13619" s="7"/>
      <c r="AV13619" s="234"/>
      <c r="AX13619" s="7"/>
      <c r="AY13619" s="7"/>
      <c r="AZ13619" s="7"/>
      <c r="BA13619" s="7"/>
      <c r="BB13619" s="7"/>
      <c r="BC13619" s="7"/>
      <c r="BD13619" s="7"/>
      <c r="BG13619" s="7"/>
      <c r="BH13619" s="7"/>
      <c r="BI13619" s="7"/>
      <c r="BJ13619" s="7"/>
      <c r="BK13619" s="7"/>
      <c r="BL13619" s="7"/>
      <c r="BM13619" s="7"/>
      <c r="BP13619" s="7"/>
      <c r="BQ13619" s="7"/>
      <c r="BR13619" s="7"/>
      <c r="BS13619" s="7"/>
      <c r="BT13619" s="7"/>
      <c r="BU13619" s="7"/>
      <c r="BV13619" s="7"/>
      <c r="BW13619" s="7"/>
    </row>
    <row r="13620" spans="43:75" x14ac:dyDescent="0.2">
      <c r="AQ13620" s="7"/>
      <c r="AR13620" s="7"/>
      <c r="AS13620" s="7"/>
      <c r="AT13620" s="7"/>
      <c r="AU13620" s="7"/>
      <c r="AV13620" s="234"/>
      <c r="AX13620" s="7"/>
      <c r="AY13620" s="7"/>
      <c r="AZ13620" s="7"/>
      <c r="BA13620" s="7"/>
      <c r="BB13620" s="7"/>
      <c r="BC13620" s="7"/>
      <c r="BD13620" s="7"/>
      <c r="BG13620" s="7"/>
      <c r="BH13620" s="7"/>
      <c r="BI13620" s="7"/>
      <c r="BJ13620" s="7"/>
      <c r="BK13620" s="7"/>
      <c r="BL13620" s="7"/>
      <c r="BM13620" s="7"/>
      <c r="BP13620" s="7"/>
      <c r="BQ13620" s="7"/>
      <c r="BR13620" s="7"/>
      <c r="BS13620" s="7"/>
      <c r="BT13620" s="7"/>
      <c r="BU13620" s="7"/>
      <c r="BV13620" s="7"/>
      <c r="BW13620" s="7"/>
    </row>
    <row r="13621" spans="43:75" x14ac:dyDescent="0.2">
      <c r="AQ13621" s="7"/>
      <c r="AR13621" s="7"/>
      <c r="AS13621" s="7"/>
      <c r="AT13621" s="7"/>
      <c r="AU13621" s="7"/>
      <c r="AV13621" s="234"/>
      <c r="AX13621" s="7"/>
      <c r="AY13621" s="7"/>
      <c r="AZ13621" s="7"/>
      <c r="BA13621" s="7"/>
      <c r="BB13621" s="7"/>
      <c r="BC13621" s="7"/>
      <c r="BD13621" s="7"/>
      <c r="BG13621" s="7"/>
      <c r="BH13621" s="7"/>
      <c r="BI13621" s="7"/>
      <c r="BJ13621" s="7"/>
      <c r="BK13621" s="7"/>
      <c r="BL13621" s="7"/>
      <c r="BM13621" s="7"/>
      <c r="BP13621" s="7"/>
      <c r="BQ13621" s="7"/>
      <c r="BR13621" s="7"/>
      <c r="BS13621" s="7"/>
      <c r="BT13621" s="7"/>
      <c r="BU13621" s="7"/>
      <c r="BV13621" s="7"/>
      <c r="BW13621" s="7"/>
    </row>
    <row r="13622" spans="43:75" x14ac:dyDescent="0.2">
      <c r="AQ13622" s="7"/>
      <c r="AR13622" s="7"/>
      <c r="AS13622" s="7"/>
      <c r="AT13622" s="7"/>
      <c r="AU13622" s="7"/>
      <c r="AV13622" s="234"/>
      <c r="AX13622" s="7"/>
      <c r="AY13622" s="7"/>
      <c r="AZ13622" s="7"/>
      <c r="BA13622" s="7"/>
      <c r="BB13622" s="7"/>
      <c r="BC13622" s="7"/>
      <c r="BD13622" s="7"/>
      <c r="BG13622" s="7"/>
      <c r="BH13622" s="7"/>
      <c r="BI13622" s="7"/>
      <c r="BJ13622" s="7"/>
      <c r="BK13622" s="7"/>
      <c r="BL13622" s="7"/>
      <c r="BM13622" s="7"/>
      <c r="BP13622" s="7"/>
      <c r="BQ13622" s="7"/>
      <c r="BR13622" s="7"/>
      <c r="BS13622" s="7"/>
      <c r="BT13622" s="7"/>
      <c r="BU13622" s="7"/>
      <c r="BV13622" s="7"/>
      <c r="BW13622" s="7"/>
    </row>
    <row r="13623" spans="43:75" x14ac:dyDescent="0.2">
      <c r="AQ13623" s="7"/>
      <c r="AR13623" s="7"/>
      <c r="AS13623" s="7"/>
      <c r="AT13623" s="7"/>
      <c r="AU13623" s="7"/>
      <c r="AV13623" s="234"/>
      <c r="AX13623" s="7"/>
      <c r="AY13623" s="7"/>
      <c r="AZ13623" s="7"/>
      <c r="BA13623" s="7"/>
      <c r="BB13623" s="7"/>
      <c r="BC13623" s="7"/>
      <c r="BD13623" s="7"/>
      <c r="BG13623" s="7"/>
      <c r="BH13623" s="7"/>
      <c r="BI13623" s="7"/>
      <c r="BJ13623" s="7"/>
      <c r="BK13623" s="7"/>
      <c r="BL13623" s="7"/>
      <c r="BM13623" s="7"/>
      <c r="BP13623" s="7"/>
      <c r="BQ13623" s="7"/>
      <c r="BR13623" s="7"/>
      <c r="BS13623" s="7"/>
      <c r="BT13623" s="7"/>
      <c r="BU13623" s="7"/>
      <c r="BV13623" s="7"/>
      <c r="BW13623" s="7"/>
    </row>
    <row r="13624" spans="43:75" x14ac:dyDescent="0.2">
      <c r="AQ13624" s="7"/>
      <c r="AR13624" s="7"/>
      <c r="AS13624" s="7"/>
      <c r="AT13624" s="7"/>
      <c r="AU13624" s="7"/>
      <c r="AV13624" s="234"/>
      <c r="AX13624" s="7"/>
      <c r="AY13624" s="7"/>
      <c r="AZ13624" s="7"/>
      <c r="BA13624" s="7"/>
      <c r="BB13624" s="7"/>
      <c r="BC13624" s="7"/>
      <c r="BD13624" s="7"/>
      <c r="BG13624" s="7"/>
      <c r="BH13624" s="7"/>
      <c r="BI13624" s="7"/>
      <c r="BJ13624" s="7"/>
      <c r="BK13624" s="7"/>
      <c r="BL13624" s="7"/>
      <c r="BM13624" s="7"/>
      <c r="BP13624" s="7"/>
      <c r="BQ13624" s="7"/>
      <c r="BR13624" s="7"/>
      <c r="BS13624" s="7"/>
      <c r="BT13624" s="7"/>
      <c r="BU13624" s="7"/>
      <c r="BV13624" s="7"/>
      <c r="BW13624" s="7"/>
    </row>
    <row r="13625" spans="43:75" x14ac:dyDescent="0.2">
      <c r="AQ13625" s="7"/>
      <c r="AR13625" s="7"/>
      <c r="AS13625" s="7"/>
      <c r="AT13625" s="7"/>
      <c r="AU13625" s="7"/>
      <c r="AV13625" s="234"/>
      <c r="AX13625" s="7"/>
      <c r="AY13625" s="7"/>
      <c r="AZ13625" s="7"/>
      <c r="BA13625" s="7"/>
      <c r="BB13625" s="7"/>
      <c r="BC13625" s="7"/>
      <c r="BD13625" s="7"/>
      <c r="BG13625" s="7"/>
      <c r="BH13625" s="7"/>
      <c r="BI13625" s="7"/>
      <c r="BJ13625" s="7"/>
      <c r="BK13625" s="7"/>
      <c r="BL13625" s="7"/>
      <c r="BM13625" s="7"/>
      <c r="BP13625" s="7"/>
      <c r="BQ13625" s="7"/>
      <c r="BR13625" s="7"/>
      <c r="BS13625" s="7"/>
      <c r="BT13625" s="7"/>
      <c r="BU13625" s="7"/>
      <c r="BV13625" s="7"/>
      <c r="BW13625" s="7"/>
    </row>
    <row r="13626" spans="43:75" x14ac:dyDescent="0.2">
      <c r="AQ13626" s="7"/>
      <c r="AR13626" s="7"/>
      <c r="AS13626" s="7"/>
      <c r="AT13626" s="7"/>
      <c r="AU13626" s="7"/>
      <c r="AV13626" s="234"/>
      <c r="AX13626" s="7"/>
      <c r="AY13626" s="7"/>
      <c r="AZ13626" s="7"/>
      <c r="BA13626" s="7"/>
      <c r="BB13626" s="7"/>
      <c r="BC13626" s="7"/>
      <c r="BD13626" s="7"/>
      <c r="BG13626" s="7"/>
      <c r="BH13626" s="7"/>
      <c r="BI13626" s="7"/>
      <c r="BJ13626" s="7"/>
      <c r="BK13626" s="7"/>
      <c r="BL13626" s="7"/>
      <c r="BM13626" s="7"/>
      <c r="BP13626" s="7"/>
      <c r="BQ13626" s="7"/>
      <c r="BR13626" s="7"/>
      <c r="BS13626" s="7"/>
      <c r="BT13626" s="7"/>
      <c r="BU13626" s="7"/>
      <c r="BV13626" s="7"/>
      <c r="BW13626" s="7"/>
    </row>
    <row r="13627" spans="43:75" x14ac:dyDescent="0.2">
      <c r="AQ13627" s="7"/>
      <c r="AR13627" s="7"/>
      <c r="AS13627" s="7"/>
      <c r="AT13627" s="7"/>
      <c r="AU13627" s="7"/>
      <c r="AV13627" s="234"/>
      <c r="AX13627" s="7"/>
      <c r="AY13627" s="7"/>
      <c r="AZ13627" s="7"/>
      <c r="BA13627" s="7"/>
      <c r="BB13627" s="7"/>
      <c r="BC13627" s="7"/>
      <c r="BD13627" s="7"/>
      <c r="BG13627" s="7"/>
      <c r="BH13627" s="7"/>
      <c r="BI13627" s="7"/>
      <c r="BJ13627" s="7"/>
      <c r="BK13627" s="7"/>
      <c r="BL13627" s="7"/>
      <c r="BM13627" s="7"/>
      <c r="BP13627" s="7"/>
      <c r="BQ13627" s="7"/>
      <c r="BR13627" s="7"/>
      <c r="BS13627" s="7"/>
      <c r="BT13627" s="7"/>
      <c r="BU13627" s="7"/>
      <c r="BV13627" s="7"/>
      <c r="BW13627" s="7"/>
    </row>
    <row r="13628" spans="43:75" x14ac:dyDescent="0.2">
      <c r="AQ13628" s="7"/>
      <c r="AR13628" s="7"/>
      <c r="AS13628" s="7"/>
      <c r="AT13628" s="7"/>
      <c r="AU13628" s="7"/>
      <c r="AV13628" s="234"/>
      <c r="AX13628" s="7"/>
      <c r="AY13628" s="7"/>
      <c r="AZ13628" s="7"/>
      <c r="BA13628" s="7"/>
      <c r="BB13628" s="7"/>
      <c r="BC13628" s="7"/>
      <c r="BD13628" s="7"/>
      <c r="BG13628" s="7"/>
      <c r="BH13628" s="7"/>
      <c r="BI13628" s="7"/>
      <c r="BJ13628" s="7"/>
      <c r="BK13628" s="7"/>
      <c r="BL13628" s="7"/>
      <c r="BM13628" s="7"/>
      <c r="BP13628" s="7"/>
      <c r="BQ13628" s="7"/>
      <c r="BR13628" s="7"/>
      <c r="BS13628" s="7"/>
      <c r="BT13628" s="7"/>
      <c r="BU13628" s="7"/>
      <c r="BV13628" s="7"/>
      <c r="BW13628" s="7"/>
    </row>
    <row r="13629" spans="43:75" x14ac:dyDescent="0.2">
      <c r="AQ13629" s="7"/>
      <c r="AR13629" s="7"/>
      <c r="AS13629" s="7"/>
      <c r="AT13629" s="7"/>
      <c r="AU13629" s="7"/>
      <c r="AV13629" s="234"/>
      <c r="AX13629" s="7"/>
      <c r="AY13629" s="7"/>
      <c r="AZ13629" s="7"/>
      <c r="BA13629" s="7"/>
      <c r="BB13629" s="7"/>
      <c r="BC13629" s="7"/>
      <c r="BD13629" s="7"/>
      <c r="BG13629" s="7"/>
      <c r="BH13629" s="7"/>
      <c r="BI13629" s="7"/>
      <c r="BJ13629" s="7"/>
      <c r="BK13629" s="7"/>
      <c r="BL13629" s="7"/>
      <c r="BM13629" s="7"/>
      <c r="BP13629" s="7"/>
      <c r="BQ13629" s="7"/>
      <c r="BR13629" s="7"/>
      <c r="BS13629" s="7"/>
      <c r="BT13629" s="7"/>
      <c r="BU13629" s="7"/>
      <c r="BV13629" s="7"/>
      <c r="BW13629" s="7"/>
    </row>
    <row r="13630" spans="43:75" x14ac:dyDescent="0.2">
      <c r="AQ13630" s="7"/>
      <c r="AR13630" s="7"/>
      <c r="AS13630" s="7"/>
      <c r="AT13630" s="7"/>
      <c r="AU13630" s="7"/>
      <c r="AV13630" s="234"/>
      <c r="AX13630" s="7"/>
      <c r="AY13630" s="7"/>
      <c r="AZ13630" s="7"/>
      <c r="BA13630" s="7"/>
      <c r="BB13630" s="7"/>
      <c r="BC13630" s="7"/>
      <c r="BD13630" s="7"/>
      <c r="BG13630" s="7"/>
      <c r="BH13630" s="7"/>
      <c r="BI13630" s="7"/>
      <c r="BJ13630" s="7"/>
      <c r="BK13630" s="7"/>
      <c r="BL13630" s="7"/>
      <c r="BM13630" s="7"/>
      <c r="BP13630" s="7"/>
      <c r="BQ13630" s="7"/>
      <c r="BR13630" s="7"/>
      <c r="BS13630" s="7"/>
      <c r="BT13630" s="7"/>
      <c r="BU13630" s="7"/>
      <c r="BV13630" s="7"/>
      <c r="BW13630" s="7"/>
    </row>
    <row r="13631" spans="43:75" x14ac:dyDescent="0.2">
      <c r="AQ13631" s="7"/>
      <c r="AR13631" s="7"/>
      <c r="AS13631" s="7"/>
      <c r="AT13631" s="7"/>
      <c r="AU13631" s="7"/>
      <c r="AV13631" s="234"/>
      <c r="AX13631" s="7"/>
      <c r="AY13631" s="7"/>
      <c r="AZ13631" s="7"/>
      <c r="BA13631" s="7"/>
      <c r="BB13631" s="7"/>
      <c r="BC13631" s="7"/>
      <c r="BD13631" s="7"/>
      <c r="BG13631" s="7"/>
      <c r="BH13631" s="7"/>
      <c r="BI13631" s="7"/>
      <c r="BJ13631" s="7"/>
      <c r="BK13631" s="7"/>
      <c r="BL13631" s="7"/>
      <c r="BM13631" s="7"/>
      <c r="BP13631" s="7"/>
      <c r="BQ13631" s="7"/>
      <c r="BR13631" s="7"/>
      <c r="BS13631" s="7"/>
      <c r="BT13631" s="7"/>
      <c r="BU13631" s="7"/>
      <c r="BV13631" s="7"/>
      <c r="BW13631" s="7"/>
    </row>
    <row r="13632" spans="43:75" x14ac:dyDescent="0.2">
      <c r="AQ13632" s="7"/>
      <c r="AR13632" s="7"/>
      <c r="AS13632" s="7"/>
      <c r="AT13632" s="7"/>
      <c r="AU13632" s="7"/>
      <c r="AV13632" s="234"/>
      <c r="AX13632" s="7"/>
      <c r="AY13632" s="7"/>
      <c r="AZ13632" s="7"/>
      <c r="BA13632" s="7"/>
      <c r="BB13632" s="7"/>
      <c r="BC13632" s="7"/>
      <c r="BD13632" s="7"/>
      <c r="BG13632" s="7"/>
      <c r="BH13632" s="7"/>
      <c r="BI13632" s="7"/>
      <c r="BJ13632" s="7"/>
      <c r="BK13632" s="7"/>
      <c r="BL13632" s="7"/>
      <c r="BM13632" s="7"/>
      <c r="BP13632" s="7"/>
      <c r="BQ13632" s="7"/>
      <c r="BR13632" s="7"/>
      <c r="BS13632" s="7"/>
      <c r="BT13632" s="7"/>
      <c r="BU13632" s="7"/>
      <c r="BV13632" s="7"/>
      <c r="BW13632" s="7"/>
    </row>
    <row r="13633" spans="43:75" x14ac:dyDescent="0.2">
      <c r="AQ13633" s="7"/>
      <c r="AR13633" s="7"/>
      <c r="AS13633" s="7"/>
      <c r="AT13633" s="7"/>
      <c r="AU13633" s="7"/>
      <c r="AV13633" s="234"/>
      <c r="AX13633" s="7"/>
      <c r="AY13633" s="7"/>
      <c r="AZ13633" s="7"/>
      <c r="BA13633" s="7"/>
      <c r="BB13633" s="7"/>
      <c r="BC13633" s="7"/>
      <c r="BD13633" s="7"/>
      <c r="BG13633" s="7"/>
      <c r="BH13633" s="7"/>
      <c r="BI13633" s="7"/>
      <c r="BJ13633" s="7"/>
      <c r="BK13633" s="7"/>
      <c r="BL13633" s="7"/>
      <c r="BM13633" s="7"/>
      <c r="BP13633" s="7"/>
      <c r="BQ13633" s="7"/>
      <c r="BR13633" s="7"/>
      <c r="BS13633" s="7"/>
      <c r="BT13633" s="7"/>
      <c r="BU13633" s="7"/>
      <c r="BV13633" s="7"/>
      <c r="BW13633" s="7"/>
    </row>
    <row r="13634" spans="43:75" x14ac:dyDescent="0.2">
      <c r="AQ13634" s="7"/>
      <c r="AR13634" s="7"/>
      <c r="AS13634" s="7"/>
      <c r="AT13634" s="7"/>
      <c r="AU13634" s="7"/>
      <c r="AV13634" s="234"/>
      <c r="AX13634" s="7"/>
      <c r="AY13634" s="7"/>
      <c r="AZ13634" s="7"/>
      <c r="BA13634" s="7"/>
      <c r="BB13634" s="7"/>
      <c r="BC13634" s="7"/>
      <c r="BD13634" s="7"/>
      <c r="BG13634" s="7"/>
      <c r="BH13634" s="7"/>
      <c r="BI13634" s="7"/>
      <c r="BJ13634" s="7"/>
      <c r="BK13634" s="7"/>
      <c r="BL13634" s="7"/>
      <c r="BM13634" s="7"/>
      <c r="BP13634" s="7"/>
      <c r="BQ13634" s="7"/>
      <c r="BR13634" s="7"/>
      <c r="BS13634" s="7"/>
      <c r="BT13634" s="7"/>
      <c r="BU13634" s="7"/>
      <c r="BV13634" s="7"/>
      <c r="BW13634" s="7"/>
    </row>
    <row r="13635" spans="43:75" x14ac:dyDescent="0.2">
      <c r="AQ13635" s="7"/>
      <c r="AR13635" s="7"/>
      <c r="AS13635" s="7"/>
      <c r="AT13635" s="7"/>
      <c r="AU13635" s="7"/>
      <c r="AV13635" s="234"/>
      <c r="AX13635" s="7"/>
      <c r="AY13635" s="7"/>
      <c r="AZ13635" s="7"/>
      <c r="BA13635" s="7"/>
      <c r="BB13635" s="7"/>
      <c r="BC13635" s="7"/>
      <c r="BD13635" s="7"/>
      <c r="BG13635" s="7"/>
      <c r="BH13635" s="7"/>
      <c r="BI13635" s="7"/>
      <c r="BJ13635" s="7"/>
      <c r="BK13635" s="7"/>
      <c r="BL13635" s="7"/>
      <c r="BM13635" s="7"/>
      <c r="BP13635" s="7"/>
      <c r="BQ13635" s="7"/>
      <c r="BR13635" s="7"/>
      <c r="BS13635" s="7"/>
      <c r="BT13635" s="7"/>
      <c r="BU13635" s="7"/>
      <c r="BV13635" s="7"/>
      <c r="BW13635" s="7"/>
    </row>
    <row r="13636" spans="43:75" x14ac:dyDescent="0.2">
      <c r="AQ13636" s="7"/>
      <c r="AR13636" s="7"/>
      <c r="AS13636" s="7"/>
      <c r="AT13636" s="7"/>
      <c r="AU13636" s="7"/>
      <c r="AV13636" s="234"/>
      <c r="AX13636" s="7"/>
      <c r="AY13636" s="7"/>
      <c r="AZ13636" s="7"/>
      <c r="BA13636" s="7"/>
      <c r="BB13636" s="7"/>
      <c r="BC13636" s="7"/>
      <c r="BD13636" s="7"/>
      <c r="BG13636" s="7"/>
      <c r="BH13636" s="7"/>
      <c r="BI13636" s="7"/>
      <c r="BJ13636" s="7"/>
      <c r="BK13636" s="7"/>
      <c r="BL13636" s="7"/>
      <c r="BM13636" s="7"/>
      <c r="BP13636" s="7"/>
      <c r="BQ13636" s="7"/>
      <c r="BR13636" s="7"/>
      <c r="BS13636" s="7"/>
      <c r="BT13636" s="7"/>
      <c r="BU13636" s="7"/>
      <c r="BV13636" s="7"/>
      <c r="BW13636" s="7"/>
    </row>
    <row r="13637" spans="43:75" x14ac:dyDescent="0.2">
      <c r="AQ13637" s="7"/>
      <c r="AR13637" s="7"/>
      <c r="AS13637" s="7"/>
      <c r="AT13637" s="7"/>
      <c r="AU13637" s="7"/>
      <c r="AV13637" s="234"/>
      <c r="AX13637" s="7"/>
      <c r="AY13637" s="7"/>
      <c r="AZ13637" s="7"/>
      <c r="BA13637" s="7"/>
      <c r="BB13637" s="7"/>
      <c r="BC13637" s="7"/>
      <c r="BD13637" s="7"/>
      <c r="BG13637" s="7"/>
      <c r="BH13637" s="7"/>
      <c r="BI13637" s="7"/>
      <c r="BJ13637" s="7"/>
      <c r="BK13637" s="7"/>
      <c r="BL13637" s="7"/>
      <c r="BM13637" s="7"/>
      <c r="BP13637" s="7"/>
      <c r="BQ13637" s="7"/>
      <c r="BR13637" s="7"/>
      <c r="BS13637" s="7"/>
      <c r="BT13637" s="7"/>
      <c r="BU13637" s="7"/>
      <c r="BV13637" s="7"/>
      <c r="BW13637" s="7"/>
    </row>
    <row r="13638" spans="43:75" x14ac:dyDescent="0.2">
      <c r="AQ13638" s="7"/>
      <c r="AR13638" s="7"/>
      <c r="AS13638" s="7"/>
      <c r="AT13638" s="7"/>
      <c r="AU13638" s="7"/>
      <c r="AV13638" s="234"/>
      <c r="AX13638" s="7"/>
      <c r="AY13638" s="7"/>
      <c r="AZ13638" s="7"/>
      <c r="BA13638" s="7"/>
      <c r="BB13638" s="7"/>
      <c r="BC13638" s="7"/>
      <c r="BD13638" s="7"/>
      <c r="BG13638" s="7"/>
      <c r="BH13638" s="7"/>
      <c r="BI13638" s="7"/>
      <c r="BJ13638" s="7"/>
      <c r="BK13638" s="7"/>
      <c r="BL13638" s="7"/>
      <c r="BM13638" s="7"/>
      <c r="BP13638" s="7"/>
      <c r="BQ13638" s="7"/>
      <c r="BR13638" s="7"/>
      <c r="BS13638" s="7"/>
      <c r="BT13638" s="7"/>
      <c r="BU13638" s="7"/>
      <c r="BV13638" s="7"/>
      <c r="BW13638" s="7"/>
    </row>
    <row r="13639" spans="43:75" x14ac:dyDescent="0.2">
      <c r="AQ13639" s="7"/>
      <c r="AR13639" s="7"/>
      <c r="AS13639" s="7"/>
      <c r="AT13639" s="7"/>
      <c r="AU13639" s="7"/>
      <c r="AV13639" s="234"/>
      <c r="AX13639" s="7"/>
      <c r="AY13639" s="7"/>
      <c r="AZ13639" s="7"/>
      <c r="BA13639" s="7"/>
      <c r="BB13639" s="7"/>
      <c r="BC13639" s="7"/>
      <c r="BD13639" s="7"/>
      <c r="BG13639" s="7"/>
      <c r="BH13639" s="7"/>
      <c r="BI13639" s="7"/>
      <c r="BJ13639" s="7"/>
      <c r="BK13639" s="7"/>
      <c r="BL13639" s="7"/>
      <c r="BM13639" s="7"/>
      <c r="BP13639" s="7"/>
      <c r="BQ13639" s="7"/>
      <c r="BR13639" s="7"/>
      <c r="BS13639" s="7"/>
      <c r="BT13639" s="7"/>
      <c r="BU13639" s="7"/>
      <c r="BV13639" s="7"/>
      <c r="BW13639" s="7"/>
    </row>
    <row r="13640" spans="43:75" x14ac:dyDescent="0.2">
      <c r="AQ13640" s="7"/>
      <c r="AR13640" s="7"/>
      <c r="AS13640" s="7"/>
      <c r="AT13640" s="7"/>
      <c r="AU13640" s="7"/>
      <c r="AV13640" s="234"/>
      <c r="AX13640" s="7"/>
      <c r="AY13640" s="7"/>
      <c r="AZ13640" s="7"/>
      <c r="BA13640" s="7"/>
      <c r="BB13640" s="7"/>
      <c r="BC13640" s="7"/>
      <c r="BD13640" s="7"/>
      <c r="BG13640" s="7"/>
      <c r="BH13640" s="7"/>
      <c r="BI13640" s="7"/>
      <c r="BJ13640" s="7"/>
      <c r="BK13640" s="7"/>
      <c r="BL13640" s="7"/>
      <c r="BM13640" s="7"/>
      <c r="BP13640" s="7"/>
      <c r="BQ13640" s="7"/>
      <c r="BR13640" s="7"/>
      <c r="BS13640" s="7"/>
      <c r="BT13640" s="7"/>
      <c r="BU13640" s="7"/>
      <c r="BV13640" s="7"/>
      <c r="BW13640" s="7"/>
    </row>
    <row r="13641" spans="43:75" x14ac:dyDescent="0.2">
      <c r="AQ13641" s="7"/>
      <c r="AR13641" s="7"/>
      <c r="AS13641" s="7"/>
      <c r="AT13641" s="7"/>
      <c r="AU13641" s="7"/>
      <c r="AV13641" s="234"/>
      <c r="AX13641" s="7"/>
      <c r="AY13641" s="7"/>
      <c r="AZ13641" s="7"/>
      <c r="BA13641" s="7"/>
      <c r="BB13641" s="7"/>
      <c r="BC13641" s="7"/>
      <c r="BD13641" s="7"/>
      <c r="BG13641" s="7"/>
      <c r="BH13641" s="7"/>
      <c r="BI13641" s="7"/>
      <c r="BJ13641" s="7"/>
      <c r="BK13641" s="7"/>
      <c r="BL13641" s="7"/>
      <c r="BM13641" s="7"/>
      <c r="BP13641" s="7"/>
      <c r="BQ13641" s="7"/>
      <c r="BR13641" s="7"/>
      <c r="BS13641" s="7"/>
      <c r="BT13641" s="7"/>
      <c r="BU13641" s="7"/>
      <c r="BV13641" s="7"/>
      <c r="BW13641" s="7"/>
    </row>
    <row r="13642" spans="43:75" x14ac:dyDescent="0.2">
      <c r="AQ13642" s="7"/>
      <c r="AR13642" s="7"/>
      <c r="AS13642" s="7"/>
      <c r="AT13642" s="7"/>
      <c r="AU13642" s="7"/>
      <c r="AV13642" s="234"/>
      <c r="AX13642" s="7"/>
      <c r="AY13642" s="7"/>
      <c r="AZ13642" s="7"/>
      <c r="BA13642" s="7"/>
      <c r="BB13642" s="7"/>
      <c r="BC13642" s="7"/>
      <c r="BD13642" s="7"/>
      <c r="BG13642" s="7"/>
      <c r="BH13642" s="7"/>
      <c r="BI13642" s="7"/>
      <c r="BJ13642" s="7"/>
      <c r="BK13642" s="7"/>
      <c r="BL13642" s="7"/>
      <c r="BM13642" s="7"/>
      <c r="BP13642" s="7"/>
      <c r="BQ13642" s="7"/>
      <c r="BR13642" s="7"/>
      <c r="BS13642" s="7"/>
      <c r="BT13642" s="7"/>
      <c r="BU13642" s="7"/>
      <c r="BV13642" s="7"/>
      <c r="BW13642" s="7"/>
    </row>
    <row r="13643" spans="43:75" x14ac:dyDescent="0.2">
      <c r="AQ13643" s="7"/>
      <c r="AR13643" s="7"/>
      <c r="AS13643" s="7"/>
      <c r="AT13643" s="7"/>
      <c r="AU13643" s="7"/>
      <c r="AV13643" s="234"/>
      <c r="AX13643" s="7"/>
      <c r="AY13643" s="7"/>
      <c r="AZ13643" s="7"/>
      <c r="BA13643" s="7"/>
      <c r="BB13643" s="7"/>
      <c r="BC13643" s="7"/>
      <c r="BD13643" s="7"/>
      <c r="BG13643" s="7"/>
      <c r="BH13643" s="7"/>
      <c r="BI13643" s="7"/>
      <c r="BJ13643" s="7"/>
      <c r="BK13643" s="7"/>
      <c r="BL13643" s="7"/>
      <c r="BM13643" s="7"/>
      <c r="BP13643" s="7"/>
      <c r="BQ13643" s="7"/>
      <c r="BR13643" s="7"/>
      <c r="BS13643" s="7"/>
      <c r="BT13643" s="7"/>
      <c r="BU13643" s="7"/>
      <c r="BV13643" s="7"/>
      <c r="BW13643" s="7"/>
    </row>
    <row r="13644" spans="43:75" x14ac:dyDescent="0.2">
      <c r="AQ13644" s="7"/>
      <c r="AR13644" s="7"/>
      <c r="AS13644" s="7"/>
      <c r="AT13644" s="7"/>
      <c r="AU13644" s="7"/>
      <c r="AV13644" s="234"/>
      <c r="AX13644" s="7"/>
      <c r="AY13644" s="7"/>
      <c r="AZ13644" s="7"/>
      <c r="BA13644" s="7"/>
      <c r="BB13644" s="7"/>
      <c r="BC13644" s="7"/>
      <c r="BD13644" s="7"/>
      <c r="BG13644" s="7"/>
      <c r="BH13644" s="7"/>
      <c r="BI13644" s="7"/>
      <c r="BJ13644" s="7"/>
      <c r="BK13644" s="7"/>
      <c r="BL13644" s="7"/>
      <c r="BM13644" s="7"/>
      <c r="BP13644" s="7"/>
      <c r="BQ13644" s="7"/>
      <c r="BR13644" s="7"/>
      <c r="BS13644" s="7"/>
      <c r="BT13644" s="7"/>
      <c r="BU13644" s="7"/>
      <c r="BV13644" s="7"/>
      <c r="BW13644" s="7"/>
    </row>
    <row r="13645" spans="43:75" x14ac:dyDescent="0.2">
      <c r="AQ13645" s="7"/>
      <c r="AR13645" s="7"/>
      <c r="AS13645" s="7"/>
      <c r="AT13645" s="7"/>
      <c r="AU13645" s="7"/>
      <c r="AV13645" s="234"/>
      <c r="AX13645" s="7"/>
      <c r="AY13645" s="7"/>
      <c r="AZ13645" s="7"/>
      <c r="BA13645" s="7"/>
      <c r="BB13645" s="7"/>
      <c r="BC13645" s="7"/>
      <c r="BD13645" s="7"/>
      <c r="BG13645" s="7"/>
      <c r="BH13645" s="7"/>
      <c r="BI13645" s="7"/>
      <c r="BJ13645" s="7"/>
      <c r="BK13645" s="7"/>
      <c r="BL13645" s="7"/>
      <c r="BM13645" s="7"/>
      <c r="BP13645" s="7"/>
      <c r="BQ13645" s="7"/>
      <c r="BR13645" s="7"/>
      <c r="BS13645" s="7"/>
      <c r="BT13645" s="7"/>
      <c r="BU13645" s="7"/>
      <c r="BV13645" s="7"/>
      <c r="BW13645" s="7"/>
    </row>
    <row r="13646" spans="43:75" x14ac:dyDescent="0.2">
      <c r="AQ13646" s="7"/>
      <c r="AR13646" s="7"/>
      <c r="AS13646" s="7"/>
      <c r="AT13646" s="7"/>
      <c r="AU13646" s="7"/>
      <c r="AV13646" s="234"/>
      <c r="AX13646" s="7"/>
      <c r="AY13646" s="7"/>
      <c r="AZ13646" s="7"/>
      <c r="BA13646" s="7"/>
      <c r="BB13646" s="7"/>
      <c r="BC13646" s="7"/>
      <c r="BD13646" s="7"/>
      <c r="BG13646" s="7"/>
      <c r="BH13646" s="7"/>
      <c r="BI13646" s="7"/>
      <c r="BJ13646" s="7"/>
      <c r="BK13646" s="7"/>
      <c r="BL13646" s="7"/>
      <c r="BM13646" s="7"/>
      <c r="BP13646" s="7"/>
      <c r="BQ13646" s="7"/>
      <c r="BR13646" s="7"/>
      <c r="BS13646" s="7"/>
      <c r="BT13646" s="7"/>
      <c r="BU13646" s="7"/>
      <c r="BV13646" s="7"/>
      <c r="BW13646" s="7"/>
    </row>
    <row r="13647" spans="43:75" x14ac:dyDescent="0.2">
      <c r="AQ13647" s="7"/>
      <c r="AR13647" s="7"/>
      <c r="AS13647" s="7"/>
      <c r="AT13647" s="7"/>
      <c r="AU13647" s="7"/>
      <c r="AV13647" s="234"/>
      <c r="AX13647" s="7"/>
      <c r="AY13647" s="7"/>
      <c r="AZ13647" s="7"/>
      <c r="BA13647" s="7"/>
      <c r="BB13647" s="7"/>
      <c r="BC13647" s="7"/>
      <c r="BD13647" s="7"/>
      <c r="BG13647" s="7"/>
      <c r="BH13647" s="7"/>
      <c r="BI13647" s="7"/>
      <c r="BJ13647" s="7"/>
      <c r="BK13647" s="7"/>
      <c r="BL13647" s="7"/>
      <c r="BM13647" s="7"/>
      <c r="BP13647" s="7"/>
      <c r="BQ13647" s="7"/>
      <c r="BR13647" s="7"/>
      <c r="BS13647" s="7"/>
      <c r="BT13647" s="7"/>
      <c r="BU13647" s="7"/>
      <c r="BV13647" s="7"/>
      <c r="BW13647" s="7"/>
    </row>
    <row r="13648" spans="43:75" x14ac:dyDescent="0.2">
      <c r="AQ13648" s="7"/>
      <c r="AR13648" s="7"/>
      <c r="AS13648" s="7"/>
      <c r="AT13648" s="7"/>
      <c r="AU13648" s="7"/>
      <c r="AV13648" s="234"/>
      <c r="AX13648" s="7"/>
      <c r="AY13648" s="7"/>
      <c r="AZ13648" s="7"/>
      <c r="BA13648" s="7"/>
      <c r="BB13648" s="7"/>
      <c r="BC13648" s="7"/>
      <c r="BD13648" s="7"/>
      <c r="BG13648" s="7"/>
      <c r="BH13648" s="7"/>
      <c r="BI13648" s="7"/>
      <c r="BJ13648" s="7"/>
      <c r="BK13648" s="7"/>
      <c r="BL13648" s="7"/>
      <c r="BM13648" s="7"/>
      <c r="BP13648" s="7"/>
      <c r="BQ13648" s="7"/>
      <c r="BR13648" s="7"/>
      <c r="BS13648" s="7"/>
      <c r="BT13648" s="7"/>
      <c r="BU13648" s="7"/>
      <c r="BV13648" s="7"/>
      <c r="BW13648" s="7"/>
    </row>
    <row r="13649" spans="43:75" x14ac:dyDescent="0.2">
      <c r="AQ13649" s="7"/>
      <c r="AR13649" s="7"/>
      <c r="AS13649" s="7"/>
      <c r="AT13649" s="7"/>
      <c r="AU13649" s="7"/>
      <c r="AV13649" s="234"/>
      <c r="AX13649" s="7"/>
      <c r="AY13649" s="7"/>
      <c r="AZ13649" s="7"/>
      <c r="BA13649" s="7"/>
      <c r="BB13649" s="7"/>
      <c r="BC13649" s="7"/>
      <c r="BD13649" s="7"/>
      <c r="BG13649" s="7"/>
      <c r="BH13649" s="7"/>
      <c r="BI13649" s="7"/>
      <c r="BJ13649" s="7"/>
      <c r="BK13649" s="7"/>
      <c r="BL13649" s="7"/>
      <c r="BM13649" s="7"/>
      <c r="BP13649" s="7"/>
      <c r="BQ13649" s="7"/>
      <c r="BR13649" s="7"/>
      <c r="BS13649" s="7"/>
      <c r="BT13649" s="7"/>
      <c r="BU13649" s="7"/>
      <c r="BV13649" s="7"/>
      <c r="BW13649" s="7"/>
    </row>
    <row r="13650" spans="43:75" x14ac:dyDescent="0.2">
      <c r="AQ13650" s="7"/>
      <c r="AR13650" s="7"/>
      <c r="AS13650" s="7"/>
      <c r="AT13650" s="7"/>
      <c r="AU13650" s="7"/>
      <c r="AV13650" s="234"/>
      <c r="AX13650" s="7"/>
      <c r="AY13650" s="7"/>
      <c r="AZ13650" s="7"/>
      <c r="BA13650" s="7"/>
      <c r="BB13650" s="7"/>
      <c r="BC13650" s="7"/>
      <c r="BD13650" s="7"/>
      <c r="BG13650" s="7"/>
      <c r="BH13650" s="7"/>
      <c r="BI13650" s="7"/>
      <c r="BJ13650" s="7"/>
      <c r="BK13650" s="7"/>
      <c r="BL13650" s="7"/>
      <c r="BM13650" s="7"/>
      <c r="BP13650" s="7"/>
      <c r="BQ13650" s="7"/>
      <c r="BR13650" s="7"/>
      <c r="BS13650" s="7"/>
      <c r="BT13650" s="7"/>
      <c r="BU13650" s="7"/>
      <c r="BV13650" s="7"/>
      <c r="BW13650" s="7"/>
    </row>
    <row r="13651" spans="43:75" x14ac:dyDescent="0.2">
      <c r="AQ13651" s="7"/>
      <c r="AR13651" s="7"/>
      <c r="AS13651" s="7"/>
      <c r="AT13651" s="7"/>
      <c r="AU13651" s="7"/>
      <c r="AV13651" s="234"/>
      <c r="AX13651" s="7"/>
      <c r="AY13651" s="7"/>
      <c r="AZ13651" s="7"/>
      <c r="BA13651" s="7"/>
      <c r="BB13651" s="7"/>
      <c r="BC13651" s="7"/>
      <c r="BD13651" s="7"/>
      <c r="BG13651" s="7"/>
      <c r="BH13651" s="7"/>
      <c r="BI13651" s="7"/>
      <c r="BJ13651" s="7"/>
      <c r="BK13651" s="7"/>
      <c r="BL13651" s="7"/>
      <c r="BM13651" s="7"/>
      <c r="BP13651" s="7"/>
      <c r="BQ13651" s="7"/>
      <c r="BR13651" s="7"/>
      <c r="BS13651" s="7"/>
      <c r="BT13651" s="7"/>
      <c r="BU13651" s="7"/>
      <c r="BV13651" s="7"/>
      <c r="BW13651" s="7"/>
    </row>
    <row r="13652" spans="43:75" x14ac:dyDescent="0.2">
      <c r="AQ13652" s="7"/>
      <c r="AR13652" s="7"/>
      <c r="AS13652" s="7"/>
      <c r="AT13652" s="7"/>
      <c r="AU13652" s="7"/>
      <c r="AV13652" s="234"/>
      <c r="AX13652" s="7"/>
      <c r="AY13652" s="7"/>
      <c r="AZ13652" s="7"/>
      <c r="BA13652" s="7"/>
      <c r="BB13652" s="7"/>
      <c r="BC13652" s="7"/>
      <c r="BD13652" s="7"/>
      <c r="BG13652" s="7"/>
      <c r="BH13652" s="7"/>
      <c r="BI13652" s="7"/>
      <c r="BJ13652" s="7"/>
      <c r="BK13652" s="7"/>
      <c r="BL13652" s="7"/>
      <c r="BM13652" s="7"/>
      <c r="BP13652" s="7"/>
      <c r="BQ13652" s="7"/>
      <c r="BR13652" s="7"/>
      <c r="BS13652" s="7"/>
      <c r="BT13652" s="7"/>
      <c r="BU13652" s="7"/>
      <c r="BV13652" s="7"/>
      <c r="BW13652" s="7"/>
    </row>
    <row r="13653" spans="43:75" x14ac:dyDescent="0.2">
      <c r="AQ13653" s="7"/>
      <c r="AR13653" s="7"/>
      <c r="AS13653" s="7"/>
      <c r="AT13653" s="7"/>
      <c r="AU13653" s="7"/>
      <c r="AV13653" s="234"/>
      <c r="AX13653" s="7"/>
      <c r="AY13653" s="7"/>
      <c r="AZ13653" s="7"/>
      <c r="BA13653" s="7"/>
      <c r="BB13653" s="7"/>
      <c r="BC13653" s="7"/>
      <c r="BD13653" s="7"/>
      <c r="BG13653" s="7"/>
      <c r="BH13653" s="7"/>
      <c r="BI13653" s="7"/>
      <c r="BJ13653" s="7"/>
      <c r="BK13653" s="7"/>
      <c r="BL13653" s="7"/>
      <c r="BM13653" s="7"/>
      <c r="BP13653" s="7"/>
      <c r="BQ13653" s="7"/>
      <c r="BR13653" s="7"/>
      <c r="BS13653" s="7"/>
      <c r="BT13653" s="7"/>
      <c r="BU13653" s="7"/>
      <c r="BV13653" s="7"/>
      <c r="BW13653" s="7"/>
    </row>
    <row r="13654" spans="43:75" x14ac:dyDescent="0.2">
      <c r="AQ13654" s="7"/>
      <c r="AR13654" s="7"/>
      <c r="AS13654" s="7"/>
      <c r="AT13654" s="7"/>
      <c r="AU13654" s="7"/>
      <c r="AV13654" s="234"/>
      <c r="AX13654" s="7"/>
      <c r="AY13654" s="7"/>
      <c r="AZ13654" s="7"/>
      <c r="BA13654" s="7"/>
      <c r="BB13654" s="7"/>
      <c r="BC13654" s="7"/>
      <c r="BD13654" s="7"/>
      <c r="BG13654" s="7"/>
      <c r="BH13654" s="7"/>
      <c r="BI13654" s="7"/>
      <c r="BJ13654" s="7"/>
      <c r="BK13654" s="7"/>
      <c r="BL13654" s="7"/>
      <c r="BM13654" s="7"/>
      <c r="BP13654" s="7"/>
      <c r="BQ13654" s="7"/>
      <c r="BR13654" s="7"/>
      <c r="BS13654" s="7"/>
      <c r="BT13654" s="7"/>
      <c r="BU13654" s="7"/>
      <c r="BV13654" s="7"/>
      <c r="BW13654" s="7"/>
    </row>
    <row r="13655" spans="43:75" x14ac:dyDescent="0.2">
      <c r="AQ13655" s="7"/>
      <c r="AR13655" s="7"/>
      <c r="AS13655" s="7"/>
      <c r="AT13655" s="7"/>
      <c r="AU13655" s="7"/>
      <c r="AV13655" s="234"/>
      <c r="AX13655" s="7"/>
      <c r="AY13655" s="7"/>
      <c r="AZ13655" s="7"/>
      <c r="BA13655" s="7"/>
      <c r="BB13655" s="7"/>
      <c r="BC13655" s="7"/>
      <c r="BD13655" s="7"/>
      <c r="BG13655" s="7"/>
      <c r="BH13655" s="7"/>
      <c r="BI13655" s="7"/>
      <c r="BJ13655" s="7"/>
      <c r="BK13655" s="7"/>
      <c r="BL13655" s="7"/>
      <c r="BM13655" s="7"/>
      <c r="BP13655" s="7"/>
      <c r="BQ13655" s="7"/>
      <c r="BR13655" s="7"/>
      <c r="BS13655" s="7"/>
      <c r="BT13655" s="7"/>
      <c r="BU13655" s="7"/>
      <c r="BV13655" s="7"/>
      <c r="BW13655" s="7"/>
    </row>
    <row r="13656" spans="43:75" x14ac:dyDescent="0.2">
      <c r="AQ13656" s="7"/>
      <c r="AR13656" s="7"/>
      <c r="AS13656" s="7"/>
      <c r="AT13656" s="7"/>
      <c r="AU13656" s="7"/>
      <c r="AV13656" s="234"/>
      <c r="AX13656" s="7"/>
      <c r="AY13656" s="7"/>
      <c r="AZ13656" s="7"/>
      <c r="BA13656" s="7"/>
      <c r="BB13656" s="7"/>
      <c r="BC13656" s="7"/>
      <c r="BD13656" s="7"/>
      <c r="BG13656" s="7"/>
      <c r="BH13656" s="7"/>
      <c r="BI13656" s="7"/>
      <c r="BJ13656" s="7"/>
      <c r="BK13656" s="7"/>
      <c r="BL13656" s="7"/>
      <c r="BM13656" s="7"/>
      <c r="BP13656" s="7"/>
      <c r="BQ13656" s="7"/>
      <c r="BR13656" s="7"/>
      <c r="BS13656" s="7"/>
      <c r="BT13656" s="7"/>
      <c r="BU13656" s="7"/>
      <c r="BV13656" s="7"/>
      <c r="BW13656" s="7"/>
    </row>
    <row r="13657" spans="43:75" x14ac:dyDescent="0.2">
      <c r="AQ13657" s="7"/>
      <c r="AR13657" s="7"/>
      <c r="AS13657" s="7"/>
      <c r="AT13657" s="7"/>
      <c r="AU13657" s="7"/>
      <c r="AV13657" s="234"/>
      <c r="AX13657" s="7"/>
      <c r="AY13657" s="7"/>
      <c r="AZ13657" s="7"/>
      <c r="BA13657" s="7"/>
      <c r="BB13657" s="7"/>
      <c r="BC13657" s="7"/>
      <c r="BD13657" s="7"/>
      <c r="BG13657" s="7"/>
      <c r="BH13657" s="7"/>
      <c r="BI13657" s="7"/>
      <c r="BJ13657" s="7"/>
      <c r="BK13657" s="7"/>
      <c r="BL13657" s="7"/>
      <c r="BM13657" s="7"/>
      <c r="BP13657" s="7"/>
      <c r="BQ13657" s="7"/>
      <c r="BR13657" s="7"/>
      <c r="BS13657" s="7"/>
      <c r="BT13657" s="7"/>
      <c r="BU13657" s="7"/>
      <c r="BV13657" s="7"/>
      <c r="BW13657" s="7"/>
    </row>
    <row r="13658" spans="43:75" x14ac:dyDescent="0.2">
      <c r="AQ13658" s="7"/>
      <c r="AR13658" s="7"/>
      <c r="AS13658" s="7"/>
      <c r="AT13658" s="7"/>
      <c r="AU13658" s="7"/>
      <c r="AV13658" s="234"/>
      <c r="AX13658" s="7"/>
      <c r="AY13658" s="7"/>
      <c r="AZ13658" s="7"/>
      <c r="BA13658" s="7"/>
      <c r="BB13658" s="7"/>
      <c r="BC13658" s="7"/>
      <c r="BD13658" s="7"/>
      <c r="BG13658" s="7"/>
      <c r="BH13658" s="7"/>
      <c r="BI13658" s="7"/>
      <c r="BJ13658" s="7"/>
      <c r="BK13658" s="7"/>
      <c r="BL13658" s="7"/>
      <c r="BM13658" s="7"/>
      <c r="BP13658" s="7"/>
      <c r="BQ13658" s="7"/>
      <c r="BR13658" s="7"/>
      <c r="BS13658" s="7"/>
      <c r="BT13658" s="7"/>
      <c r="BU13658" s="7"/>
      <c r="BV13658" s="7"/>
      <c r="BW13658" s="7"/>
    </row>
    <row r="13659" spans="43:75" x14ac:dyDescent="0.2">
      <c r="AQ13659" s="7"/>
      <c r="AR13659" s="7"/>
      <c r="AS13659" s="7"/>
      <c r="AT13659" s="7"/>
      <c r="AU13659" s="7"/>
      <c r="AV13659" s="234"/>
      <c r="AX13659" s="7"/>
      <c r="AY13659" s="7"/>
      <c r="AZ13659" s="7"/>
      <c r="BA13659" s="7"/>
      <c r="BB13659" s="7"/>
      <c r="BC13659" s="7"/>
      <c r="BD13659" s="7"/>
      <c r="BG13659" s="7"/>
      <c r="BH13659" s="7"/>
      <c r="BI13659" s="7"/>
      <c r="BJ13659" s="7"/>
      <c r="BK13659" s="7"/>
      <c r="BL13659" s="7"/>
      <c r="BM13659" s="7"/>
      <c r="BP13659" s="7"/>
      <c r="BQ13659" s="7"/>
      <c r="BR13659" s="7"/>
      <c r="BS13659" s="7"/>
      <c r="BT13659" s="7"/>
      <c r="BU13659" s="7"/>
      <c r="BV13659" s="7"/>
      <c r="BW13659" s="7"/>
    </row>
    <row r="13660" spans="43:75" x14ac:dyDescent="0.2">
      <c r="AQ13660" s="7"/>
      <c r="AR13660" s="7"/>
      <c r="AS13660" s="7"/>
      <c r="AT13660" s="7"/>
      <c r="AU13660" s="7"/>
      <c r="AV13660" s="234"/>
      <c r="AX13660" s="7"/>
      <c r="AY13660" s="7"/>
      <c r="AZ13660" s="7"/>
      <c r="BA13660" s="7"/>
      <c r="BB13660" s="7"/>
      <c r="BC13660" s="7"/>
      <c r="BD13660" s="7"/>
      <c r="BG13660" s="7"/>
      <c r="BH13660" s="7"/>
      <c r="BI13660" s="7"/>
      <c r="BJ13660" s="7"/>
      <c r="BK13660" s="7"/>
      <c r="BL13660" s="7"/>
      <c r="BM13660" s="7"/>
      <c r="BP13660" s="7"/>
      <c r="BQ13660" s="7"/>
      <c r="BR13660" s="7"/>
      <c r="BS13660" s="7"/>
      <c r="BT13660" s="7"/>
      <c r="BU13660" s="7"/>
      <c r="BV13660" s="7"/>
      <c r="BW13660" s="7"/>
    </row>
    <row r="13661" spans="43:75" x14ac:dyDescent="0.2">
      <c r="AQ13661" s="7"/>
      <c r="AR13661" s="7"/>
      <c r="AS13661" s="7"/>
      <c r="AT13661" s="7"/>
      <c r="AU13661" s="7"/>
      <c r="AV13661" s="234"/>
      <c r="AX13661" s="7"/>
      <c r="AY13661" s="7"/>
      <c r="AZ13661" s="7"/>
      <c r="BA13661" s="7"/>
      <c r="BB13661" s="7"/>
      <c r="BC13661" s="7"/>
      <c r="BD13661" s="7"/>
      <c r="BG13661" s="7"/>
      <c r="BH13661" s="7"/>
      <c r="BI13661" s="7"/>
      <c r="BJ13661" s="7"/>
      <c r="BK13661" s="7"/>
      <c r="BL13661" s="7"/>
      <c r="BM13661" s="7"/>
      <c r="BP13661" s="7"/>
      <c r="BQ13661" s="7"/>
      <c r="BR13661" s="7"/>
      <c r="BS13661" s="7"/>
      <c r="BT13661" s="7"/>
      <c r="BU13661" s="7"/>
      <c r="BV13661" s="7"/>
      <c r="BW13661" s="7"/>
    </row>
    <row r="13662" spans="43:75" x14ac:dyDescent="0.2">
      <c r="AQ13662" s="7"/>
      <c r="AR13662" s="7"/>
      <c r="AS13662" s="7"/>
      <c r="AT13662" s="7"/>
      <c r="AU13662" s="7"/>
      <c r="AV13662" s="234"/>
      <c r="AX13662" s="7"/>
      <c r="AY13662" s="7"/>
      <c r="AZ13662" s="7"/>
      <c r="BA13662" s="7"/>
      <c r="BB13662" s="7"/>
      <c r="BC13662" s="7"/>
      <c r="BD13662" s="7"/>
      <c r="BG13662" s="7"/>
      <c r="BH13662" s="7"/>
      <c r="BI13662" s="7"/>
      <c r="BJ13662" s="7"/>
      <c r="BK13662" s="7"/>
      <c r="BL13662" s="7"/>
      <c r="BM13662" s="7"/>
      <c r="BP13662" s="7"/>
      <c r="BQ13662" s="7"/>
      <c r="BR13662" s="7"/>
      <c r="BS13662" s="7"/>
      <c r="BT13662" s="7"/>
      <c r="BU13662" s="7"/>
      <c r="BV13662" s="7"/>
      <c r="BW13662" s="7"/>
    </row>
    <row r="13663" spans="43:75" x14ac:dyDescent="0.2">
      <c r="AQ13663" s="7"/>
      <c r="AR13663" s="7"/>
      <c r="AS13663" s="7"/>
      <c r="AT13663" s="7"/>
      <c r="AU13663" s="7"/>
      <c r="AV13663" s="234"/>
      <c r="AX13663" s="7"/>
      <c r="AY13663" s="7"/>
      <c r="AZ13663" s="7"/>
      <c r="BA13663" s="7"/>
      <c r="BB13663" s="7"/>
      <c r="BC13663" s="7"/>
      <c r="BD13663" s="7"/>
      <c r="BG13663" s="7"/>
      <c r="BH13663" s="7"/>
      <c r="BI13663" s="7"/>
      <c r="BJ13663" s="7"/>
      <c r="BK13663" s="7"/>
      <c r="BL13663" s="7"/>
      <c r="BM13663" s="7"/>
      <c r="BP13663" s="7"/>
      <c r="BQ13663" s="7"/>
      <c r="BR13663" s="7"/>
      <c r="BS13663" s="7"/>
      <c r="BT13663" s="7"/>
      <c r="BU13663" s="7"/>
      <c r="BV13663" s="7"/>
      <c r="BW13663" s="7"/>
    </row>
    <row r="13664" spans="43:75" x14ac:dyDescent="0.2">
      <c r="AQ13664" s="7"/>
      <c r="AR13664" s="7"/>
      <c r="AS13664" s="7"/>
      <c r="AT13664" s="7"/>
      <c r="AU13664" s="7"/>
      <c r="AV13664" s="234"/>
      <c r="AX13664" s="7"/>
      <c r="AY13664" s="7"/>
      <c r="AZ13664" s="7"/>
      <c r="BA13664" s="7"/>
      <c r="BB13664" s="7"/>
      <c r="BC13664" s="7"/>
      <c r="BD13664" s="7"/>
      <c r="BG13664" s="7"/>
      <c r="BH13664" s="7"/>
      <c r="BI13664" s="7"/>
      <c r="BJ13664" s="7"/>
      <c r="BK13664" s="7"/>
      <c r="BL13664" s="7"/>
      <c r="BM13664" s="7"/>
      <c r="BP13664" s="7"/>
      <c r="BQ13664" s="7"/>
      <c r="BR13664" s="7"/>
      <c r="BS13664" s="7"/>
      <c r="BT13664" s="7"/>
      <c r="BU13664" s="7"/>
      <c r="BV13664" s="7"/>
      <c r="BW13664" s="7"/>
    </row>
    <row r="13665" spans="43:75" x14ac:dyDescent="0.2">
      <c r="AQ13665" s="7"/>
      <c r="AR13665" s="7"/>
      <c r="AS13665" s="7"/>
      <c r="AT13665" s="7"/>
      <c r="AU13665" s="7"/>
      <c r="AV13665" s="234"/>
      <c r="AX13665" s="7"/>
      <c r="AY13665" s="7"/>
      <c r="AZ13665" s="7"/>
      <c r="BA13665" s="7"/>
      <c r="BB13665" s="7"/>
      <c r="BC13665" s="7"/>
      <c r="BD13665" s="7"/>
      <c r="BG13665" s="7"/>
      <c r="BH13665" s="7"/>
      <c r="BI13665" s="7"/>
      <c r="BJ13665" s="7"/>
      <c r="BK13665" s="7"/>
      <c r="BL13665" s="7"/>
      <c r="BM13665" s="7"/>
      <c r="BP13665" s="7"/>
      <c r="BQ13665" s="7"/>
      <c r="BR13665" s="7"/>
      <c r="BS13665" s="7"/>
      <c r="BT13665" s="7"/>
      <c r="BU13665" s="7"/>
      <c r="BV13665" s="7"/>
      <c r="BW13665" s="7"/>
    </row>
    <row r="13666" spans="43:75" x14ac:dyDescent="0.2">
      <c r="AQ13666" s="7"/>
      <c r="AR13666" s="7"/>
      <c r="AS13666" s="7"/>
      <c r="AT13666" s="7"/>
      <c r="AU13666" s="7"/>
      <c r="AV13666" s="234"/>
      <c r="AX13666" s="7"/>
      <c r="AY13666" s="7"/>
      <c r="AZ13666" s="7"/>
      <c r="BA13666" s="7"/>
      <c r="BB13666" s="7"/>
      <c r="BC13666" s="7"/>
      <c r="BD13666" s="7"/>
      <c r="BG13666" s="7"/>
      <c r="BH13666" s="7"/>
      <c r="BI13666" s="7"/>
      <c r="BJ13666" s="7"/>
      <c r="BK13666" s="7"/>
      <c r="BL13666" s="7"/>
      <c r="BM13666" s="7"/>
      <c r="BP13666" s="7"/>
      <c r="BQ13666" s="7"/>
      <c r="BR13666" s="7"/>
      <c r="BS13666" s="7"/>
      <c r="BT13666" s="7"/>
      <c r="BU13666" s="7"/>
      <c r="BV13666" s="7"/>
      <c r="BW13666" s="7"/>
    </row>
    <row r="13667" spans="43:75" x14ac:dyDescent="0.2">
      <c r="AQ13667" s="7"/>
      <c r="AR13667" s="7"/>
      <c r="AS13667" s="7"/>
      <c r="AT13667" s="7"/>
      <c r="AU13667" s="7"/>
      <c r="AV13667" s="234"/>
      <c r="AX13667" s="7"/>
      <c r="AY13667" s="7"/>
      <c r="AZ13667" s="7"/>
      <c r="BA13667" s="7"/>
      <c r="BB13667" s="7"/>
      <c r="BC13667" s="7"/>
      <c r="BD13667" s="7"/>
      <c r="BG13667" s="7"/>
      <c r="BH13667" s="7"/>
      <c r="BI13667" s="7"/>
      <c r="BJ13667" s="7"/>
      <c r="BK13667" s="7"/>
      <c r="BL13667" s="7"/>
      <c r="BM13667" s="7"/>
      <c r="BP13667" s="7"/>
      <c r="BQ13667" s="7"/>
      <c r="BR13667" s="7"/>
      <c r="BS13667" s="7"/>
      <c r="BT13667" s="7"/>
      <c r="BU13667" s="7"/>
      <c r="BV13667" s="7"/>
      <c r="BW13667" s="7"/>
    </row>
    <row r="13668" spans="43:75" x14ac:dyDescent="0.2">
      <c r="AQ13668" s="7"/>
      <c r="AR13668" s="7"/>
      <c r="AS13668" s="7"/>
      <c r="AT13668" s="7"/>
      <c r="AU13668" s="7"/>
      <c r="AV13668" s="234"/>
      <c r="AX13668" s="7"/>
      <c r="AY13668" s="7"/>
      <c r="AZ13668" s="7"/>
      <c r="BA13668" s="7"/>
      <c r="BB13668" s="7"/>
      <c r="BC13668" s="7"/>
      <c r="BD13668" s="7"/>
      <c r="BG13668" s="7"/>
      <c r="BH13668" s="7"/>
      <c r="BI13668" s="7"/>
      <c r="BJ13668" s="7"/>
      <c r="BK13668" s="7"/>
      <c r="BL13668" s="7"/>
      <c r="BM13668" s="7"/>
      <c r="BP13668" s="7"/>
      <c r="BQ13668" s="7"/>
      <c r="BR13668" s="7"/>
      <c r="BS13668" s="7"/>
      <c r="BT13668" s="7"/>
      <c r="BU13668" s="7"/>
      <c r="BV13668" s="7"/>
      <c r="BW13668" s="7"/>
    </row>
    <row r="13669" spans="43:75" x14ac:dyDescent="0.2">
      <c r="AQ13669" s="7"/>
      <c r="AR13669" s="7"/>
      <c r="AS13669" s="7"/>
      <c r="AT13669" s="7"/>
      <c r="AU13669" s="7"/>
      <c r="AV13669" s="234"/>
      <c r="AX13669" s="7"/>
      <c r="AY13669" s="7"/>
      <c r="AZ13669" s="7"/>
      <c r="BA13669" s="7"/>
      <c r="BB13669" s="7"/>
      <c r="BC13669" s="7"/>
      <c r="BD13669" s="7"/>
      <c r="BG13669" s="7"/>
      <c r="BH13669" s="7"/>
      <c r="BI13669" s="7"/>
      <c r="BJ13669" s="7"/>
      <c r="BK13669" s="7"/>
      <c r="BL13669" s="7"/>
      <c r="BM13669" s="7"/>
      <c r="BP13669" s="7"/>
      <c r="BQ13669" s="7"/>
      <c r="BR13669" s="7"/>
      <c r="BS13669" s="7"/>
      <c r="BT13669" s="7"/>
      <c r="BU13669" s="7"/>
      <c r="BV13669" s="7"/>
      <c r="BW13669" s="7"/>
    </row>
    <row r="13670" spans="43:75" x14ac:dyDescent="0.2">
      <c r="AQ13670" s="7"/>
      <c r="AR13670" s="7"/>
      <c r="AS13670" s="7"/>
      <c r="AT13670" s="7"/>
      <c r="AU13670" s="7"/>
      <c r="AV13670" s="234"/>
      <c r="AX13670" s="7"/>
      <c r="AY13670" s="7"/>
      <c r="AZ13670" s="7"/>
      <c r="BA13670" s="7"/>
      <c r="BB13670" s="7"/>
      <c r="BC13670" s="7"/>
      <c r="BD13670" s="7"/>
      <c r="BG13670" s="7"/>
      <c r="BH13670" s="7"/>
      <c r="BI13670" s="7"/>
      <c r="BJ13670" s="7"/>
      <c r="BK13670" s="7"/>
      <c r="BL13670" s="7"/>
      <c r="BM13670" s="7"/>
      <c r="BP13670" s="7"/>
      <c r="BQ13670" s="7"/>
      <c r="BR13670" s="7"/>
      <c r="BS13670" s="7"/>
      <c r="BT13670" s="7"/>
      <c r="BU13670" s="7"/>
      <c r="BV13670" s="7"/>
      <c r="BW13670" s="7"/>
    </row>
    <row r="13671" spans="43:75" x14ac:dyDescent="0.2">
      <c r="AQ13671" s="7"/>
      <c r="AR13671" s="7"/>
      <c r="AS13671" s="7"/>
      <c r="AT13671" s="7"/>
      <c r="AU13671" s="7"/>
      <c r="AV13671" s="234"/>
      <c r="AX13671" s="7"/>
      <c r="AY13671" s="7"/>
      <c r="AZ13671" s="7"/>
      <c r="BA13671" s="7"/>
      <c r="BB13671" s="7"/>
      <c r="BC13671" s="7"/>
      <c r="BD13671" s="7"/>
      <c r="BG13671" s="7"/>
      <c r="BH13671" s="7"/>
      <c r="BI13671" s="7"/>
      <c r="BJ13671" s="7"/>
      <c r="BK13671" s="7"/>
      <c r="BL13671" s="7"/>
      <c r="BM13671" s="7"/>
      <c r="BP13671" s="7"/>
      <c r="BQ13671" s="7"/>
      <c r="BR13671" s="7"/>
      <c r="BS13671" s="7"/>
      <c r="BT13671" s="7"/>
      <c r="BU13671" s="7"/>
      <c r="BV13671" s="7"/>
      <c r="BW13671" s="7"/>
    </row>
    <row r="13672" spans="43:75" x14ac:dyDescent="0.2">
      <c r="AQ13672" s="7"/>
      <c r="AR13672" s="7"/>
      <c r="AS13672" s="7"/>
      <c r="AT13672" s="7"/>
      <c r="AU13672" s="7"/>
      <c r="AV13672" s="234"/>
      <c r="AX13672" s="7"/>
      <c r="AY13672" s="7"/>
      <c r="AZ13672" s="7"/>
      <c r="BA13672" s="7"/>
      <c r="BB13672" s="7"/>
      <c r="BC13672" s="7"/>
      <c r="BD13672" s="7"/>
      <c r="BG13672" s="7"/>
      <c r="BH13672" s="7"/>
      <c r="BI13672" s="7"/>
      <c r="BJ13672" s="7"/>
      <c r="BK13672" s="7"/>
      <c r="BL13672" s="7"/>
      <c r="BM13672" s="7"/>
      <c r="BP13672" s="7"/>
      <c r="BQ13672" s="7"/>
      <c r="BR13672" s="7"/>
      <c r="BS13672" s="7"/>
      <c r="BT13672" s="7"/>
      <c r="BU13672" s="7"/>
      <c r="BV13672" s="7"/>
      <c r="BW13672" s="7"/>
    </row>
    <row r="13673" spans="43:75" x14ac:dyDescent="0.2">
      <c r="AQ13673" s="7"/>
      <c r="AR13673" s="7"/>
      <c r="AS13673" s="7"/>
      <c r="AT13673" s="7"/>
      <c r="AU13673" s="7"/>
      <c r="AV13673" s="234"/>
      <c r="AX13673" s="7"/>
      <c r="AY13673" s="7"/>
      <c r="AZ13673" s="7"/>
      <c r="BA13673" s="7"/>
      <c r="BB13673" s="7"/>
      <c r="BC13673" s="7"/>
      <c r="BD13673" s="7"/>
      <c r="BG13673" s="7"/>
      <c r="BH13673" s="7"/>
      <c r="BI13673" s="7"/>
      <c r="BJ13673" s="7"/>
      <c r="BK13673" s="7"/>
      <c r="BL13673" s="7"/>
      <c r="BM13673" s="7"/>
      <c r="BP13673" s="7"/>
      <c r="BQ13673" s="7"/>
      <c r="BR13673" s="7"/>
      <c r="BS13673" s="7"/>
      <c r="BT13673" s="7"/>
      <c r="BU13673" s="7"/>
      <c r="BV13673" s="7"/>
      <c r="BW13673" s="7"/>
    </row>
    <row r="13674" spans="43:75" x14ac:dyDescent="0.2">
      <c r="AQ13674" s="7"/>
      <c r="AR13674" s="7"/>
      <c r="AS13674" s="7"/>
      <c r="AT13674" s="7"/>
      <c r="AU13674" s="7"/>
      <c r="AV13674" s="234"/>
      <c r="AX13674" s="7"/>
      <c r="AY13674" s="7"/>
      <c r="AZ13674" s="7"/>
      <c r="BA13674" s="7"/>
      <c r="BB13674" s="7"/>
      <c r="BC13674" s="7"/>
      <c r="BD13674" s="7"/>
      <c r="BG13674" s="7"/>
      <c r="BH13674" s="7"/>
      <c r="BI13674" s="7"/>
      <c r="BJ13674" s="7"/>
      <c r="BK13674" s="7"/>
      <c r="BL13674" s="7"/>
      <c r="BM13674" s="7"/>
      <c r="BP13674" s="7"/>
      <c r="BQ13674" s="7"/>
      <c r="BR13674" s="7"/>
      <c r="BS13674" s="7"/>
      <c r="BT13674" s="7"/>
      <c r="BU13674" s="7"/>
      <c r="BV13674" s="7"/>
      <c r="BW13674" s="7"/>
    </row>
    <row r="13675" spans="43:75" x14ac:dyDescent="0.2">
      <c r="AQ13675" s="7"/>
      <c r="AR13675" s="7"/>
      <c r="AS13675" s="7"/>
      <c r="AT13675" s="7"/>
      <c r="AU13675" s="7"/>
      <c r="AV13675" s="234"/>
      <c r="AX13675" s="7"/>
      <c r="AY13675" s="7"/>
      <c r="AZ13675" s="7"/>
      <c r="BA13675" s="7"/>
      <c r="BB13675" s="7"/>
      <c r="BC13675" s="7"/>
      <c r="BD13675" s="7"/>
      <c r="BG13675" s="7"/>
      <c r="BH13675" s="7"/>
      <c r="BI13675" s="7"/>
      <c r="BJ13675" s="7"/>
      <c r="BK13675" s="7"/>
      <c r="BL13675" s="7"/>
      <c r="BM13675" s="7"/>
      <c r="BP13675" s="7"/>
      <c r="BQ13675" s="7"/>
      <c r="BR13675" s="7"/>
      <c r="BS13675" s="7"/>
      <c r="BT13675" s="7"/>
      <c r="BU13675" s="7"/>
      <c r="BV13675" s="7"/>
      <c r="BW13675" s="7"/>
    </row>
    <row r="13676" spans="43:75" x14ac:dyDescent="0.2">
      <c r="AQ13676" s="7"/>
      <c r="AR13676" s="7"/>
      <c r="AS13676" s="7"/>
      <c r="AT13676" s="7"/>
      <c r="AU13676" s="7"/>
      <c r="AV13676" s="234"/>
      <c r="AX13676" s="7"/>
      <c r="AY13676" s="7"/>
      <c r="AZ13676" s="7"/>
      <c r="BA13676" s="7"/>
      <c r="BB13676" s="7"/>
      <c r="BC13676" s="7"/>
      <c r="BD13676" s="7"/>
      <c r="BG13676" s="7"/>
      <c r="BH13676" s="7"/>
      <c r="BI13676" s="7"/>
      <c r="BJ13676" s="7"/>
      <c r="BK13676" s="7"/>
      <c r="BL13676" s="7"/>
      <c r="BM13676" s="7"/>
      <c r="BP13676" s="7"/>
      <c r="BQ13676" s="7"/>
      <c r="BR13676" s="7"/>
      <c r="BS13676" s="7"/>
      <c r="BT13676" s="7"/>
      <c r="BU13676" s="7"/>
      <c r="BV13676" s="7"/>
      <c r="BW13676" s="7"/>
    </row>
    <row r="13677" spans="43:75" x14ac:dyDescent="0.2">
      <c r="AQ13677" s="7"/>
      <c r="AR13677" s="7"/>
      <c r="AS13677" s="7"/>
      <c r="AT13677" s="7"/>
      <c r="AU13677" s="7"/>
      <c r="AV13677" s="234"/>
      <c r="AX13677" s="7"/>
      <c r="AY13677" s="7"/>
      <c r="AZ13677" s="7"/>
      <c r="BA13677" s="7"/>
      <c r="BB13677" s="7"/>
      <c r="BC13677" s="7"/>
      <c r="BD13677" s="7"/>
      <c r="BG13677" s="7"/>
      <c r="BH13677" s="7"/>
      <c r="BI13677" s="7"/>
      <c r="BJ13677" s="7"/>
      <c r="BK13677" s="7"/>
      <c r="BL13677" s="7"/>
      <c r="BM13677" s="7"/>
      <c r="BP13677" s="7"/>
      <c r="BQ13677" s="7"/>
      <c r="BR13677" s="7"/>
      <c r="BS13677" s="7"/>
      <c r="BT13677" s="7"/>
      <c r="BU13677" s="7"/>
      <c r="BV13677" s="7"/>
      <c r="BW13677" s="7"/>
    </row>
    <row r="13678" spans="43:75" x14ac:dyDescent="0.2">
      <c r="AQ13678" s="7"/>
      <c r="AR13678" s="7"/>
      <c r="AS13678" s="7"/>
      <c r="AT13678" s="7"/>
      <c r="AU13678" s="7"/>
      <c r="AV13678" s="234"/>
      <c r="AX13678" s="7"/>
      <c r="AY13678" s="7"/>
      <c r="AZ13678" s="7"/>
      <c r="BA13678" s="7"/>
      <c r="BB13678" s="7"/>
      <c r="BC13678" s="7"/>
      <c r="BD13678" s="7"/>
      <c r="BG13678" s="7"/>
      <c r="BH13678" s="7"/>
      <c r="BI13678" s="7"/>
      <c r="BJ13678" s="7"/>
      <c r="BK13678" s="7"/>
      <c r="BL13678" s="7"/>
      <c r="BM13678" s="7"/>
      <c r="BP13678" s="7"/>
      <c r="BQ13678" s="7"/>
      <c r="BR13678" s="7"/>
      <c r="BS13678" s="7"/>
      <c r="BT13678" s="7"/>
      <c r="BU13678" s="7"/>
      <c r="BV13678" s="7"/>
      <c r="BW13678" s="7"/>
    </row>
    <row r="13679" spans="43:75" x14ac:dyDescent="0.2">
      <c r="AQ13679" s="7"/>
      <c r="AR13679" s="7"/>
      <c r="AS13679" s="7"/>
      <c r="AT13679" s="7"/>
      <c r="AU13679" s="7"/>
      <c r="AV13679" s="234"/>
      <c r="AX13679" s="7"/>
      <c r="AY13679" s="7"/>
      <c r="AZ13679" s="7"/>
      <c r="BA13679" s="7"/>
      <c r="BB13679" s="7"/>
      <c r="BC13679" s="7"/>
      <c r="BD13679" s="7"/>
      <c r="BG13679" s="7"/>
      <c r="BH13679" s="7"/>
      <c r="BI13679" s="7"/>
      <c r="BJ13679" s="7"/>
      <c r="BK13679" s="7"/>
      <c r="BL13679" s="7"/>
      <c r="BM13679" s="7"/>
      <c r="BP13679" s="7"/>
      <c r="BQ13679" s="7"/>
      <c r="BR13679" s="7"/>
      <c r="BS13679" s="7"/>
      <c r="BT13679" s="7"/>
      <c r="BU13679" s="7"/>
      <c r="BV13679" s="7"/>
      <c r="BW13679" s="7"/>
    </row>
    <row r="13680" spans="43:75" x14ac:dyDescent="0.2">
      <c r="AQ13680" s="7"/>
      <c r="AR13680" s="7"/>
      <c r="AS13680" s="7"/>
      <c r="AT13680" s="7"/>
      <c r="AU13680" s="7"/>
      <c r="AV13680" s="234"/>
      <c r="AX13680" s="7"/>
      <c r="AY13680" s="7"/>
      <c r="AZ13680" s="7"/>
      <c r="BA13680" s="7"/>
      <c r="BB13680" s="7"/>
      <c r="BC13680" s="7"/>
      <c r="BD13680" s="7"/>
      <c r="BG13680" s="7"/>
      <c r="BH13680" s="7"/>
      <c r="BI13680" s="7"/>
      <c r="BJ13680" s="7"/>
      <c r="BK13680" s="7"/>
      <c r="BL13680" s="7"/>
      <c r="BM13680" s="7"/>
      <c r="BP13680" s="7"/>
      <c r="BQ13680" s="7"/>
      <c r="BR13680" s="7"/>
      <c r="BS13680" s="7"/>
      <c r="BT13680" s="7"/>
      <c r="BU13680" s="7"/>
      <c r="BV13680" s="7"/>
      <c r="BW13680" s="7"/>
    </row>
    <row r="13681" spans="43:75" x14ac:dyDescent="0.2">
      <c r="AQ13681" s="7"/>
      <c r="AR13681" s="7"/>
      <c r="AS13681" s="7"/>
      <c r="AT13681" s="7"/>
      <c r="AU13681" s="7"/>
      <c r="AV13681" s="234"/>
      <c r="AX13681" s="7"/>
      <c r="AY13681" s="7"/>
      <c r="AZ13681" s="7"/>
      <c r="BA13681" s="7"/>
      <c r="BB13681" s="7"/>
      <c r="BC13681" s="7"/>
      <c r="BD13681" s="7"/>
      <c r="BG13681" s="7"/>
      <c r="BH13681" s="7"/>
      <c r="BI13681" s="7"/>
      <c r="BJ13681" s="7"/>
      <c r="BK13681" s="7"/>
      <c r="BL13681" s="7"/>
      <c r="BM13681" s="7"/>
      <c r="BP13681" s="7"/>
      <c r="BQ13681" s="7"/>
      <c r="BR13681" s="7"/>
      <c r="BS13681" s="7"/>
      <c r="BT13681" s="7"/>
      <c r="BU13681" s="7"/>
      <c r="BV13681" s="7"/>
      <c r="BW13681" s="7"/>
    </row>
    <row r="13682" spans="43:75" x14ac:dyDescent="0.2">
      <c r="AQ13682" s="7"/>
      <c r="AR13682" s="7"/>
      <c r="AS13682" s="7"/>
      <c r="AT13682" s="7"/>
      <c r="AU13682" s="7"/>
      <c r="AV13682" s="234"/>
      <c r="AX13682" s="7"/>
      <c r="AY13682" s="7"/>
      <c r="AZ13682" s="7"/>
      <c r="BA13682" s="7"/>
      <c r="BB13682" s="7"/>
      <c r="BC13682" s="7"/>
      <c r="BD13682" s="7"/>
      <c r="BG13682" s="7"/>
      <c r="BH13682" s="7"/>
      <c r="BI13682" s="7"/>
      <c r="BJ13682" s="7"/>
      <c r="BK13682" s="7"/>
      <c r="BL13682" s="7"/>
      <c r="BM13682" s="7"/>
      <c r="BP13682" s="7"/>
      <c r="BQ13682" s="7"/>
      <c r="BR13682" s="7"/>
      <c r="BS13682" s="7"/>
      <c r="BT13682" s="7"/>
      <c r="BU13682" s="7"/>
      <c r="BV13682" s="7"/>
      <c r="BW13682" s="7"/>
    </row>
    <row r="13683" spans="43:75" x14ac:dyDescent="0.2">
      <c r="AQ13683" s="7"/>
      <c r="AR13683" s="7"/>
      <c r="AS13683" s="7"/>
      <c r="AT13683" s="7"/>
      <c r="AU13683" s="7"/>
      <c r="AV13683" s="234"/>
      <c r="AX13683" s="7"/>
      <c r="AY13683" s="7"/>
      <c r="AZ13683" s="7"/>
      <c r="BA13683" s="7"/>
      <c r="BB13683" s="7"/>
      <c r="BC13683" s="7"/>
      <c r="BD13683" s="7"/>
      <c r="BG13683" s="7"/>
      <c r="BH13683" s="7"/>
      <c r="BI13683" s="7"/>
      <c r="BJ13683" s="7"/>
      <c r="BK13683" s="7"/>
      <c r="BL13683" s="7"/>
      <c r="BM13683" s="7"/>
      <c r="BP13683" s="7"/>
      <c r="BQ13683" s="7"/>
      <c r="BR13683" s="7"/>
      <c r="BS13683" s="7"/>
      <c r="BT13683" s="7"/>
      <c r="BU13683" s="7"/>
      <c r="BV13683" s="7"/>
      <c r="BW13683" s="7"/>
    </row>
    <row r="13684" spans="43:75" x14ac:dyDescent="0.2">
      <c r="AQ13684" s="7"/>
      <c r="AR13684" s="7"/>
      <c r="AS13684" s="7"/>
      <c r="AT13684" s="7"/>
      <c r="AU13684" s="7"/>
      <c r="AV13684" s="234"/>
      <c r="AX13684" s="7"/>
      <c r="AY13684" s="7"/>
      <c r="AZ13684" s="7"/>
      <c r="BA13684" s="7"/>
      <c r="BB13684" s="7"/>
      <c r="BC13684" s="7"/>
      <c r="BD13684" s="7"/>
      <c r="BG13684" s="7"/>
      <c r="BH13684" s="7"/>
      <c r="BI13684" s="7"/>
      <c r="BJ13684" s="7"/>
      <c r="BK13684" s="7"/>
      <c r="BL13684" s="7"/>
      <c r="BM13684" s="7"/>
      <c r="BP13684" s="7"/>
      <c r="BQ13684" s="7"/>
      <c r="BR13684" s="7"/>
      <c r="BS13684" s="7"/>
      <c r="BT13684" s="7"/>
      <c r="BU13684" s="7"/>
      <c r="BV13684" s="7"/>
      <c r="BW13684" s="7"/>
    </row>
    <row r="13685" spans="43:75" x14ac:dyDescent="0.2">
      <c r="AQ13685" s="7"/>
      <c r="AR13685" s="7"/>
      <c r="AS13685" s="7"/>
      <c r="AT13685" s="7"/>
      <c r="AU13685" s="7"/>
      <c r="AV13685" s="234"/>
      <c r="AX13685" s="7"/>
      <c r="AY13685" s="7"/>
      <c r="AZ13685" s="7"/>
      <c r="BA13685" s="7"/>
      <c r="BB13685" s="7"/>
      <c r="BC13685" s="7"/>
      <c r="BD13685" s="7"/>
      <c r="BG13685" s="7"/>
      <c r="BH13685" s="7"/>
      <c r="BI13685" s="7"/>
      <c r="BJ13685" s="7"/>
      <c r="BK13685" s="7"/>
      <c r="BL13685" s="7"/>
      <c r="BM13685" s="7"/>
      <c r="BP13685" s="7"/>
      <c r="BQ13685" s="7"/>
      <c r="BR13685" s="7"/>
      <c r="BS13685" s="7"/>
      <c r="BT13685" s="7"/>
      <c r="BU13685" s="7"/>
      <c r="BV13685" s="7"/>
      <c r="BW13685" s="7"/>
    </row>
    <row r="13686" spans="43:75" x14ac:dyDescent="0.2">
      <c r="AQ13686" s="7"/>
      <c r="AR13686" s="7"/>
      <c r="AS13686" s="7"/>
      <c r="AT13686" s="7"/>
      <c r="AU13686" s="7"/>
      <c r="AV13686" s="234"/>
      <c r="AX13686" s="7"/>
      <c r="AY13686" s="7"/>
      <c r="AZ13686" s="7"/>
      <c r="BA13686" s="7"/>
      <c r="BB13686" s="7"/>
      <c r="BC13686" s="7"/>
      <c r="BD13686" s="7"/>
      <c r="BG13686" s="7"/>
      <c r="BH13686" s="7"/>
      <c r="BI13686" s="7"/>
      <c r="BJ13686" s="7"/>
      <c r="BK13686" s="7"/>
      <c r="BL13686" s="7"/>
      <c r="BM13686" s="7"/>
      <c r="BP13686" s="7"/>
      <c r="BQ13686" s="7"/>
      <c r="BR13686" s="7"/>
      <c r="BS13686" s="7"/>
      <c r="BT13686" s="7"/>
      <c r="BU13686" s="7"/>
      <c r="BV13686" s="7"/>
      <c r="BW13686" s="7"/>
    </row>
    <row r="13687" spans="43:75" x14ac:dyDescent="0.2">
      <c r="AQ13687" s="7"/>
      <c r="AR13687" s="7"/>
      <c r="AS13687" s="7"/>
      <c r="AT13687" s="7"/>
      <c r="AU13687" s="7"/>
      <c r="AV13687" s="234"/>
      <c r="AX13687" s="7"/>
      <c r="AY13687" s="7"/>
      <c r="AZ13687" s="7"/>
      <c r="BA13687" s="7"/>
      <c r="BB13687" s="7"/>
      <c r="BC13687" s="7"/>
      <c r="BD13687" s="7"/>
      <c r="BG13687" s="7"/>
      <c r="BH13687" s="7"/>
      <c r="BI13687" s="7"/>
      <c r="BJ13687" s="7"/>
      <c r="BK13687" s="7"/>
      <c r="BL13687" s="7"/>
      <c r="BM13687" s="7"/>
      <c r="BP13687" s="7"/>
      <c r="BQ13687" s="7"/>
      <c r="BR13687" s="7"/>
      <c r="BS13687" s="7"/>
      <c r="BT13687" s="7"/>
      <c r="BU13687" s="7"/>
      <c r="BV13687" s="7"/>
      <c r="BW13687" s="7"/>
    </row>
    <row r="13688" spans="43:75" x14ac:dyDescent="0.2">
      <c r="AQ13688" s="7"/>
      <c r="AR13688" s="7"/>
      <c r="AS13688" s="7"/>
      <c r="AT13688" s="7"/>
      <c r="AU13688" s="7"/>
      <c r="AV13688" s="234"/>
      <c r="AX13688" s="7"/>
      <c r="AY13688" s="7"/>
      <c r="AZ13688" s="7"/>
      <c r="BA13688" s="7"/>
      <c r="BB13688" s="7"/>
      <c r="BC13688" s="7"/>
      <c r="BD13688" s="7"/>
      <c r="BG13688" s="7"/>
      <c r="BH13688" s="7"/>
      <c r="BI13688" s="7"/>
      <c r="BJ13688" s="7"/>
      <c r="BK13688" s="7"/>
      <c r="BL13688" s="7"/>
      <c r="BM13688" s="7"/>
      <c r="BP13688" s="7"/>
      <c r="BQ13688" s="7"/>
      <c r="BR13688" s="7"/>
      <c r="BS13688" s="7"/>
      <c r="BT13688" s="7"/>
      <c r="BU13688" s="7"/>
      <c r="BV13688" s="7"/>
      <c r="BW13688" s="7"/>
    </row>
    <row r="13689" spans="43:75" x14ac:dyDescent="0.2">
      <c r="AQ13689" s="7"/>
      <c r="AR13689" s="7"/>
      <c r="AS13689" s="7"/>
      <c r="AT13689" s="7"/>
      <c r="AU13689" s="7"/>
      <c r="AV13689" s="234"/>
      <c r="AX13689" s="7"/>
      <c r="AY13689" s="7"/>
      <c r="AZ13689" s="7"/>
      <c r="BA13689" s="7"/>
      <c r="BB13689" s="7"/>
      <c r="BC13689" s="7"/>
      <c r="BD13689" s="7"/>
      <c r="BG13689" s="7"/>
      <c r="BH13689" s="7"/>
      <c r="BI13689" s="7"/>
      <c r="BJ13689" s="7"/>
      <c r="BK13689" s="7"/>
      <c r="BL13689" s="7"/>
      <c r="BM13689" s="7"/>
      <c r="BP13689" s="7"/>
      <c r="BQ13689" s="7"/>
      <c r="BR13689" s="7"/>
      <c r="BS13689" s="7"/>
      <c r="BT13689" s="7"/>
      <c r="BU13689" s="7"/>
      <c r="BV13689" s="7"/>
      <c r="BW13689" s="7"/>
    </row>
    <row r="13690" spans="43:75" x14ac:dyDescent="0.2">
      <c r="AQ13690" s="7"/>
      <c r="AR13690" s="7"/>
      <c r="AS13690" s="7"/>
      <c r="AT13690" s="7"/>
      <c r="AU13690" s="7"/>
      <c r="AV13690" s="234"/>
      <c r="AX13690" s="7"/>
      <c r="AY13690" s="7"/>
      <c r="AZ13690" s="7"/>
      <c r="BA13690" s="7"/>
      <c r="BB13690" s="7"/>
      <c r="BC13690" s="7"/>
      <c r="BD13690" s="7"/>
      <c r="BG13690" s="7"/>
      <c r="BH13690" s="7"/>
      <c r="BI13690" s="7"/>
      <c r="BJ13690" s="7"/>
      <c r="BK13690" s="7"/>
      <c r="BL13690" s="7"/>
      <c r="BM13690" s="7"/>
      <c r="BP13690" s="7"/>
      <c r="BQ13690" s="7"/>
      <c r="BR13690" s="7"/>
      <c r="BS13690" s="7"/>
      <c r="BT13690" s="7"/>
      <c r="BU13690" s="7"/>
      <c r="BV13690" s="7"/>
      <c r="BW13690" s="7"/>
    </row>
    <row r="13691" spans="43:75" x14ac:dyDescent="0.2">
      <c r="AQ13691" s="7"/>
      <c r="AR13691" s="7"/>
      <c r="AS13691" s="7"/>
      <c r="AT13691" s="7"/>
      <c r="AU13691" s="7"/>
      <c r="AV13691" s="234"/>
      <c r="AX13691" s="7"/>
      <c r="AY13691" s="7"/>
      <c r="AZ13691" s="7"/>
      <c r="BA13691" s="7"/>
      <c r="BB13691" s="7"/>
      <c r="BC13691" s="7"/>
      <c r="BD13691" s="7"/>
      <c r="BG13691" s="7"/>
      <c r="BH13691" s="7"/>
      <c r="BI13691" s="7"/>
      <c r="BJ13691" s="7"/>
      <c r="BK13691" s="7"/>
      <c r="BL13691" s="7"/>
      <c r="BM13691" s="7"/>
      <c r="BP13691" s="7"/>
      <c r="BQ13691" s="7"/>
      <c r="BR13691" s="7"/>
      <c r="BS13691" s="7"/>
      <c r="BT13691" s="7"/>
      <c r="BU13691" s="7"/>
      <c r="BV13691" s="7"/>
      <c r="BW13691" s="7"/>
    </row>
    <row r="13692" spans="43:75" x14ac:dyDescent="0.2">
      <c r="AQ13692" s="7"/>
      <c r="AR13692" s="7"/>
      <c r="AS13692" s="7"/>
      <c r="AT13692" s="7"/>
      <c r="AU13692" s="7"/>
      <c r="AV13692" s="234"/>
      <c r="AX13692" s="7"/>
      <c r="AY13692" s="7"/>
      <c r="AZ13692" s="7"/>
      <c r="BA13692" s="7"/>
      <c r="BB13692" s="7"/>
      <c r="BC13692" s="7"/>
      <c r="BD13692" s="7"/>
      <c r="BG13692" s="7"/>
      <c r="BH13692" s="7"/>
      <c r="BI13692" s="7"/>
      <c r="BJ13692" s="7"/>
      <c r="BK13692" s="7"/>
      <c r="BL13692" s="7"/>
      <c r="BM13692" s="7"/>
      <c r="BP13692" s="7"/>
      <c r="BQ13692" s="7"/>
      <c r="BR13692" s="7"/>
      <c r="BS13692" s="7"/>
      <c r="BT13692" s="7"/>
      <c r="BU13692" s="7"/>
      <c r="BV13692" s="7"/>
      <c r="BW13692" s="7"/>
    </row>
    <row r="13693" spans="43:75" x14ac:dyDescent="0.2">
      <c r="AQ13693" s="7"/>
      <c r="AR13693" s="7"/>
      <c r="AS13693" s="7"/>
      <c r="AT13693" s="7"/>
      <c r="AU13693" s="7"/>
      <c r="AV13693" s="234"/>
      <c r="AX13693" s="7"/>
      <c r="AY13693" s="7"/>
      <c r="AZ13693" s="7"/>
      <c r="BA13693" s="7"/>
      <c r="BB13693" s="7"/>
      <c r="BC13693" s="7"/>
      <c r="BD13693" s="7"/>
      <c r="BG13693" s="7"/>
      <c r="BH13693" s="7"/>
      <c r="BI13693" s="7"/>
      <c r="BJ13693" s="7"/>
      <c r="BK13693" s="7"/>
      <c r="BL13693" s="7"/>
      <c r="BM13693" s="7"/>
      <c r="BP13693" s="7"/>
      <c r="BQ13693" s="7"/>
      <c r="BR13693" s="7"/>
      <c r="BS13693" s="7"/>
      <c r="BT13693" s="7"/>
      <c r="BU13693" s="7"/>
      <c r="BV13693" s="7"/>
      <c r="BW13693" s="7"/>
    </row>
    <row r="13694" spans="43:75" x14ac:dyDescent="0.2">
      <c r="AQ13694" s="7"/>
      <c r="AR13694" s="7"/>
      <c r="AS13694" s="7"/>
      <c r="AT13694" s="7"/>
      <c r="AU13694" s="7"/>
      <c r="AV13694" s="234"/>
      <c r="AX13694" s="7"/>
      <c r="AY13694" s="7"/>
      <c r="AZ13694" s="7"/>
      <c r="BA13694" s="7"/>
      <c r="BB13694" s="7"/>
      <c r="BC13694" s="7"/>
      <c r="BD13694" s="7"/>
      <c r="BG13694" s="7"/>
      <c r="BH13694" s="7"/>
      <c r="BI13694" s="7"/>
      <c r="BJ13694" s="7"/>
      <c r="BK13694" s="7"/>
      <c r="BL13694" s="7"/>
      <c r="BM13694" s="7"/>
      <c r="BP13694" s="7"/>
      <c r="BQ13694" s="7"/>
      <c r="BR13694" s="7"/>
      <c r="BS13694" s="7"/>
      <c r="BT13694" s="7"/>
      <c r="BU13694" s="7"/>
      <c r="BV13694" s="7"/>
      <c r="BW13694" s="7"/>
    </row>
    <row r="13695" spans="43:75" x14ac:dyDescent="0.2">
      <c r="AQ13695" s="7"/>
      <c r="AR13695" s="7"/>
      <c r="AS13695" s="7"/>
      <c r="AT13695" s="7"/>
      <c r="AU13695" s="7"/>
      <c r="AV13695" s="234"/>
      <c r="AX13695" s="7"/>
      <c r="AY13695" s="7"/>
      <c r="AZ13695" s="7"/>
      <c r="BA13695" s="7"/>
      <c r="BB13695" s="7"/>
      <c r="BC13695" s="7"/>
      <c r="BD13695" s="7"/>
      <c r="BG13695" s="7"/>
      <c r="BH13695" s="7"/>
      <c r="BI13695" s="7"/>
      <c r="BJ13695" s="7"/>
      <c r="BK13695" s="7"/>
      <c r="BL13695" s="7"/>
      <c r="BM13695" s="7"/>
      <c r="BP13695" s="7"/>
      <c r="BQ13695" s="7"/>
      <c r="BR13695" s="7"/>
      <c r="BS13695" s="7"/>
      <c r="BT13695" s="7"/>
      <c r="BU13695" s="7"/>
      <c r="BV13695" s="7"/>
      <c r="BW13695" s="7"/>
    </row>
    <row r="13696" spans="43:75" x14ac:dyDescent="0.2">
      <c r="AQ13696" s="7"/>
      <c r="AR13696" s="7"/>
      <c r="AS13696" s="7"/>
      <c r="AT13696" s="7"/>
      <c r="AU13696" s="7"/>
      <c r="AV13696" s="234"/>
      <c r="AX13696" s="7"/>
      <c r="AY13696" s="7"/>
      <c r="AZ13696" s="7"/>
      <c r="BA13696" s="7"/>
      <c r="BB13696" s="7"/>
      <c r="BC13696" s="7"/>
      <c r="BD13696" s="7"/>
      <c r="BG13696" s="7"/>
      <c r="BH13696" s="7"/>
      <c r="BI13696" s="7"/>
      <c r="BJ13696" s="7"/>
      <c r="BK13696" s="7"/>
      <c r="BL13696" s="7"/>
      <c r="BM13696" s="7"/>
      <c r="BP13696" s="7"/>
      <c r="BQ13696" s="7"/>
      <c r="BR13696" s="7"/>
      <c r="BS13696" s="7"/>
      <c r="BT13696" s="7"/>
      <c r="BU13696" s="7"/>
      <c r="BV13696" s="7"/>
      <c r="BW13696" s="7"/>
    </row>
    <row r="13697" spans="43:75" x14ac:dyDescent="0.2">
      <c r="AQ13697" s="7"/>
      <c r="AR13697" s="7"/>
      <c r="AS13697" s="7"/>
      <c r="AT13697" s="7"/>
      <c r="AU13697" s="7"/>
      <c r="AV13697" s="234"/>
      <c r="AX13697" s="7"/>
      <c r="AY13697" s="7"/>
      <c r="AZ13697" s="7"/>
      <c r="BA13697" s="7"/>
      <c r="BB13697" s="7"/>
      <c r="BC13697" s="7"/>
      <c r="BD13697" s="7"/>
      <c r="BG13697" s="7"/>
      <c r="BH13697" s="7"/>
      <c r="BI13697" s="7"/>
      <c r="BJ13697" s="7"/>
      <c r="BK13697" s="7"/>
      <c r="BL13697" s="7"/>
      <c r="BM13697" s="7"/>
      <c r="BP13697" s="7"/>
      <c r="BQ13697" s="7"/>
      <c r="BR13697" s="7"/>
      <c r="BS13697" s="7"/>
      <c r="BT13697" s="7"/>
      <c r="BU13697" s="7"/>
      <c r="BV13697" s="7"/>
      <c r="BW13697" s="7"/>
    </row>
    <row r="13698" spans="43:75" x14ac:dyDescent="0.2">
      <c r="AQ13698" s="7"/>
      <c r="AR13698" s="7"/>
      <c r="AS13698" s="7"/>
      <c r="AT13698" s="7"/>
      <c r="AU13698" s="7"/>
      <c r="AV13698" s="234"/>
      <c r="AX13698" s="7"/>
      <c r="AY13698" s="7"/>
      <c r="AZ13698" s="7"/>
      <c r="BA13698" s="7"/>
      <c r="BB13698" s="7"/>
      <c r="BC13698" s="7"/>
      <c r="BD13698" s="7"/>
      <c r="BG13698" s="7"/>
      <c r="BH13698" s="7"/>
      <c r="BI13698" s="7"/>
      <c r="BJ13698" s="7"/>
      <c r="BK13698" s="7"/>
      <c r="BL13698" s="7"/>
      <c r="BM13698" s="7"/>
      <c r="BP13698" s="7"/>
      <c r="BQ13698" s="7"/>
      <c r="BR13698" s="7"/>
      <c r="BS13698" s="7"/>
      <c r="BT13698" s="7"/>
      <c r="BU13698" s="7"/>
      <c r="BV13698" s="7"/>
      <c r="BW13698" s="7"/>
    </row>
    <row r="13699" spans="43:75" x14ac:dyDescent="0.2">
      <c r="AQ13699" s="7"/>
      <c r="AR13699" s="7"/>
      <c r="AS13699" s="7"/>
      <c r="AT13699" s="7"/>
      <c r="AU13699" s="7"/>
      <c r="AV13699" s="234"/>
      <c r="AX13699" s="7"/>
      <c r="AY13699" s="7"/>
      <c r="AZ13699" s="7"/>
      <c r="BA13699" s="7"/>
      <c r="BB13699" s="7"/>
      <c r="BC13699" s="7"/>
      <c r="BD13699" s="7"/>
      <c r="BG13699" s="7"/>
      <c r="BH13699" s="7"/>
      <c r="BI13699" s="7"/>
      <c r="BJ13699" s="7"/>
      <c r="BK13699" s="7"/>
      <c r="BL13699" s="7"/>
      <c r="BM13699" s="7"/>
      <c r="BP13699" s="7"/>
      <c r="BQ13699" s="7"/>
      <c r="BR13699" s="7"/>
      <c r="BS13699" s="7"/>
      <c r="BT13699" s="7"/>
      <c r="BU13699" s="7"/>
      <c r="BV13699" s="7"/>
      <c r="BW13699" s="7"/>
    </row>
    <row r="13700" spans="43:75" x14ac:dyDescent="0.2">
      <c r="AQ13700" s="7"/>
      <c r="AR13700" s="7"/>
      <c r="AS13700" s="7"/>
      <c r="AT13700" s="7"/>
      <c r="AU13700" s="7"/>
      <c r="AV13700" s="234"/>
      <c r="AX13700" s="7"/>
      <c r="AY13700" s="7"/>
      <c r="AZ13700" s="7"/>
      <c r="BA13700" s="7"/>
      <c r="BB13700" s="7"/>
      <c r="BC13700" s="7"/>
      <c r="BD13700" s="7"/>
      <c r="BG13700" s="7"/>
      <c r="BH13700" s="7"/>
      <c r="BI13700" s="7"/>
      <c r="BJ13700" s="7"/>
      <c r="BK13700" s="7"/>
      <c r="BL13700" s="7"/>
      <c r="BM13700" s="7"/>
      <c r="BP13700" s="7"/>
      <c r="BQ13700" s="7"/>
      <c r="BR13700" s="7"/>
      <c r="BS13700" s="7"/>
      <c r="BT13700" s="7"/>
      <c r="BU13700" s="7"/>
      <c r="BV13700" s="7"/>
      <c r="BW13700" s="7"/>
    </row>
    <row r="13701" spans="43:75" x14ac:dyDescent="0.2">
      <c r="AQ13701" s="7"/>
      <c r="AR13701" s="7"/>
      <c r="AS13701" s="7"/>
      <c r="AT13701" s="7"/>
      <c r="AU13701" s="7"/>
      <c r="AV13701" s="234"/>
      <c r="AX13701" s="7"/>
      <c r="AY13701" s="7"/>
      <c r="AZ13701" s="7"/>
      <c r="BA13701" s="7"/>
      <c r="BB13701" s="7"/>
      <c r="BC13701" s="7"/>
      <c r="BD13701" s="7"/>
      <c r="BG13701" s="7"/>
      <c r="BH13701" s="7"/>
      <c r="BI13701" s="7"/>
      <c r="BJ13701" s="7"/>
      <c r="BK13701" s="7"/>
      <c r="BL13701" s="7"/>
      <c r="BM13701" s="7"/>
      <c r="BP13701" s="7"/>
      <c r="BQ13701" s="7"/>
      <c r="BR13701" s="7"/>
      <c r="BS13701" s="7"/>
      <c r="BT13701" s="7"/>
      <c r="BU13701" s="7"/>
      <c r="BV13701" s="7"/>
      <c r="BW13701" s="7"/>
    </row>
    <row r="13702" spans="43:75" x14ac:dyDescent="0.2">
      <c r="AQ13702" s="7"/>
      <c r="AR13702" s="7"/>
      <c r="AS13702" s="7"/>
      <c r="AT13702" s="7"/>
      <c r="AU13702" s="7"/>
      <c r="AV13702" s="234"/>
      <c r="AX13702" s="7"/>
      <c r="AY13702" s="7"/>
      <c r="AZ13702" s="7"/>
      <c r="BA13702" s="7"/>
      <c r="BB13702" s="7"/>
      <c r="BC13702" s="7"/>
      <c r="BD13702" s="7"/>
      <c r="BG13702" s="7"/>
      <c r="BH13702" s="7"/>
      <c r="BI13702" s="7"/>
      <c r="BJ13702" s="7"/>
      <c r="BK13702" s="7"/>
      <c r="BL13702" s="7"/>
      <c r="BM13702" s="7"/>
      <c r="BP13702" s="7"/>
      <c r="BQ13702" s="7"/>
      <c r="BR13702" s="7"/>
      <c r="BS13702" s="7"/>
      <c r="BT13702" s="7"/>
      <c r="BU13702" s="7"/>
      <c r="BV13702" s="7"/>
      <c r="BW13702" s="7"/>
    </row>
    <row r="13703" spans="43:75" x14ac:dyDescent="0.2">
      <c r="AQ13703" s="7"/>
      <c r="AR13703" s="7"/>
      <c r="AS13703" s="7"/>
      <c r="AT13703" s="7"/>
      <c r="AU13703" s="7"/>
      <c r="AV13703" s="234"/>
      <c r="AX13703" s="7"/>
      <c r="AY13703" s="7"/>
      <c r="AZ13703" s="7"/>
      <c r="BA13703" s="7"/>
      <c r="BB13703" s="7"/>
      <c r="BC13703" s="7"/>
      <c r="BD13703" s="7"/>
      <c r="BG13703" s="7"/>
      <c r="BH13703" s="7"/>
      <c r="BI13703" s="7"/>
      <c r="BJ13703" s="7"/>
      <c r="BK13703" s="7"/>
      <c r="BL13703" s="7"/>
      <c r="BM13703" s="7"/>
      <c r="BP13703" s="7"/>
      <c r="BQ13703" s="7"/>
      <c r="BR13703" s="7"/>
      <c r="BS13703" s="7"/>
      <c r="BT13703" s="7"/>
      <c r="BU13703" s="7"/>
      <c r="BV13703" s="7"/>
      <c r="BW13703" s="7"/>
    </row>
    <row r="13704" spans="43:75" x14ac:dyDescent="0.2">
      <c r="AQ13704" s="7"/>
      <c r="AR13704" s="7"/>
      <c r="AS13704" s="7"/>
      <c r="AT13704" s="7"/>
      <c r="AU13704" s="7"/>
      <c r="AV13704" s="234"/>
      <c r="AX13704" s="7"/>
      <c r="AY13704" s="7"/>
      <c r="AZ13704" s="7"/>
      <c r="BA13704" s="7"/>
      <c r="BB13704" s="7"/>
      <c r="BC13704" s="7"/>
      <c r="BD13704" s="7"/>
      <c r="BG13704" s="7"/>
      <c r="BH13704" s="7"/>
      <c r="BI13704" s="7"/>
      <c r="BJ13704" s="7"/>
      <c r="BK13704" s="7"/>
      <c r="BL13704" s="7"/>
      <c r="BM13704" s="7"/>
      <c r="BP13704" s="7"/>
      <c r="BQ13704" s="7"/>
      <c r="BR13704" s="7"/>
      <c r="BS13704" s="7"/>
      <c r="BT13704" s="7"/>
      <c r="BU13704" s="7"/>
      <c r="BV13704" s="7"/>
      <c r="BW13704" s="7"/>
    </row>
    <row r="13705" spans="43:75" x14ac:dyDescent="0.2">
      <c r="AQ13705" s="7"/>
      <c r="AR13705" s="7"/>
      <c r="AS13705" s="7"/>
      <c r="AT13705" s="7"/>
      <c r="AU13705" s="7"/>
      <c r="AV13705" s="234"/>
      <c r="AX13705" s="7"/>
      <c r="AY13705" s="7"/>
      <c r="AZ13705" s="7"/>
      <c r="BA13705" s="7"/>
      <c r="BB13705" s="7"/>
      <c r="BC13705" s="7"/>
      <c r="BD13705" s="7"/>
      <c r="BG13705" s="7"/>
      <c r="BH13705" s="7"/>
      <c r="BI13705" s="7"/>
      <c r="BJ13705" s="7"/>
      <c r="BK13705" s="7"/>
      <c r="BL13705" s="7"/>
      <c r="BM13705" s="7"/>
      <c r="BP13705" s="7"/>
      <c r="BQ13705" s="7"/>
      <c r="BR13705" s="7"/>
      <c r="BS13705" s="7"/>
      <c r="BT13705" s="7"/>
      <c r="BU13705" s="7"/>
      <c r="BV13705" s="7"/>
      <c r="BW13705" s="7"/>
    </row>
    <row r="13706" spans="43:75" x14ac:dyDescent="0.2">
      <c r="AQ13706" s="7"/>
      <c r="AR13706" s="7"/>
      <c r="AS13706" s="7"/>
      <c r="AT13706" s="7"/>
      <c r="AU13706" s="7"/>
      <c r="AV13706" s="234"/>
      <c r="AX13706" s="7"/>
      <c r="AY13706" s="7"/>
      <c r="AZ13706" s="7"/>
      <c r="BA13706" s="7"/>
      <c r="BB13706" s="7"/>
      <c r="BC13706" s="7"/>
      <c r="BD13706" s="7"/>
      <c r="BG13706" s="7"/>
      <c r="BH13706" s="7"/>
      <c r="BI13706" s="7"/>
      <c r="BJ13706" s="7"/>
      <c r="BK13706" s="7"/>
      <c r="BL13706" s="7"/>
      <c r="BM13706" s="7"/>
      <c r="BP13706" s="7"/>
      <c r="BQ13706" s="7"/>
      <c r="BR13706" s="7"/>
      <c r="BS13706" s="7"/>
      <c r="BT13706" s="7"/>
      <c r="BU13706" s="7"/>
      <c r="BV13706" s="7"/>
      <c r="BW13706" s="7"/>
    </row>
    <row r="13707" spans="43:75" x14ac:dyDescent="0.2">
      <c r="AQ13707" s="7"/>
      <c r="AR13707" s="7"/>
      <c r="AS13707" s="7"/>
      <c r="AT13707" s="7"/>
      <c r="AU13707" s="7"/>
      <c r="AV13707" s="234"/>
      <c r="AX13707" s="7"/>
      <c r="AY13707" s="7"/>
      <c r="AZ13707" s="7"/>
      <c r="BA13707" s="7"/>
      <c r="BB13707" s="7"/>
      <c r="BC13707" s="7"/>
      <c r="BD13707" s="7"/>
      <c r="BG13707" s="7"/>
      <c r="BH13707" s="7"/>
      <c r="BI13707" s="7"/>
      <c r="BJ13707" s="7"/>
      <c r="BK13707" s="7"/>
      <c r="BL13707" s="7"/>
      <c r="BM13707" s="7"/>
      <c r="BP13707" s="7"/>
      <c r="BQ13707" s="7"/>
      <c r="BR13707" s="7"/>
      <c r="BS13707" s="7"/>
      <c r="BT13707" s="7"/>
      <c r="BU13707" s="7"/>
      <c r="BV13707" s="7"/>
      <c r="BW13707" s="7"/>
    </row>
    <row r="13708" spans="43:75" x14ac:dyDescent="0.2">
      <c r="AQ13708" s="7"/>
      <c r="AR13708" s="7"/>
      <c r="AS13708" s="7"/>
      <c r="AT13708" s="7"/>
      <c r="AU13708" s="7"/>
      <c r="AV13708" s="234"/>
      <c r="AX13708" s="7"/>
      <c r="AY13708" s="7"/>
      <c r="AZ13708" s="7"/>
      <c r="BA13708" s="7"/>
      <c r="BB13708" s="7"/>
      <c r="BC13708" s="7"/>
      <c r="BD13708" s="7"/>
      <c r="BG13708" s="7"/>
      <c r="BH13708" s="7"/>
      <c r="BI13708" s="7"/>
      <c r="BJ13708" s="7"/>
      <c r="BK13708" s="7"/>
      <c r="BL13708" s="7"/>
      <c r="BM13708" s="7"/>
      <c r="BP13708" s="7"/>
      <c r="BQ13708" s="7"/>
      <c r="BR13708" s="7"/>
      <c r="BS13708" s="7"/>
      <c r="BT13708" s="7"/>
      <c r="BU13708" s="7"/>
      <c r="BV13708" s="7"/>
      <c r="BW13708" s="7"/>
    </row>
    <row r="13709" spans="43:75" x14ac:dyDescent="0.2">
      <c r="AQ13709" s="7"/>
      <c r="AR13709" s="7"/>
      <c r="AS13709" s="7"/>
      <c r="AT13709" s="7"/>
      <c r="AU13709" s="7"/>
      <c r="AV13709" s="234"/>
      <c r="AX13709" s="7"/>
      <c r="AY13709" s="7"/>
      <c r="AZ13709" s="7"/>
      <c r="BA13709" s="7"/>
      <c r="BB13709" s="7"/>
      <c r="BC13709" s="7"/>
      <c r="BD13709" s="7"/>
      <c r="BG13709" s="7"/>
      <c r="BH13709" s="7"/>
      <c r="BI13709" s="7"/>
      <c r="BJ13709" s="7"/>
      <c r="BK13709" s="7"/>
      <c r="BL13709" s="7"/>
      <c r="BM13709" s="7"/>
      <c r="BP13709" s="7"/>
      <c r="BQ13709" s="7"/>
      <c r="BR13709" s="7"/>
      <c r="BS13709" s="7"/>
      <c r="BT13709" s="7"/>
      <c r="BU13709" s="7"/>
      <c r="BV13709" s="7"/>
      <c r="BW13709" s="7"/>
    </row>
    <row r="13710" spans="43:75" x14ac:dyDescent="0.2">
      <c r="AQ13710" s="7"/>
      <c r="AR13710" s="7"/>
      <c r="AS13710" s="7"/>
      <c r="AT13710" s="7"/>
      <c r="AU13710" s="7"/>
      <c r="AV13710" s="234"/>
      <c r="AX13710" s="7"/>
      <c r="AY13710" s="7"/>
      <c r="AZ13710" s="7"/>
      <c r="BA13710" s="7"/>
      <c r="BB13710" s="7"/>
      <c r="BC13710" s="7"/>
      <c r="BD13710" s="7"/>
      <c r="BG13710" s="7"/>
      <c r="BH13710" s="7"/>
      <c r="BI13710" s="7"/>
      <c r="BJ13710" s="7"/>
      <c r="BK13710" s="7"/>
      <c r="BL13710" s="7"/>
      <c r="BM13710" s="7"/>
      <c r="BP13710" s="7"/>
      <c r="BQ13710" s="7"/>
      <c r="BR13710" s="7"/>
      <c r="BS13710" s="7"/>
      <c r="BT13710" s="7"/>
      <c r="BU13710" s="7"/>
      <c r="BV13710" s="7"/>
      <c r="BW13710" s="7"/>
    </row>
    <row r="13711" spans="43:75" x14ac:dyDescent="0.2">
      <c r="AQ13711" s="7"/>
      <c r="AR13711" s="7"/>
      <c r="AS13711" s="7"/>
      <c r="AT13711" s="7"/>
      <c r="AU13711" s="7"/>
      <c r="AV13711" s="234"/>
      <c r="AX13711" s="7"/>
      <c r="AY13711" s="7"/>
      <c r="AZ13711" s="7"/>
      <c r="BA13711" s="7"/>
      <c r="BB13711" s="7"/>
      <c r="BC13711" s="7"/>
      <c r="BD13711" s="7"/>
      <c r="BG13711" s="7"/>
      <c r="BH13711" s="7"/>
      <c r="BI13711" s="7"/>
      <c r="BJ13711" s="7"/>
      <c r="BK13711" s="7"/>
      <c r="BL13711" s="7"/>
      <c r="BM13711" s="7"/>
      <c r="BP13711" s="7"/>
      <c r="BQ13711" s="7"/>
      <c r="BR13711" s="7"/>
      <c r="BS13711" s="7"/>
      <c r="BT13711" s="7"/>
      <c r="BU13711" s="7"/>
      <c r="BV13711" s="7"/>
      <c r="BW13711" s="7"/>
    </row>
    <row r="13712" spans="43:75" x14ac:dyDescent="0.2">
      <c r="AQ13712" s="7"/>
      <c r="AR13712" s="7"/>
      <c r="AS13712" s="7"/>
      <c r="AT13712" s="7"/>
      <c r="AU13712" s="7"/>
      <c r="AV13712" s="234"/>
      <c r="AX13712" s="7"/>
      <c r="AY13712" s="7"/>
      <c r="AZ13712" s="7"/>
      <c r="BA13712" s="7"/>
      <c r="BB13712" s="7"/>
      <c r="BC13712" s="7"/>
      <c r="BD13712" s="7"/>
      <c r="BG13712" s="7"/>
      <c r="BH13712" s="7"/>
      <c r="BI13712" s="7"/>
      <c r="BJ13712" s="7"/>
      <c r="BK13712" s="7"/>
      <c r="BL13712" s="7"/>
      <c r="BM13712" s="7"/>
      <c r="BP13712" s="7"/>
      <c r="BQ13712" s="7"/>
      <c r="BR13712" s="7"/>
      <c r="BS13712" s="7"/>
      <c r="BT13712" s="7"/>
      <c r="BU13712" s="7"/>
      <c r="BV13712" s="7"/>
      <c r="BW13712" s="7"/>
    </row>
    <row r="13713" spans="43:75" x14ac:dyDescent="0.2">
      <c r="AQ13713" s="7"/>
      <c r="AR13713" s="7"/>
      <c r="AS13713" s="7"/>
      <c r="AT13713" s="7"/>
      <c r="AU13713" s="7"/>
      <c r="AV13713" s="234"/>
      <c r="AX13713" s="7"/>
      <c r="AY13713" s="7"/>
      <c r="AZ13713" s="7"/>
      <c r="BA13713" s="7"/>
      <c r="BB13713" s="7"/>
      <c r="BC13713" s="7"/>
      <c r="BD13713" s="7"/>
      <c r="BG13713" s="7"/>
      <c r="BH13713" s="7"/>
      <c r="BI13713" s="7"/>
      <c r="BJ13713" s="7"/>
      <c r="BK13713" s="7"/>
      <c r="BL13713" s="7"/>
      <c r="BM13713" s="7"/>
      <c r="BP13713" s="7"/>
      <c r="BQ13713" s="7"/>
      <c r="BR13713" s="7"/>
      <c r="BS13713" s="7"/>
      <c r="BT13713" s="7"/>
      <c r="BU13713" s="7"/>
      <c r="BV13713" s="7"/>
      <c r="BW13713" s="7"/>
    </row>
    <row r="13714" spans="43:75" x14ac:dyDescent="0.2">
      <c r="AQ13714" s="7"/>
      <c r="AR13714" s="7"/>
      <c r="AS13714" s="7"/>
      <c r="AT13714" s="7"/>
      <c r="AU13714" s="7"/>
      <c r="AV13714" s="234"/>
      <c r="AX13714" s="7"/>
      <c r="AY13714" s="7"/>
      <c r="AZ13714" s="7"/>
      <c r="BA13714" s="7"/>
      <c r="BB13714" s="7"/>
      <c r="BC13714" s="7"/>
      <c r="BD13714" s="7"/>
      <c r="BG13714" s="7"/>
      <c r="BH13714" s="7"/>
      <c r="BI13714" s="7"/>
      <c r="BJ13714" s="7"/>
      <c r="BK13714" s="7"/>
      <c r="BL13714" s="7"/>
      <c r="BM13714" s="7"/>
      <c r="BP13714" s="7"/>
      <c r="BQ13714" s="7"/>
      <c r="BR13714" s="7"/>
      <c r="BS13714" s="7"/>
      <c r="BT13714" s="7"/>
      <c r="BU13714" s="7"/>
      <c r="BV13714" s="7"/>
      <c r="BW13714" s="7"/>
    </row>
    <row r="13715" spans="43:75" x14ac:dyDescent="0.2">
      <c r="AQ13715" s="7"/>
      <c r="AR13715" s="7"/>
      <c r="AS13715" s="7"/>
      <c r="AT13715" s="7"/>
      <c r="AU13715" s="7"/>
      <c r="AV13715" s="234"/>
      <c r="AX13715" s="7"/>
      <c r="AY13715" s="7"/>
      <c r="AZ13715" s="7"/>
      <c r="BA13715" s="7"/>
      <c r="BB13715" s="7"/>
      <c r="BC13715" s="7"/>
      <c r="BD13715" s="7"/>
      <c r="BG13715" s="7"/>
      <c r="BH13715" s="7"/>
      <c r="BI13715" s="7"/>
      <c r="BJ13715" s="7"/>
      <c r="BK13715" s="7"/>
      <c r="BL13715" s="7"/>
      <c r="BM13715" s="7"/>
      <c r="BP13715" s="7"/>
      <c r="BQ13715" s="7"/>
      <c r="BR13715" s="7"/>
      <c r="BS13715" s="7"/>
      <c r="BT13715" s="7"/>
      <c r="BU13715" s="7"/>
      <c r="BV13715" s="7"/>
      <c r="BW13715" s="7"/>
    </row>
    <row r="13716" spans="43:75" x14ac:dyDescent="0.2">
      <c r="AQ13716" s="7"/>
      <c r="AR13716" s="7"/>
      <c r="AS13716" s="7"/>
      <c r="AT13716" s="7"/>
      <c r="AU13716" s="7"/>
      <c r="AV13716" s="234"/>
      <c r="AX13716" s="7"/>
      <c r="AY13716" s="7"/>
      <c r="AZ13716" s="7"/>
      <c r="BA13716" s="7"/>
      <c r="BB13716" s="7"/>
      <c r="BC13716" s="7"/>
      <c r="BD13716" s="7"/>
      <c r="BG13716" s="7"/>
      <c r="BH13716" s="7"/>
      <c r="BI13716" s="7"/>
      <c r="BJ13716" s="7"/>
      <c r="BK13716" s="7"/>
      <c r="BL13716" s="7"/>
      <c r="BM13716" s="7"/>
      <c r="BP13716" s="7"/>
      <c r="BQ13716" s="7"/>
      <c r="BR13716" s="7"/>
      <c r="BS13716" s="7"/>
      <c r="BT13716" s="7"/>
      <c r="BU13716" s="7"/>
      <c r="BV13716" s="7"/>
      <c r="BW13716" s="7"/>
    </row>
    <row r="13717" spans="43:75" x14ac:dyDescent="0.2">
      <c r="AQ13717" s="7"/>
      <c r="AR13717" s="7"/>
      <c r="AS13717" s="7"/>
      <c r="AT13717" s="7"/>
      <c r="AU13717" s="7"/>
      <c r="AV13717" s="234"/>
      <c r="AX13717" s="7"/>
      <c r="AY13717" s="7"/>
      <c r="AZ13717" s="7"/>
      <c r="BA13717" s="7"/>
      <c r="BB13717" s="7"/>
      <c r="BC13717" s="7"/>
      <c r="BD13717" s="7"/>
      <c r="BG13717" s="7"/>
      <c r="BH13717" s="7"/>
      <c r="BI13717" s="7"/>
      <c r="BJ13717" s="7"/>
      <c r="BK13717" s="7"/>
      <c r="BL13717" s="7"/>
      <c r="BM13717" s="7"/>
      <c r="BP13717" s="7"/>
      <c r="BQ13717" s="7"/>
      <c r="BR13717" s="7"/>
      <c r="BS13717" s="7"/>
      <c r="BT13717" s="7"/>
      <c r="BU13717" s="7"/>
      <c r="BV13717" s="7"/>
      <c r="BW13717" s="7"/>
    </row>
    <row r="13718" spans="43:75" x14ac:dyDescent="0.2">
      <c r="AQ13718" s="7"/>
      <c r="AR13718" s="7"/>
      <c r="AS13718" s="7"/>
      <c r="AT13718" s="7"/>
      <c r="AU13718" s="7"/>
      <c r="AV13718" s="234"/>
      <c r="AX13718" s="7"/>
      <c r="AY13718" s="7"/>
      <c r="AZ13718" s="7"/>
      <c r="BA13718" s="7"/>
      <c r="BB13718" s="7"/>
      <c r="BC13718" s="7"/>
      <c r="BD13718" s="7"/>
      <c r="BG13718" s="7"/>
      <c r="BH13718" s="7"/>
      <c r="BI13718" s="7"/>
      <c r="BJ13718" s="7"/>
      <c r="BK13718" s="7"/>
      <c r="BL13718" s="7"/>
      <c r="BM13718" s="7"/>
      <c r="BP13718" s="7"/>
      <c r="BQ13718" s="7"/>
      <c r="BR13718" s="7"/>
      <c r="BS13718" s="7"/>
      <c r="BT13718" s="7"/>
      <c r="BU13718" s="7"/>
      <c r="BV13718" s="7"/>
      <c r="BW13718" s="7"/>
    </row>
    <row r="13719" spans="43:75" x14ac:dyDescent="0.2">
      <c r="AQ13719" s="7"/>
      <c r="AR13719" s="7"/>
      <c r="AS13719" s="7"/>
      <c r="AT13719" s="7"/>
      <c r="AU13719" s="7"/>
      <c r="AV13719" s="234"/>
      <c r="AX13719" s="7"/>
      <c r="AY13719" s="7"/>
      <c r="AZ13719" s="7"/>
      <c r="BA13719" s="7"/>
      <c r="BB13719" s="7"/>
      <c r="BC13719" s="7"/>
      <c r="BD13719" s="7"/>
      <c r="BG13719" s="7"/>
      <c r="BH13719" s="7"/>
      <c r="BI13719" s="7"/>
      <c r="BJ13719" s="7"/>
      <c r="BK13719" s="7"/>
      <c r="BL13719" s="7"/>
      <c r="BM13719" s="7"/>
      <c r="BP13719" s="7"/>
      <c r="BQ13719" s="7"/>
      <c r="BR13719" s="7"/>
      <c r="BS13719" s="7"/>
      <c r="BT13719" s="7"/>
      <c r="BU13719" s="7"/>
      <c r="BV13719" s="7"/>
      <c r="BW13719" s="7"/>
    </row>
    <row r="13720" spans="43:75" x14ac:dyDescent="0.2">
      <c r="AQ13720" s="7"/>
      <c r="AR13720" s="7"/>
      <c r="AS13720" s="7"/>
      <c r="AT13720" s="7"/>
      <c r="AU13720" s="7"/>
      <c r="AV13720" s="234"/>
      <c r="AX13720" s="7"/>
      <c r="AY13720" s="7"/>
      <c r="AZ13720" s="7"/>
      <c r="BA13720" s="7"/>
      <c r="BB13720" s="7"/>
      <c r="BC13720" s="7"/>
      <c r="BD13720" s="7"/>
      <c r="BG13720" s="7"/>
      <c r="BH13720" s="7"/>
      <c r="BI13720" s="7"/>
      <c r="BJ13720" s="7"/>
      <c r="BK13720" s="7"/>
      <c r="BL13720" s="7"/>
      <c r="BM13720" s="7"/>
      <c r="BP13720" s="7"/>
      <c r="BQ13720" s="7"/>
      <c r="BR13720" s="7"/>
      <c r="BS13720" s="7"/>
      <c r="BT13720" s="7"/>
      <c r="BU13720" s="7"/>
      <c r="BV13720" s="7"/>
      <c r="BW13720" s="7"/>
    </row>
    <row r="13721" spans="43:75" x14ac:dyDescent="0.2">
      <c r="AQ13721" s="7"/>
      <c r="AR13721" s="7"/>
      <c r="AS13721" s="7"/>
      <c r="AT13721" s="7"/>
      <c r="AU13721" s="7"/>
      <c r="AV13721" s="234"/>
      <c r="AX13721" s="7"/>
      <c r="AY13721" s="7"/>
      <c r="AZ13721" s="7"/>
      <c r="BA13721" s="7"/>
      <c r="BB13721" s="7"/>
      <c r="BC13721" s="7"/>
      <c r="BD13721" s="7"/>
      <c r="BG13721" s="7"/>
      <c r="BH13721" s="7"/>
      <c r="BI13721" s="7"/>
      <c r="BJ13721" s="7"/>
      <c r="BK13721" s="7"/>
      <c r="BL13721" s="7"/>
      <c r="BM13721" s="7"/>
      <c r="BP13721" s="7"/>
      <c r="BQ13721" s="7"/>
      <c r="BR13721" s="7"/>
      <c r="BS13721" s="7"/>
      <c r="BT13721" s="7"/>
      <c r="BU13721" s="7"/>
      <c r="BV13721" s="7"/>
      <c r="BW13721" s="7"/>
    </row>
    <row r="13722" spans="43:75" x14ac:dyDescent="0.2">
      <c r="AQ13722" s="7"/>
      <c r="AR13722" s="7"/>
      <c r="AS13722" s="7"/>
      <c r="AT13722" s="7"/>
      <c r="AU13722" s="7"/>
      <c r="AV13722" s="234"/>
      <c r="AX13722" s="7"/>
      <c r="AY13722" s="7"/>
      <c r="AZ13722" s="7"/>
      <c r="BA13722" s="7"/>
      <c r="BB13722" s="7"/>
      <c r="BC13722" s="7"/>
      <c r="BD13722" s="7"/>
      <c r="BG13722" s="7"/>
      <c r="BH13722" s="7"/>
      <c r="BI13722" s="7"/>
      <c r="BJ13722" s="7"/>
      <c r="BK13722" s="7"/>
      <c r="BL13722" s="7"/>
      <c r="BM13722" s="7"/>
      <c r="BP13722" s="7"/>
      <c r="BQ13722" s="7"/>
      <c r="BR13722" s="7"/>
      <c r="BS13722" s="7"/>
      <c r="BT13722" s="7"/>
      <c r="BU13722" s="7"/>
      <c r="BV13722" s="7"/>
      <c r="BW13722" s="7"/>
    </row>
    <row r="13723" spans="43:75" x14ac:dyDescent="0.2">
      <c r="AQ13723" s="7"/>
      <c r="AR13723" s="7"/>
      <c r="AS13723" s="7"/>
      <c r="AT13723" s="7"/>
      <c r="AU13723" s="7"/>
      <c r="AV13723" s="234"/>
      <c r="AX13723" s="7"/>
      <c r="AY13723" s="7"/>
      <c r="AZ13723" s="7"/>
      <c r="BA13723" s="7"/>
      <c r="BB13723" s="7"/>
      <c r="BC13723" s="7"/>
      <c r="BD13723" s="7"/>
      <c r="BG13723" s="7"/>
      <c r="BH13723" s="7"/>
      <c r="BI13723" s="7"/>
      <c r="BJ13723" s="7"/>
      <c r="BK13723" s="7"/>
      <c r="BL13723" s="7"/>
      <c r="BM13723" s="7"/>
      <c r="BP13723" s="7"/>
      <c r="BQ13723" s="7"/>
      <c r="BR13723" s="7"/>
      <c r="BS13723" s="7"/>
      <c r="BT13723" s="7"/>
      <c r="BU13723" s="7"/>
      <c r="BV13723" s="7"/>
      <c r="BW13723" s="7"/>
    </row>
    <row r="13724" spans="43:75" x14ac:dyDescent="0.2">
      <c r="AQ13724" s="7"/>
      <c r="AR13724" s="7"/>
      <c r="AS13724" s="7"/>
      <c r="AT13724" s="7"/>
      <c r="AU13724" s="7"/>
      <c r="AV13724" s="234"/>
      <c r="AX13724" s="7"/>
      <c r="AY13724" s="7"/>
      <c r="AZ13724" s="7"/>
      <c r="BA13724" s="7"/>
      <c r="BB13724" s="7"/>
      <c r="BC13724" s="7"/>
      <c r="BD13724" s="7"/>
      <c r="BG13724" s="7"/>
      <c r="BH13724" s="7"/>
      <c r="BI13724" s="7"/>
      <c r="BJ13724" s="7"/>
      <c r="BK13724" s="7"/>
      <c r="BL13724" s="7"/>
      <c r="BM13724" s="7"/>
      <c r="BP13724" s="7"/>
      <c r="BQ13724" s="7"/>
      <c r="BR13724" s="7"/>
      <c r="BS13724" s="7"/>
      <c r="BT13724" s="7"/>
      <c r="BU13724" s="7"/>
      <c r="BV13724" s="7"/>
      <c r="BW13724" s="7"/>
    </row>
    <row r="13725" spans="43:75" x14ac:dyDescent="0.2">
      <c r="AQ13725" s="7"/>
      <c r="AR13725" s="7"/>
      <c r="AS13725" s="7"/>
      <c r="AT13725" s="7"/>
      <c r="AU13725" s="7"/>
      <c r="AV13725" s="234"/>
      <c r="AX13725" s="7"/>
      <c r="AY13725" s="7"/>
      <c r="AZ13725" s="7"/>
      <c r="BA13725" s="7"/>
      <c r="BB13725" s="7"/>
      <c r="BC13725" s="7"/>
      <c r="BD13725" s="7"/>
      <c r="BG13725" s="7"/>
      <c r="BH13725" s="7"/>
      <c r="BI13725" s="7"/>
      <c r="BJ13725" s="7"/>
      <c r="BK13725" s="7"/>
      <c r="BL13725" s="7"/>
      <c r="BM13725" s="7"/>
      <c r="BP13725" s="7"/>
      <c r="BQ13725" s="7"/>
      <c r="BR13725" s="7"/>
      <c r="BS13725" s="7"/>
      <c r="BT13725" s="7"/>
      <c r="BU13725" s="7"/>
      <c r="BV13725" s="7"/>
      <c r="BW13725" s="7"/>
    </row>
    <row r="13726" spans="43:75" x14ac:dyDescent="0.2">
      <c r="AQ13726" s="7"/>
      <c r="AR13726" s="7"/>
      <c r="AS13726" s="7"/>
      <c r="AT13726" s="7"/>
      <c r="AU13726" s="7"/>
      <c r="AV13726" s="234"/>
      <c r="AX13726" s="7"/>
      <c r="AY13726" s="7"/>
      <c r="AZ13726" s="7"/>
      <c r="BA13726" s="7"/>
      <c r="BB13726" s="7"/>
      <c r="BC13726" s="7"/>
      <c r="BD13726" s="7"/>
      <c r="BG13726" s="7"/>
      <c r="BH13726" s="7"/>
      <c r="BI13726" s="7"/>
      <c r="BJ13726" s="7"/>
      <c r="BK13726" s="7"/>
      <c r="BL13726" s="7"/>
      <c r="BM13726" s="7"/>
      <c r="BP13726" s="7"/>
      <c r="BQ13726" s="7"/>
      <c r="BR13726" s="7"/>
      <c r="BS13726" s="7"/>
      <c r="BT13726" s="7"/>
      <c r="BU13726" s="7"/>
      <c r="BV13726" s="7"/>
      <c r="BW13726" s="7"/>
    </row>
    <row r="13727" spans="43:75" x14ac:dyDescent="0.2">
      <c r="AQ13727" s="7"/>
      <c r="AR13727" s="7"/>
      <c r="AS13727" s="7"/>
      <c r="AT13727" s="7"/>
      <c r="AU13727" s="7"/>
      <c r="AV13727" s="234"/>
      <c r="AX13727" s="7"/>
      <c r="AY13727" s="7"/>
      <c r="AZ13727" s="7"/>
      <c r="BA13727" s="7"/>
      <c r="BB13727" s="7"/>
      <c r="BC13727" s="7"/>
      <c r="BD13727" s="7"/>
      <c r="BG13727" s="7"/>
      <c r="BH13727" s="7"/>
      <c r="BI13727" s="7"/>
      <c r="BJ13727" s="7"/>
      <c r="BK13727" s="7"/>
      <c r="BL13727" s="7"/>
      <c r="BM13727" s="7"/>
      <c r="BP13727" s="7"/>
      <c r="BQ13727" s="7"/>
      <c r="BR13727" s="7"/>
      <c r="BS13727" s="7"/>
      <c r="BT13727" s="7"/>
      <c r="BU13727" s="7"/>
      <c r="BV13727" s="7"/>
      <c r="BW13727" s="7"/>
    </row>
    <row r="13728" spans="43:75" x14ac:dyDescent="0.2">
      <c r="AQ13728" s="7"/>
      <c r="AR13728" s="7"/>
      <c r="AS13728" s="7"/>
      <c r="AT13728" s="7"/>
      <c r="AU13728" s="7"/>
      <c r="AV13728" s="234"/>
      <c r="AX13728" s="7"/>
      <c r="AY13728" s="7"/>
      <c r="AZ13728" s="7"/>
      <c r="BA13728" s="7"/>
      <c r="BB13728" s="7"/>
      <c r="BC13728" s="7"/>
      <c r="BD13728" s="7"/>
      <c r="BG13728" s="7"/>
      <c r="BH13728" s="7"/>
      <c r="BI13728" s="7"/>
      <c r="BJ13728" s="7"/>
      <c r="BK13728" s="7"/>
      <c r="BL13728" s="7"/>
      <c r="BM13728" s="7"/>
      <c r="BP13728" s="7"/>
      <c r="BQ13728" s="7"/>
      <c r="BR13728" s="7"/>
      <c r="BS13728" s="7"/>
      <c r="BT13728" s="7"/>
      <c r="BU13728" s="7"/>
      <c r="BV13728" s="7"/>
      <c r="BW13728" s="7"/>
    </row>
    <row r="13729" spans="43:75" x14ac:dyDescent="0.2">
      <c r="AQ13729" s="7"/>
      <c r="AR13729" s="7"/>
      <c r="AS13729" s="7"/>
      <c r="AT13729" s="7"/>
      <c r="AU13729" s="7"/>
      <c r="AV13729" s="234"/>
      <c r="AX13729" s="7"/>
      <c r="AY13729" s="7"/>
      <c r="AZ13729" s="7"/>
      <c r="BA13729" s="7"/>
      <c r="BB13729" s="7"/>
      <c r="BC13729" s="7"/>
      <c r="BD13729" s="7"/>
      <c r="BG13729" s="7"/>
      <c r="BH13729" s="7"/>
      <c r="BI13729" s="7"/>
      <c r="BJ13729" s="7"/>
      <c r="BK13729" s="7"/>
      <c r="BL13729" s="7"/>
      <c r="BM13729" s="7"/>
      <c r="BP13729" s="7"/>
      <c r="BQ13729" s="7"/>
      <c r="BR13729" s="7"/>
      <c r="BS13729" s="7"/>
      <c r="BT13729" s="7"/>
      <c r="BU13729" s="7"/>
      <c r="BV13729" s="7"/>
      <c r="BW13729" s="7"/>
    </row>
    <row r="13730" spans="43:75" x14ac:dyDescent="0.2">
      <c r="AQ13730" s="7"/>
      <c r="AR13730" s="7"/>
      <c r="AS13730" s="7"/>
      <c r="AT13730" s="7"/>
      <c r="AU13730" s="7"/>
      <c r="AV13730" s="234"/>
      <c r="AX13730" s="7"/>
      <c r="AY13730" s="7"/>
      <c r="AZ13730" s="7"/>
      <c r="BA13730" s="7"/>
      <c r="BB13730" s="7"/>
      <c r="BC13730" s="7"/>
      <c r="BD13730" s="7"/>
      <c r="BG13730" s="7"/>
      <c r="BH13730" s="7"/>
      <c r="BI13730" s="7"/>
      <c r="BJ13730" s="7"/>
      <c r="BK13730" s="7"/>
      <c r="BL13730" s="7"/>
      <c r="BM13730" s="7"/>
      <c r="BP13730" s="7"/>
      <c r="BQ13730" s="7"/>
      <c r="BR13730" s="7"/>
      <c r="BS13730" s="7"/>
      <c r="BT13730" s="7"/>
      <c r="BU13730" s="7"/>
      <c r="BV13730" s="7"/>
      <c r="BW13730" s="7"/>
    </row>
    <row r="13731" spans="43:75" x14ac:dyDescent="0.2">
      <c r="AQ13731" s="7"/>
      <c r="AR13731" s="7"/>
      <c r="AS13731" s="7"/>
      <c r="AT13731" s="7"/>
      <c r="AU13731" s="7"/>
      <c r="AV13731" s="234"/>
      <c r="AX13731" s="7"/>
      <c r="AY13731" s="7"/>
      <c r="AZ13731" s="7"/>
      <c r="BA13731" s="7"/>
      <c r="BB13731" s="7"/>
      <c r="BC13731" s="7"/>
      <c r="BD13731" s="7"/>
      <c r="BG13731" s="7"/>
      <c r="BH13731" s="7"/>
      <c r="BI13731" s="7"/>
      <c r="BJ13731" s="7"/>
      <c r="BK13731" s="7"/>
      <c r="BL13731" s="7"/>
      <c r="BM13731" s="7"/>
      <c r="BP13731" s="7"/>
      <c r="BQ13731" s="7"/>
      <c r="BR13731" s="7"/>
      <c r="BS13731" s="7"/>
      <c r="BT13731" s="7"/>
      <c r="BU13731" s="7"/>
      <c r="BV13731" s="7"/>
      <c r="BW13731" s="7"/>
    </row>
    <row r="13732" spans="43:75" x14ac:dyDescent="0.2">
      <c r="AQ13732" s="7"/>
      <c r="AR13732" s="7"/>
      <c r="AS13732" s="7"/>
      <c r="AT13732" s="7"/>
      <c r="AU13732" s="7"/>
      <c r="AV13732" s="234"/>
      <c r="AX13732" s="7"/>
      <c r="AY13732" s="7"/>
      <c r="AZ13732" s="7"/>
      <c r="BA13732" s="7"/>
      <c r="BB13732" s="7"/>
      <c r="BC13732" s="7"/>
      <c r="BD13732" s="7"/>
      <c r="BG13732" s="7"/>
      <c r="BH13732" s="7"/>
      <c r="BI13732" s="7"/>
      <c r="BJ13732" s="7"/>
      <c r="BK13732" s="7"/>
      <c r="BL13732" s="7"/>
      <c r="BM13732" s="7"/>
      <c r="BP13732" s="7"/>
      <c r="BQ13732" s="7"/>
      <c r="BR13732" s="7"/>
      <c r="BS13732" s="7"/>
      <c r="BT13732" s="7"/>
      <c r="BU13732" s="7"/>
      <c r="BV13732" s="7"/>
      <c r="BW13732" s="7"/>
    </row>
    <row r="13733" spans="43:75" x14ac:dyDescent="0.2">
      <c r="AQ13733" s="7"/>
      <c r="AR13733" s="7"/>
      <c r="AS13733" s="7"/>
      <c r="AT13733" s="7"/>
      <c r="AU13733" s="7"/>
      <c r="AV13733" s="234"/>
      <c r="AX13733" s="7"/>
      <c r="AY13733" s="7"/>
      <c r="AZ13733" s="7"/>
      <c r="BA13733" s="7"/>
      <c r="BB13733" s="7"/>
      <c r="BC13733" s="7"/>
      <c r="BD13733" s="7"/>
      <c r="BG13733" s="7"/>
      <c r="BH13733" s="7"/>
      <c r="BI13733" s="7"/>
      <c r="BJ13733" s="7"/>
      <c r="BK13733" s="7"/>
      <c r="BL13733" s="7"/>
      <c r="BM13733" s="7"/>
      <c r="BP13733" s="7"/>
      <c r="BQ13733" s="7"/>
      <c r="BR13733" s="7"/>
      <c r="BS13733" s="7"/>
      <c r="BT13733" s="7"/>
      <c r="BU13733" s="7"/>
      <c r="BV13733" s="7"/>
      <c r="BW13733" s="7"/>
    </row>
    <row r="13734" spans="43:75" x14ac:dyDescent="0.2">
      <c r="AQ13734" s="7"/>
      <c r="AR13734" s="7"/>
      <c r="AS13734" s="7"/>
      <c r="AT13734" s="7"/>
      <c r="AU13734" s="7"/>
      <c r="AV13734" s="234"/>
      <c r="AX13734" s="7"/>
      <c r="AY13734" s="7"/>
      <c r="AZ13734" s="7"/>
      <c r="BA13734" s="7"/>
      <c r="BB13734" s="7"/>
      <c r="BC13734" s="7"/>
      <c r="BD13734" s="7"/>
      <c r="BG13734" s="7"/>
      <c r="BH13734" s="7"/>
      <c r="BI13734" s="7"/>
      <c r="BJ13734" s="7"/>
      <c r="BK13734" s="7"/>
      <c r="BL13734" s="7"/>
      <c r="BM13734" s="7"/>
      <c r="BP13734" s="7"/>
      <c r="BQ13734" s="7"/>
      <c r="BR13734" s="7"/>
      <c r="BS13734" s="7"/>
      <c r="BT13734" s="7"/>
      <c r="BU13734" s="7"/>
      <c r="BV13734" s="7"/>
      <c r="BW13734" s="7"/>
    </row>
    <row r="13735" spans="43:75" x14ac:dyDescent="0.2">
      <c r="AQ13735" s="7"/>
      <c r="AR13735" s="7"/>
      <c r="AS13735" s="7"/>
      <c r="AT13735" s="7"/>
      <c r="AU13735" s="7"/>
      <c r="AV13735" s="234"/>
      <c r="AX13735" s="7"/>
      <c r="AY13735" s="7"/>
      <c r="AZ13735" s="7"/>
      <c r="BA13735" s="7"/>
      <c r="BB13735" s="7"/>
      <c r="BC13735" s="7"/>
      <c r="BD13735" s="7"/>
      <c r="BG13735" s="7"/>
      <c r="BH13735" s="7"/>
      <c r="BI13735" s="7"/>
      <c r="BJ13735" s="7"/>
      <c r="BK13735" s="7"/>
      <c r="BL13735" s="7"/>
      <c r="BM13735" s="7"/>
      <c r="BP13735" s="7"/>
      <c r="BQ13735" s="7"/>
      <c r="BR13735" s="7"/>
      <c r="BS13735" s="7"/>
      <c r="BT13735" s="7"/>
      <c r="BU13735" s="7"/>
      <c r="BV13735" s="7"/>
      <c r="BW13735" s="7"/>
    </row>
    <row r="13736" spans="43:75" x14ac:dyDescent="0.2">
      <c r="AQ13736" s="7"/>
      <c r="AR13736" s="7"/>
      <c r="AS13736" s="7"/>
      <c r="AT13736" s="7"/>
      <c r="AU13736" s="7"/>
      <c r="AV13736" s="234"/>
      <c r="AX13736" s="7"/>
      <c r="AY13736" s="7"/>
      <c r="AZ13736" s="7"/>
      <c r="BA13736" s="7"/>
      <c r="BB13736" s="7"/>
      <c r="BC13736" s="7"/>
      <c r="BD13736" s="7"/>
      <c r="BG13736" s="7"/>
      <c r="BH13736" s="7"/>
      <c r="BI13736" s="7"/>
      <c r="BJ13736" s="7"/>
      <c r="BK13736" s="7"/>
      <c r="BL13736" s="7"/>
      <c r="BM13736" s="7"/>
      <c r="BP13736" s="7"/>
      <c r="BQ13736" s="7"/>
      <c r="BR13736" s="7"/>
      <c r="BS13736" s="7"/>
      <c r="BT13736" s="7"/>
      <c r="BU13736" s="7"/>
      <c r="BV13736" s="7"/>
      <c r="BW13736" s="7"/>
    </row>
    <row r="13737" spans="43:75" x14ac:dyDescent="0.2">
      <c r="AQ13737" s="7"/>
      <c r="AR13737" s="7"/>
      <c r="AS13737" s="7"/>
      <c r="AT13737" s="7"/>
      <c r="AU13737" s="7"/>
      <c r="AV13737" s="234"/>
      <c r="AX13737" s="7"/>
      <c r="AY13737" s="7"/>
      <c r="AZ13737" s="7"/>
      <c r="BA13737" s="7"/>
      <c r="BB13737" s="7"/>
      <c r="BC13737" s="7"/>
      <c r="BD13737" s="7"/>
      <c r="BG13737" s="7"/>
      <c r="BH13737" s="7"/>
      <c r="BI13737" s="7"/>
      <c r="BJ13737" s="7"/>
      <c r="BK13737" s="7"/>
      <c r="BL13737" s="7"/>
      <c r="BM13737" s="7"/>
      <c r="BP13737" s="7"/>
      <c r="BQ13737" s="7"/>
      <c r="BR13737" s="7"/>
      <c r="BS13737" s="7"/>
      <c r="BT13737" s="7"/>
      <c r="BU13737" s="7"/>
      <c r="BV13737" s="7"/>
      <c r="BW13737" s="7"/>
    </row>
    <row r="13738" spans="43:75" x14ac:dyDescent="0.2">
      <c r="AQ13738" s="7"/>
      <c r="AR13738" s="7"/>
      <c r="AS13738" s="7"/>
      <c r="AT13738" s="7"/>
      <c r="AU13738" s="7"/>
      <c r="AV13738" s="234"/>
      <c r="AX13738" s="7"/>
      <c r="AY13738" s="7"/>
      <c r="AZ13738" s="7"/>
      <c r="BA13738" s="7"/>
      <c r="BB13738" s="7"/>
      <c r="BC13738" s="7"/>
      <c r="BD13738" s="7"/>
      <c r="BG13738" s="7"/>
      <c r="BH13738" s="7"/>
      <c r="BI13738" s="7"/>
      <c r="BJ13738" s="7"/>
      <c r="BK13738" s="7"/>
      <c r="BL13738" s="7"/>
      <c r="BM13738" s="7"/>
      <c r="BP13738" s="7"/>
      <c r="BQ13738" s="7"/>
      <c r="BR13738" s="7"/>
      <c r="BS13738" s="7"/>
      <c r="BT13738" s="7"/>
      <c r="BU13738" s="7"/>
      <c r="BV13738" s="7"/>
      <c r="BW13738" s="7"/>
    </row>
    <row r="13739" spans="43:75" x14ac:dyDescent="0.2">
      <c r="AQ13739" s="7"/>
      <c r="AR13739" s="7"/>
      <c r="AS13739" s="7"/>
      <c r="AT13739" s="7"/>
      <c r="AU13739" s="7"/>
      <c r="AV13739" s="234"/>
      <c r="AX13739" s="7"/>
      <c r="AY13739" s="7"/>
      <c r="AZ13739" s="7"/>
      <c r="BA13739" s="7"/>
      <c r="BB13739" s="7"/>
      <c r="BC13739" s="7"/>
      <c r="BD13739" s="7"/>
      <c r="BG13739" s="7"/>
      <c r="BH13739" s="7"/>
      <c r="BI13739" s="7"/>
      <c r="BJ13739" s="7"/>
      <c r="BK13739" s="7"/>
      <c r="BL13739" s="7"/>
      <c r="BM13739" s="7"/>
      <c r="BP13739" s="7"/>
      <c r="BQ13739" s="7"/>
      <c r="BR13739" s="7"/>
      <c r="BS13739" s="7"/>
      <c r="BT13739" s="7"/>
      <c r="BU13739" s="7"/>
      <c r="BV13739" s="7"/>
      <c r="BW13739" s="7"/>
    </row>
    <row r="13740" spans="43:75" x14ac:dyDescent="0.2">
      <c r="AQ13740" s="7"/>
      <c r="AR13740" s="7"/>
      <c r="AS13740" s="7"/>
      <c r="AT13740" s="7"/>
      <c r="AU13740" s="7"/>
      <c r="AV13740" s="234"/>
      <c r="AX13740" s="7"/>
      <c r="AY13740" s="7"/>
      <c r="AZ13740" s="7"/>
      <c r="BA13740" s="7"/>
      <c r="BB13740" s="7"/>
      <c r="BC13740" s="7"/>
      <c r="BD13740" s="7"/>
      <c r="BG13740" s="7"/>
      <c r="BH13740" s="7"/>
      <c r="BI13740" s="7"/>
      <c r="BJ13740" s="7"/>
      <c r="BK13740" s="7"/>
      <c r="BL13740" s="7"/>
      <c r="BM13740" s="7"/>
      <c r="BP13740" s="7"/>
      <c r="BQ13740" s="7"/>
      <c r="BR13740" s="7"/>
      <c r="BS13740" s="7"/>
      <c r="BT13740" s="7"/>
      <c r="BU13740" s="7"/>
      <c r="BV13740" s="7"/>
      <c r="BW13740" s="7"/>
    </row>
    <row r="13741" spans="43:75" x14ac:dyDescent="0.2">
      <c r="AQ13741" s="7"/>
      <c r="AR13741" s="7"/>
      <c r="AS13741" s="7"/>
      <c r="AT13741" s="7"/>
      <c r="AU13741" s="7"/>
      <c r="AV13741" s="234"/>
      <c r="AX13741" s="7"/>
      <c r="AY13741" s="7"/>
      <c r="AZ13741" s="7"/>
      <c r="BA13741" s="7"/>
      <c r="BB13741" s="7"/>
      <c r="BC13741" s="7"/>
      <c r="BD13741" s="7"/>
      <c r="BG13741" s="7"/>
      <c r="BH13741" s="7"/>
      <c r="BI13741" s="7"/>
      <c r="BJ13741" s="7"/>
      <c r="BK13741" s="7"/>
      <c r="BL13741" s="7"/>
      <c r="BM13741" s="7"/>
      <c r="BP13741" s="7"/>
      <c r="BQ13741" s="7"/>
      <c r="BR13741" s="7"/>
      <c r="BS13741" s="7"/>
      <c r="BT13741" s="7"/>
      <c r="BU13741" s="7"/>
      <c r="BV13741" s="7"/>
      <c r="BW13741" s="7"/>
    </row>
    <row r="13742" spans="43:75" x14ac:dyDescent="0.2">
      <c r="AQ13742" s="7"/>
      <c r="AR13742" s="7"/>
      <c r="AS13742" s="7"/>
      <c r="AT13742" s="7"/>
      <c r="AU13742" s="7"/>
      <c r="AV13742" s="234"/>
      <c r="AX13742" s="7"/>
      <c r="AY13742" s="7"/>
      <c r="AZ13742" s="7"/>
      <c r="BA13742" s="7"/>
      <c r="BB13742" s="7"/>
      <c r="BC13742" s="7"/>
      <c r="BD13742" s="7"/>
      <c r="BG13742" s="7"/>
      <c r="BH13742" s="7"/>
      <c r="BI13742" s="7"/>
      <c r="BJ13742" s="7"/>
      <c r="BK13742" s="7"/>
      <c r="BL13742" s="7"/>
      <c r="BM13742" s="7"/>
      <c r="BP13742" s="7"/>
      <c r="BQ13742" s="7"/>
      <c r="BR13742" s="7"/>
      <c r="BS13742" s="7"/>
      <c r="BT13742" s="7"/>
      <c r="BU13742" s="7"/>
      <c r="BV13742" s="7"/>
      <c r="BW13742" s="7"/>
    </row>
    <row r="13743" spans="43:75" x14ac:dyDescent="0.2">
      <c r="AQ13743" s="7"/>
      <c r="AR13743" s="7"/>
      <c r="AS13743" s="7"/>
      <c r="AT13743" s="7"/>
      <c r="AU13743" s="7"/>
      <c r="AV13743" s="234"/>
      <c r="AX13743" s="7"/>
      <c r="AY13743" s="7"/>
      <c r="AZ13743" s="7"/>
      <c r="BA13743" s="7"/>
      <c r="BB13743" s="7"/>
      <c r="BC13743" s="7"/>
      <c r="BD13743" s="7"/>
      <c r="BG13743" s="7"/>
      <c r="BH13743" s="7"/>
      <c r="BI13743" s="7"/>
      <c r="BJ13743" s="7"/>
      <c r="BK13743" s="7"/>
      <c r="BL13743" s="7"/>
      <c r="BM13743" s="7"/>
      <c r="BP13743" s="7"/>
      <c r="BQ13743" s="7"/>
      <c r="BR13743" s="7"/>
      <c r="BS13743" s="7"/>
      <c r="BT13743" s="7"/>
      <c r="BU13743" s="7"/>
      <c r="BV13743" s="7"/>
      <c r="BW13743" s="7"/>
    </row>
    <row r="13744" spans="43:75" x14ac:dyDescent="0.2">
      <c r="AQ13744" s="7"/>
      <c r="AR13744" s="7"/>
      <c r="AS13744" s="7"/>
      <c r="AT13744" s="7"/>
      <c r="AU13744" s="7"/>
      <c r="AV13744" s="234"/>
      <c r="AX13744" s="7"/>
      <c r="AY13744" s="7"/>
      <c r="AZ13744" s="7"/>
      <c r="BA13744" s="7"/>
      <c r="BB13744" s="7"/>
      <c r="BC13744" s="7"/>
      <c r="BD13744" s="7"/>
      <c r="BG13744" s="7"/>
      <c r="BH13744" s="7"/>
      <c r="BI13744" s="7"/>
      <c r="BJ13744" s="7"/>
      <c r="BK13744" s="7"/>
      <c r="BL13744" s="7"/>
      <c r="BM13744" s="7"/>
      <c r="BP13744" s="7"/>
      <c r="BQ13744" s="7"/>
      <c r="BR13744" s="7"/>
      <c r="BS13744" s="7"/>
      <c r="BT13744" s="7"/>
      <c r="BU13744" s="7"/>
      <c r="BV13744" s="7"/>
      <c r="BW13744" s="7"/>
    </row>
    <row r="13745" spans="43:75" x14ac:dyDescent="0.2">
      <c r="AQ13745" s="7"/>
      <c r="AR13745" s="7"/>
      <c r="AS13745" s="7"/>
      <c r="AT13745" s="7"/>
      <c r="AU13745" s="7"/>
      <c r="AV13745" s="234"/>
      <c r="AX13745" s="7"/>
      <c r="AY13745" s="7"/>
      <c r="AZ13745" s="7"/>
      <c r="BA13745" s="7"/>
      <c r="BB13745" s="7"/>
      <c r="BC13745" s="7"/>
      <c r="BD13745" s="7"/>
      <c r="BG13745" s="7"/>
      <c r="BH13745" s="7"/>
      <c r="BI13745" s="7"/>
      <c r="BJ13745" s="7"/>
      <c r="BK13745" s="7"/>
      <c r="BL13745" s="7"/>
      <c r="BM13745" s="7"/>
      <c r="BP13745" s="7"/>
      <c r="BQ13745" s="7"/>
      <c r="BR13745" s="7"/>
      <c r="BS13745" s="7"/>
      <c r="BT13745" s="7"/>
      <c r="BU13745" s="7"/>
      <c r="BV13745" s="7"/>
      <c r="BW13745" s="7"/>
    </row>
    <row r="13746" spans="43:75" x14ac:dyDescent="0.2">
      <c r="AQ13746" s="7"/>
      <c r="AR13746" s="7"/>
      <c r="AS13746" s="7"/>
      <c r="AT13746" s="7"/>
      <c r="AU13746" s="7"/>
      <c r="AV13746" s="234"/>
      <c r="AX13746" s="7"/>
      <c r="AY13746" s="7"/>
      <c r="AZ13746" s="7"/>
      <c r="BA13746" s="7"/>
      <c r="BB13746" s="7"/>
      <c r="BC13746" s="7"/>
      <c r="BD13746" s="7"/>
      <c r="BG13746" s="7"/>
      <c r="BH13746" s="7"/>
      <c r="BI13746" s="7"/>
      <c r="BJ13746" s="7"/>
      <c r="BK13746" s="7"/>
      <c r="BL13746" s="7"/>
      <c r="BM13746" s="7"/>
      <c r="BP13746" s="7"/>
      <c r="BQ13746" s="7"/>
      <c r="BR13746" s="7"/>
      <c r="BS13746" s="7"/>
      <c r="BT13746" s="7"/>
      <c r="BU13746" s="7"/>
      <c r="BV13746" s="7"/>
      <c r="BW13746" s="7"/>
    </row>
    <row r="13747" spans="43:75" x14ac:dyDescent="0.2">
      <c r="AQ13747" s="7"/>
      <c r="AR13747" s="7"/>
      <c r="AS13747" s="7"/>
      <c r="AT13747" s="7"/>
      <c r="AU13747" s="7"/>
      <c r="AV13747" s="234"/>
      <c r="AX13747" s="7"/>
      <c r="AY13747" s="7"/>
      <c r="AZ13747" s="7"/>
      <c r="BA13747" s="7"/>
      <c r="BB13747" s="7"/>
      <c r="BC13747" s="7"/>
      <c r="BD13747" s="7"/>
      <c r="BG13747" s="7"/>
      <c r="BH13747" s="7"/>
      <c r="BI13747" s="7"/>
      <c r="BJ13747" s="7"/>
      <c r="BK13747" s="7"/>
      <c r="BL13747" s="7"/>
      <c r="BM13747" s="7"/>
      <c r="BP13747" s="7"/>
      <c r="BQ13747" s="7"/>
      <c r="BR13747" s="7"/>
      <c r="BS13747" s="7"/>
      <c r="BT13747" s="7"/>
      <c r="BU13747" s="7"/>
      <c r="BV13747" s="7"/>
      <c r="BW13747" s="7"/>
    </row>
    <row r="13748" spans="43:75" x14ac:dyDescent="0.2">
      <c r="AQ13748" s="7"/>
      <c r="AR13748" s="7"/>
      <c r="AS13748" s="7"/>
      <c r="AT13748" s="7"/>
      <c r="AU13748" s="7"/>
      <c r="AV13748" s="234"/>
      <c r="AX13748" s="7"/>
      <c r="AY13748" s="7"/>
      <c r="AZ13748" s="7"/>
      <c r="BA13748" s="7"/>
      <c r="BB13748" s="7"/>
      <c r="BC13748" s="7"/>
      <c r="BD13748" s="7"/>
      <c r="BG13748" s="7"/>
      <c r="BH13748" s="7"/>
      <c r="BI13748" s="7"/>
      <c r="BJ13748" s="7"/>
      <c r="BK13748" s="7"/>
      <c r="BL13748" s="7"/>
      <c r="BM13748" s="7"/>
      <c r="BP13748" s="7"/>
      <c r="BQ13748" s="7"/>
      <c r="BR13748" s="7"/>
      <c r="BS13748" s="7"/>
      <c r="BT13748" s="7"/>
      <c r="BU13748" s="7"/>
      <c r="BV13748" s="7"/>
      <c r="BW13748" s="7"/>
    </row>
    <row r="13749" spans="43:75" x14ac:dyDescent="0.2">
      <c r="AQ13749" s="7"/>
      <c r="AR13749" s="7"/>
      <c r="AS13749" s="7"/>
      <c r="AT13749" s="7"/>
      <c r="AU13749" s="7"/>
      <c r="AV13749" s="234"/>
      <c r="AX13749" s="7"/>
      <c r="AY13749" s="7"/>
      <c r="AZ13749" s="7"/>
      <c r="BA13749" s="7"/>
      <c r="BB13749" s="7"/>
      <c r="BC13749" s="7"/>
      <c r="BD13749" s="7"/>
      <c r="BG13749" s="7"/>
      <c r="BH13749" s="7"/>
      <c r="BI13749" s="7"/>
      <c r="BJ13749" s="7"/>
      <c r="BK13749" s="7"/>
      <c r="BL13749" s="7"/>
      <c r="BM13749" s="7"/>
      <c r="BP13749" s="7"/>
      <c r="BQ13749" s="7"/>
      <c r="BR13749" s="7"/>
      <c r="BS13749" s="7"/>
      <c r="BT13749" s="7"/>
      <c r="BU13749" s="7"/>
      <c r="BV13749" s="7"/>
      <c r="BW13749" s="7"/>
    </row>
    <row r="13750" spans="43:75" x14ac:dyDescent="0.2">
      <c r="AQ13750" s="7"/>
      <c r="AR13750" s="7"/>
      <c r="AS13750" s="7"/>
      <c r="AT13750" s="7"/>
      <c r="AU13750" s="7"/>
      <c r="AV13750" s="234"/>
      <c r="AX13750" s="7"/>
      <c r="AY13750" s="7"/>
      <c r="AZ13750" s="7"/>
      <c r="BA13750" s="7"/>
      <c r="BB13750" s="7"/>
      <c r="BC13750" s="7"/>
      <c r="BD13750" s="7"/>
      <c r="BG13750" s="7"/>
      <c r="BH13750" s="7"/>
      <c r="BI13750" s="7"/>
      <c r="BJ13750" s="7"/>
      <c r="BK13750" s="7"/>
      <c r="BL13750" s="7"/>
      <c r="BM13750" s="7"/>
      <c r="BP13750" s="7"/>
      <c r="BQ13750" s="7"/>
      <c r="BR13750" s="7"/>
      <c r="BS13750" s="7"/>
      <c r="BT13750" s="7"/>
      <c r="BU13750" s="7"/>
      <c r="BV13750" s="7"/>
      <c r="BW13750" s="7"/>
    </row>
    <row r="13751" spans="43:75" x14ac:dyDescent="0.2">
      <c r="AQ13751" s="7"/>
      <c r="AR13751" s="7"/>
      <c r="AS13751" s="7"/>
      <c r="AT13751" s="7"/>
      <c r="AU13751" s="7"/>
      <c r="AV13751" s="234"/>
      <c r="AX13751" s="7"/>
      <c r="AY13751" s="7"/>
      <c r="AZ13751" s="7"/>
      <c r="BA13751" s="7"/>
      <c r="BB13751" s="7"/>
      <c r="BC13751" s="7"/>
      <c r="BD13751" s="7"/>
      <c r="BG13751" s="7"/>
      <c r="BH13751" s="7"/>
      <c r="BI13751" s="7"/>
      <c r="BJ13751" s="7"/>
      <c r="BK13751" s="7"/>
      <c r="BL13751" s="7"/>
      <c r="BM13751" s="7"/>
      <c r="BP13751" s="7"/>
      <c r="BQ13751" s="7"/>
      <c r="BR13751" s="7"/>
      <c r="BS13751" s="7"/>
      <c r="BT13751" s="7"/>
      <c r="BU13751" s="7"/>
      <c r="BV13751" s="7"/>
      <c r="BW13751" s="7"/>
    </row>
    <row r="13752" spans="43:75" x14ac:dyDescent="0.2">
      <c r="AQ13752" s="7"/>
      <c r="AR13752" s="7"/>
      <c r="AS13752" s="7"/>
      <c r="AT13752" s="7"/>
      <c r="AU13752" s="7"/>
      <c r="AV13752" s="234"/>
      <c r="AX13752" s="7"/>
      <c r="AY13752" s="7"/>
      <c r="AZ13752" s="7"/>
      <c r="BA13752" s="7"/>
      <c r="BB13752" s="7"/>
      <c r="BC13752" s="7"/>
      <c r="BD13752" s="7"/>
      <c r="BG13752" s="7"/>
      <c r="BH13752" s="7"/>
      <c r="BI13752" s="7"/>
      <c r="BJ13752" s="7"/>
      <c r="BK13752" s="7"/>
      <c r="BL13752" s="7"/>
      <c r="BM13752" s="7"/>
      <c r="BP13752" s="7"/>
      <c r="BQ13752" s="7"/>
      <c r="BR13752" s="7"/>
      <c r="BS13752" s="7"/>
      <c r="BT13752" s="7"/>
      <c r="BU13752" s="7"/>
      <c r="BV13752" s="7"/>
      <c r="BW13752" s="7"/>
    </row>
    <row r="13753" spans="43:75" x14ac:dyDescent="0.2">
      <c r="AQ13753" s="7"/>
      <c r="AR13753" s="7"/>
      <c r="AS13753" s="7"/>
      <c r="AT13753" s="7"/>
      <c r="AU13753" s="7"/>
      <c r="AV13753" s="234"/>
      <c r="AX13753" s="7"/>
      <c r="AY13753" s="7"/>
      <c r="AZ13753" s="7"/>
      <c r="BA13753" s="7"/>
      <c r="BB13753" s="7"/>
      <c r="BC13753" s="7"/>
      <c r="BD13753" s="7"/>
      <c r="BG13753" s="7"/>
      <c r="BH13753" s="7"/>
      <c r="BI13753" s="7"/>
      <c r="BJ13753" s="7"/>
      <c r="BK13753" s="7"/>
      <c r="BL13753" s="7"/>
      <c r="BM13753" s="7"/>
      <c r="BP13753" s="7"/>
      <c r="BQ13753" s="7"/>
      <c r="BR13753" s="7"/>
      <c r="BS13753" s="7"/>
      <c r="BT13753" s="7"/>
      <c r="BU13753" s="7"/>
      <c r="BV13753" s="7"/>
      <c r="BW13753" s="7"/>
    </row>
    <row r="13754" spans="43:75" x14ac:dyDescent="0.2">
      <c r="AQ13754" s="7"/>
      <c r="AR13754" s="7"/>
      <c r="AS13754" s="7"/>
      <c r="AT13754" s="7"/>
      <c r="AU13754" s="7"/>
      <c r="AV13754" s="234"/>
      <c r="AX13754" s="7"/>
      <c r="AY13754" s="7"/>
      <c r="AZ13754" s="7"/>
      <c r="BA13754" s="7"/>
      <c r="BB13754" s="7"/>
      <c r="BC13754" s="7"/>
      <c r="BD13754" s="7"/>
      <c r="BG13754" s="7"/>
      <c r="BH13754" s="7"/>
      <c r="BI13754" s="7"/>
      <c r="BJ13754" s="7"/>
      <c r="BK13754" s="7"/>
      <c r="BL13754" s="7"/>
      <c r="BM13754" s="7"/>
      <c r="BP13754" s="7"/>
      <c r="BQ13754" s="7"/>
      <c r="BR13754" s="7"/>
      <c r="BS13754" s="7"/>
      <c r="BT13754" s="7"/>
      <c r="BU13754" s="7"/>
      <c r="BV13754" s="7"/>
      <c r="BW13754" s="7"/>
    </row>
    <row r="13755" spans="43:75" x14ac:dyDescent="0.2">
      <c r="AQ13755" s="7"/>
      <c r="AR13755" s="7"/>
      <c r="AS13755" s="7"/>
      <c r="AT13755" s="7"/>
      <c r="AU13755" s="7"/>
      <c r="AV13755" s="234"/>
      <c r="AX13755" s="7"/>
      <c r="AY13755" s="7"/>
      <c r="AZ13755" s="7"/>
      <c r="BA13755" s="7"/>
      <c r="BB13755" s="7"/>
      <c r="BC13755" s="7"/>
      <c r="BD13755" s="7"/>
      <c r="BG13755" s="7"/>
      <c r="BH13755" s="7"/>
      <c r="BI13755" s="7"/>
      <c r="BJ13755" s="7"/>
      <c r="BK13755" s="7"/>
      <c r="BL13755" s="7"/>
      <c r="BM13755" s="7"/>
      <c r="BP13755" s="7"/>
      <c r="BQ13755" s="7"/>
      <c r="BR13755" s="7"/>
      <c r="BS13755" s="7"/>
      <c r="BT13755" s="7"/>
      <c r="BU13755" s="7"/>
      <c r="BV13755" s="7"/>
      <c r="BW13755" s="7"/>
    </row>
    <row r="13756" spans="43:75" x14ac:dyDescent="0.2">
      <c r="AQ13756" s="7"/>
      <c r="AR13756" s="7"/>
      <c r="AS13756" s="7"/>
      <c r="AT13756" s="7"/>
      <c r="AU13756" s="7"/>
      <c r="AV13756" s="234"/>
      <c r="AX13756" s="7"/>
      <c r="AY13756" s="7"/>
      <c r="AZ13756" s="7"/>
      <c r="BA13756" s="7"/>
      <c r="BB13756" s="7"/>
      <c r="BC13756" s="7"/>
      <c r="BD13756" s="7"/>
      <c r="BG13756" s="7"/>
      <c r="BH13756" s="7"/>
      <c r="BI13756" s="7"/>
      <c r="BJ13756" s="7"/>
      <c r="BK13756" s="7"/>
      <c r="BL13756" s="7"/>
      <c r="BM13756" s="7"/>
      <c r="BP13756" s="7"/>
      <c r="BQ13756" s="7"/>
      <c r="BR13756" s="7"/>
      <c r="BS13756" s="7"/>
      <c r="BT13756" s="7"/>
      <c r="BU13756" s="7"/>
      <c r="BV13756" s="7"/>
      <c r="BW13756" s="7"/>
    </row>
    <row r="13757" spans="43:75" x14ac:dyDescent="0.2">
      <c r="AQ13757" s="7"/>
      <c r="AR13757" s="7"/>
      <c r="AS13757" s="7"/>
      <c r="AT13757" s="7"/>
      <c r="AU13757" s="7"/>
      <c r="AV13757" s="234"/>
      <c r="AX13757" s="7"/>
      <c r="AY13757" s="7"/>
      <c r="AZ13757" s="7"/>
      <c r="BA13757" s="7"/>
      <c r="BB13757" s="7"/>
      <c r="BC13757" s="7"/>
      <c r="BD13757" s="7"/>
      <c r="BG13757" s="7"/>
      <c r="BH13757" s="7"/>
      <c r="BI13757" s="7"/>
      <c r="BJ13757" s="7"/>
      <c r="BK13757" s="7"/>
      <c r="BL13757" s="7"/>
      <c r="BM13757" s="7"/>
      <c r="BP13757" s="7"/>
      <c r="BQ13757" s="7"/>
      <c r="BR13757" s="7"/>
      <c r="BS13757" s="7"/>
      <c r="BT13757" s="7"/>
      <c r="BU13757" s="7"/>
      <c r="BV13757" s="7"/>
      <c r="BW13757" s="7"/>
    </row>
    <row r="13758" spans="43:75" x14ac:dyDescent="0.2">
      <c r="AQ13758" s="7"/>
      <c r="AR13758" s="7"/>
      <c r="AS13758" s="7"/>
      <c r="AT13758" s="7"/>
      <c r="AU13758" s="7"/>
      <c r="AV13758" s="234"/>
      <c r="AX13758" s="7"/>
      <c r="AY13758" s="7"/>
      <c r="AZ13758" s="7"/>
      <c r="BA13758" s="7"/>
      <c r="BB13758" s="7"/>
      <c r="BC13758" s="7"/>
      <c r="BD13758" s="7"/>
      <c r="BG13758" s="7"/>
      <c r="BH13758" s="7"/>
      <c r="BI13758" s="7"/>
      <c r="BJ13758" s="7"/>
      <c r="BK13758" s="7"/>
      <c r="BL13758" s="7"/>
      <c r="BM13758" s="7"/>
      <c r="BP13758" s="7"/>
      <c r="BQ13758" s="7"/>
      <c r="BR13758" s="7"/>
      <c r="BS13758" s="7"/>
      <c r="BT13758" s="7"/>
      <c r="BU13758" s="7"/>
      <c r="BV13758" s="7"/>
      <c r="BW13758" s="7"/>
    </row>
    <row r="13759" spans="43:75" x14ac:dyDescent="0.2">
      <c r="AQ13759" s="7"/>
      <c r="AR13759" s="7"/>
      <c r="AS13759" s="7"/>
      <c r="AT13759" s="7"/>
      <c r="AU13759" s="7"/>
      <c r="AV13759" s="234"/>
      <c r="AX13759" s="7"/>
      <c r="AY13759" s="7"/>
      <c r="AZ13759" s="7"/>
      <c r="BA13759" s="7"/>
      <c r="BB13759" s="7"/>
      <c r="BC13759" s="7"/>
      <c r="BD13759" s="7"/>
      <c r="BG13759" s="7"/>
      <c r="BH13759" s="7"/>
      <c r="BI13759" s="7"/>
      <c r="BJ13759" s="7"/>
      <c r="BK13759" s="7"/>
      <c r="BL13759" s="7"/>
      <c r="BM13759" s="7"/>
      <c r="BP13759" s="7"/>
      <c r="BQ13759" s="7"/>
      <c r="BR13759" s="7"/>
      <c r="BS13759" s="7"/>
      <c r="BT13759" s="7"/>
      <c r="BU13759" s="7"/>
      <c r="BV13759" s="7"/>
      <c r="BW13759" s="7"/>
    </row>
    <row r="13760" spans="43:75" x14ac:dyDescent="0.2">
      <c r="AQ13760" s="7"/>
      <c r="AR13760" s="7"/>
      <c r="AS13760" s="7"/>
      <c r="AT13760" s="7"/>
      <c r="AU13760" s="7"/>
      <c r="AV13760" s="234"/>
      <c r="AX13760" s="7"/>
      <c r="AY13760" s="7"/>
      <c r="AZ13760" s="7"/>
      <c r="BA13760" s="7"/>
      <c r="BB13760" s="7"/>
      <c r="BC13760" s="7"/>
      <c r="BD13760" s="7"/>
      <c r="BG13760" s="7"/>
      <c r="BH13760" s="7"/>
      <c r="BI13760" s="7"/>
      <c r="BJ13760" s="7"/>
      <c r="BK13760" s="7"/>
      <c r="BL13760" s="7"/>
      <c r="BM13760" s="7"/>
      <c r="BP13760" s="7"/>
      <c r="BQ13760" s="7"/>
      <c r="BR13760" s="7"/>
      <c r="BS13760" s="7"/>
      <c r="BT13760" s="7"/>
      <c r="BU13760" s="7"/>
      <c r="BV13760" s="7"/>
      <c r="BW13760" s="7"/>
    </row>
    <row r="13761" spans="43:75" x14ac:dyDescent="0.2">
      <c r="AQ13761" s="7"/>
      <c r="AR13761" s="7"/>
      <c r="AS13761" s="7"/>
      <c r="AT13761" s="7"/>
      <c r="AU13761" s="7"/>
      <c r="AV13761" s="234"/>
      <c r="AX13761" s="7"/>
      <c r="AY13761" s="7"/>
      <c r="AZ13761" s="7"/>
      <c r="BA13761" s="7"/>
      <c r="BB13761" s="7"/>
      <c r="BC13761" s="7"/>
      <c r="BD13761" s="7"/>
      <c r="BG13761" s="7"/>
      <c r="BH13761" s="7"/>
      <c r="BI13761" s="7"/>
      <c r="BJ13761" s="7"/>
      <c r="BK13761" s="7"/>
      <c r="BL13761" s="7"/>
      <c r="BM13761" s="7"/>
      <c r="BP13761" s="7"/>
      <c r="BQ13761" s="7"/>
      <c r="BR13761" s="7"/>
      <c r="BS13761" s="7"/>
      <c r="BT13761" s="7"/>
      <c r="BU13761" s="7"/>
      <c r="BV13761" s="7"/>
      <c r="BW13761" s="7"/>
    </row>
    <row r="13762" spans="43:75" x14ac:dyDescent="0.2">
      <c r="AQ13762" s="7"/>
      <c r="AR13762" s="7"/>
      <c r="AS13762" s="7"/>
      <c r="AT13762" s="7"/>
      <c r="AU13762" s="7"/>
      <c r="AV13762" s="234"/>
      <c r="AX13762" s="7"/>
      <c r="AY13762" s="7"/>
      <c r="AZ13762" s="7"/>
      <c r="BA13762" s="7"/>
      <c r="BB13762" s="7"/>
      <c r="BC13762" s="7"/>
      <c r="BD13762" s="7"/>
      <c r="BG13762" s="7"/>
      <c r="BH13762" s="7"/>
      <c r="BI13762" s="7"/>
      <c r="BJ13762" s="7"/>
      <c r="BK13762" s="7"/>
      <c r="BL13762" s="7"/>
      <c r="BM13762" s="7"/>
      <c r="BP13762" s="7"/>
      <c r="BQ13762" s="7"/>
      <c r="BR13762" s="7"/>
      <c r="BS13762" s="7"/>
      <c r="BT13762" s="7"/>
      <c r="BU13762" s="7"/>
      <c r="BV13762" s="7"/>
      <c r="BW13762" s="7"/>
    </row>
    <row r="13763" spans="43:75" x14ac:dyDescent="0.2">
      <c r="AQ13763" s="7"/>
      <c r="AR13763" s="7"/>
      <c r="AS13763" s="7"/>
      <c r="AT13763" s="7"/>
      <c r="AU13763" s="7"/>
      <c r="AV13763" s="234"/>
      <c r="AX13763" s="7"/>
      <c r="AY13763" s="7"/>
      <c r="AZ13763" s="7"/>
      <c r="BA13763" s="7"/>
      <c r="BB13763" s="7"/>
      <c r="BC13763" s="7"/>
      <c r="BD13763" s="7"/>
      <c r="BG13763" s="7"/>
      <c r="BH13763" s="7"/>
      <c r="BI13763" s="7"/>
      <c r="BJ13763" s="7"/>
      <c r="BK13763" s="7"/>
      <c r="BL13763" s="7"/>
      <c r="BM13763" s="7"/>
      <c r="BP13763" s="7"/>
      <c r="BQ13763" s="7"/>
      <c r="BR13763" s="7"/>
      <c r="BS13763" s="7"/>
      <c r="BT13763" s="7"/>
      <c r="BU13763" s="7"/>
      <c r="BV13763" s="7"/>
      <c r="BW13763" s="7"/>
    </row>
    <row r="13764" spans="43:75" x14ac:dyDescent="0.2">
      <c r="AQ13764" s="7"/>
      <c r="AR13764" s="7"/>
      <c r="AS13764" s="7"/>
      <c r="AT13764" s="7"/>
      <c r="AU13764" s="7"/>
      <c r="AV13764" s="234"/>
      <c r="AX13764" s="7"/>
      <c r="AY13764" s="7"/>
      <c r="AZ13764" s="7"/>
      <c r="BA13764" s="7"/>
      <c r="BB13764" s="7"/>
      <c r="BC13764" s="7"/>
      <c r="BD13764" s="7"/>
      <c r="BG13764" s="7"/>
      <c r="BH13764" s="7"/>
      <c r="BI13764" s="7"/>
      <c r="BJ13764" s="7"/>
      <c r="BK13764" s="7"/>
      <c r="BL13764" s="7"/>
      <c r="BM13764" s="7"/>
      <c r="BP13764" s="7"/>
      <c r="BQ13764" s="7"/>
      <c r="BR13764" s="7"/>
      <c r="BS13764" s="7"/>
      <c r="BT13764" s="7"/>
      <c r="BU13764" s="7"/>
      <c r="BV13764" s="7"/>
      <c r="BW13764" s="7"/>
    </row>
    <row r="13765" spans="43:75" x14ac:dyDescent="0.2">
      <c r="AQ13765" s="7"/>
      <c r="AR13765" s="7"/>
      <c r="AS13765" s="7"/>
      <c r="AT13765" s="7"/>
      <c r="AU13765" s="7"/>
      <c r="AV13765" s="234"/>
      <c r="AX13765" s="7"/>
      <c r="AY13765" s="7"/>
      <c r="AZ13765" s="7"/>
      <c r="BA13765" s="7"/>
      <c r="BB13765" s="7"/>
      <c r="BC13765" s="7"/>
      <c r="BD13765" s="7"/>
      <c r="BG13765" s="7"/>
      <c r="BH13765" s="7"/>
      <c r="BI13765" s="7"/>
      <c r="BJ13765" s="7"/>
      <c r="BK13765" s="7"/>
      <c r="BL13765" s="7"/>
      <c r="BM13765" s="7"/>
      <c r="BP13765" s="7"/>
      <c r="BQ13765" s="7"/>
      <c r="BR13765" s="7"/>
      <c r="BS13765" s="7"/>
      <c r="BT13765" s="7"/>
      <c r="BU13765" s="7"/>
      <c r="BV13765" s="7"/>
      <c r="BW13765" s="7"/>
    </row>
    <row r="13766" spans="43:75" x14ac:dyDescent="0.2">
      <c r="AQ13766" s="7"/>
      <c r="AR13766" s="7"/>
      <c r="AS13766" s="7"/>
      <c r="AT13766" s="7"/>
      <c r="AU13766" s="7"/>
      <c r="AV13766" s="234"/>
      <c r="AX13766" s="7"/>
      <c r="AY13766" s="7"/>
      <c r="AZ13766" s="7"/>
      <c r="BA13766" s="7"/>
      <c r="BB13766" s="7"/>
      <c r="BC13766" s="7"/>
      <c r="BD13766" s="7"/>
      <c r="BG13766" s="7"/>
      <c r="BH13766" s="7"/>
      <c r="BI13766" s="7"/>
      <c r="BJ13766" s="7"/>
      <c r="BK13766" s="7"/>
      <c r="BL13766" s="7"/>
      <c r="BM13766" s="7"/>
      <c r="BP13766" s="7"/>
      <c r="BQ13766" s="7"/>
      <c r="BR13766" s="7"/>
      <c r="BS13766" s="7"/>
      <c r="BT13766" s="7"/>
      <c r="BU13766" s="7"/>
      <c r="BV13766" s="7"/>
      <c r="BW13766" s="7"/>
    </row>
    <row r="13767" spans="43:75" x14ac:dyDescent="0.2">
      <c r="AQ13767" s="7"/>
      <c r="AR13767" s="7"/>
      <c r="AS13767" s="7"/>
      <c r="AT13767" s="7"/>
      <c r="AU13767" s="7"/>
      <c r="AV13767" s="234"/>
      <c r="AX13767" s="7"/>
      <c r="AY13767" s="7"/>
      <c r="AZ13767" s="7"/>
      <c r="BA13767" s="7"/>
      <c r="BB13767" s="7"/>
      <c r="BC13767" s="7"/>
      <c r="BD13767" s="7"/>
      <c r="BG13767" s="7"/>
      <c r="BH13767" s="7"/>
      <c r="BI13767" s="7"/>
      <c r="BJ13767" s="7"/>
      <c r="BK13767" s="7"/>
      <c r="BL13767" s="7"/>
      <c r="BM13767" s="7"/>
      <c r="BP13767" s="7"/>
      <c r="BQ13767" s="7"/>
      <c r="BR13767" s="7"/>
      <c r="BS13767" s="7"/>
      <c r="BT13767" s="7"/>
      <c r="BU13767" s="7"/>
      <c r="BV13767" s="7"/>
      <c r="BW13767" s="7"/>
    </row>
    <row r="13768" spans="43:75" x14ac:dyDescent="0.2">
      <c r="AQ13768" s="7"/>
      <c r="AR13768" s="7"/>
      <c r="AS13768" s="7"/>
      <c r="AT13768" s="7"/>
      <c r="AU13768" s="7"/>
      <c r="AV13768" s="234"/>
      <c r="AX13768" s="7"/>
      <c r="AY13768" s="7"/>
      <c r="AZ13768" s="7"/>
      <c r="BA13768" s="7"/>
      <c r="BB13768" s="7"/>
      <c r="BC13768" s="7"/>
      <c r="BD13768" s="7"/>
      <c r="BG13768" s="7"/>
      <c r="BH13768" s="7"/>
      <c r="BI13768" s="7"/>
      <c r="BJ13768" s="7"/>
      <c r="BK13768" s="7"/>
      <c r="BL13768" s="7"/>
      <c r="BM13768" s="7"/>
      <c r="BP13768" s="7"/>
      <c r="BQ13768" s="7"/>
      <c r="BR13768" s="7"/>
      <c r="BS13768" s="7"/>
      <c r="BT13768" s="7"/>
      <c r="BU13768" s="7"/>
      <c r="BV13768" s="7"/>
      <c r="BW13768" s="7"/>
    </row>
    <row r="13769" spans="43:75" x14ac:dyDescent="0.2">
      <c r="AQ13769" s="7"/>
      <c r="AR13769" s="7"/>
      <c r="AS13769" s="7"/>
      <c r="AT13769" s="7"/>
      <c r="AU13769" s="7"/>
      <c r="AV13769" s="234"/>
      <c r="AX13769" s="7"/>
      <c r="AY13769" s="7"/>
      <c r="AZ13769" s="7"/>
      <c r="BA13769" s="7"/>
      <c r="BB13769" s="7"/>
      <c r="BC13769" s="7"/>
      <c r="BD13769" s="7"/>
      <c r="BG13769" s="7"/>
      <c r="BH13769" s="7"/>
      <c r="BI13769" s="7"/>
      <c r="BJ13769" s="7"/>
      <c r="BK13769" s="7"/>
      <c r="BL13769" s="7"/>
      <c r="BM13769" s="7"/>
      <c r="BP13769" s="7"/>
      <c r="BQ13769" s="7"/>
      <c r="BR13769" s="7"/>
      <c r="BS13769" s="7"/>
      <c r="BT13769" s="7"/>
      <c r="BU13769" s="7"/>
      <c r="BV13769" s="7"/>
      <c r="BW13769" s="7"/>
    </row>
    <row r="13770" spans="43:75" x14ac:dyDescent="0.2">
      <c r="AQ13770" s="7"/>
      <c r="AR13770" s="7"/>
      <c r="AS13770" s="7"/>
      <c r="AT13770" s="7"/>
      <c r="AU13770" s="7"/>
      <c r="AV13770" s="234"/>
      <c r="AX13770" s="7"/>
      <c r="AY13770" s="7"/>
      <c r="AZ13770" s="7"/>
      <c r="BA13770" s="7"/>
      <c r="BB13770" s="7"/>
      <c r="BC13770" s="7"/>
      <c r="BD13770" s="7"/>
      <c r="BG13770" s="7"/>
      <c r="BH13770" s="7"/>
      <c r="BI13770" s="7"/>
      <c r="BJ13770" s="7"/>
      <c r="BK13770" s="7"/>
      <c r="BL13770" s="7"/>
      <c r="BM13770" s="7"/>
      <c r="BP13770" s="7"/>
      <c r="BQ13770" s="7"/>
      <c r="BR13770" s="7"/>
      <c r="BS13770" s="7"/>
      <c r="BT13770" s="7"/>
      <c r="BU13770" s="7"/>
      <c r="BV13770" s="7"/>
      <c r="BW13770" s="7"/>
    </row>
    <row r="13771" spans="43:75" x14ac:dyDescent="0.2">
      <c r="AQ13771" s="7"/>
      <c r="AR13771" s="7"/>
      <c r="AS13771" s="7"/>
      <c r="AT13771" s="7"/>
      <c r="AU13771" s="7"/>
      <c r="AV13771" s="234"/>
      <c r="AX13771" s="7"/>
      <c r="AY13771" s="7"/>
      <c r="AZ13771" s="7"/>
      <c r="BA13771" s="7"/>
      <c r="BB13771" s="7"/>
      <c r="BC13771" s="7"/>
      <c r="BD13771" s="7"/>
      <c r="BG13771" s="7"/>
      <c r="BH13771" s="7"/>
      <c r="BI13771" s="7"/>
      <c r="BJ13771" s="7"/>
      <c r="BK13771" s="7"/>
      <c r="BL13771" s="7"/>
      <c r="BM13771" s="7"/>
      <c r="BP13771" s="7"/>
      <c r="BQ13771" s="7"/>
      <c r="BR13771" s="7"/>
      <c r="BS13771" s="7"/>
      <c r="BT13771" s="7"/>
      <c r="BU13771" s="7"/>
      <c r="BV13771" s="7"/>
      <c r="BW13771" s="7"/>
    </row>
    <row r="13772" spans="43:75" x14ac:dyDescent="0.2">
      <c r="AQ13772" s="7"/>
      <c r="AR13772" s="7"/>
      <c r="AS13772" s="7"/>
      <c r="AT13772" s="7"/>
      <c r="AU13772" s="7"/>
      <c r="AV13772" s="234"/>
      <c r="AX13772" s="7"/>
      <c r="AY13772" s="7"/>
      <c r="AZ13772" s="7"/>
      <c r="BA13772" s="7"/>
      <c r="BB13772" s="7"/>
      <c r="BC13772" s="7"/>
      <c r="BD13772" s="7"/>
      <c r="BG13772" s="7"/>
      <c r="BH13772" s="7"/>
      <c r="BI13772" s="7"/>
      <c r="BJ13772" s="7"/>
      <c r="BK13772" s="7"/>
      <c r="BL13772" s="7"/>
      <c r="BM13772" s="7"/>
      <c r="BP13772" s="7"/>
      <c r="BQ13772" s="7"/>
      <c r="BR13772" s="7"/>
      <c r="BS13772" s="7"/>
      <c r="BT13772" s="7"/>
      <c r="BU13772" s="7"/>
      <c r="BV13772" s="7"/>
      <c r="BW13772" s="7"/>
    </row>
    <row r="13773" spans="43:75" x14ac:dyDescent="0.2">
      <c r="AQ13773" s="7"/>
      <c r="AR13773" s="7"/>
      <c r="AS13773" s="7"/>
      <c r="AT13773" s="7"/>
      <c r="AU13773" s="7"/>
      <c r="AV13773" s="234"/>
      <c r="AX13773" s="7"/>
      <c r="AY13773" s="7"/>
      <c r="AZ13773" s="7"/>
      <c r="BA13773" s="7"/>
      <c r="BB13773" s="7"/>
      <c r="BC13773" s="7"/>
      <c r="BD13773" s="7"/>
      <c r="BG13773" s="7"/>
      <c r="BH13773" s="7"/>
      <c r="BI13773" s="7"/>
      <c r="BJ13773" s="7"/>
      <c r="BK13773" s="7"/>
      <c r="BL13773" s="7"/>
      <c r="BM13773" s="7"/>
      <c r="BP13773" s="7"/>
      <c r="BQ13773" s="7"/>
      <c r="BR13773" s="7"/>
      <c r="BS13773" s="7"/>
      <c r="BT13773" s="7"/>
      <c r="BU13773" s="7"/>
      <c r="BV13773" s="7"/>
      <c r="BW13773" s="7"/>
    </row>
    <row r="13774" spans="43:75" x14ac:dyDescent="0.2">
      <c r="AQ13774" s="7"/>
      <c r="AR13774" s="7"/>
      <c r="AS13774" s="7"/>
      <c r="AT13774" s="7"/>
      <c r="AU13774" s="7"/>
      <c r="AV13774" s="234"/>
      <c r="AX13774" s="7"/>
      <c r="AY13774" s="7"/>
      <c r="AZ13774" s="7"/>
      <c r="BA13774" s="7"/>
      <c r="BB13774" s="7"/>
      <c r="BC13774" s="7"/>
      <c r="BD13774" s="7"/>
      <c r="BG13774" s="7"/>
      <c r="BH13774" s="7"/>
      <c r="BI13774" s="7"/>
      <c r="BJ13774" s="7"/>
      <c r="BK13774" s="7"/>
      <c r="BL13774" s="7"/>
      <c r="BM13774" s="7"/>
      <c r="BP13774" s="7"/>
      <c r="BQ13774" s="7"/>
      <c r="BR13774" s="7"/>
      <c r="BS13774" s="7"/>
      <c r="BT13774" s="7"/>
      <c r="BU13774" s="7"/>
      <c r="BV13774" s="7"/>
      <c r="BW13774" s="7"/>
    </row>
    <row r="13775" spans="43:75" x14ac:dyDescent="0.2">
      <c r="AQ13775" s="7"/>
      <c r="AR13775" s="7"/>
      <c r="AS13775" s="7"/>
      <c r="AT13775" s="7"/>
      <c r="AU13775" s="7"/>
      <c r="AV13775" s="234"/>
      <c r="AX13775" s="7"/>
      <c r="AY13775" s="7"/>
      <c r="AZ13775" s="7"/>
      <c r="BA13775" s="7"/>
      <c r="BB13775" s="7"/>
      <c r="BC13775" s="7"/>
      <c r="BD13775" s="7"/>
      <c r="BG13775" s="7"/>
      <c r="BH13775" s="7"/>
      <c r="BI13775" s="7"/>
      <c r="BJ13775" s="7"/>
      <c r="BK13775" s="7"/>
      <c r="BL13775" s="7"/>
      <c r="BM13775" s="7"/>
      <c r="BP13775" s="7"/>
      <c r="BQ13775" s="7"/>
      <c r="BR13775" s="7"/>
      <c r="BS13775" s="7"/>
      <c r="BT13775" s="7"/>
      <c r="BU13775" s="7"/>
      <c r="BV13775" s="7"/>
      <c r="BW13775" s="7"/>
    </row>
    <row r="13776" spans="43:75" x14ac:dyDescent="0.2">
      <c r="AQ13776" s="7"/>
      <c r="AR13776" s="7"/>
      <c r="AS13776" s="7"/>
      <c r="AT13776" s="7"/>
      <c r="AU13776" s="7"/>
      <c r="AV13776" s="234"/>
      <c r="AX13776" s="7"/>
      <c r="AY13776" s="7"/>
      <c r="AZ13776" s="7"/>
      <c r="BA13776" s="7"/>
      <c r="BB13776" s="7"/>
      <c r="BC13776" s="7"/>
      <c r="BD13776" s="7"/>
      <c r="BG13776" s="7"/>
      <c r="BH13776" s="7"/>
      <c r="BI13776" s="7"/>
      <c r="BJ13776" s="7"/>
      <c r="BK13776" s="7"/>
      <c r="BL13776" s="7"/>
      <c r="BM13776" s="7"/>
      <c r="BP13776" s="7"/>
      <c r="BQ13776" s="7"/>
      <c r="BR13776" s="7"/>
      <c r="BS13776" s="7"/>
      <c r="BT13776" s="7"/>
      <c r="BU13776" s="7"/>
      <c r="BV13776" s="7"/>
      <c r="BW13776" s="7"/>
    </row>
    <row r="13777" spans="43:75" x14ac:dyDescent="0.2">
      <c r="AQ13777" s="7"/>
      <c r="AR13777" s="7"/>
      <c r="AS13777" s="7"/>
      <c r="AT13777" s="7"/>
      <c r="AU13777" s="7"/>
      <c r="AV13777" s="234"/>
      <c r="AX13777" s="7"/>
      <c r="AY13777" s="7"/>
      <c r="AZ13777" s="7"/>
      <c r="BA13777" s="7"/>
      <c r="BB13777" s="7"/>
      <c r="BC13777" s="7"/>
      <c r="BD13777" s="7"/>
      <c r="BG13777" s="7"/>
      <c r="BH13777" s="7"/>
      <c r="BI13777" s="7"/>
      <c r="BJ13777" s="7"/>
      <c r="BK13777" s="7"/>
      <c r="BL13777" s="7"/>
      <c r="BM13777" s="7"/>
      <c r="BP13777" s="7"/>
      <c r="BQ13777" s="7"/>
      <c r="BR13777" s="7"/>
      <c r="BS13777" s="7"/>
      <c r="BT13777" s="7"/>
      <c r="BU13777" s="7"/>
      <c r="BV13777" s="7"/>
      <c r="BW13777" s="7"/>
    </row>
    <row r="13778" spans="43:75" x14ac:dyDescent="0.2">
      <c r="AQ13778" s="7"/>
      <c r="AR13778" s="7"/>
      <c r="AS13778" s="7"/>
      <c r="AT13778" s="7"/>
      <c r="AU13778" s="7"/>
      <c r="AV13778" s="234"/>
      <c r="AX13778" s="7"/>
      <c r="AY13778" s="7"/>
      <c r="AZ13778" s="7"/>
      <c r="BA13778" s="7"/>
      <c r="BB13778" s="7"/>
      <c r="BC13778" s="7"/>
      <c r="BD13778" s="7"/>
      <c r="BG13778" s="7"/>
      <c r="BH13778" s="7"/>
      <c r="BI13778" s="7"/>
      <c r="BJ13778" s="7"/>
      <c r="BK13778" s="7"/>
      <c r="BL13778" s="7"/>
      <c r="BM13778" s="7"/>
      <c r="BP13778" s="7"/>
      <c r="BQ13778" s="7"/>
      <c r="BR13778" s="7"/>
      <c r="BS13778" s="7"/>
      <c r="BT13778" s="7"/>
      <c r="BU13778" s="7"/>
      <c r="BV13778" s="7"/>
      <c r="BW13778" s="7"/>
    </row>
    <row r="13779" spans="43:75" x14ac:dyDescent="0.2">
      <c r="AQ13779" s="7"/>
      <c r="AR13779" s="7"/>
      <c r="AS13779" s="7"/>
      <c r="AT13779" s="7"/>
      <c r="AU13779" s="7"/>
      <c r="AV13779" s="234"/>
      <c r="AX13779" s="7"/>
      <c r="AY13779" s="7"/>
      <c r="AZ13779" s="7"/>
      <c r="BA13779" s="7"/>
      <c r="BB13779" s="7"/>
      <c r="BC13779" s="7"/>
      <c r="BD13779" s="7"/>
      <c r="BG13779" s="7"/>
      <c r="BH13779" s="7"/>
      <c r="BI13779" s="7"/>
      <c r="BJ13779" s="7"/>
      <c r="BK13779" s="7"/>
      <c r="BL13779" s="7"/>
      <c r="BM13779" s="7"/>
      <c r="BP13779" s="7"/>
      <c r="BQ13779" s="7"/>
      <c r="BR13779" s="7"/>
      <c r="BS13779" s="7"/>
      <c r="BT13779" s="7"/>
      <c r="BU13779" s="7"/>
      <c r="BV13779" s="7"/>
      <c r="BW13779" s="7"/>
    </row>
    <row r="13780" spans="43:75" x14ac:dyDescent="0.2">
      <c r="AQ13780" s="7"/>
      <c r="AR13780" s="7"/>
      <c r="AS13780" s="7"/>
      <c r="AT13780" s="7"/>
      <c r="AU13780" s="7"/>
      <c r="AV13780" s="234"/>
      <c r="AX13780" s="7"/>
      <c r="AY13780" s="7"/>
      <c r="AZ13780" s="7"/>
      <c r="BA13780" s="7"/>
      <c r="BB13780" s="7"/>
      <c r="BC13780" s="7"/>
      <c r="BD13780" s="7"/>
      <c r="BG13780" s="7"/>
      <c r="BH13780" s="7"/>
      <c r="BI13780" s="7"/>
      <c r="BJ13780" s="7"/>
      <c r="BK13780" s="7"/>
      <c r="BL13780" s="7"/>
      <c r="BM13780" s="7"/>
      <c r="BP13780" s="7"/>
      <c r="BQ13780" s="7"/>
      <c r="BR13780" s="7"/>
      <c r="BS13780" s="7"/>
      <c r="BT13780" s="7"/>
      <c r="BU13780" s="7"/>
      <c r="BV13780" s="7"/>
      <c r="BW13780" s="7"/>
    </row>
    <row r="13781" spans="43:75" x14ac:dyDescent="0.2">
      <c r="AQ13781" s="7"/>
      <c r="AR13781" s="7"/>
      <c r="AS13781" s="7"/>
      <c r="AT13781" s="7"/>
      <c r="AU13781" s="7"/>
      <c r="AV13781" s="234"/>
      <c r="AX13781" s="7"/>
      <c r="AY13781" s="7"/>
      <c r="AZ13781" s="7"/>
      <c r="BA13781" s="7"/>
      <c r="BB13781" s="7"/>
      <c r="BC13781" s="7"/>
      <c r="BD13781" s="7"/>
      <c r="BG13781" s="7"/>
      <c r="BH13781" s="7"/>
      <c r="BI13781" s="7"/>
      <c r="BJ13781" s="7"/>
      <c r="BK13781" s="7"/>
      <c r="BL13781" s="7"/>
      <c r="BM13781" s="7"/>
      <c r="BP13781" s="7"/>
      <c r="BQ13781" s="7"/>
      <c r="BR13781" s="7"/>
      <c r="BS13781" s="7"/>
      <c r="BT13781" s="7"/>
      <c r="BU13781" s="7"/>
      <c r="BV13781" s="7"/>
      <c r="BW13781" s="7"/>
    </row>
    <row r="13782" spans="43:75" x14ac:dyDescent="0.2">
      <c r="AQ13782" s="7"/>
      <c r="AR13782" s="7"/>
      <c r="AS13782" s="7"/>
      <c r="AT13782" s="7"/>
      <c r="AU13782" s="7"/>
      <c r="AV13782" s="234"/>
      <c r="AX13782" s="7"/>
      <c r="AY13782" s="7"/>
      <c r="AZ13782" s="7"/>
      <c r="BA13782" s="7"/>
      <c r="BB13782" s="7"/>
      <c r="BC13782" s="7"/>
      <c r="BD13782" s="7"/>
      <c r="BG13782" s="7"/>
      <c r="BH13782" s="7"/>
      <c r="BI13782" s="7"/>
      <c r="BJ13782" s="7"/>
      <c r="BK13782" s="7"/>
      <c r="BL13782" s="7"/>
      <c r="BM13782" s="7"/>
      <c r="BP13782" s="7"/>
      <c r="BQ13782" s="7"/>
      <c r="BR13782" s="7"/>
      <c r="BS13782" s="7"/>
      <c r="BT13782" s="7"/>
      <c r="BU13782" s="7"/>
      <c r="BV13782" s="7"/>
      <c r="BW13782" s="7"/>
    </row>
    <row r="13783" spans="43:75" x14ac:dyDescent="0.2">
      <c r="AQ13783" s="7"/>
      <c r="AR13783" s="7"/>
      <c r="AS13783" s="7"/>
      <c r="AT13783" s="7"/>
      <c r="AU13783" s="7"/>
      <c r="AV13783" s="234"/>
      <c r="AX13783" s="7"/>
      <c r="AY13783" s="7"/>
      <c r="AZ13783" s="7"/>
      <c r="BA13783" s="7"/>
      <c r="BB13783" s="7"/>
      <c r="BC13783" s="7"/>
      <c r="BD13783" s="7"/>
      <c r="BG13783" s="7"/>
      <c r="BH13783" s="7"/>
      <c r="BI13783" s="7"/>
      <c r="BJ13783" s="7"/>
      <c r="BK13783" s="7"/>
      <c r="BL13783" s="7"/>
      <c r="BM13783" s="7"/>
      <c r="BP13783" s="7"/>
      <c r="BQ13783" s="7"/>
      <c r="BR13783" s="7"/>
      <c r="BS13783" s="7"/>
      <c r="BT13783" s="7"/>
      <c r="BU13783" s="7"/>
      <c r="BV13783" s="7"/>
      <c r="BW13783" s="7"/>
    </row>
    <row r="13784" spans="43:75" x14ac:dyDescent="0.2">
      <c r="AQ13784" s="7"/>
      <c r="AR13784" s="7"/>
      <c r="AS13784" s="7"/>
      <c r="AT13784" s="7"/>
      <c r="AU13784" s="7"/>
      <c r="AV13784" s="234"/>
      <c r="AX13784" s="7"/>
      <c r="AY13784" s="7"/>
      <c r="AZ13784" s="7"/>
      <c r="BA13784" s="7"/>
      <c r="BB13784" s="7"/>
      <c r="BC13784" s="7"/>
      <c r="BD13784" s="7"/>
      <c r="BG13784" s="7"/>
      <c r="BH13784" s="7"/>
      <c r="BI13784" s="7"/>
      <c r="BJ13784" s="7"/>
      <c r="BK13784" s="7"/>
      <c r="BL13784" s="7"/>
      <c r="BM13784" s="7"/>
      <c r="BP13784" s="7"/>
      <c r="BQ13784" s="7"/>
      <c r="BR13784" s="7"/>
      <c r="BS13784" s="7"/>
      <c r="BT13784" s="7"/>
      <c r="BU13784" s="7"/>
      <c r="BV13784" s="7"/>
      <c r="BW13784" s="7"/>
    </row>
    <row r="13785" spans="43:75" x14ac:dyDescent="0.2">
      <c r="AQ13785" s="7"/>
      <c r="AR13785" s="7"/>
      <c r="AS13785" s="7"/>
      <c r="AT13785" s="7"/>
      <c r="AU13785" s="7"/>
      <c r="AV13785" s="234"/>
      <c r="AX13785" s="7"/>
      <c r="AY13785" s="7"/>
      <c r="AZ13785" s="7"/>
      <c r="BA13785" s="7"/>
      <c r="BB13785" s="7"/>
      <c r="BC13785" s="7"/>
      <c r="BD13785" s="7"/>
      <c r="BG13785" s="7"/>
      <c r="BH13785" s="7"/>
      <c r="BI13785" s="7"/>
      <c r="BJ13785" s="7"/>
      <c r="BK13785" s="7"/>
      <c r="BL13785" s="7"/>
      <c r="BM13785" s="7"/>
      <c r="BP13785" s="7"/>
      <c r="BQ13785" s="7"/>
      <c r="BR13785" s="7"/>
      <c r="BS13785" s="7"/>
      <c r="BT13785" s="7"/>
      <c r="BU13785" s="7"/>
      <c r="BV13785" s="7"/>
      <c r="BW13785" s="7"/>
    </row>
    <row r="13786" spans="43:75" x14ac:dyDescent="0.2">
      <c r="AQ13786" s="7"/>
      <c r="AR13786" s="7"/>
      <c r="AS13786" s="7"/>
      <c r="AT13786" s="7"/>
      <c r="AU13786" s="7"/>
      <c r="AV13786" s="234"/>
      <c r="AX13786" s="7"/>
      <c r="AY13786" s="7"/>
      <c r="AZ13786" s="7"/>
      <c r="BA13786" s="7"/>
      <c r="BB13786" s="7"/>
      <c r="BC13786" s="7"/>
      <c r="BD13786" s="7"/>
      <c r="BG13786" s="7"/>
      <c r="BH13786" s="7"/>
      <c r="BI13786" s="7"/>
      <c r="BJ13786" s="7"/>
      <c r="BK13786" s="7"/>
      <c r="BL13786" s="7"/>
      <c r="BM13786" s="7"/>
      <c r="BP13786" s="7"/>
      <c r="BQ13786" s="7"/>
      <c r="BR13786" s="7"/>
      <c r="BS13786" s="7"/>
      <c r="BT13786" s="7"/>
      <c r="BU13786" s="7"/>
      <c r="BV13786" s="7"/>
      <c r="BW13786" s="7"/>
    </row>
    <row r="13787" spans="43:75" x14ac:dyDescent="0.2">
      <c r="AQ13787" s="7"/>
      <c r="AR13787" s="7"/>
      <c r="AS13787" s="7"/>
      <c r="AT13787" s="7"/>
      <c r="AU13787" s="7"/>
      <c r="AV13787" s="234"/>
      <c r="AX13787" s="7"/>
      <c r="AY13787" s="7"/>
      <c r="AZ13787" s="7"/>
      <c r="BA13787" s="7"/>
      <c r="BB13787" s="7"/>
      <c r="BC13787" s="7"/>
      <c r="BD13787" s="7"/>
      <c r="BG13787" s="7"/>
      <c r="BH13787" s="7"/>
      <c r="BI13787" s="7"/>
      <c r="BJ13787" s="7"/>
      <c r="BK13787" s="7"/>
      <c r="BL13787" s="7"/>
      <c r="BM13787" s="7"/>
      <c r="BP13787" s="7"/>
      <c r="BQ13787" s="7"/>
      <c r="BR13787" s="7"/>
      <c r="BS13787" s="7"/>
      <c r="BT13787" s="7"/>
      <c r="BU13787" s="7"/>
      <c r="BV13787" s="7"/>
      <c r="BW13787" s="7"/>
    </row>
    <row r="13788" spans="43:75" x14ac:dyDescent="0.2">
      <c r="AQ13788" s="7"/>
      <c r="AR13788" s="7"/>
      <c r="AS13788" s="7"/>
      <c r="AT13788" s="7"/>
      <c r="AU13788" s="7"/>
      <c r="AV13788" s="234"/>
      <c r="AX13788" s="7"/>
      <c r="AY13788" s="7"/>
      <c r="AZ13788" s="7"/>
      <c r="BA13788" s="7"/>
      <c r="BB13788" s="7"/>
      <c r="BC13788" s="7"/>
      <c r="BD13788" s="7"/>
      <c r="BG13788" s="7"/>
      <c r="BH13788" s="7"/>
      <c r="BI13788" s="7"/>
      <c r="BJ13788" s="7"/>
      <c r="BK13788" s="7"/>
      <c r="BL13788" s="7"/>
      <c r="BM13788" s="7"/>
      <c r="BP13788" s="7"/>
      <c r="BQ13788" s="7"/>
      <c r="BR13788" s="7"/>
      <c r="BS13788" s="7"/>
      <c r="BT13788" s="7"/>
      <c r="BU13788" s="7"/>
      <c r="BV13788" s="7"/>
      <c r="BW13788" s="7"/>
    </row>
    <row r="13789" spans="43:75" x14ac:dyDescent="0.2">
      <c r="AQ13789" s="7"/>
      <c r="AR13789" s="7"/>
      <c r="AS13789" s="7"/>
      <c r="AT13789" s="7"/>
      <c r="AU13789" s="7"/>
      <c r="AV13789" s="234"/>
      <c r="AX13789" s="7"/>
      <c r="AY13789" s="7"/>
      <c r="AZ13789" s="7"/>
      <c r="BA13789" s="7"/>
      <c r="BB13789" s="7"/>
      <c r="BC13789" s="7"/>
      <c r="BD13789" s="7"/>
      <c r="BG13789" s="7"/>
      <c r="BH13789" s="7"/>
      <c r="BI13789" s="7"/>
      <c r="BJ13789" s="7"/>
      <c r="BK13789" s="7"/>
      <c r="BL13789" s="7"/>
      <c r="BM13789" s="7"/>
      <c r="BP13789" s="7"/>
      <c r="BQ13789" s="7"/>
      <c r="BR13789" s="7"/>
      <c r="BS13789" s="7"/>
      <c r="BT13789" s="7"/>
      <c r="BU13789" s="7"/>
      <c r="BV13789" s="7"/>
      <c r="BW13789" s="7"/>
    </row>
    <row r="13790" spans="43:75" x14ac:dyDescent="0.2">
      <c r="AQ13790" s="7"/>
      <c r="AR13790" s="7"/>
      <c r="AS13790" s="7"/>
      <c r="AT13790" s="7"/>
      <c r="AU13790" s="7"/>
      <c r="AV13790" s="234"/>
      <c r="AX13790" s="7"/>
      <c r="AY13790" s="7"/>
      <c r="AZ13790" s="7"/>
      <c r="BA13790" s="7"/>
      <c r="BB13790" s="7"/>
      <c r="BC13790" s="7"/>
      <c r="BD13790" s="7"/>
      <c r="BG13790" s="7"/>
      <c r="BH13790" s="7"/>
      <c r="BI13790" s="7"/>
      <c r="BJ13790" s="7"/>
      <c r="BK13790" s="7"/>
      <c r="BL13790" s="7"/>
      <c r="BM13790" s="7"/>
      <c r="BP13790" s="7"/>
      <c r="BQ13790" s="7"/>
      <c r="BR13790" s="7"/>
      <c r="BS13790" s="7"/>
      <c r="BT13790" s="7"/>
      <c r="BU13790" s="7"/>
      <c r="BV13790" s="7"/>
      <c r="BW13790" s="7"/>
    </row>
    <row r="13791" spans="43:75" x14ac:dyDescent="0.2">
      <c r="AQ13791" s="7"/>
      <c r="AR13791" s="7"/>
      <c r="AS13791" s="7"/>
      <c r="AT13791" s="7"/>
      <c r="AU13791" s="7"/>
      <c r="AV13791" s="234"/>
      <c r="AX13791" s="7"/>
      <c r="AY13791" s="7"/>
      <c r="AZ13791" s="7"/>
      <c r="BA13791" s="7"/>
      <c r="BB13791" s="7"/>
      <c r="BC13791" s="7"/>
      <c r="BD13791" s="7"/>
      <c r="BG13791" s="7"/>
      <c r="BH13791" s="7"/>
      <c r="BI13791" s="7"/>
      <c r="BJ13791" s="7"/>
      <c r="BK13791" s="7"/>
      <c r="BL13791" s="7"/>
      <c r="BM13791" s="7"/>
      <c r="BP13791" s="7"/>
      <c r="BQ13791" s="7"/>
      <c r="BR13791" s="7"/>
      <c r="BS13791" s="7"/>
      <c r="BT13791" s="7"/>
      <c r="BU13791" s="7"/>
      <c r="BV13791" s="7"/>
      <c r="BW13791" s="7"/>
    </row>
    <row r="13792" spans="43:75" x14ac:dyDescent="0.2">
      <c r="AQ13792" s="7"/>
      <c r="AR13792" s="7"/>
      <c r="AS13792" s="7"/>
      <c r="AT13792" s="7"/>
      <c r="AU13792" s="7"/>
      <c r="AV13792" s="234"/>
      <c r="AX13792" s="7"/>
      <c r="AY13792" s="7"/>
      <c r="AZ13792" s="7"/>
      <c r="BA13792" s="7"/>
      <c r="BB13792" s="7"/>
      <c r="BC13792" s="7"/>
      <c r="BD13792" s="7"/>
      <c r="BG13792" s="7"/>
      <c r="BH13792" s="7"/>
      <c r="BI13792" s="7"/>
      <c r="BJ13792" s="7"/>
      <c r="BK13792" s="7"/>
      <c r="BL13792" s="7"/>
      <c r="BM13792" s="7"/>
      <c r="BP13792" s="7"/>
      <c r="BQ13792" s="7"/>
      <c r="BR13792" s="7"/>
      <c r="BS13792" s="7"/>
      <c r="BT13792" s="7"/>
      <c r="BU13792" s="7"/>
      <c r="BV13792" s="7"/>
      <c r="BW13792" s="7"/>
    </row>
    <row r="13793" spans="43:75" x14ac:dyDescent="0.2">
      <c r="AQ13793" s="7"/>
      <c r="AR13793" s="7"/>
      <c r="AS13793" s="7"/>
      <c r="AT13793" s="7"/>
      <c r="AU13793" s="7"/>
      <c r="AV13793" s="234"/>
      <c r="AX13793" s="7"/>
      <c r="AY13793" s="7"/>
      <c r="AZ13793" s="7"/>
      <c r="BA13793" s="7"/>
      <c r="BB13793" s="7"/>
      <c r="BC13793" s="7"/>
      <c r="BD13793" s="7"/>
      <c r="BG13793" s="7"/>
      <c r="BH13793" s="7"/>
      <c r="BI13793" s="7"/>
      <c r="BJ13793" s="7"/>
      <c r="BK13793" s="7"/>
      <c r="BL13793" s="7"/>
      <c r="BM13793" s="7"/>
      <c r="BP13793" s="7"/>
      <c r="BQ13793" s="7"/>
      <c r="BR13793" s="7"/>
      <c r="BS13793" s="7"/>
      <c r="BT13793" s="7"/>
      <c r="BU13793" s="7"/>
      <c r="BV13793" s="7"/>
      <c r="BW13793" s="7"/>
    </row>
    <row r="13794" spans="43:75" x14ac:dyDescent="0.2">
      <c r="AQ13794" s="7"/>
      <c r="AR13794" s="7"/>
      <c r="AS13794" s="7"/>
      <c r="AT13794" s="7"/>
      <c r="AU13794" s="7"/>
      <c r="AV13794" s="234"/>
      <c r="AX13794" s="7"/>
      <c r="AY13794" s="7"/>
      <c r="AZ13794" s="7"/>
      <c r="BA13794" s="7"/>
      <c r="BB13794" s="7"/>
      <c r="BC13794" s="7"/>
      <c r="BD13794" s="7"/>
      <c r="BG13794" s="7"/>
      <c r="BH13794" s="7"/>
      <c r="BI13794" s="7"/>
      <c r="BJ13794" s="7"/>
      <c r="BK13794" s="7"/>
      <c r="BL13794" s="7"/>
      <c r="BM13794" s="7"/>
      <c r="BP13794" s="7"/>
      <c r="BQ13794" s="7"/>
      <c r="BR13794" s="7"/>
      <c r="BS13794" s="7"/>
      <c r="BT13794" s="7"/>
      <c r="BU13794" s="7"/>
      <c r="BV13794" s="7"/>
      <c r="BW13794" s="7"/>
    </row>
    <row r="13795" spans="43:75" x14ac:dyDescent="0.2">
      <c r="AQ13795" s="7"/>
      <c r="AR13795" s="7"/>
      <c r="AS13795" s="7"/>
      <c r="AT13795" s="7"/>
      <c r="AU13795" s="7"/>
      <c r="AV13795" s="234"/>
      <c r="AX13795" s="7"/>
      <c r="AY13795" s="7"/>
      <c r="AZ13795" s="7"/>
      <c r="BA13795" s="7"/>
      <c r="BB13795" s="7"/>
      <c r="BC13795" s="7"/>
      <c r="BD13795" s="7"/>
      <c r="BG13795" s="7"/>
      <c r="BH13795" s="7"/>
      <c r="BI13795" s="7"/>
      <c r="BJ13795" s="7"/>
      <c r="BK13795" s="7"/>
      <c r="BL13795" s="7"/>
      <c r="BM13795" s="7"/>
      <c r="BP13795" s="7"/>
      <c r="BQ13795" s="7"/>
      <c r="BR13795" s="7"/>
      <c r="BS13795" s="7"/>
      <c r="BT13795" s="7"/>
      <c r="BU13795" s="7"/>
      <c r="BV13795" s="7"/>
      <c r="BW13795" s="7"/>
    </row>
    <row r="13796" spans="43:75" x14ac:dyDescent="0.2">
      <c r="AQ13796" s="7"/>
      <c r="AR13796" s="7"/>
      <c r="AS13796" s="7"/>
      <c r="AT13796" s="7"/>
      <c r="AU13796" s="7"/>
      <c r="AV13796" s="234"/>
      <c r="AX13796" s="7"/>
      <c r="AY13796" s="7"/>
      <c r="AZ13796" s="7"/>
      <c r="BA13796" s="7"/>
      <c r="BB13796" s="7"/>
      <c r="BC13796" s="7"/>
      <c r="BD13796" s="7"/>
      <c r="BG13796" s="7"/>
      <c r="BH13796" s="7"/>
      <c r="BI13796" s="7"/>
      <c r="BJ13796" s="7"/>
      <c r="BK13796" s="7"/>
      <c r="BL13796" s="7"/>
      <c r="BM13796" s="7"/>
      <c r="BP13796" s="7"/>
      <c r="BQ13796" s="7"/>
      <c r="BR13796" s="7"/>
      <c r="BS13796" s="7"/>
      <c r="BT13796" s="7"/>
      <c r="BU13796" s="7"/>
      <c r="BV13796" s="7"/>
      <c r="BW13796" s="7"/>
    </row>
    <row r="13797" spans="43:75" x14ac:dyDescent="0.2">
      <c r="AQ13797" s="7"/>
      <c r="AR13797" s="7"/>
      <c r="AS13797" s="7"/>
      <c r="AT13797" s="7"/>
      <c r="AU13797" s="7"/>
      <c r="AV13797" s="234"/>
      <c r="AX13797" s="7"/>
      <c r="AY13797" s="7"/>
      <c r="AZ13797" s="7"/>
      <c r="BA13797" s="7"/>
      <c r="BB13797" s="7"/>
      <c r="BC13797" s="7"/>
      <c r="BD13797" s="7"/>
      <c r="BG13797" s="7"/>
      <c r="BH13797" s="7"/>
      <c r="BI13797" s="7"/>
      <c r="BJ13797" s="7"/>
      <c r="BK13797" s="7"/>
      <c r="BL13797" s="7"/>
      <c r="BM13797" s="7"/>
      <c r="BP13797" s="7"/>
      <c r="BQ13797" s="7"/>
      <c r="BR13797" s="7"/>
      <c r="BS13797" s="7"/>
      <c r="BT13797" s="7"/>
      <c r="BU13797" s="7"/>
      <c r="BV13797" s="7"/>
      <c r="BW13797" s="7"/>
    </row>
    <row r="13798" spans="43:75" x14ac:dyDescent="0.2">
      <c r="AQ13798" s="7"/>
      <c r="AR13798" s="7"/>
      <c r="AS13798" s="7"/>
      <c r="AT13798" s="7"/>
      <c r="AU13798" s="7"/>
      <c r="AV13798" s="234"/>
      <c r="AX13798" s="7"/>
      <c r="AY13798" s="7"/>
      <c r="AZ13798" s="7"/>
      <c r="BA13798" s="7"/>
      <c r="BB13798" s="7"/>
      <c r="BC13798" s="7"/>
      <c r="BD13798" s="7"/>
      <c r="BG13798" s="7"/>
      <c r="BH13798" s="7"/>
      <c r="BI13798" s="7"/>
      <c r="BJ13798" s="7"/>
      <c r="BK13798" s="7"/>
      <c r="BL13798" s="7"/>
      <c r="BM13798" s="7"/>
      <c r="BP13798" s="7"/>
      <c r="BQ13798" s="7"/>
      <c r="BR13798" s="7"/>
      <c r="BS13798" s="7"/>
      <c r="BT13798" s="7"/>
      <c r="BU13798" s="7"/>
      <c r="BV13798" s="7"/>
      <c r="BW13798" s="7"/>
    </row>
    <row r="13799" spans="43:75" x14ac:dyDescent="0.2">
      <c r="AQ13799" s="7"/>
      <c r="AR13799" s="7"/>
      <c r="AS13799" s="7"/>
      <c r="AT13799" s="7"/>
      <c r="AU13799" s="7"/>
      <c r="AV13799" s="234"/>
      <c r="AX13799" s="7"/>
      <c r="AY13799" s="7"/>
      <c r="AZ13799" s="7"/>
      <c r="BA13799" s="7"/>
      <c r="BB13799" s="7"/>
      <c r="BC13799" s="7"/>
      <c r="BD13799" s="7"/>
      <c r="BG13799" s="7"/>
      <c r="BH13799" s="7"/>
      <c r="BI13799" s="7"/>
      <c r="BJ13799" s="7"/>
      <c r="BK13799" s="7"/>
      <c r="BL13799" s="7"/>
      <c r="BM13799" s="7"/>
      <c r="BP13799" s="7"/>
      <c r="BQ13799" s="7"/>
      <c r="BR13799" s="7"/>
      <c r="BS13799" s="7"/>
      <c r="BT13799" s="7"/>
      <c r="BU13799" s="7"/>
      <c r="BV13799" s="7"/>
      <c r="BW13799" s="7"/>
    </row>
    <row r="13800" spans="43:75" x14ac:dyDescent="0.2">
      <c r="AQ13800" s="7"/>
      <c r="AR13800" s="7"/>
      <c r="AS13800" s="7"/>
      <c r="AT13800" s="7"/>
      <c r="AU13800" s="7"/>
      <c r="AV13800" s="234"/>
      <c r="AX13800" s="7"/>
      <c r="AY13800" s="7"/>
      <c r="AZ13800" s="7"/>
      <c r="BA13800" s="7"/>
      <c r="BB13800" s="7"/>
      <c r="BC13800" s="7"/>
      <c r="BD13800" s="7"/>
      <c r="BG13800" s="7"/>
      <c r="BH13800" s="7"/>
      <c r="BI13800" s="7"/>
      <c r="BJ13800" s="7"/>
      <c r="BK13800" s="7"/>
      <c r="BL13800" s="7"/>
      <c r="BM13800" s="7"/>
      <c r="BP13800" s="7"/>
      <c r="BQ13800" s="7"/>
      <c r="BR13800" s="7"/>
      <c r="BS13800" s="7"/>
      <c r="BT13800" s="7"/>
      <c r="BU13800" s="7"/>
      <c r="BV13800" s="7"/>
      <c r="BW13800" s="7"/>
    </row>
    <row r="13801" spans="43:75" x14ac:dyDescent="0.2">
      <c r="AQ13801" s="7"/>
      <c r="AR13801" s="7"/>
      <c r="AS13801" s="7"/>
      <c r="AT13801" s="7"/>
      <c r="AU13801" s="7"/>
      <c r="AV13801" s="234"/>
      <c r="AX13801" s="7"/>
      <c r="AY13801" s="7"/>
      <c r="AZ13801" s="7"/>
      <c r="BA13801" s="7"/>
      <c r="BB13801" s="7"/>
      <c r="BC13801" s="7"/>
      <c r="BD13801" s="7"/>
      <c r="BG13801" s="7"/>
      <c r="BH13801" s="7"/>
      <c r="BI13801" s="7"/>
      <c r="BJ13801" s="7"/>
      <c r="BK13801" s="7"/>
      <c r="BL13801" s="7"/>
      <c r="BM13801" s="7"/>
      <c r="BP13801" s="7"/>
      <c r="BQ13801" s="7"/>
      <c r="BR13801" s="7"/>
      <c r="BS13801" s="7"/>
      <c r="BT13801" s="7"/>
      <c r="BU13801" s="7"/>
      <c r="BV13801" s="7"/>
      <c r="BW13801" s="7"/>
    </row>
    <row r="13802" spans="43:75" x14ac:dyDescent="0.2">
      <c r="AQ13802" s="7"/>
      <c r="AR13802" s="7"/>
      <c r="AS13802" s="7"/>
      <c r="AT13802" s="7"/>
      <c r="AU13802" s="7"/>
      <c r="AV13802" s="234"/>
      <c r="AX13802" s="7"/>
      <c r="AY13802" s="7"/>
      <c r="AZ13802" s="7"/>
      <c r="BA13802" s="7"/>
      <c r="BB13802" s="7"/>
      <c r="BC13802" s="7"/>
      <c r="BD13802" s="7"/>
      <c r="BG13802" s="7"/>
      <c r="BH13802" s="7"/>
      <c r="BI13802" s="7"/>
      <c r="BJ13802" s="7"/>
      <c r="BK13802" s="7"/>
      <c r="BL13802" s="7"/>
      <c r="BM13802" s="7"/>
      <c r="BP13802" s="7"/>
      <c r="BQ13802" s="7"/>
      <c r="BR13802" s="7"/>
      <c r="BS13802" s="7"/>
      <c r="BT13802" s="7"/>
      <c r="BU13802" s="7"/>
      <c r="BV13802" s="7"/>
      <c r="BW13802" s="7"/>
    </row>
    <row r="13803" spans="43:75" x14ac:dyDescent="0.2">
      <c r="AQ13803" s="7"/>
      <c r="AR13803" s="7"/>
      <c r="AS13803" s="7"/>
      <c r="AT13803" s="7"/>
      <c r="AU13803" s="7"/>
      <c r="AV13803" s="234"/>
      <c r="AX13803" s="7"/>
      <c r="AY13803" s="7"/>
      <c r="AZ13803" s="7"/>
      <c r="BA13803" s="7"/>
      <c r="BB13803" s="7"/>
      <c r="BC13803" s="7"/>
      <c r="BD13803" s="7"/>
      <c r="BG13803" s="7"/>
      <c r="BH13803" s="7"/>
      <c r="BI13803" s="7"/>
      <c r="BJ13803" s="7"/>
      <c r="BK13803" s="7"/>
      <c r="BL13803" s="7"/>
      <c r="BM13803" s="7"/>
      <c r="BP13803" s="7"/>
      <c r="BQ13803" s="7"/>
      <c r="BR13803" s="7"/>
      <c r="BS13803" s="7"/>
      <c r="BT13803" s="7"/>
      <c r="BU13803" s="7"/>
      <c r="BV13803" s="7"/>
      <c r="BW13803" s="7"/>
    </row>
    <row r="13804" spans="43:75" x14ac:dyDescent="0.2">
      <c r="AQ13804" s="7"/>
      <c r="AR13804" s="7"/>
      <c r="AS13804" s="7"/>
      <c r="AT13804" s="7"/>
      <c r="AU13804" s="7"/>
      <c r="AV13804" s="234"/>
      <c r="AX13804" s="7"/>
      <c r="AY13804" s="7"/>
      <c r="AZ13804" s="7"/>
      <c r="BA13804" s="7"/>
      <c r="BB13804" s="7"/>
      <c r="BC13804" s="7"/>
      <c r="BD13804" s="7"/>
      <c r="BG13804" s="7"/>
      <c r="BH13804" s="7"/>
      <c r="BI13804" s="7"/>
      <c r="BJ13804" s="7"/>
      <c r="BK13804" s="7"/>
      <c r="BL13804" s="7"/>
      <c r="BM13804" s="7"/>
      <c r="BP13804" s="7"/>
      <c r="BQ13804" s="7"/>
      <c r="BR13804" s="7"/>
      <c r="BS13804" s="7"/>
      <c r="BT13804" s="7"/>
      <c r="BU13804" s="7"/>
      <c r="BV13804" s="7"/>
      <c r="BW13804" s="7"/>
    </row>
    <row r="13805" spans="43:75" x14ac:dyDescent="0.2">
      <c r="AQ13805" s="7"/>
      <c r="AR13805" s="7"/>
      <c r="AS13805" s="7"/>
      <c r="AT13805" s="7"/>
      <c r="AU13805" s="7"/>
      <c r="AV13805" s="234"/>
      <c r="AX13805" s="7"/>
      <c r="AY13805" s="7"/>
      <c r="AZ13805" s="7"/>
      <c r="BA13805" s="7"/>
      <c r="BB13805" s="7"/>
      <c r="BC13805" s="7"/>
      <c r="BD13805" s="7"/>
      <c r="BG13805" s="7"/>
      <c r="BH13805" s="7"/>
      <c r="BI13805" s="7"/>
      <c r="BJ13805" s="7"/>
      <c r="BK13805" s="7"/>
      <c r="BL13805" s="7"/>
      <c r="BM13805" s="7"/>
      <c r="BP13805" s="7"/>
      <c r="BQ13805" s="7"/>
      <c r="BR13805" s="7"/>
      <c r="BS13805" s="7"/>
      <c r="BT13805" s="7"/>
      <c r="BU13805" s="7"/>
      <c r="BV13805" s="7"/>
      <c r="BW13805" s="7"/>
    </row>
    <row r="13806" spans="43:75" x14ac:dyDescent="0.2">
      <c r="AQ13806" s="7"/>
      <c r="AR13806" s="7"/>
      <c r="AS13806" s="7"/>
      <c r="AT13806" s="7"/>
      <c r="AU13806" s="7"/>
      <c r="AV13806" s="234"/>
      <c r="AX13806" s="7"/>
      <c r="AY13806" s="7"/>
      <c r="AZ13806" s="7"/>
      <c r="BA13806" s="7"/>
      <c r="BB13806" s="7"/>
      <c r="BC13806" s="7"/>
      <c r="BD13806" s="7"/>
      <c r="BG13806" s="7"/>
      <c r="BH13806" s="7"/>
      <c r="BI13806" s="7"/>
      <c r="BJ13806" s="7"/>
      <c r="BK13806" s="7"/>
      <c r="BL13806" s="7"/>
      <c r="BM13806" s="7"/>
      <c r="BP13806" s="7"/>
      <c r="BQ13806" s="7"/>
      <c r="BR13806" s="7"/>
      <c r="BS13806" s="7"/>
      <c r="BT13806" s="7"/>
      <c r="BU13806" s="7"/>
      <c r="BV13806" s="7"/>
      <c r="BW13806" s="7"/>
    </row>
    <row r="13807" spans="43:75" x14ac:dyDescent="0.2">
      <c r="AQ13807" s="7"/>
      <c r="AR13807" s="7"/>
      <c r="AS13807" s="7"/>
      <c r="AT13807" s="7"/>
      <c r="AU13807" s="7"/>
      <c r="AV13807" s="234"/>
      <c r="AX13807" s="7"/>
      <c r="AY13807" s="7"/>
      <c r="AZ13807" s="7"/>
      <c r="BA13807" s="7"/>
      <c r="BB13807" s="7"/>
      <c r="BC13807" s="7"/>
      <c r="BD13807" s="7"/>
      <c r="BG13807" s="7"/>
      <c r="BH13807" s="7"/>
      <c r="BI13807" s="7"/>
      <c r="BJ13807" s="7"/>
      <c r="BK13807" s="7"/>
      <c r="BL13807" s="7"/>
      <c r="BM13807" s="7"/>
      <c r="BP13807" s="7"/>
      <c r="BQ13807" s="7"/>
      <c r="BR13807" s="7"/>
      <c r="BS13807" s="7"/>
      <c r="BT13807" s="7"/>
      <c r="BU13807" s="7"/>
      <c r="BV13807" s="7"/>
      <c r="BW13807" s="7"/>
    </row>
    <row r="13808" spans="43:75" x14ac:dyDescent="0.2">
      <c r="AQ13808" s="7"/>
      <c r="AR13808" s="7"/>
      <c r="AS13808" s="7"/>
      <c r="AT13808" s="7"/>
      <c r="AU13808" s="7"/>
      <c r="AV13808" s="234"/>
      <c r="AX13808" s="7"/>
      <c r="AY13808" s="7"/>
      <c r="AZ13808" s="7"/>
      <c r="BA13808" s="7"/>
      <c r="BB13808" s="7"/>
      <c r="BC13808" s="7"/>
      <c r="BD13808" s="7"/>
      <c r="BG13808" s="7"/>
      <c r="BH13808" s="7"/>
      <c r="BI13808" s="7"/>
      <c r="BJ13808" s="7"/>
      <c r="BK13808" s="7"/>
      <c r="BL13808" s="7"/>
      <c r="BM13808" s="7"/>
      <c r="BP13808" s="7"/>
      <c r="BQ13808" s="7"/>
      <c r="BR13808" s="7"/>
      <c r="BS13808" s="7"/>
      <c r="BT13808" s="7"/>
      <c r="BU13808" s="7"/>
      <c r="BV13808" s="7"/>
      <c r="BW13808" s="7"/>
    </row>
    <row r="13809" spans="43:75" x14ac:dyDescent="0.2">
      <c r="AQ13809" s="7"/>
      <c r="AR13809" s="7"/>
      <c r="AS13809" s="7"/>
      <c r="AT13809" s="7"/>
      <c r="AU13809" s="7"/>
      <c r="AV13809" s="234"/>
      <c r="AX13809" s="7"/>
      <c r="AY13809" s="7"/>
      <c r="AZ13809" s="7"/>
      <c r="BA13809" s="7"/>
      <c r="BB13809" s="7"/>
      <c r="BC13809" s="7"/>
      <c r="BD13809" s="7"/>
      <c r="BG13809" s="7"/>
      <c r="BH13809" s="7"/>
      <c r="BI13809" s="7"/>
      <c r="BJ13809" s="7"/>
      <c r="BK13809" s="7"/>
      <c r="BL13809" s="7"/>
      <c r="BM13809" s="7"/>
      <c r="BP13809" s="7"/>
      <c r="BQ13809" s="7"/>
      <c r="BR13809" s="7"/>
      <c r="BS13809" s="7"/>
      <c r="BT13809" s="7"/>
      <c r="BU13809" s="7"/>
      <c r="BV13809" s="7"/>
      <c r="BW13809" s="7"/>
    </row>
    <row r="13810" spans="43:75" x14ac:dyDescent="0.2">
      <c r="AQ13810" s="7"/>
      <c r="AR13810" s="7"/>
      <c r="AS13810" s="7"/>
      <c r="AT13810" s="7"/>
      <c r="AU13810" s="7"/>
      <c r="AV13810" s="234"/>
      <c r="AX13810" s="7"/>
      <c r="AY13810" s="7"/>
      <c r="AZ13810" s="7"/>
      <c r="BA13810" s="7"/>
      <c r="BB13810" s="7"/>
      <c r="BC13810" s="7"/>
      <c r="BD13810" s="7"/>
      <c r="BG13810" s="7"/>
      <c r="BH13810" s="7"/>
      <c r="BI13810" s="7"/>
      <c r="BJ13810" s="7"/>
      <c r="BK13810" s="7"/>
      <c r="BL13810" s="7"/>
      <c r="BM13810" s="7"/>
      <c r="BP13810" s="7"/>
      <c r="BQ13810" s="7"/>
      <c r="BR13810" s="7"/>
      <c r="BS13810" s="7"/>
      <c r="BT13810" s="7"/>
      <c r="BU13810" s="7"/>
      <c r="BV13810" s="7"/>
      <c r="BW13810" s="7"/>
    </row>
    <row r="13811" spans="43:75" x14ac:dyDescent="0.2">
      <c r="AQ13811" s="7"/>
      <c r="AR13811" s="7"/>
      <c r="AS13811" s="7"/>
      <c r="AT13811" s="7"/>
      <c r="AU13811" s="7"/>
      <c r="AV13811" s="234"/>
      <c r="AX13811" s="7"/>
      <c r="AY13811" s="7"/>
      <c r="AZ13811" s="7"/>
      <c r="BA13811" s="7"/>
      <c r="BB13811" s="7"/>
      <c r="BC13811" s="7"/>
      <c r="BD13811" s="7"/>
      <c r="BG13811" s="7"/>
      <c r="BH13811" s="7"/>
      <c r="BI13811" s="7"/>
      <c r="BJ13811" s="7"/>
      <c r="BK13811" s="7"/>
      <c r="BL13811" s="7"/>
      <c r="BM13811" s="7"/>
      <c r="BP13811" s="7"/>
      <c r="BQ13811" s="7"/>
      <c r="BR13811" s="7"/>
      <c r="BS13811" s="7"/>
      <c r="BT13811" s="7"/>
      <c r="BU13811" s="7"/>
      <c r="BV13811" s="7"/>
      <c r="BW13811" s="7"/>
    </row>
    <row r="13812" spans="43:75" x14ac:dyDescent="0.2">
      <c r="AQ13812" s="7"/>
      <c r="AR13812" s="7"/>
      <c r="AS13812" s="7"/>
      <c r="AT13812" s="7"/>
      <c r="AU13812" s="7"/>
      <c r="AV13812" s="234"/>
      <c r="AX13812" s="7"/>
      <c r="AY13812" s="7"/>
      <c r="AZ13812" s="7"/>
      <c r="BA13812" s="7"/>
      <c r="BB13812" s="7"/>
      <c r="BC13812" s="7"/>
      <c r="BD13812" s="7"/>
      <c r="BG13812" s="7"/>
      <c r="BH13812" s="7"/>
      <c r="BI13812" s="7"/>
      <c r="BJ13812" s="7"/>
      <c r="BK13812" s="7"/>
      <c r="BL13812" s="7"/>
      <c r="BM13812" s="7"/>
      <c r="BP13812" s="7"/>
      <c r="BQ13812" s="7"/>
      <c r="BR13812" s="7"/>
      <c r="BS13812" s="7"/>
      <c r="BT13812" s="7"/>
      <c r="BU13812" s="7"/>
      <c r="BV13812" s="7"/>
      <c r="BW13812" s="7"/>
    </row>
    <row r="13813" spans="43:75" x14ac:dyDescent="0.2">
      <c r="AQ13813" s="7"/>
      <c r="AR13813" s="7"/>
      <c r="AS13813" s="7"/>
      <c r="AT13813" s="7"/>
      <c r="AU13813" s="7"/>
      <c r="AV13813" s="234"/>
      <c r="AX13813" s="7"/>
      <c r="AY13813" s="7"/>
      <c r="AZ13813" s="7"/>
      <c r="BA13813" s="7"/>
      <c r="BB13813" s="7"/>
      <c r="BC13813" s="7"/>
      <c r="BD13813" s="7"/>
      <c r="BG13813" s="7"/>
      <c r="BH13813" s="7"/>
      <c r="BI13813" s="7"/>
      <c r="BJ13813" s="7"/>
      <c r="BK13813" s="7"/>
      <c r="BL13813" s="7"/>
      <c r="BM13813" s="7"/>
      <c r="BP13813" s="7"/>
      <c r="BQ13813" s="7"/>
      <c r="BR13813" s="7"/>
      <c r="BS13813" s="7"/>
      <c r="BT13813" s="7"/>
      <c r="BU13813" s="7"/>
      <c r="BV13813" s="7"/>
      <c r="BW13813" s="7"/>
    </row>
    <row r="13814" spans="43:75" x14ac:dyDescent="0.2">
      <c r="AQ13814" s="7"/>
      <c r="AR13814" s="7"/>
      <c r="AS13814" s="7"/>
      <c r="AT13814" s="7"/>
      <c r="AU13814" s="7"/>
      <c r="AV13814" s="234"/>
      <c r="AX13814" s="7"/>
      <c r="AY13814" s="7"/>
      <c r="AZ13814" s="7"/>
      <c r="BA13814" s="7"/>
      <c r="BB13814" s="7"/>
      <c r="BC13814" s="7"/>
      <c r="BD13814" s="7"/>
      <c r="BG13814" s="7"/>
      <c r="BH13814" s="7"/>
      <c r="BI13814" s="7"/>
      <c r="BJ13814" s="7"/>
      <c r="BK13814" s="7"/>
      <c r="BL13814" s="7"/>
      <c r="BM13814" s="7"/>
      <c r="BP13814" s="7"/>
      <c r="BQ13814" s="7"/>
      <c r="BR13814" s="7"/>
      <c r="BS13814" s="7"/>
      <c r="BT13814" s="7"/>
      <c r="BU13814" s="7"/>
      <c r="BV13814" s="7"/>
      <c r="BW13814" s="7"/>
    </row>
    <row r="13815" spans="43:75" x14ac:dyDescent="0.2">
      <c r="AQ13815" s="7"/>
      <c r="AR13815" s="7"/>
      <c r="AS13815" s="7"/>
      <c r="AT13815" s="7"/>
      <c r="AU13815" s="7"/>
      <c r="AV13815" s="234"/>
      <c r="AX13815" s="7"/>
      <c r="AY13815" s="7"/>
      <c r="AZ13815" s="7"/>
      <c r="BA13815" s="7"/>
      <c r="BB13815" s="7"/>
      <c r="BC13815" s="7"/>
      <c r="BD13815" s="7"/>
      <c r="BG13815" s="7"/>
      <c r="BH13815" s="7"/>
      <c r="BI13815" s="7"/>
      <c r="BJ13815" s="7"/>
      <c r="BK13815" s="7"/>
      <c r="BL13815" s="7"/>
      <c r="BM13815" s="7"/>
      <c r="BP13815" s="7"/>
      <c r="BQ13815" s="7"/>
      <c r="BR13815" s="7"/>
      <c r="BS13815" s="7"/>
      <c r="BT13815" s="7"/>
      <c r="BU13815" s="7"/>
      <c r="BV13815" s="7"/>
      <c r="BW13815" s="7"/>
    </row>
    <row r="13816" spans="43:75" x14ac:dyDescent="0.2">
      <c r="AQ13816" s="7"/>
      <c r="AR13816" s="7"/>
      <c r="AS13816" s="7"/>
      <c r="AT13816" s="7"/>
      <c r="AU13816" s="7"/>
      <c r="AV13816" s="234"/>
      <c r="AX13816" s="7"/>
      <c r="AY13816" s="7"/>
      <c r="AZ13816" s="7"/>
      <c r="BA13816" s="7"/>
      <c r="BB13816" s="7"/>
      <c r="BC13816" s="7"/>
      <c r="BD13816" s="7"/>
      <c r="BG13816" s="7"/>
      <c r="BH13816" s="7"/>
      <c r="BI13816" s="7"/>
      <c r="BJ13816" s="7"/>
      <c r="BK13816" s="7"/>
      <c r="BL13816" s="7"/>
      <c r="BM13816" s="7"/>
      <c r="BP13816" s="7"/>
      <c r="BQ13816" s="7"/>
      <c r="BR13816" s="7"/>
      <c r="BS13816" s="7"/>
      <c r="BT13816" s="7"/>
      <c r="BU13816" s="7"/>
      <c r="BV13816" s="7"/>
      <c r="BW13816" s="7"/>
    </row>
    <row r="13817" spans="43:75" x14ac:dyDescent="0.2">
      <c r="AQ13817" s="7"/>
      <c r="AR13817" s="7"/>
      <c r="AS13817" s="7"/>
      <c r="AT13817" s="7"/>
      <c r="AU13817" s="7"/>
      <c r="AV13817" s="234"/>
      <c r="AX13817" s="7"/>
      <c r="AY13817" s="7"/>
      <c r="AZ13817" s="7"/>
      <c r="BA13817" s="7"/>
      <c r="BB13817" s="7"/>
      <c r="BC13817" s="7"/>
      <c r="BD13817" s="7"/>
      <c r="BG13817" s="7"/>
      <c r="BH13817" s="7"/>
      <c r="BI13817" s="7"/>
      <c r="BJ13817" s="7"/>
      <c r="BK13817" s="7"/>
      <c r="BL13817" s="7"/>
      <c r="BM13817" s="7"/>
      <c r="BP13817" s="7"/>
      <c r="BQ13817" s="7"/>
      <c r="BR13817" s="7"/>
      <c r="BS13817" s="7"/>
      <c r="BT13817" s="7"/>
      <c r="BU13817" s="7"/>
      <c r="BV13817" s="7"/>
      <c r="BW13817" s="7"/>
    </row>
    <row r="13818" spans="43:75" x14ac:dyDescent="0.2">
      <c r="AQ13818" s="7"/>
      <c r="AR13818" s="7"/>
      <c r="AS13818" s="7"/>
      <c r="AT13818" s="7"/>
      <c r="AU13818" s="7"/>
      <c r="AV13818" s="234"/>
      <c r="AX13818" s="7"/>
      <c r="AY13818" s="7"/>
      <c r="AZ13818" s="7"/>
      <c r="BA13818" s="7"/>
      <c r="BB13818" s="7"/>
      <c r="BC13818" s="7"/>
      <c r="BD13818" s="7"/>
      <c r="BG13818" s="7"/>
      <c r="BH13818" s="7"/>
      <c r="BI13818" s="7"/>
      <c r="BJ13818" s="7"/>
      <c r="BK13818" s="7"/>
      <c r="BL13818" s="7"/>
      <c r="BM13818" s="7"/>
      <c r="BP13818" s="7"/>
      <c r="BQ13818" s="7"/>
      <c r="BR13818" s="7"/>
      <c r="BS13818" s="7"/>
      <c r="BT13818" s="7"/>
      <c r="BU13818" s="7"/>
      <c r="BV13818" s="7"/>
      <c r="BW13818" s="7"/>
    </row>
    <row r="13819" spans="43:75" x14ac:dyDescent="0.2">
      <c r="AQ13819" s="7"/>
      <c r="AR13819" s="7"/>
      <c r="AS13819" s="7"/>
      <c r="AT13819" s="7"/>
      <c r="AU13819" s="7"/>
      <c r="AV13819" s="234"/>
      <c r="AX13819" s="7"/>
      <c r="AY13819" s="7"/>
      <c r="AZ13819" s="7"/>
      <c r="BA13819" s="7"/>
      <c r="BB13819" s="7"/>
      <c r="BC13819" s="7"/>
      <c r="BD13819" s="7"/>
      <c r="BG13819" s="7"/>
      <c r="BH13819" s="7"/>
      <c r="BI13819" s="7"/>
      <c r="BJ13819" s="7"/>
      <c r="BK13819" s="7"/>
      <c r="BL13819" s="7"/>
      <c r="BM13819" s="7"/>
      <c r="BP13819" s="7"/>
      <c r="BQ13819" s="7"/>
      <c r="BR13819" s="7"/>
      <c r="BS13819" s="7"/>
      <c r="BT13819" s="7"/>
      <c r="BU13819" s="7"/>
      <c r="BV13819" s="7"/>
      <c r="BW13819" s="7"/>
    </row>
    <row r="13820" spans="43:75" x14ac:dyDescent="0.2">
      <c r="AQ13820" s="7"/>
      <c r="AR13820" s="7"/>
      <c r="AS13820" s="7"/>
      <c r="AT13820" s="7"/>
      <c r="AU13820" s="7"/>
      <c r="AV13820" s="234"/>
      <c r="AX13820" s="7"/>
      <c r="AY13820" s="7"/>
      <c r="AZ13820" s="7"/>
      <c r="BA13820" s="7"/>
      <c r="BB13820" s="7"/>
      <c r="BC13820" s="7"/>
      <c r="BD13820" s="7"/>
      <c r="BG13820" s="7"/>
      <c r="BH13820" s="7"/>
      <c r="BI13820" s="7"/>
      <c r="BJ13820" s="7"/>
      <c r="BK13820" s="7"/>
      <c r="BL13820" s="7"/>
      <c r="BM13820" s="7"/>
      <c r="BP13820" s="7"/>
      <c r="BQ13820" s="7"/>
      <c r="BR13820" s="7"/>
      <c r="BS13820" s="7"/>
      <c r="BT13820" s="7"/>
      <c r="BU13820" s="7"/>
      <c r="BV13820" s="7"/>
      <c r="BW13820" s="7"/>
    </row>
    <row r="13821" spans="43:75" x14ac:dyDescent="0.2">
      <c r="AQ13821" s="7"/>
      <c r="AR13821" s="7"/>
      <c r="AS13821" s="7"/>
      <c r="AT13821" s="7"/>
      <c r="AU13821" s="7"/>
      <c r="AV13821" s="234"/>
      <c r="AX13821" s="7"/>
      <c r="AY13821" s="7"/>
      <c r="AZ13821" s="7"/>
      <c r="BA13821" s="7"/>
      <c r="BB13821" s="7"/>
      <c r="BC13821" s="7"/>
      <c r="BD13821" s="7"/>
      <c r="BG13821" s="7"/>
      <c r="BH13821" s="7"/>
      <c r="BI13821" s="7"/>
      <c r="BJ13821" s="7"/>
      <c r="BK13821" s="7"/>
      <c r="BL13821" s="7"/>
      <c r="BM13821" s="7"/>
      <c r="BP13821" s="7"/>
      <c r="BQ13821" s="7"/>
      <c r="BR13821" s="7"/>
      <c r="BS13821" s="7"/>
      <c r="BT13821" s="7"/>
      <c r="BU13821" s="7"/>
      <c r="BV13821" s="7"/>
      <c r="BW13821" s="7"/>
    </row>
    <row r="13822" spans="43:75" x14ac:dyDescent="0.2">
      <c r="AQ13822" s="7"/>
      <c r="AR13822" s="7"/>
      <c r="AS13822" s="7"/>
      <c r="AT13822" s="7"/>
      <c r="AU13822" s="7"/>
      <c r="AV13822" s="234"/>
      <c r="AX13822" s="7"/>
      <c r="AY13822" s="7"/>
      <c r="AZ13822" s="7"/>
      <c r="BA13822" s="7"/>
      <c r="BB13822" s="7"/>
      <c r="BC13822" s="7"/>
      <c r="BD13822" s="7"/>
      <c r="BG13822" s="7"/>
      <c r="BH13822" s="7"/>
      <c r="BI13822" s="7"/>
      <c r="BJ13822" s="7"/>
      <c r="BK13822" s="7"/>
      <c r="BL13822" s="7"/>
      <c r="BM13822" s="7"/>
      <c r="BP13822" s="7"/>
      <c r="BQ13822" s="7"/>
      <c r="BR13822" s="7"/>
      <c r="BS13822" s="7"/>
      <c r="BT13822" s="7"/>
      <c r="BU13822" s="7"/>
      <c r="BV13822" s="7"/>
      <c r="BW13822" s="7"/>
    </row>
    <row r="13823" spans="43:75" x14ac:dyDescent="0.2">
      <c r="AQ13823" s="7"/>
      <c r="AR13823" s="7"/>
      <c r="AS13823" s="7"/>
      <c r="AT13823" s="7"/>
      <c r="AU13823" s="7"/>
      <c r="AV13823" s="234"/>
      <c r="AX13823" s="7"/>
      <c r="AY13823" s="7"/>
      <c r="AZ13823" s="7"/>
      <c r="BA13823" s="7"/>
      <c r="BB13823" s="7"/>
      <c r="BC13823" s="7"/>
      <c r="BD13823" s="7"/>
      <c r="BG13823" s="7"/>
      <c r="BH13823" s="7"/>
      <c r="BI13823" s="7"/>
      <c r="BJ13823" s="7"/>
      <c r="BK13823" s="7"/>
      <c r="BL13823" s="7"/>
      <c r="BM13823" s="7"/>
      <c r="BP13823" s="7"/>
      <c r="BQ13823" s="7"/>
      <c r="BR13823" s="7"/>
      <c r="BS13823" s="7"/>
      <c r="BT13823" s="7"/>
      <c r="BU13823" s="7"/>
      <c r="BV13823" s="7"/>
      <c r="BW13823" s="7"/>
    </row>
    <row r="13824" spans="43:75" x14ac:dyDescent="0.2">
      <c r="AQ13824" s="7"/>
      <c r="AR13824" s="7"/>
      <c r="AS13824" s="7"/>
      <c r="AT13824" s="7"/>
      <c r="AU13824" s="7"/>
      <c r="AV13824" s="234"/>
      <c r="AX13824" s="7"/>
      <c r="AY13824" s="7"/>
      <c r="AZ13824" s="7"/>
      <c r="BA13824" s="7"/>
      <c r="BB13824" s="7"/>
      <c r="BC13824" s="7"/>
      <c r="BD13824" s="7"/>
      <c r="BG13824" s="7"/>
      <c r="BH13824" s="7"/>
      <c r="BI13824" s="7"/>
      <c r="BJ13824" s="7"/>
      <c r="BK13824" s="7"/>
      <c r="BL13824" s="7"/>
      <c r="BM13824" s="7"/>
      <c r="BP13824" s="7"/>
      <c r="BQ13824" s="7"/>
      <c r="BR13824" s="7"/>
      <c r="BS13824" s="7"/>
      <c r="BT13824" s="7"/>
      <c r="BU13824" s="7"/>
      <c r="BV13824" s="7"/>
      <c r="BW13824" s="7"/>
    </row>
    <row r="13825" spans="43:75" x14ac:dyDescent="0.2">
      <c r="AQ13825" s="7"/>
      <c r="AR13825" s="7"/>
      <c r="AS13825" s="7"/>
      <c r="AT13825" s="7"/>
      <c r="AU13825" s="7"/>
      <c r="AV13825" s="234"/>
      <c r="AX13825" s="7"/>
      <c r="AY13825" s="7"/>
      <c r="AZ13825" s="7"/>
      <c r="BA13825" s="7"/>
      <c r="BB13825" s="7"/>
      <c r="BC13825" s="7"/>
      <c r="BD13825" s="7"/>
      <c r="BG13825" s="7"/>
      <c r="BH13825" s="7"/>
      <c r="BI13825" s="7"/>
      <c r="BJ13825" s="7"/>
      <c r="BK13825" s="7"/>
      <c r="BL13825" s="7"/>
      <c r="BM13825" s="7"/>
      <c r="BP13825" s="7"/>
      <c r="BQ13825" s="7"/>
      <c r="BR13825" s="7"/>
      <c r="BS13825" s="7"/>
      <c r="BT13825" s="7"/>
      <c r="BU13825" s="7"/>
      <c r="BV13825" s="7"/>
      <c r="BW13825" s="7"/>
    </row>
    <row r="13826" spans="43:75" x14ac:dyDescent="0.2">
      <c r="AQ13826" s="7"/>
      <c r="AR13826" s="7"/>
      <c r="AS13826" s="7"/>
      <c r="AT13826" s="7"/>
      <c r="AU13826" s="7"/>
      <c r="AV13826" s="234"/>
      <c r="AX13826" s="7"/>
      <c r="AY13826" s="7"/>
      <c r="AZ13826" s="7"/>
      <c r="BA13826" s="7"/>
      <c r="BB13826" s="7"/>
      <c r="BC13826" s="7"/>
      <c r="BD13826" s="7"/>
      <c r="BG13826" s="7"/>
      <c r="BH13826" s="7"/>
      <c r="BI13826" s="7"/>
      <c r="BJ13826" s="7"/>
      <c r="BK13826" s="7"/>
      <c r="BL13826" s="7"/>
      <c r="BM13826" s="7"/>
      <c r="BP13826" s="7"/>
      <c r="BQ13826" s="7"/>
      <c r="BR13826" s="7"/>
      <c r="BS13826" s="7"/>
      <c r="BT13826" s="7"/>
      <c r="BU13826" s="7"/>
      <c r="BV13826" s="7"/>
      <c r="BW13826" s="7"/>
    </row>
    <row r="13827" spans="43:75" x14ac:dyDescent="0.2">
      <c r="AQ13827" s="7"/>
      <c r="AR13827" s="7"/>
      <c r="AS13827" s="7"/>
      <c r="AT13827" s="7"/>
      <c r="AU13827" s="7"/>
      <c r="AV13827" s="234"/>
      <c r="AX13827" s="7"/>
      <c r="AY13827" s="7"/>
      <c r="AZ13827" s="7"/>
      <c r="BA13827" s="7"/>
      <c r="BB13827" s="7"/>
      <c r="BC13827" s="7"/>
      <c r="BD13827" s="7"/>
      <c r="BG13827" s="7"/>
      <c r="BH13827" s="7"/>
      <c r="BI13827" s="7"/>
      <c r="BJ13827" s="7"/>
      <c r="BK13827" s="7"/>
      <c r="BL13827" s="7"/>
      <c r="BM13827" s="7"/>
      <c r="BP13827" s="7"/>
      <c r="BQ13827" s="7"/>
      <c r="BR13827" s="7"/>
      <c r="BS13827" s="7"/>
      <c r="BT13827" s="7"/>
      <c r="BU13827" s="7"/>
      <c r="BV13827" s="7"/>
      <c r="BW13827" s="7"/>
    </row>
    <row r="13828" spans="43:75" x14ac:dyDescent="0.2">
      <c r="AQ13828" s="7"/>
      <c r="AR13828" s="7"/>
      <c r="AS13828" s="7"/>
      <c r="AT13828" s="7"/>
      <c r="AU13828" s="7"/>
      <c r="AV13828" s="234"/>
      <c r="AX13828" s="7"/>
      <c r="AY13828" s="7"/>
      <c r="AZ13828" s="7"/>
      <c r="BA13828" s="7"/>
      <c r="BB13828" s="7"/>
      <c r="BC13828" s="7"/>
      <c r="BD13828" s="7"/>
      <c r="BG13828" s="7"/>
      <c r="BH13828" s="7"/>
      <c r="BI13828" s="7"/>
      <c r="BJ13828" s="7"/>
      <c r="BK13828" s="7"/>
      <c r="BL13828" s="7"/>
      <c r="BM13828" s="7"/>
      <c r="BP13828" s="7"/>
      <c r="BQ13828" s="7"/>
      <c r="BR13828" s="7"/>
      <c r="BS13828" s="7"/>
      <c r="BT13828" s="7"/>
      <c r="BU13828" s="7"/>
      <c r="BV13828" s="7"/>
      <c r="BW13828" s="7"/>
    </row>
    <row r="13829" spans="43:75" x14ac:dyDescent="0.2">
      <c r="AQ13829" s="7"/>
      <c r="AR13829" s="7"/>
      <c r="AS13829" s="7"/>
      <c r="AT13829" s="7"/>
      <c r="AU13829" s="7"/>
      <c r="AV13829" s="234"/>
      <c r="AX13829" s="7"/>
      <c r="AY13829" s="7"/>
      <c r="AZ13829" s="7"/>
      <c r="BA13829" s="7"/>
      <c r="BB13829" s="7"/>
      <c r="BC13829" s="7"/>
      <c r="BD13829" s="7"/>
      <c r="BG13829" s="7"/>
      <c r="BH13829" s="7"/>
      <c r="BI13829" s="7"/>
      <c r="BJ13829" s="7"/>
      <c r="BK13829" s="7"/>
      <c r="BL13829" s="7"/>
      <c r="BM13829" s="7"/>
      <c r="BP13829" s="7"/>
      <c r="BQ13829" s="7"/>
      <c r="BR13829" s="7"/>
      <c r="BS13829" s="7"/>
      <c r="BT13829" s="7"/>
      <c r="BU13829" s="7"/>
      <c r="BV13829" s="7"/>
      <c r="BW13829" s="7"/>
    </row>
    <row r="13830" spans="43:75" x14ac:dyDescent="0.2">
      <c r="AQ13830" s="7"/>
      <c r="AR13830" s="7"/>
      <c r="AS13830" s="7"/>
      <c r="AT13830" s="7"/>
      <c r="AU13830" s="7"/>
      <c r="AV13830" s="234"/>
      <c r="AX13830" s="7"/>
      <c r="AY13830" s="7"/>
      <c r="AZ13830" s="7"/>
      <c r="BA13830" s="7"/>
      <c r="BB13830" s="7"/>
      <c r="BC13830" s="7"/>
      <c r="BD13830" s="7"/>
      <c r="BG13830" s="7"/>
      <c r="BH13830" s="7"/>
      <c r="BI13830" s="7"/>
      <c r="BJ13830" s="7"/>
      <c r="BK13830" s="7"/>
      <c r="BL13830" s="7"/>
      <c r="BM13830" s="7"/>
      <c r="BP13830" s="7"/>
      <c r="BQ13830" s="7"/>
      <c r="BR13830" s="7"/>
      <c r="BS13830" s="7"/>
      <c r="BT13830" s="7"/>
      <c r="BU13830" s="7"/>
      <c r="BV13830" s="7"/>
      <c r="BW13830" s="7"/>
    </row>
    <row r="13831" spans="43:75" x14ac:dyDescent="0.2">
      <c r="AQ13831" s="7"/>
      <c r="AR13831" s="7"/>
      <c r="AS13831" s="7"/>
      <c r="AT13831" s="7"/>
      <c r="AU13831" s="7"/>
      <c r="AV13831" s="234"/>
      <c r="AX13831" s="7"/>
      <c r="AY13831" s="7"/>
      <c r="AZ13831" s="7"/>
      <c r="BA13831" s="7"/>
      <c r="BB13831" s="7"/>
      <c r="BC13831" s="7"/>
      <c r="BD13831" s="7"/>
      <c r="BG13831" s="7"/>
      <c r="BH13831" s="7"/>
      <c r="BI13831" s="7"/>
      <c r="BJ13831" s="7"/>
      <c r="BK13831" s="7"/>
      <c r="BL13831" s="7"/>
      <c r="BM13831" s="7"/>
      <c r="BP13831" s="7"/>
      <c r="BQ13831" s="7"/>
      <c r="BR13831" s="7"/>
      <c r="BS13831" s="7"/>
      <c r="BT13831" s="7"/>
      <c r="BU13831" s="7"/>
      <c r="BV13831" s="7"/>
      <c r="BW13831" s="7"/>
    </row>
    <row r="13832" spans="43:75" x14ac:dyDescent="0.2">
      <c r="AQ13832" s="7"/>
      <c r="AR13832" s="7"/>
      <c r="AS13832" s="7"/>
      <c r="AT13832" s="7"/>
      <c r="AU13832" s="7"/>
      <c r="AV13832" s="234"/>
      <c r="AX13832" s="7"/>
      <c r="AY13832" s="7"/>
      <c r="AZ13832" s="7"/>
      <c r="BA13832" s="7"/>
      <c r="BB13832" s="7"/>
      <c r="BC13832" s="7"/>
      <c r="BD13832" s="7"/>
      <c r="BG13832" s="7"/>
      <c r="BH13832" s="7"/>
      <c r="BI13832" s="7"/>
      <c r="BJ13832" s="7"/>
      <c r="BK13832" s="7"/>
      <c r="BL13832" s="7"/>
      <c r="BM13832" s="7"/>
      <c r="BP13832" s="7"/>
      <c r="BQ13832" s="7"/>
      <c r="BR13832" s="7"/>
      <c r="BS13832" s="7"/>
      <c r="BT13832" s="7"/>
      <c r="BU13832" s="7"/>
      <c r="BV13832" s="7"/>
      <c r="BW13832" s="7"/>
    </row>
    <row r="13833" spans="43:75" x14ac:dyDescent="0.2">
      <c r="AQ13833" s="7"/>
      <c r="AR13833" s="7"/>
      <c r="AS13833" s="7"/>
      <c r="AT13833" s="7"/>
      <c r="AU13833" s="7"/>
      <c r="AV13833" s="234"/>
      <c r="AX13833" s="7"/>
      <c r="AY13833" s="7"/>
      <c r="AZ13833" s="7"/>
      <c r="BA13833" s="7"/>
      <c r="BB13833" s="7"/>
      <c r="BC13833" s="7"/>
      <c r="BD13833" s="7"/>
      <c r="BG13833" s="7"/>
      <c r="BH13833" s="7"/>
      <c r="BI13833" s="7"/>
      <c r="BJ13833" s="7"/>
      <c r="BK13833" s="7"/>
      <c r="BL13833" s="7"/>
      <c r="BM13833" s="7"/>
      <c r="BP13833" s="7"/>
      <c r="BQ13833" s="7"/>
      <c r="BR13833" s="7"/>
      <c r="BS13833" s="7"/>
      <c r="BT13833" s="7"/>
      <c r="BU13833" s="7"/>
      <c r="BV13833" s="7"/>
      <c r="BW13833" s="7"/>
    </row>
    <row r="13834" spans="43:75" x14ac:dyDescent="0.2">
      <c r="AQ13834" s="7"/>
      <c r="AR13834" s="7"/>
      <c r="AS13834" s="7"/>
      <c r="AT13834" s="7"/>
      <c r="AU13834" s="7"/>
      <c r="AV13834" s="234"/>
      <c r="AX13834" s="7"/>
      <c r="AY13834" s="7"/>
      <c r="AZ13834" s="7"/>
      <c r="BA13834" s="7"/>
      <c r="BB13834" s="7"/>
      <c r="BC13834" s="7"/>
      <c r="BD13834" s="7"/>
      <c r="BG13834" s="7"/>
      <c r="BH13834" s="7"/>
      <c r="BI13834" s="7"/>
      <c r="BJ13834" s="7"/>
      <c r="BK13834" s="7"/>
      <c r="BL13834" s="7"/>
      <c r="BM13834" s="7"/>
      <c r="BP13834" s="7"/>
      <c r="BQ13834" s="7"/>
      <c r="BR13834" s="7"/>
      <c r="BS13834" s="7"/>
      <c r="BT13834" s="7"/>
      <c r="BU13834" s="7"/>
      <c r="BV13834" s="7"/>
      <c r="BW13834" s="7"/>
    </row>
    <row r="13835" spans="43:75" x14ac:dyDescent="0.2">
      <c r="AQ13835" s="7"/>
      <c r="AR13835" s="7"/>
      <c r="AS13835" s="7"/>
      <c r="AT13835" s="7"/>
      <c r="AU13835" s="7"/>
      <c r="AV13835" s="234"/>
      <c r="AX13835" s="7"/>
      <c r="AY13835" s="7"/>
      <c r="AZ13835" s="7"/>
      <c r="BA13835" s="7"/>
      <c r="BB13835" s="7"/>
      <c r="BC13835" s="7"/>
      <c r="BD13835" s="7"/>
      <c r="BG13835" s="7"/>
      <c r="BH13835" s="7"/>
      <c r="BI13835" s="7"/>
      <c r="BJ13835" s="7"/>
      <c r="BK13835" s="7"/>
      <c r="BL13835" s="7"/>
      <c r="BM13835" s="7"/>
      <c r="BP13835" s="7"/>
      <c r="BQ13835" s="7"/>
      <c r="BR13835" s="7"/>
      <c r="BS13835" s="7"/>
      <c r="BT13835" s="7"/>
      <c r="BU13835" s="7"/>
      <c r="BV13835" s="7"/>
      <c r="BW13835" s="7"/>
    </row>
    <row r="13836" spans="43:75" x14ac:dyDescent="0.2">
      <c r="AQ13836" s="7"/>
      <c r="AR13836" s="7"/>
      <c r="AS13836" s="7"/>
      <c r="AT13836" s="7"/>
      <c r="AU13836" s="7"/>
      <c r="AV13836" s="234"/>
      <c r="AX13836" s="7"/>
      <c r="AY13836" s="7"/>
      <c r="AZ13836" s="7"/>
      <c r="BA13836" s="7"/>
      <c r="BB13836" s="7"/>
      <c r="BC13836" s="7"/>
      <c r="BD13836" s="7"/>
      <c r="BG13836" s="7"/>
      <c r="BH13836" s="7"/>
      <c r="BI13836" s="7"/>
      <c r="BJ13836" s="7"/>
      <c r="BK13836" s="7"/>
      <c r="BL13836" s="7"/>
      <c r="BM13836" s="7"/>
      <c r="BP13836" s="7"/>
      <c r="BQ13836" s="7"/>
      <c r="BR13836" s="7"/>
      <c r="BS13836" s="7"/>
      <c r="BT13836" s="7"/>
      <c r="BU13836" s="7"/>
      <c r="BV13836" s="7"/>
      <c r="BW13836" s="7"/>
    </row>
    <row r="13837" spans="43:75" x14ac:dyDescent="0.2">
      <c r="AQ13837" s="7"/>
      <c r="AR13837" s="7"/>
      <c r="AS13837" s="7"/>
      <c r="AT13837" s="7"/>
      <c r="AU13837" s="7"/>
      <c r="AV13837" s="234"/>
      <c r="AX13837" s="7"/>
      <c r="AY13837" s="7"/>
      <c r="AZ13837" s="7"/>
      <c r="BA13837" s="7"/>
      <c r="BB13837" s="7"/>
      <c r="BC13837" s="7"/>
      <c r="BD13837" s="7"/>
      <c r="BG13837" s="7"/>
      <c r="BH13837" s="7"/>
      <c r="BI13837" s="7"/>
      <c r="BJ13837" s="7"/>
      <c r="BK13837" s="7"/>
      <c r="BL13837" s="7"/>
      <c r="BM13837" s="7"/>
      <c r="BP13837" s="7"/>
      <c r="BQ13837" s="7"/>
      <c r="BR13837" s="7"/>
      <c r="BS13837" s="7"/>
      <c r="BT13837" s="7"/>
      <c r="BU13837" s="7"/>
      <c r="BV13837" s="7"/>
      <c r="BW13837" s="7"/>
    </row>
    <row r="13838" spans="43:75" x14ac:dyDescent="0.2">
      <c r="AQ13838" s="7"/>
      <c r="AR13838" s="7"/>
      <c r="AS13838" s="7"/>
      <c r="AT13838" s="7"/>
      <c r="AU13838" s="7"/>
      <c r="AV13838" s="234"/>
      <c r="AX13838" s="7"/>
      <c r="AY13838" s="7"/>
      <c r="AZ13838" s="7"/>
      <c r="BA13838" s="7"/>
      <c r="BB13838" s="7"/>
      <c r="BC13838" s="7"/>
      <c r="BD13838" s="7"/>
      <c r="BG13838" s="7"/>
      <c r="BH13838" s="7"/>
      <c r="BI13838" s="7"/>
      <c r="BJ13838" s="7"/>
      <c r="BK13838" s="7"/>
      <c r="BL13838" s="7"/>
      <c r="BM13838" s="7"/>
      <c r="BP13838" s="7"/>
      <c r="BQ13838" s="7"/>
      <c r="BR13838" s="7"/>
      <c r="BS13838" s="7"/>
      <c r="BT13838" s="7"/>
      <c r="BU13838" s="7"/>
      <c r="BV13838" s="7"/>
      <c r="BW13838" s="7"/>
    </row>
    <row r="13839" spans="43:75" x14ac:dyDescent="0.2">
      <c r="AQ13839" s="7"/>
      <c r="AR13839" s="7"/>
      <c r="AS13839" s="7"/>
      <c r="AT13839" s="7"/>
      <c r="AU13839" s="7"/>
      <c r="AV13839" s="234"/>
      <c r="AX13839" s="7"/>
      <c r="AY13839" s="7"/>
      <c r="AZ13839" s="7"/>
      <c r="BA13839" s="7"/>
      <c r="BB13839" s="7"/>
      <c r="BC13839" s="7"/>
      <c r="BD13839" s="7"/>
      <c r="BG13839" s="7"/>
      <c r="BH13839" s="7"/>
      <c r="BI13839" s="7"/>
      <c r="BJ13839" s="7"/>
      <c r="BK13839" s="7"/>
      <c r="BL13839" s="7"/>
      <c r="BM13839" s="7"/>
      <c r="BP13839" s="7"/>
      <c r="BQ13839" s="7"/>
      <c r="BR13839" s="7"/>
      <c r="BS13839" s="7"/>
      <c r="BT13839" s="7"/>
      <c r="BU13839" s="7"/>
      <c r="BV13839" s="7"/>
      <c r="BW13839" s="7"/>
    </row>
    <row r="13840" spans="43:75" x14ac:dyDescent="0.2">
      <c r="AQ13840" s="7"/>
      <c r="AR13840" s="7"/>
      <c r="AS13840" s="7"/>
      <c r="AT13840" s="7"/>
      <c r="AU13840" s="7"/>
      <c r="AV13840" s="234"/>
      <c r="AX13840" s="7"/>
      <c r="AY13840" s="7"/>
      <c r="AZ13840" s="7"/>
      <c r="BA13840" s="7"/>
      <c r="BB13840" s="7"/>
      <c r="BC13840" s="7"/>
      <c r="BD13840" s="7"/>
      <c r="BG13840" s="7"/>
      <c r="BH13840" s="7"/>
      <c r="BI13840" s="7"/>
      <c r="BJ13840" s="7"/>
      <c r="BK13840" s="7"/>
      <c r="BL13840" s="7"/>
      <c r="BM13840" s="7"/>
      <c r="BP13840" s="7"/>
      <c r="BQ13840" s="7"/>
      <c r="BR13840" s="7"/>
      <c r="BS13840" s="7"/>
      <c r="BT13840" s="7"/>
      <c r="BU13840" s="7"/>
      <c r="BV13840" s="7"/>
      <c r="BW13840" s="7"/>
    </row>
    <row r="13841" spans="43:75" x14ac:dyDescent="0.2">
      <c r="AQ13841" s="7"/>
      <c r="AR13841" s="7"/>
      <c r="AS13841" s="7"/>
      <c r="AT13841" s="7"/>
      <c r="AU13841" s="7"/>
      <c r="AV13841" s="234"/>
      <c r="AX13841" s="7"/>
      <c r="AY13841" s="7"/>
      <c r="AZ13841" s="7"/>
      <c r="BA13841" s="7"/>
      <c r="BB13841" s="7"/>
      <c r="BC13841" s="7"/>
      <c r="BD13841" s="7"/>
      <c r="BG13841" s="7"/>
      <c r="BH13841" s="7"/>
      <c r="BI13841" s="7"/>
      <c r="BJ13841" s="7"/>
      <c r="BK13841" s="7"/>
      <c r="BL13841" s="7"/>
      <c r="BM13841" s="7"/>
      <c r="BP13841" s="7"/>
      <c r="BQ13841" s="7"/>
      <c r="BR13841" s="7"/>
      <c r="BS13841" s="7"/>
      <c r="BT13841" s="7"/>
      <c r="BU13841" s="7"/>
      <c r="BV13841" s="7"/>
      <c r="BW13841" s="7"/>
    </row>
    <row r="13842" spans="43:75" x14ac:dyDescent="0.2">
      <c r="AQ13842" s="7"/>
      <c r="AR13842" s="7"/>
      <c r="AS13842" s="7"/>
      <c r="AT13842" s="7"/>
      <c r="AU13842" s="7"/>
      <c r="AV13842" s="234"/>
      <c r="AX13842" s="7"/>
      <c r="AY13842" s="7"/>
      <c r="AZ13842" s="7"/>
      <c r="BA13842" s="7"/>
      <c r="BB13842" s="7"/>
      <c r="BC13842" s="7"/>
      <c r="BD13842" s="7"/>
      <c r="BG13842" s="7"/>
      <c r="BH13842" s="7"/>
      <c r="BI13842" s="7"/>
      <c r="BJ13842" s="7"/>
      <c r="BK13842" s="7"/>
      <c r="BL13842" s="7"/>
      <c r="BM13842" s="7"/>
      <c r="BP13842" s="7"/>
      <c r="BQ13842" s="7"/>
      <c r="BR13842" s="7"/>
      <c r="BS13842" s="7"/>
      <c r="BT13842" s="7"/>
      <c r="BU13842" s="7"/>
      <c r="BV13842" s="7"/>
      <c r="BW13842" s="7"/>
    </row>
    <row r="13843" spans="43:75" x14ac:dyDescent="0.2">
      <c r="AQ13843" s="7"/>
      <c r="AR13843" s="7"/>
      <c r="AS13843" s="7"/>
      <c r="AT13843" s="7"/>
      <c r="AU13843" s="7"/>
      <c r="AV13843" s="234"/>
      <c r="AX13843" s="7"/>
      <c r="AY13843" s="7"/>
      <c r="AZ13843" s="7"/>
      <c r="BA13843" s="7"/>
      <c r="BB13843" s="7"/>
      <c r="BC13843" s="7"/>
      <c r="BD13843" s="7"/>
      <c r="BG13843" s="7"/>
      <c r="BH13843" s="7"/>
      <c r="BI13843" s="7"/>
      <c r="BJ13843" s="7"/>
      <c r="BK13843" s="7"/>
      <c r="BL13843" s="7"/>
      <c r="BM13843" s="7"/>
      <c r="BP13843" s="7"/>
      <c r="BQ13843" s="7"/>
      <c r="BR13843" s="7"/>
      <c r="BS13843" s="7"/>
      <c r="BT13843" s="7"/>
      <c r="BU13843" s="7"/>
      <c r="BV13843" s="7"/>
      <c r="BW13843" s="7"/>
    </row>
    <row r="13844" spans="43:75" x14ac:dyDescent="0.2">
      <c r="AQ13844" s="7"/>
      <c r="AR13844" s="7"/>
      <c r="AS13844" s="7"/>
      <c r="AT13844" s="7"/>
      <c r="AU13844" s="7"/>
      <c r="AV13844" s="234"/>
      <c r="AX13844" s="7"/>
      <c r="AY13844" s="7"/>
      <c r="AZ13844" s="7"/>
      <c r="BA13844" s="7"/>
      <c r="BB13844" s="7"/>
      <c r="BC13844" s="7"/>
      <c r="BD13844" s="7"/>
      <c r="BG13844" s="7"/>
      <c r="BH13844" s="7"/>
      <c r="BI13844" s="7"/>
      <c r="BJ13844" s="7"/>
      <c r="BK13844" s="7"/>
      <c r="BL13844" s="7"/>
      <c r="BM13844" s="7"/>
      <c r="BP13844" s="7"/>
      <c r="BQ13844" s="7"/>
      <c r="BR13844" s="7"/>
      <c r="BS13844" s="7"/>
      <c r="BT13844" s="7"/>
      <c r="BU13844" s="7"/>
      <c r="BV13844" s="7"/>
      <c r="BW13844" s="7"/>
    </row>
    <row r="13845" spans="43:75" x14ac:dyDescent="0.2">
      <c r="AQ13845" s="7"/>
      <c r="AR13845" s="7"/>
      <c r="AS13845" s="7"/>
      <c r="AT13845" s="7"/>
      <c r="AU13845" s="7"/>
      <c r="AV13845" s="234"/>
      <c r="AX13845" s="7"/>
      <c r="AY13845" s="7"/>
      <c r="AZ13845" s="7"/>
      <c r="BA13845" s="7"/>
      <c r="BB13845" s="7"/>
      <c r="BC13845" s="7"/>
      <c r="BD13845" s="7"/>
      <c r="BG13845" s="7"/>
      <c r="BH13845" s="7"/>
      <c r="BI13845" s="7"/>
      <c r="BJ13845" s="7"/>
      <c r="BK13845" s="7"/>
      <c r="BL13845" s="7"/>
      <c r="BM13845" s="7"/>
      <c r="BP13845" s="7"/>
      <c r="BQ13845" s="7"/>
      <c r="BR13845" s="7"/>
      <c r="BS13845" s="7"/>
      <c r="BT13845" s="7"/>
      <c r="BU13845" s="7"/>
      <c r="BV13845" s="7"/>
      <c r="BW13845" s="7"/>
    </row>
    <row r="13846" spans="43:75" x14ac:dyDescent="0.2">
      <c r="AQ13846" s="7"/>
      <c r="AR13846" s="7"/>
      <c r="AS13846" s="7"/>
      <c r="AT13846" s="7"/>
      <c r="AU13846" s="7"/>
      <c r="AV13846" s="234"/>
      <c r="AX13846" s="7"/>
      <c r="AY13846" s="7"/>
      <c r="AZ13846" s="7"/>
      <c r="BA13846" s="7"/>
      <c r="BB13846" s="7"/>
      <c r="BC13846" s="7"/>
      <c r="BD13846" s="7"/>
      <c r="BG13846" s="7"/>
      <c r="BH13846" s="7"/>
      <c r="BI13846" s="7"/>
      <c r="BJ13846" s="7"/>
      <c r="BK13846" s="7"/>
      <c r="BL13846" s="7"/>
      <c r="BM13846" s="7"/>
      <c r="BP13846" s="7"/>
      <c r="BQ13846" s="7"/>
      <c r="BR13846" s="7"/>
      <c r="BS13846" s="7"/>
      <c r="BT13846" s="7"/>
      <c r="BU13846" s="7"/>
      <c r="BV13846" s="7"/>
      <c r="BW13846" s="7"/>
    </row>
    <row r="13847" spans="43:75" x14ac:dyDescent="0.2">
      <c r="AQ13847" s="7"/>
      <c r="AR13847" s="7"/>
      <c r="AS13847" s="7"/>
      <c r="AT13847" s="7"/>
      <c r="AU13847" s="7"/>
      <c r="AV13847" s="234"/>
      <c r="AX13847" s="7"/>
      <c r="AY13847" s="7"/>
      <c r="AZ13847" s="7"/>
      <c r="BA13847" s="7"/>
      <c r="BB13847" s="7"/>
      <c r="BC13847" s="7"/>
      <c r="BD13847" s="7"/>
      <c r="BG13847" s="7"/>
      <c r="BH13847" s="7"/>
      <c r="BI13847" s="7"/>
      <c r="BJ13847" s="7"/>
      <c r="BK13847" s="7"/>
      <c r="BL13847" s="7"/>
      <c r="BM13847" s="7"/>
      <c r="BP13847" s="7"/>
      <c r="BQ13847" s="7"/>
      <c r="BR13847" s="7"/>
      <c r="BS13847" s="7"/>
      <c r="BT13847" s="7"/>
      <c r="BU13847" s="7"/>
      <c r="BV13847" s="7"/>
      <c r="BW13847" s="7"/>
    </row>
    <row r="13848" spans="43:75" x14ac:dyDescent="0.2">
      <c r="AQ13848" s="7"/>
      <c r="AR13848" s="7"/>
      <c r="AS13848" s="7"/>
      <c r="AT13848" s="7"/>
      <c r="AU13848" s="7"/>
      <c r="AV13848" s="234"/>
      <c r="AX13848" s="7"/>
      <c r="AY13848" s="7"/>
      <c r="AZ13848" s="7"/>
      <c r="BA13848" s="7"/>
      <c r="BB13848" s="7"/>
      <c r="BC13848" s="7"/>
      <c r="BD13848" s="7"/>
      <c r="BG13848" s="7"/>
      <c r="BH13848" s="7"/>
      <c r="BI13848" s="7"/>
      <c r="BJ13848" s="7"/>
      <c r="BK13848" s="7"/>
      <c r="BL13848" s="7"/>
      <c r="BM13848" s="7"/>
      <c r="BP13848" s="7"/>
      <c r="BQ13848" s="7"/>
      <c r="BR13848" s="7"/>
      <c r="BS13848" s="7"/>
      <c r="BT13848" s="7"/>
      <c r="BU13848" s="7"/>
      <c r="BV13848" s="7"/>
      <c r="BW13848" s="7"/>
    </row>
    <row r="13849" spans="43:75" x14ac:dyDescent="0.2">
      <c r="AQ13849" s="7"/>
      <c r="AR13849" s="7"/>
      <c r="AS13849" s="7"/>
      <c r="AT13849" s="7"/>
      <c r="AU13849" s="7"/>
      <c r="AV13849" s="234"/>
      <c r="AX13849" s="7"/>
      <c r="AY13849" s="7"/>
      <c r="AZ13849" s="7"/>
      <c r="BA13849" s="7"/>
      <c r="BB13849" s="7"/>
      <c r="BC13849" s="7"/>
      <c r="BD13849" s="7"/>
      <c r="BG13849" s="7"/>
      <c r="BH13849" s="7"/>
      <c r="BI13849" s="7"/>
      <c r="BJ13849" s="7"/>
      <c r="BK13849" s="7"/>
      <c r="BL13849" s="7"/>
      <c r="BM13849" s="7"/>
      <c r="BP13849" s="7"/>
      <c r="BQ13849" s="7"/>
      <c r="BR13849" s="7"/>
      <c r="BS13849" s="7"/>
      <c r="BT13849" s="7"/>
      <c r="BU13849" s="7"/>
      <c r="BV13849" s="7"/>
      <c r="BW13849" s="7"/>
    </row>
    <row r="13850" spans="43:75" x14ac:dyDescent="0.2">
      <c r="AQ13850" s="7"/>
      <c r="AR13850" s="7"/>
      <c r="AS13850" s="7"/>
      <c r="AT13850" s="7"/>
      <c r="AU13850" s="7"/>
      <c r="AV13850" s="234"/>
      <c r="AX13850" s="7"/>
      <c r="AY13850" s="7"/>
      <c r="AZ13850" s="7"/>
      <c r="BA13850" s="7"/>
      <c r="BB13850" s="7"/>
      <c r="BC13850" s="7"/>
      <c r="BD13850" s="7"/>
      <c r="BG13850" s="7"/>
      <c r="BH13850" s="7"/>
      <c r="BI13850" s="7"/>
      <c r="BJ13850" s="7"/>
      <c r="BK13850" s="7"/>
      <c r="BL13850" s="7"/>
      <c r="BM13850" s="7"/>
      <c r="BP13850" s="7"/>
      <c r="BQ13850" s="7"/>
      <c r="BR13850" s="7"/>
      <c r="BS13850" s="7"/>
      <c r="BT13850" s="7"/>
      <c r="BU13850" s="7"/>
      <c r="BV13850" s="7"/>
      <c r="BW13850" s="7"/>
    </row>
    <row r="13851" spans="43:75" x14ac:dyDescent="0.2">
      <c r="AQ13851" s="7"/>
      <c r="AR13851" s="7"/>
      <c r="AS13851" s="7"/>
      <c r="AT13851" s="7"/>
      <c r="AU13851" s="7"/>
      <c r="AV13851" s="234"/>
      <c r="AX13851" s="7"/>
      <c r="AY13851" s="7"/>
      <c r="AZ13851" s="7"/>
      <c r="BA13851" s="7"/>
      <c r="BB13851" s="7"/>
      <c r="BC13851" s="7"/>
      <c r="BD13851" s="7"/>
      <c r="BG13851" s="7"/>
      <c r="BH13851" s="7"/>
      <c r="BI13851" s="7"/>
      <c r="BJ13851" s="7"/>
      <c r="BK13851" s="7"/>
      <c r="BL13851" s="7"/>
      <c r="BM13851" s="7"/>
      <c r="BP13851" s="7"/>
      <c r="BQ13851" s="7"/>
      <c r="BR13851" s="7"/>
      <c r="BS13851" s="7"/>
      <c r="BT13851" s="7"/>
      <c r="BU13851" s="7"/>
      <c r="BV13851" s="7"/>
      <c r="BW13851" s="7"/>
    </row>
    <row r="13852" spans="43:75" x14ac:dyDescent="0.2">
      <c r="AQ13852" s="7"/>
      <c r="AR13852" s="7"/>
      <c r="AS13852" s="7"/>
      <c r="AT13852" s="7"/>
      <c r="AU13852" s="7"/>
      <c r="AV13852" s="234"/>
      <c r="AX13852" s="7"/>
      <c r="AY13852" s="7"/>
      <c r="AZ13852" s="7"/>
      <c r="BA13852" s="7"/>
      <c r="BB13852" s="7"/>
      <c r="BC13852" s="7"/>
      <c r="BD13852" s="7"/>
      <c r="BG13852" s="7"/>
      <c r="BH13852" s="7"/>
      <c r="BI13852" s="7"/>
      <c r="BJ13852" s="7"/>
      <c r="BK13852" s="7"/>
      <c r="BL13852" s="7"/>
      <c r="BM13852" s="7"/>
      <c r="BP13852" s="7"/>
      <c r="BQ13852" s="7"/>
      <c r="BR13852" s="7"/>
      <c r="BS13852" s="7"/>
      <c r="BT13852" s="7"/>
      <c r="BU13852" s="7"/>
      <c r="BV13852" s="7"/>
      <c r="BW13852" s="7"/>
    </row>
    <row r="13853" spans="43:75" x14ac:dyDescent="0.2">
      <c r="AQ13853" s="7"/>
      <c r="AR13853" s="7"/>
      <c r="AS13853" s="7"/>
      <c r="AT13853" s="7"/>
      <c r="AU13853" s="7"/>
      <c r="AV13853" s="234"/>
      <c r="AX13853" s="7"/>
      <c r="AY13853" s="7"/>
      <c r="AZ13853" s="7"/>
      <c r="BA13853" s="7"/>
      <c r="BB13853" s="7"/>
      <c r="BC13853" s="7"/>
      <c r="BD13853" s="7"/>
      <c r="BG13853" s="7"/>
      <c r="BH13853" s="7"/>
      <c r="BI13853" s="7"/>
      <c r="BJ13853" s="7"/>
      <c r="BK13853" s="7"/>
      <c r="BL13853" s="7"/>
      <c r="BM13853" s="7"/>
      <c r="BP13853" s="7"/>
      <c r="BQ13853" s="7"/>
      <c r="BR13853" s="7"/>
      <c r="BS13853" s="7"/>
      <c r="BT13853" s="7"/>
      <c r="BU13853" s="7"/>
      <c r="BV13853" s="7"/>
      <c r="BW13853" s="7"/>
    </row>
    <row r="13854" spans="43:75" x14ac:dyDescent="0.2">
      <c r="AQ13854" s="7"/>
      <c r="AR13854" s="7"/>
      <c r="AS13854" s="7"/>
      <c r="AT13854" s="7"/>
      <c r="AU13854" s="7"/>
      <c r="AV13854" s="234"/>
      <c r="AX13854" s="7"/>
      <c r="AY13854" s="7"/>
      <c r="AZ13854" s="7"/>
      <c r="BA13854" s="7"/>
      <c r="BB13854" s="7"/>
      <c r="BC13854" s="7"/>
      <c r="BD13854" s="7"/>
      <c r="BG13854" s="7"/>
      <c r="BH13854" s="7"/>
      <c r="BI13854" s="7"/>
      <c r="BJ13854" s="7"/>
      <c r="BK13854" s="7"/>
      <c r="BL13854" s="7"/>
      <c r="BM13854" s="7"/>
      <c r="BP13854" s="7"/>
      <c r="BQ13854" s="7"/>
      <c r="BR13854" s="7"/>
      <c r="BS13854" s="7"/>
      <c r="BT13854" s="7"/>
      <c r="BU13854" s="7"/>
      <c r="BV13854" s="7"/>
      <c r="BW13854" s="7"/>
    </row>
    <row r="13855" spans="43:75" x14ac:dyDescent="0.2">
      <c r="AQ13855" s="7"/>
      <c r="AR13855" s="7"/>
      <c r="AS13855" s="7"/>
      <c r="AT13855" s="7"/>
      <c r="AU13855" s="7"/>
      <c r="AV13855" s="234"/>
      <c r="AX13855" s="7"/>
      <c r="AY13855" s="7"/>
      <c r="AZ13855" s="7"/>
      <c r="BA13855" s="7"/>
      <c r="BB13855" s="7"/>
      <c r="BC13855" s="7"/>
      <c r="BD13855" s="7"/>
      <c r="BG13855" s="7"/>
      <c r="BH13855" s="7"/>
      <c r="BI13855" s="7"/>
      <c r="BJ13855" s="7"/>
      <c r="BK13855" s="7"/>
      <c r="BL13855" s="7"/>
      <c r="BM13855" s="7"/>
      <c r="BP13855" s="7"/>
      <c r="BQ13855" s="7"/>
      <c r="BR13855" s="7"/>
      <c r="BS13855" s="7"/>
      <c r="BT13855" s="7"/>
      <c r="BU13855" s="7"/>
      <c r="BV13855" s="7"/>
      <c r="BW13855" s="7"/>
    </row>
    <row r="13856" spans="43:75" x14ac:dyDescent="0.2">
      <c r="AQ13856" s="7"/>
      <c r="AR13856" s="7"/>
      <c r="AS13856" s="7"/>
      <c r="AT13856" s="7"/>
      <c r="AU13856" s="7"/>
      <c r="AV13856" s="234"/>
      <c r="AX13856" s="7"/>
      <c r="AY13856" s="7"/>
      <c r="AZ13856" s="7"/>
      <c r="BA13856" s="7"/>
      <c r="BB13856" s="7"/>
      <c r="BC13856" s="7"/>
      <c r="BD13856" s="7"/>
      <c r="BG13856" s="7"/>
      <c r="BH13856" s="7"/>
      <c r="BI13856" s="7"/>
      <c r="BJ13856" s="7"/>
      <c r="BK13856" s="7"/>
      <c r="BL13856" s="7"/>
      <c r="BM13856" s="7"/>
      <c r="BP13856" s="7"/>
      <c r="BQ13856" s="7"/>
      <c r="BR13856" s="7"/>
      <c r="BS13856" s="7"/>
      <c r="BT13856" s="7"/>
      <c r="BU13856" s="7"/>
      <c r="BV13856" s="7"/>
      <c r="BW13856" s="7"/>
    </row>
    <row r="13857" spans="43:75" x14ac:dyDescent="0.2">
      <c r="AQ13857" s="7"/>
      <c r="AR13857" s="7"/>
      <c r="AS13857" s="7"/>
      <c r="AT13857" s="7"/>
      <c r="AU13857" s="7"/>
      <c r="AV13857" s="234"/>
      <c r="AX13857" s="7"/>
      <c r="AY13857" s="7"/>
      <c r="AZ13857" s="7"/>
      <c r="BA13857" s="7"/>
      <c r="BB13857" s="7"/>
      <c r="BC13857" s="7"/>
      <c r="BD13857" s="7"/>
      <c r="BG13857" s="7"/>
      <c r="BH13857" s="7"/>
      <c r="BI13857" s="7"/>
      <c r="BJ13857" s="7"/>
      <c r="BK13857" s="7"/>
      <c r="BL13857" s="7"/>
      <c r="BM13857" s="7"/>
      <c r="BP13857" s="7"/>
      <c r="BQ13857" s="7"/>
      <c r="BR13857" s="7"/>
      <c r="BS13857" s="7"/>
      <c r="BT13857" s="7"/>
      <c r="BU13857" s="7"/>
      <c r="BV13857" s="7"/>
      <c r="BW13857" s="7"/>
    </row>
    <row r="13858" spans="43:75" x14ac:dyDescent="0.2">
      <c r="AQ13858" s="7"/>
      <c r="AR13858" s="7"/>
      <c r="AS13858" s="7"/>
      <c r="AT13858" s="7"/>
      <c r="AU13858" s="7"/>
      <c r="AV13858" s="234"/>
      <c r="AX13858" s="7"/>
      <c r="AY13858" s="7"/>
      <c r="AZ13858" s="7"/>
      <c r="BA13858" s="7"/>
      <c r="BB13858" s="7"/>
      <c r="BC13858" s="7"/>
      <c r="BD13858" s="7"/>
      <c r="BG13858" s="7"/>
      <c r="BH13858" s="7"/>
      <c r="BI13858" s="7"/>
      <c r="BJ13858" s="7"/>
      <c r="BK13858" s="7"/>
      <c r="BL13858" s="7"/>
      <c r="BM13858" s="7"/>
      <c r="BP13858" s="7"/>
      <c r="BQ13858" s="7"/>
      <c r="BR13858" s="7"/>
      <c r="BS13858" s="7"/>
      <c r="BT13858" s="7"/>
      <c r="BU13858" s="7"/>
      <c r="BV13858" s="7"/>
      <c r="BW13858" s="7"/>
    </row>
    <row r="13859" spans="43:75" x14ac:dyDescent="0.2">
      <c r="AQ13859" s="7"/>
      <c r="AR13859" s="7"/>
      <c r="AS13859" s="7"/>
      <c r="AT13859" s="7"/>
      <c r="AU13859" s="7"/>
      <c r="AV13859" s="234"/>
      <c r="AX13859" s="7"/>
      <c r="AY13859" s="7"/>
      <c r="AZ13859" s="7"/>
      <c r="BA13859" s="7"/>
      <c r="BB13859" s="7"/>
      <c r="BC13859" s="7"/>
      <c r="BD13859" s="7"/>
      <c r="BG13859" s="7"/>
      <c r="BH13859" s="7"/>
      <c r="BI13859" s="7"/>
      <c r="BJ13859" s="7"/>
      <c r="BK13859" s="7"/>
      <c r="BL13859" s="7"/>
      <c r="BM13859" s="7"/>
      <c r="BP13859" s="7"/>
      <c r="BQ13859" s="7"/>
      <c r="BR13859" s="7"/>
      <c r="BS13859" s="7"/>
      <c r="BT13859" s="7"/>
      <c r="BU13859" s="7"/>
      <c r="BV13859" s="7"/>
      <c r="BW13859" s="7"/>
    </row>
    <row r="13860" spans="43:75" x14ac:dyDescent="0.2">
      <c r="AQ13860" s="7"/>
      <c r="AR13860" s="7"/>
      <c r="AS13860" s="7"/>
      <c r="AT13860" s="7"/>
      <c r="AU13860" s="7"/>
      <c r="AV13860" s="234"/>
      <c r="AX13860" s="7"/>
      <c r="AY13860" s="7"/>
      <c r="AZ13860" s="7"/>
      <c r="BA13860" s="7"/>
      <c r="BB13860" s="7"/>
      <c r="BC13860" s="7"/>
      <c r="BD13860" s="7"/>
      <c r="BG13860" s="7"/>
      <c r="BH13860" s="7"/>
      <c r="BI13860" s="7"/>
      <c r="BJ13860" s="7"/>
      <c r="BK13860" s="7"/>
      <c r="BL13860" s="7"/>
      <c r="BM13860" s="7"/>
      <c r="BP13860" s="7"/>
      <c r="BQ13860" s="7"/>
      <c r="BR13860" s="7"/>
      <c r="BS13860" s="7"/>
      <c r="BT13860" s="7"/>
      <c r="BU13860" s="7"/>
      <c r="BV13860" s="7"/>
      <c r="BW13860" s="7"/>
    </row>
    <row r="13861" spans="43:75" x14ac:dyDescent="0.2">
      <c r="AQ13861" s="7"/>
      <c r="AR13861" s="7"/>
      <c r="AS13861" s="7"/>
      <c r="AT13861" s="7"/>
      <c r="AU13861" s="7"/>
      <c r="AV13861" s="234"/>
      <c r="AX13861" s="7"/>
      <c r="AY13861" s="7"/>
      <c r="AZ13861" s="7"/>
      <c r="BA13861" s="7"/>
      <c r="BB13861" s="7"/>
      <c r="BC13861" s="7"/>
      <c r="BD13861" s="7"/>
      <c r="BG13861" s="7"/>
      <c r="BH13861" s="7"/>
      <c r="BI13861" s="7"/>
      <c r="BJ13861" s="7"/>
      <c r="BK13861" s="7"/>
      <c r="BL13861" s="7"/>
      <c r="BM13861" s="7"/>
      <c r="BP13861" s="7"/>
      <c r="BQ13861" s="7"/>
      <c r="BR13861" s="7"/>
      <c r="BS13861" s="7"/>
      <c r="BT13861" s="7"/>
      <c r="BU13861" s="7"/>
      <c r="BV13861" s="7"/>
      <c r="BW13861" s="7"/>
    </row>
    <row r="13862" spans="43:75" x14ac:dyDescent="0.2">
      <c r="AQ13862" s="7"/>
      <c r="AR13862" s="7"/>
      <c r="AS13862" s="7"/>
      <c r="AT13862" s="7"/>
      <c r="AU13862" s="7"/>
      <c r="AV13862" s="234"/>
      <c r="AX13862" s="7"/>
      <c r="AY13862" s="7"/>
      <c r="AZ13862" s="7"/>
      <c r="BA13862" s="7"/>
      <c r="BB13862" s="7"/>
      <c r="BC13862" s="7"/>
      <c r="BD13862" s="7"/>
      <c r="BG13862" s="7"/>
      <c r="BH13862" s="7"/>
      <c r="BI13862" s="7"/>
      <c r="BJ13862" s="7"/>
      <c r="BK13862" s="7"/>
      <c r="BL13862" s="7"/>
      <c r="BM13862" s="7"/>
      <c r="BP13862" s="7"/>
      <c r="BQ13862" s="7"/>
      <c r="BR13862" s="7"/>
      <c r="BS13862" s="7"/>
      <c r="BT13862" s="7"/>
      <c r="BU13862" s="7"/>
      <c r="BV13862" s="7"/>
      <c r="BW13862" s="7"/>
    </row>
    <row r="13863" spans="43:75" x14ac:dyDescent="0.2">
      <c r="AQ13863" s="7"/>
      <c r="AR13863" s="7"/>
      <c r="AS13863" s="7"/>
      <c r="AT13863" s="7"/>
      <c r="AU13863" s="7"/>
      <c r="AV13863" s="234"/>
      <c r="AX13863" s="7"/>
      <c r="AY13863" s="7"/>
      <c r="AZ13863" s="7"/>
      <c r="BA13863" s="7"/>
      <c r="BB13863" s="7"/>
      <c r="BC13863" s="7"/>
      <c r="BD13863" s="7"/>
      <c r="BG13863" s="7"/>
      <c r="BH13863" s="7"/>
      <c r="BI13863" s="7"/>
      <c r="BJ13863" s="7"/>
      <c r="BK13863" s="7"/>
      <c r="BL13863" s="7"/>
      <c r="BM13863" s="7"/>
      <c r="BP13863" s="7"/>
      <c r="BQ13863" s="7"/>
      <c r="BR13863" s="7"/>
      <c r="BS13863" s="7"/>
      <c r="BT13863" s="7"/>
      <c r="BU13863" s="7"/>
      <c r="BV13863" s="7"/>
      <c r="BW13863" s="7"/>
    </row>
    <row r="13864" spans="43:75" x14ac:dyDescent="0.2">
      <c r="AQ13864" s="7"/>
      <c r="AR13864" s="7"/>
      <c r="AS13864" s="7"/>
      <c r="AT13864" s="7"/>
      <c r="AU13864" s="7"/>
      <c r="AV13864" s="234"/>
      <c r="AX13864" s="7"/>
      <c r="AY13864" s="7"/>
      <c r="AZ13864" s="7"/>
      <c r="BA13864" s="7"/>
      <c r="BB13864" s="7"/>
      <c r="BC13864" s="7"/>
      <c r="BD13864" s="7"/>
      <c r="BG13864" s="7"/>
      <c r="BH13864" s="7"/>
      <c r="BI13864" s="7"/>
      <c r="BJ13864" s="7"/>
      <c r="BK13864" s="7"/>
      <c r="BL13864" s="7"/>
      <c r="BM13864" s="7"/>
      <c r="BP13864" s="7"/>
      <c r="BQ13864" s="7"/>
      <c r="BR13864" s="7"/>
      <c r="BS13864" s="7"/>
      <c r="BT13864" s="7"/>
      <c r="BU13864" s="7"/>
      <c r="BV13864" s="7"/>
      <c r="BW13864" s="7"/>
    </row>
    <row r="13865" spans="43:75" x14ac:dyDescent="0.2">
      <c r="AQ13865" s="7"/>
      <c r="AR13865" s="7"/>
      <c r="AS13865" s="7"/>
      <c r="AT13865" s="7"/>
      <c r="AU13865" s="7"/>
      <c r="AV13865" s="234"/>
      <c r="AX13865" s="7"/>
      <c r="AY13865" s="7"/>
      <c r="AZ13865" s="7"/>
      <c r="BA13865" s="7"/>
      <c r="BB13865" s="7"/>
      <c r="BC13865" s="7"/>
      <c r="BD13865" s="7"/>
      <c r="BG13865" s="7"/>
      <c r="BH13865" s="7"/>
      <c r="BI13865" s="7"/>
      <c r="BJ13865" s="7"/>
      <c r="BK13865" s="7"/>
      <c r="BL13865" s="7"/>
      <c r="BM13865" s="7"/>
      <c r="BP13865" s="7"/>
      <c r="BQ13865" s="7"/>
      <c r="BR13865" s="7"/>
      <c r="BS13865" s="7"/>
      <c r="BT13865" s="7"/>
      <c r="BU13865" s="7"/>
      <c r="BV13865" s="7"/>
      <c r="BW13865" s="7"/>
    </row>
    <row r="13866" spans="43:75" x14ac:dyDescent="0.2">
      <c r="AQ13866" s="7"/>
      <c r="AR13866" s="7"/>
      <c r="AS13866" s="7"/>
      <c r="AT13866" s="7"/>
      <c r="AU13866" s="7"/>
      <c r="AV13866" s="234"/>
      <c r="AX13866" s="7"/>
      <c r="AY13866" s="7"/>
      <c r="AZ13866" s="7"/>
      <c r="BA13866" s="7"/>
      <c r="BB13866" s="7"/>
      <c r="BC13866" s="7"/>
      <c r="BD13866" s="7"/>
      <c r="BG13866" s="7"/>
      <c r="BH13866" s="7"/>
      <c r="BI13866" s="7"/>
      <c r="BJ13866" s="7"/>
      <c r="BK13866" s="7"/>
      <c r="BL13866" s="7"/>
      <c r="BM13866" s="7"/>
      <c r="BP13866" s="7"/>
      <c r="BQ13866" s="7"/>
      <c r="BR13866" s="7"/>
      <c r="BS13866" s="7"/>
      <c r="BT13866" s="7"/>
      <c r="BU13866" s="7"/>
      <c r="BV13866" s="7"/>
      <c r="BW13866" s="7"/>
    </row>
    <row r="13867" spans="43:75" x14ac:dyDescent="0.2">
      <c r="AQ13867" s="7"/>
      <c r="AR13867" s="7"/>
      <c r="AS13867" s="7"/>
      <c r="AT13867" s="7"/>
      <c r="AU13867" s="7"/>
      <c r="AV13867" s="234"/>
      <c r="AX13867" s="7"/>
      <c r="AY13867" s="7"/>
      <c r="AZ13867" s="7"/>
      <c r="BA13867" s="7"/>
      <c r="BB13867" s="7"/>
      <c r="BC13867" s="7"/>
      <c r="BD13867" s="7"/>
      <c r="BG13867" s="7"/>
      <c r="BH13867" s="7"/>
      <c r="BI13867" s="7"/>
      <c r="BJ13867" s="7"/>
      <c r="BK13867" s="7"/>
      <c r="BL13867" s="7"/>
      <c r="BM13867" s="7"/>
      <c r="BP13867" s="7"/>
      <c r="BQ13867" s="7"/>
      <c r="BR13867" s="7"/>
      <c r="BS13867" s="7"/>
      <c r="BT13867" s="7"/>
      <c r="BU13867" s="7"/>
      <c r="BV13867" s="7"/>
      <c r="BW13867" s="7"/>
    </row>
    <row r="13868" spans="43:75" x14ac:dyDescent="0.2">
      <c r="AQ13868" s="7"/>
      <c r="AR13868" s="7"/>
      <c r="AS13868" s="7"/>
      <c r="AT13868" s="7"/>
      <c r="AU13868" s="7"/>
      <c r="AV13868" s="234"/>
      <c r="AX13868" s="7"/>
      <c r="AY13868" s="7"/>
      <c r="AZ13868" s="7"/>
      <c r="BA13868" s="7"/>
      <c r="BB13868" s="7"/>
      <c r="BC13868" s="7"/>
      <c r="BD13868" s="7"/>
      <c r="BG13868" s="7"/>
      <c r="BH13868" s="7"/>
      <c r="BI13868" s="7"/>
      <c r="BJ13868" s="7"/>
      <c r="BK13868" s="7"/>
      <c r="BL13868" s="7"/>
      <c r="BM13868" s="7"/>
      <c r="BP13868" s="7"/>
      <c r="BQ13868" s="7"/>
      <c r="BR13868" s="7"/>
      <c r="BS13868" s="7"/>
      <c r="BT13868" s="7"/>
      <c r="BU13868" s="7"/>
      <c r="BV13868" s="7"/>
      <c r="BW13868" s="7"/>
    </row>
    <row r="13869" spans="43:75" x14ac:dyDescent="0.2">
      <c r="AQ13869" s="7"/>
      <c r="AR13869" s="7"/>
      <c r="AS13869" s="7"/>
      <c r="AT13869" s="7"/>
      <c r="AU13869" s="7"/>
      <c r="AV13869" s="234"/>
      <c r="AX13869" s="7"/>
      <c r="AY13869" s="7"/>
      <c r="AZ13869" s="7"/>
      <c r="BA13869" s="7"/>
      <c r="BB13869" s="7"/>
      <c r="BC13869" s="7"/>
      <c r="BD13869" s="7"/>
      <c r="BG13869" s="7"/>
      <c r="BH13869" s="7"/>
      <c r="BI13869" s="7"/>
      <c r="BJ13869" s="7"/>
      <c r="BK13869" s="7"/>
      <c r="BL13869" s="7"/>
      <c r="BM13869" s="7"/>
      <c r="BP13869" s="7"/>
      <c r="BQ13869" s="7"/>
      <c r="BR13869" s="7"/>
      <c r="BS13869" s="7"/>
      <c r="BT13869" s="7"/>
      <c r="BU13869" s="7"/>
      <c r="BV13869" s="7"/>
      <c r="BW13869" s="7"/>
    </row>
    <row r="13870" spans="43:75" x14ac:dyDescent="0.2">
      <c r="AQ13870" s="7"/>
      <c r="AR13870" s="7"/>
      <c r="AS13870" s="7"/>
      <c r="AT13870" s="7"/>
      <c r="AU13870" s="7"/>
      <c r="AV13870" s="234"/>
      <c r="AX13870" s="7"/>
      <c r="AY13870" s="7"/>
      <c r="AZ13870" s="7"/>
      <c r="BA13870" s="7"/>
      <c r="BB13870" s="7"/>
      <c r="BC13870" s="7"/>
      <c r="BD13870" s="7"/>
      <c r="BG13870" s="7"/>
      <c r="BH13870" s="7"/>
      <c r="BI13870" s="7"/>
      <c r="BJ13870" s="7"/>
      <c r="BK13870" s="7"/>
      <c r="BL13870" s="7"/>
      <c r="BM13870" s="7"/>
      <c r="BP13870" s="7"/>
      <c r="BQ13870" s="7"/>
      <c r="BR13870" s="7"/>
      <c r="BS13870" s="7"/>
      <c r="BT13870" s="7"/>
      <c r="BU13870" s="7"/>
      <c r="BV13870" s="7"/>
      <c r="BW13870" s="7"/>
    </row>
    <row r="13871" spans="43:75" x14ac:dyDescent="0.2">
      <c r="AQ13871" s="7"/>
      <c r="AR13871" s="7"/>
      <c r="AS13871" s="7"/>
      <c r="AT13871" s="7"/>
      <c r="AU13871" s="7"/>
      <c r="AV13871" s="234"/>
      <c r="AX13871" s="7"/>
      <c r="AY13871" s="7"/>
      <c r="AZ13871" s="7"/>
      <c r="BA13871" s="7"/>
      <c r="BB13871" s="7"/>
      <c r="BC13871" s="7"/>
      <c r="BD13871" s="7"/>
      <c r="BG13871" s="7"/>
      <c r="BH13871" s="7"/>
      <c r="BI13871" s="7"/>
      <c r="BJ13871" s="7"/>
      <c r="BK13871" s="7"/>
      <c r="BL13871" s="7"/>
      <c r="BM13871" s="7"/>
      <c r="BP13871" s="7"/>
      <c r="BQ13871" s="7"/>
      <c r="BR13871" s="7"/>
      <c r="BS13871" s="7"/>
      <c r="BT13871" s="7"/>
      <c r="BU13871" s="7"/>
      <c r="BV13871" s="7"/>
      <c r="BW13871" s="7"/>
    </row>
    <row r="13872" spans="43:75" x14ac:dyDescent="0.2">
      <c r="AQ13872" s="7"/>
      <c r="AR13872" s="7"/>
      <c r="AS13872" s="7"/>
      <c r="AT13872" s="7"/>
      <c r="AU13872" s="7"/>
      <c r="AV13872" s="234"/>
      <c r="AX13872" s="7"/>
      <c r="AY13872" s="7"/>
      <c r="AZ13872" s="7"/>
      <c r="BA13872" s="7"/>
      <c r="BB13872" s="7"/>
      <c r="BC13872" s="7"/>
      <c r="BD13872" s="7"/>
      <c r="BG13872" s="7"/>
      <c r="BH13872" s="7"/>
      <c r="BI13872" s="7"/>
      <c r="BJ13872" s="7"/>
      <c r="BK13872" s="7"/>
      <c r="BL13872" s="7"/>
      <c r="BM13872" s="7"/>
      <c r="BP13872" s="7"/>
      <c r="BQ13872" s="7"/>
      <c r="BR13872" s="7"/>
      <c r="BS13872" s="7"/>
      <c r="BT13872" s="7"/>
      <c r="BU13872" s="7"/>
      <c r="BV13872" s="7"/>
      <c r="BW13872" s="7"/>
    </row>
    <row r="13873" spans="43:75" x14ac:dyDescent="0.2">
      <c r="AQ13873" s="7"/>
      <c r="AR13873" s="7"/>
      <c r="AS13873" s="7"/>
      <c r="AT13873" s="7"/>
      <c r="AU13873" s="7"/>
      <c r="AV13873" s="234"/>
      <c r="AX13873" s="7"/>
      <c r="AY13873" s="7"/>
      <c r="AZ13873" s="7"/>
      <c r="BA13873" s="7"/>
      <c r="BB13873" s="7"/>
      <c r="BC13873" s="7"/>
      <c r="BD13873" s="7"/>
      <c r="BG13873" s="7"/>
      <c r="BH13873" s="7"/>
      <c r="BI13873" s="7"/>
      <c r="BJ13873" s="7"/>
      <c r="BK13873" s="7"/>
      <c r="BL13873" s="7"/>
      <c r="BM13873" s="7"/>
      <c r="BP13873" s="7"/>
      <c r="BQ13873" s="7"/>
      <c r="BR13873" s="7"/>
      <c r="BS13873" s="7"/>
      <c r="BT13873" s="7"/>
      <c r="BU13873" s="7"/>
      <c r="BV13873" s="7"/>
      <c r="BW13873" s="7"/>
    </row>
    <row r="13874" spans="43:75" x14ac:dyDescent="0.2">
      <c r="AQ13874" s="7"/>
      <c r="AR13874" s="7"/>
      <c r="AS13874" s="7"/>
      <c r="AT13874" s="7"/>
      <c r="AU13874" s="7"/>
      <c r="AV13874" s="234"/>
      <c r="AX13874" s="7"/>
      <c r="AY13874" s="7"/>
      <c r="AZ13874" s="7"/>
      <c r="BA13874" s="7"/>
      <c r="BB13874" s="7"/>
      <c r="BC13874" s="7"/>
      <c r="BD13874" s="7"/>
      <c r="BG13874" s="7"/>
      <c r="BH13874" s="7"/>
      <c r="BI13874" s="7"/>
      <c r="BJ13874" s="7"/>
      <c r="BK13874" s="7"/>
      <c r="BL13874" s="7"/>
      <c r="BM13874" s="7"/>
      <c r="BP13874" s="7"/>
      <c r="BQ13874" s="7"/>
      <c r="BR13874" s="7"/>
      <c r="BS13874" s="7"/>
      <c r="BT13874" s="7"/>
      <c r="BU13874" s="7"/>
      <c r="BV13874" s="7"/>
      <c r="BW13874" s="7"/>
    </row>
    <row r="13875" spans="43:75" x14ac:dyDescent="0.2">
      <c r="AQ13875" s="7"/>
      <c r="AR13875" s="7"/>
      <c r="AS13875" s="7"/>
      <c r="AT13875" s="7"/>
      <c r="AU13875" s="7"/>
      <c r="AV13875" s="234"/>
      <c r="AX13875" s="7"/>
      <c r="AY13875" s="7"/>
      <c r="AZ13875" s="7"/>
      <c r="BA13875" s="7"/>
      <c r="BB13875" s="7"/>
      <c r="BC13875" s="7"/>
      <c r="BD13875" s="7"/>
      <c r="BG13875" s="7"/>
      <c r="BH13875" s="7"/>
      <c r="BI13875" s="7"/>
      <c r="BJ13875" s="7"/>
      <c r="BK13875" s="7"/>
      <c r="BL13875" s="7"/>
      <c r="BM13875" s="7"/>
      <c r="BP13875" s="7"/>
      <c r="BQ13875" s="7"/>
      <c r="BR13875" s="7"/>
      <c r="BS13875" s="7"/>
      <c r="BT13875" s="7"/>
      <c r="BU13875" s="7"/>
      <c r="BV13875" s="7"/>
      <c r="BW13875" s="7"/>
    </row>
    <row r="13876" spans="43:75" x14ac:dyDescent="0.2">
      <c r="AQ13876" s="7"/>
      <c r="AR13876" s="7"/>
      <c r="AS13876" s="7"/>
      <c r="AT13876" s="7"/>
      <c r="AU13876" s="7"/>
      <c r="AV13876" s="234"/>
      <c r="AX13876" s="7"/>
      <c r="AY13876" s="7"/>
      <c r="AZ13876" s="7"/>
      <c r="BA13876" s="7"/>
      <c r="BB13876" s="7"/>
      <c r="BC13876" s="7"/>
      <c r="BD13876" s="7"/>
      <c r="BG13876" s="7"/>
      <c r="BH13876" s="7"/>
      <c r="BI13876" s="7"/>
      <c r="BJ13876" s="7"/>
      <c r="BK13876" s="7"/>
      <c r="BL13876" s="7"/>
      <c r="BM13876" s="7"/>
      <c r="BP13876" s="7"/>
      <c r="BQ13876" s="7"/>
      <c r="BR13876" s="7"/>
      <c r="BS13876" s="7"/>
      <c r="BT13876" s="7"/>
      <c r="BU13876" s="7"/>
      <c r="BV13876" s="7"/>
      <c r="BW13876" s="7"/>
    </row>
    <row r="13877" spans="43:75" x14ac:dyDescent="0.2">
      <c r="AQ13877" s="7"/>
      <c r="AR13877" s="7"/>
      <c r="AS13877" s="7"/>
      <c r="AT13877" s="7"/>
      <c r="AU13877" s="7"/>
      <c r="AV13877" s="234"/>
      <c r="AX13877" s="7"/>
      <c r="AY13877" s="7"/>
      <c r="AZ13877" s="7"/>
      <c r="BA13877" s="7"/>
      <c r="BB13877" s="7"/>
      <c r="BC13877" s="7"/>
      <c r="BD13877" s="7"/>
      <c r="BG13877" s="7"/>
      <c r="BH13877" s="7"/>
      <c r="BI13877" s="7"/>
      <c r="BJ13877" s="7"/>
      <c r="BK13877" s="7"/>
      <c r="BL13877" s="7"/>
      <c r="BM13877" s="7"/>
      <c r="BP13877" s="7"/>
      <c r="BQ13877" s="7"/>
      <c r="BR13877" s="7"/>
      <c r="BS13877" s="7"/>
      <c r="BT13877" s="7"/>
      <c r="BU13877" s="7"/>
      <c r="BV13877" s="7"/>
      <c r="BW13877" s="7"/>
    </row>
    <row r="13878" spans="43:75" x14ac:dyDescent="0.2">
      <c r="AQ13878" s="7"/>
      <c r="AR13878" s="7"/>
      <c r="AS13878" s="7"/>
      <c r="AT13878" s="7"/>
      <c r="AU13878" s="7"/>
      <c r="AV13878" s="234"/>
      <c r="AX13878" s="7"/>
      <c r="AY13878" s="7"/>
      <c r="AZ13878" s="7"/>
      <c r="BA13878" s="7"/>
      <c r="BB13878" s="7"/>
      <c r="BC13878" s="7"/>
      <c r="BD13878" s="7"/>
      <c r="BG13878" s="7"/>
      <c r="BH13878" s="7"/>
      <c r="BI13878" s="7"/>
      <c r="BJ13878" s="7"/>
      <c r="BK13878" s="7"/>
      <c r="BL13878" s="7"/>
      <c r="BM13878" s="7"/>
      <c r="BP13878" s="7"/>
      <c r="BQ13878" s="7"/>
      <c r="BR13878" s="7"/>
      <c r="BS13878" s="7"/>
      <c r="BT13878" s="7"/>
      <c r="BU13878" s="7"/>
      <c r="BV13878" s="7"/>
      <c r="BW13878" s="7"/>
    </row>
    <row r="13879" spans="43:75" x14ac:dyDescent="0.2">
      <c r="AQ13879" s="7"/>
      <c r="AR13879" s="7"/>
      <c r="AS13879" s="7"/>
      <c r="AT13879" s="7"/>
      <c r="AU13879" s="7"/>
      <c r="AV13879" s="234"/>
      <c r="AX13879" s="7"/>
      <c r="AY13879" s="7"/>
      <c r="AZ13879" s="7"/>
      <c r="BA13879" s="7"/>
      <c r="BB13879" s="7"/>
      <c r="BC13879" s="7"/>
      <c r="BD13879" s="7"/>
      <c r="BG13879" s="7"/>
      <c r="BH13879" s="7"/>
      <c r="BI13879" s="7"/>
      <c r="BJ13879" s="7"/>
      <c r="BK13879" s="7"/>
      <c r="BL13879" s="7"/>
      <c r="BM13879" s="7"/>
      <c r="BP13879" s="7"/>
      <c r="BQ13879" s="7"/>
      <c r="BR13879" s="7"/>
      <c r="BS13879" s="7"/>
      <c r="BT13879" s="7"/>
      <c r="BU13879" s="7"/>
      <c r="BV13879" s="7"/>
      <c r="BW13879" s="7"/>
    </row>
    <row r="13880" spans="43:75" x14ac:dyDescent="0.2">
      <c r="AQ13880" s="7"/>
      <c r="AR13880" s="7"/>
      <c r="AS13880" s="7"/>
      <c r="AT13880" s="7"/>
      <c r="AU13880" s="7"/>
      <c r="AV13880" s="234"/>
      <c r="AX13880" s="7"/>
      <c r="AY13880" s="7"/>
      <c r="AZ13880" s="7"/>
      <c r="BA13880" s="7"/>
      <c r="BB13880" s="7"/>
      <c r="BC13880" s="7"/>
      <c r="BD13880" s="7"/>
      <c r="BG13880" s="7"/>
      <c r="BH13880" s="7"/>
      <c r="BI13880" s="7"/>
      <c r="BJ13880" s="7"/>
      <c r="BK13880" s="7"/>
      <c r="BL13880" s="7"/>
      <c r="BM13880" s="7"/>
      <c r="BP13880" s="7"/>
      <c r="BQ13880" s="7"/>
      <c r="BR13880" s="7"/>
      <c r="BS13880" s="7"/>
      <c r="BT13880" s="7"/>
      <c r="BU13880" s="7"/>
      <c r="BV13880" s="7"/>
      <c r="BW13880" s="7"/>
    </row>
    <row r="13881" spans="43:75" x14ac:dyDescent="0.2">
      <c r="AQ13881" s="7"/>
      <c r="AR13881" s="7"/>
      <c r="AS13881" s="7"/>
      <c r="AT13881" s="7"/>
      <c r="AU13881" s="7"/>
      <c r="AV13881" s="234"/>
      <c r="AX13881" s="7"/>
      <c r="AY13881" s="7"/>
      <c r="AZ13881" s="7"/>
      <c r="BA13881" s="7"/>
      <c r="BB13881" s="7"/>
      <c r="BC13881" s="7"/>
      <c r="BD13881" s="7"/>
      <c r="BG13881" s="7"/>
      <c r="BH13881" s="7"/>
      <c r="BI13881" s="7"/>
      <c r="BJ13881" s="7"/>
      <c r="BK13881" s="7"/>
      <c r="BL13881" s="7"/>
      <c r="BM13881" s="7"/>
      <c r="BP13881" s="7"/>
      <c r="BQ13881" s="7"/>
      <c r="BR13881" s="7"/>
      <c r="BS13881" s="7"/>
      <c r="BT13881" s="7"/>
      <c r="BU13881" s="7"/>
      <c r="BV13881" s="7"/>
      <c r="BW13881" s="7"/>
    </row>
    <row r="13882" spans="43:75" x14ac:dyDescent="0.2">
      <c r="AQ13882" s="7"/>
      <c r="AR13882" s="7"/>
      <c r="AS13882" s="7"/>
      <c r="AT13882" s="7"/>
      <c r="AU13882" s="7"/>
      <c r="AV13882" s="234"/>
      <c r="AX13882" s="7"/>
      <c r="AY13882" s="7"/>
      <c r="AZ13882" s="7"/>
      <c r="BA13882" s="7"/>
      <c r="BB13882" s="7"/>
      <c r="BC13882" s="7"/>
      <c r="BD13882" s="7"/>
      <c r="BG13882" s="7"/>
      <c r="BH13882" s="7"/>
      <c r="BI13882" s="7"/>
      <c r="BJ13882" s="7"/>
      <c r="BK13882" s="7"/>
      <c r="BL13882" s="7"/>
      <c r="BM13882" s="7"/>
      <c r="BP13882" s="7"/>
      <c r="BQ13882" s="7"/>
      <c r="BR13882" s="7"/>
      <c r="BS13882" s="7"/>
      <c r="BT13882" s="7"/>
      <c r="BU13882" s="7"/>
      <c r="BV13882" s="7"/>
      <c r="BW13882" s="7"/>
    </row>
    <row r="13883" spans="43:75" x14ac:dyDescent="0.2">
      <c r="AQ13883" s="7"/>
      <c r="AR13883" s="7"/>
      <c r="AS13883" s="7"/>
      <c r="AT13883" s="7"/>
      <c r="AU13883" s="7"/>
      <c r="AV13883" s="234"/>
      <c r="AX13883" s="7"/>
      <c r="AY13883" s="7"/>
      <c r="AZ13883" s="7"/>
      <c r="BA13883" s="7"/>
      <c r="BB13883" s="7"/>
      <c r="BC13883" s="7"/>
      <c r="BD13883" s="7"/>
      <c r="BG13883" s="7"/>
      <c r="BH13883" s="7"/>
      <c r="BI13883" s="7"/>
      <c r="BJ13883" s="7"/>
      <c r="BK13883" s="7"/>
      <c r="BL13883" s="7"/>
      <c r="BM13883" s="7"/>
      <c r="BP13883" s="7"/>
      <c r="BQ13883" s="7"/>
      <c r="BR13883" s="7"/>
      <c r="BS13883" s="7"/>
      <c r="BT13883" s="7"/>
      <c r="BU13883" s="7"/>
      <c r="BV13883" s="7"/>
      <c r="BW13883" s="7"/>
    </row>
    <row r="13884" spans="43:75" x14ac:dyDescent="0.2">
      <c r="AQ13884" s="7"/>
      <c r="AR13884" s="7"/>
      <c r="AS13884" s="7"/>
      <c r="AT13884" s="7"/>
      <c r="AU13884" s="7"/>
      <c r="AV13884" s="234"/>
      <c r="AX13884" s="7"/>
      <c r="AY13884" s="7"/>
      <c r="AZ13884" s="7"/>
      <c r="BA13884" s="7"/>
      <c r="BB13884" s="7"/>
      <c r="BC13884" s="7"/>
      <c r="BD13884" s="7"/>
      <c r="BG13884" s="7"/>
      <c r="BH13884" s="7"/>
      <c r="BI13884" s="7"/>
      <c r="BJ13884" s="7"/>
      <c r="BK13884" s="7"/>
      <c r="BL13884" s="7"/>
      <c r="BM13884" s="7"/>
      <c r="BP13884" s="7"/>
      <c r="BQ13884" s="7"/>
      <c r="BR13884" s="7"/>
      <c r="BS13884" s="7"/>
      <c r="BT13884" s="7"/>
      <c r="BU13884" s="7"/>
      <c r="BV13884" s="7"/>
      <c r="BW13884" s="7"/>
    </row>
    <row r="13885" spans="43:75" x14ac:dyDescent="0.2">
      <c r="AQ13885" s="7"/>
      <c r="AR13885" s="7"/>
      <c r="AS13885" s="7"/>
      <c r="AT13885" s="7"/>
      <c r="AU13885" s="7"/>
      <c r="AV13885" s="234"/>
      <c r="AX13885" s="7"/>
      <c r="AY13885" s="7"/>
      <c r="AZ13885" s="7"/>
      <c r="BA13885" s="7"/>
      <c r="BB13885" s="7"/>
      <c r="BC13885" s="7"/>
      <c r="BD13885" s="7"/>
      <c r="BG13885" s="7"/>
      <c r="BH13885" s="7"/>
      <c r="BI13885" s="7"/>
      <c r="BJ13885" s="7"/>
      <c r="BK13885" s="7"/>
      <c r="BL13885" s="7"/>
      <c r="BM13885" s="7"/>
      <c r="BP13885" s="7"/>
      <c r="BQ13885" s="7"/>
      <c r="BR13885" s="7"/>
      <c r="BS13885" s="7"/>
      <c r="BT13885" s="7"/>
      <c r="BU13885" s="7"/>
      <c r="BV13885" s="7"/>
      <c r="BW13885" s="7"/>
    </row>
    <row r="13886" spans="43:75" x14ac:dyDescent="0.2">
      <c r="AQ13886" s="7"/>
      <c r="AR13886" s="7"/>
      <c r="AS13886" s="7"/>
      <c r="AT13886" s="7"/>
      <c r="AU13886" s="7"/>
      <c r="AV13886" s="234"/>
      <c r="AX13886" s="7"/>
      <c r="AY13886" s="7"/>
      <c r="AZ13886" s="7"/>
      <c r="BA13886" s="7"/>
      <c r="BB13886" s="7"/>
      <c r="BC13886" s="7"/>
      <c r="BD13886" s="7"/>
      <c r="BG13886" s="7"/>
      <c r="BH13886" s="7"/>
      <c r="BI13886" s="7"/>
      <c r="BJ13886" s="7"/>
      <c r="BK13886" s="7"/>
      <c r="BL13886" s="7"/>
      <c r="BM13886" s="7"/>
      <c r="BP13886" s="7"/>
      <c r="BQ13886" s="7"/>
      <c r="BR13886" s="7"/>
      <c r="BS13886" s="7"/>
      <c r="BT13886" s="7"/>
      <c r="BU13886" s="7"/>
      <c r="BV13886" s="7"/>
      <c r="BW13886" s="7"/>
    </row>
    <row r="13887" spans="43:75" x14ac:dyDescent="0.2">
      <c r="AQ13887" s="7"/>
      <c r="AR13887" s="7"/>
      <c r="AS13887" s="7"/>
      <c r="AT13887" s="7"/>
      <c r="AU13887" s="7"/>
      <c r="AV13887" s="234"/>
      <c r="AX13887" s="7"/>
      <c r="AY13887" s="7"/>
      <c r="AZ13887" s="7"/>
      <c r="BA13887" s="7"/>
      <c r="BB13887" s="7"/>
      <c r="BC13887" s="7"/>
      <c r="BD13887" s="7"/>
      <c r="BG13887" s="7"/>
      <c r="BH13887" s="7"/>
      <c r="BI13887" s="7"/>
      <c r="BJ13887" s="7"/>
      <c r="BK13887" s="7"/>
      <c r="BL13887" s="7"/>
      <c r="BM13887" s="7"/>
      <c r="BP13887" s="7"/>
      <c r="BQ13887" s="7"/>
      <c r="BR13887" s="7"/>
      <c r="BS13887" s="7"/>
      <c r="BT13887" s="7"/>
      <c r="BU13887" s="7"/>
      <c r="BV13887" s="7"/>
      <c r="BW13887" s="7"/>
    </row>
    <row r="13888" spans="43:75" x14ac:dyDescent="0.2">
      <c r="AQ13888" s="7"/>
      <c r="AR13888" s="7"/>
      <c r="AS13888" s="7"/>
      <c r="AT13888" s="7"/>
      <c r="AU13888" s="7"/>
      <c r="AV13888" s="234"/>
      <c r="AX13888" s="7"/>
      <c r="AY13888" s="7"/>
      <c r="AZ13888" s="7"/>
      <c r="BA13888" s="7"/>
      <c r="BB13888" s="7"/>
      <c r="BC13888" s="7"/>
      <c r="BD13888" s="7"/>
      <c r="BG13888" s="7"/>
      <c r="BH13888" s="7"/>
      <c r="BI13888" s="7"/>
      <c r="BJ13888" s="7"/>
      <c r="BK13888" s="7"/>
      <c r="BL13888" s="7"/>
      <c r="BM13888" s="7"/>
      <c r="BP13888" s="7"/>
      <c r="BQ13888" s="7"/>
      <c r="BR13888" s="7"/>
      <c r="BS13888" s="7"/>
      <c r="BT13888" s="7"/>
      <c r="BU13888" s="7"/>
      <c r="BV13888" s="7"/>
      <c r="BW13888" s="7"/>
    </row>
    <row r="13889" spans="43:75" x14ac:dyDescent="0.2">
      <c r="AQ13889" s="7"/>
      <c r="AR13889" s="7"/>
      <c r="AS13889" s="7"/>
      <c r="AT13889" s="7"/>
      <c r="AU13889" s="7"/>
      <c r="AV13889" s="234"/>
      <c r="AX13889" s="7"/>
      <c r="AY13889" s="7"/>
      <c r="AZ13889" s="7"/>
      <c r="BA13889" s="7"/>
      <c r="BB13889" s="7"/>
      <c r="BC13889" s="7"/>
      <c r="BD13889" s="7"/>
      <c r="BG13889" s="7"/>
      <c r="BH13889" s="7"/>
      <c r="BI13889" s="7"/>
      <c r="BJ13889" s="7"/>
      <c r="BK13889" s="7"/>
      <c r="BL13889" s="7"/>
      <c r="BM13889" s="7"/>
      <c r="BP13889" s="7"/>
      <c r="BQ13889" s="7"/>
      <c r="BR13889" s="7"/>
      <c r="BS13889" s="7"/>
      <c r="BT13889" s="7"/>
      <c r="BU13889" s="7"/>
      <c r="BV13889" s="7"/>
      <c r="BW13889" s="7"/>
    </row>
    <row r="13890" spans="43:75" x14ac:dyDescent="0.2">
      <c r="AQ13890" s="7"/>
      <c r="AR13890" s="7"/>
      <c r="AS13890" s="7"/>
      <c r="AT13890" s="7"/>
      <c r="AU13890" s="7"/>
      <c r="AV13890" s="234"/>
      <c r="AX13890" s="7"/>
      <c r="AY13890" s="7"/>
      <c r="AZ13890" s="7"/>
      <c r="BA13890" s="7"/>
      <c r="BB13890" s="7"/>
      <c r="BC13890" s="7"/>
      <c r="BD13890" s="7"/>
      <c r="BG13890" s="7"/>
      <c r="BH13890" s="7"/>
      <c r="BI13890" s="7"/>
      <c r="BJ13890" s="7"/>
      <c r="BK13890" s="7"/>
      <c r="BL13890" s="7"/>
      <c r="BM13890" s="7"/>
      <c r="BP13890" s="7"/>
      <c r="BQ13890" s="7"/>
      <c r="BR13890" s="7"/>
      <c r="BS13890" s="7"/>
      <c r="BT13890" s="7"/>
      <c r="BU13890" s="7"/>
      <c r="BV13890" s="7"/>
      <c r="BW13890" s="7"/>
    </row>
    <row r="13891" spans="43:75" x14ac:dyDescent="0.2">
      <c r="AQ13891" s="7"/>
      <c r="AR13891" s="7"/>
      <c r="AS13891" s="7"/>
      <c r="AT13891" s="7"/>
      <c r="AU13891" s="7"/>
      <c r="AV13891" s="234"/>
      <c r="AX13891" s="7"/>
      <c r="AY13891" s="7"/>
      <c r="AZ13891" s="7"/>
      <c r="BA13891" s="7"/>
      <c r="BB13891" s="7"/>
      <c r="BC13891" s="7"/>
      <c r="BD13891" s="7"/>
      <c r="BG13891" s="7"/>
      <c r="BH13891" s="7"/>
      <c r="BI13891" s="7"/>
      <c r="BJ13891" s="7"/>
      <c r="BK13891" s="7"/>
      <c r="BL13891" s="7"/>
      <c r="BM13891" s="7"/>
      <c r="BP13891" s="7"/>
      <c r="BQ13891" s="7"/>
      <c r="BR13891" s="7"/>
      <c r="BS13891" s="7"/>
      <c r="BT13891" s="7"/>
      <c r="BU13891" s="7"/>
      <c r="BV13891" s="7"/>
      <c r="BW13891" s="7"/>
    </row>
    <row r="13892" spans="43:75" x14ac:dyDescent="0.2">
      <c r="AQ13892" s="7"/>
      <c r="AR13892" s="7"/>
      <c r="AS13892" s="7"/>
      <c r="AT13892" s="7"/>
      <c r="AU13892" s="7"/>
      <c r="AV13892" s="234"/>
      <c r="AX13892" s="7"/>
      <c r="AY13892" s="7"/>
      <c r="AZ13892" s="7"/>
      <c r="BA13892" s="7"/>
      <c r="BB13892" s="7"/>
      <c r="BC13892" s="7"/>
      <c r="BD13892" s="7"/>
      <c r="BG13892" s="7"/>
      <c r="BH13892" s="7"/>
      <c r="BI13892" s="7"/>
      <c r="BJ13892" s="7"/>
      <c r="BK13892" s="7"/>
      <c r="BL13892" s="7"/>
      <c r="BM13892" s="7"/>
      <c r="BP13892" s="7"/>
      <c r="BQ13892" s="7"/>
      <c r="BR13892" s="7"/>
      <c r="BS13892" s="7"/>
      <c r="BT13892" s="7"/>
      <c r="BU13892" s="7"/>
      <c r="BV13892" s="7"/>
      <c r="BW13892" s="7"/>
    </row>
    <row r="13893" spans="43:75" x14ac:dyDescent="0.2">
      <c r="AQ13893" s="7"/>
      <c r="AR13893" s="7"/>
      <c r="AS13893" s="7"/>
      <c r="AT13893" s="7"/>
      <c r="AU13893" s="7"/>
      <c r="AV13893" s="234"/>
      <c r="AX13893" s="7"/>
      <c r="AY13893" s="7"/>
      <c r="AZ13893" s="7"/>
      <c r="BA13893" s="7"/>
      <c r="BB13893" s="7"/>
      <c r="BC13893" s="7"/>
      <c r="BD13893" s="7"/>
      <c r="BG13893" s="7"/>
      <c r="BH13893" s="7"/>
      <c r="BI13893" s="7"/>
      <c r="BJ13893" s="7"/>
      <c r="BK13893" s="7"/>
      <c r="BL13893" s="7"/>
      <c r="BM13893" s="7"/>
      <c r="BP13893" s="7"/>
      <c r="BQ13893" s="7"/>
      <c r="BR13893" s="7"/>
      <c r="BS13893" s="7"/>
      <c r="BT13893" s="7"/>
      <c r="BU13893" s="7"/>
      <c r="BV13893" s="7"/>
      <c r="BW13893" s="7"/>
    </row>
    <row r="13894" spans="43:75" x14ac:dyDescent="0.2">
      <c r="AQ13894" s="7"/>
      <c r="AR13894" s="7"/>
      <c r="AS13894" s="7"/>
      <c r="AT13894" s="7"/>
      <c r="AU13894" s="7"/>
      <c r="AV13894" s="234"/>
      <c r="AX13894" s="7"/>
      <c r="AY13894" s="7"/>
      <c r="AZ13894" s="7"/>
      <c r="BA13894" s="7"/>
      <c r="BB13894" s="7"/>
      <c r="BC13894" s="7"/>
      <c r="BD13894" s="7"/>
      <c r="BG13894" s="7"/>
      <c r="BH13894" s="7"/>
      <c r="BI13894" s="7"/>
      <c r="BJ13894" s="7"/>
      <c r="BK13894" s="7"/>
      <c r="BL13894" s="7"/>
      <c r="BM13894" s="7"/>
      <c r="BP13894" s="7"/>
      <c r="BQ13894" s="7"/>
      <c r="BR13894" s="7"/>
      <c r="BS13894" s="7"/>
      <c r="BT13894" s="7"/>
      <c r="BU13894" s="7"/>
      <c r="BV13894" s="7"/>
      <c r="BW13894" s="7"/>
    </row>
    <row r="13895" spans="43:75" x14ac:dyDescent="0.2">
      <c r="AQ13895" s="7"/>
      <c r="AR13895" s="7"/>
      <c r="AS13895" s="7"/>
      <c r="AT13895" s="7"/>
      <c r="AU13895" s="7"/>
      <c r="AV13895" s="234"/>
      <c r="AX13895" s="7"/>
      <c r="AY13895" s="7"/>
      <c r="AZ13895" s="7"/>
      <c r="BA13895" s="7"/>
      <c r="BB13895" s="7"/>
      <c r="BC13895" s="7"/>
      <c r="BD13895" s="7"/>
      <c r="BG13895" s="7"/>
      <c r="BH13895" s="7"/>
      <c r="BI13895" s="7"/>
      <c r="BJ13895" s="7"/>
      <c r="BK13895" s="7"/>
      <c r="BL13895" s="7"/>
      <c r="BM13895" s="7"/>
      <c r="BP13895" s="7"/>
      <c r="BQ13895" s="7"/>
      <c r="BR13895" s="7"/>
      <c r="BS13895" s="7"/>
      <c r="BT13895" s="7"/>
      <c r="BU13895" s="7"/>
      <c r="BV13895" s="7"/>
      <c r="BW13895" s="7"/>
    </row>
    <row r="13896" spans="43:75" x14ac:dyDescent="0.2">
      <c r="AQ13896" s="7"/>
      <c r="AR13896" s="7"/>
      <c r="AS13896" s="7"/>
      <c r="AT13896" s="7"/>
      <c r="AU13896" s="7"/>
      <c r="AV13896" s="234"/>
      <c r="AX13896" s="7"/>
      <c r="AY13896" s="7"/>
      <c r="AZ13896" s="7"/>
      <c r="BA13896" s="7"/>
      <c r="BB13896" s="7"/>
      <c r="BC13896" s="7"/>
      <c r="BD13896" s="7"/>
      <c r="BG13896" s="7"/>
      <c r="BH13896" s="7"/>
      <c r="BI13896" s="7"/>
      <c r="BJ13896" s="7"/>
      <c r="BK13896" s="7"/>
      <c r="BL13896" s="7"/>
      <c r="BM13896" s="7"/>
      <c r="BP13896" s="7"/>
      <c r="BQ13896" s="7"/>
      <c r="BR13896" s="7"/>
      <c r="BS13896" s="7"/>
      <c r="BT13896" s="7"/>
      <c r="BU13896" s="7"/>
      <c r="BV13896" s="7"/>
      <c r="BW13896" s="7"/>
    </row>
    <row r="13897" spans="43:75" x14ac:dyDescent="0.2">
      <c r="AQ13897" s="7"/>
      <c r="AR13897" s="7"/>
      <c r="AS13897" s="7"/>
      <c r="AT13897" s="7"/>
      <c r="AU13897" s="7"/>
      <c r="AV13897" s="234"/>
      <c r="AX13897" s="7"/>
      <c r="AY13897" s="7"/>
      <c r="AZ13897" s="7"/>
      <c r="BA13897" s="7"/>
      <c r="BB13897" s="7"/>
      <c r="BC13897" s="7"/>
      <c r="BD13897" s="7"/>
      <c r="BG13897" s="7"/>
      <c r="BH13897" s="7"/>
      <c r="BI13897" s="7"/>
      <c r="BJ13897" s="7"/>
      <c r="BK13897" s="7"/>
      <c r="BL13897" s="7"/>
      <c r="BM13897" s="7"/>
      <c r="BP13897" s="7"/>
      <c r="BQ13897" s="7"/>
      <c r="BR13897" s="7"/>
      <c r="BS13897" s="7"/>
      <c r="BT13897" s="7"/>
      <c r="BU13897" s="7"/>
      <c r="BV13897" s="7"/>
      <c r="BW13897" s="7"/>
    </row>
    <row r="13898" spans="43:75" x14ac:dyDescent="0.2">
      <c r="AQ13898" s="7"/>
      <c r="AR13898" s="7"/>
      <c r="AS13898" s="7"/>
      <c r="AT13898" s="7"/>
      <c r="AU13898" s="7"/>
      <c r="AV13898" s="234"/>
      <c r="AX13898" s="7"/>
      <c r="AY13898" s="7"/>
      <c r="AZ13898" s="7"/>
      <c r="BA13898" s="7"/>
      <c r="BB13898" s="7"/>
      <c r="BC13898" s="7"/>
      <c r="BD13898" s="7"/>
      <c r="BG13898" s="7"/>
      <c r="BH13898" s="7"/>
      <c r="BI13898" s="7"/>
      <c r="BJ13898" s="7"/>
      <c r="BK13898" s="7"/>
      <c r="BL13898" s="7"/>
      <c r="BM13898" s="7"/>
      <c r="BP13898" s="7"/>
      <c r="BQ13898" s="7"/>
      <c r="BR13898" s="7"/>
      <c r="BS13898" s="7"/>
      <c r="BT13898" s="7"/>
      <c r="BU13898" s="7"/>
      <c r="BV13898" s="7"/>
      <c r="BW13898" s="7"/>
    </row>
    <row r="13899" spans="43:75" x14ac:dyDescent="0.2">
      <c r="AQ13899" s="7"/>
      <c r="AR13899" s="7"/>
      <c r="AS13899" s="7"/>
      <c r="AT13899" s="7"/>
      <c r="AU13899" s="7"/>
      <c r="AV13899" s="234"/>
      <c r="AX13899" s="7"/>
      <c r="AY13899" s="7"/>
      <c r="AZ13899" s="7"/>
      <c r="BA13899" s="7"/>
      <c r="BB13899" s="7"/>
      <c r="BC13899" s="7"/>
      <c r="BD13899" s="7"/>
      <c r="BG13899" s="7"/>
      <c r="BH13899" s="7"/>
      <c r="BI13899" s="7"/>
      <c r="BJ13899" s="7"/>
      <c r="BK13899" s="7"/>
      <c r="BL13899" s="7"/>
      <c r="BM13899" s="7"/>
      <c r="BP13899" s="7"/>
      <c r="BQ13899" s="7"/>
      <c r="BR13899" s="7"/>
      <c r="BS13899" s="7"/>
      <c r="BT13899" s="7"/>
      <c r="BU13899" s="7"/>
      <c r="BV13899" s="7"/>
      <c r="BW13899" s="7"/>
    </row>
    <row r="13900" spans="43:75" x14ac:dyDescent="0.2">
      <c r="AQ13900" s="7"/>
      <c r="AR13900" s="7"/>
      <c r="AS13900" s="7"/>
      <c r="AT13900" s="7"/>
      <c r="AU13900" s="7"/>
      <c r="AV13900" s="234"/>
      <c r="AX13900" s="7"/>
      <c r="AY13900" s="7"/>
      <c r="AZ13900" s="7"/>
      <c r="BA13900" s="7"/>
      <c r="BB13900" s="7"/>
      <c r="BC13900" s="7"/>
      <c r="BD13900" s="7"/>
      <c r="BG13900" s="7"/>
      <c r="BH13900" s="7"/>
      <c r="BI13900" s="7"/>
      <c r="BJ13900" s="7"/>
      <c r="BK13900" s="7"/>
      <c r="BL13900" s="7"/>
      <c r="BM13900" s="7"/>
      <c r="BP13900" s="7"/>
      <c r="BQ13900" s="7"/>
      <c r="BR13900" s="7"/>
      <c r="BS13900" s="7"/>
      <c r="BT13900" s="7"/>
      <c r="BU13900" s="7"/>
      <c r="BV13900" s="7"/>
      <c r="BW13900" s="7"/>
    </row>
    <row r="13901" spans="43:75" x14ac:dyDescent="0.2">
      <c r="AQ13901" s="7"/>
      <c r="AR13901" s="7"/>
      <c r="AS13901" s="7"/>
      <c r="AT13901" s="7"/>
      <c r="AU13901" s="7"/>
      <c r="AV13901" s="234"/>
      <c r="AX13901" s="7"/>
      <c r="AY13901" s="7"/>
      <c r="AZ13901" s="7"/>
      <c r="BA13901" s="7"/>
      <c r="BB13901" s="7"/>
      <c r="BC13901" s="7"/>
      <c r="BD13901" s="7"/>
      <c r="BG13901" s="7"/>
      <c r="BH13901" s="7"/>
      <c r="BI13901" s="7"/>
      <c r="BJ13901" s="7"/>
      <c r="BK13901" s="7"/>
      <c r="BL13901" s="7"/>
      <c r="BM13901" s="7"/>
      <c r="BP13901" s="7"/>
      <c r="BQ13901" s="7"/>
      <c r="BR13901" s="7"/>
      <c r="BS13901" s="7"/>
      <c r="BT13901" s="7"/>
      <c r="BU13901" s="7"/>
      <c r="BV13901" s="7"/>
      <c r="BW13901" s="7"/>
    </row>
    <row r="13902" spans="43:75" x14ac:dyDescent="0.2">
      <c r="AQ13902" s="7"/>
      <c r="AR13902" s="7"/>
      <c r="AS13902" s="7"/>
      <c r="AT13902" s="7"/>
      <c r="AU13902" s="7"/>
      <c r="AV13902" s="234"/>
      <c r="AX13902" s="7"/>
      <c r="AY13902" s="7"/>
      <c r="AZ13902" s="7"/>
      <c r="BA13902" s="7"/>
      <c r="BB13902" s="7"/>
      <c r="BC13902" s="7"/>
      <c r="BD13902" s="7"/>
      <c r="BG13902" s="7"/>
      <c r="BH13902" s="7"/>
      <c r="BI13902" s="7"/>
      <c r="BJ13902" s="7"/>
      <c r="BK13902" s="7"/>
      <c r="BL13902" s="7"/>
      <c r="BM13902" s="7"/>
      <c r="BP13902" s="7"/>
      <c r="BQ13902" s="7"/>
      <c r="BR13902" s="7"/>
      <c r="BS13902" s="7"/>
      <c r="BT13902" s="7"/>
      <c r="BU13902" s="7"/>
      <c r="BV13902" s="7"/>
      <c r="BW13902" s="7"/>
    </row>
    <row r="13903" spans="43:75" x14ac:dyDescent="0.2">
      <c r="AQ13903" s="7"/>
      <c r="AR13903" s="7"/>
      <c r="AS13903" s="7"/>
      <c r="AT13903" s="7"/>
      <c r="AU13903" s="7"/>
      <c r="AV13903" s="234"/>
      <c r="AX13903" s="7"/>
      <c r="AY13903" s="7"/>
      <c r="AZ13903" s="7"/>
      <c r="BA13903" s="7"/>
      <c r="BB13903" s="7"/>
      <c r="BC13903" s="7"/>
      <c r="BD13903" s="7"/>
      <c r="BG13903" s="7"/>
      <c r="BH13903" s="7"/>
      <c r="BI13903" s="7"/>
      <c r="BJ13903" s="7"/>
      <c r="BK13903" s="7"/>
      <c r="BL13903" s="7"/>
      <c r="BM13903" s="7"/>
      <c r="BP13903" s="7"/>
      <c r="BQ13903" s="7"/>
      <c r="BR13903" s="7"/>
      <c r="BS13903" s="7"/>
      <c r="BT13903" s="7"/>
      <c r="BU13903" s="7"/>
      <c r="BV13903" s="7"/>
      <c r="BW13903" s="7"/>
    </row>
    <row r="13904" spans="43:75" x14ac:dyDescent="0.2">
      <c r="AQ13904" s="7"/>
      <c r="AR13904" s="7"/>
      <c r="AS13904" s="7"/>
      <c r="AT13904" s="7"/>
      <c r="AU13904" s="7"/>
      <c r="AV13904" s="234"/>
      <c r="AX13904" s="7"/>
      <c r="AY13904" s="7"/>
      <c r="AZ13904" s="7"/>
      <c r="BA13904" s="7"/>
      <c r="BB13904" s="7"/>
      <c r="BC13904" s="7"/>
      <c r="BD13904" s="7"/>
      <c r="BG13904" s="7"/>
      <c r="BH13904" s="7"/>
      <c r="BI13904" s="7"/>
      <c r="BJ13904" s="7"/>
      <c r="BK13904" s="7"/>
      <c r="BL13904" s="7"/>
      <c r="BM13904" s="7"/>
      <c r="BP13904" s="7"/>
      <c r="BQ13904" s="7"/>
      <c r="BR13904" s="7"/>
      <c r="BS13904" s="7"/>
      <c r="BT13904" s="7"/>
      <c r="BU13904" s="7"/>
      <c r="BV13904" s="7"/>
      <c r="BW13904" s="7"/>
    </row>
    <row r="13905" spans="43:75" x14ac:dyDescent="0.2">
      <c r="AQ13905" s="7"/>
      <c r="AR13905" s="7"/>
      <c r="AS13905" s="7"/>
      <c r="AT13905" s="7"/>
      <c r="AU13905" s="7"/>
      <c r="AV13905" s="234"/>
      <c r="AX13905" s="7"/>
      <c r="AY13905" s="7"/>
      <c r="AZ13905" s="7"/>
      <c r="BA13905" s="7"/>
      <c r="BB13905" s="7"/>
      <c r="BC13905" s="7"/>
      <c r="BD13905" s="7"/>
      <c r="BG13905" s="7"/>
      <c r="BH13905" s="7"/>
      <c r="BI13905" s="7"/>
      <c r="BJ13905" s="7"/>
      <c r="BK13905" s="7"/>
      <c r="BL13905" s="7"/>
      <c r="BM13905" s="7"/>
      <c r="BP13905" s="7"/>
      <c r="BQ13905" s="7"/>
      <c r="BR13905" s="7"/>
      <c r="BS13905" s="7"/>
      <c r="BT13905" s="7"/>
      <c r="BU13905" s="7"/>
      <c r="BV13905" s="7"/>
      <c r="BW13905" s="7"/>
    </row>
    <row r="13906" spans="43:75" x14ac:dyDescent="0.2">
      <c r="AQ13906" s="7"/>
      <c r="AR13906" s="7"/>
      <c r="AS13906" s="7"/>
      <c r="AT13906" s="7"/>
      <c r="AU13906" s="7"/>
      <c r="AV13906" s="234"/>
      <c r="AX13906" s="7"/>
      <c r="AY13906" s="7"/>
      <c r="AZ13906" s="7"/>
      <c r="BA13906" s="7"/>
      <c r="BB13906" s="7"/>
      <c r="BC13906" s="7"/>
      <c r="BD13906" s="7"/>
      <c r="BG13906" s="7"/>
      <c r="BH13906" s="7"/>
      <c r="BI13906" s="7"/>
      <c r="BJ13906" s="7"/>
      <c r="BK13906" s="7"/>
      <c r="BL13906" s="7"/>
      <c r="BM13906" s="7"/>
      <c r="BP13906" s="7"/>
      <c r="BQ13906" s="7"/>
      <c r="BR13906" s="7"/>
      <c r="BS13906" s="7"/>
      <c r="BT13906" s="7"/>
      <c r="BU13906" s="7"/>
      <c r="BV13906" s="7"/>
      <c r="BW13906" s="7"/>
    </row>
    <row r="13907" spans="43:75" x14ac:dyDescent="0.2">
      <c r="AQ13907" s="7"/>
      <c r="AR13907" s="7"/>
      <c r="AS13907" s="7"/>
      <c r="AT13907" s="7"/>
      <c r="AU13907" s="7"/>
      <c r="AV13907" s="234"/>
      <c r="AX13907" s="7"/>
      <c r="AY13907" s="7"/>
      <c r="AZ13907" s="7"/>
      <c r="BA13907" s="7"/>
      <c r="BB13907" s="7"/>
      <c r="BC13907" s="7"/>
      <c r="BD13907" s="7"/>
      <c r="BG13907" s="7"/>
      <c r="BH13907" s="7"/>
      <c r="BI13907" s="7"/>
      <c r="BJ13907" s="7"/>
      <c r="BK13907" s="7"/>
      <c r="BL13907" s="7"/>
      <c r="BM13907" s="7"/>
      <c r="BP13907" s="7"/>
      <c r="BQ13907" s="7"/>
      <c r="BR13907" s="7"/>
      <c r="BS13907" s="7"/>
      <c r="BT13907" s="7"/>
      <c r="BU13907" s="7"/>
      <c r="BV13907" s="7"/>
      <c r="BW13907" s="7"/>
    </row>
    <row r="13908" spans="43:75" x14ac:dyDescent="0.2">
      <c r="AQ13908" s="7"/>
      <c r="AR13908" s="7"/>
      <c r="AS13908" s="7"/>
      <c r="AT13908" s="7"/>
      <c r="AU13908" s="7"/>
      <c r="AV13908" s="234"/>
      <c r="AX13908" s="7"/>
      <c r="AY13908" s="7"/>
      <c r="AZ13908" s="7"/>
      <c r="BA13908" s="7"/>
      <c r="BB13908" s="7"/>
      <c r="BC13908" s="7"/>
      <c r="BD13908" s="7"/>
      <c r="BG13908" s="7"/>
      <c r="BH13908" s="7"/>
      <c r="BI13908" s="7"/>
      <c r="BJ13908" s="7"/>
      <c r="BK13908" s="7"/>
      <c r="BL13908" s="7"/>
      <c r="BM13908" s="7"/>
      <c r="BP13908" s="7"/>
      <c r="BQ13908" s="7"/>
      <c r="BR13908" s="7"/>
      <c r="BS13908" s="7"/>
      <c r="BT13908" s="7"/>
      <c r="BU13908" s="7"/>
      <c r="BV13908" s="7"/>
      <c r="BW13908" s="7"/>
    </row>
    <row r="13909" spans="43:75" x14ac:dyDescent="0.2">
      <c r="AQ13909" s="7"/>
      <c r="AR13909" s="7"/>
      <c r="AS13909" s="7"/>
      <c r="AT13909" s="7"/>
      <c r="AU13909" s="7"/>
      <c r="AV13909" s="234"/>
      <c r="AX13909" s="7"/>
      <c r="AY13909" s="7"/>
      <c r="AZ13909" s="7"/>
      <c r="BA13909" s="7"/>
      <c r="BB13909" s="7"/>
      <c r="BC13909" s="7"/>
      <c r="BD13909" s="7"/>
      <c r="BG13909" s="7"/>
      <c r="BH13909" s="7"/>
      <c r="BI13909" s="7"/>
      <c r="BJ13909" s="7"/>
      <c r="BK13909" s="7"/>
      <c r="BL13909" s="7"/>
      <c r="BM13909" s="7"/>
      <c r="BP13909" s="7"/>
      <c r="BQ13909" s="7"/>
      <c r="BR13909" s="7"/>
      <c r="BS13909" s="7"/>
      <c r="BT13909" s="7"/>
      <c r="BU13909" s="7"/>
      <c r="BV13909" s="7"/>
      <c r="BW13909" s="7"/>
    </row>
    <row r="13910" spans="43:75" x14ac:dyDescent="0.2">
      <c r="AQ13910" s="7"/>
      <c r="AR13910" s="7"/>
      <c r="AS13910" s="7"/>
      <c r="AT13910" s="7"/>
      <c r="AU13910" s="7"/>
      <c r="AV13910" s="234"/>
      <c r="AX13910" s="7"/>
      <c r="AY13910" s="7"/>
      <c r="AZ13910" s="7"/>
      <c r="BA13910" s="7"/>
      <c r="BB13910" s="7"/>
      <c r="BC13910" s="7"/>
      <c r="BD13910" s="7"/>
      <c r="BG13910" s="7"/>
      <c r="BH13910" s="7"/>
      <c r="BI13910" s="7"/>
      <c r="BJ13910" s="7"/>
      <c r="BK13910" s="7"/>
      <c r="BL13910" s="7"/>
      <c r="BM13910" s="7"/>
      <c r="BP13910" s="7"/>
      <c r="BQ13910" s="7"/>
      <c r="BR13910" s="7"/>
      <c r="BS13910" s="7"/>
      <c r="BT13910" s="7"/>
      <c r="BU13910" s="7"/>
      <c r="BV13910" s="7"/>
      <c r="BW13910" s="7"/>
    </row>
    <row r="13911" spans="43:75" x14ac:dyDescent="0.2">
      <c r="AQ13911" s="7"/>
      <c r="AR13911" s="7"/>
      <c r="AS13911" s="7"/>
      <c r="AT13911" s="7"/>
      <c r="AU13911" s="7"/>
      <c r="AV13911" s="234"/>
      <c r="AX13911" s="7"/>
      <c r="AY13911" s="7"/>
      <c r="AZ13911" s="7"/>
      <c r="BA13911" s="7"/>
      <c r="BB13911" s="7"/>
      <c r="BC13911" s="7"/>
      <c r="BD13911" s="7"/>
      <c r="BG13911" s="7"/>
      <c r="BH13911" s="7"/>
      <c r="BI13911" s="7"/>
      <c r="BJ13911" s="7"/>
      <c r="BK13911" s="7"/>
      <c r="BL13911" s="7"/>
      <c r="BM13911" s="7"/>
      <c r="BP13911" s="7"/>
      <c r="BQ13911" s="7"/>
      <c r="BR13911" s="7"/>
      <c r="BS13911" s="7"/>
      <c r="BT13911" s="7"/>
      <c r="BU13911" s="7"/>
      <c r="BV13911" s="7"/>
      <c r="BW13911" s="7"/>
    </row>
    <row r="13912" spans="43:75" x14ac:dyDescent="0.2">
      <c r="AQ13912" s="7"/>
      <c r="AR13912" s="7"/>
      <c r="AS13912" s="7"/>
      <c r="AT13912" s="7"/>
      <c r="AU13912" s="7"/>
      <c r="AV13912" s="234"/>
      <c r="AX13912" s="7"/>
      <c r="AY13912" s="7"/>
      <c r="AZ13912" s="7"/>
      <c r="BA13912" s="7"/>
      <c r="BB13912" s="7"/>
      <c r="BC13912" s="7"/>
      <c r="BD13912" s="7"/>
      <c r="BG13912" s="7"/>
      <c r="BH13912" s="7"/>
      <c r="BI13912" s="7"/>
      <c r="BJ13912" s="7"/>
      <c r="BK13912" s="7"/>
      <c r="BL13912" s="7"/>
      <c r="BM13912" s="7"/>
      <c r="BP13912" s="7"/>
      <c r="BQ13912" s="7"/>
      <c r="BR13912" s="7"/>
      <c r="BS13912" s="7"/>
      <c r="BT13912" s="7"/>
      <c r="BU13912" s="7"/>
      <c r="BV13912" s="7"/>
      <c r="BW13912" s="7"/>
    </row>
    <row r="13913" spans="43:75" x14ac:dyDescent="0.2">
      <c r="AQ13913" s="7"/>
      <c r="AR13913" s="7"/>
      <c r="AS13913" s="7"/>
      <c r="AT13913" s="7"/>
      <c r="AU13913" s="7"/>
      <c r="AV13913" s="234"/>
      <c r="AX13913" s="7"/>
      <c r="AY13913" s="7"/>
      <c r="AZ13913" s="7"/>
      <c r="BA13913" s="7"/>
      <c r="BB13913" s="7"/>
      <c r="BC13913" s="7"/>
      <c r="BD13913" s="7"/>
      <c r="BG13913" s="7"/>
      <c r="BH13913" s="7"/>
      <c r="BI13913" s="7"/>
      <c r="BJ13913" s="7"/>
      <c r="BK13913" s="7"/>
      <c r="BL13913" s="7"/>
      <c r="BM13913" s="7"/>
      <c r="BP13913" s="7"/>
      <c r="BQ13913" s="7"/>
      <c r="BR13913" s="7"/>
      <c r="BS13913" s="7"/>
      <c r="BT13913" s="7"/>
      <c r="BU13913" s="7"/>
      <c r="BV13913" s="7"/>
      <c r="BW13913" s="7"/>
    </row>
    <row r="13914" spans="43:75" x14ac:dyDescent="0.2">
      <c r="AQ13914" s="7"/>
      <c r="AR13914" s="7"/>
      <c r="AS13914" s="7"/>
      <c r="AT13914" s="7"/>
      <c r="AU13914" s="7"/>
      <c r="AV13914" s="234"/>
      <c r="AX13914" s="7"/>
      <c r="AY13914" s="7"/>
      <c r="AZ13914" s="7"/>
      <c r="BA13914" s="7"/>
      <c r="BB13914" s="7"/>
      <c r="BC13914" s="7"/>
      <c r="BD13914" s="7"/>
      <c r="BG13914" s="7"/>
      <c r="BH13914" s="7"/>
      <c r="BI13914" s="7"/>
      <c r="BJ13914" s="7"/>
      <c r="BK13914" s="7"/>
      <c r="BL13914" s="7"/>
      <c r="BM13914" s="7"/>
      <c r="BP13914" s="7"/>
      <c r="BQ13914" s="7"/>
      <c r="BR13914" s="7"/>
      <c r="BS13914" s="7"/>
      <c r="BT13914" s="7"/>
      <c r="BU13914" s="7"/>
      <c r="BV13914" s="7"/>
      <c r="BW13914" s="7"/>
    </row>
    <row r="13915" spans="43:75" x14ac:dyDescent="0.2">
      <c r="AQ13915" s="7"/>
      <c r="AR13915" s="7"/>
      <c r="AS13915" s="7"/>
      <c r="AT13915" s="7"/>
      <c r="AU13915" s="7"/>
      <c r="AV13915" s="234"/>
      <c r="AX13915" s="7"/>
      <c r="AY13915" s="7"/>
      <c r="AZ13915" s="7"/>
      <c r="BA13915" s="7"/>
      <c r="BB13915" s="7"/>
      <c r="BC13915" s="7"/>
      <c r="BD13915" s="7"/>
      <c r="BG13915" s="7"/>
      <c r="BH13915" s="7"/>
      <c r="BI13915" s="7"/>
      <c r="BJ13915" s="7"/>
      <c r="BK13915" s="7"/>
      <c r="BL13915" s="7"/>
      <c r="BM13915" s="7"/>
      <c r="BP13915" s="7"/>
      <c r="BQ13915" s="7"/>
      <c r="BR13915" s="7"/>
      <c r="BS13915" s="7"/>
      <c r="BT13915" s="7"/>
      <c r="BU13915" s="7"/>
      <c r="BV13915" s="7"/>
      <c r="BW13915" s="7"/>
    </row>
    <row r="13916" spans="43:75" x14ac:dyDescent="0.2">
      <c r="AQ13916" s="7"/>
      <c r="AR13916" s="7"/>
      <c r="AS13916" s="7"/>
      <c r="AT13916" s="7"/>
      <c r="AU13916" s="7"/>
      <c r="AV13916" s="234"/>
      <c r="AX13916" s="7"/>
      <c r="AY13916" s="7"/>
      <c r="AZ13916" s="7"/>
      <c r="BA13916" s="7"/>
      <c r="BB13916" s="7"/>
      <c r="BC13916" s="7"/>
      <c r="BD13916" s="7"/>
      <c r="BG13916" s="7"/>
      <c r="BH13916" s="7"/>
      <c r="BI13916" s="7"/>
      <c r="BJ13916" s="7"/>
      <c r="BK13916" s="7"/>
      <c r="BL13916" s="7"/>
      <c r="BM13916" s="7"/>
      <c r="BP13916" s="7"/>
      <c r="BQ13916" s="7"/>
      <c r="BR13916" s="7"/>
      <c r="BS13916" s="7"/>
      <c r="BT13916" s="7"/>
      <c r="BU13916" s="7"/>
      <c r="BV13916" s="7"/>
      <c r="BW13916" s="7"/>
    </row>
    <row r="13917" spans="43:75" x14ac:dyDescent="0.2">
      <c r="AQ13917" s="7"/>
      <c r="AR13917" s="7"/>
      <c r="AS13917" s="7"/>
      <c r="AT13917" s="7"/>
      <c r="AU13917" s="7"/>
      <c r="AV13917" s="234"/>
      <c r="AX13917" s="7"/>
      <c r="AY13917" s="7"/>
      <c r="AZ13917" s="7"/>
      <c r="BA13917" s="7"/>
      <c r="BB13917" s="7"/>
      <c r="BC13917" s="7"/>
      <c r="BD13917" s="7"/>
      <c r="BG13917" s="7"/>
      <c r="BH13917" s="7"/>
      <c r="BI13917" s="7"/>
      <c r="BJ13917" s="7"/>
      <c r="BK13917" s="7"/>
      <c r="BL13917" s="7"/>
      <c r="BM13917" s="7"/>
      <c r="BP13917" s="7"/>
      <c r="BQ13917" s="7"/>
      <c r="BR13917" s="7"/>
      <c r="BS13917" s="7"/>
      <c r="BT13917" s="7"/>
      <c r="BU13917" s="7"/>
      <c r="BV13917" s="7"/>
      <c r="BW13917" s="7"/>
    </row>
    <row r="13918" spans="43:75" x14ac:dyDescent="0.2">
      <c r="AQ13918" s="7"/>
      <c r="AR13918" s="7"/>
      <c r="AS13918" s="7"/>
      <c r="AT13918" s="7"/>
      <c r="AU13918" s="7"/>
      <c r="AV13918" s="234"/>
      <c r="AX13918" s="7"/>
      <c r="AY13918" s="7"/>
      <c r="AZ13918" s="7"/>
      <c r="BA13918" s="7"/>
      <c r="BB13918" s="7"/>
      <c r="BC13918" s="7"/>
      <c r="BD13918" s="7"/>
      <c r="BG13918" s="7"/>
      <c r="BH13918" s="7"/>
      <c r="BI13918" s="7"/>
      <c r="BJ13918" s="7"/>
      <c r="BK13918" s="7"/>
      <c r="BL13918" s="7"/>
      <c r="BM13918" s="7"/>
      <c r="BP13918" s="7"/>
      <c r="BQ13918" s="7"/>
      <c r="BR13918" s="7"/>
      <c r="BS13918" s="7"/>
      <c r="BT13918" s="7"/>
      <c r="BU13918" s="7"/>
      <c r="BV13918" s="7"/>
      <c r="BW13918" s="7"/>
    </row>
    <row r="13919" spans="43:75" x14ac:dyDescent="0.2">
      <c r="AQ13919" s="7"/>
      <c r="AR13919" s="7"/>
      <c r="AS13919" s="7"/>
      <c r="AT13919" s="7"/>
      <c r="AU13919" s="7"/>
      <c r="AV13919" s="234"/>
      <c r="AX13919" s="7"/>
      <c r="AY13919" s="7"/>
      <c r="AZ13919" s="7"/>
      <c r="BA13919" s="7"/>
      <c r="BB13919" s="7"/>
      <c r="BC13919" s="7"/>
      <c r="BD13919" s="7"/>
      <c r="BG13919" s="7"/>
      <c r="BH13919" s="7"/>
      <c r="BI13919" s="7"/>
      <c r="BJ13919" s="7"/>
      <c r="BK13919" s="7"/>
      <c r="BL13919" s="7"/>
      <c r="BM13919" s="7"/>
      <c r="BP13919" s="7"/>
      <c r="BQ13919" s="7"/>
      <c r="BR13919" s="7"/>
      <c r="BS13919" s="7"/>
      <c r="BT13919" s="7"/>
      <c r="BU13919" s="7"/>
      <c r="BV13919" s="7"/>
      <c r="BW13919" s="7"/>
    </row>
    <row r="13920" spans="43:75" x14ac:dyDescent="0.2">
      <c r="AQ13920" s="7"/>
      <c r="AR13920" s="7"/>
      <c r="AS13920" s="7"/>
      <c r="AT13920" s="7"/>
      <c r="AU13920" s="7"/>
      <c r="AV13920" s="234"/>
      <c r="AX13920" s="7"/>
      <c r="AY13920" s="7"/>
      <c r="AZ13920" s="7"/>
      <c r="BA13920" s="7"/>
      <c r="BB13920" s="7"/>
      <c r="BC13920" s="7"/>
      <c r="BD13920" s="7"/>
      <c r="BG13920" s="7"/>
      <c r="BH13920" s="7"/>
      <c r="BI13920" s="7"/>
      <c r="BJ13920" s="7"/>
      <c r="BK13920" s="7"/>
      <c r="BL13920" s="7"/>
      <c r="BM13920" s="7"/>
      <c r="BP13920" s="7"/>
      <c r="BQ13920" s="7"/>
      <c r="BR13920" s="7"/>
      <c r="BS13920" s="7"/>
      <c r="BT13920" s="7"/>
      <c r="BU13920" s="7"/>
      <c r="BV13920" s="7"/>
      <c r="BW13920" s="7"/>
    </row>
    <row r="13921" spans="43:75" x14ac:dyDescent="0.2">
      <c r="AQ13921" s="7"/>
      <c r="AR13921" s="7"/>
      <c r="AS13921" s="7"/>
      <c r="AT13921" s="7"/>
      <c r="AU13921" s="7"/>
      <c r="AV13921" s="234"/>
      <c r="AX13921" s="7"/>
      <c r="AY13921" s="7"/>
      <c r="AZ13921" s="7"/>
      <c r="BA13921" s="7"/>
      <c r="BB13921" s="7"/>
      <c r="BC13921" s="7"/>
      <c r="BD13921" s="7"/>
      <c r="BG13921" s="7"/>
      <c r="BH13921" s="7"/>
      <c r="BI13921" s="7"/>
      <c r="BJ13921" s="7"/>
      <c r="BK13921" s="7"/>
      <c r="BL13921" s="7"/>
      <c r="BM13921" s="7"/>
      <c r="BP13921" s="7"/>
      <c r="BQ13921" s="7"/>
      <c r="BR13921" s="7"/>
      <c r="BS13921" s="7"/>
      <c r="BT13921" s="7"/>
      <c r="BU13921" s="7"/>
      <c r="BV13921" s="7"/>
      <c r="BW13921" s="7"/>
    </row>
    <row r="13922" spans="43:75" x14ac:dyDescent="0.2">
      <c r="AQ13922" s="7"/>
      <c r="AR13922" s="7"/>
      <c r="AS13922" s="7"/>
      <c r="AT13922" s="7"/>
      <c r="AU13922" s="7"/>
      <c r="AV13922" s="234"/>
      <c r="AX13922" s="7"/>
      <c r="AY13922" s="7"/>
      <c r="AZ13922" s="7"/>
      <c r="BA13922" s="7"/>
      <c r="BB13922" s="7"/>
      <c r="BC13922" s="7"/>
      <c r="BD13922" s="7"/>
      <c r="BG13922" s="7"/>
      <c r="BH13922" s="7"/>
      <c r="BI13922" s="7"/>
      <c r="BJ13922" s="7"/>
      <c r="BK13922" s="7"/>
      <c r="BL13922" s="7"/>
      <c r="BM13922" s="7"/>
      <c r="BP13922" s="7"/>
      <c r="BQ13922" s="7"/>
      <c r="BR13922" s="7"/>
      <c r="BS13922" s="7"/>
      <c r="BT13922" s="7"/>
      <c r="BU13922" s="7"/>
      <c r="BV13922" s="7"/>
      <c r="BW13922" s="7"/>
    </row>
    <row r="13923" spans="43:75" x14ac:dyDescent="0.2">
      <c r="AQ13923" s="7"/>
      <c r="AR13923" s="7"/>
      <c r="AS13923" s="7"/>
      <c r="AT13923" s="7"/>
      <c r="AU13923" s="7"/>
      <c r="AV13923" s="234"/>
      <c r="AX13923" s="7"/>
      <c r="AY13923" s="7"/>
      <c r="AZ13923" s="7"/>
      <c r="BA13923" s="7"/>
      <c r="BB13923" s="7"/>
      <c r="BC13923" s="7"/>
      <c r="BD13923" s="7"/>
      <c r="BG13923" s="7"/>
      <c r="BH13923" s="7"/>
      <c r="BI13923" s="7"/>
      <c r="BJ13923" s="7"/>
      <c r="BK13923" s="7"/>
      <c r="BL13923" s="7"/>
      <c r="BM13923" s="7"/>
      <c r="BP13923" s="7"/>
      <c r="BQ13923" s="7"/>
      <c r="BR13923" s="7"/>
      <c r="BS13923" s="7"/>
      <c r="BT13923" s="7"/>
      <c r="BU13923" s="7"/>
      <c r="BV13923" s="7"/>
      <c r="BW13923" s="7"/>
    </row>
    <row r="13924" spans="43:75" x14ac:dyDescent="0.2">
      <c r="AQ13924" s="7"/>
      <c r="AR13924" s="7"/>
      <c r="AS13924" s="7"/>
      <c r="AT13924" s="7"/>
      <c r="AU13924" s="7"/>
      <c r="AV13924" s="234"/>
      <c r="AX13924" s="7"/>
      <c r="AY13924" s="7"/>
      <c r="AZ13924" s="7"/>
      <c r="BA13924" s="7"/>
      <c r="BB13924" s="7"/>
      <c r="BC13924" s="7"/>
      <c r="BD13924" s="7"/>
      <c r="BG13924" s="7"/>
      <c r="BH13924" s="7"/>
      <c r="BI13924" s="7"/>
      <c r="BJ13924" s="7"/>
      <c r="BK13924" s="7"/>
      <c r="BL13924" s="7"/>
      <c r="BM13924" s="7"/>
      <c r="BP13924" s="7"/>
      <c r="BQ13924" s="7"/>
      <c r="BR13924" s="7"/>
      <c r="BS13924" s="7"/>
      <c r="BT13924" s="7"/>
      <c r="BU13924" s="7"/>
      <c r="BV13924" s="7"/>
      <c r="BW13924" s="7"/>
    </row>
    <row r="13925" spans="43:75" x14ac:dyDescent="0.2">
      <c r="AQ13925" s="7"/>
      <c r="AR13925" s="7"/>
      <c r="AS13925" s="7"/>
      <c r="AT13925" s="7"/>
      <c r="AU13925" s="7"/>
      <c r="AV13925" s="234"/>
      <c r="AX13925" s="7"/>
      <c r="AY13925" s="7"/>
      <c r="AZ13925" s="7"/>
      <c r="BA13925" s="7"/>
      <c r="BB13925" s="7"/>
      <c r="BC13925" s="7"/>
      <c r="BD13925" s="7"/>
      <c r="BG13925" s="7"/>
      <c r="BH13925" s="7"/>
      <c r="BI13925" s="7"/>
      <c r="BJ13925" s="7"/>
      <c r="BK13925" s="7"/>
      <c r="BL13925" s="7"/>
      <c r="BM13925" s="7"/>
      <c r="BP13925" s="7"/>
      <c r="BQ13925" s="7"/>
      <c r="BR13925" s="7"/>
      <c r="BS13925" s="7"/>
      <c r="BT13925" s="7"/>
      <c r="BU13925" s="7"/>
      <c r="BV13925" s="7"/>
      <c r="BW13925" s="7"/>
    </row>
    <row r="13926" spans="43:75" x14ac:dyDescent="0.2">
      <c r="AQ13926" s="7"/>
      <c r="AR13926" s="7"/>
      <c r="AS13926" s="7"/>
      <c r="AT13926" s="7"/>
      <c r="AU13926" s="7"/>
      <c r="AV13926" s="234"/>
      <c r="AX13926" s="7"/>
      <c r="AY13926" s="7"/>
      <c r="AZ13926" s="7"/>
      <c r="BA13926" s="7"/>
      <c r="BB13926" s="7"/>
      <c r="BC13926" s="7"/>
      <c r="BD13926" s="7"/>
      <c r="BG13926" s="7"/>
      <c r="BH13926" s="7"/>
      <c r="BI13926" s="7"/>
      <c r="BJ13926" s="7"/>
      <c r="BK13926" s="7"/>
      <c r="BL13926" s="7"/>
      <c r="BM13926" s="7"/>
      <c r="BP13926" s="7"/>
      <c r="BQ13926" s="7"/>
      <c r="BR13926" s="7"/>
      <c r="BS13926" s="7"/>
      <c r="BT13926" s="7"/>
      <c r="BU13926" s="7"/>
      <c r="BV13926" s="7"/>
      <c r="BW13926" s="7"/>
    </row>
    <row r="13927" spans="43:75" x14ac:dyDescent="0.2">
      <c r="AQ13927" s="7"/>
      <c r="AR13927" s="7"/>
      <c r="AS13927" s="7"/>
      <c r="AT13927" s="7"/>
      <c r="AU13927" s="7"/>
      <c r="AV13927" s="234"/>
      <c r="AX13927" s="7"/>
      <c r="AY13927" s="7"/>
      <c r="AZ13927" s="7"/>
      <c r="BA13927" s="7"/>
      <c r="BB13927" s="7"/>
      <c r="BC13927" s="7"/>
      <c r="BD13927" s="7"/>
      <c r="BG13927" s="7"/>
      <c r="BH13927" s="7"/>
      <c r="BI13927" s="7"/>
      <c r="BJ13927" s="7"/>
      <c r="BK13927" s="7"/>
      <c r="BL13927" s="7"/>
      <c r="BM13927" s="7"/>
      <c r="BP13927" s="7"/>
      <c r="BQ13927" s="7"/>
      <c r="BR13927" s="7"/>
      <c r="BS13927" s="7"/>
      <c r="BT13927" s="7"/>
      <c r="BU13927" s="7"/>
      <c r="BV13927" s="7"/>
      <c r="BW13927" s="7"/>
    </row>
    <row r="13928" spans="43:75" x14ac:dyDescent="0.2">
      <c r="AQ13928" s="7"/>
      <c r="AR13928" s="7"/>
      <c r="AS13928" s="7"/>
      <c r="AT13928" s="7"/>
      <c r="AU13928" s="7"/>
      <c r="AV13928" s="234"/>
      <c r="AX13928" s="7"/>
      <c r="AY13928" s="7"/>
      <c r="AZ13928" s="7"/>
      <c r="BA13928" s="7"/>
      <c r="BB13928" s="7"/>
      <c r="BC13928" s="7"/>
      <c r="BD13928" s="7"/>
      <c r="BG13928" s="7"/>
      <c r="BH13928" s="7"/>
      <c r="BI13928" s="7"/>
      <c r="BJ13928" s="7"/>
      <c r="BK13928" s="7"/>
      <c r="BL13928" s="7"/>
      <c r="BM13928" s="7"/>
      <c r="BP13928" s="7"/>
      <c r="BQ13928" s="7"/>
      <c r="BR13928" s="7"/>
      <c r="BS13928" s="7"/>
      <c r="BT13928" s="7"/>
      <c r="BU13928" s="7"/>
      <c r="BV13928" s="7"/>
      <c r="BW13928" s="7"/>
    </row>
    <row r="13929" spans="43:75" x14ac:dyDescent="0.2">
      <c r="AQ13929" s="7"/>
      <c r="AR13929" s="7"/>
      <c r="AS13929" s="7"/>
      <c r="AT13929" s="7"/>
      <c r="AU13929" s="7"/>
      <c r="AV13929" s="234"/>
      <c r="AX13929" s="7"/>
      <c r="AY13929" s="7"/>
      <c r="AZ13929" s="7"/>
      <c r="BA13929" s="7"/>
      <c r="BB13929" s="7"/>
      <c r="BC13929" s="7"/>
      <c r="BD13929" s="7"/>
      <c r="BG13929" s="7"/>
      <c r="BH13929" s="7"/>
      <c r="BI13929" s="7"/>
      <c r="BJ13929" s="7"/>
      <c r="BK13929" s="7"/>
      <c r="BL13929" s="7"/>
      <c r="BM13929" s="7"/>
      <c r="BP13929" s="7"/>
      <c r="BQ13929" s="7"/>
      <c r="BR13929" s="7"/>
      <c r="BS13929" s="7"/>
      <c r="BT13929" s="7"/>
      <c r="BU13929" s="7"/>
      <c r="BV13929" s="7"/>
      <c r="BW13929" s="7"/>
    </row>
    <row r="13930" spans="43:75" x14ac:dyDescent="0.2">
      <c r="AQ13930" s="7"/>
      <c r="AR13930" s="7"/>
      <c r="AS13930" s="7"/>
      <c r="AT13930" s="7"/>
      <c r="AU13930" s="7"/>
      <c r="AV13930" s="234"/>
      <c r="AX13930" s="7"/>
      <c r="AY13930" s="7"/>
      <c r="AZ13930" s="7"/>
      <c r="BA13930" s="7"/>
      <c r="BB13930" s="7"/>
      <c r="BC13930" s="7"/>
      <c r="BD13930" s="7"/>
      <c r="BG13930" s="7"/>
      <c r="BH13930" s="7"/>
      <c r="BI13930" s="7"/>
      <c r="BJ13930" s="7"/>
      <c r="BK13930" s="7"/>
      <c r="BL13930" s="7"/>
      <c r="BM13930" s="7"/>
      <c r="BP13930" s="7"/>
      <c r="BQ13930" s="7"/>
      <c r="BR13930" s="7"/>
      <c r="BS13930" s="7"/>
      <c r="BT13930" s="7"/>
      <c r="BU13930" s="7"/>
      <c r="BV13930" s="7"/>
      <c r="BW13930" s="7"/>
    </row>
    <row r="13931" spans="43:75" x14ac:dyDescent="0.2">
      <c r="AQ13931" s="7"/>
      <c r="AR13931" s="7"/>
      <c r="AS13931" s="7"/>
      <c r="AT13931" s="7"/>
      <c r="AU13931" s="7"/>
      <c r="AV13931" s="234"/>
      <c r="AX13931" s="7"/>
      <c r="AY13931" s="7"/>
      <c r="AZ13931" s="7"/>
      <c r="BA13931" s="7"/>
      <c r="BB13931" s="7"/>
      <c r="BC13931" s="7"/>
      <c r="BD13931" s="7"/>
      <c r="BG13931" s="7"/>
      <c r="BH13931" s="7"/>
      <c r="BI13931" s="7"/>
      <c r="BJ13931" s="7"/>
      <c r="BK13931" s="7"/>
      <c r="BL13931" s="7"/>
      <c r="BM13931" s="7"/>
      <c r="BP13931" s="7"/>
      <c r="BQ13931" s="7"/>
      <c r="BR13931" s="7"/>
      <c r="BS13931" s="7"/>
      <c r="BT13931" s="7"/>
      <c r="BU13931" s="7"/>
      <c r="BV13931" s="7"/>
      <c r="BW13931" s="7"/>
    </row>
    <row r="13932" spans="43:75" x14ac:dyDescent="0.2">
      <c r="AQ13932" s="7"/>
      <c r="AR13932" s="7"/>
      <c r="AS13932" s="7"/>
      <c r="AT13932" s="7"/>
      <c r="AU13932" s="7"/>
      <c r="AV13932" s="234"/>
      <c r="AX13932" s="7"/>
      <c r="AY13932" s="7"/>
      <c r="AZ13932" s="7"/>
      <c r="BA13932" s="7"/>
      <c r="BB13932" s="7"/>
      <c r="BC13932" s="7"/>
      <c r="BD13932" s="7"/>
      <c r="BG13932" s="7"/>
      <c r="BH13932" s="7"/>
      <c r="BI13932" s="7"/>
      <c r="BJ13932" s="7"/>
      <c r="BK13932" s="7"/>
      <c r="BL13932" s="7"/>
      <c r="BM13932" s="7"/>
      <c r="BP13932" s="7"/>
      <c r="BQ13932" s="7"/>
      <c r="BR13932" s="7"/>
      <c r="BS13932" s="7"/>
      <c r="BT13932" s="7"/>
      <c r="BU13932" s="7"/>
      <c r="BV13932" s="7"/>
      <c r="BW13932" s="7"/>
    </row>
    <row r="13933" spans="43:75" x14ac:dyDescent="0.2">
      <c r="AQ13933" s="7"/>
      <c r="AR13933" s="7"/>
      <c r="AS13933" s="7"/>
      <c r="AT13933" s="7"/>
      <c r="AU13933" s="7"/>
      <c r="AV13933" s="234"/>
      <c r="AX13933" s="7"/>
      <c r="AY13933" s="7"/>
      <c r="AZ13933" s="7"/>
      <c r="BA13933" s="7"/>
      <c r="BB13933" s="7"/>
      <c r="BC13933" s="7"/>
      <c r="BD13933" s="7"/>
      <c r="BG13933" s="7"/>
      <c r="BH13933" s="7"/>
      <c r="BI13933" s="7"/>
      <c r="BJ13933" s="7"/>
      <c r="BK13933" s="7"/>
      <c r="BL13933" s="7"/>
      <c r="BM13933" s="7"/>
      <c r="BP13933" s="7"/>
      <c r="BQ13933" s="7"/>
      <c r="BR13933" s="7"/>
      <c r="BS13933" s="7"/>
      <c r="BT13933" s="7"/>
      <c r="BU13933" s="7"/>
      <c r="BV13933" s="7"/>
      <c r="BW13933" s="7"/>
    </row>
    <row r="13934" spans="43:75" x14ac:dyDescent="0.2">
      <c r="AQ13934" s="7"/>
      <c r="AR13934" s="7"/>
      <c r="AS13934" s="7"/>
      <c r="AT13934" s="7"/>
      <c r="AU13934" s="7"/>
      <c r="AV13934" s="234"/>
      <c r="AX13934" s="7"/>
      <c r="AY13934" s="7"/>
      <c r="AZ13934" s="7"/>
      <c r="BA13934" s="7"/>
      <c r="BB13934" s="7"/>
      <c r="BC13934" s="7"/>
      <c r="BD13934" s="7"/>
      <c r="BG13934" s="7"/>
      <c r="BH13934" s="7"/>
      <c r="BI13934" s="7"/>
      <c r="BJ13934" s="7"/>
      <c r="BK13934" s="7"/>
      <c r="BL13934" s="7"/>
      <c r="BM13934" s="7"/>
      <c r="BP13934" s="7"/>
      <c r="BQ13934" s="7"/>
      <c r="BR13934" s="7"/>
      <c r="BS13934" s="7"/>
      <c r="BT13934" s="7"/>
      <c r="BU13934" s="7"/>
      <c r="BV13934" s="7"/>
      <c r="BW13934" s="7"/>
    </row>
    <row r="13935" spans="43:75" x14ac:dyDescent="0.2">
      <c r="AQ13935" s="7"/>
      <c r="AR13935" s="7"/>
      <c r="AS13935" s="7"/>
      <c r="AT13935" s="7"/>
      <c r="AU13935" s="7"/>
      <c r="AV13935" s="234"/>
      <c r="AX13935" s="7"/>
      <c r="AY13935" s="7"/>
      <c r="AZ13935" s="7"/>
      <c r="BA13935" s="7"/>
      <c r="BB13935" s="7"/>
      <c r="BC13935" s="7"/>
      <c r="BD13935" s="7"/>
      <c r="BG13935" s="7"/>
      <c r="BH13935" s="7"/>
      <c r="BI13935" s="7"/>
      <c r="BJ13935" s="7"/>
      <c r="BK13935" s="7"/>
      <c r="BL13935" s="7"/>
      <c r="BM13935" s="7"/>
      <c r="BP13935" s="7"/>
      <c r="BQ13935" s="7"/>
      <c r="BR13935" s="7"/>
      <c r="BS13935" s="7"/>
      <c r="BT13935" s="7"/>
      <c r="BU13935" s="7"/>
      <c r="BV13935" s="7"/>
      <c r="BW13935" s="7"/>
    </row>
    <row r="13936" spans="43:75" x14ac:dyDescent="0.2">
      <c r="AQ13936" s="7"/>
      <c r="AR13936" s="7"/>
      <c r="AS13936" s="7"/>
      <c r="AT13936" s="7"/>
      <c r="AU13936" s="7"/>
      <c r="AV13936" s="234"/>
      <c r="AX13936" s="7"/>
      <c r="AY13936" s="7"/>
      <c r="AZ13936" s="7"/>
      <c r="BA13936" s="7"/>
      <c r="BB13936" s="7"/>
      <c r="BC13936" s="7"/>
      <c r="BD13936" s="7"/>
      <c r="BG13936" s="7"/>
      <c r="BH13936" s="7"/>
      <c r="BI13936" s="7"/>
      <c r="BJ13936" s="7"/>
      <c r="BK13936" s="7"/>
      <c r="BL13936" s="7"/>
      <c r="BM13936" s="7"/>
      <c r="BP13936" s="7"/>
      <c r="BQ13936" s="7"/>
      <c r="BR13936" s="7"/>
      <c r="BS13936" s="7"/>
      <c r="BT13936" s="7"/>
      <c r="BU13936" s="7"/>
      <c r="BV13936" s="7"/>
      <c r="BW13936" s="7"/>
    </row>
    <row r="13937" spans="43:75" x14ac:dyDescent="0.2">
      <c r="AQ13937" s="7"/>
      <c r="AR13937" s="7"/>
      <c r="AS13937" s="7"/>
      <c r="AT13937" s="7"/>
      <c r="AU13937" s="7"/>
      <c r="AV13937" s="234"/>
      <c r="AX13937" s="7"/>
      <c r="AY13937" s="7"/>
      <c r="AZ13937" s="7"/>
      <c r="BA13937" s="7"/>
      <c r="BB13937" s="7"/>
      <c r="BC13937" s="7"/>
      <c r="BD13937" s="7"/>
      <c r="BG13937" s="7"/>
      <c r="BH13937" s="7"/>
      <c r="BI13937" s="7"/>
      <c r="BJ13937" s="7"/>
      <c r="BK13937" s="7"/>
      <c r="BL13937" s="7"/>
      <c r="BM13937" s="7"/>
      <c r="BP13937" s="7"/>
      <c r="BQ13937" s="7"/>
      <c r="BR13937" s="7"/>
      <c r="BS13937" s="7"/>
      <c r="BT13937" s="7"/>
      <c r="BU13937" s="7"/>
      <c r="BV13937" s="7"/>
      <c r="BW13937" s="7"/>
    </row>
    <row r="13938" spans="43:75" x14ac:dyDescent="0.2">
      <c r="AQ13938" s="7"/>
      <c r="AR13938" s="7"/>
      <c r="AS13938" s="7"/>
      <c r="AT13938" s="7"/>
      <c r="AU13938" s="7"/>
      <c r="AV13938" s="234"/>
      <c r="AX13938" s="7"/>
      <c r="AY13938" s="7"/>
      <c r="AZ13938" s="7"/>
      <c r="BA13938" s="7"/>
      <c r="BB13938" s="7"/>
      <c r="BC13938" s="7"/>
      <c r="BD13938" s="7"/>
      <c r="BG13938" s="7"/>
      <c r="BH13938" s="7"/>
      <c r="BI13938" s="7"/>
      <c r="BJ13938" s="7"/>
      <c r="BK13938" s="7"/>
      <c r="BL13938" s="7"/>
      <c r="BM13938" s="7"/>
      <c r="BP13938" s="7"/>
      <c r="BQ13938" s="7"/>
      <c r="BR13938" s="7"/>
      <c r="BS13938" s="7"/>
      <c r="BT13938" s="7"/>
      <c r="BU13938" s="7"/>
      <c r="BV13938" s="7"/>
      <c r="BW13938" s="7"/>
    </row>
    <row r="13939" spans="43:75" x14ac:dyDescent="0.2">
      <c r="AQ13939" s="7"/>
      <c r="AR13939" s="7"/>
      <c r="AS13939" s="7"/>
      <c r="AT13939" s="7"/>
      <c r="AU13939" s="7"/>
      <c r="AV13939" s="234"/>
      <c r="AX13939" s="7"/>
      <c r="AY13939" s="7"/>
      <c r="AZ13939" s="7"/>
      <c r="BA13939" s="7"/>
      <c r="BB13939" s="7"/>
      <c r="BC13939" s="7"/>
      <c r="BD13939" s="7"/>
      <c r="BG13939" s="7"/>
      <c r="BH13939" s="7"/>
      <c r="BI13939" s="7"/>
      <c r="BJ13939" s="7"/>
      <c r="BK13939" s="7"/>
      <c r="BL13939" s="7"/>
      <c r="BM13939" s="7"/>
      <c r="BP13939" s="7"/>
      <c r="BQ13939" s="7"/>
      <c r="BR13939" s="7"/>
      <c r="BS13939" s="7"/>
      <c r="BT13939" s="7"/>
      <c r="BU13939" s="7"/>
      <c r="BV13939" s="7"/>
      <c r="BW13939" s="7"/>
    </row>
    <row r="13940" spans="43:75" x14ac:dyDescent="0.2">
      <c r="AQ13940" s="7"/>
      <c r="AR13940" s="7"/>
      <c r="AS13940" s="7"/>
      <c r="AT13940" s="7"/>
      <c r="AU13940" s="7"/>
      <c r="AV13940" s="234"/>
      <c r="AX13940" s="7"/>
      <c r="AY13940" s="7"/>
      <c r="AZ13940" s="7"/>
      <c r="BA13940" s="7"/>
      <c r="BB13940" s="7"/>
      <c r="BC13940" s="7"/>
      <c r="BD13940" s="7"/>
      <c r="BG13940" s="7"/>
      <c r="BH13940" s="7"/>
      <c r="BI13940" s="7"/>
      <c r="BJ13940" s="7"/>
      <c r="BK13940" s="7"/>
      <c r="BL13940" s="7"/>
      <c r="BM13940" s="7"/>
      <c r="BP13940" s="7"/>
      <c r="BQ13940" s="7"/>
      <c r="BR13940" s="7"/>
      <c r="BS13940" s="7"/>
      <c r="BT13940" s="7"/>
      <c r="BU13940" s="7"/>
      <c r="BV13940" s="7"/>
      <c r="BW13940" s="7"/>
    </row>
    <row r="13941" spans="43:75" x14ac:dyDescent="0.2">
      <c r="AQ13941" s="7"/>
      <c r="AR13941" s="7"/>
      <c r="AS13941" s="7"/>
      <c r="AT13941" s="7"/>
      <c r="AU13941" s="7"/>
      <c r="AV13941" s="234"/>
      <c r="AX13941" s="7"/>
      <c r="AY13941" s="7"/>
      <c r="AZ13941" s="7"/>
      <c r="BA13941" s="7"/>
      <c r="BB13941" s="7"/>
      <c r="BC13941" s="7"/>
      <c r="BD13941" s="7"/>
      <c r="BG13941" s="7"/>
      <c r="BH13941" s="7"/>
      <c r="BI13941" s="7"/>
      <c r="BJ13941" s="7"/>
      <c r="BK13941" s="7"/>
      <c r="BL13941" s="7"/>
      <c r="BM13941" s="7"/>
      <c r="BP13941" s="7"/>
      <c r="BQ13941" s="7"/>
      <c r="BR13941" s="7"/>
      <c r="BS13941" s="7"/>
      <c r="BT13941" s="7"/>
      <c r="BU13941" s="7"/>
      <c r="BV13941" s="7"/>
      <c r="BW13941" s="7"/>
    </row>
    <row r="13942" spans="43:75" x14ac:dyDescent="0.2">
      <c r="AQ13942" s="7"/>
      <c r="AR13942" s="7"/>
      <c r="AS13942" s="7"/>
      <c r="AT13942" s="7"/>
      <c r="AU13942" s="7"/>
      <c r="AV13942" s="234"/>
      <c r="AX13942" s="7"/>
      <c r="AY13942" s="7"/>
      <c r="AZ13942" s="7"/>
      <c r="BA13942" s="7"/>
      <c r="BB13942" s="7"/>
      <c r="BC13942" s="7"/>
      <c r="BD13942" s="7"/>
      <c r="BG13942" s="7"/>
      <c r="BH13942" s="7"/>
      <c r="BI13942" s="7"/>
      <c r="BJ13942" s="7"/>
      <c r="BK13942" s="7"/>
      <c r="BL13942" s="7"/>
      <c r="BM13942" s="7"/>
      <c r="BP13942" s="7"/>
      <c r="BQ13942" s="7"/>
      <c r="BR13942" s="7"/>
      <c r="BS13942" s="7"/>
      <c r="BT13942" s="7"/>
      <c r="BU13942" s="7"/>
      <c r="BV13942" s="7"/>
      <c r="BW13942" s="7"/>
    </row>
    <row r="13943" spans="43:75" x14ac:dyDescent="0.2">
      <c r="AQ13943" s="7"/>
      <c r="AR13943" s="7"/>
      <c r="AS13943" s="7"/>
      <c r="AT13943" s="7"/>
      <c r="AU13943" s="7"/>
      <c r="AV13943" s="234"/>
      <c r="AX13943" s="7"/>
      <c r="AY13943" s="7"/>
      <c r="AZ13943" s="7"/>
      <c r="BA13943" s="7"/>
      <c r="BB13943" s="7"/>
      <c r="BC13943" s="7"/>
      <c r="BD13943" s="7"/>
      <c r="BG13943" s="7"/>
      <c r="BH13943" s="7"/>
      <c r="BI13943" s="7"/>
      <c r="BJ13943" s="7"/>
      <c r="BK13943" s="7"/>
      <c r="BL13943" s="7"/>
      <c r="BM13943" s="7"/>
      <c r="BP13943" s="7"/>
      <c r="BQ13943" s="7"/>
      <c r="BR13943" s="7"/>
      <c r="BS13943" s="7"/>
      <c r="BT13943" s="7"/>
      <c r="BU13943" s="7"/>
      <c r="BV13943" s="7"/>
      <c r="BW13943" s="7"/>
    </row>
    <row r="13944" spans="43:75" x14ac:dyDescent="0.2">
      <c r="AQ13944" s="7"/>
      <c r="AR13944" s="7"/>
      <c r="AS13944" s="7"/>
      <c r="AT13944" s="7"/>
      <c r="AU13944" s="7"/>
      <c r="AV13944" s="234"/>
      <c r="AX13944" s="7"/>
      <c r="AY13944" s="7"/>
      <c r="AZ13944" s="7"/>
      <c r="BA13944" s="7"/>
      <c r="BB13944" s="7"/>
      <c r="BC13944" s="7"/>
      <c r="BD13944" s="7"/>
      <c r="BG13944" s="7"/>
      <c r="BH13944" s="7"/>
      <c r="BI13944" s="7"/>
      <c r="BJ13944" s="7"/>
      <c r="BK13944" s="7"/>
      <c r="BL13944" s="7"/>
      <c r="BM13944" s="7"/>
      <c r="BP13944" s="7"/>
      <c r="BQ13944" s="7"/>
      <c r="BR13944" s="7"/>
      <c r="BS13944" s="7"/>
      <c r="BT13944" s="7"/>
      <c r="BU13944" s="7"/>
      <c r="BV13944" s="7"/>
      <c r="BW13944" s="7"/>
    </row>
    <row r="13945" spans="43:75" x14ac:dyDescent="0.2">
      <c r="AQ13945" s="7"/>
      <c r="AR13945" s="7"/>
      <c r="AS13945" s="7"/>
      <c r="AT13945" s="7"/>
      <c r="AU13945" s="7"/>
      <c r="AV13945" s="234"/>
      <c r="AX13945" s="7"/>
      <c r="AY13945" s="7"/>
      <c r="AZ13945" s="7"/>
      <c r="BA13945" s="7"/>
      <c r="BB13945" s="7"/>
      <c r="BC13945" s="7"/>
      <c r="BD13945" s="7"/>
      <c r="BG13945" s="7"/>
      <c r="BH13945" s="7"/>
      <c r="BI13945" s="7"/>
      <c r="BJ13945" s="7"/>
      <c r="BK13945" s="7"/>
      <c r="BL13945" s="7"/>
      <c r="BM13945" s="7"/>
      <c r="BP13945" s="7"/>
      <c r="BQ13945" s="7"/>
      <c r="BR13945" s="7"/>
      <c r="BS13945" s="7"/>
      <c r="BT13945" s="7"/>
      <c r="BU13945" s="7"/>
      <c r="BV13945" s="7"/>
      <c r="BW13945" s="7"/>
    </row>
    <row r="13946" spans="43:75" x14ac:dyDescent="0.2">
      <c r="AQ13946" s="7"/>
      <c r="AR13946" s="7"/>
      <c r="AS13946" s="7"/>
      <c r="AT13946" s="7"/>
      <c r="AU13946" s="7"/>
      <c r="AV13946" s="234"/>
      <c r="AX13946" s="7"/>
      <c r="AY13946" s="7"/>
      <c r="AZ13946" s="7"/>
      <c r="BA13946" s="7"/>
      <c r="BB13946" s="7"/>
      <c r="BC13946" s="7"/>
      <c r="BD13946" s="7"/>
      <c r="BG13946" s="7"/>
      <c r="BH13946" s="7"/>
      <c r="BI13946" s="7"/>
      <c r="BJ13946" s="7"/>
      <c r="BK13946" s="7"/>
      <c r="BL13946" s="7"/>
      <c r="BM13946" s="7"/>
      <c r="BP13946" s="7"/>
      <c r="BQ13946" s="7"/>
      <c r="BR13946" s="7"/>
      <c r="BS13946" s="7"/>
      <c r="BT13946" s="7"/>
      <c r="BU13946" s="7"/>
      <c r="BV13946" s="7"/>
      <c r="BW13946" s="7"/>
    </row>
    <row r="13947" spans="43:75" x14ac:dyDescent="0.2">
      <c r="AQ13947" s="7"/>
      <c r="AR13947" s="7"/>
      <c r="AS13947" s="7"/>
      <c r="AT13947" s="7"/>
      <c r="AU13947" s="7"/>
      <c r="AV13947" s="234"/>
      <c r="AX13947" s="7"/>
      <c r="AY13947" s="7"/>
      <c r="AZ13947" s="7"/>
      <c r="BA13947" s="7"/>
      <c r="BB13947" s="7"/>
      <c r="BC13947" s="7"/>
      <c r="BD13947" s="7"/>
      <c r="BG13947" s="7"/>
      <c r="BH13947" s="7"/>
      <c r="BI13947" s="7"/>
      <c r="BJ13947" s="7"/>
      <c r="BK13947" s="7"/>
      <c r="BL13947" s="7"/>
      <c r="BM13947" s="7"/>
      <c r="BP13947" s="7"/>
      <c r="BQ13947" s="7"/>
      <c r="BR13947" s="7"/>
      <c r="BS13947" s="7"/>
      <c r="BT13947" s="7"/>
      <c r="BU13947" s="7"/>
      <c r="BV13947" s="7"/>
      <c r="BW13947" s="7"/>
    </row>
    <row r="13948" spans="43:75" x14ac:dyDescent="0.2">
      <c r="AQ13948" s="7"/>
      <c r="AR13948" s="7"/>
      <c r="AS13948" s="7"/>
      <c r="AT13948" s="7"/>
      <c r="AU13948" s="7"/>
      <c r="AV13948" s="234"/>
      <c r="AX13948" s="7"/>
      <c r="AY13948" s="7"/>
      <c r="AZ13948" s="7"/>
      <c r="BA13948" s="7"/>
      <c r="BB13948" s="7"/>
      <c r="BC13948" s="7"/>
      <c r="BD13948" s="7"/>
      <c r="BG13948" s="7"/>
      <c r="BH13948" s="7"/>
      <c r="BI13948" s="7"/>
      <c r="BJ13948" s="7"/>
      <c r="BK13948" s="7"/>
      <c r="BL13948" s="7"/>
      <c r="BM13948" s="7"/>
      <c r="BP13948" s="7"/>
      <c r="BQ13948" s="7"/>
      <c r="BR13948" s="7"/>
      <c r="BS13948" s="7"/>
      <c r="BT13948" s="7"/>
      <c r="BU13948" s="7"/>
      <c r="BV13948" s="7"/>
      <c r="BW13948" s="7"/>
    </row>
    <row r="13949" spans="43:75" x14ac:dyDescent="0.2">
      <c r="AQ13949" s="7"/>
      <c r="AR13949" s="7"/>
      <c r="AS13949" s="7"/>
      <c r="AT13949" s="7"/>
      <c r="AU13949" s="7"/>
      <c r="AV13949" s="234"/>
      <c r="AX13949" s="7"/>
      <c r="AY13949" s="7"/>
      <c r="AZ13949" s="7"/>
      <c r="BA13949" s="7"/>
      <c r="BB13949" s="7"/>
      <c r="BC13949" s="7"/>
      <c r="BD13949" s="7"/>
      <c r="BG13949" s="7"/>
      <c r="BH13949" s="7"/>
      <c r="BI13949" s="7"/>
      <c r="BJ13949" s="7"/>
      <c r="BK13949" s="7"/>
      <c r="BL13949" s="7"/>
      <c r="BM13949" s="7"/>
      <c r="BP13949" s="7"/>
      <c r="BQ13949" s="7"/>
      <c r="BR13949" s="7"/>
      <c r="BS13949" s="7"/>
      <c r="BT13949" s="7"/>
      <c r="BU13949" s="7"/>
      <c r="BV13949" s="7"/>
      <c r="BW13949" s="7"/>
    </row>
    <row r="13950" spans="43:75" x14ac:dyDescent="0.2">
      <c r="AQ13950" s="7"/>
      <c r="AR13950" s="7"/>
      <c r="AS13950" s="7"/>
      <c r="AT13950" s="7"/>
      <c r="AU13950" s="7"/>
      <c r="AV13950" s="234"/>
      <c r="AX13950" s="7"/>
      <c r="AY13950" s="7"/>
      <c r="AZ13950" s="7"/>
      <c r="BA13950" s="7"/>
      <c r="BB13950" s="7"/>
      <c r="BC13950" s="7"/>
      <c r="BD13950" s="7"/>
      <c r="BG13950" s="7"/>
      <c r="BH13950" s="7"/>
      <c r="BI13950" s="7"/>
      <c r="BJ13950" s="7"/>
      <c r="BK13950" s="7"/>
      <c r="BL13950" s="7"/>
      <c r="BM13950" s="7"/>
      <c r="BP13950" s="7"/>
      <c r="BQ13950" s="7"/>
      <c r="BR13950" s="7"/>
      <c r="BS13950" s="7"/>
      <c r="BT13950" s="7"/>
      <c r="BU13950" s="7"/>
      <c r="BV13950" s="7"/>
      <c r="BW13950" s="7"/>
    </row>
    <row r="13951" spans="43:75" x14ac:dyDescent="0.2">
      <c r="AQ13951" s="7"/>
      <c r="AR13951" s="7"/>
      <c r="AS13951" s="7"/>
      <c r="AT13951" s="7"/>
      <c r="AU13951" s="7"/>
      <c r="AV13951" s="234"/>
      <c r="AX13951" s="7"/>
      <c r="AY13951" s="7"/>
      <c r="AZ13951" s="7"/>
      <c r="BA13951" s="7"/>
      <c r="BB13951" s="7"/>
      <c r="BC13951" s="7"/>
      <c r="BD13951" s="7"/>
      <c r="BG13951" s="7"/>
      <c r="BH13951" s="7"/>
      <c r="BI13951" s="7"/>
      <c r="BJ13951" s="7"/>
      <c r="BK13951" s="7"/>
      <c r="BL13951" s="7"/>
      <c r="BM13951" s="7"/>
      <c r="BP13951" s="7"/>
      <c r="BQ13951" s="7"/>
      <c r="BR13951" s="7"/>
      <c r="BS13951" s="7"/>
      <c r="BT13951" s="7"/>
      <c r="BU13951" s="7"/>
      <c r="BV13951" s="7"/>
      <c r="BW13951" s="7"/>
    </row>
    <row r="13952" spans="43:75" x14ac:dyDescent="0.2">
      <c r="AQ13952" s="7"/>
      <c r="AR13952" s="7"/>
      <c r="AS13952" s="7"/>
      <c r="AT13952" s="7"/>
      <c r="AU13952" s="7"/>
      <c r="AV13952" s="234"/>
      <c r="AX13952" s="7"/>
      <c r="AY13952" s="7"/>
      <c r="AZ13952" s="7"/>
      <c r="BA13952" s="7"/>
      <c r="BB13952" s="7"/>
      <c r="BC13952" s="7"/>
      <c r="BD13952" s="7"/>
      <c r="BG13952" s="7"/>
      <c r="BH13952" s="7"/>
      <c r="BI13952" s="7"/>
      <c r="BJ13952" s="7"/>
      <c r="BK13952" s="7"/>
      <c r="BL13952" s="7"/>
      <c r="BM13952" s="7"/>
      <c r="BP13952" s="7"/>
      <c r="BQ13952" s="7"/>
      <c r="BR13952" s="7"/>
      <c r="BS13952" s="7"/>
      <c r="BT13952" s="7"/>
      <c r="BU13952" s="7"/>
      <c r="BV13952" s="7"/>
      <c r="BW13952" s="7"/>
    </row>
    <row r="13953" spans="43:75" x14ac:dyDescent="0.2">
      <c r="AQ13953" s="7"/>
      <c r="AR13953" s="7"/>
      <c r="AS13953" s="7"/>
      <c r="AT13953" s="7"/>
      <c r="AU13953" s="7"/>
      <c r="AV13953" s="234"/>
      <c r="AX13953" s="7"/>
      <c r="AY13953" s="7"/>
      <c r="AZ13953" s="7"/>
      <c r="BA13953" s="7"/>
      <c r="BB13953" s="7"/>
      <c r="BC13953" s="7"/>
      <c r="BD13953" s="7"/>
      <c r="BG13953" s="7"/>
      <c r="BH13953" s="7"/>
      <c r="BI13953" s="7"/>
      <c r="BJ13953" s="7"/>
      <c r="BK13953" s="7"/>
      <c r="BL13953" s="7"/>
      <c r="BM13953" s="7"/>
      <c r="BP13953" s="7"/>
      <c r="BQ13953" s="7"/>
      <c r="BR13953" s="7"/>
      <c r="BS13953" s="7"/>
      <c r="BT13953" s="7"/>
      <c r="BU13953" s="7"/>
      <c r="BV13953" s="7"/>
      <c r="BW13953" s="7"/>
    </row>
    <row r="13954" spans="43:75" x14ac:dyDescent="0.2">
      <c r="AQ13954" s="7"/>
      <c r="AR13954" s="7"/>
      <c r="AS13954" s="7"/>
      <c r="AT13954" s="7"/>
      <c r="AU13954" s="7"/>
      <c r="AV13954" s="234"/>
      <c r="AX13954" s="7"/>
      <c r="AY13954" s="7"/>
      <c r="AZ13954" s="7"/>
      <c r="BA13954" s="7"/>
      <c r="BB13954" s="7"/>
      <c r="BC13954" s="7"/>
      <c r="BD13954" s="7"/>
      <c r="BG13954" s="7"/>
      <c r="BH13954" s="7"/>
      <c r="BI13954" s="7"/>
      <c r="BJ13954" s="7"/>
      <c r="BK13954" s="7"/>
      <c r="BL13954" s="7"/>
      <c r="BM13954" s="7"/>
      <c r="BP13954" s="7"/>
      <c r="BQ13954" s="7"/>
      <c r="BR13954" s="7"/>
      <c r="BS13954" s="7"/>
      <c r="BT13954" s="7"/>
      <c r="BU13954" s="7"/>
      <c r="BV13954" s="7"/>
      <c r="BW13954" s="7"/>
    </row>
    <row r="13955" spans="43:75" x14ac:dyDescent="0.2">
      <c r="AQ13955" s="7"/>
      <c r="AR13955" s="7"/>
      <c r="AS13955" s="7"/>
      <c r="AT13955" s="7"/>
      <c r="AU13955" s="7"/>
      <c r="AV13955" s="234"/>
      <c r="AX13955" s="7"/>
      <c r="AY13955" s="7"/>
      <c r="AZ13955" s="7"/>
      <c r="BA13955" s="7"/>
      <c r="BB13955" s="7"/>
      <c r="BC13955" s="7"/>
      <c r="BD13955" s="7"/>
      <c r="BG13955" s="7"/>
      <c r="BH13955" s="7"/>
      <c r="BI13955" s="7"/>
      <c r="BJ13955" s="7"/>
      <c r="BK13955" s="7"/>
      <c r="BL13955" s="7"/>
      <c r="BM13955" s="7"/>
      <c r="BP13955" s="7"/>
      <c r="BQ13955" s="7"/>
      <c r="BR13955" s="7"/>
      <c r="BS13955" s="7"/>
      <c r="BT13955" s="7"/>
      <c r="BU13955" s="7"/>
      <c r="BV13955" s="7"/>
      <c r="BW13955" s="7"/>
    </row>
    <row r="13956" spans="43:75" x14ac:dyDescent="0.2">
      <c r="AQ13956" s="7"/>
      <c r="AR13956" s="7"/>
      <c r="AS13956" s="7"/>
      <c r="AT13956" s="7"/>
      <c r="AU13956" s="7"/>
      <c r="AV13956" s="234"/>
      <c r="AX13956" s="7"/>
      <c r="AY13956" s="7"/>
      <c r="AZ13956" s="7"/>
      <c r="BA13956" s="7"/>
      <c r="BB13956" s="7"/>
      <c r="BC13956" s="7"/>
      <c r="BD13956" s="7"/>
      <c r="BG13956" s="7"/>
      <c r="BH13956" s="7"/>
      <c r="BI13956" s="7"/>
      <c r="BJ13956" s="7"/>
      <c r="BK13956" s="7"/>
      <c r="BL13956" s="7"/>
      <c r="BM13956" s="7"/>
      <c r="BP13956" s="7"/>
      <c r="BQ13956" s="7"/>
      <c r="BR13956" s="7"/>
      <c r="BS13956" s="7"/>
      <c r="BT13956" s="7"/>
      <c r="BU13956" s="7"/>
      <c r="BV13956" s="7"/>
      <c r="BW13956" s="7"/>
    </row>
    <row r="13957" spans="43:75" x14ac:dyDescent="0.2">
      <c r="AQ13957" s="7"/>
      <c r="AR13957" s="7"/>
      <c r="AS13957" s="7"/>
      <c r="AT13957" s="7"/>
      <c r="AU13957" s="7"/>
      <c r="AV13957" s="234"/>
      <c r="AX13957" s="7"/>
      <c r="AY13957" s="7"/>
      <c r="AZ13957" s="7"/>
      <c r="BA13957" s="7"/>
      <c r="BB13957" s="7"/>
      <c r="BC13957" s="7"/>
      <c r="BD13957" s="7"/>
      <c r="BG13957" s="7"/>
      <c r="BH13957" s="7"/>
      <c r="BI13957" s="7"/>
      <c r="BJ13957" s="7"/>
      <c r="BK13957" s="7"/>
      <c r="BL13957" s="7"/>
      <c r="BM13957" s="7"/>
      <c r="BP13957" s="7"/>
      <c r="BQ13957" s="7"/>
      <c r="BR13957" s="7"/>
      <c r="BS13957" s="7"/>
      <c r="BT13957" s="7"/>
      <c r="BU13957" s="7"/>
      <c r="BV13957" s="7"/>
      <c r="BW13957" s="7"/>
    </row>
    <row r="13958" spans="43:75" x14ac:dyDescent="0.2">
      <c r="AQ13958" s="7"/>
      <c r="AR13958" s="7"/>
      <c r="AS13958" s="7"/>
      <c r="AT13958" s="7"/>
      <c r="AU13958" s="7"/>
      <c r="AV13958" s="234"/>
      <c r="AX13958" s="7"/>
      <c r="AY13958" s="7"/>
      <c r="AZ13958" s="7"/>
      <c r="BA13958" s="7"/>
      <c r="BB13958" s="7"/>
      <c r="BC13958" s="7"/>
      <c r="BD13958" s="7"/>
      <c r="BG13958" s="7"/>
      <c r="BH13958" s="7"/>
      <c r="BI13958" s="7"/>
      <c r="BJ13958" s="7"/>
      <c r="BK13958" s="7"/>
      <c r="BL13958" s="7"/>
      <c r="BM13958" s="7"/>
      <c r="BP13958" s="7"/>
      <c r="BQ13958" s="7"/>
      <c r="BR13958" s="7"/>
      <c r="BS13958" s="7"/>
      <c r="BT13958" s="7"/>
      <c r="BU13958" s="7"/>
      <c r="BV13958" s="7"/>
      <c r="BW13958" s="7"/>
    </row>
    <row r="13959" spans="43:75" x14ac:dyDescent="0.2">
      <c r="AQ13959" s="7"/>
      <c r="AR13959" s="7"/>
      <c r="AS13959" s="7"/>
      <c r="AT13959" s="7"/>
      <c r="AU13959" s="7"/>
      <c r="AV13959" s="234"/>
      <c r="AX13959" s="7"/>
      <c r="AY13959" s="7"/>
      <c r="AZ13959" s="7"/>
      <c r="BA13959" s="7"/>
      <c r="BB13959" s="7"/>
      <c r="BC13959" s="7"/>
      <c r="BD13959" s="7"/>
      <c r="BG13959" s="7"/>
      <c r="BH13959" s="7"/>
      <c r="BI13959" s="7"/>
      <c r="BJ13959" s="7"/>
      <c r="BK13959" s="7"/>
      <c r="BL13959" s="7"/>
      <c r="BM13959" s="7"/>
      <c r="BP13959" s="7"/>
      <c r="BQ13959" s="7"/>
      <c r="BR13959" s="7"/>
      <c r="BS13959" s="7"/>
      <c r="BT13959" s="7"/>
      <c r="BU13959" s="7"/>
      <c r="BV13959" s="7"/>
      <c r="BW13959" s="7"/>
    </row>
    <row r="13960" spans="43:75" x14ac:dyDescent="0.2">
      <c r="AQ13960" s="7"/>
      <c r="AR13960" s="7"/>
      <c r="AS13960" s="7"/>
      <c r="AT13960" s="7"/>
      <c r="AU13960" s="7"/>
      <c r="AV13960" s="234"/>
      <c r="AX13960" s="7"/>
      <c r="AY13960" s="7"/>
      <c r="AZ13960" s="7"/>
      <c r="BA13960" s="7"/>
      <c r="BB13960" s="7"/>
      <c r="BC13960" s="7"/>
      <c r="BD13960" s="7"/>
      <c r="BG13960" s="7"/>
      <c r="BH13960" s="7"/>
      <c r="BI13960" s="7"/>
      <c r="BJ13960" s="7"/>
      <c r="BK13960" s="7"/>
      <c r="BL13960" s="7"/>
      <c r="BM13960" s="7"/>
      <c r="BP13960" s="7"/>
      <c r="BQ13960" s="7"/>
      <c r="BR13960" s="7"/>
      <c r="BS13960" s="7"/>
      <c r="BT13960" s="7"/>
      <c r="BU13960" s="7"/>
      <c r="BV13960" s="7"/>
      <c r="BW13960" s="7"/>
    </row>
    <row r="13961" spans="43:75" x14ac:dyDescent="0.2">
      <c r="AQ13961" s="7"/>
      <c r="AR13961" s="7"/>
      <c r="AS13961" s="7"/>
      <c r="AT13961" s="7"/>
      <c r="AU13961" s="7"/>
      <c r="AV13961" s="234"/>
      <c r="AX13961" s="7"/>
      <c r="AY13961" s="7"/>
      <c r="AZ13961" s="7"/>
      <c r="BA13961" s="7"/>
      <c r="BB13961" s="7"/>
      <c r="BC13961" s="7"/>
      <c r="BD13961" s="7"/>
      <c r="BG13961" s="7"/>
      <c r="BH13961" s="7"/>
      <c r="BI13961" s="7"/>
      <c r="BJ13961" s="7"/>
      <c r="BK13961" s="7"/>
      <c r="BL13961" s="7"/>
      <c r="BM13961" s="7"/>
      <c r="BP13961" s="7"/>
      <c r="BQ13961" s="7"/>
      <c r="BR13961" s="7"/>
      <c r="BS13961" s="7"/>
      <c r="BT13961" s="7"/>
      <c r="BU13961" s="7"/>
      <c r="BV13961" s="7"/>
      <c r="BW13961" s="7"/>
    </row>
    <row r="13962" spans="43:75" x14ac:dyDescent="0.2">
      <c r="AQ13962" s="7"/>
      <c r="AR13962" s="7"/>
      <c r="AS13962" s="7"/>
      <c r="AT13962" s="7"/>
      <c r="AU13962" s="7"/>
      <c r="AV13962" s="234"/>
      <c r="AX13962" s="7"/>
      <c r="AY13962" s="7"/>
      <c r="AZ13962" s="7"/>
      <c r="BA13962" s="7"/>
      <c r="BB13962" s="7"/>
      <c r="BC13962" s="7"/>
      <c r="BD13962" s="7"/>
      <c r="BG13962" s="7"/>
      <c r="BH13962" s="7"/>
      <c r="BI13962" s="7"/>
      <c r="BJ13962" s="7"/>
      <c r="BK13962" s="7"/>
      <c r="BL13962" s="7"/>
      <c r="BM13962" s="7"/>
      <c r="BP13962" s="7"/>
      <c r="BQ13962" s="7"/>
      <c r="BR13962" s="7"/>
      <c r="BS13962" s="7"/>
      <c r="BT13962" s="7"/>
      <c r="BU13962" s="7"/>
      <c r="BV13962" s="7"/>
      <c r="BW13962" s="7"/>
    </row>
    <row r="13963" spans="43:75" x14ac:dyDescent="0.2">
      <c r="AQ13963" s="7"/>
      <c r="AR13963" s="7"/>
      <c r="AS13963" s="7"/>
      <c r="AT13963" s="7"/>
      <c r="AU13963" s="7"/>
      <c r="AV13963" s="234"/>
      <c r="AX13963" s="7"/>
      <c r="AY13963" s="7"/>
      <c r="AZ13963" s="7"/>
      <c r="BA13963" s="7"/>
      <c r="BB13963" s="7"/>
      <c r="BC13963" s="7"/>
      <c r="BD13963" s="7"/>
      <c r="BG13963" s="7"/>
      <c r="BH13963" s="7"/>
      <c r="BI13963" s="7"/>
      <c r="BJ13963" s="7"/>
      <c r="BK13963" s="7"/>
      <c r="BL13963" s="7"/>
      <c r="BM13963" s="7"/>
      <c r="BP13963" s="7"/>
      <c r="BQ13963" s="7"/>
      <c r="BR13963" s="7"/>
      <c r="BS13963" s="7"/>
      <c r="BT13963" s="7"/>
      <c r="BU13963" s="7"/>
      <c r="BV13963" s="7"/>
      <c r="BW13963" s="7"/>
    </row>
    <row r="13964" spans="43:75" x14ac:dyDescent="0.2">
      <c r="AQ13964" s="7"/>
      <c r="AR13964" s="7"/>
      <c r="AS13964" s="7"/>
      <c r="AT13964" s="7"/>
      <c r="AU13964" s="7"/>
      <c r="AV13964" s="234"/>
      <c r="AX13964" s="7"/>
      <c r="AY13964" s="7"/>
      <c r="AZ13964" s="7"/>
      <c r="BA13964" s="7"/>
      <c r="BB13964" s="7"/>
      <c r="BC13964" s="7"/>
      <c r="BD13964" s="7"/>
      <c r="BG13964" s="7"/>
      <c r="BH13964" s="7"/>
      <c r="BI13964" s="7"/>
      <c r="BJ13964" s="7"/>
      <c r="BK13964" s="7"/>
      <c r="BL13964" s="7"/>
      <c r="BM13964" s="7"/>
      <c r="BP13964" s="7"/>
      <c r="BQ13964" s="7"/>
      <c r="BR13964" s="7"/>
      <c r="BS13964" s="7"/>
      <c r="BT13964" s="7"/>
      <c r="BU13964" s="7"/>
      <c r="BV13964" s="7"/>
      <c r="BW13964" s="7"/>
    </row>
    <row r="13965" spans="43:75" x14ac:dyDescent="0.2">
      <c r="AQ13965" s="7"/>
      <c r="AR13965" s="7"/>
      <c r="AS13965" s="7"/>
      <c r="AT13965" s="7"/>
      <c r="AU13965" s="7"/>
      <c r="AV13965" s="234"/>
      <c r="AX13965" s="7"/>
      <c r="AY13965" s="7"/>
      <c r="AZ13965" s="7"/>
      <c r="BA13965" s="7"/>
      <c r="BB13965" s="7"/>
      <c r="BC13965" s="7"/>
      <c r="BD13965" s="7"/>
      <c r="BG13965" s="7"/>
      <c r="BH13965" s="7"/>
      <c r="BI13965" s="7"/>
      <c r="BJ13965" s="7"/>
      <c r="BK13965" s="7"/>
      <c r="BL13965" s="7"/>
      <c r="BM13965" s="7"/>
      <c r="BP13965" s="7"/>
      <c r="BQ13965" s="7"/>
      <c r="BR13965" s="7"/>
      <c r="BS13965" s="7"/>
      <c r="BT13965" s="7"/>
      <c r="BU13965" s="7"/>
      <c r="BV13965" s="7"/>
      <c r="BW13965" s="7"/>
    </row>
    <row r="13966" spans="43:75" x14ac:dyDescent="0.2">
      <c r="AQ13966" s="7"/>
      <c r="AR13966" s="7"/>
      <c r="AS13966" s="7"/>
      <c r="AT13966" s="7"/>
      <c r="AU13966" s="7"/>
      <c r="AV13966" s="234"/>
      <c r="AX13966" s="7"/>
      <c r="AY13966" s="7"/>
      <c r="AZ13966" s="7"/>
      <c r="BA13966" s="7"/>
      <c r="BB13966" s="7"/>
      <c r="BC13966" s="7"/>
      <c r="BD13966" s="7"/>
      <c r="BG13966" s="7"/>
      <c r="BH13966" s="7"/>
      <c r="BI13966" s="7"/>
      <c r="BJ13966" s="7"/>
      <c r="BK13966" s="7"/>
      <c r="BL13966" s="7"/>
      <c r="BM13966" s="7"/>
      <c r="BP13966" s="7"/>
      <c r="BQ13966" s="7"/>
      <c r="BR13966" s="7"/>
      <c r="BS13966" s="7"/>
      <c r="BT13966" s="7"/>
      <c r="BU13966" s="7"/>
      <c r="BV13966" s="7"/>
      <c r="BW13966" s="7"/>
    </row>
    <row r="13967" spans="43:75" x14ac:dyDescent="0.2">
      <c r="AQ13967" s="7"/>
      <c r="AR13967" s="7"/>
      <c r="AS13967" s="7"/>
      <c r="AT13967" s="7"/>
      <c r="AU13967" s="7"/>
      <c r="AV13967" s="234"/>
      <c r="AX13967" s="7"/>
      <c r="AY13967" s="7"/>
      <c r="AZ13967" s="7"/>
      <c r="BA13967" s="7"/>
      <c r="BB13967" s="7"/>
      <c r="BC13967" s="7"/>
      <c r="BD13967" s="7"/>
      <c r="BG13967" s="7"/>
      <c r="BH13967" s="7"/>
      <c r="BI13967" s="7"/>
      <c r="BJ13967" s="7"/>
      <c r="BK13967" s="7"/>
      <c r="BL13967" s="7"/>
      <c r="BM13967" s="7"/>
      <c r="BP13967" s="7"/>
      <c r="BQ13967" s="7"/>
      <c r="BR13967" s="7"/>
      <c r="BS13967" s="7"/>
      <c r="BT13967" s="7"/>
      <c r="BU13967" s="7"/>
      <c r="BV13967" s="7"/>
      <c r="BW13967" s="7"/>
    </row>
    <row r="13968" spans="43:75" x14ac:dyDescent="0.2">
      <c r="AQ13968" s="7"/>
      <c r="AR13968" s="7"/>
      <c r="AS13968" s="7"/>
      <c r="AT13968" s="7"/>
      <c r="AU13968" s="7"/>
      <c r="AV13968" s="234"/>
      <c r="AX13968" s="7"/>
      <c r="AY13968" s="7"/>
      <c r="AZ13968" s="7"/>
      <c r="BA13968" s="7"/>
      <c r="BB13968" s="7"/>
      <c r="BC13968" s="7"/>
      <c r="BD13968" s="7"/>
      <c r="BG13968" s="7"/>
      <c r="BH13968" s="7"/>
      <c r="BI13968" s="7"/>
      <c r="BJ13968" s="7"/>
      <c r="BK13968" s="7"/>
      <c r="BL13968" s="7"/>
      <c r="BM13968" s="7"/>
      <c r="BP13968" s="7"/>
      <c r="BQ13968" s="7"/>
      <c r="BR13968" s="7"/>
      <c r="BS13968" s="7"/>
      <c r="BT13968" s="7"/>
      <c r="BU13968" s="7"/>
      <c r="BV13968" s="7"/>
      <c r="BW13968" s="7"/>
    </row>
    <row r="13969" spans="43:75" x14ac:dyDescent="0.2">
      <c r="AQ13969" s="7"/>
      <c r="AR13969" s="7"/>
      <c r="AS13969" s="7"/>
      <c r="AT13969" s="7"/>
      <c r="AU13969" s="7"/>
      <c r="AV13969" s="234"/>
      <c r="AX13969" s="7"/>
      <c r="AY13969" s="7"/>
      <c r="AZ13969" s="7"/>
      <c r="BA13969" s="7"/>
      <c r="BB13969" s="7"/>
      <c r="BC13969" s="7"/>
      <c r="BD13969" s="7"/>
      <c r="BG13969" s="7"/>
      <c r="BH13969" s="7"/>
      <c r="BI13969" s="7"/>
      <c r="BJ13969" s="7"/>
      <c r="BK13969" s="7"/>
      <c r="BL13969" s="7"/>
      <c r="BM13969" s="7"/>
      <c r="BP13969" s="7"/>
      <c r="BQ13969" s="7"/>
      <c r="BR13969" s="7"/>
      <c r="BS13969" s="7"/>
      <c r="BT13969" s="7"/>
      <c r="BU13969" s="7"/>
      <c r="BV13969" s="7"/>
      <c r="BW13969" s="7"/>
    </row>
    <row r="13970" spans="43:75" x14ac:dyDescent="0.2">
      <c r="AQ13970" s="7"/>
      <c r="AR13970" s="7"/>
      <c r="AS13970" s="7"/>
      <c r="AT13970" s="7"/>
      <c r="AU13970" s="7"/>
      <c r="AV13970" s="234"/>
      <c r="AX13970" s="7"/>
      <c r="AY13970" s="7"/>
      <c r="AZ13970" s="7"/>
      <c r="BA13970" s="7"/>
      <c r="BB13970" s="7"/>
      <c r="BC13970" s="7"/>
      <c r="BD13970" s="7"/>
      <c r="BG13970" s="7"/>
      <c r="BH13970" s="7"/>
      <c r="BI13970" s="7"/>
      <c r="BJ13970" s="7"/>
      <c r="BK13970" s="7"/>
      <c r="BL13970" s="7"/>
      <c r="BM13970" s="7"/>
      <c r="BP13970" s="7"/>
      <c r="BQ13970" s="7"/>
      <c r="BR13970" s="7"/>
      <c r="BS13970" s="7"/>
      <c r="BT13970" s="7"/>
      <c r="BU13970" s="7"/>
      <c r="BV13970" s="7"/>
      <c r="BW13970" s="7"/>
    </row>
    <row r="13971" spans="43:75" x14ac:dyDescent="0.2">
      <c r="AQ13971" s="7"/>
      <c r="AR13971" s="7"/>
      <c r="AS13971" s="7"/>
      <c r="AT13971" s="7"/>
      <c r="AU13971" s="7"/>
      <c r="AV13971" s="234"/>
      <c r="AX13971" s="7"/>
      <c r="AY13971" s="7"/>
      <c r="AZ13971" s="7"/>
      <c r="BA13971" s="7"/>
      <c r="BB13971" s="7"/>
      <c r="BC13971" s="7"/>
      <c r="BD13971" s="7"/>
      <c r="BG13971" s="7"/>
      <c r="BH13971" s="7"/>
      <c r="BI13971" s="7"/>
      <c r="BJ13971" s="7"/>
      <c r="BK13971" s="7"/>
      <c r="BL13971" s="7"/>
      <c r="BM13971" s="7"/>
      <c r="BP13971" s="7"/>
      <c r="BQ13971" s="7"/>
      <c r="BR13971" s="7"/>
      <c r="BS13971" s="7"/>
      <c r="BT13971" s="7"/>
      <c r="BU13971" s="7"/>
      <c r="BV13971" s="7"/>
      <c r="BW13971" s="7"/>
    </row>
    <row r="13972" spans="43:75" x14ac:dyDescent="0.2">
      <c r="AQ13972" s="7"/>
      <c r="AR13972" s="7"/>
      <c r="AS13972" s="7"/>
      <c r="AT13972" s="7"/>
      <c r="AU13972" s="7"/>
      <c r="AV13972" s="234"/>
      <c r="AX13972" s="7"/>
      <c r="AY13972" s="7"/>
      <c r="AZ13972" s="7"/>
      <c r="BA13972" s="7"/>
      <c r="BB13972" s="7"/>
      <c r="BC13972" s="7"/>
      <c r="BD13972" s="7"/>
      <c r="BG13972" s="7"/>
      <c r="BH13972" s="7"/>
      <c r="BI13972" s="7"/>
      <c r="BJ13972" s="7"/>
      <c r="BK13972" s="7"/>
      <c r="BL13972" s="7"/>
      <c r="BM13972" s="7"/>
      <c r="BP13972" s="7"/>
      <c r="BQ13972" s="7"/>
      <c r="BR13972" s="7"/>
      <c r="BS13972" s="7"/>
      <c r="BT13972" s="7"/>
      <c r="BU13972" s="7"/>
      <c r="BV13972" s="7"/>
      <c r="BW13972" s="7"/>
    </row>
    <row r="13973" spans="43:75" x14ac:dyDescent="0.2">
      <c r="AQ13973" s="7"/>
      <c r="AR13973" s="7"/>
      <c r="AS13973" s="7"/>
      <c r="AT13973" s="7"/>
      <c r="AU13973" s="7"/>
      <c r="AV13973" s="234"/>
      <c r="AX13973" s="7"/>
      <c r="AY13973" s="7"/>
      <c r="AZ13973" s="7"/>
      <c r="BA13973" s="7"/>
      <c r="BB13973" s="7"/>
      <c r="BC13973" s="7"/>
      <c r="BD13973" s="7"/>
      <c r="BG13973" s="7"/>
      <c r="BH13973" s="7"/>
      <c r="BI13973" s="7"/>
      <c r="BJ13973" s="7"/>
      <c r="BK13973" s="7"/>
      <c r="BL13973" s="7"/>
      <c r="BM13973" s="7"/>
      <c r="BP13973" s="7"/>
      <c r="BQ13973" s="7"/>
      <c r="BR13973" s="7"/>
      <c r="BS13973" s="7"/>
      <c r="BT13973" s="7"/>
      <c r="BU13973" s="7"/>
      <c r="BV13973" s="7"/>
      <c r="BW13973" s="7"/>
    </row>
    <row r="13974" spans="43:75" x14ac:dyDescent="0.2">
      <c r="AQ13974" s="7"/>
      <c r="AR13974" s="7"/>
      <c r="AS13974" s="7"/>
      <c r="AT13974" s="7"/>
      <c r="AU13974" s="7"/>
      <c r="AV13974" s="234"/>
      <c r="AX13974" s="7"/>
      <c r="AY13974" s="7"/>
      <c r="AZ13974" s="7"/>
      <c r="BA13974" s="7"/>
      <c r="BB13974" s="7"/>
      <c r="BC13974" s="7"/>
      <c r="BD13974" s="7"/>
      <c r="BG13974" s="7"/>
      <c r="BH13974" s="7"/>
      <c r="BI13974" s="7"/>
      <c r="BJ13974" s="7"/>
      <c r="BK13974" s="7"/>
      <c r="BL13974" s="7"/>
      <c r="BM13974" s="7"/>
      <c r="BP13974" s="7"/>
      <c r="BQ13974" s="7"/>
      <c r="BR13974" s="7"/>
      <c r="BS13974" s="7"/>
      <c r="BT13974" s="7"/>
      <c r="BU13974" s="7"/>
      <c r="BV13974" s="7"/>
      <c r="BW13974" s="7"/>
    </row>
    <row r="13975" spans="43:75" x14ac:dyDescent="0.2">
      <c r="AQ13975" s="7"/>
      <c r="AR13975" s="7"/>
      <c r="AS13975" s="7"/>
      <c r="AT13975" s="7"/>
      <c r="AU13975" s="7"/>
      <c r="AV13975" s="234"/>
      <c r="AX13975" s="7"/>
      <c r="AY13975" s="7"/>
      <c r="AZ13975" s="7"/>
      <c r="BA13975" s="7"/>
      <c r="BB13975" s="7"/>
      <c r="BC13975" s="7"/>
      <c r="BD13975" s="7"/>
      <c r="BG13975" s="7"/>
      <c r="BH13975" s="7"/>
      <c r="BI13975" s="7"/>
      <c r="BJ13975" s="7"/>
      <c r="BK13975" s="7"/>
      <c r="BL13975" s="7"/>
      <c r="BM13975" s="7"/>
      <c r="BP13975" s="7"/>
      <c r="BQ13975" s="7"/>
      <c r="BR13975" s="7"/>
      <c r="BS13975" s="7"/>
      <c r="BT13975" s="7"/>
      <c r="BU13975" s="7"/>
      <c r="BV13975" s="7"/>
      <c r="BW13975" s="7"/>
    </row>
    <row r="13976" spans="43:75" x14ac:dyDescent="0.2">
      <c r="AQ13976" s="7"/>
      <c r="AR13976" s="7"/>
      <c r="AS13976" s="7"/>
      <c r="AT13976" s="7"/>
      <c r="AU13976" s="7"/>
      <c r="AV13976" s="234"/>
      <c r="AX13976" s="7"/>
      <c r="AY13976" s="7"/>
      <c r="AZ13976" s="7"/>
      <c r="BA13976" s="7"/>
      <c r="BB13976" s="7"/>
      <c r="BC13976" s="7"/>
      <c r="BD13976" s="7"/>
      <c r="BG13976" s="7"/>
      <c r="BH13976" s="7"/>
      <c r="BI13976" s="7"/>
      <c r="BJ13976" s="7"/>
      <c r="BK13976" s="7"/>
      <c r="BL13976" s="7"/>
      <c r="BM13976" s="7"/>
      <c r="BP13976" s="7"/>
      <c r="BQ13976" s="7"/>
      <c r="BR13976" s="7"/>
      <c r="BS13976" s="7"/>
      <c r="BT13976" s="7"/>
      <c r="BU13976" s="7"/>
      <c r="BV13976" s="7"/>
      <c r="BW13976" s="7"/>
    </row>
    <row r="13977" spans="43:75" x14ac:dyDescent="0.2">
      <c r="AQ13977" s="7"/>
      <c r="AR13977" s="7"/>
      <c r="AS13977" s="7"/>
      <c r="AT13977" s="7"/>
      <c r="AU13977" s="7"/>
      <c r="AV13977" s="234"/>
      <c r="AX13977" s="7"/>
      <c r="AY13977" s="7"/>
      <c r="AZ13977" s="7"/>
      <c r="BA13977" s="7"/>
      <c r="BB13977" s="7"/>
      <c r="BC13977" s="7"/>
      <c r="BD13977" s="7"/>
      <c r="BG13977" s="7"/>
      <c r="BH13977" s="7"/>
      <c r="BI13977" s="7"/>
      <c r="BJ13977" s="7"/>
      <c r="BK13977" s="7"/>
      <c r="BL13977" s="7"/>
      <c r="BM13977" s="7"/>
      <c r="BP13977" s="7"/>
      <c r="BQ13977" s="7"/>
      <c r="BR13977" s="7"/>
      <c r="BS13977" s="7"/>
      <c r="BT13977" s="7"/>
      <c r="BU13977" s="7"/>
      <c r="BV13977" s="7"/>
      <c r="BW13977" s="7"/>
    </row>
    <row r="13978" spans="43:75" x14ac:dyDescent="0.2">
      <c r="AQ13978" s="7"/>
      <c r="AR13978" s="7"/>
      <c r="AS13978" s="7"/>
      <c r="AT13978" s="7"/>
      <c r="AU13978" s="7"/>
      <c r="AV13978" s="234"/>
      <c r="AX13978" s="7"/>
      <c r="AY13978" s="7"/>
      <c r="AZ13978" s="7"/>
      <c r="BA13978" s="7"/>
      <c r="BB13978" s="7"/>
      <c r="BC13978" s="7"/>
      <c r="BD13978" s="7"/>
      <c r="BG13978" s="7"/>
      <c r="BH13978" s="7"/>
      <c r="BI13978" s="7"/>
      <c r="BJ13978" s="7"/>
      <c r="BK13978" s="7"/>
      <c r="BL13978" s="7"/>
      <c r="BM13978" s="7"/>
      <c r="BP13978" s="7"/>
      <c r="BQ13978" s="7"/>
      <c r="BR13978" s="7"/>
      <c r="BS13978" s="7"/>
      <c r="BT13978" s="7"/>
      <c r="BU13978" s="7"/>
      <c r="BV13978" s="7"/>
      <c r="BW13978" s="7"/>
    </row>
    <row r="13979" spans="43:75" x14ac:dyDescent="0.2">
      <c r="AQ13979" s="7"/>
      <c r="AR13979" s="7"/>
      <c r="AS13979" s="7"/>
      <c r="AT13979" s="7"/>
      <c r="AU13979" s="7"/>
      <c r="AV13979" s="234"/>
      <c r="AX13979" s="7"/>
      <c r="AY13979" s="7"/>
      <c r="AZ13979" s="7"/>
      <c r="BA13979" s="7"/>
      <c r="BB13979" s="7"/>
      <c r="BC13979" s="7"/>
      <c r="BD13979" s="7"/>
      <c r="BG13979" s="7"/>
      <c r="BH13979" s="7"/>
      <c r="BI13979" s="7"/>
      <c r="BJ13979" s="7"/>
      <c r="BK13979" s="7"/>
      <c r="BL13979" s="7"/>
      <c r="BM13979" s="7"/>
      <c r="BP13979" s="7"/>
      <c r="BQ13979" s="7"/>
      <c r="BR13979" s="7"/>
      <c r="BS13979" s="7"/>
      <c r="BT13979" s="7"/>
      <c r="BU13979" s="7"/>
      <c r="BV13979" s="7"/>
      <c r="BW13979" s="7"/>
    </row>
    <row r="13980" spans="43:75" x14ac:dyDescent="0.2">
      <c r="AQ13980" s="7"/>
      <c r="AR13980" s="7"/>
      <c r="AS13980" s="7"/>
      <c r="AT13980" s="7"/>
      <c r="AU13980" s="7"/>
      <c r="AV13980" s="234"/>
      <c r="AX13980" s="7"/>
      <c r="AY13980" s="7"/>
      <c r="AZ13980" s="7"/>
      <c r="BA13980" s="7"/>
      <c r="BB13980" s="7"/>
      <c r="BC13980" s="7"/>
      <c r="BD13980" s="7"/>
      <c r="BG13980" s="7"/>
      <c r="BH13980" s="7"/>
      <c r="BI13980" s="7"/>
      <c r="BJ13980" s="7"/>
      <c r="BK13980" s="7"/>
      <c r="BL13980" s="7"/>
      <c r="BM13980" s="7"/>
      <c r="BP13980" s="7"/>
      <c r="BQ13980" s="7"/>
      <c r="BR13980" s="7"/>
      <c r="BS13980" s="7"/>
      <c r="BT13980" s="7"/>
      <c r="BU13980" s="7"/>
      <c r="BV13980" s="7"/>
      <c r="BW13980" s="7"/>
    </row>
    <row r="13981" spans="43:75" x14ac:dyDescent="0.2">
      <c r="AQ13981" s="7"/>
      <c r="AR13981" s="7"/>
      <c r="AS13981" s="7"/>
      <c r="AT13981" s="7"/>
      <c r="AU13981" s="7"/>
      <c r="AV13981" s="234"/>
      <c r="AX13981" s="7"/>
      <c r="AY13981" s="7"/>
      <c r="AZ13981" s="7"/>
      <c r="BA13981" s="7"/>
      <c r="BB13981" s="7"/>
      <c r="BC13981" s="7"/>
      <c r="BD13981" s="7"/>
      <c r="BG13981" s="7"/>
      <c r="BH13981" s="7"/>
      <c r="BI13981" s="7"/>
      <c r="BJ13981" s="7"/>
      <c r="BK13981" s="7"/>
      <c r="BL13981" s="7"/>
      <c r="BM13981" s="7"/>
      <c r="BP13981" s="7"/>
      <c r="BQ13981" s="7"/>
      <c r="BR13981" s="7"/>
      <c r="BS13981" s="7"/>
      <c r="BT13981" s="7"/>
      <c r="BU13981" s="7"/>
      <c r="BV13981" s="7"/>
      <c r="BW13981" s="7"/>
    </row>
    <row r="13982" spans="43:75" x14ac:dyDescent="0.2">
      <c r="AQ13982" s="7"/>
      <c r="AR13982" s="7"/>
      <c r="AS13982" s="7"/>
      <c r="AT13982" s="7"/>
      <c r="AU13982" s="7"/>
      <c r="AV13982" s="234"/>
      <c r="AX13982" s="7"/>
      <c r="AY13982" s="7"/>
      <c r="AZ13982" s="7"/>
      <c r="BA13982" s="7"/>
      <c r="BB13982" s="7"/>
      <c r="BC13982" s="7"/>
      <c r="BD13982" s="7"/>
      <c r="BG13982" s="7"/>
      <c r="BH13982" s="7"/>
      <c r="BI13982" s="7"/>
      <c r="BJ13982" s="7"/>
      <c r="BK13982" s="7"/>
      <c r="BL13982" s="7"/>
      <c r="BM13982" s="7"/>
      <c r="BP13982" s="7"/>
      <c r="BQ13982" s="7"/>
      <c r="BR13982" s="7"/>
      <c r="BS13982" s="7"/>
      <c r="BT13982" s="7"/>
      <c r="BU13982" s="7"/>
      <c r="BV13982" s="7"/>
      <c r="BW13982" s="7"/>
    </row>
    <row r="13983" spans="43:75" x14ac:dyDescent="0.2">
      <c r="AQ13983" s="7"/>
      <c r="AR13983" s="7"/>
      <c r="AS13983" s="7"/>
      <c r="AT13983" s="7"/>
      <c r="AU13983" s="7"/>
      <c r="AV13983" s="234"/>
      <c r="AX13983" s="7"/>
      <c r="AY13983" s="7"/>
      <c r="AZ13983" s="7"/>
      <c r="BA13983" s="7"/>
      <c r="BB13983" s="7"/>
      <c r="BC13983" s="7"/>
      <c r="BD13983" s="7"/>
      <c r="BG13983" s="7"/>
      <c r="BH13983" s="7"/>
      <c r="BI13983" s="7"/>
      <c r="BJ13983" s="7"/>
      <c r="BK13983" s="7"/>
      <c r="BL13983" s="7"/>
      <c r="BM13983" s="7"/>
      <c r="BP13983" s="7"/>
      <c r="BQ13983" s="7"/>
      <c r="BR13983" s="7"/>
      <c r="BS13983" s="7"/>
      <c r="BT13983" s="7"/>
      <c r="BU13983" s="7"/>
      <c r="BV13983" s="7"/>
      <c r="BW13983" s="7"/>
    </row>
    <row r="13984" spans="43:75" x14ac:dyDescent="0.2">
      <c r="AQ13984" s="7"/>
      <c r="AR13984" s="7"/>
      <c r="AS13984" s="7"/>
      <c r="AT13984" s="7"/>
      <c r="AU13984" s="7"/>
      <c r="AV13984" s="234"/>
      <c r="AX13984" s="7"/>
      <c r="AY13984" s="7"/>
      <c r="AZ13984" s="7"/>
      <c r="BA13984" s="7"/>
      <c r="BB13984" s="7"/>
      <c r="BC13984" s="7"/>
      <c r="BD13984" s="7"/>
      <c r="BG13984" s="7"/>
      <c r="BH13984" s="7"/>
      <c r="BI13984" s="7"/>
      <c r="BJ13984" s="7"/>
      <c r="BK13984" s="7"/>
      <c r="BL13984" s="7"/>
      <c r="BM13984" s="7"/>
      <c r="BP13984" s="7"/>
      <c r="BQ13984" s="7"/>
      <c r="BR13984" s="7"/>
      <c r="BS13984" s="7"/>
      <c r="BT13984" s="7"/>
      <c r="BU13984" s="7"/>
      <c r="BV13984" s="7"/>
      <c r="BW13984" s="7"/>
    </row>
    <row r="13985" spans="43:75" x14ac:dyDescent="0.2">
      <c r="AQ13985" s="7"/>
      <c r="AR13985" s="7"/>
      <c r="AS13985" s="7"/>
      <c r="AT13985" s="7"/>
      <c r="AU13985" s="7"/>
      <c r="AV13985" s="234"/>
      <c r="AX13985" s="7"/>
      <c r="AY13985" s="7"/>
      <c r="AZ13985" s="7"/>
      <c r="BA13985" s="7"/>
      <c r="BB13985" s="7"/>
      <c r="BC13985" s="7"/>
      <c r="BD13985" s="7"/>
      <c r="BG13985" s="7"/>
      <c r="BH13985" s="7"/>
      <c r="BI13985" s="7"/>
      <c r="BJ13985" s="7"/>
      <c r="BK13985" s="7"/>
      <c r="BL13985" s="7"/>
      <c r="BM13985" s="7"/>
      <c r="BP13985" s="7"/>
      <c r="BQ13985" s="7"/>
      <c r="BR13985" s="7"/>
      <c r="BS13985" s="7"/>
      <c r="BT13985" s="7"/>
      <c r="BU13985" s="7"/>
      <c r="BV13985" s="7"/>
      <c r="BW13985" s="7"/>
    </row>
    <row r="13986" spans="43:75" x14ac:dyDescent="0.2">
      <c r="AQ13986" s="7"/>
      <c r="AR13986" s="7"/>
      <c r="AS13986" s="7"/>
      <c r="AT13986" s="7"/>
      <c r="AU13986" s="7"/>
      <c r="AV13986" s="234"/>
      <c r="AX13986" s="7"/>
      <c r="AY13986" s="7"/>
      <c r="AZ13986" s="7"/>
      <c r="BA13986" s="7"/>
      <c r="BB13986" s="7"/>
      <c r="BC13986" s="7"/>
      <c r="BD13986" s="7"/>
      <c r="BG13986" s="7"/>
      <c r="BH13986" s="7"/>
      <c r="BI13986" s="7"/>
      <c r="BJ13986" s="7"/>
      <c r="BK13986" s="7"/>
      <c r="BL13986" s="7"/>
      <c r="BM13986" s="7"/>
      <c r="BP13986" s="7"/>
      <c r="BQ13986" s="7"/>
      <c r="BR13986" s="7"/>
      <c r="BS13986" s="7"/>
      <c r="BT13986" s="7"/>
      <c r="BU13986" s="7"/>
      <c r="BV13986" s="7"/>
      <c r="BW13986" s="7"/>
    </row>
    <row r="13987" spans="43:75" x14ac:dyDescent="0.2">
      <c r="AQ13987" s="7"/>
      <c r="AR13987" s="7"/>
      <c r="AS13987" s="7"/>
      <c r="AT13987" s="7"/>
      <c r="AU13987" s="7"/>
      <c r="AV13987" s="234"/>
      <c r="AX13987" s="7"/>
      <c r="AY13987" s="7"/>
      <c r="AZ13987" s="7"/>
      <c r="BA13987" s="7"/>
      <c r="BB13987" s="7"/>
      <c r="BC13987" s="7"/>
      <c r="BD13987" s="7"/>
      <c r="BG13987" s="7"/>
      <c r="BH13987" s="7"/>
      <c r="BI13987" s="7"/>
      <c r="BJ13987" s="7"/>
      <c r="BK13987" s="7"/>
      <c r="BL13987" s="7"/>
      <c r="BM13987" s="7"/>
      <c r="BP13987" s="7"/>
      <c r="BQ13987" s="7"/>
      <c r="BR13987" s="7"/>
      <c r="BS13987" s="7"/>
      <c r="BT13987" s="7"/>
      <c r="BU13987" s="7"/>
      <c r="BV13987" s="7"/>
      <c r="BW13987" s="7"/>
    </row>
    <row r="13988" spans="43:75" x14ac:dyDescent="0.2">
      <c r="AQ13988" s="7"/>
      <c r="AR13988" s="7"/>
      <c r="AS13988" s="7"/>
      <c r="AT13988" s="7"/>
      <c r="AU13988" s="7"/>
      <c r="AV13988" s="234"/>
      <c r="AX13988" s="7"/>
      <c r="AY13988" s="7"/>
      <c r="AZ13988" s="7"/>
      <c r="BA13988" s="7"/>
      <c r="BB13988" s="7"/>
      <c r="BC13988" s="7"/>
      <c r="BD13988" s="7"/>
      <c r="BG13988" s="7"/>
      <c r="BH13988" s="7"/>
      <c r="BI13988" s="7"/>
      <c r="BJ13988" s="7"/>
      <c r="BK13988" s="7"/>
      <c r="BL13988" s="7"/>
      <c r="BM13988" s="7"/>
      <c r="BP13988" s="7"/>
      <c r="BQ13988" s="7"/>
      <c r="BR13988" s="7"/>
      <c r="BS13988" s="7"/>
      <c r="BT13988" s="7"/>
      <c r="BU13988" s="7"/>
      <c r="BV13988" s="7"/>
      <c r="BW13988" s="7"/>
    </row>
    <row r="13989" spans="43:75" x14ac:dyDescent="0.2">
      <c r="AQ13989" s="7"/>
      <c r="AR13989" s="7"/>
      <c r="AS13989" s="7"/>
      <c r="AT13989" s="7"/>
      <c r="AU13989" s="7"/>
      <c r="AV13989" s="234"/>
      <c r="AX13989" s="7"/>
      <c r="AY13989" s="7"/>
      <c r="AZ13989" s="7"/>
      <c r="BA13989" s="7"/>
      <c r="BB13989" s="7"/>
      <c r="BC13989" s="7"/>
      <c r="BD13989" s="7"/>
      <c r="BG13989" s="7"/>
      <c r="BH13989" s="7"/>
      <c r="BI13989" s="7"/>
      <c r="BJ13989" s="7"/>
      <c r="BK13989" s="7"/>
      <c r="BL13989" s="7"/>
      <c r="BM13989" s="7"/>
      <c r="BP13989" s="7"/>
      <c r="BQ13989" s="7"/>
      <c r="BR13989" s="7"/>
      <c r="BS13989" s="7"/>
      <c r="BT13989" s="7"/>
      <c r="BU13989" s="7"/>
      <c r="BV13989" s="7"/>
      <c r="BW13989" s="7"/>
    </row>
    <row r="13990" spans="43:75" x14ac:dyDescent="0.2">
      <c r="AQ13990" s="7"/>
      <c r="AR13990" s="7"/>
      <c r="AS13990" s="7"/>
      <c r="AT13990" s="7"/>
      <c r="AU13990" s="7"/>
      <c r="AV13990" s="234"/>
      <c r="AX13990" s="7"/>
      <c r="AY13990" s="7"/>
      <c r="AZ13990" s="7"/>
      <c r="BA13990" s="7"/>
      <c r="BB13990" s="7"/>
      <c r="BC13990" s="7"/>
      <c r="BD13990" s="7"/>
      <c r="BG13990" s="7"/>
      <c r="BH13990" s="7"/>
      <c r="BI13990" s="7"/>
      <c r="BJ13990" s="7"/>
      <c r="BK13990" s="7"/>
      <c r="BL13990" s="7"/>
      <c r="BM13990" s="7"/>
      <c r="BP13990" s="7"/>
      <c r="BQ13990" s="7"/>
      <c r="BR13990" s="7"/>
      <c r="BS13990" s="7"/>
      <c r="BT13990" s="7"/>
      <c r="BU13990" s="7"/>
      <c r="BV13990" s="7"/>
      <c r="BW13990" s="7"/>
    </row>
    <row r="13991" spans="43:75" x14ac:dyDescent="0.2">
      <c r="AQ13991" s="7"/>
      <c r="AR13991" s="7"/>
      <c r="AS13991" s="7"/>
      <c r="AT13991" s="7"/>
      <c r="AU13991" s="7"/>
      <c r="AV13991" s="234"/>
      <c r="AX13991" s="7"/>
      <c r="AY13991" s="7"/>
      <c r="AZ13991" s="7"/>
      <c r="BA13991" s="7"/>
      <c r="BB13991" s="7"/>
      <c r="BC13991" s="7"/>
      <c r="BD13991" s="7"/>
      <c r="BG13991" s="7"/>
      <c r="BH13991" s="7"/>
      <c r="BI13991" s="7"/>
      <c r="BJ13991" s="7"/>
      <c r="BK13991" s="7"/>
      <c r="BL13991" s="7"/>
      <c r="BM13991" s="7"/>
      <c r="BP13991" s="7"/>
      <c r="BQ13991" s="7"/>
      <c r="BR13991" s="7"/>
      <c r="BS13991" s="7"/>
      <c r="BT13991" s="7"/>
      <c r="BU13991" s="7"/>
      <c r="BV13991" s="7"/>
      <c r="BW13991" s="7"/>
    </row>
    <row r="13992" spans="43:75" x14ac:dyDescent="0.2">
      <c r="AQ13992" s="7"/>
      <c r="AR13992" s="7"/>
      <c r="AS13992" s="7"/>
      <c r="AT13992" s="7"/>
      <c r="AU13992" s="7"/>
      <c r="AV13992" s="234"/>
      <c r="AX13992" s="7"/>
      <c r="AY13992" s="7"/>
      <c r="AZ13992" s="7"/>
      <c r="BA13992" s="7"/>
      <c r="BB13992" s="7"/>
      <c r="BC13992" s="7"/>
      <c r="BD13992" s="7"/>
      <c r="BG13992" s="7"/>
      <c r="BH13992" s="7"/>
      <c r="BI13992" s="7"/>
      <c r="BJ13992" s="7"/>
      <c r="BK13992" s="7"/>
      <c r="BL13992" s="7"/>
      <c r="BM13992" s="7"/>
      <c r="BP13992" s="7"/>
      <c r="BQ13992" s="7"/>
      <c r="BR13992" s="7"/>
      <c r="BS13992" s="7"/>
      <c r="BT13992" s="7"/>
      <c r="BU13992" s="7"/>
      <c r="BV13992" s="7"/>
      <c r="BW13992" s="7"/>
    </row>
    <row r="13993" spans="43:75" x14ac:dyDescent="0.2">
      <c r="AQ13993" s="7"/>
      <c r="AR13993" s="7"/>
      <c r="AS13993" s="7"/>
      <c r="AT13993" s="7"/>
      <c r="AU13993" s="7"/>
      <c r="AV13993" s="234"/>
      <c r="AX13993" s="7"/>
      <c r="AY13993" s="7"/>
      <c r="AZ13993" s="7"/>
      <c r="BA13993" s="7"/>
      <c r="BB13993" s="7"/>
      <c r="BC13993" s="7"/>
      <c r="BD13993" s="7"/>
      <c r="BG13993" s="7"/>
      <c r="BH13993" s="7"/>
      <c r="BI13993" s="7"/>
      <c r="BJ13993" s="7"/>
      <c r="BK13993" s="7"/>
      <c r="BL13993" s="7"/>
      <c r="BM13993" s="7"/>
      <c r="BP13993" s="7"/>
      <c r="BQ13993" s="7"/>
      <c r="BR13993" s="7"/>
      <c r="BS13993" s="7"/>
      <c r="BT13993" s="7"/>
      <c r="BU13993" s="7"/>
      <c r="BV13993" s="7"/>
      <c r="BW13993" s="7"/>
    </row>
    <row r="13994" spans="43:75" x14ac:dyDescent="0.2">
      <c r="AQ13994" s="7"/>
      <c r="AR13994" s="7"/>
      <c r="AS13994" s="7"/>
      <c r="AT13994" s="7"/>
      <c r="AU13994" s="7"/>
      <c r="AV13994" s="234"/>
      <c r="AX13994" s="7"/>
      <c r="AY13994" s="7"/>
      <c r="AZ13994" s="7"/>
      <c r="BA13994" s="7"/>
      <c r="BB13994" s="7"/>
      <c r="BC13994" s="7"/>
      <c r="BD13994" s="7"/>
      <c r="BG13994" s="7"/>
      <c r="BH13994" s="7"/>
      <c r="BI13994" s="7"/>
      <c r="BJ13994" s="7"/>
      <c r="BK13994" s="7"/>
      <c r="BL13994" s="7"/>
      <c r="BM13994" s="7"/>
      <c r="BP13994" s="7"/>
      <c r="BQ13994" s="7"/>
      <c r="BR13994" s="7"/>
      <c r="BS13994" s="7"/>
      <c r="BT13994" s="7"/>
      <c r="BU13994" s="7"/>
      <c r="BV13994" s="7"/>
      <c r="BW13994" s="7"/>
    </row>
    <row r="13995" spans="43:75" x14ac:dyDescent="0.2">
      <c r="AQ13995" s="7"/>
      <c r="AR13995" s="7"/>
      <c r="AS13995" s="7"/>
      <c r="AT13995" s="7"/>
      <c r="AU13995" s="7"/>
      <c r="AV13995" s="234"/>
      <c r="AX13995" s="7"/>
      <c r="AY13995" s="7"/>
      <c r="AZ13995" s="7"/>
      <c r="BA13995" s="7"/>
      <c r="BB13995" s="7"/>
      <c r="BC13995" s="7"/>
      <c r="BD13995" s="7"/>
      <c r="BG13995" s="7"/>
      <c r="BH13995" s="7"/>
      <c r="BI13995" s="7"/>
      <c r="BJ13995" s="7"/>
      <c r="BK13995" s="7"/>
      <c r="BL13995" s="7"/>
      <c r="BM13995" s="7"/>
      <c r="BP13995" s="7"/>
      <c r="BQ13995" s="7"/>
      <c r="BR13995" s="7"/>
      <c r="BS13995" s="7"/>
      <c r="BT13995" s="7"/>
      <c r="BU13995" s="7"/>
      <c r="BV13995" s="7"/>
      <c r="BW13995" s="7"/>
    </row>
    <row r="13996" spans="43:75" x14ac:dyDescent="0.2">
      <c r="AQ13996" s="7"/>
      <c r="AR13996" s="7"/>
      <c r="AS13996" s="7"/>
      <c r="AT13996" s="7"/>
      <c r="AU13996" s="7"/>
      <c r="AV13996" s="234"/>
      <c r="AX13996" s="7"/>
      <c r="AY13996" s="7"/>
      <c r="AZ13996" s="7"/>
      <c r="BA13996" s="7"/>
      <c r="BB13996" s="7"/>
      <c r="BC13996" s="7"/>
      <c r="BD13996" s="7"/>
      <c r="BG13996" s="7"/>
      <c r="BH13996" s="7"/>
      <c r="BI13996" s="7"/>
      <c r="BJ13996" s="7"/>
      <c r="BK13996" s="7"/>
      <c r="BL13996" s="7"/>
      <c r="BM13996" s="7"/>
      <c r="BP13996" s="7"/>
      <c r="BQ13996" s="7"/>
      <c r="BR13996" s="7"/>
      <c r="BS13996" s="7"/>
      <c r="BT13996" s="7"/>
      <c r="BU13996" s="7"/>
      <c r="BV13996" s="7"/>
      <c r="BW13996" s="7"/>
    </row>
    <row r="13997" spans="43:75" x14ac:dyDescent="0.2">
      <c r="AQ13997" s="7"/>
      <c r="AR13997" s="7"/>
      <c r="AS13997" s="7"/>
      <c r="AT13997" s="7"/>
      <c r="AU13997" s="7"/>
      <c r="AV13997" s="234"/>
      <c r="AX13997" s="7"/>
      <c r="AY13997" s="7"/>
      <c r="AZ13997" s="7"/>
      <c r="BA13997" s="7"/>
      <c r="BB13997" s="7"/>
      <c r="BC13997" s="7"/>
      <c r="BD13997" s="7"/>
      <c r="BG13997" s="7"/>
      <c r="BH13997" s="7"/>
      <c r="BI13997" s="7"/>
      <c r="BJ13997" s="7"/>
      <c r="BK13997" s="7"/>
      <c r="BL13997" s="7"/>
      <c r="BM13997" s="7"/>
      <c r="BP13997" s="7"/>
      <c r="BQ13997" s="7"/>
      <c r="BR13997" s="7"/>
      <c r="BS13997" s="7"/>
      <c r="BT13997" s="7"/>
      <c r="BU13997" s="7"/>
      <c r="BV13997" s="7"/>
      <c r="BW13997" s="7"/>
    </row>
    <row r="13998" spans="43:75" x14ac:dyDescent="0.2">
      <c r="AQ13998" s="7"/>
      <c r="AR13998" s="7"/>
      <c r="AS13998" s="7"/>
      <c r="AT13998" s="7"/>
      <c r="AU13998" s="7"/>
      <c r="AV13998" s="234"/>
      <c r="AX13998" s="7"/>
      <c r="AY13998" s="7"/>
      <c r="AZ13998" s="7"/>
      <c r="BA13998" s="7"/>
      <c r="BB13998" s="7"/>
      <c r="BC13998" s="7"/>
      <c r="BD13998" s="7"/>
      <c r="BG13998" s="7"/>
      <c r="BH13998" s="7"/>
      <c r="BI13998" s="7"/>
      <c r="BJ13998" s="7"/>
      <c r="BK13998" s="7"/>
      <c r="BL13998" s="7"/>
      <c r="BM13998" s="7"/>
      <c r="BP13998" s="7"/>
      <c r="BQ13998" s="7"/>
      <c r="BR13998" s="7"/>
      <c r="BS13998" s="7"/>
      <c r="BT13998" s="7"/>
      <c r="BU13998" s="7"/>
      <c r="BV13998" s="7"/>
      <c r="BW13998" s="7"/>
    </row>
    <row r="13999" spans="43:75" x14ac:dyDescent="0.2">
      <c r="AQ13999" s="7"/>
      <c r="AR13999" s="7"/>
      <c r="AS13999" s="7"/>
      <c r="AT13999" s="7"/>
      <c r="AU13999" s="7"/>
      <c r="AV13999" s="234"/>
      <c r="AX13999" s="7"/>
      <c r="AY13999" s="7"/>
      <c r="AZ13999" s="7"/>
      <c r="BA13999" s="7"/>
      <c r="BB13999" s="7"/>
      <c r="BC13999" s="7"/>
      <c r="BD13999" s="7"/>
      <c r="BG13999" s="7"/>
      <c r="BH13999" s="7"/>
      <c r="BI13999" s="7"/>
      <c r="BJ13999" s="7"/>
      <c r="BK13999" s="7"/>
      <c r="BL13999" s="7"/>
      <c r="BM13999" s="7"/>
      <c r="BP13999" s="7"/>
      <c r="BQ13999" s="7"/>
      <c r="BR13999" s="7"/>
      <c r="BS13999" s="7"/>
      <c r="BT13999" s="7"/>
      <c r="BU13999" s="7"/>
      <c r="BV13999" s="7"/>
      <c r="BW13999" s="7"/>
    </row>
    <row r="14000" spans="43:75" x14ac:dyDescent="0.2">
      <c r="AQ14000" s="7"/>
      <c r="AR14000" s="7"/>
      <c r="AS14000" s="7"/>
      <c r="AT14000" s="7"/>
      <c r="AU14000" s="7"/>
      <c r="AV14000" s="234"/>
      <c r="AX14000" s="7"/>
      <c r="AY14000" s="7"/>
      <c r="AZ14000" s="7"/>
      <c r="BA14000" s="7"/>
      <c r="BB14000" s="7"/>
      <c r="BC14000" s="7"/>
      <c r="BD14000" s="7"/>
      <c r="BG14000" s="7"/>
      <c r="BH14000" s="7"/>
      <c r="BI14000" s="7"/>
      <c r="BJ14000" s="7"/>
      <c r="BK14000" s="7"/>
      <c r="BL14000" s="7"/>
      <c r="BM14000" s="7"/>
      <c r="BP14000" s="7"/>
      <c r="BQ14000" s="7"/>
      <c r="BR14000" s="7"/>
      <c r="BS14000" s="7"/>
      <c r="BT14000" s="7"/>
      <c r="BU14000" s="7"/>
      <c r="BV14000" s="7"/>
      <c r="BW14000" s="7"/>
    </row>
    <row r="14001" spans="43:75" x14ac:dyDescent="0.2">
      <c r="AQ14001" s="7"/>
      <c r="AR14001" s="7"/>
      <c r="AS14001" s="7"/>
      <c r="AT14001" s="7"/>
      <c r="AU14001" s="7"/>
      <c r="AV14001" s="234"/>
      <c r="AX14001" s="7"/>
      <c r="AY14001" s="7"/>
      <c r="AZ14001" s="7"/>
      <c r="BA14001" s="7"/>
      <c r="BB14001" s="7"/>
      <c r="BC14001" s="7"/>
      <c r="BD14001" s="7"/>
      <c r="BG14001" s="7"/>
      <c r="BH14001" s="7"/>
      <c r="BI14001" s="7"/>
      <c r="BJ14001" s="7"/>
      <c r="BK14001" s="7"/>
      <c r="BL14001" s="7"/>
      <c r="BM14001" s="7"/>
      <c r="BP14001" s="7"/>
      <c r="BQ14001" s="7"/>
      <c r="BR14001" s="7"/>
      <c r="BS14001" s="7"/>
      <c r="BT14001" s="7"/>
      <c r="BU14001" s="7"/>
      <c r="BV14001" s="7"/>
      <c r="BW14001" s="7"/>
    </row>
    <row r="14002" spans="43:75" x14ac:dyDescent="0.2">
      <c r="AQ14002" s="7"/>
      <c r="AR14002" s="7"/>
      <c r="AS14002" s="7"/>
      <c r="AT14002" s="7"/>
      <c r="AU14002" s="7"/>
      <c r="AV14002" s="234"/>
      <c r="AX14002" s="7"/>
      <c r="AY14002" s="7"/>
      <c r="AZ14002" s="7"/>
      <c r="BA14002" s="7"/>
      <c r="BB14002" s="7"/>
      <c r="BC14002" s="7"/>
      <c r="BD14002" s="7"/>
      <c r="BG14002" s="7"/>
      <c r="BH14002" s="7"/>
      <c r="BI14002" s="7"/>
      <c r="BJ14002" s="7"/>
      <c r="BK14002" s="7"/>
      <c r="BL14002" s="7"/>
      <c r="BM14002" s="7"/>
      <c r="BP14002" s="7"/>
      <c r="BQ14002" s="7"/>
      <c r="BR14002" s="7"/>
      <c r="BS14002" s="7"/>
      <c r="BT14002" s="7"/>
      <c r="BU14002" s="7"/>
      <c r="BV14002" s="7"/>
      <c r="BW14002" s="7"/>
    </row>
    <row r="14003" spans="43:75" x14ac:dyDescent="0.2">
      <c r="AQ14003" s="7"/>
      <c r="AR14003" s="7"/>
      <c r="AS14003" s="7"/>
      <c r="AT14003" s="7"/>
      <c r="AU14003" s="7"/>
      <c r="AV14003" s="234"/>
      <c r="AX14003" s="7"/>
      <c r="AY14003" s="7"/>
      <c r="AZ14003" s="7"/>
      <c r="BA14003" s="7"/>
      <c r="BB14003" s="7"/>
      <c r="BC14003" s="7"/>
      <c r="BD14003" s="7"/>
      <c r="BG14003" s="7"/>
      <c r="BH14003" s="7"/>
      <c r="BI14003" s="7"/>
      <c r="BJ14003" s="7"/>
      <c r="BK14003" s="7"/>
      <c r="BL14003" s="7"/>
      <c r="BM14003" s="7"/>
      <c r="BP14003" s="7"/>
      <c r="BQ14003" s="7"/>
      <c r="BR14003" s="7"/>
      <c r="BS14003" s="7"/>
      <c r="BT14003" s="7"/>
      <c r="BU14003" s="7"/>
      <c r="BV14003" s="7"/>
      <c r="BW14003" s="7"/>
    </row>
    <row r="14004" spans="43:75" x14ac:dyDescent="0.2">
      <c r="AQ14004" s="7"/>
      <c r="AR14004" s="7"/>
      <c r="AS14004" s="7"/>
      <c r="AT14004" s="7"/>
      <c r="AU14004" s="7"/>
      <c r="AV14004" s="234"/>
      <c r="AX14004" s="7"/>
      <c r="AY14004" s="7"/>
      <c r="AZ14004" s="7"/>
      <c r="BA14004" s="7"/>
      <c r="BB14004" s="7"/>
      <c r="BC14004" s="7"/>
      <c r="BD14004" s="7"/>
      <c r="BG14004" s="7"/>
      <c r="BH14004" s="7"/>
      <c r="BI14004" s="7"/>
      <c r="BJ14004" s="7"/>
      <c r="BK14004" s="7"/>
      <c r="BL14004" s="7"/>
      <c r="BM14004" s="7"/>
      <c r="BP14004" s="7"/>
      <c r="BQ14004" s="7"/>
      <c r="BR14004" s="7"/>
      <c r="BS14004" s="7"/>
      <c r="BT14004" s="7"/>
      <c r="BU14004" s="7"/>
      <c r="BV14004" s="7"/>
      <c r="BW14004" s="7"/>
    </row>
    <row r="14005" spans="43:75" x14ac:dyDescent="0.2">
      <c r="AQ14005" s="7"/>
      <c r="AR14005" s="7"/>
      <c r="AS14005" s="7"/>
      <c r="AT14005" s="7"/>
      <c r="AU14005" s="7"/>
      <c r="AV14005" s="234"/>
      <c r="AX14005" s="7"/>
      <c r="AY14005" s="7"/>
      <c r="AZ14005" s="7"/>
      <c r="BA14005" s="7"/>
      <c r="BB14005" s="7"/>
      <c r="BC14005" s="7"/>
      <c r="BD14005" s="7"/>
      <c r="BG14005" s="7"/>
      <c r="BH14005" s="7"/>
      <c r="BI14005" s="7"/>
      <c r="BJ14005" s="7"/>
      <c r="BK14005" s="7"/>
      <c r="BL14005" s="7"/>
      <c r="BM14005" s="7"/>
      <c r="BP14005" s="7"/>
      <c r="BQ14005" s="7"/>
      <c r="BR14005" s="7"/>
      <c r="BS14005" s="7"/>
      <c r="BT14005" s="7"/>
      <c r="BU14005" s="7"/>
      <c r="BV14005" s="7"/>
      <c r="BW14005" s="7"/>
    </row>
    <row r="14006" spans="43:75" x14ac:dyDescent="0.2">
      <c r="AQ14006" s="7"/>
      <c r="AR14006" s="7"/>
      <c r="AS14006" s="7"/>
      <c r="AT14006" s="7"/>
      <c r="AU14006" s="7"/>
      <c r="AV14006" s="234"/>
      <c r="AX14006" s="7"/>
      <c r="AY14006" s="7"/>
      <c r="AZ14006" s="7"/>
      <c r="BA14006" s="7"/>
      <c r="BB14006" s="7"/>
      <c r="BC14006" s="7"/>
      <c r="BD14006" s="7"/>
      <c r="BG14006" s="7"/>
      <c r="BH14006" s="7"/>
      <c r="BI14006" s="7"/>
      <c r="BJ14006" s="7"/>
      <c r="BK14006" s="7"/>
      <c r="BL14006" s="7"/>
      <c r="BM14006" s="7"/>
      <c r="BP14006" s="7"/>
      <c r="BQ14006" s="7"/>
      <c r="BR14006" s="7"/>
      <c r="BS14006" s="7"/>
      <c r="BT14006" s="7"/>
      <c r="BU14006" s="7"/>
      <c r="BV14006" s="7"/>
      <c r="BW14006" s="7"/>
    </row>
    <row r="14007" spans="43:75" x14ac:dyDescent="0.2">
      <c r="AQ14007" s="7"/>
      <c r="AR14007" s="7"/>
      <c r="AS14007" s="7"/>
      <c r="AT14007" s="7"/>
      <c r="AU14007" s="7"/>
      <c r="AV14007" s="234"/>
      <c r="AX14007" s="7"/>
      <c r="AY14007" s="7"/>
      <c r="AZ14007" s="7"/>
      <c r="BA14007" s="7"/>
      <c r="BB14007" s="7"/>
      <c r="BC14007" s="7"/>
      <c r="BD14007" s="7"/>
      <c r="BG14007" s="7"/>
      <c r="BH14007" s="7"/>
      <c r="BI14007" s="7"/>
      <c r="BJ14007" s="7"/>
      <c r="BK14007" s="7"/>
      <c r="BL14007" s="7"/>
      <c r="BM14007" s="7"/>
      <c r="BP14007" s="7"/>
      <c r="BQ14007" s="7"/>
      <c r="BR14007" s="7"/>
      <c r="BS14007" s="7"/>
      <c r="BT14007" s="7"/>
      <c r="BU14007" s="7"/>
      <c r="BV14007" s="7"/>
      <c r="BW14007" s="7"/>
    </row>
    <row r="14008" spans="43:75" x14ac:dyDescent="0.2">
      <c r="AQ14008" s="7"/>
      <c r="AR14008" s="7"/>
      <c r="AS14008" s="7"/>
      <c r="AT14008" s="7"/>
      <c r="AU14008" s="7"/>
      <c r="AV14008" s="234"/>
      <c r="AX14008" s="7"/>
      <c r="AY14008" s="7"/>
      <c r="AZ14008" s="7"/>
      <c r="BA14008" s="7"/>
      <c r="BB14008" s="7"/>
      <c r="BC14008" s="7"/>
      <c r="BD14008" s="7"/>
      <c r="BG14008" s="7"/>
      <c r="BH14008" s="7"/>
      <c r="BI14008" s="7"/>
      <c r="BJ14008" s="7"/>
      <c r="BK14008" s="7"/>
      <c r="BL14008" s="7"/>
      <c r="BM14008" s="7"/>
      <c r="BP14008" s="7"/>
      <c r="BQ14008" s="7"/>
      <c r="BR14008" s="7"/>
      <c r="BS14008" s="7"/>
      <c r="BT14008" s="7"/>
      <c r="BU14008" s="7"/>
      <c r="BV14008" s="7"/>
      <c r="BW14008" s="7"/>
    </row>
    <row r="14009" spans="43:75" x14ac:dyDescent="0.2">
      <c r="AQ14009" s="7"/>
      <c r="AR14009" s="7"/>
      <c r="AS14009" s="7"/>
      <c r="AT14009" s="7"/>
      <c r="AU14009" s="7"/>
      <c r="AV14009" s="234"/>
      <c r="AX14009" s="7"/>
      <c r="AY14009" s="7"/>
      <c r="AZ14009" s="7"/>
      <c r="BA14009" s="7"/>
      <c r="BB14009" s="7"/>
      <c r="BC14009" s="7"/>
      <c r="BD14009" s="7"/>
      <c r="BG14009" s="7"/>
      <c r="BH14009" s="7"/>
      <c r="BI14009" s="7"/>
      <c r="BJ14009" s="7"/>
      <c r="BK14009" s="7"/>
      <c r="BL14009" s="7"/>
      <c r="BM14009" s="7"/>
      <c r="BP14009" s="7"/>
      <c r="BQ14009" s="7"/>
      <c r="BR14009" s="7"/>
      <c r="BS14009" s="7"/>
      <c r="BT14009" s="7"/>
      <c r="BU14009" s="7"/>
      <c r="BV14009" s="7"/>
      <c r="BW14009" s="7"/>
    </row>
    <row r="14010" spans="43:75" x14ac:dyDescent="0.2">
      <c r="AQ14010" s="7"/>
      <c r="AR14010" s="7"/>
      <c r="AS14010" s="7"/>
      <c r="AT14010" s="7"/>
      <c r="AU14010" s="7"/>
      <c r="AV14010" s="234"/>
      <c r="AX14010" s="7"/>
      <c r="AY14010" s="7"/>
      <c r="AZ14010" s="7"/>
      <c r="BA14010" s="7"/>
      <c r="BB14010" s="7"/>
      <c r="BC14010" s="7"/>
      <c r="BD14010" s="7"/>
      <c r="BG14010" s="7"/>
      <c r="BH14010" s="7"/>
      <c r="BI14010" s="7"/>
      <c r="BJ14010" s="7"/>
      <c r="BK14010" s="7"/>
      <c r="BL14010" s="7"/>
      <c r="BM14010" s="7"/>
      <c r="BP14010" s="7"/>
      <c r="BQ14010" s="7"/>
      <c r="BR14010" s="7"/>
      <c r="BS14010" s="7"/>
      <c r="BT14010" s="7"/>
      <c r="BU14010" s="7"/>
      <c r="BV14010" s="7"/>
      <c r="BW14010" s="7"/>
    </row>
    <row r="14011" spans="43:75" x14ac:dyDescent="0.2">
      <c r="AQ14011" s="7"/>
      <c r="AR14011" s="7"/>
      <c r="AS14011" s="7"/>
      <c r="AT14011" s="7"/>
      <c r="AU14011" s="7"/>
      <c r="AV14011" s="234"/>
      <c r="AX14011" s="7"/>
      <c r="AY14011" s="7"/>
      <c r="AZ14011" s="7"/>
      <c r="BA14011" s="7"/>
      <c r="BB14011" s="7"/>
      <c r="BC14011" s="7"/>
      <c r="BD14011" s="7"/>
      <c r="BG14011" s="7"/>
      <c r="BH14011" s="7"/>
      <c r="BI14011" s="7"/>
      <c r="BJ14011" s="7"/>
      <c r="BK14011" s="7"/>
      <c r="BL14011" s="7"/>
      <c r="BM14011" s="7"/>
      <c r="BP14011" s="7"/>
      <c r="BQ14011" s="7"/>
      <c r="BR14011" s="7"/>
      <c r="BS14011" s="7"/>
      <c r="BT14011" s="7"/>
      <c r="BU14011" s="7"/>
      <c r="BV14011" s="7"/>
      <c r="BW14011" s="7"/>
    </row>
    <row r="14012" spans="43:75" x14ac:dyDescent="0.2">
      <c r="AQ14012" s="7"/>
      <c r="AR14012" s="7"/>
      <c r="AS14012" s="7"/>
      <c r="AT14012" s="7"/>
      <c r="AU14012" s="7"/>
      <c r="AV14012" s="234"/>
      <c r="AX14012" s="7"/>
      <c r="AY14012" s="7"/>
      <c r="AZ14012" s="7"/>
      <c r="BA14012" s="7"/>
      <c r="BB14012" s="7"/>
      <c r="BC14012" s="7"/>
      <c r="BD14012" s="7"/>
      <c r="BG14012" s="7"/>
      <c r="BH14012" s="7"/>
      <c r="BI14012" s="7"/>
      <c r="BJ14012" s="7"/>
      <c r="BK14012" s="7"/>
      <c r="BL14012" s="7"/>
      <c r="BM14012" s="7"/>
      <c r="BP14012" s="7"/>
      <c r="BQ14012" s="7"/>
      <c r="BR14012" s="7"/>
      <c r="BS14012" s="7"/>
      <c r="BT14012" s="7"/>
      <c r="BU14012" s="7"/>
      <c r="BV14012" s="7"/>
      <c r="BW14012" s="7"/>
    </row>
    <row r="14013" spans="43:75" x14ac:dyDescent="0.2">
      <c r="AQ14013" s="7"/>
      <c r="AR14013" s="7"/>
      <c r="AS14013" s="7"/>
      <c r="AT14013" s="7"/>
      <c r="AU14013" s="7"/>
      <c r="AV14013" s="234"/>
      <c r="AX14013" s="7"/>
      <c r="AY14013" s="7"/>
      <c r="AZ14013" s="7"/>
      <c r="BA14013" s="7"/>
      <c r="BB14013" s="7"/>
      <c r="BC14013" s="7"/>
      <c r="BD14013" s="7"/>
      <c r="BG14013" s="7"/>
      <c r="BH14013" s="7"/>
      <c r="BI14013" s="7"/>
      <c r="BJ14013" s="7"/>
      <c r="BK14013" s="7"/>
      <c r="BL14013" s="7"/>
      <c r="BM14013" s="7"/>
      <c r="BP14013" s="7"/>
      <c r="BQ14013" s="7"/>
      <c r="BR14013" s="7"/>
      <c r="BS14013" s="7"/>
      <c r="BT14013" s="7"/>
      <c r="BU14013" s="7"/>
      <c r="BV14013" s="7"/>
      <c r="BW14013" s="7"/>
    </row>
    <row r="14014" spans="43:75" x14ac:dyDescent="0.2">
      <c r="AQ14014" s="7"/>
      <c r="AR14014" s="7"/>
      <c r="AS14014" s="7"/>
      <c r="AT14014" s="7"/>
      <c r="AU14014" s="7"/>
      <c r="AV14014" s="234"/>
      <c r="AX14014" s="7"/>
      <c r="AY14014" s="7"/>
      <c r="AZ14014" s="7"/>
      <c r="BA14014" s="7"/>
      <c r="BB14014" s="7"/>
      <c r="BC14014" s="7"/>
      <c r="BD14014" s="7"/>
      <c r="BG14014" s="7"/>
      <c r="BH14014" s="7"/>
      <c r="BI14014" s="7"/>
      <c r="BJ14014" s="7"/>
      <c r="BK14014" s="7"/>
      <c r="BL14014" s="7"/>
      <c r="BM14014" s="7"/>
      <c r="BP14014" s="7"/>
      <c r="BQ14014" s="7"/>
      <c r="BR14014" s="7"/>
      <c r="BS14014" s="7"/>
      <c r="BT14014" s="7"/>
      <c r="BU14014" s="7"/>
      <c r="BV14014" s="7"/>
      <c r="BW14014" s="7"/>
    </row>
    <row r="14015" spans="43:75" x14ac:dyDescent="0.2">
      <c r="AQ14015" s="7"/>
      <c r="AR14015" s="7"/>
      <c r="AS14015" s="7"/>
      <c r="AT14015" s="7"/>
      <c r="AU14015" s="7"/>
      <c r="AV14015" s="234"/>
      <c r="AX14015" s="7"/>
      <c r="AY14015" s="7"/>
      <c r="AZ14015" s="7"/>
      <c r="BA14015" s="7"/>
      <c r="BB14015" s="7"/>
      <c r="BC14015" s="7"/>
      <c r="BD14015" s="7"/>
      <c r="BG14015" s="7"/>
      <c r="BH14015" s="7"/>
      <c r="BI14015" s="7"/>
      <c r="BJ14015" s="7"/>
      <c r="BK14015" s="7"/>
      <c r="BL14015" s="7"/>
      <c r="BM14015" s="7"/>
      <c r="BP14015" s="7"/>
      <c r="BQ14015" s="7"/>
      <c r="BR14015" s="7"/>
      <c r="BS14015" s="7"/>
      <c r="BT14015" s="7"/>
      <c r="BU14015" s="7"/>
      <c r="BV14015" s="7"/>
      <c r="BW14015" s="7"/>
    </row>
    <row r="14016" spans="43:75" x14ac:dyDescent="0.2">
      <c r="AQ14016" s="7"/>
      <c r="AR14016" s="7"/>
      <c r="AS14016" s="7"/>
      <c r="AT14016" s="7"/>
      <c r="AU14016" s="7"/>
      <c r="AV14016" s="234"/>
      <c r="AX14016" s="7"/>
      <c r="AY14016" s="7"/>
      <c r="AZ14016" s="7"/>
      <c r="BA14016" s="7"/>
      <c r="BB14016" s="7"/>
      <c r="BC14016" s="7"/>
      <c r="BD14016" s="7"/>
      <c r="BG14016" s="7"/>
      <c r="BH14016" s="7"/>
      <c r="BI14016" s="7"/>
      <c r="BJ14016" s="7"/>
      <c r="BK14016" s="7"/>
      <c r="BL14016" s="7"/>
      <c r="BM14016" s="7"/>
      <c r="BP14016" s="7"/>
      <c r="BQ14016" s="7"/>
      <c r="BR14016" s="7"/>
      <c r="BS14016" s="7"/>
      <c r="BT14016" s="7"/>
      <c r="BU14016" s="7"/>
      <c r="BV14016" s="7"/>
      <c r="BW14016" s="7"/>
    </row>
    <row r="14017" spans="43:75" x14ac:dyDescent="0.2">
      <c r="AQ14017" s="7"/>
      <c r="AR14017" s="7"/>
      <c r="AS14017" s="7"/>
      <c r="AT14017" s="7"/>
      <c r="AU14017" s="7"/>
      <c r="AV14017" s="234"/>
      <c r="AX14017" s="7"/>
      <c r="AY14017" s="7"/>
      <c r="AZ14017" s="7"/>
      <c r="BA14017" s="7"/>
      <c r="BB14017" s="7"/>
      <c r="BC14017" s="7"/>
      <c r="BD14017" s="7"/>
      <c r="BG14017" s="7"/>
      <c r="BH14017" s="7"/>
      <c r="BI14017" s="7"/>
      <c r="BJ14017" s="7"/>
      <c r="BK14017" s="7"/>
      <c r="BL14017" s="7"/>
      <c r="BM14017" s="7"/>
      <c r="BP14017" s="7"/>
      <c r="BQ14017" s="7"/>
      <c r="BR14017" s="7"/>
      <c r="BS14017" s="7"/>
      <c r="BT14017" s="7"/>
      <c r="BU14017" s="7"/>
      <c r="BV14017" s="7"/>
      <c r="BW14017" s="7"/>
    </row>
    <row r="14018" spans="43:75" x14ac:dyDescent="0.2">
      <c r="AQ14018" s="7"/>
      <c r="AR14018" s="7"/>
      <c r="AS14018" s="7"/>
      <c r="AT14018" s="7"/>
      <c r="AU14018" s="7"/>
      <c r="AV14018" s="234"/>
      <c r="AX14018" s="7"/>
      <c r="AY14018" s="7"/>
      <c r="AZ14018" s="7"/>
      <c r="BA14018" s="7"/>
      <c r="BB14018" s="7"/>
      <c r="BC14018" s="7"/>
      <c r="BD14018" s="7"/>
      <c r="BG14018" s="7"/>
      <c r="BH14018" s="7"/>
      <c r="BI14018" s="7"/>
      <c r="BJ14018" s="7"/>
      <c r="BK14018" s="7"/>
      <c r="BL14018" s="7"/>
      <c r="BM14018" s="7"/>
      <c r="BP14018" s="7"/>
      <c r="BQ14018" s="7"/>
      <c r="BR14018" s="7"/>
      <c r="BS14018" s="7"/>
      <c r="BT14018" s="7"/>
      <c r="BU14018" s="7"/>
      <c r="BV14018" s="7"/>
      <c r="BW14018" s="7"/>
    </row>
    <row r="14019" spans="43:75" x14ac:dyDescent="0.2">
      <c r="AQ14019" s="7"/>
      <c r="AR14019" s="7"/>
      <c r="AS14019" s="7"/>
      <c r="AT14019" s="7"/>
      <c r="AU14019" s="7"/>
      <c r="AV14019" s="234"/>
      <c r="AX14019" s="7"/>
      <c r="AY14019" s="7"/>
      <c r="AZ14019" s="7"/>
      <c r="BA14019" s="7"/>
      <c r="BB14019" s="7"/>
      <c r="BC14019" s="7"/>
      <c r="BD14019" s="7"/>
      <c r="BG14019" s="7"/>
      <c r="BH14019" s="7"/>
      <c r="BI14019" s="7"/>
      <c r="BJ14019" s="7"/>
      <c r="BK14019" s="7"/>
      <c r="BL14019" s="7"/>
      <c r="BM14019" s="7"/>
      <c r="BP14019" s="7"/>
      <c r="BQ14019" s="7"/>
      <c r="BR14019" s="7"/>
      <c r="BS14019" s="7"/>
      <c r="BT14019" s="7"/>
      <c r="BU14019" s="7"/>
      <c r="BV14019" s="7"/>
      <c r="BW14019" s="7"/>
    </row>
    <row r="14020" spans="43:75" x14ac:dyDescent="0.2">
      <c r="AQ14020" s="7"/>
      <c r="AR14020" s="7"/>
      <c r="AS14020" s="7"/>
      <c r="AT14020" s="7"/>
      <c r="AU14020" s="7"/>
      <c r="AV14020" s="234"/>
      <c r="AX14020" s="7"/>
      <c r="AY14020" s="7"/>
      <c r="AZ14020" s="7"/>
      <c r="BA14020" s="7"/>
      <c r="BB14020" s="7"/>
      <c r="BC14020" s="7"/>
      <c r="BD14020" s="7"/>
      <c r="BG14020" s="7"/>
      <c r="BH14020" s="7"/>
      <c r="BI14020" s="7"/>
      <c r="BJ14020" s="7"/>
      <c r="BK14020" s="7"/>
      <c r="BL14020" s="7"/>
      <c r="BM14020" s="7"/>
      <c r="BP14020" s="7"/>
      <c r="BQ14020" s="7"/>
      <c r="BR14020" s="7"/>
      <c r="BS14020" s="7"/>
      <c r="BT14020" s="7"/>
      <c r="BU14020" s="7"/>
      <c r="BV14020" s="7"/>
      <c r="BW14020" s="7"/>
    </row>
    <row r="14021" spans="43:75" x14ac:dyDescent="0.2">
      <c r="AQ14021" s="7"/>
      <c r="AR14021" s="7"/>
      <c r="AS14021" s="7"/>
      <c r="AT14021" s="7"/>
      <c r="AU14021" s="7"/>
      <c r="AV14021" s="234"/>
      <c r="AX14021" s="7"/>
      <c r="AY14021" s="7"/>
      <c r="AZ14021" s="7"/>
      <c r="BA14021" s="7"/>
      <c r="BB14021" s="7"/>
      <c r="BC14021" s="7"/>
      <c r="BD14021" s="7"/>
      <c r="BG14021" s="7"/>
      <c r="BH14021" s="7"/>
      <c r="BI14021" s="7"/>
      <c r="BJ14021" s="7"/>
      <c r="BK14021" s="7"/>
      <c r="BL14021" s="7"/>
      <c r="BM14021" s="7"/>
      <c r="BP14021" s="7"/>
      <c r="BQ14021" s="7"/>
      <c r="BR14021" s="7"/>
      <c r="BS14021" s="7"/>
      <c r="BT14021" s="7"/>
      <c r="BU14021" s="7"/>
      <c r="BV14021" s="7"/>
      <c r="BW14021" s="7"/>
    </row>
    <row r="14022" spans="43:75" x14ac:dyDescent="0.2">
      <c r="AQ14022" s="7"/>
      <c r="AR14022" s="7"/>
      <c r="AS14022" s="7"/>
      <c r="AT14022" s="7"/>
      <c r="AU14022" s="7"/>
      <c r="AV14022" s="234"/>
      <c r="AX14022" s="7"/>
      <c r="AY14022" s="7"/>
      <c r="AZ14022" s="7"/>
      <c r="BA14022" s="7"/>
      <c r="BB14022" s="7"/>
      <c r="BC14022" s="7"/>
      <c r="BD14022" s="7"/>
      <c r="BG14022" s="7"/>
      <c r="BH14022" s="7"/>
      <c r="BI14022" s="7"/>
      <c r="BJ14022" s="7"/>
      <c r="BK14022" s="7"/>
      <c r="BL14022" s="7"/>
      <c r="BM14022" s="7"/>
      <c r="BP14022" s="7"/>
      <c r="BQ14022" s="7"/>
      <c r="BR14022" s="7"/>
      <c r="BS14022" s="7"/>
      <c r="BT14022" s="7"/>
      <c r="BU14022" s="7"/>
      <c r="BV14022" s="7"/>
      <c r="BW14022" s="7"/>
    </row>
    <row r="14023" spans="43:75" x14ac:dyDescent="0.2">
      <c r="AQ14023" s="7"/>
      <c r="AR14023" s="7"/>
      <c r="AS14023" s="7"/>
      <c r="AT14023" s="7"/>
      <c r="AU14023" s="7"/>
      <c r="AV14023" s="234"/>
      <c r="AX14023" s="7"/>
      <c r="AY14023" s="7"/>
      <c r="AZ14023" s="7"/>
      <c r="BA14023" s="7"/>
      <c r="BB14023" s="7"/>
      <c r="BC14023" s="7"/>
      <c r="BD14023" s="7"/>
      <c r="BG14023" s="7"/>
      <c r="BH14023" s="7"/>
      <c r="BI14023" s="7"/>
      <c r="BJ14023" s="7"/>
      <c r="BK14023" s="7"/>
      <c r="BL14023" s="7"/>
      <c r="BM14023" s="7"/>
      <c r="BP14023" s="7"/>
      <c r="BQ14023" s="7"/>
      <c r="BR14023" s="7"/>
      <c r="BS14023" s="7"/>
      <c r="BT14023" s="7"/>
      <c r="BU14023" s="7"/>
      <c r="BV14023" s="7"/>
      <c r="BW14023" s="7"/>
    </row>
    <row r="14024" spans="43:75" x14ac:dyDescent="0.2">
      <c r="AQ14024" s="7"/>
      <c r="AR14024" s="7"/>
      <c r="AS14024" s="7"/>
      <c r="AT14024" s="7"/>
      <c r="AU14024" s="7"/>
      <c r="AV14024" s="234"/>
      <c r="AX14024" s="7"/>
      <c r="AY14024" s="7"/>
      <c r="AZ14024" s="7"/>
      <c r="BA14024" s="7"/>
      <c r="BB14024" s="7"/>
      <c r="BC14024" s="7"/>
      <c r="BD14024" s="7"/>
      <c r="BG14024" s="7"/>
      <c r="BH14024" s="7"/>
      <c r="BI14024" s="7"/>
      <c r="BJ14024" s="7"/>
      <c r="BK14024" s="7"/>
      <c r="BL14024" s="7"/>
      <c r="BM14024" s="7"/>
      <c r="BP14024" s="7"/>
      <c r="BQ14024" s="7"/>
      <c r="BR14024" s="7"/>
      <c r="BS14024" s="7"/>
      <c r="BT14024" s="7"/>
      <c r="BU14024" s="7"/>
      <c r="BV14024" s="7"/>
      <c r="BW14024" s="7"/>
    </row>
    <row r="14025" spans="43:75" x14ac:dyDescent="0.2">
      <c r="AQ14025" s="7"/>
      <c r="AR14025" s="7"/>
      <c r="AS14025" s="7"/>
      <c r="AT14025" s="7"/>
      <c r="AU14025" s="7"/>
      <c r="AV14025" s="234"/>
      <c r="AX14025" s="7"/>
      <c r="AY14025" s="7"/>
      <c r="AZ14025" s="7"/>
      <c r="BA14025" s="7"/>
      <c r="BB14025" s="7"/>
      <c r="BC14025" s="7"/>
      <c r="BD14025" s="7"/>
      <c r="BG14025" s="7"/>
      <c r="BH14025" s="7"/>
      <c r="BI14025" s="7"/>
      <c r="BJ14025" s="7"/>
      <c r="BK14025" s="7"/>
      <c r="BL14025" s="7"/>
      <c r="BM14025" s="7"/>
      <c r="BP14025" s="7"/>
      <c r="BQ14025" s="7"/>
      <c r="BR14025" s="7"/>
      <c r="BS14025" s="7"/>
      <c r="BT14025" s="7"/>
      <c r="BU14025" s="7"/>
      <c r="BV14025" s="7"/>
      <c r="BW14025" s="7"/>
    </row>
    <row r="14026" spans="43:75" x14ac:dyDescent="0.2">
      <c r="AQ14026" s="7"/>
      <c r="AR14026" s="7"/>
      <c r="AS14026" s="7"/>
      <c r="AT14026" s="7"/>
      <c r="AU14026" s="7"/>
      <c r="AV14026" s="234"/>
      <c r="AX14026" s="7"/>
      <c r="AY14026" s="7"/>
      <c r="AZ14026" s="7"/>
      <c r="BA14026" s="7"/>
      <c r="BB14026" s="7"/>
      <c r="BC14026" s="7"/>
      <c r="BD14026" s="7"/>
      <c r="BG14026" s="7"/>
      <c r="BH14026" s="7"/>
      <c r="BI14026" s="7"/>
      <c r="BJ14026" s="7"/>
      <c r="BK14026" s="7"/>
      <c r="BL14026" s="7"/>
      <c r="BM14026" s="7"/>
      <c r="BP14026" s="7"/>
      <c r="BQ14026" s="7"/>
      <c r="BR14026" s="7"/>
      <c r="BS14026" s="7"/>
      <c r="BT14026" s="7"/>
      <c r="BU14026" s="7"/>
      <c r="BV14026" s="7"/>
      <c r="BW14026" s="7"/>
    </row>
    <row r="14027" spans="43:75" x14ac:dyDescent="0.2">
      <c r="AQ14027" s="7"/>
      <c r="AR14027" s="7"/>
      <c r="AS14027" s="7"/>
      <c r="AT14027" s="7"/>
      <c r="AU14027" s="7"/>
      <c r="AV14027" s="234"/>
      <c r="AX14027" s="7"/>
      <c r="AY14027" s="7"/>
      <c r="AZ14027" s="7"/>
      <c r="BA14027" s="7"/>
      <c r="BB14027" s="7"/>
      <c r="BC14027" s="7"/>
      <c r="BD14027" s="7"/>
      <c r="BG14027" s="7"/>
      <c r="BH14027" s="7"/>
      <c r="BI14027" s="7"/>
      <c r="BJ14027" s="7"/>
      <c r="BK14027" s="7"/>
      <c r="BL14027" s="7"/>
      <c r="BM14027" s="7"/>
      <c r="BP14027" s="7"/>
      <c r="BQ14027" s="7"/>
      <c r="BR14027" s="7"/>
      <c r="BS14027" s="7"/>
      <c r="BT14027" s="7"/>
      <c r="BU14027" s="7"/>
      <c r="BV14027" s="7"/>
      <c r="BW14027" s="7"/>
    </row>
    <row r="14028" spans="43:75" x14ac:dyDescent="0.2">
      <c r="AQ14028" s="7"/>
      <c r="AR14028" s="7"/>
      <c r="AS14028" s="7"/>
      <c r="AT14028" s="7"/>
      <c r="AU14028" s="7"/>
      <c r="AV14028" s="234"/>
      <c r="AX14028" s="7"/>
      <c r="AY14028" s="7"/>
      <c r="AZ14028" s="7"/>
      <c r="BA14028" s="7"/>
      <c r="BB14028" s="7"/>
      <c r="BC14028" s="7"/>
      <c r="BD14028" s="7"/>
      <c r="BG14028" s="7"/>
      <c r="BH14028" s="7"/>
      <c r="BI14028" s="7"/>
      <c r="BJ14028" s="7"/>
      <c r="BK14028" s="7"/>
      <c r="BL14028" s="7"/>
      <c r="BM14028" s="7"/>
      <c r="BP14028" s="7"/>
      <c r="BQ14028" s="7"/>
      <c r="BR14028" s="7"/>
      <c r="BS14028" s="7"/>
      <c r="BT14028" s="7"/>
      <c r="BU14028" s="7"/>
      <c r="BV14028" s="7"/>
      <c r="BW14028" s="7"/>
    </row>
    <row r="14029" spans="43:75" x14ac:dyDescent="0.2">
      <c r="AQ14029" s="7"/>
      <c r="AR14029" s="7"/>
      <c r="AS14029" s="7"/>
      <c r="AT14029" s="7"/>
      <c r="AU14029" s="7"/>
      <c r="AV14029" s="234"/>
      <c r="AX14029" s="7"/>
      <c r="AY14029" s="7"/>
      <c r="AZ14029" s="7"/>
      <c r="BA14029" s="7"/>
      <c r="BB14029" s="7"/>
      <c r="BC14029" s="7"/>
      <c r="BD14029" s="7"/>
      <c r="BG14029" s="7"/>
      <c r="BH14029" s="7"/>
      <c r="BI14029" s="7"/>
      <c r="BJ14029" s="7"/>
      <c r="BK14029" s="7"/>
      <c r="BL14029" s="7"/>
      <c r="BM14029" s="7"/>
      <c r="BP14029" s="7"/>
      <c r="BQ14029" s="7"/>
      <c r="BR14029" s="7"/>
      <c r="BS14029" s="7"/>
      <c r="BT14029" s="7"/>
      <c r="BU14029" s="7"/>
      <c r="BV14029" s="7"/>
      <c r="BW14029" s="7"/>
    </row>
    <row r="14030" spans="43:75" x14ac:dyDescent="0.2">
      <c r="AQ14030" s="7"/>
      <c r="AR14030" s="7"/>
      <c r="AS14030" s="7"/>
      <c r="AT14030" s="7"/>
      <c r="AU14030" s="7"/>
      <c r="AV14030" s="234"/>
      <c r="AX14030" s="7"/>
      <c r="AY14030" s="7"/>
      <c r="AZ14030" s="7"/>
      <c r="BA14030" s="7"/>
      <c r="BB14030" s="7"/>
      <c r="BC14030" s="7"/>
      <c r="BD14030" s="7"/>
      <c r="BG14030" s="7"/>
      <c r="BH14030" s="7"/>
      <c r="BI14030" s="7"/>
      <c r="BJ14030" s="7"/>
      <c r="BK14030" s="7"/>
      <c r="BL14030" s="7"/>
      <c r="BM14030" s="7"/>
      <c r="BP14030" s="7"/>
      <c r="BQ14030" s="7"/>
      <c r="BR14030" s="7"/>
      <c r="BS14030" s="7"/>
      <c r="BT14030" s="7"/>
      <c r="BU14030" s="7"/>
      <c r="BV14030" s="7"/>
      <c r="BW14030" s="7"/>
    </row>
    <row r="14031" spans="43:75" x14ac:dyDescent="0.2">
      <c r="AQ14031" s="7"/>
      <c r="AR14031" s="7"/>
      <c r="AS14031" s="7"/>
      <c r="AT14031" s="7"/>
      <c r="AU14031" s="7"/>
      <c r="AV14031" s="234"/>
      <c r="AX14031" s="7"/>
      <c r="AY14031" s="7"/>
      <c r="AZ14031" s="7"/>
      <c r="BA14031" s="7"/>
      <c r="BB14031" s="7"/>
      <c r="BC14031" s="7"/>
      <c r="BD14031" s="7"/>
      <c r="BG14031" s="7"/>
      <c r="BH14031" s="7"/>
      <c r="BI14031" s="7"/>
      <c r="BJ14031" s="7"/>
      <c r="BK14031" s="7"/>
      <c r="BL14031" s="7"/>
      <c r="BM14031" s="7"/>
      <c r="BP14031" s="7"/>
      <c r="BQ14031" s="7"/>
      <c r="BR14031" s="7"/>
      <c r="BS14031" s="7"/>
      <c r="BT14031" s="7"/>
      <c r="BU14031" s="7"/>
      <c r="BV14031" s="7"/>
      <c r="BW14031" s="7"/>
    </row>
    <row r="14032" spans="43:75" x14ac:dyDescent="0.2">
      <c r="AQ14032" s="7"/>
      <c r="AR14032" s="7"/>
      <c r="AS14032" s="7"/>
      <c r="AT14032" s="7"/>
      <c r="AU14032" s="7"/>
      <c r="AV14032" s="234"/>
      <c r="AX14032" s="7"/>
      <c r="AY14032" s="7"/>
      <c r="AZ14032" s="7"/>
      <c r="BA14032" s="7"/>
      <c r="BB14032" s="7"/>
      <c r="BC14032" s="7"/>
      <c r="BD14032" s="7"/>
      <c r="BG14032" s="7"/>
      <c r="BH14032" s="7"/>
      <c r="BI14032" s="7"/>
      <c r="BJ14032" s="7"/>
      <c r="BK14032" s="7"/>
      <c r="BL14032" s="7"/>
      <c r="BM14032" s="7"/>
      <c r="BP14032" s="7"/>
      <c r="BQ14032" s="7"/>
      <c r="BR14032" s="7"/>
      <c r="BS14032" s="7"/>
      <c r="BT14032" s="7"/>
      <c r="BU14032" s="7"/>
      <c r="BV14032" s="7"/>
      <c r="BW14032" s="7"/>
    </row>
    <row r="14033" spans="43:75" x14ac:dyDescent="0.2">
      <c r="AQ14033" s="7"/>
      <c r="AR14033" s="7"/>
      <c r="AS14033" s="7"/>
      <c r="AT14033" s="7"/>
      <c r="AU14033" s="7"/>
      <c r="AV14033" s="234"/>
      <c r="AX14033" s="7"/>
      <c r="AY14033" s="7"/>
      <c r="AZ14033" s="7"/>
      <c r="BA14033" s="7"/>
      <c r="BB14033" s="7"/>
      <c r="BC14033" s="7"/>
      <c r="BD14033" s="7"/>
      <c r="BG14033" s="7"/>
      <c r="BH14033" s="7"/>
      <c r="BI14033" s="7"/>
      <c r="BJ14033" s="7"/>
      <c r="BK14033" s="7"/>
      <c r="BL14033" s="7"/>
      <c r="BM14033" s="7"/>
      <c r="BP14033" s="7"/>
      <c r="BQ14033" s="7"/>
      <c r="BR14033" s="7"/>
      <c r="BS14033" s="7"/>
      <c r="BT14033" s="7"/>
      <c r="BU14033" s="7"/>
      <c r="BV14033" s="7"/>
      <c r="BW14033" s="7"/>
    </row>
    <row r="14034" spans="43:75" x14ac:dyDescent="0.2">
      <c r="AQ14034" s="7"/>
      <c r="AR14034" s="7"/>
      <c r="AS14034" s="7"/>
      <c r="AT14034" s="7"/>
      <c r="AU14034" s="7"/>
      <c r="AV14034" s="234"/>
      <c r="AX14034" s="7"/>
      <c r="AY14034" s="7"/>
      <c r="AZ14034" s="7"/>
      <c r="BA14034" s="7"/>
      <c r="BB14034" s="7"/>
      <c r="BC14034" s="7"/>
      <c r="BD14034" s="7"/>
      <c r="BG14034" s="7"/>
      <c r="BH14034" s="7"/>
      <c r="BI14034" s="7"/>
      <c r="BJ14034" s="7"/>
      <c r="BK14034" s="7"/>
      <c r="BL14034" s="7"/>
      <c r="BM14034" s="7"/>
      <c r="BP14034" s="7"/>
      <c r="BQ14034" s="7"/>
      <c r="BR14034" s="7"/>
      <c r="BS14034" s="7"/>
      <c r="BT14034" s="7"/>
      <c r="BU14034" s="7"/>
      <c r="BV14034" s="7"/>
      <c r="BW14034" s="7"/>
    </row>
    <row r="14035" spans="43:75" x14ac:dyDescent="0.2">
      <c r="AQ14035" s="7"/>
      <c r="AR14035" s="7"/>
      <c r="AS14035" s="7"/>
      <c r="AT14035" s="7"/>
      <c r="AU14035" s="7"/>
      <c r="AV14035" s="234"/>
      <c r="AX14035" s="7"/>
      <c r="AY14035" s="7"/>
      <c r="AZ14035" s="7"/>
      <c r="BA14035" s="7"/>
      <c r="BB14035" s="7"/>
      <c r="BC14035" s="7"/>
      <c r="BD14035" s="7"/>
      <c r="BG14035" s="7"/>
      <c r="BH14035" s="7"/>
      <c r="BI14035" s="7"/>
      <c r="BJ14035" s="7"/>
      <c r="BK14035" s="7"/>
      <c r="BL14035" s="7"/>
      <c r="BM14035" s="7"/>
      <c r="BP14035" s="7"/>
      <c r="BQ14035" s="7"/>
      <c r="BR14035" s="7"/>
      <c r="BS14035" s="7"/>
      <c r="BT14035" s="7"/>
      <c r="BU14035" s="7"/>
      <c r="BV14035" s="7"/>
      <c r="BW14035" s="7"/>
    </row>
    <row r="14036" spans="43:75" x14ac:dyDescent="0.2">
      <c r="AQ14036" s="7"/>
      <c r="AR14036" s="7"/>
      <c r="AS14036" s="7"/>
      <c r="AT14036" s="7"/>
      <c r="AU14036" s="7"/>
      <c r="AV14036" s="234"/>
      <c r="AX14036" s="7"/>
      <c r="AY14036" s="7"/>
      <c r="AZ14036" s="7"/>
      <c r="BA14036" s="7"/>
      <c r="BB14036" s="7"/>
      <c r="BC14036" s="7"/>
      <c r="BD14036" s="7"/>
      <c r="BG14036" s="7"/>
      <c r="BH14036" s="7"/>
      <c r="BI14036" s="7"/>
      <c r="BJ14036" s="7"/>
      <c r="BK14036" s="7"/>
      <c r="BL14036" s="7"/>
      <c r="BM14036" s="7"/>
      <c r="BP14036" s="7"/>
      <c r="BQ14036" s="7"/>
      <c r="BR14036" s="7"/>
      <c r="BS14036" s="7"/>
      <c r="BT14036" s="7"/>
      <c r="BU14036" s="7"/>
      <c r="BV14036" s="7"/>
      <c r="BW14036" s="7"/>
    </row>
    <row r="14037" spans="43:75" x14ac:dyDescent="0.2">
      <c r="AQ14037" s="7"/>
      <c r="AR14037" s="7"/>
      <c r="AS14037" s="7"/>
      <c r="AT14037" s="7"/>
      <c r="AU14037" s="7"/>
      <c r="AV14037" s="234"/>
      <c r="AX14037" s="7"/>
      <c r="AY14037" s="7"/>
      <c r="AZ14037" s="7"/>
      <c r="BA14037" s="7"/>
      <c r="BB14037" s="7"/>
      <c r="BC14037" s="7"/>
      <c r="BD14037" s="7"/>
      <c r="BG14037" s="7"/>
      <c r="BH14037" s="7"/>
      <c r="BI14037" s="7"/>
      <c r="BJ14037" s="7"/>
      <c r="BK14037" s="7"/>
      <c r="BL14037" s="7"/>
      <c r="BM14037" s="7"/>
      <c r="BP14037" s="7"/>
      <c r="BQ14037" s="7"/>
      <c r="BR14037" s="7"/>
      <c r="BS14037" s="7"/>
      <c r="BT14037" s="7"/>
      <c r="BU14037" s="7"/>
      <c r="BV14037" s="7"/>
      <c r="BW14037" s="7"/>
    </row>
    <row r="14038" spans="43:75" x14ac:dyDescent="0.2">
      <c r="AQ14038" s="7"/>
      <c r="AR14038" s="7"/>
      <c r="AS14038" s="7"/>
      <c r="AT14038" s="7"/>
      <c r="AU14038" s="7"/>
      <c r="AV14038" s="234"/>
      <c r="AX14038" s="7"/>
      <c r="AY14038" s="7"/>
      <c r="AZ14038" s="7"/>
      <c r="BA14038" s="7"/>
      <c r="BB14038" s="7"/>
      <c r="BC14038" s="7"/>
      <c r="BD14038" s="7"/>
      <c r="BP14038" s="7"/>
      <c r="BQ14038" s="7"/>
      <c r="BR14038" s="7"/>
      <c r="BS14038" s="7"/>
      <c r="BT14038" s="7"/>
      <c r="BU14038" s="7"/>
      <c r="BV14038" s="7"/>
      <c r="BW14038" s="7"/>
    </row>
    <row r="14039" spans="43:75" x14ac:dyDescent="0.2">
      <c r="AQ14039" s="7"/>
      <c r="AR14039" s="7"/>
      <c r="AS14039" s="7"/>
      <c r="AT14039" s="7"/>
      <c r="AU14039" s="7"/>
      <c r="AV14039" s="234"/>
      <c r="AX14039" s="7"/>
      <c r="AY14039" s="7"/>
      <c r="AZ14039" s="7"/>
      <c r="BA14039" s="7"/>
      <c r="BB14039" s="7"/>
      <c r="BC14039" s="7"/>
      <c r="BD14039" s="7"/>
      <c r="BP14039" s="7"/>
      <c r="BQ14039" s="7"/>
      <c r="BR14039" s="7"/>
      <c r="BS14039" s="7"/>
      <c r="BT14039" s="7"/>
      <c r="BU14039" s="7"/>
      <c r="BV14039" s="7"/>
      <c r="BW14039" s="7"/>
    </row>
    <row r="14040" spans="43:75" x14ac:dyDescent="0.2">
      <c r="AQ14040" s="7"/>
      <c r="AR14040" s="7"/>
      <c r="AS14040" s="7"/>
      <c r="AT14040" s="7"/>
      <c r="AU14040" s="7"/>
      <c r="AV14040" s="234"/>
      <c r="AX14040" s="7"/>
      <c r="AY14040" s="7"/>
      <c r="AZ14040" s="7"/>
      <c r="BA14040" s="7"/>
      <c r="BB14040" s="7"/>
      <c r="BC14040" s="7"/>
      <c r="BD14040" s="7"/>
      <c r="BP14040" s="7"/>
      <c r="BQ14040" s="7"/>
      <c r="BR14040" s="7"/>
      <c r="BS14040" s="7"/>
      <c r="BT14040" s="7"/>
      <c r="BU14040" s="7"/>
      <c r="BV14040" s="7"/>
      <c r="BW14040" s="7"/>
    </row>
    <row r="14041" spans="43:75" x14ac:dyDescent="0.2">
      <c r="AQ14041" s="7"/>
      <c r="AR14041" s="7"/>
      <c r="AS14041" s="7"/>
      <c r="AT14041" s="7"/>
      <c r="AU14041" s="7"/>
      <c r="AV14041" s="234"/>
      <c r="AX14041" s="7"/>
      <c r="AY14041" s="7"/>
      <c r="AZ14041" s="7"/>
      <c r="BA14041" s="7"/>
      <c r="BB14041" s="7"/>
      <c r="BC14041" s="7"/>
      <c r="BD14041" s="7"/>
      <c r="BP14041" s="7"/>
      <c r="BQ14041" s="7"/>
      <c r="BR14041" s="7"/>
      <c r="BS14041" s="7"/>
      <c r="BT14041" s="7"/>
      <c r="BU14041" s="7"/>
      <c r="BV14041" s="7"/>
      <c r="BW14041" s="7"/>
    </row>
    <row r="14042" spans="43:75" x14ac:dyDescent="0.2">
      <c r="AQ14042" s="7"/>
      <c r="AR14042" s="7"/>
      <c r="AS14042" s="7"/>
      <c r="AT14042" s="7"/>
      <c r="AU14042" s="7"/>
      <c r="AV14042" s="234"/>
      <c r="AX14042" s="7"/>
      <c r="AY14042" s="7"/>
      <c r="AZ14042" s="7"/>
      <c r="BA14042" s="7"/>
      <c r="BB14042" s="7"/>
      <c r="BC14042" s="7"/>
      <c r="BD14042" s="7"/>
      <c r="BP14042" s="7"/>
      <c r="BQ14042" s="7"/>
      <c r="BR14042" s="7"/>
      <c r="BS14042" s="7"/>
      <c r="BT14042" s="7"/>
      <c r="BU14042" s="7"/>
      <c r="BV14042" s="7"/>
      <c r="BW14042" s="7"/>
    </row>
    <row r="14043" spans="43:75" x14ac:dyDescent="0.2">
      <c r="AQ14043" s="7"/>
      <c r="AR14043" s="7"/>
      <c r="AS14043" s="7"/>
      <c r="AT14043" s="7"/>
      <c r="AU14043" s="7"/>
      <c r="AV14043" s="234"/>
      <c r="AX14043" s="7"/>
      <c r="AY14043" s="7"/>
      <c r="AZ14043" s="7"/>
      <c r="BA14043" s="7"/>
      <c r="BB14043" s="7"/>
      <c r="BC14043" s="7"/>
      <c r="BD14043" s="7"/>
      <c r="BP14043" s="7"/>
      <c r="BQ14043" s="7"/>
      <c r="BR14043" s="7"/>
      <c r="BS14043" s="7"/>
      <c r="BT14043" s="7"/>
      <c r="BU14043" s="7"/>
      <c r="BV14043" s="7"/>
      <c r="BW14043" s="7"/>
    </row>
    <row r="14044" spans="43:75" x14ac:dyDescent="0.2">
      <c r="AQ14044" s="7"/>
      <c r="AR14044" s="7"/>
      <c r="AS14044" s="7"/>
      <c r="AT14044" s="7"/>
      <c r="AU14044" s="7"/>
      <c r="AV14044" s="234"/>
      <c r="AX14044" s="7"/>
      <c r="AY14044" s="7"/>
      <c r="AZ14044" s="7"/>
      <c r="BA14044" s="7"/>
      <c r="BB14044" s="7"/>
      <c r="BC14044" s="7"/>
      <c r="BD14044" s="7"/>
      <c r="BP14044" s="7"/>
      <c r="BQ14044" s="7"/>
      <c r="BR14044" s="7"/>
      <c r="BS14044" s="7"/>
      <c r="BT14044" s="7"/>
      <c r="BU14044" s="7"/>
      <c r="BV14044" s="7"/>
      <c r="BW14044" s="7"/>
    </row>
    <row r="14045" spans="43:75" x14ac:dyDescent="0.2">
      <c r="AQ14045" s="7"/>
      <c r="AR14045" s="7"/>
      <c r="AS14045" s="7"/>
      <c r="AT14045" s="7"/>
      <c r="AU14045" s="7"/>
      <c r="AV14045" s="234"/>
      <c r="AX14045" s="7"/>
      <c r="AY14045" s="7"/>
      <c r="AZ14045" s="7"/>
      <c r="BA14045" s="7"/>
      <c r="BB14045" s="7"/>
      <c r="BC14045" s="7"/>
      <c r="BD14045" s="7"/>
      <c r="BP14045" s="7"/>
      <c r="BQ14045" s="7"/>
      <c r="BR14045" s="7"/>
      <c r="BS14045" s="7"/>
      <c r="BT14045" s="7"/>
      <c r="BU14045" s="7"/>
      <c r="BV14045" s="7"/>
      <c r="BW14045" s="7"/>
    </row>
    <row r="14046" spans="43:75" x14ac:dyDescent="0.2">
      <c r="AQ14046" s="7"/>
      <c r="AR14046" s="7"/>
      <c r="AS14046" s="7"/>
      <c r="AT14046" s="7"/>
      <c r="AU14046" s="7"/>
      <c r="AV14046" s="234"/>
      <c r="AX14046" s="7"/>
      <c r="AY14046" s="7"/>
      <c r="AZ14046" s="7"/>
      <c r="BA14046" s="7"/>
      <c r="BB14046" s="7"/>
      <c r="BC14046" s="7"/>
      <c r="BD14046" s="7"/>
      <c r="BP14046" s="7"/>
      <c r="BQ14046" s="7"/>
      <c r="BR14046" s="7"/>
      <c r="BS14046" s="7"/>
      <c r="BT14046" s="7"/>
      <c r="BU14046" s="7"/>
      <c r="BV14046" s="7"/>
      <c r="BW14046" s="7"/>
    </row>
    <row r="14047" spans="43:75" x14ac:dyDescent="0.2">
      <c r="AQ14047" s="7"/>
      <c r="AR14047" s="7"/>
      <c r="AS14047" s="7"/>
      <c r="AT14047" s="7"/>
      <c r="AU14047" s="7"/>
      <c r="AV14047" s="234"/>
      <c r="AX14047" s="7"/>
      <c r="AY14047" s="7"/>
      <c r="AZ14047" s="7"/>
      <c r="BA14047" s="7"/>
      <c r="BB14047" s="7"/>
      <c r="BC14047" s="7"/>
      <c r="BD14047" s="7"/>
      <c r="BP14047" s="7"/>
      <c r="BQ14047" s="7"/>
      <c r="BR14047" s="7"/>
      <c r="BS14047" s="7"/>
      <c r="BT14047" s="7"/>
      <c r="BU14047" s="7"/>
      <c r="BV14047" s="7"/>
      <c r="BW14047" s="7"/>
    </row>
    <row r="14048" spans="43:75" x14ac:dyDescent="0.2">
      <c r="AQ14048" s="7"/>
      <c r="AR14048" s="7"/>
      <c r="AS14048" s="7"/>
      <c r="AT14048" s="7"/>
      <c r="AU14048" s="7"/>
      <c r="AV14048" s="234"/>
      <c r="AX14048" s="7"/>
      <c r="AY14048" s="7"/>
      <c r="AZ14048" s="7"/>
      <c r="BA14048" s="7"/>
      <c r="BB14048" s="7"/>
      <c r="BC14048" s="7"/>
      <c r="BD14048" s="7"/>
      <c r="BP14048" s="7"/>
      <c r="BQ14048" s="7"/>
      <c r="BR14048" s="7"/>
      <c r="BS14048" s="7"/>
      <c r="BT14048" s="7"/>
      <c r="BU14048" s="7"/>
      <c r="BV14048" s="7"/>
      <c r="BW14048" s="7"/>
    </row>
    <row r="14049" spans="43:75" x14ac:dyDescent="0.2">
      <c r="AQ14049" s="7"/>
      <c r="AR14049" s="7"/>
      <c r="AS14049" s="7"/>
      <c r="AT14049" s="7"/>
      <c r="AU14049" s="7"/>
      <c r="AV14049" s="234"/>
      <c r="AX14049" s="7"/>
      <c r="AY14049" s="7"/>
      <c r="AZ14049" s="7"/>
      <c r="BA14049" s="7"/>
      <c r="BB14049" s="7"/>
      <c r="BC14049" s="7"/>
      <c r="BD14049" s="7"/>
      <c r="BP14049" s="7"/>
      <c r="BQ14049" s="7"/>
      <c r="BR14049" s="7"/>
      <c r="BS14049" s="7"/>
      <c r="BT14049" s="7"/>
      <c r="BU14049" s="7"/>
      <c r="BV14049" s="7"/>
      <c r="BW14049" s="7"/>
    </row>
    <row r="14050" spans="43:75" x14ac:dyDescent="0.2">
      <c r="AQ14050" s="7"/>
      <c r="AR14050" s="7"/>
      <c r="AS14050" s="7"/>
      <c r="AT14050" s="7"/>
      <c r="AU14050" s="7"/>
      <c r="AV14050" s="234"/>
      <c r="AX14050" s="7"/>
      <c r="AY14050" s="7"/>
      <c r="AZ14050" s="7"/>
      <c r="BA14050" s="7"/>
      <c r="BB14050" s="7"/>
      <c r="BC14050" s="7"/>
      <c r="BD14050" s="7"/>
      <c r="BP14050" s="7"/>
      <c r="BQ14050" s="7"/>
      <c r="BR14050" s="7"/>
      <c r="BS14050" s="7"/>
      <c r="BT14050" s="7"/>
      <c r="BU14050" s="7"/>
      <c r="BV14050" s="7"/>
      <c r="BW14050" s="7"/>
    </row>
    <row r="14051" spans="43:75" x14ac:dyDescent="0.2">
      <c r="AQ14051" s="7"/>
      <c r="AR14051" s="7"/>
      <c r="AS14051" s="7"/>
      <c r="AT14051" s="7"/>
      <c r="AU14051" s="7"/>
      <c r="AV14051" s="234"/>
      <c r="AX14051" s="7"/>
      <c r="AY14051" s="7"/>
      <c r="AZ14051" s="7"/>
      <c r="BA14051" s="7"/>
      <c r="BB14051" s="7"/>
      <c r="BC14051" s="7"/>
      <c r="BD14051" s="7"/>
      <c r="BP14051" s="7"/>
      <c r="BQ14051" s="7"/>
      <c r="BR14051" s="7"/>
      <c r="BS14051" s="7"/>
      <c r="BT14051" s="7"/>
      <c r="BU14051" s="7"/>
      <c r="BV14051" s="7"/>
      <c r="BW14051" s="7"/>
    </row>
    <row r="14052" spans="43:75" x14ac:dyDescent="0.2">
      <c r="AQ14052" s="7"/>
      <c r="AR14052" s="7"/>
      <c r="AS14052" s="7"/>
      <c r="AT14052" s="7"/>
      <c r="AU14052" s="7"/>
      <c r="AV14052" s="234"/>
      <c r="AX14052" s="7"/>
      <c r="AY14052" s="7"/>
      <c r="AZ14052" s="7"/>
      <c r="BA14052" s="7"/>
      <c r="BB14052" s="7"/>
      <c r="BC14052" s="7"/>
      <c r="BD14052" s="7"/>
      <c r="BP14052" s="7"/>
      <c r="BQ14052" s="7"/>
      <c r="BR14052" s="7"/>
      <c r="BS14052" s="7"/>
      <c r="BT14052" s="7"/>
      <c r="BU14052" s="7"/>
      <c r="BV14052" s="7"/>
      <c r="BW14052" s="7"/>
    </row>
    <row r="14053" spans="43:75" x14ac:dyDescent="0.2">
      <c r="AQ14053" s="7"/>
      <c r="AR14053" s="7"/>
      <c r="AS14053" s="7"/>
      <c r="AT14053" s="7"/>
      <c r="AU14053" s="7"/>
      <c r="AV14053" s="234"/>
      <c r="AX14053" s="7"/>
      <c r="AY14053" s="7"/>
      <c r="AZ14053" s="7"/>
      <c r="BA14053" s="7"/>
      <c r="BB14053" s="7"/>
      <c r="BC14053" s="7"/>
      <c r="BD14053" s="7"/>
      <c r="BP14053" s="7"/>
      <c r="BQ14053" s="7"/>
      <c r="BR14053" s="7"/>
      <c r="BS14053" s="7"/>
      <c r="BT14053" s="7"/>
      <c r="BU14053" s="7"/>
      <c r="BV14053" s="7"/>
      <c r="BW14053" s="7"/>
    </row>
    <row r="14054" spans="43:75" x14ac:dyDescent="0.2">
      <c r="AQ14054" s="7"/>
      <c r="AR14054" s="7"/>
      <c r="AS14054" s="7"/>
      <c r="AT14054" s="7"/>
      <c r="AU14054" s="7"/>
      <c r="AV14054" s="234"/>
      <c r="AX14054" s="7"/>
      <c r="AY14054" s="7"/>
      <c r="AZ14054" s="7"/>
      <c r="BA14054" s="7"/>
      <c r="BB14054" s="7"/>
      <c r="BC14054" s="7"/>
      <c r="BD14054" s="7"/>
      <c r="BP14054" s="7"/>
      <c r="BQ14054" s="7"/>
      <c r="BR14054" s="7"/>
      <c r="BS14054" s="7"/>
      <c r="BT14054" s="7"/>
      <c r="BU14054" s="7"/>
      <c r="BV14054" s="7"/>
      <c r="BW14054" s="7"/>
    </row>
    <row r="14055" spans="43:75" x14ac:dyDescent="0.2">
      <c r="AQ14055" s="7"/>
      <c r="AR14055" s="7"/>
      <c r="AS14055" s="7"/>
      <c r="AT14055" s="7"/>
      <c r="AU14055" s="7"/>
      <c r="AV14055" s="234"/>
      <c r="AX14055" s="7"/>
      <c r="AY14055" s="7"/>
      <c r="AZ14055" s="7"/>
      <c r="BA14055" s="7"/>
      <c r="BB14055" s="7"/>
      <c r="BC14055" s="7"/>
      <c r="BD14055" s="7"/>
      <c r="BP14055" s="7"/>
      <c r="BQ14055" s="7"/>
      <c r="BR14055" s="7"/>
      <c r="BS14055" s="7"/>
      <c r="BT14055" s="7"/>
      <c r="BU14055" s="7"/>
      <c r="BV14055" s="7"/>
      <c r="BW14055" s="7"/>
    </row>
    <row r="14056" spans="43:75" x14ac:dyDescent="0.2">
      <c r="AQ14056" s="7"/>
      <c r="AR14056" s="7"/>
      <c r="AS14056" s="7"/>
      <c r="AT14056" s="7"/>
      <c r="AU14056" s="7"/>
      <c r="AV14056" s="234"/>
      <c r="BP14056" s="7"/>
      <c r="BQ14056" s="7"/>
      <c r="BR14056" s="7"/>
      <c r="BS14056" s="7"/>
      <c r="BT14056" s="7"/>
      <c r="BU14056" s="7"/>
      <c r="BV14056" s="7"/>
      <c r="BW14056" s="7"/>
    </row>
    <row r="14057" spans="43:75" x14ac:dyDescent="0.2">
      <c r="AQ14057" s="7"/>
      <c r="AR14057" s="7"/>
      <c r="AS14057" s="7"/>
      <c r="AT14057" s="7"/>
      <c r="AU14057" s="7"/>
      <c r="AV14057" s="234"/>
      <c r="BP14057" s="7"/>
      <c r="BQ14057" s="7"/>
      <c r="BR14057" s="7"/>
      <c r="BS14057" s="7"/>
      <c r="BT14057" s="7"/>
      <c r="BU14057" s="7"/>
      <c r="BV14057" s="7"/>
      <c r="BW14057" s="7"/>
    </row>
    <row r="14058" spans="43:75" x14ac:dyDescent="0.2">
      <c r="AQ14058" s="7"/>
      <c r="AR14058" s="7"/>
      <c r="AS14058" s="7"/>
      <c r="AT14058" s="7"/>
      <c r="AU14058" s="7"/>
      <c r="AV14058" s="234"/>
      <c r="BP14058" s="7"/>
      <c r="BQ14058" s="7"/>
      <c r="BR14058" s="7"/>
      <c r="BS14058" s="7"/>
      <c r="BT14058" s="7"/>
      <c r="BU14058" s="7"/>
      <c r="BV14058" s="7"/>
      <c r="BW14058" s="7"/>
    </row>
    <row r="14059" spans="43:75" x14ac:dyDescent="0.2">
      <c r="AQ14059" s="7"/>
      <c r="AR14059" s="7"/>
      <c r="AS14059" s="7"/>
      <c r="AT14059" s="7"/>
      <c r="AU14059" s="7"/>
      <c r="AV14059" s="234"/>
      <c r="BP14059" s="7"/>
      <c r="BQ14059" s="7"/>
      <c r="BR14059" s="7"/>
      <c r="BS14059" s="7"/>
      <c r="BT14059" s="7"/>
      <c r="BU14059" s="7"/>
      <c r="BV14059" s="7"/>
      <c r="BW14059" s="7"/>
    </row>
    <row r="14060" spans="43:75" x14ac:dyDescent="0.2">
      <c r="AQ14060" s="7"/>
      <c r="AR14060" s="7"/>
      <c r="AS14060" s="7"/>
      <c r="AT14060" s="7"/>
      <c r="AU14060" s="7"/>
      <c r="AV14060" s="234"/>
      <c r="BP14060" s="7"/>
      <c r="BQ14060" s="7"/>
      <c r="BR14060" s="7"/>
      <c r="BS14060" s="7"/>
      <c r="BT14060" s="7"/>
      <c r="BU14060" s="7"/>
      <c r="BV14060" s="7"/>
      <c r="BW14060" s="7"/>
    </row>
    <row r="14061" spans="43:75" x14ac:dyDescent="0.2">
      <c r="AQ14061" s="7"/>
      <c r="AR14061" s="7"/>
      <c r="AS14061" s="7"/>
      <c r="AT14061" s="7"/>
      <c r="AU14061" s="7"/>
      <c r="AV14061" s="234"/>
      <c r="BP14061" s="7"/>
      <c r="BQ14061" s="7"/>
      <c r="BR14061" s="7"/>
      <c r="BS14061" s="7"/>
      <c r="BT14061" s="7"/>
      <c r="BU14061" s="7"/>
      <c r="BV14061" s="7"/>
      <c r="BW14061" s="7"/>
    </row>
    <row r="14062" spans="43:75" x14ac:dyDescent="0.2">
      <c r="AQ14062" s="7"/>
      <c r="AR14062" s="7"/>
      <c r="AS14062" s="7"/>
      <c r="AT14062" s="7"/>
      <c r="AU14062" s="7"/>
      <c r="AV14062" s="234"/>
      <c r="BP14062" s="7"/>
      <c r="BQ14062" s="7"/>
      <c r="BR14062" s="7"/>
      <c r="BS14062" s="7"/>
      <c r="BT14062" s="7"/>
      <c r="BU14062" s="7"/>
      <c r="BV14062" s="7"/>
      <c r="BW14062" s="7"/>
    </row>
    <row r="14063" spans="43:75" x14ac:dyDescent="0.2">
      <c r="AQ14063" s="7"/>
      <c r="AR14063" s="7"/>
      <c r="AS14063" s="7"/>
      <c r="AT14063" s="7"/>
      <c r="AU14063" s="7"/>
      <c r="AV14063" s="234"/>
      <c r="BP14063" s="7"/>
      <c r="BQ14063" s="7"/>
      <c r="BR14063" s="7"/>
      <c r="BS14063" s="7"/>
      <c r="BT14063" s="7"/>
      <c r="BU14063" s="7"/>
      <c r="BV14063" s="7"/>
      <c r="BW14063" s="7"/>
    </row>
    <row r="14064" spans="43:75" x14ac:dyDescent="0.2">
      <c r="AQ14064" s="7"/>
      <c r="AR14064" s="7"/>
      <c r="AS14064" s="7"/>
      <c r="AT14064" s="7"/>
      <c r="AU14064" s="7"/>
      <c r="AV14064" s="234"/>
      <c r="BP14064" s="7"/>
      <c r="BQ14064" s="7"/>
      <c r="BR14064" s="7"/>
      <c r="BS14064" s="7"/>
      <c r="BT14064" s="7"/>
      <c r="BU14064" s="7"/>
      <c r="BV14064" s="7"/>
      <c r="BW14064" s="7"/>
    </row>
    <row r="14065" spans="43:75" x14ac:dyDescent="0.2">
      <c r="AQ14065" s="7"/>
      <c r="AR14065" s="7"/>
      <c r="AS14065" s="7"/>
      <c r="AT14065" s="7"/>
      <c r="AU14065" s="7"/>
      <c r="AV14065" s="234"/>
      <c r="BP14065" s="7"/>
      <c r="BQ14065" s="7"/>
      <c r="BR14065" s="7"/>
      <c r="BS14065" s="7"/>
      <c r="BT14065" s="7"/>
      <c r="BU14065" s="7"/>
      <c r="BV14065" s="7"/>
      <c r="BW14065" s="7"/>
    </row>
    <row r="14066" spans="43:75" x14ac:dyDescent="0.2">
      <c r="AQ14066" s="7"/>
      <c r="AR14066" s="7"/>
      <c r="AS14066" s="7"/>
      <c r="AT14066" s="7"/>
      <c r="AU14066" s="7"/>
      <c r="AV14066" s="234"/>
      <c r="BP14066" s="7"/>
      <c r="BQ14066" s="7"/>
      <c r="BR14066" s="7"/>
      <c r="BS14066" s="7"/>
      <c r="BT14066" s="7"/>
      <c r="BU14066" s="7"/>
      <c r="BV14066" s="7"/>
      <c r="BW14066" s="7"/>
    </row>
    <row r="14067" spans="43:75" x14ac:dyDescent="0.2">
      <c r="AQ14067" s="7"/>
      <c r="AR14067" s="7"/>
      <c r="AS14067" s="7"/>
      <c r="AT14067" s="7"/>
      <c r="AU14067" s="7"/>
      <c r="AV14067" s="234"/>
      <c r="BP14067" s="7"/>
      <c r="BQ14067" s="7"/>
      <c r="BR14067" s="7"/>
      <c r="BS14067" s="7"/>
      <c r="BT14067" s="7"/>
      <c r="BU14067" s="7"/>
      <c r="BV14067" s="7"/>
      <c r="BW14067" s="7"/>
    </row>
    <row r="14068" spans="43:75" x14ac:dyDescent="0.2">
      <c r="AQ14068" s="7"/>
      <c r="AR14068" s="7"/>
      <c r="AS14068" s="7"/>
      <c r="AT14068" s="7"/>
      <c r="AU14068" s="7"/>
      <c r="AV14068" s="234"/>
      <c r="BP14068" s="7"/>
      <c r="BQ14068" s="7"/>
      <c r="BR14068" s="7"/>
      <c r="BS14068" s="7"/>
      <c r="BT14068" s="7"/>
      <c r="BU14068" s="7"/>
      <c r="BV14068" s="7"/>
      <c r="BW14068" s="7"/>
    </row>
    <row r="14069" spans="43:75" x14ac:dyDescent="0.2">
      <c r="AQ14069" s="7"/>
      <c r="AR14069" s="7"/>
      <c r="AS14069" s="7"/>
      <c r="AT14069" s="7"/>
      <c r="AU14069" s="7"/>
      <c r="AV14069" s="234"/>
      <c r="BP14069" s="7"/>
      <c r="BQ14069" s="7"/>
      <c r="BR14069" s="7"/>
      <c r="BS14069" s="7"/>
      <c r="BT14069" s="7"/>
      <c r="BU14069" s="7"/>
      <c r="BV14069" s="7"/>
      <c r="BW14069" s="7"/>
    </row>
    <row r="14070" spans="43:75" x14ac:dyDescent="0.2">
      <c r="AQ14070" s="7"/>
      <c r="AR14070" s="7"/>
      <c r="AS14070" s="7"/>
      <c r="AT14070" s="7"/>
      <c r="AU14070" s="7"/>
      <c r="AV14070" s="234"/>
      <c r="BP14070" s="7"/>
      <c r="BQ14070" s="7"/>
      <c r="BR14070" s="7"/>
      <c r="BS14070" s="7"/>
      <c r="BT14070" s="7"/>
      <c r="BU14070" s="7"/>
      <c r="BV14070" s="7"/>
      <c r="BW14070" s="7"/>
    </row>
    <row r="14071" spans="43:75" x14ac:dyDescent="0.2">
      <c r="AQ14071" s="7"/>
      <c r="AR14071" s="7"/>
      <c r="AS14071" s="7"/>
      <c r="AT14071" s="7"/>
      <c r="AU14071" s="7"/>
      <c r="AV14071" s="234"/>
      <c r="BP14071" s="7"/>
      <c r="BQ14071" s="7"/>
      <c r="BR14071" s="7"/>
      <c r="BS14071" s="7"/>
      <c r="BT14071" s="7"/>
      <c r="BU14071" s="7"/>
      <c r="BV14071" s="7"/>
      <c r="BW14071" s="7"/>
    </row>
    <row r="14072" spans="43:75" x14ac:dyDescent="0.2">
      <c r="AQ14072" s="7"/>
      <c r="AR14072" s="7"/>
      <c r="AS14072" s="7"/>
      <c r="AT14072" s="7"/>
      <c r="AU14072" s="7"/>
      <c r="AV14072" s="234"/>
      <c r="BP14072" s="7"/>
      <c r="BQ14072" s="7"/>
      <c r="BR14072" s="7"/>
      <c r="BS14072" s="7"/>
      <c r="BT14072" s="7"/>
      <c r="BU14072" s="7"/>
      <c r="BV14072" s="7"/>
      <c r="BW14072" s="7"/>
    </row>
    <row r="14073" spans="43:75" x14ac:dyDescent="0.2">
      <c r="AQ14073" s="7"/>
      <c r="AR14073" s="7"/>
      <c r="AS14073" s="7"/>
      <c r="AT14073" s="7"/>
      <c r="AU14073" s="7"/>
      <c r="AV14073" s="234"/>
      <c r="BP14073" s="7"/>
      <c r="BQ14073" s="7"/>
      <c r="BR14073" s="7"/>
      <c r="BS14073" s="7"/>
      <c r="BT14073" s="7"/>
      <c r="BU14073" s="7"/>
      <c r="BV14073" s="7"/>
      <c r="BW14073" s="7"/>
    </row>
    <row r="14074" spans="43:75" x14ac:dyDescent="0.2">
      <c r="AQ14074" s="7"/>
      <c r="AR14074" s="7"/>
      <c r="AS14074" s="7"/>
      <c r="AT14074" s="7"/>
      <c r="AU14074" s="7"/>
      <c r="AV14074" s="234"/>
      <c r="BP14074" s="7"/>
      <c r="BQ14074" s="7"/>
      <c r="BR14074" s="7"/>
      <c r="BS14074" s="7"/>
      <c r="BT14074" s="7"/>
      <c r="BU14074" s="7"/>
      <c r="BV14074" s="7"/>
      <c r="BW14074" s="7"/>
    </row>
    <row r="14075" spans="43:75" x14ac:dyDescent="0.2">
      <c r="AQ14075" s="7"/>
      <c r="AR14075" s="7"/>
      <c r="AS14075" s="7"/>
      <c r="AT14075" s="7"/>
      <c r="AU14075" s="7"/>
      <c r="AV14075" s="234"/>
      <c r="BP14075" s="7"/>
      <c r="BQ14075" s="7"/>
      <c r="BR14075" s="7"/>
      <c r="BS14075" s="7"/>
      <c r="BT14075" s="7"/>
      <c r="BU14075" s="7"/>
      <c r="BV14075" s="7"/>
      <c r="BW14075" s="7"/>
    </row>
    <row r="14076" spans="43:75" x14ac:dyDescent="0.2">
      <c r="AQ14076" s="7"/>
      <c r="AR14076" s="7"/>
      <c r="AS14076" s="7"/>
      <c r="AT14076" s="7"/>
      <c r="AU14076" s="7"/>
      <c r="AV14076" s="234"/>
      <c r="BP14076" s="7"/>
      <c r="BQ14076" s="7"/>
      <c r="BR14076" s="7"/>
      <c r="BS14076" s="7"/>
      <c r="BT14076" s="7"/>
      <c r="BU14076" s="7"/>
      <c r="BV14076" s="7"/>
      <c r="BW14076" s="7"/>
    </row>
    <row r="14077" spans="43:75" x14ac:dyDescent="0.2">
      <c r="AQ14077" s="7"/>
      <c r="AR14077" s="7"/>
      <c r="AS14077" s="7"/>
      <c r="AT14077" s="7"/>
      <c r="AU14077" s="7"/>
      <c r="AV14077" s="234"/>
      <c r="BP14077" s="7"/>
      <c r="BQ14077" s="7"/>
      <c r="BR14077" s="7"/>
      <c r="BS14077" s="7"/>
      <c r="BT14077" s="7"/>
      <c r="BU14077" s="7"/>
      <c r="BV14077" s="7"/>
      <c r="BW14077" s="7"/>
    </row>
    <row r="14078" spans="43:75" x14ac:dyDescent="0.2">
      <c r="AQ14078" s="7"/>
      <c r="AR14078" s="7"/>
      <c r="AS14078" s="7"/>
      <c r="AT14078" s="7"/>
      <c r="AU14078" s="7"/>
      <c r="AV14078" s="234"/>
      <c r="BP14078" s="7"/>
      <c r="BQ14078" s="7"/>
      <c r="BR14078" s="7"/>
      <c r="BS14078" s="7"/>
      <c r="BT14078" s="7"/>
      <c r="BU14078" s="7"/>
      <c r="BV14078" s="7"/>
      <c r="BW14078" s="7"/>
    </row>
    <row r="14079" spans="43:75" x14ac:dyDescent="0.2">
      <c r="AQ14079" s="7"/>
      <c r="AR14079" s="7"/>
      <c r="AS14079" s="7"/>
      <c r="AT14079" s="7"/>
      <c r="AU14079" s="7"/>
      <c r="AV14079" s="234"/>
      <c r="BP14079" s="7"/>
      <c r="BQ14079" s="7"/>
      <c r="BR14079" s="7"/>
      <c r="BS14079" s="7"/>
      <c r="BT14079" s="7"/>
      <c r="BU14079" s="7"/>
      <c r="BV14079" s="7"/>
      <c r="BW14079" s="7"/>
    </row>
    <row r="14080" spans="43:75" x14ac:dyDescent="0.2">
      <c r="AQ14080" s="7"/>
      <c r="AR14080" s="7"/>
      <c r="AS14080" s="7"/>
      <c r="AT14080" s="7"/>
      <c r="AU14080" s="7"/>
      <c r="AV14080" s="234"/>
      <c r="BP14080" s="7"/>
      <c r="BQ14080" s="7"/>
      <c r="BR14080" s="7"/>
      <c r="BS14080" s="7"/>
      <c r="BT14080" s="7"/>
      <c r="BU14080" s="7"/>
      <c r="BV14080" s="7"/>
      <c r="BW14080" s="7"/>
    </row>
    <row r="14081" spans="43:75" x14ac:dyDescent="0.2">
      <c r="AQ14081" s="7"/>
      <c r="AR14081" s="7"/>
      <c r="AS14081" s="7"/>
      <c r="AT14081" s="7"/>
      <c r="AU14081" s="7"/>
      <c r="AV14081" s="234"/>
      <c r="BP14081" s="7"/>
      <c r="BQ14081" s="7"/>
      <c r="BR14081" s="7"/>
      <c r="BS14081" s="7"/>
      <c r="BT14081" s="7"/>
      <c r="BU14081" s="7"/>
      <c r="BV14081" s="7"/>
      <c r="BW14081" s="7"/>
    </row>
    <row r="14082" spans="43:75" x14ac:dyDescent="0.2">
      <c r="AQ14082" s="7"/>
      <c r="AR14082" s="7"/>
      <c r="AS14082" s="7"/>
      <c r="AT14082" s="7"/>
      <c r="AU14082" s="7"/>
      <c r="AV14082" s="234"/>
      <c r="BP14082" s="7"/>
      <c r="BQ14082" s="7"/>
      <c r="BR14082" s="7"/>
      <c r="BS14082" s="7"/>
      <c r="BT14082" s="7"/>
      <c r="BU14082" s="7"/>
      <c r="BV14082" s="7"/>
      <c r="BW14082" s="7"/>
    </row>
    <row r="14083" spans="43:75" x14ac:dyDescent="0.2">
      <c r="AQ14083" s="7"/>
      <c r="AR14083" s="7"/>
      <c r="AS14083" s="7"/>
      <c r="AT14083" s="7"/>
      <c r="AU14083" s="7"/>
      <c r="AV14083" s="234"/>
      <c r="BP14083" s="7"/>
      <c r="BQ14083" s="7"/>
      <c r="BR14083" s="7"/>
      <c r="BS14083" s="7"/>
      <c r="BT14083" s="7"/>
      <c r="BU14083" s="7"/>
      <c r="BV14083" s="7"/>
      <c r="BW14083" s="7"/>
    </row>
    <row r="14084" spans="43:75" x14ac:dyDescent="0.2">
      <c r="AQ14084" s="7"/>
      <c r="AR14084" s="7"/>
      <c r="AS14084" s="7"/>
      <c r="AT14084" s="7"/>
      <c r="AU14084" s="7"/>
      <c r="AV14084" s="234"/>
      <c r="BP14084" s="7"/>
      <c r="BQ14084" s="7"/>
      <c r="BR14084" s="7"/>
      <c r="BS14084" s="7"/>
      <c r="BT14084" s="7"/>
      <c r="BU14084" s="7"/>
      <c r="BV14084" s="7"/>
      <c r="BW14084" s="7"/>
    </row>
    <row r="14085" spans="43:75" x14ac:dyDescent="0.2">
      <c r="AQ14085" s="7"/>
      <c r="AR14085" s="7"/>
      <c r="AS14085" s="7"/>
      <c r="AT14085" s="7"/>
      <c r="AU14085" s="7"/>
      <c r="AV14085" s="234"/>
      <c r="BP14085" s="7"/>
      <c r="BQ14085" s="7"/>
      <c r="BR14085" s="7"/>
      <c r="BS14085" s="7"/>
      <c r="BT14085" s="7"/>
      <c r="BU14085" s="7"/>
      <c r="BV14085" s="7"/>
      <c r="BW14085" s="7"/>
    </row>
    <row r="14086" spans="43:75" x14ac:dyDescent="0.2">
      <c r="AQ14086" s="7"/>
      <c r="AR14086" s="7"/>
      <c r="AS14086" s="7"/>
      <c r="AT14086" s="7"/>
      <c r="AU14086" s="7"/>
      <c r="AV14086" s="234"/>
      <c r="BP14086" s="7"/>
      <c r="BQ14086" s="7"/>
      <c r="BR14086" s="7"/>
      <c r="BS14086" s="7"/>
      <c r="BT14086" s="7"/>
      <c r="BU14086" s="7"/>
      <c r="BV14086" s="7"/>
      <c r="BW14086" s="7"/>
    </row>
    <row r="14087" spans="43:75" x14ac:dyDescent="0.2">
      <c r="AQ14087" s="7"/>
      <c r="AR14087" s="7"/>
      <c r="AS14087" s="7"/>
      <c r="AT14087" s="7"/>
      <c r="AU14087" s="7"/>
      <c r="AV14087" s="234"/>
      <c r="BP14087" s="7"/>
      <c r="BQ14087" s="7"/>
      <c r="BR14087" s="7"/>
      <c r="BS14087" s="7"/>
      <c r="BT14087" s="7"/>
      <c r="BU14087" s="7"/>
      <c r="BV14087" s="7"/>
      <c r="BW14087" s="7"/>
    </row>
    <row r="14088" spans="43:75" x14ac:dyDescent="0.2">
      <c r="AQ14088" s="7"/>
      <c r="AR14088" s="7"/>
      <c r="AS14088" s="7"/>
      <c r="AT14088" s="7"/>
      <c r="AU14088" s="7"/>
      <c r="AV14088" s="234"/>
      <c r="BP14088" s="7"/>
      <c r="BQ14088" s="7"/>
      <c r="BR14088" s="7"/>
      <c r="BS14088" s="7"/>
      <c r="BT14088" s="7"/>
      <c r="BU14088" s="7"/>
      <c r="BV14088" s="7"/>
      <c r="BW14088" s="7"/>
    </row>
    <row r="14089" spans="43:75" x14ac:dyDescent="0.2">
      <c r="AQ14089" s="7"/>
      <c r="AR14089" s="7"/>
      <c r="AS14089" s="7"/>
      <c r="AT14089" s="7"/>
      <c r="AU14089" s="7"/>
      <c r="AV14089" s="234"/>
      <c r="BP14089" s="7"/>
      <c r="BQ14089" s="7"/>
      <c r="BR14089" s="7"/>
      <c r="BS14089" s="7"/>
      <c r="BT14089" s="7"/>
      <c r="BU14089" s="7"/>
      <c r="BV14089" s="7"/>
      <c r="BW14089" s="7"/>
    </row>
    <row r="14090" spans="43:75" x14ac:dyDescent="0.2">
      <c r="AQ14090" s="7"/>
      <c r="AR14090" s="7"/>
      <c r="AS14090" s="7"/>
      <c r="AT14090" s="7"/>
      <c r="AU14090" s="7"/>
      <c r="AV14090" s="234"/>
      <c r="BP14090" s="7"/>
      <c r="BQ14090" s="7"/>
      <c r="BR14090" s="7"/>
      <c r="BS14090" s="7"/>
      <c r="BT14090" s="7"/>
      <c r="BU14090" s="7"/>
      <c r="BV14090" s="7"/>
      <c r="BW14090" s="7"/>
    </row>
    <row r="14091" spans="43:75" x14ac:dyDescent="0.2">
      <c r="AQ14091" s="7"/>
      <c r="AR14091" s="7"/>
      <c r="AS14091" s="7"/>
      <c r="AT14091" s="7"/>
      <c r="AU14091" s="7"/>
      <c r="AV14091" s="234"/>
      <c r="BP14091" s="7"/>
      <c r="BQ14091" s="7"/>
      <c r="BR14091" s="7"/>
      <c r="BS14091" s="7"/>
      <c r="BT14091" s="7"/>
      <c r="BU14091" s="7"/>
      <c r="BV14091" s="7"/>
      <c r="BW14091" s="7"/>
    </row>
    <row r="14092" spans="43:75" x14ac:dyDescent="0.2">
      <c r="AQ14092" s="7"/>
      <c r="AR14092" s="7"/>
      <c r="AS14092" s="7"/>
      <c r="AT14092" s="7"/>
      <c r="AU14092" s="7"/>
      <c r="AV14092" s="234"/>
      <c r="BP14092" s="7"/>
      <c r="BQ14092" s="7"/>
      <c r="BR14092" s="7"/>
      <c r="BS14092" s="7"/>
      <c r="BT14092" s="7"/>
      <c r="BU14092" s="7"/>
      <c r="BV14092" s="7"/>
      <c r="BW14092" s="7"/>
    </row>
    <row r="14093" spans="43:75" x14ac:dyDescent="0.2">
      <c r="AQ14093" s="7"/>
      <c r="AR14093" s="7"/>
      <c r="AS14093" s="7"/>
      <c r="AT14093" s="7"/>
      <c r="AU14093" s="7"/>
      <c r="AV14093" s="234"/>
      <c r="BP14093" s="7"/>
      <c r="BQ14093" s="7"/>
      <c r="BR14093" s="7"/>
      <c r="BS14093" s="7"/>
      <c r="BT14093" s="7"/>
      <c r="BU14093" s="7"/>
      <c r="BV14093" s="7"/>
      <c r="BW14093" s="7"/>
    </row>
    <row r="14094" spans="43:75" x14ac:dyDescent="0.2">
      <c r="AQ14094" s="7"/>
      <c r="AR14094" s="7"/>
      <c r="AS14094" s="7"/>
      <c r="AT14094" s="7"/>
      <c r="AU14094" s="7"/>
      <c r="AV14094" s="234"/>
      <c r="BP14094" s="7"/>
      <c r="BQ14094" s="7"/>
      <c r="BR14094" s="7"/>
      <c r="BS14094" s="7"/>
      <c r="BT14094" s="7"/>
      <c r="BU14094" s="7"/>
      <c r="BV14094" s="7"/>
      <c r="BW14094" s="7"/>
    </row>
    <row r="14095" spans="43:75" x14ac:dyDescent="0.2">
      <c r="AQ14095" s="7"/>
      <c r="AR14095" s="7"/>
      <c r="AS14095" s="7"/>
      <c r="AT14095" s="7"/>
      <c r="AU14095" s="7"/>
      <c r="AV14095" s="234"/>
      <c r="BP14095" s="7"/>
      <c r="BQ14095" s="7"/>
      <c r="BR14095" s="7"/>
      <c r="BS14095" s="7"/>
      <c r="BT14095" s="7"/>
      <c r="BU14095" s="7"/>
      <c r="BV14095" s="7"/>
      <c r="BW14095" s="7"/>
    </row>
    <row r="14096" spans="43:75" x14ac:dyDescent="0.2">
      <c r="AQ14096" s="7"/>
      <c r="AR14096" s="7"/>
      <c r="AS14096" s="7"/>
      <c r="AT14096" s="7"/>
      <c r="AU14096" s="7"/>
      <c r="AV14096" s="234"/>
      <c r="BP14096" s="7"/>
      <c r="BQ14096" s="7"/>
      <c r="BR14096" s="7"/>
      <c r="BS14096" s="7"/>
      <c r="BT14096" s="7"/>
      <c r="BU14096" s="7"/>
      <c r="BV14096" s="7"/>
      <c r="BW14096" s="7"/>
    </row>
    <row r="14097" spans="43:75" x14ac:dyDescent="0.2">
      <c r="AQ14097" s="7"/>
      <c r="AR14097" s="7"/>
      <c r="AS14097" s="7"/>
      <c r="AT14097" s="7"/>
      <c r="AU14097" s="7"/>
      <c r="AV14097" s="234"/>
      <c r="BP14097" s="7"/>
      <c r="BQ14097" s="7"/>
      <c r="BR14097" s="7"/>
      <c r="BS14097" s="7"/>
      <c r="BT14097" s="7"/>
      <c r="BU14097" s="7"/>
      <c r="BV14097" s="7"/>
      <c r="BW14097" s="7"/>
    </row>
    <row r="14098" spans="43:75" x14ac:dyDescent="0.2">
      <c r="AQ14098" s="7"/>
      <c r="AR14098" s="7"/>
      <c r="AS14098" s="7"/>
      <c r="AT14098" s="7"/>
      <c r="AU14098" s="7"/>
      <c r="AV14098" s="234"/>
      <c r="BP14098" s="7"/>
      <c r="BQ14098" s="7"/>
      <c r="BR14098" s="7"/>
      <c r="BS14098" s="7"/>
      <c r="BT14098" s="7"/>
      <c r="BU14098" s="7"/>
      <c r="BV14098" s="7"/>
      <c r="BW14098" s="7"/>
    </row>
    <row r="14099" spans="43:75" x14ac:dyDescent="0.2">
      <c r="AQ14099" s="7"/>
      <c r="AR14099" s="7"/>
      <c r="AS14099" s="7"/>
      <c r="AT14099" s="7"/>
      <c r="AU14099" s="7"/>
      <c r="AV14099" s="234"/>
      <c r="BP14099" s="7"/>
      <c r="BQ14099" s="7"/>
      <c r="BR14099" s="7"/>
      <c r="BS14099" s="7"/>
      <c r="BT14099" s="7"/>
      <c r="BU14099" s="7"/>
      <c r="BV14099" s="7"/>
      <c r="BW14099" s="7"/>
    </row>
    <row r="14100" spans="43:75" x14ac:dyDescent="0.2">
      <c r="AQ14100" s="7"/>
      <c r="AR14100" s="7"/>
      <c r="AS14100" s="7"/>
      <c r="AT14100" s="7"/>
      <c r="AU14100" s="7"/>
      <c r="AV14100" s="234"/>
      <c r="BP14100" s="7"/>
      <c r="BQ14100" s="7"/>
      <c r="BR14100" s="7"/>
      <c r="BS14100" s="7"/>
      <c r="BT14100" s="7"/>
      <c r="BU14100" s="7"/>
      <c r="BV14100" s="7"/>
      <c r="BW14100" s="7"/>
    </row>
    <row r="14101" spans="43:75" x14ac:dyDescent="0.2">
      <c r="AQ14101" s="7"/>
      <c r="AR14101" s="7"/>
      <c r="AS14101" s="7"/>
      <c r="AT14101" s="7"/>
      <c r="AU14101" s="7"/>
      <c r="AV14101" s="234"/>
      <c r="BP14101" s="7"/>
      <c r="BQ14101" s="7"/>
      <c r="BR14101" s="7"/>
      <c r="BS14101" s="7"/>
      <c r="BT14101" s="7"/>
      <c r="BU14101" s="7"/>
      <c r="BV14101" s="7"/>
      <c r="BW14101" s="7"/>
    </row>
    <row r="14102" spans="43:75" x14ac:dyDescent="0.2">
      <c r="AQ14102" s="7"/>
      <c r="AR14102" s="7"/>
      <c r="AS14102" s="7"/>
      <c r="AT14102" s="7"/>
      <c r="AU14102" s="7"/>
      <c r="AV14102" s="234"/>
      <c r="BP14102" s="7"/>
      <c r="BQ14102" s="7"/>
      <c r="BR14102" s="7"/>
      <c r="BS14102" s="7"/>
      <c r="BT14102" s="7"/>
      <c r="BU14102" s="7"/>
      <c r="BV14102" s="7"/>
      <c r="BW14102" s="7"/>
    </row>
    <row r="14103" spans="43:75" x14ac:dyDescent="0.2">
      <c r="AQ14103" s="7"/>
      <c r="AR14103" s="7"/>
      <c r="AS14103" s="7"/>
      <c r="AT14103" s="7"/>
      <c r="AU14103" s="7"/>
      <c r="AV14103" s="234"/>
      <c r="BP14103" s="7"/>
      <c r="BQ14103" s="7"/>
      <c r="BR14103" s="7"/>
      <c r="BS14103" s="7"/>
      <c r="BT14103" s="7"/>
      <c r="BU14103" s="7"/>
      <c r="BV14103" s="7"/>
      <c r="BW14103" s="7"/>
    </row>
    <row r="14104" spans="43:75" x14ac:dyDescent="0.2">
      <c r="AQ14104" s="7"/>
      <c r="AR14104" s="7"/>
      <c r="AS14104" s="7"/>
      <c r="AT14104" s="7"/>
      <c r="AU14104" s="7"/>
      <c r="AV14104" s="234"/>
      <c r="BP14104" s="7"/>
      <c r="BQ14104" s="7"/>
      <c r="BR14104" s="7"/>
      <c r="BS14104" s="7"/>
      <c r="BT14104" s="7"/>
      <c r="BU14104" s="7"/>
      <c r="BV14104" s="7"/>
      <c r="BW14104" s="7"/>
    </row>
    <row r="14105" spans="43:75" x14ac:dyDescent="0.2">
      <c r="AQ14105" s="7"/>
      <c r="AR14105" s="7"/>
      <c r="AS14105" s="7"/>
      <c r="AT14105" s="7"/>
      <c r="AU14105" s="7"/>
      <c r="AV14105" s="234"/>
      <c r="BP14105" s="7"/>
      <c r="BQ14105" s="7"/>
      <c r="BR14105" s="7"/>
      <c r="BS14105" s="7"/>
      <c r="BT14105" s="7"/>
      <c r="BU14105" s="7"/>
      <c r="BV14105" s="7"/>
      <c r="BW14105" s="7"/>
    </row>
    <row r="14106" spans="43:75" x14ac:dyDescent="0.2">
      <c r="AQ14106" s="7"/>
      <c r="AR14106" s="7"/>
      <c r="AS14106" s="7"/>
      <c r="AT14106" s="7"/>
      <c r="AU14106" s="7"/>
      <c r="AV14106" s="234"/>
      <c r="BP14106" s="7"/>
      <c r="BQ14106" s="7"/>
      <c r="BR14106" s="7"/>
      <c r="BS14106" s="7"/>
      <c r="BT14106" s="7"/>
      <c r="BU14106" s="7"/>
      <c r="BV14106" s="7"/>
      <c r="BW14106" s="7"/>
    </row>
    <row r="14107" spans="43:75" x14ac:dyDescent="0.2">
      <c r="AQ14107" s="7"/>
      <c r="AR14107" s="7"/>
      <c r="AS14107" s="7"/>
      <c r="AT14107" s="7"/>
      <c r="AU14107" s="7"/>
      <c r="AV14107" s="234"/>
      <c r="BP14107" s="7"/>
      <c r="BQ14107" s="7"/>
      <c r="BR14107" s="7"/>
      <c r="BS14107" s="7"/>
      <c r="BT14107" s="7"/>
      <c r="BU14107" s="7"/>
      <c r="BV14107" s="7"/>
      <c r="BW14107" s="7"/>
    </row>
    <row r="14108" spans="43:75" x14ac:dyDescent="0.2">
      <c r="AQ14108" s="7"/>
      <c r="AR14108" s="7"/>
      <c r="AS14108" s="7"/>
      <c r="AT14108" s="7"/>
      <c r="AU14108" s="7"/>
      <c r="AV14108" s="234"/>
      <c r="BP14108" s="7"/>
      <c r="BQ14108" s="7"/>
      <c r="BR14108" s="7"/>
      <c r="BS14108" s="7"/>
      <c r="BT14108" s="7"/>
      <c r="BU14108" s="7"/>
      <c r="BV14108" s="7"/>
      <c r="BW14108" s="7"/>
    </row>
    <row r="14109" spans="43:75" x14ac:dyDescent="0.2">
      <c r="AQ14109" s="7"/>
      <c r="AR14109" s="7"/>
      <c r="AS14109" s="7"/>
      <c r="AT14109" s="7"/>
      <c r="AU14109" s="7"/>
      <c r="AV14109" s="234"/>
      <c r="BP14109" s="7"/>
      <c r="BQ14109" s="7"/>
      <c r="BR14109" s="7"/>
      <c r="BS14109" s="7"/>
      <c r="BT14109" s="7"/>
      <c r="BU14109" s="7"/>
      <c r="BV14109" s="7"/>
      <c r="BW14109" s="7"/>
    </row>
    <row r="14110" spans="43:75" x14ac:dyDescent="0.2">
      <c r="AQ14110" s="7"/>
      <c r="AR14110" s="7"/>
      <c r="AS14110" s="7"/>
      <c r="AT14110" s="7"/>
      <c r="AU14110" s="7"/>
      <c r="AV14110" s="234"/>
      <c r="BP14110" s="7"/>
      <c r="BQ14110" s="7"/>
      <c r="BR14110" s="7"/>
      <c r="BS14110" s="7"/>
      <c r="BT14110" s="7"/>
      <c r="BU14110" s="7"/>
      <c r="BV14110" s="7"/>
      <c r="BW14110" s="7"/>
    </row>
    <row r="14111" spans="43:75" x14ac:dyDescent="0.2">
      <c r="AQ14111" s="7"/>
      <c r="AR14111" s="7"/>
      <c r="AS14111" s="7"/>
      <c r="AT14111" s="7"/>
      <c r="AU14111" s="7"/>
      <c r="AV14111" s="234"/>
      <c r="BP14111" s="7"/>
      <c r="BQ14111" s="7"/>
      <c r="BR14111" s="7"/>
      <c r="BS14111" s="7"/>
      <c r="BT14111" s="7"/>
      <c r="BU14111" s="7"/>
      <c r="BV14111" s="7"/>
      <c r="BW14111" s="7"/>
    </row>
    <row r="14112" spans="43:75" x14ac:dyDescent="0.2">
      <c r="AQ14112" s="7"/>
      <c r="AR14112" s="7"/>
      <c r="AS14112" s="7"/>
      <c r="AT14112" s="7"/>
      <c r="AU14112" s="7"/>
      <c r="AV14112" s="234"/>
      <c r="BP14112" s="7"/>
      <c r="BQ14112" s="7"/>
      <c r="BR14112" s="7"/>
      <c r="BS14112" s="7"/>
      <c r="BT14112" s="7"/>
      <c r="BU14112" s="7"/>
      <c r="BV14112" s="7"/>
      <c r="BW14112" s="7"/>
    </row>
    <row r="14113" spans="43:75" x14ac:dyDescent="0.2">
      <c r="AQ14113" s="7"/>
      <c r="AR14113" s="7"/>
      <c r="AS14113" s="7"/>
      <c r="AT14113" s="7"/>
      <c r="AU14113" s="7"/>
      <c r="AV14113" s="234"/>
      <c r="BP14113" s="7"/>
      <c r="BQ14113" s="7"/>
      <c r="BR14113" s="7"/>
      <c r="BS14113" s="7"/>
      <c r="BT14113" s="7"/>
      <c r="BU14113" s="7"/>
      <c r="BV14113" s="7"/>
      <c r="BW14113" s="7"/>
    </row>
    <row r="14114" spans="43:75" x14ac:dyDescent="0.2">
      <c r="AQ14114" s="7"/>
      <c r="AR14114" s="7"/>
      <c r="AS14114" s="7"/>
      <c r="AT14114" s="7"/>
      <c r="AU14114" s="7"/>
      <c r="AV14114" s="234"/>
      <c r="BP14114" s="7"/>
      <c r="BQ14114" s="7"/>
      <c r="BR14114" s="7"/>
      <c r="BS14114" s="7"/>
      <c r="BT14114" s="7"/>
      <c r="BU14114" s="7"/>
      <c r="BV14114" s="7"/>
      <c r="BW14114" s="7"/>
    </row>
    <row r="14115" spans="43:75" x14ac:dyDescent="0.2">
      <c r="AQ14115" s="7"/>
      <c r="AR14115" s="7"/>
      <c r="AS14115" s="7"/>
      <c r="AT14115" s="7"/>
      <c r="AU14115" s="7"/>
      <c r="AV14115" s="234"/>
      <c r="BP14115" s="7"/>
      <c r="BQ14115" s="7"/>
      <c r="BR14115" s="7"/>
      <c r="BS14115" s="7"/>
      <c r="BT14115" s="7"/>
      <c r="BU14115" s="7"/>
      <c r="BV14115" s="7"/>
      <c r="BW14115" s="7"/>
    </row>
    <row r="14116" spans="43:75" x14ac:dyDescent="0.2">
      <c r="AQ14116" s="7"/>
      <c r="AR14116" s="7"/>
      <c r="AS14116" s="7"/>
      <c r="AT14116" s="7"/>
      <c r="AU14116" s="7"/>
      <c r="AV14116" s="234"/>
      <c r="BP14116" s="7"/>
      <c r="BQ14116" s="7"/>
      <c r="BR14116" s="7"/>
      <c r="BS14116" s="7"/>
      <c r="BT14116" s="7"/>
      <c r="BU14116" s="7"/>
      <c r="BV14116" s="7"/>
      <c r="BW14116" s="7"/>
    </row>
    <row r="14117" spans="43:75" x14ac:dyDescent="0.2">
      <c r="AQ14117" s="7"/>
      <c r="AR14117" s="7"/>
      <c r="AS14117" s="7"/>
      <c r="AT14117" s="7"/>
      <c r="AU14117" s="7"/>
      <c r="AV14117" s="234"/>
      <c r="BP14117" s="7"/>
      <c r="BQ14117" s="7"/>
      <c r="BR14117" s="7"/>
      <c r="BS14117" s="7"/>
      <c r="BT14117" s="7"/>
      <c r="BU14117" s="7"/>
      <c r="BV14117" s="7"/>
      <c r="BW14117" s="7"/>
    </row>
    <row r="14118" spans="43:75" x14ac:dyDescent="0.2">
      <c r="AQ14118" s="7"/>
      <c r="AR14118" s="7"/>
      <c r="AS14118" s="7"/>
      <c r="AT14118" s="7"/>
      <c r="AU14118" s="7"/>
      <c r="AV14118" s="234"/>
      <c r="BP14118" s="7"/>
      <c r="BQ14118" s="7"/>
      <c r="BR14118" s="7"/>
      <c r="BS14118" s="7"/>
      <c r="BT14118" s="7"/>
      <c r="BU14118" s="7"/>
      <c r="BV14118" s="7"/>
      <c r="BW14118" s="7"/>
    </row>
    <row r="14119" spans="43:75" x14ac:dyDescent="0.2">
      <c r="AQ14119" s="7"/>
      <c r="AR14119" s="7"/>
      <c r="AS14119" s="7"/>
      <c r="AT14119" s="7"/>
      <c r="AU14119" s="7"/>
      <c r="AV14119" s="234"/>
      <c r="BP14119" s="7"/>
      <c r="BQ14119" s="7"/>
      <c r="BR14119" s="7"/>
      <c r="BS14119" s="7"/>
      <c r="BT14119" s="7"/>
      <c r="BU14119" s="7"/>
      <c r="BV14119" s="7"/>
      <c r="BW14119" s="7"/>
    </row>
    <row r="14120" spans="43:75" x14ac:dyDescent="0.2">
      <c r="AQ14120" s="7"/>
      <c r="AR14120" s="7"/>
      <c r="AS14120" s="7"/>
      <c r="AT14120" s="7"/>
      <c r="AU14120" s="7"/>
      <c r="AV14120" s="234"/>
      <c r="BP14120" s="7"/>
      <c r="BQ14120" s="7"/>
      <c r="BR14120" s="7"/>
      <c r="BS14120" s="7"/>
      <c r="BT14120" s="7"/>
      <c r="BU14120" s="7"/>
      <c r="BV14120" s="7"/>
      <c r="BW14120" s="7"/>
    </row>
    <row r="14121" spans="43:75" x14ac:dyDescent="0.2">
      <c r="AQ14121" s="7"/>
      <c r="AR14121" s="7"/>
      <c r="AS14121" s="7"/>
      <c r="AT14121" s="7"/>
      <c r="AU14121" s="7"/>
      <c r="AV14121" s="234"/>
      <c r="BP14121" s="7"/>
      <c r="BQ14121" s="7"/>
      <c r="BR14121" s="7"/>
      <c r="BS14121" s="7"/>
      <c r="BT14121" s="7"/>
      <c r="BU14121" s="7"/>
      <c r="BV14121" s="7"/>
      <c r="BW14121" s="7"/>
    </row>
    <row r="14122" spans="43:75" x14ac:dyDescent="0.2">
      <c r="AQ14122" s="7"/>
      <c r="AR14122" s="7"/>
      <c r="AS14122" s="7"/>
      <c r="AT14122" s="7"/>
      <c r="AU14122" s="7"/>
      <c r="AV14122" s="234"/>
      <c r="BP14122" s="7"/>
      <c r="BQ14122" s="7"/>
      <c r="BR14122" s="7"/>
      <c r="BS14122" s="7"/>
      <c r="BT14122" s="7"/>
      <c r="BU14122" s="7"/>
      <c r="BV14122" s="7"/>
      <c r="BW14122" s="7"/>
    </row>
    <row r="14123" spans="43:75" x14ac:dyDescent="0.2">
      <c r="AQ14123" s="7"/>
      <c r="AR14123" s="7"/>
      <c r="AS14123" s="7"/>
      <c r="AT14123" s="7"/>
      <c r="AU14123" s="7"/>
      <c r="AV14123" s="234"/>
      <c r="BP14123" s="7"/>
      <c r="BQ14123" s="7"/>
      <c r="BR14123" s="7"/>
      <c r="BS14123" s="7"/>
      <c r="BT14123" s="7"/>
      <c r="BU14123" s="7"/>
      <c r="BV14123" s="7"/>
      <c r="BW14123" s="7"/>
    </row>
    <row r="14124" spans="43:75" x14ac:dyDescent="0.2">
      <c r="AQ14124" s="7"/>
      <c r="AR14124" s="7"/>
      <c r="AS14124" s="7"/>
      <c r="AT14124" s="7"/>
      <c r="AU14124" s="7"/>
      <c r="AV14124" s="234"/>
      <c r="BP14124" s="7"/>
      <c r="BQ14124" s="7"/>
      <c r="BR14124" s="7"/>
      <c r="BS14124" s="7"/>
      <c r="BT14124" s="7"/>
      <c r="BU14124" s="7"/>
      <c r="BV14124" s="7"/>
      <c r="BW14124" s="7"/>
    </row>
    <row r="14125" spans="43:75" x14ac:dyDescent="0.2">
      <c r="AQ14125" s="7"/>
      <c r="AR14125" s="7"/>
      <c r="AS14125" s="7"/>
      <c r="AT14125" s="7"/>
      <c r="AU14125" s="7"/>
      <c r="AV14125" s="234"/>
      <c r="BP14125" s="7"/>
      <c r="BQ14125" s="7"/>
      <c r="BR14125" s="7"/>
      <c r="BS14125" s="7"/>
      <c r="BT14125" s="7"/>
      <c r="BU14125" s="7"/>
      <c r="BV14125" s="7"/>
      <c r="BW14125" s="7"/>
    </row>
    <row r="14126" spans="43:75" x14ac:dyDescent="0.2">
      <c r="AQ14126" s="7"/>
      <c r="AR14126" s="7"/>
      <c r="AS14126" s="7"/>
      <c r="AT14126" s="7"/>
      <c r="AU14126" s="7"/>
      <c r="AV14126" s="234"/>
      <c r="BP14126" s="7"/>
      <c r="BQ14126" s="7"/>
      <c r="BR14126" s="7"/>
      <c r="BS14126" s="7"/>
      <c r="BT14126" s="7"/>
      <c r="BU14126" s="7"/>
      <c r="BV14126" s="7"/>
      <c r="BW14126" s="7"/>
    </row>
    <row r="14127" spans="43:75" x14ac:dyDescent="0.2">
      <c r="AQ14127" s="7"/>
      <c r="AR14127" s="7"/>
      <c r="AS14127" s="7"/>
      <c r="AT14127" s="7"/>
      <c r="AU14127" s="7"/>
      <c r="AV14127" s="234"/>
      <c r="BP14127" s="7"/>
      <c r="BQ14127" s="7"/>
      <c r="BR14127" s="7"/>
      <c r="BS14127" s="7"/>
      <c r="BT14127" s="7"/>
      <c r="BU14127" s="7"/>
      <c r="BV14127" s="7"/>
      <c r="BW14127" s="7"/>
    </row>
    <row r="14128" spans="43:75" x14ac:dyDescent="0.2">
      <c r="AQ14128" s="7"/>
      <c r="AR14128" s="7"/>
      <c r="AS14128" s="7"/>
      <c r="AT14128" s="7"/>
      <c r="AU14128" s="7"/>
      <c r="AV14128" s="234"/>
      <c r="BP14128" s="7"/>
      <c r="BQ14128" s="7"/>
      <c r="BR14128" s="7"/>
      <c r="BS14128" s="7"/>
      <c r="BT14128" s="7"/>
      <c r="BU14128" s="7"/>
      <c r="BV14128" s="7"/>
      <c r="BW14128" s="7"/>
    </row>
    <row r="14129" spans="43:75" x14ac:dyDescent="0.2">
      <c r="AQ14129" s="7"/>
      <c r="AR14129" s="7"/>
      <c r="AS14129" s="7"/>
      <c r="AT14129" s="7"/>
      <c r="AU14129" s="7"/>
      <c r="AV14129" s="234"/>
      <c r="BP14129" s="7"/>
      <c r="BQ14129" s="7"/>
      <c r="BR14129" s="7"/>
      <c r="BS14129" s="7"/>
      <c r="BT14129" s="7"/>
      <c r="BU14129" s="7"/>
      <c r="BV14129" s="7"/>
      <c r="BW14129" s="7"/>
    </row>
    <row r="14130" spans="43:75" x14ac:dyDescent="0.2">
      <c r="AQ14130" s="7"/>
      <c r="AR14130" s="7"/>
      <c r="AS14130" s="7"/>
      <c r="AT14130" s="7"/>
      <c r="AU14130" s="7"/>
      <c r="AV14130" s="234"/>
      <c r="BP14130" s="7"/>
      <c r="BQ14130" s="7"/>
      <c r="BR14130" s="7"/>
      <c r="BS14130" s="7"/>
      <c r="BT14130" s="7"/>
      <c r="BU14130" s="7"/>
      <c r="BV14130" s="7"/>
      <c r="BW14130" s="7"/>
    </row>
    <row r="14131" spans="43:75" x14ac:dyDescent="0.2">
      <c r="AQ14131" s="7"/>
      <c r="AR14131" s="7"/>
      <c r="AS14131" s="7"/>
      <c r="AT14131" s="7"/>
      <c r="AU14131" s="7"/>
      <c r="AV14131" s="234"/>
      <c r="BP14131" s="7"/>
      <c r="BQ14131" s="7"/>
      <c r="BR14131" s="7"/>
      <c r="BS14131" s="7"/>
      <c r="BT14131" s="7"/>
      <c r="BU14131" s="7"/>
      <c r="BV14131" s="7"/>
      <c r="BW14131" s="7"/>
    </row>
    <row r="14132" spans="43:75" x14ac:dyDescent="0.2">
      <c r="AQ14132" s="7"/>
      <c r="AR14132" s="7"/>
      <c r="AS14132" s="7"/>
      <c r="AT14132" s="7"/>
      <c r="AU14132" s="7"/>
      <c r="AV14132" s="234"/>
      <c r="BP14132" s="7"/>
      <c r="BQ14132" s="7"/>
      <c r="BR14132" s="7"/>
      <c r="BS14132" s="7"/>
      <c r="BT14132" s="7"/>
      <c r="BU14132" s="7"/>
      <c r="BV14132" s="7"/>
      <c r="BW14132" s="7"/>
    </row>
    <row r="14133" spans="43:75" x14ac:dyDescent="0.2">
      <c r="AQ14133" s="7"/>
      <c r="AR14133" s="7"/>
      <c r="AS14133" s="7"/>
      <c r="AT14133" s="7"/>
      <c r="AU14133" s="7"/>
      <c r="AV14133" s="234"/>
      <c r="BP14133" s="7"/>
      <c r="BQ14133" s="7"/>
      <c r="BR14133" s="7"/>
      <c r="BS14133" s="7"/>
      <c r="BT14133" s="7"/>
      <c r="BU14133" s="7"/>
      <c r="BV14133" s="7"/>
      <c r="BW14133" s="7"/>
    </row>
    <row r="14134" spans="43:75" x14ac:dyDescent="0.2">
      <c r="AQ14134" s="7"/>
      <c r="AR14134" s="7"/>
      <c r="AS14134" s="7"/>
      <c r="AT14134" s="7"/>
      <c r="AU14134" s="7"/>
      <c r="AV14134" s="234"/>
      <c r="BP14134" s="7"/>
      <c r="BQ14134" s="7"/>
      <c r="BR14134" s="7"/>
      <c r="BS14134" s="7"/>
      <c r="BT14134" s="7"/>
      <c r="BU14134" s="7"/>
      <c r="BV14134" s="7"/>
      <c r="BW14134" s="7"/>
    </row>
    <row r="14135" spans="43:75" x14ac:dyDescent="0.2">
      <c r="AQ14135" s="7"/>
      <c r="AR14135" s="7"/>
      <c r="AS14135" s="7"/>
      <c r="AT14135" s="7"/>
      <c r="AU14135" s="7"/>
      <c r="AV14135" s="234"/>
      <c r="BP14135" s="7"/>
      <c r="BQ14135" s="7"/>
      <c r="BR14135" s="7"/>
      <c r="BS14135" s="7"/>
      <c r="BT14135" s="7"/>
      <c r="BU14135" s="7"/>
      <c r="BV14135" s="7"/>
      <c r="BW14135" s="7"/>
    </row>
    <row r="14136" spans="43:75" x14ac:dyDescent="0.2">
      <c r="AQ14136" s="7"/>
      <c r="AR14136" s="7"/>
      <c r="AS14136" s="7"/>
      <c r="AT14136" s="7"/>
      <c r="AU14136" s="7"/>
      <c r="AV14136" s="234"/>
      <c r="BP14136" s="7"/>
      <c r="BQ14136" s="7"/>
      <c r="BR14136" s="7"/>
      <c r="BS14136" s="7"/>
      <c r="BT14136" s="7"/>
      <c r="BU14136" s="7"/>
      <c r="BV14136" s="7"/>
      <c r="BW14136" s="7"/>
    </row>
    <row r="14137" spans="43:75" x14ac:dyDescent="0.2">
      <c r="AQ14137" s="7"/>
      <c r="AR14137" s="7"/>
      <c r="AS14137" s="7"/>
      <c r="AT14137" s="7"/>
      <c r="AU14137" s="7"/>
      <c r="AV14137" s="234"/>
      <c r="BP14137" s="7"/>
      <c r="BQ14137" s="7"/>
      <c r="BR14137" s="7"/>
      <c r="BS14137" s="7"/>
      <c r="BT14137" s="7"/>
      <c r="BU14137" s="7"/>
      <c r="BV14137" s="7"/>
      <c r="BW14137" s="7"/>
    </row>
    <row r="14138" spans="43:75" x14ac:dyDescent="0.2">
      <c r="AQ14138" s="7"/>
      <c r="AR14138" s="7"/>
      <c r="AS14138" s="7"/>
      <c r="AT14138" s="7"/>
      <c r="AU14138" s="7"/>
      <c r="AV14138" s="234"/>
      <c r="BP14138" s="7"/>
      <c r="BQ14138" s="7"/>
      <c r="BR14138" s="7"/>
      <c r="BS14138" s="7"/>
      <c r="BT14138" s="7"/>
      <c r="BU14138" s="7"/>
      <c r="BV14138" s="7"/>
      <c r="BW14138" s="7"/>
    </row>
    <row r="14139" spans="43:75" x14ac:dyDescent="0.2">
      <c r="AQ14139" s="7"/>
      <c r="AR14139" s="7"/>
      <c r="AS14139" s="7"/>
      <c r="AT14139" s="7"/>
      <c r="AU14139" s="7"/>
      <c r="AV14139" s="234"/>
      <c r="BP14139" s="7"/>
      <c r="BQ14139" s="7"/>
      <c r="BR14139" s="7"/>
      <c r="BS14139" s="7"/>
      <c r="BT14139" s="7"/>
      <c r="BU14139" s="7"/>
      <c r="BV14139" s="7"/>
      <c r="BW14139" s="7"/>
    </row>
    <row r="14140" spans="43:75" x14ac:dyDescent="0.2">
      <c r="AQ14140" s="7"/>
      <c r="AR14140" s="7"/>
      <c r="AS14140" s="7"/>
      <c r="AT14140" s="7"/>
      <c r="AU14140" s="7"/>
      <c r="AV14140" s="234"/>
      <c r="BP14140" s="7"/>
      <c r="BQ14140" s="7"/>
      <c r="BR14140" s="7"/>
      <c r="BS14140" s="7"/>
      <c r="BT14140" s="7"/>
      <c r="BU14140" s="7"/>
      <c r="BV14140" s="7"/>
      <c r="BW14140" s="7"/>
    </row>
    <row r="14141" spans="43:75" x14ac:dyDescent="0.2">
      <c r="AQ14141" s="7"/>
      <c r="AR14141" s="7"/>
      <c r="AS14141" s="7"/>
      <c r="AT14141" s="7"/>
      <c r="AU14141" s="7"/>
      <c r="AV14141" s="234"/>
      <c r="BP14141" s="7"/>
      <c r="BQ14141" s="7"/>
      <c r="BR14141" s="7"/>
      <c r="BS14141" s="7"/>
      <c r="BT14141" s="7"/>
      <c r="BU14141" s="7"/>
      <c r="BV14141" s="7"/>
      <c r="BW14141" s="7"/>
    </row>
    <row r="14142" spans="43:75" x14ac:dyDescent="0.2">
      <c r="AQ14142" s="7"/>
      <c r="AR14142" s="7"/>
      <c r="AS14142" s="7"/>
      <c r="AT14142" s="7"/>
      <c r="AU14142" s="7"/>
      <c r="AV14142" s="234"/>
      <c r="BP14142" s="7"/>
      <c r="BQ14142" s="7"/>
      <c r="BR14142" s="7"/>
      <c r="BS14142" s="7"/>
      <c r="BT14142" s="7"/>
      <c r="BU14142" s="7"/>
      <c r="BV14142" s="7"/>
      <c r="BW14142" s="7"/>
    </row>
    <row r="14143" spans="43:75" x14ac:dyDescent="0.2">
      <c r="AQ14143" s="7"/>
      <c r="AR14143" s="7"/>
      <c r="AS14143" s="7"/>
      <c r="AT14143" s="7"/>
      <c r="AU14143" s="7"/>
      <c r="AV14143" s="234"/>
      <c r="BP14143" s="7"/>
      <c r="BQ14143" s="7"/>
      <c r="BR14143" s="7"/>
      <c r="BS14143" s="7"/>
      <c r="BT14143" s="7"/>
      <c r="BU14143" s="7"/>
      <c r="BV14143" s="7"/>
      <c r="BW14143" s="7"/>
    </row>
    <row r="14144" spans="43:75" x14ac:dyDescent="0.2">
      <c r="AQ14144" s="7"/>
      <c r="AR14144" s="7"/>
      <c r="AS14144" s="7"/>
      <c r="AT14144" s="7"/>
      <c r="AU14144" s="7"/>
      <c r="AV14144" s="234"/>
      <c r="BP14144" s="7"/>
      <c r="BQ14144" s="7"/>
      <c r="BR14144" s="7"/>
      <c r="BS14144" s="7"/>
      <c r="BT14144" s="7"/>
      <c r="BU14144" s="7"/>
      <c r="BV14144" s="7"/>
      <c r="BW14144" s="7"/>
    </row>
    <row r="14145" spans="43:75" x14ac:dyDescent="0.2">
      <c r="AQ14145" s="7"/>
      <c r="AR14145" s="7"/>
      <c r="AS14145" s="7"/>
      <c r="AT14145" s="7"/>
      <c r="AU14145" s="7"/>
      <c r="AV14145" s="234"/>
      <c r="BP14145" s="7"/>
      <c r="BQ14145" s="7"/>
      <c r="BR14145" s="7"/>
      <c r="BS14145" s="7"/>
      <c r="BT14145" s="7"/>
      <c r="BU14145" s="7"/>
      <c r="BV14145" s="7"/>
      <c r="BW14145" s="7"/>
    </row>
    <row r="14146" spans="43:75" x14ac:dyDescent="0.2">
      <c r="AQ14146" s="7"/>
      <c r="AR14146" s="7"/>
      <c r="AS14146" s="7"/>
      <c r="AT14146" s="7"/>
      <c r="AU14146" s="7"/>
      <c r="AV14146" s="234"/>
      <c r="BP14146" s="7"/>
      <c r="BQ14146" s="7"/>
      <c r="BR14146" s="7"/>
      <c r="BS14146" s="7"/>
      <c r="BT14146" s="7"/>
      <c r="BU14146" s="7"/>
      <c r="BV14146" s="7"/>
      <c r="BW14146" s="7"/>
    </row>
    <row r="14147" spans="43:75" x14ac:dyDescent="0.2">
      <c r="AQ14147" s="7"/>
      <c r="AR14147" s="7"/>
      <c r="AS14147" s="7"/>
      <c r="AT14147" s="7"/>
      <c r="AU14147" s="7"/>
      <c r="AV14147" s="234"/>
      <c r="BP14147" s="7"/>
      <c r="BQ14147" s="7"/>
      <c r="BR14147" s="7"/>
      <c r="BS14147" s="7"/>
      <c r="BT14147" s="7"/>
      <c r="BU14147" s="7"/>
      <c r="BV14147" s="7"/>
      <c r="BW14147" s="7"/>
    </row>
    <row r="14148" spans="43:75" x14ac:dyDescent="0.2">
      <c r="AQ14148" s="7"/>
      <c r="AR14148" s="7"/>
      <c r="AS14148" s="7"/>
      <c r="AT14148" s="7"/>
      <c r="AU14148" s="7"/>
      <c r="AV14148" s="234"/>
      <c r="BP14148" s="7"/>
      <c r="BQ14148" s="7"/>
      <c r="BR14148" s="7"/>
      <c r="BS14148" s="7"/>
      <c r="BT14148" s="7"/>
      <c r="BU14148" s="7"/>
      <c r="BV14148" s="7"/>
      <c r="BW14148" s="7"/>
    </row>
    <row r="14149" spans="43:75" x14ac:dyDescent="0.2">
      <c r="AQ14149" s="7"/>
      <c r="AR14149" s="7"/>
      <c r="AS14149" s="7"/>
      <c r="AT14149" s="7"/>
      <c r="AU14149" s="7"/>
      <c r="AV14149" s="234"/>
      <c r="BP14149" s="7"/>
      <c r="BQ14149" s="7"/>
      <c r="BR14149" s="7"/>
      <c r="BS14149" s="7"/>
      <c r="BT14149" s="7"/>
      <c r="BU14149" s="7"/>
      <c r="BV14149" s="7"/>
      <c r="BW14149" s="7"/>
    </row>
    <row r="14150" spans="43:75" x14ac:dyDescent="0.2">
      <c r="AQ14150" s="7"/>
      <c r="AR14150" s="7"/>
      <c r="AS14150" s="7"/>
      <c r="AT14150" s="7"/>
      <c r="AU14150" s="7"/>
      <c r="AV14150" s="234"/>
      <c r="BP14150" s="7"/>
      <c r="BQ14150" s="7"/>
      <c r="BR14150" s="7"/>
      <c r="BS14150" s="7"/>
      <c r="BT14150" s="7"/>
      <c r="BU14150" s="7"/>
      <c r="BV14150" s="7"/>
      <c r="BW14150" s="7"/>
    </row>
    <row r="14151" spans="43:75" x14ac:dyDescent="0.2">
      <c r="AQ14151" s="7"/>
      <c r="AR14151" s="7"/>
      <c r="AS14151" s="7"/>
      <c r="AT14151" s="7"/>
      <c r="AU14151" s="7"/>
      <c r="AV14151" s="234"/>
      <c r="BP14151" s="7"/>
      <c r="BQ14151" s="7"/>
      <c r="BR14151" s="7"/>
      <c r="BS14151" s="7"/>
      <c r="BT14151" s="7"/>
      <c r="BU14151" s="7"/>
      <c r="BV14151" s="7"/>
      <c r="BW14151" s="7"/>
    </row>
    <row r="14152" spans="43:75" x14ac:dyDescent="0.2">
      <c r="AQ14152" s="7"/>
      <c r="AR14152" s="7"/>
      <c r="AS14152" s="7"/>
      <c r="AT14152" s="7"/>
      <c r="AU14152" s="7"/>
      <c r="AV14152" s="234"/>
      <c r="BP14152" s="7"/>
      <c r="BQ14152" s="7"/>
      <c r="BR14152" s="7"/>
      <c r="BS14152" s="7"/>
      <c r="BT14152" s="7"/>
      <c r="BU14152" s="7"/>
      <c r="BV14152" s="7"/>
      <c r="BW14152" s="7"/>
    </row>
    <row r="14153" spans="43:75" x14ac:dyDescent="0.2">
      <c r="AQ14153" s="7"/>
      <c r="AR14153" s="7"/>
      <c r="AS14153" s="7"/>
      <c r="AT14153" s="7"/>
      <c r="AU14153" s="7"/>
      <c r="AV14153" s="234"/>
      <c r="BP14153" s="7"/>
      <c r="BQ14153" s="7"/>
      <c r="BR14153" s="7"/>
      <c r="BS14153" s="7"/>
      <c r="BT14153" s="7"/>
      <c r="BU14153" s="7"/>
      <c r="BV14153" s="7"/>
      <c r="BW14153" s="7"/>
    </row>
    <row r="14154" spans="43:75" x14ac:dyDescent="0.2">
      <c r="AQ14154" s="7"/>
      <c r="AR14154" s="7"/>
      <c r="AS14154" s="7"/>
      <c r="AT14154" s="7"/>
      <c r="AU14154" s="7"/>
      <c r="AV14154" s="234"/>
      <c r="BP14154" s="7"/>
      <c r="BQ14154" s="7"/>
      <c r="BR14154" s="7"/>
      <c r="BS14154" s="7"/>
      <c r="BT14154" s="7"/>
      <c r="BU14154" s="7"/>
      <c r="BV14154" s="7"/>
      <c r="BW14154" s="7"/>
    </row>
    <row r="14155" spans="43:75" x14ac:dyDescent="0.2">
      <c r="AQ14155" s="7"/>
      <c r="AR14155" s="7"/>
      <c r="AS14155" s="7"/>
      <c r="AT14155" s="7"/>
      <c r="AU14155" s="7"/>
      <c r="AV14155" s="234"/>
      <c r="BP14155" s="7"/>
      <c r="BQ14155" s="7"/>
      <c r="BR14155" s="7"/>
      <c r="BS14155" s="7"/>
      <c r="BT14155" s="7"/>
      <c r="BU14155" s="7"/>
      <c r="BV14155" s="7"/>
      <c r="BW14155" s="7"/>
    </row>
    <row r="14156" spans="43:75" x14ac:dyDescent="0.2">
      <c r="AQ14156" s="7"/>
      <c r="AR14156" s="7"/>
      <c r="AS14156" s="7"/>
      <c r="AT14156" s="7"/>
      <c r="AU14156" s="7"/>
      <c r="AV14156" s="234"/>
      <c r="BP14156" s="7"/>
      <c r="BQ14156" s="7"/>
      <c r="BR14156" s="7"/>
      <c r="BS14156" s="7"/>
      <c r="BT14156" s="7"/>
      <c r="BU14156" s="7"/>
      <c r="BV14156" s="7"/>
      <c r="BW14156" s="7"/>
    </row>
    <row r="14157" spans="43:75" x14ac:dyDescent="0.2">
      <c r="AQ14157" s="7"/>
      <c r="AR14157" s="7"/>
      <c r="AS14157" s="7"/>
      <c r="AT14157" s="7"/>
      <c r="AU14157" s="7"/>
      <c r="AV14157" s="234"/>
      <c r="BP14157" s="7"/>
      <c r="BQ14157" s="7"/>
      <c r="BR14157" s="7"/>
      <c r="BS14157" s="7"/>
      <c r="BT14157" s="7"/>
      <c r="BU14157" s="7"/>
      <c r="BV14157" s="7"/>
      <c r="BW14157" s="7"/>
    </row>
    <row r="14158" spans="43:75" x14ac:dyDescent="0.2">
      <c r="AQ14158" s="7"/>
      <c r="AR14158" s="7"/>
      <c r="AS14158" s="7"/>
      <c r="AT14158" s="7"/>
      <c r="AU14158" s="7"/>
      <c r="AV14158" s="234"/>
      <c r="BP14158" s="7"/>
      <c r="BQ14158" s="7"/>
      <c r="BR14158" s="7"/>
      <c r="BS14158" s="7"/>
      <c r="BT14158" s="7"/>
      <c r="BU14158" s="7"/>
      <c r="BV14158" s="7"/>
      <c r="BW14158" s="7"/>
    </row>
    <row r="14159" spans="43:75" x14ac:dyDescent="0.2">
      <c r="AQ14159" s="7"/>
      <c r="AR14159" s="7"/>
      <c r="AS14159" s="7"/>
      <c r="AT14159" s="7"/>
      <c r="AU14159" s="7"/>
      <c r="AV14159" s="234"/>
      <c r="BP14159" s="7"/>
      <c r="BQ14159" s="7"/>
      <c r="BR14159" s="7"/>
      <c r="BS14159" s="7"/>
      <c r="BT14159" s="7"/>
      <c r="BU14159" s="7"/>
      <c r="BV14159" s="7"/>
      <c r="BW14159" s="7"/>
    </row>
    <row r="14160" spans="43:75" x14ac:dyDescent="0.2">
      <c r="AQ14160" s="7"/>
      <c r="AR14160" s="7"/>
      <c r="AS14160" s="7"/>
      <c r="AT14160" s="7"/>
      <c r="AU14160" s="7"/>
      <c r="AV14160" s="234"/>
      <c r="BP14160" s="7"/>
      <c r="BQ14160" s="7"/>
      <c r="BR14160" s="7"/>
      <c r="BS14160" s="7"/>
      <c r="BT14160" s="7"/>
      <c r="BU14160" s="7"/>
      <c r="BV14160" s="7"/>
      <c r="BW14160" s="7"/>
    </row>
    <row r="14161" spans="43:75" x14ac:dyDescent="0.2">
      <c r="AQ14161" s="7"/>
      <c r="AR14161" s="7"/>
      <c r="AS14161" s="7"/>
      <c r="AT14161" s="7"/>
      <c r="AU14161" s="7"/>
      <c r="AV14161" s="234"/>
      <c r="BP14161" s="7"/>
      <c r="BQ14161" s="7"/>
      <c r="BR14161" s="7"/>
      <c r="BS14161" s="7"/>
      <c r="BT14161" s="7"/>
      <c r="BU14161" s="7"/>
      <c r="BV14161" s="7"/>
      <c r="BW14161" s="7"/>
    </row>
    <row r="14162" spans="43:75" x14ac:dyDescent="0.2">
      <c r="AQ14162" s="7"/>
      <c r="AR14162" s="7"/>
      <c r="AS14162" s="7"/>
      <c r="AT14162" s="7"/>
      <c r="AU14162" s="7"/>
      <c r="AV14162" s="234"/>
      <c r="BP14162" s="7"/>
      <c r="BQ14162" s="7"/>
      <c r="BR14162" s="7"/>
      <c r="BS14162" s="7"/>
      <c r="BT14162" s="7"/>
      <c r="BU14162" s="7"/>
      <c r="BV14162" s="7"/>
      <c r="BW14162" s="7"/>
    </row>
    <row r="14163" spans="43:75" x14ac:dyDescent="0.2">
      <c r="AQ14163" s="7"/>
      <c r="AR14163" s="7"/>
      <c r="AS14163" s="7"/>
      <c r="AT14163" s="7"/>
      <c r="AU14163" s="7"/>
      <c r="AV14163" s="234"/>
      <c r="BP14163" s="7"/>
      <c r="BQ14163" s="7"/>
      <c r="BR14163" s="7"/>
      <c r="BS14163" s="7"/>
      <c r="BT14163" s="7"/>
      <c r="BU14163" s="7"/>
      <c r="BV14163" s="7"/>
      <c r="BW14163" s="7"/>
    </row>
    <row r="14164" spans="43:75" x14ac:dyDescent="0.2">
      <c r="AQ14164" s="7"/>
      <c r="AR14164" s="7"/>
      <c r="AS14164" s="7"/>
      <c r="AT14164" s="7"/>
      <c r="AU14164" s="7"/>
      <c r="AV14164" s="234"/>
      <c r="BP14164" s="7"/>
      <c r="BQ14164" s="7"/>
      <c r="BR14164" s="7"/>
      <c r="BS14164" s="7"/>
      <c r="BT14164" s="7"/>
      <c r="BU14164" s="7"/>
      <c r="BV14164" s="7"/>
      <c r="BW14164" s="7"/>
    </row>
    <row r="14165" spans="43:75" x14ac:dyDescent="0.2">
      <c r="AQ14165" s="7"/>
      <c r="AR14165" s="7"/>
      <c r="AS14165" s="7"/>
      <c r="AT14165" s="7"/>
      <c r="AU14165" s="7"/>
      <c r="AV14165" s="234"/>
      <c r="BP14165" s="7"/>
      <c r="BQ14165" s="7"/>
      <c r="BR14165" s="7"/>
      <c r="BS14165" s="7"/>
      <c r="BT14165" s="7"/>
      <c r="BU14165" s="7"/>
      <c r="BV14165" s="7"/>
      <c r="BW14165" s="7"/>
    </row>
    <row r="14166" spans="43:75" x14ac:dyDescent="0.2">
      <c r="AQ14166" s="7"/>
      <c r="AR14166" s="7"/>
      <c r="AS14166" s="7"/>
      <c r="AT14166" s="7"/>
      <c r="AU14166" s="7"/>
      <c r="AV14166" s="234"/>
      <c r="BP14166" s="7"/>
      <c r="BQ14166" s="7"/>
      <c r="BR14166" s="7"/>
      <c r="BS14166" s="7"/>
      <c r="BT14166" s="7"/>
      <c r="BU14166" s="7"/>
      <c r="BV14166" s="7"/>
      <c r="BW14166" s="7"/>
    </row>
    <row r="14167" spans="43:75" x14ac:dyDescent="0.2">
      <c r="AQ14167" s="7"/>
      <c r="AR14167" s="7"/>
      <c r="AS14167" s="7"/>
      <c r="AT14167" s="7"/>
      <c r="AU14167" s="7"/>
      <c r="AV14167" s="234"/>
      <c r="BP14167" s="7"/>
      <c r="BQ14167" s="7"/>
      <c r="BR14167" s="7"/>
      <c r="BS14167" s="7"/>
      <c r="BT14167" s="7"/>
      <c r="BU14167" s="7"/>
      <c r="BV14167" s="7"/>
      <c r="BW14167" s="7"/>
    </row>
    <row r="14168" spans="43:75" x14ac:dyDescent="0.2">
      <c r="AQ14168" s="7"/>
      <c r="AR14168" s="7"/>
      <c r="AS14168" s="7"/>
      <c r="AT14168" s="7"/>
      <c r="AU14168" s="7"/>
      <c r="AV14168" s="234"/>
      <c r="BP14168" s="7"/>
      <c r="BQ14168" s="7"/>
      <c r="BR14168" s="7"/>
      <c r="BS14168" s="7"/>
      <c r="BT14168" s="7"/>
      <c r="BU14168" s="7"/>
      <c r="BV14168" s="7"/>
      <c r="BW14168" s="7"/>
    </row>
    <row r="14169" spans="43:75" x14ac:dyDescent="0.2">
      <c r="AQ14169" s="7"/>
      <c r="AR14169" s="7"/>
      <c r="AS14169" s="7"/>
      <c r="AT14169" s="7"/>
      <c r="AU14169" s="7"/>
      <c r="AV14169" s="234"/>
      <c r="BP14169" s="7"/>
      <c r="BQ14169" s="7"/>
      <c r="BR14169" s="7"/>
      <c r="BS14169" s="7"/>
      <c r="BT14169" s="7"/>
      <c r="BU14169" s="7"/>
      <c r="BV14169" s="7"/>
      <c r="BW14169" s="7"/>
    </row>
    <row r="14170" spans="43:75" x14ac:dyDescent="0.2">
      <c r="AQ14170" s="7"/>
      <c r="AR14170" s="7"/>
      <c r="AS14170" s="7"/>
      <c r="AT14170" s="7"/>
      <c r="AU14170" s="7"/>
      <c r="AV14170" s="234"/>
      <c r="BP14170" s="7"/>
      <c r="BQ14170" s="7"/>
      <c r="BR14170" s="7"/>
      <c r="BS14170" s="7"/>
      <c r="BT14170" s="7"/>
      <c r="BU14170" s="7"/>
      <c r="BV14170" s="7"/>
      <c r="BW14170" s="7"/>
    </row>
    <row r="14171" spans="43:75" x14ac:dyDescent="0.2">
      <c r="AQ14171" s="7"/>
      <c r="AR14171" s="7"/>
      <c r="AS14171" s="7"/>
      <c r="AT14171" s="7"/>
      <c r="AU14171" s="7"/>
      <c r="AV14171" s="234"/>
      <c r="BP14171" s="7"/>
      <c r="BQ14171" s="7"/>
      <c r="BR14171" s="7"/>
      <c r="BS14171" s="7"/>
      <c r="BT14171" s="7"/>
      <c r="BU14171" s="7"/>
      <c r="BV14171" s="7"/>
      <c r="BW14171" s="7"/>
    </row>
    <row r="14172" spans="43:75" x14ac:dyDescent="0.2">
      <c r="AQ14172" s="7"/>
      <c r="AR14172" s="7"/>
      <c r="AS14172" s="7"/>
      <c r="AT14172" s="7"/>
      <c r="AU14172" s="7"/>
      <c r="AV14172" s="234"/>
      <c r="BP14172" s="7"/>
      <c r="BQ14172" s="7"/>
      <c r="BR14172" s="7"/>
      <c r="BS14172" s="7"/>
      <c r="BT14172" s="7"/>
      <c r="BU14172" s="7"/>
      <c r="BV14172" s="7"/>
      <c r="BW14172" s="7"/>
    </row>
    <row r="14173" spans="43:75" x14ac:dyDescent="0.2">
      <c r="AQ14173" s="7"/>
      <c r="AR14173" s="7"/>
      <c r="AS14173" s="7"/>
      <c r="AT14173" s="7"/>
      <c r="AU14173" s="7"/>
      <c r="AV14173" s="234"/>
      <c r="BP14173" s="7"/>
      <c r="BQ14173" s="7"/>
      <c r="BR14173" s="7"/>
      <c r="BS14173" s="7"/>
      <c r="BT14173" s="7"/>
      <c r="BU14173" s="7"/>
      <c r="BV14173" s="7"/>
      <c r="BW14173" s="7"/>
    </row>
    <row r="14174" spans="43:75" x14ac:dyDescent="0.2">
      <c r="AQ14174" s="7"/>
      <c r="AR14174" s="7"/>
      <c r="AS14174" s="7"/>
      <c r="AT14174" s="7"/>
      <c r="AU14174" s="7"/>
      <c r="AV14174" s="234"/>
      <c r="BP14174" s="7"/>
      <c r="BQ14174" s="7"/>
      <c r="BR14174" s="7"/>
      <c r="BS14174" s="7"/>
      <c r="BT14174" s="7"/>
      <c r="BU14174" s="7"/>
      <c r="BV14174" s="7"/>
      <c r="BW14174" s="7"/>
    </row>
    <row r="14175" spans="43:75" x14ac:dyDescent="0.2">
      <c r="AQ14175" s="7"/>
      <c r="AR14175" s="7"/>
      <c r="AS14175" s="7"/>
      <c r="AT14175" s="7"/>
      <c r="AU14175" s="7"/>
      <c r="AV14175" s="234"/>
      <c r="BP14175" s="7"/>
      <c r="BQ14175" s="7"/>
      <c r="BR14175" s="7"/>
      <c r="BS14175" s="7"/>
      <c r="BT14175" s="7"/>
      <c r="BU14175" s="7"/>
      <c r="BV14175" s="7"/>
      <c r="BW14175" s="7"/>
    </row>
    <row r="14176" spans="43:75" x14ac:dyDescent="0.2">
      <c r="AQ14176" s="7"/>
      <c r="AR14176" s="7"/>
      <c r="AS14176" s="7"/>
      <c r="AT14176" s="7"/>
      <c r="AU14176" s="7"/>
      <c r="AV14176" s="234"/>
      <c r="BP14176" s="7"/>
      <c r="BQ14176" s="7"/>
      <c r="BR14176" s="7"/>
      <c r="BS14176" s="7"/>
      <c r="BT14176" s="7"/>
      <c r="BU14176" s="7"/>
      <c r="BV14176" s="7"/>
      <c r="BW14176" s="7"/>
    </row>
    <row r="14177" spans="43:75" x14ac:dyDescent="0.2">
      <c r="AQ14177" s="7"/>
      <c r="AR14177" s="7"/>
      <c r="AS14177" s="7"/>
      <c r="AT14177" s="7"/>
      <c r="AU14177" s="7"/>
      <c r="AV14177" s="234"/>
      <c r="BP14177" s="7"/>
      <c r="BQ14177" s="7"/>
      <c r="BR14177" s="7"/>
      <c r="BS14177" s="7"/>
      <c r="BT14177" s="7"/>
      <c r="BU14177" s="7"/>
      <c r="BV14177" s="7"/>
      <c r="BW14177" s="7"/>
    </row>
    <row r="14178" spans="43:75" x14ac:dyDescent="0.2">
      <c r="AQ14178" s="7"/>
      <c r="AR14178" s="7"/>
      <c r="AS14178" s="7"/>
      <c r="AT14178" s="7"/>
      <c r="AU14178" s="7"/>
      <c r="AV14178" s="234"/>
      <c r="BP14178" s="7"/>
      <c r="BQ14178" s="7"/>
      <c r="BR14178" s="7"/>
      <c r="BS14178" s="7"/>
      <c r="BT14178" s="7"/>
      <c r="BU14178" s="7"/>
      <c r="BV14178" s="7"/>
      <c r="BW14178" s="7"/>
    </row>
    <row r="14179" spans="43:75" x14ac:dyDescent="0.2">
      <c r="AQ14179" s="7"/>
      <c r="AR14179" s="7"/>
      <c r="AS14179" s="7"/>
      <c r="AT14179" s="7"/>
      <c r="AU14179" s="7"/>
      <c r="AV14179" s="234"/>
      <c r="BP14179" s="7"/>
      <c r="BQ14179" s="7"/>
      <c r="BR14179" s="7"/>
      <c r="BS14179" s="7"/>
      <c r="BT14179" s="7"/>
      <c r="BU14179" s="7"/>
      <c r="BV14179" s="7"/>
      <c r="BW14179" s="7"/>
    </row>
    <row r="14180" spans="43:75" x14ac:dyDescent="0.2">
      <c r="AQ14180" s="7"/>
      <c r="AR14180" s="7"/>
      <c r="AS14180" s="7"/>
      <c r="AT14180" s="7"/>
      <c r="AU14180" s="7"/>
      <c r="AV14180" s="234"/>
      <c r="BP14180" s="7"/>
      <c r="BQ14180" s="7"/>
      <c r="BR14180" s="7"/>
      <c r="BS14180" s="7"/>
      <c r="BT14180" s="7"/>
      <c r="BU14180" s="7"/>
      <c r="BV14180" s="7"/>
      <c r="BW14180" s="7"/>
    </row>
    <row r="14181" spans="43:75" x14ac:dyDescent="0.2">
      <c r="AQ14181" s="7"/>
      <c r="AR14181" s="7"/>
      <c r="AS14181" s="7"/>
      <c r="AT14181" s="7"/>
      <c r="AU14181" s="7"/>
      <c r="AV14181" s="234"/>
      <c r="BP14181" s="7"/>
      <c r="BQ14181" s="7"/>
      <c r="BR14181" s="7"/>
      <c r="BS14181" s="7"/>
      <c r="BT14181" s="7"/>
      <c r="BU14181" s="7"/>
      <c r="BV14181" s="7"/>
      <c r="BW14181" s="7"/>
    </row>
    <row r="14182" spans="43:75" x14ac:dyDescent="0.2">
      <c r="AQ14182" s="7"/>
      <c r="AR14182" s="7"/>
      <c r="AS14182" s="7"/>
      <c r="AT14182" s="7"/>
      <c r="AU14182" s="7"/>
      <c r="AV14182" s="234"/>
      <c r="BP14182" s="7"/>
      <c r="BQ14182" s="7"/>
      <c r="BR14182" s="7"/>
      <c r="BS14182" s="7"/>
      <c r="BT14182" s="7"/>
      <c r="BU14182" s="7"/>
      <c r="BV14182" s="7"/>
      <c r="BW14182" s="7"/>
    </row>
    <row r="14183" spans="43:75" x14ac:dyDescent="0.2">
      <c r="AQ14183" s="7"/>
      <c r="AR14183" s="7"/>
      <c r="AS14183" s="7"/>
      <c r="AT14183" s="7"/>
      <c r="AU14183" s="7"/>
      <c r="AV14183" s="234"/>
      <c r="BP14183" s="7"/>
      <c r="BQ14183" s="7"/>
      <c r="BR14183" s="7"/>
      <c r="BS14183" s="7"/>
      <c r="BT14183" s="7"/>
      <c r="BU14183" s="7"/>
      <c r="BV14183" s="7"/>
      <c r="BW14183" s="7"/>
    </row>
    <row r="14184" spans="43:75" x14ac:dyDescent="0.2">
      <c r="AQ14184" s="7"/>
      <c r="AR14184" s="7"/>
      <c r="AS14184" s="7"/>
      <c r="AT14184" s="7"/>
      <c r="AU14184" s="7"/>
      <c r="AV14184" s="234"/>
      <c r="BP14184" s="7"/>
      <c r="BQ14184" s="7"/>
      <c r="BR14184" s="7"/>
      <c r="BS14184" s="7"/>
      <c r="BT14184" s="7"/>
      <c r="BU14184" s="7"/>
      <c r="BV14184" s="7"/>
      <c r="BW14184" s="7"/>
    </row>
    <row r="14185" spans="43:75" x14ac:dyDescent="0.2">
      <c r="AQ14185" s="7"/>
      <c r="AR14185" s="7"/>
      <c r="AS14185" s="7"/>
      <c r="AT14185" s="7"/>
      <c r="AU14185" s="7"/>
      <c r="AV14185" s="234"/>
      <c r="BP14185" s="7"/>
      <c r="BQ14185" s="7"/>
      <c r="BR14185" s="7"/>
      <c r="BS14185" s="7"/>
      <c r="BT14185" s="7"/>
      <c r="BU14185" s="7"/>
      <c r="BV14185" s="7"/>
      <c r="BW14185" s="7"/>
    </row>
    <row r="14186" spans="43:75" x14ac:dyDescent="0.2">
      <c r="AQ14186" s="7"/>
      <c r="AR14186" s="7"/>
      <c r="AS14186" s="7"/>
      <c r="AT14186" s="7"/>
      <c r="AU14186" s="7"/>
      <c r="AV14186" s="234"/>
      <c r="BP14186" s="7"/>
      <c r="BQ14186" s="7"/>
      <c r="BR14186" s="7"/>
      <c r="BS14186" s="7"/>
      <c r="BT14186" s="7"/>
      <c r="BU14186" s="7"/>
      <c r="BV14186" s="7"/>
      <c r="BW14186" s="7"/>
    </row>
    <row r="14187" spans="43:75" x14ac:dyDescent="0.2">
      <c r="AQ14187" s="7"/>
      <c r="AR14187" s="7"/>
      <c r="AS14187" s="7"/>
      <c r="AT14187" s="7"/>
      <c r="AU14187" s="7"/>
      <c r="AV14187" s="234"/>
      <c r="BP14187" s="7"/>
      <c r="BQ14187" s="7"/>
      <c r="BR14187" s="7"/>
      <c r="BS14187" s="7"/>
      <c r="BT14187" s="7"/>
      <c r="BU14187" s="7"/>
      <c r="BV14187" s="7"/>
      <c r="BW14187" s="7"/>
    </row>
    <row r="14188" spans="43:75" x14ac:dyDescent="0.2">
      <c r="AQ14188" s="7"/>
      <c r="AR14188" s="7"/>
      <c r="AS14188" s="7"/>
      <c r="AT14188" s="7"/>
      <c r="AU14188" s="7"/>
      <c r="AV14188" s="234"/>
      <c r="BP14188" s="7"/>
      <c r="BQ14188" s="7"/>
      <c r="BR14188" s="7"/>
      <c r="BS14188" s="7"/>
      <c r="BT14188" s="7"/>
      <c r="BU14188" s="7"/>
      <c r="BV14188" s="7"/>
      <c r="BW14188" s="7"/>
    </row>
    <row r="14189" spans="43:75" x14ac:dyDescent="0.2">
      <c r="AQ14189" s="7"/>
      <c r="AR14189" s="7"/>
      <c r="AS14189" s="7"/>
      <c r="AT14189" s="7"/>
      <c r="AU14189" s="7"/>
      <c r="AV14189" s="234"/>
      <c r="BP14189" s="7"/>
      <c r="BQ14189" s="7"/>
      <c r="BR14189" s="7"/>
      <c r="BS14189" s="7"/>
      <c r="BT14189" s="7"/>
      <c r="BU14189" s="7"/>
      <c r="BV14189" s="7"/>
      <c r="BW14189" s="7"/>
    </row>
    <row r="14190" spans="43:75" x14ac:dyDescent="0.2">
      <c r="AQ14190" s="7"/>
      <c r="AR14190" s="7"/>
      <c r="AS14190" s="7"/>
      <c r="AT14190" s="7"/>
      <c r="AU14190" s="7"/>
      <c r="AV14190" s="234"/>
      <c r="BP14190" s="7"/>
      <c r="BQ14190" s="7"/>
      <c r="BR14190" s="7"/>
      <c r="BS14190" s="7"/>
      <c r="BT14190" s="7"/>
      <c r="BU14190" s="7"/>
      <c r="BV14190" s="7"/>
      <c r="BW14190" s="7"/>
    </row>
    <row r="14191" spans="43:75" x14ac:dyDescent="0.2">
      <c r="AQ14191" s="7"/>
      <c r="AR14191" s="7"/>
      <c r="AS14191" s="7"/>
      <c r="AT14191" s="7"/>
      <c r="AU14191" s="7"/>
      <c r="AV14191" s="234"/>
      <c r="BP14191" s="7"/>
      <c r="BQ14191" s="7"/>
      <c r="BR14191" s="7"/>
      <c r="BS14191" s="7"/>
      <c r="BT14191" s="7"/>
      <c r="BU14191" s="7"/>
      <c r="BV14191" s="7"/>
      <c r="BW14191" s="7"/>
    </row>
    <row r="14192" spans="43:75" x14ac:dyDescent="0.2">
      <c r="AQ14192" s="7"/>
      <c r="AR14192" s="7"/>
      <c r="AS14192" s="7"/>
      <c r="AT14192" s="7"/>
      <c r="AU14192" s="7"/>
      <c r="AV14192" s="234"/>
      <c r="BP14192" s="7"/>
      <c r="BQ14192" s="7"/>
      <c r="BR14192" s="7"/>
      <c r="BS14192" s="7"/>
      <c r="BT14192" s="7"/>
      <c r="BU14192" s="7"/>
      <c r="BV14192" s="7"/>
      <c r="BW14192" s="7"/>
    </row>
    <row r="14193" spans="43:75" x14ac:dyDescent="0.2">
      <c r="AQ14193" s="7"/>
      <c r="AR14193" s="7"/>
      <c r="AS14193" s="7"/>
      <c r="AT14193" s="7"/>
      <c r="AU14193" s="7"/>
      <c r="AV14193" s="234"/>
      <c r="BP14193" s="7"/>
      <c r="BQ14193" s="7"/>
      <c r="BR14193" s="7"/>
      <c r="BS14193" s="7"/>
      <c r="BT14193" s="7"/>
      <c r="BU14193" s="7"/>
      <c r="BV14193" s="7"/>
      <c r="BW14193" s="7"/>
    </row>
    <row r="14194" spans="43:75" x14ac:dyDescent="0.2">
      <c r="AQ14194" s="7"/>
      <c r="AR14194" s="7"/>
      <c r="AS14194" s="7"/>
      <c r="AT14194" s="7"/>
      <c r="AU14194" s="7"/>
      <c r="AV14194" s="234"/>
      <c r="BP14194" s="7"/>
      <c r="BQ14194" s="7"/>
      <c r="BR14194" s="7"/>
      <c r="BS14194" s="7"/>
      <c r="BT14194" s="7"/>
      <c r="BU14194" s="7"/>
      <c r="BV14194" s="7"/>
      <c r="BW14194" s="7"/>
    </row>
    <row r="14195" spans="43:75" x14ac:dyDescent="0.2">
      <c r="AQ14195" s="7"/>
      <c r="AR14195" s="7"/>
      <c r="AS14195" s="7"/>
      <c r="AT14195" s="7"/>
      <c r="AU14195" s="7"/>
      <c r="AV14195" s="234"/>
      <c r="BP14195" s="7"/>
      <c r="BQ14195" s="7"/>
      <c r="BR14195" s="7"/>
      <c r="BS14195" s="7"/>
      <c r="BT14195" s="7"/>
      <c r="BU14195" s="7"/>
      <c r="BV14195" s="7"/>
      <c r="BW14195" s="7"/>
    </row>
    <row r="14196" spans="43:75" x14ac:dyDescent="0.2">
      <c r="AQ14196" s="7"/>
      <c r="AR14196" s="7"/>
      <c r="AS14196" s="7"/>
      <c r="AT14196" s="7"/>
      <c r="AU14196" s="7"/>
      <c r="AV14196" s="234"/>
      <c r="BP14196" s="7"/>
      <c r="BQ14196" s="7"/>
      <c r="BR14196" s="7"/>
      <c r="BS14196" s="7"/>
      <c r="BT14196" s="7"/>
      <c r="BU14196" s="7"/>
      <c r="BV14196" s="7"/>
      <c r="BW14196" s="7"/>
    </row>
    <row r="14197" spans="43:75" x14ac:dyDescent="0.2">
      <c r="AQ14197" s="7"/>
      <c r="AR14197" s="7"/>
      <c r="AS14197" s="7"/>
      <c r="AT14197" s="7"/>
      <c r="AU14197" s="7"/>
      <c r="AV14197" s="234"/>
      <c r="BP14197" s="7"/>
      <c r="BQ14197" s="7"/>
      <c r="BR14197" s="7"/>
      <c r="BS14197" s="7"/>
      <c r="BT14197" s="7"/>
      <c r="BU14197" s="7"/>
      <c r="BV14197" s="7"/>
      <c r="BW14197" s="7"/>
    </row>
    <row r="14198" spans="43:75" x14ac:dyDescent="0.2">
      <c r="AQ14198" s="7"/>
      <c r="AR14198" s="7"/>
      <c r="AS14198" s="7"/>
      <c r="AT14198" s="7"/>
      <c r="AU14198" s="7"/>
      <c r="AV14198" s="234"/>
      <c r="BP14198" s="7"/>
      <c r="BQ14198" s="7"/>
      <c r="BR14198" s="7"/>
      <c r="BS14198" s="7"/>
      <c r="BT14198" s="7"/>
      <c r="BU14198" s="7"/>
      <c r="BV14198" s="7"/>
      <c r="BW14198" s="7"/>
    </row>
    <row r="14199" spans="43:75" x14ac:dyDescent="0.2">
      <c r="AQ14199" s="7"/>
      <c r="AR14199" s="7"/>
      <c r="AS14199" s="7"/>
      <c r="AT14199" s="7"/>
      <c r="AU14199" s="7"/>
      <c r="AV14199" s="234"/>
      <c r="BP14199" s="7"/>
      <c r="BQ14199" s="7"/>
      <c r="BR14199" s="7"/>
      <c r="BS14199" s="7"/>
      <c r="BT14199" s="7"/>
      <c r="BU14199" s="7"/>
      <c r="BV14199" s="7"/>
      <c r="BW14199" s="7"/>
    </row>
    <row r="14200" spans="43:75" x14ac:dyDescent="0.2">
      <c r="AQ14200" s="7"/>
      <c r="AR14200" s="7"/>
      <c r="AS14200" s="7"/>
      <c r="AT14200" s="7"/>
      <c r="AU14200" s="7"/>
      <c r="AV14200" s="234"/>
      <c r="BP14200" s="7"/>
      <c r="BQ14200" s="7"/>
      <c r="BR14200" s="7"/>
      <c r="BS14200" s="7"/>
      <c r="BT14200" s="7"/>
      <c r="BU14200" s="7"/>
      <c r="BV14200" s="7"/>
      <c r="BW14200" s="7"/>
    </row>
    <row r="14201" spans="43:75" x14ac:dyDescent="0.2">
      <c r="AQ14201" s="7"/>
      <c r="AR14201" s="7"/>
      <c r="AS14201" s="7"/>
      <c r="AT14201" s="7"/>
      <c r="AU14201" s="7"/>
      <c r="AV14201" s="234"/>
      <c r="BP14201" s="7"/>
      <c r="BQ14201" s="7"/>
      <c r="BR14201" s="7"/>
      <c r="BS14201" s="7"/>
      <c r="BT14201" s="7"/>
      <c r="BU14201" s="7"/>
      <c r="BV14201" s="7"/>
      <c r="BW14201" s="7"/>
    </row>
    <row r="14202" spans="43:75" x14ac:dyDescent="0.2">
      <c r="AQ14202" s="7"/>
      <c r="AR14202" s="7"/>
      <c r="AS14202" s="7"/>
      <c r="AT14202" s="7"/>
      <c r="AU14202" s="7"/>
      <c r="AV14202" s="234"/>
      <c r="BP14202" s="7"/>
      <c r="BQ14202" s="7"/>
      <c r="BR14202" s="7"/>
      <c r="BS14202" s="7"/>
      <c r="BT14202" s="7"/>
      <c r="BU14202" s="7"/>
      <c r="BV14202" s="7"/>
      <c r="BW14202" s="7"/>
    </row>
    <row r="14203" spans="43:75" x14ac:dyDescent="0.2">
      <c r="AQ14203" s="7"/>
      <c r="AR14203" s="7"/>
      <c r="AS14203" s="7"/>
      <c r="AT14203" s="7"/>
      <c r="AU14203" s="7"/>
      <c r="AV14203" s="234"/>
      <c r="BP14203" s="7"/>
      <c r="BQ14203" s="7"/>
      <c r="BR14203" s="7"/>
      <c r="BS14203" s="7"/>
      <c r="BT14203" s="7"/>
      <c r="BU14203" s="7"/>
      <c r="BV14203" s="7"/>
      <c r="BW14203" s="7"/>
    </row>
    <row r="14204" spans="43:75" x14ac:dyDescent="0.2">
      <c r="AQ14204" s="7"/>
      <c r="AR14204" s="7"/>
      <c r="AS14204" s="7"/>
      <c r="AT14204" s="7"/>
      <c r="AU14204" s="7"/>
      <c r="AV14204" s="234"/>
      <c r="BP14204" s="7"/>
      <c r="BQ14204" s="7"/>
      <c r="BR14204" s="7"/>
      <c r="BS14204" s="7"/>
      <c r="BT14204" s="7"/>
      <c r="BU14204" s="7"/>
      <c r="BV14204" s="7"/>
      <c r="BW14204" s="7"/>
    </row>
    <row r="14205" spans="43:75" x14ac:dyDescent="0.2">
      <c r="AQ14205" s="7"/>
      <c r="AR14205" s="7"/>
      <c r="AS14205" s="7"/>
      <c r="AT14205" s="7"/>
      <c r="AU14205" s="7"/>
      <c r="AV14205" s="234"/>
      <c r="BP14205" s="7"/>
      <c r="BQ14205" s="7"/>
      <c r="BR14205" s="7"/>
      <c r="BS14205" s="7"/>
      <c r="BT14205" s="7"/>
      <c r="BU14205" s="7"/>
      <c r="BV14205" s="7"/>
      <c r="BW14205" s="7"/>
    </row>
    <row r="14206" spans="43:75" x14ac:dyDescent="0.2">
      <c r="AQ14206" s="7"/>
      <c r="AR14206" s="7"/>
      <c r="AS14206" s="7"/>
      <c r="AT14206" s="7"/>
      <c r="AU14206" s="7"/>
      <c r="AV14206" s="234"/>
      <c r="BP14206" s="7"/>
      <c r="BQ14206" s="7"/>
      <c r="BR14206" s="7"/>
      <c r="BS14206" s="7"/>
      <c r="BT14206" s="7"/>
      <c r="BU14206" s="7"/>
      <c r="BV14206" s="7"/>
      <c r="BW14206" s="7"/>
    </row>
    <row r="14207" spans="43:75" x14ac:dyDescent="0.2">
      <c r="AQ14207" s="7"/>
      <c r="AR14207" s="7"/>
      <c r="AS14207" s="7"/>
      <c r="AT14207" s="7"/>
      <c r="AU14207" s="7"/>
      <c r="AV14207" s="234"/>
      <c r="BP14207" s="7"/>
      <c r="BQ14207" s="7"/>
      <c r="BR14207" s="7"/>
      <c r="BS14207" s="7"/>
      <c r="BT14207" s="7"/>
      <c r="BU14207" s="7"/>
      <c r="BV14207" s="7"/>
      <c r="BW14207" s="7"/>
    </row>
    <row r="14208" spans="43:75" x14ac:dyDescent="0.2">
      <c r="AQ14208" s="7"/>
      <c r="AR14208" s="7"/>
      <c r="AS14208" s="7"/>
      <c r="AT14208" s="7"/>
      <c r="AU14208" s="7"/>
      <c r="AV14208" s="234"/>
      <c r="BP14208" s="7"/>
      <c r="BQ14208" s="7"/>
      <c r="BR14208" s="7"/>
      <c r="BS14208" s="7"/>
      <c r="BT14208" s="7"/>
      <c r="BU14208" s="7"/>
      <c r="BV14208" s="7"/>
      <c r="BW14208" s="7"/>
    </row>
    <row r="14209" spans="43:75" x14ac:dyDescent="0.2">
      <c r="AQ14209" s="7"/>
      <c r="AR14209" s="7"/>
      <c r="AS14209" s="7"/>
      <c r="AT14209" s="7"/>
      <c r="AU14209" s="7"/>
      <c r="AV14209" s="234"/>
      <c r="BP14209" s="7"/>
      <c r="BQ14209" s="7"/>
      <c r="BR14209" s="7"/>
      <c r="BS14209" s="7"/>
      <c r="BT14209" s="7"/>
      <c r="BU14209" s="7"/>
      <c r="BV14209" s="7"/>
      <c r="BW14209" s="7"/>
    </row>
    <row r="14210" spans="43:75" x14ac:dyDescent="0.2">
      <c r="AQ14210" s="7"/>
      <c r="AR14210" s="7"/>
      <c r="AS14210" s="7"/>
      <c r="AT14210" s="7"/>
      <c r="AU14210" s="7"/>
      <c r="AV14210" s="234"/>
      <c r="BP14210" s="7"/>
      <c r="BQ14210" s="7"/>
      <c r="BR14210" s="7"/>
      <c r="BS14210" s="7"/>
      <c r="BT14210" s="7"/>
      <c r="BU14210" s="7"/>
      <c r="BV14210" s="7"/>
      <c r="BW14210" s="7"/>
    </row>
    <row r="14211" spans="43:75" x14ac:dyDescent="0.2">
      <c r="AQ14211" s="7"/>
      <c r="AR14211" s="7"/>
      <c r="AS14211" s="7"/>
      <c r="AT14211" s="7"/>
      <c r="AU14211" s="7"/>
      <c r="AV14211" s="234"/>
      <c r="BP14211" s="7"/>
      <c r="BQ14211" s="7"/>
      <c r="BR14211" s="7"/>
      <c r="BS14211" s="7"/>
      <c r="BT14211" s="7"/>
      <c r="BU14211" s="7"/>
      <c r="BV14211" s="7"/>
      <c r="BW14211" s="7"/>
    </row>
    <row r="14212" spans="43:75" x14ac:dyDescent="0.2">
      <c r="AQ14212" s="7"/>
      <c r="AR14212" s="7"/>
      <c r="AS14212" s="7"/>
      <c r="AT14212" s="7"/>
      <c r="AU14212" s="7"/>
      <c r="AV14212" s="234"/>
      <c r="BP14212" s="7"/>
      <c r="BQ14212" s="7"/>
      <c r="BR14212" s="7"/>
      <c r="BS14212" s="7"/>
      <c r="BT14212" s="7"/>
      <c r="BU14212" s="7"/>
      <c r="BV14212" s="7"/>
      <c r="BW14212" s="7"/>
    </row>
    <row r="14213" spans="43:75" x14ac:dyDescent="0.2">
      <c r="AQ14213" s="7"/>
      <c r="AR14213" s="7"/>
      <c r="AS14213" s="7"/>
      <c r="AT14213" s="7"/>
      <c r="AU14213" s="7"/>
      <c r="AV14213" s="234"/>
      <c r="BP14213" s="7"/>
      <c r="BQ14213" s="7"/>
      <c r="BR14213" s="7"/>
      <c r="BS14213" s="7"/>
      <c r="BT14213" s="7"/>
      <c r="BU14213" s="7"/>
      <c r="BV14213" s="7"/>
      <c r="BW14213" s="7"/>
    </row>
    <row r="14214" spans="43:75" x14ac:dyDescent="0.2">
      <c r="AQ14214" s="7"/>
      <c r="AR14214" s="7"/>
      <c r="AS14214" s="7"/>
      <c r="AT14214" s="7"/>
      <c r="AU14214" s="7"/>
      <c r="AV14214" s="234"/>
      <c r="BP14214" s="7"/>
      <c r="BQ14214" s="7"/>
      <c r="BR14214" s="7"/>
      <c r="BS14214" s="7"/>
      <c r="BT14214" s="7"/>
      <c r="BU14214" s="7"/>
      <c r="BV14214" s="7"/>
      <c r="BW14214" s="7"/>
    </row>
    <row r="14215" spans="43:75" x14ac:dyDescent="0.2">
      <c r="AQ14215" s="7"/>
      <c r="AR14215" s="7"/>
      <c r="AS14215" s="7"/>
      <c r="AT14215" s="7"/>
      <c r="AU14215" s="7"/>
      <c r="AV14215" s="234"/>
      <c r="BP14215" s="7"/>
      <c r="BQ14215" s="7"/>
      <c r="BR14215" s="7"/>
      <c r="BS14215" s="7"/>
      <c r="BT14215" s="7"/>
      <c r="BU14215" s="7"/>
      <c r="BV14215" s="7"/>
      <c r="BW14215" s="7"/>
    </row>
    <row r="14216" spans="43:75" x14ac:dyDescent="0.2">
      <c r="AQ14216" s="7"/>
      <c r="AR14216" s="7"/>
      <c r="AS14216" s="7"/>
      <c r="AT14216" s="7"/>
      <c r="AU14216" s="7"/>
      <c r="AV14216" s="234"/>
      <c r="BP14216" s="7"/>
      <c r="BQ14216" s="7"/>
      <c r="BR14216" s="7"/>
      <c r="BS14216" s="7"/>
      <c r="BT14216" s="7"/>
      <c r="BU14216" s="7"/>
      <c r="BV14216" s="7"/>
      <c r="BW14216" s="7"/>
    </row>
    <row r="14217" spans="43:75" x14ac:dyDescent="0.2">
      <c r="AQ14217" s="7"/>
      <c r="AR14217" s="7"/>
      <c r="AS14217" s="7"/>
      <c r="AT14217" s="7"/>
      <c r="AU14217" s="7"/>
      <c r="AV14217" s="234"/>
      <c r="BP14217" s="7"/>
      <c r="BQ14217" s="7"/>
      <c r="BR14217" s="7"/>
      <c r="BS14217" s="7"/>
      <c r="BT14217" s="7"/>
      <c r="BU14217" s="7"/>
      <c r="BV14217" s="7"/>
      <c r="BW14217" s="7"/>
    </row>
    <row r="14218" spans="43:75" x14ac:dyDescent="0.2">
      <c r="AQ14218" s="7"/>
      <c r="AR14218" s="7"/>
      <c r="AS14218" s="7"/>
      <c r="AT14218" s="7"/>
      <c r="AU14218" s="7"/>
      <c r="AV14218" s="234"/>
      <c r="BP14218" s="7"/>
      <c r="BQ14218" s="7"/>
      <c r="BR14218" s="7"/>
      <c r="BS14218" s="7"/>
      <c r="BT14218" s="7"/>
      <c r="BU14218" s="7"/>
      <c r="BV14218" s="7"/>
      <c r="BW14218" s="7"/>
    </row>
    <row r="14219" spans="43:75" x14ac:dyDescent="0.2">
      <c r="AQ14219" s="7"/>
      <c r="AR14219" s="7"/>
      <c r="AS14219" s="7"/>
      <c r="AT14219" s="7"/>
      <c r="AU14219" s="7"/>
      <c r="AV14219" s="234"/>
      <c r="BP14219" s="7"/>
      <c r="BQ14219" s="7"/>
      <c r="BR14219" s="7"/>
      <c r="BS14219" s="7"/>
      <c r="BT14219" s="7"/>
      <c r="BU14219" s="7"/>
      <c r="BV14219" s="7"/>
      <c r="BW14219" s="7"/>
    </row>
    <row r="14220" spans="43:75" x14ac:dyDescent="0.2">
      <c r="AQ14220" s="7"/>
      <c r="AR14220" s="7"/>
      <c r="AS14220" s="7"/>
      <c r="AT14220" s="7"/>
      <c r="AU14220" s="7"/>
      <c r="AV14220" s="234"/>
      <c r="BP14220" s="7"/>
      <c r="BQ14220" s="7"/>
      <c r="BR14220" s="7"/>
      <c r="BS14220" s="7"/>
      <c r="BT14220" s="7"/>
      <c r="BU14220" s="7"/>
      <c r="BV14220" s="7"/>
      <c r="BW14220" s="7"/>
    </row>
    <row r="14221" spans="43:75" x14ac:dyDescent="0.2">
      <c r="AQ14221" s="7"/>
      <c r="AR14221" s="7"/>
      <c r="AS14221" s="7"/>
      <c r="AT14221" s="7"/>
      <c r="AU14221" s="7"/>
      <c r="AV14221" s="234"/>
      <c r="BP14221" s="7"/>
      <c r="BQ14221" s="7"/>
      <c r="BR14221" s="7"/>
      <c r="BS14221" s="7"/>
      <c r="BT14221" s="7"/>
      <c r="BU14221" s="7"/>
      <c r="BV14221" s="7"/>
      <c r="BW14221" s="7"/>
    </row>
    <row r="14222" spans="43:75" x14ac:dyDescent="0.2">
      <c r="AQ14222" s="7"/>
      <c r="AR14222" s="7"/>
      <c r="AS14222" s="7"/>
      <c r="AT14222" s="7"/>
      <c r="AU14222" s="7"/>
      <c r="AV14222" s="234"/>
      <c r="BP14222" s="7"/>
      <c r="BQ14222" s="7"/>
      <c r="BR14222" s="7"/>
      <c r="BS14222" s="7"/>
      <c r="BT14222" s="7"/>
      <c r="BU14222" s="7"/>
      <c r="BV14222" s="7"/>
      <c r="BW14222" s="7"/>
    </row>
    <row r="14223" spans="43:75" x14ac:dyDescent="0.2">
      <c r="AQ14223" s="7"/>
      <c r="AR14223" s="7"/>
      <c r="AS14223" s="7"/>
      <c r="AT14223" s="7"/>
      <c r="AU14223" s="7"/>
      <c r="AV14223" s="234"/>
      <c r="BP14223" s="7"/>
      <c r="BQ14223" s="7"/>
      <c r="BR14223" s="7"/>
      <c r="BS14223" s="7"/>
      <c r="BT14223" s="7"/>
      <c r="BU14223" s="7"/>
      <c r="BV14223" s="7"/>
      <c r="BW14223" s="7"/>
    </row>
    <row r="14224" spans="43:75" x14ac:dyDescent="0.2">
      <c r="AQ14224" s="7"/>
      <c r="AR14224" s="7"/>
      <c r="AS14224" s="7"/>
      <c r="AT14224" s="7"/>
      <c r="AU14224" s="7"/>
      <c r="AV14224" s="234"/>
      <c r="BP14224" s="7"/>
      <c r="BQ14224" s="7"/>
      <c r="BR14224" s="7"/>
      <c r="BS14224" s="7"/>
      <c r="BT14224" s="7"/>
      <c r="BU14224" s="7"/>
      <c r="BV14224" s="7"/>
      <c r="BW14224" s="7"/>
    </row>
    <row r="14225" spans="43:75" x14ac:dyDescent="0.2">
      <c r="AQ14225" s="7"/>
      <c r="AR14225" s="7"/>
      <c r="AS14225" s="7"/>
      <c r="AT14225" s="7"/>
      <c r="AU14225" s="7"/>
      <c r="AV14225" s="234"/>
      <c r="BP14225" s="7"/>
      <c r="BQ14225" s="7"/>
      <c r="BR14225" s="7"/>
      <c r="BS14225" s="7"/>
      <c r="BT14225" s="7"/>
      <c r="BU14225" s="7"/>
      <c r="BV14225" s="7"/>
      <c r="BW14225" s="7"/>
    </row>
    <row r="14226" spans="43:75" x14ac:dyDescent="0.2">
      <c r="AQ14226" s="7"/>
      <c r="AR14226" s="7"/>
      <c r="AS14226" s="7"/>
      <c r="AT14226" s="7"/>
      <c r="AU14226" s="7"/>
      <c r="AV14226" s="234"/>
      <c r="BP14226" s="7"/>
      <c r="BQ14226" s="7"/>
      <c r="BR14226" s="7"/>
      <c r="BS14226" s="7"/>
      <c r="BT14226" s="7"/>
      <c r="BU14226" s="7"/>
      <c r="BV14226" s="7"/>
      <c r="BW14226" s="7"/>
    </row>
    <row r="14227" spans="43:75" x14ac:dyDescent="0.2">
      <c r="AQ14227" s="7"/>
      <c r="AR14227" s="7"/>
      <c r="AS14227" s="7"/>
      <c r="AT14227" s="7"/>
      <c r="AU14227" s="7"/>
      <c r="AV14227" s="234"/>
      <c r="BP14227" s="7"/>
      <c r="BQ14227" s="7"/>
      <c r="BR14227" s="7"/>
      <c r="BS14227" s="7"/>
      <c r="BT14227" s="7"/>
      <c r="BU14227" s="7"/>
      <c r="BV14227" s="7"/>
      <c r="BW14227" s="7"/>
    </row>
    <row r="14228" spans="43:75" x14ac:dyDescent="0.2">
      <c r="AQ14228" s="7"/>
      <c r="AR14228" s="7"/>
      <c r="AS14228" s="7"/>
      <c r="AT14228" s="7"/>
      <c r="AU14228" s="7"/>
      <c r="AV14228" s="234"/>
      <c r="BP14228" s="7"/>
      <c r="BQ14228" s="7"/>
      <c r="BR14228" s="7"/>
      <c r="BS14228" s="7"/>
      <c r="BT14228" s="7"/>
      <c r="BU14228" s="7"/>
      <c r="BV14228" s="7"/>
      <c r="BW14228" s="7"/>
    </row>
    <row r="14229" spans="43:75" x14ac:dyDescent="0.2">
      <c r="AQ14229" s="7"/>
      <c r="AR14229" s="7"/>
      <c r="AS14229" s="7"/>
      <c r="AT14229" s="7"/>
      <c r="AU14229" s="7"/>
      <c r="AV14229" s="234"/>
      <c r="BP14229" s="7"/>
      <c r="BQ14229" s="7"/>
      <c r="BR14229" s="7"/>
      <c r="BS14229" s="7"/>
      <c r="BT14229" s="7"/>
      <c r="BU14229" s="7"/>
      <c r="BV14229" s="7"/>
      <c r="BW14229" s="7"/>
    </row>
    <row r="14230" spans="43:75" x14ac:dyDescent="0.2">
      <c r="AQ14230" s="7"/>
      <c r="AR14230" s="7"/>
      <c r="AS14230" s="7"/>
      <c r="AT14230" s="7"/>
      <c r="AU14230" s="7"/>
      <c r="AV14230" s="234"/>
      <c r="BP14230" s="7"/>
      <c r="BQ14230" s="7"/>
      <c r="BR14230" s="7"/>
      <c r="BS14230" s="7"/>
      <c r="BT14230" s="7"/>
      <c r="BU14230" s="7"/>
      <c r="BV14230" s="7"/>
      <c r="BW14230" s="7"/>
    </row>
    <row r="14231" spans="43:75" x14ac:dyDescent="0.2">
      <c r="AQ14231" s="7"/>
      <c r="AR14231" s="7"/>
      <c r="AS14231" s="7"/>
      <c r="AT14231" s="7"/>
      <c r="AU14231" s="7"/>
      <c r="AV14231" s="234"/>
      <c r="BP14231" s="7"/>
      <c r="BQ14231" s="7"/>
      <c r="BR14231" s="7"/>
      <c r="BS14231" s="7"/>
      <c r="BT14231" s="7"/>
      <c r="BU14231" s="7"/>
      <c r="BV14231" s="7"/>
      <c r="BW14231" s="7"/>
    </row>
    <row r="14232" spans="43:75" x14ac:dyDescent="0.2">
      <c r="AQ14232" s="7"/>
      <c r="AR14232" s="7"/>
      <c r="AS14232" s="7"/>
      <c r="AT14232" s="7"/>
      <c r="AU14232" s="7"/>
      <c r="AV14232" s="234"/>
      <c r="BP14232" s="7"/>
      <c r="BQ14232" s="7"/>
      <c r="BR14232" s="7"/>
      <c r="BS14232" s="7"/>
      <c r="BT14232" s="7"/>
      <c r="BU14232" s="7"/>
      <c r="BV14232" s="7"/>
      <c r="BW14232" s="7"/>
    </row>
    <row r="14233" spans="43:75" x14ac:dyDescent="0.2">
      <c r="AQ14233" s="7"/>
      <c r="AR14233" s="7"/>
      <c r="AS14233" s="7"/>
      <c r="AT14233" s="7"/>
      <c r="AU14233" s="7"/>
      <c r="AV14233" s="234"/>
      <c r="BP14233" s="7"/>
      <c r="BQ14233" s="7"/>
      <c r="BR14233" s="7"/>
      <c r="BS14233" s="7"/>
      <c r="BT14233" s="7"/>
      <c r="BU14233" s="7"/>
      <c r="BV14233" s="7"/>
      <c r="BW14233" s="7"/>
    </row>
    <row r="14234" spans="43:75" x14ac:dyDescent="0.2">
      <c r="AQ14234" s="7"/>
      <c r="AR14234" s="7"/>
      <c r="AS14234" s="7"/>
      <c r="AT14234" s="7"/>
      <c r="AU14234" s="7"/>
      <c r="AV14234" s="234"/>
      <c r="BP14234" s="7"/>
      <c r="BQ14234" s="7"/>
      <c r="BR14234" s="7"/>
      <c r="BS14234" s="7"/>
      <c r="BT14234" s="7"/>
      <c r="BU14234" s="7"/>
      <c r="BV14234" s="7"/>
      <c r="BW14234" s="7"/>
    </row>
    <row r="14235" spans="43:75" x14ac:dyDescent="0.2">
      <c r="AQ14235" s="7"/>
      <c r="AR14235" s="7"/>
      <c r="AS14235" s="7"/>
      <c r="AT14235" s="7"/>
      <c r="AU14235" s="7"/>
      <c r="AV14235" s="234"/>
      <c r="BP14235" s="7"/>
      <c r="BQ14235" s="7"/>
      <c r="BR14235" s="7"/>
      <c r="BS14235" s="7"/>
      <c r="BT14235" s="7"/>
      <c r="BU14235" s="7"/>
      <c r="BV14235" s="7"/>
      <c r="BW14235" s="7"/>
    </row>
    <row r="14236" spans="43:75" x14ac:dyDescent="0.2">
      <c r="AQ14236" s="7"/>
      <c r="AR14236" s="7"/>
      <c r="AS14236" s="7"/>
      <c r="AT14236" s="7"/>
      <c r="AU14236" s="7"/>
      <c r="AV14236" s="234"/>
      <c r="BP14236" s="7"/>
      <c r="BQ14236" s="7"/>
      <c r="BR14236" s="7"/>
      <c r="BS14236" s="7"/>
      <c r="BT14236" s="7"/>
      <c r="BU14236" s="7"/>
      <c r="BV14236" s="7"/>
      <c r="BW14236" s="7"/>
    </row>
    <row r="14237" spans="43:75" x14ac:dyDescent="0.2">
      <c r="AQ14237" s="7"/>
      <c r="AR14237" s="7"/>
      <c r="AS14237" s="7"/>
      <c r="AT14237" s="7"/>
      <c r="AU14237" s="7"/>
      <c r="AV14237" s="234"/>
      <c r="BP14237" s="7"/>
      <c r="BQ14237" s="7"/>
      <c r="BR14237" s="7"/>
      <c r="BS14237" s="7"/>
      <c r="BT14237" s="7"/>
      <c r="BU14237" s="7"/>
      <c r="BV14237" s="7"/>
      <c r="BW14237" s="7"/>
    </row>
    <row r="14238" spans="43:75" x14ac:dyDescent="0.2">
      <c r="AQ14238" s="7"/>
      <c r="AR14238" s="7"/>
      <c r="AS14238" s="7"/>
      <c r="AT14238" s="7"/>
      <c r="AU14238" s="7"/>
      <c r="AV14238" s="234"/>
      <c r="BP14238" s="7"/>
      <c r="BQ14238" s="7"/>
      <c r="BR14238" s="7"/>
      <c r="BS14238" s="7"/>
      <c r="BT14238" s="7"/>
      <c r="BU14238" s="7"/>
      <c r="BV14238" s="7"/>
      <c r="BW14238" s="7"/>
    </row>
    <row r="14239" spans="43:75" x14ac:dyDescent="0.2">
      <c r="AQ14239" s="7"/>
      <c r="AR14239" s="7"/>
      <c r="AS14239" s="7"/>
      <c r="AT14239" s="7"/>
      <c r="AU14239" s="7"/>
      <c r="AV14239" s="234"/>
      <c r="BP14239" s="7"/>
      <c r="BQ14239" s="7"/>
      <c r="BR14239" s="7"/>
      <c r="BS14239" s="7"/>
      <c r="BT14239" s="7"/>
      <c r="BU14239" s="7"/>
      <c r="BV14239" s="7"/>
      <c r="BW14239" s="7"/>
    </row>
    <row r="14240" spans="43:75" x14ac:dyDescent="0.2">
      <c r="AQ14240" s="7"/>
      <c r="AR14240" s="7"/>
      <c r="AS14240" s="7"/>
      <c r="AT14240" s="7"/>
      <c r="AU14240" s="7"/>
      <c r="AV14240" s="234"/>
      <c r="BP14240" s="7"/>
      <c r="BQ14240" s="7"/>
      <c r="BR14240" s="7"/>
      <c r="BS14240" s="7"/>
      <c r="BT14240" s="7"/>
      <c r="BU14240" s="7"/>
      <c r="BV14240" s="7"/>
      <c r="BW14240" s="7"/>
    </row>
    <row r="14241" spans="43:75" x14ac:dyDescent="0.2">
      <c r="AQ14241" s="7"/>
      <c r="AR14241" s="7"/>
      <c r="AS14241" s="7"/>
      <c r="AT14241" s="7"/>
      <c r="AU14241" s="7"/>
      <c r="AV14241" s="234"/>
      <c r="BP14241" s="7"/>
      <c r="BQ14241" s="7"/>
      <c r="BR14241" s="7"/>
      <c r="BS14241" s="7"/>
      <c r="BT14241" s="7"/>
      <c r="BU14241" s="7"/>
      <c r="BV14241" s="7"/>
      <c r="BW14241" s="7"/>
    </row>
    <row r="14242" spans="43:75" x14ac:dyDescent="0.2">
      <c r="AQ14242" s="7"/>
      <c r="AR14242" s="7"/>
      <c r="AS14242" s="7"/>
      <c r="AT14242" s="7"/>
      <c r="AU14242" s="7"/>
      <c r="AV14242" s="234"/>
      <c r="BP14242" s="7"/>
      <c r="BQ14242" s="7"/>
      <c r="BR14242" s="7"/>
      <c r="BS14242" s="7"/>
      <c r="BT14242" s="7"/>
      <c r="BU14242" s="7"/>
      <c r="BV14242" s="7"/>
      <c r="BW14242" s="7"/>
    </row>
    <row r="14243" spans="43:75" x14ac:dyDescent="0.2">
      <c r="AQ14243" s="7"/>
      <c r="AR14243" s="7"/>
      <c r="AS14243" s="7"/>
      <c r="AT14243" s="7"/>
      <c r="AU14243" s="7"/>
      <c r="AV14243" s="234"/>
      <c r="BP14243" s="7"/>
      <c r="BQ14243" s="7"/>
      <c r="BR14243" s="7"/>
      <c r="BS14243" s="7"/>
      <c r="BT14243" s="7"/>
      <c r="BU14243" s="7"/>
      <c r="BV14243" s="7"/>
      <c r="BW14243" s="7"/>
    </row>
    <row r="14244" spans="43:75" x14ac:dyDescent="0.2">
      <c r="AQ14244" s="7"/>
      <c r="AR14244" s="7"/>
      <c r="AS14244" s="7"/>
      <c r="AT14244" s="7"/>
      <c r="AU14244" s="7"/>
      <c r="AV14244" s="234"/>
      <c r="BP14244" s="7"/>
      <c r="BQ14244" s="7"/>
      <c r="BR14244" s="7"/>
      <c r="BS14244" s="7"/>
      <c r="BT14244" s="7"/>
      <c r="BU14244" s="7"/>
      <c r="BV14244" s="7"/>
      <c r="BW14244" s="7"/>
    </row>
    <row r="14245" spans="43:75" x14ac:dyDescent="0.2">
      <c r="AQ14245" s="7"/>
      <c r="AR14245" s="7"/>
      <c r="AS14245" s="7"/>
      <c r="AT14245" s="7"/>
      <c r="AU14245" s="7"/>
      <c r="AV14245" s="234"/>
      <c r="BP14245" s="7"/>
      <c r="BQ14245" s="7"/>
      <c r="BR14245" s="7"/>
      <c r="BS14245" s="7"/>
      <c r="BT14245" s="7"/>
      <c r="BU14245" s="7"/>
      <c r="BV14245" s="7"/>
      <c r="BW14245" s="7"/>
    </row>
    <row r="14246" spans="43:75" x14ac:dyDescent="0.2">
      <c r="AQ14246" s="7"/>
      <c r="AR14246" s="7"/>
      <c r="AS14246" s="7"/>
      <c r="AT14246" s="7"/>
      <c r="AU14246" s="7"/>
      <c r="AV14246" s="234"/>
      <c r="BP14246" s="7"/>
      <c r="BQ14246" s="7"/>
      <c r="BR14246" s="7"/>
      <c r="BS14246" s="7"/>
      <c r="BT14246" s="7"/>
      <c r="BU14246" s="7"/>
      <c r="BV14246" s="7"/>
      <c r="BW14246" s="7"/>
    </row>
    <row r="14247" spans="43:75" x14ac:dyDescent="0.2">
      <c r="AQ14247" s="7"/>
      <c r="AR14247" s="7"/>
      <c r="AS14247" s="7"/>
      <c r="AT14247" s="7"/>
      <c r="AU14247" s="7"/>
      <c r="AV14247" s="234"/>
      <c r="BP14247" s="7"/>
      <c r="BQ14247" s="7"/>
      <c r="BR14247" s="7"/>
      <c r="BS14247" s="7"/>
      <c r="BT14247" s="7"/>
      <c r="BU14247" s="7"/>
      <c r="BV14247" s="7"/>
      <c r="BW14247" s="7"/>
    </row>
    <row r="14248" spans="43:75" x14ac:dyDescent="0.2">
      <c r="AQ14248" s="7"/>
      <c r="AR14248" s="7"/>
      <c r="AS14248" s="7"/>
      <c r="AT14248" s="7"/>
      <c r="AU14248" s="7"/>
      <c r="AV14248" s="234"/>
      <c r="BP14248" s="7"/>
      <c r="BQ14248" s="7"/>
      <c r="BR14248" s="7"/>
      <c r="BS14248" s="7"/>
      <c r="BT14248" s="7"/>
      <c r="BU14248" s="7"/>
      <c r="BV14248" s="7"/>
      <c r="BW14248" s="7"/>
    </row>
    <row r="14249" spans="43:75" x14ac:dyDescent="0.2">
      <c r="AQ14249" s="7"/>
      <c r="AR14249" s="7"/>
      <c r="AS14249" s="7"/>
      <c r="AT14249" s="7"/>
      <c r="AU14249" s="7"/>
      <c r="AV14249" s="234"/>
      <c r="BP14249" s="7"/>
      <c r="BQ14249" s="7"/>
      <c r="BR14249" s="7"/>
      <c r="BS14249" s="7"/>
      <c r="BT14249" s="7"/>
      <c r="BU14249" s="7"/>
      <c r="BV14249" s="7"/>
      <c r="BW14249" s="7"/>
    </row>
    <row r="14250" spans="43:75" x14ac:dyDescent="0.2">
      <c r="AQ14250" s="7"/>
      <c r="AR14250" s="7"/>
      <c r="AS14250" s="7"/>
      <c r="AT14250" s="7"/>
      <c r="AU14250" s="7"/>
      <c r="AV14250" s="234"/>
      <c r="BP14250" s="7"/>
      <c r="BQ14250" s="7"/>
      <c r="BR14250" s="7"/>
      <c r="BS14250" s="7"/>
      <c r="BT14250" s="7"/>
      <c r="BU14250" s="7"/>
      <c r="BV14250" s="7"/>
      <c r="BW14250" s="7"/>
    </row>
    <row r="14251" spans="43:75" x14ac:dyDescent="0.2">
      <c r="AQ14251" s="7"/>
      <c r="AR14251" s="7"/>
      <c r="AS14251" s="7"/>
      <c r="AT14251" s="7"/>
      <c r="AU14251" s="7"/>
      <c r="AV14251" s="234"/>
      <c r="BP14251" s="7"/>
      <c r="BQ14251" s="7"/>
      <c r="BR14251" s="7"/>
      <c r="BS14251" s="7"/>
      <c r="BT14251" s="7"/>
      <c r="BU14251" s="7"/>
      <c r="BV14251" s="7"/>
      <c r="BW14251" s="7"/>
    </row>
    <row r="14252" spans="43:75" x14ac:dyDescent="0.2">
      <c r="AQ14252" s="7"/>
      <c r="AR14252" s="7"/>
      <c r="AS14252" s="7"/>
      <c r="AT14252" s="7"/>
      <c r="AU14252" s="7"/>
      <c r="AV14252" s="234"/>
      <c r="BP14252" s="7"/>
      <c r="BQ14252" s="7"/>
      <c r="BR14252" s="7"/>
      <c r="BS14252" s="7"/>
      <c r="BT14252" s="7"/>
      <c r="BU14252" s="7"/>
      <c r="BV14252" s="7"/>
      <c r="BW14252" s="7"/>
    </row>
    <row r="14253" spans="43:75" x14ac:dyDescent="0.2">
      <c r="AQ14253" s="7"/>
      <c r="AR14253" s="7"/>
      <c r="AS14253" s="7"/>
      <c r="AT14253" s="7"/>
      <c r="AU14253" s="7"/>
      <c r="AV14253" s="234"/>
      <c r="BP14253" s="7"/>
      <c r="BQ14253" s="7"/>
      <c r="BR14253" s="7"/>
      <c r="BS14253" s="7"/>
      <c r="BT14253" s="7"/>
      <c r="BU14253" s="7"/>
      <c r="BV14253" s="7"/>
      <c r="BW14253" s="7"/>
    </row>
    <row r="14254" spans="43:75" x14ac:dyDescent="0.2">
      <c r="AQ14254" s="7"/>
      <c r="AR14254" s="7"/>
      <c r="AS14254" s="7"/>
      <c r="AT14254" s="7"/>
      <c r="AU14254" s="7"/>
      <c r="AV14254" s="234"/>
      <c r="BP14254" s="7"/>
      <c r="BQ14254" s="7"/>
      <c r="BR14254" s="7"/>
      <c r="BS14254" s="7"/>
      <c r="BT14254" s="7"/>
      <c r="BU14254" s="7"/>
      <c r="BV14254" s="7"/>
      <c r="BW14254" s="7"/>
    </row>
    <row r="14255" spans="43:75" x14ac:dyDescent="0.2">
      <c r="AQ14255" s="7"/>
      <c r="AR14255" s="7"/>
      <c r="AS14255" s="7"/>
      <c r="AT14255" s="7"/>
      <c r="AU14255" s="7"/>
      <c r="AV14255" s="234"/>
      <c r="BP14255" s="7"/>
      <c r="BQ14255" s="7"/>
      <c r="BR14255" s="7"/>
      <c r="BS14255" s="7"/>
      <c r="BT14255" s="7"/>
      <c r="BU14255" s="7"/>
      <c r="BV14255" s="7"/>
      <c r="BW14255" s="7"/>
    </row>
    <row r="14256" spans="43:75" x14ac:dyDescent="0.2">
      <c r="AQ14256" s="7"/>
      <c r="AR14256" s="7"/>
      <c r="AS14256" s="7"/>
      <c r="AT14256" s="7"/>
      <c r="AU14256" s="7"/>
      <c r="AV14256" s="234"/>
      <c r="BP14256" s="7"/>
      <c r="BQ14256" s="7"/>
      <c r="BR14256" s="7"/>
      <c r="BS14256" s="7"/>
      <c r="BT14256" s="7"/>
      <c r="BU14256" s="7"/>
      <c r="BV14256" s="7"/>
      <c r="BW14256" s="7"/>
    </row>
    <row r="14257" spans="43:75" x14ac:dyDescent="0.2">
      <c r="AQ14257" s="7"/>
      <c r="AR14257" s="7"/>
      <c r="AS14257" s="7"/>
      <c r="AT14257" s="7"/>
      <c r="AU14257" s="7"/>
      <c r="AV14257" s="234"/>
      <c r="BP14257" s="7"/>
      <c r="BQ14257" s="7"/>
      <c r="BR14257" s="7"/>
      <c r="BS14257" s="7"/>
      <c r="BT14257" s="7"/>
      <c r="BU14257" s="7"/>
      <c r="BV14257" s="7"/>
      <c r="BW14257" s="7"/>
    </row>
    <row r="14258" spans="43:75" x14ac:dyDescent="0.2">
      <c r="AQ14258" s="7"/>
      <c r="AR14258" s="7"/>
      <c r="AS14258" s="7"/>
      <c r="AT14258" s="7"/>
      <c r="AU14258" s="7"/>
      <c r="AV14258" s="234"/>
      <c r="BP14258" s="7"/>
      <c r="BQ14258" s="7"/>
      <c r="BR14258" s="7"/>
      <c r="BS14258" s="7"/>
      <c r="BT14258" s="7"/>
      <c r="BU14258" s="7"/>
      <c r="BV14258" s="7"/>
      <c r="BW14258" s="7"/>
    </row>
    <row r="14259" spans="43:75" x14ac:dyDescent="0.2">
      <c r="AQ14259" s="7"/>
      <c r="AR14259" s="7"/>
      <c r="AS14259" s="7"/>
      <c r="AT14259" s="7"/>
      <c r="AU14259" s="7"/>
      <c r="AV14259" s="234"/>
      <c r="BP14259" s="7"/>
      <c r="BQ14259" s="7"/>
      <c r="BR14259" s="7"/>
      <c r="BS14259" s="7"/>
      <c r="BT14259" s="7"/>
      <c r="BU14259" s="7"/>
      <c r="BV14259" s="7"/>
      <c r="BW14259" s="7"/>
    </row>
    <row r="14260" spans="43:75" x14ac:dyDescent="0.2">
      <c r="AQ14260" s="7"/>
      <c r="AR14260" s="7"/>
      <c r="AS14260" s="7"/>
      <c r="AT14260" s="7"/>
      <c r="AU14260" s="7"/>
      <c r="AV14260" s="234"/>
      <c r="BP14260" s="7"/>
      <c r="BQ14260" s="7"/>
      <c r="BR14260" s="7"/>
      <c r="BS14260" s="7"/>
      <c r="BT14260" s="7"/>
      <c r="BU14260" s="7"/>
      <c r="BV14260" s="7"/>
      <c r="BW14260" s="7"/>
    </row>
    <row r="14261" spans="43:75" x14ac:dyDescent="0.2">
      <c r="AQ14261" s="7"/>
      <c r="AR14261" s="7"/>
      <c r="AS14261" s="7"/>
      <c r="AT14261" s="7"/>
      <c r="AU14261" s="7"/>
      <c r="AV14261" s="234"/>
      <c r="BP14261" s="7"/>
      <c r="BQ14261" s="7"/>
      <c r="BR14261" s="7"/>
      <c r="BS14261" s="7"/>
      <c r="BT14261" s="7"/>
      <c r="BU14261" s="7"/>
      <c r="BV14261" s="7"/>
      <c r="BW14261" s="7"/>
    </row>
    <row r="14262" spans="43:75" x14ac:dyDescent="0.2">
      <c r="AQ14262" s="7"/>
      <c r="AR14262" s="7"/>
      <c r="AS14262" s="7"/>
      <c r="AT14262" s="7"/>
      <c r="AU14262" s="7"/>
      <c r="AV14262" s="234"/>
      <c r="BP14262" s="7"/>
      <c r="BQ14262" s="7"/>
      <c r="BR14262" s="7"/>
      <c r="BS14262" s="7"/>
      <c r="BT14262" s="7"/>
      <c r="BU14262" s="7"/>
      <c r="BV14262" s="7"/>
      <c r="BW14262" s="7"/>
    </row>
    <row r="14263" spans="43:75" x14ac:dyDescent="0.2">
      <c r="AQ14263" s="7"/>
      <c r="AR14263" s="7"/>
      <c r="AS14263" s="7"/>
      <c r="AT14263" s="7"/>
      <c r="AU14263" s="7"/>
      <c r="AV14263" s="234"/>
      <c r="BP14263" s="7"/>
      <c r="BQ14263" s="7"/>
      <c r="BR14263" s="7"/>
      <c r="BS14263" s="7"/>
      <c r="BT14263" s="7"/>
      <c r="BU14263" s="7"/>
      <c r="BV14263" s="7"/>
      <c r="BW14263" s="7"/>
    </row>
    <row r="14264" spans="43:75" x14ac:dyDescent="0.2">
      <c r="AQ14264" s="7"/>
      <c r="AR14264" s="7"/>
      <c r="AS14264" s="7"/>
      <c r="AT14264" s="7"/>
      <c r="AU14264" s="7"/>
      <c r="AV14264" s="234"/>
      <c r="BP14264" s="7"/>
      <c r="BQ14264" s="7"/>
      <c r="BR14264" s="7"/>
      <c r="BS14264" s="7"/>
      <c r="BT14264" s="7"/>
      <c r="BU14264" s="7"/>
      <c r="BV14264" s="7"/>
      <c r="BW14264" s="7"/>
    </row>
    <row r="14265" spans="43:75" x14ac:dyDescent="0.2">
      <c r="AQ14265" s="7"/>
      <c r="AR14265" s="7"/>
      <c r="AS14265" s="7"/>
      <c r="AT14265" s="7"/>
      <c r="AU14265" s="7"/>
      <c r="AV14265" s="234"/>
      <c r="BP14265" s="7"/>
      <c r="BQ14265" s="7"/>
      <c r="BR14265" s="7"/>
      <c r="BS14265" s="7"/>
      <c r="BT14265" s="7"/>
      <c r="BU14265" s="7"/>
      <c r="BV14265" s="7"/>
      <c r="BW14265" s="7"/>
    </row>
    <row r="14266" spans="43:75" x14ac:dyDescent="0.2">
      <c r="AQ14266" s="7"/>
      <c r="AR14266" s="7"/>
      <c r="AS14266" s="7"/>
      <c r="AT14266" s="7"/>
      <c r="AU14266" s="7"/>
      <c r="AV14266" s="234"/>
      <c r="BP14266" s="7"/>
      <c r="BQ14266" s="7"/>
      <c r="BR14266" s="7"/>
      <c r="BS14266" s="7"/>
      <c r="BT14266" s="7"/>
      <c r="BU14266" s="7"/>
      <c r="BV14266" s="7"/>
      <c r="BW14266" s="7"/>
    </row>
    <row r="14267" spans="43:75" x14ac:dyDescent="0.2">
      <c r="AQ14267" s="7"/>
      <c r="AR14267" s="7"/>
      <c r="AS14267" s="7"/>
      <c r="AT14267" s="7"/>
      <c r="AU14267" s="7"/>
      <c r="AV14267" s="234"/>
      <c r="BP14267" s="7"/>
      <c r="BQ14267" s="7"/>
      <c r="BR14267" s="7"/>
      <c r="BS14267" s="7"/>
      <c r="BT14267" s="7"/>
      <c r="BU14267" s="7"/>
      <c r="BV14267" s="7"/>
      <c r="BW14267" s="7"/>
    </row>
    <row r="14268" spans="43:75" x14ac:dyDescent="0.2">
      <c r="AQ14268" s="7"/>
      <c r="AR14268" s="7"/>
      <c r="AS14268" s="7"/>
      <c r="AT14268" s="7"/>
      <c r="AU14268" s="7"/>
      <c r="AV14268" s="234"/>
      <c r="BP14268" s="7"/>
      <c r="BQ14268" s="7"/>
      <c r="BR14268" s="7"/>
      <c r="BS14268" s="7"/>
      <c r="BT14268" s="7"/>
      <c r="BU14268" s="7"/>
      <c r="BV14268" s="7"/>
      <c r="BW14268" s="7"/>
    </row>
    <row r="14269" spans="43:75" x14ac:dyDescent="0.2">
      <c r="AQ14269" s="7"/>
      <c r="AR14269" s="7"/>
      <c r="AS14269" s="7"/>
      <c r="AT14269" s="7"/>
      <c r="AU14269" s="7"/>
      <c r="AV14269" s="234"/>
      <c r="BP14269" s="7"/>
      <c r="BQ14269" s="7"/>
      <c r="BR14269" s="7"/>
      <c r="BS14269" s="7"/>
      <c r="BT14269" s="7"/>
      <c r="BU14269" s="7"/>
      <c r="BV14269" s="7"/>
      <c r="BW14269" s="7"/>
    </row>
    <row r="14270" spans="43:75" x14ac:dyDescent="0.2">
      <c r="AQ14270" s="7"/>
      <c r="AR14270" s="7"/>
      <c r="AS14270" s="7"/>
      <c r="AT14270" s="7"/>
      <c r="AU14270" s="7"/>
      <c r="AV14270" s="234"/>
      <c r="BP14270" s="7"/>
      <c r="BQ14270" s="7"/>
      <c r="BR14270" s="7"/>
      <c r="BS14270" s="7"/>
      <c r="BT14270" s="7"/>
      <c r="BU14270" s="7"/>
      <c r="BV14270" s="7"/>
      <c r="BW14270" s="7"/>
    </row>
    <row r="14271" spans="43:75" x14ac:dyDescent="0.2">
      <c r="AQ14271" s="7"/>
      <c r="AR14271" s="7"/>
      <c r="AS14271" s="7"/>
      <c r="AT14271" s="7"/>
      <c r="AU14271" s="7"/>
      <c r="AV14271" s="234"/>
      <c r="BP14271" s="7"/>
      <c r="BQ14271" s="7"/>
      <c r="BR14271" s="7"/>
      <c r="BS14271" s="7"/>
      <c r="BT14271" s="7"/>
      <c r="BU14271" s="7"/>
      <c r="BV14271" s="7"/>
      <c r="BW14271" s="7"/>
    </row>
    <row r="14272" spans="43:75" x14ac:dyDescent="0.2">
      <c r="AQ14272" s="7"/>
      <c r="AR14272" s="7"/>
      <c r="AS14272" s="7"/>
      <c r="AT14272" s="7"/>
      <c r="AU14272" s="7"/>
      <c r="AV14272" s="234"/>
      <c r="BP14272" s="7"/>
      <c r="BQ14272" s="7"/>
      <c r="BR14272" s="7"/>
      <c r="BS14272" s="7"/>
      <c r="BT14272" s="7"/>
      <c r="BU14272" s="7"/>
      <c r="BV14272" s="7"/>
      <c r="BW14272" s="7"/>
    </row>
    <row r="14273" spans="43:75" x14ac:dyDescent="0.2">
      <c r="AQ14273" s="7"/>
      <c r="AR14273" s="7"/>
      <c r="AS14273" s="7"/>
      <c r="AT14273" s="7"/>
      <c r="AU14273" s="7"/>
      <c r="AV14273" s="234"/>
      <c r="BP14273" s="7"/>
      <c r="BQ14273" s="7"/>
      <c r="BR14273" s="7"/>
      <c r="BS14273" s="7"/>
      <c r="BT14273" s="7"/>
      <c r="BU14273" s="7"/>
      <c r="BV14273" s="7"/>
      <c r="BW14273" s="7"/>
    </row>
    <row r="14274" spans="43:75" x14ac:dyDescent="0.2">
      <c r="AQ14274" s="7"/>
      <c r="AR14274" s="7"/>
      <c r="AS14274" s="7"/>
      <c r="AT14274" s="7"/>
      <c r="AU14274" s="7"/>
      <c r="AV14274" s="234"/>
      <c r="BP14274" s="7"/>
      <c r="BQ14274" s="7"/>
      <c r="BR14274" s="7"/>
      <c r="BS14274" s="7"/>
      <c r="BT14274" s="7"/>
      <c r="BU14274" s="7"/>
      <c r="BV14274" s="7"/>
      <c r="BW14274" s="7"/>
    </row>
    <row r="14275" spans="43:75" x14ac:dyDescent="0.2">
      <c r="AQ14275" s="7"/>
      <c r="AR14275" s="7"/>
      <c r="AS14275" s="7"/>
      <c r="AT14275" s="7"/>
      <c r="AU14275" s="7"/>
      <c r="AV14275" s="234"/>
      <c r="BP14275" s="7"/>
      <c r="BQ14275" s="7"/>
      <c r="BR14275" s="7"/>
      <c r="BS14275" s="7"/>
      <c r="BT14275" s="7"/>
      <c r="BU14275" s="7"/>
      <c r="BV14275" s="7"/>
      <c r="BW14275" s="7"/>
    </row>
    <row r="14276" spans="43:75" x14ac:dyDescent="0.2">
      <c r="AQ14276" s="7"/>
      <c r="AR14276" s="7"/>
      <c r="AS14276" s="7"/>
      <c r="AT14276" s="7"/>
      <c r="AU14276" s="7"/>
      <c r="AV14276" s="234"/>
      <c r="BP14276" s="7"/>
      <c r="BQ14276" s="7"/>
      <c r="BR14276" s="7"/>
      <c r="BS14276" s="7"/>
      <c r="BT14276" s="7"/>
      <c r="BU14276" s="7"/>
      <c r="BV14276" s="7"/>
      <c r="BW14276" s="7"/>
    </row>
    <row r="14277" spans="43:75" x14ac:dyDescent="0.2">
      <c r="AQ14277" s="7"/>
      <c r="AR14277" s="7"/>
      <c r="AS14277" s="7"/>
      <c r="AT14277" s="7"/>
      <c r="AU14277" s="7"/>
      <c r="AV14277" s="234"/>
      <c r="BP14277" s="7"/>
      <c r="BQ14277" s="7"/>
      <c r="BR14277" s="7"/>
      <c r="BS14277" s="7"/>
      <c r="BT14277" s="7"/>
      <c r="BU14277" s="7"/>
      <c r="BV14277" s="7"/>
      <c r="BW14277" s="7"/>
    </row>
    <row r="14278" spans="43:75" x14ac:dyDescent="0.2">
      <c r="AQ14278" s="7"/>
      <c r="AR14278" s="7"/>
      <c r="AS14278" s="7"/>
      <c r="AT14278" s="7"/>
      <c r="AU14278" s="7"/>
      <c r="AV14278" s="234"/>
      <c r="BP14278" s="7"/>
      <c r="BQ14278" s="7"/>
      <c r="BR14278" s="7"/>
      <c r="BS14278" s="7"/>
      <c r="BT14278" s="7"/>
      <c r="BU14278" s="7"/>
      <c r="BV14278" s="7"/>
      <c r="BW14278" s="7"/>
    </row>
    <row r="14279" spans="43:75" x14ac:dyDescent="0.2">
      <c r="AQ14279" s="7"/>
      <c r="AR14279" s="7"/>
      <c r="AS14279" s="7"/>
      <c r="AT14279" s="7"/>
      <c r="AU14279" s="7"/>
      <c r="AV14279" s="234"/>
      <c r="BP14279" s="7"/>
      <c r="BQ14279" s="7"/>
      <c r="BR14279" s="7"/>
      <c r="BS14279" s="7"/>
      <c r="BT14279" s="7"/>
      <c r="BU14279" s="7"/>
      <c r="BV14279" s="7"/>
      <c r="BW14279" s="7"/>
    </row>
    <row r="14280" spans="43:75" x14ac:dyDescent="0.2">
      <c r="AQ14280" s="7"/>
      <c r="AR14280" s="7"/>
      <c r="AS14280" s="7"/>
      <c r="AT14280" s="7"/>
      <c r="AU14280" s="7"/>
      <c r="AV14280" s="234"/>
      <c r="BP14280" s="7"/>
      <c r="BQ14280" s="7"/>
      <c r="BR14280" s="7"/>
      <c r="BS14280" s="7"/>
      <c r="BT14280" s="7"/>
      <c r="BU14280" s="7"/>
      <c r="BV14280" s="7"/>
      <c r="BW14280" s="7"/>
    </row>
    <row r="14281" spans="43:75" x14ac:dyDescent="0.2">
      <c r="AQ14281" s="7"/>
      <c r="AR14281" s="7"/>
      <c r="AS14281" s="7"/>
      <c r="AT14281" s="7"/>
      <c r="AU14281" s="7"/>
      <c r="AV14281" s="234"/>
      <c r="BP14281" s="7"/>
      <c r="BQ14281" s="7"/>
      <c r="BR14281" s="7"/>
      <c r="BS14281" s="7"/>
      <c r="BT14281" s="7"/>
      <c r="BU14281" s="7"/>
      <c r="BV14281" s="7"/>
      <c r="BW14281" s="7"/>
    </row>
    <row r="14282" spans="43:75" x14ac:dyDescent="0.2">
      <c r="AQ14282" s="7"/>
      <c r="AR14282" s="7"/>
      <c r="AS14282" s="7"/>
      <c r="AT14282" s="7"/>
      <c r="AU14282" s="7"/>
      <c r="AV14282" s="234"/>
      <c r="BP14282" s="7"/>
      <c r="BQ14282" s="7"/>
      <c r="BR14282" s="7"/>
      <c r="BS14282" s="7"/>
      <c r="BT14282" s="7"/>
      <c r="BU14282" s="7"/>
      <c r="BV14282" s="7"/>
      <c r="BW14282" s="7"/>
    </row>
    <row r="14283" spans="43:75" x14ac:dyDescent="0.2">
      <c r="AQ14283" s="7"/>
      <c r="AR14283" s="7"/>
      <c r="AS14283" s="7"/>
      <c r="AT14283" s="7"/>
      <c r="AU14283" s="7"/>
      <c r="AV14283" s="234"/>
      <c r="BP14283" s="7"/>
      <c r="BQ14283" s="7"/>
      <c r="BR14283" s="7"/>
      <c r="BS14283" s="7"/>
      <c r="BT14283" s="7"/>
      <c r="BU14283" s="7"/>
      <c r="BV14283" s="7"/>
      <c r="BW14283" s="7"/>
    </row>
    <row r="14284" spans="43:75" x14ac:dyDescent="0.2">
      <c r="AQ14284" s="7"/>
      <c r="AR14284" s="7"/>
      <c r="AS14284" s="7"/>
      <c r="AT14284" s="7"/>
      <c r="AU14284" s="7"/>
      <c r="AV14284" s="234"/>
      <c r="BP14284" s="7"/>
      <c r="BQ14284" s="7"/>
      <c r="BR14284" s="7"/>
      <c r="BS14284" s="7"/>
      <c r="BT14284" s="7"/>
      <c r="BU14284" s="7"/>
      <c r="BV14284" s="7"/>
      <c r="BW14284" s="7"/>
    </row>
    <row r="14285" spans="43:75" x14ac:dyDescent="0.2">
      <c r="AQ14285" s="7"/>
      <c r="AR14285" s="7"/>
      <c r="AS14285" s="7"/>
      <c r="AT14285" s="7"/>
      <c r="AU14285" s="7"/>
      <c r="AV14285" s="234"/>
      <c r="BP14285" s="7"/>
      <c r="BQ14285" s="7"/>
      <c r="BR14285" s="7"/>
      <c r="BS14285" s="7"/>
      <c r="BT14285" s="7"/>
      <c r="BU14285" s="7"/>
      <c r="BV14285" s="7"/>
      <c r="BW14285" s="7"/>
    </row>
    <row r="14286" spans="43:75" x14ac:dyDescent="0.2">
      <c r="AQ14286" s="7"/>
      <c r="AR14286" s="7"/>
      <c r="AS14286" s="7"/>
      <c r="AT14286" s="7"/>
      <c r="AU14286" s="7"/>
      <c r="AV14286" s="234"/>
      <c r="BP14286" s="7"/>
      <c r="BQ14286" s="7"/>
      <c r="BR14286" s="7"/>
      <c r="BS14286" s="7"/>
      <c r="BT14286" s="7"/>
      <c r="BU14286" s="7"/>
      <c r="BV14286" s="7"/>
      <c r="BW14286" s="7"/>
    </row>
    <row r="14287" spans="43:75" x14ac:dyDescent="0.2">
      <c r="AQ14287" s="7"/>
      <c r="AR14287" s="7"/>
      <c r="AS14287" s="7"/>
      <c r="AT14287" s="7"/>
      <c r="AU14287" s="7"/>
      <c r="AV14287" s="234"/>
      <c r="BP14287" s="7"/>
      <c r="BQ14287" s="7"/>
      <c r="BR14287" s="7"/>
      <c r="BS14287" s="7"/>
      <c r="BT14287" s="7"/>
      <c r="BU14287" s="7"/>
      <c r="BV14287" s="7"/>
      <c r="BW14287" s="7"/>
    </row>
    <row r="14288" spans="43:75" x14ac:dyDescent="0.2">
      <c r="AQ14288" s="7"/>
      <c r="AR14288" s="7"/>
      <c r="AS14288" s="7"/>
      <c r="AT14288" s="7"/>
      <c r="AU14288" s="7"/>
      <c r="AV14288" s="234"/>
      <c r="BP14288" s="7"/>
      <c r="BQ14288" s="7"/>
      <c r="BR14288" s="7"/>
      <c r="BS14288" s="7"/>
      <c r="BT14288" s="7"/>
      <c r="BU14288" s="7"/>
      <c r="BV14288" s="7"/>
      <c r="BW14288" s="7"/>
    </row>
    <row r="14289" spans="43:75" x14ac:dyDescent="0.2">
      <c r="AQ14289" s="7"/>
      <c r="AR14289" s="7"/>
      <c r="AS14289" s="7"/>
      <c r="AT14289" s="7"/>
      <c r="AU14289" s="7"/>
      <c r="AV14289" s="234"/>
      <c r="BP14289" s="7"/>
      <c r="BQ14289" s="7"/>
      <c r="BR14289" s="7"/>
      <c r="BS14289" s="7"/>
      <c r="BT14289" s="7"/>
      <c r="BU14289" s="7"/>
      <c r="BV14289" s="7"/>
      <c r="BW14289" s="7"/>
    </row>
    <row r="14290" spans="43:75" x14ac:dyDescent="0.2">
      <c r="AQ14290" s="7"/>
      <c r="AR14290" s="7"/>
      <c r="AS14290" s="7"/>
      <c r="AT14290" s="7"/>
      <c r="AU14290" s="7"/>
      <c r="AV14290" s="234"/>
      <c r="BP14290" s="7"/>
      <c r="BQ14290" s="7"/>
      <c r="BR14290" s="7"/>
      <c r="BS14290" s="7"/>
      <c r="BT14290" s="7"/>
      <c r="BU14290" s="7"/>
      <c r="BV14290" s="7"/>
      <c r="BW14290" s="7"/>
    </row>
    <row r="14291" spans="43:75" x14ac:dyDescent="0.2">
      <c r="AQ14291" s="7"/>
      <c r="AR14291" s="7"/>
      <c r="AS14291" s="7"/>
      <c r="AT14291" s="7"/>
      <c r="AU14291" s="7"/>
      <c r="AV14291" s="234"/>
      <c r="BP14291" s="7"/>
      <c r="BQ14291" s="7"/>
      <c r="BR14291" s="7"/>
      <c r="BS14291" s="7"/>
      <c r="BT14291" s="7"/>
      <c r="BU14291" s="7"/>
      <c r="BV14291" s="7"/>
      <c r="BW14291" s="7"/>
    </row>
    <row r="14292" spans="43:75" x14ac:dyDescent="0.2">
      <c r="AQ14292" s="7"/>
      <c r="AR14292" s="7"/>
      <c r="AS14292" s="7"/>
      <c r="AT14292" s="7"/>
      <c r="AU14292" s="7"/>
      <c r="AV14292" s="234"/>
      <c r="BP14292" s="7"/>
      <c r="BQ14292" s="7"/>
      <c r="BR14292" s="7"/>
      <c r="BS14292" s="7"/>
      <c r="BT14292" s="7"/>
      <c r="BU14292" s="7"/>
      <c r="BV14292" s="7"/>
      <c r="BW14292" s="7"/>
    </row>
    <row r="14293" spans="43:75" x14ac:dyDescent="0.2">
      <c r="AQ14293" s="7"/>
      <c r="AR14293" s="7"/>
      <c r="AS14293" s="7"/>
      <c r="AT14293" s="7"/>
      <c r="AU14293" s="7"/>
      <c r="AV14293" s="234"/>
      <c r="BP14293" s="7"/>
      <c r="BQ14293" s="7"/>
      <c r="BR14293" s="7"/>
      <c r="BS14293" s="7"/>
      <c r="BT14293" s="7"/>
      <c r="BU14293" s="7"/>
      <c r="BV14293" s="7"/>
      <c r="BW14293" s="7"/>
    </row>
    <row r="14294" spans="43:75" x14ac:dyDescent="0.2">
      <c r="AQ14294" s="7"/>
      <c r="AR14294" s="7"/>
      <c r="AS14294" s="7"/>
      <c r="AT14294" s="7"/>
      <c r="AU14294" s="7"/>
      <c r="AV14294" s="234"/>
      <c r="BP14294" s="7"/>
      <c r="BQ14294" s="7"/>
      <c r="BR14294" s="7"/>
      <c r="BS14294" s="7"/>
      <c r="BT14294" s="7"/>
      <c r="BU14294" s="7"/>
      <c r="BV14294" s="7"/>
      <c r="BW14294" s="7"/>
    </row>
    <row r="14295" spans="43:75" x14ac:dyDescent="0.2">
      <c r="AQ14295" s="7"/>
      <c r="AR14295" s="7"/>
      <c r="AS14295" s="7"/>
      <c r="AT14295" s="7"/>
      <c r="AU14295" s="7"/>
      <c r="AV14295" s="234"/>
      <c r="BP14295" s="7"/>
      <c r="BQ14295" s="7"/>
      <c r="BR14295" s="7"/>
      <c r="BS14295" s="7"/>
      <c r="BT14295" s="7"/>
      <c r="BU14295" s="7"/>
      <c r="BV14295" s="7"/>
      <c r="BW14295" s="7"/>
    </row>
    <row r="14296" spans="43:75" x14ac:dyDescent="0.2">
      <c r="AQ14296" s="7"/>
      <c r="AR14296" s="7"/>
      <c r="AS14296" s="7"/>
      <c r="AT14296" s="7"/>
      <c r="AU14296" s="7"/>
      <c r="AV14296" s="234"/>
      <c r="BP14296" s="7"/>
      <c r="BQ14296" s="7"/>
      <c r="BR14296" s="7"/>
      <c r="BS14296" s="7"/>
      <c r="BT14296" s="7"/>
      <c r="BU14296" s="7"/>
      <c r="BV14296" s="7"/>
      <c r="BW14296" s="7"/>
    </row>
    <row r="14297" spans="43:75" x14ac:dyDescent="0.2">
      <c r="AQ14297" s="7"/>
      <c r="AR14297" s="7"/>
      <c r="AS14297" s="7"/>
      <c r="AT14297" s="7"/>
      <c r="AU14297" s="7"/>
      <c r="AV14297" s="234"/>
      <c r="BP14297" s="7"/>
      <c r="BQ14297" s="7"/>
      <c r="BR14297" s="7"/>
      <c r="BS14297" s="7"/>
      <c r="BT14297" s="7"/>
      <c r="BU14297" s="7"/>
      <c r="BV14297" s="7"/>
      <c r="BW14297" s="7"/>
    </row>
    <row r="14298" spans="43:75" x14ac:dyDescent="0.2">
      <c r="AQ14298" s="7"/>
      <c r="AR14298" s="7"/>
      <c r="AS14298" s="7"/>
      <c r="AT14298" s="7"/>
      <c r="AU14298" s="7"/>
      <c r="AV14298" s="234"/>
      <c r="BP14298" s="7"/>
      <c r="BQ14298" s="7"/>
      <c r="BR14298" s="7"/>
      <c r="BS14298" s="7"/>
      <c r="BT14298" s="7"/>
      <c r="BU14298" s="7"/>
      <c r="BV14298" s="7"/>
      <c r="BW14298" s="7"/>
    </row>
    <row r="14299" spans="43:75" x14ac:dyDescent="0.2">
      <c r="AQ14299" s="7"/>
      <c r="AR14299" s="7"/>
      <c r="AS14299" s="7"/>
      <c r="AT14299" s="7"/>
      <c r="AU14299" s="7"/>
      <c r="AV14299" s="234"/>
      <c r="BP14299" s="7"/>
      <c r="BQ14299" s="7"/>
      <c r="BR14299" s="7"/>
      <c r="BS14299" s="7"/>
      <c r="BT14299" s="7"/>
      <c r="BU14299" s="7"/>
      <c r="BV14299" s="7"/>
      <c r="BW14299" s="7"/>
    </row>
    <row r="14300" spans="43:75" x14ac:dyDescent="0.2">
      <c r="AQ14300" s="7"/>
      <c r="AR14300" s="7"/>
      <c r="AS14300" s="7"/>
      <c r="AT14300" s="7"/>
      <c r="AU14300" s="7"/>
      <c r="AV14300" s="234"/>
      <c r="BP14300" s="7"/>
      <c r="BQ14300" s="7"/>
      <c r="BR14300" s="7"/>
      <c r="BS14300" s="7"/>
      <c r="BT14300" s="7"/>
      <c r="BU14300" s="7"/>
      <c r="BV14300" s="7"/>
      <c r="BW14300" s="7"/>
    </row>
    <row r="14301" spans="43:75" x14ac:dyDescent="0.2">
      <c r="AQ14301" s="7"/>
      <c r="AR14301" s="7"/>
      <c r="AS14301" s="7"/>
      <c r="AT14301" s="7"/>
      <c r="AU14301" s="7"/>
      <c r="AV14301" s="234"/>
      <c r="BP14301" s="7"/>
      <c r="BQ14301" s="7"/>
      <c r="BR14301" s="7"/>
      <c r="BS14301" s="7"/>
      <c r="BT14301" s="7"/>
      <c r="BU14301" s="7"/>
      <c r="BV14301" s="7"/>
      <c r="BW14301" s="7"/>
    </row>
    <row r="14302" spans="43:75" x14ac:dyDescent="0.2">
      <c r="AQ14302" s="7"/>
      <c r="AR14302" s="7"/>
      <c r="AS14302" s="7"/>
      <c r="AT14302" s="7"/>
      <c r="AU14302" s="7"/>
      <c r="AV14302" s="234"/>
      <c r="BP14302" s="7"/>
      <c r="BQ14302" s="7"/>
      <c r="BR14302" s="7"/>
      <c r="BS14302" s="7"/>
      <c r="BT14302" s="7"/>
      <c r="BU14302" s="7"/>
      <c r="BV14302" s="7"/>
      <c r="BW14302" s="7"/>
    </row>
    <row r="14303" spans="43:75" x14ac:dyDescent="0.2">
      <c r="AQ14303" s="7"/>
      <c r="AR14303" s="7"/>
      <c r="AS14303" s="7"/>
      <c r="AT14303" s="7"/>
      <c r="AU14303" s="7"/>
      <c r="AV14303" s="234"/>
      <c r="BP14303" s="7"/>
      <c r="BQ14303" s="7"/>
      <c r="BR14303" s="7"/>
      <c r="BS14303" s="7"/>
      <c r="BT14303" s="7"/>
      <c r="BU14303" s="7"/>
      <c r="BV14303" s="7"/>
      <c r="BW14303" s="7"/>
    </row>
    <row r="14304" spans="43:75" x14ac:dyDescent="0.2">
      <c r="AQ14304" s="7"/>
      <c r="AR14304" s="7"/>
      <c r="AS14304" s="7"/>
      <c r="AT14304" s="7"/>
      <c r="AU14304" s="7"/>
      <c r="AV14304" s="234"/>
      <c r="BP14304" s="7"/>
      <c r="BQ14304" s="7"/>
      <c r="BR14304" s="7"/>
      <c r="BS14304" s="7"/>
      <c r="BT14304" s="7"/>
      <c r="BU14304" s="7"/>
      <c r="BV14304" s="7"/>
      <c r="BW14304" s="7"/>
    </row>
    <row r="14305" spans="43:75" x14ac:dyDescent="0.2">
      <c r="AQ14305" s="7"/>
      <c r="AR14305" s="7"/>
      <c r="AS14305" s="7"/>
      <c r="AT14305" s="7"/>
      <c r="AU14305" s="7"/>
      <c r="AV14305" s="234"/>
      <c r="BP14305" s="7"/>
      <c r="BQ14305" s="7"/>
      <c r="BR14305" s="7"/>
      <c r="BS14305" s="7"/>
      <c r="BT14305" s="7"/>
      <c r="BU14305" s="7"/>
      <c r="BV14305" s="7"/>
      <c r="BW14305" s="7"/>
    </row>
    <row r="14306" spans="43:75" x14ac:dyDescent="0.2">
      <c r="AQ14306" s="7"/>
      <c r="AR14306" s="7"/>
      <c r="AS14306" s="7"/>
      <c r="AT14306" s="7"/>
      <c r="AU14306" s="7"/>
      <c r="AV14306" s="234"/>
      <c r="BP14306" s="7"/>
      <c r="BQ14306" s="7"/>
      <c r="BR14306" s="7"/>
      <c r="BS14306" s="7"/>
      <c r="BT14306" s="7"/>
      <c r="BU14306" s="7"/>
      <c r="BV14306" s="7"/>
      <c r="BW14306" s="7"/>
    </row>
    <row r="14307" spans="43:75" x14ac:dyDescent="0.2">
      <c r="AQ14307" s="7"/>
      <c r="AR14307" s="7"/>
      <c r="AS14307" s="7"/>
      <c r="AT14307" s="7"/>
      <c r="AU14307" s="7"/>
      <c r="AV14307" s="234"/>
      <c r="BP14307" s="7"/>
      <c r="BQ14307" s="7"/>
      <c r="BR14307" s="7"/>
      <c r="BS14307" s="7"/>
      <c r="BT14307" s="7"/>
      <c r="BU14307" s="7"/>
      <c r="BV14307" s="7"/>
      <c r="BW14307" s="7"/>
    </row>
    <row r="14308" spans="43:75" x14ac:dyDescent="0.2">
      <c r="AQ14308" s="7"/>
      <c r="AR14308" s="7"/>
      <c r="AS14308" s="7"/>
      <c r="AT14308" s="7"/>
      <c r="AU14308" s="7"/>
      <c r="AV14308" s="234"/>
      <c r="BP14308" s="7"/>
      <c r="BQ14308" s="7"/>
      <c r="BR14308" s="7"/>
      <c r="BS14308" s="7"/>
      <c r="BT14308" s="7"/>
      <c r="BU14308" s="7"/>
      <c r="BV14308" s="7"/>
      <c r="BW14308" s="7"/>
    </row>
    <row r="14309" spans="43:75" x14ac:dyDescent="0.2">
      <c r="AQ14309" s="7"/>
      <c r="AR14309" s="7"/>
      <c r="AS14309" s="7"/>
      <c r="AT14309" s="7"/>
      <c r="AU14309" s="7"/>
      <c r="AV14309" s="234"/>
      <c r="BP14309" s="7"/>
      <c r="BQ14309" s="7"/>
      <c r="BR14309" s="7"/>
      <c r="BS14309" s="7"/>
      <c r="BT14309" s="7"/>
      <c r="BU14309" s="7"/>
      <c r="BV14309" s="7"/>
      <c r="BW14309" s="7"/>
    </row>
    <row r="14310" spans="43:75" x14ac:dyDescent="0.2">
      <c r="AQ14310" s="7"/>
      <c r="AR14310" s="7"/>
      <c r="AS14310" s="7"/>
      <c r="AT14310" s="7"/>
      <c r="AU14310" s="7"/>
      <c r="AV14310" s="234"/>
      <c r="BP14310" s="7"/>
      <c r="BQ14310" s="7"/>
      <c r="BR14310" s="7"/>
      <c r="BS14310" s="7"/>
      <c r="BT14310" s="7"/>
      <c r="BU14310" s="7"/>
      <c r="BV14310" s="7"/>
      <c r="BW14310" s="7"/>
    </row>
    <row r="14311" spans="43:75" x14ac:dyDescent="0.2">
      <c r="AQ14311" s="7"/>
      <c r="AR14311" s="7"/>
      <c r="AS14311" s="7"/>
      <c r="AT14311" s="7"/>
      <c r="AU14311" s="7"/>
      <c r="AV14311" s="234"/>
      <c r="BP14311" s="7"/>
      <c r="BQ14311" s="7"/>
      <c r="BR14311" s="7"/>
      <c r="BS14311" s="7"/>
      <c r="BT14311" s="7"/>
      <c r="BU14311" s="7"/>
      <c r="BV14311" s="7"/>
      <c r="BW14311" s="7"/>
    </row>
    <row r="14312" spans="43:75" x14ac:dyDescent="0.2">
      <c r="AQ14312" s="7"/>
      <c r="AR14312" s="7"/>
      <c r="AS14312" s="7"/>
      <c r="AT14312" s="7"/>
      <c r="AU14312" s="7"/>
      <c r="AV14312" s="234"/>
      <c r="BP14312" s="7"/>
      <c r="BQ14312" s="7"/>
      <c r="BR14312" s="7"/>
      <c r="BS14312" s="7"/>
      <c r="BT14312" s="7"/>
      <c r="BU14312" s="7"/>
      <c r="BV14312" s="7"/>
      <c r="BW14312" s="7"/>
    </row>
    <row r="14313" spans="43:75" x14ac:dyDescent="0.2">
      <c r="AQ14313" s="7"/>
      <c r="AR14313" s="7"/>
      <c r="AS14313" s="7"/>
      <c r="AT14313" s="7"/>
      <c r="AU14313" s="7"/>
      <c r="AV14313" s="234"/>
      <c r="BP14313" s="7"/>
      <c r="BQ14313" s="7"/>
      <c r="BR14313" s="7"/>
      <c r="BS14313" s="7"/>
      <c r="BT14313" s="7"/>
      <c r="BU14313" s="7"/>
      <c r="BV14313" s="7"/>
      <c r="BW14313" s="7"/>
    </row>
    <row r="14314" spans="43:75" x14ac:dyDescent="0.2">
      <c r="AQ14314" s="7"/>
      <c r="AR14314" s="7"/>
      <c r="AS14314" s="7"/>
      <c r="AT14314" s="7"/>
      <c r="AU14314" s="7"/>
      <c r="AV14314" s="234"/>
      <c r="BP14314" s="7"/>
      <c r="BQ14314" s="7"/>
      <c r="BR14314" s="7"/>
      <c r="BS14314" s="7"/>
      <c r="BT14314" s="7"/>
      <c r="BU14314" s="7"/>
      <c r="BV14314" s="7"/>
      <c r="BW14314" s="7"/>
    </row>
    <row r="14315" spans="43:75" x14ac:dyDescent="0.2">
      <c r="AQ14315" s="7"/>
      <c r="AR14315" s="7"/>
      <c r="AS14315" s="7"/>
      <c r="AT14315" s="7"/>
      <c r="AU14315" s="7"/>
      <c r="AV14315" s="234"/>
      <c r="BP14315" s="7"/>
      <c r="BQ14315" s="7"/>
      <c r="BR14315" s="7"/>
      <c r="BS14315" s="7"/>
      <c r="BT14315" s="7"/>
      <c r="BU14315" s="7"/>
      <c r="BV14315" s="7"/>
      <c r="BW14315" s="7"/>
    </row>
    <row r="14316" spans="43:75" x14ac:dyDescent="0.2">
      <c r="AQ14316" s="7"/>
      <c r="AR14316" s="7"/>
      <c r="AS14316" s="7"/>
      <c r="AT14316" s="7"/>
      <c r="AU14316" s="7"/>
      <c r="AV14316" s="234"/>
      <c r="BP14316" s="7"/>
      <c r="BQ14316" s="7"/>
      <c r="BR14316" s="7"/>
      <c r="BS14316" s="7"/>
      <c r="BT14316" s="7"/>
      <c r="BU14316" s="7"/>
      <c r="BV14316" s="7"/>
      <c r="BW14316" s="7"/>
    </row>
    <row r="14317" spans="43:75" x14ac:dyDescent="0.2">
      <c r="AQ14317" s="7"/>
      <c r="AR14317" s="7"/>
      <c r="AS14317" s="7"/>
      <c r="AT14317" s="7"/>
      <c r="AU14317" s="7"/>
      <c r="AV14317" s="234"/>
      <c r="BP14317" s="7"/>
      <c r="BQ14317" s="7"/>
      <c r="BR14317" s="7"/>
      <c r="BS14317" s="7"/>
      <c r="BT14317" s="7"/>
      <c r="BU14317" s="7"/>
      <c r="BV14317" s="7"/>
      <c r="BW14317" s="7"/>
    </row>
    <row r="14318" spans="43:75" x14ac:dyDescent="0.2">
      <c r="AQ14318" s="7"/>
      <c r="AR14318" s="7"/>
      <c r="AS14318" s="7"/>
      <c r="AT14318" s="7"/>
      <c r="AU14318" s="7"/>
      <c r="AV14318" s="234"/>
      <c r="BP14318" s="7"/>
      <c r="BQ14318" s="7"/>
      <c r="BR14318" s="7"/>
      <c r="BS14318" s="7"/>
      <c r="BT14318" s="7"/>
      <c r="BU14318" s="7"/>
      <c r="BV14318" s="7"/>
      <c r="BW14318" s="7"/>
    </row>
    <row r="14319" spans="43:75" x14ac:dyDescent="0.2">
      <c r="AQ14319" s="7"/>
      <c r="AR14319" s="7"/>
      <c r="AS14319" s="7"/>
      <c r="AT14319" s="7"/>
      <c r="AU14319" s="7"/>
      <c r="AV14319" s="234"/>
      <c r="BP14319" s="7"/>
      <c r="BQ14319" s="7"/>
      <c r="BR14319" s="7"/>
      <c r="BS14319" s="7"/>
      <c r="BT14319" s="7"/>
      <c r="BU14319" s="7"/>
      <c r="BV14319" s="7"/>
      <c r="BW14319" s="7"/>
    </row>
    <row r="14320" spans="43:75" x14ac:dyDescent="0.2">
      <c r="AQ14320" s="7"/>
      <c r="AR14320" s="7"/>
      <c r="AS14320" s="7"/>
      <c r="AT14320" s="7"/>
      <c r="AU14320" s="7"/>
      <c r="AV14320" s="234"/>
      <c r="BP14320" s="7"/>
      <c r="BQ14320" s="7"/>
      <c r="BR14320" s="7"/>
      <c r="BS14320" s="7"/>
      <c r="BT14320" s="7"/>
      <c r="BU14320" s="7"/>
      <c r="BV14320" s="7"/>
      <c r="BW14320" s="7"/>
    </row>
    <row r="14321" spans="43:75" x14ac:dyDescent="0.2">
      <c r="AQ14321" s="7"/>
      <c r="AR14321" s="7"/>
      <c r="AS14321" s="7"/>
      <c r="AT14321" s="7"/>
      <c r="AU14321" s="7"/>
      <c r="AV14321" s="234"/>
      <c r="BP14321" s="7"/>
      <c r="BQ14321" s="7"/>
      <c r="BR14321" s="7"/>
      <c r="BS14321" s="7"/>
      <c r="BT14321" s="7"/>
      <c r="BU14321" s="7"/>
      <c r="BV14321" s="7"/>
      <c r="BW14321" s="7"/>
    </row>
    <row r="14322" spans="43:75" x14ac:dyDescent="0.2">
      <c r="AQ14322" s="7"/>
      <c r="AR14322" s="7"/>
      <c r="AS14322" s="7"/>
      <c r="AT14322" s="7"/>
      <c r="AU14322" s="7"/>
      <c r="AV14322" s="234"/>
      <c r="BP14322" s="7"/>
      <c r="BQ14322" s="7"/>
      <c r="BR14322" s="7"/>
      <c r="BS14322" s="7"/>
      <c r="BT14322" s="7"/>
      <c r="BU14322" s="7"/>
      <c r="BV14322" s="7"/>
      <c r="BW14322" s="7"/>
    </row>
    <row r="14323" spans="43:75" x14ac:dyDescent="0.2">
      <c r="AQ14323" s="7"/>
      <c r="AR14323" s="7"/>
      <c r="AS14323" s="7"/>
      <c r="AT14323" s="7"/>
      <c r="AU14323" s="7"/>
      <c r="AV14323" s="234"/>
      <c r="BP14323" s="7"/>
      <c r="BQ14323" s="7"/>
      <c r="BR14323" s="7"/>
      <c r="BS14323" s="7"/>
      <c r="BT14323" s="7"/>
      <c r="BU14323" s="7"/>
      <c r="BV14323" s="7"/>
      <c r="BW14323" s="7"/>
    </row>
    <row r="14324" spans="43:75" x14ac:dyDescent="0.2">
      <c r="AQ14324" s="7"/>
      <c r="AR14324" s="7"/>
      <c r="AS14324" s="7"/>
      <c r="AT14324" s="7"/>
      <c r="AU14324" s="7"/>
      <c r="AV14324" s="234"/>
      <c r="BP14324" s="7"/>
      <c r="BQ14324" s="7"/>
      <c r="BR14324" s="7"/>
      <c r="BS14324" s="7"/>
      <c r="BT14324" s="7"/>
      <c r="BU14324" s="7"/>
      <c r="BV14324" s="7"/>
      <c r="BW14324" s="7"/>
    </row>
    <row r="14325" spans="43:75" x14ac:dyDescent="0.2">
      <c r="AQ14325" s="7"/>
      <c r="AR14325" s="7"/>
      <c r="AS14325" s="7"/>
      <c r="AT14325" s="7"/>
      <c r="AU14325" s="7"/>
      <c r="AV14325" s="234"/>
      <c r="BP14325" s="7"/>
      <c r="BQ14325" s="7"/>
      <c r="BR14325" s="7"/>
      <c r="BS14325" s="7"/>
      <c r="BT14325" s="7"/>
      <c r="BU14325" s="7"/>
      <c r="BV14325" s="7"/>
      <c r="BW14325" s="7"/>
    </row>
    <row r="14326" spans="43:75" x14ac:dyDescent="0.2">
      <c r="AQ14326" s="7"/>
      <c r="AR14326" s="7"/>
      <c r="AS14326" s="7"/>
      <c r="AT14326" s="7"/>
      <c r="AU14326" s="7"/>
      <c r="AV14326" s="234"/>
      <c r="BP14326" s="7"/>
      <c r="BQ14326" s="7"/>
      <c r="BR14326" s="7"/>
      <c r="BS14326" s="7"/>
      <c r="BT14326" s="7"/>
      <c r="BU14326" s="7"/>
      <c r="BV14326" s="7"/>
      <c r="BW14326" s="7"/>
    </row>
    <row r="14327" spans="43:75" x14ac:dyDescent="0.2">
      <c r="AQ14327" s="7"/>
      <c r="AR14327" s="7"/>
      <c r="AS14327" s="7"/>
      <c r="AT14327" s="7"/>
      <c r="AU14327" s="7"/>
      <c r="AV14327" s="234"/>
      <c r="BP14327" s="7"/>
      <c r="BQ14327" s="7"/>
      <c r="BR14327" s="7"/>
      <c r="BS14327" s="7"/>
      <c r="BT14327" s="7"/>
      <c r="BU14327" s="7"/>
      <c r="BV14327" s="7"/>
      <c r="BW14327" s="7"/>
    </row>
    <row r="14328" spans="43:75" x14ac:dyDescent="0.2">
      <c r="AQ14328" s="7"/>
      <c r="AR14328" s="7"/>
      <c r="AS14328" s="7"/>
      <c r="AT14328" s="7"/>
      <c r="AU14328" s="7"/>
      <c r="AV14328" s="234"/>
      <c r="BP14328" s="7"/>
      <c r="BQ14328" s="7"/>
      <c r="BR14328" s="7"/>
      <c r="BS14328" s="7"/>
      <c r="BT14328" s="7"/>
      <c r="BU14328" s="7"/>
      <c r="BV14328" s="7"/>
      <c r="BW14328" s="7"/>
    </row>
    <row r="14329" spans="43:75" x14ac:dyDescent="0.2">
      <c r="AQ14329" s="7"/>
      <c r="AR14329" s="7"/>
      <c r="AS14329" s="7"/>
      <c r="AT14329" s="7"/>
      <c r="AU14329" s="7"/>
      <c r="AV14329" s="234"/>
      <c r="BP14329" s="7"/>
      <c r="BQ14329" s="7"/>
      <c r="BR14329" s="7"/>
      <c r="BS14329" s="7"/>
      <c r="BT14329" s="7"/>
      <c r="BU14329" s="7"/>
      <c r="BV14329" s="7"/>
      <c r="BW14329" s="7"/>
    </row>
    <row r="14330" spans="43:75" x14ac:dyDescent="0.2">
      <c r="AQ14330" s="7"/>
      <c r="AR14330" s="7"/>
      <c r="AS14330" s="7"/>
      <c r="AT14330" s="7"/>
      <c r="AU14330" s="7"/>
      <c r="AV14330" s="234"/>
      <c r="BP14330" s="7"/>
      <c r="BQ14330" s="7"/>
      <c r="BR14330" s="7"/>
      <c r="BS14330" s="7"/>
      <c r="BT14330" s="7"/>
      <c r="BU14330" s="7"/>
      <c r="BV14330" s="7"/>
      <c r="BW14330" s="7"/>
    </row>
    <row r="14331" spans="43:75" x14ac:dyDescent="0.2">
      <c r="AQ14331" s="7"/>
      <c r="AR14331" s="7"/>
      <c r="AS14331" s="7"/>
      <c r="AT14331" s="7"/>
      <c r="AU14331" s="7"/>
      <c r="AV14331" s="234"/>
      <c r="BP14331" s="7"/>
      <c r="BQ14331" s="7"/>
      <c r="BR14331" s="7"/>
      <c r="BS14331" s="7"/>
      <c r="BT14331" s="7"/>
      <c r="BU14331" s="7"/>
      <c r="BV14331" s="7"/>
      <c r="BW14331" s="7"/>
    </row>
    <row r="14332" spans="43:75" x14ac:dyDescent="0.2">
      <c r="AQ14332" s="7"/>
      <c r="AR14332" s="7"/>
      <c r="AS14332" s="7"/>
      <c r="AT14332" s="7"/>
      <c r="AU14332" s="7"/>
      <c r="AV14332" s="234"/>
      <c r="BP14332" s="7"/>
      <c r="BQ14332" s="7"/>
      <c r="BR14332" s="7"/>
      <c r="BS14332" s="7"/>
      <c r="BT14332" s="7"/>
      <c r="BU14332" s="7"/>
      <c r="BV14332" s="7"/>
      <c r="BW14332" s="7"/>
    </row>
    <row r="14333" spans="43:75" x14ac:dyDescent="0.2">
      <c r="AQ14333" s="7"/>
      <c r="AR14333" s="7"/>
      <c r="AS14333" s="7"/>
      <c r="AT14333" s="7"/>
      <c r="AU14333" s="7"/>
      <c r="AV14333" s="234"/>
      <c r="BP14333" s="7"/>
      <c r="BQ14333" s="7"/>
      <c r="BR14333" s="7"/>
      <c r="BS14333" s="7"/>
      <c r="BT14333" s="7"/>
      <c r="BU14333" s="7"/>
      <c r="BV14333" s="7"/>
      <c r="BW14333" s="7"/>
    </row>
    <row r="14334" spans="43:75" x14ac:dyDescent="0.2">
      <c r="AQ14334" s="7"/>
      <c r="AR14334" s="7"/>
      <c r="AS14334" s="7"/>
      <c r="AT14334" s="7"/>
      <c r="AU14334" s="7"/>
      <c r="AV14334" s="234"/>
      <c r="BP14334" s="7"/>
      <c r="BQ14334" s="7"/>
      <c r="BR14334" s="7"/>
      <c r="BS14334" s="7"/>
      <c r="BT14334" s="7"/>
      <c r="BU14334" s="7"/>
      <c r="BV14334" s="7"/>
      <c r="BW14334" s="7"/>
    </row>
    <row r="14335" spans="43:75" x14ac:dyDescent="0.2">
      <c r="AQ14335" s="7"/>
      <c r="AR14335" s="7"/>
      <c r="AS14335" s="7"/>
      <c r="AT14335" s="7"/>
      <c r="AU14335" s="7"/>
      <c r="AV14335" s="234"/>
      <c r="BP14335" s="7"/>
      <c r="BQ14335" s="7"/>
      <c r="BR14335" s="7"/>
      <c r="BS14335" s="7"/>
      <c r="BT14335" s="7"/>
      <c r="BU14335" s="7"/>
      <c r="BV14335" s="7"/>
      <c r="BW14335" s="7"/>
    </row>
    <row r="14336" spans="43:75" x14ac:dyDescent="0.2">
      <c r="AQ14336" s="7"/>
      <c r="AR14336" s="7"/>
      <c r="AS14336" s="7"/>
      <c r="AT14336" s="7"/>
      <c r="AU14336" s="7"/>
      <c r="AV14336" s="234"/>
      <c r="BP14336" s="7"/>
      <c r="BQ14336" s="7"/>
      <c r="BR14336" s="7"/>
      <c r="BS14336" s="7"/>
      <c r="BT14336" s="7"/>
      <c r="BU14336" s="7"/>
      <c r="BV14336" s="7"/>
      <c r="BW14336" s="7"/>
    </row>
    <row r="14337" spans="43:75" x14ac:dyDescent="0.2">
      <c r="AQ14337" s="7"/>
      <c r="AR14337" s="7"/>
      <c r="AS14337" s="7"/>
      <c r="AT14337" s="7"/>
      <c r="AU14337" s="7"/>
      <c r="AV14337" s="234"/>
      <c r="BP14337" s="7"/>
      <c r="BQ14337" s="7"/>
      <c r="BR14337" s="7"/>
      <c r="BS14337" s="7"/>
      <c r="BT14337" s="7"/>
      <c r="BU14337" s="7"/>
      <c r="BV14337" s="7"/>
      <c r="BW14337" s="7"/>
    </row>
    <row r="14338" spans="43:75" x14ac:dyDescent="0.2">
      <c r="AQ14338" s="7"/>
      <c r="AR14338" s="7"/>
      <c r="AS14338" s="7"/>
      <c r="AT14338" s="7"/>
      <c r="AU14338" s="7"/>
      <c r="AV14338" s="234"/>
      <c r="BP14338" s="7"/>
      <c r="BQ14338" s="7"/>
      <c r="BR14338" s="7"/>
      <c r="BS14338" s="7"/>
      <c r="BT14338" s="7"/>
      <c r="BU14338" s="7"/>
      <c r="BV14338" s="7"/>
      <c r="BW14338" s="7"/>
    </row>
    <row r="14339" spans="43:75" x14ac:dyDescent="0.2">
      <c r="AQ14339" s="7"/>
      <c r="AR14339" s="7"/>
      <c r="AS14339" s="7"/>
      <c r="AT14339" s="7"/>
      <c r="AU14339" s="7"/>
      <c r="AV14339" s="234"/>
      <c r="BP14339" s="7"/>
      <c r="BQ14339" s="7"/>
      <c r="BR14339" s="7"/>
      <c r="BS14339" s="7"/>
      <c r="BT14339" s="7"/>
      <c r="BU14339" s="7"/>
      <c r="BV14339" s="7"/>
      <c r="BW14339" s="7"/>
    </row>
    <row r="14340" spans="43:75" x14ac:dyDescent="0.2">
      <c r="AQ14340" s="7"/>
      <c r="AR14340" s="7"/>
      <c r="AS14340" s="7"/>
      <c r="AT14340" s="7"/>
      <c r="AU14340" s="7"/>
      <c r="AV14340" s="234"/>
      <c r="BP14340" s="7"/>
      <c r="BQ14340" s="7"/>
      <c r="BR14340" s="7"/>
      <c r="BS14340" s="7"/>
      <c r="BT14340" s="7"/>
      <c r="BU14340" s="7"/>
      <c r="BV14340" s="7"/>
      <c r="BW14340" s="7"/>
    </row>
    <row r="14341" spans="43:75" x14ac:dyDescent="0.2">
      <c r="AQ14341" s="7"/>
      <c r="AR14341" s="7"/>
      <c r="AS14341" s="7"/>
      <c r="AT14341" s="7"/>
      <c r="AU14341" s="7"/>
      <c r="AV14341" s="234"/>
      <c r="BP14341" s="7"/>
      <c r="BQ14341" s="7"/>
      <c r="BR14341" s="7"/>
      <c r="BS14341" s="7"/>
      <c r="BT14341" s="7"/>
      <c r="BU14341" s="7"/>
      <c r="BV14341" s="7"/>
      <c r="BW14341" s="7"/>
    </row>
    <row r="14342" spans="43:75" x14ac:dyDescent="0.2">
      <c r="AQ14342" s="7"/>
      <c r="AR14342" s="7"/>
      <c r="AS14342" s="7"/>
      <c r="AT14342" s="7"/>
      <c r="AU14342" s="7"/>
      <c r="AV14342" s="234"/>
      <c r="BP14342" s="7"/>
      <c r="BQ14342" s="7"/>
      <c r="BR14342" s="7"/>
      <c r="BS14342" s="7"/>
      <c r="BT14342" s="7"/>
      <c r="BU14342" s="7"/>
      <c r="BV14342" s="7"/>
      <c r="BW14342" s="7"/>
    </row>
    <row r="14343" spans="43:75" x14ac:dyDescent="0.2">
      <c r="AQ14343" s="7"/>
      <c r="AR14343" s="7"/>
      <c r="AS14343" s="7"/>
      <c r="AT14343" s="7"/>
      <c r="AU14343" s="7"/>
      <c r="AV14343" s="234"/>
      <c r="BP14343" s="7"/>
      <c r="BQ14343" s="7"/>
      <c r="BR14343" s="7"/>
      <c r="BS14343" s="7"/>
      <c r="BT14343" s="7"/>
      <c r="BU14343" s="7"/>
      <c r="BV14343" s="7"/>
      <c r="BW14343" s="7"/>
    </row>
    <row r="14344" spans="43:75" x14ac:dyDescent="0.2">
      <c r="AQ14344" s="7"/>
      <c r="AR14344" s="7"/>
      <c r="AS14344" s="7"/>
      <c r="AT14344" s="7"/>
      <c r="AU14344" s="7"/>
      <c r="AV14344" s="234"/>
      <c r="BP14344" s="7"/>
      <c r="BQ14344" s="7"/>
      <c r="BR14344" s="7"/>
      <c r="BS14344" s="7"/>
      <c r="BT14344" s="7"/>
      <c r="BU14344" s="7"/>
      <c r="BV14344" s="7"/>
      <c r="BW14344" s="7"/>
    </row>
    <row r="14345" spans="43:75" x14ac:dyDescent="0.2">
      <c r="AQ14345" s="7"/>
      <c r="AR14345" s="7"/>
      <c r="AS14345" s="7"/>
      <c r="AT14345" s="7"/>
      <c r="AU14345" s="7"/>
      <c r="AV14345" s="234"/>
      <c r="BP14345" s="7"/>
      <c r="BQ14345" s="7"/>
      <c r="BR14345" s="7"/>
      <c r="BS14345" s="7"/>
      <c r="BT14345" s="7"/>
      <c r="BU14345" s="7"/>
      <c r="BV14345" s="7"/>
      <c r="BW14345" s="7"/>
    </row>
    <row r="14346" spans="43:75" x14ac:dyDescent="0.2">
      <c r="AQ14346" s="7"/>
      <c r="AR14346" s="7"/>
      <c r="AS14346" s="7"/>
      <c r="AT14346" s="7"/>
      <c r="AU14346" s="7"/>
      <c r="AV14346" s="234"/>
      <c r="BP14346" s="7"/>
      <c r="BQ14346" s="7"/>
      <c r="BR14346" s="7"/>
      <c r="BS14346" s="7"/>
      <c r="BT14346" s="7"/>
      <c r="BU14346" s="7"/>
      <c r="BV14346" s="7"/>
      <c r="BW14346" s="7"/>
    </row>
    <row r="14347" spans="43:75" x14ac:dyDescent="0.2">
      <c r="AQ14347" s="7"/>
      <c r="AR14347" s="7"/>
      <c r="AS14347" s="7"/>
      <c r="AT14347" s="7"/>
      <c r="AU14347" s="7"/>
      <c r="AV14347" s="234"/>
      <c r="BP14347" s="7"/>
      <c r="BQ14347" s="7"/>
      <c r="BR14347" s="7"/>
      <c r="BS14347" s="7"/>
      <c r="BT14347" s="7"/>
      <c r="BU14347" s="7"/>
      <c r="BV14347" s="7"/>
      <c r="BW14347" s="7"/>
    </row>
    <row r="14348" spans="43:75" x14ac:dyDescent="0.2">
      <c r="AQ14348" s="7"/>
      <c r="AR14348" s="7"/>
      <c r="AS14348" s="7"/>
      <c r="AT14348" s="7"/>
      <c r="AU14348" s="7"/>
      <c r="AV14348" s="234"/>
      <c r="BP14348" s="7"/>
      <c r="BQ14348" s="7"/>
      <c r="BR14348" s="7"/>
      <c r="BS14348" s="7"/>
      <c r="BT14348" s="7"/>
      <c r="BU14348" s="7"/>
      <c r="BV14348" s="7"/>
      <c r="BW14348" s="7"/>
    </row>
    <row r="14349" spans="43:75" x14ac:dyDescent="0.2">
      <c r="AQ14349" s="7"/>
      <c r="AR14349" s="7"/>
      <c r="AS14349" s="7"/>
      <c r="AT14349" s="7"/>
      <c r="AU14349" s="7"/>
      <c r="AV14349" s="234"/>
      <c r="BP14349" s="7"/>
      <c r="BQ14349" s="7"/>
      <c r="BR14349" s="7"/>
      <c r="BS14349" s="7"/>
      <c r="BT14349" s="7"/>
      <c r="BU14349" s="7"/>
      <c r="BV14349" s="7"/>
      <c r="BW14349" s="7"/>
    </row>
    <row r="14350" spans="43:75" x14ac:dyDescent="0.2">
      <c r="AQ14350" s="7"/>
      <c r="AR14350" s="7"/>
      <c r="AS14350" s="7"/>
      <c r="AT14350" s="7"/>
      <c r="AU14350" s="7"/>
      <c r="AV14350" s="234"/>
      <c r="BP14350" s="7"/>
      <c r="BQ14350" s="7"/>
      <c r="BR14350" s="7"/>
      <c r="BS14350" s="7"/>
      <c r="BT14350" s="7"/>
      <c r="BU14350" s="7"/>
      <c r="BV14350" s="7"/>
      <c r="BW14350" s="7"/>
    </row>
    <row r="14351" spans="43:75" x14ac:dyDescent="0.2">
      <c r="AQ14351" s="7"/>
      <c r="AR14351" s="7"/>
      <c r="AS14351" s="7"/>
      <c r="AT14351" s="7"/>
      <c r="AU14351" s="7"/>
      <c r="AV14351" s="234"/>
      <c r="BP14351" s="7"/>
      <c r="BQ14351" s="7"/>
      <c r="BR14351" s="7"/>
      <c r="BS14351" s="7"/>
      <c r="BT14351" s="7"/>
      <c r="BU14351" s="7"/>
      <c r="BV14351" s="7"/>
      <c r="BW14351" s="7"/>
    </row>
    <row r="14352" spans="43:75" x14ac:dyDescent="0.2">
      <c r="AQ14352" s="7"/>
      <c r="AR14352" s="7"/>
      <c r="AS14352" s="7"/>
      <c r="AT14352" s="7"/>
      <c r="AU14352" s="7"/>
      <c r="AV14352" s="234"/>
      <c r="BP14352" s="7"/>
      <c r="BQ14352" s="7"/>
      <c r="BR14352" s="7"/>
      <c r="BS14352" s="7"/>
      <c r="BT14352" s="7"/>
      <c r="BU14352" s="7"/>
      <c r="BV14352" s="7"/>
      <c r="BW14352" s="7"/>
    </row>
    <row r="14353" spans="43:75" x14ac:dyDescent="0.2">
      <c r="AQ14353" s="7"/>
      <c r="AR14353" s="7"/>
      <c r="AS14353" s="7"/>
      <c r="AT14353" s="7"/>
      <c r="AU14353" s="7"/>
      <c r="AV14353" s="234"/>
      <c r="BP14353" s="7"/>
      <c r="BQ14353" s="7"/>
      <c r="BR14353" s="7"/>
      <c r="BS14353" s="7"/>
      <c r="BT14353" s="7"/>
      <c r="BU14353" s="7"/>
      <c r="BV14353" s="7"/>
      <c r="BW14353" s="7"/>
    </row>
    <row r="14354" spans="43:75" x14ac:dyDescent="0.2">
      <c r="AQ14354" s="7"/>
      <c r="AR14354" s="7"/>
      <c r="AS14354" s="7"/>
      <c r="AT14354" s="7"/>
      <c r="AU14354" s="7"/>
      <c r="AV14354" s="234"/>
      <c r="BP14354" s="7"/>
      <c r="BQ14354" s="7"/>
      <c r="BR14354" s="7"/>
      <c r="BS14354" s="7"/>
      <c r="BT14354" s="7"/>
      <c r="BU14354" s="7"/>
      <c r="BV14354" s="7"/>
      <c r="BW14354" s="7"/>
    </row>
    <row r="14355" spans="43:75" x14ac:dyDescent="0.2">
      <c r="AQ14355" s="7"/>
      <c r="AR14355" s="7"/>
      <c r="AS14355" s="7"/>
      <c r="AT14355" s="7"/>
      <c r="AU14355" s="7"/>
      <c r="AV14355" s="234"/>
      <c r="BP14355" s="7"/>
      <c r="BQ14355" s="7"/>
      <c r="BR14355" s="7"/>
      <c r="BS14355" s="7"/>
      <c r="BT14355" s="7"/>
      <c r="BU14355" s="7"/>
      <c r="BV14355" s="7"/>
      <c r="BW14355" s="7"/>
    </row>
    <row r="14356" spans="43:75" x14ac:dyDescent="0.2">
      <c r="AQ14356" s="7"/>
      <c r="AR14356" s="7"/>
      <c r="AS14356" s="7"/>
      <c r="AT14356" s="7"/>
      <c r="AU14356" s="7"/>
      <c r="AV14356" s="234"/>
      <c r="BP14356" s="7"/>
      <c r="BQ14356" s="7"/>
      <c r="BR14356" s="7"/>
      <c r="BS14356" s="7"/>
      <c r="BT14356" s="7"/>
      <c r="BU14356" s="7"/>
      <c r="BV14356" s="7"/>
      <c r="BW14356" s="7"/>
    </row>
    <row r="14357" spans="43:75" x14ac:dyDescent="0.2">
      <c r="AQ14357" s="7"/>
      <c r="AR14357" s="7"/>
      <c r="AS14357" s="7"/>
      <c r="AT14357" s="7"/>
      <c r="AU14357" s="7"/>
      <c r="AV14357" s="234"/>
      <c r="BP14357" s="7"/>
      <c r="BQ14357" s="7"/>
      <c r="BR14357" s="7"/>
      <c r="BS14357" s="7"/>
      <c r="BT14357" s="7"/>
      <c r="BU14357" s="7"/>
      <c r="BV14357" s="7"/>
      <c r="BW14357" s="7"/>
    </row>
    <row r="14358" spans="43:75" x14ac:dyDescent="0.2">
      <c r="AQ14358" s="7"/>
      <c r="AR14358" s="7"/>
      <c r="AS14358" s="7"/>
      <c r="AT14358" s="7"/>
      <c r="AU14358" s="7"/>
      <c r="AV14358" s="234"/>
      <c r="BP14358" s="7"/>
      <c r="BQ14358" s="7"/>
      <c r="BR14358" s="7"/>
      <c r="BS14358" s="7"/>
      <c r="BT14358" s="7"/>
      <c r="BU14358" s="7"/>
      <c r="BV14358" s="7"/>
      <c r="BW14358" s="7"/>
    </row>
    <row r="14359" spans="43:75" x14ac:dyDescent="0.2">
      <c r="AQ14359" s="7"/>
      <c r="AR14359" s="7"/>
      <c r="AS14359" s="7"/>
      <c r="AT14359" s="7"/>
      <c r="AU14359" s="7"/>
      <c r="AV14359" s="234"/>
      <c r="BP14359" s="7"/>
      <c r="BQ14359" s="7"/>
      <c r="BR14359" s="7"/>
      <c r="BS14359" s="7"/>
      <c r="BT14359" s="7"/>
      <c r="BU14359" s="7"/>
      <c r="BV14359" s="7"/>
      <c r="BW14359" s="7"/>
    </row>
    <row r="14360" spans="43:75" x14ac:dyDescent="0.2">
      <c r="AQ14360" s="7"/>
      <c r="AR14360" s="7"/>
      <c r="AS14360" s="7"/>
      <c r="AT14360" s="7"/>
      <c r="AU14360" s="7"/>
      <c r="AV14360" s="234"/>
      <c r="BP14360" s="7"/>
      <c r="BQ14360" s="7"/>
      <c r="BR14360" s="7"/>
      <c r="BS14360" s="7"/>
      <c r="BT14360" s="7"/>
      <c r="BU14360" s="7"/>
      <c r="BV14360" s="7"/>
      <c r="BW14360" s="7"/>
    </row>
    <row r="14361" spans="43:75" x14ac:dyDescent="0.2">
      <c r="AQ14361" s="7"/>
      <c r="AR14361" s="7"/>
      <c r="AS14361" s="7"/>
      <c r="AT14361" s="7"/>
      <c r="AU14361" s="7"/>
      <c r="AV14361" s="234"/>
      <c r="BP14361" s="7"/>
      <c r="BQ14361" s="7"/>
      <c r="BR14361" s="7"/>
      <c r="BS14361" s="7"/>
      <c r="BT14361" s="7"/>
      <c r="BU14361" s="7"/>
      <c r="BV14361" s="7"/>
      <c r="BW14361" s="7"/>
    </row>
    <row r="14362" spans="43:75" x14ac:dyDescent="0.2">
      <c r="AQ14362" s="7"/>
      <c r="AR14362" s="7"/>
      <c r="AS14362" s="7"/>
      <c r="AT14362" s="7"/>
      <c r="AU14362" s="7"/>
      <c r="AV14362" s="234"/>
      <c r="BP14362" s="7"/>
      <c r="BQ14362" s="7"/>
      <c r="BR14362" s="7"/>
      <c r="BS14362" s="7"/>
      <c r="BT14362" s="7"/>
      <c r="BU14362" s="7"/>
      <c r="BV14362" s="7"/>
      <c r="BW14362" s="7"/>
    </row>
    <row r="14363" spans="43:75" x14ac:dyDescent="0.2">
      <c r="AQ14363" s="7"/>
      <c r="AR14363" s="7"/>
      <c r="AS14363" s="7"/>
      <c r="AT14363" s="7"/>
      <c r="AU14363" s="7"/>
      <c r="AV14363" s="234"/>
      <c r="BP14363" s="7"/>
      <c r="BQ14363" s="7"/>
      <c r="BR14363" s="7"/>
      <c r="BS14363" s="7"/>
      <c r="BT14363" s="7"/>
      <c r="BU14363" s="7"/>
      <c r="BV14363" s="7"/>
      <c r="BW14363" s="7"/>
    </row>
    <row r="14364" spans="43:75" x14ac:dyDescent="0.2">
      <c r="AQ14364" s="7"/>
      <c r="AR14364" s="7"/>
      <c r="AS14364" s="7"/>
      <c r="AT14364" s="7"/>
      <c r="AU14364" s="7"/>
      <c r="AV14364" s="234"/>
      <c r="BP14364" s="7"/>
      <c r="BQ14364" s="7"/>
      <c r="BR14364" s="7"/>
      <c r="BS14364" s="7"/>
      <c r="BT14364" s="7"/>
      <c r="BU14364" s="7"/>
      <c r="BV14364" s="7"/>
      <c r="BW14364" s="7"/>
    </row>
    <row r="14365" spans="43:75" x14ac:dyDescent="0.2">
      <c r="AQ14365" s="7"/>
      <c r="AR14365" s="7"/>
      <c r="AS14365" s="7"/>
      <c r="AT14365" s="7"/>
      <c r="AU14365" s="7"/>
      <c r="AV14365" s="234"/>
      <c r="BP14365" s="7"/>
      <c r="BQ14365" s="7"/>
      <c r="BR14365" s="7"/>
      <c r="BS14365" s="7"/>
      <c r="BT14365" s="7"/>
      <c r="BU14365" s="7"/>
      <c r="BV14365" s="7"/>
      <c r="BW14365" s="7"/>
    </row>
    <row r="14366" spans="43:75" x14ac:dyDescent="0.2">
      <c r="AQ14366" s="7"/>
      <c r="AR14366" s="7"/>
      <c r="AS14366" s="7"/>
      <c r="AT14366" s="7"/>
      <c r="AU14366" s="7"/>
      <c r="AV14366" s="234"/>
      <c r="BP14366" s="7"/>
      <c r="BQ14366" s="7"/>
      <c r="BR14366" s="7"/>
      <c r="BS14366" s="7"/>
      <c r="BT14366" s="7"/>
      <c r="BU14366" s="7"/>
      <c r="BV14366" s="7"/>
      <c r="BW14366" s="7"/>
    </row>
    <row r="14367" spans="43:75" x14ac:dyDescent="0.2">
      <c r="AQ14367" s="7"/>
      <c r="AR14367" s="7"/>
      <c r="AS14367" s="7"/>
      <c r="AT14367" s="7"/>
      <c r="AU14367" s="7"/>
      <c r="AV14367" s="234"/>
      <c r="BP14367" s="7"/>
      <c r="BQ14367" s="7"/>
      <c r="BR14367" s="7"/>
      <c r="BS14367" s="7"/>
      <c r="BT14367" s="7"/>
      <c r="BU14367" s="7"/>
      <c r="BV14367" s="7"/>
      <c r="BW14367" s="7"/>
    </row>
    <row r="14368" spans="43:75" x14ac:dyDescent="0.2">
      <c r="AQ14368" s="7"/>
      <c r="AR14368" s="7"/>
      <c r="AS14368" s="7"/>
      <c r="AT14368" s="7"/>
      <c r="AU14368" s="7"/>
      <c r="AV14368" s="234"/>
      <c r="BP14368" s="7"/>
      <c r="BQ14368" s="7"/>
      <c r="BR14368" s="7"/>
      <c r="BS14368" s="7"/>
      <c r="BT14368" s="7"/>
      <c r="BU14368" s="7"/>
      <c r="BV14368" s="7"/>
      <c r="BW14368" s="7"/>
    </row>
    <row r="14369" spans="43:75" x14ac:dyDescent="0.2">
      <c r="AQ14369" s="7"/>
      <c r="AR14369" s="7"/>
      <c r="AS14369" s="7"/>
      <c r="AT14369" s="7"/>
      <c r="AU14369" s="7"/>
      <c r="AV14369" s="234"/>
      <c r="BP14369" s="7"/>
      <c r="BQ14369" s="7"/>
      <c r="BR14369" s="7"/>
      <c r="BS14369" s="7"/>
      <c r="BT14369" s="7"/>
      <c r="BU14369" s="7"/>
      <c r="BV14369" s="7"/>
      <c r="BW14369" s="7"/>
    </row>
    <row r="14370" spans="43:75" x14ac:dyDescent="0.2">
      <c r="AQ14370" s="7"/>
      <c r="AR14370" s="7"/>
      <c r="AS14370" s="7"/>
      <c r="AT14370" s="7"/>
      <c r="AU14370" s="7"/>
      <c r="AV14370" s="234"/>
      <c r="BP14370" s="7"/>
      <c r="BQ14370" s="7"/>
      <c r="BR14370" s="7"/>
      <c r="BS14370" s="7"/>
      <c r="BT14370" s="7"/>
      <c r="BU14370" s="7"/>
      <c r="BV14370" s="7"/>
      <c r="BW14370" s="7"/>
    </row>
    <row r="14371" spans="43:75" x14ac:dyDescent="0.2">
      <c r="AQ14371" s="7"/>
      <c r="AR14371" s="7"/>
      <c r="AS14371" s="7"/>
      <c r="AT14371" s="7"/>
      <c r="AU14371" s="7"/>
      <c r="AV14371" s="234"/>
      <c r="BP14371" s="7"/>
      <c r="BQ14371" s="7"/>
      <c r="BR14371" s="7"/>
      <c r="BS14371" s="7"/>
      <c r="BT14371" s="7"/>
      <c r="BU14371" s="7"/>
      <c r="BV14371" s="7"/>
      <c r="BW14371" s="7"/>
    </row>
    <row r="14372" spans="43:75" x14ac:dyDescent="0.2">
      <c r="AQ14372" s="7"/>
      <c r="AR14372" s="7"/>
      <c r="AS14372" s="7"/>
      <c r="AT14372" s="7"/>
      <c r="AU14372" s="7"/>
      <c r="AV14372" s="234"/>
      <c r="BP14372" s="7"/>
      <c r="BQ14372" s="7"/>
      <c r="BR14372" s="7"/>
      <c r="BS14372" s="7"/>
      <c r="BT14372" s="7"/>
      <c r="BU14372" s="7"/>
      <c r="BV14372" s="7"/>
      <c r="BW14372" s="7"/>
    </row>
    <row r="14373" spans="43:75" x14ac:dyDescent="0.2">
      <c r="AQ14373" s="7"/>
      <c r="AR14373" s="7"/>
      <c r="AS14373" s="7"/>
      <c r="AT14373" s="7"/>
      <c r="AU14373" s="7"/>
      <c r="AV14373" s="234"/>
      <c r="BP14373" s="7"/>
      <c r="BQ14373" s="7"/>
      <c r="BR14373" s="7"/>
      <c r="BS14373" s="7"/>
      <c r="BT14373" s="7"/>
      <c r="BU14373" s="7"/>
      <c r="BV14373" s="7"/>
      <c r="BW14373" s="7"/>
    </row>
    <row r="14374" spans="43:75" x14ac:dyDescent="0.2">
      <c r="AQ14374" s="7"/>
      <c r="AR14374" s="7"/>
      <c r="AS14374" s="7"/>
      <c r="AT14374" s="7"/>
      <c r="AU14374" s="7"/>
      <c r="AV14374" s="234"/>
      <c r="BP14374" s="7"/>
      <c r="BQ14374" s="7"/>
      <c r="BR14374" s="7"/>
      <c r="BS14374" s="7"/>
      <c r="BT14374" s="7"/>
      <c r="BU14374" s="7"/>
      <c r="BV14374" s="7"/>
      <c r="BW14374" s="7"/>
    </row>
    <row r="14375" spans="43:75" x14ac:dyDescent="0.2">
      <c r="AQ14375" s="7"/>
      <c r="AR14375" s="7"/>
      <c r="AS14375" s="7"/>
      <c r="AT14375" s="7"/>
      <c r="AU14375" s="7"/>
      <c r="AV14375" s="234"/>
      <c r="BP14375" s="7"/>
      <c r="BQ14375" s="7"/>
      <c r="BR14375" s="7"/>
      <c r="BS14375" s="7"/>
      <c r="BT14375" s="7"/>
      <c r="BU14375" s="7"/>
      <c r="BV14375" s="7"/>
      <c r="BW14375" s="7"/>
    </row>
    <row r="14376" spans="43:75" x14ac:dyDescent="0.2">
      <c r="AQ14376" s="7"/>
      <c r="AR14376" s="7"/>
      <c r="AS14376" s="7"/>
      <c r="AT14376" s="7"/>
      <c r="AU14376" s="7"/>
      <c r="AV14376" s="234"/>
      <c r="BP14376" s="7"/>
      <c r="BQ14376" s="7"/>
      <c r="BR14376" s="7"/>
      <c r="BS14376" s="7"/>
      <c r="BT14376" s="7"/>
      <c r="BU14376" s="7"/>
      <c r="BV14376" s="7"/>
      <c r="BW14376" s="7"/>
    </row>
    <row r="14377" spans="43:75" x14ac:dyDescent="0.2">
      <c r="AQ14377" s="7"/>
      <c r="AR14377" s="7"/>
      <c r="AS14377" s="7"/>
      <c r="AT14377" s="7"/>
      <c r="AU14377" s="7"/>
      <c r="AV14377" s="234"/>
      <c r="BP14377" s="7"/>
      <c r="BQ14377" s="7"/>
      <c r="BR14377" s="7"/>
      <c r="BS14377" s="7"/>
      <c r="BT14377" s="7"/>
      <c r="BU14377" s="7"/>
      <c r="BV14377" s="7"/>
      <c r="BW14377" s="7"/>
    </row>
    <row r="14378" spans="43:75" x14ac:dyDescent="0.2">
      <c r="AQ14378" s="7"/>
      <c r="AR14378" s="7"/>
      <c r="AS14378" s="7"/>
      <c r="AT14378" s="7"/>
      <c r="AU14378" s="7"/>
      <c r="AV14378" s="234"/>
      <c r="BP14378" s="7"/>
      <c r="BQ14378" s="7"/>
      <c r="BR14378" s="7"/>
      <c r="BS14378" s="7"/>
      <c r="BT14378" s="7"/>
      <c r="BU14378" s="7"/>
      <c r="BV14378" s="7"/>
      <c r="BW14378" s="7"/>
    </row>
    <row r="14379" spans="43:75" x14ac:dyDescent="0.2">
      <c r="AQ14379" s="7"/>
      <c r="AR14379" s="7"/>
      <c r="AS14379" s="7"/>
      <c r="AT14379" s="7"/>
      <c r="AU14379" s="7"/>
      <c r="AV14379" s="234"/>
      <c r="BP14379" s="7"/>
      <c r="BQ14379" s="7"/>
      <c r="BR14379" s="7"/>
      <c r="BS14379" s="7"/>
      <c r="BT14379" s="7"/>
      <c r="BU14379" s="7"/>
      <c r="BV14379" s="7"/>
      <c r="BW14379" s="7"/>
    </row>
    <row r="14380" spans="43:75" x14ac:dyDescent="0.2">
      <c r="AQ14380" s="7"/>
      <c r="AR14380" s="7"/>
      <c r="AS14380" s="7"/>
      <c r="AT14380" s="7"/>
      <c r="AU14380" s="7"/>
      <c r="AV14380" s="234"/>
      <c r="BP14380" s="7"/>
      <c r="BQ14380" s="7"/>
      <c r="BR14380" s="7"/>
      <c r="BS14380" s="7"/>
      <c r="BT14380" s="7"/>
      <c r="BU14380" s="7"/>
      <c r="BV14380" s="7"/>
      <c r="BW14380" s="7"/>
    </row>
    <row r="14381" spans="43:75" x14ac:dyDescent="0.2">
      <c r="AQ14381" s="7"/>
      <c r="AR14381" s="7"/>
      <c r="AS14381" s="7"/>
      <c r="AT14381" s="7"/>
      <c r="AU14381" s="7"/>
      <c r="AV14381" s="234"/>
      <c r="BP14381" s="7"/>
      <c r="BQ14381" s="7"/>
      <c r="BR14381" s="7"/>
      <c r="BS14381" s="7"/>
      <c r="BT14381" s="7"/>
      <c r="BU14381" s="7"/>
      <c r="BV14381" s="7"/>
      <c r="BW14381" s="7"/>
    </row>
    <row r="14382" spans="43:75" x14ac:dyDescent="0.2">
      <c r="AQ14382" s="7"/>
      <c r="AR14382" s="7"/>
      <c r="AS14382" s="7"/>
      <c r="AT14382" s="7"/>
      <c r="AU14382" s="7"/>
      <c r="AV14382" s="234"/>
      <c r="BP14382" s="7"/>
      <c r="BQ14382" s="7"/>
      <c r="BR14382" s="7"/>
      <c r="BS14382" s="7"/>
      <c r="BT14382" s="7"/>
      <c r="BU14382" s="7"/>
      <c r="BV14382" s="7"/>
      <c r="BW14382" s="7"/>
    </row>
    <row r="14383" spans="43:75" x14ac:dyDescent="0.2">
      <c r="AQ14383" s="7"/>
      <c r="AR14383" s="7"/>
      <c r="AS14383" s="7"/>
      <c r="AT14383" s="7"/>
      <c r="AU14383" s="7"/>
      <c r="AV14383" s="234"/>
      <c r="BP14383" s="7"/>
      <c r="BQ14383" s="7"/>
      <c r="BR14383" s="7"/>
      <c r="BS14383" s="7"/>
      <c r="BT14383" s="7"/>
      <c r="BU14383" s="7"/>
      <c r="BV14383" s="7"/>
      <c r="BW14383" s="7"/>
    </row>
    <row r="14384" spans="43:75" x14ac:dyDescent="0.2">
      <c r="AQ14384" s="7"/>
      <c r="AR14384" s="7"/>
      <c r="AS14384" s="7"/>
      <c r="AT14384" s="7"/>
      <c r="AU14384" s="7"/>
      <c r="AV14384" s="234"/>
      <c r="BP14384" s="7"/>
      <c r="BQ14384" s="7"/>
      <c r="BR14384" s="7"/>
      <c r="BS14384" s="7"/>
      <c r="BT14384" s="7"/>
      <c r="BU14384" s="7"/>
      <c r="BV14384" s="7"/>
      <c r="BW14384" s="7"/>
    </row>
    <row r="14385" spans="43:75" x14ac:dyDescent="0.2">
      <c r="AQ14385" s="7"/>
      <c r="AR14385" s="7"/>
      <c r="AS14385" s="7"/>
      <c r="AT14385" s="7"/>
      <c r="AU14385" s="7"/>
      <c r="AV14385" s="234"/>
      <c r="BP14385" s="7"/>
      <c r="BQ14385" s="7"/>
      <c r="BR14385" s="7"/>
      <c r="BS14385" s="7"/>
      <c r="BT14385" s="7"/>
      <c r="BU14385" s="7"/>
      <c r="BV14385" s="7"/>
      <c r="BW14385" s="7"/>
    </row>
    <row r="14386" spans="43:75" x14ac:dyDescent="0.2">
      <c r="AQ14386" s="7"/>
      <c r="AR14386" s="7"/>
      <c r="AS14386" s="7"/>
      <c r="AT14386" s="7"/>
      <c r="AU14386" s="7"/>
      <c r="AV14386" s="234"/>
      <c r="BP14386" s="7"/>
      <c r="BQ14386" s="7"/>
      <c r="BR14386" s="7"/>
      <c r="BS14386" s="7"/>
      <c r="BT14386" s="7"/>
      <c r="BU14386" s="7"/>
      <c r="BV14386" s="7"/>
      <c r="BW14386" s="7"/>
    </row>
    <row r="14387" spans="43:75" x14ac:dyDescent="0.2">
      <c r="AQ14387" s="7"/>
      <c r="AR14387" s="7"/>
      <c r="AS14387" s="7"/>
      <c r="AT14387" s="7"/>
      <c r="AU14387" s="7"/>
      <c r="AV14387" s="234"/>
      <c r="BP14387" s="7"/>
      <c r="BQ14387" s="7"/>
      <c r="BR14387" s="7"/>
      <c r="BS14387" s="7"/>
      <c r="BT14387" s="7"/>
      <c r="BU14387" s="7"/>
      <c r="BV14387" s="7"/>
      <c r="BW14387" s="7"/>
    </row>
    <row r="14388" spans="43:75" x14ac:dyDescent="0.2">
      <c r="AQ14388" s="7"/>
      <c r="AR14388" s="7"/>
      <c r="AS14388" s="7"/>
      <c r="AT14388" s="7"/>
      <c r="AU14388" s="7"/>
      <c r="AV14388" s="234"/>
      <c r="BP14388" s="7"/>
      <c r="BQ14388" s="7"/>
      <c r="BR14388" s="7"/>
      <c r="BS14388" s="7"/>
      <c r="BT14388" s="7"/>
      <c r="BU14388" s="7"/>
      <c r="BV14388" s="7"/>
      <c r="BW14388" s="7"/>
    </row>
    <row r="14389" spans="43:75" x14ac:dyDescent="0.2">
      <c r="AQ14389" s="7"/>
      <c r="AR14389" s="7"/>
      <c r="AS14389" s="7"/>
      <c r="AT14389" s="7"/>
      <c r="AU14389" s="7"/>
      <c r="AV14389" s="234"/>
      <c r="BP14389" s="7"/>
      <c r="BQ14389" s="7"/>
      <c r="BR14389" s="7"/>
      <c r="BS14389" s="7"/>
      <c r="BT14389" s="7"/>
      <c r="BU14389" s="7"/>
      <c r="BV14389" s="7"/>
      <c r="BW14389" s="7"/>
    </row>
    <row r="14390" spans="43:75" x14ac:dyDescent="0.2">
      <c r="AQ14390" s="7"/>
      <c r="AR14390" s="7"/>
      <c r="AS14390" s="7"/>
      <c r="AT14390" s="7"/>
      <c r="AU14390" s="7"/>
      <c r="AV14390" s="234"/>
      <c r="BP14390" s="7"/>
      <c r="BQ14390" s="7"/>
      <c r="BR14390" s="7"/>
      <c r="BS14390" s="7"/>
      <c r="BT14390" s="7"/>
      <c r="BU14390" s="7"/>
      <c r="BV14390" s="7"/>
      <c r="BW14390" s="7"/>
    </row>
    <row r="14391" spans="43:75" x14ac:dyDescent="0.2">
      <c r="AQ14391" s="7"/>
      <c r="AR14391" s="7"/>
      <c r="AS14391" s="7"/>
      <c r="AT14391" s="7"/>
      <c r="AU14391" s="7"/>
      <c r="AV14391" s="234"/>
      <c r="BP14391" s="7"/>
      <c r="BQ14391" s="7"/>
      <c r="BR14391" s="7"/>
      <c r="BS14391" s="7"/>
      <c r="BT14391" s="7"/>
      <c r="BU14391" s="7"/>
      <c r="BV14391" s="7"/>
      <c r="BW14391" s="7"/>
    </row>
    <row r="14392" spans="43:75" x14ac:dyDescent="0.2">
      <c r="AQ14392" s="7"/>
      <c r="AR14392" s="7"/>
      <c r="AS14392" s="7"/>
      <c r="AT14392" s="7"/>
      <c r="AU14392" s="7"/>
      <c r="AV14392" s="234"/>
      <c r="BP14392" s="7"/>
      <c r="BQ14392" s="7"/>
      <c r="BR14392" s="7"/>
      <c r="BS14392" s="7"/>
      <c r="BT14392" s="7"/>
      <c r="BU14392" s="7"/>
      <c r="BV14392" s="7"/>
      <c r="BW14392" s="7"/>
    </row>
    <row r="14393" spans="43:75" x14ac:dyDescent="0.2">
      <c r="AQ14393" s="7"/>
      <c r="AR14393" s="7"/>
      <c r="AS14393" s="7"/>
      <c r="AT14393" s="7"/>
      <c r="AU14393" s="7"/>
      <c r="AV14393" s="234"/>
      <c r="BP14393" s="7"/>
      <c r="BQ14393" s="7"/>
      <c r="BR14393" s="7"/>
      <c r="BS14393" s="7"/>
      <c r="BT14393" s="7"/>
      <c r="BU14393" s="7"/>
      <c r="BV14393" s="7"/>
      <c r="BW14393" s="7"/>
    </row>
    <row r="14394" spans="43:75" x14ac:dyDescent="0.2">
      <c r="AQ14394" s="7"/>
      <c r="AR14394" s="7"/>
      <c r="AS14394" s="7"/>
      <c r="AT14394" s="7"/>
      <c r="AU14394" s="7"/>
      <c r="AV14394" s="234"/>
      <c r="BP14394" s="7"/>
      <c r="BQ14394" s="7"/>
      <c r="BR14394" s="7"/>
      <c r="BS14394" s="7"/>
      <c r="BT14394" s="7"/>
      <c r="BU14394" s="7"/>
      <c r="BV14394" s="7"/>
      <c r="BW14394" s="7"/>
    </row>
    <row r="14395" spans="43:75" x14ac:dyDescent="0.2">
      <c r="AQ14395" s="7"/>
      <c r="AR14395" s="7"/>
      <c r="AS14395" s="7"/>
      <c r="AT14395" s="7"/>
      <c r="AU14395" s="7"/>
      <c r="AV14395" s="234"/>
      <c r="BP14395" s="7"/>
      <c r="BQ14395" s="7"/>
      <c r="BR14395" s="7"/>
      <c r="BS14395" s="7"/>
      <c r="BT14395" s="7"/>
      <c r="BU14395" s="7"/>
      <c r="BV14395" s="7"/>
      <c r="BW14395" s="7"/>
    </row>
    <row r="14396" spans="43:75" x14ac:dyDescent="0.2">
      <c r="AQ14396" s="7"/>
      <c r="AR14396" s="7"/>
      <c r="AS14396" s="7"/>
      <c r="AT14396" s="7"/>
      <c r="AU14396" s="7"/>
      <c r="AV14396" s="234"/>
      <c r="BP14396" s="7"/>
      <c r="BQ14396" s="7"/>
      <c r="BR14396" s="7"/>
      <c r="BS14396" s="7"/>
      <c r="BT14396" s="7"/>
      <c r="BU14396" s="7"/>
      <c r="BV14396" s="7"/>
      <c r="BW14396" s="7"/>
    </row>
    <row r="14397" spans="43:75" x14ac:dyDescent="0.2">
      <c r="AQ14397" s="7"/>
      <c r="AR14397" s="7"/>
      <c r="AS14397" s="7"/>
      <c r="AT14397" s="7"/>
      <c r="AU14397" s="7"/>
      <c r="AV14397" s="234"/>
      <c r="BP14397" s="7"/>
      <c r="BQ14397" s="7"/>
      <c r="BR14397" s="7"/>
      <c r="BS14397" s="7"/>
      <c r="BT14397" s="7"/>
      <c r="BU14397" s="7"/>
      <c r="BV14397" s="7"/>
      <c r="BW14397" s="7"/>
    </row>
    <row r="14398" spans="43:75" x14ac:dyDescent="0.2">
      <c r="AQ14398" s="7"/>
      <c r="AR14398" s="7"/>
      <c r="AS14398" s="7"/>
      <c r="AT14398" s="7"/>
      <c r="AU14398" s="7"/>
      <c r="AV14398" s="234"/>
      <c r="BP14398" s="7"/>
      <c r="BQ14398" s="7"/>
      <c r="BR14398" s="7"/>
      <c r="BS14398" s="7"/>
      <c r="BT14398" s="7"/>
      <c r="BU14398" s="7"/>
      <c r="BV14398" s="7"/>
      <c r="BW14398" s="7"/>
    </row>
    <row r="14399" spans="43:75" x14ac:dyDescent="0.2">
      <c r="AQ14399" s="7"/>
      <c r="AR14399" s="7"/>
      <c r="AS14399" s="7"/>
      <c r="AT14399" s="7"/>
      <c r="AU14399" s="7"/>
      <c r="AV14399" s="234"/>
      <c r="BP14399" s="7"/>
      <c r="BQ14399" s="7"/>
      <c r="BR14399" s="7"/>
      <c r="BS14399" s="7"/>
      <c r="BT14399" s="7"/>
      <c r="BU14399" s="7"/>
      <c r="BV14399" s="7"/>
      <c r="BW14399" s="7"/>
    </row>
    <row r="14400" spans="43:75" x14ac:dyDescent="0.2">
      <c r="AQ14400" s="7"/>
      <c r="AR14400" s="7"/>
      <c r="AS14400" s="7"/>
      <c r="AT14400" s="7"/>
      <c r="AU14400" s="7"/>
      <c r="AV14400" s="234"/>
      <c r="BP14400" s="7"/>
      <c r="BQ14400" s="7"/>
      <c r="BR14400" s="7"/>
      <c r="BS14400" s="7"/>
      <c r="BT14400" s="7"/>
      <c r="BU14400" s="7"/>
      <c r="BV14400" s="7"/>
      <c r="BW14400" s="7"/>
    </row>
    <row r="14401" spans="43:75" x14ac:dyDescent="0.2">
      <c r="AQ14401" s="7"/>
      <c r="AR14401" s="7"/>
      <c r="AS14401" s="7"/>
      <c r="AT14401" s="7"/>
      <c r="AU14401" s="7"/>
      <c r="AV14401" s="234"/>
      <c r="BP14401" s="7"/>
      <c r="BQ14401" s="7"/>
      <c r="BR14401" s="7"/>
      <c r="BS14401" s="7"/>
      <c r="BT14401" s="7"/>
      <c r="BU14401" s="7"/>
      <c r="BV14401" s="7"/>
      <c r="BW14401" s="7"/>
    </row>
    <row r="14402" spans="43:75" x14ac:dyDescent="0.2">
      <c r="AQ14402" s="7"/>
      <c r="AR14402" s="7"/>
      <c r="AS14402" s="7"/>
      <c r="AT14402" s="7"/>
      <c r="AU14402" s="7"/>
      <c r="AV14402" s="234"/>
      <c r="BP14402" s="7"/>
      <c r="BQ14402" s="7"/>
      <c r="BR14402" s="7"/>
      <c r="BS14402" s="7"/>
      <c r="BT14402" s="7"/>
      <c r="BU14402" s="7"/>
      <c r="BV14402" s="7"/>
      <c r="BW14402" s="7"/>
    </row>
    <row r="14403" spans="43:75" x14ac:dyDescent="0.2">
      <c r="AQ14403" s="7"/>
      <c r="AR14403" s="7"/>
      <c r="AS14403" s="7"/>
      <c r="AT14403" s="7"/>
      <c r="AU14403" s="7"/>
      <c r="AV14403" s="234"/>
      <c r="BP14403" s="7"/>
      <c r="BQ14403" s="7"/>
      <c r="BR14403" s="7"/>
      <c r="BS14403" s="7"/>
      <c r="BT14403" s="7"/>
      <c r="BU14403" s="7"/>
      <c r="BV14403" s="7"/>
      <c r="BW14403" s="7"/>
    </row>
    <row r="14404" spans="43:75" x14ac:dyDescent="0.2">
      <c r="AQ14404" s="7"/>
      <c r="AR14404" s="7"/>
      <c r="AS14404" s="7"/>
      <c r="AT14404" s="7"/>
      <c r="AU14404" s="7"/>
      <c r="AV14404" s="234"/>
      <c r="BP14404" s="7"/>
      <c r="BQ14404" s="7"/>
      <c r="BR14404" s="7"/>
      <c r="BS14404" s="7"/>
      <c r="BT14404" s="7"/>
      <c r="BU14404" s="7"/>
      <c r="BV14404" s="7"/>
      <c r="BW14404" s="7"/>
    </row>
    <row r="14405" spans="43:75" x14ac:dyDescent="0.2">
      <c r="AQ14405" s="7"/>
      <c r="AR14405" s="7"/>
      <c r="AS14405" s="7"/>
      <c r="AT14405" s="7"/>
      <c r="AU14405" s="7"/>
      <c r="AV14405" s="234"/>
      <c r="BP14405" s="7"/>
      <c r="BQ14405" s="7"/>
      <c r="BR14405" s="7"/>
      <c r="BS14405" s="7"/>
      <c r="BT14405" s="7"/>
      <c r="BU14405" s="7"/>
      <c r="BV14405" s="7"/>
      <c r="BW14405" s="7"/>
    </row>
    <row r="14406" spans="43:75" x14ac:dyDescent="0.2">
      <c r="AQ14406" s="7"/>
      <c r="AR14406" s="7"/>
      <c r="AS14406" s="7"/>
      <c r="AT14406" s="7"/>
      <c r="AU14406" s="7"/>
      <c r="AV14406" s="234"/>
      <c r="BP14406" s="7"/>
      <c r="BQ14406" s="7"/>
      <c r="BR14406" s="7"/>
      <c r="BS14406" s="7"/>
      <c r="BT14406" s="7"/>
      <c r="BU14406" s="7"/>
      <c r="BV14406" s="7"/>
      <c r="BW14406" s="7"/>
    </row>
    <row r="14407" spans="43:75" x14ac:dyDescent="0.2">
      <c r="AQ14407" s="7"/>
      <c r="AR14407" s="7"/>
      <c r="AS14407" s="7"/>
      <c r="AT14407" s="7"/>
      <c r="AU14407" s="7"/>
      <c r="AV14407" s="234"/>
      <c r="BP14407" s="7"/>
      <c r="BQ14407" s="7"/>
      <c r="BR14407" s="7"/>
      <c r="BS14407" s="7"/>
      <c r="BT14407" s="7"/>
      <c r="BU14407" s="7"/>
      <c r="BV14407" s="7"/>
      <c r="BW14407" s="7"/>
    </row>
    <row r="14408" spans="43:75" x14ac:dyDescent="0.2">
      <c r="AQ14408" s="7"/>
      <c r="AR14408" s="7"/>
      <c r="AS14408" s="7"/>
      <c r="AT14408" s="7"/>
      <c r="AU14408" s="7"/>
      <c r="AV14408" s="234"/>
      <c r="BP14408" s="7"/>
      <c r="BQ14408" s="7"/>
      <c r="BR14408" s="7"/>
      <c r="BS14408" s="7"/>
      <c r="BT14408" s="7"/>
      <c r="BU14408" s="7"/>
      <c r="BV14408" s="7"/>
      <c r="BW14408" s="7"/>
    </row>
    <row r="14409" spans="43:75" x14ac:dyDescent="0.2">
      <c r="AQ14409" s="7"/>
      <c r="AR14409" s="7"/>
      <c r="AS14409" s="7"/>
      <c r="AT14409" s="7"/>
      <c r="AU14409" s="7"/>
      <c r="AV14409" s="234"/>
      <c r="BP14409" s="7"/>
      <c r="BQ14409" s="7"/>
      <c r="BR14409" s="7"/>
      <c r="BS14409" s="7"/>
      <c r="BT14409" s="7"/>
      <c r="BU14409" s="7"/>
      <c r="BV14409" s="7"/>
      <c r="BW14409" s="7"/>
    </row>
    <row r="14410" spans="43:75" x14ac:dyDescent="0.2">
      <c r="AQ14410" s="7"/>
      <c r="AR14410" s="7"/>
      <c r="AS14410" s="7"/>
      <c r="AT14410" s="7"/>
      <c r="AU14410" s="7"/>
      <c r="AV14410" s="234"/>
      <c r="BP14410" s="7"/>
      <c r="BQ14410" s="7"/>
      <c r="BR14410" s="7"/>
      <c r="BS14410" s="7"/>
      <c r="BT14410" s="7"/>
      <c r="BU14410" s="7"/>
      <c r="BV14410" s="7"/>
      <c r="BW14410" s="7"/>
    </row>
    <row r="14411" spans="43:75" x14ac:dyDescent="0.2">
      <c r="AQ14411" s="7"/>
      <c r="AR14411" s="7"/>
      <c r="AS14411" s="7"/>
      <c r="AT14411" s="7"/>
      <c r="AU14411" s="7"/>
      <c r="AV14411" s="234"/>
      <c r="BP14411" s="7"/>
      <c r="BQ14411" s="7"/>
      <c r="BR14411" s="7"/>
      <c r="BS14411" s="7"/>
      <c r="BT14411" s="7"/>
      <c r="BU14411" s="7"/>
      <c r="BV14411" s="7"/>
      <c r="BW14411" s="7"/>
    </row>
    <row r="14412" spans="43:75" x14ac:dyDescent="0.2">
      <c r="AQ14412" s="7"/>
      <c r="AR14412" s="7"/>
      <c r="AS14412" s="7"/>
      <c r="AT14412" s="7"/>
      <c r="AU14412" s="7"/>
      <c r="AV14412" s="234"/>
      <c r="BP14412" s="7"/>
      <c r="BQ14412" s="7"/>
      <c r="BR14412" s="7"/>
      <c r="BS14412" s="7"/>
      <c r="BT14412" s="7"/>
      <c r="BU14412" s="7"/>
      <c r="BV14412" s="7"/>
      <c r="BW14412" s="7"/>
    </row>
    <row r="14413" spans="43:75" x14ac:dyDescent="0.2">
      <c r="AQ14413" s="7"/>
      <c r="AR14413" s="7"/>
      <c r="AS14413" s="7"/>
      <c r="AT14413" s="7"/>
      <c r="AU14413" s="7"/>
      <c r="AV14413" s="234"/>
      <c r="BP14413" s="7"/>
      <c r="BQ14413" s="7"/>
      <c r="BR14413" s="7"/>
      <c r="BS14413" s="7"/>
      <c r="BT14413" s="7"/>
      <c r="BU14413" s="7"/>
      <c r="BV14413" s="7"/>
      <c r="BW14413" s="7"/>
    </row>
    <row r="14414" spans="43:75" x14ac:dyDescent="0.2">
      <c r="AQ14414" s="7"/>
      <c r="AR14414" s="7"/>
      <c r="AS14414" s="7"/>
      <c r="AT14414" s="7"/>
      <c r="AU14414" s="7"/>
      <c r="AV14414" s="234"/>
      <c r="BP14414" s="7"/>
      <c r="BQ14414" s="7"/>
      <c r="BR14414" s="7"/>
      <c r="BS14414" s="7"/>
      <c r="BT14414" s="7"/>
      <c r="BU14414" s="7"/>
      <c r="BV14414" s="7"/>
      <c r="BW14414" s="7"/>
    </row>
    <row r="14415" spans="43:75" x14ac:dyDescent="0.2">
      <c r="AQ14415" s="7"/>
      <c r="AR14415" s="7"/>
      <c r="AS14415" s="7"/>
      <c r="AT14415" s="7"/>
      <c r="AU14415" s="7"/>
      <c r="AV14415" s="234"/>
      <c r="BP14415" s="7"/>
      <c r="BQ14415" s="7"/>
      <c r="BR14415" s="7"/>
      <c r="BS14415" s="7"/>
      <c r="BT14415" s="7"/>
      <c r="BU14415" s="7"/>
      <c r="BV14415" s="7"/>
      <c r="BW14415" s="7"/>
    </row>
    <row r="14416" spans="43:75" x14ac:dyDescent="0.2">
      <c r="AQ14416" s="7"/>
      <c r="AR14416" s="7"/>
      <c r="AS14416" s="7"/>
      <c r="AT14416" s="7"/>
      <c r="AU14416" s="7"/>
      <c r="AV14416" s="234"/>
      <c r="BP14416" s="7"/>
      <c r="BQ14416" s="7"/>
      <c r="BR14416" s="7"/>
      <c r="BS14416" s="7"/>
      <c r="BT14416" s="7"/>
      <c r="BU14416" s="7"/>
      <c r="BV14416" s="7"/>
      <c r="BW14416" s="7"/>
    </row>
    <row r="14417" spans="43:75" x14ac:dyDescent="0.2">
      <c r="AQ14417" s="7"/>
      <c r="AR14417" s="7"/>
      <c r="AS14417" s="7"/>
      <c r="AT14417" s="7"/>
      <c r="AU14417" s="7"/>
      <c r="AV14417" s="234"/>
      <c r="BP14417" s="7"/>
      <c r="BQ14417" s="7"/>
      <c r="BR14417" s="7"/>
      <c r="BS14417" s="7"/>
      <c r="BT14417" s="7"/>
      <c r="BU14417" s="7"/>
      <c r="BV14417" s="7"/>
      <c r="BW14417" s="7"/>
    </row>
    <row r="14418" spans="43:75" x14ac:dyDescent="0.2">
      <c r="AQ14418" s="7"/>
      <c r="AR14418" s="7"/>
      <c r="AS14418" s="7"/>
      <c r="AT14418" s="7"/>
      <c r="AU14418" s="7"/>
      <c r="AV14418" s="234"/>
      <c r="BP14418" s="7"/>
      <c r="BQ14418" s="7"/>
      <c r="BR14418" s="7"/>
      <c r="BS14418" s="7"/>
      <c r="BT14418" s="7"/>
      <c r="BU14418" s="7"/>
      <c r="BV14418" s="7"/>
      <c r="BW14418" s="7"/>
    </row>
    <row r="14419" spans="43:75" x14ac:dyDescent="0.2">
      <c r="AQ14419" s="7"/>
      <c r="AR14419" s="7"/>
      <c r="AS14419" s="7"/>
      <c r="AT14419" s="7"/>
      <c r="AU14419" s="7"/>
      <c r="AV14419" s="234"/>
      <c r="BP14419" s="7"/>
      <c r="BQ14419" s="7"/>
      <c r="BR14419" s="7"/>
      <c r="BS14419" s="7"/>
      <c r="BT14419" s="7"/>
      <c r="BU14419" s="7"/>
      <c r="BV14419" s="7"/>
      <c r="BW14419" s="7"/>
    </row>
    <row r="14420" spans="43:75" x14ac:dyDescent="0.2">
      <c r="AQ14420" s="7"/>
      <c r="AR14420" s="7"/>
      <c r="AS14420" s="7"/>
      <c r="AT14420" s="7"/>
      <c r="AU14420" s="7"/>
      <c r="AV14420" s="234"/>
      <c r="BP14420" s="7"/>
      <c r="BQ14420" s="7"/>
      <c r="BR14420" s="7"/>
      <c r="BS14420" s="7"/>
      <c r="BT14420" s="7"/>
      <c r="BU14420" s="7"/>
      <c r="BV14420" s="7"/>
      <c r="BW14420" s="7"/>
    </row>
    <row r="14421" spans="43:75" x14ac:dyDescent="0.2">
      <c r="AQ14421" s="7"/>
      <c r="AR14421" s="7"/>
      <c r="AS14421" s="7"/>
      <c r="AT14421" s="7"/>
      <c r="AU14421" s="7"/>
      <c r="AV14421" s="234"/>
      <c r="BP14421" s="7"/>
      <c r="BQ14421" s="7"/>
      <c r="BR14421" s="7"/>
      <c r="BS14421" s="7"/>
      <c r="BT14421" s="7"/>
      <c r="BU14421" s="7"/>
      <c r="BV14421" s="7"/>
      <c r="BW14421" s="7"/>
    </row>
    <row r="14422" spans="43:75" x14ac:dyDescent="0.2">
      <c r="AQ14422" s="7"/>
      <c r="AR14422" s="7"/>
      <c r="AS14422" s="7"/>
      <c r="AT14422" s="7"/>
      <c r="AU14422" s="7"/>
      <c r="AV14422" s="234"/>
      <c r="BP14422" s="7"/>
      <c r="BQ14422" s="7"/>
      <c r="BR14422" s="7"/>
      <c r="BS14422" s="7"/>
      <c r="BT14422" s="7"/>
      <c r="BU14422" s="7"/>
      <c r="BV14422" s="7"/>
      <c r="BW14422" s="7"/>
    </row>
    <row r="14423" spans="43:75" x14ac:dyDescent="0.2">
      <c r="AQ14423" s="7"/>
      <c r="AR14423" s="7"/>
      <c r="AS14423" s="7"/>
      <c r="AT14423" s="7"/>
      <c r="AU14423" s="7"/>
      <c r="AV14423" s="234"/>
      <c r="BP14423" s="7"/>
      <c r="BQ14423" s="7"/>
      <c r="BR14423" s="7"/>
      <c r="BS14423" s="7"/>
      <c r="BT14423" s="7"/>
      <c r="BU14423" s="7"/>
      <c r="BV14423" s="7"/>
      <c r="BW14423" s="7"/>
    </row>
    <row r="14424" spans="43:75" x14ac:dyDescent="0.2">
      <c r="AQ14424" s="7"/>
      <c r="AR14424" s="7"/>
      <c r="AS14424" s="7"/>
      <c r="AT14424" s="7"/>
      <c r="AU14424" s="7"/>
      <c r="AV14424" s="234"/>
      <c r="BP14424" s="7"/>
      <c r="BQ14424" s="7"/>
      <c r="BR14424" s="7"/>
      <c r="BS14424" s="7"/>
      <c r="BT14424" s="7"/>
      <c r="BU14424" s="7"/>
      <c r="BV14424" s="7"/>
      <c r="BW14424" s="7"/>
    </row>
    <row r="14425" spans="43:75" x14ac:dyDescent="0.2">
      <c r="AQ14425" s="7"/>
      <c r="AR14425" s="7"/>
      <c r="AS14425" s="7"/>
      <c r="AT14425" s="7"/>
      <c r="AU14425" s="7"/>
      <c r="AV14425" s="234"/>
      <c r="BP14425" s="7"/>
      <c r="BQ14425" s="7"/>
      <c r="BR14425" s="7"/>
      <c r="BS14425" s="7"/>
      <c r="BT14425" s="7"/>
      <c r="BU14425" s="7"/>
      <c r="BV14425" s="7"/>
      <c r="BW14425" s="7"/>
    </row>
    <row r="14426" spans="43:75" x14ac:dyDescent="0.2">
      <c r="AQ14426" s="7"/>
      <c r="AR14426" s="7"/>
      <c r="AS14426" s="7"/>
      <c r="AT14426" s="7"/>
      <c r="AU14426" s="7"/>
      <c r="AV14426" s="234"/>
      <c r="BP14426" s="7"/>
      <c r="BQ14426" s="7"/>
      <c r="BR14426" s="7"/>
      <c r="BS14426" s="7"/>
      <c r="BT14426" s="7"/>
      <c r="BU14426" s="7"/>
      <c r="BV14426" s="7"/>
      <c r="BW14426" s="7"/>
    </row>
    <row r="14427" spans="43:75" x14ac:dyDescent="0.2">
      <c r="AQ14427" s="7"/>
      <c r="AR14427" s="7"/>
      <c r="AS14427" s="7"/>
      <c r="AT14427" s="7"/>
      <c r="AU14427" s="7"/>
      <c r="AV14427" s="234"/>
      <c r="BP14427" s="7"/>
      <c r="BQ14427" s="7"/>
      <c r="BR14427" s="7"/>
      <c r="BS14427" s="7"/>
      <c r="BT14427" s="7"/>
      <c r="BU14427" s="7"/>
      <c r="BV14427" s="7"/>
      <c r="BW14427" s="7"/>
    </row>
    <row r="14428" spans="43:75" x14ac:dyDescent="0.2">
      <c r="AQ14428" s="7"/>
      <c r="AR14428" s="7"/>
      <c r="AS14428" s="7"/>
      <c r="AT14428" s="7"/>
      <c r="AU14428" s="7"/>
      <c r="AV14428" s="234"/>
      <c r="BP14428" s="7"/>
      <c r="BQ14428" s="7"/>
      <c r="BR14428" s="7"/>
      <c r="BS14428" s="7"/>
      <c r="BT14428" s="7"/>
      <c r="BU14428" s="7"/>
      <c r="BV14428" s="7"/>
      <c r="BW14428" s="7"/>
    </row>
    <row r="14429" spans="43:75" x14ac:dyDescent="0.2">
      <c r="AQ14429" s="7"/>
      <c r="AR14429" s="7"/>
      <c r="AS14429" s="7"/>
      <c r="AT14429" s="7"/>
      <c r="AU14429" s="7"/>
      <c r="AV14429" s="234"/>
      <c r="BP14429" s="7"/>
      <c r="BQ14429" s="7"/>
      <c r="BR14429" s="7"/>
      <c r="BS14429" s="7"/>
      <c r="BT14429" s="7"/>
      <c r="BU14429" s="7"/>
      <c r="BV14429" s="7"/>
      <c r="BW14429" s="7"/>
    </row>
    <row r="14430" spans="43:75" x14ac:dyDescent="0.2">
      <c r="AQ14430" s="7"/>
      <c r="AR14430" s="7"/>
      <c r="AS14430" s="7"/>
      <c r="AT14430" s="7"/>
      <c r="AU14430" s="7"/>
      <c r="AV14430" s="234"/>
      <c r="BP14430" s="7"/>
      <c r="BQ14430" s="7"/>
      <c r="BR14430" s="7"/>
      <c r="BS14430" s="7"/>
      <c r="BT14430" s="7"/>
      <c r="BU14430" s="7"/>
      <c r="BV14430" s="7"/>
      <c r="BW14430" s="7"/>
    </row>
    <row r="14431" spans="43:75" x14ac:dyDescent="0.2">
      <c r="AQ14431" s="7"/>
      <c r="AR14431" s="7"/>
      <c r="AS14431" s="7"/>
      <c r="AT14431" s="7"/>
      <c r="AU14431" s="7"/>
      <c r="AV14431" s="234"/>
      <c r="BP14431" s="7"/>
      <c r="BQ14431" s="7"/>
      <c r="BR14431" s="7"/>
      <c r="BS14431" s="7"/>
      <c r="BT14431" s="7"/>
      <c r="BU14431" s="7"/>
      <c r="BV14431" s="7"/>
      <c r="BW14431" s="7"/>
    </row>
    <row r="14432" spans="43:75" x14ac:dyDescent="0.2">
      <c r="AQ14432" s="7"/>
      <c r="AR14432" s="7"/>
      <c r="AS14432" s="7"/>
      <c r="AT14432" s="7"/>
      <c r="AU14432" s="7"/>
      <c r="AV14432" s="234"/>
      <c r="BP14432" s="7"/>
      <c r="BQ14432" s="7"/>
      <c r="BR14432" s="7"/>
      <c r="BS14432" s="7"/>
      <c r="BT14432" s="7"/>
      <c r="BU14432" s="7"/>
      <c r="BV14432" s="7"/>
      <c r="BW14432" s="7"/>
    </row>
    <row r="14433" spans="43:75" x14ac:dyDescent="0.2">
      <c r="AQ14433" s="7"/>
      <c r="AR14433" s="7"/>
      <c r="AS14433" s="7"/>
      <c r="AT14433" s="7"/>
      <c r="AU14433" s="7"/>
      <c r="AV14433" s="234"/>
      <c r="BP14433" s="7"/>
      <c r="BQ14433" s="7"/>
      <c r="BR14433" s="7"/>
      <c r="BS14433" s="7"/>
      <c r="BT14433" s="7"/>
      <c r="BU14433" s="7"/>
      <c r="BV14433" s="7"/>
      <c r="BW14433" s="7"/>
    </row>
    <row r="14434" spans="43:75" x14ac:dyDescent="0.2">
      <c r="AQ14434" s="7"/>
      <c r="AR14434" s="7"/>
      <c r="AS14434" s="7"/>
      <c r="AT14434" s="7"/>
      <c r="AU14434" s="7"/>
      <c r="AV14434" s="234"/>
      <c r="BP14434" s="7"/>
      <c r="BQ14434" s="7"/>
      <c r="BR14434" s="7"/>
      <c r="BS14434" s="7"/>
      <c r="BT14434" s="7"/>
      <c r="BU14434" s="7"/>
      <c r="BV14434" s="7"/>
      <c r="BW14434" s="7"/>
    </row>
    <row r="14435" spans="43:75" x14ac:dyDescent="0.2">
      <c r="AQ14435" s="7"/>
      <c r="AR14435" s="7"/>
      <c r="AS14435" s="7"/>
      <c r="AT14435" s="7"/>
      <c r="AU14435" s="7"/>
      <c r="AV14435" s="234"/>
      <c r="BP14435" s="7"/>
      <c r="BQ14435" s="7"/>
      <c r="BR14435" s="7"/>
      <c r="BS14435" s="7"/>
      <c r="BT14435" s="7"/>
      <c r="BU14435" s="7"/>
      <c r="BV14435" s="7"/>
      <c r="BW14435" s="7"/>
    </row>
    <row r="14436" spans="43:75" x14ac:dyDescent="0.2">
      <c r="AQ14436" s="7"/>
      <c r="AR14436" s="7"/>
      <c r="AS14436" s="7"/>
      <c r="AT14436" s="7"/>
      <c r="AU14436" s="7"/>
      <c r="AV14436" s="234"/>
      <c r="BP14436" s="7"/>
      <c r="BQ14436" s="7"/>
      <c r="BR14436" s="7"/>
      <c r="BS14436" s="7"/>
      <c r="BT14436" s="7"/>
      <c r="BU14436" s="7"/>
      <c r="BV14436" s="7"/>
      <c r="BW14436" s="7"/>
    </row>
    <row r="14437" spans="43:75" x14ac:dyDescent="0.2">
      <c r="AQ14437" s="7"/>
      <c r="AR14437" s="7"/>
      <c r="AS14437" s="7"/>
      <c r="AT14437" s="7"/>
      <c r="AU14437" s="7"/>
      <c r="AV14437" s="234"/>
      <c r="BP14437" s="7"/>
      <c r="BQ14437" s="7"/>
      <c r="BR14437" s="7"/>
      <c r="BS14437" s="7"/>
      <c r="BT14437" s="7"/>
      <c r="BU14437" s="7"/>
      <c r="BV14437" s="7"/>
      <c r="BW14437" s="7"/>
    </row>
    <row r="14438" spans="43:75" x14ac:dyDescent="0.2">
      <c r="AQ14438" s="7"/>
      <c r="AR14438" s="7"/>
      <c r="AS14438" s="7"/>
      <c r="AT14438" s="7"/>
      <c r="AU14438" s="7"/>
      <c r="AV14438" s="234"/>
      <c r="BP14438" s="7"/>
      <c r="BQ14438" s="7"/>
      <c r="BR14438" s="7"/>
      <c r="BS14438" s="7"/>
      <c r="BT14438" s="7"/>
      <c r="BU14438" s="7"/>
      <c r="BV14438" s="7"/>
      <c r="BW14438" s="7"/>
    </row>
    <row r="14439" spans="43:75" x14ac:dyDescent="0.2">
      <c r="AQ14439" s="7"/>
      <c r="AR14439" s="7"/>
      <c r="AS14439" s="7"/>
      <c r="AT14439" s="7"/>
      <c r="AU14439" s="7"/>
      <c r="AV14439" s="234"/>
      <c r="BP14439" s="7"/>
      <c r="BQ14439" s="7"/>
      <c r="BR14439" s="7"/>
      <c r="BS14439" s="7"/>
      <c r="BT14439" s="7"/>
      <c r="BU14439" s="7"/>
      <c r="BV14439" s="7"/>
      <c r="BW14439" s="7"/>
    </row>
    <row r="14440" spans="43:75" x14ac:dyDescent="0.2">
      <c r="AQ14440" s="7"/>
      <c r="AR14440" s="7"/>
      <c r="AS14440" s="7"/>
      <c r="AT14440" s="7"/>
      <c r="AU14440" s="7"/>
      <c r="AV14440" s="234"/>
      <c r="BP14440" s="7"/>
      <c r="BQ14440" s="7"/>
      <c r="BR14440" s="7"/>
      <c r="BS14440" s="7"/>
      <c r="BT14440" s="7"/>
      <c r="BU14440" s="7"/>
      <c r="BV14440" s="7"/>
      <c r="BW14440" s="7"/>
    </row>
    <row r="14441" spans="43:75" x14ac:dyDescent="0.2">
      <c r="AQ14441" s="7"/>
      <c r="AR14441" s="7"/>
      <c r="AS14441" s="7"/>
      <c r="AT14441" s="7"/>
      <c r="AU14441" s="7"/>
      <c r="AV14441" s="234"/>
      <c r="BP14441" s="7"/>
      <c r="BQ14441" s="7"/>
      <c r="BR14441" s="7"/>
      <c r="BS14441" s="7"/>
      <c r="BT14441" s="7"/>
      <c r="BU14441" s="7"/>
      <c r="BV14441" s="7"/>
      <c r="BW14441" s="7"/>
    </row>
    <row r="14442" spans="43:75" x14ac:dyDescent="0.2">
      <c r="AQ14442" s="7"/>
      <c r="AR14442" s="7"/>
      <c r="AS14442" s="7"/>
      <c r="AT14442" s="7"/>
      <c r="AU14442" s="7"/>
      <c r="AV14442" s="234"/>
      <c r="BP14442" s="7"/>
      <c r="BQ14442" s="7"/>
      <c r="BR14442" s="7"/>
      <c r="BS14442" s="7"/>
      <c r="BT14442" s="7"/>
      <c r="BU14442" s="7"/>
      <c r="BV14442" s="7"/>
      <c r="BW14442" s="7"/>
    </row>
    <row r="14443" spans="43:75" x14ac:dyDescent="0.2">
      <c r="AQ14443" s="7"/>
      <c r="AR14443" s="7"/>
      <c r="AS14443" s="7"/>
      <c r="AT14443" s="7"/>
      <c r="AU14443" s="7"/>
      <c r="AV14443" s="234"/>
      <c r="BP14443" s="7"/>
      <c r="BQ14443" s="7"/>
      <c r="BR14443" s="7"/>
      <c r="BS14443" s="7"/>
      <c r="BT14443" s="7"/>
      <c r="BU14443" s="7"/>
      <c r="BV14443" s="7"/>
      <c r="BW14443" s="7"/>
    </row>
    <row r="14444" spans="43:75" x14ac:dyDescent="0.2">
      <c r="AQ14444" s="7"/>
      <c r="AR14444" s="7"/>
      <c r="AS14444" s="7"/>
      <c r="AT14444" s="7"/>
      <c r="AU14444" s="7"/>
      <c r="AV14444" s="234"/>
      <c r="BP14444" s="7"/>
      <c r="BQ14444" s="7"/>
      <c r="BR14444" s="7"/>
      <c r="BS14444" s="7"/>
      <c r="BT14444" s="7"/>
      <c r="BU14444" s="7"/>
      <c r="BV14444" s="7"/>
      <c r="BW14444" s="7"/>
    </row>
    <row r="14445" spans="43:75" x14ac:dyDescent="0.2">
      <c r="AQ14445" s="7"/>
      <c r="AR14445" s="7"/>
      <c r="AS14445" s="7"/>
      <c r="AT14445" s="7"/>
      <c r="AU14445" s="7"/>
      <c r="AV14445" s="234"/>
      <c r="BP14445" s="7"/>
      <c r="BQ14445" s="7"/>
      <c r="BR14445" s="7"/>
      <c r="BS14445" s="7"/>
      <c r="BT14445" s="7"/>
      <c r="BU14445" s="7"/>
      <c r="BV14445" s="7"/>
      <c r="BW14445" s="7"/>
    </row>
    <row r="14446" spans="43:75" x14ac:dyDescent="0.2">
      <c r="AQ14446" s="7"/>
      <c r="AR14446" s="7"/>
      <c r="AS14446" s="7"/>
      <c r="AT14446" s="7"/>
      <c r="AU14446" s="7"/>
      <c r="AV14446" s="234"/>
      <c r="BP14446" s="7"/>
      <c r="BQ14446" s="7"/>
      <c r="BR14446" s="7"/>
      <c r="BS14446" s="7"/>
      <c r="BT14446" s="7"/>
      <c r="BU14446" s="7"/>
      <c r="BV14446" s="7"/>
      <c r="BW14446" s="7"/>
    </row>
    <row r="14447" spans="43:75" x14ac:dyDescent="0.2">
      <c r="AQ14447" s="7"/>
      <c r="AR14447" s="7"/>
      <c r="AS14447" s="7"/>
      <c r="AT14447" s="7"/>
      <c r="AU14447" s="7"/>
      <c r="AV14447" s="234"/>
      <c r="BP14447" s="7"/>
      <c r="BQ14447" s="7"/>
      <c r="BR14447" s="7"/>
      <c r="BS14447" s="7"/>
      <c r="BT14447" s="7"/>
      <c r="BU14447" s="7"/>
      <c r="BV14447" s="7"/>
      <c r="BW14447" s="7"/>
    </row>
    <row r="14448" spans="43:75" x14ac:dyDescent="0.2">
      <c r="AQ14448" s="7"/>
      <c r="AR14448" s="7"/>
      <c r="AS14448" s="7"/>
      <c r="AT14448" s="7"/>
      <c r="AU14448" s="7"/>
      <c r="AV14448" s="234"/>
      <c r="BP14448" s="7"/>
      <c r="BQ14448" s="7"/>
      <c r="BR14448" s="7"/>
      <c r="BS14448" s="7"/>
      <c r="BT14448" s="7"/>
      <c r="BU14448" s="7"/>
      <c r="BV14448" s="7"/>
      <c r="BW14448" s="7"/>
    </row>
    <row r="14449" spans="43:75" x14ac:dyDescent="0.2">
      <c r="AQ14449" s="7"/>
      <c r="AR14449" s="7"/>
      <c r="AS14449" s="7"/>
      <c r="AT14449" s="7"/>
      <c r="AU14449" s="7"/>
      <c r="AV14449" s="234"/>
      <c r="BP14449" s="7"/>
      <c r="BQ14449" s="7"/>
      <c r="BR14449" s="7"/>
      <c r="BS14449" s="7"/>
      <c r="BT14449" s="7"/>
      <c r="BU14449" s="7"/>
      <c r="BV14449" s="7"/>
      <c r="BW14449" s="7"/>
    </row>
    <row r="14450" spans="43:75" x14ac:dyDescent="0.2">
      <c r="AQ14450" s="7"/>
      <c r="AR14450" s="7"/>
      <c r="AS14450" s="7"/>
      <c r="AT14450" s="7"/>
      <c r="AU14450" s="7"/>
      <c r="AV14450" s="234"/>
      <c r="BP14450" s="7"/>
      <c r="BQ14450" s="7"/>
      <c r="BR14450" s="7"/>
      <c r="BS14450" s="7"/>
      <c r="BT14450" s="7"/>
      <c r="BU14450" s="7"/>
      <c r="BV14450" s="7"/>
      <c r="BW14450" s="7"/>
    </row>
    <row r="14451" spans="43:75" x14ac:dyDescent="0.2">
      <c r="AQ14451" s="7"/>
      <c r="AR14451" s="7"/>
      <c r="AS14451" s="7"/>
      <c r="AT14451" s="7"/>
      <c r="AU14451" s="7"/>
      <c r="AV14451" s="234"/>
      <c r="BP14451" s="7"/>
      <c r="BQ14451" s="7"/>
      <c r="BR14451" s="7"/>
      <c r="BS14451" s="7"/>
      <c r="BT14451" s="7"/>
      <c r="BU14451" s="7"/>
      <c r="BV14451" s="7"/>
      <c r="BW14451" s="7"/>
    </row>
    <row r="14452" spans="43:75" x14ac:dyDescent="0.2">
      <c r="AQ14452" s="7"/>
      <c r="AR14452" s="7"/>
      <c r="AS14452" s="7"/>
      <c r="AT14452" s="7"/>
      <c r="AU14452" s="7"/>
      <c r="AV14452" s="234"/>
      <c r="BP14452" s="7"/>
      <c r="BQ14452" s="7"/>
      <c r="BR14452" s="7"/>
      <c r="BS14452" s="7"/>
      <c r="BT14452" s="7"/>
      <c r="BU14452" s="7"/>
      <c r="BV14452" s="7"/>
      <c r="BW14452" s="7"/>
    </row>
    <row r="14453" spans="43:75" x14ac:dyDescent="0.2">
      <c r="AQ14453" s="7"/>
      <c r="AR14453" s="7"/>
      <c r="AS14453" s="7"/>
      <c r="AT14453" s="7"/>
      <c r="AU14453" s="7"/>
      <c r="AV14453" s="234"/>
      <c r="BP14453" s="7"/>
      <c r="BQ14453" s="7"/>
      <c r="BR14453" s="7"/>
      <c r="BS14453" s="7"/>
      <c r="BT14453" s="7"/>
      <c r="BU14453" s="7"/>
      <c r="BV14453" s="7"/>
      <c r="BW14453" s="7"/>
    </row>
    <row r="14454" spans="43:75" x14ac:dyDescent="0.2">
      <c r="AQ14454" s="7"/>
      <c r="AR14454" s="7"/>
      <c r="AS14454" s="7"/>
      <c r="AT14454" s="7"/>
      <c r="AU14454" s="7"/>
      <c r="AV14454" s="234"/>
      <c r="BP14454" s="7"/>
      <c r="BQ14454" s="7"/>
      <c r="BR14454" s="7"/>
      <c r="BS14454" s="7"/>
      <c r="BT14454" s="7"/>
      <c r="BU14454" s="7"/>
      <c r="BV14454" s="7"/>
      <c r="BW14454" s="7"/>
    </row>
    <row r="14455" spans="43:75" x14ac:dyDescent="0.2">
      <c r="AQ14455" s="7"/>
      <c r="AR14455" s="7"/>
      <c r="AS14455" s="7"/>
      <c r="AT14455" s="7"/>
      <c r="AU14455" s="7"/>
      <c r="AV14455" s="234"/>
      <c r="BP14455" s="7"/>
      <c r="BQ14455" s="7"/>
      <c r="BR14455" s="7"/>
      <c r="BS14455" s="7"/>
      <c r="BT14455" s="7"/>
      <c r="BU14455" s="7"/>
      <c r="BV14455" s="7"/>
      <c r="BW14455" s="7"/>
    </row>
    <row r="14456" spans="43:75" x14ac:dyDescent="0.2">
      <c r="AQ14456" s="7"/>
      <c r="AR14456" s="7"/>
      <c r="AS14456" s="7"/>
      <c r="AT14456" s="7"/>
      <c r="AU14456" s="7"/>
      <c r="AV14456" s="234"/>
      <c r="BP14456" s="7"/>
      <c r="BQ14456" s="7"/>
      <c r="BR14456" s="7"/>
      <c r="BS14456" s="7"/>
      <c r="BT14456" s="7"/>
      <c r="BU14456" s="7"/>
      <c r="BV14456" s="7"/>
      <c r="BW14456" s="7"/>
    </row>
    <row r="14457" spans="43:75" x14ac:dyDescent="0.2">
      <c r="AQ14457" s="7"/>
      <c r="AR14457" s="7"/>
      <c r="AS14457" s="7"/>
      <c r="AT14457" s="7"/>
      <c r="AU14457" s="7"/>
      <c r="AV14457" s="234"/>
      <c r="BP14457" s="7"/>
      <c r="BQ14457" s="7"/>
      <c r="BR14457" s="7"/>
      <c r="BS14457" s="7"/>
      <c r="BT14457" s="7"/>
      <c r="BU14457" s="7"/>
      <c r="BV14457" s="7"/>
      <c r="BW14457" s="7"/>
    </row>
    <row r="14458" spans="43:75" x14ac:dyDescent="0.2">
      <c r="AQ14458" s="7"/>
      <c r="AR14458" s="7"/>
      <c r="AS14458" s="7"/>
      <c r="AT14458" s="7"/>
      <c r="AU14458" s="7"/>
      <c r="AV14458" s="234"/>
      <c r="BP14458" s="7"/>
      <c r="BQ14458" s="7"/>
      <c r="BR14458" s="7"/>
      <c r="BS14458" s="7"/>
      <c r="BT14458" s="7"/>
      <c r="BU14458" s="7"/>
      <c r="BV14458" s="7"/>
      <c r="BW14458" s="7"/>
    </row>
    <row r="14459" spans="43:75" x14ac:dyDescent="0.2">
      <c r="AQ14459" s="7"/>
      <c r="AR14459" s="7"/>
      <c r="AS14459" s="7"/>
      <c r="AT14459" s="7"/>
      <c r="AU14459" s="7"/>
      <c r="AV14459" s="234"/>
      <c r="BP14459" s="7"/>
      <c r="BQ14459" s="7"/>
      <c r="BR14459" s="7"/>
      <c r="BS14459" s="7"/>
      <c r="BT14459" s="7"/>
      <c r="BU14459" s="7"/>
      <c r="BV14459" s="7"/>
      <c r="BW14459" s="7"/>
    </row>
    <row r="14460" spans="43:75" x14ac:dyDescent="0.2">
      <c r="AQ14460" s="7"/>
      <c r="AR14460" s="7"/>
      <c r="AS14460" s="7"/>
      <c r="AT14460" s="7"/>
      <c r="AU14460" s="7"/>
      <c r="AV14460" s="234"/>
      <c r="BP14460" s="7"/>
      <c r="BQ14460" s="7"/>
      <c r="BR14460" s="7"/>
      <c r="BS14460" s="7"/>
      <c r="BT14460" s="7"/>
      <c r="BU14460" s="7"/>
      <c r="BV14460" s="7"/>
      <c r="BW14460" s="7"/>
    </row>
    <row r="14461" spans="43:75" x14ac:dyDescent="0.2">
      <c r="AQ14461" s="7"/>
      <c r="AR14461" s="7"/>
      <c r="AS14461" s="7"/>
      <c r="AT14461" s="7"/>
      <c r="AU14461" s="7"/>
      <c r="AV14461" s="234"/>
      <c r="BP14461" s="7"/>
      <c r="BQ14461" s="7"/>
      <c r="BR14461" s="7"/>
      <c r="BS14461" s="7"/>
      <c r="BT14461" s="7"/>
      <c r="BU14461" s="7"/>
      <c r="BV14461" s="7"/>
      <c r="BW14461" s="7"/>
    </row>
    <row r="14462" spans="43:75" x14ac:dyDescent="0.2">
      <c r="AQ14462" s="7"/>
      <c r="AR14462" s="7"/>
      <c r="AS14462" s="7"/>
      <c r="AT14462" s="7"/>
      <c r="AU14462" s="7"/>
      <c r="AV14462" s="234"/>
      <c r="BP14462" s="7"/>
      <c r="BQ14462" s="7"/>
      <c r="BR14462" s="7"/>
      <c r="BS14462" s="7"/>
      <c r="BT14462" s="7"/>
      <c r="BU14462" s="7"/>
      <c r="BV14462" s="7"/>
      <c r="BW14462" s="7"/>
    </row>
    <row r="14463" spans="43:75" x14ac:dyDescent="0.2">
      <c r="AQ14463" s="7"/>
      <c r="AR14463" s="7"/>
      <c r="AS14463" s="7"/>
      <c r="AT14463" s="7"/>
      <c r="AU14463" s="7"/>
      <c r="AV14463" s="234"/>
      <c r="BP14463" s="7"/>
      <c r="BQ14463" s="7"/>
      <c r="BR14463" s="7"/>
      <c r="BS14463" s="7"/>
      <c r="BT14463" s="7"/>
      <c r="BU14463" s="7"/>
      <c r="BV14463" s="7"/>
      <c r="BW14463" s="7"/>
    </row>
    <row r="14464" spans="43:75" x14ac:dyDescent="0.2">
      <c r="AQ14464" s="7"/>
      <c r="AR14464" s="7"/>
      <c r="AS14464" s="7"/>
      <c r="AT14464" s="7"/>
      <c r="AU14464" s="7"/>
      <c r="AV14464" s="234"/>
      <c r="BP14464" s="7"/>
      <c r="BQ14464" s="7"/>
      <c r="BR14464" s="7"/>
      <c r="BS14464" s="7"/>
      <c r="BT14464" s="7"/>
      <c r="BU14464" s="7"/>
      <c r="BV14464" s="7"/>
      <c r="BW14464" s="7"/>
    </row>
    <row r="14465" spans="43:75" x14ac:dyDescent="0.2">
      <c r="AQ14465" s="7"/>
      <c r="AR14465" s="7"/>
      <c r="AS14465" s="7"/>
      <c r="AT14465" s="7"/>
      <c r="AU14465" s="7"/>
      <c r="AV14465" s="234"/>
      <c r="BP14465" s="7"/>
      <c r="BQ14465" s="7"/>
      <c r="BR14465" s="7"/>
      <c r="BS14465" s="7"/>
      <c r="BT14465" s="7"/>
      <c r="BU14465" s="7"/>
      <c r="BV14465" s="7"/>
      <c r="BW14465" s="7"/>
    </row>
    <row r="14466" spans="43:75" x14ac:dyDescent="0.2">
      <c r="AQ14466" s="7"/>
      <c r="AR14466" s="7"/>
      <c r="AS14466" s="7"/>
      <c r="AT14466" s="7"/>
      <c r="AU14466" s="7"/>
      <c r="AV14466" s="234"/>
      <c r="BP14466" s="7"/>
      <c r="BQ14466" s="7"/>
      <c r="BR14466" s="7"/>
      <c r="BS14466" s="7"/>
      <c r="BT14466" s="7"/>
      <c r="BU14466" s="7"/>
      <c r="BV14466" s="7"/>
      <c r="BW14466" s="7"/>
    </row>
    <row r="14467" spans="43:75" x14ac:dyDescent="0.2">
      <c r="AQ14467" s="7"/>
      <c r="AR14467" s="7"/>
      <c r="AS14467" s="7"/>
      <c r="AT14467" s="7"/>
      <c r="AU14467" s="7"/>
      <c r="AV14467" s="234"/>
      <c r="BP14467" s="7"/>
      <c r="BQ14467" s="7"/>
      <c r="BR14467" s="7"/>
      <c r="BS14467" s="7"/>
      <c r="BT14467" s="7"/>
      <c r="BU14467" s="7"/>
      <c r="BV14467" s="7"/>
      <c r="BW14467" s="7"/>
    </row>
    <row r="14468" spans="43:75" x14ac:dyDescent="0.2">
      <c r="AQ14468" s="7"/>
      <c r="AR14468" s="7"/>
      <c r="AS14468" s="7"/>
      <c r="AT14468" s="7"/>
      <c r="AU14468" s="7"/>
      <c r="AV14468" s="234"/>
      <c r="BP14468" s="7"/>
      <c r="BQ14468" s="7"/>
      <c r="BR14468" s="7"/>
      <c r="BS14468" s="7"/>
      <c r="BT14468" s="7"/>
      <c r="BU14468" s="7"/>
      <c r="BV14468" s="7"/>
      <c r="BW14468" s="7"/>
    </row>
    <row r="14469" spans="43:75" x14ac:dyDescent="0.2">
      <c r="AQ14469" s="7"/>
      <c r="AR14469" s="7"/>
      <c r="AS14469" s="7"/>
      <c r="AT14469" s="7"/>
      <c r="AU14469" s="7"/>
      <c r="AV14469" s="234"/>
      <c r="BP14469" s="7"/>
      <c r="BQ14469" s="7"/>
      <c r="BR14469" s="7"/>
      <c r="BS14469" s="7"/>
      <c r="BT14469" s="7"/>
      <c r="BU14469" s="7"/>
      <c r="BV14469" s="7"/>
      <c r="BW14469" s="7"/>
    </row>
    <row r="14470" spans="43:75" x14ac:dyDescent="0.2">
      <c r="AQ14470" s="7"/>
      <c r="AR14470" s="7"/>
      <c r="AS14470" s="7"/>
      <c r="AT14470" s="7"/>
      <c r="AU14470" s="7"/>
      <c r="AV14470" s="234"/>
      <c r="BP14470" s="7"/>
      <c r="BQ14470" s="7"/>
      <c r="BR14470" s="7"/>
      <c r="BS14470" s="7"/>
      <c r="BT14470" s="7"/>
      <c r="BU14470" s="7"/>
      <c r="BV14470" s="7"/>
      <c r="BW14470" s="7"/>
    </row>
    <row r="14471" spans="43:75" x14ac:dyDescent="0.2">
      <c r="AQ14471" s="7"/>
      <c r="AR14471" s="7"/>
      <c r="AS14471" s="7"/>
      <c r="AT14471" s="7"/>
      <c r="AU14471" s="7"/>
      <c r="AV14471" s="234"/>
      <c r="BP14471" s="7"/>
      <c r="BQ14471" s="7"/>
      <c r="BR14471" s="7"/>
      <c r="BS14471" s="7"/>
      <c r="BT14471" s="7"/>
      <c r="BU14471" s="7"/>
      <c r="BV14471" s="7"/>
      <c r="BW14471" s="7"/>
    </row>
    <row r="14472" spans="43:75" x14ac:dyDescent="0.2">
      <c r="AQ14472" s="7"/>
      <c r="AR14472" s="7"/>
      <c r="AS14472" s="7"/>
      <c r="AT14472" s="7"/>
      <c r="AU14472" s="7"/>
      <c r="AV14472" s="234"/>
      <c r="BP14472" s="7"/>
      <c r="BQ14472" s="7"/>
      <c r="BR14472" s="7"/>
      <c r="BS14472" s="7"/>
      <c r="BT14472" s="7"/>
      <c r="BU14472" s="7"/>
      <c r="BV14472" s="7"/>
      <c r="BW14472" s="7"/>
    </row>
    <row r="14473" spans="43:75" x14ac:dyDescent="0.2">
      <c r="AQ14473" s="7"/>
      <c r="AR14473" s="7"/>
      <c r="AS14473" s="7"/>
      <c r="AT14473" s="7"/>
      <c r="AU14473" s="7"/>
      <c r="AV14473" s="234"/>
      <c r="BP14473" s="7"/>
      <c r="BQ14473" s="7"/>
      <c r="BR14473" s="7"/>
      <c r="BS14473" s="7"/>
      <c r="BT14473" s="7"/>
      <c r="BU14473" s="7"/>
      <c r="BV14473" s="7"/>
      <c r="BW14473" s="7"/>
    </row>
    <row r="14474" spans="43:75" x14ac:dyDescent="0.2">
      <c r="AQ14474" s="7"/>
      <c r="AR14474" s="7"/>
      <c r="AS14474" s="7"/>
      <c r="AT14474" s="7"/>
      <c r="AU14474" s="7"/>
      <c r="AV14474" s="234"/>
      <c r="BP14474" s="7"/>
      <c r="BQ14474" s="7"/>
      <c r="BR14474" s="7"/>
      <c r="BS14474" s="7"/>
      <c r="BT14474" s="7"/>
      <c r="BU14474" s="7"/>
      <c r="BV14474" s="7"/>
      <c r="BW14474" s="7"/>
    </row>
    <row r="14475" spans="43:75" x14ac:dyDescent="0.2">
      <c r="AQ14475" s="7"/>
      <c r="AR14475" s="7"/>
      <c r="AS14475" s="7"/>
      <c r="AT14475" s="7"/>
      <c r="AU14475" s="7"/>
      <c r="AV14475" s="234"/>
      <c r="BP14475" s="7"/>
      <c r="BQ14475" s="7"/>
      <c r="BR14475" s="7"/>
      <c r="BS14475" s="7"/>
      <c r="BT14475" s="7"/>
      <c r="BU14475" s="7"/>
      <c r="BV14475" s="7"/>
      <c r="BW14475" s="7"/>
    </row>
    <row r="14476" spans="43:75" x14ac:dyDescent="0.2">
      <c r="AQ14476" s="7"/>
      <c r="AR14476" s="7"/>
      <c r="AS14476" s="7"/>
      <c r="AT14476" s="7"/>
      <c r="AU14476" s="7"/>
      <c r="AV14476" s="234"/>
      <c r="BP14476" s="7"/>
      <c r="BQ14476" s="7"/>
      <c r="BR14476" s="7"/>
      <c r="BS14476" s="7"/>
      <c r="BT14476" s="7"/>
      <c r="BU14476" s="7"/>
      <c r="BV14476" s="7"/>
      <c r="BW14476" s="7"/>
    </row>
    <row r="14477" spans="43:75" x14ac:dyDescent="0.2">
      <c r="AQ14477" s="7"/>
      <c r="AR14477" s="7"/>
      <c r="AS14477" s="7"/>
      <c r="AT14477" s="7"/>
      <c r="AU14477" s="7"/>
      <c r="AV14477" s="234"/>
      <c r="BP14477" s="7"/>
      <c r="BQ14477" s="7"/>
      <c r="BR14477" s="7"/>
      <c r="BS14477" s="7"/>
      <c r="BT14477" s="7"/>
      <c r="BU14477" s="7"/>
      <c r="BV14477" s="7"/>
      <c r="BW14477" s="7"/>
    </row>
    <row r="14478" spans="43:75" x14ac:dyDescent="0.2">
      <c r="AQ14478" s="7"/>
      <c r="AR14478" s="7"/>
      <c r="AS14478" s="7"/>
      <c r="AT14478" s="7"/>
      <c r="AU14478" s="7"/>
      <c r="AV14478" s="234"/>
      <c r="BP14478" s="7"/>
      <c r="BQ14478" s="7"/>
      <c r="BR14478" s="7"/>
      <c r="BS14478" s="7"/>
      <c r="BT14478" s="7"/>
      <c r="BU14478" s="7"/>
      <c r="BV14478" s="7"/>
      <c r="BW14478" s="7"/>
    </row>
    <row r="14479" spans="43:75" x14ac:dyDescent="0.2">
      <c r="AQ14479" s="7"/>
      <c r="AR14479" s="7"/>
      <c r="AS14479" s="7"/>
      <c r="AT14479" s="7"/>
      <c r="AU14479" s="7"/>
      <c r="AV14479" s="234"/>
      <c r="BP14479" s="7"/>
      <c r="BQ14479" s="7"/>
      <c r="BR14479" s="7"/>
      <c r="BS14479" s="7"/>
      <c r="BT14479" s="7"/>
      <c r="BU14479" s="7"/>
      <c r="BV14479" s="7"/>
      <c r="BW14479" s="7"/>
    </row>
    <row r="14480" spans="43:75" x14ac:dyDescent="0.2">
      <c r="AQ14480" s="7"/>
      <c r="AR14480" s="7"/>
      <c r="AS14480" s="7"/>
      <c r="AT14480" s="7"/>
      <c r="AU14480" s="7"/>
      <c r="AV14480" s="234"/>
      <c r="BP14480" s="7"/>
      <c r="BQ14480" s="7"/>
      <c r="BR14480" s="7"/>
      <c r="BS14480" s="7"/>
      <c r="BT14480" s="7"/>
      <c r="BU14480" s="7"/>
      <c r="BV14480" s="7"/>
      <c r="BW14480" s="7"/>
    </row>
    <row r="14481" spans="43:75" x14ac:dyDescent="0.2">
      <c r="AQ14481" s="7"/>
      <c r="AR14481" s="7"/>
      <c r="AS14481" s="7"/>
      <c r="AT14481" s="7"/>
      <c r="AU14481" s="7"/>
      <c r="AV14481" s="234"/>
      <c r="BP14481" s="7"/>
      <c r="BQ14481" s="7"/>
      <c r="BR14481" s="7"/>
      <c r="BS14481" s="7"/>
      <c r="BT14481" s="7"/>
      <c r="BU14481" s="7"/>
      <c r="BV14481" s="7"/>
      <c r="BW14481" s="7"/>
    </row>
    <row r="14482" spans="43:75" x14ac:dyDescent="0.2">
      <c r="AQ14482" s="7"/>
      <c r="AR14482" s="7"/>
      <c r="AS14482" s="7"/>
      <c r="AT14482" s="7"/>
      <c r="AU14482" s="7"/>
      <c r="AV14482" s="234"/>
      <c r="BP14482" s="7"/>
      <c r="BQ14482" s="7"/>
      <c r="BR14482" s="7"/>
      <c r="BS14482" s="7"/>
      <c r="BT14482" s="7"/>
      <c r="BU14482" s="7"/>
      <c r="BV14482" s="7"/>
      <c r="BW14482" s="7"/>
    </row>
    <row r="14483" spans="43:75" x14ac:dyDescent="0.2">
      <c r="AQ14483" s="7"/>
      <c r="AR14483" s="7"/>
      <c r="AS14483" s="7"/>
      <c r="AT14483" s="7"/>
      <c r="AU14483" s="7"/>
      <c r="AV14483" s="234"/>
      <c r="BP14483" s="7"/>
      <c r="BQ14483" s="7"/>
      <c r="BR14483" s="7"/>
      <c r="BS14483" s="7"/>
      <c r="BT14483" s="7"/>
      <c r="BU14483" s="7"/>
      <c r="BV14483" s="7"/>
      <c r="BW14483" s="7"/>
    </row>
    <row r="14484" spans="43:75" x14ac:dyDescent="0.2">
      <c r="AQ14484" s="7"/>
      <c r="AR14484" s="7"/>
      <c r="AS14484" s="7"/>
      <c r="AT14484" s="7"/>
      <c r="AU14484" s="7"/>
      <c r="AV14484" s="234"/>
      <c r="BP14484" s="7"/>
      <c r="BQ14484" s="7"/>
      <c r="BR14484" s="7"/>
      <c r="BS14484" s="7"/>
      <c r="BT14484" s="7"/>
      <c r="BU14484" s="7"/>
      <c r="BV14484" s="7"/>
      <c r="BW14484" s="7"/>
    </row>
    <row r="14485" spans="43:75" x14ac:dyDescent="0.2">
      <c r="AQ14485" s="7"/>
      <c r="AR14485" s="7"/>
      <c r="AS14485" s="7"/>
      <c r="AT14485" s="7"/>
      <c r="AU14485" s="7"/>
      <c r="AV14485" s="234"/>
      <c r="BP14485" s="7"/>
      <c r="BQ14485" s="7"/>
      <c r="BR14485" s="7"/>
      <c r="BS14485" s="7"/>
      <c r="BT14485" s="7"/>
      <c r="BU14485" s="7"/>
      <c r="BV14485" s="7"/>
      <c r="BW14485" s="7"/>
    </row>
    <row r="14486" spans="43:75" x14ac:dyDescent="0.2">
      <c r="AQ14486" s="7"/>
      <c r="AR14486" s="7"/>
      <c r="AS14486" s="7"/>
      <c r="AT14486" s="7"/>
      <c r="AU14486" s="7"/>
      <c r="AV14486" s="234"/>
      <c r="BP14486" s="7"/>
      <c r="BQ14486" s="7"/>
      <c r="BR14486" s="7"/>
      <c r="BS14486" s="7"/>
      <c r="BT14486" s="7"/>
      <c r="BU14486" s="7"/>
      <c r="BV14486" s="7"/>
      <c r="BW14486" s="7"/>
    </row>
    <row r="14487" spans="43:75" x14ac:dyDescent="0.2">
      <c r="AQ14487" s="7"/>
      <c r="AR14487" s="7"/>
      <c r="AS14487" s="7"/>
      <c r="AT14487" s="7"/>
      <c r="AU14487" s="7"/>
      <c r="AV14487" s="234"/>
      <c r="BP14487" s="7"/>
      <c r="BQ14487" s="7"/>
      <c r="BR14487" s="7"/>
      <c r="BS14487" s="7"/>
      <c r="BT14487" s="7"/>
      <c r="BU14487" s="7"/>
      <c r="BV14487" s="7"/>
      <c r="BW14487" s="7"/>
    </row>
    <row r="14488" spans="43:75" x14ac:dyDescent="0.2">
      <c r="AQ14488" s="7"/>
      <c r="AR14488" s="7"/>
      <c r="AS14488" s="7"/>
      <c r="AT14488" s="7"/>
      <c r="AU14488" s="7"/>
      <c r="AV14488" s="234"/>
      <c r="BP14488" s="7"/>
      <c r="BQ14488" s="7"/>
      <c r="BR14488" s="7"/>
      <c r="BS14488" s="7"/>
      <c r="BT14488" s="7"/>
      <c r="BU14488" s="7"/>
      <c r="BV14488" s="7"/>
      <c r="BW14488" s="7"/>
    </row>
    <row r="14489" spans="43:75" x14ac:dyDescent="0.2">
      <c r="AQ14489" s="7"/>
      <c r="AR14489" s="7"/>
      <c r="AS14489" s="7"/>
      <c r="AT14489" s="7"/>
      <c r="AU14489" s="7"/>
      <c r="AV14489" s="234"/>
      <c r="BP14489" s="7"/>
      <c r="BQ14489" s="7"/>
      <c r="BR14489" s="7"/>
      <c r="BS14489" s="7"/>
      <c r="BT14489" s="7"/>
      <c r="BU14489" s="7"/>
      <c r="BV14489" s="7"/>
      <c r="BW14489" s="7"/>
    </row>
    <row r="14490" spans="43:75" x14ac:dyDescent="0.2">
      <c r="AQ14490" s="7"/>
      <c r="AR14490" s="7"/>
      <c r="AS14490" s="7"/>
      <c r="AT14490" s="7"/>
      <c r="AU14490" s="7"/>
      <c r="AV14490" s="234"/>
      <c r="BP14490" s="7"/>
      <c r="BQ14490" s="7"/>
      <c r="BR14490" s="7"/>
      <c r="BS14490" s="7"/>
      <c r="BT14490" s="7"/>
      <c r="BU14490" s="7"/>
      <c r="BV14490" s="7"/>
      <c r="BW14490" s="7"/>
    </row>
    <row r="14491" spans="43:75" x14ac:dyDescent="0.2">
      <c r="AQ14491" s="7"/>
      <c r="AR14491" s="7"/>
      <c r="AS14491" s="7"/>
      <c r="AT14491" s="7"/>
      <c r="AU14491" s="7"/>
      <c r="AV14491" s="234"/>
      <c r="BP14491" s="7"/>
      <c r="BQ14491" s="7"/>
      <c r="BR14491" s="7"/>
      <c r="BS14491" s="7"/>
      <c r="BT14491" s="7"/>
      <c r="BU14491" s="7"/>
      <c r="BV14491" s="7"/>
      <c r="BW14491" s="7"/>
    </row>
    <row r="14492" spans="43:75" x14ac:dyDescent="0.2">
      <c r="AQ14492" s="7"/>
      <c r="AR14492" s="7"/>
      <c r="AS14492" s="7"/>
      <c r="AT14492" s="7"/>
      <c r="AU14492" s="7"/>
      <c r="AV14492" s="234"/>
      <c r="BP14492" s="7"/>
      <c r="BQ14492" s="7"/>
      <c r="BR14492" s="7"/>
      <c r="BS14492" s="7"/>
      <c r="BT14492" s="7"/>
      <c r="BU14492" s="7"/>
      <c r="BV14492" s="7"/>
      <c r="BW14492" s="7"/>
    </row>
    <row r="14493" spans="43:75" x14ac:dyDescent="0.2">
      <c r="AQ14493" s="7"/>
      <c r="AR14493" s="7"/>
      <c r="AS14493" s="7"/>
      <c r="AT14493" s="7"/>
      <c r="AU14493" s="7"/>
      <c r="AV14493" s="234"/>
      <c r="BP14493" s="7"/>
      <c r="BQ14493" s="7"/>
      <c r="BR14493" s="7"/>
      <c r="BS14493" s="7"/>
      <c r="BT14493" s="7"/>
      <c r="BU14493" s="7"/>
      <c r="BV14493" s="7"/>
      <c r="BW14493" s="7"/>
    </row>
    <row r="14494" spans="43:75" x14ac:dyDescent="0.2">
      <c r="AQ14494" s="7"/>
      <c r="AR14494" s="7"/>
      <c r="AS14494" s="7"/>
      <c r="AT14494" s="7"/>
      <c r="AU14494" s="7"/>
      <c r="AV14494" s="234"/>
      <c r="BP14494" s="7"/>
      <c r="BQ14494" s="7"/>
      <c r="BR14494" s="7"/>
      <c r="BS14494" s="7"/>
      <c r="BT14494" s="7"/>
      <c r="BU14494" s="7"/>
      <c r="BV14494" s="7"/>
      <c r="BW14494" s="7"/>
    </row>
    <row r="14495" spans="43:75" x14ac:dyDescent="0.2">
      <c r="AQ14495" s="7"/>
      <c r="AR14495" s="7"/>
      <c r="AS14495" s="7"/>
      <c r="AT14495" s="7"/>
      <c r="AU14495" s="7"/>
      <c r="AV14495" s="234"/>
      <c r="BP14495" s="7"/>
      <c r="BQ14495" s="7"/>
      <c r="BR14495" s="7"/>
      <c r="BS14495" s="7"/>
      <c r="BT14495" s="7"/>
      <c r="BU14495" s="7"/>
      <c r="BV14495" s="7"/>
      <c r="BW14495" s="7"/>
    </row>
    <row r="14496" spans="43:75" x14ac:dyDescent="0.2">
      <c r="AQ14496" s="7"/>
      <c r="AR14496" s="7"/>
      <c r="AS14496" s="7"/>
      <c r="AT14496" s="7"/>
      <c r="AU14496" s="7"/>
      <c r="AV14496" s="234"/>
      <c r="BP14496" s="7"/>
      <c r="BQ14496" s="7"/>
      <c r="BR14496" s="7"/>
      <c r="BS14496" s="7"/>
      <c r="BT14496" s="7"/>
      <c r="BU14496" s="7"/>
      <c r="BV14496" s="7"/>
      <c r="BW14496" s="7"/>
    </row>
    <row r="14497" spans="43:75" x14ac:dyDescent="0.2">
      <c r="AQ14497" s="7"/>
      <c r="AR14497" s="7"/>
      <c r="AS14497" s="7"/>
      <c r="AT14497" s="7"/>
      <c r="AU14497" s="7"/>
      <c r="AV14497" s="234"/>
      <c r="BP14497" s="7"/>
      <c r="BQ14497" s="7"/>
      <c r="BR14497" s="7"/>
      <c r="BS14497" s="7"/>
      <c r="BT14497" s="7"/>
      <c r="BU14497" s="7"/>
      <c r="BV14497" s="7"/>
      <c r="BW14497" s="7"/>
    </row>
    <row r="14498" spans="43:75" x14ac:dyDescent="0.2">
      <c r="AQ14498" s="7"/>
      <c r="AR14498" s="7"/>
      <c r="AS14498" s="7"/>
      <c r="AT14498" s="7"/>
      <c r="AU14498" s="7"/>
      <c r="AV14498" s="234"/>
      <c r="BP14498" s="7"/>
      <c r="BQ14498" s="7"/>
      <c r="BR14498" s="7"/>
      <c r="BS14498" s="7"/>
      <c r="BT14498" s="7"/>
      <c r="BU14498" s="7"/>
      <c r="BV14498" s="7"/>
      <c r="BW14498" s="7"/>
    </row>
    <row r="14499" spans="43:75" x14ac:dyDescent="0.2">
      <c r="AQ14499" s="7"/>
      <c r="AR14499" s="7"/>
      <c r="AS14499" s="7"/>
      <c r="AT14499" s="7"/>
      <c r="AU14499" s="7"/>
      <c r="AV14499" s="234"/>
      <c r="BP14499" s="7"/>
      <c r="BQ14499" s="7"/>
      <c r="BR14499" s="7"/>
      <c r="BS14499" s="7"/>
      <c r="BT14499" s="7"/>
      <c r="BU14499" s="7"/>
      <c r="BV14499" s="7"/>
      <c r="BW14499" s="7"/>
    </row>
    <row r="14500" spans="43:75" x14ac:dyDescent="0.2">
      <c r="AQ14500" s="7"/>
      <c r="AR14500" s="7"/>
      <c r="AS14500" s="7"/>
      <c r="AT14500" s="7"/>
      <c r="AU14500" s="7"/>
      <c r="AV14500" s="234"/>
      <c r="BP14500" s="7"/>
      <c r="BQ14500" s="7"/>
      <c r="BR14500" s="7"/>
      <c r="BS14500" s="7"/>
      <c r="BT14500" s="7"/>
      <c r="BU14500" s="7"/>
      <c r="BV14500" s="7"/>
      <c r="BW14500" s="7"/>
    </row>
    <row r="14501" spans="43:75" x14ac:dyDescent="0.2">
      <c r="AQ14501" s="7"/>
      <c r="AR14501" s="7"/>
      <c r="AS14501" s="7"/>
      <c r="AT14501" s="7"/>
      <c r="AU14501" s="7"/>
      <c r="AV14501" s="234"/>
      <c r="BP14501" s="7"/>
      <c r="BQ14501" s="7"/>
      <c r="BR14501" s="7"/>
      <c r="BS14501" s="7"/>
      <c r="BT14501" s="7"/>
      <c r="BU14501" s="7"/>
      <c r="BV14501" s="7"/>
      <c r="BW14501" s="7"/>
    </row>
    <row r="14502" spans="43:75" x14ac:dyDescent="0.2">
      <c r="AQ14502" s="7"/>
      <c r="AR14502" s="7"/>
      <c r="AS14502" s="7"/>
      <c r="AT14502" s="7"/>
      <c r="AU14502" s="7"/>
      <c r="AV14502" s="234"/>
      <c r="BP14502" s="7"/>
      <c r="BQ14502" s="7"/>
      <c r="BR14502" s="7"/>
      <c r="BS14502" s="7"/>
      <c r="BT14502" s="7"/>
      <c r="BU14502" s="7"/>
      <c r="BV14502" s="7"/>
      <c r="BW14502" s="7"/>
    </row>
    <row r="14503" spans="43:75" x14ac:dyDescent="0.2">
      <c r="AQ14503" s="7"/>
      <c r="AR14503" s="7"/>
      <c r="AS14503" s="7"/>
      <c r="AT14503" s="7"/>
      <c r="AU14503" s="7"/>
      <c r="AV14503" s="234"/>
      <c r="BP14503" s="7"/>
      <c r="BQ14503" s="7"/>
      <c r="BR14503" s="7"/>
      <c r="BS14503" s="7"/>
      <c r="BT14503" s="7"/>
      <c r="BU14503" s="7"/>
      <c r="BV14503" s="7"/>
      <c r="BW14503" s="7"/>
    </row>
    <row r="14504" spans="43:75" x14ac:dyDescent="0.2">
      <c r="AQ14504" s="7"/>
      <c r="AR14504" s="7"/>
      <c r="AS14504" s="7"/>
      <c r="AT14504" s="7"/>
      <c r="AU14504" s="7"/>
      <c r="AV14504" s="234"/>
      <c r="BP14504" s="7"/>
      <c r="BQ14504" s="7"/>
      <c r="BR14504" s="7"/>
      <c r="BS14504" s="7"/>
      <c r="BT14504" s="7"/>
      <c r="BU14504" s="7"/>
      <c r="BV14504" s="7"/>
      <c r="BW14504" s="7"/>
    </row>
    <row r="14505" spans="43:75" x14ac:dyDescent="0.2">
      <c r="AQ14505" s="7"/>
      <c r="AR14505" s="7"/>
      <c r="AS14505" s="7"/>
      <c r="AT14505" s="7"/>
      <c r="AU14505" s="7"/>
      <c r="AV14505" s="234"/>
      <c r="BP14505" s="7"/>
      <c r="BQ14505" s="7"/>
      <c r="BR14505" s="7"/>
      <c r="BS14505" s="7"/>
      <c r="BT14505" s="7"/>
      <c r="BU14505" s="7"/>
      <c r="BV14505" s="7"/>
      <c r="BW14505" s="7"/>
    </row>
    <row r="14506" spans="43:75" x14ac:dyDescent="0.2">
      <c r="AQ14506" s="7"/>
      <c r="AR14506" s="7"/>
      <c r="AS14506" s="7"/>
      <c r="AT14506" s="7"/>
      <c r="AU14506" s="7"/>
      <c r="AV14506" s="234"/>
      <c r="BP14506" s="7"/>
      <c r="BQ14506" s="7"/>
      <c r="BR14506" s="7"/>
      <c r="BS14506" s="7"/>
      <c r="BT14506" s="7"/>
      <c r="BU14506" s="7"/>
      <c r="BV14506" s="7"/>
      <c r="BW14506" s="7"/>
    </row>
    <row r="14507" spans="43:75" x14ac:dyDescent="0.2">
      <c r="AQ14507" s="7"/>
      <c r="AR14507" s="7"/>
      <c r="AS14507" s="7"/>
      <c r="AT14507" s="7"/>
      <c r="AU14507" s="7"/>
      <c r="AV14507" s="234"/>
      <c r="BP14507" s="7"/>
      <c r="BQ14507" s="7"/>
      <c r="BR14507" s="7"/>
      <c r="BS14507" s="7"/>
      <c r="BT14507" s="7"/>
      <c r="BU14507" s="7"/>
      <c r="BV14507" s="7"/>
      <c r="BW14507" s="7"/>
    </row>
    <row r="14508" spans="43:75" x14ac:dyDescent="0.2">
      <c r="AQ14508" s="7"/>
      <c r="AR14508" s="7"/>
      <c r="AS14508" s="7"/>
      <c r="AT14508" s="7"/>
      <c r="AU14508" s="7"/>
      <c r="AV14508" s="234"/>
      <c r="BP14508" s="7"/>
      <c r="BQ14508" s="7"/>
      <c r="BR14508" s="7"/>
      <c r="BS14508" s="7"/>
      <c r="BT14508" s="7"/>
      <c r="BU14508" s="7"/>
      <c r="BV14508" s="7"/>
      <c r="BW14508" s="7"/>
    </row>
    <row r="14509" spans="43:75" x14ac:dyDescent="0.2">
      <c r="AQ14509" s="7"/>
      <c r="AR14509" s="7"/>
      <c r="AS14509" s="7"/>
      <c r="AT14509" s="7"/>
      <c r="AU14509" s="7"/>
      <c r="AV14509" s="234"/>
      <c r="BP14509" s="7"/>
      <c r="BQ14509" s="7"/>
      <c r="BR14509" s="7"/>
      <c r="BS14509" s="7"/>
      <c r="BT14509" s="7"/>
      <c r="BU14509" s="7"/>
      <c r="BV14509" s="7"/>
      <c r="BW14509" s="7"/>
    </row>
    <row r="14510" spans="43:75" x14ac:dyDescent="0.2">
      <c r="AQ14510" s="7"/>
      <c r="AR14510" s="7"/>
      <c r="AS14510" s="7"/>
      <c r="AT14510" s="7"/>
      <c r="AU14510" s="7"/>
      <c r="AV14510" s="234"/>
      <c r="BP14510" s="7"/>
      <c r="BQ14510" s="7"/>
      <c r="BR14510" s="7"/>
      <c r="BS14510" s="7"/>
      <c r="BT14510" s="7"/>
      <c r="BU14510" s="7"/>
      <c r="BV14510" s="7"/>
      <c r="BW14510" s="7"/>
    </row>
    <row r="14511" spans="43:75" x14ac:dyDescent="0.2">
      <c r="AQ14511" s="7"/>
      <c r="AR14511" s="7"/>
      <c r="AS14511" s="7"/>
      <c r="AT14511" s="7"/>
      <c r="AU14511" s="7"/>
      <c r="AV14511" s="234"/>
      <c r="BP14511" s="7"/>
      <c r="BQ14511" s="7"/>
      <c r="BR14511" s="7"/>
      <c r="BS14511" s="7"/>
      <c r="BT14511" s="7"/>
      <c r="BU14511" s="7"/>
      <c r="BV14511" s="7"/>
      <c r="BW14511" s="7"/>
    </row>
    <row r="14512" spans="43:75" x14ac:dyDescent="0.2">
      <c r="AQ14512" s="7"/>
      <c r="AR14512" s="7"/>
      <c r="AS14512" s="7"/>
      <c r="AT14512" s="7"/>
      <c r="AU14512" s="7"/>
      <c r="AV14512" s="234"/>
      <c r="BP14512" s="7"/>
      <c r="BQ14512" s="7"/>
      <c r="BR14512" s="7"/>
      <c r="BS14512" s="7"/>
      <c r="BT14512" s="7"/>
      <c r="BU14512" s="7"/>
      <c r="BV14512" s="7"/>
      <c r="BW14512" s="7"/>
    </row>
    <row r="14513" spans="43:75" x14ac:dyDescent="0.2">
      <c r="AQ14513" s="7"/>
      <c r="AR14513" s="7"/>
      <c r="AS14513" s="7"/>
      <c r="AT14513" s="7"/>
      <c r="AU14513" s="7"/>
      <c r="AV14513" s="234"/>
      <c r="BP14513" s="7"/>
      <c r="BQ14513" s="7"/>
      <c r="BR14513" s="7"/>
      <c r="BS14513" s="7"/>
      <c r="BT14513" s="7"/>
      <c r="BU14513" s="7"/>
      <c r="BV14513" s="7"/>
      <c r="BW14513" s="7"/>
    </row>
    <row r="14514" spans="43:75" x14ac:dyDescent="0.2">
      <c r="AQ14514" s="7"/>
      <c r="AR14514" s="7"/>
      <c r="AS14514" s="7"/>
      <c r="AT14514" s="7"/>
      <c r="AU14514" s="7"/>
      <c r="AV14514" s="234"/>
      <c r="BP14514" s="7"/>
      <c r="BQ14514" s="7"/>
      <c r="BR14514" s="7"/>
      <c r="BS14514" s="7"/>
      <c r="BT14514" s="7"/>
      <c r="BU14514" s="7"/>
      <c r="BV14514" s="7"/>
      <c r="BW14514" s="7"/>
    </row>
    <row r="14515" spans="43:75" x14ac:dyDescent="0.2">
      <c r="AQ14515" s="7"/>
      <c r="AR14515" s="7"/>
      <c r="AS14515" s="7"/>
      <c r="AT14515" s="7"/>
      <c r="AU14515" s="7"/>
      <c r="AV14515" s="234"/>
      <c r="BP14515" s="7"/>
      <c r="BQ14515" s="7"/>
      <c r="BR14515" s="7"/>
      <c r="BS14515" s="7"/>
      <c r="BT14515" s="7"/>
      <c r="BU14515" s="7"/>
      <c r="BV14515" s="7"/>
      <c r="BW14515" s="7"/>
    </row>
    <row r="14516" spans="43:75" x14ac:dyDescent="0.2">
      <c r="AQ14516" s="7"/>
      <c r="AR14516" s="7"/>
      <c r="AS14516" s="7"/>
      <c r="AT14516" s="7"/>
      <c r="AU14516" s="7"/>
      <c r="AV14516" s="234"/>
      <c r="BP14516" s="7"/>
      <c r="BQ14516" s="7"/>
      <c r="BR14516" s="7"/>
      <c r="BS14516" s="7"/>
      <c r="BT14516" s="7"/>
      <c r="BU14516" s="7"/>
      <c r="BV14516" s="7"/>
      <c r="BW14516" s="7"/>
    </row>
    <row r="14517" spans="43:75" x14ac:dyDescent="0.2">
      <c r="AQ14517" s="7"/>
      <c r="AR14517" s="7"/>
      <c r="AS14517" s="7"/>
      <c r="AT14517" s="7"/>
      <c r="AU14517" s="7"/>
      <c r="AV14517" s="234"/>
      <c r="BP14517" s="7"/>
      <c r="BQ14517" s="7"/>
      <c r="BR14517" s="7"/>
      <c r="BS14517" s="7"/>
      <c r="BT14517" s="7"/>
      <c r="BU14517" s="7"/>
      <c r="BV14517" s="7"/>
      <c r="BW14517" s="7"/>
    </row>
    <row r="14518" spans="43:75" x14ac:dyDescent="0.2">
      <c r="AQ14518" s="7"/>
      <c r="AR14518" s="7"/>
      <c r="AS14518" s="7"/>
      <c r="AT14518" s="7"/>
      <c r="AU14518" s="7"/>
      <c r="AV14518" s="234"/>
      <c r="BP14518" s="7"/>
      <c r="BQ14518" s="7"/>
      <c r="BR14518" s="7"/>
      <c r="BS14518" s="7"/>
      <c r="BT14518" s="7"/>
      <c r="BU14518" s="7"/>
      <c r="BV14518" s="7"/>
      <c r="BW14518" s="7"/>
    </row>
    <row r="14519" spans="43:75" x14ac:dyDescent="0.2">
      <c r="AQ14519" s="7"/>
      <c r="AR14519" s="7"/>
      <c r="AS14519" s="7"/>
      <c r="AT14519" s="7"/>
      <c r="AU14519" s="7"/>
      <c r="AV14519" s="234"/>
      <c r="BP14519" s="7"/>
      <c r="BQ14519" s="7"/>
      <c r="BR14519" s="7"/>
      <c r="BS14519" s="7"/>
      <c r="BT14519" s="7"/>
      <c r="BU14519" s="7"/>
      <c r="BV14519" s="7"/>
      <c r="BW14519" s="7"/>
    </row>
    <row r="14520" spans="43:75" x14ac:dyDescent="0.2">
      <c r="AQ14520" s="7"/>
      <c r="AR14520" s="7"/>
      <c r="AS14520" s="7"/>
      <c r="AT14520" s="7"/>
      <c r="AU14520" s="7"/>
      <c r="AV14520" s="234"/>
      <c r="BP14520" s="7"/>
      <c r="BQ14520" s="7"/>
      <c r="BR14520" s="7"/>
      <c r="BS14520" s="7"/>
      <c r="BT14520" s="7"/>
      <c r="BU14520" s="7"/>
      <c r="BV14520" s="7"/>
      <c r="BW14520" s="7"/>
    </row>
    <row r="14521" spans="43:75" x14ac:dyDescent="0.2">
      <c r="AQ14521" s="7"/>
      <c r="AR14521" s="7"/>
      <c r="AS14521" s="7"/>
      <c r="AT14521" s="7"/>
      <c r="AU14521" s="7"/>
      <c r="AV14521" s="234"/>
      <c r="BP14521" s="7"/>
      <c r="BQ14521" s="7"/>
      <c r="BR14521" s="7"/>
      <c r="BS14521" s="7"/>
      <c r="BT14521" s="7"/>
      <c r="BU14521" s="7"/>
      <c r="BV14521" s="7"/>
      <c r="BW14521" s="7"/>
    </row>
    <row r="14522" spans="43:75" x14ac:dyDescent="0.2">
      <c r="AQ14522" s="7"/>
      <c r="AR14522" s="7"/>
      <c r="AS14522" s="7"/>
      <c r="AT14522" s="7"/>
      <c r="AU14522" s="7"/>
      <c r="AV14522" s="234"/>
      <c r="BP14522" s="7"/>
      <c r="BQ14522" s="7"/>
      <c r="BR14522" s="7"/>
      <c r="BS14522" s="7"/>
      <c r="BT14522" s="7"/>
      <c r="BU14522" s="7"/>
      <c r="BV14522" s="7"/>
      <c r="BW14522" s="7"/>
    </row>
    <row r="14523" spans="43:75" x14ac:dyDescent="0.2">
      <c r="AQ14523" s="7"/>
      <c r="AR14523" s="7"/>
      <c r="AS14523" s="7"/>
      <c r="AT14523" s="7"/>
      <c r="AU14523" s="7"/>
      <c r="AV14523" s="234"/>
      <c r="BP14523" s="7"/>
      <c r="BQ14523" s="7"/>
      <c r="BR14523" s="7"/>
      <c r="BS14523" s="7"/>
      <c r="BT14523" s="7"/>
      <c r="BU14523" s="7"/>
      <c r="BV14523" s="7"/>
      <c r="BW14523" s="7"/>
    </row>
    <row r="14524" spans="43:75" x14ac:dyDescent="0.2">
      <c r="AQ14524" s="7"/>
      <c r="AR14524" s="7"/>
      <c r="AS14524" s="7"/>
      <c r="AT14524" s="7"/>
      <c r="AU14524" s="7"/>
      <c r="AV14524" s="234"/>
      <c r="BP14524" s="7"/>
      <c r="BQ14524" s="7"/>
      <c r="BR14524" s="7"/>
      <c r="BS14524" s="7"/>
      <c r="BT14524" s="7"/>
      <c r="BU14524" s="7"/>
      <c r="BV14524" s="7"/>
      <c r="BW14524" s="7"/>
    </row>
    <row r="14525" spans="43:75" x14ac:dyDescent="0.2">
      <c r="AQ14525" s="7"/>
      <c r="AR14525" s="7"/>
      <c r="AS14525" s="7"/>
      <c r="AT14525" s="7"/>
      <c r="AU14525" s="7"/>
      <c r="AV14525" s="234"/>
      <c r="BP14525" s="7"/>
      <c r="BQ14525" s="7"/>
      <c r="BR14525" s="7"/>
      <c r="BS14525" s="7"/>
      <c r="BT14525" s="7"/>
      <c r="BU14525" s="7"/>
      <c r="BV14525" s="7"/>
      <c r="BW14525" s="7"/>
    </row>
    <row r="14526" spans="43:75" x14ac:dyDescent="0.2">
      <c r="AQ14526" s="7"/>
      <c r="AR14526" s="7"/>
      <c r="AS14526" s="7"/>
      <c r="AT14526" s="7"/>
      <c r="AU14526" s="7"/>
      <c r="AV14526" s="234"/>
      <c r="BP14526" s="7"/>
      <c r="BQ14526" s="7"/>
      <c r="BR14526" s="7"/>
      <c r="BS14526" s="7"/>
      <c r="BT14526" s="7"/>
      <c r="BU14526" s="7"/>
      <c r="BV14526" s="7"/>
      <c r="BW14526" s="7"/>
    </row>
    <row r="14527" spans="43:75" x14ac:dyDescent="0.2">
      <c r="AQ14527" s="7"/>
      <c r="AR14527" s="7"/>
      <c r="AS14527" s="7"/>
      <c r="AT14527" s="7"/>
      <c r="AU14527" s="7"/>
      <c r="AV14527" s="234"/>
      <c r="BP14527" s="7"/>
      <c r="BQ14527" s="7"/>
      <c r="BR14527" s="7"/>
      <c r="BS14527" s="7"/>
      <c r="BT14527" s="7"/>
      <c r="BU14527" s="7"/>
      <c r="BV14527" s="7"/>
      <c r="BW14527" s="7"/>
    </row>
    <row r="14528" spans="43:75" x14ac:dyDescent="0.2">
      <c r="AQ14528" s="7"/>
      <c r="AR14528" s="7"/>
      <c r="AS14528" s="7"/>
      <c r="AT14528" s="7"/>
      <c r="AU14528" s="7"/>
      <c r="AV14528" s="234"/>
      <c r="BP14528" s="7"/>
      <c r="BQ14528" s="7"/>
      <c r="BR14528" s="7"/>
      <c r="BS14528" s="7"/>
      <c r="BT14528" s="7"/>
      <c r="BU14528" s="7"/>
      <c r="BV14528" s="7"/>
      <c r="BW14528" s="7"/>
    </row>
    <row r="14529" spans="43:75" x14ac:dyDescent="0.2">
      <c r="AQ14529" s="7"/>
      <c r="AR14529" s="7"/>
      <c r="AS14529" s="7"/>
      <c r="AT14529" s="7"/>
      <c r="AU14529" s="7"/>
      <c r="AV14529" s="234"/>
      <c r="BP14529" s="7"/>
      <c r="BQ14529" s="7"/>
      <c r="BR14529" s="7"/>
      <c r="BS14529" s="7"/>
      <c r="BT14529" s="7"/>
      <c r="BU14529" s="7"/>
      <c r="BV14529" s="7"/>
      <c r="BW14529" s="7"/>
    </row>
    <row r="14530" spans="43:75" x14ac:dyDescent="0.2">
      <c r="AQ14530" s="7"/>
      <c r="AR14530" s="7"/>
      <c r="AS14530" s="7"/>
      <c r="AT14530" s="7"/>
      <c r="AU14530" s="7"/>
      <c r="AV14530" s="234"/>
      <c r="BP14530" s="7"/>
      <c r="BQ14530" s="7"/>
      <c r="BR14530" s="7"/>
      <c r="BS14530" s="7"/>
      <c r="BT14530" s="7"/>
      <c r="BU14530" s="7"/>
      <c r="BV14530" s="7"/>
      <c r="BW14530" s="7"/>
    </row>
    <row r="14531" spans="43:75" x14ac:dyDescent="0.2">
      <c r="AQ14531" s="7"/>
      <c r="AR14531" s="7"/>
      <c r="AS14531" s="7"/>
      <c r="AT14531" s="7"/>
      <c r="AU14531" s="7"/>
      <c r="AV14531" s="234"/>
      <c r="BP14531" s="7"/>
      <c r="BQ14531" s="7"/>
      <c r="BR14531" s="7"/>
      <c r="BS14531" s="7"/>
      <c r="BT14531" s="7"/>
      <c r="BU14531" s="7"/>
      <c r="BV14531" s="7"/>
      <c r="BW14531" s="7"/>
    </row>
    <row r="14532" spans="43:75" x14ac:dyDescent="0.2">
      <c r="AQ14532" s="7"/>
      <c r="AR14532" s="7"/>
      <c r="AS14532" s="7"/>
      <c r="AT14532" s="7"/>
      <c r="AU14532" s="7"/>
      <c r="AV14532" s="234"/>
      <c r="BP14532" s="7"/>
      <c r="BQ14532" s="7"/>
      <c r="BR14532" s="7"/>
      <c r="BS14532" s="7"/>
      <c r="BT14532" s="7"/>
      <c r="BU14532" s="7"/>
      <c r="BV14532" s="7"/>
      <c r="BW14532" s="7"/>
    </row>
    <row r="14533" spans="43:75" x14ac:dyDescent="0.2">
      <c r="AQ14533" s="7"/>
      <c r="AR14533" s="7"/>
      <c r="AS14533" s="7"/>
      <c r="AT14533" s="7"/>
      <c r="AU14533" s="7"/>
      <c r="AV14533" s="234"/>
      <c r="BP14533" s="7"/>
      <c r="BQ14533" s="7"/>
      <c r="BR14533" s="7"/>
      <c r="BS14533" s="7"/>
      <c r="BT14533" s="7"/>
      <c r="BU14533" s="7"/>
      <c r="BV14533" s="7"/>
      <c r="BW14533" s="7"/>
    </row>
    <row r="14534" spans="43:75" x14ac:dyDescent="0.2">
      <c r="AQ14534" s="7"/>
      <c r="AR14534" s="7"/>
      <c r="AS14534" s="7"/>
      <c r="AT14534" s="7"/>
      <c r="AU14534" s="7"/>
      <c r="AV14534" s="234"/>
      <c r="BP14534" s="7"/>
      <c r="BQ14534" s="7"/>
      <c r="BR14534" s="7"/>
      <c r="BS14534" s="7"/>
      <c r="BT14534" s="7"/>
      <c r="BU14534" s="7"/>
      <c r="BV14534" s="7"/>
      <c r="BW14534" s="7"/>
    </row>
    <row r="14535" spans="43:75" x14ac:dyDescent="0.2">
      <c r="AQ14535" s="7"/>
      <c r="AR14535" s="7"/>
      <c r="AS14535" s="7"/>
      <c r="AT14535" s="7"/>
      <c r="AU14535" s="7"/>
      <c r="AV14535" s="234"/>
      <c r="BP14535" s="7"/>
      <c r="BQ14535" s="7"/>
      <c r="BR14535" s="7"/>
      <c r="BS14535" s="7"/>
      <c r="BT14535" s="7"/>
      <c r="BU14535" s="7"/>
      <c r="BV14535" s="7"/>
      <c r="BW14535" s="7"/>
    </row>
    <row r="14536" spans="43:75" x14ac:dyDescent="0.2">
      <c r="AQ14536" s="7"/>
      <c r="AR14536" s="7"/>
      <c r="AS14536" s="7"/>
      <c r="AT14536" s="7"/>
      <c r="AU14536" s="7"/>
      <c r="AV14536" s="234"/>
      <c r="BP14536" s="7"/>
      <c r="BQ14536" s="7"/>
      <c r="BR14536" s="7"/>
      <c r="BS14536" s="7"/>
      <c r="BT14536" s="7"/>
      <c r="BU14536" s="7"/>
      <c r="BV14536" s="7"/>
      <c r="BW14536" s="7"/>
    </row>
    <row r="14537" spans="43:75" x14ac:dyDescent="0.2">
      <c r="AQ14537" s="7"/>
      <c r="AR14537" s="7"/>
      <c r="AS14537" s="7"/>
      <c r="AT14537" s="7"/>
      <c r="AU14537" s="7"/>
      <c r="AV14537" s="234"/>
      <c r="BP14537" s="7"/>
      <c r="BQ14537" s="7"/>
      <c r="BR14537" s="7"/>
      <c r="BS14537" s="7"/>
      <c r="BT14537" s="7"/>
      <c r="BU14537" s="7"/>
      <c r="BV14537" s="7"/>
      <c r="BW14537" s="7"/>
    </row>
    <row r="14538" spans="43:75" x14ac:dyDescent="0.2">
      <c r="AQ14538" s="7"/>
      <c r="AR14538" s="7"/>
      <c r="AS14538" s="7"/>
      <c r="AT14538" s="7"/>
      <c r="AU14538" s="7"/>
      <c r="AV14538" s="234"/>
      <c r="BP14538" s="7"/>
      <c r="BQ14538" s="7"/>
      <c r="BR14538" s="7"/>
      <c r="BS14538" s="7"/>
      <c r="BT14538" s="7"/>
      <c r="BU14538" s="7"/>
      <c r="BV14538" s="7"/>
      <c r="BW14538" s="7"/>
    </row>
    <row r="14539" spans="43:75" x14ac:dyDescent="0.2">
      <c r="AQ14539" s="7"/>
      <c r="AR14539" s="7"/>
      <c r="AS14539" s="7"/>
      <c r="AT14539" s="7"/>
      <c r="AU14539" s="7"/>
      <c r="AV14539" s="234"/>
      <c r="BP14539" s="7"/>
      <c r="BQ14539" s="7"/>
      <c r="BR14539" s="7"/>
      <c r="BS14539" s="7"/>
      <c r="BT14539" s="7"/>
      <c r="BU14539" s="7"/>
      <c r="BV14539" s="7"/>
      <c r="BW14539" s="7"/>
    </row>
    <row r="14540" spans="43:75" x14ac:dyDescent="0.2">
      <c r="AQ14540" s="7"/>
      <c r="AR14540" s="7"/>
      <c r="AS14540" s="7"/>
      <c r="AT14540" s="7"/>
      <c r="AU14540" s="7"/>
      <c r="AV14540" s="234"/>
      <c r="BP14540" s="7"/>
      <c r="BQ14540" s="7"/>
      <c r="BR14540" s="7"/>
      <c r="BS14540" s="7"/>
      <c r="BT14540" s="7"/>
      <c r="BU14540" s="7"/>
      <c r="BV14540" s="7"/>
      <c r="BW14540" s="7"/>
    </row>
    <row r="14541" spans="43:75" x14ac:dyDescent="0.2">
      <c r="AQ14541" s="7"/>
      <c r="AR14541" s="7"/>
      <c r="AS14541" s="7"/>
      <c r="AT14541" s="7"/>
      <c r="AU14541" s="7"/>
      <c r="AV14541" s="234"/>
      <c r="BP14541" s="7"/>
      <c r="BQ14541" s="7"/>
      <c r="BR14541" s="7"/>
      <c r="BS14541" s="7"/>
      <c r="BT14541" s="7"/>
      <c r="BU14541" s="7"/>
      <c r="BV14541" s="7"/>
      <c r="BW14541" s="7"/>
    </row>
    <row r="14542" spans="43:75" x14ac:dyDescent="0.2">
      <c r="AQ14542" s="7"/>
      <c r="AR14542" s="7"/>
      <c r="AS14542" s="7"/>
      <c r="AT14542" s="7"/>
      <c r="AU14542" s="7"/>
      <c r="AV14542" s="234"/>
      <c r="BP14542" s="7"/>
      <c r="BQ14542" s="7"/>
      <c r="BR14542" s="7"/>
      <c r="BS14542" s="7"/>
      <c r="BT14542" s="7"/>
      <c r="BU14542" s="7"/>
      <c r="BV14542" s="7"/>
      <c r="BW14542" s="7"/>
    </row>
    <row r="14543" spans="43:75" x14ac:dyDescent="0.2">
      <c r="AQ14543" s="7"/>
      <c r="AR14543" s="7"/>
      <c r="AS14543" s="7"/>
      <c r="AT14543" s="7"/>
      <c r="AU14543" s="7"/>
      <c r="AV14543" s="234"/>
      <c r="BP14543" s="7"/>
      <c r="BQ14543" s="7"/>
      <c r="BR14543" s="7"/>
      <c r="BS14543" s="7"/>
      <c r="BT14543" s="7"/>
      <c r="BU14543" s="7"/>
      <c r="BV14543" s="7"/>
      <c r="BW14543" s="7"/>
    </row>
    <row r="14544" spans="43:75" x14ac:dyDescent="0.2">
      <c r="AQ14544" s="7"/>
      <c r="AR14544" s="7"/>
      <c r="AS14544" s="7"/>
      <c r="AT14544" s="7"/>
      <c r="AU14544" s="7"/>
      <c r="AV14544" s="234"/>
      <c r="BP14544" s="7"/>
      <c r="BQ14544" s="7"/>
      <c r="BR14544" s="7"/>
      <c r="BS14544" s="7"/>
      <c r="BT14544" s="7"/>
      <c r="BU14544" s="7"/>
      <c r="BV14544" s="7"/>
      <c r="BW14544" s="7"/>
    </row>
    <row r="14545" spans="43:75" x14ac:dyDescent="0.2">
      <c r="AQ14545" s="7"/>
      <c r="AR14545" s="7"/>
      <c r="AS14545" s="7"/>
      <c r="AT14545" s="7"/>
      <c r="AU14545" s="7"/>
      <c r="AV14545" s="234"/>
      <c r="BP14545" s="7"/>
      <c r="BQ14545" s="7"/>
      <c r="BR14545" s="7"/>
      <c r="BS14545" s="7"/>
      <c r="BT14545" s="7"/>
      <c r="BU14545" s="7"/>
      <c r="BV14545" s="7"/>
      <c r="BW14545" s="7"/>
    </row>
    <row r="14546" spans="43:75" x14ac:dyDescent="0.2">
      <c r="AQ14546" s="7"/>
      <c r="AR14546" s="7"/>
      <c r="AS14546" s="7"/>
      <c r="AT14546" s="7"/>
      <c r="AU14546" s="7"/>
      <c r="AV14546" s="234"/>
      <c r="BP14546" s="7"/>
      <c r="BQ14546" s="7"/>
      <c r="BR14546" s="7"/>
      <c r="BS14546" s="7"/>
      <c r="BT14546" s="7"/>
      <c r="BU14546" s="7"/>
      <c r="BV14546" s="7"/>
      <c r="BW14546" s="7"/>
    </row>
    <row r="14547" spans="43:75" x14ac:dyDescent="0.2">
      <c r="AQ14547" s="7"/>
      <c r="AR14547" s="7"/>
      <c r="AS14547" s="7"/>
      <c r="AT14547" s="7"/>
      <c r="AU14547" s="7"/>
      <c r="AV14547" s="234"/>
      <c r="BP14547" s="7"/>
      <c r="BQ14547" s="7"/>
      <c r="BR14547" s="7"/>
      <c r="BS14547" s="7"/>
      <c r="BT14547" s="7"/>
      <c r="BU14547" s="7"/>
      <c r="BV14547" s="7"/>
      <c r="BW14547" s="7"/>
    </row>
    <row r="14548" spans="43:75" x14ac:dyDescent="0.2">
      <c r="AQ14548" s="7"/>
      <c r="AR14548" s="7"/>
      <c r="AS14548" s="7"/>
      <c r="AT14548" s="7"/>
      <c r="AU14548" s="7"/>
      <c r="AV14548" s="234"/>
      <c r="BP14548" s="7"/>
      <c r="BQ14548" s="7"/>
      <c r="BR14548" s="7"/>
      <c r="BS14548" s="7"/>
      <c r="BT14548" s="7"/>
      <c r="BU14548" s="7"/>
      <c r="BV14548" s="7"/>
      <c r="BW14548" s="7"/>
    </row>
    <row r="14549" spans="43:75" x14ac:dyDescent="0.2">
      <c r="AQ14549" s="7"/>
      <c r="AR14549" s="7"/>
      <c r="AS14549" s="7"/>
      <c r="AT14549" s="7"/>
      <c r="AU14549" s="7"/>
      <c r="AV14549" s="234"/>
      <c r="BP14549" s="7"/>
      <c r="BQ14549" s="7"/>
      <c r="BR14549" s="7"/>
      <c r="BS14549" s="7"/>
      <c r="BT14549" s="7"/>
      <c r="BU14549" s="7"/>
      <c r="BV14549" s="7"/>
      <c r="BW14549" s="7"/>
    </row>
    <row r="14550" spans="43:75" x14ac:dyDescent="0.2">
      <c r="AQ14550" s="7"/>
      <c r="AR14550" s="7"/>
      <c r="AS14550" s="7"/>
      <c r="AT14550" s="7"/>
      <c r="AU14550" s="7"/>
      <c r="AV14550" s="234"/>
      <c r="BP14550" s="7"/>
      <c r="BQ14550" s="7"/>
      <c r="BR14550" s="7"/>
      <c r="BS14550" s="7"/>
      <c r="BT14550" s="7"/>
      <c r="BU14550" s="7"/>
      <c r="BV14550" s="7"/>
      <c r="BW14550" s="7"/>
    </row>
    <row r="14551" spans="43:75" x14ac:dyDescent="0.2">
      <c r="AQ14551" s="7"/>
      <c r="AR14551" s="7"/>
      <c r="AS14551" s="7"/>
      <c r="AT14551" s="7"/>
      <c r="AU14551" s="7"/>
      <c r="AV14551" s="234"/>
      <c r="BP14551" s="7"/>
      <c r="BQ14551" s="7"/>
      <c r="BR14551" s="7"/>
      <c r="BS14551" s="7"/>
      <c r="BT14551" s="7"/>
      <c r="BU14551" s="7"/>
      <c r="BV14551" s="7"/>
      <c r="BW14551" s="7"/>
    </row>
    <row r="14552" spans="43:75" x14ac:dyDescent="0.2">
      <c r="AQ14552" s="7"/>
      <c r="AR14552" s="7"/>
      <c r="AS14552" s="7"/>
      <c r="AT14552" s="7"/>
      <c r="AU14552" s="7"/>
      <c r="AV14552" s="234"/>
      <c r="BP14552" s="7"/>
      <c r="BQ14552" s="7"/>
      <c r="BR14552" s="7"/>
      <c r="BS14552" s="7"/>
      <c r="BT14552" s="7"/>
      <c r="BU14552" s="7"/>
      <c r="BV14552" s="7"/>
      <c r="BW14552" s="7"/>
    </row>
    <row r="14553" spans="43:75" x14ac:dyDescent="0.2">
      <c r="AQ14553" s="7"/>
      <c r="AR14553" s="7"/>
      <c r="AS14553" s="7"/>
      <c r="AT14553" s="7"/>
      <c r="AU14553" s="7"/>
      <c r="AV14553" s="234"/>
      <c r="BP14553" s="7"/>
      <c r="BQ14553" s="7"/>
      <c r="BR14553" s="7"/>
      <c r="BS14553" s="7"/>
      <c r="BT14553" s="7"/>
      <c r="BU14553" s="7"/>
      <c r="BV14553" s="7"/>
      <c r="BW14553" s="7"/>
    </row>
    <row r="14554" spans="43:75" x14ac:dyDescent="0.2">
      <c r="AQ14554" s="7"/>
      <c r="AR14554" s="7"/>
      <c r="AS14554" s="7"/>
      <c r="AT14554" s="7"/>
      <c r="AU14554" s="7"/>
      <c r="AV14554" s="234"/>
      <c r="BP14554" s="7"/>
      <c r="BQ14554" s="7"/>
      <c r="BR14554" s="7"/>
      <c r="BS14554" s="7"/>
      <c r="BT14554" s="7"/>
      <c r="BU14554" s="7"/>
      <c r="BV14554" s="7"/>
      <c r="BW14554" s="7"/>
    </row>
    <row r="14555" spans="43:75" x14ac:dyDescent="0.2">
      <c r="AQ14555" s="7"/>
      <c r="AR14555" s="7"/>
      <c r="AS14555" s="7"/>
      <c r="AT14555" s="7"/>
      <c r="AU14555" s="7"/>
      <c r="AV14555" s="234"/>
      <c r="BP14555" s="7"/>
      <c r="BQ14555" s="7"/>
      <c r="BR14555" s="7"/>
      <c r="BS14555" s="7"/>
      <c r="BT14555" s="7"/>
      <c r="BU14555" s="7"/>
      <c r="BV14555" s="7"/>
      <c r="BW14555" s="7"/>
    </row>
    <row r="14556" spans="43:75" x14ac:dyDescent="0.2">
      <c r="AQ14556" s="7"/>
      <c r="AR14556" s="7"/>
      <c r="AS14556" s="7"/>
      <c r="AT14556" s="7"/>
      <c r="AU14556" s="7"/>
      <c r="AV14556" s="234"/>
      <c r="BP14556" s="7"/>
      <c r="BQ14556" s="7"/>
      <c r="BR14556" s="7"/>
      <c r="BS14556" s="7"/>
      <c r="BT14556" s="7"/>
      <c r="BU14556" s="7"/>
      <c r="BV14556" s="7"/>
      <c r="BW14556" s="7"/>
    </row>
    <row r="14557" spans="43:75" x14ac:dyDescent="0.2">
      <c r="AQ14557" s="7"/>
      <c r="AR14557" s="7"/>
      <c r="AS14557" s="7"/>
      <c r="AT14557" s="7"/>
      <c r="AU14557" s="7"/>
      <c r="AV14557" s="234"/>
      <c r="BP14557" s="7"/>
      <c r="BQ14557" s="7"/>
      <c r="BR14557" s="7"/>
      <c r="BS14557" s="7"/>
      <c r="BT14557" s="7"/>
      <c r="BU14557" s="7"/>
      <c r="BV14557" s="7"/>
      <c r="BW14557" s="7"/>
    </row>
    <row r="14558" spans="43:75" x14ac:dyDescent="0.2">
      <c r="AQ14558" s="7"/>
      <c r="AR14558" s="7"/>
      <c r="AS14558" s="7"/>
      <c r="AT14558" s="7"/>
      <c r="AU14558" s="7"/>
      <c r="AV14558" s="234"/>
      <c r="BP14558" s="7"/>
      <c r="BQ14558" s="7"/>
      <c r="BR14558" s="7"/>
      <c r="BS14558" s="7"/>
      <c r="BT14558" s="7"/>
      <c r="BU14558" s="7"/>
      <c r="BV14558" s="7"/>
      <c r="BW14558" s="7"/>
    </row>
    <row r="14559" spans="43:75" x14ac:dyDescent="0.2">
      <c r="AQ14559" s="7"/>
      <c r="AR14559" s="7"/>
      <c r="AS14559" s="7"/>
      <c r="AT14559" s="7"/>
      <c r="AU14559" s="7"/>
      <c r="AV14559" s="234"/>
      <c r="BP14559" s="7"/>
      <c r="BQ14559" s="7"/>
      <c r="BR14559" s="7"/>
      <c r="BS14559" s="7"/>
      <c r="BT14559" s="7"/>
      <c r="BU14559" s="7"/>
      <c r="BV14559" s="7"/>
      <c r="BW14559" s="7"/>
    </row>
    <row r="14560" spans="43:75" x14ac:dyDescent="0.2">
      <c r="AQ14560" s="7"/>
      <c r="AR14560" s="7"/>
      <c r="AS14560" s="7"/>
      <c r="AT14560" s="7"/>
      <c r="AU14560" s="7"/>
      <c r="AV14560" s="234"/>
      <c r="BP14560" s="7"/>
      <c r="BQ14560" s="7"/>
      <c r="BR14560" s="7"/>
      <c r="BS14560" s="7"/>
      <c r="BT14560" s="7"/>
      <c r="BU14560" s="7"/>
      <c r="BV14560" s="7"/>
      <c r="BW14560" s="7"/>
    </row>
    <row r="14561" spans="43:75" x14ac:dyDescent="0.2">
      <c r="AQ14561" s="7"/>
      <c r="AR14561" s="7"/>
      <c r="AS14561" s="7"/>
      <c r="AT14561" s="7"/>
      <c r="AU14561" s="7"/>
      <c r="AV14561" s="234"/>
      <c r="BP14561" s="7"/>
      <c r="BQ14561" s="7"/>
      <c r="BR14561" s="7"/>
      <c r="BS14561" s="7"/>
      <c r="BT14561" s="7"/>
      <c r="BU14561" s="7"/>
      <c r="BV14561" s="7"/>
      <c r="BW14561" s="7"/>
    </row>
    <row r="14562" spans="43:75" x14ac:dyDescent="0.2">
      <c r="AQ14562" s="7"/>
      <c r="AR14562" s="7"/>
      <c r="AS14562" s="7"/>
      <c r="AT14562" s="7"/>
      <c r="AU14562" s="7"/>
      <c r="AV14562" s="234"/>
      <c r="BP14562" s="7"/>
      <c r="BQ14562" s="7"/>
      <c r="BR14562" s="7"/>
      <c r="BS14562" s="7"/>
      <c r="BT14562" s="7"/>
      <c r="BU14562" s="7"/>
      <c r="BV14562" s="7"/>
      <c r="BW14562" s="7"/>
    </row>
    <row r="14563" spans="43:75" x14ac:dyDescent="0.2">
      <c r="AQ14563" s="7"/>
      <c r="AR14563" s="7"/>
      <c r="AS14563" s="7"/>
      <c r="AT14563" s="7"/>
      <c r="AU14563" s="7"/>
      <c r="AV14563" s="234"/>
      <c r="BP14563" s="7"/>
      <c r="BQ14563" s="7"/>
      <c r="BR14563" s="7"/>
      <c r="BS14563" s="7"/>
      <c r="BT14563" s="7"/>
      <c r="BU14563" s="7"/>
      <c r="BV14563" s="7"/>
      <c r="BW14563" s="7"/>
    </row>
    <row r="14564" spans="43:75" x14ac:dyDescent="0.2">
      <c r="AQ14564" s="7"/>
      <c r="AR14564" s="7"/>
      <c r="AS14564" s="7"/>
      <c r="AT14564" s="7"/>
      <c r="AU14564" s="7"/>
      <c r="AV14564" s="234"/>
      <c r="BP14564" s="7"/>
      <c r="BQ14564" s="7"/>
      <c r="BR14564" s="7"/>
      <c r="BS14564" s="7"/>
      <c r="BT14564" s="7"/>
      <c r="BU14564" s="7"/>
      <c r="BV14564" s="7"/>
      <c r="BW14564" s="7"/>
    </row>
    <row r="14565" spans="43:75" x14ac:dyDescent="0.2">
      <c r="AQ14565" s="7"/>
      <c r="AR14565" s="7"/>
      <c r="AS14565" s="7"/>
      <c r="AT14565" s="7"/>
      <c r="AU14565" s="7"/>
      <c r="AV14565" s="234"/>
      <c r="BP14565" s="7"/>
      <c r="BQ14565" s="7"/>
      <c r="BR14565" s="7"/>
      <c r="BS14565" s="7"/>
      <c r="BT14565" s="7"/>
      <c r="BU14565" s="7"/>
      <c r="BV14565" s="7"/>
      <c r="BW14565" s="7"/>
    </row>
    <row r="14566" spans="43:75" x14ac:dyDescent="0.2">
      <c r="AQ14566" s="7"/>
      <c r="AR14566" s="7"/>
      <c r="AS14566" s="7"/>
      <c r="AT14566" s="7"/>
      <c r="AU14566" s="7"/>
      <c r="AV14566" s="234"/>
      <c r="BP14566" s="7"/>
      <c r="BQ14566" s="7"/>
      <c r="BR14566" s="7"/>
      <c r="BS14566" s="7"/>
      <c r="BT14566" s="7"/>
      <c r="BU14566" s="7"/>
      <c r="BV14566" s="7"/>
      <c r="BW14566" s="7"/>
    </row>
    <row r="14567" spans="43:75" x14ac:dyDescent="0.2">
      <c r="AQ14567" s="7"/>
      <c r="AR14567" s="7"/>
      <c r="AS14567" s="7"/>
      <c r="AT14567" s="7"/>
      <c r="AU14567" s="7"/>
      <c r="AV14567" s="234"/>
      <c r="BP14567" s="7"/>
      <c r="BQ14567" s="7"/>
      <c r="BR14567" s="7"/>
      <c r="BS14567" s="7"/>
      <c r="BT14567" s="7"/>
      <c r="BU14567" s="7"/>
      <c r="BV14567" s="7"/>
      <c r="BW14567" s="7"/>
    </row>
    <row r="14568" spans="43:75" x14ac:dyDescent="0.2">
      <c r="AQ14568" s="7"/>
      <c r="AR14568" s="7"/>
      <c r="AS14568" s="7"/>
      <c r="AT14568" s="7"/>
      <c r="AU14568" s="7"/>
      <c r="AV14568" s="234"/>
      <c r="BP14568" s="7"/>
      <c r="BQ14568" s="7"/>
      <c r="BR14568" s="7"/>
      <c r="BS14568" s="7"/>
      <c r="BT14568" s="7"/>
      <c r="BU14568" s="7"/>
      <c r="BV14568" s="7"/>
      <c r="BW14568" s="7"/>
    </row>
    <row r="14569" spans="43:75" x14ac:dyDescent="0.2">
      <c r="AQ14569" s="7"/>
      <c r="AR14569" s="7"/>
      <c r="AS14569" s="7"/>
      <c r="AT14569" s="7"/>
      <c r="AU14569" s="7"/>
      <c r="AV14569" s="234"/>
      <c r="BP14569" s="7"/>
      <c r="BQ14569" s="7"/>
      <c r="BR14569" s="7"/>
      <c r="BS14569" s="7"/>
      <c r="BT14569" s="7"/>
      <c r="BU14569" s="7"/>
      <c r="BV14569" s="7"/>
      <c r="BW14569" s="7"/>
    </row>
    <row r="14570" spans="43:75" x14ac:dyDescent="0.2">
      <c r="AQ14570" s="7"/>
      <c r="AR14570" s="7"/>
      <c r="AS14570" s="7"/>
      <c r="AT14570" s="7"/>
      <c r="AU14570" s="7"/>
      <c r="AV14570" s="234"/>
      <c r="BP14570" s="7"/>
      <c r="BQ14570" s="7"/>
      <c r="BR14570" s="7"/>
      <c r="BS14570" s="7"/>
      <c r="BT14570" s="7"/>
      <c r="BU14570" s="7"/>
      <c r="BV14570" s="7"/>
      <c r="BW14570" s="7"/>
    </row>
    <row r="14571" spans="43:75" x14ac:dyDescent="0.2">
      <c r="AQ14571" s="7"/>
      <c r="AR14571" s="7"/>
      <c r="AS14571" s="7"/>
      <c r="AT14571" s="7"/>
      <c r="AU14571" s="7"/>
      <c r="AV14571" s="234"/>
      <c r="BP14571" s="7"/>
      <c r="BQ14571" s="7"/>
      <c r="BR14571" s="7"/>
      <c r="BS14571" s="7"/>
      <c r="BT14571" s="7"/>
      <c r="BU14571" s="7"/>
      <c r="BV14571" s="7"/>
      <c r="BW14571" s="7"/>
    </row>
    <row r="14572" spans="43:75" x14ac:dyDescent="0.2">
      <c r="AQ14572" s="7"/>
      <c r="AR14572" s="7"/>
      <c r="AS14572" s="7"/>
      <c r="AT14572" s="7"/>
      <c r="AU14572" s="7"/>
      <c r="AV14572" s="234"/>
      <c r="BP14572" s="7"/>
      <c r="BQ14572" s="7"/>
      <c r="BR14572" s="7"/>
      <c r="BS14572" s="7"/>
      <c r="BT14572" s="7"/>
      <c r="BU14572" s="7"/>
      <c r="BV14572" s="7"/>
      <c r="BW14572" s="7"/>
    </row>
    <row r="14573" spans="43:75" x14ac:dyDescent="0.2">
      <c r="AQ14573" s="7"/>
      <c r="AR14573" s="7"/>
      <c r="AS14573" s="7"/>
      <c r="AT14573" s="7"/>
      <c r="AU14573" s="7"/>
      <c r="AV14573" s="234"/>
      <c r="BP14573" s="7"/>
      <c r="BQ14573" s="7"/>
      <c r="BR14573" s="7"/>
      <c r="BS14573" s="7"/>
      <c r="BT14573" s="7"/>
      <c r="BU14573" s="7"/>
      <c r="BV14573" s="7"/>
      <c r="BW14573" s="7"/>
    </row>
    <row r="14574" spans="43:75" x14ac:dyDescent="0.2">
      <c r="AQ14574" s="7"/>
      <c r="AR14574" s="7"/>
      <c r="AS14574" s="7"/>
      <c r="AT14574" s="7"/>
      <c r="AU14574" s="7"/>
      <c r="AV14574" s="234"/>
      <c r="BP14574" s="7"/>
      <c r="BQ14574" s="7"/>
      <c r="BR14574" s="7"/>
      <c r="BS14574" s="7"/>
      <c r="BT14574" s="7"/>
      <c r="BU14574" s="7"/>
      <c r="BV14574" s="7"/>
      <c r="BW14574" s="7"/>
    </row>
    <row r="14575" spans="43:75" x14ac:dyDescent="0.2">
      <c r="AQ14575" s="7"/>
      <c r="AR14575" s="7"/>
      <c r="AS14575" s="7"/>
      <c r="AT14575" s="7"/>
      <c r="AU14575" s="7"/>
      <c r="AV14575" s="234"/>
      <c r="BP14575" s="7"/>
      <c r="BQ14575" s="7"/>
      <c r="BR14575" s="7"/>
      <c r="BS14575" s="7"/>
      <c r="BT14575" s="7"/>
      <c r="BU14575" s="7"/>
      <c r="BV14575" s="7"/>
      <c r="BW14575" s="7"/>
    </row>
    <row r="14576" spans="43:75" x14ac:dyDescent="0.2">
      <c r="AQ14576" s="7"/>
      <c r="AR14576" s="7"/>
      <c r="AS14576" s="7"/>
      <c r="AT14576" s="7"/>
      <c r="AU14576" s="7"/>
      <c r="AV14576" s="234"/>
      <c r="BP14576" s="7"/>
      <c r="BQ14576" s="7"/>
      <c r="BR14576" s="7"/>
      <c r="BS14576" s="7"/>
      <c r="BT14576" s="7"/>
      <c r="BU14576" s="7"/>
      <c r="BV14576" s="7"/>
      <c r="BW14576" s="7"/>
    </row>
    <row r="14577" spans="43:75" x14ac:dyDescent="0.2">
      <c r="AQ14577" s="7"/>
      <c r="AR14577" s="7"/>
      <c r="AS14577" s="7"/>
      <c r="AT14577" s="7"/>
      <c r="AU14577" s="7"/>
      <c r="AV14577" s="234"/>
      <c r="BP14577" s="7"/>
      <c r="BQ14577" s="7"/>
      <c r="BR14577" s="7"/>
      <c r="BS14577" s="7"/>
      <c r="BT14577" s="7"/>
      <c r="BU14577" s="7"/>
      <c r="BV14577" s="7"/>
      <c r="BW14577" s="7"/>
    </row>
    <row r="14578" spans="43:75" x14ac:dyDescent="0.2">
      <c r="AQ14578" s="7"/>
      <c r="AR14578" s="7"/>
      <c r="AS14578" s="7"/>
      <c r="AT14578" s="7"/>
      <c r="AU14578" s="7"/>
      <c r="AV14578" s="234"/>
      <c r="BP14578" s="7"/>
      <c r="BQ14578" s="7"/>
      <c r="BR14578" s="7"/>
      <c r="BS14578" s="7"/>
      <c r="BT14578" s="7"/>
      <c r="BU14578" s="7"/>
      <c r="BV14578" s="7"/>
      <c r="BW14578" s="7"/>
    </row>
    <row r="14579" spans="43:75" x14ac:dyDescent="0.2">
      <c r="AQ14579" s="7"/>
      <c r="AR14579" s="7"/>
      <c r="AS14579" s="7"/>
      <c r="AT14579" s="7"/>
      <c r="AU14579" s="7"/>
      <c r="AV14579" s="234"/>
      <c r="BP14579" s="7"/>
      <c r="BQ14579" s="7"/>
      <c r="BR14579" s="7"/>
      <c r="BS14579" s="7"/>
      <c r="BT14579" s="7"/>
      <c r="BU14579" s="7"/>
      <c r="BV14579" s="7"/>
      <c r="BW14579" s="7"/>
    </row>
    <row r="14580" spans="43:75" x14ac:dyDescent="0.2">
      <c r="AQ14580" s="7"/>
      <c r="AR14580" s="7"/>
      <c r="AS14580" s="7"/>
      <c r="AT14580" s="7"/>
      <c r="AU14580" s="7"/>
      <c r="AV14580" s="234"/>
      <c r="BP14580" s="7"/>
      <c r="BQ14580" s="7"/>
      <c r="BR14580" s="7"/>
      <c r="BS14580" s="7"/>
      <c r="BT14580" s="7"/>
      <c r="BU14580" s="7"/>
      <c r="BV14580" s="7"/>
      <c r="BW14580" s="7"/>
    </row>
    <row r="14581" spans="43:75" x14ac:dyDescent="0.2">
      <c r="AQ14581" s="7"/>
      <c r="AR14581" s="7"/>
      <c r="AS14581" s="7"/>
      <c r="AT14581" s="7"/>
      <c r="AU14581" s="7"/>
      <c r="AV14581" s="234"/>
      <c r="BP14581" s="7"/>
      <c r="BQ14581" s="7"/>
      <c r="BR14581" s="7"/>
      <c r="BS14581" s="7"/>
      <c r="BT14581" s="7"/>
      <c r="BU14581" s="7"/>
      <c r="BV14581" s="7"/>
      <c r="BW14581" s="7"/>
    </row>
    <row r="14582" spans="43:75" x14ac:dyDescent="0.2">
      <c r="AQ14582" s="7"/>
      <c r="AR14582" s="7"/>
      <c r="AS14582" s="7"/>
      <c r="AT14582" s="7"/>
      <c r="AU14582" s="7"/>
      <c r="AV14582" s="234"/>
      <c r="BP14582" s="7"/>
      <c r="BQ14582" s="7"/>
      <c r="BR14582" s="7"/>
      <c r="BS14582" s="7"/>
      <c r="BT14582" s="7"/>
      <c r="BU14582" s="7"/>
      <c r="BV14582" s="7"/>
      <c r="BW14582" s="7"/>
    </row>
    <row r="14583" spans="43:75" x14ac:dyDescent="0.2">
      <c r="AQ14583" s="7"/>
      <c r="AR14583" s="7"/>
      <c r="AS14583" s="7"/>
      <c r="AT14583" s="7"/>
      <c r="AU14583" s="7"/>
      <c r="AV14583" s="234"/>
      <c r="BP14583" s="7"/>
      <c r="BQ14583" s="7"/>
      <c r="BR14583" s="7"/>
      <c r="BS14583" s="7"/>
      <c r="BT14583" s="7"/>
      <c r="BU14583" s="7"/>
      <c r="BV14583" s="7"/>
      <c r="BW14583" s="7"/>
    </row>
    <row r="14584" spans="43:75" x14ac:dyDescent="0.2">
      <c r="AQ14584" s="7"/>
      <c r="AR14584" s="7"/>
      <c r="AS14584" s="7"/>
      <c r="AT14584" s="7"/>
      <c r="AU14584" s="7"/>
      <c r="AV14584" s="234"/>
      <c r="BP14584" s="7"/>
      <c r="BQ14584" s="7"/>
      <c r="BR14584" s="7"/>
      <c r="BS14584" s="7"/>
      <c r="BT14584" s="7"/>
      <c r="BU14584" s="7"/>
      <c r="BV14584" s="7"/>
      <c r="BW14584" s="7"/>
    </row>
    <row r="14585" spans="43:75" x14ac:dyDescent="0.2">
      <c r="AQ14585" s="7"/>
      <c r="AR14585" s="7"/>
      <c r="AS14585" s="7"/>
      <c r="AT14585" s="7"/>
      <c r="AU14585" s="7"/>
      <c r="AV14585" s="234"/>
      <c r="BP14585" s="7"/>
      <c r="BQ14585" s="7"/>
      <c r="BR14585" s="7"/>
      <c r="BS14585" s="7"/>
      <c r="BT14585" s="7"/>
      <c r="BU14585" s="7"/>
      <c r="BV14585" s="7"/>
      <c r="BW14585" s="7"/>
    </row>
    <row r="14586" spans="43:75" x14ac:dyDescent="0.2">
      <c r="AQ14586" s="7"/>
      <c r="AR14586" s="7"/>
      <c r="AS14586" s="7"/>
      <c r="AT14586" s="7"/>
      <c r="AU14586" s="7"/>
      <c r="AV14586" s="234"/>
      <c r="BP14586" s="7"/>
      <c r="BQ14586" s="7"/>
      <c r="BR14586" s="7"/>
      <c r="BS14586" s="7"/>
      <c r="BT14586" s="7"/>
      <c r="BU14586" s="7"/>
      <c r="BV14586" s="7"/>
      <c r="BW14586" s="7"/>
    </row>
    <row r="14587" spans="43:75" x14ac:dyDescent="0.2">
      <c r="AQ14587" s="7"/>
      <c r="AR14587" s="7"/>
      <c r="AS14587" s="7"/>
      <c r="AT14587" s="7"/>
      <c r="AU14587" s="7"/>
      <c r="AV14587" s="234"/>
      <c r="BP14587" s="7"/>
      <c r="BQ14587" s="7"/>
      <c r="BR14587" s="7"/>
      <c r="BS14587" s="7"/>
      <c r="BT14587" s="7"/>
      <c r="BU14587" s="7"/>
      <c r="BV14587" s="7"/>
      <c r="BW14587" s="7"/>
    </row>
    <row r="14588" spans="43:75" x14ac:dyDescent="0.2">
      <c r="AQ14588" s="7"/>
      <c r="AR14588" s="7"/>
      <c r="AS14588" s="7"/>
      <c r="AT14588" s="7"/>
      <c r="AU14588" s="7"/>
      <c r="AV14588" s="234"/>
      <c r="BP14588" s="7"/>
      <c r="BQ14588" s="7"/>
      <c r="BR14588" s="7"/>
      <c r="BS14588" s="7"/>
      <c r="BT14588" s="7"/>
      <c r="BU14588" s="7"/>
      <c r="BV14588" s="7"/>
      <c r="BW14588" s="7"/>
    </row>
    <row r="14589" spans="43:75" x14ac:dyDescent="0.2">
      <c r="AQ14589" s="7"/>
      <c r="AR14589" s="7"/>
      <c r="AS14589" s="7"/>
      <c r="AT14589" s="7"/>
      <c r="AU14589" s="7"/>
      <c r="AV14589" s="234"/>
      <c r="BP14589" s="7"/>
      <c r="BQ14589" s="7"/>
      <c r="BR14589" s="7"/>
      <c r="BS14589" s="7"/>
      <c r="BT14589" s="7"/>
      <c r="BU14589" s="7"/>
      <c r="BV14589" s="7"/>
      <c r="BW14589" s="7"/>
    </row>
    <row r="14590" spans="43:75" x14ac:dyDescent="0.2">
      <c r="AQ14590" s="7"/>
      <c r="AR14590" s="7"/>
      <c r="AS14590" s="7"/>
      <c r="AT14590" s="7"/>
      <c r="AU14590" s="7"/>
      <c r="AV14590" s="234"/>
      <c r="BP14590" s="7"/>
      <c r="BQ14590" s="7"/>
      <c r="BR14590" s="7"/>
      <c r="BS14590" s="7"/>
      <c r="BT14590" s="7"/>
      <c r="BU14590" s="7"/>
      <c r="BV14590" s="7"/>
      <c r="BW14590" s="7"/>
    </row>
    <row r="14591" spans="43:75" x14ac:dyDescent="0.2">
      <c r="AQ14591" s="7"/>
      <c r="AR14591" s="7"/>
      <c r="AS14591" s="7"/>
      <c r="AT14591" s="7"/>
      <c r="AU14591" s="7"/>
      <c r="AV14591" s="234"/>
      <c r="BP14591" s="7"/>
      <c r="BQ14591" s="7"/>
      <c r="BR14591" s="7"/>
      <c r="BS14591" s="7"/>
      <c r="BT14591" s="7"/>
      <c r="BU14591" s="7"/>
      <c r="BV14591" s="7"/>
      <c r="BW14591" s="7"/>
    </row>
    <row r="14592" spans="43:75" x14ac:dyDescent="0.2">
      <c r="AQ14592" s="7"/>
      <c r="AR14592" s="7"/>
      <c r="AS14592" s="7"/>
      <c r="AT14592" s="7"/>
      <c r="AU14592" s="7"/>
      <c r="AV14592" s="234"/>
      <c r="BP14592" s="7"/>
      <c r="BQ14592" s="7"/>
      <c r="BR14592" s="7"/>
      <c r="BS14592" s="7"/>
      <c r="BT14592" s="7"/>
      <c r="BU14592" s="7"/>
      <c r="BV14592" s="7"/>
      <c r="BW14592" s="7"/>
    </row>
    <row r="14593" spans="43:75" x14ac:dyDescent="0.2">
      <c r="AQ14593" s="7"/>
      <c r="AR14593" s="7"/>
      <c r="AS14593" s="7"/>
      <c r="AT14593" s="7"/>
      <c r="AU14593" s="7"/>
      <c r="AV14593" s="234"/>
      <c r="BP14593" s="7"/>
      <c r="BQ14593" s="7"/>
      <c r="BR14593" s="7"/>
      <c r="BS14593" s="7"/>
      <c r="BT14593" s="7"/>
      <c r="BU14593" s="7"/>
      <c r="BV14593" s="7"/>
      <c r="BW14593" s="7"/>
    </row>
    <row r="14594" spans="43:75" x14ac:dyDescent="0.2">
      <c r="AQ14594" s="7"/>
      <c r="AR14594" s="7"/>
      <c r="AS14594" s="7"/>
      <c r="AT14594" s="7"/>
      <c r="AU14594" s="7"/>
      <c r="AV14594" s="234"/>
      <c r="BP14594" s="7"/>
      <c r="BQ14594" s="7"/>
      <c r="BR14594" s="7"/>
      <c r="BS14594" s="7"/>
      <c r="BT14594" s="7"/>
      <c r="BU14594" s="7"/>
      <c r="BV14594" s="7"/>
      <c r="BW14594" s="7"/>
    </row>
    <row r="14595" spans="43:75" x14ac:dyDescent="0.2">
      <c r="AQ14595" s="7"/>
      <c r="AR14595" s="7"/>
      <c r="AS14595" s="7"/>
      <c r="AT14595" s="7"/>
      <c r="AU14595" s="7"/>
      <c r="AV14595" s="234"/>
      <c r="BP14595" s="7"/>
      <c r="BQ14595" s="7"/>
      <c r="BR14595" s="7"/>
      <c r="BS14595" s="7"/>
      <c r="BT14595" s="7"/>
      <c r="BU14595" s="7"/>
      <c r="BV14595" s="7"/>
      <c r="BW14595" s="7"/>
    </row>
    <row r="14596" spans="43:75" x14ac:dyDescent="0.2">
      <c r="AQ14596" s="7"/>
      <c r="AR14596" s="7"/>
      <c r="AS14596" s="7"/>
      <c r="AT14596" s="7"/>
      <c r="AU14596" s="7"/>
      <c r="AV14596" s="234"/>
      <c r="BP14596" s="7"/>
      <c r="BQ14596" s="7"/>
      <c r="BR14596" s="7"/>
      <c r="BS14596" s="7"/>
      <c r="BT14596" s="7"/>
      <c r="BU14596" s="7"/>
      <c r="BV14596" s="7"/>
      <c r="BW14596" s="7"/>
    </row>
    <row r="14597" spans="43:75" x14ac:dyDescent="0.2">
      <c r="AQ14597" s="7"/>
      <c r="AR14597" s="7"/>
      <c r="AS14597" s="7"/>
      <c r="AT14597" s="7"/>
      <c r="AU14597" s="7"/>
      <c r="AV14597" s="234"/>
      <c r="BP14597" s="7"/>
      <c r="BQ14597" s="7"/>
      <c r="BR14597" s="7"/>
      <c r="BS14597" s="7"/>
      <c r="BT14597" s="7"/>
      <c r="BU14597" s="7"/>
      <c r="BV14597" s="7"/>
      <c r="BW14597" s="7"/>
    </row>
    <row r="14598" spans="43:75" x14ac:dyDescent="0.2">
      <c r="AQ14598" s="7"/>
      <c r="AR14598" s="7"/>
      <c r="AS14598" s="7"/>
      <c r="AT14598" s="7"/>
      <c r="AU14598" s="7"/>
      <c r="AV14598" s="234"/>
      <c r="BP14598" s="7"/>
      <c r="BQ14598" s="7"/>
      <c r="BR14598" s="7"/>
      <c r="BS14598" s="7"/>
      <c r="BT14598" s="7"/>
      <c r="BU14598" s="7"/>
      <c r="BV14598" s="7"/>
      <c r="BW14598" s="7"/>
    </row>
    <row r="14599" spans="43:75" x14ac:dyDescent="0.2">
      <c r="AQ14599" s="7"/>
      <c r="AR14599" s="7"/>
      <c r="AS14599" s="7"/>
      <c r="AT14599" s="7"/>
      <c r="AU14599" s="7"/>
      <c r="AV14599" s="234"/>
      <c r="BP14599" s="7"/>
      <c r="BQ14599" s="7"/>
      <c r="BR14599" s="7"/>
      <c r="BS14599" s="7"/>
      <c r="BT14599" s="7"/>
      <c r="BU14599" s="7"/>
      <c r="BV14599" s="7"/>
      <c r="BW14599" s="7"/>
    </row>
    <row r="14600" spans="43:75" x14ac:dyDescent="0.2">
      <c r="AQ14600" s="7"/>
      <c r="AR14600" s="7"/>
      <c r="AS14600" s="7"/>
      <c r="AT14600" s="7"/>
      <c r="AU14600" s="7"/>
      <c r="AV14600" s="234"/>
      <c r="BP14600" s="7"/>
      <c r="BQ14600" s="7"/>
      <c r="BR14600" s="7"/>
      <c r="BS14600" s="7"/>
      <c r="BT14600" s="7"/>
      <c r="BU14600" s="7"/>
      <c r="BV14600" s="7"/>
      <c r="BW14600" s="7"/>
    </row>
    <row r="14601" spans="43:75" x14ac:dyDescent="0.2">
      <c r="AQ14601" s="7"/>
      <c r="AR14601" s="7"/>
      <c r="AS14601" s="7"/>
      <c r="AT14601" s="7"/>
      <c r="AU14601" s="7"/>
      <c r="AV14601" s="234"/>
      <c r="BP14601" s="7"/>
      <c r="BQ14601" s="7"/>
      <c r="BR14601" s="7"/>
      <c r="BS14601" s="7"/>
      <c r="BT14601" s="7"/>
      <c r="BU14601" s="7"/>
      <c r="BV14601" s="7"/>
      <c r="BW14601" s="7"/>
    </row>
    <row r="14602" spans="43:75" x14ac:dyDescent="0.2">
      <c r="AQ14602" s="7"/>
      <c r="AR14602" s="7"/>
      <c r="AS14602" s="7"/>
      <c r="AT14602" s="7"/>
      <c r="AU14602" s="7"/>
      <c r="AV14602" s="234"/>
      <c r="BP14602" s="7"/>
      <c r="BQ14602" s="7"/>
      <c r="BR14602" s="7"/>
      <c r="BS14602" s="7"/>
      <c r="BT14602" s="7"/>
      <c r="BU14602" s="7"/>
      <c r="BV14602" s="7"/>
      <c r="BW14602" s="7"/>
    </row>
    <row r="14603" spans="43:75" x14ac:dyDescent="0.2">
      <c r="AQ14603" s="7"/>
      <c r="AR14603" s="7"/>
      <c r="AS14603" s="7"/>
      <c r="AT14603" s="7"/>
      <c r="AU14603" s="7"/>
      <c r="AV14603" s="234"/>
      <c r="BP14603" s="7"/>
      <c r="BQ14603" s="7"/>
      <c r="BR14603" s="7"/>
      <c r="BS14603" s="7"/>
      <c r="BT14603" s="7"/>
      <c r="BU14603" s="7"/>
      <c r="BV14603" s="7"/>
      <c r="BW14603" s="7"/>
    </row>
    <row r="14604" spans="43:75" x14ac:dyDescent="0.2">
      <c r="AQ14604" s="7"/>
      <c r="AR14604" s="7"/>
      <c r="AS14604" s="7"/>
      <c r="AT14604" s="7"/>
      <c r="AU14604" s="7"/>
      <c r="AV14604" s="234"/>
      <c r="BP14604" s="7"/>
      <c r="BQ14604" s="7"/>
      <c r="BR14604" s="7"/>
      <c r="BS14604" s="7"/>
      <c r="BT14604" s="7"/>
      <c r="BU14604" s="7"/>
      <c r="BV14604" s="7"/>
      <c r="BW14604" s="7"/>
    </row>
    <row r="14605" spans="43:75" x14ac:dyDescent="0.2">
      <c r="AQ14605" s="7"/>
      <c r="AR14605" s="7"/>
      <c r="AS14605" s="7"/>
      <c r="AT14605" s="7"/>
      <c r="AU14605" s="7"/>
      <c r="AV14605" s="234"/>
      <c r="BP14605" s="7"/>
      <c r="BQ14605" s="7"/>
      <c r="BR14605" s="7"/>
      <c r="BS14605" s="7"/>
      <c r="BT14605" s="7"/>
      <c r="BU14605" s="7"/>
      <c r="BV14605" s="7"/>
      <c r="BW14605" s="7"/>
    </row>
    <row r="14606" spans="43:75" x14ac:dyDescent="0.2">
      <c r="AQ14606" s="7"/>
      <c r="AR14606" s="7"/>
      <c r="AS14606" s="7"/>
      <c r="AT14606" s="7"/>
      <c r="AU14606" s="7"/>
      <c r="AV14606" s="234"/>
      <c r="BP14606" s="7"/>
      <c r="BQ14606" s="7"/>
      <c r="BR14606" s="7"/>
      <c r="BS14606" s="7"/>
      <c r="BT14606" s="7"/>
      <c r="BU14606" s="7"/>
      <c r="BV14606" s="7"/>
      <c r="BW14606" s="7"/>
    </row>
    <row r="14607" spans="43:75" x14ac:dyDescent="0.2">
      <c r="AQ14607" s="7"/>
      <c r="AR14607" s="7"/>
      <c r="AS14607" s="7"/>
      <c r="AT14607" s="7"/>
      <c r="AU14607" s="7"/>
      <c r="AV14607" s="234"/>
      <c r="BP14607" s="7"/>
      <c r="BQ14607" s="7"/>
      <c r="BR14607" s="7"/>
      <c r="BS14607" s="7"/>
      <c r="BT14607" s="7"/>
      <c r="BU14607" s="7"/>
      <c r="BV14607" s="7"/>
      <c r="BW14607" s="7"/>
    </row>
    <row r="14608" spans="43:75" x14ac:dyDescent="0.2">
      <c r="AQ14608" s="7"/>
      <c r="AR14608" s="7"/>
      <c r="AS14608" s="7"/>
      <c r="AT14608" s="7"/>
      <c r="AU14608" s="7"/>
      <c r="AV14608" s="234"/>
      <c r="BP14608" s="7"/>
      <c r="BQ14608" s="7"/>
      <c r="BR14608" s="7"/>
      <c r="BS14608" s="7"/>
      <c r="BT14608" s="7"/>
      <c r="BU14608" s="7"/>
      <c r="BV14608" s="7"/>
      <c r="BW14608" s="7"/>
    </row>
    <row r="14609" spans="43:75" x14ac:dyDescent="0.2">
      <c r="AQ14609" s="7"/>
      <c r="AR14609" s="7"/>
      <c r="AS14609" s="7"/>
      <c r="AT14609" s="7"/>
      <c r="AU14609" s="7"/>
      <c r="AV14609" s="234"/>
      <c r="BP14609" s="7"/>
      <c r="BQ14609" s="7"/>
      <c r="BR14609" s="7"/>
      <c r="BS14609" s="7"/>
      <c r="BT14609" s="7"/>
      <c r="BU14609" s="7"/>
      <c r="BV14609" s="7"/>
      <c r="BW14609" s="7"/>
    </row>
    <row r="14610" spans="43:75" x14ac:dyDescent="0.2">
      <c r="AQ14610" s="7"/>
      <c r="AR14610" s="7"/>
      <c r="AS14610" s="7"/>
      <c r="AT14610" s="7"/>
      <c r="AU14610" s="7"/>
      <c r="AV14610" s="234"/>
      <c r="BP14610" s="7"/>
      <c r="BQ14610" s="7"/>
      <c r="BR14610" s="7"/>
      <c r="BS14610" s="7"/>
      <c r="BT14610" s="7"/>
      <c r="BU14610" s="7"/>
      <c r="BV14610" s="7"/>
      <c r="BW14610" s="7"/>
    </row>
    <row r="14611" spans="43:75" x14ac:dyDescent="0.2">
      <c r="AQ14611" s="7"/>
      <c r="AR14611" s="7"/>
      <c r="AS14611" s="7"/>
      <c r="AT14611" s="7"/>
      <c r="AU14611" s="7"/>
      <c r="AV14611" s="234"/>
      <c r="BP14611" s="7"/>
      <c r="BQ14611" s="7"/>
      <c r="BR14611" s="7"/>
      <c r="BS14611" s="7"/>
      <c r="BT14611" s="7"/>
      <c r="BU14611" s="7"/>
      <c r="BV14611" s="7"/>
      <c r="BW14611" s="7"/>
    </row>
    <row r="14612" spans="43:75" x14ac:dyDescent="0.2">
      <c r="AQ14612" s="7"/>
      <c r="AR14612" s="7"/>
      <c r="AS14612" s="7"/>
      <c r="AT14612" s="7"/>
      <c r="AU14612" s="7"/>
      <c r="AV14612" s="234"/>
      <c r="BP14612" s="7"/>
      <c r="BQ14612" s="7"/>
      <c r="BR14612" s="7"/>
      <c r="BS14612" s="7"/>
      <c r="BT14612" s="7"/>
      <c r="BU14612" s="7"/>
      <c r="BV14612" s="7"/>
      <c r="BW14612" s="7"/>
    </row>
    <row r="14613" spans="43:75" x14ac:dyDescent="0.2">
      <c r="AQ14613" s="7"/>
      <c r="AR14613" s="7"/>
      <c r="AS14613" s="7"/>
      <c r="AT14613" s="7"/>
      <c r="AU14613" s="7"/>
      <c r="AV14613" s="234"/>
      <c r="BP14613" s="7"/>
      <c r="BQ14613" s="7"/>
      <c r="BR14613" s="7"/>
      <c r="BS14613" s="7"/>
      <c r="BT14613" s="7"/>
      <c r="BU14613" s="7"/>
      <c r="BV14613" s="7"/>
      <c r="BW14613" s="7"/>
    </row>
    <row r="14614" spans="43:75" x14ac:dyDescent="0.2">
      <c r="AQ14614" s="7"/>
      <c r="AR14614" s="7"/>
      <c r="AS14614" s="7"/>
      <c r="AT14614" s="7"/>
      <c r="AU14614" s="7"/>
      <c r="AV14614" s="234"/>
      <c r="BP14614" s="7"/>
      <c r="BQ14614" s="7"/>
      <c r="BR14614" s="7"/>
      <c r="BS14614" s="7"/>
      <c r="BT14614" s="7"/>
      <c r="BU14614" s="7"/>
      <c r="BV14614" s="7"/>
      <c r="BW14614" s="7"/>
    </row>
    <row r="14615" spans="43:75" x14ac:dyDescent="0.2">
      <c r="AQ14615" s="7"/>
      <c r="AR14615" s="7"/>
      <c r="AS14615" s="7"/>
      <c r="AT14615" s="7"/>
      <c r="AU14615" s="7"/>
      <c r="AV14615" s="234"/>
      <c r="BP14615" s="7"/>
      <c r="BQ14615" s="7"/>
      <c r="BR14615" s="7"/>
      <c r="BS14615" s="7"/>
      <c r="BT14615" s="7"/>
      <c r="BU14615" s="7"/>
      <c r="BV14615" s="7"/>
      <c r="BW14615" s="7"/>
    </row>
    <row r="14616" spans="43:75" x14ac:dyDescent="0.2">
      <c r="AQ14616" s="7"/>
      <c r="AR14616" s="7"/>
      <c r="AS14616" s="7"/>
      <c r="AT14616" s="7"/>
      <c r="AU14616" s="7"/>
      <c r="AV14616" s="234"/>
      <c r="BP14616" s="7"/>
      <c r="BQ14616" s="7"/>
      <c r="BR14616" s="7"/>
      <c r="BS14616" s="7"/>
      <c r="BT14616" s="7"/>
      <c r="BU14616" s="7"/>
      <c r="BV14616" s="7"/>
      <c r="BW14616" s="7"/>
    </row>
    <row r="14617" spans="43:75" x14ac:dyDescent="0.2">
      <c r="AQ14617" s="7"/>
      <c r="AR14617" s="7"/>
      <c r="AS14617" s="7"/>
      <c r="AT14617" s="7"/>
      <c r="AU14617" s="7"/>
      <c r="AV14617" s="234"/>
      <c r="BP14617" s="7"/>
      <c r="BQ14617" s="7"/>
      <c r="BR14617" s="7"/>
      <c r="BS14617" s="7"/>
      <c r="BT14617" s="7"/>
      <c r="BU14617" s="7"/>
      <c r="BV14617" s="7"/>
      <c r="BW14617" s="7"/>
    </row>
    <row r="14618" spans="43:75" x14ac:dyDescent="0.2">
      <c r="AQ14618" s="7"/>
      <c r="AR14618" s="7"/>
      <c r="AS14618" s="7"/>
      <c r="AT14618" s="7"/>
      <c r="AU14618" s="7"/>
      <c r="AV14618" s="234"/>
      <c r="BP14618" s="7"/>
      <c r="BQ14618" s="7"/>
      <c r="BR14618" s="7"/>
      <c r="BS14618" s="7"/>
      <c r="BT14618" s="7"/>
      <c r="BU14618" s="7"/>
      <c r="BV14618" s="7"/>
      <c r="BW14618" s="7"/>
    </row>
    <row r="14619" spans="43:75" x14ac:dyDescent="0.2">
      <c r="AQ14619" s="7"/>
      <c r="AR14619" s="7"/>
      <c r="AS14619" s="7"/>
      <c r="AT14619" s="7"/>
      <c r="AU14619" s="7"/>
      <c r="AV14619" s="234"/>
      <c r="BP14619" s="7"/>
      <c r="BQ14619" s="7"/>
      <c r="BR14619" s="7"/>
      <c r="BS14619" s="7"/>
      <c r="BT14619" s="7"/>
      <c r="BU14619" s="7"/>
      <c r="BV14619" s="7"/>
      <c r="BW14619" s="7"/>
    </row>
    <row r="14620" spans="43:75" x14ac:dyDescent="0.2">
      <c r="AQ14620" s="7"/>
      <c r="AR14620" s="7"/>
      <c r="AS14620" s="7"/>
      <c r="AT14620" s="7"/>
      <c r="AU14620" s="7"/>
      <c r="AV14620" s="234"/>
      <c r="BP14620" s="7"/>
      <c r="BQ14620" s="7"/>
      <c r="BR14620" s="7"/>
      <c r="BS14620" s="7"/>
      <c r="BT14620" s="7"/>
      <c r="BU14620" s="7"/>
      <c r="BV14620" s="7"/>
      <c r="BW14620" s="7"/>
    </row>
    <row r="14621" spans="43:75" x14ac:dyDescent="0.2">
      <c r="AQ14621" s="7"/>
      <c r="AR14621" s="7"/>
      <c r="AS14621" s="7"/>
      <c r="AT14621" s="7"/>
      <c r="AU14621" s="7"/>
      <c r="AV14621" s="234"/>
      <c r="BP14621" s="7"/>
      <c r="BQ14621" s="7"/>
      <c r="BR14621" s="7"/>
      <c r="BS14621" s="7"/>
      <c r="BT14621" s="7"/>
      <c r="BU14621" s="7"/>
      <c r="BV14621" s="7"/>
      <c r="BW14621" s="7"/>
    </row>
    <row r="14622" spans="43:75" x14ac:dyDescent="0.2">
      <c r="AQ14622" s="7"/>
      <c r="AR14622" s="7"/>
      <c r="AS14622" s="7"/>
      <c r="AT14622" s="7"/>
      <c r="AU14622" s="7"/>
      <c r="AV14622" s="234"/>
      <c r="BP14622" s="7"/>
      <c r="BQ14622" s="7"/>
      <c r="BR14622" s="7"/>
      <c r="BS14622" s="7"/>
      <c r="BT14622" s="7"/>
      <c r="BU14622" s="7"/>
      <c r="BV14622" s="7"/>
      <c r="BW14622" s="7"/>
    </row>
    <row r="14623" spans="43:75" x14ac:dyDescent="0.2">
      <c r="AQ14623" s="7"/>
      <c r="AR14623" s="7"/>
      <c r="AS14623" s="7"/>
      <c r="AT14623" s="7"/>
      <c r="AU14623" s="7"/>
      <c r="AV14623" s="234"/>
      <c r="BP14623" s="7"/>
      <c r="BQ14623" s="7"/>
      <c r="BR14623" s="7"/>
      <c r="BS14623" s="7"/>
      <c r="BT14623" s="7"/>
      <c r="BU14623" s="7"/>
      <c r="BV14623" s="7"/>
      <c r="BW14623" s="7"/>
    </row>
    <row r="14624" spans="43:75" x14ac:dyDescent="0.2">
      <c r="AQ14624" s="7"/>
      <c r="AR14624" s="7"/>
      <c r="AS14624" s="7"/>
      <c r="AT14624" s="7"/>
      <c r="AU14624" s="7"/>
      <c r="AV14624" s="234"/>
      <c r="BP14624" s="7"/>
      <c r="BQ14624" s="7"/>
      <c r="BR14624" s="7"/>
      <c r="BS14624" s="7"/>
      <c r="BT14624" s="7"/>
      <c r="BU14624" s="7"/>
      <c r="BV14624" s="7"/>
      <c r="BW14624" s="7"/>
    </row>
    <row r="14625" spans="43:75" x14ac:dyDescent="0.2">
      <c r="AQ14625" s="7"/>
      <c r="AR14625" s="7"/>
      <c r="AS14625" s="7"/>
      <c r="AT14625" s="7"/>
      <c r="AU14625" s="7"/>
      <c r="AV14625" s="234"/>
      <c r="BP14625" s="7"/>
      <c r="BQ14625" s="7"/>
      <c r="BR14625" s="7"/>
      <c r="BS14625" s="7"/>
      <c r="BT14625" s="7"/>
      <c r="BU14625" s="7"/>
      <c r="BV14625" s="7"/>
      <c r="BW14625" s="7"/>
    </row>
    <row r="14626" spans="43:75" x14ac:dyDescent="0.2">
      <c r="AQ14626" s="7"/>
      <c r="AR14626" s="7"/>
      <c r="AS14626" s="7"/>
      <c r="AT14626" s="7"/>
      <c r="AU14626" s="7"/>
      <c r="AV14626" s="234"/>
      <c r="BP14626" s="7"/>
      <c r="BQ14626" s="7"/>
      <c r="BR14626" s="7"/>
      <c r="BS14626" s="7"/>
      <c r="BT14626" s="7"/>
      <c r="BU14626" s="7"/>
      <c r="BV14626" s="7"/>
      <c r="BW14626" s="7"/>
    </row>
    <row r="14627" spans="43:75" x14ac:dyDescent="0.2">
      <c r="AQ14627" s="7"/>
      <c r="AR14627" s="7"/>
      <c r="AS14627" s="7"/>
      <c r="AT14627" s="7"/>
      <c r="AU14627" s="7"/>
      <c r="AV14627" s="234"/>
      <c r="BP14627" s="7"/>
      <c r="BQ14627" s="7"/>
      <c r="BR14627" s="7"/>
      <c r="BS14627" s="7"/>
      <c r="BT14627" s="7"/>
      <c r="BU14627" s="7"/>
      <c r="BV14627" s="7"/>
      <c r="BW14627" s="7"/>
    </row>
    <row r="14628" spans="43:75" x14ac:dyDescent="0.2">
      <c r="AQ14628" s="7"/>
      <c r="AR14628" s="7"/>
      <c r="AS14628" s="7"/>
      <c r="AT14628" s="7"/>
      <c r="AU14628" s="7"/>
      <c r="AV14628" s="234"/>
      <c r="BP14628" s="7"/>
      <c r="BQ14628" s="7"/>
      <c r="BR14628" s="7"/>
      <c r="BS14628" s="7"/>
      <c r="BT14628" s="7"/>
      <c r="BU14628" s="7"/>
      <c r="BV14628" s="7"/>
      <c r="BW14628" s="7"/>
    </row>
    <row r="14629" spans="43:75" x14ac:dyDescent="0.2">
      <c r="AQ14629" s="7"/>
      <c r="AR14629" s="7"/>
      <c r="AS14629" s="7"/>
      <c r="AT14629" s="7"/>
      <c r="AU14629" s="7"/>
      <c r="AV14629" s="234"/>
      <c r="BP14629" s="7"/>
      <c r="BQ14629" s="7"/>
      <c r="BR14629" s="7"/>
      <c r="BS14629" s="7"/>
      <c r="BT14629" s="7"/>
      <c r="BU14629" s="7"/>
      <c r="BV14629" s="7"/>
      <c r="BW14629" s="7"/>
    </row>
    <row r="14630" spans="43:75" x14ac:dyDescent="0.2">
      <c r="AQ14630" s="7"/>
      <c r="AR14630" s="7"/>
      <c r="AS14630" s="7"/>
      <c r="AT14630" s="7"/>
      <c r="AU14630" s="7"/>
      <c r="AV14630" s="234"/>
      <c r="BP14630" s="7"/>
      <c r="BQ14630" s="7"/>
      <c r="BR14630" s="7"/>
      <c r="BS14630" s="7"/>
      <c r="BT14630" s="7"/>
      <c r="BU14630" s="7"/>
      <c r="BV14630" s="7"/>
      <c r="BW14630" s="7"/>
    </row>
    <row r="14631" spans="43:75" x14ac:dyDescent="0.2">
      <c r="AQ14631" s="7"/>
      <c r="AR14631" s="7"/>
      <c r="AS14631" s="7"/>
      <c r="AT14631" s="7"/>
      <c r="AU14631" s="7"/>
      <c r="AV14631" s="234"/>
      <c r="BP14631" s="7"/>
      <c r="BQ14631" s="7"/>
      <c r="BR14631" s="7"/>
      <c r="BS14631" s="7"/>
      <c r="BT14631" s="7"/>
      <c r="BU14631" s="7"/>
      <c r="BV14631" s="7"/>
      <c r="BW14631" s="7"/>
    </row>
    <row r="14632" spans="43:75" x14ac:dyDescent="0.2">
      <c r="AQ14632" s="7"/>
      <c r="AR14632" s="7"/>
      <c r="AS14632" s="7"/>
      <c r="AT14632" s="7"/>
      <c r="AU14632" s="7"/>
      <c r="AV14632" s="234"/>
      <c r="BP14632" s="7"/>
      <c r="BQ14632" s="7"/>
      <c r="BR14632" s="7"/>
      <c r="BS14632" s="7"/>
      <c r="BT14632" s="7"/>
      <c r="BU14632" s="7"/>
      <c r="BV14632" s="7"/>
      <c r="BW14632" s="7"/>
    </row>
    <row r="14633" spans="43:75" x14ac:dyDescent="0.2">
      <c r="AQ14633" s="7"/>
      <c r="AR14633" s="7"/>
      <c r="AS14633" s="7"/>
      <c r="AT14633" s="7"/>
      <c r="AU14633" s="7"/>
      <c r="AV14633" s="234"/>
      <c r="BP14633" s="7"/>
      <c r="BQ14633" s="7"/>
      <c r="BR14633" s="7"/>
      <c r="BS14633" s="7"/>
      <c r="BT14633" s="7"/>
      <c r="BU14633" s="7"/>
      <c r="BV14633" s="7"/>
      <c r="BW14633" s="7"/>
    </row>
    <row r="14634" spans="43:75" x14ac:dyDescent="0.2">
      <c r="AQ14634" s="7"/>
      <c r="AR14634" s="7"/>
      <c r="AS14634" s="7"/>
      <c r="AT14634" s="7"/>
      <c r="AU14634" s="7"/>
      <c r="AV14634" s="234"/>
      <c r="BP14634" s="7"/>
      <c r="BQ14634" s="7"/>
      <c r="BR14634" s="7"/>
      <c r="BS14634" s="7"/>
      <c r="BT14634" s="7"/>
      <c r="BU14634" s="7"/>
      <c r="BV14634" s="7"/>
      <c r="BW14634" s="7"/>
    </row>
    <row r="14635" spans="43:75" x14ac:dyDescent="0.2">
      <c r="AQ14635" s="7"/>
      <c r="AR14635" s="7"/>
      <c r="AS14635" s="7"/>
      <c r="AT14635" s="7"/>
      <c r="AU14635" s="7"/>
      <c r="AV14635" s="234"/>
      <c r="BP14635" s="7"/>
      <c r="BQ14635" s="7"/>
      <c r="BR14635" s="7"/>
      <c r="BS14635" s="7"/>
      <c r="BT14635" s="7"/>
      <c r="BU14635" s="7"/>
      <c r="BV14635" s="7"/>
      <c r="BW14635" s="7"/>
    </row>
    <row r="14636" spans="43:75" x14ac:dyDescent="0.2">
      <c r="AQ14636" s="7"/>
      <c r="AR14636" s="7"/>
      <c r="AS14636" s="7"/>
      <c r="AT14636" s="7"/>
      <c r="AU14636" s="7"/>
      <c r="AV14636" s="234"/>
      <c r="BP14636" s="7"/>
      <c r="BQ14636" s="7"/>
      <c r="BR14636" s="7"/>
      <c r="BS14636" s="7"/>
      <c r="BT14636" s="7"/>
      <c r="BU14636" s="7"/>
      <c r="BV14636" s="7"/>
      <c r="BW14636" s="7"/>
    </row>
    <row r="14637" spans="43:75" x14ac:dyDescent="0.2">
      <c r="AQ14637" s="7"/>
      <c r="AR14637" s="7"/>
      <c r="AS14637" s="7"/>
      <c r="AT14637" s="7"/>
      <c r="AU14637" s="7"/>
      <c r="AV14637" s="234"/>
      <c r="BP14637" s="7"/>
      <c r="BQ14637" s="7"/>
      <c r="BR14637" s="7"/>
      <c r="BS14637" s="7"/>
      <c r="BT14637" s="7"/>
      <c r="BU14637" s="7"/>
      <c r="BV14637" s="7"/>
      <c r="BW14637" s="7"/>
    </row>
    <row r="14638" spans="43:75" x14ac:dyDescent="0.2">
      <c r="AQ14638" s="7"/>
      <c r="AR14638" s="7"/>
      <c r="AS14638" s="7"/>
      <c r="AT14638" s="7"/>
      <c r="AU14638" s="7"/>
      <c r="AV14638" s="234"/>
      <c r="BP14638" s="7"/>
      <c r="BQ14638" s="7"/>
      <c r="BR14638" s="7"/>
      <c r="BS14638" s="7"/>
      <c r="BT14638" s="7"/>
      <c r="BU14638" s="7"/>
      <c r="BV14638" s="7"/>
      <c r="BW14638" s="7"/>
    </row>
    <row r="14639" spans="43:75" x14ac:dyDescent="0.2">
      <c r="AQ14639" s="7"/>
      <c r="AR14639" s="7"/>
      <c r="AS14639" s="7"/>
      <c r="AT14639" s="7"/>
      <c r="AU14639" s="7"/>
      <c r="AV14639" s="234"/>
      <c r="BP14639" s="7"/>
      <c r="BQ14639" s="7"/>
      <c r="BR14639" s="7"/>
      <c r="BS14639" s="7"/>
      <c r="BT14639" s="7"/>
      <c r="BU14639" s="7"/>
      <c r="BV14639" s="7"/>
      <c r="BW14639" s="7"/>
    </row>
    <row r="14640" spans="43:75" x14ac:dyDescent="0.2">
      <c r="AQ14640" s="7"/>
      <c r="AR14640" s="7"/>
      <c r="AS14640" s="7"/>
      <c r="AT14640" s="7"/>
      <c r="AU14640" s="7"/>
      <c r="AV14640" s="234"/>
      <c r="BP14640" s="7"/>
      <c r="BQ14640" s="7"/>
      <c r="BR14640" s="7"/>
      <c r="BS14640" s="7"/>
      <c r="BT14640" s="7"/>
      <c r="BU14640" s="7"/>
      <c r="BV14640" s="7"/>
      <c r="BW14640" s="7"/>
    </row>
    <row r="14641" spans="43:75" x14ac:dyDescent="0.2">
      <c r="AQ14641" s="7"/>
      <c r="AR14641" s="7"/>
      <c r="AS14641" s="7"/>
      <c r="AT14641" s="7"/>
      <c r="AU14641" s="7"/>
      <c r="AV14641" s="234"/>
      <c r="BP14641" s="7"/>
      <c r="BQ14641" s="7"/>
      <c r="BR14641" s="7"/>
      <c r="BS14641" s="7"/>
      <c r="BT14641" s="7"/>
      <c r="BU14641" s="7"/>
      <c r="BV14641" s="7"/>
      <c r="BW14641" s="7"/>
    </row>
    <row r="14642" spans="43:75" x14ac:dyDescent="0.2">
      <c r="AQ14642" s="7"/>
      <c r="AR14642" s="7"/>
      <c r="AS14642" s="7"/>
      <c r="AT14642" s="7"/>
      <c r="AU14642" s="7"/>
      <c r="AV14642" s="234"/>
      <c r="BP14642" s="7"/>
      <c r="BQ14642" s="7"/>
      <c r="BR14642" s="7"/>
      <c r="BS14642" s="7"/>
      <c r="BT14642" s="7"/>
      <c r="BU14642" s="7"/>
      <c r="BV14642" s="7"/>
      <c r="BW14642" s="7"/>
    </row>
    <row r="14643" spans="43:75" x14ac:dyDescent="0.2">
      <c r="AQ14643" s="7"/>
      <c r="AR14643" s="7"/>
      <c r="AS14643" s="7"/>
      <c r="AT14643" s="7"/>
      <c r="AU14643" s="7"/>
      <c r="AV14643" s="234"/>
      <c r="BP14643" s="7"/>
      <c r="BQ14643" s="7"/>
      <c r="BR14643" s="7"/>
      <c r="BS14643" s="7"/>
      <c r="BT14643" s="7"/>
      <c r="BU14643" s="7"/>
      <c r="BV14643" s="7"/>
      <c r="BW14643" s="7"/>
    </row>
    <row r="14644" spans="43:75" x14ac:dyDescent="0.2">
      <c r="AQ14644" s="7"/>
      <c r="AR14644" s="7"/>
      <c r="AS14644" s="7"/>
      <c r="AT14644" s="7"/>
      <c r="AU14644" s="7"/>
      <c r="AV14644" s="234"/>
      <c r="BP14644" s="7"/>
      <c r="BQ14644" s="7"/>
      <c r="BR14644" s="7"/>
      <c r="BS14644" s="7"/>
      <c r="BT14644" s="7"/>
      <c r="BU14644" s="7"/>
      <c r="BV14644" s="7"/>
      <c r="BW14644" s="7"/>
    </row>
    <row r="14645" spans="43:75" x14ac:dyDescent="0.2">
      <c r="AQ14645" s="7"/>
      <c r="AR14645" s="7"/>
      <c r="AS14645" s="7"/>
      <c r="AT14645" s="7"/>
      <c r="AU14645" s="7"/>
      <c r="AV14645" s="234"/>
      <c r="BP14645" s="7"/>
      <c r="BQ14645" s="7"/>
      <c r="BR14645" s="7"/>
      <c r="BS14645" s="7"/>
      <c r="BT14645" s="7"/>
      <c r="BU14645" s="7"/>
      <c r="BV14645" s="7"/>
      <c r="BW14645" s="7"/>
    </row>
    <row r="14646" spans="43:75" x14ac:dyDescent="0.2">
      <c r="AQ14646" s="7"/>
      <c r="AR14646" s="7"/>
      <c r="AS14646" s="7"/>
      <c r="AT14646" s="7"/>
      <c r="AU14646" s="7"/>
      <c r="AV14646" s="234"/>
      <c r="BP14646" s="7"/>
      <c r="BQ14646" s="7"/>
      <c r="BR14646" s="7"/>
      <c r="BS14646" s="7"/>
      <c r="BT14646" s="7"/>
      <c r="BU14646" s="7"/>
      <c r="BV14646" s="7"/>
      <c r="BW14646" s="7"/>
    </row>
    <row r="14647" spans="43:75" x14ac:dyDescent="0.2">
      <c r="AQ14647" s="7"/>
      <c r="AR14647" s="7"/>
      <c r="AS14647" s="7"/>
      <c r="AT14647" s="7"/>
      <c r="AU14647" s="7"/>
      <c r="AV14647" s="234"/>
      <c r="BP14647" s="7"/>
      <c r="BQ14647" s="7"/>
      <c r="BR14647" s="7"/>
      <c r="BS14647" s="7"/>
      <c r="BT14647" s="7"/>
      <c r="BU14647" s="7"/>
      <c r="BV14647" s="7"/>
      <c r="BW14647" s="7"/>
    </row>
    <row r="14648" spans="43:75" x14ac:dyDescent="0.2">
      <c r="AQ14648" s="7"/>
      <c r="AR14648" s="7"/>
      <c r="AS14648" s="7"/>
      <c r="AT14648" s="7"/>
      <c r="AU14648" s="7"/>
      <c r="AV14648" s="234"/>
      <c r="BP14648" s="7"/>
      <c r="BQ14648" s="7"/>
      <c r="BR14648" s="7"/>
      <c r="BS14648" s="7"/>
      <c r="BT14648" s="7"/>
      <c r="BU14648" s="7"/>
      <c r="BV14648" s="7"/>
      <c r="BW14648" s="7"/>
    </row>
    <row r="14649" spans="43:75" x14ac:dyDescent="0.2">
      <c r="AQ14649" s="7"/>
      <c r="AR14649" s="7"/>
      <c r="AS14649" s="7"/>
      <c r="AT14649" s="7"/>
      <c r="AU14649" s="7"/>
      <c r="AV14649" s="234"/>
      <c r="BP14649" s="7"/>
      <c r="BQ14649" s="7"/>
      <c r="BR14649" s="7"/>
      <c r="BS14649" s="7"/>
      <c r="BT14649" s="7"/>
      <c r="BU14649" s="7"/>
      <c r="BV14649" s="7"/>
      <c r="BW14649" s="7"/>
    </row>
    <row r="14650" spans="43:75" x14ac:dyDescent="0.2">
      <c r="AQ14650" s="7"/>
      <c r="AR14650" s="7"/>
      <c r="AS14650" s="7"/>
      <c r="AT14650" s="7"/>
      <c r="AU14650" s="7"/>
      <c r="AV14650" s="234"/>
      <c r="BP14650" s="7"/>
      <c r="BQ14650" s="7"/>
      <c r="BR14650" s="7"/>
      <c r="BS14650" s="7"/>
      <c r="BT14650" s="7"/>
      <c r="BU14650" s="7"/>
      <c r="BV14650" s="7"/>
      <c r="BW14650" s="7"/>
    </row>
    <row r="14651" spans="43:75" x14ac:dyDescent="0.2">
      <c r="AQ14651" s="7"/>
      <c r="AR14651" s="7"/>
      <c r="AS14651" s="7"/>
      <c r="AT14651" s="7"/>
      <c r="AU14651" s="7"/>
      <c r="AV14651" s="234"/>
      <c r="BP14651" s="7"/>
      <c r="BQ14651" s="7"/>
      <c r="BR14651" s="7"/>
      <c r="BS14651" s="7"/>
      <c r="BT14651" s="7"/>
      <c r="BU14651" s="7"/>
      <c r="BV14651" s="7"/>
      <c r="BW14651" s="7"/>
    </row>
    <row r="14652" spans="43:75" x14ac:dyDescent="0.2">
      <c r="AQ14652" s="7"/>
      <c r="AR14652" s="7"/>
      <c r="AS14652" s="7"/>
      <c r="AT14652" s="7"/>
      <c r="AU14652" s="7"/>
      <c r="AV14652" s="234"/>
      <c r="BP14652" s="7"/>
      <c r="BQ14652" s="7"/>
      <c r="BR14652" s="7"/>
      <c r="BS14652" s="7"/>
      <c r="BT14652" s="7"/>
      <c r="BU14652" s="7"/>
      <c r="BV14652" s="7"/>
      <c r="BW14652" s="7"/>
    </row>
    <row r="14653" spans="43:75" x14ac:dyDescent="0.2">
      <c r="AQ14653" s="7"/>
      <c r="AR14653" s="7"/>
      <c r="AS14653" s="7"/>
      <c r="AT14653" s="7"/>
      <c r="AU14653" s="7"/>
      <c r="AV14653" s="234"/>
      <c r="BP14653" s="7"/>
      <c r="BQ14653" s="7"/>
      <c r="BR14653" s="7"/>
      <c r="BS14653" s="7"/>
      <c r="BT14653" s="7"/>
      <c r="BU14653" s="7"/>
      <c r="BV14653" s="7"/>
      <c r="BW14653" s="7"/>
    </row>
    <row r="14654" spans="43:75" x14ac:dyDescent="0.2">
      <c r="AQ14654" s="7"/>
      <c r="AR14654" s="7"/>
      <c r="AS14654" s="7"/>
      <c r="AT14654" s="7"/>
      <c r="AU14654" s="7"/>
      <c r="AV14654" s="234"/>
      <c r="BP14654" s="7"/>
      <c r="BQ14654" s="7"/>
      <c r="BR14654" s="7"/>
      <c r="BS14654" s="7"/>
      <c r="BT14654" s="7"/>
      <c r="BU14654" s="7"/>
      <c r="BV14654" s="7"/>
      <c r="BW14654" s="7"/>
    </row>
    <row r="14655" spans="43:75" x14ac:dyDescent="0.2">
      <c r="AQ14655" s="7"/>
      <c r="AR14655" s="7"/>
      <c r="AS14655" s="7"/>
      <c r="AT14655" s="7"/>
      <c r="AU14655" s="7"/>
      <c r="AV14655" s="234"/>
      <c r="BP14655" s="7"/>
      <c r="BQ14655" s="7"/>
      <c r="BR14655" s="7"/>
      <c r="BS14655" s="7"/>
      <c r="BT14655" s="7"/>
      <c r="BU14655" s="7"/>
      <c r="BV14655" s="7"/>
      <c r="BW14655" s="7"/>
    </row>
    <row r="14656" spans="43:75" x14ac:dyDescent="0.2">
      <c r="AQ14656" s="7"/>
      <c r="AR14656" s="7"/>
      <c r="AS14656" s="7"/>
      <c r="AT14656" s="7"/>
      <c r="AU14656" s="7"/>
      <c r="AV14656" s="234"/>
      <c r="BP14656" s="7"/>
      <c r="BQ14656" s="7"/>
      <c r="BR14656" s="7"/>
      <c r="BS14656" s="7"/>
      <c r="BT14656" s="7"/>
      <c r="BU14656" s="7"/>
      <c r="BV14656" s="7"/>
      <c r="BW14656" s="7"/>
    </row>
    <row r="14657" spans="43:75" x14ac:dyDescent="0.2">
      <c r="AQ14657" s="7"/>
      <c r="AR14657" s="7"/>
      <c r="AS14657" s="7"/>
      <c r="AT14657" s="7"/>
      <c r="AU14657" s="7"/>
      <c r="AV14657" s="234"/>
      <c r="BP14657" s="7"/>
      <c r="BQ14657" s="7"/>
      <c r="BR14657" s="7"/>
      <c r="BS14657" s="7"/>
      <c r="BT14657" s="7"/>
      <c r="BU14657" s="7"/>
      <c r="BV14657" s="7"/>
      <c r="BW14657" s="7"/>
    </row>
    <row r="14658" spans="43:75" x14ac:dyDescent="0.2">
      <c r="AQ14658" s="7"/>
      <c r="AR14658" s="7"/>
      <c r="AS14658" s="7"/>
      <c r="AT14658" s="7"/>
      <c r="AU14658" s="7"/>
      <c r="AV14658" s="234"/>
      <c r="BP14658" s="7"/>
      <c r="BQ14658" s="7"/>
      <c r="BR14658" s="7"/>
      <c r="BS14658" s="7"/>
      <c r="BT14658" s="7"/>
      <c r="BU14658" s="7"/>
      <c r="BV14658" s="7"/>
      <c r="BW14658" s="7"/>
    </row>
    <row r="14659" spans="43:75" x14ac:dyDescent="0.2">
      <c r="AQ14659" s="7"/>
      <c r="AR14659" s="7"/>
      <c r="AS14659" s="7"/>
      <c r="AT14659" s="7"/>
      <c r="AU14659" s="7"/>
      <c r="AV14659" s="234"/>
      <c r="BP14659" s="7"/>
      <c r="BQ14659" s="7"/>
      <c r="BR14659" s="7"/>
      <c r="BS14659" s="7"/>
      <c r="BT14659" s="7"/>
      <c r="BU14659" s="7"/>
      <c r="BV14659" s="7"/>
      <c r="BW14659" s="7"/>
    </row>
    <row r="14660" spans="43:75" x14ac:dyDescent="0.2">
      <c r="AQ14660" s="7"/>
      <c r="AR14660" s="7"/>
      <c r="AS14660" s="7"/>
      <c r="AT14660" s="7"/>
      <c r="AU14660" s="7"/>
      <c r="AV14660" s="234"/>
      <c r="BP14660" s="7"/>
      <c r="BQ14660" s="7"/>
      <c r="BR14660" s="7"/>
      <c r="BS14660" s="7"/>
      <c r="BT14660" s="7"/>
      <c r="BU14660" s="7"/>
      <c r="BV14660" s="7"/>
      <c r="BW14660" s="7"/>
    </row>
    <row r="14661" spans="43:75" x14ac:dyDescent="0.2">
      <c r="AQ14661" s="7"/>
      <c r="AR14661" s="7"/>
      <c r="AS14661" s="7"/>
      <c r="AT14661" s="7"/>
      <c r="AU14661" s="7"/>
      <c r="AV14661" s="234"/>
      <c r="BP14661" s="7"/>
      <c r="BQ14661" s="7"/>
      <c r="BR14661" s="7"/>
      <c r="BS14661" s="7"/>
      <c r="BT14661" s="7"/>
      <c r="BU14661" s="7"/>
      <c r="BV14661" s="7"/>
      <c r="BW14661" s="7"/>
    </row>
    <row r="14662" spans="43:75" x14ac:dyDescent="0.2">
      <c r="AQ14662" s="7"/>
      <c r="AR14662" s="7"/>
      <c r="AS14662" s="7"/>
      <c r="AT14662" s="7"/>
      <c r="AU14662" s="7"/>
      <c r="AV14662" s="234"/>
      <c r="BP14662" s="7"/>
      <c r="BQ14662" s="7"/>
      <c r="BR14662" s="7"/>
      <c r="BS14662" s="7"/>
      <c r="BT14662" s="7"/>
      <c r="BU14662" s="7"/>
      <c r="BV14662" s="7"/>
      <c r="BW14662" s="7"/>
    </row>
    <row r="14663" spans="43:75" x14ac:dyDescent="0.2">
      <c r="AQ14663" s="7"/>
      <c r="AR14663" s="7"/>
      <c r="AS14663" s="7"/>
      <c r="AT14663" s="7"/>
      <c r="AU14663" s="7"/>
      <c r="AV14663" s="234"/>
      <c r="BP14663" s="7"/>
      <c r="BQ14663" s="7"/>
      <c r="BR14663" s="7"/>
      <c r="BS14663" s="7"/>
      <c r="BT14663" s="7"/>
      <c r="BU14663" s="7"/>
      <c r="BV14663" s="7"/>
      <c r="BW14663" s="7"/>
    </row>
    <row r="14664" spans="43:75" x14ac:dyDescent="0.2">
      <c r="AQ14664" s="7"/>
      <c r="AR14664" s="7"/>
      <c r="AS14664" s="7"/>
      <c r="AT14664" s="7"/>
      <c r="AU14664" s="7"/>
      <c r="AV14664" s="234"/>
      <c r="BP14664" s="7"/>
      <c r="BQ14664" s="7"/>
      <c r="BR14664" s="7"/>
      <c r="BS14664" s="7"/>
      <c r="BT14664" s="7"/>
      <c r="BU14664" s="7"/>
      <c r="BV14664" s="7"/>
      <c r="BW14664" s="7"/>
    </row>
    <row r="14665" spans="43:75" x14ac:dyDescent="0.2">
      <c r="AQ14665" s="7"/>
      <c r="AR14665" s="7"/>
      <c r="AS14665" s="7"/>
      <c r="AT14665" s="7"/>
      <c r="AU14665" s="7"/>
      <c r="AV14665" s="234"/>
      <c r="BP14665" s="7"/>
      <c r="BQ14665" s="7"/>
      <c r="BR14665" s="7"/>
      <c r="BS14665" s="7"/>
      <c r="BT14665" s="7"/>
      <c r="BU14665" s="7"/>
      <c r="BV14665" s="7"/>
      <c r="BW14665" s="7"/>
    </row>
    <row r="14666" spans="43:75" x14ac:dyDescent="0.2">
      <c r="AQ14666" s="7"/>
      <c r="AR14666" s="7"/>
      <c r="AS14666" s="7"/>
      <c r="AT14666" s="7"/>
      <c r="AU14666" s="7"/>
      <c r="AV14666" s="234"/>
      <c r="BP14666" s="7"/>
      <c r="BQ14666" s="7"/>
      <c r="BR14666" s="7"/>
      <c r="BS14666" s="7"/>
      <c r="BT14666" s="7"/>
      <c r="BU14666" s="7"/>
      <c r="BV14666" s="7"/>
      <c r="BW14666" s="7"/>
    </row>
    <row r="14667" spans="43:75" x14ac:dyDescent="0.2">
      <c r="AQ14667" s="7"/>
      <c r="AR14667" s="7"/>
      <c r="AS14667" s="7"/>
      <c r="AT14667" s="7"/>
      <c r="AU14667" s="7"/>
      <c r="AV14667" s="234"/>
      <c r="BP14667" s="7"/>
      <c r="BQ14667" s="7"/>
      <c r="BR14667" s="7"/>
      <c r="BS14667" s="7"/>
      <c r="BT14667" s="7"/>
      <c r="BU14667" s="7"/>
      <c r="BV14667" s="7"/>
      <c r="BW14667" s="7"/>
    </row>
    <row r="14668" spans="43:75" x14ac:dyDescent="0.2">
      <c r="AQ14668" s="7"/>
      <c r="AR14668" s="7"/>
      <c r="AS14668" s="7"/>
      <c r="AT14668" s="7"/>
      <c r="AU14668" s="7"/>
      <c r="AV14668" s="234"/>
      <c r="BP14668" s="7"/>
      <c r="BQ14668" s="7"/>
      <c r="BR14668" s="7"/>
      <c r="BS14668" s="7"/>
      <c r="BT14668" s="7"/>
      <c r="BU14668" s="7"/>
      <c r="BV14668" s="7"/>
      <c r="BW14668" s="7"/>
    </row>
    <row r="14669" spans="43:75" x14ac:dyDescent="0.2">
      <c r="AQ14669" s="7"/>
      <c r="AR14669" s="7"/>
      <c r="AS14669" s="7"/>
      <c r="AT14669" s="7"/>
      <c r="AU14669" s="7"/>
      <c r="AV14669" s="234"/>
      <c r="BP14669" s="7"/>
      <c r="BQ14669" s="7"/>
      <c r="BR14669" s="7"/>
      <c r="BS14669" s="7"/>
      <c r="BT14669" s="7"/>
      <c r="BU14669" s="7"/>
      <c r="BV14669" s="7"/>
      <c r="BW14669" s="7"/>
    </row>
    <row r="14670" spans="43:75" x14ac:dyDescent="0.2">
      <c r="AQ14670" s="7"/>
      <c r="AR14670" s="7"/>
      <c r="AS14670" s="7"/>
      <c r="AT14670" s="7"/>
      <c r="AU14670" s="7"/>
      <c r="AV14670" s="234"/>
      <c r="BP14670" s="7"/>
      <c r="BQ14670" s="7"/>
      <c r="BR14670" s="7"/>
      <c r="BS14670" s="7"/>
      <c r="BT14670" s="7"/>
      <c r="BU14670" s="7"/>
      <c r="BV14670" s="7"/>
      <c r="BW14670" s="7"/>
    </row>
    <row r="14671" spans="43:75" x14ac:dyDescent="0.2">
      <c r="AQ14671" s="7"/>
      <c r="AR14671" s="7"/>
      <c r="AS14671" s="7"/>
      <c r="AT14671" s="7"/>
      <c r="AU14671" s="7"/>
      <c r="AV14671" s="234"/>
      <c r="BP14671" s="7"/>
      <c r="BQ14671" s="7"/>
      <c r="BR14671" s="7"/>
      <c r="BS14671" s="7"/>
      <c r="BT14671" s="7"/>
      <c r="BU14671" s="7"/>
      <c r="BV14671" s="7"/>
      <c r="BW14671" s="7"/>
    </row>
    <row r="14672" spans="43:75" x14ac:dyDescent="0.2">
      <c r="AQ14672" s="7"/>
      <c r="AR14672" s="7"/>
      <c r="AS14672" s="7"/>
      <c r="AT14672" s="7"/>
      <c r="AU14672" s="7"/>
      <c r="AV14672" s="234"/>
      <c r="BP14672" s="7"/>
      <c r="BQ14672" s="7"/>
      <c r="BR14672" s="7"/>
      <c r="BS14672" s="7"/>
      <c r="BT14672" s="7"/>
      <c r="BU14672" s="7"/>
      <c r="BV14672" s="7"/>
      <c r="BW14672" s="7"/>
    </row>
    <row r="14673" spans="43:75" x14ac:dyDescent="0.2">
      <c r="AQ14673" s="7"/>
      <c r="AR14673" s="7"/>
      <c r="AS14673" s="7"/>
      <c r="AT14673" s="7"/>
      <c r="AU14673" s="7"/>
      <c r="AV14673" s="234"/>
      <c r="BP14673" s="7"/>
      <c r="BQ14673" s="7"/>
      <c r="BR14673" s="7"/>
      <c r="BS14673" s="7"/>
      <c r="BT14673" s="7"/>
      <c r="BU14673" s="7"/>
      <c r="BV14673" s="7"/>
      <c r="BW14673" s="7"/>
    </row>
    <row r="14674" spans="43:75" x14ac:dyDescent="0.2">
      <c r="AQ14674" s="7"/>
      <c r="AR14674" s="7"/>
      <c r="AS14674" s="7"/>
      <c r="AT14674" s="7"/>
      <c r="AU14674" s="7"/>
      <c r="AV14674" s="234"/>
      <c r="BP14674" s="7"/>
      <c r="BQ14674" s="7"/>
      <c r="BR14674" s="7"/>
      <c r="BS14674" s="7"/>
      <c r="BT14674" s="7"/>
      <c r="BU14674" s="7"/>
      <c r="BV14674" s="7"/>
      <c r="BW14674" s="7"/>
    </row>
    <row r="14675" spans="43:75" x14ac:dyDescent="0.2">
      <c r="AQ14675" s="7"/>
      <c r="AR14675" s="7"/>
      <c r="AS14675" s="7"/>
      <c r="AT14675" s="7"/>
      <c r="AU14675" s="7"/>
      <c r="AV14675" s="234"/>
      <c r="BP14675" s="7"/>
      <c r="BQ14675" s="7"/>
      <c r="BR14675" s="7"/>
      <c r="BS14675" s="7"/>
      <c r="BT14675" s="7"/>
      <c r="BU14675" s="7"/>
      <c r="BV14675" s="7"/>
      <c r="BW14675" s="7"/>
    </row>
    <row r="14676" spans="43:75" x14ac:dyDescent="0.2">
      <c r="AQ14676" s="7"/>
      <c r="AR14676" s="7"/>
      <c r="AS14676" s="7"/>
      <c r="AT14676" s="7"/>
      <c r="AU14676" s="7"/>
      <c r="AV14676" s="234"/>
      <c r="BP14676" s="7"/>
      <c r="BQ14676" s="7"/>
      <c r="BR14676" s="7"/>
      <c r="BS14676" s="7"/>
      <c r="BT14676" s="7"/>
      <c r="BU14676" s="7"/>
      <c r="BV14676" s="7"/>
      <c r="BW14676" s="7"/>
    </row>
    <row r="14677" spans="43:75" x14ac:dyDescent="0.2">
      <c r="AQ14677" s="7"/>
      <c r="AR14677" s="7"/>
      <c r="AS14677" s="7"/>
      <c r="AT14677" s="7"/>
      <c r="AU14677" s="7"/>
      <c r="AV14677" s="234"/>
      <c r="BP14677" s="7"/>
      <c r="BQ14677" s="7"/>
      <c r="BR14677" s="7"/>
      <c r="BS14677" s="7"/>
      <c r="BT14677" s="7"/>
      <c r="BU14677" s="7"/>
      <c r="BV14677" s="7"/>
      <c r="BW14677" s="7"/>
    </row>
    <row r="14678" spans="43:75" x14ac:dyDescent="0.2">
      <c r="AQ14678" s="7"/>
      <c r="AR14678" s="7"/>
      <c r="AS14678" s="7"/>
      <c r="AT14678" s="7"/>
      <c r="AU14678" s="7"/>
      <c r="AV14678" s="234"/>
      <c r="BP14678" s="7"/>
      <c r="BQ14678" s="7"/>
      <c r="BR14678" s="7"/>
      <c r="BS14678" s="7"/>
      <c r="BT14678" s="7"/>
      <c r="BU14678" s="7"/>
      <c r="BV14678" s="7"/>
      <c r="BW14678" s="7"/>
    </row>
    <row r="14679" spans="43:75" x14ac:dyDescent="0.2">
      <c r="AQ14679" s="7"/>
      <c r="AR14679" s="7"/>
      <c r="AS14679" s="7"/>
      <c r="AT14679" s="7"/>
      <c r="AU14679" s="7"/>
      <c r="AV14679" s="234"/>
      <c r="BP14679" s="7"/>
      <c r="BQ14679" s="7"/>
      <c r="BR14679" s="7"/>
      <c r="BS14679" s="7"/>
      <c r="BT14679" s="7"/>
      <c r="BU14679" s="7"/>
      <c r="BV14679" s="7"/>
      <c r="BW14679" s="7"/>
    </row>
    <row r="14680" spans="43:75" x14ac:dyDescent="0.2">
      <c r="AQ14680" s="7"/>
      <c r="AR14680" s="7"/>
      <c r="AS14680" s="7"/>
      <c r="AT14680" s="7"/>
      <c r="AU14680" s="7"/>
      <c r="AV14680" s="234"/>
      <c r="BP14680" s="7"/>
      <c r="BQ14680" s="7"/>
      <c r="BR14680" s="7"/>
      <c r="BS14680" s="7"/>
      <c r="BT14680" s="7"/>
      <c r="BU14680" s="7"/>
      <c r="BV14680" s="7"/>
      <c r="BW14680" s="7"/>
    </row>
    <row r="14681" spans="43:75" x14ac:dyDescent="0.2">
      <c r="AQ14681" s="7"/>
      <c r="AR14681" s="7"/>
      <c r="AS14681" s="7"/>
      <c r="AT14681" s="7"/>
      <c r="AU14681" s="7"/>
      <c r="AV14681" s="234"/>
      <c r="BP14681" s="7"/>
      <c r="BQ14681" s="7"/>
      <c r="BR14681" s="7"/>
      <c r="BS14681" s="7"/>
      <c r="BT14681" s="7"/>
      <c r="BU14681" s="7"/>
      <c r="BV14681" s="7"/>
      <c r="BW14681" s="7"/>
    </row>
    <row r="14682" spans="43:75" x14ac:dyDescent="0.2">
      <c r="AQ14682" s="7"/>
      <c r="AR14682" s="7"/>
      <c r="AS14682" s="7"/>
      <c r="AT14682" s="7"/>
      <c r="AU14682" s="7"/>
      <c r="AV14682" s="234"/>
      <c r="BP14682" s="7"/>
      <c r="BQ14682" s="7"/>
      <c r="BR14682" s="7"/>
      <c r="BS14682" s="7"/>
      <c r="BT14682" s="7"/>
      <c r="BU14682" s="7"/>
      <c r="BV14682" s="7"/>
      <c r="BW14682" s="7"/>
    </row>
    <row r="14683" spans="43:75" x14ac:dyDescent="0.2">
      <c r="AQ14683" s="7"/>
      <c r="AR14683" s="7"/>
      <c r="AS14683" s="7"/>
      <c r="AT14683" s="7"/>
      <c r="AU14683" s="7"/>
      <c r="AV14683" s="234"/>
      <c r="BP14683" s="7"/>
      <c r="BQ14683" s="7"/>
      <c r="BR14683" s="7"/>
      <c r="BS14683" s="7"/>
      <c r="BT14683" s="7"/>
      <c r="BU14683" s="7"/>
      <c r="BV14683" s="7"/>
      <c r="BW14683" s="7"/>
    </row>
    <row r="14684" spans="43:75" x14ac:dyDescent="0.2">
      <c r="AQ14684" s="7"/>
      <c r="AR14684" s="7"/>
      <c r="AS14684" s="7"/>
      <c r="AT14684" s="7"/>
      <c r="AU14684" s="7"/>
      <c r="AV14684" s="234"/>
      <c r="BP14684" s="7"/>
      <c r="BQ14684" s="7"/>
      <c r="BR14684" s="7"/>
      <c r="BS14684" s="7"/>
      <c r="BT14684" s="7"/>
      <c r="BU14684" s="7"/>
      <c r="BV14684" s="7"/>
      <c r="BW14684" s="7"/>
    </row>
    <row r="14685" spans="43:75" x14ac:dyDescent="0.2">
      <c r="AQ14685" s="7"/>
      <c r="AR14685" s="7"/>
      <c r="AS14685" s="7"/>
      <c r="AT14685" s="7"/>
      <c r="AU14685" s="7"/>
      <c r="AV14685" s="234"/>
      <c r="BP14685" s="7"/>
      <c r="BQ14685" s="7"/>
      <c r="BR14685" s="7"/>
      <c r="BS14685" s="7"/>
      <c r="BT14685" s="7"/>
      <c r="BU14685" s="7"/>
      <c r="BV14685" s="7"/>
      <c r="BW14685" s="7"/>
    </row>
    <row r="14686" spans="43:75" x14ac:dyDescent="0.2">
      <c r="AQ14686" s="7"/>
      <c r="AR14686" s="7"/>
      <c r="AS14686" s="7"/>
      <c r="AT14686" s="7"/>
      <c r="AU14686" s="7"/>
      <c r="AV14686" s="234"/>
      <c r="BP14686" s="7"/>
      <c r="BQ14686" s="7"/>
      <c r="BR14686" s="7"/>
      <c r="BS14686" s="7"/>
      <c r="BT14686" s="7"/>
      <c r="BU14686" s="7"/>
      <c r="BV14686" s="7"/>
      <c r="BW14686" s="7"/>
    </row>
    <row r="14687" spans="43:75" x14ac:dyDescent="0.2">
      <c r="AQ14687" s="7"/>
      <c r="AR14687" s="7"/>
      <c r="AS14687" s="7"/>
      <c r="AT14687" s="7"/>
      <c r="AU14687" s="7"/>
      <c r="AV14687" s="234"/>
      <c r="BP14687" s="7"/>
      <c r="BQ14687" s="7"/>
      <c r="BR14687" s="7"/>
      <c r="BS14687" s="7"/>
      <c r="BT14687" s="7"/>
      <c r="BU14687" s="7"/>
      <c r="BV14687" s="7"/>
      <c r="BW14687" s="7"/>
    </row>
    <row r="14688" spans="43:75" x14ac:dyDescent="0.2">
      <c r="AQ14688" s="7"/>
      <c r="AR14688" s="7"/>
      <c r="AS14688" s="7"/>
      <c r="AT14688" s="7"/>
      <c r="AU14688" s="7"/>
      <c r="AV14688" s="234"/>
      <c r="BP14688" s="7"/>
      <c r="BQ14688" s="7"/>
      <c r="BR14688" s="7"/>
      <c r="BS14688" s="7"/>
      <c r="BT14688" s="7"/>
      <c r="BU14688" s="7"/>
      <c r="BV14688" s="7"/>
      <c r="BW14688" s="7"/>
    </row>
    <row r="14689" spans="43:75" x14ac:dyDescent="0.2">
      <c r="AQ14689" s="7"/>
      <c r="AR14689" s="7"/>
      <c r="AS14689" s="7"/>
      <c r="AT14689" s="7"/>
      <c r="AU14689" s="7"/>
      <c r="AV14689" s="234"/>
      <c r="BP14689" s="7"/>
      <c r="BQ14689" s="7"/>
      <c r="BR14689" s="7"/>
      <c r="BS14689" s="7"/>
      <c r="BT14689" s="7"/>
      <c r="BU14689" s="7"/>
      <c r="BV14689" s="7"/>
      <c r="BW14689" s="7"/>
    </row>
    <row r="14690" spans="43:75" x14ac:dyDescent="0.2">
      <c r="AQ14690" s="7"/>
      <c r="AR14690" s="7"/>
      <c r="AS14690" s="7"/>
      <c r="AT14690" s="7"/>
      <c r="AU14690" s="7"/>
      <c r="AV14690" s="234"/>
      <c r="BP14690" s="7"/>
      <c r="BQ14690" s="7"/>
      <c r="BR14690" s="7"/>
      <c r="BS14690" s="7"/>
      <c r="BT14690" s="7"/>
      <c r="BU14690" s="7"/>
      <c r="BV14690" s="7"/>
      <c r="BW14690" s="7"/>
    </row>
    <row r="14691" spans="43:75" x14ac:dyDescent="0.2">
      <c r="AQ14691" s="7"/>
      <c r="AR14691" s="7"/>
      <c r="AS14691" s="7"/>
      <c r="AT14691" s="7"/>
      <c r="AU14691" s="7"/>
      <c r="AV14691" s="234"/>
      <c r="BP14691" s="7"/>
      <c r="BQ14691" s="7"/>
      <c r="BR14691" s="7"/>
      <c r="BS14691" s="7"/>
      <c r="BT14691" s="7"/>
      <c r="BU14691" s="7"/>
      <c r="BV14691" s="7"/>
      <c r="BW14691" s="7"/>
    </row>
    <row r="14692" spans="43:75" x14ac:dyDescent="0.2">
      <c r="AQ14692" s="7"/>
      <c r="AR14692" s="7"/>
      <c r="AS14692" s="7"/>
      <c r="AT14692" s="7"/>
      <c r="AU14692" s="7"/>
      <c r="AV14692" s="234"/>
      <c r="BP14692" s="7"/>
      <c r="BQ14692" s="7"/>
      <c r="BR14692" s="7"/>
      <c r="BS14692" s="7"/>
      <c r="BT14692" s="7"/>
      <c r="BU14692" s="7"/>
      <c r="BV14692" s="7"/>
      <c r="BW14692" s="7"/>
    </row>
    <row r="14693" spans="43:75" x14ac:dyDescent="0.2">
      <c r="AQ14693" s="7"/>
      <c r="AR14693" s="7"/>
      <c r="AS14693" s="7"/>
      <c r="AT14693" s="7"/>
      <c r="AU14693" s="7"/>
      <c r="AV14693" s="234"/>
      <c r="BP14693" s="7"/>
      <c r="BQ14693" s="7"/>
      <c r="BR14693" s="7"/>
      <c r="BS14693" s="7"/>
      <c r="BT14693" s="7"/>
      <c r="BU14693" s="7"/>
      <c r="BV14693" s="7"/>
      <c r="BW14693" s="7"/>
    </row>
    <row r="14694" spans="43:75" x14ac:dyDescent="0.2">
      <c r="AQ14694" s="7"/>
      <c r="AR14694" s="7"/>
      <c r="AS14694" s="7"/>
      <c r="AT14694" s="7"/>
      <c r="AU14694" s="7"/>
      <c r="AV14694" s="234"/>
      <c r="BP14694" s="7"/>
      <c r="BQ14694" s="7"/>
      <c r="BR14694" s="7"/>
      <c r="BS14694" s="7"/>
      <c r="BT14694" s="7"/>
      <c r="BU14694" s="7"/>
      <c r="BV14694" s="7"/>
      <c r="BW14694" s="7"/>
    </row>
    <row r="14695" spans="43:75" x14ac:dyDescent="0.2">
      <c r="AQ14695" s="7"/>
      <c r="AR14695" s="7"/>
      <c r="AS14695" s="7"/>
      <c r="AT14695" s="7"/>
      <c r="AU14695" s="7"/>
      <c r="AV14695" s="234"/>
      <c r="BP14695" s="7"/>
      <c r="BQ14695" s="7"/>
      <c r="BR14695" s="7"/>
      <c r="BS14695" s="7"/>
      <c r="BT14695" s="7"/>
      <c r="BU14695" s="7"/>
      <c r="BV14695" s="7"/>
      <c r="BW14695" s="7"/>
    </row>
    <row r="14696" spans="43:75" x14ac:dyDescent="0.2">
      <c r="AQ14696" s="7"/>
      <c r="AR14696" s="7"/>
      <c r="AS14696" s="7"/>
      <c r="AT14696" s="7"/>
      <c r="AU14696" s="7"/>
      <c r="AV14696" s="234"/>
      <c r="BP14696" s="7"/>
      <c r="BQ14696" s="7"/>
      <c r="BR14696" s="7"/>
      <c r="BS14696" s="7"/>
      <c r="BT14696" s="7"/>
      <c r="BU14696" s="7"/>
      <c r="BV14696" s="7"/>
      <c r="BW14696" s="7"/>
    </row>
    <row r="14697" spans="43:75" x14ac:dyDescent="0.2">
      <c r="AQ14697" s="7"/>
      <c r="AR14697" s="7"/>
      <c r="AS14697" s="7"/>
      <c r="AT14697" s="7"/>
      <c r="AU14697" s="7"/>
      <c r="AV14697" s="234"/>
      <c r="BP14697" s="7"/>
      <c r="BQ14697" s="7"/>
      <c r="BR14697" s="7"/>
      <c r="BS14697" s="7"/>
      <c r="BT14697" s="7"/>
      <c r="BU14697" s="7"/>
      <c r="BV14697" s="7"/>
      <c r="BW14697" s="7"/>
    </row>
    <row r="14698" spans="43:75" x14ac:dyDescent="0.2">
      <c r="AQ14698" s="7"/>
      <c r="AR14698" s="7"/>
      <c r="AS14698" s="7"/>
      <c r="AT14698" s="7"/>
      <c r="AU14698" s="7"/>
      <c r="AV14698" s="234"/>
      <c r="BP14698" s="7"/>
      <c r="BQ14698" s="7"/>
      <c r="BR14698" s="7"/>
      <c r="BS14698" s="7"/>
      <c r="BT14698" s="7"/>
      <c r="BU14698" s="7"/>
      <c r="BV14698" s="7"/>
      <c r="BW14698" s="7"/>
    </row>
    <row r="14699" spans="43:75" x14ac:dyDescent="0.2">
      <c r="AQ14699" s="7"/>
      <c r="AR14699" s="7"/>
      <c r="AS14699" s="7"/>
      <c r="AT14699" s="7"/>
      <c r="AU14699" s="7"/>
      <c r="AV14699" s="234"/>
      <c r="BP14699" s="7"/>
      <c r="BQ14699" s="7"/>
      <c r="BR14699" s="7"/>
      <c r="BS14699" s="7"/>
      <c r="BT14699" s="7"/>
      <c r="BU14699" s="7"/>
      <c r="BV14699" s="7"/>
      <c r="BW14699" s="7"/>
    </row>
    <row r="14700" spans="43:75" x14ac:dyDescent="0.2">
      <c r="AQ14700" s="7"/>
      <c r="AR14700" s="7"/>
      <c r="AS14700" s="7"/>
      <c r="AT14700" s="7"/>
      <c r="AU14700" s="7"/>
      <c r="AV14700" s="234"/>
      <c r="BP14700" s="7"/>
      <c r="BQ14700" s="7"/>
      <c r="BR14700" s="7"/>
      <c r="BS14700" s="7"/>
      <c r="BT14700" s="7"/>
      <c r="BU14700" s="7"/>
      <c r="BV14700" s="7"/>
      <c r="BW14700" s="7"/>
    </row>
    <row r="14701" spans="43:75" x14ac:dyDescent="0.2">
      <c r="AQ14701" s="7"/>
      <c r="AR14701" s="7"/>
      <c r="AS14701" s="7"/>
      <c r="AT14701" s="7"/>
      <c r="AU14701" s="7"/>
      <c r="AV14701" s="234"/>
      <c r="BP14701" s="7"/>
      <c r="BQ14701" s="7"/>
      <c r="BR14701" s="7"/>
      <c r="BS14701" s="7"/>
      <c r="BT14701" s="7"/>
      <c r="BU14701" s="7"/>
      <c r="BV14701" s="7"/>
      <c r="BW14701" s="7"/>
    </row>
    <row r="14702" spans="43:75" x14ac:dyDescent="0.2">
      <c r="AQ14702" s="7"/>
      <c r="AR14702" s="7"/>
      <c r="AS14702" s="7"/>
      <c r="AT14702" s="7"/>
      <c r="AU14702" s="7"/>
      <c r="AV14702" s="234"/>
      <c r="BP14702" s="7"/>
      <c r="BQ14702" s="7"/>
      <c r="BR14702" s="7"/>
      <c r="BS14702" s="7"/>
      <c r="BT14702" s="7"/>
      <c r="BU14702" s="7"/>
      <c r="BV14702" s="7"/>
      <c r="BW14702" s="7"/>
    </row>
    <row r="14703" spans="43:75" x14ac:dyDescent="0.2">
      <c r="AQ14703" s="7"/>
      <c r="AR14703" s="7"/>
      <c r="AS14703" s="7"/>
      <c r="AT14703" s="7"/>
      <c r="AU14703" s="7"/>
      <c r="AV14703" s="234"/>
      <c r="BP14703" s="7"/>
      <c r="BQ14703" s="7"/>
      <c r="BR14703" s="7"/>
      <c r="BS14703" s="7"/>
      <c r="BT14703" s="7"/>
      <c r="BU14703" s="7"/>
      <c r="BV14703" s="7"/>
      <c r="BW14703" s="7"/>
    </row>
    <row r="14704" spans="43:75" x14ac:dyDescent="0.2">
      <c r="AQ14704" s="7"/>
      <c r="AR14704" s="7"/>
      <c r="AS14704" s="7"/>
      <c r="AT14704" s="7"/>
      <c r="AU14704" s="7"/>
      <c r="AV14704" s="234"/>
      <c r="BP14704" s="7"/>
      <c r="BQ14704" s="7"/>
      <c r="BR14704" s="7"/>
      <c r="BS14704" s="7"/>
      <c r="BT14704" s="7"/>
      <c r="BU14704" s="7"/>
      <c r="BV14704" s="7"/>
      <c r="BW14704" s="7"/>
    </row>
    <row r="14705" spans="43:75" x14ac:dyDescent="0.2">
      <c r="AQ14705" s="7"/>
      <c r="AR14705" s="7"/>
      <c r="AS14705" s="7"/>
      <c r="AT14705" s="7"/>
      <c r="AU14705" s="7"/>
      <c r="AV14705" s="234"/>
      <c r="BP14705" s="7"/>
      <c r="BQ14705" s="7"/>
      <c r="BR14705" s="7"/>
      <c r="BS14705" s="7"/>
      <c r="BT14705" s="7"/>
      <c r="BU14705" s="7"/>
      <c r="BV14705" s="7"/>
      <c r="BW14705" s="7"/>
    </row>
    <row r="14706" spans="43:75" x14ac:dyDescent="0.2">
      <c r="AQ14706" s="7"/>
      <c r="AR14706" s="7"/>
      <c r="AS14706" s="7"/>
      <c r="AT14706" s="7"/>
      <c r="AU14706" s="7"/>
      <c r="AV14706" s="234"/>
      <c r="BP14706" s="7"/>
      <c r="BQ14706" s="7"/>
      <c r="BR14706" s="7"/>
      <c r="BS14706" s="7"/>
      <c r="BT14706" s="7"/>
      <c r="BU14706" s="7"/>
      <c r="BV14706" s="7"/>
      <c r="BW14706" s="7"/>
    </row>
    <row r="14707" spans="43:75" x14ac:dyDescent="0.2">
      <c r="AQ14707" s="7"/>
      <c r="AR14707" s="7"/>
      <c r="AS14707" s="7"/>
      <c r="AT14707" s="7"/>
      <c r="AU14707" s="7"/>
      <c r="AV14707" s="234"/>
      <c r="BP14707" s="7"/>
      <c r="BQ14707" s="7"/>
      <c r="BR14707" s="7"/>
      <c r="BS14707" s="7"/>
      <c r="BT14707" s="7"/>
      <c r="BU14707" s="7"/>
      <c r="BV14707" s="7"/>
      <c r="BW14707" s="7"/>
    </row>
    <row r="14708" spans="43:75" x14ac:dyDescent="0.2">
      <c r="AQ14708" s="7"/>
      <c r="AR14708" s="7"/>
      <c r="AS14708" s="7"/>
      <c r="AT14708" s="7"/>
      <c r="AU14708" s="7"/>
      <c r="AV14708" s="234"/>
      <c r="BP14708" s="7"/>
      <c r="BQ14708" s="7"/>
      <c r="BR14708" s="7"/>
      <c r="BS14708" s="7"/>
      <c r="BT14708" s="7"/>
      <c r="BU14708" s="7"/>
      <c r="BV14708" s="7"/>
      <c r="BW14708" s="7"/>
    </row>
    <row r="14709" spans="43:75" x14ac:dyDescent="0.2">
      <c r="AQ14709" s="7"/>
      <c r="AR14709" s="7"/>
      <c r="AS14709" s="7"/>
      <c r="AT14709" s="7"/>
      <c r="AU14709" s="7"/>
      <c r="AV14709" s="234"/>
      <c r="BP14709" s="7"/>
      <c r="BQ14709" s="7"/>
      <c r="BR14709" s="7"/>
      <c r="BS14709" s="7"/>
      <c r="BT14709" s="7"/>
      <c r="BU14709" s="7"/>
      <c r="BV14709" s="7"/>
      <c r="BW14709" s="7"/>
    </row>
    <row r="14710" spans="43:75" x14ac:dyDescent="0.2">
      <c r="AQ14710" s="7"/>
      <c r="AR14710" s="7"/>
      <c r="AS14710" s="7"/>
      <c r="AT14710" s="7"/>
      <c r="AU14710" s="7"/>
      <c r="AV14710" s="234"/>
      <c r="BP14710" s="7"/>
      <c r="BQ14710" s="7"/>
      <c r="BR14710" s="7"/>
      <c r="BS14710" s="7"/>
      <c r="BT14710" s="7"/>
      <c r="BU14710" s="7"/>
      <c r="BV14710" s="7"/>
      <c r="BW14710" s="7"/>
    </row>
    <row r="14711" spans="43:75" x14ac:dyDescent="0.2">
      <c r="AQ14711" s="7"/>
      <c r="AR14711" s="7"/>
      <c r="AS14711" s="7"/>
      <c r="AT14711" s="7"/>
      <c r="AU14711" s="7"/>
      <c r="AV14711" s="234"/>
      <c r="BP14711" s="7"/>
      <c r="BQ14711" s="7"/>
      <c r="BR14711" s="7"/>
      <c r="BS14711" s="7"/>
      <c r="BT14711" s="7"/>
      <c r="BU14711" s="7"/>
      <c r="BV14711" s="7"/>
      <c r="BW14711" s="7"/>
    </row>
    <row r="14712" spans="43:75" x14ac:dyDescent="0.2">
      <c r="AQ14712" s="7"/>
      <c r="AR14712" s="7"/>
      <c r="AS14712" s="7"/>
      <c r="AT14712" s="7"/>
      <c r="AU14712" s="7"/>
      <c r="AV14712" s="234"/>
      <c r="BP14712" s="7"/>
      <c r="BQ14712" s="7"/>
      <c r="BR14712" s="7"/>
      <c r="BS14712" s="7"/>
      <c r="BT14712" s="7"/>
      <c r="BU14712" s="7"/>
      <c r="BV14712" s="7"/>
      <c r="BW14712" s="7"/>
    </row>
    <row r="14713" spans="43:75" x14ac:dyDescent="0.2">
      <c r="AQ14713" s="7"/>
      <c r="AR14713" s="7"/>
      <c r="AS14713" s="7"/>
      <c r="AT14713" s="7"/>
      <c r="AU14713" s="7"/>
      <c r="AV14713" s="234"/>
      <c r="BP14713" s="7"/>
      <c r="BQ14713" s="7"/>
      <c r="BR14713" s="7"/>
      <c r="BS14713" s="7"/>
      <c r="BT14713" s="7"/>
      <c r="BU14713" s="7"/>
      <c r="BV14713" s="7"/>
      <c r="BW14713" s="7"/>
    </row>
    <row r="14714" spans="43:75" x14ac:dyDescent="0.2">
      <c r="AQ14714" s="7"/>
      <c r="AR14714" s="7"/>
      <c r="AS14714" s="7"/>
      <c r="AT14714" s="7"/>
      <c r="AU14714" s="7"/>
      <c r="AV14714" s="234"/>
      <c r="BP14714" s="7"/>
      <c r="BQ14714" s="7"/>
      <c r="BR14714" s="7"/>
      <c r="BS14714" s="7"/>
      <c r="BT14714" s="7"/>
      <c r="BU14714" s="7"/>
      <c r="BV14714" s="7"/>
      <c r="BW14714" s="7"/>
    </row>
    <row r="14715" spans="43:75" x14ac:dyDescent="0.2">
      <c r="AQ14715" s="7"/>
      <c r="AR14715" s="7"/>
      <c r="AS14715" s="7"/>
      <c r="AT14715" s="7"/>
      <c r="AU14715" s="7"/>
      <c r="AV14715" s="234"/>
      <c r="BP14715" s="7"/>
      <c r="BQ14715" s="7"/>
      <c r="BR14715" s="7"/>
      <c r="BS14715" s="7"/>
      <c r="BT14715" s="7"/>
      <c r="BU14715" s="7"/>
      <c r="BV14715" s="7"/>
      <c r="BW14715" s="7"/>
    </row>
    <row r="14716" spans="43:75" x14ac:dyDescent="0.2">
      <c r="AQ14716" s="7"/>
      <c r="AR14716" s="7"/>
      <c r="AS14716" s="7"/>
      <c r="AT14716" s="7"/>
      <c r="AU14716" s="7"/>
      <c r="AV14716" s="234"/>
      <c r="BP14716" s="7"/>
      <c r="BQ14716" s="7"/>
      <c r="BR14716" s="7"/>
      <c r="BS14716" s="7"/>
      <c r="BT14716" s="7"/>
      <c r="BU14716" s="7"/>
      <c r="BV14716" s="7"/>
      <c r="BW14716" s="7"/>
    </row>
    <row r="14717" spans="43:75" x14ac:dyDescent="0.2">
      <c r="AQ14717" s="7"/>
      <c r="AR14717" s="7"/>
      <c r="AS14717" s="7"/>
      <c r="AT14717" s="7"/>
      <c r="AU14717" s="7"/>
      <c r="AV14717" s="234"/>
      <c r="BP14717" s="7"/>
      <c r="BQ14717" s="7"/>
      <c r="BR14717" s="7"/>
      <c r="BS14717" s="7"/>
      <c r="BT14717" s="7"/>
      <c r="BU14717" s="7"/>
      <c r="BV14717" s="7"/>
      <c r="BW14717" s="7"/>
    </row>
    <row r="14718" spans="43:75" x14ac:dyDescent="0.2">
      <c r="AQ14718" s="7"/>
      <c r="AR14718" s="7"/>
      <c r="AS14718" s="7"/>
      <c r="AT14718" s="7"/>
      <c r="AU14718" s="7"/>
      <c r="AV14718" s="234"/>
      <c r="BP14718" s="7"/>
      <c r="BQ14718" s="7"/>
      <c r="BR14718" s="7"/>
      <c r="BS14718" s="7"/>
      <c r="BT14718" s="7"/>
      <c r="BU14718" s="7"/>
      <c r="BV14718" s="7"/>
      <c r="BW14718" s="7"/>
    </row>
    <row r="14719" spans="43:75" x14ac:dyDescent="0.2">
      <c r="AQ14719" s="7"/>
      <c r="AR14719" s="7"/>
      <c r="AS14719" s="7"/>
      <c r="AT14719" s="7"/>
      <c r="AU14719" s="7"/>
      <c r="AV14719" s="234"/>
      <c r="BP14719" s="7"/>
      <c r="BQ14719" s="7"/>
      <c r="BR14719" s="7"/>
      <c r="BS14719" s="7"/>
      <c r="BT14719" s="7"/>
      <c r="BU14719" s="7"/>
      <c r="BV14719" s="7"/>
      <c r="BW14719" s="7"/>
    </row>
    <row r="14720" spans="43:75" x14ac:dyDescent="0.2">
      <c r="AQ14720" s="7"/>
      <c r="AR14720" s="7"/>
      <c r="AS14720" s="7"/>
      <c r="AT14720" s="7"/>
      <c r="AU14720" s="7"/>
      <c r="AV14720" s="234"/>
      <c r="BP14720" s="7"/>
      <c r="BQ14720" s="7"/>
      <c r="BR14720" s="7"/>
      <c r="BS14720" s="7"/>
      <c r="BT14720" s="7"/>
      <c r="BU14720" s="7"/>
      <c r="BV14720" s="7"/>
      <c r="BW14720" s="7"/>
    </row>
    <row r="14721" spans="43:75" x14ac:dyDescent="0.2">
      <c r="AQ14721" s="7"/>
      <c r="AR14721" s="7"/>
      <c r="AS14721" s="7"/>
      <c r="AT14721" s="7"/>
      <c r="AU14721" s="7"/>
      <c r="AV14721" s="234"/>
      <c r="BP14721" s="7"/>
      <c r="BQ14721" s="7"/>
      <c r="BR14721" s="7"/>
      <c r="BS14721" s="7"/>
      <c r="BT14721" s="7"/>
      <c r="BU14721" s="7"/>
      <c r="BV14721" s="7"/>
      <c r="BW14721" s="7"/>
    </row>
    <row r="14722" spans="43:75" x14ac:dyDescent="0.2">
      <c r="AQ14722" s="7"/>
      <c r="AR14722" s="7"/>
      <c r="AS14722" s="7"/>
      <c r="AT14722" s="7"/>
      <c r="AU14722" s="7"/>
      <c r="AV14722" s="234"/>
      <c r="BP14722" s="7"/>
      <c r="BQ14722" s="7"/>
      <c r="BR14722" s="7"/>
      <c r="BS14722" s="7"/>
      <c r="BT14722" s="7"/>
      <c r="BU14722" s="7"/>
      <c r="BV14722" s="7"/>
      <c r="BW14722" s="7"/>
    </row>
    <row r="14723" spans="43:75" x14ac:dyDescent="0.2">
      <c r="AQ14723" s="7"/>
      <c r="AR14723" s="7"/>
      <c r="AS14723" s="7"/>
      <c r="AT14723" s="7"/>
      <c r="AU14723" s="7"/>
      <c r="AV14723" s="234"/>
      <c r="BP14723" s="7"/>
      <c r="BQ14723" s="7"/>
      <c r="BR14723" s="7"/>
      <c r="BS14723" s="7"/>
      <c r="BT14723" s="7"/>
      <c r="BU14723" s="7"/>
      <c r="BV14723" s="7"/>
      <c r="BW14723" s="7"/>
    </row>
    <row r="14724" spans="43:75" x14ac:dyDescent="0.2">
      <c r="AQ14724" s="7"/>
      <c r="AR14724" s="7"/>
      <c r="AS14724" s="7"/>
      <c r="AT14724" s="7"/>
      <c r="AU14724" s="7"/>
      <c r="AV14724" s="234"/>
      <c r="BP14724" s="7"/>
      <c r="BQ14724" s="7"/>
      <c r="BR14724" s="7"/>
      <c r="BS14724" s="7"/>
      <c r="BT14724" s="7"/>
      <c r="BU14724" s="7"/>
      <c r="BV14724" s="7"/>
      <c r="BW14724" s="7"/>
    </row>
    <row r="14725" spans="43:75" x14ac:dyDescent="0.2">
      <c r="AQ14725" s="7"/>
      <c r="AR14725" s="7"/>
      <c r="AS14725" s="7"/>
      <c r="AT14725" s="7"/>
      <c r="AU14725" s="7"/>
      <c r="AV14725" s="234"/>
      <c r="BP14725" s="7"/>
      <c r="BQ14725" s="7"/>
      <c r="BR14725" s="7"/>
      <c r="BS14725" s="7"/>
      <c r="BT14725" s="7"/>
      <c r="BU14725" s="7"/>
      <c r="BV14725" s="7"/>
      <c r="BW14725" s="7"/>
    </row>
    <row r="14726" spans="43:75" x14ac:dyDescent="0.2">
      <c r="AQ14726" s="7"/>
      <c r="AR14726" s="7"/>
      <c r="AS14726" s="7"/>
      <c r="AT14726" s="7"/>
      <c r="AU14726" s="7"/>
      <c r="AV14726" s="234"/>
      <c r="BP14726" s="7"/>
      <c r="BQ14726" s="7"/>
      <c r="BR14726" s="7"/>
      <c r="BS14726" s="7"/>
      <c r="BT14726" s="7"/>
      <c r="BU14726" s="7"/>
      <c r="BV14726" s="7"/>
      <c r="BW14726" s="7"/>
    </row>
    <row r="14727" spans="43:75" x14ac:dyDescent="0.2">
      <c r="AQ14727" s="7"/>
      <c r="AR14727" s="7"/>
      <c r="AS14727" s="7"/>
      <c r="AT14727" s="7"/>
      <c r="AU14727" s="7"/>
      <c r="AV14727" s="234"/>
      <c r="BP14727" s="7"/>
      <c r="BQ14727" s="7"/>
      <c r="BR14727" s="7"/>
      <c r="BS14727" s="7"/>
      <c r="BT14727" s="7"/>
      <c r="BU14727" s="7"/>
      <c r="BV14727" s="7"/>
      <c r="BW14727" s="7"/>
    </row>
    <row r="14728" spans="43:75" x14ac:dyDescent="0.2">
      <c r="AQ14728" s="7"/>
      <c r="AR14728" s="7"/>
      <c r="AS14728" s="7"/>
      <c r="AT14728" s="7"/>
      <c r="AU14728" s="7"/>
      <c r="AV14728" s="234"/>
      <c r="BP14728" s="7"/>
      <c r="BQ14728" s="7"/>
      <c r="BR14728" s="7"/>
      <c r="BS14728" s="7"/>
      <c r="BT14728" s="7"/>
      <c r="BU14728" s="7"/>
      <c r="BV14728" s="7"/>
      <c r="BW14728" s="7"/>
    </row>
    <row r="14729" spans="43:75" x14ac:dyDescent="0.2">
      <c r="AQ14729" s="7"/>
      <c r="AR14729" s="7"/>
      <c r="AS14729" s="7"/>
      <c r="AT14729" s="7"/>
      <c r="AU14729" s="7"/>
      <c r="AV14729" s="234"/>
      <c r="BP14729" s="7"/>
      <c r="BQ14729" s="7"/>
      <c r="BR14729" s="7"/>
      <c r="BS14729" s="7"/>
      <c r="BT14729" s="7"/>
      <c r="BU14729" s="7"/>
      <c r="BV14729" s="7"/>
      <c r="BW14729" s="7"/>
    </row>
    <row r="14730" spans="43:75" x14ac:dyDescent="0.2">
      <c r="AQ14730" s="7"/>
      <c r="AR14730" s="7"/>
      <c r="AS14730" s="7"/>
      <c r="AT14730" s="7"/>
      <c r="AU14730" s="7"/>
      <c r="AV14730" s="234"/>
      <c r="BP14730" s="7"/>
      <c r="BQ14730" s="7"/>
      <c r="BR14730" s="7"/>
      <c r="BS14730" s="7"/>
      <c r="BT14730" s="7"/>
      <c r="BU14730" s="7"/>
      <c r="BV14730" s="7"/>
      <c r="BW14730" s="7"/>
    </row>
    <row r="14731" spans="43:75" x14ac:dyDescent="0.2">
      <c r="AQ14731" s="7"/>
      <c r="AR14731" s="7"/>
      <c r="AS14731" s="7"/>
      <c r="AT14731" s="7"/>
      <c r="AU14731" s="7"/>
      <c r="AV14731" s="234"/>
      <c r="BP14731" s="7"/>
      <c r="BQ14731" s="7"/>
      <c r="BR14731" s="7"/>
      <c r="BS14731" s="7"/>
      <c r="BT14731" s="7"/>
      <c r="BU14731" s="7"/>
      <c r="BV14731" s="7"/>
      <c r="BW14731" s="7"/>
    </row>
    <row r="14732" spans="43:75" x14ac:dyDescent="0.2">
      <c r="AQ14732" s="7"/>
      <c r="AR14732" s="7"/>
      <c r="AS14732" s="7"/>
      <c r="AT14732" s="7"/>
      <c r="AU14732" s="7"/>
      <c r="AV14732" s="234"/>
      <c r="BP14732" s="7"/>
      <c r="BQ14732" s="7"/>
      <c r="BR14732" s="7"/>
      <c r="BS14732" s="7"/>
      <c r="BT14732" s="7"/>
      <c r="BU14732" s="7"/>
      <c r="BV14732" s="7"/>
      <c r="BW14732" s="7"/>
    </row>
    <row r="14733" spans="43:75" x14ac:dyDescent="0.2">
      <c r="AQ14733" s="7"/>
      <c r="AR14733" s="7"/>
      <c r="AS14733" s="7"/>
      <c r="AT14733" s="7"/>
      <c r="AU14733" s="7"/>
      <c r="AV14733" s="234"/>
      <c r="BP14733" s="7"/>
      <c r="BQ14733" s="7"/>
      <c r="BR14733" s="7"/>
      <c r="BS14733" s="7"/>
      <c r="BT14733" s="7"/>
      <c r="BU14733" s="7"/>
      <c r="BV14733" s="7"/>
      <c r="BW14733" s="7"/>
    </row>
    <row r="14734" spans="43:75" x14ac:dyDescent="0.2">
      <c r="AQ14734" s="7"/>
      <c r="AR14734" s="7"/>
      <c r="AS14734" s="7"/>
      <c r="AT14734" s="7"/>
      <c r="AU14734" s="7"/>
      <c r="AV14734" s="234"/>
      <c r="BP14734" s="7"/>
      <c r="BQ14734" s="7"/>
      <c r="BR14734" s="7"/>
      <c r="BS14734" s="7"/>
      <c r="BT14734" s="7"/>
      <c r="BU14734" s="7"/>
      <c r="BV14734" s="7"/>
      <c r="BW14734" s="7"/>
    </row>
    <row r="14735" spans="43:75" x14ac:dyDescent="0.2">
      <c r="AQ14735" s="7"/>
      <c r="AR14735" s="7"/>
      <c r="AS14735" s="7"/>
      <c r="AT14735" s="7"/>
      <c r="AU14735" s="7"/>
      <c r="AV14735" s="234"/>
      <c r="BP14735" s="7"/>
      <c r="BQ14735" s="7"/>
      <c r="BR14735" s="7"/>
      <c r="BS14735" s="7"/>
      <c r="BT14735" s="7"/>
      <c r="BU14735" s="7"/>
      <c r="BV14735" s="7"/>
      <c r="BW14735" s="7"/>
    </row>
    <row r="14736" spans="43:75" x14ac:dyDescent="0.2">
      <c r="AQ14736" s="7"/>
      <c r="AR14736" s="7"/>
      <c r="AS14736" s="7"/>
      <c r="AT14736" s="7"/>
      <c r="AU14736" s="7"/>
      <c r="AV14736" s="234"/>
      <c r="BP14736" s="7"/>
      <c r="BQ14736" s="7"/>
      <c r="BR14736" s="7"/>
      <c r="BS14736" s="7"/>
      <c r="BT14736" s="7"/>
      <c r="BU14736" s="7"/>
      <c r="BV14736" s="7"/>
      <c r="BW14736" s="7"/>
    </row>
    <row r="14737" spans="43:75" x14ac:dyDescent="0.2">
      <c r="AQ14737" s="7"/>
      <c r="AR14737" s="7"/>
      <c r="AS14737" s="7"/>
      <c r="AT14737" s="7"/>
      <c r="AU14737" s="7"/>
      <c r="AV14737" s="234"/>
      <c r="BP14737" s="7"/>
      <c r="BQ14737" s="7"/>
      <c r="BR14737" s="7"/>
      <c r="BS14737" s="7"/>
      <c r="BT14737" s="7"/>
      <c r="BU14737" s="7"/>
      <c r="BV14737" s="7"/>
      <c r="BW14737" s="7"/>
    </row>
    <row r="14738" spans="43:75" x14ac:dyDescent="0.2">
      <c r="AQ14738" s="7"/>
      <c r="AR14738" s="7"/>
      <c r="AS14738" s="7"/>
      <c r="AT14738" s="7"/>
      <c r="AU14738" s="7"/>
      <c r="AV14738" s="234"/>
      <c r="BP14738" s="7"/>
      <c r="BQ14738" s="7"/>
      <c r="BR14738" s="7"/>
      <c r="BS14738" s="7"/>
      <c r="BT14738" s="7"/>
      <c r="BU14738" s="7"/>
      <c r="BV14738" s="7"/>
      <c r="BW14738" s="7"/>
    </row>
    <row r="14739" spans="43:75" x14ac:dyDescent="0.2">
      <c r="AQ14739" s="7"/>
      <c r="AR14739" s="7"/>
      <c r="AS14739" s="7"/>
      <c r="AT14739" s="7"/>
      <c r="AU14739" s="7"/>
      <c r="AV14739" s="234"/>
      <c r="BP14739" s="7"/>
      <c r="BQ14739" s="7"/>
      <c r="BR14739" s="7"/>
      <c r="BS14739" s="7"/>
      <c r="BT14739" s="7"/>
      <c r="BU14739" s="7"/>
      <c r="BV14739" s="7"/>
      <c r="BW14739" s="7"/>
    </row>
    <row r="14740" spans="43:75" x14ac:dyDescent="0.2">
      <c r="AQ14740" s="7"/>
      <c r="AR14740" s="7"/>
      <c r="AS14740" s="7"/>
      <c r="AT14740" s="7"/>
      <c r="AU14740" s="7"/>
      <c r="AV14740" s="234"/>
      <c r="BP14740" s="7"/>
      <c r="BQ14740" s="7"/>
      <c r="BR14740" s="7"/>
      <c r="BS14740" s="7"/>
      <c r="BT14740" s="7"/>
      <c r="BU14740" s="7"/>
      <c r="BV14740" s="7"/>
      <c r="BW14740" s="7"/>
    </row>
    <row r="14741" spans="43:75" x14ac:dyDescent="0.2">
      <c r="AQ14741" s="7"/>
      <c r="AR14741" s="7"/>
      <c r="AS14741" s="7"/>
      <c r="AT14741" s="7"/>
      <c r="AU14741" s="7"/>
      <c r="AV14741" s="234"/>
      <c r="BP14741" s="7"/>
      <c r="BQ14741" s="7"/>
      <c r="BR14741" s="7"/>
      <c r="BS14741" s="7"/>
      <c r="BT14741" s="7"/>
      <c r="BU14741" s="7"/>
      <c r="BV14741" s="7"/>
      <c r="BW14741" s="7"/>
    </row>
    <row r="14742" spans="43:75" x14ac:dyDescent="0.2">
      <c r="AQ14742" s="7"/>
      <c r="AR14742" s="7"/>
      <c r="AS14742" s="7"/>
      <c r="AT14742" s="7"/>
      <c r="AU14742" s="7"/>
      <c r="AV14742" s="234"/>
      <c r="BP14742" s="7"/>
      <c r="BQ14742" s="7"/>
      <c r="BR14742" s="7"/>
      <c r="BS14742" s="7"/>
      <c r="BT14742" s="7"/>
      <c r="BU14742" s="7"/>
      <c r="BV14742" s="7"/>
      <c r="BW14742" s="7"/>
    </row>
    <row r="14743" spans="43:75" x14ac:dyDescent="0.2">
      <c r="AQ14743" s="7"/>
      <c r="AR14743" s="7"/>
      <c r="AS14743" s="7"/>
      <c r="AT14743" s="7"/>
      <c r="AU14743" s="7"/>
      <c r="AV14743" s="234"/>
      <c r="BP14743" s="7"/>
      <c r="BQ14743" s="7"/>
      <c r="BR14743" s="7"/>
      <c r="BS14743" s="7"/>
      <c r="BT14743" s="7"/>
      <c r="BU14743" s="7"/>
      <c r="BV14743" s="7"/>
      <c r="BW14743" s="7"/>
    </row>
    <row r="14744" spans="43:75" x14ac:dyDescent="0.2">
      <c r="AQ14744" s="7"/>
      <c r="AR14744" s="7"/>
      <c r="AS14744" s="7"/>
      <c r="AT14744" s="7"/>
      <c r="AU14744" s="7"/>
      <c r="AV14744" s="234"/>
      <c r="BP14744" s="7"/>
      <c r="BQ14744" s="7"/>
      <c r="BR14744" s="7"/>
      <c r="BS14744" s="7"/>
      <c r="BT14744" s="7"/>
      <c r="BU14744" s="7"/>
      <c r="BV14744" s="7"/>
      <c r="BW14744" s="7"/>
    </row>
    <row r="14745" spans="43:75" x14ac:dyDescent="0.2">
      <c r="AQ14745" s="7"/>
      <c r="AR14745" s="7"/>
      <c r="AS14745" s="7"/>
      <c r="AT14745" s="7"/>
      <c r="AU14745" s="7"/>
      <c r="AV14745" s="234"/>
      <c r="BP14745" s="7"/>
      <c r="BQ14745" s="7"/>
      <c r="BR14745" s="7"/>
      <c r="BS14745" s="7"/>
      <c r="BT14745" s="7"/>
      <c r="BU14745" s="7"/>
      <c r="BV14745" s="7"/>
      <c r="BW14745" s="7"/>
    </row>
    <row r="14746" spans="43:75" x14ac:dyDescent="0.2">
      <c r="AQ14746" s="7"/>
      <c r="AR14746" s="7"/>
      <c r="AS14746" s="7"/>
      <c r="AT14746" s="7"/>
      <c r="AU14746" s="7"/>
      <c r="AV14746" s="234"/>
      <c r="BP14746" s="7"/>
      <c r="BQ14746" s="7"/>
      <c r="BR14746" s="7"/>
      <c r="BS14746" s="7"/>
      <c r="BT14746" s="7"/>
      <c r="BU14746" s="7"/>
      <c r="BV14746" s="7"/>
      <c r="BW14746" s="7"/>
    </row>
    <row r="14747" spans="43:75" x14ac:dyDescent="0.2">
      <c r="AQ14747" s="7"/>
      <c r="AR14747" s="7"/>
      <c r="AS14747" s="7"/>
      <c r="AT14747" s="7"/>
      <c r="AU14747" s="7"/>
      <c r="AV14747" s="234"/>
      <c r="BP14747" s="7"/>
      <c r="BQ14747" s="7"/>
      <c r="BR14747" s="7"/>
      <c r="BS14747" s="7"/>
      <c r="BT14747" s="7"/>
      <c r="BU14747" s="7"/>
      <c r="BV14747" s="7"/>
      <c r="BW14747" s="7"/>
    </row>
    <row r="14748" spans="43:75" x14ac:dyDescent="0.2">
      <c r="AQ14748" s="7"/>
      <c r="AR14748" s="7"/>
      <c r="AS14748" s="7"/>
      <c r="AT14748" s="7"/>
      <c r="AU14748" s="7"/>
      <c r="AV14748" s="234"/>
      <c r="BP14748" s="7"/>
      <c r="BQ14748" s="7"/>
      <c r="BR14748" s="7"/>
      <c r="BS14748" s="7"/>
      <c r="BT14748" s="7"/>
      <c r="BU14748" s="7"/>
      <c r="BV14748" s="7"/>
      <c r="BW14748" s="7"/>
    </row>
    <row r="14749" spans="43:75" x14ac:dyDescent="0.2">
      <c r="AQ14749" s="7"/>
      <c r="AR14749" s="7"/>
      <c r="AS14749" s="7"/>
      <c r="AT14749" s="7"/>
      <c r="AU14749" s="7"/>
      <c r="AV14749" s="234"/>
      <c r="BP14749" s="7"/>
      <c r="BQ14749" s="7"/>
      <c r="BR14749" s="7"/>
      <c r="BS14749" s="7"/>
      <c r="BT14749" s="7"/>
      <c r="BU14749" s="7"/>
      <c r="BV14749" s="7"/>
      <c r="BW14749" s="7"/>
    </row>
    <row r="14750" spans="43:75" x14ac:dyDescent="0.2">
      <c r="AQ14750" s="7"/>
      <c r="AR14750" s="7"/>
      <c r="AS14750" s="7"/>
      <c r="AT14750" s="7"/>
      <c r="AU14750" s="7"/>
      <c r="AV14750" s="234"/>
      <c r="BP14750" s="7"/>
      <c r="BQ14750" s="7"/>
      <c r="BR14750" s="7"/>
      <c r="BS14750" s="7"/>
      <c r="BT14750" s="7"/>
      <c r="BU14750" s="7"/>
      <c r="BV14750" s="7"/>
      <c r="BW14750" s="7"/>
    </row>
    <row r="14751" spans="43:75" x14ac:dyDescent="0.2">
      <c r="AQ14751" s="7"/>
      <c r="AR14751" s="7"/>
      <c r="AS14751" s="7"/>
      <c r="AT14751" s="7"/>
      <c r="AU14751" s="7"/>
      <c r="AV14751" s="234"/>
      <c r="BP14751" s="7"/>
      <c r="BQ14751" s="7"/>
      <c r="BR14751" s="7"/>
      <c r="BS14751" s="7"/>
      <c r="BT14751" s="7"/>
      <c r="BU14751" s="7"/>
      <c r="BV14751" s="7"/>
      <c r="BW14751" s="7"/>
    </row>
    <row r="14752" spans="43:75" x14ac:dyDescent="0.2">
      <c r="AQ14752" s="7"/>
      <c r="AR14752" s="7"/>
      <c r="AS14752" s="7"/>
      <c r="AT14752" s="7"/>
      <c r="AU14752" s="7"/>
      <c r="AV14752" s="234"/>
      <c r="BP14752" s="7"/>
      <c r="BQ14752" s="7"/>
      <c r="BR14752" s="7"/>
      <c r="BS14752" s="7"/>
      <c r="BT14752" s="7"/>
      <c r="BU14752" s="7"/>
      <c r="BV14752" s="7"/>
      <c r="BW14752" s="7"/>
    </row>
    <row r="14753" spans="43:75" x14ac:dyDescent="0.2">
      <c r="AQ14753" s="7"/>
      <c r="AR14753" s="7"/>
      <c r="AS14753" s="7"/>
      <c r="AT14753" s="7"/>
      <c r="AU14753" s="7"/>
      <c r="AV14753" s="234"/>
      <c r="BP14753" s="7"/>
      <c r="BQ14753" s="7"/>
      <c r="BR14753" s="7"/>
      <c r="BS14753" s="7"/>
      <c r="BT14753" s="7"/>
      <c r="BU14753" s="7"/>
      <c r="BV14753" s="7"/>
      <c r="BW14753" s="7"/>
    </row>
    <row r="14754" spans="43:75" x14ac:dyDescent="0.2">
      <c r="AQ14754" s="7"/>
      <c r="AR14754" s="7"/>
      <c r="AS14754" s="7"/>
      <c r="AT14754" s="7"/>
      <c r="AU14754" s="7"/>
      <c r="AV14754" s="234"/>
      <c r="BP14754" s="7"/>
      <c r="BQ14754" s="7"/>
      <c r="BR14754" s="7"/>
      <c r="BS14754" s="7"/>
      <c r="BT14754" s="7"/>
      <c r="BU14754" s="7"/>
      <c r="BV14754" s="7"/>
      <c r="BW14754" s="7"/>
    </row>
    <row r="14755" spans="43:75" x14ac:dyDescent="0.2">
      <c r="AQ14755" s="7"/>
      <c r="AR14755" s="7"/>
      <c r="AS14755" s="7"/>
      <c r="AT14755" s="7"/>
      <c r="AU14755" s="7"/>
      <c r="AV14755" s="234"/>
      <c r="BP14755" s="7"/>
      <c r="BQ14755" s="7"/>
      <c r="BR14755" s="7"/>
      <c r="BS14755" s="7"/>
      <c r="BT14755" s="7"/>
      <c r="BU14755" s="7"/>
      <c r="BV14755" s="7"/>
      <c r="BW14755" s="7"/>
    </row>
    <row r="14756" spans="43:75" x14ac:dyDescent="0.2">
      <c r="AQ14756" s="7"/>
      <c r="AR14756" s="7"/>
      <c r="AS14756" s="7"/>
      <c r="AT14756" s="7"/>
      <c r="AU14756" s="7"/>
      <c r="AV14756" s="234"/>
      <c r="BP14756" s="7"/>
      <c r="BQ14756" s="7"/>
      <c r="BR14756" s="7"/>
      <c r="BS14756" s="7"/>
      <c r="BT14756" s="7"/>
      <c r="BU14756" s="7"/>
      <c r="BV14756" s="7"/>
      <c r="BW14756" s="7"/>
    </row>
    <row r="14757" spans="43:75" x14ac:dyDescent="0.2">
      <c r="AQ14757" s="7"/>
      <c r="AR14757" s="7"/>
      <c r="AS14757" s="7"/>
      <c r="AT14757" s="7"/>
      <c r="AU14757" s="7"/>
      <c r="AV14757" s="234"/>
      <c r="BP14757" s="7"/>
      <c r="BQ14757" s="7"/>
      <c r="BR14757" s="7"/>
      <c r="BS14757" s="7"/>
      <c r="BT14757" s="7"/>
      <c r="BU14757" s="7"/>
      <c r="BV14757" s="7"/>
      <c r="BW14757" s="7"/>
    </row>
    <row r="14758" spans="43:75" x14ac:dyDescent="0.2">
      <c r="AQ14758" s="7"/>
      <c r="AR14758" s="7"/>
      <c r="AS14758" s="7"/>
      <c r="AT14758" s="7"/>
      <c r="AU14758" s="7"/>
      <c r="AV14758" s="234"/>
      <c r="BP14758" s="7"/>
      <c r="BQ14758" s="7"/>
      <c r="BR14758" s="7"/>
      <c r="BS14758" s="7"/>
      <c r="BT14758" s="7"/>
      <c r="BU14758" s="7"/>
      <c r="BV14758" s="7"/>
      <c r="BW14758" s="7"/>
    </row>
    <row r="14759" spans="43:75" x14ac:dyDescent="0.2">
      <c r="AQ14759" s="7"/>
      <c r="AR14759" s="7"/>
      <c r="AS14759" s="7"/>
      <c r="AT14759" s="7"/>
      <c r="AU14759" s="7"/>
      <c r="AV14759" s="234"/>
      <c r="BP14759" s="7"/>
      <c r="BQ14759" s="7"/>
      <c r="BR14759" s="7"/>
      <c r="BS14759" s="7"/>
      <c r="BT14759" s="7"/>
      <c r="BU14759" s="7"/>
      <c r="BV14759" s="7"/>
      <c r="BW14759" s="7"/>
    </row>
    <row r="14760" spans="43:75" x14ac:dyDescent="0.2">
      <c r="AQ14760" s="7"/>
      <c r="AR14760" s="7"/>
      <c r="AS14760" s="7"/>
      <c r="AT14760" s="7"/>
      <c r="AU14760" s="7"/>
      <c r="AV14760" s="234"/>
      <c r="BP14760" s="7"/>
      <c r="BQ14760" s="7"/>
      <c r="BR14760" s="7"/>
      <c r="BS14760" s="7"/>
      <c r="BT14760" s="7"/>
      <c r="BU14760" s="7"/>
      <c r="BV14760" s="7"/>
      <c r="BW14760" s="7"/>
    </row>
    <row r="14761" spans="43:75" x14ac:dyDescent="0.2">
      <c r="AQ14761" s="7"/>
      <c r="AR14761" s="7"/>
      <c r="AS14761" s="7"/>
      <c r="AT14761" s="7"/>
      <c r="AU14761" s="7"/>
      <c r="AV14761" s="234"/>
      <c r="BP14761" s="7"/>
      <c r="BQ14761" s="7"/>
      <c r="BR14761" s="7"/>
      <c r="BS14761" s="7"/>
      <c r="BT14761" s="7"/>
      <c r="BU14761" s="7"/>
      <c r="BV14761" s="7"/>
      <c r="BW14761" s="7"/>
    </row>
    <row r="14762" spans="43:75" x14ac:dyDescent="0.2">
      <c r="AQ14762" s="7"/>
      <c r="AR14762" s="7"/>
      <c r="AS14762" s="7"/>
      <c r="AT14762" s="7"/>
      <c r="AU14762" s="7"/>
      <c r="AV14762" s="234"/>
      <c r="BP14762" s="7"/>
      <c r="BQ14762" s="7"/>
      <c r="BR14762" s="7"/>
      <c r="BS14762" s="7"/>
      <c r="BT14762" s="7"/>
      <c r="BU14762" s="7"/>
      <c r="BV14762" s="7"/>
      <c r="BW14762" s="7"/>
    </row>
    <row r="14763" spans="43:75" x14ac:dyDescent="0.2">
      <c r="AQ14763" s="7"/>
      <c r="AR14763" s="7"/>
      <c r="AS14763" s="7"/>
      <c r="AT14763" s="7"/>
      <c r="AU14763" s="7"/>
      <c r="AV14763" s="234"/>
      <c r="BP14763" s="7"/>
      <c r="BQ14763" s="7"/>
      <c r="BR14763" s="7"/>
      <c r="BS14763" s="7"/>
      <c r="BT14763" s="7"/>
      <c r="BU14763" s="7"/>
      <c r="BV14763" s="7"/>
      <c r="BW14763" s="7"/>
    </row>
    <row r="14764" spans="43:75" x14ac:dyDescent="0.2">
      <c r="AQ14764" s="7"/>
      <c r="AR14764" s="7"/>
      <c r="AS14764" s="7"/>
      <c r="AT14764" s="7"/>
      <c r="AU14764" s="7"/>
      <c r="AV14764" s="234"/>
      <c r="BP14764" s="7"/>
      <c r="BQ14764" s="7"/>
      <c r="BR14764" s="7"/>
      <c r="BS14764" s="7"/>
      <c r="BT14764" s="7"/>
      <c r="BU14764" s="7"/>
      <c r="BV14764" s="7"/>
      <c r="BW14764" s="7"/>
    </row>
    <row r="14765" spans="43:75" x14ac:dyDescent="0.2">
      <c r="AQ14765" s="7"/>
      <c r="AR14765" s="7"/>
      <c r="AS14765" s="7"/>
      <c r="AT14765" s="7"/>
      <c r="AU14765" s="7"/>
      <c r="AV14765" s="234"/>
      <c r="BP14765" s="7"/>
      <c r="BQ14765" s="7"/>
      <c r="BR14765" s="7"/>
      <c r="BS14765" s="7"/>
      <c r="BT14765" s="7"/>
      <c r="BU14765" s="7"/>
      <c r="BV14765" s="7"/>
      <c r="BW14765" s="7"/>
    </row>
    <row r="14766" spans="43:75" x14ac:dyDescent="0.2">
      <c r="AQ14766" s="7"/>
      <c r="AR14766" s="7"/>
      <c r="AS14766" s="7"/>
      <c r="AT14766" s="7"/>
      <c r="AU14766" s="7"/>
      <c r="AV14766" s="234"/>
      <c r="BP14766" s="7"/>
      <c r="BQ14766" s="7"/>
      <c r="BR14766" s="7"/>
      <c r="BS14766" s="7"/>
      <c r="BT14766" s="7"/>
      <c r="BU14766" s="7"/>
      <c r="BV14766" s="7"/>
      <c r="BW14766" s="7"/>
    </row>
    <row r="14767" spans="43:75" x14ac:dyDescent="0.2">
      <c r="AQ14767" s="7"/>
      <c r="AR14767" s="7"/>
      <c r="AS14767" s="7"/>
      <c r="AT14767" s="7"/>
      <c r="AU14767" s="7"/>
      <c r="AV14767" s="234"/>
      <c r="BP14767" s="7"/>
      <c r="BQ14767" s="7"/>
      <c r="BR14767" s="7"/>
      <c r="BS14767" s="7"/>
      <c r="BT14767" s="7"/>
      <c r="BU14767" s="7"/>
      <c r="BV14767" s="7"/>
      <c r="BW14767" s="7"/>
    </row>
    <row r="14768" spans="43:75" x14ac:dyDescent="0.2">
      <c r="AQ14768" s="7"/>
      <c r="AR14768" s="7"/>
      <c r="AS14768" s="7"/>
      <c r="AT14768" s="7"/>
      <c r="AU14768" s="7"/>
      <c r="AV14768" s="234"/>
      <c r="BP14768" s="7"/>
      <c r="BQ14768" s="7"/>
      <c r="BR14768" s="7"/>
      <c r="BS14768" s="7"/>
      <c r="BT14768" s="7"/>
      <c r="BU14768" s="7"/>
      <c r="BV14768" s="7"/>
      <c r="BW14768" s="7"/>
    </row>
    <row r="14769" spans="43:75" x14ac:dyDescent="0.2">
      <c r="AQ14769" s="7"/>
      <c r="AR14769" s="7"/>
      <c r="AS14769" s="7"/>
      <c r="AT14769" s="7"/>
      <c r="AU14769" s="7"/>
      <c r="AV14769" s="234"/>
      <c r="BP14769" s="7"/>
      <c r="BQ14769" s="7"/>
      <c r="BR14769" s="7"/>
      <c r="BS14769" s="7"/>
      <c r="BT14769" s="7"/>
      <c r="BU14769" s="7"/>
      <c r="BV14769" s="7"/>
      <c r="BW14769" s="7"/>
    </row>
    <row r="14770" spans="43:75" x14ac:dyDescent="0.2">
      <c r="AQ14770" s="7"/>
      <c r="AR14770" s="7"/>
      <c r="AS14770" s="7"/>
      <c r="AT14770" s="7"/>
      <c r="AU14770" s="7"/>
      <c r="AV14770" s="234"/>
      <c r="BP14770" s="7"/>
      <c r="BQ14770" s="7"/>
      <c r="BR14770" s="7"/>
      <c r="BS14770" s="7"/>
      <c r="BT14770" s="7"/>
      <c r="BU14770" s="7"/>
      <c r="BV14770" s="7"/>
      <c r="BW14770" s="7"/>
    </row>
    <row r="14771" spans="43:75" x14ac:dyDescent="0.2">
      <c r="AQ14771" s="7"/>
      <c r="AR14771" s="7"/>
      <c r="AS14771" s="7"/>
      <c r="AT14771" s="7"/>
      <c r="AU14771" s="7"/>
      <c r="AV14771" s="234"/>
      <c r="BP14771" s="7"/>
      <c r="BQ14771" s="7"/>
      <c r="BR14771" s="7"/>
      <c r="BS14771" s="7"/>
      <c r="BT14771" s="7"/>
      <c r="BU14771" s="7"/>
      <c r="BV14771" s="7"/>
      <c r="BW14771" s="7"/>
    </row>
    <row r="14772" spans="43:75" x14ac:dyDescent="0.2">
      <c r="AQ14772" s="7"/>
      <c r="AR14772" s="7"/>
      <c r="AS14772" s="7"/>
      <c r="AT14772" s="7"/>
      <c r="AU14772" s="7"/>
      <c r="AV14772" s="234"/>
      <c r="BP14772" s="7"/>
      <c r="BQ14772" s="7"/>
      <c r="BR14772" s="7"/>
      <c r="BS14772" s="7"/>
      <c r="BT14772" s="7"/>
      <c r="BU14772" s="7"/>
      <c r="BV14772" s="7"/>
      <c r="BW14772" s="7"/>
    </row>
    <row r="14773" spans="43:75" x14ac:dyDescent="0.2">
      <c r="AQ14773" s="7"/>
      <c r="AR14773" s="7"/>
      <c r="AS14773" s="7"/>
      <c r="AT14773" s="7"/>
      <c r="AU14773" s="7"/>
      <c r="AV14773" s="234"/>
      <c r="BP14773" s="7"/>
      <c r="BQ14773" s="7"/>
      <c r="BR14773" s="7"/>
      <c r="BS14773" s="7"/>
      <c r="BT14773" s="7"/>
      <c r="BU14773" s="7"/>
      <c r="BV14773" s="7"/>
      <c r="BW14773" s="7"/>
    </row>
    <row r="14774" spans="43:75" x14ac:dyDescent="0.2">
      <c r="AQ14774" s="7"/>
      <c r="AR14774" s="7"/>
      <c r="AS14774" s="7"/>
      <c r="AT14774" s="7"/>
      <c r="AU14774" s="7"/>
      <c r="AV14774" s="234"/>
      <c r="BP14774" s="7"/>
      <c r="BQ14774" s="7"/>
      <c r="BR14774" s="7"/>
      <c r="BS14774" s="7"/>
      <c r="BT14774" s="7"/>
      <c r="BU14774" s="7"/>
      <c r="BV14774" s="7"/>
      <c r="BW14774" s="7"/>
    </row>
    <row r="14775" spans="43:75" x14ac:dyDescent="0.2">
      <c r="AQ14775" s="7"/>
      <c r="AR14775" s="7"/>
      <c r="AS14775" s="7"/>
      <c r="AT14775" s="7"/>
      <c r="AU14775" s="7"/>
      <c r="AV14775" s="234"/>
      <c r="BP14775" s="7"/>
      <c r="BQ14775" s="7"/>
      <c r="BR14775" s="7"/>
      <c r="BS14775" s="7"/>
      <c r="BT14775" s="7"/>
      <c r="BU14775" s="7"/>
      <c r="BV14775" s="7"/>
      <c r="BW14775" s="7"/>
    </row>
    <row r="14776" spans="43:75" x14ac:dyDescent="0.2">
      <c r="AQ14776" s="7"/>
      <c r="AR14776" s="7"/>
      <c r="AS14776" s="7"/>
      <c r="AT14776" s="7"/>
      <c r="AU14776" s="7"/>
      <c r="AV14776" s="234"/>
      <c r="BP14776" s="7"/>
      <c r="BQ14776" s="7"/>
      <c r="BR14776" s="7"/>
      <c r="BS14776" s="7"/>
      <c r="BT14776" s="7"/>
      <c r="BU14776" s="7"/>
      <c r="BV14776" s="7"/>
      <c r="BW14776" s="7"/>
    </row>
    <row r="14777" spans="43:75" x14ac:dyDescent="0.2">
      <c r="AQ14777" s="7"/>
      <c r="AR14777" s="7"/>
      <c r="AS14777" s="7"/>
      <c r="AT14777" s="7"/>
      <c r="AU14777" s="7"/>
      <c r="AV14777" s="234"/>
      <c r="BP14777" s="7"/>
      <c r="BQ14777" s="7"/>
      <c r="BR14777" s="7"/>
      <c r="BS14777" s="7"/>
      <c r="BT14777" s="7"/>
      <c r="BU14777" s="7"/>
      <c r="BV14777" s="7"/>
      <c r="BW14777" s="7"/>
    </row>
    <row r="14778" spans="43:75" x14ac:dyDescent="0.2">
      <c r="AQ14778" s="7"/>
      <c r="AR14778" s="7"/>
      <c r="AS14778" s="7"/>
      <c r="AT14778" s="7"/>
      <c r="AU14778" s="7"/>
      <c r="AV14778" s="234"/>
      <c r="BP14778" s="7"/>
      <c r="BQ14778" s="7"/>
      <c r="BR14778" s="7"/>
      <c r="BS14778" s="7"/>
      <c r="BT14778" s="7"/>
      <c r="BU14778" s="7"/>
      <c r="BV14778" s="7"/>
      <c r="BW14778" s="7"/>
    </row>
    <row r="14779" spans="43:75" x14ac:dyDescent="0.2">
      <c r="AQ14779" s="7"/>
      <c r="AR14779" s="7"/>
      <c r="AS14779" s="7"/>
      <c r="AT14779" s="7"/>
      <c r="AU14779" s="7"/>
      <c r="AV14779" s="234"/>
      <c r="BP14779" s="7"/>
      <c r="BQ14779" s="7"/>
      <c r="BR14779" s="7"/>
      <c r="BS14779" s="7"/>
      <c r="BT14779" s="7"/>
      <c r="BU14779" s="7"/>
      <c r="BV14779" s="7"/>
      <c r="BW14779" s="7"/>
    </row>
    <row r="14780" spans="43:75" x14ac:dyDescent="0.2">
      <c r="AQ14780" s="7"/>
      <c r="AR14780" s="7"/>
      <c r="AS14780" s="7"/>
      <c r="AT14780" s="7"/>
      <c r="AU14780" s="7"/>
      <c r="AV14780" s="234"/>
      <c r="BP14780" s="7"/>
      <c r="BQ14780" s="7"/>
      <c r="BR14780" s="7"/>
      <c r="BS14780" s="7"/>
      <c r="BT14780" s="7"/>
      <c r="BU14780" s="7"/>
      <c r="BV14780" s="7"/>
      <c r="BW14780" s="7"/>
    </row>
    <row r="14781" spans="43:75" x14ac:dyDescent="0.2">
      <c r="AQ14781" s="7"/>
      <c r="AR14781" s="7"/>
      <c r="AS14781" s="7"/>
      <c r="AT14781" s="7"/>
      <c r="AU14781" s="7"/>
      <c r="AV14781" s="234"/>
      <c r="BP14781" s="7"/>
      <c r="BQ14781" s="7"/>
      <c r="BR14781" s="7"/>
      <c r="BS14781" s="7"/>
      <c r="BT14781" s="7"/>
      <c r="BU14781" s="7"/>
      <c r="BV14781" s="7"/>
      <c r="BW14781" s="7"/>
    </row>
    <row r="14782" spans="43:75" x14ac:dyDescent="0.2">
      <c r="AQ14782" s="7"/>
      <c r="AR14782" s="7"/>
      <c r="AS14782" s="7"/>
      <c r="AT14782" s="7"/>
      <c r="AU14782" s="7"/>
      <c r="AV14782" s="234"/>
      <c r="BP14782" s="7"/>
      <c r="BQ14782" s="7"/>
      <c r="BR14782" s="7"/>
      <c r="BS14782" s="7"/>
      <c r="BT14782" s="7"/>
      <c r="BU14782" s="7"/>
      <c r="BV14782" s="7"/>
      <c r="BW14782" s="7"/>
    </row>
    <row r="14783" spans="43:75" x14ac:dyDescent="0.2">
      <c r="AQ14783" s="7"/>
      <c r="AR14783" s="7"/>
      <c r="AS14783" s="7"/>
      <c r="AT14783" s="7"/>
      <c r="AU14783" s="7"/>
      <c r="AV14783" s="234"/>
      <c r="BP14783" s="7"/>
      <c r="BQ14783" s="7"/>
      <c r="BR14783" s="7"/>
      <c r="BS14783" s="7"/>
      <c r="BT14783" s="7"/>
      <c r="BU14783" s="7"/>
      <c r="BV14783" s="7"/>
      <c r="BW14783" s="7"/>
    </row>
    <row r="14784" spans="43:75" x14ac:dyDescent="0.2">
      <c r="AQ14784" s="7"/>
      <c r="AR14784" s="7"/>
      <c r="AS14784" s="7"/>
      <c r="AT14784" s="7"/>
      <c r="AU14784" s="7"/>
      <c r="AV14784" s="234"/>
      <c r="BP14784" s="7"/>
      <c r="BQ14784" s="7"/>
      <c r="BR14784" s="7"/>
      <c r="BS14784" s="7"/>
      <c r="BT14784" s="7"/>
      <c r="BU14784" s="7"/>
      <c r="BV14784" s="7"/>
      <c r="BW14784" s="7"/>
    </row>
    <row r="14785" spans="43:75" x14ac:dyDescent="0.2">
      <c r="AQ14785" s="7"/>
      <c r="AR14785" s="7"/>
      <c r="AS14785" s="7"/>
      <c r="AT14785" s="7"/>
      <c r="AU14785" s="7"/>
      <c r="AV14785" s="234"/>
      <c r="BP14785" s="7"/>
      <c r="BQ14785" s="7"/>
      <c r="BR14785" s="7"/>
      <c r="BS14785" s="7"/>
      <c r="BT14785" s="7"/>
      <c r="BU14785" s="7"/>
      <c r="BV14785" s="7"/>
      <c r="BW14785" s="7"/>
    </row>
    <row r="14786" spans="43:75" x14ac:dyDescent="0.2">
      <c r="AQ14786" s="7"/>
      <c r="AR14786" s="7"/>
      <c r="AS14786" s="7"/>
      <c r="AT14786" s="7"/>
      <c r="AU14786" s="7"/>
      <c r="AV14786" s="234"/>
      <c r="BP14786" s="7"/>
      <c r="BQ14786" s="7"/>
      <c r="BR14786" s="7"/>
      <c r="BS14786" s="7"/>
      <c r="BT14786" s="7"/>
      <c r="BU14786" s="7"/>
      <c r="BV14786" s="7"/>
      <c r="BW14786" s="7"/>
    </row>
    <row r="14787" spans="43:75" x14ac:dyDescent="0.2">
      <c r="AQ14787" s="7"/>
      <c r="AR14787" s="7"/>
      <c r="AS14787" s="7"/>
      <c r="AT14787" s="7"/>
      <c r="AU14787" s="7"/>
      <c r="AV14787" s="234"/>
      <c r="BP14787" s="7"/>
      <c r="BQ14787" s="7"/>
      <c r="BR14787" s="7"/>
      <c r="BS14787" s="7"/>
      <c r="BT14787" s="7"/>
      <c r="BU14787" s="7"/>
      <c r="BV14787" s="7"/>
      <c r="BW14787" s="7"/>
    </row>
    <row r="14788" spans="43:75" x14ac:dyDescent="0.2">
      <c r="AQ14788" s="7"/>
      <c r="AR14788" s="7"/>
      <c r="AS14788" s="7"/>
      <c r="AT14788" s="7"/>
      <c r="AU14788" s="7"/>
      <c r="AV14788" s="234"/>
      <c r="BP14788" s="7"/>
      <c r="BQ14788" s="7"/>
      <c r="BR14788" s="7"/>
      <c r="BS14788" s="7"/>
      <c r="BT14788" s="7"/>
      <c r="BU14788" s="7"/>
      <c r="BV14788" s="7"/>
      <c r="BW14788" s="7"/>
    </row>
    <row r="14789" spans="43:75" x14ac:dyDescent="0.2">
      <c r="AQ14789" s="7"/>
      <c r="AR14789" s="7"/>
      <c r="AS14789" s="7"/>
      <c r="AT14789" s="7"/>
      <c r="AU14789" s="7"/>
      <c r="AV14789" s="234"/>
      <c r="BP14789" s="7"/>
      <c r="BQ14789" s="7"/>
      <c r="BR14789" s="7"/>
      <c r="BS14789" s="7"/>
      <c r="BT14789" s="7"/>
      <c r="BU14789" s="7"/>
      <c r="BV14789" s="7"/>
      <c r="BW14789" s="7"/>
    </row>
    <row r="14790" spans="43:75" x14ac:dyDescent="0.2">
      <c r="AQ14790" s="7"/>
      <c r="AR14790" s="7"/>
      <c r="AS14790" s="7"/>
      <c r="AT14790" s="7"/>
      <c r="AU14790" s="7"/>
      <c r="AV14790" s="234"/>
      <c r="BP14790" s="7"/>
      <c r="BQ14790" s="7"/>
      <c r="BR14790" s="7"/>
      <c r="BS14790" s="7"/>
      <c r="BT14790" s="7"/>
      <c r="BU14790" s="7"/>
      <c r="BV14790" s="7"/>
      <c r="BW14790" s="7"/>
    </row>
    <row r="14791" spans="43:75" x14ac:dyDescent="0.2">
      <c r="AQ14791" s="7"/>
      <c r="AR14791" s="7"/>
      <c r="AS14791" s="7"/>
      <c r="AT14791" s="7"/>
      <c r="AU14791" s="7"/>
      <c r="AV14791" s="234"/>
      <c r="BP14791" s="7"/>
      <c r="BQ14791" s="7"/>
      <c r="BR14791" s="7"/>
      <c r="BS14791" s="7"/>
      <c r="BT14791" s="7"/>
      <c r="BU14791" s="7"/>
      <c r="BV14791" s="7"/>
      <c r="BW14791" s="7"/>
    </row>
    <row r="14792" spans="43:75" x14ac:dyDescent="0.2">
      <c r="AQ14792" s="7"/>
      <c r="AR14792" s="7"/>
      <c r="AS14792" s="7"/>
      <c r="AT14792" s="7"/>
      <c r="AU14792" s="7"/>
      <c r="AV14792" s="234"/>
      <c r="BP14792" s="7"/>
      <c r="BQ14792" s="7"/>
      <c r="BR14792" s="7"/>
      <c r="BS14792" s="7"/>
      <c r="BT14792" s="7"/>
      <c r="BU14792" s="7"/>
      <c r="BV14792" s="7"/>
      <c r="BW14792" s="7"/>
    </row>
    <row r="14793" spans="43:75" x14ac:dyDescent="0.2">
      <c r="AQ14793" s="7"/>
      <c r="AR14793" s="7"/>
      <c r="AS14793" s="7"/>
      <c r="AT14793" s="7"/>
      <c r="AU14793" s="7"/>
      <c r="AV14793" s="234"/>
      <c r="BP14793" s="7"/>
      <c r="BQ14793" s="7"/>
      <c r="BR14793" s="7"/>
      <c r="BS14793" s="7"/>
      <c r="BT14793" s="7"/>
      <c r="BU14793" s="7"/>
      <c r="BV14793" s="7"/>
      <c r="BW14793" s="7"/>
    </row>
    <row r="14794" spans="43:75" x14ac:dyDescent="0.2">
      <c r="AQ14794" s="7"/>
      <c r="AR14794" s="7"/>
      <c r="AS14794" s="7"/>
      <c r="AT14794" s="7"/>
      <c r="AU14794" s="7"/>
      <c r="AV14794" s="234"/>
      <c r="BP14794" s="7"/>
      <c r="BQ14794" s="7"/>
      <c r="BR14794" s="7"/>
      <c r="BS14794" s="7"/>
      <c r="BT14794" s="7"/>
      <c r="BU14794" s="7"/>
      <c r="BV14794" s="7"/>
      <c r="BW14794" s="7"/>
    </row>
    <row r="14795" spans="43:75" x14ac:dyDescent="0.2">
      <c r="AQ14795" s="7"/>
      <c r="AR14795" s="7"/>
      <c r="AS14795" s="7"/>
      <c r="AT14795" s="7"/>
      <c r="AU14795" s="7"/>
      <c r="AV14795" s="234"/>
      <c r="BP14795" s="7"/>
      <c r="BQ14795" s="7"/>
      <c r="BR14795" s="7"/>
      <c r="BS14795" s="7"/>
      <c r="BT14795" s="7"/>
      <c r="BU14795" s="7"/>
      <c r="BV14795" s="7"/>
      <c r="BW14795" s="7"/>
    </row>
    <row r="14796" spans="43:75" x14ac:dyDescent="0.2">
      <c r="AQ14796" s="7"/>
      <c r="AR14796" s="7"/>
      <c r="AS14796" s="7"/>
      <c r="AT14796" s="7"/>
      <c r="AU14796" s="7"/>
      <c r="AV14796" s="234"/>
      <c r="BP14796" s="7"/>
      <c r="BQ14796" s="7"/>
      <c r="BR14796" s="7"/>
      <c r="BS14796" s="7"/>
      <c r="BT14796" s="7"/>
      <c r="BU14796" s="7"/>
      <c r="BV14796" s="7"/>
      <c r="BW14796" s="7"/>
    </row>
    <row r="14797" spans="43:75" x14ac:dyDescent="0.2">
      <c r="AQ14797" s="7"/>
      <c r="AR14797" s="7"/>
      <c r="AS14797" s="7"/>
      <c r="AT14797" s="7"/>
      <c r="AU14797" s="7"/>
      <c r="AV14797" s="234"/>
      <c r="BP14797" s="7"/>
      <c r="BQ14797" s="7"/>
      <c r="BR14797" s="7"/>
      <c r="BS14797" s="7"/>
      <c r="BT14797" s="7"/>
      <c r="BU14797" s="7"/>
      <c r="BV14797" s="7"/>
      <c r="BW14797" s="7"/>
    </row>
    <row r="14798" spans="43:75" x14ac:dyDescent="0.2">
      <c r="AQ14798" s="7"/>
      <c r="AR14798" s="7"/>
      <c r="AS14798" s="7"/>
      <c r="AT14798" s="7"/>
      <c r="AU14798" s="7"/>
      <c r="AV14798" s="234"/>
      <c r="BP14798" s="7"/>
      <c r="BQ14798" s="7"/>
      <c r="BR14798" s="7"/>
      <c r="BS14798" s="7"/>
      <c r="BT14798" s="7"/>
      <c r="BU14798" s="7"/>
      <c r="BV14798" s="7"/>
      <c r="BW14798" s="7"/>
    </row>
    <row r="14799" spans="43:75" x14ac:dyDescent="0.2">
      <c r="AQ14799" s="7"/>
      <c r="AR14799" s="7"/>
      <c r="AS14799" s="7"/>
      <c r="AT14799" s="7"/>
      <c r="AU14799" s="7"/>
      <c r="AV14799" s="234"/>
      <c r="BP14799" s="7"/>
      <c r="BQ14799" s="7"/>
      <c r="BR14799" s="7"/>
      <c r="BS14799" s="7"/>
      <c r="BT14799" s="7"/>
      <c r="BU14799" s="7"/>
      <c r="BV14799" s="7"/>
      <c r="BW14799" s="7"/>
    </row>
    <row r="14800" spans="43:75" x14ac:dyDescent="0.2">
      <c r="AQ14800" s="7"/>
      <c r="AR14800" s="7"/>
      <c r="AS14800" s="7"/>
      <c r="AT14800" s="7"/>
      <c r="AU14800" s="7"/>
      <c r="AV14800" s="234"/>
      <c r="BP14800" s="7"/>
      <c r="BQ14800" s="7"/>
      <c r="BR14800" s="7"/>
      <c r="BS14800" s="7"/>
      <c r="BT14800" s="7"/>
      <c r="BU14800" s="7"/>
      <c r="BV14800" s="7"/>
      <c r="BW14800" s="7"/>
    </row>
    <row r="14801" spans="43:75" x14ac:dyDescent="0.2">
      <c r="AQ14801" s="7"/>
      <c r="AR14801" s="7"/>
      <c r="AS14801" s="7"/>
      <c r="AT14801" s="7"/>
      <c r="AU14801" s="7"/>
      <c r="AV14801" s="234"/>
      <c r="BP14801" s="7"/>
      <c r="BQ14801" s="7"/>
      <c r="BR14801" s="7"/>
      <c r="BS14801" s="7"/>
      <c r="BT14801" s="7"/>
      <c r="BU14801" s="7"/>
      <c r="BV14801" s="7"/>
      <c r="BW14801" s="7"/>
    </row>
    <row r="14802" spans="43:75" x14ac:dyDescent="0.2">
      <c r="AQ14802" s="7"/>
      <c r="AR14802" s="7"/>
      <c r="AS14802" s="7"/>
      <c r="AT14802" s="7"/>
      <c r="AU14802" s="7"/>
      <c r="AV14802" s="234"/>
      <c r="BP14802" s="7"/>
      <c r="BQ14802" s="7"/>
      <c r="BR14802" s="7"/>
      <c r="BS14802" s="7"/>
      <c r="BT14802" s="7"/>
      <c r="BU14802" s="7"/>
      <c r="BV14802" s="7"/>
      <c r="BW14802" s="7"/>
    </row>
    <row r="14803" spans="43:75" x14ac:dyDescent="0.2">
      <c r="AQ14803" s="7"/>
      <c r="AR14803" s="7"/>
      <c r="AS14803" s="7"/>
      <c r="AT14803" s="7"/>
      <c r="AU14803" s="7"/>
      <c r="AV14803" s="234"/>
      <c r="BP14803" s="7"/>
      <c r="BQ14803" s="7"/>
      <c r="BR14803" s="7"/>
      <c r="BS14803" s="7"/>
      <c r="BT14803" s="7"/>
      <c r="BU14803" s="7"/>
      <c r="BV14803" s="7"/>
      <c r="BW14803" s="7"/>
    </row>
    <row r="14804" spans="43:75" x14ac:dyDescent="0.2">
      <c r="AQ14804" s="7"/>
      <c r="AR14804" s="7"/>
      <c r="AS14804" s="7"/>
      <c r="AT14804" s="7"/>
      <c r="AU14804" s="7"/>
      <c r="AV14804" s="234"/>
      <c r="BP14804" s="7"/>
      <c r="BQ14804" s="7"/>
      <c r="BR14804" s="7"/>
      <c r="BS14804" s="7"/>
      <c r="BT14804" s="7"/>
      <c r="BU14804" s="7"/>
      <c r="BV14804" s="7"/>
      <c r="BW14804" s="7"/>
    </row>
    <row r="14805" spans="43:75" x14ac:dyDescent="0.2">
      <c r="AQ14805" s="7"/>
      <c r="AR14805" s="7"/>
      <c r="AS14805" s="7"/>
      <c r="AT14805" s="7"/>
      <c r="AU14805" s="7"/>
      <c r="AV14805" s="234"/>
      <c r="BP14805" s="7"/>
      <c r="BQ14805" s="7"/>
      <c r="BR14805" s="7"/>
      <c r="BS14805" s="7"/>
      <c r="BT14805" s="7"/>
      <c r="BU14805" s="7"/>
      <c r="BV14805" s="7"/>
      <c r="BW14805" s="7"/>
    </row>
    <row r="14806" spans="43:75" x14ac:dyDescent="0.2">
      <c r="AQ14806" s="7"/>
      <c r="AR14806" s="7"/>
      <c r="AS14806" s="7"/>
      <c r="AT14806" s="7"/>
      <c r="AU14806" s="7"/>
      <c r="AV14806" s="234"/>
      <c r="BP14806" s="7"/>
      <c r="BQ14806" s="7"/>
      <c r="BR14806" s="7"/>
      <c r="BS14806" s="7"/>
      <c r="BT14806" s="7"/>
      <c r="BU14806" s="7"/>
      <c r="BV14806" s="7"/>
      <c r="BW14806" s="7"/>
    </row>
    <row r="14807" spans="43:75" x14ac:dyDescent="0.2">
      <c r="AQ14807" s="7"/>
      <c r="AR14807" s="7"/>
      <c r="AS14807" s="7"/>
      <c r="AT14807" s="7"/>
      <c r="AU14807" s="7"/>
      <c r="AV14807" s="234"/>
      <c r="BP14807" s="7"/>
      <c r="BQ14807" s="7"/>
      <c r="BR14807" s="7"/>
      <c r="BS14807" s="7"/>
      <c r="BT14807" s="7"/>
      <c r="BU14807" s="7"/>
      <c r="BV14807" s="7"/>
      <c r="BW14807" s="7"/>
    </row>
    <row r="14808" spans="43:75" x14ac:dyDescent="0.2">
      <c r="AQ14808" s="7"/>
      <c r="AR14808" s="7"/>
      <c r="AS14808" s="7"/>
      <c r="AT14808" s="7"/>
      <c r="AU14808" s="7"/>
      <c r="AV14808" s="234"/>
      <c r="BP14808" s="7"/>
      <c r="BQ14808" s="7"/>
      <c r="BR14808" s="7"/>
      <c r="BS14808" s="7"/>
      <c r="BT14808" s="7"/>
      <c r="BU14808" s="7"/>
      <c r="BV14808" s="7"/>
      <c r="BW14808" s="7"/>
    </row>
    <row r="14809" spans="43:75" x14ac:dyDescent="0.2">
      <c r="AQ14809" s="7"/>
      <c r="AR14809" s="7"/>
      <c r="AS14809" s="7"/>
      <c r="AT14809" s="7"/>
      <c r="AU14809" s="7"/>
      <c r="AV14809" s="234"/>
      <c r="BP14809" s="7"/>
      <c r="BQ14809" s="7"/>
      <c r="BR14809" s="7"/>
      <c r="BS14809" s="7"/>
      <c r="BT14809" s="7"/>
      <c r="BU14809" s="7"/>
      <c r="BV14809" s="7"/>
      <c r="BW14809" s="7"/>
    </row>
    <row r="14810" spans="43:75" x14ac:dyDescent="0.2">
      <c r="AQ14810" s="7"/>
      <c r="AR14810" s="7"/>
      <c r="AS14810" s="7"/>
      <c r="AT14810" s="7"/>
      <c r="AU14810" s="7"/>
      <c r="AV14810" s="234"/>
      <c r="BP14810" s="7"/>
      <c r="BQ14810" s="7"/>
      <c r="BR14810" s="7"/>
      <c r="BS14810" s="7"/>
      <c r="BT14810" s="7"/>
      <c r="BU14810" s="7"/>
      <c r="BV14810" s="7"/>
      <c r="BW14810" s="7"/>
    </row>
    <row r="14811" spans="43:75" x14ac:dyDescent="0.2">
      <c r="AQ14811" s="7"/>
      <c r="AR14811" s="7"/>
      <c r="AS14811" s="7"/>
      <c r="AT14811" s="7"/>
      <c r="AU14811" s="7"/>
      <c r="AV14811" s="234"/>
      <c r="BP14811" s="7"/>
      <c r="BQ14811" s="7"/>
      <c r="BR14811" s="7"/>
      <c r="BS14811" s="7"/>
      <c r="BT14811" s="7"/>
      <c r="BU14811" s="7"/>
      <c r="BV14811" s="7"/>
      <c r="BW14811" s="7"/>
    </row>
    <row r="14812" spans="43:75" x14ac:dyDescent="0.2">
      <c r="AQ14812" s="7"/>
      <c r="AR14812" s="7"/>
      <c r="AS14812" s="7"/>
      <c r="AT14812" s="7"/>
      <c r="AU14812" s="7"/>
      <c r="AV14812" s="234"/>
      <c r="BP14812" s="7"/>
      <c r="BQ14812" s="7"/>
      <c r="BR14812" s="7"/>
      <c r="BS14812" s="7"/>
      <c r="BT14812" s="7"/>
      <c r="BU14812" s="7"/>
      <c r="BV14812" s="7"/>
      <c r="BW14812" s="7"/>
    </row>
    <row r="14813" spans="43:75" x14ac:dyDescent="0.2">
      <c r="AQ14813" s="7"/>
      <c r="AR14813" s="7"/>
      <c r="AS14813" s="7"/>
      <c r="AT14813" s="7"/>
      <c r="AU14813" s="7"/>
      <c r="AV14813" s="234"/>
      <c r="BP14813" s="7"/>
      <c r="BQ14813" s="7"/>
      <c r="BR14813" s="7"/>
      <c r="BS14813" s="7"/>
      <c r="BT14813" s="7"/>
      <c r="BU14813" s="7"/>
      <c r="BV14813" s="7"/>
      <c r="BW14813" s="7"/>
    </row>
    <row r="14814" spans="43:75" x14ac:dyDescent="0.2">
      <c r="AQ14814" s="7"/>
      <c r="AR14814" s="7"/>
      <c r="AS14814" s="7"/>
      <c r="AT14814" s="7"/>
      <c r="AU14814" s="7"/>
      <c r="AV14814" s="234"/>
      <c r="BP14814" s="7"/>
      <c r="BQ14814" s="7"/>
      <c r="BR14814" s="7"/>
      <c r="BS14814" s="7"/>
      <c r="BT14814" s="7"/>
      <c r="BU14814" s="7"/>
      <c r="BV14814" s="7"/>
      <c r="BW14814" s="7"/>
    </row>
    <row r="14815" spans="43:75" x14ac:dyDescent="0.2">
      <c r="AQ14815" s="7"/>
      <c r="AR14815" s="7"/>
      <c r="AS14815" s="7"/>
      <c r="AT14815" s="7"/>
      <c r="AU14815" s="7"/>
      <c r="AV14815" s="234"/>
      <c r="BP14815" s="7"/>
      <c r="BQ14815" s="7"/>
      <c r="BR14815" s="7"/>
      <c r="BS14815" s="7"/>
      <c r="BT14815" s="7"/>
      <c r="BU14815" s="7"/>
      <c r="BV14815" s="7"/>
      <c r="BW14815" s="7"/>
    </row>
    <row r="14816" spans="43:75" x14ac:dyDescent="0.2">
      <c r="AQ14816" s="7"/>
      <c r="AR14816" s="7"/>
      <c r="AS14816" s="7"/>
      <c r="AT14816" s="7"/>
      <c r="AU14816" s="7"/>
      <c r="AV14816" s="234"/>
      <c r="BP14816" s="7"/>
      <c r="BQ14816" s="7"/>
      <c r="BR14816" s="7"/>
      <c r="BS14816" s="7"/>
      <c r="BT14816" s="7"/>
      <c r="BU14816" s="7"/>
      <c r="BV14816" s="7"/>
      <c r="BW14816" s="7"/>
    </row>
    <row r="14817" spans="43:75" x14ac:dyDescent="0.2">
      <c r="AQ14817" s="7"/>
      <c r="AR14817" s="7"/>
      <c r="AS14817" s="7"/>
      <c r="AT14817" s="7"/>
      <c r="AU14817" s="7"/>
      <c r="AV14817" s="234"/>
      <c r="BP14817" s="7"/>
      <c r="BQ14817" s="7"/>
      <c r="BR14817" s="7"/>
      <c r="BS14817" s="7"/>
      <c r="BT14817" s="7"/>
      <c r="BU14817" s="7"/>
      <c r="BV14817" s="7"/>
      <c r="BW14817" s="7"/>
    </row>
    <row r="14818" spans="43:75" x14ac:dyDescent="0.2">
      <c r="AQ14818" s="7"/>
      <c r="AR14818" s="7"/>
      <c r="AS14818" s="7"/>
      <c r="AT14818" s="7"/>
      <c r="AU14818" s="7"/>
      <c r="AV14818" s="234"/>
      <c r="BP14818" s="7"/>
      <c r="BQ14818" s="7"/>
      <c r="BR14818" s="7"/>
      <c r="BS14818" s="7"/>
      <c r="BT14818" s="7"/>
      <c r="BU14818" s="7"/>
      <c r="BV14818" s="7"/>
      <c r="BW14818" s="7"/>
    </row>
    <row r="14819" spans="43:75" x14ac:dyDescent="0.2">
      <c r="AQ14819" s="7"/>
      <c r="AR14819" s="7"/>
      <c r="AS14819" s="7"/>
      <c r="AT14819" s="7"/>
      <c r="AU14819" s="7"/>
      <c r="AV14819" s="234"/>
      <c r="BP14819" s="7"/>
      <c r="BQ14819" s="7"/>
      <c r="BR14819" s="7"/>
      <c r="BS14819" s="7"/>
      <c r="BT14819" s="7"/>
      <c r="BU14819" s="7"/>
      <c r="BV14819" s="7"/>
      <c r="BW14819" s="7"/>
    </row>
    <row r="14820" spans="43:75" x14ac:dyDescent="0.2">
      <c r="AQ14820" s="7"/>
      <c r="AR14820" s="7"/>
      <c r="AS14820" s="7"/>
      <c r="AT14820" s="7"/>
      <c r="AU14820" s="7"/>
      <c r="AV14820" s="234"/>
      <c r="BP14820" s="7"/>
      <c r="BQ14820" s="7"/>
      <c r="BR14820" s="7"/>
      <c r="BS14820" s="7"/>
      <c r="BT14820" s="7"/>
      <c r="BU14820" s="7"/>
      <c r="BV14820" s="7"/>
      <c r="BW14820" s="7"/>
    </row>
    <row r="14821" spans="43:75" x14ac:dyDescent="0.2">
      <c r="AQ14821" s="7"/>
      <c r="AR14821" s="7"/>
      <c r="AS14821" s="7"/>
      <c r="AT14821" s="7"/>
      <c r="AU14821" s="7"/>
      <c r="AV14821" s="234"/>
      <c r="BP14821" s="7"/>
      <c r="BQ14821" s="7"/>
      <c r="BR14821" s="7"/>
      <c r="BS14821" s="7"/>
      <c r="BT14821" s="7"/>
      <c r="BU14821" s="7"/>
      <c r="BV14821" s="7"/>
      <c r="BW14821" s="7"/>
    </row>
    <row r="14822" spans="43:75" x14ac:dyDescent="0.2">
      <c r="AQ14822" s="7"/>
      <c r="AR14822" s="7"/>
      <c r="AS14822" s="7"/>
      <c r="AT14822" s="7"/>
      <c r="AU14822" s="7"/>
      <c r="AV14822" s="234"/>
      <c r="BP14822" s="7"/>
      <c r="BQ14822" s="7"/>
      <c r="BR14822" s="7"/>
      <c r="BS14822" s="7"/>
      <c r="BT14822" s="7"/>
      <c r="BU14822" s="7"/>
      <c r="BV14822" s="7"/>
      <c r="BW14822" s="7"/>
    </row>
    <row r="14823" spans="43:75" x14ac:dyDescent="0.2">
      <c r="AQ14823" s="7"/>
      <c r="AR14823" s="7"/>
      <c r="AS14823" s="7"/>
      <c r="AT14823" s="7"/>
      <c r="AU14823" s="7"/>
      <c r="AV14823" s="234"/>
      <c r="BP14823" s="7"/>
      <c r="BQ14823" s="7"/>
      <c r="BR14823" s="7"/>
      <c r="BS14823" s="7"/>
      <c r="BT14823" s="7"/>
      <c r="BU14823" s="7"/>
      <c r="BV14823" s="7"/>
      <c r="BW14823" s="7"/>
    </row>
    <row r="14824" spans="43:75" x14ac:dyDescent="0.2">
      <c r="AQ14824" s="7"/>
      <c r="AR14824" s="7"/>
      <c r="AS14824" s="7"/>
      <c r="AT14824" s="7"/>
      <c r="AU14824" s="7"/>
      <c r="AV14824" s="234"/>
      <c r="BP14824" s="7"/>
      <c r="BQ14824" s="7"/>
      <c r="BR14824" s="7"/>
      <c r="BS14824" s="7"/>
      <c r="BT14824" s="7"/>
      <c r="BU14824" s="7"/>
      <c r="BV14824" s="7"/>
      <c r="BW14824" s="7"/>
    </row>
    <row r="14825" spans="43:75" x14ac:dyDescent="0.2">
      <c r="AQ14825" s="7"/>
      <c r="AR14825" s="7"/>
      <c r="AS14825" s="7"/>
      <c r="AT14825" s="7"/>
      <c r="AU14825" s="7"/>
      <c r="AV14825" s="234"/>
      <c r="BP14825" s="7"/>
      <c r="BQ14825" s="7"/>
      <c r="BR14825" s="7"/>
      <c r="BS14825" s="7"/>
      <c r="BT14825" s="7"/>
      <c r="BU14825" s="7"/>
      <c r="BV14825" s="7"/>
      <c r="BW14825" s="7"/>
    </row>
    <row r="14826" spans="43:75" x14ac:dyDescent="0.2">
      <c r="AQ14826" s="7"/>
      <c r="AR14826" s="7"/>
      <c r="AS14826" s="7"/>
      <c r="AT14826" s="7"/>
      <c r="AU14826" s="7"/>
      <c r="AV14826" s="234"/>
      <c r="BP14826" s="7"/>
      <c r="BQ14826" s="7"/>
      <c r="BR14826" s="7"/>
      <c r="BS14826" s="7"/>
      <c r="BT14826" s="7"/>
      <c r="BU14826" s="7"/>
      <c r="BV14826" s="7"/>
      <c r="BW14826" s="7"/>
    </row>
    <row r="14827" spans="43:75" x14ac:dyDescent="0.2">
      <c r="AQ14827" s="7"/>
      <c r="AR14827" s="7"/>
      <c r="AS14827" s="7"/>
      <c r="AT14827" s="7"/>
      <c r="AU14827" s="7"/>
      <c r="AV14827" s="234"/>
      <c r="BP14827" s="7"/>
      <c r="BQ14827" s="7"/>
      <c r="BR14827" s="7"/>
      <c r="BS14827" s="7"/>
      <c r="BT14827" s="7"/>
      <c r="BU14827" s="7"/>
      <c r="BV14827" s="7"/>
      <c r="BW14827" s="7"/>
    </row>
    <row r="14828" spans="43:75" x14ac:dyDescent="0.2">
      <c r="AQ14828" s="7"/>
      <c r="AR14828" s="7"/>
      <c r="AS14828" s="7"/>
      <c r="AT14828" s="7"/>
      <c r="AU14828" s="7"/>
      <c r="AV14828" s="234"/>
      <c r="BP14828" s="7"/>
      <c r="BQ14828" s="7"/>
      <c r="BR14828" s="7"/>
      <c r="BS14828" s="7"/>
      <c r="BT14828" s="7"/>
      <c r="BU14828" s="7"/>
      <c r="BV14828" s="7"/>
      <c r="BW14828" s="7"/>
    </row>
    <row r="14829" spans="43:75" x14ac:dyDescent="0.2">
      <c r="AQ14829" s="7"/>
      <c r="AR14829" s="7"/>
      <c r="AS14829" s="7"/>
      <c r="AT14829" s="7"/>
      <c r="AU14829" s="7"/>
      <c r="AV14829" s="234"/>
      <c r="BP14829" s="7"/>
      <c r="BQ14829" s="7"/>
      <c r="BR14829" s="7"/>
      <c r="BS14829" s="7"/>
      <c r="BT14829" s="7"/>
      <c r="BU14829" s="7"/>
      <c r="BV14829" s="7"/>
      <c r="BW14829" s="7"/>
    </row>
    <row r="14830" spans="43:75" x14ac:dyDescent="0.2">
      <c r="AQ14830" s="7"/>
      <c r="AR14830" s="7"/>
      <c r="AS14830" s="7"/>
      <c r="AT14830" s="7"/>
      <c r="AU14830" s="7"/>
      <c r="AV14830" s="234"/>
      <c r="BP14830" s="7"/>
      <c r="BQ14830" s="7"/>
      <c r="BR14830" s="7"/>
      <c r="BS14830" s="7"/>
      <c r="BT14830" s="7"/>
      <c r="BU14830" s="7"/>
      <c r="BV14830" s="7"/>
      <c r="BW14830" s="7"/>
    </row>
    <row r="14831" spans="43:75" x14ac:dyDescent="0.2">
      <c r="AQ14831" s="7"/>
      <c r="AR14831" s="7"/>
      <c r="AS14831" s="7"/>
      <c r="AT14831" s="7"/>
      <c r="AU14831" s="7"/>
      <c r="AV14831" s="234"/>
      <c r="BP14831" s="7"/>
      <c r="BQ14831" s="7"/>
      <c r="BR14831" s="7"/>
      <c r="BS14831" s="7"/>
      <c r="BT14831" s="7"/>
      <c r="BU14831" s="7"/>
      <c r="BV14831" s="7"/>
      <c r="BW14831" s="7"/>
    </row>
    <row r="14832" spans="43:75" x14ac:dyDescent="0.2">
      <c r="AQ14832" s="7"/>
      <c r="AR14832" s="7"/>
      <c r="AS14832" s="7"/>
      <c r="AT14832" s="7"/>
      <c r="AU14832" s="7"/>
      <c r="AV14832" s="234"/>
      <c r="BP14832" s="7"/>
      <c r="BQ14832" s="7"/>
      <c r="BR14832" s="7"/>
      <c r="BS14832" s="7"/>
      <c r="BT14832" s="7"/>
      <c r="BU14832" s="7"/>
      <c r="BV14832" s="7"/>
      <c r="BW14832" s="7"/>
    </row>
    <row r="14833" spans="43:75" x14ac:dyDescent="0.2">
      <c r="AQ14833" s="7"/>
      <c r="AR14833" s="7"/>
      <c r="AS14833" s="7"/>
      <c r="AT14833" s="7"/>
      <c r="AU14833" s="7"/>
      <c r="AV14833" s="234"/>
      <c r="BP14833" s="7"/>
      <c r="BQ14833" s="7"/>
      <c r="BR14833" s="7"/>
      <c r="BS14833" s="7"/>
      <c r="BT14833" s="7"/>
      <c r="BU14833" s="7"/>
      <c r="BV14833" s="7"/>
      <c r="BW14833" s="7"/>
    </row>
    <row r="14834" spans="43:75" x14ac:dyDescent="0.2">
      <c r="AQ14834" s="7"/>
      <c r="AR14834" s="7"/>
      <c r="AS14834" s="7"/>
      <c r="AT14834" s="7"/>
      <c r="AU14834" s="7"/>
      <c r="AV14834" s="234"/>
      <c r="BP14834" s="7"/>
      <c r="BQ14834" s="7"/>
      <c r="BR14834" s="7"/>
      <c r="BS14834" s="7"/>
      <c r="BT14834" s="7"/>
      <c r="BU14834" s="7"/>
      <c r="BV14834" s="7"/>
      <c r="BW14834" s="7"/>
    </row>
    <row r="14835" spans="43:75" x14ac:dyDescent="0.2">
      <c r="AQ14835" s="7"/>
      <c r="AR14835" s="7"/>
      <c r="AS14835" s="7"/>
      <c r="AT14835" s="7"/>
      <c r="AU14835" s="7"/>
      <c r="AV14835" s="234"/>
      <c r="BP14835" s="7"/>
      <c r="BQ14835" s="7"/>
      <c r="BR14835" s="7"/>
      <c r="BS14835" s="7"/>
      <c r="BT14835" s="7"/>
      <c r="BU14835" s="7"/>
      <c r="BV14835" s="7"/>
      <c r="BW14835" s="7"/>
    </row>
    <row r="14836" spans="43:75" x14ac:dyDescent="0.2">
      <c r="AQ14836" s="7"/>
      <c r="AR14836" s="7"/>
      <c r="AS14836" s="7"/>
      <c r="AT14836" s="7"/>
      <c r="AU14836" s="7"/>
      <c r="AV14836" s="234"/>
      <c r="BP14836" s="7"/>
      <c r="BQ14836" s="7"/>
      <c r="BR14836" s="7"/>
      <c r="BS14836" s="7"/>
      <c r="BT14836" s="7"/>
      <c r="BU14836" s="7"/>
      <c r="BV14836" s="7"/>
      <c r="BW14836" s="7"/>
    </row>
    <row r="14837" spans="43:75" x14ac:dyDescent="0.2">
      <c r="AQ14837" s="7"/>
      <c r="AR14837" s="7"/>
      <c r="AS14837" s="7"/>
      <c r="AT14837" s="7"/>
      <c r="AU14837" s="7"/>
      <c r="AV14837" s="234"/>
      <c r="BP14837" s="7"/>
      <c r="BQ14837" s="7"/>
      <c r="BR14837" s="7"/>
      <c r="BS14837" s="7"/>
      <c r="BT14837" s="7"/>
      <c r="BU14837" s="7"/>
      <c r="BV14837" s="7"/>
      <c r="BW14837" s="7"/>
    </row>
    <row r="14838" spans="43:75" x14ac:dyDescent="0.2">
      <c r="AQ14838" s="7"/>
      <c r="AR14838" s="7"/>
      <c r="AS14838" s="7"/>
      <c r="AT14838" s="7"/>
      <c r="AU14838" s="7"/>
      <c r="AV14838" s="234"/>
      <c r="BP14838" s="7"/>
      <c r="BQ14838" s="7"/>
      <c r="BR14838" s="7"/>
      <c r="BS14838" s="7"/>
      <c r="BT14838" s="7"/>
      <c r="BU14838" s="7"/>
      <c r="BV14838" s="7"/>
      <c r="BW14838" s="7"/>
    </row>
    <row r="14839" spans="43:75" x14ac:dyDescent="0.2">
      <c r="AQ14839" s="7"/>
      <c r="AR14839" s="7"/>
      <c r="AS14839" s="7"/>
      <c r="AT14839" s="7"/>
      <c r="AU14839" s="7"/>
      <c r="AV14839" s="234"/>
      <c r="BP14839" s="7"/>
      <c r="BQ14839" s="7"/>
      <c r="BR14839" s="7"/>
      <c r="BS14839" s="7"/>
      <c r="BT14839" s="7"/>
      <c r="BU14839" s="7"/>
      <c r="BV14839" s="7"/>
      <c r="BW14839" s="7"/>
    </row>
    <row r="14840" spans="43:75" x14ac:dyDescent="0.2">
      <c r="AQ14840" s="7"/>
      <c r="AR14840" s="7"/>
      <c r="AS14840" s="7"/>
      <c r="AT14840" s="7"/>
      <c r="AU14840" s="7"/>
      <c r="AV14840" s="234"/>
      <c r="BP14840" s="7"/>
      <c r="BQ14840" s="7"/>
      <c r="BR14840" s="7"/>
      <c r="BS14840" s="7"/>
      <c r="BT14840" s="7"/>
      <c r="BU14840" s="7"/>
      <c r="BV14840" s="7"/>
      <c r="BW14840" s="7"/>
    </row>
    <row r="14841" spans="43:75" x14ac:dyDescent="0.2">
      <c r="AQ14841" s="7"/>
      <c r="AR14841" s="7"/>
      <c r="AS14841" s="7"/>
      <c r="AT14841" s="7"/>
      <c r="AU14841" s="7"/>
      <c r="AV14841" s="234"/>
      <c r="BP14841" s="7"/>
      <c r="BQ14841" s="7"/>
      <c r="BR14841" s="7"/>
      <c r="BS14841" s="7"/>
      <c r="BT14841" s="7"/>
      <c r="BU14841" s="7"/>
      <c r="BV14841" s="7"/>
      <c r="BW14841" s="7"/>
    </row>
    <row r="14842" spans="43:75" x14ac:dyDescent="0.2">
      <c r="AQ14842" s="7"/>
      <c r="AR14842" s="7"/>
      <c r="AS14842" s="7"/>
      <c r="AT14842" s="7"/>
      <c r="AU14842" s="7"/>
      <c r="AV14842" s="234"/>
      <c r="BP14842" s="7"/>
      <c r="BQ14842" s="7"/>
      <c r="BR14842" s="7"/>
      <c r="BS14842" s="7"/>
      <c r="BT14842" s="7"/>
      <c r="BU14842" s="7"/>
      <c r="BV14842" s="7"/>
      <c r="BW14842" s="7"/>
    </row>
    <row r="14843" spans="43:75" x14ac:dyDescent="0.2">
      <c r="AQ14843" s="7"/>
      <c r="AR14843" s="7"/>
      <c r="AS14843" s="7"/>
      <c r="AT14843" s="7"/>
      <c r="AU14843" s="7"/>
      <c r="AV14843" s="234"/>
      <c r="BP14843" s="7"/>
      <c r="BQ14843" s="7"/>
      <c r="BR14843" s="7"/>
      <c r="BS14843" s="7"/>
      <c r="BT14843" s="7"/>
      <c r="BU14843" s="7"/>
      <c r="BV14843" s="7"/>
      <c r="BW14843" s="7"/>
    </row>
    <row r="14844" spans="43:75" x14ac:dyDescent="0.2">
      <c r="AQ14844" s="7"/>
      <c r="AR14844" s="7"/>
      <c r="AS14844" s="7"/>
      <c r="AT14844" s="7"/>
      <c r="AU14844" s="7"/>
      <c r="AV14844" s="234"/>
      <c r="BP14844" s="7"/>
      <c r="BQ14844" s="7"/>
      <c r="BR14844" s="7"/>
      <c r="BS14844" s="7"/>
      <c r="BT14844" s="7"/>
      <c r="BU14844" s="7"/>
      <c r="BV14844" s="7"/>
      <c r="BW14844" s="7"/>
    </row>
    <row r="14845" spans="43:75" x14ac:dyDescent="0.2">
      <c r="AQ14845" s="7"/>
      <c r="AR14845" s="7"/>
      <c r="AS14845" s="7"/>
      <c r="AT14845" s="7"/>
      <c r="AU14845" s="7"/>
      <c r="AV14845" s="234"/>
      <c r="BP14845" s="7"/>
      <c r="BQ14845" s="7"/>
      <c r="BR14845" s="7"/>
      <c r="BS14845" s="7"/>
      <c r="BT14845" s="7"/>
      <c r="BU14845" s="7"/>
      <c r="BV14845" s="7"/>
      <c r="BW14845" s="7"/>
    </row>
    <row r="14846" spans="43:75" x14ac:dyDescent="0.2">
      <c r="AQ14846" s="7"/>
      <c r="AR14846" s="7"/>
      <c r="AS14846" s="7"/>
      <c r="AT14846" s="7"/>
      <c r="AU14846" s="7"/>
      <c r="AV14846" s="234"/>
      <c r="BP14846" s="7"/>
      <c r="BQ14846" s="7"/>
      <c r="BR14846" s="7"/>
      <c r="BS14846" s="7"/>
      <c r="BT14846" s="7"/>
      <c r="BU14846" s="7"/>
      <c r="BV14846" s="7"/>
      <c r="BW14846" s="7"/>
    </row>
    <row r="14847" spans="43:75" x14ac:dyDescent="0.2">
      <c r="AQ14847" s="7"/>
      <c r="AR14847" s="7"/>
      <c r="AS14847" s="7"/>
      <c r="AT14847" s="7"/>
      <c r="AU14847" s="7"/>
      <c r="AV14847" s="234"/>
      <c r="BP14847" s="7"/>
      <c r="BQ14847" s="7"/>
      <c r="BR14847" s="7"/>
      <c r="BS14847" s="7"/>
      <c r="BT14847" s="7"/>
      <c r="BU14847" s="7"/>
      <c r="BV14847" s="7"/>
      <c r="BW14847" s="7"/>
    </row>
    <row r="14848" spans="43:75" x14ac:dyDescent="0.2">
      <c r="AQ14848" s="7"/>
      <c r="AR14848" s="7"/>
      <c r="AS14848" s="7"/>
      <c r="AT14848" s="7"/>
      <c r="AU14848" s="7"/>
      <c r="AV14848" s="234"/>
      <c r="BP14848" s="7"/>
      <c r="BQ14848" s="7"/>
      <c r="BR14848" s="7"/>
      <c r="BS14848" s="7"/>
      <c r="BT14848" s="7"/>
      <c r="BU14848" s="7"/>
      <c r="BV14848" s="7"/>
      <c r="BW14848" s="7"/>
    </row>
    <row r="14849" spans="43:75" x14ac:dyDescent="0.2">
      <c r="AQ14849" s="7"/>
      <c r="AR14849" s="7"/>
      <c r="AS14849" s="7"/>
      <c r="AT14849" s="7"/>
      <c r="AU14849" s="7"/>
      <c r="AV14849" s="234"/>
      <c r="BP14849" s="7"/>
      <c r="BQ14849" s="7"/>
      <c r="BR14849" s="7"/>
      <c r="BS14849" s="7"/>
      <c r="BT14849" s="7"/>
      <c r="BU14849" s="7"/>
      <c r="BV14849" s="7"/>
      <c r="BW14849" s="7"/>
    </row>
    <row r="14850" spans="43:75" x14ac:dyDescent="0.2">
      <c r="AQ14850" s="7"/>
      <c r="AR14850" s="7"/>
      <c r="AS14850" s="7"/>
      <c r="AT14850" s="7"/>
      <c r="AU14850" s="7"/>
      <c r="AV14850" s="234"/>
      <c r="BP14850" s="7"/>
      <c r="BQ14850" s="7"/>
      <c r="BR14850" s="7"/>
      <c r="BS14850" s="7"/>
      <c r="BT14850" s="7"/>
      <c r="BU14850" s="7"/>
      <c r="BV14850" s="7"/>
      <c r="BW14850" s="7"/>
    </row>
    <row r="14851" spans="43:75" x14ac:dyDescent="0.2">
      <c r="AQ14851" s="7"/>
      <c r="AR14851" s="7"/>
      <c r="AS14851" s="7"/>
      <c r="AT14851" s="7"/>
      <c r="AU14851" s="7"/>
      <c r="AV14851" s="234"/>
      <c r="BP14851" s="7"/>
      <c r="BQ14851" s="7"/>
      <c r="BR14851" s="7"/>
      <c r="BS14851" s="7"/>
      <c r="BT14851" s="7"/>
      <c r="BU14851" s="7"/>
      <c r="BV14851" s="7"/>
      <c r="BW14851" s="7"/>
    </row>
    <row r="14852" spans="43:75" x14ac:dyDescent="0.2">
      <c r="AQ14852" s="7"/>
      <c r="AR14852" s="7"/>
      <c r="AS14852" s="7"/>
      <c r="AT14852" s="7"/>
      <c r="AU14852" s="7"/>
      <c r="AV14852" s="234"/>
      <c r="BP14852" s="7"/>
      <c r="BQ14852" s="7"/>
      <c r="BR14852" s="7"/>
      <c r="BS14852" s="7"/>
      <c r="BT14852" s="7"/>
      <c r="BU14852" s="7"/>
      <c r="BV14852" s="7"/>
      <c r="BW14852" s="7"/>
    </row>
    <row r="14853" spans="43:75" x14ac:dyDescent="0.2">
      <c r="AQ14853" s="7"/>
      <c r="AR14853" s="7"/>
      <c r="AS14853" s="7"/>
      <c r="AT14853" s="7"/>
      <c r="AU14853" s="7"/>
      <c r="AV14853" s="234"/>
      <c r="BP14853" s="7"/>
      <c r="BQ14853" s="7"/>
      <c r="BR14853" s="7"/>
      <c r="BS14853" s="7"/>
      <c r="BT14853" s="7"/>
      <c r="BU14853" s="7"/>
      <c r="BV14853" s="7"/>
      <c r="BW14853" s="7"/>
    </row>
    <row r="14854" spans="43:75" x14ac:dyDescent="0.2">
      <c r="AQ14854" s="7"/>
      <c r="AR14854" s="7"/>
      <c r="AS14854" s="7"/>
      <c r="AT14854" s="7"/>
      <c r="AU14854" s="7"/>
      <c r="AV14854" s="234"/>
      <c r="BP14854" s="7"/>
      <c r="BQ14854" s="7"/>
      <c r="BR14854" s="7"/>
      <c r="BS14854" s="7"/>
      <c r="BT14854" s="7"/>
      <c r="BU14854" s="7"/>
      <c r="BV14854" s="7"/>
      <c r="BW14854" s="7"/>
    </row>
    <row r="14855" spans="43:75" x14ac:dyDescent="0.2">
      <c r="AQ14855" s="7"/>
      <c r="AR14855" s="7"/>
      <c r="AS14855" s="7"/>
      <c r="AT14855" s="7"/>
      <c r="AU14855" s="7"/>
      <c r="AV14855" s="234"/>
      <c r="BP14855" s="7"/>
      <c r="BQ14855" s="7"/>
      <c r="BR14855" s="7"/>
      <c r="BS14855" s="7"/>
      <c r="BT14855" s="7"/>
      <c r="BU14855" s="7"/>
      <c r="BV14855" s="7"/>
      <c r="BW14855" s="7"/>
    </row>
    <row r="14856" spans="43:75" x14ac:dyDescent="0.2">
      <c r="AQ14856" s="7"/>
      <c r="AR14856" s="7"/>
      <c r="AS14856" s="7"/>
      <c r="AT14856" s="7"/>
      <c r="AU14856" s="7"/>
      <c r="AV14856" s="234"/>
      <c r="BP14856" s="7"/>
      <c r="BQ14856" s="7"/>
      <c r="BR14856" s="7"/>
      <c r="BS14856" s="7"/>
      <c r="BT14856" s="7"/>
      <c r="BU14856" s="7"/>
      <c r="BV14856" s="7"/>
      <c r="BW14856" s="7"/>
    </row>
    <row r="14857" spans="43:75" x14ac:dyDescent="0.2">
      <c r="AQ14857" s="7"/>
      <c r="AR14857" s="7"/>
      <c r="AS14857" s="7"/>
      <c r="AT14857" s="7"/>
      <c r="AU14857" s="7"/>
      <c r="AV14857" s="234"/>
      <c r="BP14857" s="7"/>
      <c r="BQ14857" s="7"/>
      <c r="BR14857" s="7"/>
      <c r="BS14857" s="7"/>
      <c r="BT14857" s="7"/>
      <c r="BU14857" s="7"/>
      <c r="BV14857" s="7"/>
      <c r="BW14857" s="7"/>
    </row>
    <row r="14858" spans="43:75" x14ac:dyDescent="0.2">
      <c r="AQ14858" s="7"/>
      <c r="AR14858" s="7"/>
      <c r="AS14858" s="7"/>
      <c r="AT14858" s="7"/>
      <c r="AU14858" s="7"/>
      <c r="AV14858" s="234"/>
      <c r="BP14858" s="7"/>
      <c r="BQ14858" s="7"/>
      <c r="BR14858" s="7"/>
      <c r="BS14858" s="7"/>
      <c r="BT14858" s="7"/>
      <c r="BU14858" s="7"/>
      <c r="BV14858" s="7"/>
      <c r="BW14858" s="7"/>
    </row>
    <row r="14859" spans="43:75" x14ac:dyDescent="0.2">
      <c r="AQ14859" s="7"/>
      <c r="AR14859" s="7"/>
      <c r="AS14859" s="7"/>
      <c r="AT14859" s="7"/>
      <c r="AU14859" s="7"/>
      <c r="AV14859" s="234"/>
      <c r="BP14859" s="7"/>
      <c r="BQ14859" s="7"/>
      <c r="BR14859" s="7"/>
      <c r="BS14859" s="7"/>
      <c r="BT14859" s="7"/>
      <c r="BU14859" s="7"/>
      <c r="BV14859" s="7"/>
      <c r="BW14859" s="7"/>
    </row>
    <row r="14860" spans="43:75" x14ac:dyDescent="0.2">
      <c r="AQ14860" s="7"/>
      <c r="AR14860" s="7"/>
      <c r="AS14860" s="7"/>
      <c r="AT14860" s="7"/>
      <c r="AU14860" s="7"/>
      <c r="AV14860" s="234"/>
      <c r="BP14860" s="7"/>
      <c r="BQ14860" s="7"/>
      <c r="BR14860" s="7"/>
      <c r="BS14860" s="7"/>
      <c r="BT14860" s="7"/>
      <c r="BU14860" s="7"/>
      <c r="BV14860" s="7"/>
      <c r="BW14860" s="7"/>
    </row>
    <row r="14861" spans="43:75" x14ac:dyDescent="0.2">
      <c r="AQ14861" s="7"/>
      <c r="AR14861" s="7"/>
      <c r="AS14861" s="7"/>
      <c r="AT14861" s="7"/>
      <c r="AU14861" s="7"/>
      <c r="AV14861" s="234"/>
      <c r="BP14861" s="7"/>
      <c r="BQ14861" s="7"/>
      <c r="BR14861" s="7"/>
      <c r="BS14861" s="7"/>
      <c r="BT14861" s="7"/>
      <c r="BU14861" s="7"/>
      <c r="BV14861" s="7"/>
      <c r="BW14861" s="7"/>
    </row>
    <row r="14862" spans="43:75" x14ac:dyDescent="0.2">
      <c r="AQ14862" s="7"/>
      <c r="AR14862" s="7"/>
      <c r="AS14862" s="7"/>
      <c r="AT14862" s="7"/>
      <c r="AU14862" s="7"/>
      <c r="AV14862" s="234"/>
      <c r="BP14862" s="7"/>
      <c r="BQ14862" s="7"/>
      <c r="BR14862" s="7"/>
      <c r="BS14862" s="7"/>
      <c r="BT14862" s="7"/>
      <c r="BU14862" s="7"/>
      <c r="BV14862" s="7"/>
      <c r="BW14862" s="7"/>
    </row>
    <row r="14863" spans="43:75" x14ac:dyDescent="0.2">
      <c r="AQ14863" s="7"/>
      <c r="AR14863" s="7"/>
      <c r="AS14863" s="7"/>
      <c r="AT14863" s="7"/>
      <c r="AU14863" s="7"/>
      <c r="AV14863" s="234"/>
      <c r="BP14863" s="7"/>
      <c r="BQ14863" s="7"/>
      <c r="BR14863" s="7"/>
      <c r="BS14863" s="7"/>
      <c r="BT14863" s="7"/>
      <c r="BU14863" s="7"/>
      <c r="BV14863" s="7"/>
      <c r="BW14863" s="7"/>
    </row>
    <row r="14864" spans="43:75" x14ac:dyDescent="0.2">
      <c r="AQ14864" s="7"/>
      <c r="AR14864" s="7"/>
      <c r="AS14864" s="7"/>
      <c r="AT14864" s="7"/>
      <c r="AU14864" s="7"/>
      <c r="AV14864" s="234"/>
      <c r="BP14864" s="7"/>
      <c r="BQ14864" s="7"/>
      <c r="BR14864" s="7"/>
      <c r="BS14864" s="7"/>
      <c r="BT14864" s="7"/>
      <c r="BU14864" s="7"/>
      <c r="BV14864" s="7"/>
      <c r="BW14864" s="7"/>
    </row>
    <row r="14865" spans="43:75" x14ac:dyDescent="0.2">
      <c r="AQ14865" s="7"/>
      <c r="AR14865" s="7"/>
      <c r="AS14865" s="7"/>
      <c r="AT14865" s="7"/>
      <c r="AU14865" s="7"/>
      <c r="AV14865" s="234"/>
      <c r="BP14865" s="7"/>
      <c r="BQ14865" s="7"/>
      <c r="BR14865" s="7"/>
      <c r="BS14865" s="7"/>
      <c r="BT14865" s="7"/>
      <c r="BU14865" s="7"/>
      <c r="BV14865" s="7"/>
      <c r="BW14865" s="7"/>
    </row>
    <row r="14866" spans="43:75" x14ac:dyDescent="0.2">
      <c r="AQ14866" s="7"/>
      <c r="AR14866" s="7"/>
      <c r="AS14866" s="7"/>
      <c r="AT14866" s="7"/>
      <c r="AU14866" s="7"/>
      <c r="AV14866" s="234"/>
      <c r="BP14866" s="7"/>
      <c r="BQ14866" s="7"/>
      <c r="BR14866" s="7"/>
      <c r="BS14866" s="7"/>
      <c r="BT14866" s="7"/>
      <c r="BU14866" s="7"/>
      <c r="BV14866" s="7"/>
      <c r="BW14866" s="7"/>
    </row>
    <row r="14867" spans="43:75" x14ac:dyDescent="0.2">
      <c r="AQ14867" s="7"/>
      <c r="AR14867" s="7"/>
      <c r="AS14867" s="7"/>
      <c r="AT14867" s="7"/>
      <c r="AU14867" s="7"/>
      <c r="AV14867" s="234"/>
      <c r="BP14867" s="7"/>
      <c r="BQ14867" s="7"/>
      <c r="BR14867" s="7"/>
      <c r="BS14867" s="7"/>
      <c r="BT14867" s="7"/>
      <c r="BU14867" s="7"/>
      <c r="BV14867" s="7"/>
      <c r="BW14867" s="7"/>
    </row>
    <row r="14868" spans="43:75" x14ac:dyDescent="0.2">
      <c r="AQ14868" s="7"/>
      <c r="AR14868" s="7"/>
      <c r="AS14868" s="7"/>
      <c r="AT14868" s="7"/>
      <c r="AU14868" s="7"/>
      <c r="AV14868" s="234"/>
      <c r="BP14868" s="7"/>
      <c r="BQ14868" s="7"/>
      <c r="BR14868" s="7"/>
      <c r="BS14868" s="7"/>
      <c r="BT14868" s="7"/>
      <c r="BU14868" s="7"/>
      <c r="BV14868" s="7"/>
      <c r="BW14868" s="7"/>
    </row>
    <row r="14869" spans="43:75" x14ac:dyDescent="0.2">
      <c r="AQ14869" s="7"/>
      <c r="AR14869" s="7"/>
      <c r="AS14869" s="7"/>
      <c r="AT14869" s="7"/>
      <c r="AU14869" s="7"/>
      <c r="AV14869" s="234"/>
      <c r="BP14869" s="7"/>
      <c r="BQ14869" s="7"/>
      <c r="BR14869" s="7"/>
      <c r="BS14869" s="7"/>
      <c r="BT14869" s="7"/>
      <c r="BU14869" s="7"/>
      <c r="BV14869" s="7"/>
      <c r="BW14869" s="7"/>
    </row>
    <row r="14870" spans="43:75" x14ac:dyDescent="0.2">
      <c r="AQ14870" s="7"/>
      <c r="AR14870" s="7"/>
      <c r="AS14870" s="7"/>
      <c r="AT14870" s="7"/>
      <c r="AU14870" s="7"/>
      <c r="AV14870" s="234"/>
      <c r="BP14870" s="7"/>
      <c r="BQ14870" s="7"/>
      <c r="BR14870" s="7"/>
      <c r="BS14870" s="7"/>
      <c r="BT14870" s="7"/>
      <c r="BU14870" s="7"/>
      <c r="BV14870" s="7"/>
      <c r="BW14870" s="7"/>
    </row>
    <row r="14871" spans="43:75" x14ac:dyDescent="0.2">
      <c r="AQ14871" s="7"/>
      <c r="AR14871" s="7"/>
      <c r="AS14871" s="7"/>
      <c r="AT14871" s="7"/>
      <c r="AU14871" s="7"/>
      <c r="AV14871" s="234"/>
      <c r="BP14871" s="7"/>
      <c r="BQ14871" s="7"/>
      <c r="BR14871" s="7"/>
      <c r="BS14871" s="7"/>
      <c r="BT14871" s="7"/>
      <c r="BU14871" s="7"/>
      <c r="BV14871" s="7"/>
      <c r="BW14871" s="7"/>
    </row>
    <row r="14872" spans="43:75" x14ac:dyDescent="0.2">
      <c r="AQ14872" s="7"/>
      <c r="AR14872" s="7"/>
      <c r="AS14872" s="7"/>
      <c r="AT14872" s="7"/>
      <c r="AU14872" s="7"/>
      <c r="AV14872" s="234"/>
      <c r="BP14872" s="7"/>
      <c r="BQ14872" s="7"/>
      <c r="BR14872" s="7"/>
      <c r="BS14872" s="7"/>
      <c r="BT14872" s="7"/>
      <c r="BU14872" s="7"/>
      <c r="BV14872" s="7"/>
      <c r="BW14872" s="7"/>
    </row>
    <row r="14873" spans="43:75" x14ac:dyDescent="0.2">
      <c r="AQ14873" s="7"/>
      <c r="AR14873" s="7"/>
      <c r="AS14873" s="7"/>
      <c r="AT14873" s="7"/>
      <c r="AU14873" s="7"/>
      <c r="AV14873" s="234"/>
      <c r="BP14873" s="7"/>
      <c r="BQ14873" s="7"/>
      <c r="BR14873" s="7"/>
      <c r="BS14873" s="7"/>
      <c r="BT14873" s="7"/>
      <c r="BU14873" s="7"/>
      <c r="BV14873" s="7"/>
      <c r="BW14873" s="7"/>
    </row>
    <row r="14874" spans="43:75" x14ac:dyDescent="0.2">
      <c r="AQ14874" s="7"/>
      <c r="AR14874" s="7"/>
      <c r="AS14874" s="7"/>
      <c r="AT14874" s="7"/>
      <c r="AU14874" s="7"/>
      <c r="AV14874" s="234"/>
      <c r="BP14874" s="7"/>
      <c r="BQ14874" s="7"/>
      <c r="BR14874" s="7"/>
      <c r="BS14874" s="7"/>
      <c r="BT14874" s="7"/>
      <c r="BU14874" s="7"/>
      <c r="BV14874" s="7"/>
      <c r="BW14874" s="7"/>
    </row>
    <row r="14875" spans="43:75" x14ac:dyDescent="0.2">
      <c r="AQ14875" s="7"/>
      <c r="AR14875" s="7"/>
      <c r="AS14875" s="7"/>
      <c r="AT14875" s="7"/>
      <c r="AU14875" s="7"/>
      <c r="AV14875" s="234"/>
      <c r="BP14875" s="7"/>
      <c r="BQ14875" s="7"/>
      <c r="BR14875" s="7"/>
      <c r="BS14875" s="7"/>
      <c r="BT14875" s="7"/>
      <c r="BU14875" s="7"/>
      <c r="BV14875" s="7"/>
      <c r="BW14875" s="7"/>
    </row>
    <row r="14876" spans="43:75" x14ac:dyDescent="0.2">
      <c r="AQ14876" s="7"/>
      <c r="AR14876" s="7"/>
      <c r="AS14876" s="7"/>
      <c r="AT14876" s="7"/>
      <c r="AU14876" s="7"/>
      <c r="AV14876" s="234"/>
      <c r="BP14876" s="7"/>
      <c r="BQ14876" s="7"/>
      <c r="BR14876" s="7"/>
      <c r="BS14876" s="7"/>
      <c r="BT14876" s="7"/>
      <c r="BU14876" s="7"/>
      <c r="BV14876" s="7"/>
      <c r="BW14876" s="7"/>
    </row>
    <row r="14877" spans="43:75" x14ac:dyDescent="0.2">
      <c r="AQ14877" s="7"/>
      <c r="AR14877" s="7"/>
      <c r="AS14877" s="7"/>
      <c r="AT14877" s="7"/>
      <c r="AU14877" s="7"/>
      <c r="AV14877" s="234"/>
      <c r="BP14877" s="7"/>
      <c r="BQ14877" s="7"/>
      <c r="BR14877" s="7"/>
      <c r="BS14877" s="7"/>
      <c r="BT14877" s="7"/>
      <c r="BU14877" s="7"/>
      <c r="BV14877" s="7"/>
      <c r="BW14877" s="7"/>
    </row>
    <row r="14878" spans="43:75" x14ac:dyDescent="0.2">
      <c r="AQ14878" s="7"/>
      <c r="AR14878" s="7"/>
      <c r="AS14878" s="7"/>
      <c r="AT14878" s="7"/>
      <c r="AU14878" s="7"/>
      <c r="AV14878" s="234"/>
      <c r="BP14878" s="7"/>
      <c r="BQ14878" s="7"/>
      <c r="BR14878" s="7"/>
      <c r="BS14878" s="7"/>
      <c r="BT14878" s="7"/>
      <c r="BU14878" s="7"/>
      <c r="BV14878" s="7"/>
      <c r="BW14878" s="7"/>
    </row>
    <row r="14879" spans="43:75" x14ac:dyDescent="0.2">
      <c r="AQ14879" s="7"/>
      <c r="AR14879" s="7"/>
      <c r="AS14879" s="7"/>
      <c r="AT14879" s="7"/>
      <c r="AU14879" s="7"/>
      <c r="AV14879" s="234"/>
      <c r="BP14879" s="7"/>
      <c r="BQ14879" s="7"/>
      <c r="BR14879" s="7"/>
      <c r="BS14879" s="7"/>
      <c r="BT14879" s="7"/>
      <c r="BU14879" s="7"/>
      <c r="BV14879" s="7"/>
      <c r="BW14879" s="7"/>
    </row>
    <row r="14880" spans="43:75" x14ac:dyDescent="0.2">
      <c r="AQ14880" s="7"/>
      <c r="AR14880" s="7"/>
      <c r="AS14880" s="7"/>
      <c r="AT14880" s="7"/>
      <c r="AU14880" s="7"/>
      <c r="AV14880" s="234"/>
      <c r="BP14880" s="7"/>
      <c r="BQ14880" s="7"/>
      <c r="BR14880" s="7"/>
      <c r="BS14880" s="7"/>
      <c r="BT14880" s="7"/>
      <c r="BU14880" s="7"/>
      <c r="BV14880" s="7"/>
      <c r="BW14880" s="7"/>
    </row>
    <row r="14881" spans="43:75" x14ac:dyDescent="0.2">
      <c r="AQ14881" s="7"/>
      <c r="AR14881" s="7"/>
      <c r="AS14881" s="7"/>
      <c r="AT14881" s="7"/>
      <c r="AU14881" s="7"/>
      <c r="AV14881" s="234"/>
      <c r="BP14881" s="7"/>
      <c r="BQ14881" s="7"/>
      <c r="BR14881" s="7"/>
      <c r="BS14881" s="7"/>
      <c r="BT14881" s="7"/>
      <c r="BU14881" s="7"/>
      <c r="BV14881" s="7"/>
      <c r="BW14881" s="7"/>
    </row>
    <row r="14882" spans="43:75" x14ac:dyDescent="0.2">
      <c r="AQ14882" s="7"/>
      <c r="AR14882" s="7"/>
      <c r="AS14882" s="7"/>
      <c r="AT14882" s="7"/>
      <c r="AU14882" s="7"/>
      <c r="AV14882" s="234"/>
      <c r="BP14882" s="7"/>
      <c r="BQ14882" s="7"/>
      <c r="BR14882" s="7"/>
      <c r="BS14882" s="7"/>
      <c r="BT14882" s="7"/>
      <c r="BU14882" s="7"/>
      <c r="BV14882" s="7"/>
      <c r="BW14882" s="7"/>
    </row>
    <row r="14883" spans="43:75" x14ac:dyDescent="0.2">
      <c r="AQ14883" s="7"/>
      <c r="AR14883" s="7"/>
      <c r="AS14883" s="7"/>
      <c r="AT14883" s="7"/>
      <c r="AU14883" s="7"/>
      <c r="AV14883" s="234"/>
      <c r="BP14883" s="7"/>
      <c r="BQ14883" s="7"/>
      <c r="BR14883" s="7"/>
      <c r="BS14883" s="7"/>
      <c r="BT14883" s="7"/>
      <c r="BU14883" s="7"/>
      <c r="BV14883" s="7"/>
      <c r="BW14883" s="7"/>
    </row>
    <row r="14884" spans="43:75" x14ac:dyDescent="0.2">
      <c r="AQ14884" s="7"/>
      <c r="AR14884" s="7"/>
      <c r="AS14884" s="7"/>
      <c r="AT14884" s="7"/>
      <c r="AU14884" s="7"/>
      <c r="AV14884" s="234"/>
      <c r="BP14884" s="7"/>
      <c r="BQ14884" s="7"/>
      <c r="BR14884" s="7"/>
      <c r="BS14884" s="7"/>
      <c r="BT14884" s="7"/>
      <c r="BU14884" s="7"/>
      <c r="BV14884" s="7"/>
      <c r="BW14884" s="7"/>
    </row>
    <row r="14885" spans="43:75" x14ac:dyDescent="0.2">
      <c r="AQ14885" s="7"/>
      <c r="AR14885" s="7"/>
      <c r="AS14885" s="7"/>
      <c r="AT14885" s="7"/>
      <c r="AU14885" s="7"/>
      <c r="AV14885" s="234"/>
      <c r="BP14885" s="7"/>
      <c r="BQ14885" s="7"/>
      <c r="BR14885" s="7"/>
      <c r="BS14885" s="7"/>
      <c r="BT14885" s="7"/>
      <c r="BU14885" s="7"/>
      <c r="BV14885" s="7"/>
      <c r="BW14885" s="7"/>
    </row>
    <row r="14886" spans="43:75" x14ac:dyDescent="0.2">
      <c r="AQ14886" s="7"/>
      <c r="AR14886" s="7"/>
      <c r="AS14886" s="7"/>
      <c r="AT14886" s="7"/>
      <c r="AU14886" s="7"/>
      <c r="AV14886" s="234"/>
      <c r="BP14886" s="7"/>
      <c r="BQ14886" s="7"/>
      <c r="BR14886" s="7"/>
      <c r="BS14886" s="7"/>
      <c r="BT14886" s="7"/>
      <c r="BU14886" s="7"/>
      <c r="BV14886" s="7"/>
      <c r="BW14886" s="7"/>
    </row>
    <row r="14887" spans="43:75" x14ac:dyDescent="0.2">
      <c r="AQ14887" s="7"/>
      <c r="AR14887" s="7"/>
      <c r="AS14887" s="7"/>
      <c r="AT14887" s="7"/>
      <c r="AU14887" s="7"/>
      <c r="AV14887" s="234"/>
      <c r="BP14887" s="7"/>
      <c r="BQ14887" s="7"/>
      <c r="BR14887" s="7"/>
      <c r="BS14887" s="7"/>
      <c r="BT14887" s="7"/>
      <c r="BU14887" s="7"/>
      <c r="BV14887" s="7"/>
      <c r="BW14887" s="7"/>
    </row>
    <row r="14888" spans="43:75" x14ac:dyDescent="0.2">
      <c r="AQ14888" s="7"/>
      <c r="AR14888" s="7"/>
      <c r="AS14888" s="7"/>
      <c r="AT14888" s="7"/>
      <c r="AU14888" s="7"/>
      <c r="AV14888" s="234"/>
      <c r="BP14888" s="7"/>
      <c r="BQ14888" s="7"/>
      <c r="BR14888" s="7"/>
      <c r="BS14888" s="7"/>
      <c r="BT14888" s="7"/>
      <c r="BU14888" s="7"/>
      <c r="BV14888" s="7"/>
      <c r="BW14888" s="7"/>
    </row>
    <row r="14889" spans="43:75" x14ac:dyDescent="0.2">
      <c r="AQ14889" s="7"/>
      <c r="AR14889" s="7"/>
      <c r="AS14889" s="7"/>
      <c r="AT14889" s="7"/>
      <c r="AU14889" s="7"/>
      <c r="AV14889" s="234"/>
      <c r="BP14889" s="7"/>
      <c r="BQ14889" s="7"/>
      <c r="BR14889" s="7"/>
      <c r="BS14889" s="7"/>
      <c r="BT14889" s="7"/>
      <c r="BU14889" s="7"/>
      <c r="BV14889" s="7"/>
      <c r="BW14889" s="7"/>
    </row>
    <row r="14890" spans="43:75" x14ac:dyDescent="0.2">
      <c r="AQ14890" s="7"/>
      <c r="AR14890" s="7"/>
      <c r="AS14890" s="7"/>
      <c r="AT14890" s="7"/>
      <c r="AU14890" s="7"/>
      <c r="AV14890" s="234"/>
      <c r="BP14890" s="7"/>
      <c r="BQ14890" s="7"/>
      <c r="BR14890" s="7"/>
      <c r="BS14890" s="7"/>
      <c r="BT14890" s="7"/>
      <c r="BU14890" s="7"/>
      <c r="BV14890" s="7"/>
      <c r="BW14890" s="7"/>
    </row>
    <row r="14891" spans="43:75" x14ac:dyDescent="0.2">
      <c r="AQ14891" s="7"/>
      <c r="AR14891" s="7"/>
      <c r="AS14891" s="7"/>
      <c r="AT14891" s="7"/>
      <c r="AU14891" s="7"/>
      <c r="AV14891" s="234"/>
      <c r="BP14891" s="7"/>
      <c r="BQ14891" s="7"/>
      <c r="BR14891" s="7"/>
      <c r="BS14891" s="7"/>
      <c r="BT14891" s="7"/>
      <c r="BU14891" s="7"/>
      <c r="BV14891" s="7"/>
      <c r="BW14891" s="7"/>
    </row>
    <row r="14892" spans="43:75" x14ac:dyDescent="0.2">
      <c r="AQ14892" s="7"/>
      <c r="AR14892" s="7"/>
      <c r="AS14892" s="7"/>
      <c r="AT14892" s="7"/>
      <c r="AU14892" s="7"/>
      <c r="AV14892" s="234"/>
      <c r="BP14892" s="7"/>
      <c r="BQ14892" s="7"/>
      <c r="BR14892" s="7"/>
      <c r="BS14892" s="7"/>
      <c r="BT14892" s="7"/>
      <c r="BU14892" s="7"/>
      <c r="BV14892" s="7"/>
      <c r="BW14892" s="7"/>
    </row>
    <row r="14893" spans="43:75" x14ac:dyDescent="0.2">
      <c r="AQ14893" s="7"/>
      <c r="AR14893" s="7"/>
      <c r="AS14893" s="7"/>
      <c r="AT14893" s="7"/>
      <c r="AU14893" s="7"/>
      <c r="AV14893" s="234"/>
      <c r="BP14893" s="7"/>
      <c r="BQ14893" s="7"/>
      <c r="BR14893" s="7"/>
      <c r="BS14893" s="7"/>
      <c r="BT14893" s="7"/>
      <c r="BU14893" s="7"/>
      <c r="BV14893" s="7"/>
      <c r="BW14893" s="7"/>
    </row>
    <row r="14894" spans="43:75" x14ac:dyDescent="0.2">
      <c r="AQ14894" s="7"/>
      <c r="AR14894" s="7"/>
      <c r="AS14894" s="7"/>
      <c r="AT14894" s="7"/>
      <c r="AU14894" s="7"/>
      <c r="AV14894" s="234"/>
      <c r="BP14894" s="7"/>
      <c r="BQ14894" s="7"/>
      <c r="BR14894" s="7"/>
      <c r="BS14894" s="7"/>
      <c r="BT14894" s="7"/>
      <c r="BU14894" s="7"/>
      <c r="BV14894" s="7"/>
      <c r="BW14894" s="7"/>
    </row>
    <row r="14895" spans="43:75" x14ac:dyDescent="0.2">
      <c r="AQ14895" s="7"/>
      <c r="AR14895" s="7"/>
      <c r="AS14895" s="7"/>
      <c r="AT14895" s="7"/>
      <c r="AU14895" s="7"/>
      <c r="AV14895" s="234"/>
      <c r="BP14895" s="7"/>
      <c r="BQ14895" s="7"/>
      <c r="BR14895" s="7"/>
      <c r="BS14895" s="7"/>
      <c r="BT14895" s="7"/>
      <c r="BU14895" s="7"/>
      <c r="BV14895" s="7"/>
      <c r="BW14895" s="7"/>
    </row>
    <row r="14896" spans="43:75" x14ac:dyDescent="0.2">
      <c r="AQ14896" s="7"/>
      <c r="AR14896" s="7"/>
      <c r="AS14896" s="7"/>
      <c r="AT14896" s="7"/>
      <c r="AU14896" s="7"/>
      <c r="AV14896" s="234"/>
      <c r="BP14896" s="7"/>
      <c r="BQ14896" s="7"/>
      <c r="BR14896" s="7"/>
      <c r="BS14896" s="7"/>
      <c r="BT14896" s="7"/>
      <c r="BU14896" s="7"/>
      <c r="BV14896" s="7"/>
      <c r="BW14896" s="7"/>
    </row>
    <row r="14897" spans="43:75" x14ac:dyDescent="0.2">
      <c r="AQ14897" s="7"/>
      <c r="AR14897" s="7"/>
      <c r="AS14897" s="7"/>
      <c r="AT14897" s="7"/>
      <c r="AU14897" s="7"/>
      <c r="AV14897" s="234"/>
      <c r="BP14897" s="7"/>
      <c r="BQ14897" s="7"/>
      <c r="BR14897" s="7"/>
      <c r="BS14897" s="7"/>
      <c r="BT14897" s="7"/>
      <c r="BU14897" s="7"/>
      <c r="BV14897" s="7"/>
      <c r="BW14897" s="7"/>
    </row>
    <row r="14898" spans="43:75" x14ac:dyDescent="0.2">
      <c r="AQ14898" s="7"/>
      <c r="AR14898" s="7"/>
      <c r="AS14898" s="7"/>
      <c r="AT14898" s="7"/>
      <c r="AU14898" s="7"/>
      <c r="AV14898" s="234"/>
      <c r="BP14898" s="7"/>
      <c r="BQ14898" s="7"/>
      <c r="BR14898" s="7"/>
      <c r="BS14898" s="7"/>
      <c r="BT14898" s="7"/>
      <c r="BU14898" s="7"/>
      <c r="BV14898" s="7"/>
      <c r="BW14898" s="7"/>
    </row>
    <row r="14899" spans="43:75" x14ac:dyDescent="0.2">
      <c r="AQ14899" s="7"/>
      <c r="AR14899" s="7"/>
      <c r="AS14899" s="7"/>
      <c r="AT14899" s="7"/>
      <c r="AU14899" s="7"/>
      <c r="AV14899" s="234"/>
      <c r="BP14899" s="7"/>
      <c r="BQ14899" s="7"/>
      <c r="BR14899" s="7"/>
      <c r="BS14899" s="7"/>
      <c r="BT14899" s="7"/>
      <c r="BU14899" s="7"/>
      <c r="BV14899" s="7"/>
      <c r="BW14899" s="7"/>
    </row>
    <row r="14900" spans="43:75" x14ac:dyDescent="0.2">
      <c r="AQ14900" s="7"/>
      <c r="AR14900" s="7"/>
      <c r="AS14900" s="7"/>
      <c r="AT14900" s="7"/>
      <c r="AU14900" s="7"/>
      <c r="AV14900" s="234"/>
      <c r="BP14900" s="7"/>
      <c r="BQ14900" s="7"/>
      <c r="BR14900" s="7"/>
      <c r="BS14900" s="7"/>
      <c r="BT14900" s="7"/>
      <c r="BU14900" s="7"/>
      <c r="BV14900" s="7"/>
      <c r="BW14900" s="7"/>
    </row>
    <row r="14901" spans="43:75" x14ac:dyDescent="0.2">
      <c r="AQ14901" s="7"/>
      <c r="AR14901" s="7"/>
      <c r="AS14901" s="7"/>
      <c r="AT14901" s="7"/>
      <c r="AU14901" s="7"/>
      <c r="AV14901" s="234"/>
      <c r="BP14901" s="7"/>
      <c r="BQ14901" s="7"/>
      <c r="BR14901" s="7"/>
      <c r="BS14901" s="7"/>
      <c r="BT14901" s="7"/>
      <c r="BU14901" s="7"/>
      <c r="BV14901" s="7"/>
      <c r="BW14901" s="7"/>
    </row>
    <row r="14902" spans="43:75" x14ac:dyDescent="0.2">
      <c r="AQ14902" s="7"/>
      <c r="AR14902" s="7"/>
      <c r="AS14902" s="7"/>
      <c r="AT14902" s="7"/>
      <c r="AU14902" s="7"/>
      <c r="AV14902" s="234"/>
      <c r="BP14902" s="7"/>
      <c r="BQ14902" s="7"/>
      <c r="BR14902" s="7"/>
      <c r="BS14902" s="7"/>
      <c r="BT14902" s="7"/>
      <c r="BU14902" s="7"/>
      <c r="BV14902" s="7"/>
      <c r="BW14902" s="7"/>
    </row>
    <row r="14903" spans="43:75" x14ac:dyDescent="0.2">
      <c r="AQ14903" s="7"/>
      <c r="AR14903" s="7"/>
      <c r="AS14903" s="7"/>
      <c r="AT14903" s="7"/>
      <c r="AU14903" s="7"/>
      <c r="AV14903" s="234"/>
      <c r="BP14903" s="7"/>
      <c r="BQ14903" s="7"/>
      <c r="BR14903" s="7"/>
      <c r="BS14903" s="7"/>
      <c r="BT14903" s="7"/>
      <c r="BU14903" s="7"/>
      <c r="BV14903" s="7"/>
      <c r="BW14903" s="7"/>
    </row>
    <row r="14904" spans="43:75" x14ac:dyDescent="0.2">
      <c r="AQ14904" s="7"/>
      <c r="AR14904" s="7"/>
      <c r="AS14904" s="7"/>
      <c r="AT14904" s="7"/>
      <c r="AU14904" s="7"/>
      <c r="AV14904" s="234"/>
      <c r="BP14904" s="7"/>
      <c r="BQ14904" s="7"/>
      <c r="BR14904" s="7"/>
      <c r="BS14904" s="7"/>
      <c r="BT14904" s="7"/>
      <c r="BU14904" s="7"/>
      <c r="BV14904" s="7"/>
      <c r="BW14904" s="7"/>
    </row>
    <row r="14905" spans="43:75" x14ac:dyDescent="0.2">
      <c r="AQ14905" s="7"/>
      <c r="AR14905" s="7"/>
      <c r="AS14905" s="7"/>
      <c r="AT14905" s="7"/>
      <c r="AU14905" s="7"/>
      <c r="AV14905" s="234"/>
      <c r="BP14905" s="7"/>
      <c r="BQ14905" s="7"/>
      <c r="BR14905" s="7"/>
      <c r="BS14905" s="7"/>
      <c r="BT14905" s="7"/>
      <c r="BU14905" s="7"/>
      <c r="BV14905" s="7"/>
      <c r="BW14905" s="7"/>
    </row>
    <row r="14906" spans="43:75" x14ac:dyDescent="0.2">
      <c r="AQ14906" s="7"/>
      <c r="AR14906" s="7"/>
      <c r="AS14906" s="7"/>
      <c r="AT14906" s="7"/>
      <c r="AU14906" s="7"/>
      <c r="AV14906" s="234"/>
      <c r="BP14906" s="7"/>
      <c r="BQ14906" s="7"/>
      <c r="BR14906" s="7"/>
      <c r="BS14906" s="7"/>
      <c r="BT14906" s="7"/>
      <c r="BU14906" s="7"/>
      <c r="BV14906" s="7"/>
      <c r="BW14906" s="7"/>
    </row>
    <row r="14907" spans="43:75" x14ac:dyDescent="0.2">
      <c r="AQ14907" s="7"/>
      <c r="AR14907" s="7"/>
      <c r="AS14907" s="7"/>
      <c r="AT14907" s="7"/>
      <c r="AU14907" s="7"/>
      <c r="AV14907" s="234"/>
      <c r="BP14907" s="7"/>
      <c r="BQ14907" s="7"/>
      <c r="BR14907" s="7"/>
      <c r="BS14907" s="7"/>
      <c r="BT14907" s="7"/>
      <c r="BU14907" s="7"/>
      <c r="BV14907" s="7"/>
      <c r="BW14907" s="7"/>
    </row>
    <row r="14908" spans="43:75" x14ac:dyDescent="0.2">
      <c r="AQ14908" s="7"/>
      <c r="AR14908" s="7"/>
      <c r="AS14908" s="7"/>
      <c r="AT14908" s="7"/>
      <c r="AU14908" s="7"/>
      <c r="AV14908" s="234"/>
      <c r="BP14908" s="7"/>
      <c r="BQ14908" s="7"/>
      <c r="BR14908" s="7"/>
      <c r="BS14908" s="7"/>
      <c r="BT14908" s="7"/>
      <c r="BU14908" s="7"/>
      <c r="BV14908" s="7"/>
      <c r="BW14908" s="7"/>
    </row>
    <row r="14909" spans="43:75" x14ac:dyDescent="0.2">
      <c r="AQ14909" s="7"/>
      <c r="AR14909" s="7"/>
      <c r="AS14909" s="7"/>
      <c r="AT14909" s="7"/>
      <c r="AU14909" s="7"/>
      <c r="AV14909" s="234"/>
      <c r="BP14909" s="7"/>
      <c r="BQ14909" s="7"/>
      <c r="BR14909" s="7"/>
      <c r="BS14909" s="7"/>
      <c r="BT14909" s="7"/>
      <c r="BU14909" s="7"/>
      <c r="BV14909" s="7"/>
      <c r="BW14909" s="7"/>
    </row>
    <row r="14910" spans="43:75" x14ac:dyDescent="0.2">
      <c r="AQ14910" s="7"/>
      <c r="AR14910" s="7"/>
      <c r="AS14910" s="7"/>
      <c r="AT14910" s="7"/>
      <c r="AU14910" s="7"/>
      <c r="AV14910" s="234"/>
      <c r="BP14910" s="7"/>
      <c r="BQ14910" s="7"/>
      <c r="BR14910" s="7"/>
      <c r="BS14910" s="7"/>
      <c r="BT14910" s="7"/>
      <c r="BU14910" s="7"/>
      <c r="BV14910" s="7"/>
      <c r="BW14910" s="7"/>
    </row>
    <row r="14911" spans="43:75" x14ac:dyDescent="0.2">
      <c r="AQ14911" s="7"/>
      <c r="AR14911" s="7"/>
      <c r="AS14911" s="7"/>
      <c r="AT14911" s="7"/>
      <c r="AU14911" s="7"/>
      <c r="AV14911" s="234"/>
      <c r="BP14911" s="7"/>
      <c r="BQ14911" s="7"/>
      <c r="BR14911" s="7"/>
      <c r="BS14911" s="7"/>
      <c r="BT14911" s="7"/>
      <c r="BU14911" s="7"/>
      <c r="BV14911" s="7"/>
      <c r="BW14911" s="7"/>
    </row>
    <row r="14912" spans="43:75" x14ac:dyDescent="0.2">
      <c r="AQ14912" s="7"/>
      <c r="AR14912" s="7"/>
      <c r="AS14912" s="7"/>
      <c r="AT14912" s="7"/>
      <c r="AU14912" s="7"/>
      <c r="AV14912" s="234"/>
      <c r="BP14912" s="7"/>
      <c r="BQ14912" s="7"/>
      <c r="BR14912" s="7"/>
      <c r="BS14912" s="7"/>
      <c r="BT14912" s="7"/>
      <c r="BU14912" s="7"/>
      <c r="BV14912" s="7"/>
      <c r="BW14912" s="7"/>
    </row>
    <row r="14913" spans="43:75" x14ac:dyDescent="0.2">
      <c r="AQ14913" s="7"/>
      <c r="AR14913" s="7"/>
      <c r="AS14913" s="7"/>
      <c r="AT14913" s="7"/>
      <c r="AU14913" s="7"/>
      <c r="AV14913" s="234"/>
      <c r="BP14913" s="7"/>
      <c r="BQ14913" s="7"/>
      <c r="BR14913" s="7"/>
      <c r="BS14913" s="7"/>
      <c r="BT14913" s="7"/>
      <c r="BU14913" s="7"/>
      <c r="BV14913" s="7"/>
      <c r="BW14913" s="7"/>
    </row>
    <row r="14914" spans="43:75" x14ac:dyDescent="0.2">
      <c r="AQ14914" s="7"/>
      <c r="AR14914" s="7"/>
      <c r="AS14914" s="7"/>
      <c r="AT14914" s="7"/>
      <c r="AU14914" s="7"/>
      <c r="AV14914" s="234"/>
      <c r="BP14914" s="7"/>
      <c r="BQ14914" s="7"/>
      <c r="BR14914" s="7"/>
      <c r="BS14914" s="7"/>
      <c r="BT14914" s="7"/>
      <c r="BU14914" s="7"/>
      <c r="BV14914" s="7"/>
      <c r="BW14914" s="7"/>
    </row>
    <row r="14915" spans="43:75" x14ac:dyDescent="0.2">
      <c r="AQ14915" s="7"/>
      <c r="AR14915" s="7"/>
      <c r="AS14915" s="7"/>
      <c r="AT14915" s="7"/>
      <c r="AU14915" s="7"/>
      <c r="AV14915" s="234"/>
      <c r="BP14915" s="7"/>
      <c r="BQ14915" s="7"/>
      <c r="BR14915" s="7"/>
      <c r="BS14915" s="7"/>
      <c r="BT14915" s="7"/>
      <c r="BU14915" s="7"/>
      <c r="BV14915" s="7"/>
      <c r="BW14915" s="7"/>
    </row>
    <row r="14916" spans="43:75" x14ac:dyDescent="0.2">
      <c r="AQ14916" s="7"/>
      <c r="AR14916" s="7"/>
      <c r="AS14916" s="7"/>
      <c r="AT14916" s="7"/>
      <c r="AU14916" s="7"/>
      <c r="AV14916" s="234"/>
      <c r="BP14916" s="7"/>
      <c r="BQ14916" s="7"/>
      <c r="BR14916" s="7"/>
      <c r="BS14916" s="7"/>
      <c r="BT14916" s="7"/>
      <c r="BU14916" s="7"/>
      <c r="BV14916" s="7"/>
      <c r="BW14916" s="7"/>
    </row>
    <row r="14917" spans="43:75" x14ac:dyDescent="0.2">
      <c r="AQ14917" s="7"/>
      <c r="AR14917" s="7"/>
      <c r="AS14917" s="7"/>
      <c r="AT14917" s="7"/>
      <c r="AU14917" s="7"/>
      <c r="AV14917" s="234"/>
      <c r="BP14917" s="7"/>
      <c r="BQ14917" s="7"/>
      <c r="BR14917" s="7"/>
      <c r="BS14917" s="7"/>
      <c r="BT14917" s="7"/>
      <c r="BU14917" s="7"/>
      <c r="BV14917" s="7"/>
      <c r="BW14917" s="7"/>
    </row>
    <row r="14918" spans="43:75" x14ac:dyDescent="0.2">
      <c r="AQ14918" s="7"/>
      <c r="AR14918" s="7"/>
      <c r="AS14918" s="7"/>
      <c r="AT14918" s="7"/>
      <c r="AU14918" s="7"/>
      <c r="AV14918" s="234"/>
      <c r="BP14918" s="7"/>
      <c r="BQ14918" s="7"/>
      <c r="BR14918" s="7"/>
      <c r="BS14918" s="7"/>
      <c r="BT14918" s="7"/>
      <c r="BU14918" s="7"/>
      <c r="BV14918" s="7"/>
      <c r="BW14918" s="7"/>
    </row>
    <row r="14919" spans="43:75" x14ac:dyDescent="0.2">
      <c r="AQ14919" s="7"/>
      <c r="AR14919" s="7"/>
      <c r="AS14919" s="7"/>
      <c r="AT14919" s="7"/>
      <c r="AU14919" s="7"/>
      <c r="AV14919" s="234"/>
      <c r="BP14919" s="7"/>
      <c r="BQ14919" s="7"/>
      <c r="BR14919" s="7"/>
      <c r="BS14919" s="7"/>
      <c r="BT14919" s="7"/>
      <c r="BU14919" s="7"/>
      <c r="BV14919" s="7"/>
      <c r="BW14919" s="7"/>
    </row>
    <row r="14920" spans="43:75" x14ac:dyDescent="0.2">
      <c r="AQ14920" s="7"/>
      <c r="AR14920" s="7"/>
      <c r="AS14920" s="7"/>
      <c r="AT14920" s="7"/>
      <c r="AU14920" s="7"/>
      <c r="AV14920" s="234"/>
      <c r="BP14920" s="7"/>
      <c r="BQ14920" s="7"/>
      <c r="BR14920" s="7"/>
      <c r="BS14920" s="7"/>
      <c r="BT14920" s="7"/>
      <c r="BU14920" s="7"/>
      <c r="BV14920" s="7"/>
      <c r="BW14920" s="7"/>
    </row>
    <row r="14921" spans="43:75" x14ac:dyDescent="0.2">
      <c r="AQ14921" s="7"/>
      <c r="AR14921" s="7"/>
      <c r="AS14921" s="7"/>
      <c r="AT14921" s="7"/>
      <c r="AU14921" s="7"/>
      <c r="AV14921" s="234"/>
      <c r="BP14921" s="7"/>
      <c r="BQ14921" s="7"/>
      <c r="BR14921" s="7"/>
      <c r="BS14921" s="7"/>
      <c r="BT14921" s="7"/>
      <c r="BU14921" s="7"/>
      <c r="BV14921" s="7"/>
      <c r="BW14921" s="7"/>
    </row>
    <row r="14922" spans="43:75" x14ac:dyDescent="0.2">
      <c r="AQ14922" s="7"/>
      <c r="AR14922" s="7"/>
      <c r="AS14922" s="7"/>
      <c r="AT14922" s="7"/>
      <c r="AU14922" s="7"/>
      <c r="AV14922" s="234"/>
      <c r="BP14922" s="7"/>
      <c r="BQ14922" s="7"/>
      <c r="BR14922" s="7"/>
      <c r="BS14922" s="7"/>
      <c r="BT14922" s="7"/>
      <c r="BU14922" s="7"/>
      <c r="BV14922" s="7"/>
      <c r="BW14922" s="7"/>
    </row>
    <row r="14923" spans="43:75" x14ac:dyDescent="0.2">
      <c r="AQ14923" s="7"/>
      <c r="AR14923" s="7"/>
      <c r="AS14923" s="7"/>
      <c r="AT14923" s="7"/>
      <c r="AU14923" s="7"/>
      <c r="AV14923" s="234"/>
      <c r="BP14923" s="7"/>
      <c r="BQ14923" s="7"/>
      <c r="BR14923" s="7"/>
      <c r="BS14923" s="7"/>
      <c r="BT14923" s="7"/>
      <c r="BU14923" s="7"/>
      <c r="BV14923" s="7"/>
      <c r="BW14923" s="7"/>
    </row>
    <row r="14924" spans="43:75" x14ac:dyDescent="0.2">
      <c r="AQ14924" s="7"/>
      <c r="AR14924" s="7"/>
      <c r="AS14924" s="7"/>
      <c r="AT14924" s="7"/>
      <c r="AU14924" s="7"/>
      <c r="AV14924" s="234"/>
      <c r="BP14924" s="7"/>
      <c r="BQ14924" s="7"/>
      <c r="BR14924" s="7"/>
      <c r="BS14924" s="7"/>
      <c r="BT14924" s="7"/>
      <c r="BU14924" s="7"/>
      <c r="BV14924" s="7"/>
      <c r="BW14924" s="7"/>
    </row>
    <row r="14925" spans="43:75" x14ac:dyDescent="0.2">
      <c r="AQ14925" s="7"/>
      <c r="AR14925" s="7"/>
      <c r="AS14925" s="7"/>
      <c r="AT14925" s="7"/>
      <c r="AU14925" s="7"/>
      <c r="AV14925" s="234"/>
      <c r="BP14925" s="7"/>
      <c r="BQ14925" s="7"/>
      <c r="BR14925" s="7"/>
      <c r="BS14925" s="7"/>
      <c r="BT14925" s="7"/>
      <c r="BU14925" s="7"/>
      <c r="BV14925" s="7"/>
      <c r="BW14925" s="7"/>
    </row>
    <row r="14926" spans="43:75" x14ac:dyDescent="0.2">
      <c r="AQ14926" s="7"/>
      <c r="AR14926" s="7"/>
      <c r="AS14926" s="7"/>
      <c r="AT14926" s="7"/>
      <c r="AU14926" s="7"/>
      <c r="AV14926" s="234"/>
      <c r="BP14926" s="7"/>
      <c r="BQ14926" s="7"/>
      <c r="BR14926" s="7"/>
      <c r="BS14926" s="7"/>
      <c r="BT14926" s="7"/>
      <c r="BU14926" s="7"/>
      <c r="BV14926" s="7"/>
      <c r="BW14926" s="7"/>
    </row>
    <row r="14927" spans="43:75" x14ac:dyDescent="0.2">
      <c r="AQ14927" s="7"/>
      <c r="AR14927" s="7"/>
      <c r="AS14927" s="7"/>
      <c r="AT14927" s="7"/>
      <c r="AU14927" s="7"/>
      <c r="AV14927" s="234"/>
      <c r="BP14927" s="7"/>
      <c r="BQ14927" s="7"/>
      <c r="BR14927" s="7"/>
      <c r="BS14927" s="7"/>
      <c r="BT14927" s="7"/>
      <c r="BU14927" s="7"/>
      <c r="BV14927" s="7"/>
      <c r="BW14927" s="7"/>
    </row>
    <row r="14928" spans="43:75" x14ac:dyDescent="0.2">
      <c r="AQ14928" s="7"/>
      <c r="AR14928" s="7"/>
      <c r="AS14928" s="7"/>
      <c r="AT14928" s="7"/>
      <c r="AU14928" s="7"/>
      <c r="AV14928" s="234"/>
      <c r="BP14928" s="7"/>
      <c r="BQ14928" s="7"/>
      <c r="BR14928" s="7"/>
      <c r="BS14928" s="7"/>
      <c r="BT14928" s="7"/>
      <c r="BU14928" s="7"/>
      <c r="BV14928" s="7"/>
      <c r="BW14928" s="7"/>
    </row>
    <row r="14929" spans="43:75" x14ac:dyDescent="0.2">
      <c r="AQ14929" s="7"/>
      <c r="AR14929" s="7"/>
      <c r="AS14929" s="7"/>
      <c r="AT14929" s="7"/>
      <c r="AU14929" s="7"/>
      <c r="AV14929" s="234"/>
      <c r="BP14929" s="7"/>
      <c r="BQ14929" s="7"/>
      <c r="BR14929" s="7"/>
      <c r="BS14929" s="7"/>
      <c r="BT14929" s="7"/>
      <c r="BU14929" s="7"/>
      <c r="BV14929" s="7"/>
      <c r="BW14929" s="7"/>
    </row>
    <row r="14930" spans="43:75" x14ac:dyDescent="0.2">
      <c r="AQ14930" s="7"/>
      <c r="AR14930" s="7"/>
      <c r="AS14930" s="7"/>
      <c r="AT14930" s="7"/>
      <c r="AU14930" s="7"/>
      <c r="AV14930" s="234"/>
      <c r="BP14930" s="7"/>
      <c r="BQ14930" s="7"/>
      <c r="BR14930" s="7"/>
      <c r="BS14930" s="7"/>
      <c r="BT14930" s="7"/>
      <c r="BU14930" s="7"/>
      <c r="BV14930" s="7"/>
      <c r="BW14930" s="7"/>
    </row>
    <row r="14931" spans="43:75" x14ac:dyDescent="0.2">
      <c r="AQ14931" s="7"/>
      <c r="AR14931" s="7"/>
      <c r="AS14931" s="7"/>
      <c r="AT14931" s="7"/>
      <c r="AU14931" s="7"/>
      <c r="AV14931" s="234"/>
      <c r="BP14931" s="7"/>
      <c r="BQ14931" s="7"/>
      <c r="BR14931" s="7"/>
      <c r="BS14931" s="7"/>
      <c r="BT14931" s="7"/>
      <c r="BU14931" s="7"/>
      <c r="BV14931" s="7"/>
      <c r="BW14931" s="7"/>
    </row>
    <row r="14932" spans="43:75" x14ac:dyDescent="0.2">
      <c r="AQ14932" s="7"/>
      <c r="AR14932" s="7"/>
      <c r="AS14932" s="7"/>
      <c r="AT14932" s="7"/>
      <c r="AU14932" s="7"/>
      <c r="AV14932" s="234"/>
      <c r="BP14932" s="7"/>
      <c r="BQ14932" s="7"/>
      <c r="BR14932" s="7"/>
      <c r="BS14932" s="7"/>
      <c r="BT14932" s="7"/>
      <c r="BU14932" s="7"/>
      <c r="BV14932" s="7"/>
      <c r="BW14932" s="7"/>
    </row>
    <row r="14933" spans="43:75" x14ac:dyDescent="0.2">
      <c r="AQ14933" s="7"/>
      <c r="AR14933" s="7"/>
      <c r="AS14933" s="7"/>
      <c r="AT14933" s="7"/>
      <c r="AU14933" s="7"/>
      <c r="AV14933" s="234"/>
      <c r="BP14933" s="7"/>
      <c r="BQ14933" s="7"/>
      <c r="BR14933" s="7"/>
      <c r="BS14933" s="7"/>
      <c r="BT14933" s="7"/>
      <c r="BU14933" s="7"/>
      <c r="BV14933" s="7"/>
      <c r="BW14933" s="7"/>
    </row>
    <row r="14934" spans="43:75" x14ac:dyDescent="0.2">
      <c r="AQ14934" s="7"/>
      <c r="AR14934" s="7"/>
      <c r="AS14934" s="7"/>
      <c r="AT14934" s="7"/>
      <c r="AU14934" s="7"/>
      <c r="AV14934" s="234"/>
      <c r="BP14934" s="7"/>
      <c r="BQ14934" s="7"/>
      <c r="BR14934" s="7"/>
      <c r="BS14934" s="7"/>
      <c r="BT14934" s="7"/>
      <c r="BU14934" s="7"/>
      <c r="BV14934" s="7"/>
      <c r="BW14934" s="7"/>
    </row>
    <row r="14935" spans="43:75" x14ac:dyDescent="0.2">
      <c r="AQ14935" s="7"/>
      <c r="AR14935" s="7"/>
      <c r="AS14935" s="7"/>
      <c r="AT14935" s="7"/>
      <c r="AU14935" s="7"/>
      <c r="AV14935" s="234"/>
      <c r="BP14935" s="7"/>
      <c r="BQ14935" s="7"/>
      <c r="BR14935" s="7"/>
      <c r="BS14935" s="7"/>
      <c r="BT14935" s="7"/>
      <c r="BU14935" s="7"/>
      <c r="BV14935" s="7"/>
      <c r="BW14935" s="7"/>
    </row>
    <row r="14936" spans="43:75" x14ac:dyDescent="0.2">
      <c r="AQ14936" s="7"/>
      <c r="AR14936" s="7"/>
      <c r="AS14936" s="7"/>
      <c r="AT14936" s="7"/>
      <c r="AU14936" s="7"/>
      <c r="AV14936" s="234"/>
      <c r="BP14936" s="7"/>
      <c r="BQ14936" s="7"/>
      <c r="BR14936" s="7"/>
      <c r="BS14936" s="7"/>
      <c r="BT14936" s="7"/>
      <c r="BU14936" s="7"/>
      <c r="BV14936" s="7"/>
      <c r="BW14936" s="7"/>
    </row>
    <row r="14937" spans="43:75" x14ac:dyDescent="0.2">
      <c r="AQ14937" s="7"/>
      <c r="AR14937" s="7"/>
      <c r="AS14937" s="7"/>
      <c r="AT14937" s="7"/>
      <c r="AU14937" s="7"/>
      <c r="AV14937" s="234"/>
      <c r="BP14937" s="7"/>
      <c r="BQ14937" s="7"/>
      <c r="BR14937" s="7"/>
      <c r="BS14937" s="7"/>
      <c r="BT14937" s="7"/>
      <c r="BU14937" s="7"/>
      <c r="BV14937" s="7"/>
      <c r="BW14937" s="7"/>
    </row>
    <row r="14938" spans="43:75" x14ac:dyDescent="0.2">
      <c r="AQ14938" s="7"/>
      <c r="AR14938" s="7"/>
      <c r="AS14938" s="7"/>
      <c r="AT14938" s="7"/>
      <c r="AU14938" s="7"/>
      <c r="AV14938" s="234"/>
      <c r="BP14938" s="7"/>
      <c r="BQ14938" s="7"/>
      <c r="BR14938" s="7"/>
      <c r="BS14938" s="7"/>
      <c r="BT14938" s="7"/>
      <c r="BU14938" s="7"/>
      <c r="BV14938" s="7"/>
      <c r="BW14938" s="7"/>
    </row>
    <row r="14939" spans="43:75" x14ac:dyDescent="0.2">
      <c r="AQ14939" s="7"/>
      <c r="AR14939" s="7"/>
      <c r="AS14939" s="7"/>
      <c r="AT14939" s="7"/>
      <c r="AU14939" s="7"/>
      <c r="AV14939" s="234"/>
      <c r="BP14939" s="7"/>
      <c r="BQ14939" s="7"/>
      <c r="BR14939" s="7"/>
      <c r="BS14939" s="7"/>
      <c r="BT14939" s="7"/>
      <c r="BU14939" s="7"/>
      <c r="BV14939" s="7"/>
      <c r="BW14939" s="7"/>
    </row>
    <row r="14940" spans="43:75" x14ac:dyDescent="0.2">
      <c r="AQ14940" s="7"/>
      <c r="AR14940" s="7"/>
      <c r="AS14940" s="7"/>
      <c r="AT14940" s="7"/>
      <c r="AU14940" s="7"/>
      <c r="AV14940" s="234"/>
      <c r="BP14940" s="7"/>
      <c r="BQ14940" s="7"/>
      <c r="BR14940" s="7"/>
      <c r="BS14940" s="7"/>
      <c r="BT14940" s="7"/>
      <c r="BU14940" s="7"/>
      <c r="BV14940" s="7"/>
      <c r="BW14940" s="7"/>
    </row>
    <row r="14941" spans="43:75" x14ac:dyDescent="0.2">
      <c r="AQ14941" s="7"/>
      <c r="AR14941" s="7"/>
      <c r="AS14941" s="7"/>
      <c r="AT14941" s="7"/>
      <c r="AU14941" s="7"/>
      <c r="AV14941" s="234"/>
      <c r="BP14941" s="7"/>
      <c r="BQ14941" s="7"/>
      <c r="BR14941" s="7"/>
      <c r="BS14941" s="7"/>
      <c r="BT14941" s="7"/>
      <c r="BU14941" s="7"/>
      <c r="BV14941" s="7"/>
      <c r="BW14941" s="7"/>
    </row>
    <row r="14942" spans="43:75" x14ac:dyDescent="0.2">
      <c r="AQ14942" s="7"/>
      <c r="AR14942" s="7"/>
      <c r="AS14942" s="7"/>
      <c r="AT14942" s="7"/>
      <c r="AU14942" s="7"/>
      <c r="AV14942" s="234"/>
      <c r="BP14942" s="7"/>
      <c r="BQ14942" s="7"/>
      <c r="BR14942" s="7"/>
      <c r="BS14942" s="7"/>
      <c r="BT14942" s="7"/>
      <c r="BU14942" s="7"/>
      <c r="BV14942" s="7"/>
      <c r="BW14942" s="7"/>
    </row>
    <row r="14943" spans="43:75" x14ac:dyDescent="0.2">
      <c r="AQ14943" s="7"/>
      <c r="AR14943" s="7"/>
      <c r="AS14943" s="7"/>
      <c r="AT14943" s="7"/>
      <c r="AU14943" s="7"/>
      <c r="AV14943" s="234"/>
      <c r="BP14943" s="7"/>
      <c r="BQ14943" s="7"/>
      <c r="BR14943" s="7"/>
      <c r="BS14943" s="7"/>
      <c r="BT14943" s="7"/>
      <c r="BU14943" s="7"/>
      <c r="BV14943" s="7"/>
      <c r="BW14943" s="7"/>
    </row>
    <row r="14944" spans="43:75" x14ac:dyDescent="0.2">
      <c r="AQ14944" s="7"/>
      <c r="AR14944" s="7"/>
      <c r="AS14944" s="7"/>
      <c r="AT14944" s="7"/>
      <c r="AU14944" s="7"/>
      <c r="AV14944" s="234"/>
      <c r="BP14944" s="7"/>
      <c r="BQ14944" s="7"/>
      <c r="BR14944" s="7"/>
      <c r="BS14944" s="7"/>
      <c r="BT14944" s="7"/>
      <c r="BU14944" s="7"/>
      <c r="BV14944" s="7"/>
      <c r="BW14944" s="7"/>
    </row>
    <row r="14945" spans="43:75" x14ac:dyDescent="0.2">
      <c r="AQ14945" s="7"/>
      <c r="AR14945" s="7"/>
      <c r="AS14945" s="7"/>
      <c r="AT14945" s="7"/>
      <c r="AU14945" s="7"/>
      <c r="AV14945" s="234"/>
      <c r="BP14945" s="7"/>
      <c r="BQ14945" s="7"/>
      <c r="BR14945" s="7"/>
      <c r="BS14945" s="7"/>
      <c r="BT14945" s="7"/>
      <c r="BU14945" s="7"/>
      <c r="BV14945" s="7"/>
      <c r="BW14945" s="7"/>
    </row>
    <row r="14946" spans="43:75" x14ac:dyDescent="0.2">
      <c r="AQ14946" s="7"/>
      <c r="AR14946" s="7"/>
      <c r="AS14946" s="7"/>
      <c r="AT14946" s="7"/>
      <c r="AU14946" s="7"/>
      <c r="AV14946" s="234"/>
      <c r="BP14946" s="7"/>
      <c r="BQ14946" s="7"/>
      <c r="BR14946" s="7"/>
      <c r="BS14946" s="7"/>
      <c r="BT14946" s="7"/>
      <c r="BU14946" s="7"/>
      <c r="BV14946" s="7"/>
      <c r="BW14946" s="7"/>
    </row>
    <row r="14947" spans="43:75" x14ac:dyDescent="0.2">
      <c r="AQ14947" s="7"/>
      <c r="AR14947" s="7"/>
      <c r="AS14947" s="7"/>
      <c r="AT14947" s="7"/>
      <c r="AU14947" s="7"/>
      <c r="AV14947" s="234"/>
      <c r="BP14947" s="7"/>
      <c r="BQ14947" s="7"/>
      <c r="BR14947" s="7"/>
      <c r="BS14947" s="7"/>
      <c r="BT14947" s="7"/>
      <c r="BU14947" s="7"/>
      <c r="BV14947" s="7"/>
      <c r="BW14947" s="7"/>
    </row>
    <row r="14948" spans="43:75" x14ac:dyDescent="0.2">
      <c r="AQ14948" s="7"/>
      <c r="AR14948" s="7"/>
      <c r="AS14948" s="7"/>
      <c r="AT14948" s="7"/>
      <c r="AU14948" s="7"/>
      <c r="AV14948" s="234"/>
      <c r="BP14948" s="7"/>
      <c r="BQ14948" s="7"/>
      <c r="BR14948" s="7"/>
      <c r="BS14948" s="7"/>
      <c r="BT14948" s="7"/>
      <c r="BU14948" s="7"/>
      <c r="BV14948" s="7"/>
      <c r="BW14948" s="7"/>
    </row>
    <row r="14949" spans="43:75" x14ac:dyDescent="0.2">
      <c r="AQ14949" s="7"/>
      <c r="AR14949" s="7"/>
      <c r="AS14949" s="7"/>
      <c r="AT14949" s="7"/>
      <c r="AU14949" s="7"/>
      <c r="AV14949" s="234"/>
      <c r="BP14949" s="7"/>
      <c r="BQ14949" s="7"/>
      <c r="BR14949" s="7"/>
      <c r="BS14949" s="7"/>
      <c r="BT14949" s="7"/>
      <c r="BU14949" s="7"/>
      <c r="BV14949" s="7"/>
      <c r="BW14949" s="7"/>
    </row>
    <row r="14950" spans="43:75" x14ac:dyDescent="0.2">
      <c r="AQ14950" s="7"/>
      <c r="AR14950" s="7"/>
      <c r="AS14950" s="7"/>
      <c r="AT14950" s="7"/>
      <c r="AU14950" s="7"/>
      <c r="AV14950" s="234"/>
      <c r="BP14950" s="7"/>
      <c r="BQ14950" s="7"/>
      <c r="BR14950" s="7"/>
      <c r="BS14950" s="7"/>
      <c r="BT14950" s="7"/>
      <c r="BU14950" s="7"/>
      <c r="BV14950" s="7"/>
      <c r="BW14950" s="7"/>
    </row>
    <row r="14951" spans="43:75" x14ac:dyDescent="0.2">
      <c r="AQ14951" s="7"/>
      <c r="AR14951" s="7"/>
      <c r="AS14951" s="7"/>
      <c r="AT14951" s="7"/>
      <c r="AU14951" s="7"/>
      <c r="AV14951" s="234"/>
      <c r="BP14951" s="7"/>
      <c r="BQ14951" s="7"/>
      <c r="BR14951" s="7"/>
      <c r="BS14951" s="7"/>
      <c r="BT14951" s="7"/>
      <c r="BU14951" s="7"/>
      <c r="BV14951" s="7"/>
      <c r="BW14951" s="7"/>
    </row>
    <row r="14952" spans="43:75" x14ac:dyDescent="0.2">
      <c r="AQ14952" s="7"/>
      <c r="AR14952" s="7"/>
      <c r="AS14952" s="7"/>
      <c r="AT14952" s="7"/>
      <c r="AU14952" s="7"/>
      <c r="AV14952" s="234"/>
      <c r="BP14952" s="7"/>
      <c r="BQ14952" s="7"/>
      <c r="BR14952" s="7"/>
      <c r="BS14952" s="7"/>
      <c r="BT14952" s="7"/>
      <c r="BU14952" s="7"/>
      <c r="BV14952" s="7"/>
      <c r="BW14952" s="7"/>
    </row>
    <row r="14953" spans="43:75" x14ac:dyDescent="0.2">
      <c r="AQ14953" s="7"/>
      <c r="AR14953" s="7"/>
      <c r="AS14953" s="7"/>
      <c r="AT14953" s="7"/>
      <c r="AU14953" s="7"/>
      <c r="AV14953" s="234"/>
      <c r="BP14953" s="7"/>
      <c r="BQ14953" s="7"/>
      <c r="BR14953" s="7"/>
      <c r="BS14953" s="7"/>
      <c r="BT14953" s="7"/>
      <c r="BU14953" s="7"/>
      <c r="BV14953" s="7"/>
      <c r="BW14953" s="7"/>
    </row>
    <row r="14954" spans="43:75" x14ac:dyDescent="0.2">
      <c r="AQ14954" s="7"/>
      <c r="AR14954" s="7"/>
      <c r="AS14954" s="7"/>
      <c r="AT14954" s="7"/>
      <c r="AU14954" s="7"/>
      <c r="AV14954" s="234"/>
      <c r="BP14954" s="7"/>
      <c r="BQ14954" s="7"/>
      <c r="BR14954" s="7"/>
      <c r="BS14954" s="7"/>
      <c r="BT14954" s="7"/>
      <c r="BU14954" s="7"/>
      <c r="BV14954" s="7"/>
      <c r="BW14954" s="7"/>
    </row>
    <row r="14955" spans="43:75" x14ac:dyDescent="0.2">
      <c r="AQ14955" s="7"/>
      <c r="AR14955" s="7"/>
      <c r="AS14955" s="7"/>
      <c r="AT14955" s="7"/>
      <c r="AU14955" s="7"/>
      <c r="AV14955" s="234"/>
      <c r="BP14955" s="7"/>
      <c r="BQ14955" s="7"/>
      <c r="BR14955" s="7"/>
      <c r="BS14955" s="7"/>
      <c r="BT14955" s="7"/>
      <c r="BU14955" s="7"/>
      <c r="BV14955" s="7"/>
      <c r="BW14955" s="7"/>
    </row>
    <row r="14956" spans="43:75" x14ac:dyDescent="0.2">
      <c r="AQ14956" s="7"/>
      <c r="AR14956" s="7"/>
      <c r="AS14956" s="7"/>
      <c r="AT14956" s="7"/>
      <c r="AU14956" s="7"/>
      <c r="AV14956" s="234"/>
      <c r="BP14956" s="7"/>
      <c r="BQ14956" s="7"/>
      <c r="BR14956" s="7"/>
      <c r="BS14956" s="7"/>
      <c r="BT14956" s="7"/>
      <c r="BU14956" s="7"/>
      <c r="BV14956" s="7"/>
      <c r="BW14956" s="7"/>
    </row>
    <row r="14957" spans="43:75" x14ac:dyDescent="0.2">
      <c r="AQ14957" s="7"/>
      <c r="AR14957" s="7"/>
      <c r="AS14957" s="7"/>
      <c r="AT14957" s="7"/>
      <c r="AU14957" s="7"/>
      <c r="AV14957" s="234"/>
      <c r="BP14957" s="7"/>
      <c r="BQ14957" s="7"/>
      <c r="BR14957" s="7"/>
      <c r="BS14957" s="7"/>
      <c r="BT14957" s="7"/>
      <c r="BU14957" s="7"/>
      <c r="BV14957" s="7"/>
      <c r="BW14957" s="7"/>
    </row>
    <row r="14958" spans="43:75" x14ac:dyDescent="0.2">
      <c r="AQ14958" s="7"/>
      <c r="AR14958" s="7"/>
      <c r="AS14958" s="7"/>
      <c r="AT14958" s="7"/>
      <c r="AU14958" s="7"/>
      <c r="AV14958" s="234"/>
      <c r="BP14958" s="7"/>
      <c r="BQ14958" s="7"/>
      <c r="BR14958" s="7"/>
      <c r="BS14958" s="7"/>
      <c r="BT14958" s="7"/>
      <c r="BU14958" s="7"/>
      <c r="BV14958" s="7"/>
      <c r="BW14958" s="7"/>
    </row>
    <row r="14959" spans="43:75" x14ac:dyDescent="0.2">
      <c r="AQ14959" s="7"/>
      <c r="AR14959" s="7"/>
      <c r="AS14959" s="7"/>
      <c r="AT14959" s="7"/>
      <c r="AU14959" s="7"/>
      <c r="AV14959" s="234"/>
      <c r="BP14959" s="7"/>
      <c r="BQ14959" s="7"/>
      <c r="BR14959" s="7"/>
      <c r="BS14959" s="7"/>
      <c r="BT14959" s="7"/>
      <c r="BU14959" s="7"/>
      <c r="BV14959" s="7"/>
      <c r="BW14959" s="7"/>
    </row>
    <row r="14960" spans="43:75" x14ac:dyDescent="0.2">
      <c r="AQ14960" s="7"/>
      <c r="AR14960" s="7"/>
      <c r="AS14960" s="7"/>
      <c r="AT14960" s="7"/>
      <c r="AU14960" s="7"/>
      <c r="AV14960" s="234"/>
      <c r="BP14960" s="7"/>
      <c r="BQ14960" s="7"/>
      <c r="BR14960" s="7"/>
      <c r="BS14960" s="7"/>
      <c r="BT14960" s="7"/>
      <c r="BU14960" s="7"/>
      <c r="BV14960" s="7"/>
      <c r="BW14960" s="7"/>
    </row>
    <row r="14961" spans="43:75" x14ac:dyDescent="0.2">
      <c r="AQ14961" s="7"/>
      <c r="AR14961" s="7"/>
      <c r="AS14961" s="7"/>
      <c r="AT14961" s="7"/>
      <c r="AU14961" s="7"/>
      <c r="AV14961" s="234"/>
      <c r="BP14961" s="7"/>
      <c r="BQ14961" s="7"/>
      <c r="BR14961" s="7"/>
      <c r="BS14961" s="7"/>
      <c r="BT14961" s="7"/>
      <c r="BU14961" s="7"/>
      <c r="BV14961" s="7"/>
      <c r="BW14961" s="7"/>
    </row>
    <row r="14962" spans="43:75" x14ac:dyDescent="0.2">
      <c r="AQ14962" s="7"/>
      <c r="AR14962" s="7"/>
      <c r="AS14962" s="7"/>
      <c r="AT14962" s="7"/>
      <c r="AU14962" s="7"/>
      <c r="AV14962" s="234"/>
      <c r="BP14962" s="7"/>
      <c r="BQ14962" s="7"/>
      <c r="BR14962" s="7"/>
      <c r="BS14962" s="7"/>
      <c r="BT14962" s="7"/>
      <c r="BU14962" s="7"/>
      <c r="BV14962" s="7"/>
      <c r="BW14962" s="7"/>
    </row>
    <row r="14963" spans="43:75" x14ac:dyDescent="0.2">
      <c r="AQ14963" s="7"/>
      <c r="AR14963" s="7"/>
      <c r="AS14963" s="7"/>
      <c r="AT14963" s="7"/>
      <c r="AU14963" s="7"/>
      <c r="AV14963" s="234"/>
      <c r="BP14963" s="7"/>
      <c r="BQ14963" s="7"/>
      <c r="BR14963" s="7"/>
      <c r="BS14963" s="7"/>
      <c r="BT14963" s="7"/>
      <c r="BU14963" s="7"/>
      <c r="BV14963" s="7"/>
      <c r="BW14963" s="7"/>
    </row>
    <row r="14964" spans="43:75" x14ac:dyDescent="0.2">
      <c r="AQ14964" s="7"/>
      <c r="AR14964" s="7"/>
      <c r="AS14964" s="7"/>
      <c r="AT14964" s="7"/>
      <c r="AU14964" s="7"/>
      <c r="AV14964" s="234"/>
      <c r="BP14964" s="7"/>
      <c r="BQ14964" s="7"/>
      <c r="BR14964" s="7"/>
      <c r="BS14964" s="7"/>
      <c r="BT14964" s="7"/>
      <c r="BU14964" s="7"/>
      <c r="BV14964" s="7"/>
      <c r="BW14964" s="7"/>
    </row>
    <row r="14965" spans="43:75" x14ac:dyDescent="0.2">
      <c r="AQ14965" s="7"/>
      <c r="AR14965" s="7"/>
      <c r="AS14965" s="7"/>
      <c r="AT14965" s="7"/>
      <c r="AU14965" s="7"/>
      <c r="AV14965" s="234"/>
      <c r="BP14965" s="7"/>
      <c r="BQ14965" s="7"/>
      <c r="BR14965" s="7"/>
      <c r="BS14965" s="7"/>
      <c r="BT14965" s="7"/>
      <c r="BU14965" s="7"/>
      <c r="BV14965" s="7"/>
      <c r="BW14965" s="7"/>
    </row>
    <row r="14966" spans="43:75" x14ac:dyDescent="0.2">
      <c r="AQ14966" s="7"/>
      <c r="AR14966" s="7"/>
      <c r="AS14966" s="7"/>
      <c r="AT14966" s="7"/>
      <c r="AU14966" s="7"/>
      <c r="AV14966" s="234"/>
      <c r="BP14966" s="7"/>
      <c r="BQ14966" s="7"/>
      <c r="BR14966" s="7"/>
      <c r="BS14966" s="7"/>
      <c r="BT14966" s="7"/>
      <c r="BU14966" s="7"/>
      <c r="BV14966" s="7"/>
      <c r="BW14966" s="7"/>
    </row>
    <row r="14967" spans="43:75" x14ac:dyDescent="0.2">
      <c r="AQ14967" s="7"/>
      <c r="AR14967" s="7"/>
      <c r="AS14967" s="7"/>
      <c r="AT14967" s="7"/>
      <c r="AU14967" s="7"/>
      <c r="AV14967" s="234"/>
      <c r="BP14967" s="7"/>
      <c r="BQ14967" s="7"/>
      <c r="BR14967" s="7"/>
      <c r="BS14967" s="7"/>
      <c r="BT14967" s="7"/>
      <c r="BU14967" s="7"/>
      <c r="BV14967" s="7"/>
      <c r="BW14967" s="7"/>
    </row>
    <row r="14968" spans="43:75" x14ac:dyDescent="0.2">
      <c r="AQ14968" s="7"/>
      <c r="AR14968" s="7"/>
      <c r="AS14968" s="7"/>
      <c r="AT14968" s="7"/>
      <c r="AU14968" s="7"/>
      <c r="AV14968" s="234"/>
      <c r="BP14968" s="7"/>
      <c r="BQ14968" s="7"/>
      <c r="BR14968" s="7"/>
      <c r="BS14968" s="7"/>
      <c r="BT14968" s="7"/>
      <c r="BU14968" s="7"/>
      <c r="BV14968" s="7"/>
      <c r="BW14968" s="7"/>
    </row>
    <row r="14969" spans="43:75" x14ac:dyDescent="0.2">
      <c r="AQ14969" s="7"/>
      <c r="AR14969" s="7"/>
      <c r="AS14969" s="7"/>
      <c r="AT14969" s="7"/>
      <c r="AU14969" s="7"/>
      <c r="AV14969" s="234"/>
      <c r="BP14969" s="7"/>
      <c r="BQ14969" s="7"/>
      <c r="BR14969" s="7"/>
      <c r="BS14969" s="7"/>
      <c r="BT14969" s="7"/>
      <c r="BU14969" s="7"/>
      <c r="BV14969" s="7"/>
      <c r="BW14969" s="7"/>
    </row>
    <row r="14970" spans="43:75" x14ac:dyDescent="0.2">
      <c r="AQ14970" s="7"/>
      <c r="AR14970" s="7"/>
      <c r="AS14970" s="7"/>
      <c r="AT14970" s="7"/>
      <c r="AU14970" s="7"/>
      <c r="AV14970" s="234"/>
      <c r="BP14970" s="7"/>
      <c r="BQ14970" s="7"/>
      <c r="BR14970" s="7"/>
      <c r="BS14970" s="7"/>
      <c r="BT14970" s="7"/>
      <c r="BU14970" s="7"/>
      <c r="BV14970" s="7"/>
      <c r="BW14970" s="7"/>
    </row>
    <row r="14971" spans="43:75" x14ac:dyDescent="0.2">
      <c r="AQ14971" s="7"/>
      <c r="AR14971" s="7"/>
      <c r="AS14971" s="7"/>
      <c r="AT14971" s="7"/>
      <c r="AU14971" s="7"/>
      <c r="AV14971" s="234"/>
      <c r="BP14971" s="7"/>
      <c r="BQ14971" s="7"/>
      <c r="BR14971" s="7"/>
      <c r="BS14971" s="7"/>
      <c r="BT14971" s="7"/>
      <c r="BU14971" s="7"/>
      <c r="BV14971" s="7"/>
      <c r="BW14971" s="7"/>
    </row>
    <row r="14972" spans="43:75" x14ac:dyDescent="0.2">
      <c r="AQ14972" s="7"/>
      <c r="AR14972" s="7"/>
      <c r="AS14972" s="7"/>
      <c r="AT14972" s="7"/>
      <c r="AU14972" s="7"/>
      <c r="AV14972" s="234"/>
      <c r="BP14972" s="7"/>
      <c r="BQ14972" s="7"/>
      <c r="BR14972" s="7"/>
      <c r="BS14972" s="7"/>
      <c r="BT14972" s="7"/>
      <c r="BU14972" s="7"/>
      <c r="BV14972" s="7"/>
      <c r="BW14972" s="7"/>
    </row>
    <row r="14973" spans="43:75" x14ac:dyDescent="0.2">
      <c r="AQ14973" s="7"/>
      <c r="AR14973" s="7"/>
      <c r="AS14973" s="7"/>
      <c r="AT14973" s="7"/>
      <c r="AU14973" s="7"/>
      <c r="AV14973" s="234"/>
      <c r="BP14973" s="7"/>
      <c r="BQ14973" s="7"/>
      <c r="BR14973" s="7"/>
      <c r="BS14973" s="7"/>
      <c r="BT14973" s="7"/>
      <c r="BU14973" s="7"/>
      <c r="BV14973" s="7"/>
      <c r="BW14973" s="7"/>
    </row>
    <row r="14974" spans="43:75" x14ac:dyDescent="0.2">
      <c r="AQ14974" s="7"/>
      <c r="AR14974" s="7"/>
      <c r="AS14974" s="7"/>
      <c r="AT14974" s="7"/>
      <c r="AU14974" s="7"/>
      <c r="AV14974" s="234"/>
      <c r="BP14974" s="7"/>
      <c r="BQ14974" s="7"/>
      <c r="BR14974" s="7"/>
      <c r="BS14974" s="7"/>
      <c r="BT14974" s="7"/>
      <c r="BU14974" s="7"/>
      <c r="BV14974" s="7"/>
      <c r="BW14974" s="7"/>
    </row>
    <row r="14975" spans="43:75" x14ac:dyDescent="0.2">
      <c r="AQ14975" s="7"/>
      <c r="AR14975" s="7"/>
      <c r="AS14975" s="7"/>
      <c r="AT14975" s="7"/>
      <c r="AU14975" s="7"/>
      <c r="AV14975" s="234"/>
      <c r="BP14975" s="7"/>
      <c r="BQ14975" s="7"/>
      <c r="BR14975" s="7"/>
      <c r="BS14975" s="7"/>
      <c r="BT14975" s="7"/>
      <c r="BU14975" s="7"/>
      <c r="BV14975" s="7"/>
      <c r="BW14975" s="7"/>
    </row>
    <row r="14976" spans="43:75" x14ac:dyDescent="0.2">
      <c r="AQ14976" s="7"/>
      <c r="AR14976" s="7"/>
      <c r="AS14976" s="7"/>
      <c r="AT14976" s="7"/>
      <c r="AU14976" s="7"/>
      <c r="AV14976" s="234"/>
      <c r="BP14976" s="7"/>
      <c r="BQ14976" s="7"/>
      <c r="BR14976" s="7"/>
      <c r="BS14976" s="7"/>
      <c r="BT14976" s="7"/>
      <c r="BU14976" s="7"/>
      <c r="BV14976" s="7"/>
      <c r="BW14976" s="7"/>
    </row>
    <row r="14977" spans="43:75" x14ac:dyDescent="0.2">
      <c r="AQ14977" s="7"/>
      <c r="AR14977" s="7"/>
      <c r="AS14977" s="7"/>
      <c r="AT14977" s="7"/>
      <c r="AU14977" s="7"/>
      <c r="AV14977" s="234"/>
      <c r="BP14977" s="7"/>
      <c r="BQ14977" s="7"/>
      <c r="BR14977" s="7"/>
      <c r="BS14977" s="7"/>
      <c r="BT14977" s="7"/>
      <c r="BU14977" s="7"/>
      <c r="BV14977" s="7"/>
      <c r="BW14977" s="7"/>
    </row>
    <row r="14978" spans="43:75" x14ac:dyDescent="0.2">
      <c r="AQ14978" s="7"/>
      <c r="AR14978" s="7"/>
      <c r="AS14978" s="7"/>
      <c r="AT14978" s="7"/>
      <c r="AU14978" s="7"/>
      <c r="AV14978" s="234"/>
      <c r="BP14978" s="7"/>
      <c r="BQ14978" s="7"/>
      <c r="BR14978" s="7"/>
      <c r="BS14978" s="7"/>
      <c r="BT14978" s="7"/>
      <c r="BU14978" s="7"/>
      <c r="BV14978" s="7"/>
      <c r="BW14978" s="7"/>
    </row>
    <row r="14979" spans="43:75" x14ac:dyDescent="0.2">
      <c r="AQ14979" s="7"/>
      <c r="AR14979" s="7"/>
      <c r="AS14979" s="7"/>
      <c r="AT14979" s="7"/>
      <c r="AU14979" s="7"/>
      <c r="AV14979" s="234"/>
      <c r="BP14979" s="7"/>
      <c r="BQ14979" s="7"/>
      <c r="BR14979" s="7"/>
      <c r="BS14979" s="7"/>
      <c r="BT14979" s="7"/>
      <c r="BU14979" s="7"/>
      <c r="BV14979" s="7"/>
      <c r="BW14979" s="7"/>
    </row>
    <row r="14980" spans="43:75" x14ac:dyDescent="0.2">
      <c r="AQ14980" s="7"/>
      <c r="AR14980" s="7"/>
      <c r="AS14980" s="7"/>
      <c r="AT14980" s="7"/>
      <c r="AU14980" s="7"/>
      <c r="AV14980" s="234"/>
      <c r="BP14980" s="7"/>
      <c r="BQ14980" s="7"/>
      <c r="BR14980" s="7"/>
      <c r="BS14980" s="7"/>
      <c r="BT14980" s="7"/>
      <c r="BU14980" s="7"/>
      <c r="BV14980" s="7"/>
      <c r="BW14980" s="7"/>
    </row>
    <row r="14981" spans="43:75" x14ac:dyDescent="0.2">
      <c r="AQ14981" s="7"/>
      <c r="AR14981" s="7"/>
      <c r="AS14981" s="7"/>
      <c r="AT14981" s="7"/>
      <c r="AU14981" s="7"/>
      <c r="AV14981" s="234"/>
      <c r="BP14981" s="7"/>
      <c r="BQ14981" s="7"/>
      <c r="BR14981" s="7"/>
      <c r="BS14981" s="7"/>
      <c r="BT14981" s="7"/>
      <c r="BU14981" s="7"/>
      <c r="BV14981" s="7"/>
      <c r="BW14981" s="7"/>
    </row>
    <row r="14982" spans="43:75" x14ac:dyDescent="0.2">
      <c r="AQ14982" s="7"/>
      <c r="AR14982" s="7"/>
      <c r="AS14982" s="7"/>
      <c r="AT14982" s="7"/>
      <c r="AU14982" s="7"/>
      <c r="AV14982" s="234"/>
      <c r="BP14982" s="7"/>
      <c r="BQ14982" s="7"/>
      <c r="BR14982" s="7"/>
      <c r="BS14982" s="7"/>
      <c r="BT14982" s="7"/>
      <c r="BU14982" s="7"/>
      <c r="BV14982" s="7"/>
      <c r="BW14982" s="7"/>
    </row>
    <row r="14983" spans="43:75" x14ac:dyDescent="0.2">
      <c r="AQ14983" s="7"/>
      <c r="AR14983" s="7"/>
      <c r="AS14983" s="7"/>
      <c r="AT14983" s="7"/>
      <c r="AU14983" s="7"/>
      <c r="AV14983" s="234"/>
      <c r="BP14983" s="7"/>
      <c r="BQ14983" s="7"/>
      <c r="BR14983" s="7"/>
      <c r="BS14983" s="7"/>
      <c r="BT14983" s="7"/>
      <c r="BU14983" s="7"/>
      <c r="BV14983" s="7"/>
      <c r="BW14983" s="7"/>
    </row>
    <row r="14984" spans="43:75" x14ac:dyDescent="0.2">
      <c r="AQ14984" s="7"/>
      <c r="AR14984" s="7"/>
      <c r="AS14984" s="7"/>
      <c r="AT14984" s="7"/>
      <c r="AU14984" s="7"/>
      <c r="AV14984" s="234"/>
      <c r="BP14984" s="7"/>
      <c r="BQ14984" s="7"/>
      <c r="BR14984" s="7"/>
      <c r="BS14984" s="7"/>
      <c r="BT14984" s="7"/>
      <c r="BU14984" s="7"/>
      <c r="BV14984" s="7"/>
      <c r="BW14984" s="7"/>
    </row>
    <row r="14985" spans="43:75" x14ac:dyDescent="0.2">
      <c r="AQ14985" s="7"/>
      <c r="AR14985" s="7"/>
      <c r="AS14985" s="7"/>
      <c r="AT14985" s="7"/>
      <c r="AU14985" s="7"/>
      <c r="AV14985" s="234"/>
      <c r="BP14985" s="7"/>
      <c r="BQ14985" s="7"/>
      <c r="BR14985" s="7"/>
      <c r="BS14985" s="7"/>
      <c r="BT14985" s="7"/>
      <c r="BU14985" s="7"/>
      <c r="BV14985" s="7"/>
      <c r="BW14985" s="7"/>
    </row>
    <row r="14986" spans="43:75" x14ac:dyDescent="0.2">
      <c r="AQ14986" s="7"/>
      <c r="AR14986" s="7"/>
      <c r="AS14986" s="7"/>
      <c r="AT14986" s="7"/>
      <c r="AU14986" s="7"/>
      <c r="AV14986" s="234"/>
      <c r="BP14986" s="7"/>
      <c r="BQ14986" s="7"/>
      <c r="BR14986" s="7"/>
      <c r="BS14986" s="7"/>
      <c r="BT14986" s="7"/>
      <c r="BU14986" s="7"/>
      <c r="BV14986" s="7"/>
      <c r="BW14986" s="7"/>
    </row>
    <row r="14987" spans="43:75" x14ac:dyDescent="0.2">
      <c r="AQ14987" s="7"/>
      <c r="AR14987" s="7"/>
      <c r="AS14987" s="7"/>
      <c r="AT14987" s="7"/>
      <c r="AU14987" s="7"/>
      <c r="AV14987" s="234"/>
      <c r="BP14987" s="7"/>
      <c r="BQ14987" s="7"/>
      <c r="BR14987" s="7"/>
      <c r="BS14987" s="7"/>
      <c r="BT14987" s="7"/>
      <c r="BU14987" s="7"/>
      <c r="BV14987" s="7"/>
      <c r="BW14987" s="7"/>
    </row>
    <row r="14988" spans="43:75" x14ac:dyDescent="0.2">
      <c r="AQ14988" s="7"/>
      <c r="AR14988" s="7"/>
      <c r="AS14988" s="7"/>
      <c r="AT14988" s="7"/>
      <c r="AU14988" s="7"/>
      <c r="AV14988" s="234"/>
      <c r="BP14988" s="7"/>
      <c r="BQ14988" s="7"/>
      <c r="BR14988" s="7"/>
      <c r="BS14988" s="7"/>
      <c r="BT14988" s="7"/>
      <c r="BU14988" s="7"/>
      <c r="BV14988" s="7"/>
      <c r="BW14988" s="7"/>
    </row>
    <row r="14989" spans="43:75" x14ac:dyDescent="0.2">
      <c r="AQ14989" s="7"/>
      <c r="AR14989" s="7"/>
      <c r="AS14989" s="7"/>
      <c r="AT14989" s="7"/>
      <c r="AU14989" s="7"/>
      <c r="AV14989" s="234"/>
      <c r="BP14989" s="7"/>
      <c r="BQ14989" s="7"/>
      <c r="BR14989" s="7"/>
      <c r="BS14989" s="7"/>
      <c r="BT14989" s="7"/>
      <c r="BU14989" s="7"/>
      <c r="BV14989" s="7"/>
      <c r="BW14989" s="7"/>
    </row>
    <row r="14990" spans="43:75" x14ac:dyDescent="0.2">
      <c r="AQ14990" s="7"/>
      <c r="AR14990" s="7"/>
      <c r="AS14990" s="7"/>
      <c r="AT14990" s="7"/>
      <c r="AU14990" s="7"/>
      <c r="AV14990" s="234"/>
      <c r="BP14990" s="7"/>
      <c r="BQ14990" s="7"/>
      <c r="BR14990" s="7"/>
      <c r="BS14990" s="7"/>
      <c r="BT14990" s="7"/>
      <c r="BU14990" s="7"/>
      <c r="BV14990" s="7"/>
      <c r="BW14990" s="7"/>
    </row>
    <row r="14991" spans="43:75" x14ac:dyDescent="0.2">
      <c r="AQ14991" s="7"/>
      <c r="AR14991" s="7"/>
      <c r="AS14991" s="7"/>
      <c r="AT14991" s="7"/>
      <c r="AU14991" s="7"/>
      <c r="AV14991" s="234"/>
      <c r="BP14991" s="7"/>
      <c r="BQ14991" s="7"/>
      <c r="BR14991" s="7"/>
      <c r="BS14991" s="7"/>
      <c r="BT14991" s="7"/>
      <c r="BU14991" s="7"/>
      <c r="BV14991" s="7"/>
      <c r="BW14991" s="7"/>
    </row>
    <row r="14992" spans="43:75" x14ac:dyDescent="0.2">
      <c r="AQ14992" s="7"/>
      <c r="AR14992" s="7"/>
      <c r="AS14992" s="7"/>
      <c r="AT14992" s="7"/>
      <c r="AU14992" s="7"/>
      <c r="AV14992" s="234"/>
      <c r="BP14992" s="7"/>
      <c r="BQ14992" s="7"/>
      <c r="BR14992" s="7"/>
      <c r="BS14992" s="7"/>
      <c r="BT14992" s="7"/>
      <c r="BU14992" s="7"/>
      <c r="BV14992" s="7"/>
      <c r="BW14992" s="7"/>
    </row>
    <row r="14993" spans="43:75" x14ac:dyDescent="0.2">
      <c r="AQ14993" s="7"/>
      <c r="AR14993" s="7"/>
      <c r="AS14993" s="7"/>
      <c r="AT14993" s="7"/>
      <c r="AU14993" s="7"/>
      <c r="AV14993" s="234"/>
      <c r="BP14993" s="7"/>
      <c r="BQ14993" s="7"/>
      <c r="BR14993" s="7"/>
      <c r="BS14993" s="7"/>
      <c r="BT14993" s="7"/>
      <c r="BU14993" s="7"/>
      <c r="BV14993" s="7"/>
      <c r="BW14993" s="7"/>
    </row>
    <row r="14994" spans="43:75" x14ac:dyDescent="0.2">
      <c r="AQ14994" s="7"/>
      <c r="AR14994" s="7"/>
      <c r="AS14994" s="7"/>
      <c r="AT14994" s="7"/>
      <c r="AU14994" s="7"/>
      <c r="AV14994" s="234"/>
      <c r="BP14994" s="7"/>
      <c r="BQ14994" s="7"/>
      <c r="BR14994" s="7"/>
      <c r="BS14994" s="7"/>
      <c r="BT14994" s="7"/>
      <c r="BU14994" s="7"/>
      <c r="BV14994" s="7"/>
      <c r="BW14994" s="7"/>
    </row>
    <row r="14995" spans="43:75" x14ac:dyDescent="0.2">
      <c r="AQ14995" s="7"/>
      <c r="AR14995" s="7"/>
      <c r="AS14995" s="7"/>
      <c r="AT14995" s="7"/>
      <c r="AU14995" s="7"/>
      <c r="AV14995" s="234"/>
      <c r="BP14995" s="7"/>
      <c r="BQ14995" s="7"/>
      <c r="BR14995" s="7"/>
      <c r="BS14995" s="7"/>
      <c r="BT14995" s="7"/>
      <c r="BU14995" s="7"/>
      <c r="BV14995" s="7"/>
      <c r="BW14995" s="7"/>
    </row>
    <row r="14996" spans="43:75" x14ac:dyDescent="0.2">
      <c r="AQ14996" s="7"/>
      <c r="AR14996" s="7"/>
      <c r="AS14996" s="7"/>
      <c r="AT14996" s="7"/>
      <c r="AU14996" s="7"/>
      <c r="AV14996" s="234"/>
      <c r="BP14996" s="7"/>
      <c r="BQ14996" s="7"/>
      <c r="BR14996" s="7"/>
      <c r="BS14996" s="7"/>
      <c r="BT14996" s="7"/>
      <c r="BU14996" s="7"/>
      <c r="BV14996" s="7"/>
      <c r="BW14996" s="7"/>
    </row>
    <row r="14997" spans="43:75" x14ac:dyDescent="0.2">
      <c r="AQ14997" s="7"/>
      <c r="AR14997" s="7"/>
      <c r="AS14997" s="7"/>
      <c r="AT14997" s="7"/>
      <c r="AU14997" s="7"/>
      <c r="AV14997" s="234"/>
      <c r="BP14997" s="7"/>
      <c r="BQ14997" s="7"/>
      <c r="BR14997" s="7"/>
      <c r="BS14997" s="7"/>
      <c r="BT14997" s="7"/>
      <c r="BU14997" s="7"/>
      <c r="BV14997" s="7"/>
      <c r="BW14997" s="7"/>
    </row>
    <row r="14998" spans="43:75" x14ac:dyDescent="0.2">
      <c r="AQ14998" s="7"/>
      <c r="AR14998" s="7"/>
      <c r="AS14998" s="7"/>
      <c r="AT14998" s="7"/>
      <c r="AU14998" s="7"/>
      <c r="AV14998" s="234"/>
      <c r="BP14998" s="7"/>
      <c r="BQ14998" s="7"/>
      <c r="BR14998" s="7"/>
      <c r="BS14998" s="7"/>
      <c r="BT14998" s="7"/>
      <c r="BU14998" s="7"/>
      <c r="BV14998" s="7"/>
      <c r="BW14998" s="7"/>
    </row>
    <row r="14999" spans="43:75" x14ac:dyDescent="0.2">
      <c r="AQ14999" s="7"/>
      <c r="AR14999" s="7"/>
      <c r="AS14999" s="7"/>
      <c r="AT14999" s="7"/>
      <c r="AU14999" s="7"/>
      <c r="AV14999" s="234"/>
      <c r="BP14999" s="7"/>
      <c r="BQ14999" s="7"/>
      <c r="BR14999" s="7"/>
      <c r="BS14999" s="7"/>
      <c r="BT14999" s="7"/>
      <c r="BU14999" s="7"/>
      <c r="BV14999" s="7"/>
      <c r="BW14999" s="7"/>
    </row>
    <row r="15000" spans="43:75" x14ac:dyDescent="0.2">
      <c r="AQ15000" s="7"/>
      <c r="AR15000" s="7"/>
      <c r="AS15000" s="7"/>
      <c r="AT15000" s="7"/>
      <c r="AU15000" s="7"/>
      <c r="AV15000" s="234"/>
      <c r="BP15000" s="7"/>
      <c r="BQ15000" s="7"/>
      <c r="BR15000" s="7"/>
      <c r="BS15000" s="7"/>
      <c r="BT15000" s="7"/>
      <c r="BU15000" s="7"/>
      <c r="BV15000" s="7"/>
      <c r="BW15000" s="7"/>
    </row>
    <row r="15001" spans="43:75" x14ac:dyDescent="0.2">
      <c r="AQ15001" s="7"/>
      <c r="AR15001" s="7"/>
      <c r="AS15001" s="7"/>
      <c r="AT15001" s="7"/>
      <c r="AU15001" s="7"/>
      <c r="AV15001" s="234"/>
      <c r="BP15001" s="7"/>
      <c r="BQ15001" s="7"/>
      <c r="BR15001" s="7"/>
      <c r="BS15001" s="7"/>
      <c r="BT15001" s="7"/>
      <c r="BU15001" s="7"/>
      <c r="BV15001" s="7"/>
      <c r="BW15001" s="7"/>
    </row>
    <row r="15002" spans="43:75" x14ac:dyDescent="0.2">
      <c r="AQ15002" s="7"/>
      <c r="AR15002" s="7"/>
      <c r="AS15002" s="7"/>
      <c r="AT15002" s="7"/>
      <c r="AU15002" s="7"/>
      <c r="AV15002" s="234"/>
      <c r="BP15002" s="7"/>
      <c r="BQ15002" s="7"/>
      <c r="BR15002" s="7"/>
      <c r="BS15002" s="7"/>
      <c r="BT15002" s="7"/>
      <c r="BU15002" s="7"/>
      <c r="BV15002" s="7"/>
      <c r="BW15002" s="7"/>
    </row>
    <row r="15003" spans="43:75" x14ac:dyDescent="0.2">
      <c r="AQ15003" s="7"/>
      <c r="AR15003" s="7"/>
      <c r="AS15003" s="7"/>
      <c r="AT15003" s="7"/>
      <c r="AU15003" s="7"/>
      <c r="AV15003" s="234"/>
      <c r="BP15003" s="7"/>
      <c r="BQ15003" s="7"/>
      <c r="BR15003" s="7"/>
      <c r="BS15003" s="7"/>
      <c r="BT15003" s="7"/>
      <c r="BU15003" s="7"/>
      <c r="BV15003" s="7"/>
      <c r="BW15003" s="7"/>
    </row>
    <row r="15004" spans="43:75" x14ac:dyDescent="0.2">
      <c r="AQ15004" s="7"/>
      <c r="AR15004" s="7"/>
      <c r="AS15004" s="7"/>
      <c r="AT15004" s="7"/>
      <c r="AU15004" s="7"/>
      <c r="AV15004" s="234"/>
      <c r="BP15004" s="7"/>
      <c r="BQ15004" s="7"/>
      <c r="BR15004" s="7"/>
      <c r="BS15004" s="7"/>
      <c r="BT15004" s="7"/>
      <c r="BU15004" s="7"/>
      <c r="BV15004" s="7"/>
      <c r="BW15004" s="7"/>
    </row>
    <row r="15005" spans="43:75" x14ac:dyDescent="0.2">
      <c r="AQ15005" s="7"/>
      <c r="AR15005" s="7"/>
      <c r="AS15005" s="7"/>
      <c r="AT15005" s="7"/>
      <c r="AU15005" s="7"/>
      <c r="AV15005" s="234"/>
      <c r="BP15005" s="7"/>
      <c r="BQ15005" s="7"/>
      <c r="BR15005" s="7"/>
      <c r="BS15005" s="7"/>
      <c r="BT15005" s="7"/>
      <c r="BU15005" s="7"/>
      <c r="BV15005" s="7"/>
      <c r="BW15005" s="7"/>
    </row>
    <row r="15006" spans="43:75" x14ac:dyDescent="0.2">
      <c r="AQ15006" s="7"/>
      <c r="AR15006" s="7"/>
      <c r="AS15006" s="7"/>
      <c r="AT15006" s="7"/>
      <c r="AU15006" s="7"/>
      <c r="AV15006" s="234"/>
      <c r="BP15006" s="7"/>
      <c r="BQ15006" s="7"/>
      <c r="BR15006" s="7"/>
      <c r="BS15006" s="7"/>
      <c r="BT15006" s="7"/>
      <c r="BU15006" s="7"/>
      <c r="BV15006" s="7"/>
      <c r="BW15006" s="7"/>
    </row>
    <row r="15007" spans="43:75" x14ac:dyDescent="0.2">
      <c r="AQ15007" s="7"/>
      <c r="AR15007" s="7"/>
      <c r="AS15007" s="7"/>
      <c r="AT15007" s="7"/>
      <c r="AU15007" s="7"/>
      <c r="AV15007" s="234"/>
      <c r="BP15007" s="7"/>
      <c r="BQ15007" s="7"/>
      <c r="BR15007" s="7"/>
      <c r="BS15007" s="7"/>
      <c r="BT15007" s="7"/>
      <c r="BU15007" s="7"/>
      <c r="BV15007" s="7"/>
      <c r="BW15007" s="7"/>
    </row>
    <row r="15008" spans="43:75" x14ac:dyDescent="0.2">
      <c r="AQ15008" s="7"/>
      <c r="AR15008" s="7"/>
      <c r="AS15008" s="7"/>
      <c r="AT15008" s="7"/>
      <c r="AU15008" s="7"/>
      <c r="AV15008" s="234"/>
      <c r="BP15008" s="7"/>
      <c r="BQ15008" s="7"/>
      <c r="BR15008" s="7"/>
      <c r="BS15008" s="7"/>
      <c r="BT15008" s="7"/>
      <c r="BU15008" s="7"/>
      <c r="BV15008" s="7"/>
      <c r="BW15008" s="7"/>
    </row>
    <row r="15009" spans="43:75" x14ac:dyDescent="0.2">
      <c r="AQ15009" s="7"/>
      <c r="AR15009" s="7"/>
      <c r="AS15009" s="7"/>
      <c r="AT15009" s="7"/>
      <c r="AU15009" s="7"/>
      <c r="AV15009" s="234"/>
      <c r="BP15009" s="7"/>
      <c r="BQ15009" s="7"/>
      <c r="BR15009" s="7"/>
      <c r="BS15009" s="7"/>
      <c r="BT15009" s="7"/>
      <c r="BU15009" s="7"/>
      <c r="BV15009" s="7"/>
      <c r="BW15009" s="7"/>
    </row>
    <row r="15010" spans="43:75" x14ac:dyDescent="0.2">
      <c r="AQ15010" s="7"/>
      <c r="AR15010" s="7"/>
      <c r="AS15010" s="7"/>
      <c r="AT15010" s="7"/>
      <c r="AU15010" s="7"/>
      <c r="AV15010" s="234"/>
      <c r="BP15010" s="7"/>
      <c r="BQ15010" s="7"/>
      <c r="BR15010" s="7"/>
      <c r="BS15010" s="7"/>
      <c r="BT15010" s="7"/>
      <c r="BU15010" s="7"/>
      <c r="BV15010" s="7"/>
      <c r="BW15010" s="7"/>
    </row>
    <row r="15011" spans="43:75" x14ac:dyDescent="0.2">
      <c r="AQ15011" s="7"/>
      <c r="AR15011" s="7"/>
      <c r="AS15011" s="7"/>
      <c r="AT15011" s="7"/>
      <c r="AU15011" s="7"/>
      <c r="AV15011" s="234"/>
      <c r="BP15011" s="7"/>
      <c r="BQ15011" s="7"/>
      <c r="BR15011" s="7"/>
      <c r="BS15011" s="7"/>
      <c r="BT15011" s="7"/>
      <c r="BU15011" s="7"/>
      <c r="BV15011" s="7"/>
      <c r="BW15011" s="7"/>
    </row>
    <row r="15012" spans="43:75" x14ac:dyDescent="0.2">
      <c r="AQ15012" s="7"/>
      <c r="AR15012" s="7"/>
      <c r="AS15012" s="7"/>
      <c r="AT15012" s="7"/>
      <c r="AU15012" s="7"/>
      <c r="AV15012" s="234"/>
      <c r="BP15012" s="7"/>
      <c r="BQ15012" s="7"/>
      <c r="BR15012" s="7"/>
      <c r="BS15012" s="7"/>
      <c r="BT15012" s="7"/>
      <c r="BU15012" s="7"/>
      <c r="BV15012" s="7"/>
      <c r="BW15012" s="7"/>
    </row>
    <row r="15013" spans="43:75" x14ac:dyDescent="0.2">
      <c r="AQ15013" s="7"/>
      <c r="AR15013" s="7"/>
      <c r="AS15013" s="7"/>
      <c r="AT15013" s="7"/>
      <c r="AU15013" s="7"/>
      <c r="AV15013" s="234"/>
      <c r="BP15013" s="7"/>
      <c r="BQ15013" s="7"/>
      <c r="BR15013" s="7"/>
      <c r="BS15013" s="7"/>
      <c r="BT15013" s="7"/>
      <c r="BU15013" s="7"/>
      <c r="BV15013" s="7"/>
      <c r="BW15013" s="7"/>
    </row>
    <row r="15014" spans="43:75" x14ac:dyDescent="0.2">
      <c r="AQ15014" s="7"/>
      <c r="AR15014" s="7"/>
      <c r="AS15014" s="7"/>
      <c r="AT15014" s="7"/>
      <c r="AU15014" s="7"/>
      <c r="AV15014" s="234"/>
      <c r="BP15014" s="7"/>
      <c r="BQ15014" s="7"/>
      <c r="BR15014" s="7"/>
      <c r="BS15014" s="7"/>
      <c r="BT15014" s="7"/>
      <c r="BU15014" s="7"/>
      <c r="BV15014" s="7"/>
      <c r="BW15014" s="7"/>
    </row>
    <row r="15015" spans="43:75" x14ac:dyDescent="0.2">
      <c r="AQ15015" s="7"/>
      <c r="AR15015" s="7"/>
      <c r="AS15015" s="7"/>
      <c r="AT15015" s="7"/>
      <c r="AU15015" s="7"/>
      <c r="AV15015" s="234"/>
      <c r="BP15015" s="7"/>
      <c r="BQ15015" s="7"/>
      <c r="BR15015" s="7"/>
      <c r="BS15015" s="7"/>
      <c r="BT15015" s="7"/>
      <c r="BU15015" s="7"/>
      <c r="BV15015" s="7"/>
      <c r="BW15015" s="7"/>
    </row>
    <row r="15016" spans="43:75" x14ac:dyDescent="0.2">
      <c r="AQ15016" s="7"/>
      <c r="AR15016" s="7"/>
      <c r="AS15016" s="7"/>
      <c r="AT15016" s="7"/>
      <c r="AU15016" s="7"/>
      <c r="AV15016" s="234"/>
      <c r="BP15016" s="7"/>
      <c r="BQ15016" s="7"/>
      <c r="BR15016" s="7"/>
      <c r="BS15016" s="7"/>
      <c r="BT15016" s="7"/>
      <c r="BU15016" s="7"/>
      <c r="BV15016" s="7"/>
      <c r="BW15016" s="7"/>
    </row>
    <row r="15017" spans="43:75" x14ac:dyDescent="0.2">
      <c r="AQ15017" s="7"/>
      <c r="AR15017" s="7"/>
      <c r="AS15017" s="7"/>
      <c r="AT15017" s="7"/>
      <c r="AU15017" s="7"/>
      <c r="AV15017" s="234"/>
      <c r="BP15017" s="7"/>
      <c r="BQ15017" s="7"/>
      <c r="BR15017" s="7"/>
      <c r="BS15017" s="7"/>
      <c r="BT15017" s="7"/>
      <c r="BU15017" s="7"/>
      <c r="BV15017" s="7"/>
      <c r="BW15017" s="7"/>
    </row>
    <row r="15018" spans="43:75" x14ac:dyDescent="0.2">
      <c r="AQ15018" s="7"/>
      <c r="AR15018" s="7"/>
      <c r="AS15018" s="7"/>
      <c r="AT15018" s="7"/>
      <c r="AU15018" s="7"/>
      <c r="AV15018" s="234"/>
      <c r="BP15018" s="7"/>
      <c r="BQ15018" s="7"/>
      <c r="BR15018" s="7"/>
      <c r="BS15018" s="7"/>
      <c r="BT15018" s="7"/>
      <c r="BU15018" s="7"/>
      <c r="BV15018" s="7"/>
      <c r="BW15018" s="7"/>
    </row>
    <row r="15019" spans="43:75" x14ac:dyDescent="0.2">
      <c r="AQ15019" s="7"/>
      <c r="AR15019" s="7"/>
      <c r="AS15019" s="7"/>
      <c r="AT15019" s="7"/>
      <c r="AU15019" s="7"/>
      <c r="AV15019" s="234"/>
      <c r="BP15019" s="7"/>
      <c r="BQ15019" s="7"/>
      <c r="BR15019" s="7"/>
      <c r="BS15019" s="7"/>
      <c r="BT15019" s="7"/>
      <c r="BU15019" s="7"/>
      <c r="BV15019" s="7"/>
      <c r="BW15019" s="7"/>
    </row>
    <row r="15020" spans="43:75" x14ac:dyDescent="0.2">
      <c r="AQ15020" s="7"/>
      <c r="AR15020" s="7"/>
      <c r="AS15020" s="7"/>
      <c r="AT15020" s="7"/>
      <c r="AU15020" s="7"/>
      <c r="AV15020" s="234"/>
      <c r="BP15020" s="7"/>
      <c r="BQ15020" s="7"/>
      <c r="BR15020" s="7"/>
      <c r="BS15020" s="7"/>
      <c r="BT15020" s="7"/>
      <c r="BU15020" s="7"/>
      <c r="BV15020" s="7"/>
      <c r="BW15020" s="7"/>
    </row>
    <row r="15021" spans="43:75" x14ac:dyDescent="0.2">
      <c r="AQ15021" s="7"/>
      <c r="AR15021" s="7"/>
      <c r="AS15021" s="7"/>
      <c r="AT15021" s="7"/>
      <c r="AU15021" s="7"/>
      <c r="AV15021" s="234"/>
      <c r="BP15021" s="7"/>
      <c r="BQ15021" s="7"/>
      <c r="BR15021" s="7"/>
      <c r="BS15021" s="7"/>
      <c r="BT15021" s="7"/>
      <c r="BU15021" s="7"/>
      <c r="BV15021" s="7"/>
      <c r="BW15021" s="7"/>
    </row>
    <row r="15022" spans="43:75" x14ac:dyDescent="0.2">
      <c r="AQ15022" s="7"/>
      <c r="AR15022" s="7"/>
      <c r="AS15022" s="7"/>
      <c r="AT15022" s="7"/>
      <c r="AU15022" s="7"/>
      <c r="AV15022" s="234"/>
      <c r="BP15022" s="7"/>
      <c r="BQ15022" s="7"/>
      <c r="BR15022" s="7"/>
      <c r="BS15022" s="7"/>
      <c r="BT15022" s="7"/>
      <c r="BU15022" s="7"/>
      <c r="BV15022" s="7"/>
      <c r="BW15022" s="7"/>
    </row>
    <row r="15023" spans="43:75" x14ac:dyDescent="0.2">
      <c r="AQ15023" s="7"/>
      <c r="AR15023" s="7"/>
      <c r="AS15023" s="7"/>
      <c r="AT15023" s="7"/>
      <c r="AU15023" s="7"/>
      <c r="AV15023" s="234"/>
      <c r="BP15023" s="7"/>
      <c r="BQ15023" s="7"/>
      <c r="BR15023" s="7"/>
      <c r="BS15023" s="7"/>
      <c r="BT15023" s="7"/>
      <c r="BU15023" s="7"/>
      <c r="BV15023" s="7"/>
      <c r="BW15023" s="7"/>
    </row>
    <row r="15024" spans="43:75" x14ac:dyDescent="0.2">
      <c r="AQ15024" s="7"/>
      <c r="AR15024" s="7"/>
      <c r="AS15024" s="7"/>
      <c r="AT15024" s="7"/>
      <c r="AU15024" s="7"/>
      <c r="AV15024" s="234"/>
      <c r="BP15024" s="7"/>
      <c r="BQ15024" s="7"/>
      <c r="BR15024" s="7"/>
      <c r="BS15024" s="7"/>
      <c r="BT15024" s="7"/>
      <c r="BU15024" s="7"/>
      <c r="BV15024" s="7"/>
      <c r="BW15024" s="7"/>
    </row>
    <row r="15025" spans="43:75" x14ac:dyDescent="0.2">
      <c r="AQ15025" s="7"/>
      <c r="AR15025" s="7"/>
      <c r="AS15025" s="7"/>
      <c r="AT15025" s="7"/>
      <c r="AU15025" s="7"/>
      <c r="AV15025" s="234"/>
      <c r="BP15025" s="7"/>
      <c r="BQ15025" s="7"/>
      <c r="BR15025" s="7"/>
      <c r="BS15025" s="7"/>
      <c r="BT15025" s="7"/>
      <c r="BU15025" s="7"/>
      <c r="BV15025" s="7"/>
      <c r="BW15025" s="7"/>
    </row>
    <row r="15026" spans="43:75" x14ac:dyDescent="0.2">
      <c r="AQ15026" s="7"/>
      <c r="AR15026" s="7"/>
      <c r="AS15026" s="7"/>
      <c r="AT15026" s="7"/>
      <c r="AU15026" s="7"/>
      <c r="AV15026" s="234"/>
      <c r="BP15026" s="7"/>
      <c r="BQ15026" s="7"/>
      <c r="BR15026" s="7"/>
      <c r="BS15026" s="7"/>
      <c r="BT15026" s="7"/>
      <c r="BU15026" s="7"/>
      <c r="BV15026" s="7"/>
      <c r="BW15026" s="7"/>
    </row>
    <row r="15027" spans="43:75" x14ac:dyDescent="0.2">
      <c r="AQ15027" s="7"/>
      <c r="AR15027" s="7"/>
      <c r="AS15027" s="7"/>
      <c r="AT15027" s="7"/>
      <c r="AU15027" s="7"/>
      <c r="AV15027" s="234"/>
      <c r="BP15027" s="7"/>
      <c r="BQ15027" s="7"/>
      <c r="BR15027" s="7"/>
      <c r="BS15027" s="7"/>
      <c r="BT15027" s="7"/>
      <c r="BU15027" s="7"/>
      <c r="BV15027" s="7"/>
      <c r="BW15027" s="7"/>
    </row>
    <row r="15028" spans="43:75" x14ac:dyDescent="0.2">
      <c r="AQ15028" s="7"/>
      <c r="AR15028" s="7"/>
      <c r="AS15028" s="7"/>
      <c r="AT15028" s="7"/>
      <c r="AU15028" s="7"/>
      <c r="AV15028" s="234"/>
      <c r="BP15028" s="7"/>
      <c r="BQ15028" s="7"/>
      <c r="BR15028" s="7"/>
      <c r="BS15028" s="7"/>
      <c r="BT15028" s="7"/>
      <c r="BU15028" s="7"/>
      <c r="BV15028" s="7"/>
      <c r="BW15028" s="7"/>
    </row>
    <row r="15029" spans="43:75" x14ac:dyDescent="0.2">
      <c r="AQ15029" s="7"/>
      <c r="AR15029" s="7"/>
      <c r="AS15029" s="7"/>
      <c r="AT15029" s="7"/>
      <c r="AU15029" s="7"/>
      <c r="AV15029" s="234"/>
      <c r="BP15029" s="7"/>
      <c r="BQ15029" s="7"/>
      <c r="BR15029" s="7"/>
      <c r="BS15029" s="7"/>
      <c r="BT15029" s="7"/>
      <c r="BU15029" s="7"/>
      <c r="BV15029" s="7"/>
      <c r="BW15029" s="7"/>
    </row>
    <row r="15030" spans="43:75" x14ac:dyDescent="0.2">
      <c r="AQ15030" s="7"/>
      <c r="AR15030" s="7"/>
      <c r="AS15030" s="7"/>
      <c r="AT15030" s="7"/>
      <c r="AU15030" s="7"/>
      <c r="AV15030" s="234"/>
      <c r="BP15030" s="7"/>
      <c r="BQ15030" s="7"/>
      <c r="BR15030" s="7"/>
      <c r="BS15030" s="7"/>
      <c r="BT15030" s="7"/>
      <c r="BU15030" s="7"/>
      <c r="BV15030" s="7"/>
      <c r="BW15030" s="7"/>
    </row>
    <row r="15031" spans="43:75" x14ac:dyDescent="0.2">
      <c r="AQ15031" s="7"/>
      <c r="AR15031" s="7"/>
      <c r="AS15031" s="7"/>
      <c r="AT15031" s="7"/>
      <c r="AU15031" s="7"/>
      <c r="AV15031" s="234"/>
      <c r="BP15031" s="7"/>
      <c r="BQ15031" s="7"/>
      <c r="BR15031" s="7"/>
      <c r="BS15031" s="7"/>
      <c r="BT15031" s="7"/>
      <c r="BU15031" s="7"/>
      <c r="BV15031" s="7"/>
      <c r="BW15031" s="7"/>
    </row>
    <row r="15032" spans="43:75" x14ac:dyDescent="0.2">
      <c r="AQ15032" s="7"/>
      <c r="AR15032" s="7"/>
      <c r="AS15032" s="7"/>
      <c r="AT15032" s="7"/>
      <c r="AU15032" s="7"/>
      <c r="AV15032" s="234"/>
      <c r="BP15032" s="7"/>
      <c r="BQ15032" s="7"/>
      <c r="BR15032" s="7"/>
      <c r="BS15032" s="7"/>
      <c r="BT15032" s="7"/>
      <c r="BU15032" s="7"/>
      <c r="BV15032" s="7"/>
      <c r="BW15032" s="7"/>
    </row>
    <row r="15033" spans="43:75" x14ac:dyDescent="0.2">
      <c r="AQ15033" s="7"/>
      <c r="AR15033" s="7"/>
      <c r="AS15033" s="7"/>
      <c r="AT15033" s="7"/>
      <c r="AU15033" s="7"/>
      <c r="AV15033" s="234"/>
      <c r="BP15033" s="7"/>
      <c r="BQ15033" s="7"/>
      <c r="BR15033" s="7"/>
      <c r="BS15033" s="7"/>
      <c r="BT15033" s="7"/>
      <c r="BU15033" s="7"/>
      <c r="BV15033" s="7"/>
      <c r="BW15033" s="7"/>
    </row>
    <row r="15034" spans="43:75" x14ac:dyDescent="0.2">
      <c r="AQ15034" s="7"/>
      <c r="AR15034" s="7"/>
      <c r="AS15034" s="7"/>
      <c r="AT15034" s="7"/>
      <c r="AU15034" s="7"/>
      <c r="AV15034" s="234"/>
      <c r="BP15034" s="7"/>
      <c r="BQ15034" s="7"/>
      <c r="BR15034" s="7"/>
      <c r="BS15034" s="7"/>
      <c r="BT15034" s="7"/>
      <c r="BU15034" s="7"/>
      <c r="BV15034" s="7"/>
      <c r="BW15034" s="7"/>
    </row>
    <row r="15035" spans="43:75" x14ac:dyDescent="0.2">
      <c r="AQ15035" s="7"/>
      <c r="AR15035" s="7"/>
      <c r="AS15035" s="7"/>
      <c r="AT15035" s="7"/>
      <c r="AU15035" s="7"/>
      <c r="AV15035" s="234"/>
      <c r="BP15035" s="7"/>
      <c r="BQ15035" s="7"/>
      <c r="BR15035" s="7"/>
      <c r="BS15035" s="7"/>
      <c r="BT15035" s="7"/>
      <c r="BU15035" s="7"/>
      <c r="BV15035" s="7"/>
      <c r="BW15035" s="7"/>
    </row>
    <row r="15036" spans="43:75" x14ac:dyDescent="0.2">
      <c r="AQ15036" s="7"/>
      <c r="AR15036" s="7"/>
      <c r="AS15036" s="7"/>
      <c r="AT15036" s="7"/>
      <c r="AU15036" s="7"/>
      <c r="AV15036" s="234"/>
      <c r="BP15036" s="7"/>
      <c r="BQ15036" s="7"/>
      <c r="BR15036" s="7"/>
      <c r="BS15036" s="7"/>
      <c r="BT15036" s="7"/>
      <c r="BU15036" s="7"/>
      <c r="BV15036" s="7"/>
      <c r="BW15036" s="7"/>
    </row>
    <row r="15037" spans="43:75" x14ac:dyDescent="0.2">
      <c r="AQ15037" s="7"/>
      <c r="AR15037" s="7"/>
      <c r="AS15037" s="7"/>
      <c r="AT15037" s="7"/>
      <c r="AU15037" s="7"/>
      <c r="AV15037" s="234"/>
      <c r="BP15037" s="7"/>
      <c r="BQ15037" s="7"/>
      <c r="BR15037" s="7"/>
      <c r="BS15037" s="7"/>
      <c r="BT15037" s="7"/>
      <c r="BU15037" s="7"/>
      <c r="BV15037" s="7"/>
      <c r="BW15037" s="7"/>
    </row>
    <row r="15038" spans="43:75" x14ac:dyDescent="0.2">
      <c r="AQ15038" s="7"/>
      <c r="AR15038" s="7"/>
      <c r="AS15038" s="7"/>
      <c r="AT15038" s="7"/>
      <c r="AU15038" s="7"/>
      <c r="AV15038" s="234"/>
      <c r="BP15038" s="7"/>
      <c r="BQ15038" s="7"/>
      <c r="BR15038" s="7"/>
      <c r="BS15038" s="7"/>
      <c r="BT15038" s="7"/>
      <c r="BU15038" s="7"/>
      <c r="BV15038" s="7"/>
      <c r="BW15038" s="7"/>
    </row>
    <row r="15039" spans="43:75" x14ac:dyDescent="0.2">
      <c r="AQ15039" s="7"/>
      <c r="AR15039" s="7"/>
      <c r="AS15039" s="7"/>
      <c r="AT15039" s="7"/>
      <c r="AU15039" s="7"/>
      <c r="AV15039" s="234"/>
      <c r="BP15039" s="7"/>
      <c r="BQ15039" s="7"/>
      <c r="BR15039" s="7"/>
      <c r="BS15039" s="7"/>
      <c r="BT15039" s="7"/>
      <c r="BU15039" s="7"/>
      <c r="BV15039" s="7"/>
      <c r="BW15039" s="7"/>
    </row>
    <row r="15040" spans="43:75" x14ac:dyDescent="0.2">
      <c r="AQ15040" s="7"/>
      <c r="AR15040" s="7"/>
      <c r="AS15040" s="7"/>
      <c r="AT15040" s="7"/>
      <c r="AU15040" s="7"/>
      <c r="AV15040" s="234"/>
      <c r="BP15040" s="7"/>
      <c r="BQ15040" s="7"/>
      <c r="BR15040" s="7"/>
      <c r="BS15040" s="7"/>
      <c r="BT15040" s="7"/>
      <c r="BU15040" s="7"/>
      <c r="BV15040" s="7"/>
      <c r="BW15040" s="7"/>
    </row>
    <row r="15041" spans="43:75" x14ac:dyDescent="0.2">
      <c r="AQ15041" s="7"/>
      <c r="AR15041" s="7"/>
      <c r="AS15041" s="7"/>
      <c r="AT15041" s="7"/>
      <c r="AU15041" s="7"/>
      <c r="AV15041" s="234"/>
      <c r="BP15041" s="7"/>
      <c r="BQ15041" s="7"/>
      <c r="BR15041" s="7"/>
      <c r="BS15041" s="7"/>
      <c r="BT15041" s="7"/>
      <c r="BU15041" s="7"/>
      <c r="BV15041" s="7"/>
      <c r="BW15041" s="7"/>
    </row>
    <row r="15042" spans="43:75" x14ac:dyDescent="0.2">
      <c r="AQ15042" s="7"/>
      <c r="AR15042" s="7"/>
      <c r="AS15042" s="7"/>
      <c r="AT15042" s="7"/>
      <c r="AU15042" s="7"/>
      <c r="AV15042" s="234"/>
      <c r="BP15042" s="7"/>
      <c r="BQ15042" s="7"/>
      <c r="BR15042" s="7"/>
      <c r="BS15042" s="7"/>
      <c r="BT15042" s="7"/>
      <c r="BU15042" s="7"/>
      <c r="BV15042" s="7"/>
      <c r="BW15042" s="7"/>
    </row>
    <row r="15043" spans="43:75" x14ac:dyDescent="0.2">
      <c r="AQ15043" s="7"/>
      <c r="AR15043" s="7"/>
      <c r="AS15043" s="7"/>
      <c r="AT15043" s="7"/>
      <c r="AU15043" s="7"/>
      <c r="AV15043" s="234"/>
      <c r="BP15043" s="7"/>
      <c r="BQ15043" s="7"/>
      <c r="BR15043" s="7"/>
      <c r="BS15043" s="7"/>
      <c r="BT15043" s="7"/>
      <c r="BU15043" s="7"/>
      <c r="BV15043" s="7"/>
      <c r="BW15043" s="7"/>
    </row>
    <row r="15044" spans="43:75" x14ac:dyDescent="0.2">
      <c r="AQ15044" s="7"/>
      <c r="AR15044" s="7"/>
      <c r="AS15044" s="7"/>
      <c r="AT15044" s="7"/>
      <c r="AU15044" s="7"/>
      <c r="AV15044" s="234"/>
      <c r="BP15044" s="7"/>
      <c r="BQ15044" s="7"/>
      <c r="BR15044" s="7"/>
      <c r="BS15044" s="7"/>
      <c r="BT15044" s="7"/>
      <c r="BU15044" s="7"/>
      <c r="BV15044" s="7"/>
      <c r="BW15044" s="7"/>
    </row>
    <row r="15045" spans="43:75" x14ac:dyDescent="0.2">
      <c r="AQ15045" s="7"/>
      <c r="AR15045" s="7"/>
      <c r="AS15045" s="7"/>
      <c r="AT15045" s="7"/>
      <c r="AU15045" s="7"/>
      <c r="AV15045" s="234"/>
      <c r="BP15045" s="7"/>
      <c r="BQ15045" s="7"/>
      <c r="BR15045" s="7"/>
      <c r="BS15045" s="7"/>
      <c r="BT15045" s="7"/>
      <c r="BU15045" s="7"/>
      <c r="BV15045" s="7"/>
      <c r="BW15045" s="7"/>
    </row>
    <row r="15046" spans="43:75" x14ac:dyDescent="0.2">
      <c r="AQ15046" s="7"/>
      <c r="AR15046" s="7"/>
      <c r="AS15046" s="7"/>
      <c r="AT15046" s="7"/>
      <c r="AU15046" s="7"/>
      <c r="AV15046" s="234"/>
      <c r="BP15046" s="7"/>
      <c r="BQ15046" s="7"/>
      <c r="BR15046" s="7"/>
      <c r="BS15046" s="7"/>
      <c r="BT15046" s="7"/>
      <c r="BU15046" s="7"/>
      <c r="BV15046" s="7"/>
      <c r="BW15046" s="7"/>
    </row>
    <row r="15047" spans="43:75" x14ac:dyDescent="0.2">
      <c r="AQ15047" s="7"/>
      <c r="AR15047" s="7"/>
      <c r="AS15047" s="7"/>
      <c r="AT15047" s="7"/>
      <c r="AU15047" s="7"/>
      <c r="AV15047" s="234"/>
      <c r="BP15047" s="7"/>
      <c r="BQ15047" s="7"/>
      <c r="BR15047" s="7"/>
      <c r="BS15047" s="7"/>
      <c r="BT15047" s="7"/>
      <c r="BU15047" s="7"/>
      <c r="BV15047" s="7"/>
      <c r="BW15047" s="7"/>
    </row>
    <row r="15048" spans="43:75" x14ac:dyDescent="0.2">
      <c r="AQ15048" s="7"/>
      <c r="AR15048" s="7"/>
      <c r="AS15048" s="7"/>
      <c r="AT15048" s="7"/>
      <c r="AU15048" s="7"/>
      <c r="AV15048" s="234"/>
      <c r="BP15048" s="7"/>
      <c r="BQ15048" s="7"/>
      <c r="BR15048" s="7"/>
      <c r="BS15048" s="7"/>
      <c r="BT15048" s="7"/>
      <c r="BU15048" s="7"/>
      <c r="BV15048" s="7"/>
      <c r="BW15048" s="7"/>
    </row>
    <row r="15049" spans="43:75" x14ac:dyDescent="0.2">
      <c r="AQ15049" s="7"/>
      <c r="AR15049" s="7"/>
      <c r="AS15049" s="7"/>
      <c r="AT15049" s="7"/>
      <c r="AU15049" s="7"/>
      <c r="AV15049" s="234"/>
      <c r="BP15049" s="7"/>
      <c r="BQ15049" s="7"/>
      <c r="BR15049" s="7"/>
      <c r="BS15049" s="7"/>
      <c r="BT15049" s="7"/>
      <c r="BU15049" s="7"/>
      <c r="BV15049" s="7"/>
      <c r="BW15049" s="7"/>
    </row>
    <row r="15050" spans="43:75" x14ac:dyDescent="0.2">
      <c r="AQ15050" s="7"/>
      <c r="AR15050" s="7"/>
      <c r="AS15050" s="7"/>
      <c r="AT15050" s="7"/>
      <c r="AU15050" s="7"/>
      <c r="AV15050" s="234"/>
      <c r="BP15050" s="7"/>
      <c r="BQ15050" s="7"/>
      <c r="BR15050" s="7"/>
      <c r="BS15050" s="7"/>
      <c r="BT15050" s="7"/>
      <c r="BU15050" s="7"/>
      <c r="BV15050" s="7"/>
      <c r="BW15050" s="7"/>
    </row>
    <row r="15051" spans="43:75" x14ac:dyDescent="0.2">
      <c r="AQ15051" s="7"/>
      <c r="AR15051" s="7"/>
      <c r="AS15051" s="7"/>
      <c r="AT15051" s="7"/>
      <c r="AU15051" s="7"/>
      <c r="AV15051" s="234"/>
      <c r="BP15051" s="7"/>
      <c r="BQ15051" s="7"/>
      <c r="BR15051" s="7"/>
      <c r="BS15051" s="7"/>
      <c r="BT15051" s="7"/>
      <c r="BU15051" s="7"/>
      <c r="BV15051" s="7"/>
      <c r="BW15051" s="7"/>
    </row>
    <row r="15052" spans="43:75" x14ac:dyDescent="0.2">
      <c r="AQ15052" s="7"/>
      <c r="AR15052" s="7"/>
      <c r="AS15052" s="7"/>
      <c r="AT15052" s="7"/>
      <c r="AU15052" s="7"/>
      <c r="AV15052" s="234"/>
      <c r="BP15052" s="7"/>
      <c r="BQ15052" s="7"/>
      <c r="BR15052" s="7"/>
      <c r="BS15052" s="7"/>
      <c r="BT15052" s="7"/>
      <c r="BU15052" s="7"/>
      <c r="BV15052" s="7"/>
      <c r="BW15052" s="7"/>
    </row>
    <row r="15053" spans="43:75" x14ac:dyDescent="0.2">
      <c r="AQ15053" s="7"/>
      <c r="AR15053" s="7"/>
      <c r="AS15053" s="7"/>
      <c r="AT15053" s="7"/>
      <c r="AU15053" s="7"/>
      <c r="AV15053" s="234"/>
      <c r="BP15053" s="7"/>
      <c r="BQ15053" s="7"/>
      <c r="BR15053" s="7"/>
      <c r="BS15053" s="7"/>
      <c r="BT15053" s="7"/>
      <c r="BU15053" s="7"/>
      <c r="BV15053" s="7"/>
      <c r="BW15053" s="7"/>
    </row>
    <row r="15054" spans="43:75" x14ac:dyDescent="0.2">
      <c r="AQ15054" s="7"/>
      <c r="AR15054" s="7"/>
      <c r="AS15054" s="7"/>
      <c r="AT15054" s="7"/>
      <c r="AU15054" s="7"/>
      <c r="AV15054" s="234"/>
      <c r="BP15054" s="7"/>
      <c r="BQ15054" s="7"/>
      <c r="BR15054" s="7"/>
      <c r="BS15054" s="7"/>
      <c r="BT15054" s="7"/>
      <c r="BU15054" s="7"/>
      <c r="BV15054" s="7"/>
      <c r="BW15054" s="7"/>
    </row>
    <row r="15055" spans="43:75" x14ac:dyDescent="0.2">
      <c r="AQ15055" s="7"/>
      <c r="AR15055" s="7"/>
      <c r="AS15055" s="7"/>
      <c r="AT15055" s="7"/>
      <c r="AU15055" s="7"/>
      <c r="AV15055" s="234"/>
      <c r="BP15055" s="7"/>
      <c r="BQ15055" s="7"/>
      <c r="BR15055" s="7"/>
      <c r="BS15055" s="7"/>
      <c r="BT15055" s="7"/>
      <c r="BU15055" s="7"/>
      <c r="BV15055" s="7"/>
      <c r="BW15055" s="7"/>
    </row>
    <row r="15056" spans="43:75" x14ac:dyDescent="0.2">
      <c r="AQ15056" s="7"/>
      <c r="AR15056" s="7"/>
      <c r="AS15056" s="7"/>
      <c r="AT15056" s="7"/>
      <c r="AU15056" s="7"/>
      <c r="AV15056" s="234"/>
      <c r="BP15056" s="7"/>
      <c r="BQ15056" s="7"/>
      <c r="BR15056" s="7"/>
      <c r="BS15056" s="7"/>
      <c r="BT15056" s="7"/>
      <c r="BU15056" s="7"/>
      <c r="BV15056" s="7"/>
      <c r="BW15056" s="7"/>
    </row>
    <row r="15057" spans="43:75" x14ac:dyDescent="0.2">
      <c r="AQ15057" s="7"/>
      <c r="AR15057" s="7"/>
      <c r="AS15057" s="7"/>
      <c r="AT15057" s="7"/>
      <c r="AU15057" s="7"/>
      <c r="AV15057" s="234"/>
      <c r="BP15057" s="7"/>
      <c r="BQ15057" s="7"/>
      <c r="BR15057" s="7"/>
      <c r="BS15057" s="7"/>
      <c r="BT15057" s="7"/>
      <c r="BU15057" s="7"/>
      <c r="BV15057" s="7"/>
      <c r="BW15057" s="7"/>
    </row>
    <row r="15058" spans="43:75" x14ac:dyDescent="0.2">
      <c r="AQ15058" s="7"/>
      <c r="AR15058" s="7"/>
      <c r="AS15058" s="7"/>
      <c r="AT15058" s="7"/>
      <c r="AU15058" s="7"/>
      <c r="AV15058" s="234"/>
      <c r="BP15058" s="7"/>
      <c r="BQ15058" s="7"/>
      <c r="BR15058" s="7"/>
      <c r="BS15058" s="7"/>
      <c r="BT15058" s="7"/>
      <c r="BU15058" s="7"/>
      <c r="BV15058" s="7"/>
      <c r="BW15058" s="7"/>
    </row>
    <row r="15059" spans="43:75" x14ac:dyDescent="0.2">
      <c r="AQ15059" s="7"/>
      <c r="AR15059" s="7"/>
      <c r="AS15059" s="7"/>
      <c r="AT15059" s="7"/>
      <c r="AU15059" s="7"/>
      <c r="AV15059" s="234"/>
      <c r="BP15059" s="7"/>
      <c r="BQ15059" s="7"/>
      <c r="BR15059" s="7"/>
      <c r="BS15059" s="7"/>
      <c r="BT15059" s="7"/>
      <c r="BU15059" s="7"/>
      <c r="BV15059" s="7"/>
      <c r="BW15059" s="7"/>
    </row>
    <row r="15060" spans="43:75" x14ac:dyDescent="0.2">
      <c r="AQ15060" s="7"/>
      <c r="AR15060" s="7"/>
      <c r="AS15060" s="7"/>
      <c r="AT15060" s="7"/>
      <c r="AU15060" s="7"/>
      <c r="AV15060" s="234"/>
      <c r="BP15060" s="7"/>
      <c r="BQ15060" s="7"/>
      <c r="BR15060" s="7"/>
      <c r="BS15060" s="7"/>
      <c r="BT15060" s="7"/>
      <c r="BU15060" s="7"/>
      <c r="BV15060" s="7"/>
      <c r="BW15060" s="7"/>
    </row>
    <row r="15061" spans="43:75" x14ac:dyDescent="0.2">
      <c r="AQ15061" s="7"/>
      <c r="AR15061" s="7"/>
      <c r="AS15061" s="7"/>
      <c r="AT15061" s="7"/>
      <c r="AU15061" s="7"/>
      <c r="AV15061" s="234"/>
      <c r="BP15061" s="7"/>
      <c r="BQ15061" s="7"/>
      <c r="BR15061" s="7"/>
      <c r="BS15061" s="7"/>
      <c r="BT15061" s="7"/>
      <c r="BU15061" s="7"/>
      <c r="BV15061" s="7"/>
      <c r="BW15061" s="7"/>
    </row>
    <row r="15062" spans="43:75" x14ac:dyDescent="0.2">
      <c r="AQ15062" s="7"/>
      <c r="AR15062" s="7"/>
      <c r="AS15062" s="7"/>
      <c r="AT15062" s="7"/>
      <c r="AU15062" s="7"/>
      <c r="AV15062" s="234"/>
      <c r="BP15062" s="7"/>
      <c r="BQ15062" s="7"/>
      <c r="BR15062" s="7"/>
      <c r="BS15062" s="7"/>
      <c r="BT15062" s="7"/>
      <c r="BU15062" s="7"/>
      <c r="BV15062" s="7"/>
      <c r="BW15062" s="7"/>
    </row>
    <row r="15063" spans="43:75" x14ac:dyDescent="0.2">
      <c r="AQ15063" s="7"/>
      <c r="AR15063" s="7"/>
      <c r="AS15063" s="7"/>
      <c r="AT15063" s="7"/>
      <c r="AU15063" s="7"/>
      <c r="AV15063" s="234"/>
      <c r="BP15063" s="7"/>
      <c r="BQ15063" s="7"/>
      <c r="BR15063" s="7"/>
      <c r="BS15063" s="7"/>
      <c r="BT15063" s="7"/>
      <c r="BU15063" s="7"/>
      <c r="BV15063" s="7"/>
      <c r="BW15063" s="7"/>
    </row>
    <row r="15064" spans="43:75" x14ac:dyDescent="0.2">
      <c r="AQ15064" s="7"/>
      <c r="AR15064" s="7"/>
      <c r="AS15064" s="7"/>
      <c r="AT15064" s="7"/>
      <c r="AU15064" s="7"/>
      <c r="AV15064" s="234"/>
      <c r="BP15064" s="7"/>
      <c r="BQ15064" s="7"/>
      <c r="BR15064" s="7"/>
      <c r="BS15064" s="7"/>
      <c r="BT15064" s="7"/>
      <c r="BU15064" s="7"/>
      <c r="BV15064" s="7"/>
      <c r="BW15064" s="7"/>
    </row>
    <row r="15065" spans="43:75" x14ac:dyDescent="0.2">
      <c r="AQ15065" s="7"/>
      <c r="AR15065" s="7"/>
      <c r="AS15065" s="7"/>
      <c r="AT15065" s="7"/>
      <c r="AU15065" s="7"/>
      <c r="AV15065" s="234"/>
      <c r="BP15065" s="7"/>
      <c r="BQ15065" s="7"/>
      <c r="BR15065" s="7"/>
      <c r="BS15065" s="7"/>
      <c r="BT15065" s="7"/>
      <c r="BU15065" s="7"/>
      <c r="BV15065" s="7"/>
      <c r="BW15065" s="7"/>
    </row>
    <row r="15066" spans="43:75" x14ac:dyDescent="0.2">
      <c r="AQ15066" s="7"/>
      <c r="AR15066" s="7"/>
      <c r="AS15066" s="7"/>
      <c r="AT15066" s="7"/>
      <c r="AU15066" s="7"/>
      <c r="AV15066" s="234"/>
      <c r="BP15066" s="7"/>
      <c r="BQ15066" s="7"/>
      <c r="BR15066" s="7"/>
      <c r="BS15066" s="7"/>
      <c r="BT15066" s="7"/>
      <c r="BU15066" s="7"/>
      <c r="BV15066" s="7"/>
      <c r="BW15066" s="7"/>
    </row>
    <row r="15067" spans="43:75" x14ac:dyDescent="0.2">
      <c r="AQ15067" s="7"/>
      <c r="AR15067" s="7"/>
      <c r="AS15067" s="7"/>
      <c r="AT15067" s="7"/>
      <c r="AU15067" s="7"/>
      <c r="AV15067" s="234"/>
      <c r="BP15067" s="7"/>
      <c r="BQ15067" s="7"/>
      <c r="BR15067" s="7"/>
      <c r="BS15067" s="7"/>
      <c r="BT15067" s="7"/>
      <c r="BU15067" s="7"/>
      <c r="BV15067" s="7"/>
      <c r="BW15067" s="7"/>
    </row>
    <row r="15068" spans="43:75" x14ac:dyDescent="0.2">
      <c r="AQ15068" s="7"/>
      <c r="AR15068" s="7"/>
      <c r="AS15068" s="7"/>
      <c r="AT15068" s="7"/>
      <c r="AU15068" s="7"/>
      <c r="AV15068" s="234"/>
      <c r="BP15068" s="7"/>
      <c r="BQ15068" s="7"/>
      <c r="BR15068" s="7"/>
      <c r="BS15068" s="7"/>
      <c r="BT15068" s="7"/>
      <c r="BU15068" s="7"/>
      <c r="BV15068" s="7"/>
      <c r="BW15068" s="7"/>
    </row>
    <row r="15069" spans="43:75" x14ac:dyDescent="0.2">
      <c r="AQ15069" s="7"/>
      <c r="AR15069" s="7"/>
      <c r="AS15069" s="7"/>
      <c r="AT15069" s="7"/>
      <c r="AU15069" s="7"/>
      <c r="AV15069" s="234"/>
      <c r="BP15069" s="7"/>
      <c r="BQ15069" s="7"/>
      <c r="BR15069" s="7"/>
      <c r="BS15069" s="7"/>
      <c r="BT15069" s="7"/>
      <c r="BU15069" s="7"/>
      <c r="BV15069" s="7"/>
      <c r="BW15069" s="7"/>
    </row>
    <row r="15070" spans="43:75" x14ac:dyDescent="0.2">
      <c r="AQ15070" s="7"/>
      <c r="AR15070" s="7"/>
      <c r="AS15070" s="7"/>
      <c r="AT15070" s="7"/>
      <c r="AU15070" s="7"/>
      <c r="AV15070" s="234"/>
      <c r="BP15070" s="7"/>
      <c r="BQ15070" s="7"/>
      <c r="BR15070" s="7"/>
      <c r="BS15070" s="7"/>
      <c r="BT15070" s="7"/>
      <c r="BU15070" s="7"/>
      <c r="BV15070" s="7"/>
      <c r="BW15070" s="7"/>
    </row>
    <row r="15071" spans="43:75" x14ac:dyDescent="0.2">
      <c r="AQ15071" s="7"/>
      <c r="AR15071" s="7"/>
      <c r="AS15071" s="7"/>
      <c r="AT15071" s="7"/>
      <c r="AU15071" s="7"/>
      <c r="AV15071" s="234"/>
      <c r="BP15071" s="7"/>
      <c r="BQ15071" s="7"/>
      <c r="BR15071" s="7"/>
      <c r="BS15071" s="7"/>
      <c r="BT15071" s="7"/>
      <c r="BU15071" s="7"/>
      <c r="BV15071" s="7"/>
      <c r="BW15071" s="7"/>
    </row>
    <row r="15072" spans="43:75" x14ac:dyDescent="0.2">
      <c r="AQ15072" s="7"/>
      <c r="AR15072" s="7"/>
      <c r="AS15072" s="7"/>
      <c r="AT15072" s="7"/>
      <c r="AU15072" s="7"/>
      <c r="AV15072" s="234"/>
      <c r="BP15072" s="7"/>
      <c r="BQ15072" s="7"/>
      <c r="BR15072" s="7"/>
      <c r="BS15072" s="7"/>
      <c r="BT15072" s="7"/>
      <c r="BU15072" s="7"/>
      <c r="BV15072" s="7"/>
      <c r="BW15072" s="7"/>
    </row>
    <row r="15073" spans="43:75" x14ac:dyDescent="0.2">
      <c r="AQ15073" s="7"/>
      <c r="AR15073" s="7"/>
      <c r="AS15073" s="7"/>
      <c r="AT15073" s="7"/>
      <c r="AU15073" s="7"/>
      <c r="AV15073" s="234"/>
      <c r="BP15073" s="7"/>
      <c r="BQ15073" s="7"/>
      <c r="BR15073" s="7"/>
      <c r="BS15073" s="7"/>
      <c r="BT15073" s="7"/>
      <c r="BU15073" s="7"/>
      <c r="BV15073" s="7"/>
      <c r="BW15073" s="7"/>
    </row>
    <row r="15074" spans="43:75" x14ac:dyDescent="0.2">
      <c r="AQ15074" s="7"/>
      <c r="AR15074" s="7"/>
      <c r="AS15074" s="7"/>
      <c r="AT15074" s="7"/>
      <c r="AU15074" s="7"/>
      <c r="AV15074" s="234"/>
      <c r="BP15074" s="7"/>
      <c r="BQ15074" s="7"/>
      <c r="BR15074" s="7"/>
      <c r="BS15074" s="7"/>
      <c r="BT15074" s="7"/>
      <c r="BU15074" s="7"/>
      <c r="BV15074" s="7"/>
      <c r="BW15074" s="7"/>
    </row>
    <row r="15075" spans="43:75" x14ac:dyDescent="0.2">
      <c r="AQ15075" s="7"/>
      <c r="AR15075" s="7"/>
      <c r="AS15075" s="7"/>
      <c r="AT15075" s="7"/>
      <c r="AU15075" s="7"/>
      <c r="AV15075" s="234"/>
      <c r="BP15075" s="7"/>
      <c r="BQ15075" s="7"/>
      <c r="BR15075" s="7"/>
      <c r="BS15075" s="7"/>
      <c r="BT15075" s="7"/>
      <c r="BU15075" s="7"/>
      <c r="BV15075" s="7"/>
      <c r="BW15075" s="7"/>
    </row>
    <row r="15076" spans="43:75" x14ac:dyDescent="0.2">
      <c r="AQ15076" s="7"/>
      <c r="AR15076" s="7"/>
      <c r="AS15076" s="7"/>
      <c r="AT15076" s="7"/>
      <c r="AU15076" s="7"/>
      <c r="AV15076" s="234"/>
      <c r="BP15076" s="7"/>
      <c r="BQ15076" s="7"/>
      <c r="BR15076" s="7"/>
      <c r="BS15076" s="7"/>
      <c r="BT15076" s="7"/>
      <c r="BU15076" s="7"/>
      <c r="BV15076" s="7"/>
      <c r="BW15076" s="7"/>
    </row>
    <row r="15077" spans="43:75" x14ac:dyDescent="0.2">
      <c r="AQ15077" s="7"/>
      <c r="AR15077" s="7"/>
      <c r="AS15077" s="7"/>
      <c r="AT15077" s="7"/>
      <c r="AU15077" s="7"/>
      <c r="AV15077" s="234"/>
      <c r="BP15077" s="7"/>
      <c r="BQ15077" s="7"/>
      <c r="BR15077" s="7"/>
      <c r="BS15077" s="7"/>
      <c r="BT15077" s="7"/>
      <c r="BU15077" s="7"/>
      <c r="BV15077" s="7"/>
      <c r="BW15077" s="7"/>
    </row>
    <row r="15078" spans="43:75" x14ac:dyDescent="0.2">
      <c r="AQ15078" s="7"/>
      <c r="AR15078" s="7"/>
      <c r="AS15078" s="7"/>
      <c r="AT15078" s="7"/>
      <c r="AU15078" s="7"/>
      <c r="AV15078" s="234"/>
      <c r="BP15078" s="7"/>
      <c r="BQ15078" s="7"/>
      <c r="BR15078" s="7"/>
      <c r="BS15078" s="7"/>
      <c r="BT15078" s="7"/>
      <c r="BU15078" s="7"/>
      <c r="BV15078" s="7"/>
      <c r="BW15078" s="7"/>
    </row>
    <row r="15079" spans="43:75" x14ac:dyDescent="0.2">
      <c r="AQ15079" s="7"/>
      <c r="AR15079" s="7"/>
      <c r="AS15079" s="7"/>
      <c r="AT15079" s="7"/>
      <c r="AU15079" s="7"/>
      <c r="AV15079" s="234"/>
      <c r="BP15079" s="7"/>
      <c r="BQ15079" s="7"/>
      <c r="BR15079" s="7"/>
      <c r="BS15079" s="7"/>
      <c r="BT15079" s="7"/>
      <c r="BU15079" s="7"/>
      <c r="BV15079" s="7"/>
      <c r="BW15079" s="7"/>
    </row>
    <row r="15080" spans="43:75" x14ac:dyDescent="0.2">
      <c r="AQ15080" s="7"/>
      <c r="AR15080" s="7"/>
      <c r="AS15080" s="7"/>
      <c r="AT15080" s="7"/>
      <c r="AU15080" s="7"/>
      <c r="AV15080" s="234"/>
      <c r="BP15080" s="7"/>
      <c r="BQ15080" s="7"/>
      <c r="BR15080" s="7"/>
      <c r="BS15080" s="7"/>
      <c r="BT15080" s="7"/>
      <c r="BU15080" s="7"/>
      <c r="BV15080" s="7"/>
      <c r="BW15080" s="7"/>
    </row>
    <row r="15081" spans="43:75" x14ac:dyDescent="0.2">
      <c r="AQ15081" s="7"/>
      <c r="AR15081" s="7"/>
      <c r="AS15081" s="7"/>
      <c r="AT15081" s="7"/>
      <c r="AU15081" s="7"/>
      <c r="AV15081" s="234"/>
      <c r="BP15081" s="7"/>
      <c r="BQ15081" s="7"/>
      <c r="BR15081" s="7"/>
      <c r="BS15081" s="7"/>
      <c r="BT15081" s="7"/>
      <c r="BU15081" s="7"/>
      <c r="BV15081" s="7"/>
      <c r="BW15081" s="7"/>
    </row>
    <row r="15082" spans="43:75" x14ac:dyDescent="0.2">
      <c r="AQ15082" s="7"/>
      <c r="AR15082" s="7"/>
      <c r="AS15082" s="7"/>
      <c r="AT15082" s="7"/>
      <c r="AU15082" s="7"/>
      <c r="AV15082" s="234"/>
      <c r="BP15082" s="7"/>
      <c r="BQ15082" s="7"/>
      <c r="BR15082" s="7"/>
      <c r="BS15082" s="7"/>
      <c r="BT15082" s="7"/>
      <c r="BU15082" s="7"/>
      <c r="BV15082" s="7"/>
      <c r="BW15082" s="7"/>
    </row>
    <row r="15083" spans="43:75" x14ac:dyDescent="0.2">
      <c r="AQ15083" s="7"/>
      <c r="AR15083" s="7"/>
      <c r="AS15083" s="7"/>
      <c r="AT15083" s="7"/>
      <c r="AU15083" s="7"/>
      <c r="AV15083" s="234"/>
      <c r="BP15083" s="7"/>
      <c r="BQ15083" s="7"/>
      <c r="BR15083" s="7"/>
      <c r="BS15083" s="7"/>
      <c r="BT15083" s="7"/>
      <c r="BU15083" s="7"/>
      <c r="BV15083" s="7"/>
      <c r="BW15083" s="7"/>
    </row>
    <row r="15084" spans="43:75" x14ac:dyDescent="0.2">
      <c r="AQ15084" s="7"/>
      <c r="AR15084" s="7"/>
      <c r="AS15084" s="7"/>
      <c r="AT15084" s="7"/>
      <c r="AU15084" s="7"/>
      <c r="AV15084" s="234"/>
      <c r="BP15084" s="7"/>
      <c r="BQ15084" s="7"/>
      <c r="BR15084" s="7"/>
      <c r="BS15084" s="7"/>
      <c r="BT15084" s="7"/>
      <c r="BU15084" s="7"/>
      <c r="BV15084" s="7"/>
      <c r="BW15084" s="7"/>
    </row>
    <row r="15085" spans="43:75" x14ac:dyDescent="0.2">
      <c r="AQ15085" s="7"/>
      <c r="AR15085" s="7"/>
      <c r="AS15085" s="7"/>
      <c r="AT15085" s="7"/>
      <c r="AU15085" s="7"/>
      <c r="AV15085" s="234"/>
      <c r="BP15085" s="7"/>
      <c r="BQ15085" s="7"/>
      <c r="BR15085" s="7"/>
      <c r="BS15085" s="7"/>
      <c r="BT15085" s="7"/>
      <c r="BU15085" s="7"/>
      <c r="BV15085" s="7"/>
      <c r="BW15085" s="7"/>
    </row>
    <row r="15086" spans="43:75" x14ac:dyDescent="0.2">
      <c r="AQ15086" s="7"/>
      <c r="AR15086" s="7"/>
      <c r="AS15086" s="7"/>
      <c r="AT15086" s="7"/>
      <c r="AU15086" s="7"/>
      <c r="AV15086" s="234"/>
      <c r="BP15086" s="7"/>
      <c r="BQ15086" s="7"/>
      <c r="BR15086" s="7"/>
      <c r="BS15086" s="7"/>
      <c r="BT15086" s="7"/>
      <c r="BU15086" s="7"/>
      <c r="BV15086" s="7"/>
      <c r="BW15086" s="7"/>
    </row>
    <row r="15087" spans="43:75" x14ac:dyDescent="0.2">
      <c r="AQ15087" s="7"/>
      <c r="AR15087" s="7"/>
      <c r="AS15087" s="7"/>
      <c r="AT15087" s="7"/>
      <c r="AU15087" s="7"/>
      <c r="AV15087" s="234"/>
      <c r="BP15087" s="7"/>
      <c r="BQ15087" s="7"/>
      <c r="BR15087" s="7"/>
      <c r="BS15087" s="7"/>
      <c r="BT15087" s="7"/>
      <c r="BU15087" s="7"/>
      <c r="BV15087" s="7"/>
      <c r="BW15087" s="7"/>
    </row>
    <row r="15088" spans="43:75" x14ac:dyDescent="0.2">
      <c r="AQ15088" s="7"/>
      <c r="AR15088" s="7"/>
      <c r="AS15088" s="7"/>
      <c r="AT15088" s="7"/>
      <c r="AU15088" s="7"/>
      <c r="AV15088" s="234"/>
      <c r="BP15088" s="7"/>
      <c r="BQ15088" s="7"/>
      <c r="BR15088" s="7"/>
      <c r="BS15088" s="7"/>
      <c r="BT15088" s="7"/>
      <c r="BU15088" s="7"/>
      <c r="BV15088" s="7"/>
      <c r="BW15088" s="7"/>
    </row>
    <row r="15089" spans="43:75" x14ac:dyDescent="0.2">
      <c r="AQ15089" s="7"/>
      <c r="AR15089" s="7"/>
      <c r="AS15089" s="7"/>
      <c r="AT15089" s="7"/>
      <c r="AU15089" s="7"/>
      <c r="AV15089" s="234"/>
      <c r="BP15089" s="7"/>
      <c r="BQ15089" s="7"/>
      <c r="BR15089" s="7"/>
      <c r="BS15089" s="7"/>
      <c r="BT15089" s="7"/>
      <c r="BU15089" s="7"/>
      <c r="BV15089" s="7"/>
      <c r="BW15089" s="7"/>
    </row>
    <row r="15090" spans="43:75" x14ac:dyDescent="0.2">
      <c r="AQ15090" s="7"/>
      <c r="AR15090" s="7"/>
      <c r="AS15090" s="7"/>
      <c r="AT15090" s="7"/>
      <c r="AU15090" s="7"/>
      <c r="AV15090" s="234"/>
      <c r="BP15090" s="7"/>
      <c r="BQ15090" s="7"/>
      <c r="BR15090" s="7"/>
      <c r="BS15090" s="7"/>
      <c r="BT15090" s="7"/>
      <c r="BU15090" s="7"/>
      <c r="BV15090" s="7"/>
      <c r="BW15090" s="7"/>
    </row>
    <row r="15091" spans="43:75" x14ac:dyDescent="0.2">
      <c r="AQ15091" s="7"/>
      <c r="AR15091" s="7"/>
      <c r="AS15091" s="7"/>
      <c r="AT15091" s="7"/>
      <c r="AU15091" s="7"/>
      <c r="AV15091" s="234"/>
      <c r="BP15091" s="7"/>
      <c r="BQ15091" s="7"/>
      <c r="BR15091" s="7"/>
      <c r="BS15091" s="7"/>
      <c r="BT15091" s="7"/>
      <c r="BU15091" s="7"/>
      <c r="BV15091" s="7"/>
      <c r="BW15091" s="7"/>
    </row>
    <row r="15092" spans="43:75" x14ac:dyDescent="0.2">
      <c r="AQ15092" s="7"/>
      <c r="AR15092" s="7"/>
      <c r="AS15092" s="7"/>
      <c r="AT15092" s="7"/>
      <c r="AU15092" s="7"/>
      <c r="AV15092" s="234"/>
      <c r="BP15092" s="7"/>
      <c r="BQ15092" s="7"/>
      <c r="BR15092" s="7"/>
      <c r="BS15092" s="7"/>
      <c r="BT15092" s="7"/>
      <c r="BU15092" s="7"/>
      <c r="BV15092" s="7"/>
      <c r="BW15092" s="7"/>
    </row>
    <row r="15093" spans="43:75" x14ac:dyDescent="0.2">
      <c r="AQ15093" s="7"/>
      <c r="AR15093" s="7"/>
      <c r="AS15093" s="7"/>
      <c r="AT15093" s="7"/>
      <c r="AU15093" s="7"/>
      <c r="AV15093" s="234"/>
      <c r="BP15093" s="7"/>
      <c r="BQ15093" s="7"/>
      <c r="BR15093" s="7"/>
      <c r="BS15093" s="7"/>
      <c r="BT15093" s="7"/>
      <c r="BU15093" s="7"/>
      <c r="BV15093" s="7"/>
      <c r="BW15093" s="7"/>
    </row>
    <row r="15094" spans="43:75" x14ac:dyDescent="0.2">
      <c r="AQ15094" s="7"/>
      <c r="AR15094" s="7"/>
      <c r="AS15094" s="7"/>
      <c r="AT15094" s="7"/>
      <c r="AU15094" s="7"/>
      <c r="AV15094" s="234"/>
      <c r="BP15094" s="7"/>
      <c r="BQ15094" s="7"/>
      <c r="BR15094" s="7"/>
      <c r="BS15094" s="7"/>
      <c r="BT15094" s="7"/>
      <c r="BU15094" s="7"/>
      <c r="BV15094" s="7"/>
      <c r="BW15094" s="7"/>
    </row>
    <row r="15095" spans="43:75" x14ac:dyDescent="0.2">
      <c r="AQ15095" s="7"/>
      <c r="AR15095" s="7"/>
      <c r="AS15095" s="7"/>
      <c r="AT15095" s="7"/>
      <c r="AU15095" s="7"/>
      <c r="AV15095" s="234"/>
      <c r="BP15095" s="7"/>
      <c r="BQ15095" s="7"/>
      <c r="BR15095" s="7"/>
      <c r="BS15095" s="7"/>
      <c r="BT15095" s="7"/>
      <c r="BU15095" s="7"/>
      <c r="BV15095" s="7"/>
      <c r="BW15095" s="7"/>
    </row>
    <row r="15096" spans="43:75" x14ac:dyDescent="0.2">
      <c r="AQ15096" s="7"/>
      <c r="AR15096" s="7"/>
      <c r="AS15096" s="7"/>
      <c r="AT15096" s="7"/>
      <c r="AU15096" s="7"/>
      <c r="AV15096" s="234"/>
      <c r="BP15096" s="7"/>
      <c r="BQ15096" s="7"/>
      <c r="BR15096" s="7"/>
      <c r="BS15096" s="7"/>
      <c r="BT15096" s="7"/>
      <c r="BU15096" s="7"/>
      <c r="BV15096" s="7"/>
      <c r="BW15096" s="7"/>
    </row>
    <row r="15097" spans="43:75" x14ac:dyDescent="0.2">
      <c r="AQ15097" s="7"/>
      <c r="AR15097" s="7"/>
      <c r="AS15097" s="7"/>
      <c r="AT15097" s="7"/>
      <c r="AU15097" s="7"/>
      <c r="AV15097" s="234"/>
      <c r="BP15097" s="7"/>
      <c r="BQ15097" s="7"/>
      <c r="BR15097" s="7"/>
      <c r="BS15097" s="7"/>
      <c r="BT15097" s="7"/>
      <c r="BU15097" s="7"/>
      <c r="BV15097" s="7"/>
      <c r="BW15097" s="7"/>
    </row>
    <row r="15098" spans="43:75" x14ac:dyDescent="0.2">
      <c r="AQ15098" s="7"/>
      <c r="AR15098" s="7"/>
      <c r="AS15098" s="7"/>
      <c r="AT15098" s="7"/>
      <c r="AU15098" s="7"/>
      <c r="AV15098" s="234"/>
      <c r="BP15098" s="7"/>
      <c r="BQ15098" s="7"/>
      <c r="BR15098" s="7"/>
      <c r="BS15098" s="7"/>
      <c r="BT15098" s="7"/>
      <c r="BU15098" s="7"/>
      <c r="BV15098" s="7"/>
      <c r="BW15098" s="7"/>
    </row>
    <row r="15099" spans="43:75" x14ac:dyDescent="0.2">
      <c r="AQ15099" s="7"/>
      <c r="AR15099" s="7"/>
      <c r="AS15099" s="7"/>
      <c r="AT15099" s="7"/>
      <c r="AU15099" s="7"/>
      <c r="AV15099" s="234"/>
      <c r="BP15099" s="7"/>
      <c r="BQ15099" s="7"/>
      <c r="BR15099" s="7"/>
      <c r="BS15099" s="7"/>
      <c r="BT15099" s="7"/>
      <c r="BU15099" s="7"/>
      <c r="BV15099" s="7"/>
      <c r="BW15099" s="7"/>
    </row>
    <row r="15100" spans="43:75" x14ac:dyDescent="0.2">
      <c r="AQ15100" s="7"/>
      <c r="AR15100" s="7"/>
      <c r="AS15100" s="7"/>
      <c r="AT15100" s="7"/>
      <c r="AU15100" s="7"/>
      <c r="AV15100" s="234"/>
      <c r="BP15100" s="7"/>
      <c r="BQ15100" s="7"/>
      <c r="BR15100" s="7"/>
      <c r="BS15100" s="7"/>
      <c r="BT15100" s="7"/>
      <c r="BU15100" s="7"/>
      <c r="BV15100" s="7"/>
      <c r="BW15100" s="7"/>
    </row>
    <row r="15101" spans="43:75" x14ac:dyDescent="0.2">
      <c r="AQ15101" s="7"/>
      <c r="AR15101" s="7"/>
      <c r="AS15101" s="7"/>
      <c r="AT15101" s="7"/>
      <c r="AU15101" s="7"/>
      <c r="AV15101" s="234"/>
      <c r="BP15101" s="7"/>
      <c r="BQ15101" s="7"/>
      <c r="BR15101" s="7"/>
      <c r="BS15101" s="7"/>
      <c r="BT15101" s="7"/>
      <c r="BU15101" s="7"/>
      <c r="BV15101" s="7"/>
      <c r="BW15101" s="7"/>
    </row>
    <row r="15102" spans="43:75" x14ac:dyDescent="0.2">
      <c r="AQ15102" s="7"/>
      <c r="AR15102" s="7"/>
      <c r="AS15102" s="7"/>
      <c r="AT15102" s="7"/>
      <c r="AU15102" s="7"/>
      <c r="AV15102" s="234"/>
      <c r="BP15102" s="7"/>
      <c r="BQ15102" s="7"/>
      <c r="BR15102" s="7"/>
      <c r="BS15102" s="7"/>
      <c r="BT15102" s="7"/>
      <c r="BU15102" s="7"/>
      <c r="BV15102" s="7"/>
      <c r="BW15102" s="7"/>
    </row>
    <row r="15103" spans="43:75" x14ac:dyDescent="0.2">
      <c r="AQ15103" s="7"/>
      <c r="AR15103" s="7"/>
      <c r="AS15103" s="7"/>
      <c r="AT15103" s="7"/>
      <c r="AU15103" s="7"/>
      <c r="AV15103" s="234"/>
      <c r="BP15103" s="7"/>
      <c r="BQ15103" s="7"/>
      <c r="BR15103" s="7"/>
      <c r="BS15103" s="7"/>
      <c r="BT15103" s="7"/>
      <c r="BU15103" s="7"/>
      <c r="BV15103" s="7"/>
      <c r="BW15103" s="7"/>
    </row>
    <row r="15104" spans="43:75" x14ac:dyDescent="0.2">
      <c r="AQ15104" s="7"/>
      <c r="AR15104" s="7"/>
      <c r="AS15104" s="7"/>
      <c r="AT15104" s="7"/>
      <c r="AU15104" s="7"/>
      <c r="AV15104" s="234"/>
      <c r="BP15104" s="7"/>
      <c r="BQ15104" s="7"/>
      <c r="BR15104" s="7"/>
      <c r="BS15104" s="7"/>
      <c r="BT15104" s="7"/>
      <c r="BU15104" s="7"/>
      <c r="BV15104" s="7"/>
      <c r="BW15104" s="7"/>
    </row>
    <row r="15105" spans="43:75" x14ac:dyDescent="0.2">
      <c r="AQ15105" s="7"/>
      <c r="AR15105" s="7"/>
      <c r="AS15105" s="7"/>
      <c r="AT15105" s="7"/>
      <c r="AU15105" s="7"/>
      <c r="AV15105" s="234"/>
      <c r="BP15105" s="7"/>
      <c r="BQ15105" s="7"/>
      <c r="BR15105" s="7"/>
      <c r="BS15105" s="7"/>
      <c r="BT15105" s="7"/>
      <c r="BU15105" s="7"/>
      <c r="BV15105" s="7"/>
      <c r="BW15105" s="7"/>
    </row>
    <row r="15106" spans="43:75" x14ac:dyDescent="0.2">
      <c r="AQ15106" s="7"/>
      <c r="AR15106" s="7"/>
      <c r="AS15106" s="7"/>
      <c r="AT15106" s="7"/>
      <c r="AU15106" s="7"/>
      <c r="AV15106" s="234"/>
      <c r="BP15106" s="7"/>
      <c r="BQ15106" s="7"/>
      <c r="BR15106" s="7"/>
      <c r="BS15106" s="7"/>
      <c r="BT15106" s="7"/>
      <c r="BU15106" s="7"/>
      <c r="BV15106" s="7"/>
      <c r="BW15106" s="7"/>
    </row>
    <row r="15107" spans="43:75" x14ac:dyDescent="0.2">
      <c r="AQ15107" s="7"/>
      <c r="AR15107" s="7"/>
      <c r="AS15107" s="7"/>
      <c r="AT15107" s="7"/>
      <c r="AU15107" s="7"/>
      <c r="AV15107" s="234"/>
      <c r="BP15107" s="7"/>
      <c r="BQ15107" s="7"/>
      <c r="BR15107" s="7"/>
      <c r="BS15107" s="7"/>
      <c r="BT15107" s="7"/>
      <c r="BU15107" s="7"/>
      <c r="BV15107" s="7"/>
      <c r="BW15107" s="7"/>
    </row>
    <row r="15108" spans="43:75" x14ac:dyDescent="0.2">
      <c r="AQ15108" s="7"/>
      <c r="AR15108" s="7"/>
      <c r="AS15108" s="7"/>
      <c r="AT15108" s="7"/>
      <c r="AU15108" s="7"/>
      <c r="AV15108" s="234"/>
      <c r="BP15108" s="7"/>
      <c r="BQ15108" s="7"/>
      <c r="BR15108" s="7"/>
      <c r="BS15108" s="7"/>
      <c r="BT15108" s="7"/>
      <c r="BU15108" s="7"/>
      <c r="BV15108" s="7"/>
      <c r="BW15108" s="7"/>
    </row>
    <row r="15109" spans="43:75" x14ac:dyDescent="0.2">
      <c r="AQ15109" s="7"/>
      <c r="AR15109" s="7"/>
      <c r="AS15109" s="7"/>
      <c r="AT15109" s="7"/>
      <c r="AU15109" s="7"/>
      <c r="AV15109" s="234"/>
      <c r="BP15109" s="7"/>
      <c r="BQ15109" s="7"/>
      <c r="BR15109" s="7"/>
      <c r="BS15109" s="7"/>
      <c r="BT15109" s="7"/>
      <c r="BU15109" s="7"/>
      <c r="BV15109" s="7"/>
      <c r="BW15109" s="7"/>
    </row>
    <row r="15110" spans="43:75" x14ac:dyDescent="0.2">
      <c r="AQ15110" s="7"/>
      <c r="AR15110" s="7"/>
      <c r="AS15110" s="7"/>
      <c r="AT15110" s="7"/>
      <c r="AU15110" s="7"/>
      <c r="AV15110" s="234"/>
      <c r="BP15110" s="7"/>
      <c r="BQ15110" s="7"/>
      <c r="BR15110" s="7"/>
      <c r="BS15110" s="7"/>
      <c r="BT15110" s="7"/>
      <c r="BU15110" s="7"/>
      <c r="BV15110" s="7"/>
      <c r="BW15110" s="7"/>
    </row>
    <row r="15111" spans="43:75" x14ac:dyDescent="0.2">
      <c r="AQ15111" s="7"/>
      <c r="AR15111" s="7"/>
      <c r="AS15111" s="7"/>
      <c r="AT15111" s="7"/>
      <c r="AU15111" s="7"/>
      <c r="AV15111" s="234"/>
      <c r="BP15111" s="7"/>
      <c r="BQ15111" s="7"/>
      <c r="BR15111" s="7"/>
      <c r="BS15111" s="7"/>
      <c r="BT15111" s="7"/>
      <c r="BU15111" s="7"/>
      <c r="BV15111" s="7"/>
      <c r="BW15111" s="7"/>
    </row>
    <row r="15112" spans="43:75" x14ac:dyDescent="0.2">
      <c r="AQ15112" s="7"/>
      <c r="AR15112" s="7"/>
      <c r="AS15112" s="7"/>
      <c r="AT15112" s="7"/>
      <c r="AU15112" s="7"/>
      <c r="AV15112" s="234"/>
      <c r="BP15112" s="7"/>
      <c r="BQ15112" s="7"/>
      <c r="BR15112" s="7"/>
      <c r="BS15112" s="7"/>
      <c r="BT15112" s="7"/>
      <c r="BU15112" s="7"/>
      <c r="BV15112" s="7"/>
      <c r="BW15112" s="7"/>
    </row>
    <row r="15113" spans="43:75" x14ac:dyDescent="0.2">
      <c r="AQ15113" s="7"/>
      <c r="AR15113" s="7"/>
      <c r="AS15113" s="7"/>
      <c r="AT15113" s="7"/>
      <c r="AU15113" s="7"/>
      <c r="AV15113" s="234"/>
      <c r="BP15113" s="7"/>
      <c r="BQ15113" s="7"/>
      <c r="BR15113" s="7"/>
      <c r="BS15113" s="7"/>
      <c r="BT15113" s="7"/>
      <c r="BU15113" s="7"/>
      <c r="BV15113" s="7"/>
      <c r="BW15113" s="7"/>
    </row>
    <row r="15114" spans="43:75" x14ac:dyDescent="0.2">
      <c r="AQ15114" s="7"/>
      <c r="AR15114" s="7"/>
      <c r="AS15114" s="7"/>
      <c r="AT15114" s="7"/>
      <c r="AU15114" s="7"/>
      <c r="AV15114" s="234"/>
      <c r="BP15114" s="7"/>
      <c r="BQ15114" s="7"/>
      <c r="BR15114" s="7"/>
      <c r="BS15114" s="7"/>
      <c r="BT15114" s="7"/>
      <c r="BU15114" s="7"/>
      <c r="BV15114" s="7"/>
      <c r="BW15114" s="7"/>
    </row>
    <row r="15115" spans="43:75" x14ac:dyDescent="0.2">
      <c r="AQ15115" s="7"/>
      <c r="AR15115" s="7"/>
      <c r="AS15115" s="7"/>
      <c r="AT15115" s="7"/>
      <c r="AU15115" s="7"/>
      <c r="AV15115" s="234"/>
      <c r="BP15115" s="7"/>
      <c r="BQ15115" s="7"/>
      <c r="BR15115" s="7"/>
      <c r="BS15115" s="7"/>
      <c r="BT15115" s="7"/>
      <c r="BU15115" s="7"/>
      <c r="BV15115" s="7"/>
      <c r="BW15115" s="7"/>
    </row>
    <row r="15116" spans="43:75" x14ac:dyDescent="0.2">
      <c r="AQ15116" s="7"/>
      <c r="AR15116" s="7"/>
      <c r="AS15116" s="7"/>
      <c r="AT15116" s="7"/>
      <c r="AU15116" s="7"/>
      <c r="AV15116" s="234"/>
      <c r="BP15116" s="7"/>
      <c r="BQ15116" s="7"/>
      <c r="BR15116" s="7"/>
      <c r="BS15116" s="7"/>
      <c r="BT15116" s="7"/>
      <c r="BU15116" s="7"/>
      <c r="BV15116" s="7"/>
      <c r="BW15116" s="7"/>
    </row>
    <row r="15117" spans="43:75" x14ac:dyDescent="0.2">
      <c r="AQ15117" s="7"/>
      <c r="AR15117" s="7"/>
      <c r="AS15117" s="7"/>
      <c r="AT15117" s="7"/>
      <c r="AU15117" s="7"/>
      <c r="AV15117" s="234"/>
      <c r="BP15117" s="7"/>
      <c r="BQ15117" s="7"/>
      <c r="BR15117" s="7"/>
      <c r="BS15117" s="7"/>
      <c r="BT15117" s="7"/>
      <c r="BU15117" s="7"/>
      <c r="BV15117" s="7"/>
      <c r="BW15117" s="7"/>
    </row>
    <row r="15118" spans="43:75" x14ac:dyDescent="0.2">
      <c r="AQ15118" s="7"/>
      <c r="AR15118" s="7"/>
      <c r="AS15118" s="7"/>
      <c r="AT15118" s="7"/>
      <c r="AU15118" s="7"/>
      <c r="AV15118" s="234"/>
      <c r="BP15118" s="7"/>
      <c r="BQ15118" s="7"/>
      <c r="BR15118" s="7"/>
      <c r="BS15118" s="7"/>
      <c r="BT15118" s="7"/>
      <c r="BU15118" s="7"/>
      <c r="BV15118" s="7"/>
      <c r="BW15118" s="7"/>
    </row>
    <row r="15119" spans="43:75" x14ac:dyDescent="0.2">
      <c r="AQ15119" s="7"/>
      <c r="AR15119" s="7"/>
      <c r="AS15119" s="7"/>
      <c r="AT15119" s="7"/>
      <c r="AU15119" s="7"/>
      <c r="AV15119" s="234"/>
      <c r="BP15119" s="7"/>
      <c r="BQ15119" s="7"/>
      <c r="BR15119" s="7"/>
      <c r="BS15119" s="7"/>
      <c r="BT15119" s="7"/>
      <c r="BU15119" s="7"/>
      <c r="BV15119" s="7"/>
      <c r="BW15119" s="7"/>
    </row>
    <row r="15120" spans="43:75" x14ac:dyDescent="0.2">
      <c r="AQ15120" s="7"/>
      <c r="AR15120" s="7"/>
      <c r="AS15120" s="7"/>
      <c r="AT15120" s="7"/>
      <c r="AU15120" s="7"/>
      <c r="AV15120" s="234"/>
      <c r="BP15120" s="7"/>
      <c r="BQ15120" s="7"/>
      <c r="BR15120" s="7"/>
      <c r="BS15120" s="7"/>
      <c r="BT15120" s="7"/>
      <c r="BU15120" s="7"/>
      <c r="BV15120" s="7"/>
      <c r="BW15120" s="7"/>
    </row>
    <row r="15121" spans="43:75" x14ac:dyDescent="0.2">
      <c r="AQ15121" s="7"/>
      <c r="AR15121" s="7"/>
      <c r="AS15121" s="7"/>
      <c r="AT15121" s="7"/>
      <c r="AU15121" s="7"/>
      <c r="AV15121" s="234"/>
      <c r="BP15121" s="7"/>
      <c r="BQ15121" s="7"/>
      <c r="BR15121" s="7"/>
      <c r="BS15121" s="7"/>
      <c r="BT15121" s="7"/>
      <c r="BU15121" s="7"/>
      <c r="BV15121" s="7"/>
      <c r="BW15121" s="7"/>
    </row>
    <row r="15122" spans="43:75" x14ac:dyDescent="0.2">
      <c r="AQ15122" s="7"/>
      <c r="AR15122" s="7"/>
      <c r="AS15122" s="7"/>
      <c r="AT15122" s="7"/>
      <c r="AU15122" s="7"/>
      <c r="AV15122" s="234"/>
      <c r="BP15122" s="7"/>
      <c r="BQ15122" s="7"/>
      <c r="BR15122" s="7"/>
      <c r="BS15122" s="7"/>
      <c r="BT15122" s="7"/>
      <c r="BU15122" s="7"/>
      <c r="BV15122" s="7"/>
      <c r="BW15122" s="7"/>
    </row>
    <row r="15123" spans="43:75" x14ac:dyDescent="0.2">
      <c r="AQ15123" s="7"/>
      <c r="AR15123" s="7"/>
      <c r="AS15123" s="7"/>
      <c r="AT15123" s="7"/>
      <c r="AU15123" s="7"/>
      <c r="AV15123" s="234"/>
      <c r="BP15123" s="7"/>
      <c r="BQ15123" s="7"/>
      <c r="BR15123" s="7"/>
      <c r="BS15123" s="7"/>
      <c r="BT15123" s="7"/>
      <c r="BU15123" s="7"/>
      <c r="BV15123" s="7"/>
      <c r="BW15123" s="7"/>
    </row>
    <row r="15124" spans="43:75" x14ac:dyDescent="0.2">
      <c r="AQ15124" s="7"/>
      <c r="AR15124" s="7"/>
      <c r="AS15124" s="7"/>
      <c r="AT15124" s="7"/>
      <c r="AU15124" s="7"/>
      <c r="AV15124" s="234"/>
      <c r="BP15124" s="7"/>
      <c r="BQ15124" s="7"/>
      <c r="BR15124" s="7"/>
      <c r="BS15124" s="7"/>
      <c r="BT15124" s="7"/>
      <c r="BU15124" s="7"/>
      <c r="BV15124" s="7"/>
      <c r="BW15124" s="7"/>
    </row>
    <row r="15125" spans="43:75" x14ac:dyDescent="0.2">
      <c r="AQ15125" s="7"/>
      <c r="AR15125" s="7"/>
      <c r="AS15125" s="7"/>
      <c r="AT15125" s="7"/>
      <c r="AU15125" s="7"/>
      <c r="AV15125" s="234"/>
      <c r="BP15125" s="7"/>
      <c r="BQ15125" s="7"/>
      <c r="BR15125" s="7"/>
      <c r="BS15125" s="7"/>
      <c r="BT15125" s="7"/>
      <c r="BU15125" s="7"/>
      <c r="BV15125" s="7"/>
      <c r="BW15125" s="7"/>
    </row>
    <row r="15126" spans="43:75" x14ac:dyDescent="0.2">
      <c r="AQ15126" s="7"/>
      <c r="AR15126" s="7"/>
      <c r="AS15126" s="7"/>
      <c r="AT15126" s="7"/>
      <c r="AU15126" s="7"/>
      <c r="AV15126" s="234"/>
      <c r="BP15126" s="7"/>
      <c r="BQ15126" s="7"/>
      <c r="BR15126" s="7"/>
      <c r="BS15126" s="7"/>
      <c r="BT15126" s="7"/>
      <c r="BU15126" s="7"/>
      <c r="BV15126" s="7"/>
      <c r="BW15126" s="7"/>
    </row>
    <row r="15127" spans="43:75" x14ac:dyDescent="0.2">
      <c r="AQ15127" s="7"/>
      <c r="AR15127" s="7"/>
      <c r="AS15127" s="7"/>
      <c r="AT15127" s="7"/>
      <c r="AU15127" s="7"/>
      <c r="AV15127" s="234"/>
      <c r="BP15127" s="7"/>
      <c r="BQ15127" s="7"/>
      <c r="BR15127" s="7"/>
      <c r="BS15127" s="7"/>
      <c r="BT15127" s="7"/>
      <c r="BU15127" s="7"/>
      <c r="BV15127" s="7"/>
      <c r="BW15127" s="7"/>
    </row>
    <row r="15128" spans="43:75" x14ac:dyDescent="0.2">
      <c r="AQ15128" s="7"/>
      <c r="AR15128" s="7"/>
      <c r="AS15128" s="7"/>
      <c r="AT15128" s="7"/>
      <c r="AU15128" s="7"/>
      <c r="AV15128" s="234"/>
      <c r="BP15128" s="7"/>
      <c r="BQ15128" s="7"/>
      <c r="BR15128" s="7"/>
      <c r="BS15128" s="7"/>
      <c r="BT15128" s="7"/>
      <c r="BU15128" s="7"/>
      <c r="BV15128" s="7"/>
      <c r="BW15128" s="7"/>
    </row>
    <row r="15129" spans="43:75" x14ac:dyDescent="0.2">
      <c r="AQ15129" s="7"/>
      <c r="AR15129" s="7"/>
      <c r="AS15129" s="7"/>
      <c r="AT15129" s="7"/>
      <c r="AU15129" s="7"/>
      <c r="AV15129" s="234"/>
      <c r="BP15129" s="7"/>
      <c r="BQ15129" s="7"/>
      <c r="BR15129" s="7"/>
      <c r="BS15129" s="7"/>
      <c r="BT15129" s="7"/>
      <c r="BU15129" s="7"/>
      <c r="BV15129" s="7"/>
      <c r="BW15129" s="7"/>
    </row>
    <row r="15130" spans="43:75" x14ac:dyDescent="0.2">
      <c r="AQ15130" s="7"/>
      <c r="AR15130" s="7"/>
      <c r="AS15130" s="7"/>
      <c r="AT15130" s="7"/>
      <c r="AU15130" s="7"/>
      <c r="AV15130" s="234"/>
      <c r="BP15130" s="7"/>
      <c r="BQ15130" s="7"/>
      <c r="BR15130" s="7"/>
      <c r="BS15130" s="7"/>
      <c r="BT15130" s="7"/>
      <c r="BU15130" s="7"/>
      <c r="BV15130" s="7"/>
      <c r="BW15130" s="7"/>
    </row>
    <row r="15131" spans="43:75" x14ac:dyDescent="0.2">
      <c r="AQ15131" s="7"/>
      <c r="AR15131" s="7"/>
      <c r="AS15131" s="7"/>
      <c r="AT15131" s="7"/>
      <c r="AU15131" s="7"/>
      <c r="AV15131" s="234"/>
      <c r="BP15131" s="7"/>
      <c r="BQ15131" s="7"/>
      <c r="BR15131" s="7"/>
      <c r="BS15131" s="7"/>
      <c r="BT15131" s="7"/>
      <c r="BU15131" s="7"/>
      <c r="BV15131" s="7"/>
      <c r="BW15131" s="7"/>
    </row>
    <row r="15132" spans="43:75" x14ac:dyDescent="0.2">
      <c r="AQ15132" s="7"/>
      <c r="AR15132" s="7"/>
      <c r="AS15132" s="7"/>
      <c r="AT15132" s="7"/>
      <c r="AU15132" s="7"/>
      <c r="AV15132" s="234"/>
      <c r="BP15132" s="7"/>
      <c r="BQ15132" s="7"/>
      <c r="BR15132" s="7"/>
      <c r="BS15132" s="7"/>
      <c r="BT15132" s="7"/>
      <c r="BU15132" s="7"/>
      <c r="BV15132" s="7"/>
      <c r="BW15132" s="7"/>
    </row>
    <row r="15133" spans="43:75" x14ac:dyDescent="0.2">
      <c r="AQ15133" s="7"/>
      <c r="AR15133" s="7"/>
      <c r="AS15133" s="7"/>
      <c r="AT15133" s="7"/>
      <c r="AU15133" s="7"/>
      <c r="AV15133" s="234"/>
      <c r="BP15133" s="7"/>
      <c r="BQ15133" s="7"/>
      <c r="BR15133" s="7"/>
      <c r="BS15133" s="7"/>
      <c r="BT15133" s="7"/>
      <c r="BU15133" s="7"/>
      <c r="BV15133" s="7"/>
      <c r="BW15133" s="7"/>
    </row>
    <row r="15134" spans="43:75" x14ac:dyDescent="0.2">
      <c r="AQ15134" s="7"/>
      <c r="AR15134" s="7"/>
      <c r="AS15134" s="7"/>
      <c r="AT15134" s="7"/>
      <c r="AU15134" s="7"/>
      <c r="AV15134" s="234"/>
      <c r="BP15134" s="7"/>
      <c r="BQ15134" s="7"/>
      <c r="BR15134" s="7"/>
      <c r="BS15134" s="7"/>
      <c r="BT15134" s="7"/>
      <c r="BU15134" s="7"/>
      <c r="BV15134" s="7"/>
      <c r="BW15134" s="7"/>
    </row>
    <row r="15135" spans="43:75" x14ac:dyDescent="0.2">
      <c r="AQ15135" s="7"/>
      <c r="AR15135" s="7"/>
      <c r="AS15135" s="7"/>
      <c r="AT15135" s="7"/>
      <c r="AU15135" s="7"/>
      <c r="AV15135" s="234"/>
      <c r="BP15135" s="7"/>
      <c r="BQ15135" s="7"/>
      <c r="BR15135" s="7"/>
      <c r="BS15135" s="7"/>
      <c r="BT15135" s="7"/>
      <c r="BU15135" s="7"/>
      <c r="BV15135" s="7"/>
      <c r="BW15135" s="7"/>
    </row>
    <row r="15136" spans="43:75" x14ac:dyDescent="0.2">
      <c r="AQ15136" s="7"/>
      <c r="AR15136" s="7"/>
      <c r="AS15136" s="7"/>
      <c r="AT15136" s="7"/>
      <c r="AU15136" s="7"/>
      <c r="AV15136" s="234"/>
      <c r="BP15136" s="7"/>
      <c r="BQ15136" s="7"/>
      <c r="BR15136" s="7"/>
      <c r="BS15136" s="7"/>
      <c r="BT15136" s="7"/>
      <c r="BU15136" s="7"/>
      <c r="BV15136" s="7"/>
      <c r="BW15136" s="7"/>
    </row>
    <row r="15137" spans="43:75" x14ac:dyDescent="0.2">
      <c r="AQ15137" s="7"/>
      <c r="AR15137" s="7"/>
      <c r="AS15137" s="7"/>
      <c r="AT15137" s="7"/>
      <c r="AU15137" s="7"/>
      <c r="AV15137" s="234"/>
      <c r="BP15137" s="7"/>
      <c r="BQ15137" s="7"/>
      <c r="BR15137" s="7"/>
      <c r="BS15137" s="7"/>
      <c r="BT15137" s="7"/>
      <c r="BU15137" s="7"/>
      <c r="BV15137" s="7"/>
      <c r="BW15137" s="7"/>
    </row>
    <row r="15138" spans="43:75" x14ac:dyDescent="0.2">
      <c r="AQ15138" s="7"/>
      <c r="AR15138" s="7"/>
      <c r="AS15138" s="7"/>
      <c r="AT15138" s="7"/>
      <c r="AU15138" s="7"/>
      <c r="AV15138" s="234"/>
      <c r="BP15138" s="7"/>
      <c r="BQ15138" s="7"/>
      <c r="BR15138" s="7"/>
      <c r="BS15138" s="7"/>
      <c r="BT15138" s="7"/>
      <c r="BU15138" s="7"/>
      <c r="BV15138" s="7"/>
      <c r="BW15138" s="7"/>
    </row>
    <row r="15139" spans="43:75" x14ac:dyDescent="0.2">
      <c r="AQ15139" s="7"/>
      <c r="AR15139" s="7"/>
      <c r="AS15139" s="7"/>
      <c r="AT15139" s="7"/>
      <c r="AU15139" s="7"/>
      <c r="AV15139" s="234"/>
      <c r="BP15139" s="7"/>
      <c r="BQ15139" s="7"/>
      <c r="BR15139" s="7"/>
      <c r="BS15139" s="7"/>
      <c r="BT15139" s="7"/>
      <c r="BU15139" s="7"/>
      <c r="BV15139" s="7"/>
      <c r="BW15139" s="7"/>
    </row>
    <row r="15140" spans="43:75" x14ac:dyDescent="0.2">
      <c r="AQ15140" s="7"/>
      <c r="AR15140" s="7"/>
      <c r="AS15140" s="7"/>
      <c r="AT15140" s="7"/>
      <c r="AU15140" s="7"/>
      <c r="AV15140" s="234"/>
      <c r="BP15140" s="7"/>
      <c r="BQ15140" s="7"/>
      <c r="BR15140" s="7"/>
      <c r="BS15140" s="7"/>
      <c r="BT15140" s="7"/>
      <c r="BU15140" s="7"/>
      <c r="BV15140" s="7"/>
      <c r="BW15140" s="7"/>
    </row>
    <row r="15141" spans="43:75" x14ac:dyDescent="0.2">
      <c r="AQ15141" s="7"/>
      <c r="AR15141" s="7"/>
      <c r="AS15141" s="7"/>
      <c r="AT15141" s="7"/>
      <c r="AU15141" s="7"/>
      <c r="AV15141" s="234"/>
      <c r="BP15141" s="7"/>
      <c r="BQ15141" s="7"/>
      <c r="BR15141" s="7"/>
      <c r="BS15141" s="7"/>
      <c r="BT15141" s="7"/>
      <c r="BU15141" s="7"/>
      <c r="BV15141" s="7"/>
      <c r="BW15141" s="7"/>
    </row>
    <row r="15142" spans="43:75" x14ac:dyDescent="0.2">
      <c r="AQ15142" s="7"/>
      <c r="AR15142" s="7"/>
      <c r="AS15142" s="7"/>
      <c r="AT15142" s="7"/>
      <c r="AU15142" s="7"/>
      <c r="AV15142" s="234"/>
      <c r="BP15142" s="7"/>
      <c r="BQ15142" s="7"/>
      <c r="BR15142" s="7"/>
      <c r="BS15142" s="7"/>
      <c r="BT15142" s="7"/>
      <c r="BU15142" s="7"/>
      <c r="BV15142" s="7"/>
      <c r="BW15142" s="7"/>
    </row>
    <row r="15143" spans="43:75" x14ac:dyDescent="0.2">
      <c r="AQ15143" s="7"/>
      <c r="AR15143" s="7"/>
      <c r="AS15143" s="7"/>
      <c r="AT15143" s="7"/>
      <c r="AU15143" s="7"/>
      <c r="AV15143" s="234"/>
      <c r="BP15143" s="7"/>
      <c r="BQ15143" s="7"/>
      <c r="BR15143" s="7"/>
      <c r="BS15143" s="7"/>
      <c r="BT15143" s="7"/>
      <c r="BU15143" s="7"/>
      <c r="BV15143" s="7"/>
      <c r="BW15143" s="7"/>
    </row>
    <row r="15144" spans="43:75" x14ac:dyDescent="0.2">
      <c r="AQ15144" s="7"/>
      <c r="AR15144" s="7"/>
      <c r="AS15144" s="7"/>
      <c r="AT15144" s="7"/>
      <c r="AU15144" s="7"/>
      <c r="AV15144" s="234"/>
      <c r="BP15144" s="7"/>
      <c r="BQ15144" s="7"/>
      <c r="BR15144" s="7"/>
      <c r="BS15144" s="7"/>
      <c r="BT15144" s="7"/>
      <c r="BU15144" s="7"/>
      <c r="BV15144" s="7"/>
      <c r="BW15144" s="7"/>
    </row>
    <row r="15145" spans="43:75" x14ac:dyDescent="0.2">
      <c r="AQ15145" s="7"/>
      <c r="AR15145" s="7"/>
      <c r="AS15145" s="7"/>
      <c r="AT15145" s="7"/>
      <c r="AU15145" s="7"/>
      <c r="AV15145" s="234"/>
      <c r="BP15145" s="7"/>
      <c r="BQ15145" s="7"/>
      <c r="BR15145" s="7"/>
      <c r="BS15145" s="7"/>
      <c r="BT15145" s="7"/>
      <c r="BU15145" s="7"/>
      <c r="BV15145" s="7"/>
      <c r="BW15145" s="7"/>
    </row>
    <row r="15146" spans="43:75" x14ac:dyDescent="0.2">
      <c r="AQ15146" s="7"/>
      <c r="AR15146" s="7"/>
      <c r="AS15146" s="7"/>
      <c r="AT15146" s="7"/>
      <c r="AU15146" s="7"/>
      <c r="AV15146" s="234"/>
      <c r="BP15146" s="7"/>
      <c r="BQ15146" s="7"/>
      <c r="BR15146" s="7"/>
      <c r="BS15146" s="7"/>
      <c r="BT15146" s="7"/>
      <c r="BU15146" s="7"/>
      <c r="BV15146" s="7"/>
      <c r="BW15146" s="7"/>
    </row>
    <row r="15147" spans="43:75" x14ac:dyDescent="0.2">
      <c r="AQ15147" s="7"/>
      <c r="AR15147" s="7"/>
      <c r="AS15147" s="7"/>
      <c r="AT15147" s="7"/>
      <c r="AU15147" s="7"/>
      <c r="AV15147" s="234"/>
      <c r="BP15147" s="7"/>
      <c r="BQ15147" s="7"/>
      <c r="BR15147" s="7"/>
      <c r="BS15147" s="7"/>
      <c r="BT15147" s="7"/>
      <c r="BU15147" s="7"/>
      <c r="BV15147" s="7"/>
      <c r="BW15147" s="7"/>
    </row>
    <row r="15148" spans="43:75" x14ac:dyDescent="0.2">
      <c r="AQ15148" s="7"/>
      <c r="AR15148" s="7"/>
      <c r="AS15148" s="7"/>
      <c r="AT15148" s="7"/>
      <c r="AU15148" s="7"/>
      <c r="AV15148" s="234"/>
      <c r="BP15148" s="7"/>
      <c r="BQ15148" s="7"/>
      <c r="BR15148" s="7"/>
      <c r="BS15148" s="7"/>
      <c r="BT15148" s="7"/>
      <c r="BU15148" s="7"/>
      <c r="BV15148" s="7"/>
      <c r="BW15148" s="7"/>
    </row>
    <row r="15149" spans="43:75" x14ac:dyDescent="0.2">
      <c r="AQ15149" s="7"/>
      <c r="AR15149" s="7"/>
      <c r="AS15149" s="7"/>
      <c r="AT15149" s="7"/>
      <c r="AU15149" s="7"/>
      <c r="AV15149" s="234"/>
      <c r="BP15149" s="7"/>
      <c r="BQ15149" s="7"/>
      <c r="BR15149" s="7"/>
      <c r="BS15149" s="7"/>
      <c r="BT15149" s="7"/>
      <c r="BU15149" s="7"/>
      <c r="BV15149" s="7"/>
      <c r="BW15149" s="7"/>
    </row>
    <row r="15150" spans="43:75" x14ac:dyDescent="0.2">
      <c r="AQ15150" s="7"/>
      <c r="AR15150" s="7"/>
      <c r="AS15150" s="7"/>
      <c r="AT15150" s="7"/>
      <c r="AU15150" s="7"/>
      <c r="AV15150" s="234"/>
      <c r="BP15150" s="7"/>
      <c r="BQ15150" s="7"/>
      <c r="BR15150" s="7"/>
      <c r="BS15150" s="7"/>
      <c r="BT15150" s="7"/>
      <c r="BU15150" s="7"/>
      <c r="BV15150" s="7"/>
      <c r="BW15150" s="7"/>
    </row>
    <row r="15151" spans="43:75" x14ac:dyDescent="0.2">
      <c r="AQ15151" s="7"/>
      <c r="AR15151" s="7"/>
      <c r="AS15151" s="7"/>
      <c r="AT15151" s="7"/>
      <c r="AU15151" s="7"/>
      <c r="AV15151" s="234"/>
      <c r="BP15151" s="7"/>
      <c r="BQ15151" s="7"/>
      <c r="BR15151" s="7"/>
      <c r="BS15151" s="7"/>
      <c r="BT15151" s="7"/>
      <c r="BU15151" s="7"/>
      <c r="BV15151" s="7"/>
      <c r="BW15151" s="7"/>
    </row>
    <row r="15152" spans="43:75" x14ac:dyDescent="0.2">
      <c r="AQ15152" s="7"/>
      <c r="AR15152" s="7"/>
      <c r="AS15152" s="7"/>
      <c r="AT15152" s="7"/>
      <c r="AU15152" s="7"/>
      <c r="AV15152" s="234"/>
      <c r="BP15152" s="7"/>
      <c r="BQ15152" s="7"/>
      <c r="BR15152" s="7"/>
      <c r="BS15152" s="7"/>
      <c r="BT15152" s="7"/>
      <c r="BU15152" s="7"/>
      <c r="BV15152" s="7"/>
      <c r="BW15152" s="7"/>
    </row>
    <row r="15153" spans="43:75" x14ac:dyDescent="0.2">
      <c r="AQ15153" s="7"/>
      <c r="AR15153" s="7"/>
      <c r="AS15153" s="7"/>
      <c r="AT15153" s="7"/>
      <c r="AU15153" s="7"/>
      <c r="AV15153" s="234"/>
      <c r="BP15153" s="7"/>
      <c r="BQ15153" s="7"/>
      <c r="BR15153" s="7"/>
      <c r="BS15153" s="7"/>
      <c r="BT15153" s="7"/>
      <c r="BU15153" s="7"/>
      <c r="BV15153" s="7"/>
      <c r="BW15153" s="7"/>
    </row>
    <row r="15154" spans="43:75" x14ac:dyDescent="0.2">
      <c r="AQ15154" s="7"/>
      <c r="AR15154" s="7"/>
      <c r="AS15154" s="7"/>
      <c r="AT15154" s="7"/>
      <c r="AU15154" s="7"/>
      <c r="AV15154" s="234"/>
      <c r="BP15154" s="7"/>
      <c r="BQ15154" s="7"/>
      <c r="BR15154" s="7"/>
      <c r="BS15154" s="7"/>
      <c r="BT15154" s="7"/>
      <c r="BU15154" s="7"/>
      <c r="BV15154" s="7"/>
      <c r="BW15154" s="7"/>
    </row>
    <row r="15155" spans="43:75" x14ac:dyDescent="0.2">
      <c r="AQ15155" s="7"/>
      <c r="AR15155" s="7"/>
      <c r="AS15155" s="7"/>
      <c r="AT15155" s="7"/>
      <c r="AU15155" s="7"/>
      <c r="AV15155" s="234"/>
      <c r="BP15155" s="7"/>
      <c r="BQ15155" s="7"/>
      <c r="BR15155" s="7"/>
      <c r="BS15155" s="7"/>
      <c r="BT15155" s="7"/>
      <c r="BU15155" s="7"/>
      <c r="BV15155" s="7"/>
      <c r="BW15155" s="7"/>
    </row>
    <row r="15156" spans="43:75" x14ac:dyDescent="0.2">
      <c r="AQ15156" s="7"/>
      <c r="AR15156" s="7"/>
      <c r="AS15156" s="7"/>
      <c r="AT15156" s="7"/>
      <c r="AU15156" s="7"/>
      <c r="AV15156" s="234"/>
      <c r="BP15156" s="7"/>
      <c r="BQ15156" s="7"/>
      <c r="BR15156" s="7"/>
      <c r="BS15156" s="7"/>
      <c r="BT15156" s="7"/>
      <c r="BU15156" s="7"/>
      <c r="BV15156" s="7"/>
      <c r="BW15156" s="7"/>
    </row>
    <row r="15157" spans="43:75" x14ac:dyDescent="0.2">
      <c r="AQ15157" s="7"/>
      <c r="AR15157" s="7"/>
      <c r="AS15157" s="7"/>
      <c r="AT15157" s="7"/>
      <c r="AU15157" s="7"/>
      <c r="AV15157" s="234"/>
      <c r="BP15157" s="7"/>
      <c r="BQ15157" s="7"/>
      <c r="BR15157" s="7"/>
      <c r="BS15157" s="7"/>
      <c r="BT15157" s="7"/>
      <c r="BU15157" s="7"/>
      <c r="BV15157" s="7"/>
      <c r="BW15157" s="7"/>
    </row>
    <row r="15158" spans="43:75" x14ac:dyDescent="0.2">
      <c r="AQ15158" s="7"/>
      <c r="AR15158" s="7"/>
      <c r="AS15158" s="7"/>
      <c r="AT15158" s="7"/>
      <c r="AU15158" s="7"/>
      <c r="AV15158" s="234"/>
      <c r="BP15158" s="7"/>
      <c r="BQ15158" s="7"/>
      <c r="BR15158" s="7"/>
      <c r="BS15158" s="7"/>
      <c r="BT15158" s="7"/>
      <c r="BU15158" s="7"/>
      <c r="BV15158" s="7"/>
      <c r="BW15158" s="7"/>
    </row>
    <row r="15159" spans="43:75" x14ac:dyDescent="0.2">
      <c r="AQ15159" s="7"/>
      <c r="AR15159" s="7"/>
      <c r="AS15159" s="7"/>
      <c r="AT15159" s="7"/>
      <c r="AU15159" s="7"/>
      <c r="AV15159" s="234"/>
      <c r="BP15159" s="7"/>
      <c r="BQ15159" s="7"/>
      <c r="BR15159" s="7"/>
      <c r="BS15159" s="7"/>
      <c r="BT15159" s="7"/>
      <c r="BU15159" s="7"/>
      <c r="BV15159" s="7"/>
      <c r="BW15159" s="7"/>
    </row>
    <row r="15160" spans="43:75" x14ac:dyDescent="0.2">
      <c r="AQ15160" s="7"/>
      <c r="AR15160" s="7"/>
      <c r="AS15160" s="7"/>
      <c r="AT15160" s="7"/>
      <c r="AU15160" s="7"/>
      <c r="AV15160" s="234"/>
      <c r="BP15160" s="7"/>
      <c r="BQ15160" s="7"/>
      <c r="BR15160" s="7"/>
      <c r="BS15160" s="7"/>
      <c r="BT15160" s="7"/>
      <c r="BU15160" s="7"/>
      <c r="BV15160" s="7"/>
      <c r="BW15160" s="7"/>
    </row>
    <row r="15161" spans="43:75" x14ac:dyDescent="0.2">
      <c r="AQ15161" s="7"/>
      <c r="AR15161" s="7"/>
      <c r="AS15161" s="7"/>
      <c r="AT15161" s="7"/>
      <c r="AU15161" s="7"/>
      <c r="AV15161" s="234"/>
      <c r="BP15161" s="7"/>
      <c r="BQ15161" s="7"/>
      <c r="BR15161" s="7"/>
      <c r="BS15161" s="7"/>
      <c r="BT15161" s="7"/>
      <c r="BU15161" s="7"/>
      <c r="BV15161" s="7"/>
      <c r="BW15161" s="7"/>
    </row>
    <row r="15162" spans="43:75" x14ac:dyDescent="0.2">
      <c r="AQ15162" s="7"/>
      <c r="AR15162" s="7"/>
      <c r="AS15162" s="7"/>
      <c r="AT15162" s="7"/>
      <c r="AU15162" s="7"/>
      <c r="AV15162" s="234"/>
      <c r="BP15162" s="7"/>
      <c r="BQ15162" s="7"/>
      <c r="BR15162" s="7"/>
      <c r="BS15162" s="7"/>
      <c r="BT15162" s="7"/>
      <c r="BU15162" s="7"/>
      <c r="BV15162" s="7"/>
      <c r="BW15162" s="7"/>
    </row>
    <row r="15163" spans="43:75" x14ac:dyDescent="0.2">
      <c r="AQ15163" s="7"/>
      <c r="AR15163" s="7"/>
      <c r="AS15163" s="7"/>
      <c r="AT15163" s="7"/>
      <c r="AU15163" s="7"/>
      <c r="AV15163" s="234"/>
      <c r="BP15163" s="7"/>
      <c r="BQ15163" s="7"/>
      <c r="BR15163" s="7"/>
      <c r="BS15163" s="7"/>
      <c r="BT15163" s="7"/>
      <c r="BU15163" s="7"/>
      <c r="BV15163" s="7"/>
      <c r="BW15163" s="7"/>
    </row>
    <row r="15164" spans="43:75" x14ac:dyDescent="0.2">
      <c r="AQ15164" s="7"/>
      <c r="AR15164" s="7"/>
      <c r="AS15164" s="7"/>
      <c r="AT15164" s="7"/>
      <c r="AU15164" s="7"/>
      <c r="AV15164" s="234"/>
      <c r="BP15164" s="7"/>
      <c r="BQ15164" s="7"/>
      <c r="BR15164" s="7"/>
      <c r="BS15164" s="7"/>
      <c r="BT15164" s="7"/>
      <c r="BU15164" s="7"/>
      <c r="BV15164" s="7"/>
      <c r="BW15164" s="7"/>
    </row>
    <row r="15165" spans="43:75" x14ac:dyDescent="0.2">
      <c r="AQ15165" s="7"/>
      <c r="AR15165" s="7"/>
      <c r="AS15165" s="7"/>
      <c r="AT15165" s="7"/>
      <c r="AU15165" s="7"/>
      <c r="AV15165" s="234"/>
      <c r="BP15165" s="7"/>
      <c r="BQ15165" s="7"/>
      <c r="BR15165" s="7"/>
      <c r="BS15165" s="7"/>
      <c r="BT15165" s="7"/>
      <c r="BU15165" s="7"/>
      <c r="BV15165" s="7"/>
      <c r="BW15165" s="7"/>
    </row>
    <row r="15166" spans="43:75" x14ac:dyDescent="0.2">
      <c r="AQ15166" s="7"/>
      <c r="AR15166" s="7"/>
      <c r="AS15166" s="7"/>
      <c r="AT15166" s="7"/>
      <c r="AU15166" s="7"/>
      <c r="AV15166" s="234"/>
      <c r="BP15166" s="7"/>
      <c r="BQ15166" s="7"/>
      <c r="BR15166" s="7"/>
      <c r="BS15166" s="7"/>
      <c r="BT15166" s="7"/>
      <c r="BU15166" s="7"/>
      <c r="BV15166" s="7"/>
      <c r="BW15166" s="7"/>
    </row>
    <row r="15167" spans="43:75" x14ac:dyDescent="0.2">
      <c r="AQ15167" s="7"/>
      <c r="AR15167" s="7"/>
      <c r="AS15167" s="7"/>
      <c r="AT15167" s="7"/>
      <c r="AU15167" s="7"/>
      <c r="AV15167" s="234"/>
      <c r="BP15167" s="7"/>
      <c r="BQ15167" s="7"/>
      <c r="BR15167" s="7"/>
      <c r="BS15167" s="7"/>
      <c r="BT15167" s="7"/>
      <c r="BU15167" s="7"/>
      <c r="BV15167" s="7"/>
      <c r="BW15167" s="7"/>
    </row>
    <row r="15168" spans="43:75" x14ac:dyDescent="0.2">
      <c r="AQ15168" s="7"/>
      <c r="AR15168" s="7"/>
      <c r="AS15168" s="7"/>
      <c r="AT15168" s="7"/>
      <c r="AU15168" s="7"/>
      <c r="AV15168" s="234"/>
      <c r="BP15168" s="7"/>
      <c r="BQ15168" s="7"/>
      <c r="BR15168" s="7"/>
      <c r="BS15168" s="7"/>
      <c r="BT15168" s="7"/>
      <c r="BU15168" s="7"/>
      <c r="BV15168" s="7"/>
      <c r="BW15168" s="7"/>
    </row>
    <row r="15169" spans="43:75" x14ac:dyDescent="0.2">
      <c r="AQ15169" s="7"/>
      <c r="AR15169" s="7"/>
      <c r="AS15169" s="7"/>
      <c r="AT15169" s="7"/>
      <c r="AU15169" s="7"/>
      <c r="AV15169" s="234"/>
      <c r="BP15169" s="7"/>
      <c r="BQ15169" s="7"/>
      <c r="BR15169" s="7"/>
      <c r="BS15169" s="7"/>
      <c r="BT15169" s="7"/>
      <c r="BU15169" s="7"/>
      <c r="BV15169" s="7"/>
      <c r="BW15169" s="7"/>
    </row>
    <row r="15170" spans="43:75" x14ac:dyDescent="0.2">
      <c r="AQ15170" s="7"/>
      <c r="AR15170" s="7"/>
      <c r="AS15170" s="7"/>
      <c r="AT15170" s="7"/>
      <c r="AU15170" s="7"/>
      <c r="AV15170" s="234"/>
      <c r="BP15170" s="7"/>
      <c r="BQ15170" s="7"/>
      <c r="BR15170" s="7"/>
      <c r="BS15170" s="7"/>
      <c r="BT15170" s="7"/>
      <c r="BU15170" s="7"/>
      <c r="BV15170" s="7"/>
      <c r="BW15170" s="7"/>
    </row>
    <row r="15171" spans="43:75" x14ac:dyDescent="0.2">
      <c r="AQ15171" s="7"/>
      <c r="AR15171" s="7"/>
      <c r="AS15171" s="7"/>
      <c r="AT15171" s="7"/>
      <c r="AU15171" s="7"/>
      <c r="AV15171" s="234"/>
      <c r="BP15171" s="7"/>
      <c r="BQ15171" s="7"/>
      <c r="BR15171" s="7"/>
      <c r="BS15171" s="7"/>
      <c r="BT15171" s="7"/>
      <c r="BU15171" s="7"/>
      <c r="BV15171" s="7"/>
      <c r="BW15171" s="7"/>
    </row>
    <row r="15172" spans="43:75" x14ac:dyDescent="0.2">
      <c r="AQ15172" s="7"/>
      <c r="AR15172" s="7"/>
      <c r="AS15172" s="7"/>
      <c r="AT15172" s="7"/>
      <c r="AU15172" s="7"/>
      <c r="AV15172" s="234"/>
      <c r="BP15172" s="7"/>
      <c r="BQ15172" s="7"/>
      <c r="BR15172" s="7"/>
      <c r="BS15172" s="7"/>
      <c r="BT15172" s="7"/>
      <c r="BU15172" s="7"/>
      <c r="BV15172" s="7"/>
      <c r="BW15172" s="7"/>
    </row>
    <row r="15173" spans="43:75" x14ac:dyDescent="0.2">
      <c r="AQ15173" s="7"/>
      <c r="AR15173" s="7"/>
      <c r="AS15173" s="7"/>
      <c r="AT15173" s="7"/>
      <c r="AU15173" s="7"/>
      <c r="AV15173" s="234"/>
      <c r="BP15173" s="7"/>
      <c r="BQ15173" s="7"/>
      <c r="BR15173" s="7"/>
      <c r="BS15173" s="7"/>
      <c r="BT15173" s="7"/>
      <c r="BU15173" s="7"/>
      <c r="BV15173" s="7"/>
      <c r="BW15173" s="7"/>
    </row>
    <row r="15174" spans="43:75" x14ac:dyDescent="0.2">
      <c r="AQ15174" s="7"/>
      <c r="AR15174" s="7"/>
      <c r="AS15174" s="7"/>
      <c r="AT15174" s="7"/>
      <c r="AU15174" s="7"/>
      <c r="AV15174" s="234"/>
      <c r="BP15174" s="7"/>
      <c r="BQ15174" s="7"/>
      <c r="BR15174" s="7"/>
      <c r="BS15174" s="7"/>
      <c r="BT15174" s="7"/>
      <c r="BU15174" s="7"/>
      <c r="BV15174" s="7"/>
      <c r="BW15174" s="7"/>
    </row>
    <row r="15175" spans="43:75" x14ac:dyDescent="0.2">
      <c r="AQ15175" s="7"/>
      <c r="AR15175" s="7"/>
      <c r="AS15175" s="7"/>
      <c r="AT15175" s="7"/>
      <c r="AU15175" s="7"/>
      <c r="AV15175" s="234"/>
      <c r="BP15175" s="7"/>
      <c r="BQ15175" s="7"/>
      <c r="BR15175" s="7"/>
      <c r="BS15175" s="7"/>
      <c r="BT15175" s="7"/>
      <c r="BU15175" s="7"/>
      <c r="BV15175" s="7"/>
      <c r="BW15175" s="7"/>
    </row>
    <row r="15176" spans="43:75" x14ac:dyDescent="0.2">
      <c r="AQ15176" s="7"/>
      <c r="AR15176" s="7"/>
      <c r="AS15176" s="7"/>
      <c r="AT15176" s="7"/>
      <c r="AU15176" s="7"/>
      <c r="AV15176" s="234"/>
      <c r="BP15176" s="7"/>
      <c r="BQ15176" s="7"/>
      <c r="BR15176" s="7"/>
      <c r="BS15176" s="7"/>
      <c r="BT15176" s="7"/>
      <c r="BU15176" s="7"/>
      <c r="BV15176" s="7"/>
      <c r="BW15176" s="7"/>
    </row>
    <row r="15177" spans="43:75" x14ac:dyDescent="0.2">
      <c r="AQ15177" s="7"/>
      <c r="AR15177" s="7"/>
      <c r="AS15177" s="7"/>
      <c r="AT15177" s="7"/>
      <c r="AU15177" s="7"/>
      <c r="AV15177" s="234"/>
      <c r="BP15177" s="7"/>
      <c r="BQ15177" s="7"/>
      <c r="BR15177" s="7"/>
      <c r="BS15177" s="7"/>
      <c r="BT15177" s="7"/>
      <c r="BU15177" s="7"/>
      <c r="BV15177" s="7"/>
      <c r="BW15177" s="7"/>
    </row>
    <row r="15178" spans="43:75" x14ac:dyDescent="0.2">
      <c r="AQ15178" s="7"/>
      <c r="AR15178" s="7"/>
      <c r="AS15178" s="7"/>
      <c r="AT15178" s="7"/>
      <c r="AU15178" s="7"/>
      <c r="AV15178" s="234"/>
      <c r="BP15178" s="7"/>
      <c r="BQ15178" s="7"/>
      <c r="BR15178" s="7"/>
      <c r="BS15178" s="7"/>
      <c r="BT15178" s="7"/>
      <c r="BU15178" s="7"/>
      <c r="BV15178" s="7"/>
      <c r="BW15178" s="7"/>
    </row>
    <row r="15179" spans="43:75" x14ac:dyDescent="0.2">
      <c r="AQ15179" s="7"/>
      <c r="AR15179" s="7"/>
      <c r="AS15179" s="7"/>
      <c r="AT15179" s="7"/>
      <c r="AU15179" s="7"/>
      <c r="AV15179" s="234"/>
      <c r="BP15179" s="7"/>
      <c r="BQ15179" s="7"/>
      <c r="BR15179" s="7"/>
      <c r="BS15179" s="7"/>
      <c r="BT15179" s="7"/>
      <c r="BU15179" s="7"/>
      <c r="BV15179" s="7"/>
      <c r="BW15179" s="7"/>
    </row>
    <row r="15180" spans="43:75" x14ac:dyDescent="0.2">
      <c r="AQ15180" s="7"/>
      <c r="AR15180" s="7"/>
      <c r="AS15180" s="7"/>
      <c r="AT15180" s="7"/>
      <c r="AU15180" s="7"/>
      <c r="AV15180" s="234"/>
      <c r="BP15180" s="7"/>
      <c r="BQ15180" s="7"/>
      <c r="BR15180" s="7"/>
      <c r="BS15180" s="7"/>
      <c r="BT15180" s="7"/>
      <c r="BU15180" s="7"/>
      <c r="BV15180" s="7"/>
      <c r="BW15180" s="7"/>
    </row>
    <row r="15181" spans="43:75" x14ac:dyDescent="0.2">
      <c r="AQ15181" s="7"/>
      <c r="AR15181" s="7"/>
      <c r="AS15181" s="7"/>
      <c r="AT15181" s="7"/>
      <c r="AU15181" s="7"/>
      <c r="AV15181" s="234"/>
      <c r="BP15181" s="7"/>
      <c r="BQ15181" s="7"/>
      <c r="BR15181" s="7"/>
      <c r="BS15181" s="7"/>
      <c r="BT15181" s="7"/>
      <c r="BU15181" s="7"/>
      <c r="BV15181" s="7"/>
      <c r="BW15181" s="7"/>
    </row>
    <row r="15182" spans="43:75" x14ac:dyDescent="0.2">
      <c r="AQ15182" s="7"/>
      <c r="AR15182" s="7"/>
      <c r="AS15182" s="7"/>
      <c r="AT15182" s="7"/>
      <c r="AU15182" s="7"/>
      <c r="AV15182" s="234"/>
      <c r="BP15182" s="7"/>
      <c r="BQ15182" s="7"/>
      <c r="BR15182" s="7"/>
      <c r="BS15182" s="7"/>
      <c r="BT15182" s="7"/>
      <c r="BU15182" s="7"/>
      <c r="BV15182" s="7"/>
      <c r="BW15182" s="7"/>
    </row>
    <row r="15183" spans="43:75" x14ac:dyDescent="0.2">
      <c r="AQ15183" s="7"/>
      <c r="AR15183" s="7"/>
      <c r="AS15183" s="7"/>
      <c r="AT15183" s="7"/>
      <c r="AU15183" s="7"/>
      <c r="AV15183" s="234"/>
      <c r="BP15183" s="7"/>
      <c r="BQ15183" s="7"/>
      <c r="BR15183" s="7"/>
      <c r="BS15183" s="7"/>
      <c r="BT15183" s="7"/>
      <c r="BU15183" s="7"/>
      <c r="BV15183" s="7"/>
      <c r="BW15183" s="7"/>
    </row>
    <row r="15184" spans="43:75" x14ac:dyDescent="0.2">
      <c r="AQ15184" s="7"/>
      <c r="AR15184" s="7"/>
      <c r="AS15184" s="7"/>
      <c r="AT15184" s="7"/>
      <c r="AU15184" s="7"/>
      <c r="AV15184" s="234"/>
      <c r="BP15184" s="7"/>
      <c r="BQ15184" s="7"/>
      <c r="BR15184" s="7"/>
      <c r="BS15184" s="7"/>
      <c r="BT15184" s="7"/>
      <c r="BU15184" s="7"/>
      <c r="BV15184" s="7"/>
      <c r="BW15184" s="7"/>
    </row>
    <row r="15185" spans="43:75" x14ac:dyDescent="0.2">
      <c r="AQ15185" s="7"/>
      <c r="AR15185" s="7"/>
      <c r="AS15185" s="7"/>
      <c r="AT15185" s="7"/>
      <c r="AU15185" s="7"/>
      <c r="AV15185" s="234"/>
      <c r="BP15185" s="7"/>
      <c r="BQ15185" s="7"/>
      <c r="BR15185" s="7"/>
      <c r="BS15185" s="7"/>
      <c r="BT15185" s="7"/>
      <c r="BU15185" s="7"/>
      <c r="BV15185" s="7"/>
      <c r="BW15185" s="7"/>
    </row>
    <row r="15186" spans="43:75" x14ac:dyDescent="0.2">
      <c r="AQ15186" s="7"/>
      <c r="AR15186" s="7"/>
      <c r="AS15186" s="7"/>
      <c r="AT15186" s="7"/>
      <c r="AU15186" s="7"/>
      <c r="AV15186" s="234"/>
      <c r="BP15186" s="7"/>
      <c r="BQ15186" s="7"/>
      <c r="BR15186" s="7"/>
      <c r="BS15186" s="7"/>
      <c r="BT15186" s="7"/>
      <c r="BU15186" s="7"/>
      <c r="BV15186" s="7"/>
      <c r="BW15186" s="7"/>
    </row>
    <row r="15187" spans="43:75" x14ac:dyDescent="0.2">
      <c r="AQ15187" s="7"/>
      <c r="AR15187" s="7"/>
      <c r="AS15187" s="7"/>
      <c r="AT15187" s="7"/>
      <c r="AU15187" s="7"/>
      <c r="AV15187" s="234"/>
      <c r="BP15187" s="7"/>
      <c r="BQ15187" s="7"/>
      <c r="BR15187" s="7"/>
      <c r="BS15187" s="7"/>
      <c r="BT15187" s="7"/>
      <c r="BU15187" s="7"/>
      <c r="BV15187" s="7"/>
      <c r="BW15187" s="7"/>
    </row>
    <row r="15188" spans="43:75" x14ac:dyDescent="0.2">
      <c r="AQ15188" s="7"/>
      <c r="AR15188" s="7"/>
      <c r="AS15188" s="7"/>
      <c r="AT15188" s="7"/>
      <c r="AU15188" s="7"/>
      <c r="AV15188" s="234"/>
      <c r="BP15188" s="7"/>
      <c r="BQ15188" s="7"/>
      <c r="BR15188" s="7"/>
      <c r="BS15188" s="7"/>
      <c r="BT15188" s="7"/>
      <c r="BU15188" s="7"/>
      <c r="BV15188" s="7"/>
      <c r="BW15188" s="7"/>
    </row>
    <row r="15189" spans="43:75" x14ac:dyDescent="0.2">
      <c r="AQ15189" s="7"/>
      <c r="AR15189" s="7"/>
      <c r="AS15189" s="7"/>
      <c r="AT15189" s="7"/>
      <c r="AU15189" s="7"/>
      <c r="AV15189" s="234"/>
      <c r="BP15189" s="7"/>
      <c r="BQ15189" s="7"/>
      <c r="BR15189" s="7"/>
      <c r="BS15189" s="7"/>
      <c r="BT15189" s="7"/>
      <c r="BU15189" s="7"/>
      <c r="BV15189" s="7"/>
      <c r="BW15189" s="7"/>
    </row>
    <row r="15190" spans="43:75" x14ac:dyDescent="0.2">
      <c r="AQ15190" s="7"/>
      <c r="AR15190" s="7"/>
      <c r="AS15190" s="7"/>
      <c r="AT15190" s="7"/>
      <c r="AU15190" s="7"/>
      <c r="AV15190" s="234"/>
      <c r="BP15190" s="7"/>
      <c r="BQ15190" s="7"/>
      <c r="BR15190" s="7"/>
      <c r="BS15190" s="7"/>
      <c r="BT15190" s="7"/>
      <c r="BU15190" s="7"/>
      <c r="BV15190" s="7"/>
      <c r="BW15190" s="7"/>
    </row>
    <row r="15191" spans="43:75" x14ac:dyDescent="0.2">
      <c r="AQ15191" s="7"/>
      <c r="AR15191" s="7"/>
      <c r="AS15191" s="7"/>
      <c r="AT15191" s="7"/>
      <c r="AU15191" s="7"/>
      <c r="AV15191" s="234"/>
      <c r="BP15191" s="7"/>
      <c r="BQ15191" s="7"/>
      <c r="BR15191" s="7"/>
      <c r="BS15191" s="7"/>
      <c r="BT15191" s="7"/>
      <c r="BU15191" s="7"/>
      <c r="BV15191" s="7"/>
      <c r="BW15191" s="7"/>
    </row>
    <row r="15192" spans="43:75" x14ac:dyDescent="0.2">
      <c r="AQ15192" s="7"/>
      <c r="AR15192" s="7"/>
      <c r="AS15192" s="7"/>
      <c r="AT15192" s="7"/>
      <c r="AU15192" s="7"/>
      <c r="AV15192" s="234"/>
      <c r="BP15192" s="7"/>
      <c r="BQ15192" s="7"/>
      <c r="BR15192" s="7"/>
      <c r="BS15192" s="7"/>
      <c r="BT15192" s="7"/>
      <c r="BU15192" s="7"/>
      <c r="BV15192" s="7"/>
      <c r="BW15192" s="7"/>
    </row>
    <row r="15193" spans="43:75" x14ac:dyDescent="0.2">
      <c r="AQ15193" s="7"/>
      <c r="AR15193" s="7"/>
      <c r="AS15193" s="7"/>
      <c r="AT15193" s="7"/>
      <c r="AU15193" s="7"/>
      <c r="AV15193" s="234"/>
      <c r="BP15193" s="7"/>
      <c r="BQ15193" s="7"/>
      <c r="BR15193" s="7"/>
      <c r="BS15193" s="7"/>
      <c r="BT15193" s="7"/>
      <c r="BU15193" s="7"/>
      <c r="BV15193" s="7"/>
      <c r="BW15193" s="7"/>
    </row>
    <row r="15194" spans="43:75" x14ac:dyDescent="0.2">
      <c r="AQ15194" s="7"/>
      <c r="AR15194" s="7"/>
      <c r="AS15194" s="7"/>
      <c r="AT15194" s="7"/>
      <c r="AU15194" s="7"/>
      <c r="AV15194" s="234"/>
      <c r="BP15194" s="7"/>
      <c r="BQ15194" s="7"/>
      <c r="BR15194" s="7"/>
      <c r="BS15194" s="7"/>
      <c r="BT15194" s="7"/>
      <c r="BU15194" s="7"/>
      <c r="BV15194" s="7"/>
      <c r="BW15194" s="7"/>
    </row>
    <row r="15195" spans="43:75" x14ac:dyDescent="0.2">
      <c r="AQ15195" s="7"/>
      <c r="AR15195" s="7"/>
      <c r="AS15195" s="7"/>
      <c r="AT15195" s="7"/>
      <c r="AU15195" s="7"/>
      <c r="AV15195" s="234"/>
      <c r="BP15195" s="7"/>
      <c r="BQ15195" s="7"/>
      <c r="BR15195" s="7"/>
      <c r="BS15195" s="7"/>
      <c r="BT15195" s="7"/>
      <c r="BU15195" s="7"/>
      <c r="BV15195" s="7"/>
      <c r="BW15195" s="7"/>
    </row>
    <row r="15196" spans="43:75" x14ac:dyDescent="0.2">
      <c r="AQ15196" s="7"/>
      <c r="AR15196" s="7"/>
      <c r="AS15196" s="7"/>
      <c r="AT15196" s="7"/>
      <c r="AU15196" s="7"/>
      <c r="AV15196" s="234"/>
      <c r="BP15196" s="7"/>
      <c r="BQ15196" s="7"/>
      <c r="BR15196" s="7"/>
      <c r="BS15196" s="7"/>
      <c r="BT15196" s="7"/>
      <c r="BU15196" s="7"/>
      <c r="BV15196" s="7"/>
      <c r="BW15196" s="7"/>
    </row>
    <row r="15197" spans="43:75" x14ac:dyDescent="0.2">
      <c r="AQ15197" s="7"/>
      <c r="AR15197" s="7"/>
      <c r="AS15197" s="7"/>
      <c r="AT15197" s="7"/>
      <c r="AU15197" s="7"/>
      <c r="AV15197" s="234"/>
      <c r="BP15197" s="7"/>
      <c r="BQ15197" s="7"/>
      <c r="BR15197" s="7"/>
      <c r="BS15197" s="7"/>
      <c r="BT15197" s="7"/>
      <c r="BU15197" s="7"/>
      <c r="BV15197" s="7"/>
      <c r="BW15197" s="7"/>
    </row>
    <row r="15198" spans="43:75" x14ac:dyDescent="0.2">
      <c r="AQ15198" s="7"/>
      <c r="AR15198" s="7"/>
      <c r="AS15198" s="7"/>
      <c r="AT15198" s="7"/>
      <c r="AU15198" s="7"/>
      <c r="AV15198" s="234"/>
      <c r="BP15198" s="7"/>
      <c r="BQ15198" s="7"/>
      <c r="BR15198" s="7"/>
      <c r="BS15198" s="7"/>
      <c r="BT15198" s="7"/>
      <c r="BU15198" s="7"/>
      <c r="BV15198" s="7"/>
      <c r="BW15198" s="7"/>
    </row>
    <row r="15199" spans="43:75" x14ac:dyDescent="0.2">
      <c r="AQ15199" s="7"/>
      <c r="AR15199" s="7"/>
      <c r="AS15199" s="7"/>
      <c r="AT15199" s="7"/>
      <c r="AU15199" s="7"/>
      <c r="AV15199" s="234"/>
      <c r="BP15199" s="7"/>
      <c r="BQ15199" s="7"/>
      <c r="BR15199" s="7"/>
      <c r="BS15199" s="7"/>
      <c r="BT15199" s="7"/>
      <c r="BU15199" s="7"/>
      <c r="BV15199" s="7"/>
      <c r="BW15199" s="7"/>
    </row>
    <row r="15200" spans="43:75" x14ac:dyDescent="0.2">
      <c r="AQ15200" s="7"/>
      <c r="AR15200" s="7"/>
      <c r="AS15200" s="7"/>
      <c r="AT15200" s="7"/>
      <c r="AU15200" s="7"/>
      <c r="AV15200" s="234"/>
      <c r="BP15200" s="7"/>
      <c r="BQ15200" s="7"/>
      <c r="BR15200" s="7"/>
      <c r="BS15200" s="7"/>
      <c r="BT15200" s="7"/>
      <c r="BU15200" s="7"/>
      <c r="BV15200" s="7"/>
      <c r="BW15200" s="7"/>
    </row>
    <row r="15201" spans="43:75" x14ac:dyDescent="0.2">
      <c r="AQ15201" s="7"/>
      <c r="AR15201" s="7"/>
      <c r="AS15201" s="7"/>
      <c r="AT15201" s="7"/>
      <c r="AU15201" s="7"/>
      <c r="AV15201" s="234"/>
      <c r="BP15201" s="7"/>
      <c r="BQ15201" s="7"/>
      <c r="BR15201" s="7"/>
      <c r="BS15201" s="7"/>
      <c r="BT15201" s="7"/>
      <c r="BU15201" s="7"/>
      <c r="BV15201" s="7"/>
      <c r="BW15201" s="7"/>
    </row>
    <row r="15202" spans="43:75" x14ac:dyDescent="0.2">
      <c r="AQ15202" s="7"/>
      <c r="AR15202" s="7"/>
      <c r="AS15202" s="7"/>
      <c r="AT15202" s="7"/>
      <c r="AU15202" s="7"/>
      <c r="AV15202" s="234"/>
      <c r="BP15202" s="7"/>
      <c r="BQ15202" s="7"/>
      <c r="BR15202" s="7"/>
      <c r="BS15202" s="7"/>
      <c r="BT15202" s="7"/>
      <c r="BU15202" s="7"/>
      <c r="BV15202" s="7"/>
      <c r="BW15202" s="7"/>
    </row>
    <row r="15203" spans="43:75" x14ac:dyDescent="0.2">
      <c r="AQ15203" s="7"/>
      <c r="AR15203" s="7"/>
      <c r="AS15203" s="7"/>
      <c r="AT15203" s="7"/>
      <c r="AU15203" s="7"/>
      <c r="AV15203" s="234"/>
      <c r="BP15203" s="7"/>
      <c r="BQ15203" s="7"/>
      <c r="BR15203" s="7"/>
      <c r="BS15203" s="7"/>
      <c r="BT15203" s="7"/>
      <c r="BU15203" s="7"/>
      <c r="BV15203" s="7"/>
      <c r="BW15203" s="7"/>
    </row>
    <row r="15204" spans="43:75" x14ac:dyDescent="0.2">
      <c r="AQ15204" s="7"/>
      <c r="AR15204" s="7"/>
      <c r="AS15204" s="7"/>
      <c r="AT15204" s="7"/>
      <c r="AU15204" s="7"/>
      <c r="AV15204" s="234"/>
      <c r="BP15204" s="7"/>
      <c r="BQ15204" s="7"/>
      <c r="BR15204" s="7"/>
      <c r="BS15204" s="7"/>
      <c r="BT15204" s="7"/>
      <c r="BU15204" s="7"/>
      <c r="BV15204" s="7"/>
      <c r="BW15204" s="7"/>
    </row>
    <row r="15205" spans="43:75" x14ac:dyDescent="0.2">
      <c r="AQ15205" s="7"/>
      <c r="AR15205" s="7"/>
      <c r="AS15205" s="7"/>
      <c r="AT15205" s="7"/>
      <c r="AU15205" s="7"/>
      <c r="AV15205" s="234"/>
      <c r="BP15205" s="7"/>
      <c r="BQ15205" s="7"/>
      <c r="BR15205" s="7"/>
      <c r="BS15205" s="7"/>
      <c r="BT15205" s="7"/>
      <c r="BU15205" s="7"/>
      <c r="BV15205" s="7"/>
      <c r="BW15205" s="7"/>
    </row>
    <row r="15206" spans="43:75" x14ac:dyDescent="0.2">
      <c r="AQ15206" s="7"/>
      <c r="AR15206" s="7"/>
      <c r="AS15206" s="7"/>
      <c r="AT15206" s="7"/>
      <c r="AU15206" s="7"/>
      <c r="AV15206" s="234"/>
      <c r="BP15206" s="7"/>
      <c r="BQ15206" s="7"/>
      <c r="BR15206" s="7"/>
      <c r="BS15206" s="7"/>
      <c r="BT15206" s="7"/>
      <c r="BU15206" s="7"/>
      <c r="BV15206" s="7"/>
      <c r="BW15206" s="7"/>
    </row>
    <row r="15207" spans="43:75" x14ac:dyDescent="0.2">
      <c r="AQ15207" s="7"/>
      <c r="AR15207" s="7"/>
      <c r="AS15207" s="7"/>
      <c r="AT15207" s="7"/>
      <c r="AU15207" s="7"/>
      <c r="AV15207" s="234"/>
      <c r="BP15207" s="7"/>
      <c r="BQ15207" s="7"/>
      <c r="BR15207" s="7"/>
      <c r="BS15207" s="7"/>
      <c r="BT15207" s="7"/>
      <c r="BU15207" s="7"/>
      <c r="BV15207" s="7"/>
      <c r="BW15207" s="7"/>
    </row>
    <row r="15208" spans="43:75" x14ac:dyDescent="0.2">
      <c r="AQ15208" s="7"/>
      <c r="AR15208" s="7"/>
      <c r="AS15208" s="7"/>
      <c r="AT15208" s="7"/>
      <c r="AU15208" s="7"/>
      <c r="AV15208" s="234"/>
      <c r="BP15208" s="7"/>
      <c r="BQ15208" s="7"/>
      <c r="BR15208" s="7"/>
      <c r="BS15208" s="7"/>
      <c r="BT15208" s="7"/>
      <c r="BU15208" s="7"/>
      <c r="BV15208" s="7"/>
      <c r="BW15208" s="7"/>
    </row>
    <row r="15209" spans="43:75" x14ac:dyDescent="0.2">
      <c r="AQ15209" s="7"/>
      <c r="AR15209" s="7"/>
      <c r="AS15209" s="7"/>
      <c r="AT15209" s="7"/>
      <c r="AU15209" s="7"/>
      <c r="AV15209" s="234"/>
      <c r="BP15209" s="7"/>
      <c r="BQ15209" s="7"/>
      <c r="BR15209" s="7"/>
      <c r="BS15209" s="7"/>
      <c r="BT15209" s="7"/>
      <c r="BU15209" s="7"/>
      <c r="BV15209" s="7"/>
      <c r="BW15209" s="7"/>
    </row>
    <row r="15210" spans="43:75" x14ac:dyDescent="0.2">
      <c r="AQ15210" s="7"/>
      <c r="AR15210" s="7"/>
      <c r="AS15210" s="7"/>
      <c r="AT15210" s="7"/>
      <c r="AU15210" s="7"/>
      <c r="AV15210" s="234"/>
      <c r="BP15210" s="7"/>
      <c r="BQ15210" s="7"/>
      <c r="BR15210" s="7"/>
      <c r="BS15210" s="7"/>
      <c r="BT15210" s="7"/>
      <c r="BU15210" s="7"/>
      <c r="BV15210" s="7"/>
      <c r="BW15210" s="7"/>
    </row>
    <row r="15211" spans="43:75" x14ac:dyDescent="0.2">
      <c r="AQ15211" s="7"/>
      <c r="AR15211" s="7"/>
      <c r="AS15211" s="7"/>
      <c r="AT15211" s="7"/>
      <c r="AU15211" s="7"/>
      <c r="AV15211" s="234"/>
      <c r="BP15211" s="7"/>
      <c r="BQ15211" s="7"/>
      <c r="BR15211" s="7"/>
      <c r="BS15211" s="7"/>
      <c r="BT15211" s="7"/>
      <c r="BU15211" s="7"/>
      <c r="BV15211" s="7"/>
      <c r="BW15211" s="7"/>
    </row>
    <row r="15212" spans="43:75" x14ac:dyDescent="0.2">
      <c r="AQ15212" s="7"/>
      <c r="AR15212" s="7"/>
      <c r="AS15212" s="7"/>
      <c r="AT15212" s="7"/>
      <c r="AU15212" s="7"/>
      <c r="AV15212" s="234"/>
      <c r="BP15212" s="7"/>
      <c r="BQ15212" s="7"/>
      <c r="BR15212" s="7"/>
      <c r="BS15212" s="7"/>
      <c r="BT15212" s="7"/>
      <c r="BU15212" s="7"/>
      <c r="BV15212" s="7"/>
      <c r="BW15212" s="7"/>
    </row>
    <row r="15213" spans="43:75" x14ac:dyDescent="0.2">
      <c r="AQ15213" s="7"/>
      <c r="AR15213" s="7"/>
      <c r="AS15213" s="7"/>
      <c r="AT15213" s="7"/>
      <c r="AU15213" s="7"/>
      <c r="AV15213" s="234"/>
      <c r="BP15213" s="7"/>
      <c r="BQ15213" s="7"/>
      <c r="BR15213" s="7"/>
      <c r="BS15213" s="7"/>
      <c r="BT15213" s="7"/>
      <c r="BU15213" s="7"/>
      <c r="BV15213" s="7"/>
      <c r="BW15213" s="7"/>
    </row>
    <row r="15214" spans="43:75" x14ac:dyDescent="0.2">
      <c r="AQ15214" s="7"/>
      <c r="AR15214" s="7"/>
      <c r="AS15214" s="7"/>
      <c r="AT15214" s="7"/>
      <c r="AU15214" s="7"/>
      <c r="AV15214" s="234"/>
      <c r="BP15214" s="7"/>
      <c r="BQ15214" s="7"/>
      <c r="BR15214" s="7"/>
      <c r="BS15214" s="7"/>
      <c r="BT15214" s="7"/>
      <c r="BU15214" s="7"/>
      <c r="BV15214" s="7"/>
      <c r="BW15214" s="7"/>
    </row>
    <row r="15215" spans="43:75" x14ac:dyDescent="0.2">
      <c r="AQ15215" s="7"/>
      <c r="AR15215" s="7"/>
      <c r="AS15215" s="7"/>
      <c r="AT15215" s="7"/>
      <c r="AU15215" s="7"/>
      <c r="AV15215" s="234"/>
      <c r="BP15215" s="7"/>
      <c r="BQ15215" s="7"/>
      <c r="BR15215" s="7"/>
      <c r="BS15215" s="7"/>
      <c r="BT15215" s="7"/>
      <c r="BU15215" s="7"/>
      <c r="BV15215" s="7"/>
      <c r="BW15215" s="7"/>
    </row>
    <row r="15216" spans="43:75" x14ac:dyDescent="0.2">
      <c r="AQ15216" s="7"/>
      <c r="AR15216" s="7"/>
      <c r="AS15216" s="7"/>
      <c r="AT15216" s="7"/>
      <c r="AU15216" s="7"/>
      <c r="AV15216" s="234"/>
      <c r="BP15216" s="7"/>
      <c r="BQ15216" s="7"/>
      <c r="BR15216" s="7"/>
      <c r="BS15216" s="7"/>
      <c r="BT15216" s="7"/>
      <c r="BU15216" s="7"/>
      <c r="BV15216" s="7"/>
      <c r="BW15216" s="7"/>
    </row>
    <row r="15217" spans="43:75" x14ac:dyDescent="0.2">
      <c r="AQ15217" s="7"/>
      <c r="AR15217" s="7"/>
      <c r="AS15217" s="7"/>
      <c r="AT15217" s="7"/>
      <c r="AU15217" s="7"/>
      <c r="AV15217" s="234"/>
      <c r="BP15217" s="7"/>
      <c r="BQ15217" s="7"/>
      <c r="BR15217" s="7"/>
      <c r="BS15217" s="7"/>
      <c r="BT15217" s="7"/>
      <c r="BU15217" s="7"/>
      <c r="BV15217" s="7"/>
      <c r="BW15217" s="7"/>
    </row>
    <row r="15218" spans="43:75" x14ac:dyDescent="0.2">
      <c r="AQ15218" s="7"/>
      <c r="AR15218" s="7"/>
      <c r="AS15218" s="7"/>
      <c r="AT15218" s="7"/>
      <c r="AU15218" s="7"/>
      <c r="AV15218" s="234"/>
      <c r="BP15218" s="7"/>
      <c r="BQ15218" s="7"/>
      <c r="BR15218" s="7"/>
      <c r="BS15218" s="7"/>
      <c r="BT15218" s="7"/>
      <c r="BU15218" s="7"/>
      <c r="BV15218" s="7"/>
      <c r="BW15218" s="7"/>
    </row>
    <row r="15219" spans="43:75" x14ac:dyDescent="0.2">
      <c r="AQ15219" s="7"/>
      <c r="AR15219" s="7"/>
      <c r="AS15219" s="7"/>
      <c r="AT15219" s="7"/>
      <c r="AU15219" s="7"/>
      <c r="AV15219" s="234"/>
      <c r="BP15219" s="7"/>
      <c r="BQ15219" s="7"/>
      <c r="BR15219" s="7"/>
      <c r="BS15219" s="7"/>
      <c r="BT15219" s="7"/>
      <c r="BU15219" s="7"/>
      <c r="BV15219" s="7"/>
      <c r="BW15219" s="7"/>
    </row>
    <row r="15220" spans="43:75" x14ac:dyDescent="0.2">
      <c r="AQ15220" s="7"/>
      <c r="AR15220" s="7"/>
      <c r="AS15220" s="7"/>
      <c r="AT15220" s="7"/>
      <c r="AU15220" s="7"/>
      <c r="AV15220" s="234"/>
      <c r="BP15220" s="7"/>
      <c r="BQ15220" s="7"/>
      <c r="BR15220" s="7"/>
      <c r="BS15220" s="7"/>
      <c r="BT15220" s="7"/>
      <c r="BU15220" s="7"/>
      <c r="BV15220" s="7"/>
      <c r="BW15220" s="7"/>
    </row>
    <row r="15221" spans="43:75" x14ac:dyDescent="0.2">
      <c r="AQ15221" s="7"/>
      <c r="AR15221" s="7"/>
      <c r="AS15221" s="7"/>
      <c r="AT15221" s="7"/>
      <c r="AU15221" s="7"/>
      <c r="AV15221" s="234"/>
      <c r="BP15221" s="7"/>
      <c r="BQ15221" s="7"/>
      <c r="BR15221" s="7"/>
      <c r="BS15221" s="7"/>
      <c r="BT15221" s="7"/>
      <c r="BU15221" s="7"/>
      <c r="BV15221" s="7"/>
      <c r="BW15221" s="7"/>
    </row>
    <row r="15222" spans="43:75" x14ac:dyDescent="0.2">
      <c r="AQ15222" s="7"/>
      <c r="AR15222" s="7"/>
      <c r="AS15222" s="7"/>
      <c r="AT15222" s="7"/>
      <c r="AU15222" s="7"/>
      <c r="AV15222" s="234"/>
      <c r="BP15222" s="7"/>
      <c r="BQ15222" s="7"/>
      <c r="BR15222" s="7"/>
      <c r="BS15222" s="7"/>
      <c r="BT15222" s="7"/>
      <c r="BU15222" s="7"/>
      <c r="BV15222" s="7"/>
      <c r="BW15222" s="7"/>
    </row>
    <row r="15223" spans="43:75" x14ac:dyDescent="0.2">
      <c r="AQ15223" s="7"/>
      <c r="AR15223" s="7"/>
      <c r="AS15223" s="7"/>
      <c r="AT15223" s="7"/>
      <c r="AU15223" s="7"/>
      <c r="AV15223" s="234"/>
      <c r="BP15223" s="7"/>
      <c r="BQ15223" s="7"/>
      <c r="BR15223" s="7"/>
      <c r="BS15223" s="7"/>
      <c r="BT15223" s="7"/>
      <c r="BU15223" s="7"/>
      <c r="BV15223" s="7"/>
      <c r="BW15223" s="7"/>
    </row>
    <row r="15224" spans="43:75" x14ac:dyDescent="0.2">
      <c r="AQ15224" s="7"/>
      <c r="AR15224" s="7"/>
      <c r="AS15224" s="7"/>
      <c r="AT15224" s="7"/>
      <c r="AU15224" s="7"/>
      <c r="AV15224" s="234"/>
      <c r="BP15224" s="7"/>
      <c r="BQ15224" s="7"/>
      <c r="BR15224" s="7"/>
      <c r="BS15224" s="7"/>
      <c r="BT15224" s="7"/>
      <c r="BU15224" s="7"/>
      <c r="BV15224" s="7"/>
      <c r="BW15224" s="7"/>
    </row>
    <row r="15225" spans="43:75" x14ac:dyDescent="0.2">
      <c r="AQ15225" s="7"/>
      <c r="AR15225" s="7"/>
      <c r="AS15225" s="7"/>
      <c r="AT15225" s="7"/>
      <c r="AU15225" s="7"/>
      <c r="AV15225" s="234"/>
      <c r="BP15225" s="7"/>
      <c r="BQ15225" s="7"/>
      <c r="BR15225" s="7"/>
      <c r="BS15225" s="7"/>
      <c r="BT15225" s="7"/>
      <c r="BU15225" s="7"/>
      <c r="BV15225" s="7"/>
      <c r="BW15225" s="7"/>
    </row>
    <row r="15226" spans="43:75" x14ac:dyDescent="0.2">
      <c r="AQ15226" s="7"/>
      <c r="AR15226" s="7"/>
      <c r="AS15226" s="7"/>
      <c r="AT15226" s="7"/>
      <c r="AU15226" s="7"/>
      <c r="AV15226" s="234"/>
      <c r="BP15226" s="7"/>
      <c r="BQ15226" s="7"/>
      <c r="BR15226" s="7"/>
      <c r="BS15226" s="7"/>
      <c r="BT15226" s="7"/>
      <c r="BU15226" s="7"/>
      <c r="BV15226" s="7"/>
      <c r="BW15226" s="7"/>
    </row>
    <row r="15227" spans="43:75" x14ac:dyDescent="0.2">
      <c r="AQ15227" s="7"/>
      <c r="AR15227" s="7"/>
      <c r="AS15227" s="7"/>
      <c r="AT15227" s="7"/>
      <c r="AU15227" s="7"/>
      <c r="AV15227" s="234"/>
      <c r="BP15227" s="7"/>
      <c r="BQ15227" s="7"/>
      <c r="BR15227" s="7"/>
      <c r="BS15227" s="7"/>
      <c r="BT15227" s="7"/>
      <c r="BU15227" s="7"/>
      <c r="BV15227" s="7"/>
      <c r="BW15227" s="7"/>
    </row>
    <row r="15228" spans="43:75" x14ac:dyDescent="0.2">
      <c r="AQ15228" s="7"/>
      <c r="AR15228" s="7"/>
      <c r="AS15228" s="7"/>
      <c r="AT15228" s="7"/>
      <c r="AU15228" s="7"/>
      <c r="AV15228" s="234"/>
      <c r="BP15228" s="7"/>
      <c r="BQ15228" s="7"/>
      <c r="BR15228" s="7"/>
      <c r="BS15228" s="7"/>
      <c r="BT15228" s="7"/>
      <c r="BU15228" s="7"/>
      <c r="BV15228" s="7"/>
      <c r="BW15228" s="7"/>
    </row>
    <row r="15229" spans="43:75" x14ac:dyDescent="0.2">
      <c r="AQ15229" s="7"/>
      <c r="AR15229" s="7"/>
      <c r="AS15229" s="7"/>
      <c r="AT15229" s="7"/>
      <c r="AU15229" s="7"/>
      <c r="AV15229" s="234"/>
      <c r="BP15229" s="7"/>
      <c r="BQ15229" s="7"/>
      <c r="BR15229" s="7"/>
      <c r="BS15229" s="7"/>
      <c r="BT15229" s="7"/>
      <c r="BU15229" s="7"/>
      <c r="BV15229" s="7"/>
      <c r="BW15229" s="7"/>
    </row>
    <row r="15230" spans="43:75" x14ac:dyDescent="0.2">
      <c r="AQ15230" s="7"/>
      <c r="AR15230" s="7"/>
      <c r="AS15230" s="7"/>
      <c r="AT15230" s="7"/>
      <c r="AU15230" s="7"/>
      <c r="AV15230" s="234"/>
      <c r="BP15230" s="7"/>
      <c r="BQ15230" s="7"/>
      <c r="BR15230" s="7"/>
      <c r="BS15230" s="7"/>
      <c r="BT15230" s="7"/>
      <c r="BU15230" s="7"/>
      <c r="BV15230" s="7"/>
      <c r="BW15230" s="7"/>
    </row>
    <row r="15231" spans="43:75" x14ac:dyDescent="0.2">
      <c r="AQ15231" s="7"/>
      <c r="AR15231" s="7"/>
      <c r="AS15231" s="7"/>
      <c r="AT15231" s="7"/>
      <c r="AU15231" s="7"/>
      <c r="AV15231" s="234"/>
      <c r="BP15231" s="7"/>
      <c r="BQ15231" s="7"/>
      <c r="BR15231" s="7"/>
      <c r="BS15231" s="7"/>
      <c r="BT15231" s="7"/>
      <c r="BU15231" s="7"/>
      <c r="BV15231" s="7"/>
      <c r="BW15231" s="7"/>
    </row>
    <row r="15232" spans="43:75" x14ac:dyDescent="0.2">
      <c r="AQ15232" s="7"/>
      <c r="AR15232" s="7"/>
      <c r="AS15232" s="7"/>
      <c r="AT15232" s="7"/>
      <c r="AU15232" s="7"/>
      <c r="AV15232" s="234"/>
      <c r="BP15232" s="7"/>
      <c r="BQ15232" s="7"/>
      <c r="BR15232" s="7"/>
      <c r="BS15232" s="7"/>
      <c r="BT15232" s="7"/>
      <c r="BU15232" s="7"/>
      <c r="BV15232" s="7"/>
      <c r="BW15232" s="7"/>
    </row>
    <row r="15233" spans="43:75" x14ac:dyDescent="0.2">
      <c r="AQ15233" s="7"/>
      <c r="AR15233" s="7"/>
      <c r="AS15233" s="7"/>
      <c r="AT15233" s="7"/>
      <c r="AU15233" s="7"/>
      <c r="AV15233" s="234"/>
      <c r="BP15233" s="7"/>
      <c r="BQ15233" s="7"/>
      <c r="BR15233" s="7"/>
      <c r="BS15233" s="7"/>
      <c r="BT15233" s="7"/>
      <c r="BU15233" s="7"/>
      <c r="BV15233" s="7"/>
      <c r="BW15233" s="7"/>
    </row>
    <row r="15234" spans="43:75" x14ac:dyDescent="0.2">
      <c r="AQ15234" s="7"/>
      <c r="AR15234" s="7"/>
      <c r="AS15234" s="7"/>
      <c r="AT15234" s="7"/>
      <c r="AU15234" s="7"/>
      <c r="AV15234" s="234"/>
      <c r="BP15234" s="7"/>
      <c r="BQ15234" s="7"/>
      <c r="BR15234" s="7"/>
      <c r="BS15234" s="7"/>
      <c r="BT15234" s="7"/>
      <c r="BU15234" s="7"/>
      <c r="BV15234" s="7"/>
      <c r="BW15234" s="7"/>
    </row>
    <row r="15235" spans="43:75" x14ac:dyDescent="0.2">
      <c r="AQ15235" s="7"/>
      <c r="AR15235" s="7"/>
      <c r="AS15235" s="7"/>
      <c r="AT15235" s="7"/>
      <c r="AU15235" s="7"/>
      <c r="AV15235" s="234"/>
      <c r="BP15235" s="7"/>
      <c r="BQ15235" s="7"/>
      <c r="BR15235" s="7"/>
      <c r="BS15235" s="7"/>
      <c r="BT15235" s="7"/>
      <c r="BU15235" s="7"/>
      <c r="BV15235" s="7"/>
      <c r="BW15235" s="7"/>
    </row>
    <row r="15236" spans="43:75" x14ac:dyDescent="0.2">
      <c r="AQ15236" s="7"/>
      <c r="AR15236" s="7"/>
      <c r="AS15236" s="7"/>
      <c r="AT15236" s="7"/>
      <c r="AU15236" s="7"/>
      <c r="AV15236" s="234"/>
      <c r="BP15236" s="7"/>
      <c r="BQ15236" s="7"/>
      <c r="BR15236" s="7"/>
      <c r="BS15236" s="7"/>
      <c r="BT15236" s="7"/>
      <c r="BU15236" s="7"/>
      <c r="BV15236" s="7"/>
      <c r="BW15236" s="7"/>
    </row>
    <row r="15237" spans="43:75" x14ac:dyDescent="0.2">
      <c r="AQ15237" s="7"/>
      <c r="AR15237" s="7"/>
      <c r="AS15237" s="7"/>
      <c r="AT15237" s="7"/>
      <c r="AU15237" s="7"/>
      <c r="AV15237" s="234"/>
      <c r="BP15237" s="7"/>
      <c r="BQ15237" s="7"/>
      <c r="BR15237" s="7"/>
      <c r="BS15237" s="7"/>
      <c r="BT15237" s="7"/>
      <c r="BU15237" s="7"/>
      <c r="BV15237" s="7"/>
      <c r="BW15237" s="7"/>
    </row>
    <row r="15238" spans="43:75" x14ac:dyDescent="0.2">
      <c r="AQ15238" s="7"/>
      <c r="AR15238" s="7"/>
      <c r="AS15238" s="7"/>
      <c r="AT15238" s="7"/>
      <c r="AU15238" s="7"/>
      <c r="AV15238" s="234"/>
      <c r="BP15238" s="7"/>
      <c r="BQ15238" s="7"/>
      <c r="BR15238" s="7"/>
      <c r="BS15238" s="7"/>
      <c r="BT15238" s="7"/>
      <c r="BU15238" s="7"/>
      <c r="BV15238" s="7"/>
      <c r="BW15238" s="7"/>
    </row>
    <row r="15239" spans="43:75" x14ac:dyDescent="0.2">
      <c r="AQ15239" s="7"/>
      <c r="AR15239" s="7"/>
      <c r="AS15239" s="7"/>
      <c r="AT15239" s="7"/>
      <c r="AU15239" s="7"/>
      <c r="AV15239" s="234"/>
      <c r="BP15239" s="7"/>
      <c r="BQ15239" s="7"/>
      <c r="BR15239" s="7"/>
      <c r="BS15239" s="7"/>
      <c r="BT15239" s="7"/>
      <c r="BU15239" s="7"/>
      <c r="BV15239" s="7"/>
      <c r="BW15239" s="7"/>
    </row>
    <row r="15240" spans="43:75" x14ac:dyDescent="0.2">
      <c r="AQ15240" s="7"/>
      <c r="AR15240" s="7"/>
      <c r="AS15240" s="7"/>
      <c r="AT15240" s="7"/>
      <c r="AU15240" s="7"/>
      <c r="AV15240" s="234"/>
      <c r="BP15240" s="7"/>
      <c r="BQ15240" s="7"/>
      <c r="BR15240" s="7"/>
      <c r="BS15240" s="7"/>
      <c r="BT15240" s="7"/>
      <c r="BU15240" s="7"/>
      <c r="BV15240" s="7"/>
      <c r="BW15240" s="7"/>
    </row>
    <row r="15241" spans="43:75" x14ac:dyDescent="0.2">
      <c r="AQ15241" s="7"/>
      <c r="AR15241" s="7"/>
      <c r="AS15241" s="7"/>
      <c r="AT15241" s="7"/>
      <c r="AU15241" s="7"/>
      <c r="AV15241" s="234"/>
      <c r="BP15241" s="7"/>
      <c r="BQ15241" s="7"/>
      <c r="BR15241" s="7"/>
      <c r="BS15241" s="7"/>
      <c r="BT15241" s="7"/>
      <c r="BU15241" s="7"/>
      <c r="BV15241" s="7"/>
      <c r="BW15241" s="7"/>
    </row>
    <row r="15242" spans="43:75" x14ac:dyDescent="0.2">
      <c r="AQ15242" s="7"/>
      <c r="AR15242" s="7"/>
      <c r="AS15242" s="7"/>
      <c r="AT15242" s="7"/>
      <c r="AU15242" s="7"/>
      <c r="AV15242" s="234"/>
      <c r="BP15242" s="7"/>
      <c r="BQ15242" s="7"/>
      <c r="BR15242" s="7"/>
      <c r="BS15242" s="7"/>
      <c r="BT15242" s="7"/>
      <c r="BU15242" s="7"/>
      <c r="BV15242" s="7"/>
      <c r="BW15242" s="7"/>
    </row>
    <row r="15243" spans="43:75" x14ac:dyDescent="0.2">
      <c r="AQ15243" s="7"/>
      <c r="AR15243" s="7"/>
      <c r="AS15243" s="7"/>
      <c r="AT15243" s="7"/>
      <c r="AU15243" s="7"/>
      <c r="AV15243" s="234"/>
      <c r="BP15243" s="7"/>
      <c r="BQ15243" s="7"/>
      <c r="BR15243" s="7"/>
      <c r="BS15243" s="7"/>
      <c r="BT15243" s="7"/>
      <c r="BU15243" s="7"/>
      <c r="BV15243" s="7"/>
      <c r="BW15243" s="7"/>
    </row>
    <row r="15244" spans="43:75" x14ac:dyDescent="0.2">
      <c r="AQ15244" s="7"/>
      <c r="AR15244" s="7"/>
      <c r="AS15244" s="7"/>
      <c r="AT15244" s="7"/>
      <c r="AU15244" s="7"/>
      <c r="AV15244" s="234"/>
      <c r="BP15244" s="7"/>
      <c r="BQ15244" s="7"/>
      <c r="BR15244" s="7"/>
      <c r="BS15244" s="7"/>
      <c r="BT15244" s="7"/>
      <c r="BU15244" s="7"/>
      <c r="BV15244" s="7"/>
      <c r="BW15244" s="7"/>
    </row>
    <row r="15245" spans="43:75" x14ac:dyDescent="0.2">
      <c r="AQ15245" s="7"/>
      <c r="AR15245" s="7"/>
      <c r="AS15245" s="7"/>
      <c r="AT15245" s="7"/>
      <c r="AU15245" s="7"/>
      <c r="AV15245" s="234"/>
      <c r="BP15245" s="7"/>
      <c r="BQ15245" s="7"/>
      <c r="BR15245" s="7"/>
      <c r="BS15245" s="7"/>
      <c r="BT15245" s="7"/>
      <c r="BU15245" s="7"/>
      <c r="BV15245" s="7"/>
      <c r="BW15245" s="7"/>
    </row>
    <row r="15246" spans="43:75" x14ac:dyDescent="0.2">
      <c r="AQ15246" s="7"/>
      <c r="AR15246" s="7"/>
      <c r="AS15246" s="7"/>
      <c r="AT15246" s="7"/>
      <c r="AU15246" s="7"/>
      <c r="AV15246" s="234"/>
      <c r="BP15246" s="7"/>
      <c r="BQ15246" s="7"/>
      <c r="BR15246" s="7"/>
      <c r="BS15246" s="7"/>
      <c r="BT15246" s="7"/>
      <c r="BU15246" s="7"/>
      <c r="BV15246" s="7"/>
      <c r="BW15246" s="7"/>
    </row>
    <row r="15247" spans="43:75" x14ac:dyDescent="0.2">
      <c r="AQ15247" s="7"/>
      <c r="AR15247" s="7"/>
      <c r="AS15247" s="7"/>
      <c r="AT15247" s="7"/>
      <c r="AU15247" s="7"/>
      <c r="AV15247" s="234"/>
      <c r="BP15247" s="7"/>
      <c r="BQ15247" s="7"/>
      <c r="BR15247" s="7"/>
      <c r="BS15247" s="7"/>
      <c r="BT15247" s="7"/>
      <c r="BU15247" s="7"/>
      <c r="BV15247" s="7"/>
      <c r="BW15247" s="7"/>
    </row>
    <row r="15248" spans="43:75" x14ac:dyDescent="0.2">
      <c r="AQ15248" s="7"/>
      <c r="AR15248" s="7"/>
      <c r="AS15248" s="7"/>
      <c r="AT15248" s="7"/>
      <c r="AU15248" s="7"/>
      <c r="AV15248" s="234"/>
      <c r="BP15248" s="7"/>
      <c r="BQ15248" s="7"/>
      <c r="BR15248" s="7"/>
      <c r="BS15248" s="7"/>
      <c r="BT15248" s="7"/>
      <c r="BU15248" s="7"/>
      <c r="BV15248" s="7"/>
      <c r="BW15248" s="7"/>
    </row>
    <row r="15249" spans="43:75" x14ac:dyDescent="0.2">
      <c r="AQ15249" s="7"/>
      <c r="AR15249" s="7"/>
      <c r="AS15249" s="7"/>
      <c r="AT15249" s="7"/>
      <c r="AU15249" s="7"/>
      <c r="AV15249" s="234"/>
      <c r="BP15249" s="7"/>
      <c r="BQ15249" s="7"/>
      <c r="BR15249" s="7"/>
      <c r="BS15249" s="7"/>
      <c r="BT15249" s="7"/>
      <c r="BU15249" s="7"/>
      <c r="BV15249" s="7"/>
      <c r="BW15249" s="7"/>
    </row>
    <row r="15250" spans="43:75" x14ac:dyDescent="0.2">
      <c r="AQ15250" s="7"/>
      <c r="AR15250" s="7"/>
      <c r="AS15250" s="7"/>
      <c r="AT15250" s="7"/>
      <c r="AU15250" s="7"/>
      <c r="AV15250" s="234"/>
      <c r="BP15250" s="7"/>
      <c r="BQ15250" s="7"/>
      <c r="BR15250" s="7"/>
      <c r="BS15250" s="7"/>
      <c r="BT15250" s="7"/>
      <c r="BU15250" s="7"/>
      <c r="BV15250" s="7"/>
      <c r="BW15250" s="7"/>
    </row>
    <row r="15251" spans="43:75" x14ac:dyDescent="0.2">
      <c r="AQ15251" s="7"/>
      <c r="AR15251" s="7"/>
      <c r="AS15251" s="7"/>
      <c r="AT15251" s="7"/>
      <c r="AU15251" s="7"/>
      <c r="AV15251" s="234"/>
      <c r="BP15251" s="7"/>
      <c r="BQ15251" s="7"/>
      <c r="BR15251" s="7"/>
      <c r="BS15251" s="7"/>
      <c r="BT15251" s="7"/>
      <c r="BU15251" s="7"/>
      <c r="BV15251" s="7"/>
      <c r="BW15251" s="7"/>
    </row>
    <row r="15252" spans="43:75" x14ac:dyDescent="0.2">
      <c r="AQ15252" s="7"/>
      <c r="AR15252" s="7"/>
      <c r="AS15252" s="7"/>
      <c r="AT15252" s="7"/>
      <c r="AU15252" s="7"/>
      <c r="AV15252" s="234"/>
      <c r="BP15252" s="7"/>
      <c r="BQ15252" s="7"/>
      <c r="BR15252" s="7"/>
      <c r="BS15252" s="7"/>
      <c r="BT15252" s="7"/>
      <c r="BU15252" s="7"/>
      <c r="BV15252" s="7"/>
      <c r="BW15252" s="7"/>
    </row>
    <row r="15253" spans="43:75" x14ac:dyDescent="0.2">
      <c r="AQ15253" s="7"/>
      <c r="AR15253" s="7"/>
      <c r="AS15253" s="7"/>
      <c r="AT15253" s="7"/>
      <c r="AU15253" s="7"/>
      <c r="AV15253" s="234"/>
      <c r="BP15253" s="7"/>
      <c r="BQ15253" s="7"/>
      <c r="BR15253" s="7"/>
      <c r="BS15253" s="7"/>
      <c r="BT15253" s="7"/>
      <c r="BU15253" s="7"/>
      <c r="BV15253" s="7"/>
      <c r="BW15253" s="7"/>
    </row>
    <row r="15254" spans="43:75" x14ac:dyDescent="0.2">
      <c r="AQ15254" s="7"/>
      <c r="AR15254" s="7"/>
      <c r="AS15254" s="7"/>
      <c r="AT15254" s="7"/>
      <c r="AU15254" s="7"/>
      <c r="AV15254" s="234"/>
      <c r="BP15254" s="7"/>
      <c r="BQ15254" s="7"/>
      <c r="BR15254" s="7"/>
      <c r="BS15254" s="7"/>
      <c r="BT15254" s="7"/>
      <c r="BU15254" s="7"/>
      <c r="BV15254" s="7"/>
      <c r="BW15254" s="7"/>
    </row>
    <row r="15255" spans="43:75" x14ac:dyDescent="0.2">
      <c r="AQ15255" s="7"/>
      <c r="AR15255" s="7"/>
      <c r="AS15255" s="7"/>
      <c r="AT15255" s="7"/>
      <c r="AU15255" s="7"/>
      <c r="AV15255" s="234"/>
      <c r="BP15255" s="7"/>
      <c r="BQ15255" s="7"/>
      <c r="BR15255" s="7"/>
      <c r="BS15255" s="7"/>
      <c r="BT15255" s="7"/>
      <c r="BU15255" s="7"/>
      <c r="BV15255" s="7"/>
      <c r="BW15255" s="7"/>
    </row>
    <row r="15256" spans="43:75" x14ac:dyDescent="0.2">
      <c r="AQ15256" s="7"/>
      <c r="AR15256" s="7"/>
      <c r="AS15256" s="7"/>
      <c r="AT15256" s="7"/>
      <c r="AU15256" s="7"/>
      <c r="AV15256" s="234"/>
      <c r="BP15256" s="7"/>
      <c r="BQ15256" s="7"/>
      <c r="BR15256" s="7"/>
      <c r="BS15256" s="7"/>
      <c r="BT15256" s="7"/>
      <c r="BU15256" s="7"/>
      <c r="BV15256" s="7"/>
      <c r="BW15256" s="7"/>
    </row>
    <row r="15257" spans="43:75" x14ac:dyDescent="0.2">
      <c r="AQ15257" s="7"/>
      <c r="AR15257" s="7"/>
      <c r="AS15257" s="7"/>
      <c r="AT15257" s="7"/>
      <c r="AU15257" s="7"/>
      <c r="AV15257" s="234"/>
      <c r="BP15257" s="7"/>
      <c r="BQ15257" s="7"/>
      <c r="BR15257" s="7"/>
      <c r="BS15257" s="7"/>
      <c r="BT15257" s="7"/>
      <c r="BU15257" s="7"/>
      <c r="BV15257" s="7"/>
      <c r="BW15257" s="7"/>
    </row>
    <row r="15258" spans="43:75" x14ac:dyDescent="0.2">
      <c r="AQ15258" s="7"/>
      <c r="AR15258" s="7"/>
      <c r="AS15258" s="7"/>
      <c r="AT15258" s="7"/>
      <c r="AU15258" s="7"/>
      <c r="AV15258" s="234"/>
      <c r="BP15258" s="7"/>
      <c r="BQ15258" s="7"/>
      <c r="BR15258" s="7"/>
      <c r="BS15258" s="7"/>
      <c r="BT15258" s="7"/>
      <c r="BU15258" s="7"/>
      <c r="BV15258" s="7"/>
      <c r="BW15258" s="7"/>
    </row>
    <row r="15259" spans="43:75" x14ac:dyDescent="0.2">
      <c r="AQ15259" s="7"/>
      <c r="AR15259" s="7"/>
      <c r="AS15259" s="7"/>
      <c r="AT15259" s="7"/>
      <c r="AU15259" s="7"/>
      <c r="AV15259" s="234"/>
      <c r="BP15259" s="7"/>
      <c r="BQ15259" s="7"/>
      <c r="BR15259" s="7"/>
      <c r="BS15259" s="7"/>
      <c r="BT15259" s="7"/>
      <c r="BU15259" s="7"/>
      <c r="BV15259" s="7"/>
      <c r="BW15259" s="7"/>
    </row>
    <row r="15260" spans="43:75" x14ac:dyDescent="0.2">
      <c r="AQ15260" s="7"/>
      <c r="AR15260" s="7"/>
      <c r="AS15260" s="7"/>
      <c r="AT15260" s="7"/>
      <c r="AU15260" s="7"/>
      <c r="AV15260" s="234"/>
      <c r="BP15260" s="7"/>
      <c r="BQ15260" s="7"/>
      <c r="BR15260" s="7"/>
      <c r="BS15260" s="7"/>
      <c r="BT15260" s="7"/>
      <c r="BU15260" s="7"/>
      <c r="BV15260" s="7"/>
      <c r="BW15260" s="7"/>
    </row>
    <row r="15261" spans="43:75" x14ac:dyDescent="0.2">
      <c r="AQ15261" s="7"/>
      <c r="AR15261" s="7"/>
      <c r="AS15261" s="7"/>
      <c r="AT15261" s="7"/>
      <c r="AU15261" s="7"/>
      <c r="AV15261" s="234"/>
      <c r="BP15261" s="7"/>
      <c r="BQ15261" s="7"/>
      <c r="BR15261" s="7"/>
      <c r="BS15261" s="7"/>
      <c r="BT15261" s="7"/>
      <c r="BU15261" s="7"/>
      <c r="BV15261" s="7"/>
      <c r="BW15261" s="7"/>
    </row>
    <row r="15262" spans="43:75" x14ac:dyDescent="0.2">
      <c r="AQ15262" s="7"/>
      <c r="AR15262" s="7"/>
      <c r="AS15262" s="7"/>
      <c r="AT15262" s="7"/>
      <c r="AU15262" s="7"/>
      <c r="AV15262" s="234"/>
      <c r="BP15262" s="7"/>
      <c r="BQ15262" s="7"/>
      <c r="BR15262" s="7"/>
      <c r="BS15262" s="7"/>
      <c r="BT15262" s="7"/>
      <c r="BU15262" s="7"/>
      <c r="BV15262" s="7"/>
      <c r="BW15262" s="7"/>
    </row>
    <row r="15263" spans="43:75" x14ac:dyDescent="0.2">
      <c r="AQ15263" s="7"/>
      <c r="AR15263" s="7"/>
      <c r="AS15263" s="7"/>
      <c r="AT15263" s="7"/>
      <c r="AU15263" s="7"/>
      <c r="AV15263" s="234"/>
      <c r="BP15263" s="7"/>
      <c r="BQ15263" s="7"/>
      <c r="BR15263" s="7"/>
      <c r="BS15263" s="7"/>
      <c r="BT15263" s="7"/>
      <c r="BU15263" s="7"/>
      <c r="BV15263" s="7"/>
      <c r="BW15263" s="7"/>
    </row>
    <row r="15264" spans="43:75" x14ac:dyDescent="0.2">
      <c r="AQ15264" s="7"/>
      <c r="AR15264" s="7"/>
      <c r="AS15264" s="7"/>
      <c r="AT15264" s="7"/>
      <c r="AU15264" s="7"/>
      <c r="AV15264" s="234"/>
      <c r="BP15264" s="7"/>
      <c r="BQ15264" s="7"/>
      <c r="BR15264" s="7"/>
      <c r="BS15264" s="7"/>
      <c r="BT15264" s="7"/>
      <c r="BU15264" s="7"/>
      <c r="BV15264" s="7"/>
      <c r="BW15264" s="7"/>
    </row>
    <row r="15265" spans="43:75" x14ac:dyDescent="0.2">
      <c r="AQ15265" s="7"/>
      <c r="AR15265" s="7"/>
      <c r="AS15265" s="7"/>
      <c r="AT15265" s="7"/>
      <c r="AU15265" s="7"/>
      <c r="AV15265" s="234"/>
      <c r="BP15265" s="7"/>
      <c r="BQ15265" s="7"/>
      <c r="BR15265" s="7"/>
      <c r="BS15265" s="7"/>
      <c r="BT15265" s="7"/>
      <c r="BU15265" s="7"/>
      <c r="BV15265" s="7"/>
      <c r="BW15265" s="7"/>
    </row>
    <row r="15266" spans="43:75" x14ac:dyDescent="0.2">
      <c r="AQ15266" s="7"/>
      <c r="AR15266" s="7"/>
      <c r="AS15266" s="7"/>
      <c r="AT15266" s="7"/>
      <c r="AU15266" s="7"/>
      <c r="AV15266" s="234"/>
      <c r="BP15266" s="7"/>
      <c r="BQ15266" s="7"/>
      <c r="BR15266" s="7"/>
      <c r="BS15266" s="7"/>
      <c r="BT15266" s="7"/>
      <c r="BU15266" s="7"/>
      <c r="BV15266" s="7"/>
      <c r="BW15266" s="7"/>
    </row>
    <row r="15267" spans="43:75" x14ac:dyDescent="0.2">
      <c r="AQ15267" s="7"/>
      <c r="AR15267" s="7"/>
      <c r="AS15267" s="7"/>
      <c r="AT15267" s="7"/>
      <c r="AU15267" s="7"/>
      <c r="AV15267" s="234"/>
      <c r="BP15267" s="7"/>
      <c r="BQ15267" s="7"/>
      <c r="BR15267" s="7"/>
      <c r="BS15267" s="7"/>
      <c r="BT15267" s="7"/>
      <c r="BU15267" s="7"/>
      <c r="BV15267" s="7"/>
      <c r="BW15267" s="7"/>
    </row>
    <row r="15268" spans="43:75" x14ac:dyDescent="0.2">
      <c r="AQ15268" s="7"/>
      <c r="AR15268" s="7"/>
      <c r="AS15268" s="7"/>
      <c r="AT15268" s="7"/>
      <c r="AU15268" s="7"/>
      <c r="AV15268" s="234"/>
      <c r="BP15268" s="7"/>
      <c r="BQ15268" s="7"/>
      <c r="BR15268" s="7"/>
      <c r="BS15268" s="7"/>
      <c r="BT15268" s="7"/>
      <c r="BU15268" s="7"/>
      <c r="BV15268" s="7"/>
      <c r="BW15268" s="7"/>
    </row>
    <row r="15269" spans="43:75" x14ac:dyDescent="0.2">
      <c r="AQ15269" s="7"/>
      <c r="AR15269" s="7"/>
      <c r="AS15269" s="7"/>
      <c r="AT15269" s="7"/>
      <c r="AU15269" s="7"/>
      <c r="AV15269" s="234"/>
      <c r="BP15269" s="7"/>
      <c r="BQ15269" s="7"/>
      <c r="BR15269" s="7"/>
      <c r="BS15269" s="7"/>
      <c r="BT15269" s="7"/>
      <c r="BU15269" s="7"/>
      <c r="BV15269" s="7"/>
      <c r="BW15269" s="7"/>
    </row>
    <row r="15270" spans="43:75" x14ac:dyDescent="0.2">
      <c r="AQ15270" s="7"/>
      <c r="AR15270" s="7"/>
      <c r="AS15270" s="7"/>
      <c r="AT15270" s="7"/>
      <c r="AU15270" s="7"/>
      <c r="AV15270" s="234"/>
      <c r="BP15270" s="7"/>
      <c r="BQ15270" s="7"/>
      <c r="BR15270" s="7"/>
      <c r="BS15270" s="7"/>
      <c r="BT15270" s="7"/>
      <c r="BU15270" s="7"/>
      <c r="BV15270" s="7"/>
      <c r="BW15270" s="7"/>
    </row>
    <row r="15271" spans="43:75" x14ac:dyDescent="0.2">
      <c r="AQ15271" s="7"/>
      <c r="AR15271" s="7"/>
      <c r="AS15271" s="7"/>
      <c r="AT15271" s="7"/>
      <c r="AU15271" s="7"/>
      <c r="AV15271" s="234"/>
      <c r="BP15271" s="7"/>
      <c r="BQ15271" s="7"/>
      <c r="BR15271" s="7"/>
      <c r="BS15271" s="7"/>
      <c r="BT15271" s="7"/>
      <c r="BU15271" s="7"/>
      <c r="BV15271" s="7"/>
      <c r="BW15271" s="7"/>
    </row>
    <row r="15272" spans="43:75" x14ac:dyDescent="0.2">
      <c r="AQ15272" s="7"/>
      <c r="AR15272" s="7"/>
      <c r="AS15272" s="7"/>
      <c r="AT15272" s="7"/>
      <c r="AU15272" s="7"/>
      <c r="AV15272" s="234"/>
      <c r="BP15272" s="7"/>
      <c r="BQ15272" s="7"/>
      <c r="BR15272" s="7"/>
      <c r="BS15272" s="7"/>
      <c r="BT15272" s="7"/>
      <c r="BU15272" s="7"/>
      <c r="BV15272" s="7"/>
      <c r="BW15272" s="7"/>
    </row>
    <row r="15273" spans="43:75" x14ac:dyDescent="0.2">
      <c r="AQ15273" s="7"/>
      <c r="AR15273" s="7"/>
      <c r="AS15273" s="7"/>
      <c r="AT15273" s="7"/>
      <c r="AU15273" s="7"/>
      <c r="AV15273" s="234"/>
      <c r="BP15273" s="7"/>
      <c r="BQ15273" s="7"/>
      <c r="BR15273" s="7"/>
      <c r="BS15273" s="7"/>
      <c r="BT15273" s="7"/>
      <c r="BU15273" s="7"/>
      <c r="BV15273" s="7"/>
      <c r="BW15273" s="7"/>
    </row>
    <row r="15274" spans="43:75" x14ac:dyDescent="0.2">
      <c r="AQ15274" s="7"/>
      <c r="AR15274" s="7"/>
      <c r="AS15274" s="7"/>
      <c r="AT15274" s="7"/>
      <c r="AU15274" s="7"/>
      <c r="AV15274" s="234"/>
      <c r="BP15274" s="7"/>
      <c r="BQ15274" s="7"/>
      <c r="BR15274" s="7"/>
      <c r="BS15274" s="7"/>
      <c r="BT15274" s="7"/>
      <c r="BU15274" s="7"/>
      <c r="BV15274" s="7"/>
      <c r="BW15274" s="7"/>
    </row>
    <row r="15275" spans="43:75" x14ac:dyDescent="0.2">
      <c r="AQ15275" s="7"/>
      <c r="AR15275" s="7"/>
      <c r="AS15275" s="7"/>
      <c r="AT15275" s="7"/>
      <c r="AU15275" s="7"/>
      <c r="AV15275" s="234"/>
      <c r="BP15275" s="7"/>
      <c r="BQ15275" s="7"/>
      <c r="BR15275" s="7"/>
      <c r="BS15275" s="7"/>
      <c r="BT15275" s="7"/>
      <c r="BU15275" s="7"/>
      <c r="BV15275" s="7"/>
      <c r="BW15275" s="7"/>
    </row>
    <row r="15276" spans="43:75" x14ac:dyDescent="0.2">
      <c r="AQ15276" s="7"/>
      <c r="AR15276" s="7"/>
      <c r="AS15276" s="7"/>
      <c r="AT15276" s="7"/>
      <c r="AU15276" s="7"/>
      <c r="AV15276" s="234"/>
      <c r="BP15276" s="7"/>
      <c r="BQ15276" s="7"/>
      <c r="BR15276" s="7"/>
      <c r="BS15276" s="7"/>
      <c r="BT15276" s="7"/>
      <c r="BU15276" s="7"/>
      <c r="BV15276" s="7"/>
      <c r="BW15276" s="7"/>
    </row>
    <row r="15277" spans="43:75" x14ac:dyDescent="0.2">
      <c r="AQ15277" s="7"/>
      <c r="AR15277" s="7"/>
      <c r="AS15277" s="7"/>
      <c r="AT15277" s="7"/>
      <c r="AU15277" s="7"/>
      <c r="AV15277" s="234"/>
      <c r="BP15277" s="7"/>
      <c r="BQ15277" s="7"/>
      <c r="BR15277" s="7"/>
      <c r="BS15277" s="7"/>
      <c r="BT15277" s="7"/>
      <c r="BU15277" s="7"/>
      <c r="BV15277" s="7"/>
      <c r="BW15277" s="7"/>
    </row>
    <row r="15278" spans="43:75" x14ac:dyDescent="0.2">
      <c r="AQ15278" s="7"/>
      <c r="AR15278" s="7"/>
      <c r="AS15278" s="7"/>
      <c r="AT15278" s="7"/>
      <c r="AU15278" s="7"/>
      <c r="AV15278" s="234"/>
      <c r="BP15278" s="7"/>
      <c r="BQ15278" s="7"/>
      <c r="BR15278" s="7"/>
      <c r="BS15278" s="7"/>
      <c r="BT15278" s="7"/>
      <c r="BU15278" s="7"/>
      <c r="BV15278" s="7"/>
      <c r="BW15278" s="7"/>
    </row>
    <row r="15279" spans="43:75" x14ac:dyDescent="0.2">
      <c r="AQ15279" s="7"/>
      <c r="AR15279" s="7"/>
      <c r="AS15279" s="7"/>
      <c r="AT15279" s="7"/>
      <c r="AU15279" s="7"/>
      <c r="AV15279" s="234"/>
      <c r="BP15279" s="7"/>
      <c r="BQ15279" s="7"/>
      <c r="BR15279" s="7"/>
      <c r="BS15279" s="7"/>
      <c r="BT15279" s="7"/>
      <c r="BU15279" s="7"/>
      <c r="BV15279" s="7"/>
      <c r="BW15279" s="7"/>
    </row>
    <row r="15280" spans="43:75" x14ac:dyDescent="0.2">
      <c r="AQ15280" s="7"/>
      <c r="AR15280" s="7"/>
      <c r="AS15280" s="7"/>
      <c r="AT15280" s="7"/>
      <c r="AU15280" s="7"/>
      <c r="AV15280" s="234"/>
      <c r="BP15280" s="7"/>
      <c r="BQ15280" s="7"/>
      <c r="BR15280" s="7"/>
      <c r="BS15280" s="7"/>
      <c r="BT15280" s="7"/>
      <c r="BU15280" s="7"/>
      <c r="BV15280" s="7"/>
      <c r="BW15280" s="7"/>
    </row>
    <row r="15281" spans="43:75" x14ac:dyDescent="0.2">
      <c r="AQ15281" s="7"/>
      <c r="AR15281" s="7"/>
      <c r="AS15281" s="7"/>
      <c r="AT15281" s="7"/>
      <c r="AU15281" s="7"/>
      <c r="AV15281" s="234"/>
      <c r="BP15281" s="7"/>
      <c r="BQ15281" s="7"/>
      <c r="BR15281" s="7"/>
      <c r="BS15281" s="7"/>
      <c r="BT15281" s="7"/>
      <c r="BU15281" s="7"/>
      <c r="BV15281" s="7"/>
      <c r="BW15281" s="7"/>
    </row>
    <row r="15282" spans="43:75" x14ac:dyDescent="0.2">
      <c r="AQ15282" s="7"/>
      <c r="AR15282" s="7"/>
      <c r="AS15282" s="7"/>
      <c r="AT15282" s="7"/>
      <c r="AU15282" s="7"/>
      <c r="AV15282" s="234"/>
      <c r="BP15282" s="7"/>
      <c r="BQ15282" s="7"/>
      <c r="BR15282" s="7"/>
      <c r="BS15282" s="7"/>
      <c r="BT15282" s="7"/>
      <c r="BU15282" s="7"/>
      <c r="BV15282" s="7"/>
      <c r="BW15282" s="7"/>
    </row>
    <row r="15283" spans="43:75" x14ac:dyDescent="0.2">
      <c r="AQ15283" s="7"/>
      <c r="AR15283" s="7"/>
      <c r="AS15283" s="7"/>
      <c r="AT15283" s="7"/>
      <c r="AU15283" s="7"/>
      <c r="AV15283" s="234"/>
      <c r="BP15283" s="7"/>
      <c r="BQ15283" s="7"/>
      <c r="BR15283" s="7"/>
      <c r="BS15283" s="7"/>
      <c r="BT15283" s="7"/>
      <c r="BU15283" s="7"/>
      <c r="BV15283" s="7"/>
      <c r="BW15283" s="7"/>
    </row>
    <row r="15284" spans="43:75" x14ac:dyDescent="0.2">
      <c r="AQ15284" s="7"/>
      <c r="AR15284" s="7"/>
      <c r="AS15284" s="7"/>
      <c r="AT15284" s="7"/>
      <c r="AU15284" s="7"/>
      <c r="AV15284" s="234"/>
      <c r="BP15284" s="7"/>
      <c r="BQ15284" s="7"/>
      <c r="BR15284" s="7"/>
      <c r="BS15284" s="7"/>
      <c r="BT15284" s="7"/>
      <c r="BU15284" s="7"/>
      <c r="BV15284" s="7"/>
      <c r="BW15284" s="7"/>
    </row>
    <row r="15285" spans="43:75" x14ac:dyDescent="0.2">
      <c r="AQ15285" s="7"/>
      <c r="AR15285" s="7"/>
      <c r="AS15285" s="7"/>
      <c r="AT15285" s="7"/>
      <c r="AU15285" s="7"/>
      <c r="AV15285" s="234"/>
      <c r="BP15285" s="7"/>
      <c r="BQ15285" s="7"/>
      <c r="BR15285" s="7"/>
      <c r="BS15285" s="7"/>
      <c r="BT15285" s="7"/>
      <c r="BU15285" s="7"/>
      <c r="BV15285" s="7"/>
      <c r="BW15285" s="7"/>
    </row>
    <row r="15286" spans="43:75" x14ac:dyDescent="0.2">
      <c r="AQ15286" s="7"/>
      <c r="AR15286" s="7"/>
      <c r="AS15286" s="7"/>
      <c r="AT15286" s="7"/>
      <c r="AU15286" s="7"/>
      <c r="AV15286" s="234"/>
      <c r="BP15286" s="7"/>
      <c r="BQ15286" s="7"/>
      <c r="BR15286" s="7"/>
      <c r="BS15286" s="7"/>
      <c r="BT15286" s="7"/>
      <c r="BU15286" s="7"/>
      <c r="BV15286" s="7"/>
      <c r="BW15286" s="7"/>
    </row>
    <row r="15287" spans="43:75" x14ac:dyDescent="0.2">
      <c r="AQ15287" s="7"/>
      <c r="AR15287" s="7"/>
      <c r="AS15287" s="7"/>
      <c r="AT15287" s="7"/>
      <c r="AU15287" s="7"/>
      <c r="AV15287" s="234"/>
      <c r="BP15287" s="7"/>
      <c r="BQ15287" s="7"/>
      <c r="BR15287" s="7"/>
      <c r="BS15287" s="7"/>
      <c r="BT15287" s="7"/>
      <c r="BU15287" s="7"/>
      <c r="BV15287" s="7"/>
      <c r="BW15287" s="7"/>
    </row>
    <row r="15288" spans="43:75" x14ac:dyDescent="0.2">
      <c r="AQ15288" s="7"/>
      <c r="AR15288" s="7"/>
      <c r="AS15288" s="7"/>
      <c r="AT15288" s="7"/>
      <c r="AU15288" s="7"/>
      <c r="AV15288" s="234"/>
      <c r="BP15288" s="7"/>
      <c r="BQ15288" s="7"/>
      <c r="BR15288" s="7"/>
      <c r="BS15288" s="7"/>
      <c r="BT15288" s="7"/>
      <c r="BU15288" s="7"/>
      <c r="BV15288" s="7"/>
      <c r="BW15288" s="7"/>
    </row>
    <row r="15289" spans="43:75" x14ac:dyDescent="0.2">
      <c r="AQ15289" s="7"/>
      <c r="AR15289" s="7"/>
      <c r="AS15289" s="7"/>
      <c r="AT15289" s="7"/>
      <c r="AU15289" s="7"/>
      <c r="AV15289" s="234"/>
      <c r="BP15289" s="7"/>
      <c r="BQ15289" s="7"/>
      <c r="BR15289" s="7"/>
      <c r="BS15289" s="7"/>
      <c r="BT15289" s="7"/>
      <c r="BU15289" s="7"/>
      <c r="BV15289" s="7"/>
      <c r="BW15289" s="7"/>
    </row>
    <row r="15290" spans="43:75" x14ac:dyDescent="0.2">
      <c r="AQ15290" s="7"/>
      <c r="AR15290" s="7"/>
      <c r="AS15290" s="7"/>
      <c r="AT15290" s="7"/>
      <c r="AU15290" s="7"/>
      <c r="AV15290" s="234"/>
      <c r="BP15290" s="7"/>
      <c r="BQ15290" s="7"/>
      <c r="BR15290" s="7"/>
      <c r="BS15290" s="7"/>
      <c r="BT15290" s="7"/>
      <c r="BU15290" s="7"/>
      <c r="BV15290" s="7"/>
      <c r="BW15290" s="7"/>
    </row>
    <row r="15291" spans="43:75" x14ac:dyDescent="0.2">
      <c r="AQ15291" s="7"/>
      <c r="AR15291" s="7"/>
      <c r="AS15291" s="7"/>
      <c r="AT15291" s="7"/>
      <c r="AU15291" s="7"/>
      <c r="AV15291" s="234"/>
      <c r="BP15291" s="7"/>
      <c r="BQ15291" s="7"/>
      <c r="BR15291" s="7"/>
      <c r="BS15291" s="7"/>
      <c r="BT15291" s="7"/>
      <c r="BU15291" s="7"/>
      <c r="BV15291" s="7"/>
      <c r="BW15291" s="7"/>
    </row>
    <row r="15292" spans="43:75" x14ac:dyDescent="0.2">
      <c r="AQ15292" s="7"/>
      <c r="AR15292" s="7"/>
      <c r="AS15292" s="7"/>
      <c r="AT15292" s="7"/>
      <c r="AU15292" s="7"/>
      <c r="AV15292" s="234"/>
      <c r="BP15292" s="7"/>
      <c r="BQ15292" s="7"/>
      <c r="BR15292" s="7"/>
      <c r="BS15292" s="7"/>
      <c r="BT15292" s="7"/>
      <c r="BU15292" s="7"/>
      <c r="BV15292" s="7"/>
      <c r="BW15292" s="7"/>
    </row>
    <row r="15293" spans="43:75" x14ac:dyDescent="0.2">
      <c r="AQ15293" s="7"/>
      <c r="AR15293" s="7"/>
      <c r="AS15293" s="7"/>
      <c r="AT15293" s="7"/>
      <c r="AU15293" s="7"/>
      <c r="AV15293" s="234"/>
      <c r="BP15293" s="7"/>
      <c r="BQ15293" s="7"/>
      <c r="BR15293" s="7"/>
      <c r="BS15293" s="7"/>
      <c r="BT15293" s="7"/>
      <c r="BU15293" s="7"/>
      <c r="BV15293" s="7"/>
      <c r="BW15293" s="7"/>
    </row>
    <row r="15294" spans="43:75" x14ac:dyDescent="0.2">
      <c r="AQ15294" s="7"/>
      <c r="AR15294" s="7"/>
      <c r="AS15294" s="7"/>
      <c r="AT15294" s="7"/>
      <c r="AU15294" s="7"/>
      <c r="AV15294" s="234"/>
      <c r="BP15294" s="7"/>
      <c r="BQ15294" s="7"/>
      <c r="BR15294" s="7"/>
      <c r="BS15294" s="7"/>
      <c r="BT15294" s="7"/>
      <c r="BU15294" s="7"/>
      <c r="BV15294" s="7"/>
      <c r="BW15294" s="7"/>
    </row>
    <row r="15295" spans="43:75" x14ac:dyDescent="0.2">
      <c r="AQ15295" s="7"/>
      <c r="AR15295" s="7"/>
      <c r="AS15295" s="7"/>
      <c r="AT15295" s="7"/>
      <c r="AU15295" s="7"/>
      <c r="AV15295" s="234"/>
      <c r="BP15295" s="7"/>
      <c r="BQ15295" s="7"/>
      <c r="BR15295" s="7"/>
      <c r="BS15295" s="7"/>
      <c r="BT15295" s="7"/>
      <c r="BU15295" s="7"/>
      <c r="BV15295" s="7"/>
      <c r="BW15295" s="7"/>
    </row>
    <row r="15296" spans="43:75" x14ac:dyDescent="0.2">
      <c r="AQ15296" s="7"/>
      <c r="AR15296" s="7"/>
      <c r="AS15296" s="7"/>
      <c r="AT15296" s="7"/>
      <c r="AU15296" s="7"/>
      <c r="AV15296" s="234"/>
      <c r="BP15296" s="7"/>
      <c r="BQ15296" s="7"/>
      <c r="BR15296" s="7"/>
      <c r="BS15296" s="7"/>
      <c r="BT15296" s="7"/>
      <c r="BU15296" s="7"/>
      <c r="BV15296" s="7"/>
      <c r="BW15296" s="7"/>
    </row>
    <row r="15297" spans="43:75" x14ac:dyDescent="0.2">
      <c r="AQ15297" s="7"/>
      <c r="AR15297" s="7"/>
      <c r="AS15297" s="7"/>
      <c r="AT15297" s="7"/>
      <c r="AU15297" s="7"/>
      <c r="AV15297" s="234"/>
      <c r="BP15297" s="7"/>
      <c r="BQ15297" s="7"/>
      <c r="BR15297" s="7"/>
      <c r="BS15297" s="7"/>
      <c r="BT15297" s="7"/>
      <c r="BU15297" s="7"/>
      <c r="BV15297" s="7"/>
      <c r="BW15297" s="7"/>
    </row>
    <row r="15298" spans="43:75" x14ac:dyDescent="0.2">
      <c r="AQ15298" s="7"/>
      <c r="AR15298" s="7"/>
      <c r="AS15298" s="7"/>
      <c r="AT15298" s="7"/>
      <c r="AU15298" s="7"/>
      <c r="AV15298" s="234"/>
      <c r="BP15298" s="7"/>
      <c r="BQ15298" s="7"/>
      <c r="BR15298" s="7"/>
      <c r="BS15298" s="7"/>
      <c r="BT15298" s="7"/>
      <c r="BU15298" s="7"/>
      <c r="BV15298" s="7"/>
      <c r="BW15298" s="7"/>
    </row>
    <row r="15299" spans="43:75" x14ac:dyDescent="0.2">
      <c r="AQ15299" s="7"/>
      <c r="AR15299" s="7"/>
      <c r="AS15299" s="7"/>
      <c r="AT15299" s="7"/>
      <c r="AU15299" s="7"/>
      <c r="AV15299" s="234"/>
      <c r="BP15299" s="7"/>
      <c r="BQ15299" s="7"/>
      <c r="BR15299" s="7"/>
      <c r="BS15299" s="7"/>
      <c r="BT15299" s="7"/>
      <c r="BU15299" s="7"/>
      <c r="BV15299" s="7"/>
      <c r="BW15299" s="7"/>
    </row>
    <row r="15300" spans="43:75" x14ac:dyDescent="0.2">
      <c r="AQ15300" s="7"/>
      <c r="AR15300" s="7"/>
      <c r="AS15300" s="7"/>
      <c r="AT15300" s="7"/>
      <c r="AU15300" s="7"/>
      <c r="AV15300" s="234"/>
      <c r="BP15300" s="7"/>
      <c r="BQ15300" s="7"/>
      <c r="BR15300" s="7"/>
      <c r="BS15300" s="7"/>
      <c r="BT15300" s="7"/>
      <c r="BU15300" s="7"/>
      <c r="BV15300" s="7"/>
      <c r="BW15300" s="7"/>
    </row>
    <row r="15301" spans="43:75" x14ac:dyDescent="0.2">
      <c r="AQ15301" s="7"/>
      <c r="AR15301" s="7"/>
      <c r="AS15301" s="7"/>
      <c r="AT15301" s="7"/>
      <c r="AU15301" s="7"/>
      <c r="AV15301" s="234"/>
      <c r="BP15301" s="7"/>
      <c r="BQ15301" s="7"/>
      <c r="BR15301" s="7"/>
      <c r="BS15301" s="7"/>
      <c r="BT15301" s="7"/>
      <c r="BU15301" s="7"/>
      <c r="BV15301" s="7"/>
      <c r="BW15301" s="7"/>
    </row>
    <row r="15302" spans="43:75" x14ac:dyDescent="0.2">
      <c r="AQ15302" s="7"/>
      <c r="AR15302" s="7"/>
      <c r="AS15302" s="7"/>
      <c r="AT15302" s="7"/>
      <c r="AU15302" s="7"/>
      <c r="AV15302" s="234"/>
      <c r="BP15302" s="7"/>
      <c r="BQ15302" s="7"/>
      <c r="BR15302" s="7"/>
      <c r="BS15302" s="7"/>
      <c r="BT15302" s="7"/>
      <c r="BU15302" s="7"/>
      <c r="BV15302" s="7"/>
      <c r="BW15302" s="7"/>
    </row>
    <row r="15303" spans="43:75" x14ac:dyDescent="0.2">
      <c r="AQ15303" s="7"/>
      <c r="AR15303" s="7"/>
      <c r="AS15303" s="7"/>
      <c r="AT15303" s="7"/>
      <c r="AU15303" s="7"/>
      <c r="AV15303" s="234"/>
      <c r="BP15303" s="7"/>
      <c r="BQ15303" s="7"/>
      <c r="BR15303" s="7"/>
      <c r="BS15303" s="7"/>
      <c r="BT15303" s="7"/>
      <c r="BU15303" s="7"/>
      <c r="BV15303" s="7"/>
      <c r="BW15303" s="7"/>
    </row>
    <row r="15304" spans="43:75" x14ac:dyDescent="0.2">
      <c r="AQ15304" s="7"/>
      <c r="AR15304" s="7"/>
      <c r="AS15304" s="7"/>
      <c r="AT15304" s="7"/>
      <c r="AU15304" s="7"/>
      <c r="AV15304" s="234"/>
      <c r="BP15304" s="7"/>
      <c r="BQ15304" s="7"/>
      <c r="BR15304" s="7"/>
      <c r="BS15304" s="7"/>
      <c r="BT15304" s="7"/>
      <c r="BU15304" s="7"/>
      <c r="BV15304" s="7"/>
      <c r="BW15304" s="7"/>
    </row>
    <row r="15305" spans="43:75" x14ac:dyDescent="0.2">
      <c r="AQ15305" s="7"/>
      <c r="AR15305" s="7"/>
      <c r="AS15305" s="7"/>
      <c r="AT15305" s="7"/>
      <c r="AU15305" s="7"/>
      <c r="AV15305" s="234"/>
      <c r="BP15305" s="7"/>
      <c r="BQ15305" s="7"/>
      <c r="BR15305" s="7"/>
      <c r="BS15305" s="7"/>
      <c r="BT15305" s="7"/>
      <c r="BU15305" s="7"/>
      <c r="BV15305" s="7"/>
      <c r="BW15305" s="7"/>
    </row>
    <row r="15306" spans="43:75" x14ac:dyDescent="0.2">
      <c r="AQ15306" s="7"/>
      <c r="AR15306" s="7"/>
      <c r="AS15306" s="7"/>
      <c r="AT15306" s="7"/>
      <c r="AU15306" s="7"/>
      <c r="AV15306" s="234"/>
      <c r="BP15306" s="7"/>
      <c r="BQ15306" s="7"/>
      <c r="BR15306" s="7"/>
      <c r="BS15306" s="7"/>
      <c r="BT15306" s="7"/>
      <c r="BU15306" s="7"/>
      <c r="BV15306" s="7"/>
      <c r="BW15306" s="7"/>
    </row>
    <row r="15307" spans="43:75" x14ac:dyDescent="0.2">
      <c r="AQ15307" s="7"/>
      <c r="AR15307" s="7"/>
      <c r="AS15307" s="7"/>
      <c r="AT15307" s="7"/>
      <c r="AU15307" s="7"/>
      <c r="AV15307" s="234"/>
      <c r="BP15307" s="7"/>
      <c r="BQ15307" s="7"/>
      <c r="BR15307" s="7"/>
      <c r="BS15307" s="7"/>
      <c r="BT15307" s="7"/>
      <c r="BU15307" s="7"/>
      <c r="BV15307" s="7"/>
      <c r="BW15307" s="7"/>
    </row>
    <row r="15308" spans="43:75" x14ac:dyDescent="0.2">
      <c r="AQ15308" s="7"/>
      <c r="AR15308" s="7"/>
      <c r="AS15308" s="7"/>
      <c r="AT15308" s="7"/>
      <c r="AU15308" s="7"/>
      <c r="AV15308" s="234"/>
      <c r="BP15308" s="7"/>
      <c r="BQ15308" s="7"/>
      <c r="BR15308" s="7"/>
      <c r="BS15308" s="7"/>
      <c r="BT15308" s="7"/>
      <c r="BU15308" s="7"/>
      <c r="BV15308" s="7"/>
      <c r="BW15308" s="7"/>
    </row>
    <row r="15309" spans="43:75" x14ac:dyDescent="0.2">
      <c r="AQ15309" s="7"/>
      <c r="AR15309" s="7"/>
      <c r="AS15309" s="7"/>
      <c r="AT15309" s="7"/>
      <c r="AU15309" s="7"/>
      <c r="AV15309" s="234"/>
      <c r="BP15309" s="7"/>
      <c r="BQ15309" s="7"/>
      <c r="BR15309" s="7"/>
      <c r="BS15309" s="7"/>
      <c r="BT15309" s="7"/>
      <c r="BU15309" s="7"/>
      <c r="BV15309" s="7"/>
      <c r="BW15309" s="7"/>
    </row>
    <row r="15310" spans="43:75" x14ac:dyDescent="0.2">
      <c r="AQ15310" s="7"/>
      <c r="AR15310" s="7"/>
      <c r="AS15310" s="7"/>
      <c r="AT15310" s="7"/>
      <c r="AU15310" s="7"/>
      <c r="AV15310" s="234"/>
      <c r="BP15310" s="7"/>
      <c r="BQ15310" s="7"/>
      <c r="BR15310" s="7"/>
      <c r="BS15310" s="7"/>
      <c r="BT15310" s="7"/>
      <c r="BU15310" s="7"/>
      <c r="BV15310" s="7"/>
      <c r="BW15310" s="7"/>
    </row>
    <row r="15311" spans="43:75" x14ac:dyDescent="0.2">
      <c r="AQ15311" s="7"/>
      <c r="AR15311" s="7"/>
      <c r="AS15311" s="7"/>
      <c r="AT15311" s="7"/>
      <c r="AU15311" s="7"/>
      <c r="AV15311" s="234"/>
      <c r="BP15311" s="7"/>
      <c r="BQ15311" s="7"/>
      <c r="BR15311" s="7"/>
      <c r="BS15311" s="7"/>
      <c r="BT15311" s="7"/>
      <c r="BU15311" s="7"/>
      <c r="BV15311" s="7"/>
      <c r="BW15311" s="7"/>
    </row>
    <row r="15312" spans="43:75" x14ac:dyDescent="0.2">
      <c r="AQ15312" s="7"/>
      <c r="AR15312" s="7"/>
      <c r="AS15312" s="7"/>
      <c r="AT15312" s="7"/>
      <c r="AU15312" s="7"/>
      <c r="AV15312" s="234"/>
      <c r="BP15312" s="7"/>
      <c r="BQ15312" s="7"/>
      <c r="BR15312" s="7"/>
      <c r="BS15312" s="7"/>
      <c r="BT15312" s="7"/>
      <c r="BU15312" s="7"/>
      <c r="BV15312" s="7"/>
      <c r="BW15312" s="7"/>
    </row>
    <row r="15313" spans="43:75" x14ac:dyDescent="0.2">
      <c r="AQ15313" s="7"/>
      <c r="AR15313" s="7"/>
      <c r="AS15313" s="7"/>
      <c r="AT15313" s="7"/>
      <c r="AU15313" s="7"/>
      <c r="AV15313" s="234"/>
      <c r="BP15313" s="7"/>
      <c r="BQ15313" s="7"/>
      <c r="BR15313" s="7"/>
      <c r="BS15313" s="7"/>
      <c r="BT15313" s="7"/>
      <c r="BU15313" s="7"/>
      <c r="BV15313" s="7"/>
      <c r="BW15313" s="7"/>
    </row>
    <row r="15314" spans="43:75" x14ac:dyDescent="0.2">
      <c r="AQ15314" s="7"/>
      <c r="AR15314" s="7"/>
      <c r="AS15314" s="7"/>
      <c r="AT15314" s="7"/>
      <c r="AU15314" s="7"/>
      <c r="AV15314" s="234"/>
      <c r="BP15314" s="7"/>
      <c r="BQ15314" s="7"/>
      <c r="BR15314" s="7"/>
      <c r="BS15314" s="7"/>
      <c r="BT15314" s="7"/>
      <c r="BU15314" s="7"/>
      <c r="BV15314" s="7"/>
      <c r="BW15314" s="7"/>
    </row>
    <row r="15315" spans="43:75" x14ac:dyDescent="0.2">
      <c r="AQ15315" s="7"/>
      <c r="AR15315" s="7"/>
      <c r="AS15315" s="7"/>
      <c r="AT15315" s="7"/>
      <c r="AU15315" s="7"/>
      <c r="AV15315" s="234"/>
      <c r="BP15315" s="7"/>
      <c r="BQ15315" s="7"/>
      <c r="BR15315" s="7"/>
      <c r="BS15315" s="7"/>
      <c r="BT15315" s="7"/>
      <c r="BU15315" s="7"/>
      <c r="BV15315" s="7"/>
      <c r="BW15315" s="7"/>
    </row>
    <row r="15316" spans="43:75" x14ac:dyDescent="0.2">
      <c r="AQ15316" s="7"/>
      <c r="AR15316" s="7"/>
      <c r="AS15316" s="7"/>
      <c r="AT15316" s="7"/>
      <c r="AU15316" s="7"/>
      <c r="AV15316" s="234"/>
      <c r="BP15316" s="7"/>
      <c r="BQ15316" s="7"/>
      <c r="BR15316" s="7"/>
      <c r="BS15316" s="7"/>
      <c r="BT15316" s="7"/>
      <c r="BU15316" s="7"/>
      <c r="BV15316" s="7"/>
      <c r="BW15316" s="7"/>
    </row>
    <row r="15317" spans="43:75" x14ac:dyDescent="0.2">
      <c r="AQ15317" s="7"/>
      <c r="AR15317" s="7"/>
      <c r="AS15317" s="7"/>
      <c r="AT15317" s="7"/>
      <c r="AU15317" s="7"/>
      <c r="AV15317" s="234"/>
      <c r="BP15317" s="7"/>
      <c r="BQ15317" s="7"/>
      <c r="BR15317" s="7"/>
      <c r="BS15317" s="7"/>
      <c r="BT15317" s="7"/>
      <c r="BU15317" s="7"/>
      <c r="BV15317" s="7"/>
      <c r="BW15317" s="7"/>
    </row>
    <row r="15318" spans="43:75" x14ac:dyDescent="0.2">
      <c r="AQ15318" s="7"/>
      <c r="AR15318" s="7"/>
      <c r="AS15318" s="7"/>
      <c r="AT15318" s="7"/>
      <c r="AU15318" s="7"/>
      <c r="AV15318" s="234"/>
      <c r="BP15318" s="7"/>
      <c r="BQ15318" s="7"/>
      <c r="BR15318" s="7"/>
      <c r="BS15318" s="7"/>
      <c r="BT15318" s="7"/>
      <c r="BU15318" s="7"/>
      <c r="BV15318" s="7"/>
      <c r="BW15318" s="7"/>
    </row>
    <row r="15319" spans="43:75" x14ac:dyDescent="0.2">
      <c r="AQ15319" s="7"/>
      <c r="AR15319" s="7"/>
      <c r="AS15319" s="7"/>
      <c r="AT15319" s="7"/>
      <c r="AU15319" s="7"/>
      <c r="AV15319" s="234"/>
      <c r="BP15319" s="7"/>
      <c r="BQ15319" s="7"/>
      <c r="BR15319" s="7"/>
      <c r="BS15319" s="7"/>
      <c r="BT15319" s="7"/>
      <c r="BU15319" s="7"/>
      <c r="BV15319" s="7"/>
      <c r="BW15319" s="7"/>
    </row>
    <row r="15320" spans="43:75" x14ac:dyDescent="0.2">
      <c r="AQ15320" s="7"/>
      <c r="AR15320" s="7"/>
      <c r="AS15320" s="7"/>
      <c r="AT15320" s="7"/>
      <c r="AU15320" s="7"/>
      <c r="AV15320" s="234"/>
      <c r="BP15320" s="7"/>
      <c r="BQ15320" s="7"/>
      <c r="BR15320" s="7"/>
      <c r="BS15320" s="7"/>
      <c r="BT15320" s="7"/>
      <c r="BU15320" s="7"/>
      <c r="BV15320" s="7"/>
      <c r="BW15320" s="7"/>
    </row>
    <row r="15321" spans="43:75" x14ac:dyDescent="0.2">
      <c r="AQ15321" s="7"/>
      <c r="AR15321" s="7"/>
      <c r="AS15321" s="7"/>
      <c r="AT15321" s="7"/>
      <c r="AU15321" s="7"/>
      <c r="AV15321" s="234"/>
      <c r="BP15321" s="7"/>
      <c r="BQ15321" s="7"/>
      <c r="BR15321" s="7"/>
      <c r="BS15321" s="7"/>
      <c r="BT15321" s="7"/>
      <c r="BU15321" s="7"/>
      <c r="BV15321" s="7"/>
      <c r="BW15321" s="7"/>
    </row>
    <row r="15322" spans="43:75" x14ac:dyDescent="0.2">
      <c r="AQ15322" s="7"/>
      <c r="AR15322" s="7"/>
      <c r="AS15322" s="7"/>
      <c r="AT15322" s="7"/>
      <c r="AU15322" s="7"/>
      <c r="AV15322" s="234"/>
      <c r="BP15322" s="7"/>
      <c r="BQ15322" s="7"/>
      <c r="BR15322" s="7"/>
      <c r="BS15322" s="7"/>
      <c r="BT15322" s="7"/>
      <c r="BU15322" s="7"/>
      <c r="BV15322" s="7"/>
      <c r="BW15322" s="7"/>
    </row>
    <row r="15323" spans="43:75" x14ac:dyDescent="0.2">
      <c r="AQ15323" s="7"/>
      <c r="AR15323" s="7"/>
      <c r="AS15323" s="7"/>
      <c r="AT15323" s="7"/>
      <c r="AU15323" s="7"/>
      <c r="AV15323" s="234"/>
      <c r="BP15323" s="7"/>
      <c r="BQ15323" s="7"/>
      <c r="BR15323" s="7"/>
      <c r="BS15323" s="7"/>
      <c r="BT15323" s="7"/>
      <c r="BU15323" s="7"/>
      <c r="BV15323" s="7"/>
      <c r="BW15323" s="7"/>
    </row>
    <row r="15324" spans="43:75" x14ac:dyDescent="0.2">
      <c r="AQ15324" s="7"/>
      <c r="AR15324" s="7"/>
      <c r="AS15324" s="7"/>
      <c r="AT15324" s="7"/>
      <c r="AU15324" s="7"/>
      <c r="AV15324" s="234"/>
      <c r="BP15324" s="7"/>
      <c r="BQ15324" s="7"/>
      <c r="BR15324" s="7"/>
      <c r="BS15324" s="7"/>
      <c r="BT15324" s="7"/>
      <c r="BU15324" s="7"/>
      <c r="BV15324" s="7"/>
      <c r="BW15324" s="7"/>
    </row>
    <row r="15325" spans="43:75" x14ac:dyDescent="0.2">
      <c r="AQ15325" s="7"/>
      <c r="AR15325" s="7"/>
      <c r="AS15325" s="7"/>
      <c r="AT15325" s="7"/>
      <c r="AU15325" s="7"/>
      <c r="AV15325" s="234"/>
      <c r="BP15325" s="7"/>
      <c r="BQ15325" s="7"/>
      <c r="BR15325" s="7"/>
      <c r="BS15325" s="7"/>
      <c r="BT15325" s="7"/>
      <c r="BU15325" s="7"/>
      <c r="BV15325" s="7"/>
      <c r="BW15325" s="7"/>
    </row>
    <row r="15326" spans="43:75" x14ac:dyDescent="0.2">
      <c r="AQ15326" s="7"/>
      <c r="AR15326" s="7"/>
      <c r="AS15326" s="7"/>
      <c r="AT15326" s="7"/>
      <c r="AU15326" s="7"/>
      <c r="AV15326" s="234"/>
      <c r="BP15326" s="7"/>
      <c r="BQ15326" s="7"/>
      <c r="BR15326" s="7"/>
      <c r="BS15326" s="7"/>
      <c r="BT15326" s="7"/>
      <c r="BU15326" s="7"/>
      <c r="BV15326" s="7"/>
      <c r="BW15326" s="7"/>
    </row>
    <row r="15327" spans="43:75" x14ac:dyDescent="0.2">
      <c r="AQ15327" s="7"/>
      <c r="AR15327" s="7"/>
      <c r="AS15327" s="7"/>
      <c r="AT15327" s="7"/>
      <c r="AU15327" s="7"/>
      <c r="AV15327" s="234"/>
      <c r="BP15327" s="7"/>
      <c r="BQ15327" s="7"/>
      <c r="BR15327" s="7"/>
      <c r="BS15327" s="7"/>
      <c r="BT15327" s="7"/>
      <c r="BU15327" s="7"/>
      <c r="BV15327" s="7"/>
      <c r="BW15327" s="7"/>
    </row>
    <row r="15328" spans="43:75" x14ac:dyDescent="0.2">
      <c r="AQ15328" s="7"/>
      <c r="AR15328" s="7"/>
      <c r="AS15328" s="7"/>
      <c r="AT15328" s="7"/>
      <c r="AU15328" s="7"/>
      <c r="AV15328" s="234"/>
      <c r="BP15328" s="7"/>
      <c r="BQ15328" s="7"/>
      <c r="BR15328" s="7"/>
      <c r="BS15328" s="7"/>
      <c r="BT15328" s="7"/>
      <c r="BU15328" s="7"/>
      <c r="BV15328" s="7"/>
      <c r="BW15328" s="7"/>
    </row>
    <row r="15329" spans="43:75" x14ac:dyDescent="0.2">
      <c r="AQ15329" s="7"/>
      <c r="AR15329" s="7"/>
      <c r="AS15329" s="7"/>
      <c r="AT15329" s="7"/>
      <c r="AU15329" s="7"/>
      <c r="AV15329" s="234"/>
      <c r="BP15329" s="7"/>
      <c r="BQ15329" s="7"/>
      <c r="BR15329" s="7"/>
      <c r="BS15329" s="7"/>
      <c r="BT15329" s="7"/>
      <c r="BU15329" s="7"/>
      <c r="BV15329" s="7"/>
      <c r="BW15329" s="7"/>
    </row>
    <row r="15330" spans="43:75" x14ac:dyDescent="0.2">
      <c r="AQ15330" s="7"/>
      <c r="AR15330" s="7"/>
      <c r="AS15330" s="7"/>
      <c r="AT15330" s="7"/>
      <c r="AU15330" s="7"/>
      <c r="AV15330" s="234"/>
      <c r="BP15330" s="7"/>
      <c r="BQ15330" s="7"/>
      <c r="BR15330" s="7"/>
      <c r="BS15330" s="7"/>
      <c r="BT15330" s="7"/>
      <c r="BU15330" s="7"/>
      <c r="BV15330" s="7"/>
      <c r="BW15330" s="7"/>
    </row>
    <row r="15331" spans="43:75" x14ac:dyDescent="0.2">
      <c r="AQ15331" s="7"/>
      <c r="AR15331" s="7"/>
      <c r="AS15331" s="7"/>
      <c r="AT15331" s="7"/>
      <c r="AU15331" s="7"/>
      <c r="AV15331" s="234"/>
      <c r="BP15331" s="7"/>
      <c r="BQ15331" s="7"/>
      <c r="BR15331" s="7"/>
      <c r="BS15331" s="7"/>
      <c r="BT15331" s="7"/>
      <c r="BU15331" s="7"/>
      <c r="BV15331" s="7"/>
      <c r="BW15331" s="7"/>
    </row>
    <row r="15332" spans="43:75" x14ac:dyDescent="0.2">
      <c r="AQ15332" s="7"/>
      <c r="AR15332" s="7"/>
      <c r="AS15332" s="7"/>
      <c r="AT15332" s="7"/>
      <c r="AU15332" s="7"/>
      <c r="AV15332" s="234"/>
      <c r="BP15332" s="7"/>
      <c r="BQ15332" s="7"/>
      <c r="BR15332" s="7"/>
      <c r="BS15332" s="7"/>
      <c r="BT15332" s="7"/>
      <c r="BU15332" s="7"/>
      <c r="BV15332" s="7"/>
      <c r="BW15332" s="7"/>
    </row>
    <row r="15333" spans="43:75" x14ac:dyDescent="0.2">
      <c r="AQ15333" s="7"/>
      <c r="AR15333" s="7"/>
      <c r="AS15333" s="7"/>
      <c r="AT15333" s="7"/>
      <c r="AU15333" s="7"/>
      <c r="AV15333" s="234"/>
      <c r="BP15333" s="7"/>
      <c r="BQ15333" s="7"/>
      <c r="BR15333" s="7"/>
      <c r="BS15333" s="7"/>
      <c r="BT15333" s="7"/>
      <c r="BU15333" s="7"/>
      <c r="BV15333" s="7"/>
      <c r="BW15333" s="7"/>
    </row>
    <row r="15334" spans="43:75" x14ac:dyDescent="0.2">
      <c r="AQ15334" s="7"/>
      <c r="AR15334" s="7"/>
      <c r="AS15334" s="7"/>
      <c r="AT15334" s="7"/>
      <c r="AU15334" s="7"/>
      <c r="AV15334" s="234"/>
      <c r="BP15334" s="7"/>
      <c r="BQ15334" s="7"/>
      <c r="BR15334" s="7"/>
      <c r="BS15334" s="7"/>
      <c r="BT15334" s="7"/>
      <c r="BU15334" s="7"/>
      <c r="BV15334" s="7"/>
      <c r="BW15334" s="7"/>
    </row>
    <row r="15335" spans="43:75" x14ac:dyDescent="0.2">
      <c r="AQ15335" s="7"/>
      <c r="AR15335" s="7"/>
      <c r="AS15335" s="7"/>
      <c r="AT15335" s="7"/>
      <c r="AU15335" s="7"/>
      <c r="AV15335" s="234"/>
      <c r="BP15335" s="7"/>
      <c r="BQ15335" s="7"/>
      <c r="BR15335" s="7"/>
      <c r="BS15335" s="7"/>
      <c r="BT15335" s="7"/>
      <c r="BU15335" s="7"/>
      <c r="BV15335" s="7"/>
      <c r="BW15335" s="7"/>
    </row>
    <row r="15336" spans="43:75" x14ac:dyDescent="0.2">
      <c r="AQ15336" s="7"/>
      <c r="AR15336" s="7"/>
      <c r="AS15336" s="7"/>
      <c r="AT15336" s="7"/>
      <c r="AU15336" s="7"/>
      <c r="AV15336" s="234"/>
      <c r="BP15336" s="7"/>
      <c r="BQ15336" s="7"/>
      <c r="BR15336" s="7"/>
      <c r="BS15336" s="7"/>
      <c r="BT15336" s="7"/>
      <c r="BU15336" s="7"/>
      <c r="BV15336" s="7"/>
      <c r="BW15336" s="7"/>
    </row>
    <row r="15337" spans="43:75" x14ac:dyDescent="0.2">
      <c r="AQ15337" s="7"/>
      <c r="AR15337" s="7"/>
      <c r="AS15337" s="7"/>
      <c r="AT15337" s="7"/>
      <c r="AU15337" s="7"/>
      <c r="AV15337" s="234"/>
      <c r="BP15337" s="7"/>
      <c r="BQ15337" s="7"/>
      <c r="BR15337" s="7"/>
      <c r="BS15337" s="7"/>
      <c r="BT15337" s="7"/>
      <c r="BU15337" s="7"/>
      <c r="BV15337" s="7"/>
      <c r="BW15337" s="7"/>
    </row>
    <row r="15338" spans="43:75" x14ac:dyDescent="0.2">
      <c r="AQ15338" s="7"/>
      <c r="AR15338" s="7"/>
      <c r="AS15338" s="7"/>
      <c r="AT15338" s="7"/>
      <c r="AU15338" s="7"/>
      <c r="AV15338" s="234"/>
      <c r="BP15338" s="7"/>
      <c r="BQ15338" s="7"/>
      <c r="BR15338" s="7"/>
      <c r="BS15338" s="7"/>
      <c r="BT15338" s="7"/>
      <c r="BU15338" s="7"/>
      <c r="BV15338" s="7"/>
      <c r="BW15338" s="7"/>
    </row>
    <row r="15339" spans="43:75" x14ac:dyDescent="0.2">
      <c r="AQ15339" s="7"/>
      <c r="AR15339" s="7"/>
      <c r="AS15339" s="7"/>
      <c r="AT15339" s="7"/>
      <c r="AU15339" s="7"/>
      <c r="AV15339" s="234"/>
      <c r="BP15339" s="7"/>
      <c r="BQ15339" s="7"/>
      <c r="BR15339" s="7"/>
      <c r="BS15339" s="7"/>
      <c r="BT15339" s="7"/>
      <c r="BU15339" s="7"/>
      <c r="BV15339" s="7"/>
      <c r="BW15339" s="7"/>
    </row>
    <row r="15340" spans="43:75" x14ac:dyDescent="0.2">
      <c r="AQ15340" s="7"/>
      <c r="AR15340" s="7"/>
      <c r="AS15340" s="7"/>
      <c r="AT15340" s="7"/>
      <c r="AU15340" s="7"/>
      <c r="AV15340" s="234"/>
      <c r="BP15340" s="7"/>
      <c r="BQ15340" s="7"/>
      <c r="BR15340" s="7"/>
      <c r="BS15340" s="7"/>
      <c r="BT15340" s="7"/>
      <c r="BU15340" s="7"/>
      <c r="BV15340" s="7"/>
      <c r="BW15340" s="7"/>
    </row>
    <row r="15341" spans="43:75" x14ac:dyDescent="0.2">
      <c r="AQ15341" s="7"/>
      <c r="AR15341" s="7"/>
      <c r="AS15341" s="7"/>
      <c r="AT15341" s="7"/>
      <c r="AU15341" s="7"/>
      <c r="AV15341" s="234"/>
      <c r="BP15341" s="7"/>
      <c r="BQ15341" s="7"/>
      <c r="BR15341" s="7"/>
      <c r="BS15341" s="7"/>
      <c r="BT15341" s="7"/>
      <c r="BU15341" s="7"/>
      <c r="BV15341" s="7"/>
      <c r="BW15341" s="7"/>
    </row>
    <row r="15342" spans="43:75" x14ac:dyDescent="0.2">
      <c r="AQ15342" s="7"/>
      <c r="AR15342" s="7"/>
      <c r="AS15342" s="7"/>
      <c r="AT15342" s="7"/>
      <c r="AU15342" s="7"/>
      <c r="AV15342" s="234"/>
      <c r="BP15342" s="7"/>
      <c r="BQ15342" s="7"/>
      <c r="BR15342" s="7"/>
      <c r="BS15342" s="7"/>
      <c r="BT15342" s="7"/>
      <c r="BU15342" s="7"/>
      <c r="BV15342" s="7"/>
      <c r="BW15342" s="7"/>
    </row>
    <row r="15343" spans="43:75" x14ac:dyDescent="0.2">
      <c r="AQ15343" s="7"/>
      <c r="AR15343" s="7"/>
      <c r="AS15343" s="7"/>
      <c r="AT15343" s="7"/>
      <c r="AU15343" s="7"/>
      <c r="AV15343" s="234"/>
      <c r="BP15343" s="7"/>
      <c r="BQ15343" s="7"/>
      <c r="BR15343" s="7"/>
      <c r="BS15343" s="7"/>
      <c r="BT15343" s="7"/>
      <c r="BU15343" s="7"/>
      <c r="BV15343" s="7"/>
      <c r="BW15343" s="7"/>
    </row>
    <row r="15344" spans="43:75" x14ac:dyDescent="0.2">
      <c r="AQ15344" s="7"/>
      <c r="AR15344" s="7"/>
      <c r="AS15344" s="7"/>
      <c r="AT15344" s="7"/>
      <c r="AU15344" s="7"/>
      <c r="AV15344" s="234"/>
      <c r="BP15344" s="7"/>
      <c r="BQ15344" s="7"/>
      <c r="BR15344" s="7"/>
      <c r="BS15344" s="7"/>
      <c r="BT15344" s="7"/>
      <c r="BU15344" s="7"/>
      <c r="BV15344" s="7"/>
      <c r="BW15344" s="7"/>
    </row>
    <row r="15345" spans="43:75" x14ac:dyDescent="0.2">
      <c r="AQ15345" s="7"/>
      <c r="AR15345" s="7"/>
      <c r="AS15345" s="7"/>
      <c r="AT15345" s="7"/>
      <c r="AU15345" s="7"/>
      <c r="AV15345" s="234"/>
      <c r="BP15345" s="7"/>
      <c r="BQ15345" s="7"/>
      <c r="BR15345" s="7"/>
      <c r="BS15345" s="7"/>
      <c r="BT15345" s="7"/>
      <c r="BU15345" s="7"/>
      <c r="BV15345" s="7"/>
      <c r="BW15345" s="7"/>
    </row>
    <row r="15346" spans="43:75" x14ac:dyDescent="0.2">
      <c r="AQ15346" s="7"/>
      <c r="AR15346" s="7"/>
      <c r="AS15346" s="7"/>
      <c r="AT15346" s="7"/>
      <c r="AU15346" s="7"/>
      <c r="AV15346" s="234"/>
      <c r="BP15346" s="7"/>
      <c r="BQ15346" s="7"/>
      <c r="BR15346" s="7"/>
      <c r="BS15346" s="7"/>
      <c r="BT15346" s="7"/>
      <c r="BU15346" s="7"/>
      <c r="BV15346" s="7"/>
      <c r="BW15346" s="7"/>
    </row>
    <row r="15347" spans="43:75" x14ac:dyDescent="0.2">
      <c r="AQ15347" s="7"/>
      <c r="AR15347" s="7"/>
      <c r="AS15347" s="7"/>
      <c r="AT15347" s="7"/>
      <c r="AU15347" s="7"/>
      <c r="AV15347" s="234"/>
      <c r="BP15347" s="7"/>
      <c r="BQ15347" s="7"/>
      <c r="BR15347" s="7"/>
      <c r="BS15347" s="7"/>
      <c r="BT15347" s="7"/>
      <c r="BU15347" s="7"/>
      <c r="BV15347" s="7"/>
      <c r="BW15347" s="7"/>
    </row>
    <row r="15348" spans="43:75" x14ac:dyDescent="0.2">
      <c r="AQ15348" s="7"/>
      <c r="AR15348" s="7"/>
      <c r="AS15348" s="7"/>
      <c r="AT15348" s="7"/>
      <c r="AU15348" s="7"/>
      <c r="AV15348" s="234"/>
      <c r="BP15348" s="7"/>
      <c r="BQ15348" s="7"/>
      <c r="BR15348" s="7"/>
      <c r="BS15348" s="7"/>
      <c r="BT15348" s="7"/>
      <c r="BU15348" s="7"/>
      <c r="BV15348" s="7"/>
      <c r="BW15348" s="7"/>
    </row>
    <row r="15349" spans="43:75" x14ac:dyDescent="0.2">
      <c r="AQ15349" s="7"/>
      <c r="AR15349" s="7"/>
      <c r="AS15349" s="7"/>
      <c r="AT15349" s="7"/>
      <c r="AU15349" s="7"/>
      <c r="AV15349" s="234"/>
      <c r="BP15349" s="7"/>
      <c r="BQ15349" s="7"/>
      <c r="BR15349" s="7"/>
      <c r="BS15349" s="7"/>
      <c r="BT15349" s="7"/>
      <c r="BU15349" s="7"/>
      <c r="BV15349" s="7"/>
      <c r="BW15349" s="7"/>
    </row>
    <row r="15350" spans="43:75" x14ac:dyDescent="0.2">
      <c r="AQ15350" s="7"/>
      <c r="AR15350" s="7"/>
      <c r="AS15350" s="7"/>
      <c r="AT15350" s="7"/>
      <c r="AU15350" s="7"/>
      <c r="AV15350" s="234"/>
      <c r="BP15350" s="7"/>
      <c r="BQ15350" s="7"/>
      <c r="BR15350" s="7"/>
      <c r="BS15350" s="7"/>
      <c r="BT15350" s="7"/>
      <c r="BU15350" s="7"/>
      <c r="BV15350" s="7"/>
      <c r="BW15350" s="7"/>
    </row>
    <row r="15351" spans="43:75" x14ac:dyDescent="0.2">
      <c r="AQ15351" s="7"/>
      <c r="AR15351" s="7"/>
      <c r="AS15351" s="7"/>
      <c r="AT15351" s="7"/>
      <c r="AU15351" s="7"/>
      <c r="AV15351" s="234"/>
      <c r="BP15351" s="7"/>
      <c r="BQ15351" s="7"/>
      <c r="BR15351" s="7"/>
      <c r="BS15351" s="7"/>
      <c r="BT15351" s="7"/>
      <c r="BU15351" s="7"/>
      <c r="BV15351" s="7"/>
      <c r="BW15351" s="7"/>
    </row>
    <row r="15352" spans="43:75" x14ac:dyDescent="0.2">
      <c r="AQ15352" s="7"/>
      <c r="AR15352" s="7"/>
      <c r="AS15352" s="7"/>
      <c r="AT15352" s="7"/>
      <c r="AU15352" s="7"/>
      <c r="AV15352" s="234"/>
      <c r="BP15352" s="7"/>
      <c r="BQ15352" s="7"/>
      <c r="BR15352" s="7"/>
      <c r="BS15352" s="7"/>
      <c r="BT15352" s="7"/>
      <c r="BU15352" s="7"/>
      <c r="BV15352" s="7"/>
      <c r="BW15352" s="7"/>
    </row>
    <row r="15353" spans="43:75" x14ac:dyDescent="0.2">
      <c r="AQ15353" s="7"/>
      <c r="AR15353" s="7"/>
      <c r="AS15353" s="7"/>
      <c r="AT15353" s="7"/>
      <c r="AU15353" s="7"/>
      <c r="AV15353" s="234"/>
      <c r="BP15353" s="7"/>
      <c r="BQ15353" s="7"/>
      <c r="BR15353" s="7"/>
      <c r="BS15353" s="7"/>
      <c r="BT15353" s="7"/>
      <c r="BU15353" s="7"/>
      <c r="BV15353" s="7"/>
      <c r="BW15353" s="7"/>
    </row>
    <row r="15354" spans="43:75" x14ac:dyDescent="0.2">
      <c r="AQ15354" s="7"/>
      <c r="AR15354" s="7"/>
      <c r="AS15354" s="7"/>
      <c r="AT15354" s="7"/>
      <c r="AU15354" s="7"/>
      <c r="AV15354" s="234"/>
      <c r="BP15354" s="7"/>
      <c r="BQ15354" s="7"/>
      <c r="BR15354" s="7"/>
      <c r="BS15354" s="7"/>
      <c r="BT15354" s="7"/>
      <c r="BU15354" s="7"/>
      <c r="BV15354" s="7"/>
      <c r="BW15354" s="7"/>
    </row>
    <row r="15355" spans="43:75" x14ac:dyDescent="0.2">
      <c r="AQ15355" s="7"/>
      <c r="AR15355" s="7"/>
      <c r="AS15355" s="7"/>
      <c r="AT15355" s="7"/>
      <c r="AU15355" s="7"/>
      <c r="AV15355" s="234"/>
      <c r="BP15355" s="7"/>
      <c r="BQ15355" s="7"/>
      <c r="BR15355" s="7"/>
      <c r="BS15355" s="7"/>
      <c r="BT15355" s="7"/>
      <c r="BU15355" s="7"/>
      <c r="BV15355" s="7"/>
      <c r="BW15355" s="7"/>
    </row>
    <row r="15356" spans="43:75" x14ac:dyDescent="0.2">
      <c r="AQ15356" s="7"/>
      <c r="AR15356" s="7"/>
      <c r="AS15356" s="7"/>
      <c r="AT15356" s="7"/>
      <c r="AU15356" s="7"/>
      <c r="AV15356" s="234"/>
      <c r="BP15356" s="7"/>
      <c r="BQ15356" s="7"/>
      <c r="BR15356" s="7"/>
      <c r="BS15356" s="7"/>
      <c r="BT15356" s="7"/>
      <c r="BU15356" s="7"/>
      <c r="BV15356" s="7"/>
      <c r="BW15356" s="7"/>
    </row>
    <row r="15357" spans="43:75" x14ac:dyDescent="0.2">
      <c r="AQ15357" s="7"/>
      <c r="AR15357" s="7"/>
      <c r="AS15357" s="7"/>
      <c r="AT15357" s="7"/>
      <c r="AU15357" s="7"/>
      <c r="AV15357" s="234"/>
      <c r="BP15357" s="7"/>
      <c r="BQ15357" s="7"/>
      <c r="BR15357" s="7"/>
      <c r="BS15357" s="7"/>
      <c r="BT15357" s="7"/>
      <c r="BU15357" s="7"/>
      <c r="BV15357" s="7"/>
      <c r="BW15357" s="7"/>
    </row>
    <row r="15358" spans="43:75" x14ac:dyDescent="0.2">
      <c r="AQ15358" s="7"/>
      <c r="AR15358" s="7"/>
      <c r="AS15358" s="7"/>
      <c r="AT15358" s="7"/>
      <c r="AU15358" s="7"/>
      <c r="AV15358" s="234"/>
      <c r="BP15358" s="7"/>
      <c r="BQ15358" s="7"/>
      <c r="BR15358" s="7"/>
      <c r="BS15358" s="7"/>
      <c r="BT15358" s="7"/>
      <c r="BU15358" s="7"/>
      <c r="BV15358" s="7"/>
      <c r="BW15358" s="7"/>
    </row>
    <row r="15359" spans="43:75" x14ac:dyDescent="0.2">
      <c r="AQ15359" s="7"/>
      <c r="AR15359" s="7"/>
      <c r="AS15359" s="7"/>
      <c r="AT15359" s="7"/>
      <c r="AU15359" s="7"/>
      <c r="AV15359" s="234"/>
      <c r="BP15359" s="7"/>
      <c r="BQ15359" s="7"/>
      <c r="BR15359" s="7"/>
      <c r="BS15359" s="7"/>
      <c r="BT15359" s="7"/>
      <c r="BU15359" s="7"/>
      <c r="BV15359" s="7"/>
      <c r="BW15359" s="7"/>
    </row>
    <row r="15360" spans="43:75" x14ac:dyDescent="0.2">
      <c r="AQ15360" s="7"/>
      <c r="AR15360" s="7"/>
      <c r="AS15360" s="7"/>
      <c r="AT15360" s="7"/>
      <c r="AU15360" s="7"/>
      <c r="AV15360" s="234"/>
      <c r="BP15360" s="7"/>
      <c r="BQ15360" s="7"/>
      <c r="BR15360" s="7"/>
      <c r="BS15360" s="7"/>
      <c r="BT15360" s="7"/>
      <c r="BU15360" s="7"/>
      <c r="BV15360" s="7"/>
      <c r="BW15360" s="7"/>
    </row>
    <row r="15361" spans="43:75" x14ac:dyDescent="0.2">
      <c r="AQ15361" s="7"/>
      <c r="AR15361" s="7"/>
      <c r="AS15361" s="7"/>
      <c r="AT15361" s="7"/>
      <c r="AU15361" s="7"/>
      <c r="AV15361" s="234"/>
      <c r="BP15361" s="7"/>
      <c r="BQ15361" s="7"/>
      <c r="BR15361" s="7"/>
      <c r="BS15361" s="7"/>
      <c r="BT15361" s="7"/>
      <c r="BU15361" s="7"/>
      <c r="BV15361" s="7"/>
      <c r="BW15361" s="7"/>
    </row>
    <row r="15362" spans="43:75" x14ac:dyDescent="0.2">
      <c r="AQ15362" s="7"/>
      <c r="AR15362" s="7"/>
      <c r="AS15362" s="7"/>
      <c r="AT15362" s="7"/>
      <c r="AU15362" s="7"/>
      <c r="AV15362" s="234"/>
      <c r="BP15362" s="7"/>
      <c r="BQ15362" s="7"/>
      <c r="BR15362" s="7"/>
      <c r="BS15362" s="7"/>
      <c r="BT15362" s="7"/>
      <c r="BU15362" s="7"/>
      <c r="BV15362" s="7"/>
      <c r="BW15362" s="7"/>
    </row>
    <row r="15363" spans="43:75" x14ac:dyDescent="0.2">
      <c r="AQ15363" s="7"/>
      <c r="AR15363" s="7"/>
      <c r="AS15363" s="7"/>
      <c r="AT15363" s="7"/>
      <c r="AU15363" s="7"/>
      <c r="AV15363" s="234"/>
      <c r="BP15363" s="7"/>
      <c r="BQ15363" s="7"/>
      <c r="BR15363" s="7"/>
      <c r="BS15363" s="7"/>
      <c r="BT15363" s="7"/>
      <c r="BU15363" s="7"/>
      <c r="BV15363" s="7"/>
      <c r="BW15363" s="7"/>
    </row>
    <row r="15364" spans="43:75" x14ac:dyDescent="0.2">
      <c r="AQ15364" s="7"/>
      <c r="AR15364" s="7"/>
      <c r="AS15364" s="7"/>
      <c r="AT15364" s="7"/>
      <c r="AU15364" s="7"/>
      <c r="AV15364" s="234"/>
      <c r="BP15364" s="7"/>
      <c r="BQ15364" s="7"/>
      <c r="BR15364" s="7"/>
      <c r="BS15364" s="7"/>
      <c r="BT15364" s="7"/>
      <c r="BU15364" s="7"/>
      <c r="BV15364" s="7"/>
      <c r="BW15364" s="7"/>
    </row>
    <row r="15365" spans="43:75" x14ac:dyDescent="0.2">
      <c r="AQ15365" s="7"/>
      <c r="AR15365" s="7"/>
      <c r="AS15365" s="7"/>
      <c r="AT15365" s="7"/>
      <c r="AU15365" s="7"/>
      <c r="AV15365" s="234"/>
      <c r="BP15365" s="7"/>
      <c r="BQ15365" s="7"/>
      <c r="BR15365" s="7"/>
      <c r="BS15365" s="7"/>
      <c r="BT15365" s="7"/>
      <c r="BU15365" s="7"/>
      <c r="BV15365" s="7"/>
      <c r="BW15365" s="7"/>
    </row>
    <row r="15366" spans="43:75" x14ac:dyDescent="0.2">
      <c r="AQ15366" s="7"/>
      <c r="AR15366" s="7"/>
      <c r="AS15366" s="7"/>
      <c r="AT15366" s="7"/>
      <c r="AU15366" s="7"/>
      <c r="AV15366" s="234"/>
      <c r="BP15366" s="7"/>
      <c r="BQ15366" s="7"/>
      <c r="BR15366" s="7"/>
      <c r="BS15366" s="7"/>
      <c r="BT15366" s="7"/>
      <c r="BU15366" s="7"/>
      <c r="BV15366" s="7"/>
      <c r="BW15366" s="7"/>
    </row>
    <row r="15367" spans="43:75" x14ac:dyDescent="0.2">
      <c r="AQ15367" s="7"/>
      <c r="AR15367" s="7"/>
      <c r="AS15367" s="7"/>
      <c r="AT15367" s="7"/>
      <c r="AU15367" s="7"/>
      <c r="AV15367" s="234"/>
      <c r="BP15367" s="7"/>
      <c r="BQ15367" s="7"/>
      <c r="BR15367" s="7"/>
      <c r="BS15367" s="7"/>
      <c r="BT15367" s="7"/>
      <c r="BU15367" s="7"/>
      <c r="BV15367" s="7"/>
      <c r="BW15367" s="7"/>
    </row>
    <row r="15368" spans="43:75" x14ac:dyDescent="0.2">
      <c r="AQ15368" s="7"/>
      <c r="AR15368" s="7"/>
      <c r="AS15368" s="7"/>
      <c r="AT15368" s="7"/>
      <c r="AU15368" s="7"/>
      <c r="AV15368" s="234"/>
      <c r="BP15368" s="7"/>
      <c r="BQ15368" s="7"/>
      <c r="BR15368" s="7"/>
      <c r="BS15368" s="7"/>
      <c r="BT15368" s="7"/>
      <c r="BU15368" s="7"/>
      <c r="BV15368" s="7"/>
      <c r="BW15368" s="7"/>
    </row>
    <row r="15369" spans="43:75" x14ac:dyDescent="0.2">
      <c r="AQ15369" s="7"/>
      <c r="AR15369" s="7"/>
      <c r="AS15369" s="7"/>
      <c r="AT15369" s="7"/>
      <c r="AU15369" s="7"/>
      <c r="AV15369" s="234"/>
      <c r="BP15369" s="7"/>
      <c r="BQ15369" s="7"/>
      <c r="BR15369" s="7"/>
      <c r="BS15369" s="7"/>
      <c r="BT15369" s="7"/>
      <c r="BU15369" s="7"/>
      <c r="BV15369" s="7"/>
      <c r="BW15369" s="7"/>
    </row>
    <row r="15370" spans="43:75" x14ac:dyDescent="0.2">
      <c r="AQ15370" s="7"/>
      <c r="AR15370" s="7"/>
      <c r="AS15370" s="7"/>
      <c r="AT15370" s="7"/>
      <c r="AU15370" s="7"/>
      <c r="AV15370" s="234"/>
      <c r="BP15370" s="7"/>
      <c r="BQ15370" s="7"/>
      <c r="BR15370" s="7"/>
      <c r="BS15370" s="7"/>
      <c r="BT15370" s="7"/>
      <c r="BU15370" s="7"/>
      <c r="BV15370" s="7"/>
      <c r="BW15370" s="7"/>
    </row>
    <row r="15371" spans="43:75" x14ac:dyDescent="0.2">
      <c r="AQ15371" s="7"/>
      <c r="AR15371" s="7"/>
      <c r="AS15371" s="7"/>
      <c r="AT15371" s="7"/>
      <c r="AU15371" s="7"/>
      <c r="AV15371" s="234"/>
      <c r="BP15371" s="7"/>
      <c r="BQ15371" s="7"/>
      <c r="BR15371" s="7"/>
      <c r="BS15371" s="7"/>
      <c r="BT15371" s="7"/>
      <c r="BU15371" s="7"/>
      <c r="BV15371" s="7"/>
      <c r="BW15371" s="7"/>
    </row>
    <row r="15372" spans="43:75" x14ac:dyDescent="0.2">
      <c r="AQ15372" s="7"/>
      <c r="AR15372" s="7"/>
      <c r="AS15372" s="7"/>
      <c r="AT15372" s="7"/>
      <c r="AU15372" s="7"/>
      <c r="AV15372" s="234"/>
      <c r="BP15372" s="7"/>
      <c r="BQ15372" s="7"/>
      <c r="BR15372" s="7"/>
      <c r="BS15372" s="7"/>
      <c r="BT15372" s="7"/>
      <c r="BU15372" s="7"/>
      <c r="BV15372" s="7"/>
      <c r="BW15372" s="7"/>
    </row>
    <row r="15373" spans="43:75" x14ac:dyDescent="0.2">
      <c r="AQ15373" s="7"/>
      <c r="AR15373" s="7"/>
      <c r="AS15373" s="7"/>
      <c r="AT15373" s="7"/>
      <c r="AU15373" s="7"/>
      <c r="AV15373" s="234"/>
      <c r="BP15373" s="7"/>
      <c r="BQ15373" s="7"/>
      <c r="BR15373" s="7"/>
      <c r="BS15373" s="7"/>
      <c r="BT15373" s="7"/>
      <c r="BU15373" s="7"/>
      <c r="BV15373" s="7"/>
      <c r="BW15373" s="7"/>
    </row>
    <row r="15374" spans="43:75" x14ac:dyDescent="0.2">
      <c r="AQ15374" s="7"/>
      <c r="AR15374" s="7"/>
      <c r="AS15374" s="7"/>
      <c r="AT15374" s="7"/>
      <c r="AU15374" s="7"/>
      <c r="AV15374" s="234"/>
      <c r="BP15374" s="7"/>
      <c r="BQ15374" s="7"/>
      <c r="BR15374" s="7"/>
      <c r="BS15374" s="7"/>
      <c r="BT15374" s="7"/>
      <c r="BU15374" s="7"/>
      <c r="BV15374" s="7"/>
      <c r="BW15374" s="7"/>
    </row>
    <row r="15375" spans="43:75" x14ac:dyDescent="0.2">
      <c r="AQ15375" s="7"/>
      <c r="AR15375" s="7"/>
      <c r="AS15375" s="7"/>
      <c r="AT15375" s="7"/>
      <c r="AU15375" s="7"/>
      <c r="AV15375" s="234"/>
      <c r="BP15375" s="7"/>
      <c r="BQ15375" s="7"/>
      <c r="BR15375" s="7"/>
      <c r="BS15375" s="7"/>
      <c r="BT15375" s="7"/>
      <c r="BU15375" s="7"/>
      <c r="BV15375" s="7"/>
      <c r="BW15375" s="7"/>
    </row>
    <row r="15376" spans="43:75" x14ac:dyDescent="0.2">
      <c r="AQ15376" s="7"/>
      <c r="AR15376" s="7"/>
      <c r="AS15376" s="7"/>
      <c r="AT15376" s="7"/>
      <c r="AU15376" s="7"/>
      <c r="AV15376" s="234"/>
      <c r="BP15376" s="7"/>
      <c r="BQ15376" s="7"/>
      <c r="BR15376" s="7"/>
      <c r="BS15376" s="7"/>
      <c r="BT15376" s="7"/>
      <c r="BU15376" s="7"/>
      <c r="BV15376" s="7"/>
      <c r="BW15376" s="7"/>
    </row>
    <row r="15377" spans="43:75" x14ac:dyDescent="0.2">
      <c r="AQ15377" s="7"/>
      <c r="AR15377" s="7"/>
      <c r="AS15377" s="7"/>
      <c r="AT15377" s="7"/>
      <c r="AU15377" s="7"/>
      <c r="AV15377" s="234"/>
      <c r="BP15377" s="7"/>
      <c r="BQ15377" s="7"/>
      <c r="BR15377" s="7"/>
      <c r="BS15377" s="7"/>
      <c r="BT15377" s="7"/>
      <c r="BU15377" s="7"/>
      <c r="BV15377" s="7"/>
      <c r="BW15377" s="7"/>
    </row>
    <row r="15378" spans="43:75" x14ac:dyDescent="0.2">
      <c r="AQ15378" s="7"/>
      <c r="AR15378" s="7"/>
      <c r="AS15378" s="7"/>
      <c r="AT15378" s="7"/>
      <c r="AU15378" s="7"/>
      <c r="AV15378" s="234"/>
      <c r="BP15378" s="7"/>
      <c r="BQ15378" s="7"/>
      <c r="BR15378" s="7"/>
      <c r="BS15378" s="7"/>
      <c r="BT15378" s="7"/>
      <c r="BU15378" s="7"/>
      <c r="BV15378" s="7"/>
      <c r="BW15378" s="7"/>
    </row>
    <row r="15379" spans="43:75" x14ac:dyDescent="0.2">
      <c r="AQ15379" s="7"/>
      <c r="AR15379" s="7"/>
      <c r="AS15379" s="7"/>
      <c r="AT15379" s="7"/>
      <c r="AU15379" s="7"/>
      <c r="AV15379" s="234"/>
      <c r="BP15379" s="7"/>
      <c r="BQ15379" s="7"/>
      <c r="BR15379" s="7"/>
      <c r="BS15379" s="7"/>
      <c r="BT15379" s="7"/>
      <c r="BU15379" s="7"/>
      <c r="BV15379" s="7"/>
      <c r="BW15379" s="7"/>
    </row>
    <row r="15380" spans="43:75" x14ac:dyDescent="0.2">
      <c r="AQ15380" s="7"/>
      <c r="AR15380" s="7"/>
      <c r="AS15380" s="7"/>
      <c r="AT15380" s="7"/>
      <c r="AU15380" s="7"/>
      <c r="AV15380" s="234"/>
      <c r="BP15380" s="7"/>
      <c r="BQ15380" s="7"/>
      <c r="BR15380" s="7"/>
      <c r="BS15380" s="7"/>
      <c r="BT15380" s="7"/>
      <c r="BU15380" s="7"/>
      <c r="BV15380" s="7"/>
      <c r="BW15380" s="7"/>
    </row>
    <row r="15381" spans="43:75" x14ac:dyDescent="0.2">
      <c r="AQ15381" s="7"/>
      <c r="AR15381" s="7"/>
      <c r="AS15381" s="7"/>
      <c r="AT15381" s="7"/>
      <c r="AU15381" s="7"/>
      <c r="AV15381" s="234"/>
      <c r="BP15381" s="7"/>
      <c r="BQ15381" s="7"/>
      <c r="BR15381" s="7"/>
      <c r="BS15381" s="7"/>
      <c r="BT15381" s="7"/>
      <c r="BU15381" s="7"/>
      <c r="BV15381" s="7"/>
      <c r="BW15381" s="7"/>
    </row>
    <row r="15382" spans="43:75" x14ac:dyDescent="0.2">
      <c r="AQ15382" s="7"/>
      <c r="AR15382" s="7"/>
      <c r="AS15382" s="7"/>
      <c r="AT15382" s="7"/>
      <c r="AU15382" s="7"/>
      <c r="AV15382" s="234"/>
      <c r="BP15382" s="7"/>
      <c r="BQ15382" s="7"/>
      <c r="BR15382" s="7"/>
      <c r="BS15382" s="7"/>
      <c r="BT15382" s="7"/>
      <c r="BU15382" s="7"/>
      <c r="BV15382" s="7"/>
      <c r="BW15382" s="7"/>
    </row>
    <row r="15383" spans="43:75" x14ac:dyDescent="0.2">
      <c r="AQ15383" s="7"/>
      <c r="AR15383" s="7"/>
      <c r="AS15383" s="7"/>
      <c r="AT15383" s="7"/>
      <c r="AU15383" s="7"/>
      <c r="AV15383" s="234"/>
      <c r="BP15383" s="7"/>
      <c r="BQ15383" s="7"/>
      <c r="BR15383" s="7"/>
      <c r="BS15383" s="7"/>
      <c r="BT15383" s="7"/>
      <c r="BU15383" s="7"/>
      <c r="BV15383" s="7"/>
      <c r="BW15383" s="7"/>
    </row>
    <row r="15384" spans="43:75" x14ac:dyDescent="0.2">
      <c r="AQ15384" s="7"/>
      <c r="AR15384" s="7"/>
      <c r="AS15384" s="7"/>
      <c r="AT15384" s="7"/>
      <c r="AU15384" s="7"/>
      <c r="AV15384" s="234"/>
      <c r="BP15384" s="7"/>
      <c r="BQ15384" s="7"/>
      <c r="BR15384" s="7"/>
      <c r="BS15384" s="7"/>
      <c r="BT15384" s="7"/>
      <c r="BU15384" s="7"/>
      <c r="BV15384" s="7"/>
      <c r="BW15384" s="7"/>
    </row>
    <row r="15385" spans="43:75" x14ac:dyDescent="0.2">
      <c r="AQ15385" s="7"/>
      <c r="AR15385" s="7"/>
      <c r="AS15385" s="7"/>
      <c r="AT15385" s="7"/>
      <c r="AU15385" s="7"/>
      <c r="AV15385" s="234"/>
      <c r="BP15385" s="7"/>
      <c r="BQ15385" s="7"/>
      <c r="BR15385" s="7"/>
      <c r="BS15385" s="7"/>
      <c r="BT15385" s="7"/>
      <c r="BU15385" s="7"/>
      <c r="BV15385" s="7"/>
      <c r="BW15385" s="7"/>
    </row>
    <row r="15386" spans="43:75" x14ac:dyDescent="0.2">
      <c r="AQ15386" s="7"/>
      <c r="AR15386" s="7"/>
      <c r="AS15386" s="7"/>
      <c r="AT15386" s="7"/>
      <c r="AU15386" s="7"/>
      <c r="AV15386" s="234"/>
      <c r="BP15386" s="7"/>
      <c r="BQ15386" s="7"/>
      <c r="BR15386" s="7"/>
      <c r="BS15386" s="7"/>
      <c r="BT15386" s="7"/>
      <c r="BU15386" s="7"/>
      <c r="BV15386" s="7"/>
      <c r="BW15386" s="7"/>
    </row>
    <row r="15387" spans="43:75" x14ac:dyDescent="0.2">
      <c r="AQ15387" s="7"/>
      <c r="AR15387" s="7"/>
      <c r="AS15387" s="7"/>
      <c r="AT15387" s="7"/>
      <c r="AU15387" s="7"/>
      <c r="AV15387" s="234"/>
      <c r="BP15387" s="7"/>
      <c r="BQ15387" s="7"/>
      <c r="BR15387" s="7"/>
      <c r="BS15387" s="7"/>
      <c r="BT15387" s="7"/>
      <c r="BU15387" s="7"/>
      <c r="BV15387" s="7"/>
      <c r="BW15387" s="7"/>
    </row>
    <row r="15388" spans="43:75" x14ac:dyDescent="0.2">
      <c r="AQ15388" s="7"/>
      <c r="AR15388" s="7"/>
      <c r="AS15388" s="7"/>
      <c r="AT15388" s="7"/>
      <c r="AU15388" s="7"/>
      <c r="AV15388" s="234"/>
      <c r="BP15388" s="7"/>
      <c r="BQ15388" s="7"/>
      <c r="BR15388" s="7"/>
      <c r="BS15388" s="7"/>
      <c r="BT15388" s="7"/>
      <c r="BU15388" s="7"/>
      <c r="BV15388" s="7"/>
      <c r="BW15388" s="7"/>
    </row>
    <row r="15389" spans="43:75" x14ac:dyDescent="0.2">
      <c r="AQ15389" s="7"/>
      <c r="AR15389" s="7"/>
      <c r="AS15389" s="7"/>
      <c r="AT15389" s="7"/>
      <c r="AU15389" s="7"/>
      <c r="AV15389" s="234"/>
      <c r="BP15389" s="7"/>
      <c r="BQ15389" s="7"/>
      <c r="BR15389" s="7"/>
      <c r="BS15389" s="7"/>
      <c r="BT15389" s="7"/>
      <c r="BU15389" s="7"/>
      <c r="BV15389" s="7"/>
      <c r="BW15389" s="7"/>
    </row>
    <row r="15390" spans="43:75" x14ac:dyDescent="0.2">
      <c r="AQ15390" s="7"/>
      <c r="AR15390" s="7"/>
      <c r="AS15390" s="7"/>
      <c r="AT15390" s="7"/>
      <c r="AU15390" s="7"/>
      <c r="AV15390" s="234"/>
      <c r="BP15390" s="7"/>
      <c r="BQ15390" s="7"/>
      <c r="BR15390" s="7"/>
      <c r="BS15390" s="7"/>
      <c r="BT15390" s="7"/>
      <c r="BU15390" s="7"/>
      <c r="BV15390" s="7"/>
      <c r="BW15390" s="7"/>
    </row>
    <row r="15391" spans="43:75" x14ac:dyDescent="0.2">
      <c r="AQ15391" s="7"/>
      <c r="AR15391" s="7"/>
      <c r="AS15391" s="7"/>
      <c r="AT15391" s="7"/>
      <c r="AU15391" s="7"/>
      <c r="AV15391" s="234"/>
      <c r="BP15391" s="7"/>
      <c r="BQ15391" s="7"/>
      <c r="BR15391" s="7"/>
      <c r="BS15391" s="7"/>
      <c r="BT15391" s="7"/>
      <c r="BU15391" s="7"/>
      <c r="BV15391" s="7"/>
      <c r="BW15391" s="7"/>
    </row>
    <row r="15392" spans="43:75" x14ac:dyDescent="0.2">
      <c r="AQ15392" s="7"/>
      <c r="AR15392" s="7"/>
      <c r="AS15392" s="7"/>
      <c r="AT15392" s="7"/>
      <c r="AU15392" s="7"/>
      <c r="AV15392" s="234"/>
      <c r="BP15392" s="7"/>
      <c r="BQ15392" s="7"/>
      <c r="BR15392" s="7"/>
      <c r="BS15392" s="7"/>
      <c r="BT15392" s="7"/>
      <c r="BU15392" s="7"/>
      <c r="BV15392" s="7"/>
      <c r="BW15392" s="7"/>
    </row>
    <row r="15393" spans="43:75" x14ac:dyDescent="0.2">
      <c r="AQ15393" s="7"/>
      <c r="AR15393" s="7"/>
      <c r="AS15393" s="7"/>
      <c r="AT15393" s="7"/>
      <c r="AU15393" s="7"/>
      <c r="AV15393" s="234"/>
      <c r="BP15393" s="7"/>
      <c r="BQ15393" s="7"/>
      <c r="BR15393" s="7"/>
      <c r="BS15393" s="7"/>
      <c r="BT15393" s="7"/>
      <c r="BU15393" s="7"/>
      <c r="BV15393" s="7"/>
      <c r="BW15393" s="7"/>
    </row>
    <row r="15394" spans="43:75" x14ac:dyDescent="0.2">
      <c r="AQ15394" s="7"/>
      <c r="AR15394" s="7"/>
      <c r="AS15394" s="7"/>
      <c r="AT15394" s="7"/>
      <c r="AU15394" s="7"/>
      <c r="AV15394" s="234"/>
      <c r="BP15394" s="7"/>
      <c r="BQ15394" s="7"/>
      <c r="BR15394" s="7"/>
      <c r="BS15394" s="7"/>
      <c r="BT15394" s="7"/>
      <c r="BU15394" s="7"/>
      <c r="BV15394" s="7"/>
      <c r="BW15394" s="7"/>
    </row>
    <row r="15395" spans="43:75" x14ac:dyDescent="0.2">
      <c r="AQ15395" s="7"/>
      <c r="AR15395" s="7"/>
      <c r="AS15395" s="7"/>
      <c r="AT15395" s="7"/>
      <c r="AU15395" s="7"/>
      <c r="AV15395" s="234"/>
      <c r="BP15395" s="7"/>
      <c r="BQ15395" s="7"/>
      <c r="BR15395" s="7"/>
      <c r="BS15395" s="7"/>
      <c r="BT15395" s="7"/>
      <c r="BU15395" s="7"/>
      <c r="BV15395" s="7"/>
      <c r="BW15395" s="7"/>
    </row>
    <row r="15396" spans="43:75" x14ac:dyDescent="0.2">
      <c r="AQ15396" s="7"/>
      <c r="AR15396" s="7"/>
      <c r="AS15396" s="7"/>
      <c r="AT15396" s="7"/>
      <c r="AU15396" s="7"/>
      <c r="AV15396" s="234"/>
      <c r="BP15396" s="7"/>
      <c r="BQ15396" s="7"/>
      <c r="BR15396" s="7"/>
      <c r="BS15396" s="7"/>
      <c r="BT15396" s="7"/>
      <c r="BU15396" s="7"/>
      <c r="BV15396" s="7"/>
      <c r="BW15396" s="7"/>
    </row>
    <row r="15397" spans="43:75" x14ac:dyDescent="0.2">
      <c r="AQ15397" s="7"/>
      <c r="AR15397" s="7"/>
      <c r="AS15397" s="7"/>
      <c r="AT15397" s="7"/>
      <c r="AU15397" s="7"/>
      <c r="AV15397" s="234"/>
      <c r="BP15397" s="7"/>
      <c r="BQ15397" s="7"/>
      <c r="BR15397" s="7"/>
      <c r="BS15397" s="7"/>
      <c r="BT15397" s="7"/>
      <c r="BU15397" s="7"/>
      <c r="BV15397" s="7"/>
      <c r="BW15397" s="7"/>
    </row>
    <row r="15398" spans="43:75" x14ac:dyDescent="0.2">
      <c r="AQ15398" s="7"/>
      <c r="AR15398" s="7"/>
      <c r="AS15398" s="7"/>
      <c r="AT15398" s="7"/>
      <c r="AU15398" s="7"/>
      <c r="AV15398" s="234"/>
      <c r="BP15398" s="7"/>
      <c r="BQ15398" s="7"/>
      <c r="BR15398" s="7"/>
      <c r="BS15398" s="7"/>
      <c r="BT15398" s="7"/>
      <c r="BU15398" s="7"/>
      <c r="BV15398" s="7"/>
      <c r="BW15398" s="7"/>
    </row>
    <row r="15399" spans="43:75" x14ac:dyDescent="0.2">
      <c r="AQ15399" s="7"/>
      <c r="AR15399" s="7"/>
      <c r="AS15399" s="7"/>
      <c r="AT15399" s="7"/>
      <c r="AU15399" s="7"/>
      <c r="AV15399" s="234"/>
      <c r="BP15399" s="7"/>
      <c r="BQ15399" s="7"/>
      <c r="BR15399" s="7"/>
      <c r="BS15399" s="7"/>
      <c r="BT15399" s="7"/>
      <c r="BU15399" s="7"/>
      <c r="BV15399" s="7"/>
      <c r="BW15399" s="7"/>
    </row>
    <row r="15400" spans="43:75" x14ac:dyDescent="0.2">
      <c r="AQ15400" s="7"/>
      <c r="AR15400" s="7"/>
      <c r="AS15400" s="7"/>
      <c r="AT15400" s="7"/>
      <c r="AU15400" s="7"/>
      <c r="AV15400" s="234"/>
      <c r="BP15400" s="7"/>
      <c r="BQ15400" s="7"/>
      <c r="BR15400" s="7"/>
      <c r="BS15400" s="7"/>
      <c r="BT15400" s="7"/>
      <c r="BU15400" s="7"/>
      <c r="BV15400" s="7"/>
      <c r="BW15400" s="7"/>
    </row>
    <row r="15401" spans="43:75" x14ac:dyDescent="0.2">
      <c r="AQ15401" s="7"/>
      <c r="AR15401" s="7"/>
      <c r="AS15401" s="7"/>
      <c r="AT15401" s="7"/>
      <c r="AU15401" s="7"/>
      <c r="AV15401" s="234"/>
      <c r="BP15401" s="7"/>
      <c r="BQ15401" s="7"/>
      <c r="BR15401" s="7"/>
      <c r="BS15401" s="7"/>
      <c r="BT15401" s="7"/>
      <c r="BU15401" s="7"/>
      <c r="BV15401" s="7"/>
      <c r="BW15401" s="7"/>
    </row>
    <row r="15402" spans="43:75" x14ac:dyDescent="0.2">
      <c r="AQ15402" s="7"/>
      <c r="AR15402" s="7"/>
      <c r="AS15402" s="7"/>
      <c r="AT15402" s="7"/>
      <c r="AU15402" s="7"/>
      <c r="AV15402" s="234"/>
      <c r="BP15402" s="7"/>
      <c r="BQ15402" s="7"/>
      <c r="BR15402" s="7"/>
      <c r="BS15402" s="7"/>
      <c r="BT15402" s="7"/>
      <c r="BU15402" s="7"/>
      <c r="BV15402" s="7"/>
      <c r="BW15402" s="7"/>
    </row>
    <row r="15403" spans="43:75" x14ac:dyDescent="0.2">
      <c r="AQ15403" s="7"/>
      <c r="AR15403" s="7"/>
      <c r="AS15403" s="7"/>
      <c r="AT15403" s="7"/>
      <c r="AU15403" s="7"/>
      <c r="AV15403" s="234"/>
      <c r="BP15403" s="7"/>
      <c r="BQ15403" s="7"/>
      <c r="BR15403" s="7"/>
      <c r="BS15403" s="7"/>
      <c r="BT15403" s="7"/>
      <c r="BU15403" s="7"/>
      <c r="BV15403" s="7"/>
      <c r="BW15403" s="7"/>
    </row>
    <row r="15404" spans="43:75" x14ac:dyDescent="0.2">
      <c r="AQ15404" s="7"/>
      <c r="AR15404" s="7"/>
      <c r="AS15404" s="7"/>
      <c r="AT15404" s="7"/>
      <c r="AU15404" s="7"/>
      <c r="AV15404" s="234"/>
      <c r="BP15404" s="7"/>
      <c r="BQ15404" s="7"/>
      <c r="BR15404" s="7"/>
      <c r="BS15404" s="7"/>
      <c r="BT15404" s="7"/>
      <c r="BU15404" s="7"/>
      <c r="BV15404" s="7"/>
      <c r="BW15404" s="7"/>
    </row>
    <row r="15405" spans="43:75" x14ac:dyDescent="0.2">
      <c r="AQ15405" s="7"/>
      <c r="AR15405" s="7"/>
      <c r="AS15405" s="7"/>
      <c r="AT15405" s="7"/>
      <c r="AU15405" s="7"/>
      <c r="AV15405" s="234"/>
      <c r="BP15405" s="7"/>
      <c r="BQ15405" s="7"/>
      <c r="BR15405" s="7"/>
      <c r="BS15405" s="7"/>
      <c r="BT15405" s="7"/>
      <c r="BU15405" s="7"/>
      <c r="BV15405" s="7"/>
      <c r="BW15405" s="7"/>
    </row>
    <row r="15406" spans="43:75" x14ac:dyDescent="0.2">
      <c r="AQ15406" s="7"/>
      <c r="AR15406" s="7"/>
      <c r="AS15406" s="7"/>
      <c r="AT15406" s="7"/>
      <c r="AU15406" s="7"/>
      <c r="AV15406" s="234"/>
      <c r="BP15406" s="7"/>
      <c r="BQ15406" s="7"/>
      <c r="BR15406" s="7"/>
      <c r="BS15406" s="7"/>
      <c r="BT15406" s="7"/>
      <c r="BU15406" s="7"/>
      <c r="BV15406" s="7"/>
      <c r="BW15406" s="7"/>
    </row>
    <row r="15407" spans="43:75" x14ac:dyDescent="0.2">
      <c r="AQ15407" s="7"/>
      <c r="AR15407" s="7"/>
      <c r="AS15407" s="7"/>
      <c r="AT15407" s="7"/>
      <c r="AU15407" s="7"/>
      <c r="AV15407" s="234"/>
      <c r="BP15407" s="7"/>
      <c r="BQ15407" s="7"/>
      <c r="BR15407" s="7"/>
      <c r="BS15407" s="7"/>
      <c r="BT15407" s="7"/>
      <c r="BU15407" s="7"/>
      <c r="BV15407" s="7"/>
      <c r="BW15407" s="7"/>
    </row>
    <row r="15408" spans="43:75" x14ac:dyDescent="0.2">
      <c r="AQ15408" s="7"/>
      <c r="AR15408" s="7"/>
      <c r="AS15408" s="7"/>
      <c r="AT15408" s="7"/>
      <c r="AU15408" s="7"/>
      <c r="AV15408" s="234"/>
      <c r="BP15408" s="7"/>
      <c r="BQ15408" s="7"/>
      <c r="BR15408" s="7"/>
      <c r="BS15408" s="7"/>
      <c r="BT15408" s="7"/>
      <c r="BU15408" s="7"/>
      <c r="BV15408" s="7"/>
      <c r="BW15408" s="7"/>
    </row>
    <row r="15409" spans="43:75" x14ac:dyDescent="0.2">
      <c r="AQ15409" s="7"/>
      <c r="AR15409" s="7"/>
      <c r="AS15409" s="7"/>
      <c r="AT15409" s="7"/>
      <c r="AU15409" s="7"/>
      <c r="AV15409" s="234"/>
      <c r="BP15409" s="7"/>
      <c r="BQ15409" s="7"/>
      <c r="BR15409" s="7"/>
      <c r="BS15409" s="7"/>
      <c r="BT15409" s="7"/>
      <c r="BU15409" s="7"/>
      <c r="BV15409" s="7"/>
      <c r="BW15409" s="7"/>
    </row>
    <row r="15410" spans="43:75" x14ac:dyDescent="0.2">
      <c r="AQ15410" s="7"/>
      <c r="AR15410" s="7"/>
      <c r="AS15410" s="7"/>
      <c r="AT15410" s="7"/>
      <c r="AU15410" s="7"/>
      <c r="AV15410" s="234"/>
      <c r="BP15410" s="7"/>
      <c r="BQ15410" s="7"/>
      <c r="BR15410" s="7"/>
      <c r="BS15410" s="7"/>
      <c r="BT15410" s="7"/>
      <c r="BU15410" s="7"/>
      <c r="BV15410" s="7"/>
      <c r="BW15410" s="7"/>
    </row>
    <row r="15411" spans="43:75" x14ac:dyDescent="0.2">
      <c r="AQ15411" s="7"/>
      <c r="AR15411" s="7"/>
      <c r="AS15411" s="7"/>
      <c r="AT15411" s="7"/>
      <c r="AU15411" s="7"/>
      <c r="AV15411" s="234"/>
      <c r="BP15411" s="7"/>
      <c r="BQ15411" s="7"/>
      <c r="BR15411" s="7"/>
      <c r="BS15411" s="7"/>
      <c r="BT15411" s="7"/>
      <c r="BU15411" s="7"/>
      <c r="BV15411" s="7"/>
      <c r="BW15411" s="7"/>
    </row>
    <row r="15412" spans="43:75" x14ac:dyDescent="0.2">
      <c r="AQ15412" s="7"/>
      <c r="AR15412" s="7"/>
      <c r="AS15412" s="7"/>
      <c r="AT15412" s="7"/>
      <c r="AU15412" s="7"/>
      <c r="AV15412" s="234"/>
      <c r="BP15412" s="7"/>
      <c r="BQ15412" s="7"/>
      <c r="BR15412" s="7"/>
      <c r="BS15412" s="7"/>
      <c r="BT15412" s="7"/>
      <c r="BU15412" s="7"/>
      <c r="BV15412" s="7"/>
      <c r="BW15412" s="7"/>
    </row>
    <row r="15413" spans="43:75" x14ac:dyDescent="0.2">
      <c r="AQ15413" s="7"/>
      <c r="AR15413" s="7"/>
      <c r="AS15413" s="7"/>
      <c r="AT15413" s="7"/>
      <c r="AU15413" s="7"/>
      <c r="AV15413" s="234"/>
      <c r="BP15413" s="7"/>
      <c r="BQ15413" s="7"/>
      <c r="BR15413" s="7"/>
      <c r="BS15413" s="7"/>
      <c r="BT15413" s="7"/>
      <c r="BU15413" s="7"/>
      <c r="BV15413" s="7"/>
      <c r="BW15413" s="7"/>
    </row>
    <row r="15414" spans="43:75" x14ac:dyDescent="0.2">
      <c r="AQ15414" s="7"/>
      <c r="AR15414" s="7"/>
      <c r="AS15414" s="7"/>
      <c r="AT15414" s="7"/>
      <c r="AU15414" s="7"/>
      <c r="AV15414" s="234"/>
      <c r="BP15414" s="7"/>
      <c r="BQ15414" s="7"/>
      <c r="BR15414" s="7"/>
      <c r="BS15414" s="7"/>
      <c r="BT15414" s="7"/>
      <c r="BU15414" s="7"/>
      <c r="BV15414" s="7"/>
      <c r="BW15414" s="7"/>
    </row>
    <row r="15415" spans="43:75" x14ac:dyDescent="0.2">
      <c r="AQ15415" s="7"/>
      <c r="AR15415" s="7"/>
      <c r="AS15415" s="7"/>
      <c r="AT15415" s="7"/>
      <c r="AU15415" s="7"/>
      <c r="AV15415" s="234"/>
      <c r="BP15415" s="7"/>
      <c r="BQ15415" s="7"/>
      <c r="BR15415" s="7"/>
      <c r="BS15415" s="7"/>
      <c r="BT15415" s="7"/>
      <c r="BU15415" s="7"/>
      <c r="BV15415" s="7"/>
      <c r="BW15415" s="7"/>
    </row>
    <row r="15416" spans="43:75" x14ac:dyDescent="0.2">
      <c r="AQ15416" s="7"/>
      <c r="AR15416" s="7"/>
      <c r="AS15416" s="7"/>
      <c r="AT15416" s="7"/>
      <c r="AU15416" s="7"/>
      <c r="AV15416" s="234"/>
      <c r="BP15416" s="7"/>
      <c r="BQ15416" s="7"/>
      <c r="BR15416" s="7"/>
      <c r="BS15416" s="7"/>
      <c r="BT15416" s="7"/>
      <c r="BU15416" s="7"/>
      <c r="BV15416" s="7"/>
      <c r="BW15416" s="7"/>
    </row>
    <row r="15417" spans="43:75" x14ac:dyDescent="0.2">
      <c r="AQ15417" s="7"/>
      <c r="AR15417" s="7"/>
      <c r="AS15417" s="7"/>
      <c r="AT15417" s="7"/>
      <c r="AU15417" s="7"/>
      <c r="AV15417" s="234"/>
      <c r="BP15417" s="7"/>
      <c r="BQ15417" s="7"/>
      <c r="BR15417" s="7"/>
      <c r="BS15417" s="7"/>
      <c r="BT15417" s="7"/>
      <c r="BU15417" s="7"/>
      <c r="BV15417" s="7"/>
      <c r="BW15417" s="7"/>
    </row>
    <row r="15418" spans="43:75" x14ac:dyDescent="0.2">
      <c r="AQ15418" s="7"/>
      <c r="AR15418" s="7"/>
      <c r="AS15418" s="7"/>
      <c r="AT15418" s="7"/>
      <c r="AU15418" s="7"/>
      <c r="AV15418" s="234"/>
      <c r="BP15418" s="7"/>
      <c r="BQ15418" s="7"/>
      <c r="BR15418" s="7"/>
      <c r="BS15418" s="7"/>
      <c r="BT15418" s="7"/>
      <c r="BU15418" s="7"/>
      <c r="BV15418" s="7"/>
      <c r="BW15418" s="7"/>
    </row>
    <row r="15419" spans="43:75" x14ac:dyDescent="0.2">
      <c r="AQ15419" s="7"/>
      <c r="AR15419" s="7"/>
      <c r="AS15419" s="7"/>
      <c r="AT15419" s="7"/>
      <c r="AU15419" s="7"/>
      <c r="AV15419" s="234"/>
      <c r="BP15419" s="7"/>
      <c r="BQ15419" s="7"/>
      <c r="BR15419" s="7"/>
      <c r="BS15419" s="7"/>
      <c r="BT15419" s="7"/>
      <c r="BU15419" s="7"/>
      <c r="BV15419" s="7"/>
      <c r="BW15419" s="7"/>
    </row>
    <row r="15420" spans="43:75" x14ac:dyDescent="0.2">
      <c r="AQ15420" s="7"/>
      <c r="AR15420" s="7"/>
      <c r="AS15420" s="7"/>
      <c r="AT15420" s="7"/>
      <c r="AU15420" s="7"/>
      <c r="AV15420" s="234"/>
      <c r="BP15420" s="7"/>
      <c r="BQ15420" s="7"/>
      <c r="BR15420" s="7"/>
      <c r="BS15420" s="7"/>
      <c r="BT15420" s="7"/>
      <c r="BU15420" s="7"/>
      <c r="BV15420" s="7"/>
      <c r="BW15420" s="7"/>
    </row>
    <row r="15421" spans="43:75" x14ac:dyDescent="0.2">
      <c r="AQ15421" s="7"/>
      <c r="AR15421" s="7"/>
      <c r="AS15421" s="7"/>
      <c r="AT15421" s="7"/>
      <c r="AU15421" s="7"/>
      <c r="AV15421" s="234"/>
      <c r="BP15421" s="7"/>
      <c r="BQ15421" s="7"/>
      <c r="BR15421" s="7"/>
      <c r="BS15421" s="7"/>
      <c r="BT15421" s="7"/>
      <c r="BU15421" s="7"/>
      <c r="BV15421" s="7"/>
      <c r="BW15421" s="7"/>
    </row>
    <row r="15422" spans="43:75" x14ac:dyDescent="0.2">
      <c r="AQ15422" s="7"/>
      <c r="AR15422" s="7"/>
      <c r="AS15422" s="7"/>
      <c r="AT15422" s="7"/>
      <c r="AU15422" s="7"/>
      <c r="AV15422" s="234"/>
      <c r="BP15422" s="7"/>
      <c r="BQ15422" s="7"/>
      <c r="BR15422" s="7"/>
      <c r="BS15422" s="7"/>
      <c r="BT15422" s="7"/>
      <c r="BU15422" s="7"/>
      <c r="BV15422" s="7"/>
      <c r="BW15422" s="7"/>
    </row>
    <row r="15423" spans="43:75" x14ac:dyDescent="0.2">
      <c r="AQ15423" s="7"/>
      <c r="AR15423" s="7"/>
      <c r="AS15423" s="7"/>
      <c r="AT15423" s="7"/>
      <c r="AU15423" s="7"/>
      <c r="AV15423" s="234"/>
      <c r="BP15423" s="7"/>
      <c r="BQ15423" s="7"/>
      <c r="BR15423" s="7"/>
      <c r="BS15423" s="7"/>
      <c r="BT15423" s="7"/>
      <c r="BU15423" s="7"/>
      <c r="BV15423" s="7"/>
      <c r="BW15423" s="7"/>
    </row>
    <row r="15424" spans="43:75" x14ac:dyDescent="0.2">
      <c r="AQ15424" s="7"/>
      <c r="AR15424" s="7"/>
      <c r="AS15424" s="7"/>
      <c r="AT15424" s="7"/>
      <c r="AU15424" s="7"/>
      <c r="AV15424" s="234"/>
      <c r="BP15424" s="7"/>
      <c r="BQ15424" s="7"/>
      <c r="BR15424" s="7"/>
      <c r="BS15424" s="7"/>
      <c r="BT15424" s="7"/>
      <c r="BU15424" s="7"/>
      <c r="BV15424" s="7"/>
      <c r="BW15424" s="7"/>
    </row>
    <row r="15425" spans="43:75" x14ac:dyDescent="0.2">
      <c r="AQ15425" s="7"/>
      <c r="AR15425" s="7"/>
      <c r="AS15425" s="7"/>
      <c r="AT15425" s="7"/>
      <c r="AU15425" s="7"/>
      <c r="AV15425" s="234"/>
      <c r="BP15425" s="7"/>
      <c r="BQ15425" s="7"/>
      <c r="BR15425" s="7"/>
      <c r="BS15425" s="7"/>
      <c r="BT15425" s="7"/>
      <c r="BU15425" s="7"/>
      <c r="BV15425" s="7"/>
      <c r="BW15425" s="7"/>
    </row>
    <row r="15426" spans="43:75" x14ac:dyDescent="0.2">
      <c r="AQ15426" s="7"/>
      <c r="AR15426" s="7"/>
      <c r="AS15426" s="7"/>
      <c r="AT15426" s="7"/>
      <c r="AU15426" s="7"/>
      <c r="AV15426" s="234"/>
      <c r="BP15426" s="7"/>
      <c r="BQ15426" s="7"/>
      <c r="BR15426" s="7"/>
      <c r="BS15426" s="7"/>
      <c r="BT15426" s="7"/>
      <c r="BU15426" s="7"/>
      <c r="BV15426" s="7"/>
      <c r="BW15426" s="7"/>
    </row>
    <row r="15427" spans="43:75" x14ac:dyDescent="0.2">
      <c r="AQ15427" s="7"/>
      <c r="AR15427" s="7"/>
      <c r="AS15427" s="7"/>
      <c r="AT15427" s="7"/>
      <c r="AU15427" s="7"/>
      <c r="AV15427" s="234"/>
      <c r="BP15427" s="7"/>
      <c r="BQ15427" s="7"/>
      <c r="BR15427" s="7"/>
      <c r="BS15427" s="7"/>
      <c r="BT15427" s="7"/>
      <c r="BU15427" s="7"/>
      <c r="BV15427" s="7"/>
      <c r="BW15427" s="7"/>
    </row>
    <row r="15428" spans="43:75" x14ac:dyDescent="0.2">
      <c r="AQ15428" s="7"/>
      <c r="AR15428" s="7"/>
      <c r="AS15428" s="7"/>
      <c r="AT15428" s="7"/>
      <c r="AU15428" s="7"/>
      <c r="AV15428" s="234"/>
      <c r="BP15428" s="7"/>
      <c r="BQ15428" s="7"/>
      <c r="BR15428" s="7"/>
      <c r="BS15428" s="7"/>
      <c r="BT15428" s="7"/>
      <c r="BU15428" s="7"/>
      <c r="BV15428" s="7"/>
      <c r="BW15428" s="7"/>
    </row>
    <row r="15429" spans="43:75" x14ac:dyDescent="0.2">
      <c r="AQ15429" s="7"/>
      <c r="AR15429" s="7"/>
      <c r="AS15429" s="7"/>
      <c r="AT15429" s="7"/>
      <c r="AU15429" s="7"/>
      <c r="AV15429" s="234"/>
      <c r="BP15429" s="7"/>
      <c r="BQ15429" s="7"/>
      <c r="BR15429" s="7"/>
      <c r="BS15429" s="7"/>
      <c r="BT15429" s="7"/>
      <c r="BU15429" s="7"/>
      <c r="BV15429" s="7"/>
      <c r="BW15429" s="7"/>
    </row>
    <row r="15430" spans="43:75" x14ac:dyDescent="0.2">
      <c r="AQ15430" s="7"/>
      <c r="AR15430" s="7"/>
      <c r="AS15430" s="7"/>
      <c r="AT15430" s="7"/>
      <c r="AU15430" s="7"/>
      <c r="AV15430" s="234"/>
      <c r="BP15430" s="7"/>
      <c r="BQ15430" s="7"/>
      <c r="BR15430" s="7"/>
      <c r="BS15430" s="7"/>
      <c r="BT15430" s="7"/>
      <c r="BU15430" s="7"/>
      <c r="BV15430" s="7"/>
      <c r="BW15430" s="7"/>
    </row>
    <row r="15431" spans="43:75" x14ac:dyDescent="0.2">
      <c r="AQ15431" s="7"/>
      <c r="AR15431" s="7"/>
      <c r="AS15431" s="7"/>
      <c r="AT15431" s="7"/>
      <c r="AU15431" s="7"/>
      <c r="AV15431" s="234"/>
      <c r="BP15431" s="7"/>
      <c r="BQ15431" s="7"/>
      <c r="BR15431" s="7"/>
      <c r="BS15431" s="7"/>
      <c r="BT15431" s="7"/>
      <c r="BU15431" s="7"/>
      <c r="BV15431" s="7"/>
      <c r="BW15431" s="7"/>
    </row>
    <row r="15432" spans="43:75" x14ac:dyDescent="0.2">
      <c r="AQ15432" s="7"/>
      <c r="AR15432" s="7"/>
      <c r="AS15432" s="7"/>
      <c r="AT15432" s="7"/>
      <c r="AU15432" s="7"/>
      <c r="AV15432" s="234"/>
      <c r="BP15432" s="7"/>
      <c r="BQ15432" s="7"/>
      <c r="BR15432" s="7"/>
      <c r="BS15432" s="7"/>
      <c r="BT15432" s="7"/>
      <c r="BU15432" s="7"/>
      <c r="BV15432" s="7"/>
      <c r="BW15432" s="7"/>
    </row>
    <row r="15433" spans="43:75" x14ac:dyDescent="0.2">
      <c r="AQ15433" s="7"/>
      <c r="AR15433" s="7"/>
      <c r="AS15433" s="7"/>
      <c r="AT15433" s="7"/>
      <c r="AU15433" s="7"/>
      <c r="AV15433" s="234"/>
      <c r="BP15433" s="7"/>
      <c r="BQ15433" s="7"/>
      <c r="BR15433" s="7"/>
      <c r="BS15433" s="7"/>
      <c r="BT15433" s="7"/>
      <c r="BU15433" s="7"/>
      <c r="BV15433" s="7"/>
      <c r="BW15433" s="7"/>
    </row>
    <row r="15434" spans="43:75" x14ac:dyDescent="0.2">
      <c r="AQ15434" s="7"/>
      <c r="AR15434" s="7"/>
      <c r="AS15434" s="7"/>
      <c r="AT15434" s="7"/>
      <c r="AU15434" s="7"/>
      <c r="AV15434" s="234"/>
      <c r="BP15434" s="7"/>
      <c r="BQ15434" s="7"/>
      <c r="BR15434" s="7"/>
      <c r="BS15434" s="7"/>
      <c r="BT15434" s="7"/>
      <c r="BU15434" s="7"/>
      <c r="BV15434" s="7"/>
      <c r="BW15434" s="7"/>
    </row>
    <row r="15435" spans="43:75" x14ac:dyDescent="0.2">
      <c r="AQ15435" s="7"/>
      <c r="AR15435" s="7"/>
      <c r="AS15435" s="7"/>
      <c r="AT15435" s="7"/>
      <c r="AU15435" s="7"/>
      <c r="AV15435" s="234"/>
      <c r="BP15435" s="7"/>
      <c r="BQ15435" s="7"/>
      <c r="BR15435" s="7"/>
      <c r="BS15435" s="7"/>
      <c r="BT15435" s="7"/>
      <c r="BU15435" s="7"/>
      <c r="BV15435" s="7"/>
      <c r="BW15435" s="7"/>
    </row>
    <row r="15436" spans="43:75" x14ac:dyDescent="0.2">
      <c r="AQ15436" s="7"/>
      <c r="AR15436" s="7"/>
      <c r="AS15436" s="7"/>
      <c r="AT15436" s="7"/>
      <c r="AU15436" s="7"/>
      <c r="AV15436" s="234"/>
      <c r="BP15436" s="7"/>
      <c r="BQ15436" s="7"/>
      <c r="BR15436" s="7"/>
      <c r="BS15436" s="7"/>
      <c r="BT15436" s="7"/>
      <c r="BU15436" s="7"/>
      <c r="BV15436" s="7"/>
      <c r="BW15436" s="7"/>
    </row>
    <row r="15437" spans="43:75" x14ac:dyDescent="0.2">
      <c r="AQ15437" s="7"/>
      <c r="AR15437" s="7"/>
      <c r="AS15437" s="7"/>
      <c r="AT15437" s="7"/>
      <c r="AU15437" s="7"/>
      <c r="AV15437" s="234"/>
      <c r="BP15437" s="7"/>
      <c r="BQ15437" s="7"/>
      <c r="BR15437" s="7"/>
      <c r="BS15437" s="7"/>
      <c r="BT15437" s="7"/>
      <c r="BU15437" s="7"/>
      <c r="BV15437" s="7"/>
      <c r="BW15437" s="7"/>
    </row>
    <row r="15438" spans="43:75" x14ac:dyDescent="0.2">
      <c r="AQ15438" s="7"/>
      <c r="AR15438" s="7"/>
      <c r="AS15438" s="7"/>
      <c r="AT15438" s="7"/>
      <c r="AU15438" s="7"/>
      <c r="AV15438" s="234"/>
      <c r="BP15438" s="7"/>
      <c r="BQ15438" s="7"/>
      <c r="BR15438" s="7"/>
      <c r="BS15438" s="7"/>
      <c r="BT15438" s="7"/>
      <c r="BU15438" s="7"/>
      <c r="BV15438" s="7"/>
      <c r="BW15438" s="7"/>
    </row>
    <row r="15439" spans="43:75" x14ac:dyDescent="0.2">
      <c r="AQ15439" s="7"/>
      <c r="AR15439" s="7"/>
      <c r="AS15439" s="7"/>
      <c r="AT15439" s="7"/>
      <c r="AU15439" s="7"/>
      <c r="AV15439" s="234"/>
      <c r="BP15439" s="7"/>
      <c r="BQ15439" s="7"/>
      <c r="BR15439" s="7"/>
      <c r="BS15439" s="7"/>
      <c r="BT15439" s="7"/>
      <c r="BU15439" s="7"/>
      <c r="BV15439" s="7"/>
      <c r="BW15439" s="7"/>
    </row>
    <row r="15440" spans="43:75" x14ac:dyDescent="0.2">
      <c r="AQ15440" s="7"/>
      <c r="AR15440" s="7"/>
      <c r="AS15440" s="7"/>
      <c r="AT15440" s="7"/>
      <c r="AU15440" s="7"/>
      <c r="AV15440" s="234"/>
      <c r="BP15440" s="7"/>
      <c r="BQ15440" s="7"/>
      <c r="BR15440" s="7"/>
      <c r="BS15440" s="7"/>
      <c r="BT15440" s="7"/>
      <c r="BU15440" s="7"/>
      <c r="BV15440" s="7"/>
      <c r="BW15440" s="7"/>
    </row>
    <row r="15441" spans="43:75" x14ac:dyDescent="0.2">
      <c r="AQ15441" s="7"/>
      <c r="AR15441" s="7"/>
      <c r="AS15441" s="7"/>
      <c r="AT15441" s="7"/>
      <c r="AU15441" s="7"/>
      <c r="AV15441" s="234"/>
      <c r="BP15441" s="7"/>
      <c r="BQ15441" s="7"/>
      <c r="BR15441" s="7"/>
      <c r="BS15441" s="7"/>
      <c r="BT15441" s="7"/>
      <c r="BU15441" s="7"/>
      <c r="BV15441" s="7"/>
      <c r="BW15441" s="7"/>
    </row>
    <row r="15442" spans="43:75" x14ac:dyDescent="0.2">
      <c r="AQ15442" s="7"/>
      <c r="AR15442" s="7"/>
      <c r="AS15442" s="7"/>
      <c r="AT15442" s="7"/>
      <c r="AU15442" s="7"/>
      <c r="AV15442" s="234"/>
      <c r="BP15442" s="7"/>
      <c r="BQ15442" s="7"/>
      <c r="BR15442" s="7"/>
      <c r="BS15442" s="7"/>
      <c r="BT15442" s="7"/>
      <c r="BU15442" s="7"/>
      <c r="BV15442" s="7"/>
      <c r="BW15442" s="7"/>
    </row>
    <row r="15443" spans="43:75" x14ac:dyDescent="0.2">
      <c r="AQ15443" s="7"/>
      <c r="AR15443" s="7"/>
      <c r="AS15443" s="7"/>
      <c r="AT15443" s="7"/>
      <c r="AU15443" s="7"/>
      <c r="AV15443" s="234"/>
      <c r="BP15443" s="7"/>
      <c r="BQ15443" s="7"/>
      <c r="BR15443" s="7"/>
      <c r="BS15443" s="7"/>
      <c r="BT15443" s="7"/>
      <c r="BU15443" s="7"/>
      <c r="BV15443" s="7"/>
      <c r="BW15443" s="7"/>
    </row>
    <row r="15444" spans="43:75" x14ac:dyDescent="0.2">
      <c r="AQ15444" s="7"/>
      <c r="AR15444" s="7"/>
      <c r="AS15444" s="7"/>
      <c r="AT15444" s="7"/>
      <c r="AU15444" s="7"/>
      <c r="AV15444" s="234"/>
      <c r="BP15444" s="7"/>
      <c r="BQ15444" s="7"/>
      <c r="BR15444" s="7"/>
      <c r="BS15444" s="7"/>
      <c r="BT15444" s="7"/>
      <c r="BU15444" s="7"/>
      <c r="BV15444" s="7"/>
      <c r="BW15444" s="7"/>
    </row>
    <row r="15445" spans="43:75" x14ac:dyDescent="0.2">
      <c r="AQ15445" s="7"/>
      <c r="AR15445" s="7"/>
      <c r="AS15445" s="7"/>
      <c r="AT15445" s="7"/>
      <c r="AU15445" s="7"/>
      <c r="AV15445" s="234"/>
      <c r="BP15445" s="7"/>
      <c r="BQ15445" s="7"/>
      <c r="BR15445" s="7"/>
      <c r="BS15445" s="7"/>
      <c r="BT15445" s="7"/>
      <c r="BU15445" s="7"/>
      <c r="BV15445" s="7"/>
      <c r="BW15445" s="7"/>
    </row>
    <row r="15446" spans="43:75" x14ac:dyDescent="0.2">
      <c r="AQ15446" s="7"/>
      <c r="AR15446" s="7"/>
      <c r="AS15446" s="7"/>
      <c r="AT15446" s="7"/>
      <c r="AU15446" s="7"/>
      <c r="AV15446" s="234"/>
      <c r="BP15446" s="7"/>
      <c r="BQ15446" s="7"/>
      <c r="BR15446" s="7"/>
      <c r="BS15446" s="7"/>
      <c r="BT15446" s="7"/>
      <c r="BU15446" s="7"/>
      <c r="BV15446" s="7"/>
      <c r="BW15446" s="7"/>
    </row>
    <row r="15447" spans="43:75" x14ac:dyDescent="0.2">
      <c r="AQ15447" s="7"/>
      <c r="AR15447" s="7"/>
      <c r="AS15447" s="7"/>
      <c r="AT15447" s="7"/>
      <c r="AU15447" s="7"/>
      <c r="AV15447" s="234"/>
      <c r="BP15447" s="7"/>
      <c r="BQ15447" s="7"/>
      <c r="BR15447" s="7"/>
      <c r="BS15447" s="7"/>
      <c r="BT15447" s="7"/>
      <c r="BU15447" s="7"/>
      <c r="BV15447" s="7"/>
      <c r="BW15447" s="7"/>
    </row>
    <row r="15448" spans="43:75" x14ac:dyDescent="0.2">
      <c r="AQ15448" s="7"/>
      <c r="AR15448" s="7"/>
      <c r="AS15448" s="7"/>
      <c r="AT15448" s="7"/>
      <c r="AU15448" s="7"/>
      <c r="AV15448" s="234"/>
      <c r="BP15448" s="7"/>
      <c r="BQ15448" s="7"/>
      <c r="BR15448" s="7"/>
      <c r="BS15448" s="7"/>
      <c r="BT15448" s="7"/>
      <c r="BU15448" s="7"/>
      <c r="BV15448" s="7"/>
      <c r="BW15448" s="7"/>
    </row>
    <row r="15449" spans="43:75" x14ac:dyDescent="0.2">
      <c r="AQ15449" s="7"/>
      <c r="AR15449" s="7"/>
      <c r="AS15449" s="7"/>
      <c r="AT15449" s="7"/>
      <c r="AU15449" s="7"/>
      <c r="AV15449" s="234"/>
      <c r="BP15449" s="7"/>
      <c r="BQ15449" s="7"/>
      <c r="BR15449" s="7"/>
      <c r="BS15449" s="7"/>
      <c r="BT15449" s="7"/>
      <c r="BU15449" s="7"/>
      <c r="BV15449" s="7"/>
      <c r="BW15449" s="7"/>
    </row>
    <row r="15450" spans="43:75" x14ac:dyDescent="0.2">
      <c r="AQ15450" s="7"/>
      <c r="AR15450" s="7"/>
      <c r="AS15450" s="7"/>
      <c r="AT15450" s="7"/>
      <c r="AU15450" s="7"/>
      <c r="AV15450" s="234"/>
      <c r="BP15450" s="7"/>
      <c r="BQ15450" s="7"/>
      <c r="BR15450" s="7"/>
      <c r="BS15450" s="7"/>
      <c r="BT15450" s="7"/>
      <c r="BU15450" s="7"/>
      <c r="BV15450" s="7"/>
      <c r="BW15450" s="7"/>
    </row>
    <row r="15451" spans="43:75" x14ac:dyDescent="0.2">
      <c r="AQ15451" s="7"/>
      <c r="AR15451" s="7"/>
      <c r="AS15451" s="7"/>
      <c r="AT15451" s="7"/>
      <c r="AU15451" s="7"/>
      <c r="AV15451" s="234"/>
      <c r="BP15451" s="7"/>
      <c r="BQ15451" s="7"/>
      <c r="BR15451" s="7"/>
      <c r="BS15451" s="7"/>
      <c r="BT15451" s="7"/>
      <c r="BU15451" s="7"/>
      <c r="BV15451" s="7"/>
      <c r="BW15451" s="7"/>
    </row>
    <row r="15452" spans="43:75" x14ac:dyDescent="0.2">
      <c r="AQ15452" s="7"/>
      <c r="AR15452" s="7"/>
      <c r="AS15452" s="7"/>
      <c r="AT15452" s="7"/>
      <c r="AU15452" s="7"/>
      <c r="AV15452" s="234"/>
      <c r="BP15452" s="7"/>
      <c r="BQ15452" s="7"/>
      <c r="BR15452" s="7"/>
      <c r="BS15452" s="7"/>
      <c r="BT15452" s="7"/>
      <c r="BU15452" s="7"/>
      <c r="BV15452" s="7"/>
      <c r="BW15452" s="7"/>
    </row>
    <row r="15453" spans="43:75" x14ac:dyDescent="0.2">
      <c r="AQ15453" s="7"/>
      <c r="AR15453" s="7"/>
      <c r="AS15453" s="7"/>
      <c r="AT15453" s="7"/>
      <c r="AU15453" s="7"/>
      <c r="AV15453" s="234"/>
      <c r="BP15453" s="7"/>
      <c r="BQ15453" s="7"/>
      <c r="BR15453" s="7"/>
      <c r="BS15453" s="7"/>
      <c r="BT15453" s="7"/>
      <c r="BU15453" s="7"/>
      <c r="BV15453" s="7"/>
      <c r="BW15453" s="7"/>
    </row>
    <row r="15454" spans="43:75" x14ac:dyDescent="0.2">
      <c r="AQ15454" s="7"/>
      <c r="AR15454" s="7"/>
      <c r="AS15454" s="7"/>
      <c r="AT15454" s="7"/>
      <c r="AU15454" s="7"/>
      <c r="AV15454" s="234"/>
      <c r="BP15454" s="7"/>
      <c r="BQ15454" s="7"/>
      <c r="BR15454" s="7"/>
      <c r="BS15454" s="7"/>
      <c r="BT15454" s="7"/>
      <c r="BU15454" s="7"/>
      <c r="BV15454" s="7"/>
      <c r="BW15454" s="7"/>
    </row>
    <row r="15455" spans="43:75" x14ac:dyDescent="0.2">
      <c r="AQ15455" s="7"/>
      <c r="AR15455" s="7"/>
      <c r="AS15455" s="7"/>
      <c r="AT15455" s="7"/>
      <c r="AU15455" s="7"/>
      <c r="AV15455" s="234"/>
      <c r="BP15455" s="7"/>
      <c r="BQ15455" s="7"/>
      <c r="BR15455" s="7"/>
      <c r="BS15455" s="7"/>
      <c r="BT15455" s="7"/>
      <c r="BU15455" s="7"/>
      <c r="BV15455" s="7"/>
      <c r="BW15455" s="7"/>
    </row>
    <row r="15456" spans="43:75" x14ac:dyDescent="0.2">
      <c r="AQ15456" s="7"/>
      <c r="AR15456" s="7"/>
      <c r="AS15456" s="7"/>
      <c r="AT15456" s="7"/>
      <c r="AU15456" s="7"/>
      <c r="AV15456" s="234"/>
      <c r="BP15456" s="7"/>
      <c r="BQ15456" s="7"/>
      <c r="BR15456" s="7"/>
      <c r="BS15456" s="7"/>
      <c r="BT15456" s="7"/>
      <c r="BU15456" s="7"/>
      <c r="BV15456" s="7"/>
      <c r="BW15456" s="7"/>
    </row>
    <row r="15457" spans="43:75" x14ac:dyDescent="0.2">
      <c r="AQ15457" s="7"/>
      <c r="AR15457" s="7"/>
      <c r="AS15457" s="7"/>
      <c r="AT15457" s="7"/>
      <c r="AU15457" s="7"/>
      <c r="AV15457" s="234"/>
      <c r="BP15457" s="7"/>
      <c r="BQ15457" s="7"/>
      <c r="BR15457" s="7"/>
      <c r="BS15457" s="7"/>
      <c r="BT15457" s="7"/>
      <c r="BU15457" s="7"/>
      <c r="BV15457" s="7"/>
      <c r="BW15457" s="7"/>
    </row>
    <row r="15458" spans="43:75" x14ac:dyDescent="0.2">
      <c r="AQ15458" s="7"/>
      <c r="AR15458" s="7"/>
      <c r="AS15458" s="7"/>
      <c r="AT15458" s="7"/>
      <c r="AU15458" s="7"/>
      <c r="AV15458" s="234"/>
      <c r="BP15458" s="7"/>
      <c r="BQ15458" s="7"/>
      <c r="BR15458" s="7"/>
      <c r="BS15458" s="7"/>
      <c r="BT15458" s="7"/>
      <c r="BU15458" s="7"/>
      <c r="BV15458" s="7"/>
      <c r="BW15458" s="7"/>
    </row>
    <row r="15459" spans="43:75" x14ac:dyDescent="0.2">
      <c r="AQ15459" s="7"/>
      <c r="AR15459" s="7"/>
      <c r="AS15459" s="7"/>
      <c r="AT15459" s="7"/>
      <c r="AU15459" s="7"/>
      <c r="AV15459" s="234"/>
      <c r="BP15459" s="7"/>
      <c r="BQ15459" s="7"/>
      <c r="BR15459" s="7"/>
      <c r="BS15459" s="7"/>
      <c r="BT15459" s="7"/>
      <c r="BU15459" s="7"/>
      <c r="BV15459" s="7"/>
      <c r="BW15459" s="7"/>
    </row>
    <row r="15460" spans="43:75" x14ac:dyDescent="0.2">
      <c r="AQ15460" s="7"/>
      <c r="AR15460" s="7"/>
      <c r="AS15460" s="7"/>
      <c r="AT15460" s="7"/>
      <c r="AU15460" s="7"/>
      <c r="AV15460" s="234"/>
      <c r="BP15460" s="7"/>
      <c r="BQ15460" s="7"/>
      <c r="BR15460" s="7"/>
      <c r="BS15460" s="7"/>
      <c r="BT15460" s="7"/>
      <c r="BU15460" s="7"/>
      <c r="BV15460" s="7"/>
      <c r="BW15460" s="7"/>
    </row>
    <row r="15461" spans="43:75" x14ac:dyDescent="0.2">
      <c r="AQ15461" s="7"/>
      <c r="AR15461" s="7"/>
      <c r="AS15461" s="7"/>
      <c r="AT15461" s="7"/>
      <c r="AU15461" s="7"/>
      <c r="AV15461" s="234"/>
      <c r="BP15461" s="7"/>
      <c r="BQ15461" s="7"/>
      <c r="BR15461" s="7"/>
      <c r="BS15461" s="7"/>
      <c r="BT15461" s="7"/>
      <c r="BU15461" s="7"/>
      <c r="BV15461" s="7"/>
      <c r="BW15461" s="7"/>
    </row>
    <row r="15462" spans="43:75" x14ac:dyDescent="0.2">
      <c r="AQ15462" s="7"/>
      <c r="AR15462" s="7"/>
      <c r="AS15462" s="7"/>
      <c r="AT15462" s="7"/>
      <c r="AU15462" s="7"/>
      <c r="AV15462" s="234"/>
      <c r="BP15462" s="7"/>
      <c r="BQ15462" s="7"/>
      <c r="BR15462" s="7"/>
      <c r="BS15462" s="7"/>
      <c r="BT15462" s="7"/>
      <c r="BU15462" s="7"/>
      <c r="BV15462" s="7"/>
      <c r="BW15462" s="7"/>
    </row>
    <row r="15463" spans="43:75" x14ac:dyDescent="0.2">
      <c r="AQ15463" s="7"/>
      <c r="AR15463" s="7"/>
      <c r="AS15463" s="7"/>
      <c r="AT15463" s="7"/>
      <c r="AU15463" s="7"/>
      <c r="AV15463" s="234"/>
      <c r="BP15463" s="7"/>
      <c r="BQ15463" s="7"/>
      <c r="BR15463" s="7"/>
      <c r="BS15463" s="7"/>
      <c r="BT15463" s="7"/>
      <c r="BU15463" s="7"/>
      <c r="BV15463" s="7"/>
      <c r="BW15463" s="7"/>
    </row>
    <row r="15464" spans="43:75" x14ac:dyDescent="0.2">
      <c r="AQ15464" s="7"/>
      <c r="AR15464" s="7"/>
      <c r="AS15464" s="7"/>
      <c r="AT15464" s="7"/>
      <c r="AU15464" s="7"/>
      <c r="AV15464" s="234"/>
      <c r="BP15464" s="7"/>
      <c r="BQ15464" s="7"/>
      <c r="BR15464" s="7"/>
      <c r="BS15464" s="7"/>
      <c r="BT15464" s="7"/>
      <c r="BU15464" s="7"/>
      <c r="BV15464" s="7"/>
      <c r="BW15464" s="7"/>
    </row>
    <row r="15465" spans="43:75" x14ac:dyDescent="0.2">
      <c r="AQ15465" s="7"/>
      <c r="AR15465" s="7"/>
      <c r="AS15465" s="7"/>
      <c r="AT15465" s="7"/>
      <c r="AU15465" s="7"/>
      <c r="AV15465" s="234"/>
      <c r="BP15465" s="7"/>
      <c r="BQ15465" s="7"/>
      <c r="BR15465" s="7"/>
      <c r="BS15465" s="7"/>
      <c r="BT15465" s="7"/>
      <c r="BU15465" s="7"/>
      <c r="BV15465" s="7"/>
      <c r="BW15465" s="7"/>
    </row>
    <row r="15466" spans="43:75" x14ac:dyDescent="0.2">
      <c r="AQ15466" s="7"/>
      <c r="AR15466" s="7"/>
      <c r="AS15466" s="7"/>
      <c r="AT15466" s="7"/>
      <c r="AU15466" s="7"/>
      <c r="AV15466" s="234"/>
      <c r="BP15466" s="7"/>
      <c r="BQ15466" s="7"/>
      <c r="BR15466" s="7"/>
      <c r="BS15466" s="7"/>
      <c r="BT15466" s="7"/>
      <c r="BU15466" s="7"/>
      <c r="BV15466" s="7"/>
      <c r="BW15466" s="7"/>
    </row>
    <row r="15467" spans="43:75" x14ac:dyDescent="0.2">
      <c r="AQ15467" s="7"/>
      <c r="AR15467" s="7"/>
      <c r="AS15467" s="7"/>
      <c r="AT15467" s="7"/>
      <c r="AU15467" s="7"/>
      <c r="AV15467" s="234"/>
      <c r="BP15467" s="7"/>
      <c r="BQ15467" s="7"/>
      <c r="BR15467" s="7"/>
      <c r="BS15467" s="7"/>
      <c r="BT15467" s="7"/>
      <c r="BU15467" s="7"/>
      <c r="BV15467" s="7"/>
      <c r="BW15467" s="7"/>
    </row>
    <row r="15468" spans="43:75" x14ac:dyDescent="0.2">
      <c r="AQ15468" s="7"/>
      <c r="AR15468" s="7"/>
      <c r="AS15468" s="7"/>
      <c r="AT15468" s="7"/>
      <c r="AU15468" s="7"/>
      <c r="AV15468" s="234"/>
      <c r="BP15468" s="7"/>
      <c r="BQ15468" s="7"/>
      <c r="BR15468" s="7"/>
      <c r="BS15468" s="7"/>
      <c r="BT15468" s="7"/>
      <c r="BU15468" s="7"/>
      <c r="BV15468" s="7"/>
      <c r="BW15468" s="7"/>
    </row>
    <row r="15469" spans="43:75" x14ac:dyDescent="0.2">
      <c r="AQ15469" s="7"/>
      <c r="AR15469" s="7"/>
      <c r="AS15469" s="7"/>
      <c r="AT15469" s="7"/>
      <c r="AU15469" s="7"/>
      <c r="AV15469" s="234"/>
      <c r="BP15469" s="7"/>
      <c r="BQ15469" s="7"/>
      <c r="BR15469" s="7"/>
      <c r="BS15469" s="7"/>
      <c r="BT15469" s="7"/>
      <c r="BU15469" s="7"/>
      <c r="BV15469" s="7"/>
      <c r="BW15469" s="7"/>
    </row>
    <row r="15470" spans="43:75" x14ac:dyDescent="0.2">
      <c r="AQ15470" s="7"/>
      <c r="AR15470" s="7"/>
      <c r="AS15470" s="7"/>
      <c r="AT15470" s="7"/>
      <c r="AU15470" s="7"/>
      <c r="AV15470" s="234"/>
      <c r="BP15470" s="7"/>
      <c r="BQ15470" s="7"/>
      <c r="BR15470" s="7"/>
      <c r="BS15470" s="7"/>
      <c r="BT15470" s="7"/>
      <c r="BU15470" s="7"/>
      <c r="BV15470" s="7"/>
      <c r="BW15470" s="7"/>
    </row>
    <row r="15471" spans="43:75" x14ac:dyDescent="0.2">
      <c r="AQ15471" s="7"/>
      <c r="AR15471" s="7"/>
      <c r="AS15471" s="7"/>
      <c r="AT15471" s="7"/>
      <c r="AU15471" s="7"/>
      <c r="AV15471" s="234"/>
      <c r="BP15471" s="7"/>
      <c r="BQ15471" s="7"/>
      <c r="BR15471" s="7"/>
      <c r="BS15471" s="7"/>
      <c r="BT15471" s="7"/>
      <c r="BU15471" s="7"/>
      <c r="BV15471" s="7"/>
      <c r="BW15471" s="7"/>
    </row>
    <row r="15472" spans="43:75" x14ac:dyDescent="0.2">
      <c r="AQ15472" s="7"/>
      <c r="AR15472" s="7"/>
      <c r="AS15472" s="7"/>
      <c r="AT15472" s="7"/>
      <c r="AU15472" s="7"/>
      <c r="AV15472" s="234"/>
      <c r="BP15472" s="7"/>
      <c r="BQ15472" s="7"/>
      <c r="BR15472" s="7"/>
      <c r="BS15472" s="7"/>
      <c r="BT15472" s="7"/>
      <c r="BU15472" s="7"/>
      <c r="BV15472" s="7"/>
      <c r="BW15472" s="7"/>
    </row>
    <row r="15473" spans="43:75" x14ac:dyDescent="0.2">
      <c r="AQ15473" s="7"/>
      <c r="AR15473" s="7"/>
      <c r="AS15473" s="7"/>
      <c r="AT15473" s="7"/>
      <c r="AU15473" s="7"/>
      <c r="AV15473" s="234"/>
      <c r="BP15473" s="7"/>
      <c r="BQ15473" s="7"/>
      <c r="BR15473" s="7"/>
      <c r="BS15473" s="7"/>
      <c r="BT15473" s="7"/>
      <c r="BU15473" s="7"/>
      <c r="BV15473" s="7"/>
      <c r="BW15473" s="7"/>
    </row>
    <row r="15474" spans="43:75" x14ac:dyDescent="0.2">
      <c r="AQ15474" s="7"/>
      <c r="AR15474" s="7"/>
      <c r="AS15474" s="7"/>
      <c r="AT15474" s="7"/>
      <c r="AU15474" s="7"/>
      <c r="AV15474" s="234"/>
      <c r="BP15474" s="7"/>
      <c r="BQ15474" s="7"/>
      <c r="BR15474" s="7"/>
      <c r="BS15474" s="7"/>
      <c r="BT15474" s="7"/>
      <c r="BU15474" s="7"/>
      <c r="BV15474" s="7"/>
      <c r="BW15474" s="7"/>
    </row>
    <row r="15475" spans="43:75" x14ac:dyDescent="0.2">
      <c r="AQ15475" s="7"/>
      <c r="AR15475" s="7"/>
      <c r="AS15475" s="7"/>
      <c r="AT15475" s="7"/>
      <c r="AU15475" s="7"/>
      <c r="AV15475" s="234"/>
      <c r="BP15475" s="7"/>
      <c r="BQ15475" s="7"/>
      <c r="BR15475" s="7"/>
      <c r="BS15475" s="7"/>
      <c r="BT15475" s="7"/>
      <c r="BU15475" s="7"/>
      <c r="BV15475" s="7"/>
      <c r="BW15475" s="7"/>
    </row>
    <row r="15476" spans="43:75" x14ac:dyDescent="0.2">
      <c r="AQ15476" s="7"/>
      <c r="AR15476" s="7"/>
      <c r="AS15476" s="7"/>
      <c r="AT15476" s="7"/>
      <c r="AU15476" s="7"/>
      <c r="AV15476" s="234"/>
      <c r="BP15476" s="7"/>
      <c r="BQ15476" s="7"/>
      <c r="BR15476" s="7"/>
      <c r="BS15476" s="7"/>
      <c r="BT15476" s="7"/>
      <c r="BU15476" s="7"/>
      <c r="BV15476" s="7"/>
      <c r="BW15476" s="7"/>
    </row>
    <row r="15477" spans="43:75" x14ac:dyDescent="0.2">
      <c r="AQ15477" s="7"/>
      <c r="AR15477" s="7"/>
      <c r="AS15477" s="7"/>
      <c r="AT15477" s="7"/>
      <c r="AU15477" s="7"/>
      <c r="AV15477" s="234"/>
      <c r="BP15477" s="7"/>
      <c r="BQ15477" s="7"/>
      <c r="BR15477" s="7"/>
      <c r="BS15477" s="7"/>
      <c r="BT15477" s="7"/>
      <c r="BU15477" s="7"/>
      <c r="BV15477" s="7"/>
      <c r="BW15477" s="7"/>
    </row>
    <row r="15478" spans="43:75" x14ac:dyDescent="0.2">
      <c r="AQ15478" s="7"/>
      <c r="AR15478" s="7"/>
      <c r="AS15478" s="7"/>
      <c r="AT15478" s="7"/>
      <c r="AU15478" s="7"/>
      <c r="AV15478" s="234"/>
      <c r="BP15478" s="7"/>
      <c r="BQ15478" s="7"/>
      <c r="BR15478" s="7"/>
      <c r="BS15478" s="7"/>
      <c r="BT15478" s="7"/>
      <c r="BU15478" s="7"/>
      <c r="BV15478" s="7"/>
      <c r="BW15478" s="7"/>
    </row>
    <row r="15479" spans="43:75" x14ac:dyDescent="0.2">
      <c r="AQ15479" s="7"/>
      <c r="AR15479" s="7"/>
      <c r="AS15479" s="7"/>
      <c r="AT15479" s="7"/>
      <c r="AU15479" s="7"/>
      <c r="AV15479" s="234"/>
      <c r="BP15479" s="7"/>
      <c r="BQ15479" s="7"/>
      <c r="BR15479" s="7"/>
      <c r="BS15479" s="7"/>
      <c r="BT15479" s="7"/>
      <c r="BU15479" s="7"/>
      <c r="BV15479" s="7"/>
      <c r="BW15479" s="7"/>
    </row>
    <row r="15480" spans="43:75" x14ac:dyDescent="0.2">
      <c r="AQ15480" s="7"/>
      <c r="AR15480" s="7"/>
      <c r="AS15480" s="7"/>
      <c r="AT15480" s="7"/>
      <c r="AU15480" s="7"/>
      <c r="AV15480" s="234"/>
      <c r="BP15480" s="7"/>
      <c r="BQ15480" s="7"/>
      <c r="BR15480" s="7"/>
      <c r="BS15480" s="7"/>
      <c r="BT15480" s="7"/>
      <c r="BU15480" s="7"/>
      <c r="BV15480" s="7"/>
      <c r="BW15480" s="7"/>
    </row>
    <row r="15481" spans="43:75" x14ac:dyDescent="0.2">
      <c r="AQ15481" s="7"/>
      <c r="AR15481" s="7"/>
      <c r="AS15481" s="7"/>
      <c r="AT15481" s="7"/>
      <c r="AU15481" s="7"/>
      <c r="AV15481" s="234"/>
      <c r="BP15481" s="7"/>
      <c r="BQ15481" s="7"/>
      <c r="BR15481" s="7"/>
      <c r="BS15481" s="7"/>
      <c r="BT15481" s="7"/>
      <c r="BU15481" s="7"/>
      <c r="BV15481" s="7"/>
      <c r="BW15481" s="7"/>
    </row>
    <row r="15482" spans="43:75" x14ac:dyDescent="0.2">
      <c r="AQ15482" s="7"/>
      <c r="AR15482" s="7"/>
      <c r="AS15482" s="7"/>
      <c r="AT15482" s="7"/>
      <c r="AU15482" s="7"/>
      <c r="AV15482" s="234"/>
      <c r="BP15482" s="7"/>
      <c r="BQ15482" s="7"/>
      <c r="BR15482" s="7"/>
      <c r="BS15482" s="7"/>
      <c r="BT15482" s="7"/>
      <c r="BU15482" s="7"/>
      <c r="BV15482" s="7"/>
      <c r="BW15482" s="7"/>
    </row>
    <row r="15483" spans="43:75" x14ac:dyDescent="0.2">
      <c r="AQ15483" s="7"/>
      <c r="AR15483" s="7"/>
      <c r="AS15483" s="7"/>
      <c r="AT15483" s="7"/>
      <c r="AU15483" s="7"/>
      <c r="AV15483" s="234"/>
      <c r="BP15483" s="7"/>
      <c r="BQ15483" s="7"/>
      <c r="BR15483" s="7"/>
      <c r="BS15483" s="7"/>
      <c r="BT15483" s="7"/>
      <c r="BU15483" s="7"/>
      <c r="BV15483" s="7"/>
      <c r="BW15483" s="7"/>
    </row>
    <row r="15484" spans="43:75" x14ac:dyDescent="0.2">
      <c r="AQ15484" s="7"/>
      <c r="AR15484" s="7"/>
      <c r="AS15484" s="7"/>
      <c r="AT15484" s="7"/>
      <c r="AU15484" s="7"/>
      <c r="AV15484" s="234"/>
      <c r="BP15484" s="7"/>
      <c r="BQ15484" s="7"/>
      <c r="BR15484" s="7"/>
      <c r="BS15484" s="7"/>
      <c r="BT15484" s="7"/>
      <c r="BU15484" s="7"/>
      <c r="BV15484" s="7"/>
      <c r="BW15484" s="7"/>
    </row>
    <row r="15485" spans="43:75" x14ac:dyDescent="0.2">
      <c r="AQ15485" s="7"/>
      <c r="AR15485" s="7"/>
      <c r="AS15485" s="7"/>
      <c r="AT15485" s="7"/>
      <c r="AU15485" s="7"/>
      <c r="AV15485" s="234"/>
      <c r="BP15485" s="7"/>
      <c r="BQ15485" s="7"/>
      <c r="BR15485" s="7"/>
      <c r="BS15485" s="7"/>
      <c r="BT15485" s="7"/>
      <c r="BU15485" s="7"/>
      <c r="BV15485" s="7"/>
      <c r="BW15485" s="7"/>
    </row>
    <row r="15486" spans="43:75" x14ac:dyDescent="0.2">
      <c r="AQ15486" s="7"/>
      <c r="AR15486" s="7"/>
      <c r="AS15486" s="7"/>
      <c r="AT15486" s="7"/>
      <c r="AU15486" s="7"/>
      <c r="AV15486" s="234"/>
      <c r="BP15486" s="7"/>
      <c r="BQ15486" s="7"/>
      <c r="BR15486" s="7"/>
      <c r="BS15486" s="7"/>
      <c r="BT15486" s="7"/>
      <c r="BU15486" s="7"/>
      <c r="BV15486" s="7"/>
      <c r="BW15486" s="7"/>
    </row>
    <row r="15487" spans="43:75" x14ac:dyDescent="0.2">
      <c r="AQ15487" s="7"/>
      <c r="AR15487" s="7"/>
      <c r="AS15487" s="7"/>
      <c r="AT15487" s="7"/>
      <c r="AU15487" s="7"/>
      <c r="AV15487" s="234"/>
      <c r="BP15487" s="7"/>
      <c r="BQ15487" s="7"/>
      <c r="BR15487" s="7"/>
      <c r="BS15487" s="7"/>
      <c r="BT15487" s="7"/>
      <c r="BU15487" s="7"/>
      <c r="BV15487" s="7"/>
      <c r="BW15487" s="7"/>
    </row>
    <row r="15488" spans="43:75" x14ac:dyDescent="0.2">
      <c r="AQ15488" s="7"/>
      <c r="AR15488" s="7"/>
      <c r="AS15488" s="7"/>
      <c r="AT15488" s="7"/>
      <c r="AU15488" s="7"/>
      <c r="AV15488" s="234"/>
      <c r="BP15488" s="7"/>
      <c r="BQ15488" s="7"/>
      <c r="BR15488" s="7"/>
      <c r="BS15488" s="7"/>
      <c r="BT15488" s="7"/>
      <c r="BU15488" s="7"/>
      <c r="BV15488" s="7"/>
      <c r="BW15488" s="7"/>
    </row>
    <row r="15489" spans="43:75" x14ac:dyDescent="0.2">
      <c r="AQ15489" s="7"/>
      <c r="AR15489" s="7"/>
      <c r="AS15489" s="7"/>
      <c r="AT15489" s="7"/>
      <c r="AU15489" s="7"/>
      <c r="AV15489" s="234"/>
      <c r="BP15489" s="7"/>
      <c r="BQ15489" s="7"/>
      <c r="BR15489" s="7"/>
      <c r="BS15489" s="7"/>
      <c r="BT15489" s="7"/>
      <c r="BU15489" s="7"/>
      <c r="BV15489" s="7"/>
      <c r="BW15489" s="7"/>
    </row>
    <row r="15490" spans="43:75" x14ac:dyDescent="0.2">
      <c r="AQ15490" s="7"/>
      <c r="AR15490" s="7"/>
      <c r="AS15490" s="7"/>
      <c r="AT15490" s="7"/>
      <c r="AU15490" s="7"/>
      <c r="AV15490" s="234"/>
      <c r="BP15490" s="7"/>
      <c r="BQ15490" s="7"/>
      <c r="BR15490" s="7"/>
      <c r="BS15490" s="7"/>
      <c r="BT15490" s="7"/>
      <c r="BU15490" s="7"/>
      <c r="BV15490" s="7"/>
      <c r="BW15490" s="7"/>
    </row>
    <row r="15491" spans="43:75" x14ac:dyDescent="0.2">
      <c r="AQ15491" s="7"/>
      <c r="AR15491" s="7"/>
      <c r="AS15491" s="7"/>
      <c r="AT15491" s="7"/>
      <c r="AU15491" s="7"/>
      <c r="AV15491" s="234"/>
      <c r="BP15491" s="7"/>
      <c r="BQ15491" s="7"/>
      <c r="BR15491" s="7"/>
      <c r="BS15491" s="7"/>
      <c r="BT15491" s="7"/>
      <c r="BU15491" s="7"/>
      <c r="BV15491" s="7"/>
      <c r="BW15491" s="7"/>
    </row>
    <row r="15492" spans="43:75" x14ac:dyDescent="0.2">
      <c r="AQ15492" s="7"/>
      <c r="AR15492" s="7"/>
      <c r="AS15492" s="7"/>
      <c r="AT15492" s="7"/>
      <c r="AU15492" s="7"/>
      <c r="AV15492" s="234"/>
      <c r="BP15492" s="7"/>
      <c r="BQ15492" s="7"/>
      <c r="BR15492" s="7"/>
      <c r="BS15492" s="7"/>
      <c r="BT15492" s="7"/>
      <c r="BU15492" s="7"/>
      <c r="BV15492" s="7"/>
      <c r="BW15492" s="7"/>
    </row>
    <row r="15493" spans="43:75" x14ac:dyDescent="0.2">
      <c r="AQ15493" s="7"/>
      <c r="AR15493" s="7"/>
      <c r="AS15493" s="7"/>
      <c r="AT15493" s="7"/>
      <c r="AU15493" s="7"/>
      <c r="AV15493" s="234"/>
      <c r="BP15493" s="7"/>
      <c r="BQ15493" s="7"/>
      <c r="BR15493" s="7"/>
      <c r="BS15493" s="7"/>
      <c r="BT15493" s="7"/>
      <c r="BU15493" s="7"/>
      <c r="BV15493" s="7"/>
      <c r="BW15493" s="7"/>
    </row>
    <row r="15494" spans="43:75" x14ac:dyDescent="0.2">
      <c r="AQ15494" s="7"/>
      <c r="AR15494" s="7"/>
      <c r="AS15494" s="7"/>
      <c r="AT15494" s="7"/>
      <c r="AU15494" s="7"/>
      <c r="AV15494" s="234"/>
      <c r="BP15494" s="7"/>
      <c r="BQ15494" s="7"/>
      <c r="BR15494" s="7"/>
      <c r="BS15494" s="7"/>
      <c r="BT15494" s="7"/>
      <c r="BU15494" s="7"/>
      <c r="BV15494" s="7"/>
      <c r="BW15494" s="7"/>
    </row>
    <row r="15495" spans="43:75" x14ac:dyDescent="0.2">
      <c r="AQ15495" s="7"/>
      <c r="AR15495" s="7"/>
      <c r="AS15495" s="7"/>
      <c r="AT15495" s="7"/>
      <c r="AU15495" s="7"/>
      <c r="AV15495" s="234"/>
      <c r="BP15495" s="7"/>
      <c r="BQ15495" s="7"/>
      <c r="BR15495" s="7"/>
      <c r="BS15495" s="7"/>
      <c r="BT15495" s="7"/>
      <c r="BU15495" s="7"/>
      <c r="BV15495" s="7"/>
      <c r="BW15495" s="7"/>
    </row>
    <row r="15496" spans="43:75" x14ac:dyDescent="0.2">
      <c r="AQ15496" s="7"/>
      <c r="AR15496" s="7"/>
      <c r="AS15496" s="7"/>
      <c r="AT15496" s="7"/>
      <c r="AU15496" s="7"/>
      <c r="AV15496" s="234"/>
      <c r="BP15496" s="7"/>
      <c r="BQ15496" s="7"/>
      <c r="BR15496" s="7"/>
      <c r="BS15496" s="7"/>
      <c r="BT15496" s="7"/>
      <c r="BU15496" s="7"/>
      <c r="BV15496" s="7"/>
      <c r="BW15496" s="7"/>
    </row>
    <row r="15497" spans="43:75" x14ac:dyDescent="0.2">
      <c r="AQ15497" s="7"/>
      <c r="AR15497" s="7"/>
      <c r="AS15497" s="7"/>
      <c r="AT15497" s="7"/>
      <c r="AU15497" s="7"/>
      <c r="AV15497" s="234"/>
      <c r="BP15497" s="7"/>
      <c r="BQ15497" s="7"/>
      <c r="BR15497" s="7"/>
      <c r="BS15497" s="7"/>
      <c r="BT15497" s="7"/>
      <c r="BU15497" s="7"/>
      <c r="BV15497" s="7"/>
      <c r="BW15497" s="7"/>
    </row>
    <row r="15498" spans="43:75" x14ac:dyDescent="0.2">
      <c r="AQ15498" s="7"/>
      <c r="AR15498" s="7"/>
      <c r="AS15498" s="7"/>
      <c r="AT15498" s="7"/>
      <c r="AU15498" s="7"/>
      <c r="AV15498" s="234"/>
      <c r="BP15498" s="7"/>
      <c r="BQ15498" s="7"/>
      <c r="BR15498" s="7"/>
      <c r="BS15498" s="7"/>
      <c r="BT15498" s="7"/>
      <c r="BU15498" s="7"/>
      <c r="BV15498" s="7"/>
      <c r="BW15498" s="7"/>
    </row>
    <row r="15499" spans="43:75" x14ac:dyDescent="0.2">
      <c r="AQ15499" s="7"/>
      <c r="AR15499" s="7"/>
      <c r="AS15499" s="7"/>
      <c r="AT15499" s="7"/>
      <c r="AU15499" s="7"/>
      <c r="AV15499" s="234"/>
      <c r="BP15499" s="7"/>
      <c r="BQ15499" s="7"/>
      <c r="BR15499" s="7"/>
      <c r="BS15499" s="7"/>
      <c r="BT15499" s="7"/>
      <c r="BU15499" s="7"/>
      <c r="BV15499" s="7"/>
      <c r="BW15499" s="7"/>
    </row>
    <row r="15500" spans="43:75" x14ac:dyDescent="0.2">
      <c r="AQ15500" s="7"/>
      <c r="AR15500" s="7"/>
      <c r="AS15500" s="7"/>
      <c r="AT15500" s="7"/>
      <c r="AU15500" s="7"/>
      <c r="AV15500" s="234"/>
      <c r="BP15500" s="7"/>
      <c r="BQ15500" s="7"/>
      <c r="BR15500" s="7"/>
      <c r="BS15500" s="7"/>
      <c r="BT15500" s="7"/>
      <c r="BU15500" s="7"/>
      <c r="BV15500" s="7"/>
      <c r="BW15500" s="7"/>
    </row>
    <row r="15501" spans="43:75" x14ac:dyDescent="0.2">
      <c r="AQ15501" s="7"/>
      <c r="AR15501" s="7"/>
      <c r="AS15501" s="7"/>
      <c r="AT15501" s="7"/>
      <c r="AU15501" s="7"/>
      <c r="AV15501" s="234"/>
      <c r="BP15501" s="7"/>
      <c r="BQ15501" s="7"/>
      <c r="BR15501" s="7"/>
      <c r="BS15501" s="7"/>
      <c r="BT15501" s="7"/>
      <c r="BU15501" s="7"/>
      <c r="BV15501" s="7"/>
      <c r="BW15501" s="7"/>
    </row>
    <row r="15502" spans="43:75" x14ac:dyDescent="0.2">
      <c r="AQ15502" s="7"/>
      <c r="AR15502" s="7"/>
      <c r="AS15502" s="7"/>
      <c r="AT15502" s="7"/>
      <c r="AU15502" s="7"/>
      <c r="AV15502" s="234"/>
      <c r="BP15502" s="7"/>
      <c r="BQ15502" s="7"/>
      <c r="BR15502" s="7"/>
      <c r="BS15502" s="7"/>
      <c r="BT15502" s="7"/>
      <c r="BU15502" s="7"/>
      <c r="BV15502" s="7"/>
      <c r="BW15502" s="7"/>
    </row>
    <row r="15503" spans="43:75" x14ac:dyDescent="0.2">
      <c r="AQ15503" s="7"/>
      <c r="AR15503" s="7"/>
      <c r="AS15503" s="7"/>
      <c r="AT15503" s="7"/>
      <c r="AU15503" s="7"/>
      <c r="AV15503" s="234"/>
      <c r="BP15503" s="7"/>
      <c r="BQ15503" s="7"/>
      <c r="BR15503" s="7"/>
      <c r="BS15503" s="7"/>
      <c r="BT15503" s="7"/>
      <c r="BU15503" s="7"/>
      <c r="BV15503" s="7"/>
      <c r="BW15503" s="7"/>
    </row>
    <row r="15504" spans="43:75" x14ac:dyDescent="0.2">
      <c r="AQ15504" s="7"/>
      <c r="AR15504" s="7"/>
      <c r="AS15504" s="7"/>
      <c r="AT15504" s="7"/>
      <c r="AU15504" s="7"/>
      <c r="AV15504" s="234"/>
      <c r="BP15504" s="7"/>
      <c r="BQ15504" s="7"/>
      <c r="BR15504" s="7"/>
      <c r="BS15504" s="7"/>
      <c r="BT15504" s="7"/>
      <c r="BU15504" s="7"/>
      <c r="BV15504" s="7"/>
      <c r="BW15504" s="7"/>
    </row>
    <row r="15505" spans="43:75" x14ac:dyDescent="0.2">
      <c r="AQ15505" s="7"/>
      <c r="AR15505" s="7"/>
      <c r="AS15505" s="7"/>
      <c r="AT15505" s="7"/>
      <c r="AU15505" s="7"/>
      <c r="AV15505" s="234"/>
      <c r="BP15505" s="7"/>
      <c r="BQ15505" s="7"/>
      <c r="BR15505" s="7"/>
      <c r="BS15505" s="7"/>
      <c r="BT15505" s="7"/>
      <c r="BU15505" s="7"/>
      <c r="BV15505" s="7"/>
      <c r="BW15505" s="7"/>
    </row>
    <row r="15506" spans="43:75" x14ac:dyDescent="0.2">
      <c r="AQ15506" s="7"/>
      <c r="AR15506" s="7"/>
      <c r="AS15506" s="7"/>
      <c r="AT15506" s="7"/>
      <c r="AU15506" s="7"/>
      <c r="AV15506" s="234"/>
      <c r="BP15506" s="7"/>
      <c r="BQ15506" s="7"/>
      <c r="BR15506" s="7"/>
      <c r="BS15506" s="7"/>
      <c r="BT15506" s="7"/>
      <c r="BU15506" s="7"/>
      <c r="BV15506" s="7"/>
      <c r="BW15506" s="7"/>
    </row>
    <row r="15507" spans="43:75" x14ac:dyDescent="0.2">
      <c r="AQ15507" s="7"/>
      <c r="AR15507" s="7"/>
      <c r="AS15507" s="7"/>
      <c r="AT15507" s="7"/>
      <c r="AU15507" s="7"/>
      <c r="AV15507" s="234"/>
      <c r="BP15507" s="7"/>
      <c r="BQ15507" s="7"/>
      <c r="BR15507" s="7"/>
      <c r="BS15507" s="7"/>
      <c r="BT15507" s="7"/>
      <c r="BU15507" s="7"/>
      <c r="BV15507" s="7"/>
      <c r="BW15507" s="7"/>
    </row>
    <row r="15508" spans="43:75" x14ac:dyDescent="0.2">
      <c r="AQ15508" s="7"/>
      <c r="AR15508" s="7"/>
      <c r="AS15508" s="7"/>
      <c r="AT15508" s="7"/>
      <c r="AU15508" s="7"/>
      <c r="AV15508" s="234"/>
      <c r="BP15508" s="7"/>
      <c r="BQ15508" s="7"/>
      <c r="BR15508" s="7"/>
      <c r="BS15508" s="7"/>
      <c r="BT15508" s="7"/>
      <c r="BU15508" s="7"/>
      <c r="BV15508" s="7"/>
      <c r="BW15508" s="7"/>
    </row>
    <row r="15509" spans="43:75" x14ac:dyDescent="0.2">
      <c r="AQ15509" s="7"/>
      <c r="AR15509" s="7"/>
      <c r="AS15509" s="7"/>
      <c r="AT15509" s="7"/>
      <c r="AU15509" s="7"/>
      <c r="AV15509" s="234"/>
      <c r="BP15509" s="7"/>
      <c r="BQ15509" s="7"/>
      <c r="BR15509" s="7"/>
      <c r="BS15509" s="7"/>
      <c r="BT15509" s="7"/>
      <c r="BU15509" s="7"/>
      <c r="BV15509" s="7"/>
      <c r="BW15509" s="7"/>
    </row>
    <row r="15510" spans="43:75" x14ac:dyDescent="0.2">
      <c r="AQ15510" s="7"/>
      <c r="AR15510" s="7"/>
      <c r="AS15510" s="7"/>
      <c r="AT15510" s="7"/>
      <c r="AU15510" s="7"/>
      <c r="AV15510" s="234"/>
      <c r="BP15510" s="7"/>
      <c r="BQ15510" s="7"/>
      <c r="BR15510" s="7"/>
      <c r="BS15510" s="7"/>
      <c r="BT15510" s="7"/>
      <c r="BU15510" s="7"/>
      <c r="BV15510" s="7"/>
      <c r="BW15510" s="7"/>
    </row>
    <row r="15511" spans="43:75" x14ac:dyDescent="0.2">
      <c r="AQ15511" s="7"/>
      <c r="AR15511" s="7"/>
      <c r="AS15511" s="7"/>
      <c r="AT15511" s="7"/>
      <c r="AU15511" s="7"/>
      <c r="AV15511" s="234"/>
      <c r="BP15511" s="7"/>
      <c r="BQ15511" s="7"/>
      <c r="BR15511" s="7"/>
      <c r="BS15511" s="7"/>
      <c r="BT15511" s="7"/>
      <c r="BU15511" s="7"/>
      <c r="BV15511" s="7"/>
      <c r="BW15511" s="7"/>
    </row>
    <row r="15512" spans="43:75" x14ac:dyDescent="0.2">
      <c r="AQ15512" s="7"/>
      <c r="AR15512" s="7"/>
      <c r="AS15512" s="7"/>
      <c r="AT15512" s="7"/>
      <c r="AU15512" s="7"/>
      <c r="AV15512" s="234"/>
      <c r="BP15512" s="7"/>
      <c r="BQ15512" s="7"/>
      <c r="BR15512" s="7"/>
      <c r="BS15512" s="7"/>
      <c r="BT15512" s="7"/>
      <c r="BU15512" s="7"/>
      <c r="BV15512" s="7"/>
      <c r="BW15512" s="7"/>
    </row>
    <row r="15513" spans="43:75" x14ac:dyDescent="0.2">
      <c r="AQ15513" s="7"/>
      <c r="AR15513" s="7"/>
      <c r="AS15513" s="7"/>
      <c r="AT15513" s="7"/>
      <c r="AU15513" s="7"/>
      <c r="AV15513" s="234"/>
      <c r="BP15513" s="7"/>
      <c r="BQ15513" s="7"/>
      <c r="BR15513" s="7"/>
      <c r="BS15513" s="7"/>
      <c r="BT15513" s="7"/>
      <c r="BU15513" s="7"/>
      <c r="BV15513" s="7"/>
      <c r="BW15513" s="7"/>
    </row>
    <row r="15514" spans="43:75" x14ac:dyDescent="0.2">
      <c r="AQ15514" s="7"/>
      <c r="AR15514" s="7"/>
      <c r="AS15514" s="7"/>
      <c r="AT15514" s="7"/>
      <c r="AU15514" s="7"/>
      <c r="AV15514" s="234"/>
      <c r="BP15514" s="7"/>
      <c r="BQ15514" s="7"/>
      <c r="BR15514" s="7"/>
      <c r="BS15514" s="7"/>
      <c r="BT15514" s="7"/>
      <c r="BU15514" s="7"/>
      <c r="BV15514" s="7"/>
      <c r="BW15514" s="7"/>
    </row>
    <row r="15515" spans="43:75" x14ac:dyDescent="0.2">
      <c r="AQ15515" s="7"/>
      <c r="AR15515" s="7"/>
      <c r="AS15515" s="7"/>
      <c r="AT15515" s="7"/>
      <c r="AU15515" s="7"/>
      <c r="AV15515" s="234"/>
      <c r="BP15515" s="7"/>
      <c r="BQ15515" s="7"/>
      <c r="BR15515" s="7"/>
      <c r="BS15515" s="7"/>
      <c r="BT15515" s="7"/>
      <c r="BU15515" s="7"/>
      <c r="BV15515" s="7"/>
      <c r="BW15515" s="7"/>
    </row>
    <row r="15516" spans="43:75" x14ac:dyDescent="0.2">
      <c r="AQ15516" s="7"/>
      <c r="AR15516" s="7"/>
      <c r="AS15516" s="7"/>
      <c r="AT15516" s="7"/>
      <c r="AU15516" s="7"/>
      <c r="AV15516" s="234"/>
      <c r="BP15516" s="7"/>
      <c r="BQ15516" s="7"/>
      <c r="BR15516" s="7"/>
      <c r="BS15516" s="7"/>
      <c r="BT15516" s="7"/>
      <c r="BU15516" s="7"/>
      <c r="BV15516" s="7"/>
      <c r="BW15516" s="7"/>
    </row>
    <row r="15517" spans="43:75" x14ac:dyDescent="0.2">
      <c r="AQ15517" s="7"/>
      <c r="AR15517" s="7"/>
      <c r="AS15517" s="7"/>
      <c r="AT15517" s="7"/>
      <c r="AU15517" s="7"/>
      <c r="AV15517" s="234"/>
      <c r="BP15517" s="7"/>
      <c r="BQ15517" s="7"/>
      <c r="BR15517" s="7"/>
      <c r="BS15517" s="7"/>
      <c r="BT15517" s="7"/>
      <c r="BU15517" s="7"/>
      <c r="BV15517" s="7"/>
      <c r="BW15517" s="7"/>
    </row>
    <row r="15518" spans="43:75" x14ac:dyDescent="0.2">
      <c r="AQ15518" s="7"/>
      <c r="AR15518" s="7"/>
      <c r="AS15518" s="7"/>
      <c r="AT15518" s="7"/>
      <c r="AU15518" s="7"/>
      <c r="AV15518" s="234"/>
      <c r="BP15518" s="7"/>
      <c r="BQ15518" s="7"/>
      <c r="BR15518" s="7"/>
      <c r="BS15518" s="7"/>
      <c r="BT15518" s="7"/>
      <c r="BU15518" s="7"/>
      <c r="BV15518" s="7"/>
      <c r="BW15518" s="7"/>
    </row>
    <row r="15519" spans="43:75" x14ac:dyDescent="0.2">
      <c r="AQ15519" s="7"/>
      <c r="AR15519" s="7"/>
      <c r="AS15519" s="7"/>
      <c r="AT15519" s="7"/>
      <c r="AU15519" s="7"/>
      <c r="AV15519" s="234"/>
      <c r="BP15519" s="7"/>
      <c r="BQ15519" s="7"/>
      <c r="BR15519" s="7"/>
      <c r="BS15519" s="7"/>
      <c r="BT15519" s="7"/>
      <c r="BU15519" s="7"/>
      <c r="BV15519" s="7"/>
      <c r="BW15519" s="7"/>
    </row>
    <row r="15520" spans="43:75" x14ac:dyDescent="0.2">
      <c r="AQ15520" s="7"/>
      <c r="AR15520" s="7"/>
      <c r="AS15520" s="7"/>
      <c r="AT15520" s="7"/>
      <c r="AU15520" s="7"/>
      <c r="AV15520" s="234"/>
      <c r="BP15520" s="7"/>
      <c r="BQ15520" s="7"/>
      <c r="BR15520" s="7"/>
      <c r="BS15520" s="7"/>
      <c r="BT15520" s="7"/>
      <c r="BU15520" s="7"/>
      <c r="BV15520" s="7"/>
      <c r="BW15520" s="7"/>
    </row>
    <row r="15521" spans="43:75" x14ac:dyDescent="0.2">
      <c r="AQ15521" s="7"/>
      <c r="AR15521" s="7"/>
      <c r="AS15521" s="7"/>
      <c r="AT15521" s="7"/>
      <c r="AU15521" s="7"/>
      <c r="AV15521" s="234"/>
      <c r="BP15521" s="7"/>
      <c r="BQ15521" s="7"/>
      <c r="BR15521" s="7"/>
      <c r="BS15521" s="7"/>
      <c r="BT15521" s="7"/>
      <c r="BU15521" s="7"/>
      <c r="BV15521" s="7"/>
      <c r="BW15521" s="7"/>
    </row>
    <row r="15522" spans="43:75" x14ac:dyDescent="0.2">
      <c r="AQ15522" s="7"/>
      <c r="AR15522" s="7"/>
      <c r="AS15522" s="7"/>
      <c r="AT15522" s="7"/>
      <c r="AU15522" s="7"/>
      <c r="AV15522" s="234"/>
      <c r="BP15522" s="7"/>
      <c r="BQ15522" s="7"/>
      <c r="BR15522" s="7"/>
      <c r="BS15522" s="7"/>
      <c r="BT15522" s="7"/>
      <c r="BU15522" s="7"/>
      <c r="BV15522" s="7"/>
      <c r="BW15522" s="7"/>
    </row>
    <row r="15523" spans="43:75" x14ac:dyDescent="0.2">
      <c r="AQ15523" s="7"/>
      <c r="AR15523" s="7"/>
      <c r="AS15523" s="7"/>
      <c r="AT15523" s="7"/>
      <c r="AU15523" s="7"/>
      <c r="AV15523" s="234"/>
      <c r="BP15523" s="7"/>
      <c r="BQ15523" s="7"/>
      <c r="BR15523" s="7"/>
      <c r="BS15523" s="7"/>
      <c r="BT15523" s="7"/>
      <c r="BU15523" s="7"/>
      <c r="BV15523" s="7"/>
      <c r="BW15523" s="7"/>
    </row>
    <row r="15524" spans="43:75" x14ac:dyDescent="0.2">
      <c r="AQ15524" s="7"/>
      <c r="AR15524" s="7"/>
      <c r="AS15524" s="7"/>
      <c r="AT15524" s="7"/>
      <c r="AU15524" s="7"/>
      <c r="AV15524" s="234"/>
      <c r="BP15524" s="7"/>
      <c r="BQ15524" s="7"/>
      <c r="BR15524" s="7"/>
      <c r="BS15524" s="7"/>
      <c r="BT15524" s="7"/>
      <c r="BU15524" s="7"/>
      <c r="BV15524" s="7"/>
      <c r="BW15524" s="7"/>
    </row>
    <row r="15525" spans="43:75" x14ac:dyDescent="0.2">
      <c r="AQ15525" s="7"/>
      <c r="AR15525" s="7"/>
      <c r="AS15525" s="7"/>
      <c r="AT15525" s="7"/>
      <c r="AU15525" s="7"/>
      <c r="AV15525" s="234"/>
      <c r="BP15525" s="7"/>
      <c r="BQ15525" s="7"/>
      <c r="BR15525" s="7"/>
      <c r="BS15525" s="7"/>
      <c r="BT15525" s="7"/>
      <c r="BU15525" s="7"/>
      <c r="BV15525" s="7"/>
      <c r="BW15525" s="7"/>
    </row>
    <row r="15526" spans="43:75" x14ac:dyDescent="0.2">
      <c r="AQ15526" s="7"/>
      <c r="AR15526" s="7"/>
      <c r="AS15526" s="7"/>
      <c r="AT15526" s="7"/>
      <c r="AU15526" s="7"/>
      <c r="AV15526" s="234"/>
      <c r="BP15526" s="7"/>
      <c r="BQ15526" s="7"/>
      <c r="BR15526" s="7"/>
      <c r="BS15526" s="7"/>
      <c r="BT15526" s="7"/>
      <c r="BU15526" s="7"/>
      <c r="BV15526" s="7"/>
      <c r="BW15526" s="7"/>
    </row>
    <row r="15527" spans="43:75" x14ac:dyDescent="0.2">
      <c r="AQ15527" s="7"/>
      <c r="AR15527" s="7"/>
      <c r="AS15527" s="7"/>
      <c r="AT15527" s="7"/>
      <c r="AU15527" s="7"/>
      <c r="AV15527" s="234"/>
      <c r="BP15527" s="7"/>
      <c r="BQ15527" s="7"/>
      <c r="BR15527" s="7"/>
      <c r="BS15527" s="7"/>
      <c r="BT15527" s="7"/>
      <c r="BU15527" s="7"/>
      <c r="BV15527" s="7"/>
      <c r="BW15527" s="7"/>
    </row>
    <row r="15528" spans="43:75" x14ac:dyDescent="0.2">
      <c r="AQ15528" s="7"/>
      <c r="AR15528" s="7"/>
      <c r="AS15528" s="7"/>
      <c r="AT15528" s="7"/>
      <c r="AU15528" s="7"/>
      <c r="AV15528" s="234"/>
      <c r="BP15528" s="7"/>
      <c r="BQ15528" s="7"/>
      <c r="BR15528" s="7"/>
      <c r="BS15528" s="7"/>
      <c r="BT15528" s="7"/>
      <c r="BU15528" s="7"/>
      <c r="BV15528" s="7"/>
      <c r="BW15528" s="7"/>
    </row>
    <row r="15529" spans="43:75" x14ac:dyDescent="0.2">
      <c r="AQ15529" s="7"/>
      <c r="AR15529" s="7"/>
      <c r="AS15529" s="7"/>
      <c r="AT15529" s="7"/>
      <c r="AU15529" s="7"/>
      <c r="AV15529" s="234"/>
      <c r="BP15529" s="7"/>
      <c r="BQ15529" s="7"/>
      <c r="BR15529" s="7"/>
      <c r="BS15529" s="7"/>
      <c r="BT15529" s="7"/>
      <c r="BU15529" s="7"/>
      <c r="BV15529" s="7"/>
      <c r="BW15529" s="7"/>
    </row>
    <row r="15530" spans="43:75" x14ac:dyDescent="0.2">
      <c r="AQ15530" s="7"/>
      <c r="AR15530" s="7"/>
      <c r="AS15530" s="7"/>
      <c r="AT15530" s="7"/>
      <c r="AU15530" s="7"/>
      <c r="AV15530" s="234"/>
      <c r="BP15530" s="7"/>
      <c r="BQ15530" s="7"/>
      <c r="BR15530" s="7"/>
      <c r="BS15530" s="7"/>
      <c r="BT15530" s="7"/>
      <c r="BU15530" s="7"/>
      <c r="BV15530" s="7"/>
      <c r="BW15530" s="7"/>
    </row>
    <row r="15531" spans="43:75" x14ac:dyDescent="0.2">
      <c r="AQ15531" s="7"/>
      <c r="AR15531" s="7"/>
      <c r="AS15531" s="7"/>
      <c r="AT15531" s="7"/>
      <c r="AU15531" s="7"/>
      <c r="AV15531" s="234"/>
      <c r="BP15531" s="7"/>
      <c r="BQ15531" s="7"/>
      <c r="BR15531" s="7"/>
      <c r="BS15531" s="7"/>
      <c r="BT15531" s="7"/>
      <c r="BU15531" s="7"/>
      <c r="BV15531" s="7"/>
      <c r="BW15531" s="7"/>
    </row>
    <row r="15532" spans="43:75" x14ac:dyDescent="0.2">
      <c r="AQ15532" s="7"/>
      <c r="AR15532" s="7"/>
      <c r="AS15532" s="7"/>
      <c r="AT15532" s="7"/>
      <c r="AU15532" s="7"/>
      <c r="AV15532" s="234"/>
      <c r="BP15532" s="7"/>
      <c r="BQ15532" s="7"/>
      <c r="BR15532" s="7"/>
      <c r="BS15532" s="7"/>
      <c r="BT15532" s="7"/>
      <c r="BU15532" s="7"/>
      <c r="BV15532" s="7"/>
      <c r="BW15532" s="7"/>
    </row>
    <row r="15533" spans="43:75" x14ac:dyDescent="0.2">
      <c r="AQ15533" s="7"/>
      <c r="AR15533" s="7"/>
      <c r="AS15533" s="7"/>
      <c r="AT15533" s="7"/>
      <c r="AU15533" s="7"/>
      <c r="AV15533" s="234"/>
      <c r="BP15533" s="7"/>
      <c r="BQ15533" s="7"/>
      <c r="BR15533" s="7"/>
      <c r="BS15533" s="7"/>
      <c r="BT15533" s="7"/>
      <c r="BU15533" s="7"/>
      <c r="BV15533" s="7"/>
      <c r="BW15533" s="7"/>
    </row>
    <row r="15534" spans="43:75" x14ac:dyDescent="0.2">
      <c r="AQ15534" s="7"/>
      <c r="AR15534" s="7"/>
      <c r="AS15534" s="7"/>
      <c r="AT15534" s="7"/>
      <c r="AU15534" s="7"/>
      <c r="AV15534" s="234"/>
      <c r="BP15534" s="7"/>
      <c r="BQ15534" s="7"/>
      <c r="BR15534" s="7"/>
      <c r="BS15534" s="7"/>
      <c r="BT15534" s="7"/>
      <c r="BU15534" s="7"/>
      <c r="BV15534" s="7"/>
      <c r="BW15534" s="7"/>
    </row>
    <row r="15535" spans="43:75" x14ac:dyDescent="0.2">
      <c r="AQ15535" s="7"/>
      <c r="AR15535" s="7"/>
      <c r="AS15535" s="7"/>
      <c r="AT15535" s="7"/>
      <c r="AU15535" s="7"/>
      <c r="AV15535" s="234"/>
      <c r="BP15535" s="7"/>
      <c r="BQ15535" s="7"/>
      <c r="BR15535" s="7"/>
      <c r="BS15535" s="7"/>
      <c r="BT15535" s="7"/>
      <c r="BU15535" s="7"/>
      <c r="BV15535" s="7"/>
      <c r="BW15535" s="7"/>
    </row>
    <row r="15536" spans="43:75" x14ac:dyDescent="0.2">
      <c r="AQ15536" s="7"/>
      <c r="AR15536" s="7"/>
      <c r="AS15536" s="7"/>
      <c r="AT15536" s="7"/>
      <c r="AU15536" s="7"/>
      <c r="AV15536" s="234"/>
      <c r="BP15536" s="7"/>
      <c r="BQ15536" s="7"/>
      <c r="BR15536" s="7"/>
      <c r="BS15536" s="7"/>
      <c r="BT15536" s="7"/>
      <c r="BU15536" s="7"/>
      <c r="BV15536" s="7"/>
      <c r="BW15536" s="7"/>
    </row>
    <row r="15537" spans="43:75" x14ac:dyDescent="0.2">
      <c r="AQ15537" s="7"/>
      <c r="AR15537" s="7"/>
      <c r="AS15537" s="7"/>
      <c r="AT15537" s="7"/>
      <c r="AU15537" s="7"/>
      <c r="AV15537" s="234"/>
      <c r="BP15537" s="7"/>
      <c r="BQ15537" s="7"/>
      <c r="BR15537" s="7"/>
      <c r="BS15537" s="7"/>
      <c r="BT15537" s="7"/>
      <c r="BU15537" s="7"/>
      <c r="BV15537" s="7"/>
      <c r="BW15537" s="7"/>
    </row>
    <row r="15538" spans="43:75" x14ac:dyDescent="0.2">
      <c r="AQ15538" s="7"/>
      <c r="AR15538" s="7"/>
      <c r="AS15538" s="7"/>
      <c r="AT15538" s="7"/>
      <c r="AU15538" s="7"/>
      <c r="AV15538" s="234"/>
      <c r="BP15538" s="7"/>
      <c r="BQ15538" s="7"/>
      <c r="BR15538" s="7"/>
      <c r="BS15538" s="7"/>
      <c r="BT15538" s="7"/>
      <c r="BU15538" s="7"/>
      <c r="BV15538" s="7"/>
      <c r="BW15538" s="7"/>
    </row>
    <row r="15539" spans="43:75" x14ac:dyDescent="0.2">
      <c r="AQ15539" s="7"/>
      <c r="AR15539" s="7"/>
      <c r="AS15539" s="7"/>
      <c r="AT15539" s="7"/>
      <c r="AU15539" s="7"/>
      <c r="AV15539" s="234"/>
      <c r="BP15539" s="7"/>
      <c r="BQ15539" s="7"/>
      <c r="BR15539" s="7"/>
      <c r="BS15539" s="7"/>
      <c r="BT15539" s="7"/>
      <c r="BU15539" s="7"/>
      <c r="BV15539" s="7"/>
      <c r="BW15539" s="7"/>
    </row>
    <row r="15540" spans="43:75" x14ac:dyDescent="0.2">
      <c r="AQ15540" s="7"/>
      <c r="AR15540" s="7"/>
      <c r="AS15540" s="7"/>
      <c r="AT15540" s="7"/>
      <c r="AU15540" s="7"/>
      <c r="AV15540" s="234"/>
      <c r="BP15540" s="7"/>
      <c r="BQ15540" s="7"/>
      <c r="BR15540" s="7"/>
      <c r="BS15540" s="7"/>
      <c r="BT15540" s="7"/>
      <c r="BU15540" s="7"/>
      <c r="BV15540" s="7"/>
      <c r="BW15540" s="7"/>
    </row>
    <row r="15541" spans="43:75" x14ac:dyDescent="0.2">
      <c r="AQ15541" s="7"/>
      <c r="AR15541" s="7"/>
      <c r="AS15541" s="7"/>
      <c r="AT15541" s="7"/>
      <c r="AU15541" s="7"/>
      <c r="AV15541" s="234"/>
      <c r="BP15541" s="7"/>
      <c r="BQ15541" s="7"/>
      <c r="BR15541" s="7"/>
      <c r="BS15541" s="7"/>
      <c r="BT15541" s="7"/>
      <c r="BU15541" s="7"/>
      <c r="BV15541" s="7"/>
      <c r="BW15541" s="7"/>
    </row>
    <row r="15542" spans="43:75" x14ac:dyDescent="0.2">
      <c r="AQ15542" s="7"/>
      <c r="AR15542" s="7"/>
      <c r="AS15542" s="7"/>
      <c r="AT15542" s="7"/>
      <c r="AU15542" s="7"/>
      <c r="AV15542" s="234"/>
      <c r="BP15542" s="7"/>
      <c r="BQ15542" s="7"/>
      <c r="BR15542" s="7"/>
      <c r="BS15542" s="7"/>
      <c r="BT15542" s="7"/>
      <c r="BU15542" s="7"/>
      <c r="BV15542" s="7"/>
      <c r="BW15542" s="7"/>
    </row>
    <row r="15543" spans="43:75" x14ac:dyDescent="0.2">
      <c r="AQ15543" s="7"/>
      <c r="AR15543" s="7"/>
      <c r="AS15543" s="7"/>
      <c r="AT15543" s="7"/>
      <c r="AU15543" s="7"/>
      <c r="AV15543" s="234"/>
      <c r="BP15543" s="7"/>
      <c r="BQ15543" s="7"/>
      <c r="BR15543" s="7"/>
      <c r="BS15543" s="7"/>
      <c r="BT15543" s="7"/>
      <c r="BU15543" s="7"/>
      <c r="BV15543" s="7"/>
      <c r="BW15543" s="7"/>
    </row>
    <row r="15544" spans="43:75" x14ac:dyDescent="0.2">
      <c r="AQ15544" s="7"/>
      <c r="AR15544" s="7"/>
      <c r="AS15544" s="7"/>
      <c r="AT15544" s="7"/>
      <c r="AU15544" s="7"/>
      <c r="AV15544" s="234"/>
      <c r="BP15544" s="7"/>
      <c r="BQ15544" s="7"/>
      <c r="BR15544" s="7"/>
      <c r="BS15544" s="7"/>
      <c r="BT15544" s="7"/>
      <c r="BU15544" s="7"/>
      <c r="BV15544" s="7"/>
      <c r="BW15544" s="7"/>
    </row>
    <row r="15545" spans="43:75" x14ac:dyDescent="0.2">
      <c r="AQ15545" s="7"/>
      <c r="AR15545" s="7"/>
      <c r="AS15545" s="7"/>
      <c r="AT15545" s="7"/>
      <c r="AU15545" s="7"/>
      <c r="AV15545" s="234"/>
      <c r="BP15545" s="7"/>
      <c r="BQ15545" s="7"/>
      <c r="BR15545" s="7"/>
      <c r="BS15545" s="7"/>
      <c r="BT15545" s="7"/>
      <c r="BU15545" s="7"/>
      <c r="BV15545" s="7"/>
      <c r="BW15545" s="7"/>
    </row>
    <row r="15546" spans="43:75" x14ac:dyDescent="0.2">
      <c r="AQ15546" s="7"/>
      <c r="AR15546" s="7"/>
      <c r="AS15546" s="7"/>
      <c r="AT15546" s="7"/>
      <c r="AU15546" s="7"/>
      <c r="AV15546" s="234"/>
      <c r="BP15546" s="7"/>
      <c r="BQ15546" s="7"/>
      <c r="BR15546" s="7"/>
      <c r="BS15546" s="7"/>
      <c r="BT15546" s="7"/>
      <c r="BU15546" s="7"/>
      <c r="BV15546" s="7"/>
      <c r="BW15546" s="7"/>
    </row>
    <row r="15547" spans="43:75" x14ac:dyDescent="0.2">
      <c r="AQ15547" s="7"/>
      <c r="AR15547" s="7"/>
      <c r="AS15547" s="7"/>
      <c r="AT15547" s="7"/>
      <c r="AU15547" s="7"/>
      <c r="AV15547" s="234"/>
      <c r="BP15547" s="7"/>
      <c r="BQ15547" s="7"/>
      <c r="BR15547" s="7"/>
      <c r="BS15547" s="7"/>
      <c r="BT15547" s="7"/>
      <c r="BU15547" s="7"/>
      <c r="BV15547" s="7"/>
      <c r="BW15547" s="7"/>
    </row>
    <row r="15548" spans="43:75" x14ac:dyDescent="0.2">
      <c r="AQ15548" s="7"/>
      <c r="AR15548" s="7"/>
      <c r="AS15548" s="7"/>
      <c r="AT15548" s="7"/>
      <c r="AU15548" s="7"/>
      <c r="AV15548" s="234"/>
      <c r="BP15548" s="7"/>
      <c r="BQ15548" s="7"/>
      <c r="BR15548" s="7"/>
      <c r="BS15548" s="7"/>
      <c r="BT15548" s="7"/>
      <c r="BU15548" s="7"/>
      <c r="BV15548" s="7"/>
      <c r="BW15548" s="7"/>
    </row>
    <row r="15549" spans="43:75" x14ac:dyDescent="0.2">
      <c r="AQ15549" s="7"/>
      <c r="AR15549" s="7"/>
      <c r="AS15549" s="7"/>
      <c r="AT15549" s="7"/>
      <c r="AU15549" s="7"/>
      <c r="AV15549" s="234"/>
      <c r="BP15549" s="7"/>
      <c r="BQ15549" s="7"/>
      <c r="BR15549" s="7"/>
      <c r="BS15549" s="7"/>
      <c r="BT15549" s="7"/>
      <c r="BU15549" s="7"/>
      <c r="BV15549" s="7"/>
      <c r="BW15549" s="7"/>
    </row>
    <row r="15550" spans="43:75" x14ac:dyDescent="0.2">
      <c r="AQ15550" s="7"/>
      <c r="AR15550" s="7"/>
      <c r="AS15550" s="7"/>
      <c r="AT15550" s="7"/>
      <c r="AU15550" s="7"/>
      <c r="AV15550" s="234"/>
      <c r="BP15550" s="7"/>
      <c r="BQ15550" s="7"/>
      <c r="BR15550" s="7"/>
      <c r="BS15550" s="7"/>
      <c r="BT15550" s="7"/>
      <c r="BU15550" s="7"/>
      <c r="BV15550" s="7"/>
      <c r="BW15550" s="7"/>
    </row>
    <row r="15551" spans="43:75" x14ac:dyDescent="0.2">
      <c r="AQ15551" s="7"/>
      <c r="AR15551" s="7"/>
      <c r="AS15551" s="7"/>
      <c r="AT15551" s="7"/>
      <c r="AU15551" s="7"/>
      <c r="AV15551" s="234"/>
      <c r="BP15551" s="7"/>
      <c r="BQ15551" s="7"/>
      <c r="BR15551" s="7"/>
      <c r="BS15551" s="7"/>
      <c r="BT15551" s="7"/>
      <c r="BU15551" s="7"/>
      <c r="BV15551" s="7"/>
      <c r="BW15551" s="7"/>
    </row>
    <row r="15552" spans="43:75" x14ac:dyDescent="0.2">
      <c r="AQ15552" s="7"/>
      <c r="AR15552" s="7"/>
      <c r="AS15552" s="7"/>
      <c r="AT15552" s="7"/>
      <c r="AU15552" s="7"/>
      <c r="AV15552" s="234"/>
      <c r="BP15552" s="7"/>
      <c r="BQ15552" s="7"/>
      <c r="BR15552" s="7"/>
      <c r="BS15552" s="7"/>
      <c r="BT15552" s="7"/>
      <c r="BU15552" s="7"/>
      <c r="BV15552" s="7"/>
      <c r="BW15552" s="7"/>
    </row>
    <row r="15553" spans="43:75" x14ac:dyDescent="0.2">
      <c r="AQ15553" s="7"/>
      <c r="AR15553" s="7"/>
      <c r="AS15553" s="7"/>
      <c r="AT15553" s="7"/>
      <c r="AU15553" s="7"/>
      <c r="AV15553" s="234"/>
      <c r="BP15553" s="7"/>
      <c r="BQ15553" s="7"/>
      <c r="BR15553" s="7"/>
      <c r="BS15553" s="7"/>
      <c r="BT15553" s="7"/>
      <c r="BU15553" s="7"/>
      <c r="BV15553" s="7"/>
      <c r="BW15553" s="7"/>
    </row>
    <row r="15554" spans="43:75" x14ac:dyDescent="0.2">
      <c r="AQ15554" s="7"/>
      <c r="AR15554" s="7"/>
      <c r="AS15554" s="7"/>
      <c r="AT15554" s="7"/>
      <c r="AU15554" s="7"/>
      <c r="AV15554" s="234"/>
      <c r="BP15554" s="7"/>
      <c r="BQ15554" s="7"/>
      <c r="BR15554" s="7"/>
      <c r="BS15554" s="7"/>
      <c r="BT15554" s="7"/>
      <c r="BU15554" s="7"/>
      <c r="BV15554" s="7"/>
      <c r="BW15554" s="7"/>
    </row>
    <row r="15555" spans="43:75" x14ac:dyDescent="0.2">
      <c r="AQ15555" s="7"/>
      <c r="AR15555" s="7"/>
      <c r="AS15555" s="7"/>
      <c r="AT15555" s="7"/>
      <c r="AU15555" s="7"/>
      <c r="AV15555" s="234"/>
      <c r="BP15555" s="7"/>
      <c r="BQ15555" s="7"/>
      <c r="BR15555" s="7"/>
      <c r="BS15555" s="7"/>
      <c r="BT15555" s="7"/>
      <c r="BU15555" s="7"/>
      <c r="BV15555" s="7"/>
      <c r="BW15555" s="7"/>
    </row>
    <row r="15556" spans="43:75" x14ac:dyDescent="0.2">
      <c r="AQ15556" s="7"/>
      <c r="AR15556" s="7"/>
      <c r="AS15556" s="7"/>
      <c r="AT15556" s="7"/>
      <c r="AU15556" s="7"/>
      <c r="AV15556" s="234"/>
      <c r="BP15556" s="7"/>
      <c r="BQ15556" s="7"/>
      <c r="BR15556" s="7"/>
      <c r="BS15556" s="7"/>
      <c r="BT15556" s="7"/>
      <c r="BU15556" s="7"/>
      <c r="BV15556" s="7"/>
      <c r="BW15556" s="7"/>
    </row>
    <row r="15557" spans="43:75" x14ac:dyDescent="0.2">
      <c r="AQ15557" s="7"/>
      <c r="AR15557" s="7"/>
      <c r="AS15557" s="7"/>
      <c r="AT15557" s="7"/>
      <c r="AU15557" s="7"/>
      <c r="AV15557" s="234"/>
      <c r="BP15557" s="7"/>
      <c r="BQ15557" s="7"/>
      <c r="BR15557" s="7"/>
      <c r="BS15557" s="7"/>
      <c r="BT15557" s="7"/>
      <c r="BU15557" s="7"/>
      <c r="BV15557" s="7"/>
      <c r="BW15557" s="7"/>
    </row>
    <row r="15558" spans="43:75" x14ac:dyDescent="0.2">
      <c r="AQ15558" s="7"/>
      <c r="AR15558" s="7"/>
      <c r="AS15558" s="7"/>
      <c r="AT15558" s="7"/>
      <c r="AU15558" s="7"/>
      <c r="AV15558" s="234"/>
      <c r="BP15558" s="7"/>
      <c r="BQ15558" s="7"/>
      <c r="BR15558" s="7"/>
      <c r="BS15558" s="7"/>
      <c r="BT15558" s="7"/>
      <c r="BU15558" s="7"/>
      <c r="BV15558" s="7"/>
      <c r="BW15558" s="7"/>
    </row>
    <row r="15559" spans="43:75" x14ac:dyDescent="0.2">
      <c r="AQ15559" s="7"/>
      <c r="AR15559" s="7"/>
      <c r="AS15559" s="7"/>
      <c r="AT15559" s="7"/>
      <c r="AU15559" s="7"/>
      <c r="AV15559" s="234"/>
      <c r="BP15559" s="7"/>
      <c r="BQ15559" s="7"/>
      <c r="BR15559" s="7"/>
      <c r="BS15559" s="7"/>
      <c r="BT15559" s="7"/>
      <c r="BU15559" s="7"/>
      <c r="BV15559" s="7"/>
      <c r="BW15559" s="7"/>
    </row>
    <row r="15560" spans="43:75" x14ac:dyDescent="0.2">
      <c r="AQ15560" s="7"/>
      <c r="AR15560" s="7"/>
      <c r="AS15560" s="7"/>
      <c r="AT15560" s="7"/>
      <c r="AU15560" s="7"/>
      <c r="AV15560" s="234"/>
      <c r="BP15560" s="7"/>
      <c r="BQ15560" s="7"/>
      <c r="BR15560" s="7"/>
      <c r="BS15560" s="7"/>
      <c r="BT15560" s="7"/>
      <c r="BU15560" s="7"/>
      <c r="BV15560" s="7"/>
      <c r="BW15560" s="7"/>
    </row>
    <row r="15561" spans="43:75" x14ac:dyDescent="0.2">
      <c r="AQ15561" s="7"/>
      <c r="AR15561" s="7"/>
      <c r="AS15561" s="7"/>
      <c r="AT15561" s="7"/>
      <c r="AU15561" s="7"/>
      <c r="AV15561" s="234"/>
      <c r="BP15561" s="7"/>
      <c r="BQ15561" s="7"/>
      <c r="BR15561" s="7"/>
      <c r="BS15561" s="7"/>
      <c r="BT15561" s="7"/>
      <c r="BU15561" s="7"/>
      <c r="BV15561" s="7"/>
      <c r="BW15561" s="7"/>
    </row>
    <row r="15562" spans="43:75" x14ac:dyDescent="0.2">
      <c r="AQ15562" s="7"/>
      <c r="AR15562" s="7"/>
      <c r="AS15562" s="7"/>
      <c r="AT15562" s="7"/>
      <c r="AU15562" s="7"/>
      <c r="AV15562" s="234"/>
      <c r="BP15562" s="7"/>
      <c r="BQ15562" s="7"/>
      <c r="BR15562" s="7"/>
      <c r="BS15562" s="7"/>
      <c r="BT15562" s="7"/>
      <c r="BU15562" s="7"/>
      <c r="BV15562" s="7"/>
      <c r="BW15562" s="7"/>
    </row>
    <row r="15563" spans="43:75" x14ac:dyDescent="0.2">
      <c r="AQ15563" s="7"/>
      <c r="AR15563" s="7"/>
      <c r="AS15563" s="7"/>
      <c r="AT15563" s="7"/>
      <c r="AU15563" s="7"/>
      <c r="AV15563" s="234"/>
      <c r="BP15563" s="7"/>
      <c r="BQ15563" s="7"/>
      <c r="BR15563" s="7"/>
      <c r="BS15563" s="7"/>
      <c r="BT15563" s="7"/>
      <c r="BU15563" s="7"/>
      <c r="BV15563" s="7"/>
      <c r="BW15563" s="7"/>
    </row>
    <row r="15564" spans="43:75" x14ac:dyDescent="0.2">
      <c r="AQ15564" s="7"/>
      <c r="AR15564" s="7"/>
      <c r="AS15564" s="7"/>
      <c r="AT15564" s="7"/>
      <c r="AU15564" s="7"/>
      <c r="AV15564" s="234"/>
      <c r="BP15564" s="7"/>
      <c r="BQ15564" s="7"/>
      <c r="BR15564" s="7"/>
      <c r="BS15564" s="7"/>
      <c r="BT15564" s="7"/>
      <c r="BU15564" s="7"/>
      <c r="BV15564" s="7"/>
      <c r="BW15564" s="7"/>
    </row>
    <row r="15565" spans="43:75" x14ac:dyDescent="0.2">
      <c r="AQ15565" s="7"/>
      <c r="AR15565" s="7"/>
      <c r="AS15565" s="7"/>
      <c r="AT15565" s="7"/>
      <c r="AU15565" s="7"/>
      <c r="AV15565" s="234"/>
      <c r="BP15565" s="7"/>
      <c r="BQ15565" s="7"/>
      <c r="BR15565" s="7"/>
      <c r="BS15565" s="7"/>
      <c r="BT15565" s="7"/>
      <c r="BU15565" s="7"/>
      <c r="BV15565" s="7"/>
      <c r="BW15565" s="7"/>
    </row>
    <row r="15566" spans="43:75" x14ac:dyDescent="0.2">
      <c r="AQ15566" s="7"/>
      <c r="AR15566" s="7"/>
      <c r="AS15566" s="7"/>
      <c r="AT15566" s="7"/>
      <c r="AU15566" s="7"/>
      <c r="AV15566" s="234"/>
      <c r="BP15566" s="7"/>
      <c r="BQ15566" s="7"/>
      <c r="BR15566" s="7"/>
      <c r="BS15566" s="7"/>
      <c r="BT15566" s="7"/>
      <c r="BU15566" s="7"/>
      <c r="BV15566" s="7"/>
      <c r="BW15566" s="7"/>
    </row>
    <row r="15567" spans="43:75" x14ac:dyDescent="0.2">
      <c r="AQ15567" s="7"/>
      <c r="AR15567" s="7"/>
      <c r="AS15567" s="7"/>
      <c r="AT15567" s="7"/>
      <c r="AU15567" s="7"/>
      <c r="AV15567" s="234"/>
      <c r="BP15567" s="7"/>
      <c r="BQ15567" s="7"/>
      <c r="BR15567" s="7"/>
      <c r="BS15567" s="7"/>
      <c r="BT15567" s="7"/>
      <c r="BU15567" s="7"/>
      <c r="BV15567" s="7"/>
      <c r="BW15567" s="7"/>
    </row>
    <row r="15568" spans="43:75" x14ac:dyDescent="0.2">
      <c r="AQ15568" s="7"/>
      <c r="AR15568" s="7"/>
      <c r="AS15568" s="7"/>
      <c r="AT15568" s="7"/>
      <c r="AU15568" s="7"/>
      <c r="AV15568" s="234"/>
      <c r="BP15568" s="7"/>
      <c r="BQ15568" s="7"/>
      <c r="BR15568" s="7"/>
      <c r="BS15568" s="7"/>
      <c r="BT15568" s="7"/>
      <c r="BU15568" s="7"/>
      <c r="BV15568" s="7"/>
      <c r="BW15568" s="7"/>
    </row>
    <row r="15569" spans="43:75" x14ac:dyDescent="0.2">
      <c r="AQ15569" s="7"/>
      <c r="AR15569" s="7"/>
      <c r="AS15569" s="7"/>
      <c r="AT15569" s="7"/>
      <c r="AU15569" s="7"/>
      <c r="AV15569" s="234"/>
      <c r="BP15569" s="7"/>
      <c r="BQ15569" s="7"/>
      <c r="BR15569" s="7"/>
      <c r="BS15569" s="7"/>
      <c r="BT15569" s="7"/>
      <c r="BU15569" s="7"/>
      <c r="BV15569" s="7"/>
      <c r="BW15569" s="7"/>
    </row>
    <row r="15570" spans="43:75" x14ac:dyDescent="0.2">
      <c r="AQ15570" s="7"/>
      <c r="AR15570" s="7"/>
      <c r="AS15570" s="7"/>
      <c r="AT15570" s="7"/>
      <c r="AU15570" s="7"/>
      <c r="AV15570" s="234"/>
      <c r="BP15570" s="7"/>
      <c r="BQ15570" s="7"/>
      <c r="BR15570" s="7"/>
      <c r="BS15570" s="7"/>
      <c r="BT15570" s="7"/>
      <c r="BU15570" s="7"/>
      <c r="BV15570" s="7"/>
      <c r="BW15570" s="7"/>
    </row>
    <row r="15571" spans="43:75" x14ac:dyDescent="0.2">
      <c r="AQ15571" s="7"/>
      <c r="AR15571" s="7"/>
      <c r="AS15571" s="7"/>
      <c r="AT15571" s="7"/>
      <c r="AU15571" s="7"/>
      <c r="AV15571" s="234"/>
      <c r="BP15571" s="7"/>
      <c r="BQ15571" s="7"/>
      <c r="BR15571" s="7"/>
      <c r="BS15571" s="7"/>
      <c r="BT15571" s="7"/>
      <c r="BU15571" s="7"/>
      <c r="BV15571" s="7"/>
      <c r="BW15571" s="7"/>
    </row>
    <row r="15572" spans="43:75" x14ac:dyDescent="0.2">
      <c r="AQ15572" s="7"/>
      <c r="AR15572" s="7"/>
      <c r="AS15572" s="7"/>
      <c r="AT15572" s="7"/>
      <c r="AU15572" s="7"/>
      <c r="AV15572" s="234"/>
      <c r="BP15572" s="7"/>
      <c r="BQ15572" s="7"/>
      <c r="BR15572" s="7"/>
      <c r="BS15572" s="7"/>
      <c r="BT15572" s="7"/>
      <c r="BU15572" s="7"/>
      <c r="BV15572" s="7"/>
      <c r="BW15572" s="7"/>
    </row>
    <row r="15573" spans="43:75" x14ac:dyDescent="0.2">
      <c r="AQ15573" s="7"/>
      <c r="AR15573" s="7"/>
      <c r="AS15573" s="7"/>
      <c r="AT15573" s="7"/>
      <c r="AU15573" s="7"/>
      <c r="AV15573" s="234"/>
      <c r="BP15573" s="7"/>
      <c r="BQ15573" s="7"/>
      <c r="BR15573" s="7"/>
      <c r="BS15573" s="7"/>
      <c r="BT15573" s="7"/>
      <c r="BU15573" s="7"/>
      <c r="BV15573" s="7"/>
      <c r="BW15573" s="7"/>
    </row>
    <row r="15574" spans="43:75" x14ac:dyDescent="0.2">
      <c r="AQ15574" s="7"/>
      <c r="AR15574" s="7"/>
      <c r="AS15574" s="7"/>
      <c r="AT15574" s="7"/>
      <c r="AU15574" s="7"/>
      <c r="AV15574" s="234"/>
      <c r="BP15574" s="7"/>
      <c r="BQ15574" s="7"/>
      <c r="BR15574" s="7"/>
      <c r="BS15574" s="7"/>
      <c r="BT15574" s="7"/>
      <c r="BU15574" s="7"/>
      <c r="BV15574" s="7"/>
      <c r="BW15574" s="7"/>
    </row>
    <row r="15575" spans="43:75" x14ac:dyDescent="0.2">
      <c r="AQ15575" s="7"/>
      <c r="AR15575" s="7"/>
      <c r="AS15575" s="7"/>
      <c r="AT15575" s="7"/>
      <c r="AU15575" s="7"/>
      <c r="AV15575" s="234"/>
      <c r="BP15575" s="7"/>
      <c r="BQ15575" s="7"/>
      <c r="BR15575" s="7"/>
      <c r="BS15575" s="7"/>
      <c r="BT15575" s="7"/>
      <c r="BU15575" s="7"/>
      <c r="BV15575" s="7"/>
      <c r="BW15575" s="7"/>
    </row>
    <row r="15576" spans="43:75" x14ac:dyDescent="0.2">
      <c r="AQ15576" s="7"/>
      <c r="AR15576" s="7"/>
      <c r="AS15576" s="7"/>
      <c r="AT15576" s="7"/>
      <c r="AU15576" s="7"/>
      <c r="AV15576" s="234"/>
      <c r="BP15576" s="7"/>
      <c r="BQ15576" s="7"/>
      <c r="BR15576" s="7"/>
      <c r="BS15576" s="7"/>
      <c r="BT15576" s="7"/>
      <c r="BU15576" s="7"/>
      <c r="BV15576" s="7"/>
      <c r="BW15576" s="7"/>
    </row>
    <row r="15577" spans="43:75" x14ac:dyDescent="0.2">
      <c r="AQ15577" s="7"/>
      <c r="AR15577" s="7"/>
      <c r="AS15577" s="7"/>
      <c r="AT15577" s="7"/>
      <c r="AU15577" s="7"/>
      <c r="AV15577" s="234"/>
      <c r="BP15577" s="7"/>
      <c r="BQ15577" s="7"/>
      <c r="BR15577" s="7"/>
      <c r="BS15577" s="7"/>
      <c r="BT15577" s="7"/>
      <c r="BU15577" s="7"/>
      <c r="BV15577" s="7"/>
      <c r="BW15577" s="7"/>
    </row>
    <row r="15578" spans="43:75" x14ac:dyDescent="0.2">
      <c r="AQ15578" s="7"/>
      <c r="AR15578" s="7"/>
      <c r="AS15578" s="7"/>
      <c r="AT15578" s="7"/>
      <c r="AU15578" s="7"/>
      <c r="AV15578" s="234"/>
      <c r="BP15578" s="7"/>
      <c r="BQ15578" s="7"/>
      <c r="BR15578" s="7"/>
      <c r="BS15578" s="7"/>
      <c r="BT15578" s="7"/>
      <c r="BU15578" s="7"/>
      <c r="BV15578" s="7"/>
      <c r="BW15578" s="7"/>
    </row>
    <row r="15579" spans="43:75" x14ac:dyDescent="0.2">
      <c r="AQ15579" s="7"/>
      <c r="AR15579" s="7"/>
      <c r="AS15579" s="7"/>
      <c r="AT15579" s="7"/>
      <c r="AU15579" s="7"/>
      <c r="AV15579" s="234"/>
      <c r="BP15579" s="7"/>
      <c r="BQ15579" s="7"/>
      <c r="BR15579" s="7"/>
      <c r="BS15579" s="7"/>
      <c r="BT15579" s="7"/>
      <c r="BU15579" s="7"/>
      <c r="BV15579" s="7"/>
      <c r="BW15579" s="7"/>
    </row>
    <row r="15580" spans="43:75" x14ac:dyDescent="0.2">
      <c r="AQ15580" s="7"/>
      <c r="AR15580" s="7"/>
      <c r="AS15580" s="7"/>
      <c r="AT15580" s="7"/>
      <c r="AU15580" s="7"/>
      <c r="AV15580" s="234"/>
      <c r="BP15580" s="7"/>
      <c r="BQ15580" s="7"/>
      <c r="BR15580" s="7"/>
      <c r="BS15580" s="7"/>
      <c r="BT15580" s="7"/>
      <c r="BU15580" s="7"/>
      <c r="BV15580" s="7"/>
      <c r="BW15580" s="7"/>
    </row>
    <row r="15581" spans="43:75" x14ac:dyDescent="0.2">
      <c r="AQ15581" s="7"/>
      <c r="AR15581" s="7"/>
      <c r="AS15581" s="7"/>
      <c r="AT15581" s="7"/>
      <c r="AU15581" s="7"/>
      <c r="AV15581" s="234"/>
      <c r="BP15581" s="7"/>
      <c r="BQ15581" s="7"/>
      <c r="BR15581" s="7"/>
      <c r="BS15581" s="7"/>
      <c r="BT15581" s="7"/>
      <c r="BU15581" s="7"/>
      <c r="BV15581" s="7"/>
      <c r="BW15581" s="7"/>
    </row>
    <row r="15582" spans="43:75" x14ac:dyDescent="0.2">
      <c r="AQ15582" s="7"/>
      <c r="AR15582" s="7"/>
      <c r="AS15582" s="7"/>
      <c r="AT15582" s="7"/>
      <c r="AU15582" s="7"/>
      <c r="AV15582" s="234"/>
      <c r="BP15582" s="7"/>
      <c r="BQ15582" s="7"/>
      <c r="BR15582" s="7"/>
      <c r="BS15582" s="7"/>
      <c r="BT15582" s="7"/>
      <c r="BU15582" s="7"/>
      <c r="BV15582" s="7"/>
      <c r="BW15582" s="7"/>
    </row>
    <row r="15583" spans="43:75" x14ac:dyDescent="0.2">
      <c r="AQ15583" s="7"/>
      <c r="AR15583" s="7"/>
      <c r="AS15583" s="7"/>
      <c r="AT15583" s="7"/>
      <c r="AU15583" s="7"/>
      <c r="AV15583" s="234"/>
      <c r="BP15583" s="7"/>
      <c r="BQ15583" s="7"/>
      <c r="BR15583" s="7"/>
      <c r="BS15583" s="7"/>
      <c r="BT15583" s="7"/>
      <c r="BU15583" s="7"/>
      <c r="BV15583" s="7"/>
      <c r="BW15583" s="7"/>
    </row>
    <row r="15584" spans="43:75" x14ac:dyDescent="0.2">
      <c r="AQ15584" s="7"/>
      <c r="AR15584" s="7"/>
      <c r="AS15584" s="7"/>
      <c r="AT15584" s="7"/>
      <c r="AU15584" s="7"/>
      <c r="AV15584" s="234"/>
      <c r="BP15584" s="7"/>
      <c r="BQ15584" s="7"/>
      <c r="BR15584" s="7"/>
      <c r="BS15584" s="7"/>
      <c r="BT15584" s="7"/>
      <c r="BU15584" s="7"/>
      <c r="BV15584" s="7"/>
      <c r="BW15584" s="7"/>
    </row>
    <row r="15585" spans="43:75" x14ac:dyDescent="0.2">
      <c r="AQ15585" s="7"/>
      <c r="AR15585" s="7"/>
      <c r="AS15585" s="7"/>
      <c r="AT15585" s="7"/>
      <c r="AU15585" s="7"/>
      <c r="AV15585" s="234"/>
      <c r="BP15585" s="7"/>
      <c r="BQ15585" s="7"/>
      <c r="BR15585" s="7"/>
      <c r="BS15585" s="7"/>
      <c r="BT15585" s="7"/>
      <c r="BU15585" s="7"/>
      <c r="BV15585" s="7"/>
      <c r="BW15585" s="7"/>
    </row>
    <row r="15586" spans="43:75" x14ac:dyDescent="0.2">
      <c r="AQ15586" s="7"/>
      <c r="AR15586" s="7"/>
      <c r="AS15586" s="7"/>
      <c r="AT15586" s="7"/>
      <c r="AU15586" s="7"/>
      <c r="AV15586" s="234"/>
      <c r="BP15586" s="7"/>
      <c r="BQ15586" s="7"/>
      <c r="BR15586" s="7"/>
      <c r="BS15586" s="7"/>
      <c r="BT15586" s="7"/>
      <c r="BU15586" s="7"/>
      <c r="BV15586" s="7"/>
      <c r="BW15586" s="7"/>
    </row>
    <row r="15587" spans="43:75" x14ac:dyDescent="0.2">
      <c r="AQ15587" s="7"/>
      <c r="AR15587" s="7"/>
      <c r="AS15587" s="7"/>
      <c r="AT15587" s="7"/>
      <c r="AU15587" s="7"/>
      <c r="AV15587" s="234"/>
      <c r="BP15587" s="7"/>
      <c r="BQ15587" s="7"/>
      <c r="BR15587" s="7"/>
      <c r="BS15587" s="7"/>
      <c r="BT15587" s="7"/>
      <c r="BU15587" s="7"/>
      <c r="BV15587" s="7"/>
      <c r="BW15587" s="7"/>
    </row>
    <row r="15588" spans="43:75" x14ac:dyDescent="0.2">
      <c r="AQ15588" s="7"/>
      <c r="AR15588" s="7"/>
      <c r="AS15588" s="7"/>
      <c r="AT15588" s="7"/>
      <c r="AU15588" s="7"/>
      <c r="AV15588" s="234"/>
      <c r="BP15588" s="7"/>
      <c r="BQ15588" s="7"/>
      <c r="BR15588" s="7"/>
      <c r="BS15588" s="7"/>
      <c r="BT15588" s="7"/>
      <c r="BU15588" s="7"/>
      <c r="BV15588" s="7"/>
      <c r="BW15588" s="7"/>
    </row>
    <row r="15589" spans="43:75" x14ac:dyDescent="0.2">
      <c r="AQ15589" s="7"/>
      <c r="AR15589" s="7"/>
      <c r="AS15589" s="7"/>
      <c r="AT15589" s="7"/>
      <c r="AU15589" s="7"/>
      <c r="AV15589" s="234"/>
      <c r="BP15589" s="7"/>
      <c r="BQ15589" s="7"/>
      <c r="BR15589" s="7"/>
      <c r="BS15589" s="7"/>
      <c r="BT15589" s="7"/>
      <c r="BU15589" s="7"/>
      <c r="BV15589" s="7"/>
      <c r="BW15589" s="7"/>
    </row>
    <row r="15590" spans="43:75" x14ac:dyDescent="0.2">
      <c r="AQ15590" s="7"/>
      <c r="AR15590" s="7"/>
      <c r="AS15590" s="7"/>
      <c r="AT15590" s="7"/>
      <c r="AU15590" s="7"/>
      <c r="AV15590" s="234"/>
      <c r="BP15590" s="7"/>
      <c r="BQ15590" s="7"/>
      <c r="BR15590" s="7"/>
      <c r="BS15590" s="7"/>
      <c r="BT15590" s="7"/>
      <c r="BU15590" s="7"/>
      <c r="BV15590" s="7"/>
      <c r="BW15590" s="7"/>
    </row>
    <row r="15591" spans="43:75" x14ac:dyDescent="0.2">
      <c r="AQ15591" s="7"/>
      <c r="AR15591" s="7"/>
      <c r="AS15591" s="7"/>
      <c r="AT15591" s="7"/>
      <c r="AU15591" s="7"/>
      <c r="AV15591" s="234"/>
      <c r="BP15591" s="7"/>
      <c r="BQ15591" s="7"/>
      <c r="BR15591" s="7"/>
      <c r="BS15591" s="7"/>
      <c r="BT15591" s="7"/>
      <c r="BU15591" s="7"/>
      <c r="BV15591" s="7"/>
      <c r="BW15591" s="7"/>
    </row>
    <row r="15592" spans="43:75" x14ac:dyDescent="0.2">
      <c r="AQ15592" s="7"/>
      <c r="AR15592" s="7"/>
      <c r="AS15592" s="7"/>
      <c r="AT15592" s="7"/>
      <c r="AU15592" s="7"/>
      <c r="AV15592" s="234"/>
      <c r="BP15592" s="7"/>
      <c r="BQ15592" s="7"/>
      <c r="BR15592" s="7"/>
      <c r="BS15592" s="7"/>
      <c r="BT15592" s="7"/>
      <c r="BU15592" s="7"/>
      <c r="BV15592" s="7"/>
      <c r="BW15592" s="7"/>
    </row>
    <row r="15593" spans="43:75" x14ac:dyDescent="0.2">
      <c r="AQ15593" s="7"/>
      <c r="AR15593" s="7"/>
      <c r="AS15593" s="7"/>
      <c r="AT15593" s="7"/>
      <c r="AU15593" s="7"/>
      <c r="AV15593" s="234"/>
      <c r="BP15593" s="7"/>
      <c r="BQ15593" s="7"/>
      <c r="BR15593" s="7"/>
      <c r="BS15593" s="7"/>
      <c r="BT15593" s="7"/>
      <c r="BU15593" s="7"/>
      <c r="BV15593" s="7"/>
      <c r="BW15593" s="7"/>
    </row>
    <row r="15594" spans="43:75" x14ac:dyDescent="0.2">
      <c r="AQ15594" s="7"/>
      <c r="AR15594" s="7"/>
      <c r="AS15594" s="7"/>
      <c r="AT15594" s="7"/>
      <c r="AU15594" s="7"/>
      <c r="AV15594" s="234"/>
      <c r="BP15594" s="7"/>
      <c r="BQ15594" s="7"/>
      <c r="BR15594" s="7"/>
      <c r="BS15594" s="7"/>
      <c r="BT15594" s="7"/>
      <c r="BU15594" s="7"/>
      <c r="BV15594" s="7"/>
      <c r="BW15594" s="7"/>
    </row>
    <row r="15595" spans="43:75" x14ac:dyDescent="0.2">
      <c r="AQ15595" s="7"/>
      <c r="AR15595" s="7"/>
      <c r="AS15595" s="7"/>
      <c r="AT15595" s="7"/>
      <c r="AU15595" s="7"/>
      <c r="AV15595" s="234"/>
      <c r="BP15595" s="7"/>
      <c r="BQ15595" s="7"/>
      <c r="BR15595" s="7"/>
      <c r="BS15595" s="7"/>
      <c r="BT15595" s="7"/>
      <c r="BU15595" s="7"/>
      <c r="BV15595" s="7"/>
      <c r="BW15595" s="7"/>
    </row>
    <row r="15596" spans="43:75" x14ac:dyDescent="0.2">
      <c r="AQ15596" s="7"/>
      <c r="AR15596" s="7"/>
      <c r="AS15596" s="7"/>
      <c r="AT15596" s="7"/>
      <c r="AU15596" s="7"/>
      <c r="AV15596" s="234"/>
      <c r="BP15596" s="7"/>
      <c r="BQ15596" s="7"/>
      <c r="BR15596" s="7"/>
      <c r="BS15596" s="7"/>
      <c r="BT15596" s="7"/>
      <c r="BU15596" s="7"/>
      <c r="BV15596" s="7"/>
      <c r="BW15596" s="7"/>
    </row>
    <row r="15597" spans="43:75" x14ac:dyDescent="0.2">
      <c r="AQ15597" s="7"/>
      <c r="AR15597" s="7"/>
      <c r="AS15597" s="7"/>
      <c r="AT15597" s="7"/>
      <c r="AU15597" s="7"/>
      <c r="AV15597" s="234"/>
      <c r="BP15597" s="7"/>
      <c r="BQ15597" s="7"/>
      <c r="BR15597" s="7"/>
      <c r="BS15597" s="7"/>
      <c r="BT15597" s="7"/>
      <c r="BU15597" s="7"/>
      <c r="BV15597" s="7"/>
      <c r="BW15597" s="7"/>
    </row>
    <row r="15598" spans="43:75" x14ac:dyDescent="0.2">
      <c r="AQ15598" s="7"/>
      <c r="AR15598" s="7"/>
      <c r="AS15598" s="7"/>
      <c r="AT15598" s="7"/>
      <c r="AU15598" s="7"/>
      <c r="AV15598" s="234"/>
      <c r="BP15598" s="7"/>
      <c r="BQ15598" s="7"/>
      <c r="BR15598" s="7"/>
      <c r="BS15598" s="7"/>
      <c r="BT15598" s="7"/>
      <c r="BU15598" s="7"/>
      <c r="BV15598" s="7"/>
      <c r="BW15598" s="7"/>
    </row>
    <row r="15599" spans="43:75" x14ac:dyDescent="0.2">
      <c r="AQ15599" s="7"/>
      <c r="AR15599" s="7"/>
      <c r="AS15599" s="7"/>
      <c r="AT15599" s="7"/>
      <c r="AU15599" s="7"/>
      <c r="AV15599" s="234"/>
      <c r="BP15599" s="7"/>
      <c r="BQ15599" s="7"/>
      <c r="BR15599" s="7"/>
      <c r="BS15599" s="7"/>
      <c r="BT15599" s="7"/>
      <c r="BU15599" s="7"/>
      <c r="BV15599" s="7"/>
      <c r="BW15599" s="7"/>
    </row>
    <row r="15600" spans="43:75" x14ac:dyDescent="0.2">
      <c r="AQ15600" s="7"/>
      <c r="AR15600" s="7"/>
      <c r="AS15600" s="7"/>
      <c r="AT15600" s="7"/>
      <c r="AU15600" s="7"/>
      <c r="AV15600" s="234"/>
      <c r="BP15600" s="7"/>
      <c r="BQ15600" s="7"/>
      <c r="BR15600" s="7"/>
      <c r="BS15600" s="7"/>
      <c r="BT15600" s="7"/>
      <c r="BU15600" s="7"/>
      <c r="BV15600" s="7"/>
      <c r="BW15600" s="7"/>
    </row>
    <row r="15601" spans="43:75" x14ac:dyDescent="0.2">
      <c r="AQ15601" s="7"/>
      <c r="AR15601" s="7"/>
      <c r="AS15601" s="7"/>
      <c r="AT15601" s="7"/>
      <c r="AU15601" s="7"/>
      <c r="AV15601" s="234"/>
      <c r="BP15601" s="7"/>
      <c r="BQ15601" s="7"/>
      <c r="BR15601" s="7"/>
      <c r="BS15601" s="7"/>
      <c r="BT15601" s="7"/>
      <c r="BU15601" s="7"/>
      <c r="BV15601" s="7"/>
      <c r="BW15601" s="7"/>
    </row>
    <row r="15602" spans="43:75" x14ac:dyDescent="0.2">
      <c r="AQ15602" s="7"/>
      <c r="AR15602" s="7"/>
      <c r="AS15602" s="7"/>
      <c r="AT15602" s="7"/>
      <c r="AU15602" s="7"/>
      <c r="AV15602" s="234"/>
      <c r="BP15602" s="7"/>
      <c r="BQ15602" s="7"/>
      <c r="BR15602" s="7"/>
      <c r="BS15602" s="7"/>
      <c r="BT15602" s="7"/>
      <c r="BU15602" s="7"/>
      <c r="BV15602" s="7"/>
      <c r="BW15602" s="7"/>
    </row>
    <row r="15603" spans="43:75" x14ac:dyDescent="0.2">
      <c r="AQ15603" s="7"/>
      <c r="AR15603" s="7"/>
      <c r="AS15603" s="7"/>
      <c r="AT15603" s="7"/>
      <c r="AU15603" s="7"/>
      <c r="AV15603" s="234"/>
      <c r="BP15603" s="7"/>
      <c r="BQ15603" s="7"/>
      <c r="BR15603" s="7"/>
      <c r="BS15603" s="7"/>
      <c r="BT15603" s="7"/>
      <c r="BU15603" s="7"/>
      <c r="BV15603" s="7"/>
      <c r="BW15603" s="7"/>
    </row>
    <row r="15604" spans="43:75" x14ac:dyDescent="0.2">
      <c r="AQ15604" s="7"/>
      <c r="AR15604" s="7"/>
      <c r="AS15604" s="7"/>
      <c r="AT15604" s="7"/>
      <c r="AU15604" s="7"/>
      <c r="AV15604" s="234"/>
      <c r="BP15604" s="7"/>
      <c r="BQ15604" s="7"/>
      <c r="BR15604" s="7"/>
      <c r="BS15604" s="7"/>
      <c r="BT15604" s="7"/>
      <c r="BU15604" s="7"/>
      <c r="BV15604" s="7"/>
      <c r="BW15604" s="7"/>
    </row>
    <row r="15605" spans="43:75" x14ac:dyDescent="0.2">
      <c r="AQ15605" s="7"/>
      <c r="AR15605" s="7"/>
      <c r="AS15605" s="7"/>
      <c r="AT15605" s="7"/>
      <c r="AU15605" s="7"/>
      <c r="AV15605" s="234"/>
      <c r="BP15605" s="7"/>
      <c r="BQ15605" s="7"/>
      <c r="BR15605" s="7"/>
      <c r="BS15605" s="7"/>
      <c r="BT15605" s="7"/>
      <c r="BU15605" s="7"/>
      <c r="BV15605" s="7"/>
      <c r="BW15605" s="7"/>
    </row>
    <row r="15606" spans="43:75" x14ac:dyDescent="0.2">
      <c r="AQ15606" s="7"/>
      <c r="AR15606" s="7"/>
      <c r="AS15606" s="7"/>
      <c r="AT15606" s="7"/>
      <c r="AU15606" s="7"/>
      <c r="AV15606" s="234"/>
      <c r="BP15606" s="7"/>
      <c r="BQ15606" s="7"/>
      <c r="BR15606" s="7"/>
      <c r="BS15606" s="7"/>
      <c r="BT15606" s="7"/>
      <c r="BU15606" s="7"/>
      <c r="BV15606" s="7"/>
      <c r="BW15606" s="7"/>
    </row>
    <row r="15607" spans="43:75" x14ac:dyDescent="0.2">
      <c r="AQ15607" s="7"/>
      <c r="AR15607" s="7"/>
      <c r="AS15607" s="7"/>
      <c r="AT15607" s="7"/>
      <c r="AU15607" s="7"/>
      <c r="AV15607" s="234"/>
      <c r="BP15607" s="7"/>
      <c r="BQ15607" s="7"/>
      <c r="BR15607" s="7"/>
      <c r="BS15607" s="7"/>
      <c r="BT15607" s="7"/>
      <c r="BU15607" s="7"/>
      <c r="BV15607" s="7"/>
      <c r="BW15607" s="7"/>
    </row>
    <row r="15608" spans="43:75" x14ac:dyDescent="0.2">
      <c r="AQ15608" s="7"/>
      <c r="AR15608" s="7"/>
      <c r="AS15608" s="7"/>
      <c r="AT15608" s="7"/>
      <c r="AU15608" s="7"/>
      <c r="AV15608" s="234"/>
      <c r="BP15608" s="7"/>
      <c r="BQ15608" s="7"/>
      <c r="BR15608" s="7"/>
      <c r="BS15608" s="7"/>
      <c r="BT15608" s="7"/>
      <c r="BU15608" s="7"/>
      <c r="BV15608" s="7"/>
      <c r="BW15608" s="7"/>
    </row>
    <row r="15609" spans="43:75" x14ac:dyDescent="0.2">
      <c r="AQ15609" s="7"/>
      <c r="AR15609" s="7"/>
      <c r="AS15609" s="7"/>
      <c r="AT15609" s="7"/>
      <c r="AU15609" s="7"/>
      <c r="AV15609" s="234"/>
      <c r="BP15609" s="7"/>
      <c r="BQ15609" s="7"/>
      <c r="BR15609" s="7"/>
      <c r="BS15609" s="7"/>
      <c r="BT15609" s="7"/>
      <c r="BU15609" s="7"/>
      <c r="BV15609" s="7"/>
      <c r="BW15609" s="7"/>
    </row>
    <row r="15610" spans="43:75" x14ac:dyDescent="0.2">
      <c r="AQ15610" s="7"/>
      <c r="AR15610" s="7"/>
      <c r="AS15610" s="7"/>
      <c r="AT15610" s="7"/>
      <c r="AU15610" s="7"/>
      <c r="AV15610" s="234"/>
      <c r="BP15610" s="7"/>
      <c r="BQ15610" s="7"/>
      <c r="BR15610" s="7"/>
      <c r="BS15610" s="7"/>
      <c r="BT15610" s="7"/>
      <c r="BU15610" s="7"/>
      <c r="BV15610" s="7"/>
      <c r="BW15610" s="7"/>
    </row>
    <row r="15611" spans="43:75" x14ac:dyDescent="0.2">
      <c r="AQ15611" s="7"/>
      <c r="AR15611" s="7"/>
      <c r="AS15611" s="7"/>
      <c r="AT15611" s="7"/>
      <c r="AU15611" s="7"/>
      <c r="AV15611" s="234"/>
      <c r="BP15611" s="7"/>
      <c r="BQ15611" s="7"/>
      <c r="BR15611" s="7"/>
      <c r="BS15611" s="7"/>
      <c r="BT15611" s="7"/>
      <c r="BU15611" s="7"/>
      <c r="BV15611" s="7"/>
      <c r="BW15611" s="7"/>
    </row>
    <row r="15612" spans="43:75" x14ac:dyDescent="0.2">
      <c r="AQ15612" s="7"/>
      <c r="AR15612" s="7"/>
      <c r="AS15612" s="7"/>
      <c r="AT15612" s="7"/>
      <c r="AU15612" s="7"/>
      <c r="AV15612" s="234"/>
      <c r="BP15612" s="7"/>
      <c r="BQ15612" s="7"/>
      <c r="BR15612" s="7"/>
      <c r="BS15612" s="7"/>
      <c r="BT15612" s="7"/>
      <c r="BU15612" s="7"/>
      <c r="BV15612" s="7"/>
      <c r="BW15612" s="7"/>
    </row>
    <row r="15613" spans="43:75" x14ac:dyDescent="0.2">
      <c r="AQ15613" s="7"/>
      <c r="AR15613" s="7"/>
      <c r="AS15613" s="7"/>
      <c r="AT15613" s="7"/>
      <c r="AU15613" s="7"/>
      <c r="AV15613" s="234"/>
      <c r="BP15613" s="7"/>
      <c r="BQ15613" s="7"/>
      <c r="BR15613" s="7"/>
      <c r="BS15613" s="7"/>
      <c r="BT15613" s="7"/>
      <c r="BU15613" s="7"/>
      <c r="BV15613" s="7"/>
      <c r="BW15613" s="7"/>
    </row>
    <row r="15614" spans="43:75" x14ac:dyDescent="0.2">
      <c r="AQ15614" s="7"/>
      <c r="AR15614" s="7"/>
      <c r="AS15614" s="7"/>
      <c r="AT15614" s="7"/>
      <c r="AU15614" s="7"/>
      <c r="AV15614" s="234"/>
      <c r="BP15614" s="7"/>
      <c r="BQ15614" s="7"/>
      <c r="BR15614" s="7"/>
      <c r="BS15614" s="7"/>
      <c r="BT15614" s="7"/>
      <c r="BU15614" s="7"/>
      <c r="BV15614" s="7"/>
      <c r="BW15614" s="7"/>
    </row>
    <row r="15615" spans="43:75" x14ac:dyDescent="0.2">
      <c r="AQ15615" s="7"/>
      <c r="AR15615" s="7"/>
      <c r="AS15615" s="7"/>
      <c r="AT15615" s="7"/>
      <c r="AU15615" s="7"/>
      <c r="AV15615" s="234"/>
      <c r="BP15615" s="7"/>
      <c r="BQ15615" s="7"/>
      <c r="BR15615" s="7"/>
      <c r="BS15615" s="7"/>
      <c r="BT15615" s="7"/>
      <c r="BU15615" s="7"/>
      <c r="BV15615" s="7"/>
      <c r="BW15615" s="7"/>
    </row>
    <row r="15616" spans="43:75" x14ac:dyDescent="0.2">
      <c r="AQ15616" s="7"/>
      <c r="AR15616" s="7"/>
      <c r="AS15616" s="7"/>
      <c r="AT15616" s="7"/>
      <c r="AU15616" s="7"/>
      <c r="AV15616" s="234"/>
      <c r="BP15616" s="7"/>
      <c r="BQ15616" s="7"/>
      <c r="BR15616" s="7"/>
      <c r="BS15616" s="7"/>
      <c r="BT15616" s="7"/>
      <c r="BU15616" s="7"/>
      <c r="BV15616" s="7"/>
      <c r="BW15616" s="7"/>
    </row>
    <row r="15617" spans="43:75" x14ac:dyDescent="0.2">
      <c r="AQ15617" s="7"/>
      <c r="AR15617" s="7"/>
      <c r="AS15617" s="7"/>
      <c r="AT15617" s="7"/>
      <c r="AU15617" s="7"/>
      <c r="AV15617" s="234"/>
      <c r="BP15617" s="7"/>
      <c r="BQ15617" s="7"/>
      <c r="BR15617" s="7"/>
      <c r="BS15617" s="7"/>
      <c r="BT15617" s="7"/>
      <c r="BU15617" s="7"/>
      <c r="BV15617" s="7"/>
      <c r="BW15617" s="7"/>
    </row>
    <row r="15618" spans="43:75" x14ac:dyDescent="0.2">
      <c r="AQ15618" s="7"/>
      <c r="AR15618" s="7"/>
      <c r="AS15618" s="7"/>
      <c r="AT15618" s="7"/>
      <c r="AU15618" s="7"/>
      <c r="AV15618" s="234"/>
      <c r="BP15618" s="7"/>
      <c r="BQ15618" s="7"/>
      <c r="BR15618" s="7"/>
      <c r="BS15618" s="7"/>
      <c r="BT15618" s="7"/>
      <c r="BU15618" s="7"/>
      <c r="BV15618" s="7"/>
      <c r="BW15618" s="7"/>
    </row>
    <row r="15619" spans="43:75" x14ac:dyDescent="0.2">
      <c r="AQ15619" s="7"/>
      <c r="AR15619" s="7"/>
      <c r="AS15619" s="7"/>
      <c r="AT15619" s="7"/>
      <c r="AU15619" s="7"/>
      <c r="AV15619" s="234"/>
      <c r="BP15619" s="7"/>
      <c r="BQ15619" s="7"/>
      <c r="BR15619" s="7"/>
      <c r="BS15619" s="7"/>
      <c r="BT15619" s="7"/>
      <c r="BU15619" s="7"/>
      <c r="BV15619" s="7"/>
      <c r="BW15619" s="7"/>
    </row>
    <row r="15620" spans="43:75" x14ac:dyDescent="0.2">
      <c r="AQ15620" s="7"/>
      <c r="AR15620" s="7"/>
      <c r="AS15620" s="7"/>
      <c r="AT15620" s="7"/>
      <c r="AU15620" s="7"/>
      <c r="AV15620" s="234"/>
      <c r="BP15620" s="7"/>
      <c r="BQ15620" s="7"/>
      <c r="BR15620" s="7"/>
      <c r="BS15620" s="7"/>
      <c r="BT15620" s="7"/>
      <c r="BU15620" s="7"/>
      <c r="BV15620" s="7"/>
      <c r="BW15620" s="7"/>
    </row>
    <row r="15621" spans="43:75" x14ac:dyDescent="0.2">
      <c r="AQ15621" s="7"/>
      <c r="AR15621" s="7"/>
      <c r="AS15621" s="7"/>
      <c r="AT15621" s="7"/>
      <c r="AU15621" s="7"/>
      <c r="AV15621" s="234"/>
      <c r="BP15621" s="7"/>
      <c r="BQ15621" s="7"/>
      <c r="BR15621" s="7"/>
      <c r="BS15621" s="7"/>
      <c r="BT15621" s="7"/>
      <c r="BU15621" s="7"/>
      <c r="BV15621" s="7"/>
      <c r="BW15621" s="7"/>
    </row>
    <row r="15622" spans="43:75" x14ac:dyDescent="0.2">
      <c r="AQ15622" s="7"/>
      <c r="AR15622" s="7"/>
      <c r="AS15622" s="7"/>
      <c r="AT15622" s="7"/>
      <c r="AU15622" s="7"/>
      <c r="AV15622" s="234"/>
      <c r="BP15622" s="7"/>
      <c r="BQ15622" s="7"/>
      <c r="BR15622" s="7"/>
      <c r="BS15622" s="7"/>
      <c r="BT15622" s="7"/>
      <c r="BU15622" s="7"/>
      <c r="BV15622" s="7"/>
      <c r="BW15622" s="7"/>
    </row>
    <row r="15623" spans="43:75" x14ac:dyDescent="0.2">
      <c r="AQ15623" s="7"/>
      <c r="AR15623" s="7"/>
      <c r="AS15623" s="7"/>
      <c r="AT15623" s="7"/>
      <c r="AU15623" s="7"/>
      <c r="AV15623" s="234"/>
      <c r="BP15623" s="7"/>
      <c r="BQ15623" s="7"/>
      <c r="BR15623" s="7"/>
      <c r="BS15623" s="7"/>
      <c r="BT15623" s="7"/>
      <c r="BU15623" s="7"/>
      <c r="BV15623" s="7"/>
      <c r="BW15623" s="7"/>
    </row>
    <row r="15624" spans="43:75" x14ac:dyDescent="0.2">
      <c r="AQ15624" s="7"/>
      <c r="AR15624" s="7"/>
      <c r="AS15624" s="7"/>
      <c r="AT15624" s="7"/>
      <c r="AU15624" s="7"/>
      <c r="AV15624" s="234"/>
      <c r="BP15624" s="7"/>
      <c r="BQ15624" s="7"/>
      <c r="BR15624" s="7"/>
      <c r="BS15624" s="7"/>
      <c r="BT15624" s="7"/>
      <c r="BU15624" s="7"/>
      <c r="BV15624" s="7"/>
      <c r="BW15624" s="7"/>
    </row>
    <row r="15625" spans="43:75" x14ac:dyDescent="0.2">
      <c r="AQ15625" s="7"/>
      <c r="AR15625" s="7"/>
      <c r="AS15625" s="7"/>
      <c r="AT15625" s="7"/>
      <c r="AU15625" s="7"/>
      <c r="AV15625" s="234"/>
      <c r="BP15625" s="7"/>
      <c r="BQ15625" s="7"/>
      <c r="BR15625" s="7"/>
      <c r="BS15625" s="7"/>
      <c r="BT15625" s="7"/>
      <c r="BU15625" s="7"/>
      <c r="BV15625" s="7"/>
      <c r="BW15625" s="7"/>
    </row>
    <row r="15626" spans="43:75" x14ac:dyDescent="0.2">
      <c r="AQ15626" s="7"/>
      <c r="AR15626" s="7"/>
      <c r="AS15626" s="7"/>
      <c r="AT15626" s="7"/>
      <c r="AU15626" s="7"/>
      <c r="AV15626" s="234"/>
      <c r="BP15626" s="7"/>
      <c r="BQ15626" s="7"/>
      <c r="BR15626" s="7"/>
      <c r="BS15626" s="7"/>
      <c r="BT15626" s="7"/>
      <c r="BU15626" s="7"/>
      <c r="BV15626" s="7"/>
      <c r="BW15626" s="7"/>
    </row>
    <row r="15627" spans="43:75" x14ac:dyDescent="0.2">
      <c r="AQ15627" s="7"/>
      <c r="AR15627" s="7"/>
      <c r="AS15627" s="7"/>
      <c r="AT15627" s="7"/>
      <c r="AU15627" s="7"/>
      <c r="AV15627" s="234"/>
      <c r="BP15627" s="7"/>
      <c r="BQ15627" s="7"/>
      <c r="BR15627" s="7"/>
      <c r="BS15627" s="7"/>
      <c r="BT15627" s="7"/>
      <c r="BU15627" s="7"/>
      <c r="BV15627" s="7"/>
      <c r="BW15627" s="7"/>
    </row>
    <row r="15628" spans="43:75" x14ac:dyDescent="0.2">
      <c r="AQ15628" s="7"/>
      <c r="AR15628" s="7"/>
      <c r="AS15628" s="7"/>
      <c r="AT15628" s="7"/>
      <c r="AU15628" s="7"/>
      <c r="AV15628" s="234"/>
      <c r="BP15628" s="7"/>
      <c r="BQ15628" s="7"/>
      <c r="BR15628" s="7"/>
      <c r="BS15628" s="7"/>
      <c r="BT15628" s="7"/>
      <c r="BU15628" s="7"/>
      <c r="BV15628" s="7"/>
      <c r="BW15628" s="7"/>
    </row>
    <row r="15629" spans="43:75" x14ac:dyDescent="0.2">
      <c r="AQ15629" s="7"/>
      <c r="AR15629" s="7"/>
      <c r="AS15629" s="7"/>
      <c r="AT15629" s="7"/>
      <c r="AU15629" s="7"/>
      <c r="AV15629" s="234"/>
      <c r="BP15629" s="7"/>
      <c r="BQ15629" s="7"/>
      <c r="BR15629" s="7"/>
      <c r="BS15629" s="7"/>
      <c r="BT15629" s="7"/>
      <c r="BU15629" s="7"/>
      <c r="BV15629" s="7"/>
      <c r="BW15629" s="7"/>
    </row>
    <row r="15630" spans="43:75" x14ac:dyDescent="0.2">
      <c r="AQ15630" s="7"/>
      <c r="AR15630" s="7"/>
      <c r="AS15630" s="7"/>
      <c r="AT15630" s="7"/>
      <c r="AU15630" s="7"/>
      <c r="AV15630" s="234"/>
      <c r="BP15630" s="7"/>
      <c r="BQ15630" s="7"/>
      <c r="BR15630" s="7"/>
      <c r="BS15630" s="7"/>
      <c r="BT15630" s="7"/>
      <c r="BU15630" s="7"/>
      <c r="BV15630" s="7"/>
      <c r="BW15630" s="7"/>
    </row>
    <row r="15631" spans="43:75" x14ac:dyDescent="0.2">
      <c r="AQ15631" s="7"/>
      <c r="AR15631" s="7"/>
      <c r="AS15631" s="7"/>
      <c r="AT15631" s="7"/>
      <c r="AU15631" s="7"/>
      <c r="AV15631" s="234"/>
      <c r="BP15631" s="7"/>
      <c r="BQ15631" s="7"/>
      <c r="BR15631" s="7"/>
      <c r="BS15631" s="7"/>
      <c r="BT15631" s="7"/>
      <c r="BU15631" s="7"/>
      <c r="BV15631" s="7"/>
      <c r="BW15631" s="7"/>
    </row>
    <row r="15632" spans="43:75" x14ac:dyDescent="0.2">
      <c r="AQ15632" s="7"/>
      <c r="AR15632" s="7"/>
      <c r="AS15632" s="7"/>
      <c r="AT15632" s="7"/>
      <c r="AU15632" s="7"/>
      <c r="AV15632" s="234"/>
      <c r="BP15632" s="7"/>
      <c r="BQ15632" s="7"/>
      <c r="BR15632" s="7"/>
      <c r="BS15632" s="7"/>
      <c r="BT15632" s="7"/>
      <c r="BU15632" s="7"/>
      <c r="BV15632" s="7"/>
      <c r="BW15632" s="7"/>
    </row>
    <row r="15633" spans="43:75" x14ac:dyDescent="0.2">
      <c r="AQ15633" s="7"/>
      <c r="AR15633" s="7"/>
      <c r="AS15633" s="7"/>
      <c r="AT15633" s="7"/>
      <c r="AU15633" s="7"/>
      <c r="AV15633" s="234"/>
      <c r="BP15633" s="7"/>
      <c r="BQ15633" s="7"/>
      <c r="BR15633" s="7"/>
      <c r="BS15633" s="7"/>
      <c r="BT15633" s="7"/>
      <c r="BU15633" s="7"/>
      <c r="BV15633" s="7"/>
      <c r="BW15633" s="7"/>
    </row>
    <row r="15634" spans="43:75" x14ac:dyDescent="0.2">
      <c r="AQ15634" s="7"/>
      <c r="AR15634" s="7"/>
      <c r="AS15634" s="7"/>
      <c r="AT15634" s="7"/>
      <c r="AU15634" s="7"/>
      <c r="AV15634" s="234"/>
      <c r="BP15634" s="7"/>
      <c r="BQ15634" s="7"/>
      <c r="BR15634" s="7"/>
      <c r="BS15634" s="7"/>
      <c r="BT15634" s="7"/>
      <c r="BU15634" s="7"/>
      <c r="BV15634" s="7"/>
      <c r="BW15634" s="7"/>
    </row>
    <row r="15635" spans="43:75" x14ac:dyDescent="0.2">
      <c r="AQ15635" s="7"/>
      <c r="AR15635" s="7"/>
      <c r="AS15635" s="7"/>
      <c r="AT15635" s="7"/>
      <c r="AU15635" s="7"/>
      <c r="AV15635" s="234"/>
      <c r="BP15635" s="7"/>
      <c r="BQ15635" s="7"/>
      <c r="BR15635" s="7"/>
      <c r="BS15635" s="7"/>
      <c r="BT15635" s="7"/>
      <c r="BU15635" s="7"/>
      <c r="BV15635" s="7"/>
      <c r="BW15635" s="7"/>
    </row>
    <row r="15636" spans="43:75" x14ac:dyDescent="0.2">
      <c r="AQ15636" s="7"/>
      <c r="AR15636" s="7"/>
      <c r="AS15636" s="7"/>
      <c r="AT15636" s="7"/>
      <c r="AU15636" s="7"/>
      <c r="AV15636" s="234"/>
      <c r="BP15636" s="7"/>
      <c r="BQ15636" s="7"/>
      <c r="BR15636" s="7"/>
      <c r="BS15636" s="7"/>
      <c r="BT15636" s="7"/>
      <c r="BU15636" s="7"/>
      <c r="BV15636" s="7"/>
      <c r="BW15636" s="7"/>
    </row>
    <row r="15637" spans="43:75" x14ac:dyDescent="0.2">
      <c r="AQ15637" s="7"/>
      <c r="AR15637" s="7"/>
      <c r="AS15637" s="7"/>
      <c r="AT15637" s="7"/>
      <c r="AU15637" s="7"/>
      <c r="AV15637" s="234"/>
      <c r="BP15637" s="7"/>
      <c r="BQ15637" s="7"/>
      <c r="BR15637" s="7"/>
      <c r="BS15637" s="7"/>
      <c r="BT15637" s="7"/>
      <c r="BU15637" s="7"/>
      <c r="BV15637" s="7"/>
      <c r="BW15637" s="7"/>
    </row>
    <row r="15638" spans="43:75" x14ac:dyDescent="0.2">
      <c r="AQ15638" s="7"/>
      <c r="AR15638" s="7"/>
      <c r="AS15638" s="7"/>
      <c r="AT15638" s="7"/>
      <c r="AU15638" s="7"/>
      <c r="AV15638" s="234"/>
      <c r="BP15638" s="7"/>
      <c r="BQ15638" s="7"/>
      <c r="BR15638" s="7"/>
      <c r="BS15638" s="7"/>
      <c r="BT15638" s="7"/>
      <c r="BU15638" s="7"/>
      <c r="BV15638" s="7"/>
      <c r="BW15638" s="7"/>
    </row>
    <row r="15639" spans="43:75" x14ac:dyDescent="0.2">
      <c r="AQ15639" s="7"/>
      <c r="AR15639" s="7"/>
      <c r="AS15639" s="7"/>
      <c r="AT15639" s="7"/>
      <c r="AU15639" s="7"/>
      <c r="AV15639" s="234"/>
      <c r="BP15639" s="7"/>
      <c r="BQ15639" s="7"/>
      <c r="BR15639" s="7"/>
      <c r="BS15639" s="7"/>
      <c r="BT15639" s="7"/>
      <c r="BU15639" s="7"/>
      <c r="BV15639" s="7"/>
      <c r="BW15639" s="7"/>
    </row>
    <row r="15640" spans="43:75" x14ac:dyDescent="0.2">
      <c r="AQ15640" s="7"/>
      <c r="AR15640" s="7"/>
      <c r="AS15640" s="7"/>
      <c r="AT15640" s="7"/>
      <c r="AU15640" s="7"/>
      <c r="AV15640" s="234"/>
      <c r="BP15640" s="7"/>
      <c r="BQ15640" s="7"/>
      <c r="BR15640" s="7"/>
      <c r="BS15640" s="7"/>
      <c r="BT15640" s="7"/>
      <c r="BU15640" s="7"/>
      <c r="BV15640" s="7"/>
      <c r="BW15640" s="7"/>
    </row>
    <row r="15641" spans="43:75" x14ac:dyDescent="0.2">
      <c r="AQ15641" s="7"/>
      <c r="AR15641" s="7"/>
      <c r="AS15641" s="7"/>
      <c r="AT15641" s="7"/>
      <c r="AU15641" s="7"/>
      <c r="AV15641" s="234"/>
      <c r="BP15641" s="7"/>
      <c r="BQ15641" s="7"/>
      <c r="BR15641" s="7"/>
      <c r="BS15641" s="7"/>
      <c r="BT15641" s="7"/>
      <c r="BU15641" s="7"/>
      <c r="BV15641" s="7"/>
      <c r="BW15641" s="7"/>
    </row>
    <row r="15642" spans="43:75" x14ac:dyDescent="0.2">
      <c r="AQ15642" s="7"/>
      <c r="AR15642" s="7"/>
      <c r="AS15642" s="7"/>
      <c r="AT15642" s="7"/>
      <c r="AU15642" s="7"/>
      <c r="AV15642" s="234"/>
      <c r="BP15642" s="7"/>
      <c r="BQ15642" s="7"/>
      <c r="BR15642" s="7"/>
      <c r="BS15642" s="7"/>
      <c r="BT15642" s="7"/>
      <c r="BU15642" s="7"/>
      <c r="BV15642" s="7"/>
      <c r="BW15642" s="7"/>
    </row>
    <row r="15643" spans="43:75" x14ac:dyDescent="0.2">
      <c r="AQ15643" s="7"/>
      <c r="AR15643" s="7"/>
      <c r="AS15643" s="7"/>
      <c r="AT15643" s="7"/>
      <c r="AU15643" s="7"/>
      <c r="AV15643" s="234"/>
      <c r="BP15643" s="7"/>
      <c r="BQ15643" s="7"/>
      <c r="BR15643" s="7"/>
      <c r="BS15643" s="7"/>
      <c r="BT15643" s="7"/>
      <c r="BU15643" s="7"/>
      <c r="BV15643" s="7"/>
      <c r="BW15643" s="7"/>
    </row>
    <row r="15644" spans="43:75" x14ac:dyDescent="0.2">
      <c r="AQ15644" s="7"/>
      <c r="AR15644" s="7"/>
      <c r="AS15644" s="7"/>
      <c r="AT15644" s="7"/>
      <c r="AU15644" s="7"/>
      <c r="AV15644" s="234"/>
      <c r="BP15644" s="7"/>
      <c r="BQ15644" s="7"/>
      <c r="BR15644" s="7"/>
      <c r="BS15644" s="7"/>
      <c r="BT15644" s="7"/>
      <c r="BU15644" s="7"/>
      <c r="BV15644" s="7"/>
      <c r="BW15644" s="7"/>
    </row>
    <row r="15645" spans="43:75" x14ac:dyDescent="0.2">
      <c r="AQ15645" s="7"/>
      <c r="AR15645" s="7"/>
      <c r="AS15645" s="7"/>
      <c r="AT15645" s="7"/>
      <c r="AU15645" s="7"/>
      <c r="AV15645" s="234"/>
      <c r="BP15645" s="7"/>
      <c r="BQ15645" s="7"/>
      <c r="BR15645" s="7"/>
      <c r="BS15645" s="7"/>
      <c r="BT15645" s="7"/>
      <c r="BU15645" s="7"/>
      <c r="BV15645" s="7"/>
      <c r="BW15645" s="7"/>
    </row>
    <row r="15646" spans="43:75" x14ac:dyDescent="0.2">
      <c r="AQ15646" s="7"/>
      <c r="AR15646" s="7"/>
      <c r="AS15646" s="7"/>
      <c r="AT15646" s="7"/>
      <c r="AU15646" s="7"/>
      <c r="AV15646" s="234"/>
      <c r="BP15646" s="7"/>
      <c r="BQ15646" s="7"/>
      <c r="BR15646" s="7"/>
      <c r="BS15646" s="7"/>
      <c r="BT15646" s="7"/>
      <c r="BU15646" s="7"/>
      <c r="BV15646" s="7"/>
      <c r="BW15646" s="7"/>
    </row>
    <row r="15647" spans="43:75" x14ac:dyDescent="0.2">
      <c r="AQ15647" s="7"/>
      <c r="AR15647" s="7"/>
      <c r="AS15647" s="7"/>
      <c r="AT15647" s="7"/>
      <c r="AU15647" s="7"/>
      <c r="AV15647" s="234"/>
      <c r="BP15647" s="7"/>
      <c r="BQ15647" s="7"/>
      <c r="BR15647" s="7"/>
      <c r="BS15647" s="7"/>
      <c r="BT15647" s="7"/>
      <c r="BU15647" s="7"/>
      <c r="BV15647" s="7"/>
      <c r="BW15647" s="7"/>
    </row>
    <row r="15648" spans="43:75" x14ac:dyDescent="0.2">
      <c r="AQ15648" s="7"/>
      <c r="AR15648" s="7"/>
      <c r="AS15648" s="7"/>
      <c r="AT15648" s="7"/>
      <c r="AU15648" s="7"/>
      <c r="AV15648" s="234"/>
      <c r="BP15648" s="7"/>
      <c r="BQ15648" s="7"/>
      <c r="BR15648" s="7"/>
      <c r="BS15648" s="7"/>
      <c r="BT15648" s="7"/>
      <c r="BU15648" s="7"/>
      <c r="BV15648" s="7"/>
      <c r="BW15648" s="7"/>
    </row>
    <row r="15649" spans="43:75" x14ac:dyDescent="0.2">
      <c r="AQ15649" s="7"/>
      <c r="AR15649" s="7"/>
      <c r="AS15649" s="7"/>
      <c r="AT15649" s="7"/>
      <c r="AU15649" s="7"/>
      <c r="AV15649" s="234"/>
      <c r="BP15649" s="7"/>
      <c r="BQ15649" s="7"/>
      <c r="BR15649" s="7"/>
      <c r="BS15649" s="7"/>
      <c r="BT15649" s="7"/>
      <c r="BU15649" s="7"/>
      <c r="BV15649" s="7"/>
      <c r="BW15649" s="7"/>
    </row>
    <row r="15650" spans="43:75" x14ac:dyDescent="0.2">
      <c r="AQ15650" s="7"/>
      <c r="AR15650" s="7"/>
      <c r="AS15650" s="7"/>
      <c r="AT15650" s="7"/>
      <c r="AU15650" s="7"/>
      <c r="AV15650" s="234"/>
      <c r="BP15650" s="7"/>
      <c r="BQ15650" s="7"/>
      <c r="BR15650" s="7"/>
      <c r="BS15650" s="7"/>
      <c r="BT15650" s="7"/>
      <c r="BU15650" s="7"/>
      <c r="BV15650" s="7"/>
      <c r="BW15650" s="7"/>
    </row>
    <row r="15651" spans="43:75" x14ac:dyDescent="0.2">
      <c r="AQ15651" s="7"/>
      <c r="AR15651" s="7"/>
      <c r="AS15651" s="7"/>
      <c r="AT15651" s="7"/>
      <c r="AU15651" s="7"/>
      <c r="AV15651" s="234"/>
      <c r="BP15651" s="7"/>
      <c r="BQ15651" s="7"/>
      <c r="BR15651" s="7"/>
      <c r="BS15651" s="7"/>
      <c r="BT15651" s="7"/>
      <c r="BU15651" s="7"/>
      <c r="BV15651" s="7"/>
      <c r="BW15651" s="7"/>
    </row>
    <row r="15652" spans="43:75" x14ac:dyDescent="0.2">
      <c r="AQ15652" s="7"/>
      <c r="AR15652" s="7"/>
      <c r="AS15652" s="7"/>
      <c r="AT15652" s="7"/>
      <c r="AU15652" s="7"/>
      <c r="AV15652" s="234"/>
      <c r="BP15652" s="7"/>
      <c r="BQ15652" s="7"/>
      <c r="BR15652" s="7"/>
      <c r="BS15652" s="7"/>
      <c r="BT15652" s="7"/>
      <c r="BU15652" s="7"/>
      <c r="BV15652" s="7"/>
      <c r="BW15652" s="7"/>
    </row>
    <row r="15653" spans="43:75" x14ac:dyDescent="0.2">
      <c r="AQ15653" s="7"/>
      <c r="AR15653" s="7"/>
      <c r="AS15653" s="7"/>
      <c r="AT15653" s="7"/>
      <c r="AU15653" s="7"/>
      <c r="AV15653" s="234"/>
      <c r="BP15653" s="7"/>
      <c r="BQ15653" s="7"/>
      <c r="BR15653" s="7"/>
      <c r="BS15653" s="7"/>
      <c r="BT15653" s="7"/>
      <c r="BU15653" s="7"/>
      <c r="BV15653" s="7"/>
      <c r="BW15653" s="7"/>
    </row>
    <row r="15654" spans="43:75" x14ac:dyDescent="0.2">
      <c r="AQ15654" s="7"/>
      <c r="AR15654" s="7"/>
      <c r="AS15654" s="7"/>
      <c r="AT15654" s="7"/>
      <c r="AU15654" s="7"/>
      <c r="AV15654" s="234"/>
      <c r="BP15654" s="7"/>
      <c r="BQ15654" s="7"/>
      <c r="BR15654" s="7"/>
      <c r="BS15654" s="7"/>
      <c r="BT15654" s="7"/>
      <c r="BU15654" s="7"/>
      <c r="BV15654" s="7"/>
      <c r="BW15654" s="7"/>
    </row>
    <row r="15655" spans="43:75" x14ac:dyDescent="0.2">
      <c r="AQ15655" s="7"/>
      <c r="AR15655" s="7"/>
      <c r="AS15655" s="7"/>
      <c r="AT15655" s="7"/>
      <c r="AU15655" s="7"/>
      <c r="AV15655" s="234"/>
      <c r="BP15655" s="7"/>
      <c r="BQ15655" s="7"/>
      <c r="BR15655" s="7"/>
      <c r="BS15655" s="7"/>
      <c r="BT15655" s="7"/>
      <c r="BU15655" s="7"/>
      <c r="BV15655" s="7"/>
      <c r="BW15655" s="7"/>
    </row>
    <row r="15656" spans="43:75" x14ac:dyDescent="0.2">
      <c r="AQ15656" s="7"/>
      <c r="AR15656" s="7"/>
      <c r="AS15656" s="7"/>
      <c r="AT15656" s="7"/>
      <c r="AU15656" s="7"/>
      <c r="AV15656" s="234"/>
      <c r="BP15656" s="7"/>
      <c r="BQ15656" s="7"/>
      <c r="BR15656" s="7"/>
      <c r="BS15656" s="7"/>
      <c r="BT15656" s="7"/>
      <c r="BU15656" s="7"/>
      <c r="BV15656" s="7"/>
      <c r="BW15656" s="7"/>
    </row>
    <row r="15657" spans="43:75" x14ac:dyDescent="0.2">
      <c r="AQ15657" s="7"/>
      <c r="AR15657" s="7"/>
      <c r="AS15657" s="7"/>
      <c r="AT15657" s="7"/>
      <c r="AU15657" s="7"/>
      <c r="AV15657" s="234"/>
      <c r="BP15657" s="7"/>
      <c r="BQ15657" s="7"/>
      <c r="BR15657" s="7"/>
      <c r="BS15657" s="7"/>
      <c r="BT15657" s="7"/>
      <c r="BU15657" s="7"/>
      <c r="BV15657" s="7"/>
      <c r="BW15657" s="7"/>
    </row>
    <row r="15658" spans="43:75" x14ac:dyDescent="0.2">
      <c r="AQ15658" s="7"/>
      <c r="AR15658" s="7"/>
      <c r="AS15658" s="7"/>
      <c r="AT15658" s="7"/>
      <c r="AU15658" s="7"/>
      <c r="AV15658" s="234"/>
      <c r="BP15658" s="7"/>
      <c r="BQ15658" s="7"/>
      <c r="BR15658" s="7"/>
      <c r="BS15658" s="7"/>
      <c r="BT15658" s="7"/>
      <c r="BU15658" s="7"/>
      <c r="BV15658" s="7"/>
      <c r="BW15658" s="7"/>
    </row>
    <row r="15659" spans="43:75" x14ac:dyDescent="0.2">
      <c r="AQ15659" s="7"/>
      <c r="AR15659" s="7"/>
      <c r="AS15659" s="7"/>
      <c r="AT15659" s="7"/>
      <c r="AU15659" s="7"/>
      <c r="AV15659" s="234"/>
      <c r="BP15659" s="7"/>
      <c r="BQ15659" s="7"/>
      <c r="BR15659" s="7"/>
      <c r="BS15659" s="7"/>
      <c r="BT15659" s="7"/>
      <c r="BU15659" s="7"/>
      <c r="BV15659" s="7"/>
      <c r="BW15659" s="7"/>
    </row>
    <row r="15660" spans="43:75" x14ac:dyDescent="0.2">
      <c r="AQ15660" s="7"/>
      <c r="AR15660" s="7"/>
      <c r="AS15660" s="7"/>
      <c r="AT15660" s="7"/>
      <c r="AU15660" s="7"/>
      <c r="AV15660" s="234"/>
      <c r="BP15660" s="7"/>
      <c r="BQ15660" s="7"/>
      <c r="BR15660" s="7"/>
      <c r="BS15660" s="7"/>
      <c r="BT15660" s="7"/>
      <c r="BU15660" s="7"/>
      <c r="BV15660" s="7"/>
      <c r="BW15660" s="7"/>
    </row>
    <row r="15661" spans="43:75" x14ac:dyDescent="0.2">
      <c r="AQ15661" s="7"/>
      <c r="AR15661" s="7"/>
      <c r="AS15661" s="7"/>
      <c r="AT15661" s="7"/>
      <c r="AU15661" s="7"/>
      <c r="AV15661" s="234"/>
      <c r="BP15661" s="7"/>
      <c r="BQ15661" s="7"/>
      <c r="BR15661" s="7"/>
      <c r="BS15661" s="7"/>
      <c r="BT15661" s="7"/>
      <c r="BU15661" s="7"/>
      <c r="BV15661" s="7"/>
      <c r="BW15661" s="7"/>
    </row>
    <row r="15662" spans="43:75" x14ac:dyDescent="0.2">
      <c r="AQ15662" s="7"/>
      <c r="AR15662" s="7"/>
      <c r="AS15662" s="7"/>
      <c r="AT15662" s="7"/>
      <c r="AU15662" s="7"/>
      <c r="AV15662" s="234"/>
      <c r="BP15662" s="7"/>
      <c r="BQ15662" s="7"/>
      <c r="BR15662" s="7"/>
      <c r="BS15662" s="7"/>
      <c r="BT15662" s="7"/>
      <c r="BU15662" s="7"/>
      <c r="BV15662" s="7"/>
      <c r="BW15662" s="7"/>
    </row>
    <row r="15663" spans="43:75" x14ac:dyDescent="0.2">
      <c r="AQ15663" s="7"/>
      <c r="AR15663" s="7"/>
      <c r="AS15663" s="7"/>
      <c r="AT15663" s="7"/>
      <c r="AU15663" s="7"/>
      <c r="AV15663" s="234"/>
      <c r="BP15663" s="7"/>
      <c r="BQ15663" s="7"/>
      <c r="BR15663" s="7"/>
      <c r="BS15663" s="7"/>
      <c r="BT15663" s="7"/>
      <c r="BU15663" s="7"/>
      <c r="BV15663" s="7"/>
      <c r="BW15663" s="7"/>
    </row>
    <row r="15664" spans="43:75" x14ac:dyDescent="0.2">
      <c r="AQ15664" s="7"/>
      <c r="AR15664" s="7"/>
      <c r="AS15664" s="7"/>
      <c r="AT15664" s="7"/>
      <c r="AU15664" s="7"/>
      <c r="AV15664" s="234"/>
      <c r="BP15664" s="7"/>
      <c r="BQ15664" s="7"/>
      <c r="BR15664" s="7"/>
      <c r="BS15664" s="7"/>
      <c r="BT15664" s="7"/>
      <c r="BU15664" s="7"/>
      <c r="BV15664" s="7"/>
      <c r="BW15664" s="7"/>
    </row>
    <row r="15665" spans="43:75" x14ac:dyDescent="0.2">
      <c r="AQ15665" s="7"/>
      <c r="AR15665" s="7"/>
      <c r="AS15665" s="7"/>
      <c r="AT15665" s="7"/>
      <c r="AU15665" s="7"/>
      <c r="AV15665" s="234"/>
      <c r="BP15665" s="7"/>
      <c r="BQ15665" s="7"/>
      <c r="BR15665" s="7"/>
      <c r="BS15665" s="7"/>
      <c r="BT15665" s="7"/>
      <c r="BU15665" s="7"/>
      <c r="BV15665" s="7"/>
      <c r="BW15665" s="7"/>
    </row>
    <row r="15666" spans="43:75" x14ac:dyDescent="0.2">
      <c r="AQ15666" s="7"/>
      <c r="AR15666" s="7"/>
      <c r="AS15666" s="7"/>
      <c r="AT15666" s="7"/>
      <c r="AU15666" s="7"/>
      <c r="AV15666" s="234"/>
      <c r="BP15666" s="7"/>
      <c r="BQ15666" s="7"/>
      <c r="BR15666" s="7"/>
      <c r="BS15666" s="7"/>
      <c r="BT15666" s="7"/>
      <c r="BU15666" s="7"/>
      <c r="BV15666" s="7"/>
      <c r="BW15666" s="7"/>
    </row>
    <row r="15667" spans="43:75" x14ac:dyDescent="0.2">
      <c r="AQ15667" s="7"/>
      <c r="AR15667" s="7"/>
      <c r="AS15667" s="7"/>
      <c r="AT15667" s="7"/>
      <c r="AU15667" s="7"/>
      <c r="AV15667" s="234"/>
      <c r="BP15667" s="7"/>
      <c r="BQ15667" s="7"/>
      <c r="BR15667" s="7"/>
      <c r="BS15667" s="7"/>
      <c r="BT15667" s="7"/>
      <c r="BU15667" s="7"/>
      <c r="BV15667" s="7"/>
      <c r="BW15667" s="7"/>
    </row>
    <row r="15668" spans="43:75" x14ac:dyDescent="0.2">
      <c r="AQ15668" s="7"/>
      <c r="AR15668" s="7"/>
      <c r="AS15668" s="7"/>
      <c r="AT15668" s="7"/>
      <c r="AU15668" s="7"/>
      <c r="AV15668" s="234"/>
      <c r="BP15668" s="7"/>
      <c r="BQ15668" s="7"/>
      <c r="BR15668" s="7"/>
      <c r="BS15668" s="7"/>
      <c r="BT15668" s="7"/>
      <c r="BU15668" s="7"/>
      <c r="BV15668" s="7"/>
      <c r="BW15668" s="7"/>
    </row>
    <row r="15669" spans="43:75" x14ac:dyDescent="0.2">
      <c r="AQ15669" s="7"/>
      <c r="AR15669" s="7"/>
      <c r="AS15669" s="7"/>
      <c r="AT15669" s="7"/>
      <c r="AU15669" s="7"/>
      <c r="AV15669" s="234"/>
      <c r="BP15669" s="7"/>
      <c r="BQ15669" s="7"/>
      <c r="BR15669" s="7"/>
      <c r="BS15669" s="7"/>
      <c r="BT15669" s="7"/>
      <c r="BU15669" s="7"/>
      <c r="BV15669" s="7"/>
      <c r="BW15669" s="7"/>
    </row>
    <row r="15670" spans="43:75" x14ac:dyDescent="0.2">
      <c r="AQ15670" s="7"/>
      <c r="AR15670" s="7"/>
      <c r="AS15670" s="7"/>
      <c r="AT15670" s="7"/>
      <c r="AU15670" s="7"/>
      <c r="AV15670" s="234"/>
      <c r="BP15670" s="7"/>
      <c r="BQ15670" s="7"/>
      <c r="BR15670" s="7"/>
      <c r="BS15670" s="7"/>
      <c r="BT15670" s="7"/>
      <c r="BU15670" s="7"/>
      <c r="BV15670" s="7"/>
      <c r="BW15670" s="7"/>
    </row>
    <row r="15671" spans="43:75" x14ac:dyDescent="0.2">
      <c r="AQ15671" s="7"/>
      <c r="AR15671" s="7"/>
      <c r="AS15671" s="7"/>
      <c r="AT15671" s="7"/>
      <c r="AU15671" s="7"/>
      <c r="AV15671" s="234"/>
      <c r="BP15671" s="7"/>
      <c r="BQ15671" s="7"/>
      <c r="BR15671" s="7"/>
      <c r="BS15671" s="7"/>
      <c r="BT15671" s="7"/>
      <c r="BU15671" s="7"/>
      <c r="BV15671" s="7"/>
      <c r="BW15671" s="7"/>
    </row>
    <row r="15672" spans="43:75" x14ac:dyDescent="0.2">
      <c r="AQ15672" s="7"/>
      <c r="AR15672" s="7"/>
      <c r="AS15672" s="7"/>
      <c r="AT15672" s="7"/>
      <c r="AU15672" s="7"/>
      <c r="AV15672" s="234"/>
      <c r="BP15672" s="7"/>
      <c r="BQ15672" s="7"/>
      <c r="BR15672" s="7"/>
      <c r="BS15672" s="7"/>
      <c r="BT15672" s="7"/>
      <c r="BU15672" s="7"/>
      <c r="BV15672" s="7"/>
      <c r="BW15672" s="7"/>
    </row>
    <row r="15673" spans="43:75" x14ac:dyDescent="0.2">
      <c r="AQ15673" s="7"/>
      <c r="AR15673" s="7"/>
      <c r="AS15673" s="7"/>
      <c r="AT15673" s="7"/>
      <c r="AU15673" s="7"/>
      <c r="AV15673" s="234"/>
      <c r="BP15673" s="7"/>
      <c r="BQ15673" s="7"/>
      <c r="BR15673" s="7"/>
      <c r="BS15673" s="7"/>
      <c r="BT15673" s="7"/>
      <c r="BU15673" s="7"/>
      <c r="BV15673" s="7"/>
      <c r="BW15673" s="7"/>
    </row>
    <row r="15674" spans="43:75" x14ac:dyDescent="0.2">
      <c r="AQ15674" s="7"/>
      <c r="AR15674" s="7"/>
      <c r="AS15674" s="7"/>
      <c r="AT15674" s="7"/>
      <c r="AU15674" s="7"/>
      <c r="AV15674" s="234"/>
      <c r="BP15674" s="7"/>
      <c r="BQ15674" s="7"/>
      <c r="BR15674" s="7"/>
      <c r="BS15674" s="7"/>
      <c r="BT15674" s="7"/>
      <c r="BU15674" s="7"/>
      <c r="BV15674" s="7"/>
      <c r="BW15674" s="7"/>
    </row>
    <row r="15675" spans="43:75" x14ac:dyDescent="0.2">
      <c r="AQ15675" s="7"/>
      <c r="AR15675" s="7"/>
      <c r="AS15675" s="7"/>
      <c r="AT15675" s="7"/>
      <c r="AU15675" s="7"/>
      <c r="AV15675" s="234"/>
      <c r="BP15675" s="7"/>
      <c r="BQ15675" s="7"/>
      <c r="BR15675" s="7"/>
      <c r="BS15675" s="7"/>
      <c r="BT15675" s="7"/>
      <c r="BU15675" s="7"/>
      <c r="BV15675" s="7"/>
      <c r="BW15675" s="7"/>
    </row>
    <row r="15676" spans="43:75" x14ac:dyDescent="0.2">
      <c r="AQ15676" s="7"/>
      <c r="AR15676" s="7"/>
      <c r="AS15676" s="7"/>
      <c r="AT15676" s="7"/>
      <c r="AU15676" s="7"/>
      <c r="AV15676" s="234"/>
      <c r="BP15676" s="7"/>
      <c r="BQ15676" s="7"/>
      <c r="BR15676" s="7"/>
      <c r="BS15676" s="7"/>
      <c r="BT15676" s="7"/>
      <c r="BU15676" s="7"/>
      <c r="BV15676" s="7"/>
      <c r="BW15676" s="7"/>
    </row>
    <row r="15677" spans="43:75" x14ac:dyDescent="0.2">
      <c r="AQ15677" s="7"/>
      <c r="AR15677" s="7"/>
      <c r="AS15677" s="7"/>
      <c r="AT15677" s="7"/>
      <c r="AU15677" s="7"/>
      <c r="AV15677" s="234"/>
      <c r="BP15677" s="7"/>
      <c r="BQ15677" s="7"/>
      <c r="BR15677" s="7"/>
      <c r="BS15677" s="7"/>
      <c r="BT15677" s="7"/>
      <c r="BU15677" s="7"/>
      <c r="BV15677" s="7"/>
      <c r="BW15677" s="7"/>
    </row>
    <row r="15678" spans="43:75" x14ac:dyDescent="0.2">
      <c r="AQ15678" s="7"/>
      <c r="AR15678" s="7"/>
      <c r="AS15678" s="7"/>
      <c r="AT15678" s="7"/>
      <c r="AU15678" s="7"/>
      <c r="AV15678" s="234"/>
      <c r="BP15678" s="7"/>
      <c r="BQ15678" s="7"/>
      <c r="BR15678" s="7"/>
      <c r="BS15678" s="7"/>
      <c r="BT15678" s="7"/>
      <c r="BU15678" s="7"/>
      <c r="BV15678" s="7"/>
      <c r="BW15678" s="7"/>
    </row>
    <row r="15679" spans="43:75" x14ac:dyDescent="0.2">
      <c r="AQ15679" s="7"/>
      <c r="AR15679" s="7"/>
      <c r="AS15679" s="7"/>
      <c r="AT15679" s="7"/>
      <c r="AU15679" s="7"/>
      <c r="AV15679" s="234"/>
      <c r="BP15679" s="7"/>
      <c r="BQ15679" s="7"/>
      <c r="BR15679" s="7"/>
      <c r="BS15679" s="7"/>
      <c r="BT15679" s="7"/>
      <c r="BU15679" s="7"/>
      <c r="BV15679" s="7"/>
      <c r="BW15679" s="7"/>
    </row>
    <row r="15680" spans="43:75" x14ac:dyDescent="0.2">
      <c r="AQ15680" s="7"/>
      <c r="AR15680" s="7"/>
      <c r="AS15680" s="7"/>
      <c r="AT15680" s="7"/>
      <c r="AU15680" s="7"/>
      <c r="AV15680" s="234"/>
      <c r="BP15680" s="7"/>
      <c r="BQ15680" s="7"/>
      <c r="BR15680" s="7"/>
      <c r="BS15680" s="7"/>
      <c r="BT15680" s="7"/>
      <c r="BU15680" s="7"/>
      <c r="BV15680" s="7"/>
      <c r="BW15680" s="7"/>
    </row>
    <row r="15681" spans="43:75" x14ac:dyDescent="0.2">
      <c r="AQ15681" s="7"/>
      <c r="AR15681" s="7"/>
      <c r="AS15681" s="7"/>
      <c r="AT15681" s="7"/>
      <c r="AU15681" s="7"/>
      <c r="AV15681" s="234"/>
      <c r="BP15681" s="7"/>
      <c r="BQ15681" s="7"/>
      <c r="BR15681" s="7"/>
      <c r="BS15681" s="7"/>
      <c r="BT15681" s="7"/>
      <c r="BU15681" s="7"/>
      <c r="BV15681" s="7"/>
      <c r="BW15681" s="7"/>
    </row>
    <row r="15682" spans="43:75" x14ac:dyDescent="0.2">
      <c r="AQ15682" s="7"/>
      <c r="AR15682" s="7"/>
      <c r="AS15682" s="7"/>
      <c r="AT15682" s="7"/>
      <c r="AU15682" s="7"/>
      <c r="AV15682" s="234"/>
      <c r="BP15682" s="7"/>
      <c r="BQ15682" s="7"/>
      <c r="BR15682" s="7"/>
      <c r="BS15682" s="7"/>
      <c r="BT15682" s="7"/>
      <c r="BU15682" s="7"/>
      <c r="BV15682" s="7"/>
      <c r="BW15682" s="7"/>
    </row>
    <row r="15683" spans="43:75" x14ac:dyDescent="0.2">
      <c r="AQ15683" s="7"/>
      <c r="AR15683" s="7"/>
      <c r="AS15683" s="7"/>
      <c r="AT15683" s="7"/>
      <c r="AU15683" s="7"/>
      <c r="AV15683" s="234"/>
      <c r="BP15683" s="7"/>
      <c r="BQ15683" s="7"/>
      <c r="BR15683" s="7"/>
      <c r="BS15683" s="7"/>
      <c r="BT15683" s="7"/>
      <c r="BU15683" s="7"/>
      <c r="BV15683" s="7"/>
      <c r="BW15683" s="7"/>
    </row>
    <row r="15684" spans="43:75" x14ac:dyDescent="0.2">
      <c r="AQ15684" s="7"/>
      <c r="AR15684" s="7"/>
      <c r="AS15684" s="7"/>
      <c r="AT15684" s="7"/>
      <c r="AU15684" s="7"/>
      <c r="AV15684" s="234"/>
      <c r="BP15684" s="7"/>
      <c r="BQ15684" s="7"/>
      <c r="BR15684" s="7"/>
      <c r="BS15684" s="7"/>
      <c r="BT15684" s="7"/>
      <c r="BU15684" s="7"/>
      <c r="BV15684" s="7"/>
      <c r="BW15684" s="7"/>
    </row>
    <row r="15685" spans="43:75" x14ac:dyDescent="0.2">
      <c r="AQ15685" s="7"/>
      <c r="AR15685" s="7"/>
      <c r="AS15685" s="7"/>
      <c r="AT15685" s="7"/>
      <c r="AU15685" s="7"/>
      <c r="AV15685" s="234"/>
      <c r="BP15685" s="7"/>
      <c r="BQ15685" s="7"/>
      <c r="BR15685" s="7"/>
      <c r="BS15685" s="7"/>
      <c r="BT15685" s="7"/>
      <c r="BU15685" s="7"/>
      <c r="BV15685" s="7"/>
      <c r="BW15685" s="7"/>
    </row>
    <row r="15686" spans="43:75" x14ac:dyDescent="0.2">
      <c r="AQ15686" s="7"/>
      <c r="AR15686" s="7"/>
      <c r="AS15686" s="7"/>
      <c r="AT15686" s="7"/>
      <c r="AU15686" s="7"/>
      <c r="AV15686" s="234"/>
      <c r="BP15686" s="7"/>
      <c r="BQ15686" s="7"/>
      <c r="BR15686" s="7"/>
      <c r="BS15686" s="7"/>
      <c r="BT15686" s="7"/>
      <c r="BU15686" s="7"/>
      <c r="BV15686" s="7"/>
      <c r="BW15686" s="7"/>
    </row>
    <row r="15687" spans="43:75" x14ac:dyDescent="0.2">
      <c r="AQ15687" s="7"/>
      <c r="AR15687" s="7"/>
      <c r="AS15687" s="7"/>
      <c r="AT15687" s="7"/>
      <c r="AU15687" s="7"/>
      <c r="AV15687" s="234"/>
      <c r="BP15687" s="7"/>
      <c r="BQ15687" s="7"/>
      <c r="BR15687" s="7"/>
      <c r="BS15687" s="7"/>
      <c r="BT15687" s="7"/>
      <c r="BU15687" s="7"/>
      <c r="BV15687" s="7"/>
      <c r="BW15687" s="7"/>
    </row>
    <row r="15688" spans="43:75" x14ac:dyDescent="0.2">
      <c r="AQ15688" s="7"/>
      <c r="AR15688" s="7"/>
      <c r="AS15688" s="7"/>
      <c r="AT15688" s="7"/>
      <c r="AU15688" s="7"/>
      <c r="AV15688" s="234"/>
      <c r="BP15688" s="7"/>
      <c r="BQ15688" s="7"/>
      <c r="BR15688" s="7"/>
      <c r="BS15688" s="7"/>
      <c r="BT15688" s="7"/>
      <c r="BU15688" s="7"/>
      <c r="BV15688" s="7"/>
      <c r="BW15688" s="7"/>
    </row>
    <row r="15689" spans="43:75" x14ac:dyDescent="0.2">
      <c r="AQ15689" s="7"/>
      <c r="AR15689" s="7"/>
      <c r="AS15689" s="7"/>
      <c r="AT15689" s="7"/>
      <c r="AU15689" s="7"/>
      <c r="AV15689" s="234"/>
      <c r="BP15689" s="7"/>
      <c r="BQ15689" s="7"/>
      <c r="BR15689" s="7"/>
      <c r="BS15689" s="7"/>
      <c r="BT15689" s="7"/>
      <c r="BU15689" s="7"/>
      <c r="BV15689" s="7"/>
      <c r="BW15689" s="7"/>
    </row>
    <row r="15690" spans="43:75" x14ac:dyDescent="0.2">
      <c r="AQ15690" s="7"/>
      <c r="AR15690" s="7"/>
      <c r="AS15690" s="7"/>
      <c r="AT15690" s="7"/>
      <c r="AU15690" s="7"/>
      <c r="AV15690" s="234"/>
      <c r="BP15690" s="7"/>
      <c r="BQ15690" s="7"/>
      <c r="BR15690" s="7"/>
      <c r="BS15690" s="7"/>
      <c r="BT15690" s="7"/>
      <c r="BU15690" s="7"/>
      <c r="BV15690" s="7"/>
      <c r="BW15690" s="7"/>
    </row>
    <row r="15691" spans="43:75" x14ac:dyDescent="0.2">
      <c r="AQ15691" s="7"/>
      <c r="AR15691" s="7"/>
      <c r="AS15691" s="7"/>
      <c r="AT15691" s="7"/>
      <c r="AU15691" s="7"/>
      <c r="AV15691" s="234"/>
      <c r="BP15691" s="7"/>
      <c r="BQ15691" s="7"/>
      <c r="BR15691" s="7"/>
      <c r="BS15691" s="7"/>
      <c r="BT15691" s="7"/>
      <c r="BU15691" s="7"/>
      <c r="BV15691" s="7"/>
      <c r="BW15691" s="7"/>
    </row>
    <row r="15692" spans="43:75" x14ac:dyDescent="0.2">
      <c r="AQ15692" s="7"/>
      <c r="AR15692" s="7"/>
      <c r="AS15692" s="7"/>
      <c r="AT15692" s="7"/>
      <c r="AU15692" s="7"/>
      <c r="AV15692" s="234"/>
      <c r="BP15692" s="7"/>
      <c r="BQ15692" s="7"/>
      <c r="BR15692" s="7"/>
      <c r="BS15692" s="7"/>
      <c r="BT15692" s="7"/>
      <c r="BU15692" s="7"/>
      <c r="BV15692" s="7"/>
      <c r="BW15692" s="7"/>
    </row>
    <row r="15693" spans="43:75" x14ac:dyDescent="0.2">
      <c r="AQ15693" s="7"/>
      <c r="AR15693" s="7"/>
      <c r="AS15693" s="7"/>
      <c r="AT15693" s="7"/>
      <c r="AU15693" s="7"/>
      <c r="AV15693" s="234"/>
      <c r="BP15693" s="7"/>
      <c r="BQ15693" s="7"/>
      <c r="BR15693" s="7"/>
      <c r="BS15693" s="7"/>
      <c r="BT15693" s="7"/>
      <c r="BU15693" s="7"/>
      <c r="BV15693" s="7"/>
      <c r="BW15693" s="7"/>
    </row>
    <row r="15694" spans="43:75" x14ac:dyDescent="0.2">
      <c r="AQ15694" s="7"/>
      <c r="AR15694" s="7"/>
      <c r="AS15694" s="7"/>
      <c r="AT15694" s="7"/>
      <c r="AU15694" s="7"/>
      <c r="AV15694" s="234"/>
      <c r="BP15694" s="7"/>
      <c r="BQ15694" s="7"/>
      <c r="BR15694" s="7"/>
      <c r="BS15694" s="7"/>
      <c r="BT15694" s="7"/>
      <c r="BU15694" s="7"/>
      <c r="BV15694" s="7"/>
      <c r="BW15694" s="7"/>
    </row>
    <row r="15695" spans="43:75" x14ac:dyDescent="0.2">
      <c r="AQ15695" s="7"/>
      <c r="AR15695" s="7"/>
      <c r="AS15695" s="7"/>
      <c r="AT15695" s="7"/>
      <c r="AU15695" s="7"/>
      <c r="AV15695" s="234"/>
      <c r="BP15695" s="7"/>
      <c r="BQ15695" s="7"/>
      <c r="BR15695" s="7"/>
      <c r="BS15695" s="7"/>
      <c r="BT15695" s="7"/>
      <c r="BU15695" s="7"/>
      <c r="BV15695" s="7"/>
      <c r="BW15695" s="7"/>
    </row>
    <row r="15696" spans="43:75" x14ac:dyDescent="0.2">
      <c r="AQ15696" s="7"/>
      <c r="AR15696" s="7"/>
      <c r="AS15696" s="7"/>
      <c r="AT15696" s="7"/>
      <c r="AU15696" s="7"/>
      <c r="AV15696" s="234"/>
      <c r="BP15696" s="7"/>
      <c r="BQ15696" s="7"/>
      <c r="BR15696" s="7"/>
      <c r="BS15696" s="7"/>
      <c r="BT15696" s="7"/>
      <c r="BU15696" s="7"/>
      <c r="BV15696" s="7"/>
      <c r="BW15696" s="7"/>
    </row>
    <row r="15697" spans="43:75" x14ac:dyDescent="0.2">
      <c r="AQ15697" s="7"/>
      <c r="AR15697" s="7"/>
      <c r="AS15697" s="7"/>
      <c r="AT15697" s="7"/>
      <c r="AU15697" s="7"/>
      <c r="AV15697" s="234"/>
      <c r="BP15697" s="7"/>
      <c r="BQ15697" s="7"/>
      <c r="BR15697" s="7"/>
      <c r="BS15697" s="7"/>
      <c r="BT15697" s="7"/>
      <c r="BU15697" s="7"/>
      <c r="BV15697" s="7"/>
      <c r="BW15697" s="7"/>
    </row>
    <row r="15698" spans="43:75" x14ac:dyDescent="0.2">
      <c r="AQ15698" s="7"/>
      <c r="AR15698" s="7"/>
      <c r="AS15698" s="7"/>
      <c r="AT15698" s="7"/>
      <c r="AU15698" s="7"/>
      <c r="AV15698" s="234"/>
      <c r="BP15698" s="7"/>
      <c r="BQ15698" s="7"/>
      <c r="BR15698" s="7"/>
      <c r="BS15698" s="7"/>
      <c r="BT15698" s="7"/>
      <c r="BU15698" s="7"/>
      <c r="BV15698" s="7"/>
      <c r="BW15698" s="7"/>
    </row>
    <row r="15699" spans="43:75" x14ac:dyDescent="0.2">
      <c r="AQ15699" s="7"/>
      <c r="AR15699" s="7"/>
      <c r="AS15699" s="7"/>
      <c r="AT15699" s="7"/>
      <c r="AU15699" s="7"/>
      <c r="AV15699" s="234"/>
      <c r="BP15699" s="7"/>
      <c r="BQ15699" s="7"/>
      <c r="BR15699" s="7"/>
      <c r="BS15699" s="7"/>
      <c r="BT15699" s="7"/>
      <c r="BU15699" s="7"/>
      <c r="BV15699" s="7"/>
      <c r="BW15699" s="7"/>
    </row>
    <row r="15700" spans="43:75" x14ac:dyDescent="0.2">
      <c r="AQ15700" s="7"/>
      <c r="AR15700" s="7"/>
      <c r="AS15700" s="7"/>
      <c r="AT15700" s="7"/>
      <c r="AU15700" s="7"/>
      <c r="AV15700" s="234"/>
      <c r="BP15700" s="7"/>
      <c r="BQ15700" s="7"/>
      <c r="BR15700" s="7"/>
      <c r="BS15700" s="7"/>
      <c r="BT15700" s="7"/>
      <c r="BU15700" s="7"/>
      <c r="BV15700" s="7"/>
      <c r="BW15700" s="7"/>
    </row>
    <row r="15701" spans="43:75" x14ac:dyDescent="0.2">
      <c r="AQ15701" s="7"/>
      <c r="AR15701" s="7"/>
      <c r="AS15701" s="7"/>
      <c r="AT15701" s="7"/>
      <c r="AU15701" s="7"/>
      <c r="AV15701" s="234"/>
      <c r="BP15701" s="7"/>
      <c r="BQ15701" s="7"/>
      <c r="BR15701" s="7"/>
      <c r="BS15701" s="7"/>
      <c r="BT15701" s="7"/>
      <c r="BU15701" s="7"/>
      <c r="BV15701" s="7"/>
      <c r="BW15701" s="7"/>
    </row>
    <row r="15702" spans="43:75" x14ac:dyDescent="0.2">
      <c r="AQ15702" s="7"/>
      <c r="AR15702" s="7"/>
      <c r="AS15702" s="7"/>
      <c r="AT15702" s="7"/>
      <c r="AU15702" s="7"/>
      <c r="AV15702" s="234"/>
      <c r="BP15702" s="7"/>
      <c r="BQ15702" s="7"/>
      <c r="BR15702" s="7"/>
      <c r="BS15702" s="7"/>
      <c r="BT15702" s="7"/>
      <c r="BU15702" s="7"/>
      <c r="BV15702" s="7"/>
      <c r="BW15702" s="7"/>
    </row>
    <row r="15703" spans="43:75" x14ac:dyDescent="0.2">
      <c r="AQ15703" s="7"/>
      <c r="AR15703" s="7"/>
      <c r="AS15703" s="7"/>
      <c r="AT15703" s="7"/>
      <c r="AU15703" s="7"/>
      <c r="AV15703" s="234"/>
      <c r="BP15703" s="7"/>
      <c r="BQ15703" s="7"/>
      <c r="BR15703" s="7"/>
      <c r="BS15703" s="7"/>
      <c r="BT15703" s="7"/>
      <c r="BU15703" s="7"/>
      <c r="BV15703" s="7"/>
      <c r="BW15703" s="7"/>
    </row>
    <row r="15704" spans="43:75" x14ac:dyDescent="0.2">
      <c r="AQ15704" s="7"/>
      <c r="AR15704" s="7"/>
      <c r="AS15704" s="7"/>
      <c r="AT15704" s="7"/>
      <c r="AU15704" s="7"/>
      <c r="AV15704" s="234"/>
      <c r="BP15704" s="7"/>
      <c r="BQ15704" s="7"/>
      <c r="BR15704" s="7"/>
      <c r="BS15704" s="7"/>
      <c r="BT15704" s="7"/>
      <c r="BU15704" s="7"/>
      <c r="BV15704" s="7"/>
      <c r="BW15704" s="7"/>
    </row>
    <row r="15705" spans="43:75" x14ac:dyDescent="0.2">
      <c r="AQ15705" s="7"/>
      <c r="AR15705" s="7"/>
      <c r="AS15705" s="7"/>
      <c r="AT15705" s="7"/>
      <c r="AU15705" s="7"/>
      <c r="AV15705" s="234"/>
      <c r="BP15705" s="7"/>
      <c r="BQ15705" s="7"/>
      <c r="BR15705" s="7"/>
      <c r="BS15705" s="7"/>
      <c r="BT15705" s="7"/>
      <c r="BU15705" s="7"/>
      <c r="BV15705" s="7"/>
      <c r="BW15705" s="7"/>
    </row>
    <row r="15706" spans="43:75" x14ac:dyDescent="0.2">
      <c r="AQ15706" s="7"/>
      <c r="AR15706" s="7"/>
      <c r="AS15706" s="7"/>
      <c r="AT15706" s="7"/>
      <c r="AU15706" s="7"/>
      <c r="AV15706" s="234"/>
      <c r="BP15706" s="7"/>
      <c r="BQ15706" s="7"/>
      <c r="BR15706" s="7"/>
      <c r="BS15706" s="7"/>
      <c r="BT15706" s="7"/>
      <c r="BU15706" s="7"/>
      <c r="BV15706" s="7"/>
      <c r="BW15706" s="7"/>
    </row>
    <row r="15707" spans="43:75" x14ac:dyDescent="0.2">
      <c r="AQ15707" s="7"/>
      <c r="AR15707" s="7"/>
      <c r="AS15707" s="7"/>
      <c r="AT15707" s="7"/>
      <c r="AU15707" s="7"/>
      <c r="AV15707" s="234"/>
      <c r="BP15707" s="7"/>
      <c r="BQ15707" s="7"/>
      <c r="BR15707" s="7"/>
      <c r="BS15707" s="7"/>
      <c r="BT15707" s="7"/>
      <c r="BU15707" s="7"/>
      <c r="BV15707" s="7"/>
      <c r="BW15707" s="7"/>
    </row>
    <row r="15708" spans="43:75" x14ac:dyDescent="0.2">
      <c r="AQ15708" s="7"/>
      <c r="AR15708" s="7"/>
      <c r="AS15708" s="7"/>
      <c r="AT15708" s="7"/>
      <c r="AU15708" s="7"/>
      <c r="AV15708" s="234"/>
      <c r="BP15708" s="7"/>
      <c r="BQ15708" s="7"/>
      <c r="BR15708" s="7"/>
      <c r="BS15708" s="7"/>
      <c r="BT15708" s="7"/>
      <c r="BU15708" s="7"/>
      <c r="BV15708" s="7"/>
      <c r="BW15708" s="7"/>
    </row>
    <row r="15709" spans="43:75" x14ac:dyDescent="0.2">
      <c r="AQ15709" s="7"/>
      <c r="AR15709" s="7"/>
      <c r="AS15709" s="7"/>
      <c r="AT15709" s="7"/>
      <c r="AU15709" s="7"/>
      <c r="AV15709" s="234"/>
      <c r="BP15709" s="7"/>
      <c r="BQ15709" s="7"/>
      <c r="BR15709" s="7"/>
      <c r="BS15709" s="7"/>
      <c r="BT15709" s="7"/>
      <c r="BU15709" s="7"/>
      <c r="BV15709" s="7"/>
      <c r="BW15709" s="7"/>
    </row>
    <row r="15710" spans="43:75" x14ac:dyDescent="0.2">
      <c r="AQ15710" s="7"/>
      <c r="AR15710" s="7"/>
      <c r="AS15710" s="7"/>
      <c r="AT15710" s="7"/>
      <c r="AU15710" s="7"/>
      <c r="AV15710" s="234"/>
      <c r="BP15710" s="7"/>
      <c r="BQ15710" s="7"/>
      <c r="BR15710" s="7"/>
      <c r="BS15710" s="7"/>
      <c r="BT15710" s="7"/>
      <c r="BU15710" s="7"/>
      <c r="BV15710" s="7"/>
      <c r="BW15710" s="7"/>
    </row>
    <row r="15711" spans="43:75" x14ac:dyDescent="0.2">
      <c r="AQ15711" s="7"/>
      <c r="AR15711" s="7"/>
      <c r="AS15711" s="7"/>
      <c r="AT15711" s="7"/>
      <c r="AU15711" s="7"/>
      <c r="AV15711" s="234"/>
      <c r="BP15711" s="7"/>
      <c r="BQ15711" s="7"/>
      <c r="BR15711" s="7"/>
      <c r="BS15711" s="7"/>
      <c r="BT15711" s="7"/>
      <c r="BU15711" s="7"/>
      <c r="BV15711" s="7"/>
      <c r="BW15711" s="7"/>
    </row>
    <row r="15712" spans="43:75" x14ac:dyDescent="0.2">
      <c r="AQ15712" s="7"/>
      <c r="AR15712" s="7"/>
      <c r="AS15712" s="7"/>
      <c r="AT15712" s="7"/>
      <c r="AU15712" s="7"/>
      <c r="AV15712" s="234"/>
      <c r="BP15712" s="7"/>
      <c r="BQ15712" s="7"/>
      <c r="BR15712" s="7"/>
      <c r="BS15712" s="7"/>
      <c r="BT15712" s="7"/>
      <c r="BU15712" s="7"/>
      <c r="BV15712" s="7"/>
      <c r="BW15712" s="7"/>
    </row>
    <row r="15713" spans="43:75" x14ac:dyDescent="0.2">
      <c r="AQ15713" s="7"/>
      <c r="AR15713" s="7"/>
      <c r="AS15713" s="7"/>
      <c r="AT15713" s="7"/>
      <c r="AU15713" s="7"/>
      <c r="AV15713" s="234"/>
      <c r="BP15713" s="7"/>
      <c r="BQ15713" s="7"/>
      <c r="BR15713" s="7"/>
      <c r="BS15713" s="7"/>
      <c r="BT15713" s="7"/>
      <c r="BU15713" s="7"/>
      <c r="BV15713" s="7"/>
      <c r="BW15713" s="7"/>
    </row>
    <row r="15714" spans="43:75" x14ac:dyDescent="0.2">
      <c r="AQ15714" s="7"/>
      <c r="AR15714" s="7"/>
      <c r="AS15714" s="7"/>
      <c r="AT15714" s="7"/>
      <c r="AU15714" s="7"/>
      <c r="AV15714" s="234"/>
      <c r="BP15714" s="7"/>
      <c r="BQ15714" s="7"/>
      <c r="BR15714" s="7"/>
      <c r="BS15714" s="7"/>
      <c r="BT15714" s="7"/>
      <c r="BU15714" s="7"/>
      <c r="BV15714" s="7"/>
      <c r="BW15714" s="7"/>
    </row>
    <row r="15715" spans="43:75" x14ac:dyDescent="0.2">
      <c r="AQ15715" s="7"/>
      <c r="AR15715" s="7"/>
      <c r="AS15715" s="7"/>
      <c r="AT15715" s="7"/>
      <c r="AU15715" s="7"/>
      <c r="AV15715" s="234"/>
      <c r="BP15715" s="7"/>
      <c r="BQ15715" s="7"/>
      <c r="BR15715" s="7"/>
      <c r="BS15715" s="7"/>
      <c r="BT15715" s="7"/>
      <c r="BU15715" s="7"/>
      <c r="BV15715" s="7"/>
      <c r="BW15715" s="7"/>
    </row>
    <row r="15716" spans="43:75" x14ac:dyDescent="0.2">
      <c r="AQ15716" s="7"/>
      <c r="AR15716" s="7"/>
      <c r="AS15716" s="7"/>
      <c r="AT15716" s="7"/>
      <c r="AU15716" s="7"/>
      <c r="AV15716" s="234"/>
      <c r="BP15716" s="7"/>
      <c r="BQ15716" s="7"/>
      <c r="BR15716" s="7"/>
      <c r="BS15716" s="7"/>
      <c r="BT15716" s="7"/>
      <c r="BU15716" s="7"/>
      <c r="BV15716" s="7"/>
      <c r="BW15716" s="7"/>
    </row>
    <row r="15717" spans="43:75" x14ac:dyDescent="0.2">
      <c r="AQ15717" s="7"/>
      <c r="AR15717" s="7"/>
      <c r="AS15717" s="7"/>
      <c r="AT15717" s="7"/>
      <c r="AU15717" s="7"/>
      <c r="AV15717" s="234"/>
      <c r="BP15717" s="7"/>
      <c r="BQ15717" s="7"/>
      <c r="BR15717" s="7"/>
      <c r="BS15717" s="7"/>
      <c r="BT15717" s="7"/>
      <c r="BU15717" s="7"/>
      <c r="BV15717" s="7"/>
      <c r="BW15717" s="7"/>
    </row>
    <row r="15718" spans="43:75" x14ac:dyDescent="0.2">
      <c r="AQ15718" s="7"/>
      <c r="AR15718" s="7"/>
      <c r="AS15718" s="7"/>
      <c r="AT15718" s="7"/>
      <c r="AU15718" s="7"/>
      <c r="AV15718" s="234"/>
      <c r="BP15718" s="7"/>
      <c r="BQ15718" s="7"/>
      <c r="BR15718" s="7"/>
      <c r="BS15718" s="7"/>
      <c r="BT15718" s="7"/>
      <c r="BU15718" s="7"/>
      <c r="BV15718" s="7"/>
      <c r="BW15718" s="7"/>
    </row>
    <row r="15719" spans="43:75" x14ac:dyDescent="0.2">
      <c r="AQ15719" s="7"/>
      <c r="AR15719" s="7"/>
      <c r="AS15719" s="7"/>
      <c r="AT15719" s="7"/>
      <c r="AU15719" s="7"/>
      <c r="AV15719" s="234"/>
      <c r="BP15719" s="7"/>
      <c r="BQ15719" s="7"/>
      <c r="BR15719" s="7"/>
      <c r="BS15719" s="7"/>
      <c r="BT15719" s="7"/>
      <c r="BU15719" s="7"/>
      <c r="BV15719" s="7"/>
      <c r="BW15719" s="7"/>
    </row>
    <row r="15720" spans="43:75" x14ac:dyDescent="0.2">
      <c r="AQ15720" s="7"/>
      <c r="AR15720" s="7"/>
      <c r="AS15720" s="7"/>
      <c r="AT15720" s="7"/>
      <c r="AU15720" s="7"/>
      <c r="AV15720" s="234"/>
      <c r="BP15720" s="7"/>
      <c r="BQ15720" s="7"/>
      <c r="BR15720" s="7"/>
      <c r="BS15720" s="7"/>
      <c r="BT15720" s="7"/>
      <c r="BU15720" s="7"/>
      <c r="BV15720" s="7"/>
      <c r="BW15720" s="7"/>
    </row>
    <row r="15721" spans="43:75" x14ac:dyDescent="0.2">
      <c r="AQ15721" s="7"/>
      <c r="AR15721" s="7"/>
      <c r="AS15721" s="7"/>
      <c r="AT15721" s="7"/>
      <c r="AU15721" s="7"/>
      <c r="AV15721" s="234"/>
      <c r="BP15721" s="7"/>
      <c r="BQ15721" s="7"/>
      <c r="BR15721" s="7"/>
      <c r="BS15721" s="7"/>
      <c r="BT15721" s="7"/>
      <c r="BU15721" s="7"/>
      <c r="BV15721" s="7"/>
      <c r="BW15721" s="7"/>
    </row>
    <row r="15722" spans="43:75" x14ac:dyDescent="0.2">
      <c r="AQ15722" s="7"/>
      <c r="AR15722" s="7"/>
      <c r="AS15722" s="7"/>
      <c r="AT15722" s="7"/>
      <c r="AU15722" s="7"/>
      <c r="AV15722" s="234"/>
      <c r="BP15722" s="7"/>
      <c r="BQ15722" s="7"/>
      <c r="BR15722" s="7"/>
      <c r="BS15722" s="7"/>
      <c r="BT15722" s="7"/>
      <c r="BU15722" s="7"/>
      <c r="BV15722" s="7"/>
      <c r="BW15722" s="7"/>
    </row>
    <row r="15723" spans="43:75" x14ac:dyDescent="0.2">
      <c r="AQ15723" s="7"/>
      <c r="AR15723" s="7"/>
      <c r="AS15723" s="7"/>
      <c r="AT15723" s="7"/>
      <c r="AU15723" s="7"/>
      <c r="AV15723" s="234"/>
      <c r="BP15723" s="7"/>
      <c r="BQ15723" s="7"/>
      <c r="BR15723" s="7"/>
      <c r="BS15723" s="7"/>
      <c r="BT15723" s="7"/>
      <c r="BU15723" s="7"/>
      <c r="BV15723" s="7"/>
      <c r="BW15723" s="7"/>
    </row>
    <row r="15724" spans="43:75" x14ac:dyDescent="0.2">
      <c r="AQ15724" s="7"/>
      <c r="AR15724" s="7"/>
      <c r="AS15724" s="7"/>
      <c r="AT15724" s="7"/>
      <c r="AU15724" s="7"/>
      <c r="AV15724" s="234"/>
      <c r="BP15724" s="7"/>
      <c r="BQ15724" s="7"/>
      <c r="BR15724" s="7"/>
      <c r="BS15724" s="7"/>
      <c r="BT15724" s="7"/>
      <c r="BU15724" s="7"/>
      <c r="BV15724" s="7"/>
      <c r="BW15724" s="7"/>
    </row>
    <row r="15725" spans="43:75" x14ac:dyDescent="0.2">
      <c r="AQ15725" s="7"/>
      <c r="AR15725" s="7"/>
      <c r="AS15725" s="7"/>
      <c r="AT15725" s="7"/>
      <c r="AU15725" s="7"/>
      <c r="AV15725" s="234"/>
      <c r="BP15725" s="7"/>
      <c r="BQ15725" s="7"/>
      <c r="BR15725" s="7"/>
      <c r="BS15725" s="7"/>
      <c r="BT15725" s="7"/>
      <c r="BU15725" s="7"/>
      <c r="BV15725" s="7"/>
      <c r="BW15725" s="7"/>
    </row>
    <row r="15726" spans="43:75" x14ac:dyDescent="0.2">
      <c r="AQ15726" s="7"/>
      <c r="AR15726" s="7"/>
      <c r="AS15726" s="7"/>
      <c r="AT15726" s="7"/>
      <c r="AU15726" s="7"/>
      <c r="AV15726" s="234"/>
      <c r="BP15726" s="7"/>
      <c r="BQ15726" s="7"/>
      <c r="BR15726" s="7"/>
      <c r="BS15726" s="7"/>
      <c r="BT15726" s="7"/>
      <c r="BU15726" s="7"/>
      <c r="BV15726" s="7"/>
      <c r="BW15726" s="7"/>
    </row>
    <row r="15727" spans="43:75" x14ac:dyDescent="0.2">
      <c r="AQ15727" s="7"/>
      <c r="AR15727" s="7"/>
      <c r="AS15727" s="7"/>
      <c r="AT15727" s="7"/>
      <c r="AU15727" s="7"/>
      <c r="AV15727" s="234"/>
      <c r="BP15727" s="7"/>
      <c r="BQ15727" s="7"/>
      <c r="BR15727" s="7"/>
      <c r="BS15727" s="7"/>
      <c r="BT15727" s="7"/>
      <c r="BU15727" s="7"/>
      <c r="BV15727" s="7"/>
      <c r="BW15727" s="7"/>
    </row>
    <row r="15728" spans="43:75" x14ac:dyDescent="0.2">
      <c r="AQ15728" s="7"/>
      <c r="AR15728" s="7"/>
      <c r="AS15728" s="7"/>
      <c r="AT15728" s="7"/>
      <c r="AU15728" s="7"/>
      <c r="AV15728" s="234"/>
      <c r="BP15728" s="7"/>
      <c r="BQ15728" s="7"/>
      <c r="BR15728" s="7"/>
      <c r="BS15728" s="7"/>
      <c r="BT15728" s="7"/>
      <c r="BU15728" s="7"/>
      <c r="BV15728" s="7"/>
      <c r="BW15728" s="7"/>
    </row>
    <row r="15729" spans="43:75" x14ac:dyDescent="0.2">
      <c r="AQ15729" s="7"/>
      <c r="AR15729" s="7"/>
      <c r="AS15729" s="7"/>
      <c r="AT15729" s="7"/>
      <c r="AU15729" s="7"/>
      <c r="AV15729" s="234"/>
      <c r="BP15729" s="7"/>
      <c r="BQ15729" s="7"/>
      <c r="BR15729" s="7"/>
      <c r="BS15729" s="7"/>
      <c r="BT15729" s="7"/>
      <c r="BU15729" s="7"/>
      <c r="BV15729" s="7"/>
      <c r="BW15729" s="7"/>
    </row>
    <row r="15730" spans="43:75" x14ac:dyDescent="0.2">
      <c r="AQ15730" s="7"/>
      <c r="AR15730" s="7"/>
      <c r="AS15730" s="7"/>
      <c r="AT15730" s="7"/>
      <c r="AU15730" s="7"/>
      <c r="AV15730" s="234"/>
      <c r="BP15730" s="7"/>
      <c r="BQ15730" s="7"/>
      <c r="BR15730" s="7"/>
      <c r="BS15730" s="7"/>
      <c r="BT15730" s="7"/>
      <c r="BU15730" s="7"/>
      <c r="BV15730" s="7"/>
      <c r="BW15730" s="7"/>
    </row>
    <row r="15731" spans="43:75" x14ac:dyDescent="0.2">
      <c r="AQ15731" s="7"/>
      <c r="AR15731" s="7"/>
      <c r="AS15731" s="7"/>
      <c r="AT15731" s="7"/>
      <c r="AU15731" s="7"/>
      <c r="AV15731" s="234"/>
      <c r="BP15731" s="7"/>
      <c r="BQ15731" s="7"/>
      <c r="BR15731" s="7"/>
      <c r="BS15731" s="7"/>
      <c r="BT15731" s="7"/>
      <c r="BU15731" s="7"/>
      <c r="BV15731" s="7"/>
      <c r="BW15731" s="7"/>
    </row>
    <row r="15732" spans="43:75" x14ac:dyDescent="0.2">
      <c r="AQ15732" s="7"/>
      <c r="AR15732" s="7"/>
      <c r="AS15732" s="7"/>
      <c r="AT15732" s="7"/>
      <c r="AU15732" s="7"/>
      <c r="AV15732" s="234"/>
      <c r="BP15732" s="7"/>
      <c r="BQ15732" s="7"/>
      <c r="BR15732" s="7"/>
      <c r="BS15732" s="7"/>
      <c r="BT15732" s="7"/>
      <c r="BU15732" s="7"/>
      <c r="BV15732" s="7"/>
      <c r="BW15732" s="7"/>
    </row>
    <row r="15733" spans="43:75" x14ac:dyDescent="0.2">
      <c r="AQ15733" s="7"/>
      <c r="AR15733" s="7"/>
      <c r="AS15733" s="7"/>
      <c r="AT15733" s="7"/>
      <c r="AU15733" s="7"/>
      <c r="AV15733" s="234"/>
      <c r="BP15733" s="7"/>
      <c r="BQ15733" s="7"/>
      <c r="BR15733" s="7"/>
      <c r="BS15733" s="7"/>
      <c r="BT15733" s="7"/>
      <c r="BU15733" s="7"/>
      <c r="BV15733" s="7"/>
      <c r="BW15733" s="7"/>
    </row>
    <row r="15734" spans="43:75" x14ac:dyDescent="0.2">
      <c r="AQ15734" s="7"/>
      <c r="AR15734" s="7"/>
      <c r="AS15734" s="7"/>
      <c r="AT15734" s="7"/>
      <c r="AU15734" s="7"/>
      <c r="AV15734" s="234"/>
      <c r="BP15734" s="7"/>
      <c r="BQ15734" s="7"/>
      <c r="BR15734" s="7"/>
      <c r="BS15734" s="7"/>
      <c r="BT15734" s="7"/>
      <c r="BU15734" s="7"/>
      <c r="BV15734" s="7"/>
      <c r="BW15734" s="7"/>
    </row>
    <row r="15735" spans="43:75" x14ac:dyDescent="0.2">
      <c r="AQ15735" s="7"/>
      <c r="AR15735" s="7"/>
      <c r="AS15735" s="7"/>
      <c r="AT15735" s="7"/>
      <c r="AU15735" s="7"/>
      <c r="AV15735" s="234"/>
      <c r="BP15735" s="7"/>
      <c r="BQ15735" s="7"/>
      <c r="BR15735" s="7"/>
      <c r="BS15735" s="7"/>
      <c r="BT15735" s="7"/>
      <c r="BU15735" s="7"/>
      <c r="BV15735" s="7"/>
      <c r="BW15735" s="7"/>
    </row>
    <row r="15736" spans="43:75" x14ac:dyDescent="0.2">
      <c r="AQ15736" s="7"/>
      <c r="AR15736" s="7"/>
      <c r="AS15736" s="7"/>
      <c r="AT15736" s="7"/>
      <c r="AU15736" s="7"/>
      <c r="AV15736" s="234"/>
      <c r="BP15736" s="7"/>
      <c r="BQ15736" s="7"/>
      <c r="BR15736" s="7"/>
      <c r="BS15736" s="7"/>
      <c r="BT15736" s="7"/>
      <c r="BU15736" s="7"/>
      <c r="BV15736" s="7"/>
      <c r="BW15736" s="7"/>
    </row>
    <row r="15737" spans="43:75" x14ac:dyDescent="0.2">
      <c r="AQ15737" s="7"/>
      <c r="AR15737" s="7"/>
      <c r="AS15737" s="7"/>
      <c r="AT15737" s="7"/>
      <c r="AU15737" s="7"/>
      <c r="AV15737" s="234"/>
      <c r="BP15737" s="7"/>
      <c r="BQ15737" s="7"/>
      <c r="BR15737" s="7"/>
      <c r="BS15737" s="7"/>
      <c r="BT15737" s="7"/>
      <c r="BU15737" s="7"/>
      <c r="BV15737" s="7"/>
      <c r="BW15737" s="7"/>
    </row>
    <row r="15738" spans="43:75" x14ac:dyDescent="0.2">
      <c r="AQ15738" s="7"/>
      <c r="AR15738" s="7"/>
      <c r="AS15738" s="7"/>
      <c r="AT15738" s="7"/>
      <c r="AU15738" s="7"/>
      <c r="AV15738" s="234"/>
      <c r="BP15738" s="7"/>
      <c r="BQ15738" s="7"/>
      <c r="BR15738" s="7"/>
      <c r="BS15738" s="7"/>
      <c r="BT15738" s="7"/>
      <c r="BU15738" s="7"/>
      <c r="BV15738" s="7"/>
      <c r="BW15738" s="7"/>
    </row>
    <row r="15739" spans="43:75" x14ac:dyDescent="0.2">
      <c r="AQ15739" s="7"/>
      <c r="AR15739" s="7"/>
      <c r="AS15739" s="7"/>
      <c r="AT15739" s="7"/>
      <c r="AU15739" s="7"/>
      <c r="AV15739" s="234"/>
      <c r="BP15739" s="7"/>
      <c r="BQ15739" s="7"/>
      <c r="BR15739" s="7"/>
      <c r="BS15739" s="7"/>
      <c r="BT15739" s="7"/>
      <c r="BU15739" s="7"/>
      <c r="BV15739" s="7"/>
      <c r="BW15739" s="7"/>
    </row>
    <row r="15740" spans="43:75" x14ac:dyDescent="0.2">
      <c r="AQ15740" s="7"/>
      <c r="AR15740" s="7"/>
      <c r="AS15740" s="7"/>
      <c r="AT15740" s="7"/>
      <c r="AU15740" s="7"/>
      <c r="AV15740" s="234"/>
      <c r="BP15740" s="7"/>
      <c r="BQ15740" s="7"/>
      <c r="BR15740" s="7"/>
      <c r="BS15740" s="7"/>
      <c r="BT15740" s="7"/>
      <c r="BU15740" s="7"/>
      <c r="BV15740" s="7"/>
      <c r="BW15740" s="7"/>
    </row>
    <row r="15741" spans="43:75" x14ac:dyDescent="0.2">
      <c r="AQ15741" s="7"/>
      <c r="AR15741" s="7"/>
      <c r="AS15741" s="7"/>
      <c r="AT15741" s="7"/>
      <c r="AU15741" s="7"/>
      <c r="AV15741" s="234"/>
      <c r="BP15741" s="7"/>
      <c r="BQ15741" s="7"/>
      <c r="BR15741" s="7"/>
      <c r="BS15741" s="7"/>
      <c r="BT15741" s="7"/>
      <c r="BU15741" s="7"/>
      <c r="BV15741" s="7"/>
      <c r="BW15741" s="7"/>
    </row>
    <row r="15742" spans="43:75" x14ac:dyDescent="0.2">
      <c r="AQ15742" s="7"/>
      <c r="AR15742" s="7"/>
      <c r="AS15742" s="7"/>
      <c r="AT15742" s="7"/>
      <c r="AU15742" s="7"/>
      <c r="AV15742" s="234"/>
      <c r="BP15742" s="7"/>
      <c r="BQ15742" s="7"/>
      <c r="BR15742" s="7"/>
      <c r="BS15742" s="7"/>
      <c r="BT15742" s="7"/>
      <c r="BU15742" s="7"/>
      <c r="BV15742" s="7"/>
      <c r="BW15742" s="7"/>
    </row>
    <row r="15743" spans="43:75" x14ac:dyDescent="0.2">
      <c r="AQ15743" s="7"/>
      <c r="AR15743" s="7"/>
      <c r="AS15743" s="7"/>
      <c r="AT15743" s="7"/>
      <c r="AU15743" s="7"/>
      <c r="AV15743" s="234"/>
      <c r="BP15743" s="7"/>
      <c r="BQ15743" s="7"/>
      <c r="BR15743" s="7"/>
      <c r="BS15743" s="7"/>
      <c r="BT15743" s="7"/>
      <c r="BU15743" s="7"/>
      <c r="BV15743" s="7"/>
      <c r="BW15743" s="7"/>
    </row>
    <row r="15744" spans="43:75" x14ac:dyDescent="0.2">
      <c r="AQ15744" s="7"/>
      <c r="AR15744" s="7"/>
      <c r="AS15744" s="7"/>
      <c r="AT15744" s="7"/>
      <c r="AU15744" s="7"/>
      <c r="AV15744" s="234"/>
      <c r="BP15744" s="7"/>
      <c r="BQ15744" s="7"/>
      <c r="BR15744" s="7"/>
      <c r="BS15744" s="7"/>
      <c r="BT15744" s="7"/>
      <c r="BU15744" s="7"/>
      <c r="BV15744" s="7"/>
      <c r="BW15744" s="7"/>
    </row>
    <row r="15745" spans="43:75" x14ac:dyDescent="0.2">
      <c r="AQ15745" s="7"/>
      <c r="AR15745" s="7"/>
      <c r="AS15745" s="7"/>
      <c r="AT15745" s="7"/>
      <c r="AU15745" s="7"/>
      <c r="AV15745" s="234"/>
      <c r="BP15745" s="7"/>
      <c r="BQ15745" s="7"/>
      <c r="BR15745" s="7"/>
      <c r="BS15745" s="7"/>
      <c r="BT15745" s="7"/>
      <c r="BU15745" s="7"/>
      <c r="BV15745" s="7"/>
      <c r="BW15745" s="7"/>
    </row>
    <row r="15746" spans="43:75" x14ac:dyDescent="0.2">
      <c r="AQ15746" s="7"/>
      <c r="AR15746" s="7"/>
      <c r="AS15746" s="7"/>
      <c r="AT15746" s="7"/>
      <c r="AU15746" s="7"/>
      <c r="AV15746" s="234"/>
      <c r="BP15746" s="7"/>
      <c r="BQ15746" s="7"/>
      <c r="BR15746" s="7"/>
      <c r="BS15746" s="7"/>
      <c r="BT15746" s="7"/>
      <c r="BU15746" s="7"/>
      <c r="BV15746" s="7"/>
      <c r="BW15746" s="7"/>
    </row>
    <row r="15747" spans="43:75" x14ac:dyDescent="0.2">
      <c r="AQ15747" s="7"/>
      <c r="AR15747" s="7"/>
      <c r="AS15747" s="7"/>
      <c r="AT15747" s="7"/>
      <c r="AU15747" s="7"/>
      <c r="AV15747" s="234"/>
      <c r="BP15747" s="7"/>
      <c r="BQ15747" s="7"/>
      <c r="BR15747" s="7"/>
      <c r="BS15747" s="7"/>
      <c r="BT15747" s="7"/>
      <c r="BU15747" s="7"/>
      <c r="BV15747" s="7"/>
      <c r="BW15747" s="7"/>
    </row>
    <row r="15748" spans="43:75" x14ac:dyDescent="0.2">
      <c r="AQ15748" s="7"/>
      <c r="AR15748" s="7"/>
      <c r="AS15748" s="7"/>
      <c r="AT15748" s="7"/>
      <c r="AU15748" s="7"/>
      <c r="AV15748" s="234"/>
      <c r="BP15748" s="7"/>
      <c r="BQ15748" s="7"/>
      <c r="BR15748" s="7"/>
      <c r="BS15748" s="7"/>
      <c r="BT15748" s="7"/>
      <c r="BU15748" s="7"/>
      <c r="BV15748" s="7"/>
      <c r="BW15748" s="7"/>
    </row>
    <row r="15749" spans="43:75" x14ac:dyDescent="0.2">
      <c r="AQ15749" s="7"/>
      <c r="AR15749" s="7"/>
      <c r="AS15749" s="7"/>
      <c r="AT15749" s="7"/>
      <c r="AU15749" s="7"/>
      <c r="AV15749" s="234"/>
      <c r="BP15749" s="7"/>
      <c r="BQ15749" s="7"/>
      <c r="BR15749" s="7"/>
      <c r="BS15749" s="7"/>
      <c r="BT15749" s="7"/>
      <c r="BU15749" s="7"/>
      <c r="BV15749" s="7"/>
      <c r="BW15749" s="7"/>
    </row>
    <row r="15750" spans="43:75" x14ac:dyDescent="0.2">
      <c r="AQ15750" s="7"/>
      <c r="AR15750" s="7"/>
      <c r="AS15750" s="7"/>
      <c r="AT15750" s="7"/>
      <c r="AU15750" s="7"/>
      <c r="AV15750" s="234"/>
      <c r="BP15750" s="7"/>
      <c r="BQ15750" s="7"/>
      <c r="BR15750" s="7"/>
      <c r="BS15750" s="7"/>
      <c r="BT15750" s="7"/>
      <c r="BU15750" s="7"/>
      <c r="BV15750" s="7"/>
      <c r="BW15750" s="7"/>
    </row>
    <row r="15751" spans="43:75" x14ac:dyDescent="0.2">
      <c r="AQ15751" s="7"/>
      <c r="AR15751" s="7"/>
      <c r="AS15751" s="7"/>
      <c r="AT15751" s="7"/>
      <c r="AU15751" s="7"/>
      <c r="AV15751" s="234"/>
      <c r="BP15751" s="7"/>
      <c r="BQ15751" s="7"/>
      <c r="BR15751" s="7"/>
      <c r="BS15751" s="7"/>
      <c r="BT15751" s="7"/>
      <c r="BU15751" s="7"/>
      <c r="BV15751" s="7"/>
      <c r="BW15751" s="7"/>
    </row>
    <row r="15752" spans="43:75" x14ac:dyDescent="0.2">
      <c r="AQ15752" s="7"/>
      <c r="AR15752" s="7"/>
      <c r="AS15752" s="7"/>
      <c r="AT15752" s="7"/>
      <c r="AU15752" s="7"/>
      <c r="AV15752" s="234"/>
      <c r="BP15752" s="7"/>
      <c r="BQ15752" s="7"/>
      <c r="BR15752" s="7"/>
      <c r="BS15752" s="7"/>
      <c r="BT15752" s="7"/>
      <c r="BU15752" s="7"/>
      <c r="BV15752" s="7"/>
      <c r="BW15752" s="7"/>
    </row>
    <row r="15753" spans="43:75" x14ac:dyDescent="0.2">
      <c r="AQ15753" s="7"/>
      <c r="AR15753" s="7"/>
      <c r="AS15753" s="7"/>
      <c r="AT15753" s="7"/>
      <c r="AU15753" s="7"/>
      <c r="AV15753" s="234"/>
      <c r="BP15753" s="7"/>
      <c r="BQ15753" s="7"/>
      <c r="BR15753" s="7"/>
      <c r="BS15753" s="7"/>
      <c r="BT15753" s="7"/>
      <c r="BU15753" s="7"/>
      <c r="BV15753" s="7"/>
      <c r="BW15753" s="7"/>
    </row>
    <row r="15754" spans="43:75" x14ac:dyDescent="0.2">
      <c r="AQ15754" s="7"/>
      <c r="AR15754" s="7"/>
      <c r="AS15754" s="7"/>
      <c r="AT15754" s="7"/>
      <c r="AU15754" s="7"/>
      <c r="AV15754" s="234"/>
      <c r="BP15754" s="7"/>
      <c r="BQ15754" s="7"/>
      <c r="BR15754" s="7"/>
      <c r="BS15754" s="7"/>
      <c r="BT15754" s="7"/>
      <c r="BU15754" s="7"/>
      <c r="BV15754" s="7"/>
      <c r="BW15754" s="7"/>
    </row>
    <row r="15755" spans="43:75" x14ac:dyDescent="0.2">
      <c r="AQ15755" s="7"/>
      <c r="AR15755" s="7"/>
      <c r="AS15755" s="7"/>
      <c r="AT15755" s="7"/>
      <c r="AU15755" s="7"/>
      <c r="AV15755" s="234"/>
      <c r="BP15755" s="7"/>
      <c r="BQ15755" s="7"/>
      <c r="BR15755" s="7"/>
      <c r="BS15755" s="7"/>
      <c r="BT15755" s="7"/>
      <c r="BU15755" s="7"/>
      <c r="BV15755" s="7"/>
      <c r="BW15755" s="7"/>
    </row>
    <row r="15756" spans="43:75" x14ac:dyDescent="0.2">
      <c r="AQ15756" s="7"/>
      <c r="AR15756" s="7"/>
      <c r="AS15756" s="7"/>
      <c r="AT15756" s="7"/>
      <c r="AU15756" s="7"/>
      <c r="AV15756" s="234"/>
      <c r="BP15756" s="7"/>
      <c r="BQ15756" s="7"/>
      <c r="BR15756" s="7"/>
      <c r="BS15756" s="7"/>
      <c r="BT15756" s="7"/>
      <c r="BU15756" s="7"/>
      <c r="BV15756" s="7"/>
      <c r="BW15756" s="7"/>
    </row>
    <row r="15757" spans="43:75" x14ac:dyDescent="0.2">
      <c r="AQ15757" s="7"/>
      <c r="AR15757" s="7"/>
      <c r="AS15757" s="7"/>
      <c r="AT15757" s="7"/>
      <c r="AU15757" s="7"/>
      <c r="AV15757" s="234"/>
      <c r="BP15757" s="7"/>
      <c r="BQ15757" s="7"/>
      <c r="BR15757" s="7"/>
      <c r="BS15757" s="7"/>
      <c r="BT15757" s="7"/>
      <c r="BU15757" s="7"/>
      <c r="BV15757" s="7"/>
      <c r="BW15757" s="7"/>
    </row>
    <row r="15758" spans="43:75" x14ac:dyDescent="0.2">
      <c r="AQ15758" s="7"/>
      <c r="AR15758" s="7"/>
      <c r="AS15758" s="7"/>
      <c r="AT15758" s="7"/>
      <c r="AU15758" s="7"/>
      <c r="AV15758" s="234"/>
      <c r="BP15758" s="7"/>
      <c r="BQ15758" s="7"/>
      <c r="BR15758" s="7"/>
      <c r="BS15758" s="7"/>
      <c r="BT15758" s="7"/>
      <c r="BU15758" s="7"/>
      <c r="BV15758" s="7"/>
      <c r="BW15758" s="7"/>
    </row>
    <row r="15759" spans="43:75" x14ac:dyDescent="0.2">
      <c r="AQ15759" s="7"/>
      <c r="AR15759" s="7"/>
      <c r="AS15759" s="7"/>
      <c r="AT15759" s="7"/>
      <c r="AU15759" s="7"/>
      <c r="AV15759" s="234"/>
      <c r="BP15759" s="7"/>
      <c r="BQ15759" s="7"/>
      <c r="BR15759" s="7"/>
      <c r="BS15759" s="7"/>
      <c r="BT15759" s="7"/>
      <c r="BU15759" s="7"/>
      <c r="BV15759" s="7"/>
      <c r="BW15759" s="7"/>
    </row>
    <row r="15760" spans="43:75" x14ac:dyDescent="0.2">
      <c r="AQ15760" s="7"/>
      <c r="AR15760" s="7"/>
      <c r="AS15760" s="7"/>
      <c r="AT15760" s="7"/>
      <c r="AU15760" s="7"/>
      <c r="AV15760" s="234"/>
      <c r="BP15760" s="7"/>
      <c r="BQ15760" s="7"/>
      <c r="BR15760" s="7"/>
      <c r="BS15760" s="7"/>
      <c r="BT15760" s="7"/>
      <c r="BU15760" s="7"/>
      <c r="BV15760" s="7"/>
      <c r="BW15760" s="7"/>
    </row>
    <row r="15761" spans="43:75" x14ac:dyDescent="0.2">
      <c r="AQ15761" s="7"/>
      <c r="AR15761" s="7"/>
      <c r="AS15761" s="7"/>
      <c r="AT15761" s="7"/>
      <c r="AU15761" s="7"/>
      <c r="AV15761" s="234"/>
      <c r="BP15761" s="7"/>
      <c r="BQ15761" s="7"/>
      <c r="BR15761" s="7"/>
      <c r="BS15761" s="7"/>
      <c r="BT15761" s="7"/>
      <c r="BU15761" s="7"/>
      <c r="BV15761" s="7"/>
      <c r="BW15761" s="7"/>
    </row>
    <row r="15762" spans="43:75" x14ac:dyDescent="0.2">
      <c r="AQ15762" s="7"/>
      <c r="AR15762" s="7"/>
      <c r="AS15762" s="7"/>
      <c r="AT15762" s="7"/>
      <c r="AU15762" s="7"/>
      <c r="AV15762" s="234"/>
      <c r="BP15762" s="7"/>
      <c r="BQ15762" s="7"/>
      <c r="BR15762" s="7"/>
      <c r="BS15762" s="7"/>
      <c r="BT15762" s="7"/>
      <c r="BU15762" s="7"/>
      <c r="BV15762" s="7"/>
      <c r="BW15762" s="7"/>
    </row>
    <row r="15763" spans="43:75" x14ac:dyDescent="0.2">
      <c r="AQ15763" s="7"/>
      <c r="AR15763" s="7"/>
      <c r="AS15763" s="7"/>
      <c r="AT15763" s="7"/>
      <c r="AU15763" s="7"/>
      <c r="AV15763" s="234"/>
      <c r="BP15763" s="7"/>
      <c r="BQ15763" s="7"/>
      <c r="BR15763" s="7"/>
      <c r="BS15763" s="7"/>
      <c r="BT15763" s="7"/>
      <c r="BU15763" s="7"/>
      <c r="BV15763" s="7"/>
      <c r="BW15763" s="7"/>
    </row>
    <row r="15764" spans="43:75" x14ac:dyDescent="0.2">
      <c r="AQ15764" s="7"/>
      <c r="AR15764" s="7"/>
      <c r="AS15764" s="7"/>
      <c r="AT15764" s="7"/>
      <c r="AU15764" s="7"/>
      <c r="AV15764" s="234"/>
      <c r="BP15764" s="7"/>
      <c r="BQ15764" s="7"/>
      <c r="BR15764" s="7"/>
      <c r="BS15764" s="7"/>
      <c r="BT15764" s="7"/>
      <c r="BU15764" s="7"/>
      <c r="BV15764" s="7"/>
      <c r="BW15764" s="7"/>
    </row>
    <row r="15765" spans="43:75" x14ac:dyDescent="0.2">
      <c r="AQ15765" s="7"/>
      <c r="AR15765" s="7"/>
      <c r="AS15765" s="7"/>
      <c r="AT15765" s="7"/>
      <c r="AU15765" s="7"/>
      <c r="AV15765" s="234"/>
      <c r="BP15765" s="7"/>
      <c r="BQ15765" s="7"/>
      <c r="BR15765" s="7"/>
      <c r="BS15765" s="7"/>
      <c r="BT15765" s="7"/>
      <c r="BU15765" s="7"/>
      <c r="BV15765" s="7"/>
      <c r="BW15765" s="7"/>
    </row>
    <row r="15766" spans="43:75" x14ac:dyDescent="0.2">
      <c r="AQ15766" s="7"/>
      <c r="AR15766" s="7"/>
      <c r="AS15766" s="7"/>
      <c r="AT15766" s="7"/>
      <c r="AU15766" s="7"/>
      <c r="AV15766" s="234"/>
      <c r="BP15766" s="7"/>
      <c r="BQ15766" s="7"/>
      <c r="BR15766" s="7"/>
      <c r="BS15766" s="7"/>
      <c r="BT15766" s="7"/>
      <c r="BU15766" s="7"/>
      <c r="BV15766" s="7"/>
      <c r="BW15766" s="7"/>
    </row>
    <row r="15767" spans="43:75" x14ac:dyDescent="0.2">
      <c r="AQ15767" s="7"/>
      <c r="AR15767" s="7"/>
      <c r="AS15767" s="7"/>
      <c r="AT15767" s="7"/>
      <c r="AU15767" s="7"/>
      <c r="AV15767" s="234"/>
      <c r="BP15767" s="7"/>
      <c r="BQ15767" s="7"/>
      <c r="BR15767" s="7"/>
      <c r="BS15767" s="7"/>
      <c r="BT15767" s="7"/>
      <c r="BU15767" s="7"/>
      <c r="BV15767" s="7"/>
      <c r="BW15767" s="7"/>
    </row>
    <row r="15768" spans="43:75" x14ac:dyDescent="0.2">
      <c r="AQ15768" s="7"/>
      <c r="AR15768" s="7"/>
      <c r="AS15768" s="7"/>
      <c r="AT15768" s="7"/>
      <c r="AU15768" s="7"/>
      <c r="AV15768" s="234"/>
      <c r="BP15768" s="7"/>
      <c r="BQ15768" s="7"/>
      <c r="BR15768" s="7"/>
      <c r="BS15768" s="7"/>
      <c r="BT15768" s="7"/>
      <c r="BU15768" s="7"/>
      <c r="BV15768" s="7"/>
      <c r="BW15768" s="7"/>
    </row>
    <row r="15769" spans="43:75" x14ac:dyDescent="0.2">
      <c r="AQ15769" s="7"/>
      <c r="AR15769" s="7"/>
      <c r="AS15769" s="7"/>
      <c r="AT15769" s="7"/>
      <c r="AU15769" s="7"/>
      <c r="AV15769" s="234"/>
      <c r="BP15769" s="7"/>
      <c r="BQ15769" s="7"/>
      <c r="BR15769" s="7"/>
      <c r="BS15769" s="7"/>
      <c r="BT15769" s="7"/>
      <c r="BU15769" s="7"/>
      <c r="BV15769" s="7"/>
      <c r="BW15769" s="7"/>
    </row>
    <row r="15770" spans="43:75" x14ac:dyDescent="0.2">
      <c r="AQ15770" s="7"/>
      <c r="AR15770" s="7"/>
      <c r="AS15770" s="7"/>
      <c r="AT15770" s="7"/>
      <c r="AU15770" s="7"/>
      <c r="AV15770" s="234"/>
      <c r="BP15770" s="7"/>
      <c r="BQ15770" s="7"/>
      <c r="BR15770" s="7"/>
      <c r="BS15770" s="7"/>
      <c r="BT15770" s="7"/>
      <c r="BU15770" s="7"/>
      <c r="BV15770" s="7"/>
      <c r="BW15770" s="7"/>
    </row>
    <row r="15771" spans="43:75" x14ac:dyDescent="0.2">
      <c r="AQ15771" s="7"/>
      <c r="AR15771" s="7"/>
      <c r="AS15771" s="7"/>
      <c r="AT15771" s="7"/>
      <c r="AU15771" s="7"/>
      <c r="AV15771" s="234"/>
      <c r="BP15771" s="7"/>
      <c r="BQ15771" s="7"/>
      <c r="BR15771" s="7"/>
      <c r="BS15771" s="7"/>
      <c r="BT15771" s="7"/>
      <c r="BU15771" s="7"/>
      <c r="BV15771" s="7"/>
      <c r="BW15771" s="7"/>
    </row>
    <row r="15772" spans="43:75" x14ac:dyDescent="0.2">
      <c r="AQ15772" s="7"/>
      <c r="AR15772" s="7"/>
      <c r="AS15772" s="7"/>
      <c r="AT15772" s="7"/>
      <c r="AU15772" s="7"/>
      <c r="AV15772" s="234"/>
      <c r="BP15772" s="7"/>
      <c r="BQ15772" s="7"/>
      <c r="BR15772" s="7"/>
      <c r="BS15772" s="7"/>
      <c r="BT15772" s="7"/>
      <c r="BU15772" s="7"/>
      <c r="BV15772" s="7"/>
      <c r="BW15772" s="7"/>
    </row>
    <row r="15773" spans="43:75" x14ac:dyDescent="0.2">
      <c r="AQ15773" s="7"/>
      <c r="AR15773" s="7"/>
      <c r="AS15773" s="7"/>
      <c r="AT15773" s="7"/>
      <c r="AU15773" s="7"/>
      <c r="AV15773" s="234"/>
      <c r="BP15773" s="7"/>
      <c r="BQ15773" s="7"/>
      <c r="BR15773" s="7"/>
      <c r="BS15773" s="7"/>
      <c r="BT15773" s="7"/>
      <c r="BU15773" s="7"/>
      <c r="BV15773" s="7"/>
      <c r="BW15773" s="7"/>
    </row>
    <row r="15774" spans="43:75" x14ac:dyDescent="0.2">
      <c r="AQ15774" s="7"/>
      <c r="AR15774" s="7"/>
      <c r="AS15774" s="7"/>
      <c r="AT15774" s="7"/>
      <c r="AU15774" s="7"/>
      <c r="AV15774" s="234"/>
      <c r="BP15774" s="7"/>
      <c r="BQ15774" s="7"/>
      <c r="BR15774" s="7"/>
      <c r="BS15774" s="7"/>
      <c r="BT15774" s="7"/>
      <c r="BU15774" s="7"/>
      <c r="BV15774" s="7"/>
      <c r="BW15774" s="7"/>
    </row>
    <row r="15775" spans="43:75" x14ac:dyDescent="0.2">
      <c r="AQ15775" s="7"/>
      <c r="AR15775" s="7"/>
      <c r="AS15775" s="7"/>
      <c r="AT15775" s="7"/>
      <c r="AU15775" s="7"/>
      <c r="AV15775" s="234"/>
      <c r="BP15775" s="7"/>
      <c r="BQ15775" s="7"/>
      <c r="BR15775" s="7"/>
      <c r="BS15775" s="7"/>
      <c r="BT15775" s="7"/>
      <c r="BU15775" s="7"/>
      <c r="BV15775" s="7"/>
      <c r="BW15775" s="7"/>
    </row>
    <row r="15776" spans="43:75" x14ac:dyDescent="0.2">
      <c r="AQ15776" s="7"/>
      <c r="AR15776" s="7"/>
      <c r="AS15776" s="7"/>
      <c r="AT15776" s="7"/>
      <c r="AU15776" s="7"/>
      <c r="AV15776" s="234"/>
      <c r="BP15776" s="7"/>
      <c r="BQ15776" s="7"/>
      <c r="BR15776" s="7"/>
      <c r="BS15776" s="7"/>
      <c r="BT15776" s="7"/>
      <c r="BU15776" s="7"/>
      <c r="BV15776" s="7"/>
      <c r="BW15776" s="7"/>
    </row>
    <row r="15777" spans="43:75" x14ac:dyDescent="0.2">
      <c r="AQ15777" s="7"/>
      <c r="AR15777" s="7"/>
      <c r="AS15777" s="7"/>
      <c r="AT15777" s="7"/>
      <c r="AU15777" s="7"/>
      <c r="AV15777" s="234"/>
      <c r="BP15777" s="7"/>
      <c r="BQ15777" s="7"/>
      <c r="BR15777" s="7"/>
      <c r="BS15777" s="7"/>
      <c r="BT15777" s="7"/>
      <c r="BU15777" s="7"/>
      <c r="BV15777" s="7"/>
      <c r="BW15777" s="7"/>
    </row>
    <row r="15778" spans="43:75" x14ac:dyDescent="0.2">
      <c r="AQ15778" s="7"/>
      <c r="AR15778" s="7"/>
      <c r="AS15778" s="7"/>
      <c r="AT15778" s="7"/>
      <c r="AU15778" s="7"/>
      <c r="AV15778" s="234"/>
      <c r="BP15778" s="7"/>
      <c r="BQ15778" s="7"/>
      <c r="BR15778" s="7"/>
      <c r="BS15778" s="7"/>
      <c r="BT15778" s="7"/>
      <c r="BU15778" s="7"/>
      <c r="BV15778" s="7"/>
      <c r="BW15778" s="7"/>
    </row>
    <row r="15779" spans="43:75" x14ac:dyDescent="0.2">
      <c r="AQ15779" s="7"/>
      <c r="AR15779" s="7"/>
      <c r="AS15779" s="7"/>
      <c r="AT15779" s="7"/>
      <c r="AU15779" s="7"/>
      <c r="AV15779" s="234"/>
      <c r="BP15779" s="7"/>
      <c r="BQ15779" s="7"/>
      <c r="BR15779" s="7"/>
      <c r="BS15779" s="7"/>
      <c r="BT15779" s="7"/>
      <c r="BU15779" s="7"/>
      <c r="BV15779" s="7"/>
      <c r="BW15779" s="7"/>
    </row>
    <row r="15780" spans="43:75" x14ac:dyDescent="0.2">
      <c r="AQ15780" s="7"/>
      <c r="AR15780" s="7"/>
      <c r="AS15780" s="7"/>
      <c r="AT15780" s="7"/>
      <c r="AU15780" s="7"/>
      <c r="AV15780" s="234"/>
      <c r="BP15780" s="7"/>
      <c r="BQ15780" s="7"/>
      <c r="BR15780" s="7"/>
      <c r="BS15780" s="7"/>
      <c r="BT15780" s="7"/>
      <c r="BU15780" s="7"/>
      <c r="BV15780" s="7"/>
      <c r="BW15780" s="7"/>
    </row>
    <row r="15781" spans="43:75" x14ac:dyDescent="0.2">
      <c r="AQ15781" s="7"/>
      <c r="AR15781" s="7"/>
      <c r="AS15781" s="7"/>
      <c r="AT15781" s="7"/>
      <c r="AU15781" s="7"/>
      <c r="AV15781" s="234"/>
      <c r="BP15781" s="7"/>
      <c r="BQ15781" s="7"/>
      <c r="BR15781" s="7"/>
      <c r="BS15781" s="7"/>
      <c r="BT15781" s="7"/>
      <c r="BU15781" s="7"/>
      <c r="BV15781" s="7"/>
      <c r="BW15781" s="7"/>
    </row>
    <row r="15782" spans="43:75" x14ac:dyDescent="0.2">
      <c r="AQ15782" s="7"/>
      <c r="AR15782" s="7"/>
      <c r="AS15782" s="7"/>
      <c r="AT15782" s="7"/>
      <c r="AU15782" s="7"/>
      <c r="AV15782" s="234"/>
      <c r="BP15782" s="7"/>
      <c r="BQ15782" s="7"/>
      <c r="BR15782" s="7"/>
      <c r="BS15782" s="7"/>
      <c r="BT15782" s="7"/>
      <c r="BU15782" s="7"/>
      <c r="BV15782" s="7"/>
      <c r="BW15782" s="7"/>
    </row>
    <row r="15783" spans="43:75" x14ac:dyDescent="0.2">
      <c r="AQ15783" s="7"/>
      <c r="AR15783" s="7"/>
      <c r="AS15783" s="7"/>
      <c r="AT15783" s="7"/>
      <c r="AU15783" s="7"/>
      <c r="AV15783" s="234"/>
      <c r="BP15783" s="7"/>
      <c r="BQ15783" s="7"/>
      <c r="BR15783" s="7"/>
      <c r="BS15783" s="7"/>
      <c r="BT15783" s="7"/>
      <c r="BU15783" s="7"/>
      <c r="BV15783" s="7"/>
      <c r="BW15783" s="7"/>
    </row>
    <row r="15784" spans="43:75" x14ac:dyDescent="0.2">
      <c r="AQ15784" s="7"/>
      <c r="AR15784" s="7"/>
      <c r="AS15784" s="7"/>
      <c r="AT15784" s="7"/>
      <c r="AU15784" s="7"/>
      <c r="AV15784" s="234"/>
      <c r="BP15784" s="7"/>
      <c r="BQ15784" s="7"/>
      <c r="BR15784" s="7"/>
      <c r="BS15784" s="7"/>
      <c r="BT15784" s="7"/>
      <c r="BU15784" s="7"/>
      <c r="BV15784" s="7"/>
      <c r="BW15784" s="7"/>
    </row>
    <row r="15785" spans="43:75" x14ac:dyDescent="0.2">
      <c r="AQ15785" s="7"/>
      <c r="AR15785" s="7"/>
      <c r="AS15785" s="7"/>
      <c r="AT15785" s="7"/>
      <c r="AU15785" s="7"/>
      <c r="AV15785" s="234"/>
      <c r="BP15785" s="7"/>
      <c r="BQ15785" s="7"/>
      <c r="BR15785" s="7"/>
      <c r="BS15785" s="7"/>
      <c r="BT15785" s="7"/>
      <c r="BU15785" s="7"/>
      <c r="BV15785" s="7"/>
      <c r="BW15785" s="7"/>
    </row>
    <row r="15786" spans="43:75" x14ac:dyDescent="0.2">
      <c r="AQ15786" s="7"/>
      <c r="AR15786" s="7"/>
      <c r="AS15786" s="7"/>
      <c r="AT15786" s="7"/>
      <c r="AU15786" s="7"/>
      <c r="AV15786" s="234"/>
      <c r="BP15786" s="7"/>
      <c r="BQ15786" s="7"/>
      <c r="BR15786" s="7"/>
      <c r="BS15786" s="7"/>
      <c r="BT15786" s="7"/>
      <c r="BU15786" s="7"/>
      <c r="BV15786" s="7"/>
      <c r="BW15786" s="7"/>
    </row>
    <row r="15787" spans="43:75" x14ac:dyDescent="0.2">
      <c r="AQ15787" s="7"/>
      <c r="AR15787" s="7"/>
      <c r="AS15787" s="7"/>
      <c r="AT15787" s="7"/>
      <c r="AU15787" s="7"/>
      <c r="AV15787" s="234"/>
      <c r="BP15787" s="7"/>
      <c r="BQ15787" s="7"/>
      <c r="BR15787" s="7"/>
      <c r="BS15787" s="7"/>
      <c r="BT15787" s="7"/>
      <c r="BU15787" s="7"/>
      <c r="BV15787" s="7"/>
      <c r="BW15787" s="7"/>
    </row>
    <row r="15788" spans="43:75" x14ac:dyDescent="0.2">
      <c r="AQ15788" s="7"/>
      <c r="AR15788" s="7"/>
      <c r="AS15788" s="7"/>
      <c r="AT15788" s="7"/>
      <c r="AU15788" s="7"/>
      <c r="AV15788" s="234"/>
      <c r="BP15788" s="7"/>
      <c r="BQ15788" s="7"/>
      <c r="BR15788" s="7"/>
      <c r="BS15788" s="7"/>
      <c r="BT15788" s="7"/>
      <c r="BU15788" s="7"/>
      <c r="BV15788" s="7"/>
      <c r="BW15788" s="7"/>
    </row>
    <row r="15789" spans="43:75" x14ac:dyDescent="0.2">
      <c r="AQ15789" s="7"/>
      <c r="AR15789" s="7"/>
      <c r="AS15789" s="7"/>
      <c r="AT15789" s="7"/>
      <c r="AU15789" s="7"/>
      <c r="AV15789" s="234"/>
      <c r="BP15789" s="7"/>
      <c r="BQ15789" s="7"/>
      <c r="BR15789" s="7"/>
      <c r="BS15789" s="7"/>
      <c r="BT15789" s="7"/>
      <c r="BU15789" s="7"/>
      <c r="BV15789" s="7"/>
      <c r="BW15789" s="7"/>
    </row>
    <row r="15790" spans="43:75" x14ac:dyDescent="0.2">
      <c r="AQ15790" s="7"/>
      <c r="AR15790" s="7"/>
      <c r="AS15790" s="7"/>
      <c r="AT15790" s="7"/>
      <c r="AU15790" s="7"/>
      <c r="AV15790" s="234"/>
      <c r="BP15790" s="7"/>
      <c r="BQ15790" s="7"/>
      <c r="BR15790" s="7"/>
      <c r="BS15790" s="7"/>
      <c r="BT15790" s="7"/>
      <c r="BU15790" s="7"/>
      <c r="BV15790" s="7"/>
      <c r="BW15790" s="7"/>
    </row>
    <row r="15791" spans="43:75" x14ac:dyDescent="0.2">
      <c r="AQ15791" s="7"/>
      <c r="AR15791" s="7"/>
      <c r="AS15791" s="7"/>
      <c r="AT15791" s="7"/>
      <c r="AU15791" s="7"/>
      <c r="AV15791" s="234"/>
      <c r="BP15791" s="7"/>
      <c r="BQ15791" s="7"/>
      <c r="BR15791" s="7"/>
      <c r="BS15791" s="7"/>
      <c r="BT15791" s="7"/>
      <c r="BU15791" s="7"/>
      <c r="BV15791" s="7"/>
      <c r="BW15791" s="7"/>
    </row>
    <row r="15792" spans="43:75" x14ac:dyDescent="0.2">
      <c r="AQ15792" s="7"/>
      <c r="AR15792" s="7"/>
      <c r="AS15792" s="7"/>
      <c r="AT15792" s="7"/>
      <c r="AU15792" s="7"/>
      <c r="AV15792" s="234"/>
      <c r="BP15792" s="7"/>
      <c r="BQ15792" s="7"/>
      <c r="BR15792" s="7"/>
      <c r="BS15792" s="7"/>
      <c r="BT15792" s="7"/>
      <c r="BU15792" s="7"/>
      <c r="BV15792" s="7"/>
      <c r="BW15792" s="7"/>
    </row>
    <row r="15793" spans="43:75" x14ac:dyDescent="0.2">
      <c r="AQ15793" s="7"/>
      <c r="AR15793" s="7"/>
      <c r="AS15793" s="7"/>
      <c r="AT15793" s="7"/>
      <c r="AU15793" s="7"/>
      <c r="AV15793" s="234"/>
      <c r="BP15793" s="7"/>
      <c r="BQ15793" s="7"/>
      <c r="BR15793" s="7"/>
      <c r="BS15793" s="7"/>
      <c r="BT15793" s="7"/>
      <c r="BU15793" s="7"/>
      <c r="BV15793" s="7"/>
      <c r="BW15793" s="7"/>
    </row>
    <row r="15794" spans="43:75" x14ac:dyDescent="0.2">
      <c r="AQ15794" s="7"/>
      <c r="AR15794" s="7"/>
      <c r="AS15794" s="7"/>
      <c r="AT15794" s="7"/>
      <c r="AU15794" s="7"/>
      <c r="AV15794" s="234"/>
      <c r="BP15794" s="7"/>
      <c r="BQ15794" s="7"/>
      <c r="BR15794" s="7"/>
      <c r="BS15794" s="7"/>
      <c r="BT15794" s="7"/>
      <c r="BU15794" s="7"/>
      <c r="BV15794" s="7"/>
      <c r="BW15794" s="7"/>
    </row>
    <row r="15795" spans="43:75" x14ac:dyDescent="0.2">
      <c r="AQ15795" s="7"/>
      <c r="AR15795" s="7"/>
      <c r="AS15795" s="7"/>
      <c r="AT15795" s="7"/>
      <c r="AU15795" s="7"/>
      <c r="AV15795" s="234"/>
      <c r="BP15795" s="7"/>
      <c r="BQ15795" s="7"/>
      <c r="BR15795" s="7"/>
      <c r="BS15795" s="7"/>
      <c r="BT15795" s="7"/>
      <c r="BU15795" s="7"/>
      <c r="BV15795" s="7"/>
      <c r="BW15795" s="7"/>
    </row>
    <row r="15796" spans="43:75" x14ac:dyDescent="0.2">
      <c r="AQ15796" s="7"/>
      <c r="AR15796" s="7"/>
      <c r="AS15796" s="7"/>
      <c r="AT15796" s="7"/>
      <c r="AU15796" s="7"/>
      <c r="AV15796" s="234"/>
      <c r="BP15796" s="7"/>
      <c r="BQ15796" s="7"/>
      <c r="BR15796" s="7"/>
      <c r="BS15796" s="7"/>
      <c r="BT15796" s="7"/>
      <c r="BU15796" s="7"/>
      <c r="BV15796" s="7"/>
      <c r="BW15796" s="7"/>
    </row>
    <row r="15797" spans="43:75" x14ac:dyDescent="0.2">
      <c r="AQ15797" s="7"/>
      <c r="AR15797" s="7"/>
      <c r="AS15797" s="7"/>
      <c r="AT15797" s="7"/>
      <c r="AU15797" s="7"/>
      <c r="AV15797" s="234"/>
      <c r="BP15797" s="7"/>
      <c r="BQ15797" s="7"/>
      <c r="BR15797" s="7"/>
      <c r="BS15797" s="7"/>
      <c r="BT15797" s="7"/>
      <c r="BU15797" s="7"/>
      <c r="BV15797" s="7"/>
      <c r="BW15797" s="7"/>
    </row>
    <row r="15798" spans="43:75" x14ac:dyDescent="0.2">
      <c r="AQ15798" s="7"/>
      <c r="AR15798" s="7"/>
      <c r="AS15798" s="7"/>
      <c r="AT15798" s="7"/>
      <c r="AU15798" s="7"/>
      <c r="AV15798" s="234"/>
      <c r="BP15798" s="7"/>
      <c r="BQ15798" s="7"/>
      <c r="BR15798" s="7"/>
      <c r="BS15798" s="7"/>
      <c r="BT15798" s="7"/>
      <c r="BU15798" s="7"/>
      <c r="BV15798" s="7"/>
      <c r="BW15798" s="7"/>
    </row>
    <row r="15799" spans="43:75" x14ac:dyDescent="0.2">
      <c r="AQ15799" s="7"/>
      <c r="AR15799" s="7"/>
      <c r="AS15799" s="7"/>
      <c r="AT15799" s="7"/>
      <c r="AU15799" s="7"/>
      <c r="AV15799" s="234"/>
      <c r="BP15799" s="7"/>
      <c r="BQ15799" s="7"/>
      <c r="BR15799" s="7"/>
      <c r="BS15799" s="7"/>
      <c r="BT15799" s="7"/>
      <c r="BU15799" s="7"/>
      <c r="BV15799" s="7"/>
      <c r="BW15799" s="7"/>
    </row>
    <row r="15800" spans="43:75" x14ac:dyDescent="0.2">
      <c r="AQ15800" s="7"/>
      <c r="AR15800" s="7"/>
      <c r="AS15800" s="7"/>
      <c r="AT15800" s="7"/>
      <c r="AU15800" s="7"/>
      <c r="AV15800" s="234"/>
      <c r="BP15800" s="7"/>
      <c r="BQ15800" s="7"/>
      <c r="BR15800" s="7"/>
      <c r="BS15800" s="7"/>
      <c r="BT15800" s="7"/>
      <c r="BU15800" s="7"/>
      <c r="BV15800" s="7"/>
      <c r="BW15800" s="7"/>
    </row>
    <row r="15801" spans="43:75" x14ac:dyDescent="0.2">
      <c r="AQ15801" s="7"/>
      <c r="AR15801" s="7"/>
      <c r="AS15801" s="7"/>
      <c r="AT15801" s="7"/>
      <c r="AU15801" s="7"/>
      <c r="AV15801" s="234"/>
      <c r="BP15801" s="7"/>
      <c r="BQ15801" s="7"/>
      <c r="BR15801" s="7"/>
      <c r="BS15801" s="7"/>
      <c r="BT15801" s="7"/>
      <c r="BU15801" s="7"/>
      <c r="BV15801" s="7"/>
      <c r="BW15801" s="7"/>
    </row>
    <row r="15802" spans="43:75" x14ac:dyDescent="0.2">
      <c r="AQ15802" s="7"/>
      <c r="AR15802" s="7"/>
      <c r="AS15802" s="7"/>
      <c r="AT15802" s="7"/>
      <c r="AU15802" s="7"/>
      <c r="AV15802" s="234"/>
      <c r="BP15802" s="7"/>
      <c r="BQ15802" s="7"/>
      <c r="BR15802" s="7"/>
      <c r="BS15802" s="7"/>
      <c r="BT15802" s="7"/>
      <c r="BU15802" s="7"/>
      <c r="BV15802" s="7"/>
      <c r="BW15802" s="7"/>
    </row>
    <row r="15803" spans="43:75" x14ac:dyDescent="0.2">
      <c r="AQ15803" s="7"/>
      <c r="AR15803" s="7"/>
      <c r="AS15803" s="7"/>
      <c r="AT15803" s="7"/>
      <c r="AU15803" s="7"/>
      <c r="AV15803" s="234"/>
      <c r="BP15803" s="7"/>
      <c r="BQ15803" s="7"/>
      <c r="BR15803" s="7"/>
      <c r="BS15803" s="7"/>
      <c r="BT15803" s="7"/>
      <c r="BU15803" s="7"/>
      <c r="BV15803" s="7"/>
      <c r="BW15803" s="7"/>
    </row>
    <row r="15804" spans="43:75" x14ac:dyDescent="0.2">
      <c r="AQ15804" s="7"/>
      <c r="AR15804" s="7"/>
      <c r="AS15804" s="7"/>
      <c r="AT15804" s="7"/>
      <c r="AU15804" s="7"/>
      <c r="AV15804" s="234"/>
      <c r="BP15804" s="7"/>
      <c r="BQ15804" s="7"/>
      <c r="BR15804" s="7"/>
      <c r="BS15804" s="7"/>
      <c r="BT15804" s="7"/>
      <c r="BU15804" s="7"/>
      <c r="BV15804" s="7"/>
      <c r="BW15804" s="7"/>
    </row>
    <row r="15805" spans="43:75" x14ac:dyDescent="0.2">
      <c r="AQ15805" s="7"/>
      <c r="AR15805" s="7"/>
      <c r="AS15805" s="7"/>
      <c r="AT15805" s="7"/>
      <c r="AU15805" s="7"/>
      <c r="AV15805" s="234"/>
      <c r="BP15805" s="7"/>
      <c r="BQ15805" s="7"/>
      <c r="BR15805" s="7"/>
      <c r="BS15805" s="7"/>
      <c r="BT15805" s="7"/>
      <c r="BU15805" s="7"/>
      <c r="BV15805" s="7"/>
      <c r="BW15805" s="7"/>
    </row>
    <row r="15806" spans="43:75" x14ac:dyDescent="0.2">
      <c r="AQ15806" s="7"/>
      <c r="AR15806" s="7"/>
      <c r="AS15806" s="7"/>
      <c r="AT15806" s="7"/>
      <c r="AU15806" s="7"/>
      <c r="AV15806" s="234"/>
      <c r="BP15806" s="7"/>
      <c r="BQ15806" s="7"/>
      <c r="BR15806" s="7"/>
      <c r="BS15806" s="7"/>
      <c r="BT15806" s="7"/>
      <c r="BU15806" s="7"/>
      <c r="BV15806" s="7"/>
      <c r="BW15806" s="7"/>
    </row>
    <row r="15807" spans="43:75" x14ac:dyDescent="0.2">
      <c r="AQ15807" s="7"/>
      <c r="AR15807" s="7"/>
      <c r="AS15807" s="7"/>
      <c r="AT15807" s="7"/>
      <c r="AU15807" s="7"/>
      <c r="AV15807" s="234"/>
      <c r="BP15807" s="7"/>
      <c r="BQ15807" s="7"/>
      <c r="BR15807" s="7"/>
      <c r="BS15807" s="7"/>
      <c r="BT15807" s="7"/>
      <c r="BU15807" s="7"/>
      <c r="BV15807" s="7"/>
      <c r="BW15807" s="7"/>
    </row>
    <row r="15808" spans="43:75" x14ac:dyDescent="0.2">
      <c r="AQ15808" s="7"/>
      <c r="AR15808" s="7"/>
      <c r="AS15808" s="7"/>
      <c r="AT15808" s="7"/>
      <c r="AU15808" s="7"/>
      <c r="AV15808" s="234"/>
      <c r="BP15808" s="7"/>
      <c r="BQ15808" s="7"/>
      <c r="BR15808" s="7"/>
      <c r="BS15808" s="7"/>
      <c r="BT15808" s="7"/>
      <c r="BU15808" s="7"/>
      <c r="BV15808" s="7"/>
      <c r="BW15808" s="7"/>
    </row>
    <row r="15809" spans="43:75" x14ac:dyDescent="0.2">
      <c r="AQ15809" s="7"/>
      <c r="AR15809" s="7"/>
      <c r="AS15809" s="7"/>
      <c r="AT15809" s="7"/>
      <c r="AU15809" s="7"/>
      <c r="AV15809" s="234"/>
      <c r="BP15809" s="7"/>
      <c r="BQ15809" s="7"/>
      <c r="BR15809" s="7"/>
      <c r="BS15809" s="7"/>
      <c r="BT15809" s="7"/>
      <c r="BU15809" s="7"/>
      <c r="BV15809" s="7"/>
      <c r="BW15809" s="7"/>
    </row>
    <row r="15810" spans="43:75" x14ac:dyDescent="0.2">
      <c r="AQ15810" s="7"/>
      <c r="AR15810" s="7"/>
      <c r="AS15810" s="7"/>
      <c r="AT15810" s="7"/>
      <c r="AU15810" s="7"/>
      <c r="AV15810" s="234"/>
      <c r="BP15810" s="7"/>
      <c r="BQ15810" s="7"/>
      <c r="BR15810" s="7"/>
      <c r="BS15810" s="7"/>
      <c r="BT15810" s="7"/>
      <c r="BU15810" s="7"/>
      <c r="BV15810" s="7"/>
      <c r="BW15810" s="7"/>
    </row>
    <row r="15811" spans="43:75" x14ac:dyDescent="0.2">
      <c r="AQ15811" s="7"/>
      <c r="AR15811" s="7"/>
      <c r="AS15811" s="7"/>
      <c r="AT15811" s="7"/>
      <c r="AU15811" s="7"/>
      <c r="AV15811" s="234"/>
      <c r="BP15811" s="7"/>
      <c r="BQ15811" s="7"/>
      <c r="BR15811" s="7"/>
      <c r="BS15811" s="7"/>
      <c r="BT15811" s="7"/>
      <c r="BU15811" s="7"/>
      <c r="BV15811" s="7"/>
      <c r="BW15811" s="7"/>
    </row>
    <row r="15812" spans="43:75" x14ac:dyDescent="0.2">
      <c r="AQ15812" s="7"/>
      <c r="AR15812" s="7"/>
      <c r="AS15812" s="7"/>
      <c r="AT15812" s="7"/>
      <c r="AU15812" s="7"/>
      <c r="AV15812" s="234"/>
      <c r="BP15812" s="7"/>
      <c r="BQ15812" s="7"/>
      <c r="BR15812" s="7"/>
      <c r="BS15812" s="7"/>
      <c r="BT15812" s="7"/>
      <c r="BU15812" s="7"/>
      <c r="BV15812" s="7"/>
      <c r="BW15812" s="7"/>
    </row>
    <row r="15813" spans="43:75" x14ac:dyDescent="0.2">
      <c r="AQ15813" s="7"/>
      <c r="AR15813" s="7"/>
      <c r="AS15813" s="7"/>
      <c r="AT15813" s="7"/>
      <c r="AU15813" s="7"/>
      <c r="AV15813" s="234"/>
      <c r="BP15813" s="7"/>
      <c r="BQ15813" s="7"/>
      <c r="BR15813" s="7"/>
      <c r="BS15813" s="7"/>
      <c r="BT15813" s="7"/>
      <c r="BU15813" s="7"/>
      <c r="BV15813" s="7"/>
      <c r="BW15813" s="7"/>
    </row>
    <row r="15814" spans="43:75" x14ac:dyDescent="0.2">
      <c r="AQ15814" s="7"/>
      <c r="AR15814" s="7"/>
      <c r="AS15814" s="7"/>
      <c r="AT15814" s="7"/>
      <c r="AU15814" s="7"/>
      <c r="AV15814" s="234"/>
      <c r="BP15814" s="7"/>
      <c r="BQ15814" s="7"/>
      <c r="BR15814" s="7"/>
      <c r="BS15814" s="7"/>
      <c r="BT15814" s="7"/>
      <c r="BU15814" s="7"/>
      <c r="BV15814" s="7"/>
      <c r="BW15814" s="7"/>
    </row>
    <row r="15815" spans="43:75" x14ac:dyDescent="0.2">
      <c r="AQ15815" s="7"/>
      <c r="AR15815" s="7"/>
      <c r="AS15815" s="7"/>
      <c r="AT15815" s="7"/>
      <c r="AU15815" s="7"/>
      <c r="AV15815" s="234"/>
      <c r="BP15815" s="7"/>
      <c r="BQ15815" s="7"/>
      <c r="BR15815" s="7"/>
      <c r="BS15815" s="7"/>
      <c r="BT15815" s="7"/>
      <c r="BU15815" s="7"/>
      <c r="BV15815" s="7"/>
      <c r="BW15815" s="7"/>
    </row>
    <row r="15816" spans="43:75" x14ac:dyDescent="0.2">
      <c r="AQ15816" s="7"/>
      <c r="AR15816" s="7"/>
      <c r="AS15816" s="7"/>
      <c r="AT15816" s="7"/>
      <c r="AU15816" s="7"/>
      <c r="AV15816" s="234"/>
      <c r="BP15816" s="7"/>
      <c r="BQ15816" s="7"/>
      <c r="BR15816" s="7"/>
      <c r="BS15816" s="7"/>
      <c r="BT15816" s="7"/>
      <c r="BU15816" s="7"/>
      <c r="BV15816" s="7"/>
      <c r="BW15816" s="7"/>
    </row>
    <row r="15817" spans="43:75" x14ac:dyDescent="0.2">
      <c r="AQ15817" s="7"/>
      <c r="AR15817" s="7"/>
      <c r="AS15817" s="7"/>
      <c r="AT15817" s="7"/>
      <c r="AU15817" s="7"/>
      <c r="AV15817" s="234"/>
      <c r="BP15817" s="7"/>
      <c r="BQ15817" s="7"/>
      <c r="BR15817" s="7"/>
      <c r="BS15817" s="7"/>
      <c r="BT15817" s="7"/>
      <c r="BU15817" s="7"/>
      <c r="BV15817" s="7"/>
      <c r="BW15817" s="7"/>
    </row>
    <row r="15818" spans="43:75" x14ac:dyDescent="0.2">
      <c r="AQ15818" s="7"/>
      <c r="AR15818" s="7"/>
      <c r="AS15818" s="7"/>
      <c r="AT15818" s="7"/>
      <c r="AU15818" s="7"/>
      <c r="AV15818" s="234"/>
      <c r="BP15818" s="7"/>
      <c r="BQ15818" s="7"/>
      <c r="BR15818" s="7"/>
      <c r="BS15818" s="7"/>
      <c r="BT15818" s="7"/>
      <c r="BU15818" s="7"/>
      <c r="BV15818" s="7"/>
      <c r="BW15818" s="7"/>
    </row>
    <row r="15819" spans="43:75" x14ac:dyDescent="0.2">
      <c r="AQ15819" s="7"/>
      <c r="AR15819" s="7"/>
      <c r="AS15819" s="7"/>
      <c r="AT15819" s="7"/>
      <c r="AU15819" s="7"/>
      <c r="AV15819" s="234"/>
      <c r="BP15819" s="7"/>
      <c r="BQ15819" s="7"/>
      <c r="BR15819" s="7"/>
      <c r="BS15819" s="7"/>
      <c r="BT15819" s="7"/>
      <c r="BU15819" s="7"/>
      <c r="BV15819" s="7"/>
      <c r="BW15819" s="7"/>
    </row>
    <row r="15820" spans="43:75" x14ac:dyDescent="0.2">
      <c r="AQ15820" s="7"/>
      <c r="AR15820" s="7"/>
      <c r="AS15820" s="7"/>
      <c r="AT15820" s="7"/>
      <c r="AU15820" s="7"/>
      <c r="AV15820" s="234"/>
      <c r="BP15820" s="7"/>
      <c r="BQ15820" s="7"/>
      <c r="BR15820" s="7"/>
      <c r="BS15820" s="7"/>
      <c r="BT15820" s="7"/>
      <c r="BU15820" s="7"/>
      <c r="BV15820" s="7"/>
      <c r="BW15820" s="7"/>
    </row>
    <row r="15821" spans="43:75" x14ac:dyDescent="0.2">
      <c r="AQ15821" s="7"/>
      <c r="AR15821" s="7"/>
      <c r="AS15821" s="7"/>
      <c r="AT15821" s="7"/>
      <c r="AU15821" s="7"/>
      <c r="AV15821" s="234"/>
      <c r="BP15821" s="7"/>
      <c r="BQ15821" s="7"/>
      <c r="BR15821" s="7"/>
      <c r="BS15821" s="7"/>
      <c r="BT15821" s="7"/>
      <c r="BU15821" s="7"/>
      <c r="BV15821" s="7"/>
      <c r="BW15821" s="7"/>
    </row>
    <row r="15822" spans="43:75" x14ac:dyDescent="0.2">
      <c r="AQ15822" s="7"/>
      <c r="AR15822" s="7"/>
      <c r="AS15822" s="7"/>
      <c r="AT15822" s="7"/>
      <c r="AU15822" s="7"/>
      <c r="AV15822" s="234"/>
      <c r="BP15822" s="7"/>
      <c r="BQ15822" s="7"/>
      <c r="BR15822" s="7"/>
      <c r="BS15822" s="7"/>
      <c r="BT15822" s="7"/>
      <c r="BU15822" s="7"/>
      <c r="BV15822" s="7"/>
      <c r="BW15822" s="7"/>
    </row>
    <row r="15823" spans="43:75" x14ac:dyDescent="0.2">
      <c r="AQ15823" s="7"/>
      <c r="AR15823" s="7"/>
      <c r="AS15823" s="7"/>
      <c r="AT15823" s="7"/>
      <c r="AU15823" s="7"/>
      <c r="AV15823" s="234"/>
      <c r="BP15823" s="7"/>
      <c r="BQ15823" s="7"/>
      <c r="BR15823" s="7"/>
      <c r="BS15823" s="7"/>
      <c r="BT15823" s="7"/>
      <c r="BU15823" s="7"/>
      <c r="BV15823" s="7"/>
      <c r="BW15823" s="7"/>
    </row>
    <row r="15824" spans="43:75" x14ac:dyDescent="0.2">
      <c r="AQ15824" s="7"/>
      <c r="AR15824" s="7"/>
      <c r="AS15824" s="7"/>
      <c r="AT15824" s="7"/>
      <c r="AU15824" s="7"/>
      <c r="AV15824" s="234"/>
      <c r="BP15824" s="7"/>
      <c r="BQ15824" s="7"/>
      <c r="BR15824" s="7"/>
      <c r="BS15824" s="7"/>
      <c r="BT15824" s="7"/>
      <c r="BU15824" s="7"/>
      <c r="BV15824" s="7"/>
      <c r="BW15824" s="7"/>
    </row>
    <row r="15825" spans="43:75" x14ac:dyDescent="0.2">
      <c r="AQ15825" s="7"/>
      <c r="AR15825" s="7"/>
      <c r="AS15825" s="7"/>
      <c r="AT15825" s="7"/>
      <c r="AU15825" s="7"/>
      <c r="AV15825" s="234"/>
      <c r="BP15825" s="7"/>
      <c r="BQ15825" s="7"/>
      <c r="BR15825" s="7"/>
      <c r="BS15825" s="7"/>
      <c r="BT15825" s="7"/>
      <c r="BU15825" s="7"/>
      <c r="BV15825" s="7"/>
      <c r="BW15825" s="7"/>
    </row>
    <row r="15826" spans="43:75" x14ac:dyDescent="0.2">
      <c r="AQ15826" s="7"/>
      <c r="AR15826" s="7"/>
      <c r="AS15826" s="7"/>
      <c r="AT15826" s="7"/>
      <c r="AU15826" s="7"/>
      <c r="AV15826" s="234"/>
      <c r="BP15826" s="7"/>
      <c r="BQ15826" s="7"/>
      <c r="BR15826" s="7"/>
      <c r="BS15826" s="7"/>
      <c r="BT15826" s="7"/>
      <c r="BU15826" s="7"/>
      <c r="BV15826" s="7"/>
      <c r="BW15826" s="7"/>
    </row>
    <row r="15827" spans="43:75" x14ac:dyDescent="0.2">
      <c r="AQ15827" s="7"/>
      <c r="AR15827" s="7"/>
      <c r="AS15827" s="7"/>
      <c r="AT15827" s="7"/>
      <c r="AU15827" s="7"/>
      <c r="AV15827" s="234"/>
      <c r="BP15827" s="7"/>
      <c r="BQ15827" s="7"/>
      <c r="BR15827" s="7"/>
      <c r="BS15827" s="7"/>
      <c r="BT15827" s="7"/>
      <c r="BU15827" s="7"/>
      <c r="BV15827" s="7"/>
      <c r="BW15827" s="7"/>
    </row>
    <row r="15828" spans="43:75" x14ac:dyDescent="0.2">
      <c r="AQ15828" s="7"/>
      <c r="AR15828" s="7"/>
      <c r="AS15828" s="7"/>
      <c r="AT15828" s="7"/>
      <c r="AU15828" s="7"/>
      <c r="AV15828" s="234"/>
      <c r="BP15828" s="7"/>
      <c r="BQ15828" s="7"/>
      <c r="BR15828" s="7"/>
      <c r="BS15828" s="7"/>
      <c r="BT15828" s="7"/>
      <c r="BU15828" s="7"/>
      <c r="BV15828" s="7"/>
      <c r="BW15828" s="7"/>
    </row>
    <row r="15829" spans="43:75" x14ac:dyDescent="0.2">
      <c r="AQ15829" s="7"/>
      <c r="AR15829" s="7"/>
      <c r="AS15829" s="7"/>
      <c r="AT15829" s="7"/>
      <c r="AU15829" s="7"/>
      <c r="AV15829" s="234"/>
      <c r="BP15829" s="7"/>
      <c r="BQ15829" s="7"/>
      <c r="BR15829" s="7"/>
      <c r="BS15829" s="7"/>
      <c r="BT15829" s="7"/>
      <c r="BU15829" s="7"/>
      <c r="BV15829" s="7"/>
      <c r="BW15829" s="7"/>
    </row>
    <row r="15830" spans="43:75" x14ac:dyDescent="0.2">
      <c r="AQ15830" s="7"/>
      <c r="AR15830" s="7"/>
      <c r="AS15830" s="7"/>
      <c r="AT15830" s="7"/>
      <c r="AU15830" s="7"/>
      <c r="AV15830" s="234"/>
      <c r="BP15830" s="7"/>
      <c r="BQ15830" s="7"/>
      <c r="BR15830" s="7"/>
      <c r="BS15830" s="7"/>
      <c r="BT15830" s="7"/>
      <c r="BU15830" s="7"/>
      <c r="BV15830" s="7"/>
      <c r="BW15830" s="7"/>
    </row>
    <row r="15831" spans="43:75" x14ac:dyDescent="0.2">
      <c r="AQ15831" s="7"/>
      <c r="AR15831" s="7"/>
      <c r="AS15831" s="7"/>
      <c r="AT15831" s="7"/>
      <c r="AU15831" s="7"/>
      <c r="AV15831" s="234"/>
      <c r="BP15831" s="7"/>
      <c r="BQ15831" s="7"/>
      <c r="BR15831" s="7"/>
      <c r="BS15831" s="7"/>
      <c r="BT15831" s="7"/>
      <c r="BU15831" s="7"/>
      <c r="BV15831" s="7"/>
      <c r="BW15831" s="7"/>
    </row>
    <row r="15832" spans="43:75" x14ac:dyDescent="0.2">
      <c r="AQ15832" s="7"/>
      <c r="AR15832" s="7"/>
      <c r="AS15832" s="7"/>
      <c r="AT15832" s="7"/>
      <c r="AU15832" s="7"/>
      <c r="AV15832" s="234"/>
      <c r="BP15832" s="7"/>
      <c r="BQ15832" s="7"/>
      <c r="BR15832" s="7"/>
      <c r="BS15832" s="7"/>
      <c r="BT15832" s="7"/>
      <c r="BU15832" s="7"/>
      <c r="BV15832" s="7"/>
      <c r="BW15832" s="7"/>
    </row>
    <row r="15833" spans="43:75" x14ac:dyDescent="0.2">
      <c r="AQ15833" s="7"/>
      <c r="AR15833" s="7"/>
      <c r="AS15833" s="7"/>
      <c r="AT15833" s="7"/>
      <c r="AU15833" s="7"/>
      <c r="AV15833" s="234"/>
      <c r="BP15833" s="7"/>
      <c r="BQ15833" s="7"/>
      <c r="BR15833" s="7"/>
      <c r="BS15833" s="7"/>
      <c r="BT15833" s="7"/>
      <c r="BU15833" s="7"/>
      <c r="BV15833" s="7"/>
      <c r="BW15833" s="7"/>
    </row>
    <row r="15834" spans="43:75" x14ac:dyDescent="0.2">
      <c r="AQ15834" s="7"/>
      <c r="AR15834" s="7"/>
      <c r="AS15834" s="7"/>
      <c r="AT15834" s="7"/>
      <c r="AU15834" s="7"/>
      <c r="AV15834" s="234"/>
      <c r="BP15834" s="7"/>
      <c r="BQ15834" s="7"/>
      <c r="BR15834" s="7"/>
      <c r="BS15834" s="7"/>
      <c r="BT15834" s="7"/>
      <c r="BU15834" s="7"/>
      <c r="BV15834" s="7"/>
      <c r="BW15834" s="7"/>
    </row>
    <row r="15835" spans="43:75" x14ac:dyDescent="0.2">
      <c r="AQ15835" s="7"/>
      <c r="AR15835" s="7"/>
      <c r="AS15835" s="7"/>
      <c r="AT15835" s="7"/>
      <c r="AU15835" s="7"/>
      <c r="AV15835" s="234"/>
      <c r="BP15835" s="7"/>
      <c r="BQ15835" s="7"/>
      <c r="BR15835" s="7"/>
      <c r="BS15835" s="7"/>
      <c r="BT15835" s="7"/>
      <c r="BU15835" s="7"/>
      <c r="BV15835" s="7"/>
      <c r="BW15835" s="7"/>
    </row>
    <row r="15836" spans="43:75" x14ac:dyDescent="0.2">
      <c r="AQ15836" s="7"/>
      <c r="AR15836" s="7"/>
      <c r="AS15836" s="7"/>
      <c r="AT15836" s="7"/>
      <c r="AU15836" s="7"/>
      <c r="AV15836" s="234"/>
      <c r="BP15836" s="7"/>
      <c r="BQ15836" s="7"/>
      <c r="BR15836" s="7"/>
      <c r="BS15836" s="7"/>
      <c r="BT15836" s="7"/>
      <c r="BU15836" s="7"/>
      <c r="BV15836" s="7"/>
      <c r="BW15836" s="7"/>
    </row>
    <row r="15837" spans="43:75" x14ac:dyDescent="0.2">
      <c r="AQ15837" s="7"/>
      <c r="AR15837" s="7"/>
      <c r="AS15837" s="7"/>
      <c r="AT15837" s="7"/>
      <c r="AU15837" s="7"/>
      <c r="AV15837" s="234"/>
      <c r="BP15837" s="7"/>
      <c r="BQ15837" s="7"/>
      <c r="BR15837" s="7"/>
      <c r="BS15837" s="7"/>
      <c r="BT15837" s="7"/>
      <c r="BU15837" s="7"/>
      <c r="BV15837" s="7"/>
      <c r="BW15837" s="7"/>
    </row>
    <row r="15838" spans="43:75" x14ac:dyDescent="0.2">
      <c r="AQ15838" s="7"/>
      <c r="AR15838" s="7"/>
      <c r="AS15838" s="7"/>
      <c r="AT15838" s="7"/>
      <c r="AU15838" s="7"/>
      <c r="AV15838" s="234"/>
      <c r="BP15838" s="7"/>
      <c r="BQ15838" s="7"/>
      <c r="BR15838" s="7"/>
      <c r="BS15838" s="7"/>
      <c r="BT15838" s="7"/>
      <c r="BU15838" s="7"/>
      <c r="BV15838" s="7"/>
      <c r="BW15838" s="7"/>
    </row>
    <row r="15839" spans="43:75" x14ac:dyDescent="0.2">
      <c r="AQ15839" s="7"/>
      <c r="AR15839" s="7"/>
      <c r="AS15839" s="7"/>
      <c r="AT15839" s="7"/>
      <c r="AU15839" s="7"/>
      <c r="AV15839" s="234"/>
      <c r="BP15839" s="7"/>
      <c r="BQ15839" s="7"/>
      <c r="BR15839" s="7"/>
      <c r="BS15839" s="7"/>
      <c r="BT15839" s="7"/>
      <c r="BU15839" s="7"/>
      <c r="BV15839" s="7"/>
      <c r="BW15839" s="7"/>
    </row>
    <row r="15840" spans="43:75" x14ac:dyDescent="0.2">
      <c r="AQ15840" s="7"/>
      <c r="AR15840" s="7"/>
      <c r="AS15840" s="7"/>
      <c r="AT15840" s="7"/>
      <c r="AU15840" s="7"/>
      <c r="AV15840" s="234"/>
      <c r="BP15840" s="7"/>
      <c r="BQ15840" s="7"/>
      <c r="BR15840" s="7"/>
      <c r="BS15840" s="7"/>
      <c r="BT15840" s="7"/>
      <c r="BU15840" s="7"/>
      <c r="BV15840" s="7"/>
      <c r="BW15840" s="7"/>
    </row>
    <row r="15841" spans="43:75" x14ac:dyDescent="0.2">
      <c r="AQ15841" s="7"/>
      <c r="AR15841" s="7"/>
      <c r="AS15841" s="7"/>
      <c r="AT15841" s="7"/>
      <c r="AU15841" s="7"/>
      <c r="AV15841" s="234"/>
      <c r="BP15841" s="7"/>
      <c r="BQ15841" s="7"/>
      <c r="BR15841" s="7"/>
      <c r="BS15841" s="7"/>
      <c r="BT15841" s="7"/>
      <c r="BU15841" s="7"/>
      <c r="BV15841" s="7"/>
      <c r="BW15841" s="7"/>
    </row>
    <row r="15842" spans="43:75" x14ac:dyDescent="0.2">
      <c r="AQ15842" s="7"/>
      <c r="AR15842" s="7"/>
      <c r="AS15842" s="7"/>
      <c r="AT15842" s="7"/>
      <c r="AU15842" s="7"/>
      <c r="AV15842" s="234"/>
      <c r="BP15842" s="7"/>
      <c r="BQ15842" s="7"/>
      <c r="BR15842" s="7"/>
      <c r="BS15842" s="7"/>
      <c r="BT15842" s="7"/>
      <c r="BU15842" s="7"/>
      <c r="BV15842" s="7"/>
      <c r="BW15842" s="7"/>
    </row>
    <row r="15843" spans="43:75" x14ac:dyDescent="0.2">
      <c r="AQ15843" s="7"/>
      <c r="AR15843" s="7"/>
      <c r="AS15843" s="7"/>
      <c r="AT15843" s="7"/>
      <c r="AU15843" s="7"/>
      <c r="AV15843" s="234"/>
      <c r="BP15843" s="7"/>
      <c r="BQ15843" s="7"/>
      <c r="BR15843" s="7"/>
      <c r="BS15843" s="7"/>
      <c r="BT15843" s="7"/>
      <c r="BU15843" s="7"/>
      <c r="BV15843" s="7"/>
      <c r="BW15843" s="7"/>
    </row>
    <row r="15844" spans="43:75" x14ac:dyDescent="0.2">
      <c r="AQ15844" s="7"/>
      <c r="AR15844" s="7"/>
      <c r="AS15844" s="7"/>
      <c r="AT15844" s="7"/>
      <c r="AU15844" s="7"/>
      <c r="AV15844" s="234"/>
      <c r="BP15844" s="7"/>
      <c r="BQ15844" s="7"/>
      <c r="BR15844" s="7"/>
      <c r="BS15844" s="7"/>
      <c r="BT15844" s="7"/>
      <c r="BU15844" s="7"/>
      <c r="BV15844" s="7"/>
      <c r="BW15844" s="7"/>
    </row>
    <row r="15845" spans="43:75" x14ac:dyDescent="0.2">
      <c r="AQ15845" s="7"/>
      <c r="AR15845" s="7"/>
      <c r="AS15845" s="7"/>
      <c r="AT15845" s="7"/>
      <c r="AU15845" s="7"/>
      <c r="AV15845" s="234"/>
      <c r="BP15845" s="7"/>
      <c r="BQ15845" s="7"/>
      <c r="BR15845" s="7"/>
      <c r="BS15845" s="7"/>
      <c r="BT15845" s="7"/>
      <c r="BU15845" s="7"/>
      <c r="BV15845" s="7"/>
      <c r="BW15845" s="7"/>
    </row>
    <row r="15846" spans="43:75" x14ac:dyDescent="0.2">
      <c r="AQ15846" s="7"/>
      <c r="AR15846" s="7"/>
      <c r="AS15846" s="7"/>
      <c r="AT15846" s="7"/>
      <c r="AU15846" s="7"/>
      <c r="AV15846" s="234"/>
      <c r="BP15846" s="7"/>
      <c r="BQ15846" s="7"/>
      <c r="BR15846" s="7"/>
      <c r="BS15846" s="7"/>
      <c r="BT15846" s="7"/>
      <c r="BU15846" s="7"/>
      <c r="BV15846" s="7"/>
      <c r="BW15846" s="7"/>
    </row>
    <row r="15847" spans="43:75" x14ac:dyDescent="0.2">
      <c r="AQ15847" s="7"/>
      <c r="AR15847" s="7"/>
      <c r="AS15847" s="7"/>
      <c r="AT15847" s="7"/>
      <c r="AU15847" s="7"/>
      <c r="AV15847" s="234"/>
      <c r="BP15847" s="7"/>
      <c r="BQ15847" s="7"/>
      <c r="BR15847" s="7"/>
      <c r="BS15847" s="7"/>
      <c r="BT15847" s="7"/>
      <c r="BU15847" s="7"/>
      <c r="BV15847" s="7"/>
      <c r="BW15847" s="7"/>
    </row>
    <row r="15848" spans="43:75" x14ac:dyDescent="0.2">
      <c r="AQ15848" s="7"/>
      <c r="AR15848" s="7"/>
      <c r="AS15848" s="7"/>
      <c r="AT15848" s="7"/>
      <c r="AU15848" s="7"/>
      <c r="AV15848" s="234"/>
      <c r="BP15848" s="7"/>
      <c r="BQ15848" s="7"/>
      <c r="BR15848" s="7"/>
      <c r="BS15848" s="7"/>
      <c r="BT15848" s="7"/>
      <c r="BU15848" s="7"/>
      <c r="BV15848" s="7"/>
      <c r="BW15848" s="7"/>
    </row>
    <row r="15849" spans="43:75" x14ac:dyDescent="0.2">
      <c r="AQ15849" s="7"/>
      <c r="AR15849" s="7"/>
      <c r="AS15849" s="7"/>
      <c r="AT15849" s="7"/>
      <c r="AU15849" s="7"/>
      <c r="AV15849" s="234"/>
      <c r="BP15849" s="7"/>
      <c r="BQ15849" s="7"/>
      <c r="BR15849" s="7"/>
      <c r="BS15849" s="7"/>
      <c r="BT15849" s="7"/>
      <c r="BU15849" s="7"/>
      <c r="BV15849" s="7"/>
      <c r="BW15849" s="7"/>
    </row>
    <row r="15850" spans="43:75" x14ac:dyDescent="0.2">
      <c r="AQ15850" s="7"/>
      <c r="AR15850" s="7"/>
      <c r="AS15850" s="7"/>
      <c r="AT15850" s="7"/>
      <c r="AU15850" s="7"/>
      <c r="AV15850" s="234"/>
      <c r="BP15850" s="7"/>
      <c r="BQ15850" s="7"/>
      <c r="BR15850" s="7"/>
      <c r="BS15850" s="7"/>
      <c r="BT15850" s="7"/>
      <c r="BU15850" s="7"/>
      <c r="BV15850" s="7"/>
      <c r="BW15850" s="7"/>
    </row>
    <row r="15851" spans="43:75" x14ac:dyDescent="0.2">
      <c r="AQ15851" s="7"/>
      <c r="AR15851" s="7"/>
      <c r="AS15851" s="7"/>
      <c r="AT15851" s="7"/>
      <c r="AU15851" s="7"/>
      <c r="AV15851" s="234"/>
      <c r="BP15851" s="7"/>
      <c r="BQ15851" s="7"/>
      <c r="BR15851" s="7"/>
      <c r="BS15851" s="7"/>
      <c r="BT15851" s="7"/>
      <c r="BU15851" s="7"/>
      <c r="BV15851" s="7"/>
      <c r="BW15851" s="7"/>
    </row>
    <row r="15852" spans="43:75" x14ac:dyDescent="0.2">
      <c r="AQ15852" s="7"/>
      <c r="AR15852" s="7"/>
      <c r="AS15852" s="7"/>
      <c r="AT15852" s="7"/>
      <c r="AU15852" s="7"/>
      <c r="AV15852" s="234"/>
      <c r="BP15852" s="7"/>
      <c r="BQ15852" s="7"/>
      <c r="BR15852" s="7"/>
      <c r="BS15852" s="7"/>
      <c r="BT15852" s="7"/>
      <c r="BU15852" s="7"/>
      <c r="BV15852" s="7"/>
      <c r="BW15852" s="7"/>
    </row>
    <row r="15853" spans="43:75" x14ac:dyDescent="0.2">
      <c r="AQ15853" s="7"/>
      <c r="AR15853" s="7"/>
      <c r="AS15853" s="7"/>
      <c r="AT15853" s="7"/>
      <c r="AU15853" s="7"/>
      <c r="AV15853" s="234"/>
      <c r="BP15853" s="7"/>
      <c r="BQ15853" s="7"/>
      <c r="BR15853" s="7"/>
      <c r="BS15853" s="7"/>
      <c r="BT15853" s="7"/>
      <c r="BU15853" s="7"/>
      <c r="BV15853" s="7"/>
      <c r="BW15853" s="7"/>
    </row>
    <row r="15854" spans="43:75" x14ac:dyDescent="0.2">
      <c r="AQ15854" s="7"/>
      <c r="AR15854" s="7"/>
      <c r="AS15854" s="7"/>
      <c r="AT15854" s="7"/>
      <c r="AU15854" s="7"/>
      <c r="AV15854" s="234"/>
      <c r="BP15854" s="7"/>
      <c r="BQ15854" s="7"/>
      <c r="BR15854" s="7"/>
      <c r="BS15854" s="7"/>
      <c r="BT15854" s="7"/>
      <c r="BU15854" s="7"/>
      <c r="BV15854" s="7"/>
      <c r="BW15854" s="7"/>
    </row>
    <row r="15855" spans="43:75" x14ac:dyDescent="0.2">
      <c r="AQ15855" s="7"/>
      <c r="AR15855" s="7"/>
      <c r="AS15855" s="7"/>
      <c r="AT15855" s="7"/>
      <c r="AU15855" s="7"/>
      <c r="AV15855" s="234"/>
      <c r="BP15855" s="7"/>
      <c r="BQ15855" s="7"/>
      <c r="BR15855" s="7"/>
      <c r="BS15855" s="7"/>
      <c r="BT15855" s="7"/>
      <c r="BU15855" s="7"/>
      <c r="BV15855" s="7"/>
      <c r="BW15855" s="7"/>
    </row>
    <row r="15856" spans="43:75" x14ac:dyDescent="0.2">
      <c r="AQ15856" s="7"/>
      <c r="AR15856" s="7"/>
      <c r="AS15856" s="7"/>
      <c r="AT15856" s="7"/>
      <c r="AU15856" s="7"/>
      <c r="AV15856" s="234"/>
      <c r="BP15856" s="7"/>
      <c r="BQ15856" s="7"/>
      <c r="BR15856" s="7"/>
      <c r="BS15856" s="7"/>
      <c r="BT15856" s="7"/>
      <c r="BU15856" s="7"/>
      <c r="BV15856" s="7"/>
      <c r="BW15856" s="7"/>
    </row>
    <row r="15857" spans="43:75" x14ac:dyDescent="0.2">
      <c r="AQ15857" s="7"/>
      <c r="AR15857" s="7"/>
      <c r="AS15857" s="7"/>
      <c r="AT15857" s="7"/>
      <c r="AU15857" s="7"/>
      <c r="AV15857" s="234"/>
      <c r="BP15857" s="7"/>
      <c r="BQ15857" s="7"/>
      <c r="BR15857" s="7"/>
      <c r="BS15857" s="7"/>
      <c r="BT15857" s="7"/>
      <c r="BU15857" s="7"/>
      <c r="BV15857" s="7"/>
      <c r="BW15857" s="7"/>
    </row>
    <row r="15858" spans="43:75" x14ac:dyDescent="0.2">
      <c r="AQ15858" s="7"/>
      <c r="AR15858" s="7"/>
      <c r="AS15858" s="7"/>
      <c r="AT15858" s="7"/>
      <c r="AU15858" s="7"/>
      <c r="AV15858" s="234"/>
      <c r="BP15858" s="7"/>
      <c r="BQ15858" s="7"/>
      <c r="BR15858" s="7"/>
      <c r="BS15858" s="7"/>
      <c r="BT15858" s="7"/>
      <c r="BU15858" s="7"/>
      <c r="BV15858" s="7"/>
      <c r="BW15858" s="7"/>
    </row>
    <row r="15859" spans="43:75" x14ac:dyDescent="0.2">
      <c r="AQ15859" s="7"/>
      <c r="AR15859" s="7"/>
      <c r="AS15859" s="7"/>
      <c r="AT15859" s="7"/>
      <c r="AU15859" s="7"/>
      <c r="AV15859" s="234"/>
      <c r="BP15859" s="7"/>
      <c r="BQ15859" s="7"/>
      <c r="BR15859" s="7"/>
      <c r="BS15859" s="7"/>
      <c r="BT15859" s="7"/>
      <c r="BU15859" s="7"/>
      <c r="BV15859" s="7"/>
      <c r="BW15859" s="7"/>
    </row>
    <row r="15860" spans="43:75" x14ac:dyDescent="0.2">
      <c r="AQ15860" s="7"/>
      <c r="AR15860" s="7"/>
      <c r="AS15860" s="7"/>
      <c r="AT15860" s="7"/>
      <c r="AU15860" s="7"/>
      <c r="AV15860" s="234"/>
      <c r="BP15860" s="7"/>
      <c r="BQ15860" s="7"/>
      <c r="BR15860" s="7"/>
      <c r="BS15860" s="7"/>
      <c r="BT15860" s="7"/>
      <c r="BU15860" s="7"/>
      <c r="BV15860" s="7"/>
      <c r="BW15860" s="7"/>
    </row>
    <row r="15861" spans="43:75" x14ac:dyDescent="0.2">
      <c r="AQ15861" s="7"/>
      <c r="AR15861" s="7"/>
      <c r="AS15861" s="7"/>
      <c r="AT15861" s="7"/>
      <c r="AU15861" s="7"/>
      <c r="AV15861" s="234"/>
      <c r="BP15861" s="7"/>
      <c r="BQ15861" s="7"/>
      <c r="BR15861" s="7"/>
      <c r="BS15861" s="7"/>
      <c r="BT15861" s="7"/>
      <c r="BU15861" s="7"/>
      <c r="BV15861" s="7"/>
      <c r="BW15861" s="7"/>
    </row>
    <row r="15862" spans="43:75" x14ac:dyDescent="0.2">
      <c r="AQ15862" s="7"/>
      <c r="AR15862" s="7"/>
      <c r="AS15862" s="7"/>
      <c r="AT15862" s="7"/>
      <c r="AU15862" s="7"/>
      <c r="AV15862" s="234"/>
      <c r="BP15862" s="7"/>
      <c r="BQ15862" s="7"/>
      <c r="BR15862" s="7"/>
      <c r="BS15862" s="7"/>
      <c r="BT15862" s="7"/>
      <c r="BU15862" s="7"/>
      <c r="BV15862" s="7"/>
      <c r="BW15862" s="7"/>
    </row>
    <row r="15863" spans="43:75" x14ac:dyDescent="0.2">
      <c r="AQ15863" s="7"/>
      <c r="AR15863" s="7"/>
      <c r="AS15863" s="7"/>
      <c r="AT15863" s="7"/>
      <c r="AU15863" s="7"/>
      <c r="AV15863" s="234"/>
      <c r="BP15863" s="7"/>
      <c r="BQ15863" s="7"/>
      <c r="BR15863" s="7"/>
      <c r="BS15863" s="7"/>
      <c r="BT15863" s="7"/>
      <c r="BU15863" s="7"/>
      <c r="BV15863" s="7"/>
      <c r="BW15863" s="7"/>
    </row>
    <row r="15864" spans="43:75" x14ac:dyDescent="0.2">
      <c r="AQ15864" s="7"/>
      <c r="AR15864" s="7"/>
      <c r="AS15864" s="7"/>
      <c r="AT15864" s="7"/>
      <c r="AU15864" s="7"/>
      <c r="AV15864" s="234"/>
      <c r="BP15864" s="7"/>
      <c r="BQ15864" s="7"/>
      <c r="BR15864" s="7"/>
      <c r="BS15864" s="7"/>
      <c r="BT15864" s="7"/>
      <c r="BU15864" s="7"/>
      <c r="BV15864" s="7"/>
      <c r="BW15864" s="7"/>
    </row>
    <row r="15865" spans="43:75" x14ac:dyDescent="0.2">
      <c r="AQ15865" s="7"/>
      <c r="AR15865" s="7"/>
      <c r="AS15865" s="7"/>
      <c r="AT15865" s="7"/>
      <c r="AU15865" s="7"/>
      <c r="AV15865" s="234"/>
      <c r="BP15865" s="7"/>
      <c r="BQ15865" s="7"/>
      <c r="BR15865" s="7"/>
      <c r="BS15865" s="7"/>
      <c r="BT15865" s="7"/>
      <c r="BU15865" s="7"/>
      <c r="BV15865" s="7"/>
      <c r="BW15865" s="7"/>
    </row>
    <row r="15866" spans="43:75" x14ac:dyDescent="0.2">
      <c r="AQ15866" s="7"/>
      <c r="AR15866" s="7"/>
      <c r="AS15866" s="7"/>
      <c r="AT15866" s="7"/>
      <c r="AU15866" s="7"/>
      <c r="AV15866" s="234"/>
      <c r="BP15866" s="7"/>
      <c r="BQ15866" s="7"/>
      <c r="BR15866" s="7"/>
      <c r="BS15866" s="7"/>
      <c r="BT15866" s="7"/>
      <c r="BU15866" s="7"/>
      <c r="BV15866" s="7"/>
      <c r="BW15866" s="7"/>
    </row>
    <row r="15867" spans="43:75" x14ac:dyDescent="0.2">
      <c r="AQ15867" s="7"/>
      <c r="AR15867" s="7"/>
      <c r="AS15867" s="7"/>
      <c r="AT15867" s="7"/>
      <c r="AU15867" s="7"/>
      <c r="AV15867" s="234"/>
      <c r="BP15867" s="7"/>
      <c r="BQ15867" s="7"/>
      <c r="BR15867" s="7"/>
      <c r="BS15867" s="7"/>
      <c r="BT15867" s="7"/>
      <c r="BU15867" s="7"/>
      <c r="BV15867" s="7"/>
      <c r="BW15867" s="7"/>
    </row>
    <row r="15868" spans="43:75" x14ac:dyDescent="0.2">
      <c r="AQ15868" s="7"/>
      <c r="AR15868" s="7"/>
      <c r="AS15868" s="7"/>
      <c r="AT15868" s="7"/>
      <c r="AU15868" s="7"/>
      <c r="AV15868" s="234"/>
      <c r="BP15868" s="7"/>
      <c r="BQ15868" s="7"/>
      <c r="BR15868" s="7"/>
      <c r="BS15868" s="7"/>
      <c r="BT15868" s="7"/>
      <c r="BU15868" s="7"/>
      <c r="BV15868" s="7"/>
      <c r="BW15868" s="7"/>
    </row>
    <row r="15869" spans="43:75" x14ac:dyDescent="0.2">
      <c r="AQ15869" s="7"/>
      <c r="AR15869" s="7"/>
      <c r="AS15869" s="7"/>
      <c r="AT15869" s="7"/>
      <c r="AU15869" s="7"/>
      <c r="AV15869" s="234"/>
      <c r="BP15869" s="7"/>
      <c r="BQ15869" s="7"/>
      <c r="BR15869" s="7"/>
      <c r="BS15869" s="7"/>
      <c r="BT15869" s="7"/>
      <c r="BU15869" s="7"/>
      <c r="BV15869" s="7"/>
      <c r="BW15869" s="7"/>
    </row>
    <row r="15870" spans="43:75" x14ac:dyDescent="0.2">
      <c r="AQ15870" s="7"/>
      <c r="AR15870" s="7"/>
      <c r="AS15870" s="7"/>
      <c r="AT15870" s="7"/>
      <c r="AU15870" s="7"/>
      <c r="AV15870" s="234"/>
      <c r="BP15870" s="7"/>
      <c r="BQ15870" s="7"/>
      <c r="BR15870" s="7"/>
      <c r="BS15870" s="7"/>
      <c r="BT15870" s="7"/>
      <c r="BU15870" s="7"/>
      <c r="BV15870" s="7"/>
      <c r="BW15870" s="7"/>
    </row>
    <row r="15871" spans="43:75" x14ac:dyDescent="0.2">
      <c r="AQ15871" s="7"/>
      <c r="AR15871" s="7"/>
      <c r="AS15871" s="7"/>
      <c r="AT15871" s="7"/>
      <c r="AU15871" s="7"/>
      <c r="AV15871" s="234"/>
      <c r="BP15871" s="7"/>
      <c r="BQ15871" s="7"/>
      <c r="BR15871" s="7"/>
      <c r="BS15871" s="7"/>
      <c r="BT15871" s="7"/>
      <c r="BU15871" s="7"/>
      <c r="BV15871" s="7"/>
      <c r="BW15871" s="7"/>
    </row>
    <row r="15872" spans="43:75" x14ac:dyDescent="0.2">
      <c r="AQ15872" s="7"/>
      <c r="AR15872" s="7"/>
      <c r="AS15872" s="7"/>
      <c r="AT15872" s="7"/>
      <c r="AU15872" s="7"/>
      <c r="AV15872" s="234"/>
      <c r="BP15872" s="7"/>
      <c r="BQ15872" s="7"/>
      <c r="BR15872" s="7"/>
      <c r="BS15872" s="7"/>
      <c r="BT15872" s="7"/>
      <c r="BU15872" s="7"/>
      <c r="BV15872" s="7"/>
      <c r="BW15872" s="7"/>
    </row>
    <row r="15873" spans="43:75" x14ac:dyDescent="0.2">
      <c r="AQ15873" s="7"/>
      <c r="AR15873" s="7"/>
      <c r="AS15873" s="7"/>
      <c r="AT15873" s="7"/>
      <c r="AU15873" s="7"/>
      <c r="AV15873" s="234"/>
      <c r="BP15873" s="7"/>
      <c r="BQ15873" s="7"/>
      <c r="BR15873" s="7"/>
      <c r="BS15873" s="7"/>
      <c r="BT15873" s="7"/>
      <c r="BU15873" s="7"/>
      <c r="BV15873" s="7"/>
      <c r="BW15873" s="7"/>
    </row>
    <row r="15874" spans="43:75" x14ac:dyDescent="0.2">
      <c r="AQ15874" s="7"/>
      <c r="AR15874" s="7"/>
      <c r="AS15874" s="7"/>
      <c r="AT15874" s="7"/>
      <c r="AU15874" s="7"/>
      <c r="AV15874" s="234"/>
      <c r="BP15874" s="7"/>
      <c r="BQ15874" s="7"/>
      <c r="BR15874" s="7"/>
      <c r="BS15874" s="7"/>
      <c r="BT15874" s="7"/>
      <c r="BU15874" s="7"/>
      <c r="BV15874" s="7"/>
      <c r="BW15874" s="7"/>
    </row>
    <row r="15875" spans="43:75" x14ac:dyDescent="0.2">
      <c r="AQ15875" s="7"/>
      <c r="AR15875" s="7"/>
      <c r="AS15875" s="7"/>
      <c r="AT15875" s="7"/>
      <c r="AU15875" s="7"/>
      <c r="AV15875" s="234"/>
      <c r="BP15875" s="7"/>
      <c r="BQ15875" s="7"/>
      <c r="BR15875" s="7"/>
      <c r="BS15875" s="7"/>
      <c r="BT15875" s="7"/>
      <c r="BU15875" s="7"/>
      <c r="BV15875" s="7"/>
      <c r="BW15875" s="7"/>
    </row>
    <row r="15876" spans="43:75" x14ac:dyDescent="0.2">
      <c r="AQ15876" s="7"/>
      <c r="AR15876" s="7"/>
      <c r="AS15876" s="7"/>
      <c r="AT15876" s="7"/>
      <c r="AU15876" s="7"/>
      <c r="AV15876" s="234"/>
      <c r="BP15876" s="7"/>
      <c r="BQ15876" s="7"/>
      <c r="BR15876" s="7"/>
      <c r="BS15876" s="7"/>
      <c r="BT15876" s="7"/>
      <c r="BU15876" s="7"/>
      <c r="BV15876" s="7"/>
      <c r="BW15876" s="7"/>
    </row>
    <row r="15877" spans="43:75" x14ac:dyDescent="0.2">
      <c r="AQ15877" s="7"/>
      <c r="AR15877" s="7"/>
      <c r="AS15877" s="7"/>
      <c r="AT15877" s="7"/>
      <c r="AU15877" s="7"/>
      <c r="AV15877" s="234"/>
      <c r="BP15877" s="7"/>
      <c r="BQ15877" s="7"/>
      <c r="BR15877" s="7"/>
      <c r="BS15877" s="7"/>
      <c r="BT15877" s="7"/>
      <c r="BU15877" s="7"/>
      <c r="BV15877" s="7"/>
      <c r="BW15877" s="7"/>
    </row>
    <row r="15878" spans="43:75" x14ac:dyDescent="0.2">
      <c r="AQ15878" s="7"/>
      <c r="AR15878" s="7"/>
      <c r="AS15878" s="7"/>
      <c r="AT15878" s="7"/>
      <c r="AU15878" s="7"/>
      <c r="AV15878" s="234"/>
      <c r="BP15878" s="7"/>
      <c r="BQ15878" s="7"/>
      <c r="BR15878" s="7"/>
      <c r="BS15878" s="7"/>
      <c r="BT15878" s="7"/>
      <c r="BU15878" s="7"/>
      <c r="BV15878" s="7"/>
      <c r="BW15878" s="7"/>
    </row>
    <row r="15879" spans="43:75" x14ac:dyDescent="0.2">
      <c r="AQ15879" s="7"/>
      <c r="AR15879" s="7"/>
      <c r="AS15879" s="7"/>
      <c r="AT15879" s="7"/>
      <c r="AU15879" s="7"/>
      <c r="AV15879" s="234"/>
      <c r="BP15879" s="7"/>
      <c r="BQ15879" s="7"/>
      <c r="BR15879" s="7"/>
      <c r="BS15879" s="7"/>
      <c r="BT15879" s="7"/>
      <c r="BU15879" s="7"/>
      <c r="BV15879" s="7"/>
      <c r="BW15879" s="7"/>
    </row>
    <row r="15880" spans="43:75" x14ac:dyDescent="0.2">
      <c r="AQ15880" s="7"/>
      <c r="AR15880" s="7"/>
      <c r="AS15880" s="7"/>
      <c r="AT15880" s="7"/>
      <c r="AU15880" s="7"/>
      <c r="AV15880" s="234"/>
      <c r="BP15880" s="7"/>
      <c r="BQ15880" s="7"/>
      <c r="BR15880" s="7"/>
      <c r="BS15880" s="7"/>
      <c r="BT15880" s="7"/>
      <c r="BU15880" s="7"/>
      <c r="BV15880" s="7"/>
      <c r="BW15880" s="7"/>
    </row>
    <row r="15881" spans="43:75" x14ac:dyDescent="0.2">
      <c r="AQ15881" s="7"/>
      <c r="AR15881" s="7"/>
      <c r="AS15881" s="7"/>
      <c r="AT15881" s="7"/>
      <c r="AU15881" s="7"/>
      <c r="AV15881" s="234"/>
      <c r="BP15881" s="7"/>
      <c r="BQ15881" s="7"/>
      <c r="BR15881" s="7"/>
      <c r="BS15881" s="7"/>
      <c r="BT15881" s="7"/>
      <c r="BU15881" s="7"/>
      <c r="BV15881" s="7"/>
      <c r="BW15881" s="7"/>
    </row>
    <row r="15882" spans="43:75" x14ac:dyDescent="0.2">
      <c r="AQ15882" s="7"/>
      <c r="AR15882" s="7"/>
      <c r="AS15882" s="7"/>
      <c r="AT15882" s="7"/>
      <c r="AU15882" s="7"/>
      <c r="AV15882" s="234"/>
      <c r="BP15882" s="7"/>
      <c r="BQ15882" s="7"/>
      <c r="BR15882" s="7"/>
      <c r="BS15882" s="7"/>
      <c r="BT15882" s="7"/>
      <c r="BU15882" s="7"/>
      <c r="BV15882" s="7"/>
      <c r="BW15882" s="7"/>
    </row>
    <row r="15883" spans="43:75" x14ac:dyDescent="0.2">
      <c r="AQ15883" s="7"/>
      <c r="AR15883" s="7"/>
      <c r="AS15883" s="7"/>
      <c r="AT15883" s="7"/>
      <c r="AU15883" s="7"/>
      <c r="AV15883" s="234"/>
      <c r="BP15883" s="7"/>
      <c r="BQ15883" s="7"/>
      <c r="BR15883" s="7"/>
      <c r="BS15883" s="7"/>
      <c r="BT15883" s="7"/>
      <c r="BU15883" s="7"/>
      <c r="BV15883" s="7"/>
      <c r="BW15883" s="7"/>
    </row>
    <row r="15884" spans="43:75" x14ac:dyDescent="0.2">
      <c r="AQ15884" s="7"/>
      <c r="AR15884" s="7"/>
      <c r="AS15884" s="7"/>
      <c r="AT15884" s="7"/>
      <c r="AU15884" s="7"/>
      <c r="AV15884" s="234"/>
      <c r="BP15884" s="7"/>
      <c r="BQ15884" s="7"/>
      <c r="BR15884" s="7"/>
      <c r="BS15884" s="7"/>
      <c r="BT15884" s="7"/>
      <c r="BU15884" s="7"/>
      <c r="BV15884" s="7"/>
      <c r="BW15884" s="7"/>
    </row>
    <row r="15885" spans="43:75" x14ac:dyDescent="0.2">
      <c r="AQ15885" s="7"/>
      <c r="AR15885" s="7"/>
      <c r="AS15885" s="7"/>
      <c r="AT15885" s="7"/>
      <c r="AU15885" s="7"/>
      <c r="AV15885" s="234"/>
      <c r="BP15885" s="7"/>
      <c r="BQ15885" s="7"/>
      <c r="BR15885" s="7"/>
      <c r="BS15885" s="7"/>
      <c r="BT15885" s="7"/>
      <c r="BU15885" s="7"/>
      <c r="BV15885" s="7"/>
      <c r="BW15885" s="7"/>
    </row>
    <row r="15886" spans="43:75" x14ac:dyDescent="0.2">
      <c r="AQ15886" s="7"/>
      <c r="AR15886" s="7"/>
      <c r="AS15886" s="7"/>
      <c r="AT15886" s="7"/>
      <c r="AU15886" s="7"/>
      <c r="AV15886" s="234"/>
      <c r="BP15886" s="7"/>
      <c r="BQ15886" s="7"/>
      <c r="BR15886" s="7"/>
      <c r="BS15886" s="7"/>
      <c r="BT15886" s="7"/>
      <c r="BU15886" s="7"/>
      <c r="BV15886" s="7"/>
      <c r="BW15886" s="7"/>
    </row>
    <row r="15887" spans="43:75" x14ac:dyDescent="0.2">
      <c r="AQ15887" s="7"/>
      <c r="AR15887" s="7"/>
      <c r="AS15887" s="7"/>
      <c r="AT15887" s="7"/>
      <c r="AU15887" s="7"/>
      <c r="AV15887" s="234"/>
      <c r="BP15887" s="7"/>
      <c r="BQ15887" s="7"/>
      <c r="BR15887" s="7"/>
      <c r="BS15887" s="7"/>
      <c r="BT15887" s="7"/>
      <c r="BU15887" s="7"/>
      <c r="BV15887" s="7"/>
      <c r="BW15887" s="7"/>
    </row>
    <row r="15888" spans="43:75" x14ac:dyDescent="0.2">
      <c r="AQ15888" s="7"/>
      <c r="AR15888" s="7"/>
      <c r="AS15888" s="7"/>
      <c r="AT15888" s="7"/>
      <c r="AU15888" s="7"/>
      <c r="AV15888" s="234"/>
      <c r="BP15888" s="7"/>
      <c r="BQ15888" s="7"/>
      <c r="BR15888" s="7"/>
      <c r="BS15888" s="7"/>
      <c r="BT15888" s="7"/>
      <c r="BU15888" s="7"/>
      <c r="BV15888" s="7"/>
      <c r="BW15888" s="7"/>
    </row>
    <row r="15889" spans="43:75" x14ac:dyDescent="0.2">
      <c r="AQ15889" s="7"/>
      <c r="AR15889" s="7"/>
      <c r="AS15889" s="7"/>
      <c r="AT15889" s="7"/>
      <c r="AU15889" s="7"/>
      <c r="AV15889" s="234"/>
      <c r="BP15889" s="7"/>
      <c r="BQ15889" s="7"/>
      <c r="BR15889" s="7"/>
      <c r="BS15889" s="7"/>
      <c r="BT15889" s="7"/>
      <c r="BU15889" s="7"/>
      <c r="BV15889" s="7"/>
      <c r="BW15889" s="7"/>
    </row>
    <row r="15890" spans="43:75" x14ac:dyDescent="0.2">
      <c r="AQ15890" s="7"/>
      <c r="AR15890" s="7"/>
      <c r="AS15890" s="7"/>
      <c r="AT15890" s="7"/>
      <c r="AU15890" s="7"/>
      <c r="AV15890" s="234"/>
      <c r="BP15890" s="7"/>
      <c r="BQ15890" s="7"/>
      <c r="BR15890" s="7"/>
      <c r="BS15890" s="7"/>
      <c r="BT15890" s="7"/>
      <c r="BU15890" s="7"/>
      <c r="BV15890" s="7"/>
      <c r="BW15890" s="7"/>
    </row>
    <row r="15891" spans="43:75" x14ac:dyDescent="0.2">
      <c r="AQ15891" s="7"/>
      <c r="AR15891" s="7"/>
      <c r="AS15891" s="7"/>
      <c r="AT15891" s="7"/>
      <c r="AU15891" s="7"/>
      <c r="AV15891" s="234"/>
      <c r="BP15891" s="7"/>
      <c r="BQ15891" s="7"/>
      <c r="BR15891" s="7"/>
      <c r="BS15891" s="7"/>
      <c r="BT15891" s="7"/>
      <c r="BU15891" s="7"/>
      <c r="BV15891" s="7"/>
      <c r="BW15891" s="7"/>
    </row>
    <row r="15892" spans="43:75" x14ac:dyDescent="0.2">
      <c r="AQ15892" s="7"/>
      <c r="AR15892" s="7"/>
      <c r="AS15892" s="7"/>
      <c r="AT15892" s="7"/>
      <c r="AU15892" s="7"/>
      <c r="AV15892" s="234"/>
      <c r="BP15892" s="7"/>
      <c r="BQ15892" s="7"/>
      <c r="BR15892" s="7"/>
      <c r="BS15892" s="7"/>
      <c r="BT15892" s="7"/>
      <c r="BU15892" s="7"/>
      <c r="BV15892" s="7"/>
      <c r="BW15892" s="7"/>
    </row>
    <row r="15893" spans="43:75" x14ac:dyDescent="0.2">
      <c r="AQ15893" s="7"/>
      <c r="AR15893" s="7"/>
      <c r="AS15893" s="7"/>
      <c r="AT15893" s="7"/>
      <c r="AU15893" s="7"/>
      <c r="AV15893" s="234"/>
      <c r="BP15893" s="7"/>
      <c r="BQ15893" s="7"/>
      <c r="BR15893" s="7"/>
      <c r="BS15893" s="7"/>
      <c r="BT15893" s="7"/>
      <c r="BU15893" s="7"/>
      <c r="BV15893" s="7"/>
      <c r="BW15893" s="7"/>
    </row>
    <row r="15894" spans="43:75" x14ac:dyDescent="0.2">
      <c r="AQ15894" s="7"/>
      <c r="AR15894" s="7"/>
      <c r="AS15894" s="7"/>
      <c r="AT15894" s="7"/>
      <c r="AU15894" s="7"/>
      <c r="AV15894" s="234"/>
      <c r="BP15894" s="7"/>
      <c r="BQ15894" s="7"/>
      <c r="BR15894" s="7"/>
      <c r="BS15894" s="7"/>
      <c r="BT15894" s="7"/>
      <c r="BU15894" s="7"/>
      <c r="BV15894" s="7"/>
      <c r="BW15894" s="7"/>
    </row>
    <row r="15895" spans="43:75" x14ac:dyDescent="0.2">
      <c r="AQ15895" s="7"/>
      <c r="AR15895" s="7"/>
      <c r="AS15895" s="7"/>
      <c r="AT15895" s="7"/>
      <c r="AU15895" s="7"/>
      <c r="AV15895" s="234"/>
      <c r="BP15895" s="7"/>
      <c r="BQ15895" s="7"/>
      <c r="BR15895" s="7"/>
      <c r="BS15895" s="7"/>
      <c r="BT15895" s="7"/>
      <c r="BU15895" s="7"/>
      <c r="BV15895" s="7"/>
      <c r="BW15895" s="7"/>
    </row>
    <row r="15896" spans="43:75" x14ac:dyDescent="0.2">
      <c r="AQ15896" s="7"/>
      <c r="AR15896" s="7"/>
      <c r="AS15896" s="7"/>
      <c r="AT15896" s="7"/>
      <c r="AU15896" s="7"/>
      <c r="AV15896" s="234"/>
      <c r="BP15896" s="7"/>
      <c r="BQ15896" s="7"/>
      <c r="BR15896" s="7"/>
      <c r="BS15896" s="7"/>
      <c r="BT15896" s="7"/>
      <c r="BU15896" s="7"/>
      <c r="BV15896" s="7"/>
      <c r="BW15896" s="7"/>
    </row>
    <row r="15897" spans="43:75" x14ac:dyDescent="0.2">
      <c r="AQ15897" s="7"/>
      <c r="AR15897" s="7"/>
      <c r="AS15897" s="7"/>
      <c r="AT15897" s="7"/>
      <c r="AU15897" s="7"/>
      <c r="AV15897" s="234"/>
      <c r="BP15897" s="7"/>
      <c r="BQ15897" s="7"/>
      <c r="BR15897" s="7"/>
      <c r="BS15897" s="7"/>
      <c r="BT15897" s="7"/>
      <c r="BU15897" s="7"/>
      <c r="BV15897" s="7"/>
      <c r="BW15897" s="7"/>
    </row>
    <row r="15898" spans="43:75" x14ac:dyDescent="0.2">
      <c r="AQ15898" s="7"/>
      <c r="AR15898" s="7"/>
      <c r="AS15898" s="7"/>
      <c r="AT15898" s="7"/>
      <c r="AU15898" s="7"/>
      <c r="AV15898" s="234"/>
      <c r="BP15898" s="7"/>
      <c r="BQ15898" s="7"/>
      <c r="BR15898" s="7"/>
      <c r="BS15898" s="7"/>
      <c r="BT15898" s="7"/>
      <c r="BU15898" s="7"/>
      <c r="BV15898" s="7"/>
      <c r="BW15898" s="7"/>
    </row>
    <row r="15899" spans="43:75" x14ac:dyDescent="0.2">
      <c r="AQ15899" s="7"/>
      <c r="AR15899" s="7"/>
      <c r="AS15899" s="7"/>
      <c r="AT15899" s="7"/>
      <c r="AU15899" s="7"/>
      <c r="AV15899" s="234"/>
      <c r="BP15899" s="7"/>
      <c r="BQ15899" s="7"/>
      <c r="BR15899" s="7"/>
      <c r="BS15899" s="7"/>
      <c r="BT15899" s="7"/>
      <c r="BU15899" s="7"/>
      <c r="BV15899" s="7"/>
      <c r="BW15899" s="7"/>
    </row>
    <row r="15900" spans="43:75" x14ac:dyDescent="0.2">
      <c r="AQ15900" s="7"/>
      <c r="AR15900" s="7"/>
      <c r="AS15900" s="7"/>
      <c r="AT15900" s="7"/>
      <c r="AU15900" s="7"/>
      <c r="AV15900" s="234"/>
      <c r="BP15900" s="7"/>
      <c r="BQ15900" s="7"/>
      <c r="BR15900" s="7"/>
      <c r="BS15900" s="7"/>
      <c r="BT15900" s="7"/>
      <c r="BU15900" s="7"/>
      <c r="BV15900" s="7"/>
      <c r="BW15900" s="7"/>
    </row>
    <row r="15901" spans="43:75" x14ac:dyDescent="0.2">
      <c r="AQ15901" s="7"/>
      <c r="AR15901" s="7"/>
      <c r="AS15901" s="7"/>
      <c r="AT15901" s="7"/>
      <c r="AU15901" s="7"/>
      <c r="AV15901" s="234"/>
      <c r="BP15901" s="7"/>
      <c r="BQ15901" s="7"/>
      <c r="BR15901" s="7"/>
      <c r="BS15901" s="7"/>
      <c r="BT15901" s="7"/>
      <c r="BU15901" s="7"/>
      <c r="BV15901" s="7"/>
      <c r="BW15901" s="7"/>
    </row>
    <row r="15902" spans="43:75" x14ac:dyDescent="0.2">
      <c r="AQ15902" s="7"/>
      <c r="AR15902" s="7"/>
      <c r="AS15902" s="7"/>
      <c r="AT15902" s="7"/>
      <c r="AU15902" s="7"/>
      <c r="AV15902" s="234"/>
      <c r="BP15902" s="7"/>
      <c r="BQ15902" s="7"/>
      <c r="BR15902" s="7"/>
      <c r="BS15902" s="7"/>
      <c r="BT15902" s="7"/>
      <c r="BU15902" s="7"/>
      <c r="BV15902" s="7"/>
      <c r="BW15902" s="7"/>
    </row>
    <row r="15903" spans="43:75" x14ac:dyDescent="0.2">
      <c r="AQ15903" s="7"/>
      <c r="AR15903" s="7"/>
      <c r="AS15903" s="7"/>
      <c r="AT15903" s="7"/>
      <c r="AU15903" s="7"/>
      <c r="AV15903" s="234"/>
      <c r="BP15903" s="7"/>
      <c r="BQ15903" s="7"/>
      <c r="BR15903" s="7"/>
      <c r="BS15903" s="7"/>
      <c r="BT15903" s="7"/>
      <c r="BU15903" s="7"/>
      <c r="BV15903" s="7"/>
      <c r="BW15903" s="7"/>
    </row>
    <row r="15904" spans="43:75" x14ac:dyDescent="0.2">
      <c r="AQ15904" s="7"/>
      <c r="AR15904" s="7"/>
      <c r="AS15904" s="7"/>
      <c r="AT15904" s="7"/>
      <c r="AU15904" s="7"/>
      <c r="AV15904" s="234"/>
      <c r="BP15904" s="7"/>
      <c r="BQ15904" s="7"/>
      <c r="BR15904" s="7"/>
      <c r="BS15904" s="7"/>
      <c r="BT15904" s="7"/>
      <c r="BU15904" s="7"/>
      <c r="BV15904" s="7"/>
      <c r="BW15904" s="7"/>
    </row>
    <row r="15905" spans="43:75" x14ac:dyDescent="0.2">
      <c r="AQ15905" s="7"/>
      <c r="AR15905" s="7"/>
      <c r="AS15905" s="7"/>
      <c r="AT15905" s="7"/>
      <c r="AU15905" s="7"/>
      <c r="AV15905" s="234"/>
      <c r="BP15905" s="7"/>
      <c r="BQ15905" s="7"/>
      <c r="BR15905" s="7"/>
      <c r="BS15905" s="7"/>
      <c r="BT15905" s="7"/>
      <c r="BU15905" s="7"/>
      <c r="BV15905" s="7"/>
      <c r="BW15905" s="7"/>
    </row>
    <row r="15906" spans="43:75" x14ac:dyDescent="0.2">
      <c r="AQ15906" s="7"/>
      <c r="AR15906" s="7"/>
      <c r="AS15906" s="7"/>
      <c r="AT15906" s="7"/>
      <c r="AU15906" s="7"/>
      <c r="AV15906" s="234"/>
      <c r="BP15906" s="7"/>
      <c r="BQ15906" s="7"/>
      <c r="BR15906" s="7"/>
      <c r="BS15906" s="7"/>
      <c r="BT15906" s="7"/>
      <c r="BU15906" s="7"/>
      <c r="BV15906" s="7"/>
      <c r="BW15906" s="7"/>
    </row>
    <row r="15907" spans="43:75" x14ac:dyDescent="0.2">
      <c r="AQ15907" s="7"/>
      <c r="AR15907" s="7"/>
      <c r="AS15907" s="7"/>
      <c r="AT15907" s="7"/>
      <c r="AU15907" s="7"/>
      <c r="AV15907" s="234"/>
      <c r="BP15907" s="7"/>
      <c r="BQ15907" s="7"/>
      <c r="BR15907" s="7"/>
      <c r="BS15907" s="7"/>
      <c r="BT15907" s="7"/>
      <c r="BU15907" s="7"/>
      <c r="BV15907" s="7"/>
      <c r="BW15907" s="7"/>
    </row>
    <row r="15908" spans="43:75" x14ac:dyDescent="0.2">
      <c r="AQ15908" s="7"/>
      <c r="AR15908" s="7"/>
      <c r="AS15908" s="7"/>
      <c r="AT15908" s="7"/>
      <c r="AU15908" s="7"/>
      <c r="AV15908" s="234"/>
      <c r="BP15908" s="7"/>
      <c r="BQ15908" s="7"/>
      <c r="BR15908" s="7"/>
      <c r="BS15908" s="7"/>
      <c r="BT15908" s="7"/>
      <c r="BU15908" s="7"/>
      <c r="BV15908" s="7"/>
      <c r="BW15908" s="7"/>
    </row>
    <row r="15909" spans="43:75" x14ac:dyDescent="0.2">
      <c r="AQ15909" s="7"/>
      <c r="AR15909" s="7"/>
      <c r="AS15909" s="7"/>
      <c r="AT15909" s="7"/>
      <c r="AU15909" s="7"/>
      <c r="AV15909" s="234"/>
      <c r="BP15909" s="7"/>
      <c r="BQ15909" s="7"/>
      <c r="BR15909" s="7"/>
      <c r="BS15909" s="7"/>
      <c r="BT15909" s="7"/>
      <c r="BU15909" s="7"/>
      <c r="BV15909" s="7"/>
      <c r="BW15909" s="7"/>
    </row>
    <row r="15910" spans="43:75" x14ac:dyDescent="0.2">
      <c r="AQ15910" s="7"/>
      <c r="AR15910" s="7"/>
      <c r="AS15910" s="7"/>
      <c r="AT15910" s="7"/>
      <c r="AU15910" s="7"/>
      <c r="AV15910" s="234"/>
      <c r="BP15910" s="7"/>
      <c r="BQ15910" s="7"/>
      <c r="BR15910" s="7"/>
      <c r="BS15910" s="7"/>
      <c r="BT15910" s="7"/>
      <c r="BU15910" s="7"/>
      <c r="BV15910" s="7"/>
      <c r="BW15910" s="7"/>
    </row>
    <row r="15911" spans="43:75" x14ac:dyDescent="0.2">
      <c r="AQ15911" s="7"/>
      <c r="AR15911" s="7"/>
      <c r="AS15911" s="7"/>
      <c r="AT15911" s="7"/>
      <c r="AU15911" s="7"/>
      <c r="AV15911" s="234"/>
      <c r="BP15911" s="7"/>
      <c r="BQ15911" s="7"/>
      <c r="BR15911" s="7"/>
      <c r="BS15911" s="7"/>
      <c r="BT15911" s="7"/>
      <c r="BU15911" s="7"/>
      <c r="BV15911" s="7"/>
      <c r="BW15911" s="7"/>
    </row>
    <row r="15912" spans="43:75" x14ac:dyDescent="0.2">
      <c r="AQ15912" s="7"/>
      <c r="AR15912" s="7"/>
      <c r="AS15912" s="7"/>
      <c r="AT15912" s="7"/>
      <c r="AU15912" s="7"/>
      <c r="AV15912" s="234"/>
      <c r="BP15912" s="7"/>
      <c r="BQ15912" s="7"/>
      <c r="BR15912" s="7"/>
      <c r="BS15912" s="7"/>
      <c r="BT15912" s="7"/>
      <c r="BU15912" s="7"/>
      <c r="BV15912" s="7"/>
      <c r="BW15912" s="7"/>
    </row>
    <row r="15913" spans="43:75" x14ac:dyDescent="0.2">
      <c r="AQ15913" s="7"/>
      <c r="AR15913" s="7"/>
      <c r="AS15913" s="7"/>
      <c r="AT15913" s="7"/>
      <c r="AU15913" s="7"/>
      <c r="AV15913" s="234"/>
      <c r="BP15913" s="7"/>
      <c r="BQ15913" s="7"/>
      <c r="BR15913" s="7"/>
      <c r="BS15913" s="7"/>
      <c r="BT15913" s="7"/>
      <c r="BU15913" s="7"/>
      <c r="BV15913" s="7"/>
      <c r="BW15913" s="7"/>
    </row>
    <row r="15914" spans="43:75" x14ac:dyDescent="0.2">
      <c r="AQ15914" s="7"/>
      <c r="AR15914" s="7"/>
      <c r="AS15914" s="7"/>
      <c r="AT15914" s="7"/>
      <c r="AU15914" s="7"/>
      <c r="AV15914" s="234"/>
      <c r="BP15914" s="7"/>
      <c r="BQ15914" s="7"/>
      <c r="BR15914" s="7"/>
      <c r="BS15914" s="7"/>
      <c r="BT15914" s="7"/>
      <c r="BU15914" s="7"/>
      <c r="BV15914" s="7"/>
      <c r="BW15914" s="7"/>
    </row>
    <row r="15915" spans="43:75" x14ac:dyDescent="0.2">
      <c r="AQ15915" s="7"/>
      <c r="AR15915" s="7"/>
      <c r="AS15915" s="7"/>
      <c r="AT15915" s="7"/>
      <c r="AU15915" s="7"/>
      <c r="AV15915" s="234"/>
      <c r="BP15915" s="7"/>
      <c r="BQ15915" s="7"/>
      <c r="BR15915" s="7"/>
      <c r="BS15915" s="7"/>
      <c r="BT15915" s="7"/>
      <c r="BU15915" s="7"/>
      <c r="BV15915" s="7"/>
      <c r="BW15915" s="7"/>
    </row>
    <row r="15916" spans="43:75" x14ac:dyDescent="0.2">
      <c r="AQ15916" s="7"/>
      <c r="AR15916" s="7"/>
      <c r="AS15916" s="7"/>
      <c r="AT15916" s="7"/>
      <c r="AU15916" s="7"/>
      <c r="AV15916" s="234"/>
      <c r="BP15916" s="7"/>
      <c r="BQ15916" s="7"/>
      <c r="BR15916" s="7"/>
      <c r="BS15916" s="7"/>
      <c r="BT15916" s="7"/>
      <c r="BU15916" s="7"/>
      <c r="BV15916" s="7"/>
      <c r="BW15916" s="7"/>
    </row>
    <row r="15917" spans="43:75" x14ac:dyDescent="0.2">
      <c r="AQ15917" s="7"/>
      <c r="AR15917" s="7"/>
      <c r="AS15917" s="7"/>
      <c r="AT15917" s="7"/>
      <c r="AU15917" s="7"/>
      <c r="AV15917" s="234"/>
      <c r="BP15917" s="7"/>
      <c r="BQ15917" s="7"/>
      <c r="BR15917" s="7"/>
      <c r="BS15917" s="7"/>
      <c r="BT15917" s="7"/>
      <c r="BU15917" s="7"/>
      <c r="BV15917" s="7"/>
      <c r="BW15917" s="7"/>
    </row>
    <row r="15918" spans="43:75" x14ac:dyDescent="0.2">
      <c r="AQ15918" s="7"/>
      <c r="AR15918" s="7"/>
      <c r="AS15918" s="7"/>
      <c r="AT15918" s="7"/>
      <c r="AU15918" s="7"/>
      <c r="AV15918" s="234"/>
      <c r="BP15918" s="7"/>
      <c r="BQ15918" s="7"/>
      <c r="BR15918" s="7"/>
      <c r="BS15918" s="7"/>
      <c r="BT15918" s="7"/>
      <c r="BU15918" s="7"/>
      <c r="BV15918" s="7"/>
      <c r="BW15918" s="7"/>
    </row>
    <row r="15919" spans="43:75" x14ac:dyDescent="0.2">
      <c r="AQ15919" s="7"/>
      <c r="AR15919" s="7"/>
      <c r="AS15919" s="7"/>
      <c r="AT15919" s="7"/>
      <c r="AU15919" s="7"/>
      <c r="AV15919" s="234"/>
      <c r="BP15919" s="7"/>
      <c r="BQ15919" s="7"/>
      <c r="BR15919" s="7"/>
      <c r="BS15919" s="7"/>
      <c r="BT15919" s="7"/>
      <c r="BU15919" s="7"/>
      <c r="BV15919" s="7"/>
      <c r="BW15919" s="7"/>
    </row>
    <row r="15920" spans="43:75" x14ac:dyDescent="0.2">
      <c r="AQ15920" s="7"/>
      <c r="AR15920" s="7"/>
      <c r="AS15920" s="7"/>
      <c r="AT15920" s="7"/>
      <c r="AU15920" s="7"/>
      <c r="AV15920" s="234"/>
      <c r="BP15920" s="7"/>
      <c r="BQ15920" s="7"/>
      <c r="BR15920" s="7"/>
      <c r="BS15920" s="7"/>
      <c r="BT15920" s="7"/>
      <c r="BU15920" s="7"/>
      <c r="BV15920" s="7"/>
      <c r="BW15920" s="7"/>
    </row>
    <row r="15921" spans="43:75" x14ac:dyDescent="0.2">
      <c r="AQ15921" s="7"/>
      <c r="AR15921" s="7"/>
      <c r="AS15921" s="7"/>
      <c r="AT15921" s="7"/>
      <c r="AU15921" s="7"/>
      <c r="AV15921" s="234"/>
      <c r="BP15921" s="7"/>
      <c r="BQ15921" s="7"/>
      <c r="BR15921" s="7"/>
      <c r="BS15921" s="7"/>
      <c r="BT15921" s="7"/>
      <c r="BU15921" s="7"/>
      <c r="BV15921" s="7"/>
      <c r="BW15921" s="7"/>
    </row>
    <row r="15922" spans="43:75" x14ac:dyDescent="0.2">
      <c r="AQ15922" s="7"/>
      <c r="AR15922" s="7"/>
      <c r="AS15922" s="7"/>
      <c r="AT15922" s="7"/>
      <c r="AU15922" s="7"/>
      <c r="AV15922" s="234"/>
      <c r="BP15922" s="7"/>
      <c r="BQ15922" s="7"/>
      <c r="BR15922" s="7"/>
      <c r="BS15922" s="7"/>
      <c r="BT15922" s="7"/>
      <c r="BU15922" s="7"/>
      <c r="BV15922" s="7"/>
      <c r="BW15922" s="7"/>
    </row>
    <row r="15923" spans="43:75" x14ac:dyDescent="0.2">
      <c r="AQ15923" s="7"/>
      <c r="AR15923" s="7"/>
      <c r="AS15923" s="7"/>
      <c r="AT15923" s="7"/>
      <c r="AU15923" s="7"/>
      <c r="AV15923" s="234"/>
      <c r="BP15923" s="7"/>
      <c r="BQ15923" s="7"/>
      <c r="BR15923" s="7"/>
      <c r="BS15923" s="7"/>
      <c r="BT15923" s="7"/>
      <c r="BU15923" s="7"/>
      <c r="BV15923" s="7"/>
      <c r="BW15923" s="7"/>
    </row>
    <row r="15924" spans="43:75" x14ac:dyDescent="0.2">
      <c r="AQ15924" s="7"/>
      <c r="AR15924" s="7"/>
      <c r="AS15924" s="7"/>
      <c r="AT15924" s="7"/>
      <c r="AU15924" s="7"/>
      <c r="AV15924" s="234"/>
      <c r="BP15924" s="7"/>
      <c r="BQ15924" s="7"/>
      <c r="BR15924" s="7"/>
      <c r="BS15924" s="7"/>
      <c r="BT15924" s="7"/>
      <c r="BU15924" s="7"/>
      <c r="BV15924" s="7"/>
      <c r="BW15924" s="7"/>
    </row>
    <row r="15925" spans="43:75" x14ac:dyDescent="0.2">
      <c r="AQ15925" s="7"/>
      <c r="AR15925" s="7"/>
      <c r="AS15925" s="7"/>
      <c r="AT15925" s="7"/>
      <c r="AU15925" s="7"/>
      <c r="AV15925" s="234"/>
      <c r="BP15925" s="7"/>
      <c r="BQ15925" s="7"/>
      <c r="BR15925" s="7"/>
      <c r="BS15925" s="7"/>
      <c r="BT15925" s="7"/>
      <c r="BU15925" s="7"/>
      <c r="BV15925" s="7"/>
      <c r="BW15925" s="7"/>
    </row>
    <row r="15926" spans="43:75" x14ac:dyDescent="0.2">
      <c r="AQ15926" s="7"/>
      <c r="AR15926" s="7"/>
      <c r="AS15926" s="7"/>
      <c r="AT15926" s="7"/>
      <c r="AU15926" s="7"/>
      <c r="AV15926" s="234"/>
      <c r="BP15926" s="7"/>
      <c r="BQ15926" s="7"/>
      <c r="BR15926" s="7"/>
      <c r="BS15926" s="7"/>
      <c r="BT15926" s="7"/>
      <c r="BU15926" s="7"/>
      <c r="BV15926" s="7"/>
      <c r="BW15926" s="7"/>
    </row>
    <row r="15927" spans="43:75" x14ac:dyDescent="0.2">
      <c r="AQ15927" s="7"/>
      <c r="AR15927" s="7"/>
      <c r="AS15927" s="7"/>
      <c r="AT15927" s="7"/>
      <c r="AU15927" s="7"/>
      <c r="AV15927" s="234"/>
      <c r="BP15927" s="7"/>
      <c r="BQ15927" s="7"/>
      <c r="BR15927" s="7"/>
      <c r="BS15927" s="7"/>
      <c r="BT15927" s="7"/>
      <c r="BU15927" s="7"/>
      <c r="BV15927" s="7"/>
      <c r="BW15927" s="7"/>
    </row>
    <row r="15928" spans="43:75" x14ac:dyDescent="0.2">
      <c r="AQ15928" s="7"/>
      <c r="AR15928" s="7"/>
      <c r="AS15928" s="7"/>
      <c r="AT15928" s="7"/>
      <c r="AU15928" s="7"/>
      <c r="AV15928" s="234"/>
      <c r="BP15928" s="7"/>
      <c r="BQ15928" s="7"/>
      <c r="BR15928" s="7"/>
      <c r="BS15928" s="7"/>
      <c r="BT15928" s="7"/>
      <c r="BU15928" s="7"/>
      <c r="BV15928" s="7"/>
      <c r="BW15928" s="7"/>
    </row>
    <row r="15929" spans="43:75" x14ac:dyDescent="0.2">
      <c r="AQ15929" s="7"/>
      <c r="AR15929" s="7"/>
      <c r="AS15929" s="7"/>
      <c r="AT15929" s="7"/>
      <c r="AU15929" s="7"/>
      <c r="AV15929" s="234"/>
      <c r="BP15929" s="7"/>
      <c r="BQ15929" s="7"/>
      <c r="BR15929" s="7"/>
      <c r="BS15929" s="7"/>
      <c r="BT15929" s="7"/>
      <c r="BU15929" s="7"/>
      <c r="BV15929" s="7"/>
      <c r="BW15929" s="7"/>
    </row>
    <row r="15930" spans="43:75" x14ac:dyDescent="0.2">
      <c r="AQ15930" s="7"/>
      <c r="AR15930" s="7"/>
      <c r="AS15930" s="7"/>
      <c r="AT15930" s="7"/>
      <c r="AU15930" s="7"/>
      <c r="AV15930" s="234"/>
      <c r="BP15930" s="7"/>
      <c r="BQ15930" s="7"/>
      <c r="BR15930" s="7"/>
      <c r="BS15930" s="7"/>
      <c r="BT15930" s="7"/>
      <c r="BU15930" s="7"/>
      <c r="BV15930" s="7"/>
      <c r="BW15930" s="7"/>
    </row>
    <row r="15931" spans="43:75" x14ac:dyDescent="0.2">
      <c r="AQ15931" s="7"/>
      <c r="AR15931" s="7"/>
      <c r="AS15931" s="7"/>
      <c r="AT15931" s="7"/>
      <c r="AU15931" s="7"/>
      <c r="AV15931" s="234"/>
      <c r="BP15931" s="7"/>
      <c r="BQ15931" s="7"/>
      <c r="BR15931" s="7"/>
      <c r="BS15931" s="7"/>
      <c r="BT15931" s="7"/>
      <c r="BU15931" s="7"/>
      <c r="BV15931" s="7"/>
      <c r="BW15931" s="7"/>
    </row>
    <row r="15932" spans="43:75" x14ac:dyDescent="0.2">
      <c r="AQ15932" s="7"/>
      <c r="AR15932" s="7"/>
      <c r="AS15932" s="7"/>
      <c r="AT15932" s="7"/>
      <c r="AU15932" s="7"/>
      <c r="AV15932" s="234"/>
      <c r="BP15932" s="7"/>
      <c r="BQ15932" s="7"/>
      <c r="BR15932" s="7"/>
      <c r="BS15932" s="7"/>
      <c r="BT15932" s="7"/>
      <c r="BU15932" s="7"/>
      <c r="BV15932" s="7"/>
      <c r="BW15932" s="7"/>
    </row>
    <row r="15933" spans="43:75" x14ac:dyDescent="0.2">
      <c r="AQ15933" s="7"/>
      <c r="AR15933" s="7"/>
      <c r="AS15933" s="7"/>
      <c r="AT15933" s="7"/>
      <c r="AU15933" s="7"/>
      <c r="AV15933" s="234"/>
      <c r="BP15933" s="7"/>
      <c r="BQ15933" s="7"/>
      <c r="BR15933" s="7"/>
      <c r="BS15933" s="7"/>
      <c r="BT15933" s="7"/>
      <c r="BU15933" s="7"/>
      <c r="BV15933" s="7"/>
      <c r="BW15933" s="7"/>
    </row>
    <row r="15934" spans="43:75" x14ac:dyDescent="0.2">
      <c r="AQ15934" s="7"/>
      <c r="AR15934" s="7"/>
      <c r="AS15934" s="7"/>
      <c r="AT15934" s="7"/>
      <c r="AU15934" s="7"/>
      <c r="AV15934" s="234"/>
      <c r="BP15934" s="7"/>
      <c r="BQ15934" s="7"/>
      <c r="BR15934" s="7"/>
      <c r="BS15934" s="7"/>
      <c r="BT15934" s="7"/>
      <c r="BU15934" s="7"/>
      <c r="BV15934" s="7"/>
      <c r="BW15934" s="7"/>
    </row>
    <row r="15935" spans="43:75" x14ac:dyDescent="0.2">
      <c r="AQ15935" s="7"/>
      <c r="AR15935" s="7"/>
      <c r="AS15935" s="7"/>
      <c r="AT15935" s="7"/>
      <c r="AU15935" s="7"/>
      <c r="AV15935" s="234"/>
      <c r="BP15935" s="7"/>
      <c r="BQ15935" s="7"/>
      <c r="BR15935" s="7"/>
      <c r="BS15935" s="7"/>
      <c r="BT15935" s="7"/>
      <c r="BU15935" s="7"/>
      <c r="BV15935" s="7"/>
      <c r="BW15935" s="7"/>
    </row>
    <row r="15936" spans="43:75" x14ac:dyDescent="0.2">
      <c r="AQ15936" s="7"/>
      <c r="AR15936" s="7"/>
      <c r="AS15936" s="7"/>
      <c r="AT15936" s="7"/>
      <c r="AU15936" s="7"/>
      <c r="AV15936" s="234"/>
      <c r="BP15936" s="7"/>
      <c r="BQ15936" s="7"/>
      <c r="BR15936" s="7"/>
      <c r="BS15936" s="7"/>
      <c r="BT15936" s="7"/>
      <c r="BU15936" s="7"/>
      <c r="BV15936" s="7"/>
      <c r="BW15936" s="7"/>
    </row>
    <row r="15937" spans="43:75" x14ac:dyDescent="0.2">
      <c r="AQ15937" s="7"/>
      <c r="AR15937" s="7"/>
      <c r="AS15937" s="7"/>
      <c r="AT15937" s="7"/>
      <c r="AU15937" s="7"/>
      <c r="AV15937" s="234"/>
      <c r="BP15937" s="7"/>
      <c r="BQ15937" s="7"/>
      <c r="BR15937" s="7"/>
      <c r="BS15937" s="7"/>
      <c r="BT15937" s="7"/>
      <c r="BU15937" s="7"/>
      <c r="BV15937" s="7"/>
      <c r="BW15937" s="7"/>
    </row>
    <row r="15938" spans="43:75" x14ac:dyDescent="0.2">
      <c r="AQ15938" s="7"/>
      <c r="AR15938" s="7"/>
      <c r="AS15938" s="7"/>
      <c r="AT15938" s="7"/>
      <c r="AU15938" s="7"/>
      <c r="AV15938" s="234"/>
      <c r="BP15938" s="7"/>
      <c r="BQ15938" s="7"/>
      <c r="BR15938" s="7"/>
      <c r="BS15938" s="7"/>
      <c r="BT15938" s="7"/>
      <c r="BU15938" s="7"/>
      <c r="BV15938" s="7"/>
      <c r="BW15938" s="7"/>
    </row>
    <row r="15939" spans="43:75" x14ac:dyDescent="0.2">
      <c r="AQ15939" s="7"/>
      <c r="AR15939" s="7"/>
      <c r="AS15939" s="7"/>
      <c r="AT15939" s="7"/>
      <c r="AU15939" s="7"/>
      <c r="AV15939" s="234"/>
      <c r="BP15939" s="7"/>
      <c r="BQ15939" s="7"/>
      <c r="BR15939" s="7"/>
      <c r="BS15939" s="7"/>
      <c r="BT15939" s="7"/>
      <c r="BU15939" s="7"/>
      <c r="BV15939" s="7"/>
      <c r="BW15939" s="7"/>
    </row>
    <row r="15940" spans="43:75" x14ac:dyDescent="0.2">
      <c r="AQ15940" s="7"/>
      <c r="AR15940" s="7"/>
      <c r="AS15940" s="7"/>
      <c r="AT15940" s="7"/>
      <c r="AU15940" s="7"/>
      <c r="AV15940" s="234"/>
      <c r="BP15940" s="7"/>
      <c r="BQ15940" s="7"/>
      <c r="BR15940" s="7"/>
      <c r="BS15940" s="7"/>
      <c r="BT15940" s="7"/>
      <c r="BU15940" s="7"/>
      <c r="BV15940" s="7"/>
      <c r="BW15940" s="7"/>
    </row>
    <row r="15941" spans="43:75" x14ac:dyDescent="0.2">
      <c r="AQ15941" s="7"/>
      <c r="AR15941" s="7"/>
      <c r="AS15941" s="7"/>
      <c r="AT15941" s="7"/>
      <c r="AU15941" s="7"/>
      <c r="AV15941" s="234"/>
      <c r="BP15941" s="7"/>
      <c r="BQ15941" s="7"/>
      <c r="BR15941" s="7"/>
      <c r="BS15941" s="7"/>
      <c r="BT15941" s="7"/>
      <c r="BU15941" s="7"/>
      <c r="BV15941" s="7"/>
      <c r="BW15941" s="7"/>
    </row>
    <row r="15942" spans="43:75" x14ac:dyDescent="0.2">
      <c r="AQ15942" s="7"/>
      <c r="AR15942" s="7"/>
      <c r="AS15942" s="7"/>
      <c r="AT15942" s="7"/>
      <c r="AU15942" s="7"/>
      <c r="AV15942" s="234"/>
      <c r="BP15942" s="7"/>
      <c r="BQ15942" s="7"/>
      <c r="BR15942" s="7"/>
      <c r="BS15942" s="7"/>
      <c r="BT15942" s="7"/>
      <c r="BU15942" s="7"/>
      <c r="BV15942" s="7"/>
      <c r="BW15942" s="7"/>
    </row>
    <row r="15943" spans="43:75" x14ac:dyDescent="0.2">
      <c r="AQ15943" s="7"/>
      <c r="AR15943" s="7"/>
      <c r="AS15943" s="7"/>
      <c r="AT15943" s="7"/>
      <c r="AU15943" s="7"/>
      <c r="AV15943" s="234"/>
      <c r="BP15943" s="7"/>
      <c r="BQ15943" s="7"/>
      <c r="BR15943" s="7"/>
      <c r="BS15943" s="7"/>
      <c r="BT15943" s="7"/>
      <c r="BU15943" s="7"/>
      <c r="BV15943" s="7"/>
      <c r="BW15943" s="7"/>
    </row>
    <row r="15944" spans="43:75" x14ac:dyDescent="0.2">
      <c r="AQ15944" s="7"/>
      <c r="AR15944" s="7"/>
      <c r="AS15944" s="7"/>
      <c r="AT15944" s="7"/>
      <c r="AU15944" s="7"/>
      <c r="AV15944" s="234"/>
      <c r="BP15944" s="7"/>
      <c r="BQ15944" s="7"/>
      <c r="BR15944" s="7"/>
      <c r="BS15944" s="7"/>
      <c r="BT15944" s="7"/>
      <c r="BU15944" s="7"/>
      <c r="BV15944" s="7"/>
      <c r="BW15944" s="7"/>
    </row>
    <row r="15945" spans="43:75" x14ac:dyDescent="0.2">
      <c r="AQ15945" s="7"/>
      <c r="AR15945" s="7"/>
      <c r="AS15945" s="7"/>
      <c r="AT15945" s="7"/>
      <c r="AU15945" s="7"/>
      <c r="AV15945" s="234"/>
      <c r="BP15945" s="7"/>
      <c r="BQ15945" s="7"/>
      <c r="BR15945" s="7"/>
      <c r="BS15945" s="7"/>
      <c r="BT15945" s="7"/>
      <c r="BU15945" s="7"/>
      <c r="BV15945" s="7"/>
      <c r="BW15945" s="7"/>
    </row>
    <row r="15946" spans="43:75" x14ac:dyDescent="0.2">
      <c r="AQ15946" s="7"/>
      <c r="AR15946" s="7"/>
      <c r="AS15946" s="7"/>
      <c r="AT15946" s="7"/>
      <c r="AU15946" s="7"/>
      <c r="AV15946" s="234"/>
      <c r="BP15946" s="7"/>
      <c r="BQ15946" s="7"/>
      <c r="BR15946" s="7"/>
      <c r="BS15946" s="7"/>
      <c r="BT15946" s="7"/>
      <c r="BU15946" s="7"/>
      <c r="BV15946" s="7"/>
      <c r="BW15946" s="7"/>
    </row>
    <row r="15947" spans="43:75" x14ac:dyDescent="0.2">
      <c r="AQ15947" s="7"/>
      <c r="AR15947" s="7"/>
      <c r="AS15947" s="7"/>
      <c r="AT15947" s="7"/>
      <c r="AU15947" s="7"/>
      <c r="AV15947" s="234"/>
      <c r="BP15947" s="7"/>
      <c r="BQ15947" s="7"/>
      <c r="BR15947" s="7"/>
      <c r="BS15947" s="7"/>
      <c r="BT15947" s="7"/>
      <c r="BU15947" s="7"/>
      <c r="BV15947" s="7"/>
      <c r="BW15947" s="7"/>
    </row>
    <row r="15948" spans="43:75" x14ac:dyDescent="0.2">
      <c r="AQ15948" s="7"/>
      <c r="AR15948" s="7"/>
      <c r="AS15948" s="7"/>
      <c r="AT15948" s="7"/>
      <c r="AU15948" s="7"/>
      <c r="AV15948" s="234"/>
      <c r="BP15948" s="7"/>
      <c r="BQ15948" s="7"/>
      <c r="BR15948" s="7"/>
      <c r="BS15948" s="7"/>
      <c r="BT15948" s="7"/>
      <c r="BU15948" s="7"/>
      <c r="BV15948" s="7"/>
      <c r="BW15948" s="7"/>
    </row>
    <row r="15949" spans="43:75" x14ac:dyDescent="0.2">
      <c r="AQ15949" s="7"/>
      <c r="AR15949" s="7"/>
      <c r="AS15949" s="7"/>
      <c r="AT15949" s="7"/>
      <c r="AU15949" s="7"/>
      <c r="AV15949" s="234"/>
      <c r="BP15949" s="7"/>
      <c r="BQ15949" s="7"/>
      <c r="BR15949" s="7"/>
      <c r="BS15949" s="7"/>
      <c r="BT15949" s="7"/>
      <c r="BU15949" s="7"/>
      <c r="BV15949" s="7"/>
      <c r="BW15949" s="7"/>
    </row>
    <row r="15950" spans="43:75" x14ac:dyDescent="0.2">
      <c r="AQ15950" s="7"/>
      <c r="AR15950" s="7"/>
      <c r="AS15950" s="7"/>
      <c r="AT15950" s="7"/>
      <c r="AU15950" s="7"/>
      <c r="AV15950" s="234"/>
      <c r="BP15950" s="7"/>
      <c r="BQ15950" s="7"/>
      <c r="BR15950" s="7"/>
      <c r="BS15950" s="7"/>
      <c r="BT15950" s="7"/>
      <c r="BU15950" s="7"/>
      <c r="BV15950" s="7"/>
      <c r="BW15950" s="7"/>
    </row>
    <row r="15951" spans="43:75" x14ac:dyDescent="0.2">
      <c r="AQ15951" s="7"/>
      <c r="AR15951" s="7"/>
      <c r="AS15951" s="7"/>
      <c r="AT15951" s="7"/>
      <c r="AU15951" s="7"/>
      <c r="AV15951" s="234"/>
      <c r="BP15951" s="7"/>
      <c r="BQ15951" s="7"/>
      <c r="BR15951" s="7"/>
      <c r="BS15951" s="7"/>
      <c r="BT15951" s="7"/>
      <c r="BU15951" s="7"/>
      <c r="BV15951" s="7"/>
      <c r="BW15951" s="7"/>
    </row>
    <row r="15952" spans="43:75" x14ac:dyDescent="0.2">
      <c r="AQ15952" s="7"/>
      <c r="AR15952" s="7"/>
      <c r="AS15952" s="7"/>
      <c r="AT15952" s="7"/>
      <c r="AU15952" s="7"/>
      <c r="AV15952" s="234"/>
      <c r="BP15952" s="7"/>
      <c r="BQ15952" s="7"/>
      <c r="BR15952" s="7"/>
      <c r="BS15952" s="7"/>
      <c r="BT15952" s="7"/>
      <c r="BU15952" s="7"/>
      <c r="BV15952" s="7"/>
      <c r="BW15952" s="7"/>
    </row>
    <row r="15953" spans="43:75" x14ac:dyDescent="0.2">
      <c r="AQ15953" s="7"/>
      <c r="AR15953" s="7"/>
      <c r="AS15953" s="7"/>
      <c r="AT15953" s="7"/>
      <c r="AU15953" s="7"/>
      <c r="AV15953" s="234"/>
      <c r="BP15953" s="7"/>
      <c r="BQ15953" s="7"/>
      <c r="BR15953" s="7"/>
      <c r="BS15953" s="7"/>
      <c r="BT15953" s="7"/>
      <c r="BU15953" s="7"/>
      <c r="BV15953" s="7"/>
      <c r="BW15953" s="7"/>
    </row>
    <row r="15954" spans="43:75" x14ac:dyDescent="0.2">
      <c r="AQ15954" s="7"/>
      <c r="AR15954" s="7"/>
      <c r="AS15954" s="7"/>
      <c r="AT15954" s="7"/>
      <c r="AU15954" s="7"/>
      <c r="AV15954" s="234"/>
      <c r="BP15954" s="7"/>
      <c r="BQ15954" s="7"/>
      <c r="BR15954" s="7"/>
      <c r="BS15954" s="7"/>
      <c r="BT15954" s="7"/>
      <c r="BU15954" s="7"/>
      <c r="BV15954" s="7"/>
      <c r="BW15954" s="7"/>
    </row>
    <row r="15955" spans="43:75" x14ac:dyDescent="0.2">
      <c r="AQ15955" s="7"/>
      <c r="AR15955" s="7"/>
      <c r="AS15955" s="7"/>
      <c r="AT15955" s="7"/>
      <c r="AU15955" s="7"/>
      <c r="AV15955" s="234"/>
      <c r="BP15955" s="7"/>
      <c r="BQ15955" s="7"/>
      <c r="BR15955" s="7"/>
      <c r="BS15955" s="7"/>
      <c r="BT15955" s="7"/>
      <c r="BU15955" s="7"/>
      <c r="BV15955" s="7"/>
      <c r="BW15955" s="7"/>
    </row>
    <row r="15956" spans="43:75" x14ac:dyDescent="0.2">
      <c r="AQ15956" s="7"/>
      <c r="AR15956" s="7"/>
      <c r="AS15956" s="7"/>
      <c r="AT15956" s="7"/>
      <c r="AU15956" s="7"/>
      <c r="AV15956" s="234"/>
      <c r="BP15956" s="7"/>
      <c r="BQ15956" s="7"/>
      <c r="BR15956" s="7"/>
      <c r="BS15956" s="7"/>
      <c r="BT15956" s="7"/>
      <c r="BU15956" s="7"/>
      <c r="BV15956" s="7"/>
      <c r="BW15956" s="7"/>
    </row>
    <row r="15957" spans="43:75" x14ac:dyDescent="0.2">
      <c r="AQ15957" s="7"/>
      <c r="AR15957" s="7"/>
      <c r="AS15957" s="7"/>
      <c r="AT15957" s="7"/>
      <c r="AU15957" s="7"/>
      <c r="AV15957" s="234"/>
      <c r="BP15957" s="7"/>
      <c r="BQ15957" s="7"/>
      <c r="BR15957" s="7"/>
      <c r="BS15957" s="7"/>
      <c r="BT15957" s="7"/>
      <c r="BU15957" s="7"/>
      <c r="BV15957" s="7"/>
      <c r="BW15957" s="7"/>
    </row>
    <row r="15958" spans="43:75" x14ac:dyDescent="0.2">
      <c r="AQ15958" s="7"/>
      <c r="AR15958" s="7"/>
      <c r="AS15958" s="7"/>
      <c r="AT15958" s="7"/>
      <c r="AU15958" s="7"/>
      <c r="AV15958" s="234"/>
      <c r="BP15958" s="7"/>
      <c r="BQ15958" s="7"/>
      <c r="BR15958" s="7"/>
      <c r="BS15958" s="7"/>
      <c r="BT15958" s="7"/>
      <c r="BU15958" s="7"/>
      <c r="BV15958" s="7"/>
      <c r="BW15958" s="7"/>
    </row>
    <row r="15959" spans="43:75" x14ac:dyDescent="0.2">
      <c r="AQ15959" s="7"/>
      <c r="AR15959" s="7"/>
      <c r="AS15959" s="7"/>
      <c r="AT15959" s="7"/>
      <c r="AU15959" s="7"/>
      <c r="AV15959" s="234"/>
      <c r="BP15959" s="7"/>
      <c r="BQ15959" s="7"/>
      <c r="BR15959" s="7"/>
      <c r="BS15959" s="7"/>
      <c r="BT15959" s="7"/>
      <c r="BU15959" s="7"/>
      <c r="BV15959" s="7"/>
      <c r="BW15959" s="7"/>
    </row>
    <row r="15960" spans="43:75" x14ac:dyDescent="0.2">
      <c r="AQ15960" s="7"/>
      <c r="AR15960" s="7"/>
      <c r="AS15960" s="7"/>
      <c r="AT15960" s="7"/>
      <c r="AU15960" s="7"/>
      <c r="AV15960" s="234"/>
      <c r="BP15960" s="7"/>
      <c r="BQ15960" s="7"/>
      <c r="BR15960" s="7"/>
      <c r="BS15960" s="7"/>
      <c r="BT15960" s="7"/>
      <c r="BU15960" s="7"/>
      <c r="BV15960" s="7"/>
      <c r="BW15960" s="7"/>
    </row>
    <row r="15961" spans="43:75" x14ac:dyDescent="0.2">
      <c r="AQ15961" s="7"/>
      <c r="AR15961" s="7"/>
      <c r="AS15961" s="7"/>
      <c r="AT15961" s="7"/>
      <c r="AU15961" s="7"/>
      <c r="AV15961" s="234"/>
      <c r="BP15961" s="7"/>
      <c r="BQ15961" s="7"/>
      <c r="BR15961" s="7"/>
      <c r="BS15961" s="7"/>
      <c r="BT15961" s="7"/>
      <c r="BU15961" s="7"/>
      <c r="BV15961" s="7"/>
      <c r="BW15961" s="7"/>
    </row>
    <row r="15962" spans="43:75" x14ac:dyDescent="0.2">
      <c r="AQ15962" s="7"/>
      <c r="AR15962" s="7"/>
      <c r="AS15962" s="7"/>
      <c r="AT15962" s="7"/>
      <c r="AU15962" s="7"/>
      <c r="AV15962" s="234"/>
      <c r="BP15962" s="7"/>
      <c r="BQ15962" s="7"/>
      <c r="BR15962" s="7"/>
      <c r="BS15962" s="7"/>
      <c r="BT15962" s="7"/>
      <c r="BU15962" s="7"/>
      <c r="BV15962" s="7"/>
      <c r="BW15962" s="7"/>
    </row>
    <row r="15963" spans="43:75" x14ac:dyDescent="0.2">
      <c r="AQ15963" s="7"/>
      <c r="AR15963" s="7"/>
      <c r="AS15963" s="7"/>
      <c r="AT15963" s="7"/>
      <c r="AU15963" s="7"/>
      <c r="AV15963" s="234"/>
      <c r="BP15963" s="7"/>
      <c r="BQ15963" s="7"/>
      <c r="BR15963" s="7"/>
      <c r="BS15963" s="7"/>
      <c r="BT15963" s="7"/>
      <c r="BU15963" s="7"/>
      <c r="BV15963" s="7"/>
      <c r="BW15963" s="7"/>
    </row>
    <row r="15964" spans="43:75" x14ac:dyDescent="0.2">
      <c r="AQ15964" s="7"/>
      <c r="AR15964" s="7"/>
      <c r="AS15964" s="7"/>
      <c r="AT15964" s="7"/>
      <c r="AU15964" s="7"/>
      <c r="AV15964" s="234"/>
      <c r="BP15964" s="7"/>
      <c r="BQ15964" s="7"/>
      <c r="BR15964" s="7"/>
      <c r="BS15964" s="7"/>
      <c r="BT15964" s="7"/>
      <c r="BU15964" s="7"/>
      <c r="BV15964" s="7"/>
      <c r="BW15964" s="7"/>
    </row>
    <row r="15965" spans="43:75" x14ac:dyDescent="0.2">
      <c r="AQ15965" s="7"/>
      <c r="AR15965" s="7"/>
      <c r="AS15965" s="7"/>
      <c r="AT15965" s="7"/>
      <c r="AU15965" s="7"/>
      <c r="AV15965" s="234"/>
      <c r="BP15965" s="7"/>
      <c r="BQ15965" s="7"/>
      <c r="BR15965" s="7"/>
      <c r="BS15965" s="7"/>
      <c r="BT15965" s="7"/>
      <c r="BU15965" s="7"/>
      <c r="BV15965" s="7"/>
      <c r="BW15965" s="7"/>
    </row>
    <row r="15966" spans="43:75" x14ac:dyDescent="0.2">
      <c r="AQ15966" s="7"/>
      <c r="AR15966" s="7"/>
      <c r="AS15966" s="7"/>
      <c r="AT15966" s="7"/>
      <c r="AU15966" s="7"/>
      <c r="AV15966" s="234"/>
      <c r="BP15966" s="7"/>
      <c r="BQ15966" s="7"/>
      <c r="BR15966" s="7"/>
      <c r="BS15966" s="7"/>
      <c r="BT15966" s="7"/>
      <c r="BU15966" s="7"/>
      <c r="BV15966" s="7"/>
      <c r="BW15966" s="7"/>
    </row>
    <row r="15967" spans="43:75" x14ac:dyDescent="0.2">
      <c r="AQ15967" s="7"/>
      <c r="AR15967" s="7"/>
      <c r="AS15967" s="7"/>
      <c r="AT15967" s="7"/>
      <c r="AU15967" s="7"/>
      <c r="AV15967" s="234"/>
      <c r="BP15967" s="7"/>
      <c r="BQ15967" s="7"/>
      <c r="BR15967" s="7"/>
      <c r="BS15967" s="7"/>
      <c r="BT15967" s="7"/>
      <c r="BU15967" s="7"/>
      <c r="BV15967" s="7"/>
      <c r="BW15967" s="7"/>
    </row>
    <row r="15968" spans="43:75" x14ac:dyDescent="0.2">
      <c r="AQ15968" s="7"/>
      <c r="AR15968" s="7"/>
      <c r="AS15968" s="7"/>
      <c r="AT15968" s="7"/>
      <c r="AU15968" s="7"/>
      <c r="AV15968" s="234"/>
      <c r="BP15968" s="7"/>
      <c r="BQ15968" s="7"/>
      <c r="BR15968" s="7"/>
      <c r="BS15968" s="7"/>
      <c r="BT15968" s="7"/>
      <c r="BU15968" s="7"/>
      <c r="BV15968" s="7"/>
      <c r="BW15968" s="7"/>
    </row>
    <row r="15969" spans="43:75" x14ac:dyDescent="0.2">
      <c r="AQ15969" s="7"/>
      <c r="AR15969" s="7"/>
      <c r="AS15969" s="7"/>
      <c r="AT15969" s="7"/>
      <c r="AU15969" s="7"/>
      <c r="AV15969" s="234"/>
      <c r="BP15969" s="7"/>
      <c r="BQ15969" s="7"/>
      <c r="BR15969" s="7"/>
      <c r="BS15969" s="7"/>
      <c r="BT15969" s="7"/>
      <c r="BU15969" s="7"/>
      <c r="BV15969" s="7"/>
      <c r="BW15969" s="7"/>
    </row>
    <row r="15970" spans="43:75" x14ac:dyDescent="0.2">
      <c r="AQ15970" s="7"/>
      <c r="AR15970" s="7"/>
      <c r="AS15970" s="7"/>
      <c r="AT15970" s="7"/>
      <c r="AU15970" s="7"/>
      <c r="AV15970" s="234"/>
      <c r="BP15970" s="7"/>
      <c r="BQ15970" s="7"/>
      <c r="BR15970" s="7"/>
      <c r="BS15970" s="7"/>
      <c r="BT15970" s="7"/>
      <c r="BU15970" s="7"/>
      <c r="BV15970" s="7"/>
      <c r="BW15970" s="7"/>
    </row>
    <row r="15971" spans="43:75" x14ac:dyDescent="0.2">
      <c r="AQ15971" s="7"/>
      <c r="AR15971" s="7"/>
      <c r="AS15971" s="7"/>
      <c r="AT15971" s="7"/>
      <c r="AU15971" s="7"/>
      <c r="AV15971" s="234"/>
      <c r="BP15971" s="7"/>
      <c r="BQ15971" s="7"/>
      <c r="BR15971" s="7"/>
      <c r="BS15971" s="7"/>
      <c r="BT15971" s="7"/>
      <c r="BU15971" s="7"/>
      <c r="BV15971" s="7"/>
      <c r="BW15971" s="7"/>
    </row>
    <row r="15972" spans="43:75" x14ac:dyDescent="0.2">
      <c r="AQ15972" s="7"/>
      <c r="AR15972" s="7"/>
      <c r="AS15972" s="7"/>
      <c r="AT15972" s="7"/>
      <c r="AU15972" s="7"/>
      <c r="AV15972" s="234"/>
      <c r="BP15972" s="7"/>
      <c r="BQ15972" s="7"/>
      <c r="BR15972" s="7"/>
      <c r="BS15972" s="7"/>
      <c r="BT15972" s="7"/>
      <c r="BU15972" s="7"/>
      <c r="BV15972" s="7"/>
      <c r="BW15972" s="7"/>
    </row>
    <row r="15973" spans="43:75" x14ac:dyDescent="0.2">
      <c r="AQ15973" s="7"/>
      <c r="AR15973" s="7"/>
      <c r="AS15973" s="7"/>
      <c r="AT15973" s="7"/>
      <c r="AU15973" s="7"/>
      <c r="AV15973" s="234"/>
      <c r="BP15973" s="7"/>
      <c r="BQ15973" s="7"/>
      <c r="BR15973" s="7"/>
      <c r="BS15973" s="7"/>
      <c r="BT15973" s="7"/>
      <c r="BU15973" s="7"/>
      <c r="BV15973" s="7"/>
      <c r="BW15973" s="7"/>
    </row>
    <row r="15974" spans="43:75" x14ac:dyDescent="0.2">
      <c r="AQ15974" s="7"/>
      <c r="AR15974" s="7"/>
      <c r="AS15974" s="7"/>
      <c r="AT15974" s="7"/>
      <c r="AU15974" s="7"/>
      <c r="AV15974" s="234"/>
      <c r="BP15974" s="7"/>
      <c r="BQ15974" s="7"/>
      <c r="BR15974" s="7"/>
      <c r="BS15974" s="7"/>
      <c r="BT15974" s="7"/>
      <c r="BU15974" s="7"/>
      <c r="BV15974" s="7"/>
      <c r="BW15974" s="7"/>
    </row>
    <row r="15975" spans="43:75" x14ac:dyDescent="0.2">
      <c r="AQ15975" s="7"/>
      <c r="AR15975" s="7"/>
      <c r="AS15975" s="7"/>
      <c r="AT15975" s="7"/>
      <c r="AU15975" s="7"/>
      <c r="AV15975" s="234"/>
      <c r="BP15975" s="7"/>
      <c r="BQ15975" s="7"/>
      <c r="BR15975" s="7"/>
      <c r="BS15975" s="7"/>
      <c r="BT15975" s="7"/>
      <c r="BU15975" s="7"/>
      <c r="BV15975" s="7"/>
      <c r="BW15975" s="7"/>
    </row>
    <row r="15976" spans="43:75" x14ac:dyDescent="0.2">
      <c r="AQ15976" s="7"/>
      <c r="AR15976" s="7"/>
      <c r="AS15976" s="7"/>
      <c r="AT15976" s="7"/>
      <c r="AU15976" s="7"/>
      <c r="AV15976" s="234"/>
      <c r="BP15976" s="7"/>
      <c r="BQ15976" s="7"/>
      <c r="BR15976" s="7"/>
      <c r="BS15976" s="7"/>
      <c r="BT15976" s="7"/>
      <c r="BU15976" s="7"/>
      <c r="BV15976" s="7"/>
      <c r="BW15976" s="7"/>
    </row>
    <row r="15977" spans="43:75" x14ac:dyDescent="0.2">
      <c r="AQ15977" s="7"/>
      <c r="AR15977" s="7"/>
      <c r="AS15977" s="7"/>
      <c r="AT15977" s="7"/>
      <c r="AU15977" s="7"/>
      <c r="AV15977" s="234"/>
      <c r="BP15977" s="7"/>
      <c r="BQ15977" s="7"/>
      <c r="BR15977" s="7"/>
      <c r="BS15977" s="7"/>
      <c r="BT15977" s="7"/>
      <c r="BU15977" s="7"/>
      <c r="BV15977" s="7"/>
      <c r="BW15977" s="7"/>
    </row>
    <row r="15978" spans="43:75" x14ac:dyDescent="0.2">
      <c r="AQ15978" s="7"/>
      <c r="AR15978" s="7"/>
      <c r="AS15978" s="7"/>
      <c r="AT15978" s="7"/>
      <c r="AU15978" s="7"/>
      <c r="AV15978" s="234"/>
      <c r="BP15978" s="7"/>
      <c r="BQ15978" s="7"/>
      <c r="BR15978" s="7"/>
      <c r="BS15978" s="7"/>
      <c r="BT15978" s="7"/>
      <c r="BU15978" s="7"/>
      <c r="BV15978" s="7"/>
      <c r="BW15978" s="7"/>
    </row>
    <row r="15979" spans="43:75" x14ac:dyDescent="0.2">
      <c r="AQ15979" s="7"/>
      <c r="AR15979" s="7"/>
      <c r="AS15979" s="7"/>
      <c r="AT15979" s="7"/>
      <c r="AU15979" s="7"/>
      <c r="AV15979" s="234"/>
      <c r="BP15979" s="7"/>
      <c r="BQ15979" s="7"/>
      <c r="BR15979" s="7"/>
      <c r="BS15979" s="7"/>
      <c r="BT15979" s="7"/>
      <c r="BU15979" s="7"/>
      <c r="BV15979" s="7"/>
      <c r="BW15979" s="7"/>
    </row>
    <row r="15980" spans="43:75" x14ac:dyDescent="0.2">
      <c r="AQ15980" s="7"/>
      <c r="AR15980" s="7"/>
      <c r="AS15980" s="7"/>
      <c r="AT15980" s="7"/>
      <c r="AU15980" s="7"/>
      <c r="AV15980" s="234"/>
      <c r="BP15980" s="7"/>
      <c r="BQ15980" s="7"/>
      <c r="BR15980" s="7"/>
      <c r="BS15980" s="7"/>
      <c r="BT15980" s="7"/>
      <c r="BU15980" s="7"/>
      <c r="BV15980" s="7"/>
      <c r="BW15980" s="7"/>
    </row>
    <row r="15981" spans="43:75" x14ac:dyDescent="0.2">
      <c r="AQ15981" s="7"/>
      <c r="AR15981" s="7"/>
      <c r="AS15981" s="7"/>
      <c r="AT15981" s="7"/>
      <c r="AU15981" s="7"/>
      <c r="AV15981" s="234"/>
      <c r="BP15981" s="7"/>
      <c r="BQ15981" s="7"/>
      <c r="BR15981" s="7"/>
      <c r="BS15981" s="7"/>
      <c r="BT15981" s="7"/>
      <c r="BU15981" s="7"/>
      <c r="BV15981" s="7"/>
      <c r="BW15981" s="7"/>
    </row>
    <row r="15982" spans="43:75" x14ac:dyDescent="0.2">
      <c r="AQ15982" s="7"/>
      <c r="AR15982" s="7"/>
      <c r="AS15982" s="7"/>
      <c r="AT15982" s="7"/>
      <c r="AU15982" s="7"/>
      <c r="AV15982" s="234"/>
      <c r="BP15982" s="7"/>
      <c r="BQ15982" s="7"/>
      <c r="BR15982" s="7"/>
      <c r="BS15982" s="7"/>
      <c r="BT15982" s="7"/>
      <c r="BU15982" s="7"/>
      <c r="BV15982" s="7"/>
      <c r="BW15982" s="7"/>
    </row>
    <row r="15983" spans="43:75" x14ac:dyDescent="0.2">
      <c r="AQ15983" s="7"/>
      <c r="AR15983" s="7"/>
      <c r="AS15983" s="7"/>
      <c r="AT15983" s="7"/>
      <c r="AU15983" s="7"/>
      <c r="AV15983" s="234"/>
      <c r="BP15983" s="7"/>
      <c r="BQ15983" s="7"/>
      <c r="BR15983" s="7"/>
      <c r="BS15983" s="7"/>
      <c r="BT15983" s="7"/>
      <c r="BU15983" s="7"/>
      <c r="BV15983" s="7"/>
      <c r="BW15983" s="7"/>
    </row>
    <row r="15984" spans="43:75" x14ac:dyDescent="0.2">
      <c r="AQ15984" s="7"/>
      <c r="AR15984" s="7"/>
      <c r="AS15984" s="7"/>
      <c r="AT15984" s="7"/>
      <c r="AU15984" s="7"/>
      <c r="AV15984" s="234"/>
      <c r="BP15984" s="7"/>
      <c r="BQ15984" s="7"/>
      <c r="BR15984" s="7"/>
      <c r="BS15984" s="7"/>
      <c r="BT15984" s="7"/>
      <c r="BU15984" s="7"/>
      <c r="BV15984" s="7"/>
      <c r="BW15984" s="7"/>
    </row>
    <row r="15985" spans="43:75" x14ac:dyDescent="0.2">
      <c r="AQ15985" s="7"/>
      <c r="AR15985" s="7"/>
      <c r="AS15985" s="7"/>
      <c r="AT15985" s="7"/>
      <c r="AU15985" s="7"/>
      <c r="AV15985" s="234"/>
      <c r="BP15985" s="7"/>
      <c r="BQ15985" s="7"/>
      <c r="BR15985" s="7"/>
      <c r="BS15985" s="7"/>
      <c r="BT15985" s="7"/>
      <c r="BU15985" s="7"/>
      <c r="BV15985" s="7"/>
      <c r="BW15985" s="7"/>
    </row>
    <row r="15986" spans="43:75" x14ac:dyDescent="0.2">
      <c r="AQ15986" s="7"/>
      <c r="AR15986" s="7"/>
      <c r="AS15986" s="7"/>
      <c r="AT15986" s="7"/>
      <c r="AU15986" s="7"/>
      <c r="AV15986" s="234"/>
      <c r="BP15986" s="7"/>
      <c r="BQ15986" s="7"/>
      <c r="BR15986" s="7"/>
      <c r="BS15986" s="7"/>
      <c r="BT15986" s="7"/>
      <c r="BU15986" s="7"/>
      <c r="BV15986" s="7"/>
      <c r="BW15986" s="7"/>
    </row>
    <row r="15987" spans="43:75" x14ac:dyDescent="0.2">
      <c r="AQ15987" s="7"/>
      <c r="AR15987" s="7"/>
      <c r="AS15987" s="7"/>
      <c r="AT15987" s="7"/>
      <c r="AU15987" s="7"/>
      <c r="AV15987" s="234"/>
      <c r="BP15987" s="7"/>
      <c r="BQ15987" s="7"/>
      <c r="BR15987" s="7"/>
      <c r="BS15987" s="7"/>
      <c r="BT15987" s="7"/>
      <c r="BU15987" s="7"/>
      <c r="BV15987" s="7"/>
      <c r="BW15987" s="7"/>
    </row>
    <row r="15988" spans="43:75" x14ac:dyDescent="0.2">
      <c r="AQ15988" s="7"/>
      <c r="AR15988" s="7"/>
      <c r="AS15988" s="7"/>
      <c r="AT15988" s="7"/>
      <c r="AU15988" s="7"/>
      <c r="AV15988" s="234"/>
      <c r="BP15988" s="7"/>
      <c r="BQ15988" s="7"/>
      <c r="BR15988" s="7"/>
      <c r="BS15988" s="7"/>
      <c r="BT15988" s="7"/>
      <c r="BU15988" s="7"/>
      <c r="BV15988" s="7"/>
      <c r="BW15988" s="7"/>
    </row>
    <row r="15989" spans="43:75" x14ac:dyDescent="0.2">
      <c r="AQ15989" s="7"/>
      <c r="AR15989" s="7"/>
      <c r="AS15989" s="7"/>
      <c r="AT15989" s="7"/>
      <c r="AU15989" s="7"/>
      <c r="AV15989" s="234"/>
      <c r="BP15989" s="7"/>
      <c r="BQ15989" s="7"/>
      <c r="BR15989" s="7"/>
      <c r="BS15989" s="7"/>
      <c r="BT15989" s="7"/>
      <c r="BU15989" s="7"/>
      <c r="BV15989" s="7"/>
      <c r="BW15989" s="7"/>
    </row>
    <row r="15990" spans="43:75" x14ac:dyDescent="0.2">
      <c r="AQ15990" s="7"/>
      <c r="AR15990" s="7"/>
      <c r="AS15990" s="7"/>
      <c r="AT15990" s="7"/>
      <c r="AU15990" s="7"/>
      <c r="AV15990" s="234"/>
      <c r="BP15990" s="7"/>
      <c r="BQ15990" s="7"/>
      <c r="BR15990" s="7"/>
      <c r="BS15990" s="7"/>
      <c r="BT15990" s="7"/>
      <c r="BU15990" s="7"/>
      <c r="BV15990" s="7"/>
      <c r="BW15990" s="7"/>
    </row>
    <row r="15991" spans="43:75" x14ac:dyDescent="0.2">
      <c r="AQ15991" s="7"/>
      <c r="AR15991" s="7"/>
      <c r="AS15991" s="7"/>
      <c r="AT15991" s="7"/>
      <c r="AU15991" s="7"/>
      <c r="AV15991" s="234"/>
      <c r="BP15991" s="7"/>
      <c r="BQ15991" s="7"/>
      <c r="BR15991" s="7"/>
      <c r="BS15991" s="7"/>
      <c r="BT15991" s="7"/>
      <c r="BU15991" s="7"/>
      <c r="BV15991" s="7"/>
      <c r="BW15991" s="7"/>
    </row>
    <row r="15992" spans="43:75" x14ac:dyDescent="0.2">
      <c r="AQ15992" s="7"/>
      <c r="AR15992" s="7"/>
      <c r="AS15992" s="7"/>
      <c r="AT15992" s="7"/>
      <c r="AU15992" s="7"/>
      <c r="AV15992" s="234"/>
      <c r="BP15992" s="7"/>
      <c r="BQ15992" s="7"/>
      <c r="BR15992" s="7"/>
      <c r="BS15992" s="7"/>
      <c r="BT15992" s="7"/>
      <c r="BU15992" s="7"/>
      <c r="BV15992" s="7"/>
      <c r="BW15992" s="7"/>
    </row>
    <row r="15993" spans="43:75" x14ac:dyDescent="0.2">
      <c r="AQ15993" s="7"/>
      <c r="AR15993" s="7"/>
      <c r="AS15993" s="7"/>
      <c r="AT15993" s="7"/>
      <c r="AU15993" s="7"/>
      <c r="AV15993" s="234"/>
      <c r="BP15993" s="7"/>
      <c r="BQ15993" s="7"/>
      <c r="BR15993" s="7"/>
      <c r="BS15993" s="7"/>
      <c r="BT15993" s="7"/>
      <c r="BU15993" s="7"/>
      <c r="BV15993" s="7"/>
      <c r="BW15993" s="7"/>
    </row>
    <row r="15994" spans="43:75" x14ac:dyDescent="0.2">
      <c r="AQ15994" s="7"/>
      <c r="AR15994" s="7"/>
      <c r="AS15994" s="7"/>
      <c r="AT15994" s="7"/>
      <c r="AU15994" s="7"/>
      <c r="AV15994" s="234"/>
      <c r="BP15994" s="7"/>
      <c r="BQ15994" s="7"/>
      <c r="BR15994" s="7"/>
      <c r="BS15994" s="7"/>
      <c r="BT15994" s="7"/>
      <c r="BU15994" s="7"/>
      <c r="BV15994" s="7"/>
      <c r="BW15994" s="7"/>
    </row>
    <row r="15995" spans="43:75" x14ac:dyDescent="0.2">
      <c r="AQ15995" s="7"/>
      <c r="AR15995" s="7"/>
      <c r="AS15995" s="7"/>
      <c r="AT15995" s="7"/>
      <c r="AU15995" s="7"/>
      <c r="AV15995" s="234"/>
      <c r="BP15995" s="7"/>
      <c r="BQ15995" s="7"/>
      <c r="BR15995" s="7"/>
      <c r="BS15995" s="7"/>
      <c r="BT15995" s="7"/>
      <c r="BU15995" s="7"/>
      <c r="BV15995" s="7"/>
      <c r="BW15995" s="7"/>
    </row>
    <row r="15996" spans="43:75" x14ac:dyDescent="0.2">
      <c r="AQ15996" s="7"/>
      <c r="AR15996" s="7"/>
      <c r="AS15996" s="7"/>
      <c r="AT15996" s="7"/>
      <c r="AU15996" s="7"/>
      <c r="AV15996" s="234"/>
      <c r="BP15996" s="7"/>
      <c r="BQ15996" s="7"/>
      <c r="BR15996" s="7"/>
      <c r="BS15996" s="7"/>
      <c r="BT15996" s="7"/>
      <c r="BU15996" s="7"/>
      <c r="BV15996" s="7"/>
      <c r="BW15996" s="7"/>
    </row>
    <row r="15997" spans="43:75" x14ac:dyDescent="0.2">
      <c r="AQ15997" s="7"/>
      <c r="AR15997" s="7"/>
      <c r="AS15997" s="7"/>
      <c r="AT15997" s="7"/>
      <c r="AU15997" s="7"/>
      <c r="AV15997" s="234"/>
      <c r="BP15997" s="7"/>
      <c r="BQ15997" s="7"/>
      <c r="BR15997" s="7"/>
      <c r="BS15997" s="7"/>
      <c r="BT15997" s="7"/>
      <c r="BU15997" s="7"/>
      <c r="BV15997" s="7"/>
      <c r="BW15997" s="7"/>
    </row>
    <row r="15998" spans="43:75" x14ac:dyDescent="0.2">
      <c r="AQ15998" s="7"/>
      <c r="AR15998" s="7"/>
      <c r="AS15998" s="7"/>
      <c r="AT15998" s="7"/>
      <c r="AU15998" s="7"/>
      <c r="AV15998" s="234"/>
      <c r="BP15998" s="7"/>
      <c r="BQ15998" s="7"/>
      <c r="BR15998" s="7"/>
      <c r="BS15998" s="7"/>
      <c r="BT15998" s="7"/>
      <c r="BU15998" s="7"/>
      <c r="BV15998" s="7"/>
      <c r="BW15998" s="7"/>
    </row>
    <row r="15999" spans="43:75" x14ac:dyDescent="0.2">
      <c r="AQ15999" s="7"/>
      <c r="AR15999" s="7"/>
      <c r="AS15999" s="7"/>
      <c r="AT15999" s="7"/>
      <c r="AU15999" s="7"/>
      <c r="AV15999" s="234"/>
      <c r="BP15999" s="7"/>
      <c r="BQ15999" s="7"/>
      <c r="BR15999" s="7"/>
      <c r="BS15999" s="7"/>
      <c r="BT15999" s="7"/>
      <c r="BU15999" s="7"/>
      <c r="BV15999" s="7"/>
      <c r="BW15999" s="7"/>
    </row>
    <row r="16000" spans="43:75" x14ac:dyDescent="0.2">
      <c r="AQ16000" s="7"/>
      <c r="AR16000" s="7"/>
      <c r="AS16000" s="7"/>
      <c r="AT16000" s="7"/>
      <c r="AU16000" s="7"/>
      <c r="AV16000" s="234"/>
      <c r="BP16000" s="7"/>
      <c r="BQ16000" s="7"/>
      <c r="BR16000" s="7"/>
      <c r="BS16000" s="7"/>
      <c r="BT16000" s="7"/>
      <c r="BU16000" s="7"/>
      <c r="BV16000" s="7"/>
      <c r="BW16000" s="7"/>
    </row>
    <row r="16001" spans="43:75" x14ac:dyDescent="0.2">
      <c r="AQ16001" s="7"/>
      <c r="AR16001" s="7"/>
      <c r="AS16001" s="7"/>
      <c r="AT16001" s="7"/>
      <c r="AU16001" s="7"/>
      <c r="AV16001" s="234"/>
      <c r="BP16001" s="7"/>
      <c r="BQ16001" s="7"/>
      <c r="BR16001" s="7"/>
      <c r="BS16001" s="7"/>
      <c r="BT16001" s="7"/>
      <c r="BU16001" s="7"/>
      <c r="BV16001" s="7"/>
      <c r="BW16001" s="7"/>
    </row>
    <row r="16002" spans="43:75" x14ac:dyDescent="0.2">
      <c r="AQ16002" s="7"/>
      <c r="AR16002" s="7"/>
      <c r="AS16002" s="7"/>
      <c r="AT16002" s="7"/>
      <c r="AU16002" s="7"/>
      <c r="AV16002" s="234"/>
      <c r="BP16002" s="7"/>
      <c r="BQ16002" s="7"/>
      <c r="BR16002" s="7"/>
      <c r="BS16002" s="7"/>
      <c r="BT16002" s="7"/>
      <c r="BU16002" s="7"/>
      <c r="BV16002" s="7"/>
      <c r="BW16002" s="7"/>
    </row>
    <row r="16003" spans="43:75" x14ac:dyDescent="0.2">
      <c r="AQ16003" s="7"/>
      <c r="AR16003" s="7"/>
      <c r="AS16003" s="7"/>
      <c r="AT16003" s="7"/>
      <c r="AU16003" s="7"/>
      <c r="AV16003" s="234"/>
      <c r="BP16003" s="7"/>
      <c r="BQ16003" s="7"/>
      <c r="BR16003" s="7"/>
      <c r="BS16003" s="7"/>
      <c r="BT16003" s="7"/>
      <c r="BU16003" s="7"/>
      <c r="BV16003" s="7"/>
      <c r="BW16003" s="7"/>
    </row>
    <row r="16004" spans="43:75" x14ac:dyDescent="0.2">
      <c r="AQ16004" s="7"/>
      <c r="AR16004" s="7"/>
      <c r="AS16004" s="7"/>
      <c r="AT16004" s="7"/>
      <c r="AU16004" s="7"/>
      <c r="AV16004" s="234"/>
      <c r="BP16004" s="7"/>
      <c r="BQ16004" s="7"/>
      <c r="BR16004" s="7"/>
      <c r="BS16004" s="7"/>
      <c r="BT16004" s="7"/>
      <c r="BU16004" s="7"/>
      <c r="BV16004" s="7"/>
      <c r="BW16004" s="7"/>
    </row>
    <row r="16005" spans="43:75" x14ac:dyDescent="0.2">
      <c r="AQ16005" s="7"/>
      <c r="AR16005" s="7"/>
      <c r="AS16005" s="7"/>
      <c r="AT16005" s="7"/>
      <c r="AU16005" s="7"/>
      <c r="AV16005" s="234"/>
      <c r="BP16005" s="7"/>
      <c r="BQ16005" s="7"/>
      <c r="BR16005" s="7"/>
      <c r="BS16005" s="7"/>
      <c r="BT16005" s="7"/>
      <c r="BU16005" s="7"/>
      <c r="BV16005" s="7"/>
      <c r="BW16005" s="7"/>
    </row>
    <row r="16006" spans="43:75" x14ac:dyDescent="0.2">
      <c r="AQ16006" s="7"/>
      <c r="AR16006" s="7"/>
      <c r="AS16006" s="7"/>
      <c r="AT16006" s="7"/>
      <c r="AU16006" s="7"/>
      <c r="AV16006" s="234"/>
      <c r="BP16006" s="7"/>
      <c r="BQ16006" s="7"/>
      <c r="BR16006" s="7"/>
      <c r="BS16006" s="7"/>
      <c r="BT16006" s="7"/>
      <c r="BU16006" s="7"/>
      <c r="BV16006" s="7"/>
      <c r="BW16006" s="7"/>
    </row>
    <row r="16007" spans="43:75" x14ac:dyDescent="0.2">
      <c r="AQ16007" s="7"/>
      <c r="AR16007" s="7"/>
      <c r="AS16007" s="7"/>
      <c r="AT16007" s="7"/>
      <c r="AU16007" s="7"/>
      <c r="AV16007" s="234"/>
      <c r="BP16007" s="7"/>
      <c r="BQ16007" s="7"/>
      <c r="BR16007" s="7"/>
      <c r="BS16007" s="7"/>
      <c r="BT16007" s="7"/>
      <c r="BU16007" s="7"/>
      <c r="BV16007" s="7"/>
      <c r="BW16007" s="7"/>
    </row>
    <row r="16008" spans="43:75" x14ac:dyDescent="0.2">
      <c r="AQ16008" s="7"/>
      <c r="AR16008" s="7"/>
      <c r="AS16008" s="7"/>
      <c r="AT16008" s="7"/>
      <c r="AU16008" s="7"/>
      <c r="AV16008" s="234"/>
      <c r="BP16008" s="7"/>
      <c r="BQ16008" s="7"/>
      <c r="BR16008" s="7"/>
      <c r="BS16008" s="7"/>
      <c r="BT16008" s="7"/>
      <c r="BU16008" s="7"/>
      <c r="BV16008" s="7"/>
      <c r="BW16008" s="7"/>
    </row>
    <row r="16009" spans="43:75" x14ac:dyDescent="0.2">
      <c r="AQ16009" s="7"/>
      <c r="AR16009" s="7"/>
      <c r="AS16009" s="7"/>
      <c r="AT16009" s="7"/>
      <c r="AU16009" s="7"/>
      <c r="AV16009" s="234"/>
      <c r="BP16009" s="7"/>
      <c r="BQ16009" s="7"/>
      <c r="BR16009" s="7"/>
      <c r="BS16009" s="7"/>
      <c r="BT16009" s="7"/>
      <c r="BU16009" s="7"/>
      <c r="BV16009" s="7"/>
      <c r="BW16009" s="7"/>
    </row>
    <row r="16010" spans="43:75" x14ac:dyDescent="0.2">
      <c r="AQ16010" s="7"/>
      <c r="AR16010" s="7"/>
      <c r="AS16010" s="7"/>
      <c r="AT16010" s="7"/>
      <c r="AU16010" s="7"/>
      <c r="AV16010" s="234"/>
      <c r="BP16010" s="7"/>
      <c r="BQ16010" s="7"/>
      <c r="BR16010" s="7"/>
      <c r="BS16010" s="7"/>
      <c r="BT16010" s="7"/>
      <c r="BU16010" s="7"/>
      <c r="BV16010" s="7"/>
      <c r="BW16010" s="7"/>
    </row>
    <row r="16011" spans="43:75" x14ac:dyDescent="0.2">
      <c r="AQ16011" s="7"/>
      <c r="AR16011" s="7"/>
      <c r="AS16011" s="7"/>
      <c r="AT16011" s="7"/>
      <c r="AU16011" s="7"/>
      <c r="AV16011" s="234"/>
      <c r="BP16011" s="7"/>
      <c r="BQ16011" s="7"/>
      <c r="BR16011" s="7"/>
      <c r="BS16011" s="7"/>
      <c r="BT16011" s="7"/>
      <c r="BU16011" s="7"/>
      <c r="BV16011" s="7"/>
      <c r="BW16011" s="7"/>
    </row>
    <row r="16012" spans="43:75" x14ac:dyDescent="0.2">
      <c r="AQ16012" s="7"/>
      <c r="AR16012" s="7"/>
      <c r="AS16012" s="7"/>
      <c r="AT16012" s="7"/>
      <c r="AU16012" s="7"/>
      <c r="AV16012" s="234"/>
      <c r="BP16012" s="7"/>
      <c r="BQ16012" s="7"/>
      <c r="BR16012" s="7"/>
      <c r="BS16012" s="7"/>
      <c r="BT16012" s="7"/>
      <c r="BU16012" s="7"/>
      <c r="BV16012" s="7"/>
      <c r="BW16012" s="7"/>
    </row>
    <row r="16013" spans="43:75" x14ac:dyDescent="0.2">
      <c r="AQ16013" s="7"/>
      <c r="AR16013" s="7"/>
      <c r="AS16013" s="7"/>
      <c r="AT16013" s="7"/>
      <c r="AU16013" s="7"/>
      <c r="AV16013" s="234"/>
      <c r="BP16013" s="7"/>
      <c r="BQ16013" s="7"/>
      <c r="BR16013" s="7"/>
      <c r="BS16013" s="7"/>
      <c r="BT16013" s="7"/>
      <c r="BU16013" s="7"/>
      <c r="BV16013" s="7"/>
      <c r="BW16013" s="7"/>
    </row>
    <row r="16014" spans="43:75" x14ac:dyDescent="0.2">
      <c r="AQ16014" s="7"/>
      <c r="AR16014" s="7"/>
      <c r="AS16014" s="7"/>
      <c r="AT16014" s="7"/>
      <c r="AU16014" s="7"/>
      <c r="AV16014" s="234"/>
      <c r="BP16014" s="7"/>
      <c r="BQ16014" s="7"/>
      <c r="BR16014" s="7"/>
      <c r="BS16014" s="7"/>
      <c r="BT16014" s="7"/>
      <c r="BU16014" s="7"/>
      <c r="BV16014" s="7"/>
      <c r="BW16014" s="7"/>
    </row>
    <row r="16015" spans="43:75" x14ac:dyDescent="0.2">
      <c r="AQ16015" s="7"/>
      <c r="AR16015" s="7"/>
      <c r="AS16015" s="7"/>
      <c r="AT16015" s="7"/>
      <c r="AU16015" s="7"/>
      <c r="AV16015" s="234"/>
      <c r="BP16015" s="7"/>
      <c r="BQ16015" s="7"/>
      <c r="BR16015" s="7"/>
      <c r="BS16015" s="7"/>
      <c r="BT16015" s="7"/>
      <c r="BU16015" s="7"/>
      <c r="BV16015" s="7"/>
      <c r="BW16015" s="7"/>
    </row>
    <row r="16016" spans="43:75" x14ac:dyDescent="0.2">
      <c r="AQ16016" s="7"/>
      <c r="AR16016" s="7"/>
      <c r="AS16016" s="7"/>
      <c r="AT16016" s="7"/>
      <c r="AU16016" s="7"/>
      <c r="AV16016" s="234"/>
      <c r="BP16016" s="7"/>
      <c r="BQ16016" s="7"/>
      <c r="BR16016" s="7"/>
      <c r="BS16016" s="7"/>
      <c r="BT16016" s="7"/>
      <c r="BU16016" s="7"/>
      <c r="BV16016" s="7"/>
      <c r="BW16016" s="7"/>
    </row>
    <row r="16017" spans="43:75" x14ac:dyDescent="0.2">
      <c r="AQ16017" s="7"/>
      <c r="AR16017" s="7"/>
      <c r="AS16017" s="7"/>
      <c r="AT16017" s="7"/>
      <c r="AU16017" s="7"/>
      <c r="AV16017" s="234"/>
      <c r="BP16017" s="7"/>
      <c r="BQ16017" s="7"/>
      <c r="BR16017" s="7"/>
      <c r="BS16017" s="7"/>
      <c r="BT16017" s="7"/>
      <c r="BU16017" s="7"/>
      <c r="BV16017" s="7"/>
      <c r="BW16017" s="7"/>
    </row>
    <row r="16018" spans="43:75" x14ac:dyDescent="0.2">
      <c r="AQ16018" s="7"/>
      <c r="AR16018" s="7"/>
      <c r="AS16018" s="7"/>
      <c r="AT16018" s="7"/>
      <c r="AU16018" s="7"/>
      <c r="AV16018" s="234"/>
      <c r="BP16018" s="7"/>
      <c r="BQ16018" s="7"/>
      <c r="BR16018" s="7"/>
      <c r="BS16018" s="7"/>
      <c r="BT16018" s="7"/>
      <c r="BU16018" s="7"/>
      <c r="BV16018" s="7"/>
      <c r="BW16018" s="7"/>
    </row>
    <row r="16019" spans="43:75" x14ac:dyDescent="0.2">
      <c r="AQ16019" s="7"/>
      <c r="AR16019" s="7"/>
      <c r="AS16019" s="7"/>
      <c r="AT16019" s="7"/>
      <c r="AU16019" s="7"/>
      <c r="AV16019" s="234"/>
      <c r="BP16019" s="7"/>
      <c r="BQ16019" s="7"/>
      <c r="BR16019" s="7"/>
      <c r="BS16019" s="7"/>
      <c r="BT16019" s="7"/>
      <c r="BU16019" s="7"/>
      <c r="BV16019" s="7"/>
      <c r="BW16019" s="7"/>
    </row>
    <row r="16020" spans="43:75" x14ac:dyDescent="0.2">
      <c r="AQ16020" s="7"/>
      <c r="AR16020" s="7"/>
      <c r="AS16020" s="7"/>
      <c r="AT16020" s="7"/>
      <c r="AU16020" s="7"/>
      <c r="AV16020" s="234"/>
      <c r="BP16020" s="7"/>
      <c r="BQ16020" s="7"/>
      <c r="BR16020" s="7"/>
      <c r="BS16020" s="7"/>
      <c r="BT16020" s="7"/>
      <c r="BU16020" s="7"/>
      <c r="BV16020" s="7"/>
      <c r="BW16020" s="7"/>
    </row>
    <row r="16021" spans="43:75" x14ac:dyDescent="0.2">
      <c r="AQ16021" s="7"/>
      <c r="AR16021" s="7"/>
      <c r="AS16021" s="7"/>
      <c r="AT16021" s="7"/>
      <c r="AU16021" s="7"/>
      <c r="AV16021" s="234"/>
      <c r="BP16021" s="7"/>
      <c r="BQ16021" s="7"/>
      <c r="BR16021" s="7"/>
      <c r="BS16021" s="7"/>
      <c r="BT16021" s="7"/>
      <c r="BU16021" s="7"/>
      <c r="BV16021" s="7"/>
      <c r="BW16021" s="7"/>
    </row>
    <row r="16022" spans="43:75" x14ac:dyDescent="0.2">
      <c r="AQ16022" s="7"/>
      <c r="AR16022" s="7"/>
      <c r="AS16022" s="7"/>
      <c r="AT16022" s="7"/>
      <c r="AU16022" s="7"/>
      <c r="AV16022" s="234"/>
      <c r="BP16022" s="7"/>
      <c r="BQ16022" s="7"/>
      <c r="BR16022" s="7"/>
      <c r="BS16022" s="7"/>
      <c r="BT16022" s="7"/>
      <c r="BU16022" s="7"/>
      <c r="BV16022" s="7"/>
      <c r="BW16022" s="7"/>
    </row>
    <row r="16023" spans="43:75" x14ac:dyDescent="0.2">
      <c r="AQ16023" s="7"/>
      <c r="AR16023" s="7"/>
      <c r="AS16023" s="7"/>
      <c r="AT16023" s="7"/>
      <c r="AU16023" s="7"/>
      <c r="AV16023" s="234"/>
      <c r="BP16023" s="7"/>
      <c r="BQ16023" s="7"/>
      <c r="BR16023" s="7"/>
      <c r="BS16023" s="7"/>
      <c r="BT16023" s="7"/>
      <c r="BU16023" s="7"/>
      <c r="BV16023" s="7"/>
      <c r="BW16023" s="7"/>
    </row>
    <row r="16024" spans="43:75" x14ac:dyDescent="0.2">
      <c r="AQ16024" s="7"/>
      <c r="AR16024" s="7"/>
      <c r="AS16024" s="7"/>
      <c r="AT16024" s="7"/>
      <c r="AU16024" s="7"/>
      <c r="AV16024" s="234"/>
      <c r="BP16024" s="7"/>
      <c r="BQ16024" s="7"/>
      <c r="BR16024" s="7"/>
      <c r="BS16024" s="7"/>
      <c r="BT16024" s="7"/>
      <c r="BU16024" s="7"/>
      <c r="BV16024" s="7"/>
      <c r="BW16024" s="7"/>
    </row>
    <row r="16025" spans="43:75" x14ac:dyDescent="0.2">
      <c r="AQ16025" s="7"/>
      <c r="AR16025" s="7"/>
      <c r="AS16025" s="7"/>
      <c r="AT16025" s="7"/>
      <c r="AU16025" s="7"/>
      <c r="AV16025" s="234"/>
      <c r="BP16025" s="7"/>
      <c r="BQ16025" s="7"/>
      <c r="BR16025" s="7"/>
      <c r="BS16025" s="7"/>
      <c r="BT16025" s="7"/>
      <c r="BU16025" s="7"/>
      <c r="BV16025" s="7"/>
      <c r="BW16025" s="7"/>
    </row>
    <row r="16026" spans="43:75" x14ac:dyDescent="0.2">
      <c r="AQ16026" s="7"/>
      <c r="AR16026" s="7"/>
      <c r="AS16026" s="7"/>
      <c r="AT16026" s="7"/>
      <c r="AU16026" s="7"/>
      <c r="AV16026" s="234"/>
      <c r="BP16026" s="7"/>
      <c r="BQ16026" s="7"/>
      <c r="BR16026" s="7"/>
      <c r="BS16026" s="7"/>
      <c r="BT16026" s="7"/>
      <c r="BU16026" s="7"/>
      <c r="BV16026" s="7"/>
      <c r="BW16026" s="7"/>
    </row>
    <row r="16027" spans="43:75" x14ac:dyDescent="0.2">
      <c r="AQ16027" s="7"/>
      <c r="AR16027" s="7"/>
      <c r="AS16027" s="7"/>
      <c r="AT16027" s="7"/>
      <c r="AU16027" s="7"/>
      <c r="AV16027" s="234"/>
      <c r="BP16027" s="7"/>
      <c r="BQ16027" s="7"/>
      <c r="BR16027" s="7"/>
      <c r="BS16027" s="7"/>
      <c r="BT16027" s="7"/>
      <c r="BU16027" s="7"/>
      <c r="BV16027" s="7"/>
      <c r="BW16027" s="7"/>
    </row>
    <row r="16028" spans="43:75" x14ac:dyDescent="0.2">
      <c r="AQ16028" s="7"/>
      <c r="AR16028" s="7"/>
      <c r="AS16028" s="7"/>
      <c r="AT16028" s="7"/>
      <c r="AU16028" s="7"/>
      <c r="AV16028" s="234"/>
      <c r="BP16028" s="7"/>
      <c r="BQ16028" s="7"/>
      <c r="BR16028" s="7"/>
      <c r="BS16028" s="7"/>
      <c r="BT16028" s="7"/>
      <c r="BU16028" s="7"/>
      <c r="BV16028" s="7"/>
      <c r="BW16028" s="7"/>
    </row>
    <row r="16029" spans="43:75" x14ac:dyDescent="0.2">
      <c r="AQ16029" s="7"/>
      <c r="AR16029" s="7"/>
      <c r="AS16029" s="7"/>
      <c r="AT16029" s="7"/>
      <c r="AU16029" s="7"/>
      <c r="AV16029" s="234"/>
      <c r="BP16029" s="7"/>
      <c r="BQ16029" s="7"/>
      <c r="BR16029" s="7"/>
      <c r="BS16029" s="7"/>
      <c r="BT16029" s="7"/>
      <c r="BU16029" s="7"/>
      <c r="BV16029" s="7"/>
      <c r="BW16029" s="7"/>
    </row>
    <row r="16030" spans="43:75" x14ac:dyDescent="0.2">
      <c r="AQ16030" s="7"/>
      <c r="AR16030" s="7"/>
      <c r="AS16030" s="7"/>
      <c r="AT16030" s="7"/>
      <c r="AU16030" s="7"/>
      <c r="AV16030" s="234"/>
      <c r="BP16030" s="7"/>
      <c r="BQ16030" s="7"/>
      <c r="BR16030" s="7"/>
      <c r="BS16030" s="7"/>
      <c r="BT16030" s="7"/>
      <c r="BU16030" s="7"/>
      <c r="BV16030" s="7"/>
      <c r="BW16030" s="7"/>
    </row>
    <row r="16031" spans="43:75" x14ac:dyDescent="0.2">
      <c r="AQ16031" s="7"/>
      <c r="AR16031" s="7"/>
      <c r="AS16031" s="7"/>
      <c r="AT16031" s="7"/>
      <c r="AU16031" s="7"/>
      <c r="AV16031" s="234"/>
      <c r="BP16031" s="7"/>
      <c r="BQ16031" s="7"/>
      <c r="BR16031" s="7"/>
      <c r="BS16031" s="7"/>
      <c r="BT16031" s="7"/>
      <c r="BU16031" s="7"/>
      <c r="BV16031" s="7"/>
      <c r="BW16031" s="7"/>
    </row>
    <row r="16032" spans="43:75" x14ac:dyDescent="0.2">
      <c r="AQ16032" s="7"/>
      <c r="AR16032" s="7"/>
      <c r="AS16032" s="7"/>
      <c r="AT16032" s="7"/>
      <c r="AU16032" s="7"/>
      <c r="AV16032" s="234"/>
      <c r="BP16032" s="7"/>
      <c r="BQ16032" s="7"/>
      <c r="BR16032" s="7"/>
      <c r="BS16032" s="7"/>
      <c r="BT16032" s="7"/>
      <c r="BU16032" s="7"/>
      <c r="BV16032" s="7"/>
      <c r="BW16032" s="7"/>
    </row>
    <row r="16033" spans="43:75" x14ac:dyDescent="0.2">
      <c r="AQ16033" s="7"/>
      <c r="AR16033" s="7"/>
      <c r="AS16033" s="7"/>
      <c r="AT16033" s="7"/>
      <c r="AU16033" s="7"/>
      <c r="AV16033" s="234"/>
      <c r="BP16033" s="7"/>
      <c r="BQ16033" s="7"/>
      <c r="BR16033" s="7"/>
      <c r="BS16033" s="7"/>
      <c r="BT16033" s="7"/>
      <c r="BU16033" s="7"/>
      <c r="BV16033" s="7"/>
      <c r="BW16033" s="7"/>
    </row>
    <row r="16034" spans="43:75" x14ac:dyDescent="0.2">
      <c r="AQ16034" s="7"/>
      <c r="AR16034" s="7"/>
      <c r="AS16034" s="7"/>
      <c r="AT16034" s="7"/>
      <c r="AU16034" s="7"/>
      <c r="AV16034" s="234"/>
      <c r="BP16034" s="7"/>
      <c r="BQ16034" s="7"/>
      <c r="BR16034" s="7"/>
      <c r="BS16034" s="7"/>
      <c r="BT16034" s="7"/>
      <c r="BU16034" s="7"/>
      <c r="BV16034" s="7"/>
      <c r="BW16034" s="7"/>
    </row>
    <row r="16035" spans="43:75" x14ac:dyDescent="0.2">
      <c r="AQ16035" s="7"/>
      <c r="AR16035" s="7"/>
      <c r="AS16035" s="7"/>
      <c r="AT16035" s="7"/>
      <c r="AU16035" s="7"/>
      <c r="AV16035" s="234"/>
      <c r="BP16035" s="7"/>
      <c r="BQ16035" s="7"/>
      <c r="BR16035" s="7"/>
      <c r="BS16035" s="7"/>
      <c r="BT16035" s="7"/>
      <c r="BU16035" s="7"/>
      <c r="BV16035" s="7"/>
      <c r="BW16035" s="7"/>
    </row>
    <row r="16036" spans="43:75" x14ac:dyDescent="0.2">
      <c r="AQ16036" s="7"/>
      <c r="AR16036" s="7"/>
      <c r="AS16036" s="7"/>
      <c r="AT16036" s="7"/>
      <c r="AU16036" s="7"/>
      <c r="AV16036" s="234"/>
      <c r="BP16036" s="7"/>
      <c r="BQ16036" s="7"/>
      <c r="BR16036" s="7"/>
      <c r="BS16036" s="7"/>
      <c r="BT16036" s="7"/>
      <c r="BU16036" s="7"/>
      <c r="BV16036" s="7"/>
      <c r="BW16036" s="7"/>
    </row>
    <row r="16037" spans="43:75" x14ac:dyDescent="0.2">
      <c r="AQ16037" s="7"/>
      <c r="AR16037" s="7"/>
      <c r="AS16037" s="7"/>
      <c r="AT16037" s="7"/>
      <c r="AU16037" s="7"/>
      <c r="AV16037" s="234"/>
      <c r="BP16037" s="7"/>
      <c r="BQ16037" s="7"/>
      <c r="BR16037" s="7"/>
      <c r="BS16037" s="7"/>
      <c r="BT16037" s="7"/>
      <c r="BU16037" s="7"/>
      <c r="BV16037" s="7"/>
      <c r="BW16037" s="7"/>
    </row>
    <row r="16038" spans="43:75" x14ac:dyDescent="0.2">
      <c r="AQ16038" s="7"/>
      <c r="AR16038" s="7"/>
      <c r="AS16038" s="7"/>
      <c r="AT16038" s="7"/>
      <c r="AU16038" s="7"/>
      <c r="AV16038" s="234"/>
      <c r="BP16038" s="7"/>
      <c r="BQ16038" s="7"/>
      <c r="BR16038" s="7"/>
      <c r="BS16038" s="7"/>
      <c r="BT16038" s="7"/>
      <c r="BU16038" s="7"/>
      <c r="BV16038" s="7"/>
      <c r="BW16038" s="7"/>
    </row>
    <row r="16039" spans="43:75" x14ac:dyDescent="0.2">
      <c r="AQ16039" s="7"/>
      <c r="AR16039" s="7"/>
      <c r="AS16039" s="7"/>
      <c r="AT16039" s="7"/>
      <c r="AU16039" s="7"/>
      <c r="AV16039" s="234"/>
      <c r="BP16039" s="7"/>
      <c r="BQ16039" s="7"/>
      <c r="BR16039" s="7"/>
      <c r="BS16039" s="7"/>
      <c r="BT16039" s="7"/>
      <c r="BU16039" s="7"/>
      <c r="BV16039" s="7"/>
      <c r="BW16039" s="7"/>
    </row>
    <row r="16040" spans="43:75" x14ac:dyDescent="0.2">
      <c r="AQ16040" s="7"/>
      <c r="AR16040" s="7"/>
      <c r="AS16040" s="7"/>
      <c r="AT16040" s="7"/>
      <c r="AU16040" s="7"/>
      <c r="AV16040" s="234"/>
      <c r="BP16040" s="7"/>
      <c r="BQ16040" s="7"/>
      <c r="BR16040" s="7"/>
      <c r="BS16040" s="7"/>
      <c r="BT16040" s="7"/>
      <c r="BU16040" s="7"/>
      <c r="BV16040" s="7"/>
      <c r="BW16040" s="7"/>
    </row>
    <row r="16041" spans="43:75" x14ac:dyDescent="0.2">
      <c r="AQ16041" s="7"/>
      <c r="AR16041" s="7"/>
      <c r="AS16041" s="7"/>
      <c r="AT16041" s="7"/>
      <c r="AU16041" s="7"/>
      <c r="AV16041" s="234"/>
      <c r="BP16041" s="7"/>
      <c r="BQ16041" s="7"/>
      <c r="BR16041" s="7"/>
      <c r="BS16041" s="7"/>
      <c r="BT16041" s="7"/>
      <c r="BU16041" s="7"/>
      <c r="BV16041" s="7"/>
      <c r="BW16041" s="7"/>
    </row>
    <row r="16042" spans="43:75" x14ac:dyDescent="0.2">
      <c r="AQ16042" s="7"/>
      <c r="AR16042" s="7"/>
      <c r="AS16042" s="7"/>
      <c r="AT16042" s="7"/>
      <c r="AU16042" s="7"/>
      <c r="AV16042" s="234"/>
      <c r="BP16042" s="7"/>
      <c r="BQ16042" s="7"/>
      <c r="BR16042" s="7"/>
      <c r="BS16042" s="7"/>
      <c r="BT16042" s="7"/>
      <c r="BU16042" s="7"/>
      <c r="BV16042" s="7"/>
      <c r="BW16042" s="7"/>
    </row>
    <row r="16043" spans="43:75" x14ac:dyDescent="0.2">
      <c r="AQ16043" s="7"/>
      <c r="AR16043" s="7"/>
      <c r="AS16043" s="7"/>
      <c r="AT16043" s="7"/>
      <c r="AU16043" s="7"/>
      <c r="AV16043" s="234"/>
      <c r="BP16043" s="7"/>
      <c r="BQ16043" s="7"/>
      <c r="BR16043" s="7"/>
      <c r="BS16043" s="7"/>
      <c r="BT16043" s="7"/>
      <c r="BU16043" s="7"/>
      <c r="BV16043" s="7"/>
      <c r="BW16043" s="7"/>
    </row>
    <row r="16044" spans="43:75" x14ac:dyDescent="0.2">
      <c r="AQ16044" s="7"/>
      <c r="AR16044" s="7"/>
      <c r="AS16044" s="7"/>
      <c r="AT16044" s="7"/>
      <c r="AU16044" s="7"/>
      <c r="AV16044" s="234"/>
      <c r="BP16044" s="7"/>
      <c r="BQ16044" s="7"/>
      <c r="BR16044" s="7"/>
      <c r="BS16044" s="7"/>
      <c r="BT16044" s="7"/>
      <c r="BU16044" s="7"/>
      <c r="BV16044" s="7"/>
      <c r="BW16044" s="7"/>
    </row>
    <row r="16045" spans="43:75" x14ac:dyDescent="0.2">
      <c r="AQ16045" s="7"/>
      <c r="AR16045" s="7"/>
      <c r="AS16045" s="7"/>
      <c r="AT16045" s="7"/>
      <c r="AU16045" s="7"/>
      <c r="AV16045" s="234"/>
      <c r="BP16045" s="7"/>
      <c r="BQ16045" s="7"/>
      <c r="BR16045" s="7"/>
      <c r="BS16045" s="7"/>
      <c r="BT16045" s="7"/>
      <c r="BU16045" s="7"/>
      <c r="BV16045" s="7"/>
      <c r="BW16045" s="7"/>
    </row>
    <row r="16046" spans="43:75" x14ac:dyDescent="0.2">
      <c r="AQ16046" s="7"/>
      <c r="AR16046" s="7"/>
      <c r="AS16046" s="7"/>
      <c r="AT16046" s="7"/>
      <c r="AU16046" s="7"/>
      <c r="AV16046" s="234"/>
      <c r="BP16046" s="7"/>
      <c r="BQ16046" s="7"/>
      <c r="BR16046" s="7"/>
      <c r="BS16046" s="7"/>
      <c r="BT16046" s="7"/>
      <c r="BU16046" s="7"/>
      <c r="BV16046" s="7"/>
      <c r="BW16046" s="7"/>
    </row>
    <row r="16047" spans="43:75" x14ac:dyDescent="0.2">
      <c r="AQ16047" s="7"/>
      <c r="AR16047" s="7"/>
      <c r="AS16047" s="7"/>
      <c r="AT16047" s="7"/>
      <c r="AU16047" s="7"/>
      <c r="AV16047" s="234"/>
      <c r="BP16047" s="7"/>
      <c r="BQ16047" s="7"/>
      <c r="BR16047" s="7"/>
      <c r="BS16047" s="7"/>
      <c r="BT16047" s="7"/>
      <c r="BU16047" s="7"/>
      <c r="BV16047" s="7"/>
      <c r="BW16047" s="7"/>
    </row>
    <row r="16048" spans="43:75" x14ac:dyDescent="0.2">
      <c r="AQ16048" s="7"/>
      <c r="AR16048" s="7"/>
      <c r="AS16048" s="7"/>
      <c r="AT16048" s="7"/>
      <c r="AU16048" s="7"/>
      <c r="AV16048" s="234"/>
      <c r="BP16048" s="7"/>
      <c r="BQ16048" s="7"/>
      <c r="BR16048" s="7"/>
      <c r="BS16048" s="7"/>
      <c r="BT16048" s="7"/>
      <c r="BU16048" s="7"/>
      <c r="BV16048" s="7"/>
      <c r="BW16048" s="7"/>
    </row>
    <row r="16049" spans="43:75" x14ac:dyDescent="0.2">
      <c r="AQ16049" s="7"/>
      <c r="AR16049" s="7"/>
      <c r="AS16049" s="7"/>
      <c r="AT16049" s="7"/>
      <c r="AU16049" s="7"/>
      <c r="AV16049" s="234"/>
      <c r="BP16049" s="7"/>
      <c r="BQ16049" s="7"/>
      <c r="BR16049" s="7"/>
      <c r="BS16049" s="7"/>
      <c r="BT16049" s="7"/>
      <c r="BU16049" s="7"/>
      <c r="BV16049" s="7"/>
      <c r="BW16049" s="7"/>
    </row>
    <row r="16050" spans="43:75" x14ac:dyDescent="0.2">
      <c r="AQ16050" s="7"/>
      <c r="AR16050" s="7"/>
      <c r="AS16050" s="7"/>
      <c r="AT16050" s="7"/>
      <c r="AU16050" s="7"/>
      <c r="AV16050" s="234"/>
      <c r="BP16050" s="7"/>
      <c r="BQ16050" s="7"/>
      <c r="BR16050" s="7"/>
      <c r="BS16050" s="7"/>
      <c r="BT16050" s="7"/>
      <c r="BU16050" s="7"/>
      <c r="BV16050" s="7"/>
      <c r="BW16050" s="7"/>
    </row>
    <row r="16051" spans="43:75" x14ac:dyDescent="0.2">
      <c r="AQ16051" s="7"/>
      <c r="AR16051" s="7"/>
      <c r="AS16051" s="7"/>
      <c r="AT16051" s="7"/>
      <c r="AU16051" s="7"/>
      <c r="AV16051" s="234"/>
      <c r="BP16051" s="7"/>
      <c r="BQ16051" s="7"/>
      <c r="BR16051" s="7"/>
      <c r="BS16051" s="7"/>
      <c r="BT16051" s="7"/>
      <c r="BU16051" s="7"/>
      <c r="BV16051" s="7"/>
      <c r="BW16051" s="7"/>
    </row>
    <row r="16052" spans="43:75" x14ac:dyDescent="0.2">
      <c r="AQ16052" s="7"/>
      <c r="AR16052" s="7"/>
      <c r="AS16052" s="7"/>
      <c r="AT16052" s="7"/>
      <c r="AU16052" s="7"/>
      <c r="AV16052" s="234"/>
      <c r="BP16052" s="7"/>
      <c r="BQ16052" s="7"/>
      <c r="BR16052" s="7"/>
      <c r="BS16052" s="7"/>
      <c r="BT16052" s="7"/>
      <c r="BU16052" s="7"/>
      <c r="BV16052" s="7"/>
      <c r="BW16052" s="7"/>
    </row>
    <row r="16053" spans="43:75" x14ac:dyDescent="0.2">
      <c r="AQ16053" s="7"/>
      <c r="AR16053" s="7"/>
      <c r="AS16053" s="7"/>
      <c r="AT16053" s="7"/>
      <c r="AU16053" s="7"/>
      <c r="AV16053" s="234"/>
      <c r="BP16053" s="7"/>
      <c r="BQ16053" s="7"/>
      <c r="BR16053" s="7"/>
      <c r="BS16053" s="7"/>
      <c r="BT16053" s="7"/>
      <c r="BU16053" s="7"/>
      <c r="BV16053" s="7"/>
      <c r="BW16053" s="7"/>
    </row>
    <row r="16054" spans="43:75" x14ac:dyDescent="0.2">
      <c r="AQ16054" s="7"/>
      <c r="AR16054" s="7"/>
      <c r="AS16054" s="7"/>
      <c r="AT16054" s="7"/>
      <c r="AU16054" s="7"/>
      <c r="AV16054" s="234"/>
      <c r="BP16054" s="7"/>
      <c r="BQ16054" s="7"/>
      <c r="BR16054" s="7"/>
      <c r="BS16054" s="7"/>
      <c r="BT16054" s="7"/>
      <c r="BU16054" s="7"/>
      <c r="BV16054" s="7"/>
      <c r="BW16054" s="7"/>
    </row>
    <row r="16055" spans="43:75" x14ac:dyDescent="0.2">
      <c r="AQ16055" s="7"/>
      <c r="AR16055" s="7"/>
      <c r="AS16055" s="7"/>
      <c r="AT16055" s="7"/>
      <c r="AU16055" s="7"/>
      <c r="AV16055" s="234"/>
      <c r="BP16055" s="7"/>
      <c r="BQ16055" s="7"/>
      <c r="BR16055" s="7"/>
      <c r="BS16055" s="7"/>
      <c r="BT16055" s="7"/>
      <c r="BU16055" s="7"/>
      <c r="BV16055" s="7"/>
      <c r="BW16055" s="7"/>
    </row>
    <row r="16056" spans="43:75" x14ac:dyDescent="0.2">
      <c r="AQ16056" s="7"/>
      <c r="AR16056" s="7"/>
      <c r="AS16056" s="7"/>
      <c r="AT16056" s="7"/>
      <c r="AU16056" s="7"/>
      <c r="AV16056" s="234"/>
      <c r="BP16056" s="7"/>
      <c r="BQ16056" s="7"/>
      <c r="BR16056" s="7"/>
      <c r="BS16056" s="7"/>
      <c r="BT16056" s="7"/>
      <c r="BU16056" s="7"/>
      <c r="BV16056" s="7"/>
      <c r="BW16056" s="7"/>
    </row>
    <row r="16057" spans="43:75" x14ac:dyDescent="0.2">
      <c r="AQ16057" s="7"/>
      <c r="AR16057" s="7"/>
      <c r="AS16057" s="7"/>
      <c r="AT16057" s="7"/>
      <c r="AU16057" s="7"/>
      <c r="AV16057" s="234"/>
      <c r="BP16057" s="7"/>
      <c r="BQ16057" s="7"/>
      <c r="BR16057" s="7"/>
      <c r="BS16057" s="7"/>
      <c r="BT16057" s="7"/>
      <c r="BU16057" s="7"/>
      <c r="BV16057" s="7"/>
      <c r="BW16057" s="7"/>
    </row>
    <row r="16058" spans="43:75" x14ac:dyDescent="0.2">
      <c r="AQ16058" s="7"/>
      <c r="AR16058" s="7"/>
      <c r="AS16058" s="7"/>
      <c r="AT16058" s="7"/>
      <c r="AU16058" s="7"/>
      <c r="AV16058" s="234"/>
      <c r="BP16058" s="7"/>
      <c r="BQ16058" s="7"/>
      <c r="BR16058" s="7"/>
      <c r="BS16058" s="7"/>
      <c r="BT16058" s="7"/>
      <c r="BU16058" s="7"/>
      <c r="BV16058" s="7"/>
      <c r="BW16058" s="7"/>
    </row>
    <row r="16059" spans="43:75" x14ac:dyDescent="0.2">
      <c r="AQ16059" s="7"/>
      <c r="AR16059" s="7"/>
      <c r="AS16059" s="7"/>
      <c r="AT16059" s="7"/>
      <c r="AU16059" s="7"/>
      <c r="AV16059" s="234"/>
      <c r="BP16059" s="7"/>
      <c r="BQ16059" s="7"/>
      <c r="BR16059" s="7"/>
      <c r="BS16059" s="7"/>
      <c r="BT16059" s="7"/>
      <c r="BU16059" s="7"/>
      <c r="BV16059" s="7"/>
      <c r="BW16059" s="7"/>
    </row>
    <row r="16060" spans="43:75" x14ac:dyDescent="0.2">
      <c r="AQ16060" s="7"/>
      <c r="AR16060" s="7"/>
      <c r="AS16060" s="7"/>
      <c r="AT16060" s="7"/>
      <c r="AU16060" s="7"/>
      <c r="AV16060" s="234"/>
      <c r="BP16060" s="7"/>
      <c r="BQ16060" s="7"/>
      <c r="BR16060" s="7"/>
      <c r="BS16060" s="7"/>
      <c r="BT16060" s="7"/>
      <c r="BU16060" s="7"/>
      <c r="BV16060" s="7"/>
      <c r="BW16060" s="7"/>
    </row>
    <row r="16061" spans="43:75" x14ac:dyDescent="0.2">
      <c r="AQ16061" s="7"/>
      <c r="AR16061" s="7"/>
      <c r="AS16061" s="7"/>
      <c r="AT16061" s="7"/>
      <c r="AU16061" s="7"/>
      <c r="AV16061" s="234"/>
      <c r="BP16061" s="7"/>
      <c r="BQ16061" s="7"/>
      <c r="BR16061" s="7"/>
      <c r="BS16061" s="7"/>
      <c r="BT16061" s="7"/>
      <c r="BU16061" s="7"/>
      <c r="BV16061" s="7"/>
      <c r="BW16061" s="7"/>
    </row>
    <row r="16062" spans="43:75" x14ac:dyDescent="0.2">
      <c r="AQ16062" s="7"/>
      <c r="AR16062" s="7"/>
      <c r="AS16062" s="7"/>
      <c r="AT16062" s="7"/>
      <c r="AU16062" s="7"/>
      <c r="AV16062" s="234"/>
      <c r="BP16062" s="7"/>
      <c r="BQ16062" s="7"/>
      <c r="BR16062" s="7"/>
      <c r="BS16062" s="7"/>
      <c r="BT16062" s="7"/>
      <c r="BU16062" s="7"/>
      <c r="BV16062" s="7"/>
      <c r="BW16062" s="7"/>
    </row>
    <row r="16063" spans="43:75" x14ac:dyDescent="0.2">
      <c r="AQ16063" s="7"/>
      <c r="AR16063" s="7"/>
      <c r="AS16063" s="7"/>
      <c r="AT16063" s="7"/>
      <c r="AU16063" s="7"/>
      <c r="AV16063" s="234"/>
      <c r="BP16063" s="7"/>
      <c r="BQ16063" s="7"/>
      <c r="BR16063" s="7"/>
      <c r="BS16063" s="7"/>
      <c r="BT16063" s="7"/>
      <c r="BU16063" s="7"/>
      <c r="BV16063" s="7"/>
      <c r="BW16063" s="7"/>
    </row>
    <row r="16064" spans="43:75" x14ac:dyDescent="0.2">
      <c r="AQ16064" s="7"/>
      <c r="AR16064" s="7"/>
      <c r="AS16064" s="7"/>
      <c r="AT16064" s="7"/>
      <c r="AU16064" s="7"/>
      <c r="AV16064" s="234"/>
      <c r="BP16064" s="7"/>
      <c r="BQ16064" s="7"/>
      <c r="BR16064" s="7"/>
      <c r="BS16064" s="7"/>
      <c r="BT16064" s="7"/>
      <c r="BU16064" s="7"/>
      <c r="BV16064" s="7"/>
      <c r="BW16064" s="7"/>
    </row>
    <row r="16065" spans="43:75" x14ac:dyDescent="0.2">
      <c r="AQ16065" s="7"/>
      <c r="AR16065" s="7"/>
      <c r="AS16065" s="7"/>
      <c r="AT16065" s="7"/>
      <c r="AU16065" s="7"/>
      <c r="AV16065" s="234"/>
      <c r="BP16065" s="7"/>
      <c r="BQ16065" s="7"/>
      <c r="BR16065" s="7"/>
      <c r="BS16065" s="7"/>
      <c r="BT16065" s="7"/>
      <c r="BU16065" s="7"/>
      <c r="BV16065" s="7"/>
      <c r="BW16065" s="7"/>
    </row>
    <row r="16066" spans="43:75" x14ac:dyDescent="0.2">
      <c r="AQ16066" s="7"/>
      <c r="AR16066" s="7"/>
      <c r="AS16066" s="7"/>
      <c r="AT16066" s="7"/>
      <c r="AU16066" s="7"/>
      <c r="AV16066" s="234"/>
      <c r="BP16066" s="7"/>
      <c r="BQ16066" s="7"/>
      <c r="BR16066" s="7"/>
      <c r="BS16066" s="7"/>
      <c r="BT16066" s="7"/>
      <c r="BU16066" s="7"/>
      <c r="BV16066" s="7"/>
      <c r="BW16066" s="7"/>
    </row>
    <row r="16067" spans="43:75" x14ac:dyDescent="0.2">
      <c r="AQ16067" s="7"/>
      <c r="AR16067" s="7"/>
      <c r="AS16067" s="7"/>
      <c r="AT16067" s="7"/>
      <c r="AU16067" s="7"/>
      <c r="AV16067" s="234"/>
      <c r="BP16067" s="7"/>
      <c r="BQ16067" s="7"/>
      <c r="BR16067" s="7"/>
      <c r="BS16067" s="7"/>
      <c r="BT16067" s="7"/>
      <c r="BU16067" s="7"/>
      <c r="BV16067" s="7"/>
      <c r="BW16067" s="7"/>
    </row>
    <row r="16068" spans="43:75" x14ac:dyDescent="0.2">
      <c r="AQ16068" s="7"/>
      <c r="AR16068" s="7"/>
      <c r="AS16068" s="7"/>
      <c r="AT16068" s="7"/>
      <c r="AU16068" s="7"/>
      <c r="AV16068" s="234"/>
      <c r="BP16068" s="7"/>
      <c r="BQ16068" s="7"/>
      <c r="BR16068" s="7"/>
      <c r="BS16068" s="7"/>
      <c r="BT16068" s="7"/>
      <c r="BU16068" s="7"/>
      <c r="BV16068" s="7"/>
      <c r="BW16068" s="7"/>
    </row>
    <row r="16069" spans="43:75" x14ac:dyDescent="0.2">
      <c r="AQ16069" s="7"/>
      <c r="AR16069" s="7"/>
      <c r="AS16069" s="7"/>
      <c r="AT16069" s="7"/>
      <c r="AU16069" s="7"/>
      <c r="AV16069" s="234"/>
      <c r="BP16069" s="7"/>
      <c r="BQ16069" s="7"/>
      <c r="BR16069" s="7"/>
      <c r="BS16069" s="7"/>
      <c r="BT16069" s="7"/>
      <c r="BU16069" s="7"/>
      <c r="BV16069" s="7"/>
      <c r="BW16069" s="7"/>
    </row>
    <row r="16070" spans="43:75" x14ac:dyDescent="0.2">
      <c r="AQ16070" s="7"/>
      <c r="AR16070" s="7"/>
      <c r="AS16070" s="7"/>
      <c r="AT16070" s="7"/>
      <c r="AU16070" s="7"/>
      <c r="AV16070" s="234"/>
      <c r="BP16070" s="7"/>
      <c r="BQ16070" s="7"/>
      <c r="BR16070" s="7"/>
      <c r="BS16070" s="7"/>
      <c r="BT16070" s="7"/>
      <c r="BU16070" s="7"/>
      <c r="BV16070" s="7"/>
      <c r="BW16070" s="7"/>
    </row>
    <row r="16071" spans="43:75" x14ac:dyDescent="0.2">
      <c r="AQ16071" s="7"/>
      <c r="AR16071" s="7"/>
      <c r="AS16071" s="7"/>
      <c r="AT16071" s="7"/>
      <c r="AU16071" s="7"/>
      <c r="AV16071" s="234"/>
      <c r="BP16071" s="7"/>
      <c r="BQ16071" s="7"/>
      <c r="BR16071" s="7"/>
      <c r="BS16071" s="7"/>
      <c r="BT16071" s="7"/>
      <c r="BU16071" s="7"/>
      <c r="BV16071" s="7"/>
      <c r="BW16071" s="7"/>
    </row>
    <row r="16072" spans="43:75" x14ac:dyDescent="0.2">
      <c r="AQ16072" s="7"/>
      <c r="AR16072" s="7"/>
      <c r="AS16072" s="7"/>
      <c r="AT16072" s="7"/>
      <c r="AU16072" s="7"/>
      <c r="AV16072" s="234"/>
      <c r="BP16072" s="7"/>
      <c r="BQ16072" s="7"/>
      <c r="BR16072" s="7"/>
      <c r="BS16072" s="7"/>
      <c r="BT16072" s="7"/>
      <c r="BU16072" s="7"/>
      <c r="BV16072" s="7"/>
      <c r="BW16072" s="7"/>
    </row>
    <row r="16073" spans="43:75" x14ac:dyDescent="0.2">
      <c r="AQ16073" s="7"/>
      <c r="AR16073" s="7"/>
      <c r="AS16073" s="7"/>
      <c r="AT16073" s="7"/>
      <c r="AU16073" s="7"/>
      <c r="AV16073" s="234"/>
      <c r="BP16073" s="7"/>
      <c r="BQ16073" s="7"/>
      <c r="BR16073" s="7"/>
      <c r="BS16073" s="7"/>
      <c r="BT16073" s="7"/>
      <c r="BU16073" s="7"/>
      <c r="BV16073" s="7"/>
      <c r="BW16073" s="7"/>
    </row>
    <row r="16074" spans="43:75" x14ac:dyDescent="0.2">
      <c r="AQ16074" s="7"/>
      <c r="AR16074" s="7"/>
      <c r="AS16074" s="7"/>
      <c r="AT16074" s="7"/>
      <c r="AU16074" s="7"/>
      <c r="AV16074" s="234"/>
      <c r="BP16074" s="7"/>
      <c r="BQ16074" s="7"/>
      <c r="BR16074" s="7"/>
      <c r="BS16074" s="7"/>
      <c r="BT16074" s="7"/>
      <c r="BU16074" s="7"/>
      <c r="BV16074" s="7"/>
      <c r="BW16074" s="7"/>
    </row>
    <row r="16075" spans="43:75" x14ac:dyDescent="0.2">
      <c r="AQ16075" s="7"/>
      <c r="AR16075" s="7"/>
      <c r="AS16075" s="7"/>
      <c r="AT16075" s="7"/>
      <c r="AU16075" s="7"/>
      <c r="AV16075" s="234"/>
      <c r="BP16075" s="7"/>
      <c r="BQ16075" s="7"/>
      <c r="BR16075" s="7"/>
      <c r="BS16075" s="7"/>
      <c r="BT16075" s="7"/>
      <c r="BU16075" s="7"/>
      <c r="BV16075" s="7"/>
      <c r="BW16075" s="7"/>
    </row>
    <row r="16076" spans="43:75" x14ac:dyDescent="0.2">
      <c r="AQ16076" s="7"/>
      <c r="AR16076" s="7"/>
      <c r="AS16076" s="7"/>
      <c r="AT16076" s="7"/>
      <c r="AU16076" s="7"/>
      <c r="AV16076" s="234"/>
      <c r="BP16076" s="7"/>
      <c r="BQ16076" s="7"/>
      <c r="BR16076" s="7"/>
      <c r="BS16076" s="7"/>
      <c r="BT16076" s="7"/>
      <c r="BU16076" s="7"/>
      <c r="BV16076" s="7"/>
      <c r="BW16076" s="7"/>
    </row>
    <row r="16077" spans="43:75" x14ac:dyDescent="0.2">
      <c r="AQ16077" s="7"/>
      <c r="AR16077" s="7"/>
      <c r="AS16077" s="7"/>
      <c r="AT16077" s="7"/>
      <c r="AU16077" s="7"/>
      <c r="AV16077" s="234"/>
      <c r="BP16077" s="7"/>
      <c r="BQ16077" s="7"/>
      <c r="BR16077" s="7"/>
      <c r="BS16077" s="7"/>
      <c r="BT16077" s="7"/>
      <c r="BU16077" s="7"/>
      <c r="BV16077" s="7"/>
      <c r="BW16077" s="7"/>
    </row>
    <row r="16078" spans="43:75" x14ac:dyDescent="0.2">
      <c r="AQ16078" s="7"/>
      <c r="AR16078" s="7"/>
      <c r="AS16078" s="7"/>
      <c r="AT16078" s="7"/>
      <c r="AU16078" s="7"/>
      <c r="AV16078" s="234"/>
      <c r="BP16078" s="7"/>
      <c r="BQ16078" s="7"/>
      <c r="BR16078" s="7"/>
      <c r="BS16078" s="7"/>
      <c r="BT16078" s="7"/>
      <c r="BU16078" s="7"/>
      <c r="BV16078" s="7"/>
      <c r="BW16078" s="7"/>
    </row>
    <row r="16079" spans="43:75" x14ac:dyDescent="0.2">
      <c r="AQ16079" s="7"/>
      <c r="AR16079" s="7"/>
      <c r="AS16079" s="7"/>
      <c r="AT16079" s="7"/>
      <c r="AU16079" s="7"/>
      <c r="AV16079" s="234"/>
      <c r="BP16079" s="7"/>
      <c r="BQ16079" s="7"/>
      <c r="BR16079" s="7"/>
      <c r="BS16079" s="7"/>
      <c r="BT16079" s="7"/>
      <c r="BU16079" s="7"/>
      <c r="BV16079" s="7"/>
      <c r="BW16079" s="7"/>
    </row>
    <row r="16080" spans="43:75" x14ac:dyDescent="0.2">
      <c r="AQ16080" s="7"/>
      <c r="AR16080" s="7"/>
      <c r="AS16080" s="7"/>
      <c r="AT16080" s="7"/>
      <c r="AU16080" s="7"/>
      <c r="AV16080" s="234"/>
      <c r="BP16080" s="7"/>
      <c r="BQ16080" s="7"/>
      <c r="BR16080" s="7"/>
      <c r="BS16080" s="7"/>
      <c r="BT16080" s="7"/>
      <c r="BU16080" s="7"/>
      <c r="BV16080" s="7"/>
      <c r="BW16080" s="7"/>
    </row>
    <row r="16081" spans="43:75" x14ac:dyDescent="0.2">
      <c r="AQ16081" s="7"/>
      <c r="AR16081" s="7"/>
      <c r="AS16081" s="7"/>
      <c r="AT16081" s="7"/>
      <c r="AU16081" s="7"/>
      <c r="AV16081" s="234"/>
      <c r="BP16081" s="7"/>
      <c r="BQ16081" s="7"/>
      <c r="BR16081" s="7"/>
      <c r="BS16081" s="7"/>
      <c r="BT16081" s="7"/>
      <c r="BU16081" s="7"/>
      <c r="BV16081" s="7"/>
      <c r="BW16081" s="7"/>
    </row>
    <row r="16082" spans="43:75" x14ac:dyDescent="0.2">
      <c r="AQ16082" s="7"/>
      <c r="AR16082" s="7"/>
      <c r="AS16082" s="7"/>
      <c r="AT16082" s="7"/>
      <c r="AU16082" s="7"/>
      <c r="AV16082" s="234"/>
      <c r="BP16082" s="7"/>
      <c r="BQ16082" s="7"/>
      <c r="BR16082" s="7"/>
      <c r="BS16082" s="7"/>
      <c r="BT16082" s="7"/>
      <c r="BU16082" s="7"/>
      <c r="BV16082" s="7"/>
      <c r="BW16082" s="7"/>
    </row>
    <row r="16083" spans="43:75" x14ac:dyDescent="0.2">
      <c r="AQ16083" s="7"/>
      <c r="AR16083" s="7"/>
      <c r="AS16083" s="7"/>
      <c r="AT16083" s="7"/>
      <c r="AU16083" s="7"/>
      <c r="AV16083" s="234"/>
      <c r="BP16083" s="7"/>
      <c r="BQ16083" s="7"/>
      <c r="BR16083" s="7"/>
      <c r="BS16083" s="7"/>
      <c r="BT16083" s="7"/>
      <c r="BU16083" s="7"/>
      <c r="BV16083" s="7"/>
      <c r="BW16083" s="7"/>
    </row>
    <row r="16084" spans="43:75" x14ac:dyDescent="0.2">
      <c r="AQ16084" s="7"/>
      <c r="AR16084" s="7"/>
      <c r="AS16084" s="7"/>
      <c r="AT16084" s="7"/>
      <c r="AU16084" s="7"/>
      <c r="AV16084" s="234"/>
      <c r="BP16084" s="7"/>
      <c r="BQ16084" s="7"/>
      <c r="BR16084" s="7"/>
      <c r="BS16084" s="7"/>
      <c r="BT16084" s="7"/>
      <c r="BU16084" s="7"/>
      <c r="BV16084" s="7"/>
      <c r="BW16084" s="7"/>
    </row>
    <row r="16085" spans="43:75" x14ac:dyDescent="0.2">
      <c r="AQ16085" s="7"/>
      <c r="AR16085" s="7"/>
      <c r="AS16085" s="7"/>
      <c r="AT16085" s="7"/>
      <c r="AU16085" s="7"/>
      <c r="AV16085" s="234"/>
      <c r="BP16085" s="7"/>
      <c r="BQ16085" s="7"/>
      <c r="BR16085" s="7"/>
      <c r="BS16085" s="7"/>
      <c r="BT16085" s="7"/>
      <c r="BU16085" s="7"/>
      <c r="BV16085" s="7"/>
      <c r="BW16085" s="7"/>
    </row>
    <row r="16086" spans="43:75" x14ac:dyDescent="0.2">
      <c r="AQ16086" s="7"/>
      <c r="AR16086" s="7"/>
      <c r="AS16086" s="7"/>
      <c r="AT16086" s="7"/>
      <c r="AU16086" s="7"/>
      <c r="AV16086" s="234"/>
      <c r="BP16086" s="7"/>
      <c r="BQ16086" s="7"/>
      <c r="BR16086" s="7"/>
      <c r="BS16086" s="7"/>
      <c r="BT16086" s="7"/>
      <c r="BU16086" s="7"/>
      <c r="BV16086" s="7"/>
      <c r="BW16086" s="7"/>
    </row>
    <row r="16087" spans="43:75" x14ac:dyDescent="0.2">
      <c r="AQ16087" s="7"/>
      <c r="AR16087" s="7"/>
      <c r="AS16087" s="7"/>
      <c r="AT16087" s="7"/>
      <c r="AU16087" s="7"/>
      <c r="AV16087" s="234"/>
      <c r="BP16087" s="7"/>
      <c r="BQ16087" s="7"/>
      <c r="BR16087" s="7"/>
      <c r="BS16087" s="7"/>
      <c r="BT16087" s="7"/>
      <c r="BU16087" s="7"/>
      <c r="BV16087" s="7"/>
      <c r="BW16087" s="7"/>
    </row>
    <row r="16088" spans="43:75" x14ac:dyDescent="0.2">
      <c r="AQ16088" s="7"/>
      <c r="AR16088" s="7"/>
      <c r="AS16088" s="7"/>
      <c r="AT16088" s="7"/>
      <c r="AU16088" s="7"/>
      <c r="AV16088" s="234"/>
      <c r="BP16088" s="7"/>
      <c r="BQ16088" s="7"/>
      <c r="BR16088" s="7"/>
      <c r="BS16088" s="7"/>
      <c r="BT16088" s="7"/>
      <c r="BU16088" s="7"/>
      <c r="BV16088" s="7"/>
      <c r="BW16088" s="7"/>
    </row>
    <row r="16089" spans="43:75" x14ac:dyDescent="0.2">
      <c r="AQ16089" s="7"/>
      <c r="AR16089" s="7"/>
      <c r="AS16089" s="7"/>
      <c r="AT16089" s="7"/>
      <c r="AU16089" s="7"/>
      <c r="AV16089" s="234"/>
      <c r="BP16089" s="7"/>
      <c r="BQ16089" s="7"/>
      <c r="BR16089" s="7"/>
      <c r="BS16089" s="7"/>
      <c r="BT16089" s="7"/>
      <c r="BU16089" s="7"/>
      <c r="BV16089" s="7"/>
      <c r="BW16089" s="7"/>
    </row>
    <row r="16090" spans="43:75" x14ac:dyDescent="0.2">
      <c r="AQ16090" s="7"/>
      <c r="AR16090" s="7"/>
      <c r="AS16090" s="7"/>
      <c r="AT16090" s="7"/>
      <c r="AU16090" s="7"/>
      <c r="AV16090" s="234"/>
      <c r="BP16090" s="7"/>
      <c r="BQ16090" s="7"/>
      <c r="BR16090" s="7"/>
      <c r="BS16090" s="7"/>
      <c r="BT16090" s="7"/>
      <c r="BU16090" s="7"/>
      <c r="BV16090" s="7"/>
      <c r="BW16090" s="7"/>
    </row>
    <row r="16091" spans="43:75" x14ac:dyDescent="0.2">
      <c r="AQ16091" s="7"/>
      <c r="AR16091" s="7"/>
      <c r="AS16091" s="7"/>
      <c r="AT16091" s="7"/>
      <c r="AU16091" s="7"/>
      <c r="AV16091" s="234"/>
      <c r="BP16091" s="7"/>
      <c r="BQ16091" s="7"/>
      <c r="BR16091" s="7"/>
      <c r="BS16091" s="7"/>
      <c r="BT16091" s="7"/>
      <c r="BU16091" s="7"/>
      <c r="BV16091" s="7"/>
      <c r="BW16091" s="7"/>
    </row>
    <row r="16092" spans="43:75" x14ac:dyDescent="0.2">
      <c r="AQ16092" s="7"/>
      <c r="AR16092" s="7"/>
      <c r="AS16092" s="7"/>
      <c r="AT16092" s="7"/>
      <c r="AU16092" s="7"/>
      <c r="AV16092" s="234"/>
      <c r="BP16092" s="7"/>
      <c r="BQ16092" s="7"/>
      <c r="BR16092" s="7"/>
      <c r="BS16092" s="7"/>
      <c r="BT16092" s="7"/>
      <c r="BU16092" s="7"/>
      <c r="BV16092" s="7"/>
      <c r="BW16092" s="7"/>
    </row>
    <row r="16093" spans="43:75" x14ac:dyDescent="0.2">
      <c r="AQ16093" s="7"/>
      <c r="AR16093" s="7"/>
      <c r="AS16093" s="7"/>
      <c r="AT16093" s="7"/>
      <c r="AU16093" s="7"/>
      <c r="AV16093" s="234"/>
      <c r="BP16093" s="7"/>
      <c r="BQ16093" s="7"/>
      <c r="BR16093" s="7"/>
      <c r="BS16093" s="7"/>
      <c r="BT16093" s="7"/>
      <c r="BU16093" s="7"/>
      <c r="BV16093" s="7"/>
      <c r="BW16093" s="7"/>
    </row>
    <row r="16094" spans="43:75" x14ac:dyDescent="0.2">
      <c r="AQ16094" s="7"/>
      <c r="AR16094" s="7"/>
      <c r="AS16094" s="7"/>
      <c r="AT16094" s="7"/>
      <c r="AU16094" s="7"/>
      <c r="AV16094" s="234"/>
      <c r="BP16094" s="7"/>
      <c r="BQ16094" s="7"/>
      <c r="BR16094" s="7"/>
      <c r="BS16094" s="7"/>
      <c r="BT16094" s="7"/>
      <c r="BU16094" s="7"/>
      <c r="BV16094" s="7"/>
      <c r="BW16094" s="7"/>
    </row>
    <row r="16095" spans="43:75" x14ac:dyDescent="0.2">
      <c r="AQ16095" s="7"/>
      <c r="AR16095" s="7"/>
      <c r="AS16095" s="7"/>
      <c r="AT16095" s="7"/>
      <c r="AU16095" s="7"/>
      <c r="AV16095" s="234"/>
      <c r="BP16095" s="7"/>
      <c r="BQ16095" s="7"/>
      <c r="BR16095" s="7"/>
      <c r="BS16095" s="7"/>
      <c r="BT16095" s="7"/>
      <c r="BU16095" s="7"/>
      <c r="BV16095" s="7"/>
      <c r="BW16095" s="7"/>
    </row>
    <row r="16096" spans="43:75" x14ac:dyDescent="0.2">
      <c r="AQ16096" s="7"/>
      <c r="AR16096" s="7"/>
      <c r="AS16096" s="7"/>
      <c r="AT16096" s="7"/>
      <c r="AU16096" s="7"/>
      <c r="AV16096" s="234"/>
      <c r="BP16096" s="7"/>
      <c r="BQ16096" s="7"/>
      <c r="BR16096" s="7"/>
      <c r="BS16096" s="7"/>
      <c r="BT16096" s="7"/>
      <c r="BU16096" s="7"/>
      <c r="BV16096" s="7"/>
      <c r="BW16096" s="7"/>
    </row>
    <row r="16097" spans="43:75" x14ac:dyDescent="0.2">
      <c r="AQ16097" s="7"/>
      <c r="AR16097" s="7"/>
      <c r="AS16097" s="7"/>
      <c r="AT16097" s="7"/>
      <c r="AU16097" s="7"/>
      <c r="AV16097" s="234"/>
      <c r="BP16097" s="7"/>
      <c r="BQ16097" s="7"/>
      <c r="BR16097" s="7"/>
      <c r="BS16097" s="7"/>
      <c r="BT16097" s="7"/>
      <c r="BU16097" s="7"/>
      <c r="BV16097" s="7"/>
      <c r="BW16097" s="7"/>
    </row>
    <row r="16098" spans="43:75" x14ac:dyDescent="0.2">
      <c r="AQ16098" s="7"/>
      <c r="AR16098" s="7"/>
      <c r="AS16098" s="7"/>
      <c r="AT16098" s="7"/>
      <c r="AU16098" s="7"/>
      <c r="AV16098" s="234"/>
      <c r="BP16098" s="7"/>
      <c r="BQ16098" s="7"/>
      <c r="BR16098" s="7"/>
      <c r="BS16098" s="7"/>
      <c r="BT16098" s="7"/>
      <c r="BU16098" s="7"/>
      <c r="BV16098" s="7"/>
      <c r="BW16098" s="7"/>
    </row>
    <row r="16099" spans="43:75" x14ac:dyDescent="0.2">
      <c r="AQ16099" s="7"/>
      <c r="AR16099" s="7"/>
      <c r="AS16099" s="7"/>
      <c r="AT16099" s="7"/>
      <c r="AU16099" s="7"/>
      <c r="AV16099" s="234"/>
      <c r="BP16099" s="7"/>
      <c r="BQ16099" s="7"/>
      <c r="BR16099" s="7"/>
      <c r="BS16099" s="7"/>
      <c r="BT16099" s="7"/>
      <c r="BU16099" s="7"/>
      <c r="BV16099" s="7"/>
      <c r="BW16099" s="7"/>
    </row>
    <row r="16100" spans="43:75" x14ac:dyDescent="0.2">
      <c r="AQ16100" s="7"/>
      <c r="AR16100" s="7"/>
      <c r="AS16100" s="7"/>
      <c r="AT16100" s="7"/>
      <c r="AU16100" s="7"/>
      <c r="AV16100" s="234"/>
      <c r="BP16100" s="7"/>
      <c r="BQ16100" s="7"/>
      <c r="BR16100" s="7"/>
      <c r="BS16100" s="7"/>
      <c r="BT16100" s="7"/>
      <c r="BU16100" s="7"/>
      <c r="BV16100" s="7"/>
      <c r="BW16100" s="7"/>
    </row>
    <row r="16101" spans="43:75" x14ac:dyDescent="0.2">
      <c r="AQ16101" s="7"/>
      <c r="AR16101" s="7"/>
      <c r="AS16101" s="7"/>
      <c r="AT16101" s="7"/>
      <c r="AU16101" s="7"/>
      <c r="AV16101" s="234"/>
      <c r="BP16101" s="7"/>
      <c r="BQ16101" s="7"/>
      <c r="BR16101" s="7"/>
      <c r="BS16101" s="7"/>
      <c r="BT16101" s="7"/>
      <c r="BU16101" s="7"/>
      <c r="BV16101" s="7"/>
      <c r="BW16101" s="7"/>
    </row>
    <row r="16102" spans="43:75" x14ac:dyDescent="0.2">
      <c r="AQ16102" s="7"/>
      <c r="AR16102" s="7"/>
      <c r="AS16102" s="7"/>
      <c r="AT16102" s="7"/>
      <c r="AU16102" s="7"/>
      <c r="AV16102" s="234"/>
      <c r="BP16102" s="7"/>
      <c r="BQ16102" s="7"/>
      <c r="BR16102" s="7"/>
      <c r="BS16102" s="7"/>
      <c r="BT16102" s="7"/>
      <c r="BU16102" s="7"/>
      <c r="BV16102" s="7"/>
      <c r="BW16102" s="7"/>
    </row>
    <row r="16103" spans="43:75" x14ac:dyDescent="0.2">
      <c r="AQ16103" s="7"/>
      <c r="AR16103" s="7"/>
      <c r="AS16103" s="7"/>
      <c r="AT16103" s="7"/>
      <c r="AU16103" s="7"/>
      <c r="AV16103" s="234"/>
      <c r="BP16103" s="7"/>
      <c r="BQ16103" s="7"/>
      <c r="BR16103" s="7"/>
      <c r="BS16103" s="7"/>
      <c r="BT16103" s="7"/>
      <c r="BU16103" s="7"/>
      <c r="BV16103" s="7"/>
      <c r="BW16103" s="7"/>
    </row>
    <row r="16104" spans="43:75" x14ac:dyDescent="0.2">
      <c r="AQ16104" s="7"/>
      <c r="AR16104" s="7"/>
      <c r="AS16104" s="7"/>
      <c r="AT16104" s="7"/>
      <c r="AU16104" s="7"/>
      <c r="AV16104" s="234"/>
      <c r="BP16104" s="7"/>
      <c r="BQ16104" s="7"/>
      <c r="BR16104" s="7"/>
      <c r="BS16104" s="7"/>
      <c r="BT16104" s="7"/>
      <c r="BU16104" s="7"/>
      <c r="BV16104" s="7"/>
      <c r="BW16104" s="7"/>
    </row>
    <row r="16105" spans="43:75" x14ac:dyDescent="0.2">
      <c r="AQ16105" s="7"/>
      <c r="AR16105" s="7"/>
      <c r="AS16105" s="7"/>
      <c r="AT16105" s="7"/>
      <c r="AU16105" s="7"/>
      <c r="AV16105" s="234"/>
      <c r="BP16105" s="7"/>
      <c r="BQ16105" s="7"/>
      <c r="BR16105" s="7"/>
      <c r="BS16105" s="7"/>
      <c r="BT16105" s="7"/>
      <c r="BU16105" s="7"/>
      <c r="BV16105" s="7"/>
      <c r="BW16105" s="7"/>
    </row>
    <row r="16106" spans="43:75" x14ac:dyDescent="0.2">
      <c r="AQ16106" s="7"/>
      <c r="AR16106" s="7"/>
      <c r="AS16106" s="7"/>
      <c r="AT16106" s="7"/>
      <c r="AU16106" s="7"/>
      <c r="AV16106" s="234"/>
      <c r="BP16106" s="7"/>
      <c r="BQ16106" s="7"/>
      <c r="BR16106" s="7"/>
      <c r="BS16106" s="7"/>
      <c r="BT16106" s="7"/>
      <c r="BU16106" s="7"/>
      <c r="BV16106" s="7"/>
      <c r="BW16106" s="7"/>
    </row>
    <row r="16107" spans="43:75" x14ac:dyDescent="0.2">
      <c r="AQ16107" s="7"/>
      <c r="AR16107" s="7"/>
      <c r="AS16107" s="7"/>
      <c r="AT16107" s="7"/>
      <c r="AU16107" s="7"/>
      <c r="AV16107" s="234"/>
      <c r="BP16107" s="7"/>
      <c r="BQ16107" s="7"/>
      <c r="BR16107" s="7"/>
      <c r="BS16107" s="7"/>
      <c r="BT16107" s="7"/>
      <c r="BU16107" s="7"/>
      <c r="BV16107" s="7"/>
      <c r="BW16107" s="7"/>
    </row>
    <row r="16108" spans="43:75" x14ac:dyDescent="0.2">
      <c r="AQ16108" s="7"/>
      <c r="AR16108" s="7"/>
      <c r="AS16108" s="7"/>
      <c r="AT16108" s="7"/>
      <c r="AU16108" s="7"/>
      <c r="AV16108" s="234"/>
      <c r="BP16108" s="7"/>
      <c r="BQ16108" s="7"/>
      <c r="BR16108" s="7"/>
      <c r="BS16108" s="7"/>
      <c r="BT16108" s="7"/>
      <c r="BU16108" s="7"/>
      <c r="BV16108" s="7"/>
      <c r="BW16108" s="7"/>
    </row>
    <row r="16109" spans="43:75" x14ac:dyDescent="0.2">
      <c r="AQ16109" s="7"/>
      <c r="AR16109" s="7"/>
      <c r="AS16109" s="7"/>
      <c r="AT16109" s="7"/>
      <c r="AU16109" s="7"/>
      <c r="AV16109" s="234"/>
      <c r="BP16109" s="7"/>
      <c r="BQ16109" s="7"/>
      <c r="BR16109" s="7"/>
      <c r="BS16109" s="7"/>
      <c r="BT16109" s="7"/>
      <c r="BU16109" s="7"/>
      <c r="BV16109" s="7"/>
      <c r="BW16109" s="7"/>
    </row>
    <row r="16110" spans="43:75" x14ac:dyDescent="0.2">
      <c r="AQ16110" s="7"/>
      <c r="AR16110" s="7"/>
      <c r="AS16110" s="7"/>
      <c r="AT16110" s="7"/>
      <c r="AU16110" s="7"/>
      <c r="AV16110" s="234"/>
      <c r="BP16110" s="7"/>
      <c r="BQ16110" s="7"/>
      <c r="BR16110" s="7"/>
      <c r="BS16110" s="7"/>
      <c r="BT16110" s="7"/>
      <c r="BU16110" s="7"/>
      <c r="BV16110" s="7"/>
      <c r="BW16110" s="7"/>
    </row>
    <row r="16111" spans="43:75" x14ac:dyDescent="0.2">
      <c r="AQ16111" s="7"/>
      <c r="AR16111" s="7"/>
      <c r="AS16111" s="7"/>
      <c r="AT16111" s="7"/>
      <c r="AU16111" s="7"/>
      <c r="AV16111" s="234"/>
      <c r="BP16111" s="7"/>
      <c r="BQ16111" s="7"/>
      <c r="BR16111" s="7"/>
      <c r="BS16111" s="7"/>
      <c r="BT16111" s="7"/>
      <c r="BU16111" s="7"/>
      <c r="BV16111" s="7"/>
      <c r="BW16111" s="7"/>
    </row>
    <row r="16112" spans="43:75" x14ac:dyDescent="0.2">
      <c r="AQ16112" s="7"/>
      <c r="AR16112" s="7"/>
      <c r="AS16112" s="7"/>
      <c r="AT16112" s="7"/>
      <c r="AU16112" s="7"/>
      <c r="AV16112" s="234"/>
      <c r="BP16112" s="7"/>
      <c r="BQ16112" s="7"/>
      <c r="BR16112" s="7"/>
      <c r="BS16112" s="7"/>
      <c r="BT16112" s="7"/>
      <c r="BU16112" s="7"/>
      <c r="BV16112" s="7"/>
      <c r="BW16112" s="7"/>
    </row>
    <row r="16113" spans="43:75" x14ac:dyDescent="0.2">
      <c r="AQ16113" s="7"/>
      <c r="AR16113" s="7"/>
      <c r="AS16113" s="7"/>
      <c r="AT16113" s="7"/>
      <c r="AU16113" s="7"/>
      <c r="AV16113" s="234"/>
      <c r="BP16113" s="7"/>
      <c r="BQ16113" s="7"/>
      <c r="BR16113" s="7"/>
      <c r="BS16113" s="7"/>
      <c r="BT16113" s="7"/>
      <c r="BU16113" s="7"/>
      <c r="BV16113" s="7"/>
      <c r="BW16113" s="7"/>
    </row>
    <row r="16114" spans="43:75" x14ac:dyDescent="0.2">
      <c r="AQ16114" s="7"/>
      <c r="AR16114" s="7"/>
      <c r="AS16114" s="7"/>
      <c r="AT16114" s="7"/>
      <c r="AU16114" s="7"/>
      <c r="AV16114" s="234"/>
      <c r="BP16114" s="7"/>
      <c r="BQ16114" s="7"/>
      <c r="BR16114" s="7"/>
      <c r="BS16114" s="7"/>
      <c r="BT16114" s="7"/>
      <c r="BU16114" s="7"/>
      <c r="BV16114" s="7"/>
      <c r="BW16114" s="7"/>
    </row>
    <row r="16115" spans="43:75" x14ac:dyDescent="0.2">
      <c r="AQ16115" s="7"/>
      <c r="AR16115" s="7"/>
      <c r="AS16115" s="7"/>
      <c r="AT16115" s="7"/>
      <c r="AU16115" s="7"/>
      <c r="AV16115" s="234"/>
      <c r="BP16115" s="7"/>
      <c r="BQ16115" s="7"/>
      <c r="BR16115" s="7"/>
      <c r="BS16115" s="7"/>
      <c r="BT16115" s="7"/>
      <c r="BU16115" s="7"/>
      <c r="BV16115" s="7"/>
      <c r="BW16115" s="7"/>
    </row>
    <row r="16116" spans="43:75" x14ac:dyDescent="0.2">
      <c r="AQ16116" s="7"/>
      <c r="AR16116" s="7"/>
      <c r="AS16116" s="7"/>
      <c r="AT16116" s="7"/>
      <c r="AU16116" s="7"/>
      <c r="AV16116" s="234"/>
      <c r="BP16116" s="7"/>
      <c r="BQ16116" s="7"/>
      <c r="BR16116" s="7"/>
      <c r="BS16116" s="7"/>
      <c r="BT16116" s="7"/>
      <c r="BU16116" s="7"/>
      <c r="BV16116" s="7"/>
      <c r="BW16116" s="7"/>
    </row>
    <row r="16117" spans="43:75" x14ac:dyDescent="0.2">
      <c r="AQ16117" s="7"/>
      <c r="AR16117" s="7"/>
      <c r="AS16117" s="7"/>
      <c r="AT16117" s="7"/>
      <c r="AU16117" s="7"/>
      <c r="AV16117" s="234"/>
      <c r="BP16117" s="7"/>
      <c r="BQ16117" s="7"/>
      <c r="BR16117" s="7"/>
      <c r="BS16117" s="7"/>
      <c r="BT16117" s="7"/>
      <c r="BU16117" s="7"/>
      <c r="BV16117" s="7"/>
      <c r="BW16117" s="7"/>
    </row>
    <row r="16118" spans="43:75" x14ac:dyDescent="0.2">
      <c r="AQ16118" s="7"/>
      <c r="AR16118" s="7"/>
      <c r="AS16118" s="7"/>
      <c r="AT16118" s="7"/>
      <c r="AU16118" s="7"/>
      <c r="AV16118" s="234"/>
      <c r="BP16118" s="7"/>
      <c r="BQ16118" s="7"/>
      <c r="BR16118" s="7"/>
      <c r="BS16118" s="7"/>
      <c r="BT16118" s="7"/>
      <c r="BU16118" s="7"/>
      <c r="BV16118" s="7"/>
      <c r="BW16118" s="7"/>
    </row>
    <row r="16119" spans="43:75" x14ac:dyDescent="0.2">
      <c r="AQ16119" s="7"/>
      <c r="AR16119" s="7"/>
      <c r="AS16119" s="7"/>
      <c r="AT16119" s="7"/>
      <c r="AU16119" s="7"/>
      <c r="AV16119" s="234"/>
      <c r="BP16119" s="7"/>
      <c r="BQ16119" s="7"/>
      <c r="BR16119" s="7"/>
      <c r="BS16119" s="7"/>
      <c r="BT16119" s="7"/>
      <c r="BU16119" s="7"/>
      <c r="BV16119" s="7"/>
      <c r="BW16119" s="7"/>
    </row>
    <row r="16120" spans="43:75" x14ac:dyDescent="0.2">
      <c r="AQ16120" s="7"/>
      <c r="AR16120" s="7"/>
      <c r="AS16120" s="7"/>
      <c r="AT16120" s="7"/>
      <c r="AU16120" s="7"/>
      <c r="AV16120" s="234"/>
      <c r="BP16120" s="7"/>
      <c r="BQ16120" s="7"/>
      <c r="BR16120" s="7"/>
      <c r="BS16120" s="7"/>
      <c r="BT16120" s="7"/>
      <c r="BU16120" s="7"/>
      <c r="BV16120" s="7"/>
      <c r="BW16120" s="7"/>
    </row>
    <row r="16121" spans="43:75" x14ac:dyDescent="0.2">
      <c r="AQ16121" s="7"/>
      <c r="AR16121" s="7"/>
      <c r="AS16121" s="7"/>
      <c r="AT16121" s="7"/>
      <c r="AU16121" s="7"/>
      <c r="AV16121" s="234"/>
      <c r="BP16121" s="7"/>
      <c r="BQ16121" s="7"/>
      <c r="BR16121" s="7"/>
      <c r="BS16121" s="7"/>
      <c r="BT16121" s="7"/>
      <c r="BU16121" s="7"/>
      <c r="BV16121" s="7"/>
      <c r="BW16121" s="7"/>
    </row>
    <row r="16122" spans="43:75" x14ac:dyDescent="0.2">
      <c r="AQ16122" s="7"/>
      <c r="AR16122" s="7"/>
      <c r="AS16122" s="7"/>
      <c r="AT16122" s="7"/>
      <c r="AU16122" s="7"/>
      <c r="AV16122" s="234"/>
      <c r="BP16122" s="7"/>
      <c r="BQ16122" s="7"/>
      <c r="BR16122" s="7"/>
      <c r="BS16122" s="7"/>
      <c r="BT16122" s="7"/>
      <c r="BU16122" s="7"/>
      <c r="BV16122" s="7"/>
      <c r="BW16122" s="7"/>
    </row>
    <row r="16123" spans="43:75" x14ac:dyDescent="0.2">
      <c r="AQ16123" s="7"/>
      <c r="AR16123" s="7"/>
      <c r="AS16123" s="7"/>
      <c r="AT16123" s="7"/>
      <c r="AU16123" s="7"/>
      <c r="AV16123" s="234"/>
      <c r="BP16123" s="7"/>
      <c r="BQ16123" s="7"/>
      <c r="BR16123" s="7"/>
      <c r="BS16123" s="7"/>
      <c r="BT16123" s="7"/>
      <c r="BU16123" s="7"/>
      <c r="BV16123" s="7"/>
      <c r="BW16123" s="7"/>
    </row>
    <row r="16124" spans="43:75" x14ac:dyDescent="0.2">
      <c r="AQ16124" s="7"/>
      <c r="AR16124" s="7"/>
      <c r="AS16124" s="7"/>
      <c r="AT16124" s="7"/>
      <c r="AU16124" s="7"/>
      <c r="AV16124" s="234"/>
      <c r="BP16124" s="7"/>
      <c r="BQ16124" s="7"/>
      <c r="BR16124" s="7"/>
      <c r="BS16124" s="7"/>
      <c r="BT16124" s="7"/>
      <c r="BU16124" s="7"/>
      <c r="BV16124" s="7"/>
      <c r="BW16124" s="7"/>
    </row>
    <row r="16125" spans="43:75" x14ac:dyDescent="0.2">
      <c r="AQ16125" s="7"/>
      <c r="AR16125" s="7"/>
      <c r="AS16125" s="7"/>
      <c r="AT16125" s="7"/>
      <c r="AU16125" s="7"/>
      <c r="AV16125" s="234"/>
      <c r="BP16125" s="7"/>
      <c r="BQ16125" s="7"/>
      <c r="BR16125" s="7"/>
      <c r="BS16125" s="7"/>
      <c r="BT16125" s="7"/>
      <c r="BU16125" s="7"/>
      <c r="BV16125" s="7"/>
      <c r="BW16125" s="7"/>
    </row>
    <row r="16126" spans="43:75" x14ac:dyDescent="0.2">
      <c r="AQ16126" s="7"/>
      <c r="AR16126" s="7"/>
      <c r="AS16126" s="7"/>
      <c r="AT16126" s="7"/>
      <c r="AU16126" s="7"/>
      <c r="AV16126" s="234"/>
      <c r="BP16126" s="7"/>
      <c r="BQ16126" s="7"/>
      <c r="BR16126" s="7"/>
      <c r="BS16126" s="7"/>
      <c r="BT16126" s="7"/>
      <c r="BU16126" s="7"/>
      <c r="BV16126" s="7"/>
      <c r="BW16126" s="7"/>
    </row>
    <row r="16127" spans="43:75" x14ac:dyDescent="0.2">
      <c r="AQ16127" s="7"/>
      <c r="AR16127" s="7"/>
      <c r="AS16127" s="7"/>
      <c r="AT16127" s="7"/>
      <c r="AU16127" s="7"/>
      <c r="AV16127" s="234"/>
      <c r="BP16127" s="7"/>
      <c r="BQ16127" s="7"/>
      <c r="BR16127" s="7"/>
      <c r="BS16127" s="7"/>
      <c r="BT16127" s="7"/>
      <c r="BU16127" s="7"/>
      <c r="BV16127" s="7"/>
      <c r="BW16127" s="7"/>
    </row>
    <row r="16128" spans="43:75" x14ac:dyDescent="0.2">
      <c r="AQ16128" s="7"/>
      <c r="AR16128" s="7"/>
      <c r="AS16128" s="7"/>
      <c r="AT16128" s="7"/>
      <c r="AU16128" s="7"/>
      <c r="AV16128" s="234"/>
      <c r="BP16128" s="7"/>
      <c r="BQ16128" s="7"/>
      <c r="BR16128" s="7"/>
      <c r="BS16128" s="7"/>
      <c r="BT16128" s="7"/>
      <c r="BU16128" s="7"/>
      <c r="BV16128" s="7"/>
      <c r="BW16128" s="7"/>
    </row>
    <row r="16129" spans="43:75" x14ac:dyDescent="0.2">
      <c r="AQ16129" s="7"/>
      <c r="AR16129" s="7"/>
      <c r="AS16129" s="7"/>
      <c r="AT16129" s="7"/>
      <c r="AU16129" s="7"/>
      <c r="AV16129" s="234"/>
      <c r="BP16129" s="7"/>
      <c r="BQ16129" s="7"/>
      <c r="BR16129" s="7"/>
      <c r="BS16129" s="7"/>
      <c r="BT16129" s="7"/>
      <c r="BU16129" s="7"/>
      <c r="BV16129" s="7"/>
      <c r="BW16129" s="7"/>
    </row>
    <row r="16130" spans="43:75" x14ac:dyDescent="0.2">
      <c r="AQ16130" s="7"/>
      <c r="AR16130" s="7"/>
      <c r="AS16130" s="7"/>
      <c r="AT16130" s="7"/>
      <c r="AU16130" s="7"/>
      <c r="AV16130" s="234"/>
      <c r="BP16130" s="7"/>
      <c r="BQ16130" s="7"/>
      <c r="BR16130" s="7"/>
      <c r="BS16130" s="7"/>
      <c r="BT16130" s="7"/>
      <c r="BU16130" s="7"/>
      <c r="BV16130" s="7"/>
      <c r="BW16130" s="7"/>
    </row>
    <row r="16131" spans="43:75" x14ac:dyDescent="0.2">
      <c r="AQ16131" s="7"/>
      <c r="AR16131" s="7"/>
      <c r="AS16131" s="7"/>
      <c r="AT16131" s="7"/>
      <c r="AU16131" s="7"/>
      <c r="AV16131" s="234"/>
      <c r="BP16131" s="7"/>
      <c r="BQ16131" s="7"/>
      <c r="BR16131" s="7"/>
      <c r="BS16131" s="7"/>
      <c r="BT16131" s="7"/>
      <c r="BU16131" s="7"/>
      <c r="BV16131" s="7"/>
      <c r="BW16131" s="7"/>
    </row>
    <row r="16132" spans="43:75" x14ac:dyDescent="0.2">
      <c r="AQ16132" s="7"/>
      <c r="AR16132" s="7"/>
      <c r="AS16132" s="7"/>
      <c r="AT16132" s="7"/>
      <c r="AU16132" s="7"/>
      <c r="AV16132" s="234"/>
      <c r="BP16132" s="7"/>
      <c r="BQ16132" s="7"/>
      <c r="BR16132" s="7"/>
      <c r="BS16132" s="7"/>
      <c r="BT16132" s="7"/>
      <c r="BU16132" s="7"/>
      <c r="BV16132" s="7"/>
      <c r="BW16132" s="7"/>
    </row>
    <row r="16133" spans="43:75" x14ac:dyDescent="0.2">
      <c r="AQ16133" s="7"/>
      <c r="AR16133" s="7"/>
      <c r="AS16133" s="7"/>
      <c r="AT16133" s="7"/>
      <c r="AU16133" s="7"/>
      <c r="AV16133" s="234"/>
      <c r="BP16133" s="7"/>
      <c r="BQ16133" s="7"/>
      <c r="BR16133" s="7"/>
      <c r="BS16133" s="7"/>
      <c r="BT16133" s="7"/>
      <c r="BU16133" s="7"/>
      <c r="BV16133" s="7"/>
      <c r="BW16133" s="7"/>
    </row>
    <row r="16134" spans="43:75" x14ac:dyDescent="0.2">
      <c r="AQ16134" s="7"/>
      <c r="AR16134" s="7"/>
      <c r="AS16134" s="7"/>
      <c r="AT16134" s="7"/>
      <c r="AU16134" s="7"/>
      <c r="AV16134" s="234"/>
      <c r="BP16134" s="7"/>
      <c r="BQ16134" s="7"/>
      <c r="BR16134" s="7"/>
      <c r="BS16134" s="7"/>
      <c r="BT16134" s="7"/>
      <c r="BU16134" s="7"/>
      <c r="BV16134" s="7"/>
      <c r="BW16134" s="7"/>
    </row>
    <row r="16135" spans="43:75" x14ac:dyDescent="0.2">
      <c r="AQ16135" s="7"/>
      <c r="AR16135" s="7"/>
      <c r="AS16135" s="7"/>
      <c r="AT16135" s="7"/>
      <c r="AU16135" s="7"/>
      <c r="AV16135" s="234"/>
      <c r="BP16135" s="7"/>
      <c r="BQ16135" s="7"/>
      <c r="BR16135" s="7"/>
      <c r="BS16135" s="7"/>
      <c r="BT16135" s="7"/>
      <c r="BU16135" s="7"/>
      <c r="BV16135" s="7"/>
      <c r="BW16135" s="7"/>
    </row>
    <row r="16136" spans="43:75" x14ac:dyDescent="0.2">
      <c r="AQ16136" s="7"/>
      <c r="AR16136" s="7"/>
      <c r="AS16136" s="7"/>
      <c r="AT16136" s="7"/>
      <c r="AU16136" s="7"/>
      <c r="AV16136" s="234"/>
      <c r="BP16136" s="7"/>
      <c r="BQ16136" s="7"/>
      <c r="BR16136" s="7"/>
      <c r="BS16136" s="7"/>
      <c r="BT16136" s="7"/>
      <c r="BU16136" s="7"/>
      <c r="BV16136" s="7"/>
      <c r="BW16136" s="7"/>
    </row>
    <row r="16137" spans="43:75" x14ac:dyDescent="0.2">
      <c r="AQ16137" s="7"/>
      <c r="AR16137" s="7"/>
      <c r="AS16137" s="7"/>
      <c r="AT16137" s="7"/>
      <c r="AU16137" s="7"/>
      <c r="AV16137" s="234"/>
      <c r="BP16137" s="7"/>
      <c r="BQ16137" s="7"/>
      <c r="BR16137" s="7"/>
      <c r="BS16137" s="7"/>
      <c r="BT16137" s="7"/>
      <c r="BU16137" s="7"/>
      <c r="BV16137" s="7"/>
      <c r="BW16137" s="7"/>
    </row>
    <row r="16138" spans="43:75" x14ac:dyDescent="0.2">
      <c r="AQ16138" s="7"/>
      <c r="AR16138" s="7"/>
      <c r="AS16138" s="7"/>
      <c r="AT16138" s="7"/>
      <c r="AU16138" s="7"/>
      <c r="AV16138" s="234"/>
      <c r="BP16138" s="7"/>
      <c r="BQ16138" s="7"/>
      <c r="BR16138" s="7"/>
      <c r="BS16138" s="7"/>
      <c r="BT16138" s="7"/>
      <c r="BU16138" s="7"/>
      <c r="BV16138" s="7"/>
      <c r="BW16138" s="7"/>
    </row>
    <row r="16139" spans="43:75" x14ac:dyDescent="0.2">
      <c r="AQ16139" s="7"/>
      <c r="AR16139" s="7"/>
      <c r="AS16139" s="7"/>
      <c r="AT16139" s="7"/>
      <c r="AU16139" s="7"/>
      <c r="AV16139" s="234"/>
      <c r="BP16139" s="7"/>
      <c r="BQ16139" s="7"/>
      <c r="BR16139" s="7"/>
      <c r="BS16139" s="7"/>
      <c r="BT16139" s="7"/>
      <c r="BU16139" s="7"/>
      <c r="BV16139" s="7"/>
      <c r="BW16139" s="7"/>
    </row>
    <row r="16140" spans="43:75" x14ac:dyDescent="0.2">
      <c r="AQ16140" s="7"/>
      <c r="AR16140" s="7"/>
      <c r="AS16140" s="7"/>
      <c r="AT16140" s="7"/>
      <c r="AU16140" s="7"/>
      <c r="AV16140" s="234"/>
      <c r="BP16140" s="7"/>
      <c r="BQ16140" s="7"/>
      <c r="BR16140" s="7"/>
      <c r="BS16140" s="7"/>
      <c r="BT16140" s="7"/>
      <c r="BU16140" s="7"/>
      <c r="BV16140" s="7"/>
      <c r="BW16140" s="7"/>
    </row>
    <row r="16141" spans="43:75" x14ac:dyDescent="0.2">
      <c r="AQ16141" s="7"/>
      <c r="AR16141" s="7"/>
      <c r="AS16141" s="7"/>
      <c r="AT16141" s="7"/>
      <c r="AU16141" s="7"/>
      <c r="AV16141" s="234"/>
      <c r="BP16141" s="7"/>
      <c r="BQ16141" s="7"/>
      <c r="BR16141" s="7"/>
      <c r="BS16141" s="7"/>
      <c r="BT16141" s="7"/>
      <c r="BU16141" s="7"/>
      <c r="BV16141" s="7"/>
      <c r="BW16141" s="7"/>
    </row>
    <row r="16142" spans="43:75" x14ac:dyDescent="0.2">
      <c r="AQ16142" s="7"/>
      <c r="AR16142" s="7"/>
      <c r="AS16142" s="7"/>
      <c r="AT16142" s="7"/>
      <c r="AU16142" s="7"/>
      <c r="AV16142" s="234"/>
      <c r="BP16142" s="7"/>
      <c r="BQ16142" s="7"/>
      <c r="BR16142" s="7"/>
      <c r="BS16142" s="7"/>
      <c r="BT16142" s="7"/>
      <c r="BU16142" s="7"/>
      <c r="BV16142" s="7"/>
      <c r="BW16142" s="7"/>
    </row>
    <row r="16143" spans="43:75" x14ac:dyDescent="0.2">
      <c r="AQ16143" s="7"/>
      <c r="AR16143" s="7"/>
      <c r="AS16143" s="7"/>
      <c r="AT16143" s="7"/>
      <c r="AU16143" s="7"/>
      <c r="AV16143" s="234"/>
      <c r="BP16143" s="7"/>
      <c r="BQ16143" s="7"/>
      <c r="BR16143" s="7"/>
      <c r="BS16143" s="7"/>
      <c r="BT16143" s="7"/>
      <c r="BU16143" s="7"/>
      <c r="BV16143" s="7"/>
      <c r="BW16143" s="7"/>
    </row>
    <row r="16144" spans="43:75" x14ac:dyDescent="0.2">
      <c r="AQ16144" s="7"/>
      <c r="AR16144" s="7"/>
      <c r="AS16144" s="7"/>
      <c r="AT16144" s="7"/>
      <c r="AU16144" s="7"/>
      <c r="AV16144" s="234"/>
      <c r="BP16144" s="7"/>
      <c r="BQ16144" s="7"/>
      <c r="BR16144" s="7"/>
      <c r="BS16144" s="7"/>
      <c r="BT16144" s="7"/>
      <c r="BU16144" s="7"/>
      <c r="BV16144" s="7"/>
      <c r="BW16144" s="7"/>
    </row>
    <row r="16145" spans="43:75" x14ac:dyDescent="0.2">
      <c r="AQ16145" s="7"/>
      <c r="AR16145" s="7"/>
      <c r="AS16145" s="7"/>
      <c r="AT16145" s="7"/>
      <c r="AU16145" s="7"/>
      <c r="AV16145" s="234"/>
      <c r="BP16145" s="7"/>
      <c r="BQ16145" s="7"/>
      <c r="BR16145" s="7"/>
      <c r="BS16145" s="7"/>
      <c r="BT16145" s="7"/>
      <c r="BU16145" s="7"/>
      <c r="BV16145" s="7"/>
      <c r="BW16145" s="7"/>
    </row>
    <row r="16146" spans="43:75" x14ac:dyDescent="0.2">
      <c r="AQ16146" s="7"/>
      <c r="AR16146" s="7"/>
      <c r="AS16146" s="7"/>
      <c r="AT16146" s="7"/>
      <c r="AU16146" s="7"/>
      <c r="AV16146" s="234"/>
      <c r="BP16146" s="7"/>
      <c r="BQ16146" s="7"/>
      <c r="BR16146" s="7"/>
      <c r="BS16146" s="7"/>
      <c r="BT16146" s="7"/>
      <c r="BU16146" s="7"/>
      <c r="BV16146" s="7"/>
      <c r="BW16146" s="7"/>
    </row>
    <row r="16147" spans="43:75" x14ac:dyDescent="0.2">
      <c r="AQ16147" s="7"/>
      <c r="AR16147" s="7"/>
      <c r="AS16147" s="7"/>
      <c r="AT16147" s="7"/>
      <c r="AU16147" s="7"/>
      <c r="AV16147" s="234"/>
      <c r="BP16147" s="7"/>
      <c r="BQ16147" s="7"/>
      <c r="BR16147" s="7"/>
      <c r="BS16147" s="7"/>
      <c r="BT16147" s="7"/>
      <c r="BU16147" s="7"/>
      <c r="BV16147" s="7"/>
      <c r="BW16147" s="7"/>
    </row>
    <row r="16148" spans="43:75" x14ac:dyDescent="0.2">
      <c r="AQ16148" s="7"/>
      <c r="AR16148" s="7"/>
      <c r="AS16148" s="7"/>
      <c r="AT16148" s="7"/>
      <c r="AU16148" s="7"/>
      <c r="AV16148" s="234"/>
      <c r="BP16148" s="7"/>
      <c r="BQ16148" s="7"/>
      <c r="BR16148" s="7"/>
      <c r="BS16148" s="7"/>
      <c r="BT16148" s="7"/>
      <c r="BU16148" s="7"/>
      <c r="BV16148" s="7"/>
      <c r="BW16148" s="7"/>
    </row>
    <row r="16149" spans="43:75" x14ac:dyDescent="0.2">
      <c r="AQ16149" s="7"/>
      <c r="AR16149" s="7"/>
      <c r="AS16149" s="7"/>
      <c r="AT16149" s="7"/>
      <c r="AU16149" s="7"/>
      <c r="AV16149" s="234"/>
      <c r="BP16149" s="7"/>
      <c r="BQ16149" s="7"/>
      <c r="BR16149" s="7"/>
      <c r="BS16149" s="7"/>
      <c r="BT16149" s="7"/>
      <c r="BU16149" s="7"/>
      <c r="BV16149" s="7"/>
      <c r="BW16149" s="7"/>
    </row>
    <row r="16150" spans="43:75" x14ac:dyDescent="0.2">
      <c r="AQ16150" s="7"/>
      <c r="AR16150" s="7"/>
      <c r="AS16150" s="7"/>
      <c r="AT16150" s="7"/>
      <c r="AU16150" s="7"/>
      <c r="AV16150" s="234"/>
      <c r="BP16150" s="7"/>
      <c r="BQ16150" s="7"/>
      <c r="BR16150" s="7"/>
      <c r="BS16150" s="7"/>
      <c r="BT16150" s="7"/>
      <c r="BU16150" s="7"/>
      <c r="BV16150" s="7"/>
      <c r="BW16150" s="7"/>
    </row>
    <row r="16151" spans="43:75" x14ac:dyDescent="0.2">
      <c r="AQ16151" s="7"/>
      <c r="AR16151" s="7"/>
      <c r="AS16151" s="7"/>
      <c r="AT16151" s="7"/>
      <c r="AU16151" s="7"/>
      <c r="AV16151" s="234"/>
      <c r="BP16151" s="7"/>
      <c r="BQ16151" s="7"/>
      <c r="BR16151" s="7"/>
      <c r="BS16151" s="7"/>
      <c r="BT16151" s="7"/>
      <c r="BU16151" s="7"/>
      <c r="BV16151" s="7"/>
      <c r="BW16151" s="7"/>
    </row>
    <row r="16152" spans="43:75" x14ac:dyDescent="0.2">
      <c r="AQ16152" s="7"/>
      <c r="AR16152" s="7"/>
      <c r="AS16152" s="7"/>
      <c r="AT16152" s="7"/>
      <c r="AU16152" s="7"/>
      <c r="AV16152" s="234"/>
      <c r="BP16152" s="7"/>
      <c r="BQ16152" s="7"/>
      <c r="BR16152" s="7"/>
      <c r="BS16152" s="7"/>
      <c r="BT16152" s="7"/>
      <c r="BU16152" s="7"/>
      <c r="BV16152" s="7"/>
      <c r="BW16152" s="7"/>
    </row>
    <row r="16153" spans="43:75" x14ac:dyDescent="0.2">
      <c r="AQ16153" s="7"/>
      <c r="AR16153" s="7"/>
      <c r="AS16153" s="7"/>
      <c r="AT16153" s="7"/>
      <c r="AU16153" s="7"/>
      <c r="AV16153" s="234"/>
      <c r="BP16153" s="7"/>
      <c r="BQ16153" s="7"/>
      <c r="BR16153" s="7"/>
      <c r="BS16153" s="7"/>
      <c r="BT16153" s="7"/>
      <c r="BU16153" s="7"/>
      <c r="BV16153" s="7"/>
      <c r="BW16153" s="7"/>
    </row>
    <row r="16154" spans="43:75" x14ac:dyDescent="0.2">
      <c r="AQ16154" s="7"/>
      <c r="AR16154" s="7"/>
      <c r="AS16154" s="7"/>
      <c r="AT16154" s="7"/>
      <c r="AU16154" s="7"/>
      <c r="AV16154" s="234"/>
      <c r="BP16154" s="7"/>
      <c r="BQ16154" s="7"/>
      <c r="BR16154" s="7"/>
      <c r="BS16154" s="7"/>
      <c r="BT16154" s="7"/>
      <c r="BU16154" s="7"/>
      <c r="BV16154" s="7"/>
      <c r="BW16154" s="7"/>
    </row>
    <row r="16155" spans="43:75" x14ac:dyDescent="0.2">
      <c r="AQ16155" s="7"/>
      <c r="AR16155" s="7"/>
      <c r="AS16155" s="7"/>
      <c r="AT16155" s="7"/>
      <c r="AU16155" s="7"/>
      <c r="AV16155" s="234"/>
      <c r="BP16155" s="7"/>
      <c r="BQ16155" s="7"/>
      <c r="BR16155" s="7"/>
      <c r="BS16155" s="7"/>
      <c r="BT16155" s="7"/>
      <c r="BU16155" s="7"/>
      <c r="BV16155" s="7"/>
      <c r="BW16155" s="7"/>
    </row>
    <row r="16156" spans="43:75" x14ac:dyDescent="0.2">
      <c r="AQ16156" s="7"/>
      <c r="AR16156" s="7"/>
      <c r="AS16156" s="7"/>
      <c r="AT16156" s="7"/>
      <c r="AU16156" s="7"/>
      <c r="AV16156" s="234"/>
      <c r="BP16156" s="7"/>
      <c r="BQ16156" s="7"/>
      <c r="BR16156" s="7"/>
      <c r="BS16156" s="7"/>
      <c r="BT16156" s="7"/>
      <c r="BU16156" s="7"/>
      <c r="BV16156" s="7"/>
      <c r="BW16156" s="7"/>
    </row>
    <row r="16157" spans="43:75" x14ac:dyDescent="0.2">
      <c r="AQ16157" s="7"/>
      <c r="AR16157" s="7"/>
      <c r="AS16157" s="7"/>
      <c r="AT16157" s="7"/>
      <c r="AU16157" s="7"/>
      <c r="AV16157" s="234"/>
      <c r="BP16157" s="7"/>
      <c r="BQ16157" s="7"/>
      <c r="BR16157" s="7"/>
      <c r="BS16157" s="7"/>
      <c r="BT16157" s="7"/>
      <c r="BU16157" s="7"/>
      <c r="BV16157" s="7"/>
      <c r="BW16157" s="7"/>
    </row>
    <row r="16158" spans="43:75" x14ac:dyDescent="0.2">
      <c r="AQ16158" s="7"/>
      <c r="AR16158" s="7"/>
      <c r="AS16158" s="7"/>
      <c r="AT16158" s="7"/>
      <c r="AU16158" s="7"/>
      <c r="AV16158" s="234"/>
      <c r="BP16158" s="7"/>
      <c r="BQ16158" s="7"/>
      <c r="BR16158" s="7"/>
      <c r="BS16158" s="7"/>
      <c r="BT16158" s="7"/>
      <c r="BU16158" s="7"/>
      <c r="BV16158" s="7"/>
      <c r="BW16158" s="7"/>
    </row>
    <row r="16159" spans="43:75" x14ac:dyDescent="0.2">
      <c r="AQ16159" s="7"/>
      <c r="AR16159" s="7"/>
      <c r="AS16159" s="7"/>
      <c r="AT16159" s="7"/>
      <c r="AU16159" s="7"/>
      <c r="AV16159" s="234"/>
      <c r="BP16159" s="7"/>
      <c r="BQ16159" s="7"/>
      <c r="BR16159" s="7"/>
      <c r="BS16159" s="7"/>
      <c r="BT16159" s="7"/>
      <c r="BU16159" s="7"/>
      <c r="BV16159" s="7"/>
      <c r="BW16159" s="7"/>
    </row>
    <row r="16160" spans="43:75" x14ac:dyDescent="0.2">
      <c r="AQ16160" s="7"/>
      <c r="AR16160" s="7"/>
      <c r="AS16160" s="7"/>
      <c r="AT16160" s="7"/>
      <c r="AU16160" s="7"/>
      <c r="AV16160" s="234"/>
      <c r="BP16160" s="7"/>
      <c r="BQ16160" s="7"/>
      <c r="BR16160" s="7"/>
      <c r="BS16160" s="7"/>
      <c r="BT16160" s="7"/>
      <c r="BU16160" s="7"/>
      <c r="BV16160" s="7"/>
      <c r="BW16160" s="7"/>
    </row>
    <row r="16161" spans="43:75" x14ac:dyDescent="0.2">
      <c r="AQ16161" s="7"/>
      <c r="AR16161" s="7"/>
      <c r="AS16161" s="7"/>
      <c r="AT16161" s="7"/>
      <c r="AU16161" s="7"/>
      <c r="AV16161" s="234"/>
      <c r="BP16161" s="7"/>
      <c r="BQ16161" s="7"/>
      <c r="BR16161" s="7"/>
      <c r="BS16161" s="7"/>
      <c r="BT16161" s="7"/>
      <c r="BU16161" s="7"/>
      <c r="BV16161" s="7"/>
      <c r="BW16161" s="7"/>
    </row>
    <row r="16162" spans="43:75" x14ac:dyDescent="0.2">
      <c r="AQ16162" s="7"/>
      <c r="AR16162" s="7"/>
      <c r="AS16162" s="7"/>
      <c r="AT16162" s="7"/>
      <c r="AU16162" s="7"/>
      <c r="AV16162" s="234"/>
      <c r="BP16162" s="7"/>
      <c r="BQ16162" s="7"/>
      <c r="BR16162" s="7"/>
      <c r="BS16162" s="7"/>
      <c r="BT16162" s="7"/>
      <c r="BU16162" s="7"/>
      <c r="BV16162" s="7"/>
      <c r="BW16162" s="7"/>
    </row>
    <row r="16163" spans="43:75" x14ac:dyDescent="0.2">
      <c r="AQ16163" s="7"/>
      <c r="AR16163" s="7"/>
      <c r="AS16163" s="7"/>
      <c r="AT16163" s="7"/>
      <c r="AU16163" s="7"/>
      <c r="AV16163" s="234"/>
      <c r="BP16163" s="7"/>
      <c r="BQ16163" s="7"/>
      <c r="BR16163" s="7"/>
      <c r="BS16163" s="7"/>
      <c r="BT16163" s="7"/>
      <c r="BU16163" s="7"/>
      <c r="BV16163" s="7"/>
      <c r="BW16163" s="7"/>
    </row>
    <row r="16164" spans="43:75" x14ac:dyDescent="0.2">
      <c r="AQ16164" s="7"/>
      <c r="AR16164" s="7"/>
      <c r="AS16164" s="7"/>
      <c r="AT16164" s="7"/>
      <c r="AU16164" s="7"/>
      <c r="AV16164" s="234"/>
      <c r="BP16164" s="7"/>
      <c r="BQ16164" s="7"/>
      <c r="BR16164" s="7"/>
      <c r="BS16164" s="7"/>
      <c r="BT16164" s="7"/>
      <c r="BU16164" s="7"/>
      <c r="BV16164" s="7"/>
      <c r="BW16164" s="7"/>
    </row>
    <row r="16165" spans="43:75" x14ac:dyDescent="0.2">
      <c r="AQ16165" s="7"/>
      <c r="AR16165" s="7"/>
      <c r="AS16165" s="7"/>
      <c r="AT16165" s="7"/>
      <c r="AU16165" s="7"/>
      <c r="AV16165" s="234"/>
      <c r="BP16165" s="7"/>
      <c r="BQ16165" s="7"/>
      <c r="BR16165" s="7"/>
      <c r="BS16165" s="7"/>
      <c r="BT16165" s="7"/>
      <c r="BU16165" s="7"/>
      <c r="BV16165" s="7"/>
      <c r="BW16165" s="7"/>
    </row>
    <row r="16166" spans="43:75" x14ac:dyDescent="0.2">
      <c r="AQ16166" s="7"/>
      <c r="AR16166" s="7"/>
      <c r="AS16166" s="7"/>
      <c r="AT16166" s="7"/>
      <c r="AU16166" s="7"/>
      <c r="AV16166" s="234"/>
      <c r="BP16166" s="7"/>
      <c r="BQ16166" s="7"/>
      <c r="BR16166" s="7"/>
      <c r="BS16166" s="7"/>
      <c r="BT16166" s="7"/>
      <c r="BU16166" s="7"/>
      <c r="BV16166" s="7"/>
      <c r="BW16166" s="7"/>
    </row>
    <row r="16167" spans="43:75" x14ac:dyDescent="0.2">
      <c r="AQ16167" s="7"/>
      <c r="AR16167" s="7"/>
      <c r="AS16167" s="7"/>
      <c r="AT16167" s="7"/>
      <c r="AU16167" s="7"/>
      <c r="AV16167" s="234"/>
      <c r="BP16167" s="7"/>
      <c r="BQ16167" s="7"/>
      <c r="BR16167" s="7"/>
      <c r="BS16167" s="7"/>
      <c r="BT16167" s="7"/>
      <c r="BU16167" s="7"/>
      <c r="BV16167" s="7"/>
      <c r="BW16167" s="7"/>
    </row>
    <row r="16168" spans="43:75" x14ac:dyDescent="0.2">
      <c r="AQ16168" s="7"/>
      <c r="AR16168" s="7"/>
      <c r="AS16168" s="7"/>
      <c r="AT16168" s="7"/>
      <c r="AU16168" s="7"/>
      <c r="AV16168" s="234"/>
      <c r="BP16168" s="7"/>
      <c r="BQ16168" s="7"/>
      <c r="BR16168" s="7"/>
      <c r="BS16168" s="7"/>
      <c r="BT16168" s="7"/>
      <c r="BU16168" s="7"/>
      <c r="BV16168" s="7"/>
      <c r="BW16168" s="7"/>
    </row>
    <row r="16169" spans="43:75" x14ac:dyDescent="0.2">
      <c r="AQ16169" s="7"/>
      <c r="AR16169" s="7"/>
      <c r="AS16169" s="7"/>
      <c r="AT16169" s="7"/>
      <c r="AU16169" s="7"/>
      <c r="AV16169" s="234"/>
      <c r="BP16169" s="7"/>
      <c r="BQ16169" s="7"/>
      <c r="BR16169" s="7"/>
      <c r="BS16169" s="7"/>
      <c r="BT16169" s="7"/>
      <c r="BU16169" s="7"/>
      <c r="BV16169" s="7"/>
      <c r="BW16169" s="7"/>
    </row>
    <row r="16170" spans="43:75" x14ac:dyDescent="0.2">
      <c r="AQ16170" s="7"/>
      <c r="AR16170" s="7"/>
      <c r="AS16170" s="7"/>
      <c r="AT16170" s="7"/>
      <c r="AU16170" s="7"/>
      <c r="AV16170" s="234"/>
      <c r="BP16170" s="7"/>
      <c r="BQ16170" s="7"/>
      <c r="BR16170" s="7"/>
      <c r="BS16170" s="7"/>
      <c r="BT16170" s="7"/>
      <c r="BU16170" s="7"/>
      <c r="BV16170" s="7"/>
      <c r="BW16170" s="7"/>
    </row>
    <row r="16171" spans="43:75" x14ac:dyDescent="0.2">
      <c r="AQ16171" s="7"/>
      <c r="AR16171" s="7"/>
      <c r="AS16171" s="7"/>
      <c r="AT16171" s="7"/>
      <c r="AU16171" s="7"/>
      <c r="AV16171" s="234"/>
      <c r="BP16171" s="7"/>
      <c r="BQ16171" s="7"/>
      <c r="BR16171" s="7"/>
      <c r="BS16171" s="7"/>
      <c r="BT16171" s="7"/>
      <c r="BU16171" s="7"/>
      <c r="BV16171" s="7"/>
      <c r="BW16171" s="7"/>
    </row>
    <row r="16172" spans="43:75" x14ac:dyDescent="0.2">
      <c r="AQ16172" s="7"/>
      <c r="AR16172" s="7"/>
      <c r="AS16172" s="7"/>
      <c r="AT16172" s="7"/>
      <c r="AU16172" s="7"/>
      <c r="AV16172" s="234"/>
      <c r="BP16172" s="7"/>
      <c r="BQ16172" s="7"/>
      <c r="BR16172" s="7"/>
      <c r="BS16172" s="7"/>
      <c r="BT16172" s="7"/>
      <c r="BU16172" s="7"/>
      <c r="BV16172" s="7"/>
      <c r="BW16172" s="7"/>
    </row>
    <row r="16173" spans="43:75" x14ac:dyDescent="0.2">
      <c r="AQ16173" s="7"/>
      <c r="AR16173" s="7"/>
      <c r="AS16173" s="7"/>
      <c r="AT16173" s="7"/>
      <c r="AU16173" s="7"/>
      <c r="AV16173" s="234"/>
      <c r="BP16173" s="7"/>
      <c r="BQ16173" s="7"/>
      <c r="BR16173" s="7"/>
      <c r="BS16173" s="7"/>
      <c r="BT16173" s="7"/>
      <c r="BU16173" s="7"/>
      <c r="BV16173" s="7"/>
      <c r="BW16173" s="7"/>
    </row>
    <row r="16174" spans="43:75" x14ac:dyDescent="0.2">
      <c r="AQ16174" s="7"/>
      <c r="AR16174" s="7"/>
      <c r="AS16174" s="7"/>
      <c r="AT16174" s="7"/>
      <c r="AU16174" s="7"/>
      <c r="AV16174" s="234"/>
      <c r="BP16174" s="7"/>
      <c r="BQ16174" s="7"/>
      <c r="BR16174" s="7"/>
      <c r="BS16174" s="7"/>
      <c r="BT16174" s="7"/>
      <c r="BU16174" s="7"/>
      <c r="BV16174" s="7"/>
      <c r="BW16174" s="7"/>
    </row>
    <row r="16175" spans="43:75" x14ac:dyDescent="0.2">
      <c r="AQ16175" s="7"/>
      <c r="AR16175" s="7"/>
      <c r="AS16175" s="7"/>
      <c r="AT16175" s="7"/>
      <c r="AU16175" s="7"/>
      <c r="AV16175" s="234"/>
      <c r="BP16175" s="7"/>
      <c r="BQ16175" s="7"/>
      <c r="BR16175" s="7"/>
      <c r="BS16175" s="7"/>
      <c r="BT16175" s="7"/>
      <c r="BU16175" s="7"/>
      <c r="BV16175" s="7"/>
      <c r="BW16175" s="7"/>
    </row>
    <row r="16176" spans="43:75" x14ac:dyDescent="0.2">
      <c r="AQ16176" s="7"/>
      <c r="AR16176" s="7"/>
      <c r="AS16176" s="7"/>
      <c r="AT16176" s="7"/>
      <c r="AU16176" s="7"/>
      <c r="AV16176" s="234"/>
      <c r="BP16176" s="7"/>
      <c r="BQ16176" s="7"/>
      <c r="BR16176" s="7"/>
      <c r="BS16176" s="7"/>
      <c r="BT16176" s="7"/>
      <c r="BU16176" s="7"/>
      <c r="BV16176" s="7"/>
      <c r="BW16176" s="7"/>
    </row>
    <row r="16177" spans="43:75" x14ac:dyDescent="0.2">
      <c r="AQ16177" s="7"/>
      <c r="AR16177" s="7"/>
      <c r="AS16177" s="7"/>
      <c r="AT16177" s="7"/>
      <c r="AU16177" s="7"/>
      <c r="AV16177" s="234"/>
      <c r="BP16177" s="7"/>
      <c r="BQ16177" s="7"/>
      <c r="BR16177" s="7"/>
      <c r="BS16177" s="7"/>
      <c r="BT16177" s="7"/>
      <c r="BU16177" s="7"/>
      <c r="BV16177" s="7"/>
      <c r="BW16177" s="7"/>
    </row>
    <row r="16178" spans="43:75" x14ac:dyDescent="0.2">
      <c r="AQ16178" s="7"/>
      <c r="AR16178" s="7"/>
      <c r="AS16178" s="7"/>
      <c r="AT16178" s="7"/>
      <c r="AU16178" s="7"/>
      <c r="AV16178" s="234"/>
      <c r="BP16178" s="7"/>
      <c r="BQ16178" s="7"/>
      <c r="BR16178" s="7"/>
      <c r="BS16178" s="7"/>
      <c r="BT16178" s="7"/>
      <c r="BU16178" s="7"/>
      <c r="BV16178" s="7"/>
      <c r="BW16178" s="7"/>
    </row>
    <row r="16179" spans="43:75" x14ac:dyDescent="0.2">
      <c r="AQ16179" s="7"/>
      <c r="AR16179" s="7"/>
      <c r="AS16179" s="7"/>
      <c r="AT16179" s="7"/>
      <c r="AU16179" s="7"/>
      <c r="AV16179" s="234"/>
      <c r="BP16179" s="7"/>
      <c r="BQ16179" s="7"/>
      <c r="BR16179" s="7"/>
      <c r="BS16179" s="7"/>
      <c r="BT16179" s="7"/>
      <c r="BU16179" s="7"/>
      <c r="BV16179" s="7"/>
      <c r="BW16179" s="7"/>
    </row>
    <row r="16180" spans="43:75" x14ac:dyDescent="0.2">
      <c r="AQ16180" s="7"/>
      <c r="AR16180" s="7"/>
      <c r="AS16180" s="7"/>
      <c r="AT16180" s="7"/>
      <c r="AU16180" s="7"/>
      <c r="AV16180" s="234"/>
      <c r="BP16180" s="7"/>
      <c r="BQ16180" s="7"/>
      <c r="BR16180" s="7"/>
      <c r="BS16180" s="7"/>
      <c r="BT16180" s="7"/>
      <c r="BU16180" s="7"/>
      <c r="BV16180" s="7"/>
      <c r="BW16180" s="7"/>
    </row>
    <row r="16181" spans="43:75" x14ac:dyDescent="0.2">
      <c r="AQ16181" s="7"/>
      <c r="AR16181" s="7"/>
      <c r="AS16181" s="7"/>
      <c r="AT16181" s="7"/>
      <c r="AU16181" s="7"/>
      <c r="AV16181" s="234"/>
      <c r="BP16181" s="7"/>
      <c r="BQ16181" s="7"/>
      <c r="BR16181" s="7"/>
      <c r="BS16181" s="7"/>
      <c r="BT16181" s="7"/>
      <c r="BU16181" s="7"/>
      <c r="BV16181" s="7"/>
      <c r="BW16181" s="7"/>
    </row>
    <row r="16182" spans="43:75" x14ac:dyDescent="0.2">
      <c r="AQ16182" s="7"/>
      <c r="AR16182" s="7"/>
      <c r="AS16182" s="7"/>
      <c r="AT16182" s="7"/>
      <c r="AU16182" s="7"/>
      <c r="AV16182" s="234"/>
      <c r="BP16182" s="7"/>
      <c r="BQ16182" s="7"/>
      <c r="BR16182" s="7"/>
      <c r="BS16182" s="7"/>
      <c r="BT16182" s="7"/>
      <c r="BU16182" s="7"/>
      <c r="BV16182" s="7"/>
      <c r="BW16182" s="7"/>
    </row>
    <row r="16183" spans="43:75" x14ac:dyDescent="0.2">
      <c r="AQ16183" s="7"/>
      <c r="AR16183" s="7"/>
      <c r="AS16183" s="7"/>
      <c r="AT16183" s="7"/>
      <c r="AU16183" s="7"/>
      <c r="AV16183" s="234"/>
      <c r="BP16183" s="7"/>
      <c r="BQ16183" s="7"/>
      <c r="BR16183" s="7"/>
      <c r="BS16183" s="7"/>
      <c r="BT16183" s="7"/>
      <c r="BU16183" s="7"/>
      <c r="BV16183" s="7"/>
      <c r="BW16183" s="7"/>
    </row>
    <row r="16184" spans="43:75" x14ac:dyDescent="0.2">
      <c r="AQ16184" s="7"/>
      <c r="AR16184" s="7"/>
      <c r="AS16184" s="7"/>
      <c r="AT16184" s="7"/>
      <c r="AU16184" s="7"/>
      <c r="AV16184" s="234"/>
      <c r="BP16184" s="7"/>
      <c r="BQ16184" s="7"/>
      <c r="BR16184" s="7"/>
      <c r="BS16184" s="7"/>
      <c r="BT16184" s="7"/>
      <c r="BU16184" s="7"/>
      <c r="BV16184" s="7"/>
      <c r="BW16184" s="7"/>
    </row>
    <row r="16185" spans="43:75" x14ac:dyDescent="0.2">
      <c r="AQ16185" s="7"/>
      <c r="AR16185" s="7"/>
      <c r="AS16185" s="7"/>
      <c r="AT16185" s="7"/>
      <c r="AU16185" s="7"/>
      <c r="AV16185" s="234"/>
      <c r="BP16185" s="7"/>
      <c r="BQ16185" s="7"/>
      <c r="BR16185" s="7"/>
      <c r="BS16185" s="7"/>
      <c r="BT16185" s="7"/>
      <c r="BU16185" s="7"/>
      <c r="BV16185" s="7"/>
      <c r="BW16185" s="7"/>
    </row>
    <row r="16186" spans="43:75" x14ac:dyDescent="0.2">
      <c r="AQ16186" s="7"/>
      <c r="AR16186" s="7"/>
      <c r="AS16186" s="7"/>
      <c r="AT16186" s="7"/>
      <c r="AU16186" s="7"/>
      <c r="AV16186" s="234"/>
      <c r="BP16186" s="7"/>
      <c r="BQ16186" s="7"/>
      <c r="BR16186" s="7"/>
      <c r="BS16186" s="7"/>
      <c r="BT16186" s="7"/>
      <c r="BU16186" s="7"/>
      <c r="BV16186" s="7"/>
      <c r="BW16186" s="7"/>
    </row>
    <row r="16187" spans="43:75" x14ac:dyDescent="0.2">
      <c r="AQ16187" s="7"/>
      <c r="AR16187" s="7"/>
      <c r="AS16187" s="7"/>
      <c r="AT16187" s="7"/>
      <c r="AU16187" s="7"/>
      <c r="AV16187" s="234"/>
      <c r="BP16187" s="7"/>
      <c r="BQ16187" s="7"/>
      <c r="BR16187" s="7"/>
      <c r="BS16187" s="7"/>
      <c r="BT16187" s="7"/>
      <c r="BU16187" s="7"/>
      <c r="BV16187" s="7"/>
      <c r="BW16187" s="7"/>
    </row>
    <row r="16188" spans="43:75" x14ac:dyDescent="0.2">
      <c r="AQ16188" s="7"/>
      <c r="AR16188" s="7"/>
      <c r="AS16188" s="7"/>
      <c r="AT16188" s="7"/>
      <c r="AU16188" s="7"/>
      <c r="AV16188" s="234"/>
      <c r="BP16188" s="7"/>
      <c r="BQ16188" s="7"/>
      <c r="BR16188" s="7"/>
      <c r="BS16188" s="7"/>
      <c r="BT16188" s="7"/>
      <c r="BU16188" s="7"/>
      <c r="BV16188" s="7"/>
      <c r="BW16188" s="7"/>
    </row>
    <row r="16189" spans="43:75" x14ac:dyDescent="0.2">
      <c r="AQ16189" s="7"/>
      <c r="AR16189" s="7"/>
      <c r="AS16189" s="7"/>
      <c r="AT16189" s="7"/>
      <c r="AU16189" s="7"/>
      <c r="AV16189" s="234"/>
      <c r="BP16189" s="7"/>
      <c r="BQ16189" s="7"/>
      <c r="BR16189" s="7"/>
      <c r="BS16189" s="7"/>
      <c r="BT16189" s="7"/>
      <c r="BU16189" s="7"/>
      <c r="BV16189" s="7"/>
      <c r="BW16189" s="7"/>
    </row>
    <row r="16190" spans="43:75" x14ac:dyDescent="0.2">
      <c r="AQ16190" s="7"/>
      <c r="AR16190" s="7"/>
      <c r="AS16190" s="7"/>
      <c r="AT16190" s="7"/>
      <c r="AU16190" s="7"/>
      <c r="AV16190" s="234"/>
      <c r="BP16190" s="7"/>
      <c r="BQ16190" s="7"/>
      <c r="BR16190" s="7"/>
      <c r="BS16190" s="7"/>
      <c r="BT16190" s="7"/>
      <c r="BU16190" s="7"/>
      <c r="BV16190" s="7"/>
      <c r="BW16190" s="7"/>
    </row>
    <row r="16191" spans="43:75" x14ac:dyDescent="0.2">
      <c r="AQ16191" s="7"/>
      <c r="AR16191" s="7"/>
      <c r="AS16191" s="7"/>
      <c r="AT16191" s="7"/>
      <c r="AU16191" s="7"/>
      <c r="AV16191" s="234"/>
      <c r="BP16191" s="7"/>
      <c r="BQ16191" s="7"/>
      <c r="BR16191" s="7"/>
      <c r="BS16191" s="7"/>
      <c r="BT16191" s="7"/>
      <c r="BU16191" s="7"/>
      <c r="BV16191" s="7"/>
      <c r="BW16191" s="7"/>
    </row>
    <row r="16192" spans="43:75" x14ac:dyDescent="0.2">
      <c r="AQ16192" s="7"/>
      <c r="AR16192" s="7"/>
      <c r="AS16192" s="7"/>
      <c r="AT16192" s="7"/>
      <c r="AU16192" s="7"/>
      <c r="AV16192" s="234"/>
      <c r="BP16192" s="7"/>
      <c r="BQ16192" s="7"/>
      <c r="BR16192" s="7"/>
      <c r="BS16192" s="7"/>
      <c r="BT16192" s="7"/>
      <c r="BU16192" s="7"/>
      <c r="BV16192" s="7"/>
      <c r="BW16192" s="7"/>
    </row>
    <row r="16193" spans="43:75" x14ac:dyDescent="0.2">
      <c r="AQ16193" s="7"/>
      <c r="AR16193" s="7"/>
      <c r="AS16193" s="7"/>
      <c r="AT16193" s="7"/>
      <c r="AU16193" s="7"/>
      <c r="AV16193" s="234"/>
      <c r="BP16193" s="7"/>
      <c r="BQ16193" s="7"/>
      <c r="BR16193" s="7"/>
      <c r="BS16193" s="7"/>
      <c r="BT16193" s="7"/>
      <c r="BU16193" s="7"/>
      <c r="BV16193" s="7"/>
      <c r="BW16193" s="7"/>
    </row>
    <row r="16194" spans="43:75" x14ac:dyDescent="0.2">
      <c r="AQ16194" s="7"/>
      <c r="AR16194" s="7"/>
      <c r="AS16194" s="7"/>
      <c r="AT16194" s="7"/>
      <c r="AU16194" s="7"/>
      <c r="AV16194" s="234"/>
      <c r="BP16194" s="7"/>
      <c r="BQ16194" s="7"/>
      <c r="BR16194" s="7"/>
      <c r="BS16194" s="7"/>
      <c r="BT16194" s="7"/>
      <c r="BU16194" s="7"/>
      <c r="BV16194" s="7"/>
      <c r="BW16194" s="7"/>
    </row>
    <row r="16195" spans="43:75" x14ac:dyDescent="0.2">
      <c r="AQ16195" s="7"/>
      <c r="AR16195" s="7"/>
      <c r="AS16195" s="7"/>
      <c r="AT16195" s="7"/>
      <c r="AU16195" s="7"/>
      <c r="AV16195" s="234"/>
      <c r="BP16195" s="7"/>
      <c r="BQ16195" s="7"/>
      <c r="BR16195" s="7"/>
      <c r="BS16195" s="7"/>
      <c r="BT16195" s="7"/>
      <c r="BU16195" s="7"/>
      <c r="BV16195" s="7"/>
      <c r="BW16195" s="7"/>
    </row>
    <row r="16196" spans="43:75" x14ac:dyDescent="0.2">
      <c r="AQ16196" s="7"/>
      <c r="AR16196" s="7"/>
      <c r="AS16196" s="7"/>
      <c r="AT16196" s="7"/>
      <c r="AU16196" s="7"/>
      <c r="AV16196" s="234"/>
      <c r="BP16196" s="7"/>
      <c r="BQ16196" s="7"/>
      <c r="BR16196" s="7"/>
      <c r="BS16196" s="7"/>
      <c r="BT16196" s="7"/>
      <c r="BU16196" s="7"/>
      <c r="BV16196" s="7"/>
      <c r="BW16196" s="7"/>
    </row>
    <row r="16197" spans="43:75" x14ac:dyDescent="0.2">
      <c r="AQ16197" s="7"/>
      <c r="AR16197" s="7"/>
      <c r="AS16197" s="7"/>
      <c r="AT16197" s="7"/>
      <c r="AU16197" s="7"/>
      <c r="AV16197" s="234"/>
      <c r="BP16197" s="7"/>
      <c r="BQ16197" s="7"/>
      <c r="BR16197" s="7"/>
      <c r="BS16197" s="7"/>
      <c r="BT16197" s="7"/>
      <c r="BU16197" s="7"/>
      <c r="BV16197" s="7"/>
      <c r="BW16197" s="7"/>
    </row>
    <row r="16198" spans="43:75" x14ac:dyDescent="0.2">
      <c r="AQ16198" s="7"/>
      <c r="AR16198" s="7"/>
      <c r="AS16198" s="7"/>
      <c r="AT16198" s="7"/>
      <c r="AU16198" s="7"/>
      <c r="AV16198" s="234"/>
      <c r="BP16198" s="7"/>
      <c r="BQ16198" s="7"/>
      <c r="BR16198" s="7"/>
      <c r="BS16198" s="7"/>
      <c r="BT16198" s="7"/>
      <c r="BU16198" s="7"/>
      <c r="BV16198" s="7"/>
      <c r="BW16198" s="7"/>
    </row>
    <row r="16199" spans="43:75" x14ac:dyDescent="0.2">
      <c r="AQ16199" s="7"/>
      <c r="AR16199" s="7"/>
      <c r="AS16199" s="7"/>
      <c r="AT16199" s="7"/>
      <c r="AU16199" s="7"/>
      <c r="AV16199" s="234"/>
      <c r="BP16199" s="7"/>
      <c r="BQ16199" s="7"/>
      <c r="BR16199" s="7"/>
      <c r="BS16199" s="7"/>
      <c r="BT16199" s="7"/>
      <c r="BU16199" s="7"/>
      <c r="BV16199" s="7"/>
      <c r="BW16199" s="7"/>
    </row>
    <row r="16200" spans="43:75" x14ac:dyDescent="0.2">
      <c r="AQ16200" s="7"/>
      <c r="AR16200" s="7"/>
      <c r="AS16200" s="7"/>
      <c r="AT16200" s="7"/>
      <c r="AU16200" s="7"/>
      <c r="AV16200" s="234"/>
      <c r="BP16200" s="7"/>
      <c r="BQ16200" s="7"/>
      <c r="BR16200" s="7"/>
      <c r="BS16200" s="7"/>
      <c r="BT16200" s="7"/>
      <c r="BU16200" s="7"/>
      <c r="BV16200" s="7"/>
      <c r="BW16200" s="7"/>
    </row>
    <row r="16201" spans="43:75" x14ac:dyDescent="0.2">
      <c r="AQ16201" s="7"/>
      <c r="AR16201" s="7"/>
      <c r="AS16201" s="7"/>
      <c r="AT16201" s="7"/>
      <c r="AU16201" s="7"/>
      <c r="AV16201" s="234"/>
      <c r="BP16201" s="7"/>
      <c r="BQ16201" s="7"/>
      <c r="BR16201" s="7"/>
      <c r="BS16201" s="7"/>
      <c r="BT16201" s="7"/>
      <c r="BU16201" s="7"/>
      <c r="BV16201" s="7"/>
      <c r="BW16201" s="7"/>
    </row>
    <row r="16202" spans="43:75" x14ac:dyDescent="0.2">
      <c r="AQ16202" s="7"/>
      <c r="AR16202" s="7"/>
      <c r="AS16202" s="7"/>
      <c r="AT16202" s="7"/>
      <c r="AU16202" s="7"/>
      <c r="AV16202" s="234"/>
      <c r="BP16202" s="7"/>
      <c r="BQ16202" s="7"/>
      <c r="BR16202" s="7"/>
      <c r="BS16202" s="7"/>
      <c r="BT16202" s="7"/>
      <c r="BU16202" s="7"/>
      <c r="BV16202" s="7"/>
      <c r="BW16202" s="7"/>
    </row>
    <row r="16203" spans="43:75" x14ac:dyDescent="0.2">
      <c r="AQ16203" s="7"/>
      <c r="AR16203" s="7"/>
      <c r="AS16203" s="7"/>
      <c r="AT16203" s="7"/>
      <c r="AU16203" s="7"/>
      <c r="AV16203" s="234"/>
      <c r="BP16203" s="7"/>
      <c r="BQ16203" s="7"/>
      <c r="BR16203" s="7"/>
      <c r="BS16203" s="7"/>
      <c r="BT16203" s="7"/>
      <c r="BU16203" s="7"/>
      <c r="BV16203" s="7"/>
      <c r="BW16203" s="7"/>
    </row>
    <row r="16204" spans="43:75" x14ac:dyDescent="0.2">
      <c r="AQ16204" s="7"/>
      <c r="AR16204" s="7"/>
      <c r="AS16204" s="7"/>
      <c r="AT16204" s="7"/>
      <c r="AU16204" s="7"/>
      <c r="AV16204" s="234"/>
      <c r="BP16204" s="7"/>
      <c r="BQ16204" s="7"/>
      <c r="BR16204" s="7"/>
      <c r="BS16204" s="7"/>
      <c r="BT16204" s="7"/>
      <c r="BU16204" s="7"/>
      <c r="BV16204" s="7"/>
      <c r="BW16204" s="7"/>
    </row>
    <row r="16205" spans="43:75" x14ac:dyDescent="0.2">
      <c r="AQ16205" s="7"/>
      <c r="AR16205" s="7"/>
      <c r="AS16205" s="7"/>
      <c r="AT16205" s="7"/>
      <c r="AU16205" s="7"/>
      <c r="AV16205" s="234"/>
      <c r="BP16205" s="7"/>
      <c r="BQ16205" s="7"/>
      <c r="BR16205" s="7"/>
      <c r="BS16205" s="7"/>
      <c r="BT16205" s="7"/>
      <c r="BU16205" s="7"/>
      <c r="BV16205" s="7"/>
      <c r="BW16205" s="7"/>
    </row>
    <row r="16206" spans="43:75" x14ac:dyDescent="0.2">
      <c r="AQ16206" s="7"/>
      <c r="AR16206" s="7"/>
      <c r="AS16206" s="7"/>
      <c r="AT16206" s="7"/>
      <c r="AU16206" s="7"/>
      <c r="AV16206" s="234"/>
      <c r="BP16206" s="7"/>
      <c r="BQ16206" s="7"/>
      <c r="BR16206" s="7"/>
      <c r="BS16206" s="7"/>
      <c r="BT16206" s="7"/>
      <c r="BU16206" s="7"/>
      <c r="BV16206" s="7"/>
      <c r="BW16206" s="7"/>
    </row>
    <row r="16207" spans="43:75" x14ac:dyDescent="0.2">
      <c r="AQ16207" s="7"/>
      <c r="AR16207" s="7"/>
      <c r="AS16207" s="7"/>
      <c r="AT16207" s="7"/>
      <c r="AU16207" s="7"/>
      <c r="AV16207" s="234"/>
      <c r="BP16207" s="7"/>
      <c r="BQ16207" s="7"/>
      <c r="BR16207" s="7"/>
      <c r="BS16207" s="7"/>
      <c r="BT16207" s="7"/>
      <c r="BU16207" s="7"/>
      <c r="BV16207" s="7"/>
      <c r="BW16207" s="7"/>
    </row>
    <row r="16208" spans="43:75" x14ac:dyDescent="0.2">
      <c r="AQ16208" s="7"/>
      <c r="AR16208" s="7"/>
      <c r="AS16208" s="7"/>
      <c r="AT16208" s="7"/>
      <c r="AU16208" s="7"/>
      <c r="AV16208" s="234"/>
      <c r="BP16208" s="7"/>
      <c r="BQ16208" s="7"/>
      <c r="BR16208" s="7"/>
      <c r="BS16208" s="7"/>
      <c r="BT16208" s="7"/>
      <c r="BU16208" s="7"/>
      <c r="BV16208" s="7"/>
      <c r="BW16208" s="7"/>
    </row>
    <row r="16209" spans="43:75" x14ac:dyDescent="0.2">
      <c r="AQ16209" s="7"/>
      <c r="AR16209" s="7"/>
      <c r="AS16209" s="7"/>
      <c r="AT16209" s="7"/>
      <c r="AU16209" s="7"/>
      <c r="AV16209" s="234"/>
      <c r="BP16209" s="7"/>
      <c r="BQ16209" s="7"/>
      <c r="BR16209" s="7"/>
      <c r="BS16209" s="7"/>
      <c r="BT16209" s="7"/>
      <c r="BU16209" s="7"/>
      <c r="BV16209" s="7"/>
      <c r="BW16209" s="7"/>
    </row>
    <row r="16210" spans="43:75" x14ac:dyDescent="0.2">
      <c r="AQ16210" s="7"/>
      <c r="AR16210" s="7"/>
      <c r="AS16210" s="7"/>
      <c r="AT16210" s="7"/>
      <c r="AU16210" s="7"/>
      <c r="AV16210" s="234"/>
      <c r="BP16210" s="7"/>
      <c r="BQ16210" s="7"/>
      <c r="BR16210" s="7"/>
      <c r="BS16210" s="7"/>
      <c r="BT16210" s="7"/>
      <c r="BU16210" s="7"/>
      <c r="BV16210" s="7"/>
      <c r="BW16210" s="7"/>
    </row>
    <row r="16211" spans="43:75" x14ac:dyDescent="0.2">
      <c r="AQ16211" s="7"/>
      <c r="AR16211" s="7"/>
      <c r="AS16211" s="7"/>
      <c r="AT16211" s="7"/>
      <c r="AU16211" s="7"/>
      <c r="AV16211" s="234"/>
      <c r="BP16211" s="7"/>
      <c r="BQ16211" s="7"/>
      <c r="BR16211" s="7"/>
      <c r="BS16211" s="7"/>
      <c r="BT16211" s="7"/>
      <c r="BU16211" s="7"/>
      <c r="BV16211" s="7"/>
      <c r="BW16211" s="7"/>
    </row>
    <row r="16212" spans="43:75" x14ac:dyDescent="0.2">
      <c r="AQ16212" s="7"/>
      <c r="AR16212" s="7"/>
      <c r="AS16212" s="7"/>
      <c r="AT16212" s="7"/>
      <c r="AU16212" s="7"/>
      <c r="AV16212" s="234"/>
      <c r="BP16212" s="7"/>
      <c r="BQ16212" s="7"/>
      <c r="BR16212" s="7"/>
      <c r="BS16212" s="7"/>
      <c r="BT16212" s="7"/>
      <c r="BU16212" s="7"/>
      <c r="BV16212" s="7"/>
      <c r="BW16212" s="7"/>
    </row>
    <row r="16213" spans="43:75" x14ac:dyDescent="0.2">
      <c r="AQ16213" s="7"/>
      <c r="AR16213" s="7"/>
      <c r="AS16213" s="7"/>
      <c r="AT16213" s="7"/>
      <c r="AU16213" s="7"/>
      <c r="AV16213" s="234"/>
      <c r="BP16213" s="7"/>
      <c r="BQ16213" s="7"/>
      <c r="BR16213" s="7"/>
      <c r="BS16213" s="7"/>
      <c r="BT16213" s="7"/>
      <c r="BU16213" s="7"/>
      <c r="BV16213" s="7"/>
      <c r="BW16213" s="7"/>
    </row>
    <row r="16214" spans="43:75" x14ac:dyDescent="0.2">
      <c r="AQ16214" s="7"/>
      <c r="AR16214" s="7"/>
      <c r="AS16214" s="7"/>
      <c r="AT16214" s="7"/>
      <c r="AU16214" s="7"/>
      <c r="AV16214" s="234"/>
      <c r="BP16214" s="7"/>
      <c r="BQ16214" s="7"/>
      <c r="BR16214" s="7"/>
      <c r="BS16214" s="7"/>
      <c r="BT16214" s="7"/>
      <c r="BU16214" s="7"/>
      <c r="BV16214" s="7"/>
      <c r="BW16214" s="7"/>
    </row>
    <row r="16215" spans="43:75" x14ac:dyDescent="0.2">
      <c r="AQ16215" s="7"/>
      <c r="AR16215" s="7"/>
      <c r="AS16215" s="7"/>
      <c r="AT16215" s="7"/>
      <c r="AU16215" s="7"/>
      <c r="AV16215" s="234"/>
      <c r="BP16215" s="7"/>
      <c r="BQ16215" s="7"/>
      <c r="BR16215" s="7"/>
      <c r="BS16215" s="7"/>
      <c r="BT16215" s="7"/>
      <c r="BU16215" s="7"/>
      <c r="BV16215" s="7"/>
      <c r="BW16215" s="7"/>
    </row>
    <row r="16216" spans="43:75" x14ac:dyDescent="0.2">
      <c r="AQ16216" s="7"/>
      <c r="AR16216" s="7"/>
      <c r="AS16216" s="7"/>
      <c r="AT16216" s="7"/>
      <c r="AU16216" s="7"/>
      <c r="AV16216" s="234"/>
      <c r="BP16216" s="7"/>
      <c r="BQ16216" s="7"/>
      <c r="BR16216" s="7"/>
      <c r="BS16216" s="7"/>
      <c r="BT16216" s="7"/>
      <c r="BU16216" s="7"/>
      <c r="BV16216" s="7"/>
      <c r="BW16216" s="7"/>
    </row>
    <row r="16217" spans="43:75" x14ac:dyDescent="0.2">
      <c r="AQ16217" s="7"/>
      <c r="AR16217" s="7"/>
      <c r="AS16217" s="7"/>
      <c r="AT16217" s="7"/>
      <c r="AU16217" s="7"/>
      <c r="AV16217" s="234"/>
      <c r="BP16217" s="7"/>
      <c r="BQ16217" s="7"/>
      <c r="BR16217" s="7"/>
      <c r="BS16217" s="7"/>
      <c r="BT16217" s="7"/>
      <c r="BU16217" s="7"/>
      <c r="BV16217" s="7"/>
      <c r="BW16217" s="7"/>
    </row>
    <row r="16218" spans="43:75" x14ac:dyDescent="0.2">
      <c r="AQ16218" s="7"/>
      <c r="AR16218" s="7"/>
      <c r="AS16218" s="7"/>
      <c r="AT16218" s="7"/>
      <c r="AU16218" s="7"/>
      <c r="AV16218" s="234"/>
      <c r="BP16218" s="7"/>
      <c r="BQ16218" s="7"/>
      <c r="BR16218" s="7"/>
      <c r="BS16218" s="7"/>
      <c r="BT16218" s="7"/>
      <c r="BU16218" s="7"/>
      <c r="BV16218" s="7"/>
      <c r="BW16218" s="7"/>
    </row>
    <row r="16219" spans="43:75" x14ac:dyDescent="0.2">
      <c r="AQ16219" s="7"/>
      <c r="AR16219" s="7"/>
      <c r="AS16219" s="7"/>
      <c r="AT16219" s="7"/>
      <c r="AU16219" s="7"/>
      <c r="AV16219" s="234"/>
      <c r="BP16219" s="7"/>
      <c r="BQ16219" s="7"/>
      <c r="BR16219" s="7"/>
      <c r="BS16219" s="7"/>
      <c r="BT16219" s="7"/>
      <c r="BU16219" s="7"/>
      <c r="BV16219" s="7"/>
      <c r="BW16219" s="7"/>
    </row>
    <row r="16220" spans="43:75" x14ac:dyDescent="0.2">
      <c r="AQ16220" s="7"/>
      <c r="AR16220" s="7"/>
      <c r="AS16220" s="7"/>
      <c r="AT16220" s="7"/>
      <c r="AU16220" s="7"/>
      <c r="AV16220" s="234"/>
      <c r="BP16220" s="7"/>
      <c r="BQ16220" s="7"/>
      <c r="BR16220" s="7"/>
      <c r="BS16220" s="7"/>
      <c r="BT16220" s="7"/>
      <c r="BU16220" s="7"/>
      <c r="BV16220" s="7"/>
      <c r="BW16220" s="7"/>
    </row>
    <row r="16221" spans="43:75" x14ac:dyDescent="0.2">
      <c r="AQ16221" s="7"/>
      <c r="AR16221" s="7"/>
      <c r="AS16221" s="7"/>
      <c r="AT16221" s="7"/>
      <c r="AU16221" s="7"/>
      <c r="AV16221" s="234"/>
      <c r="BP16221" s="7"/>
      <c r="BQ16221" s="7"/>
      <c r="BR16221" s="7"/>
      <c r="BS16221" s="7"/>
      <c r="BT16221" s="7"/>
      <c r="BU16221" s="7"/>
      <c r="BV16221" s="7"/>
      <c r="BW16221" s="7"/>
    </row>
    <row r="16222" spans="43:75" x14ac:dyDescent="0.2">
      <c r="AQ16222" s="7"/>
      <c r="AR16222" s="7"/>
      <c r="AS16222" s="7"/>
      <c r="AT16222" s="7"/>
      <c r="AU16222" s="7"/>
      <c r="AV16222" s="234"/>
      <c r="BP16222" s="7"/>
      <c r="BQ16222" s="7"/>
      <c r="BR16222" s="7"/>
      <c r="BS16222" s="7"/>
      <c r="BT16222" s="7"/>
      <c r="BU16222" s="7"/>
      <c r="BV16222" s="7"/>
      <c r="BW16222" s="7"/>
    </row>
    <row r="16223" spans="43:75" x14ac:dyDescent="0.2">
      <c r="AQ16223" s="7"/>
      <c r="AR16223" s="7"/>
      <c r="AS16223" s="7"/>
      <c r="AT16223" s="7"/>
      <c r="AU16223" s="7"/>
      <c r="AV16223" s="234"/>
      <c r="BP16223" s="7"/>
      <c r="BQ16223" s="7"/>
      <c r="BR16223" s="7"/>
      <c r="BS16223" s="7"/>
      <c r="BT16223" s="7"/>
      <c r="BU16223" s="7"/>
      <c r="BV16223" s="7"/>
      <c r="BW16223" s="7"/>
    </row>
    <row r="16224" spans="43:75" x14ac:dyDescent="0.2">
      <c r="AQ16224" s="7"/>
      <c r="AR16224" s="7"/>
      <c r="AS16224" s="7"/>
      <c r="AT16224" s="7"/>
      <c r="AU16224" s="7"/>
      <c r="AV16224" s="234"/>
      <c r="BP16224" s="7"/>
      <c r="BQ16224" s="7"/>
      <c r="BR16224" s="7"/>
      <c r="BS16224" s="7"/>
      <c r="BT16224" s="7"/>
      <c r="BU16224" s="7"/>
      <c r="BV16224" s="7"/>
      <c r="BW16224" s="7"/>
    </row>
    <row r="16225" spans="43:75" x14ac:dyDescent="0.2">
      <c r="AQ16225" s="7"/>
      <c r="AR16225" s="7"/>
      <c r="AS16225" s="7"/>
      <c r="AT16225" s="7"/>
      <c r="AU16225" s="7"/>
      <c r="AV16225" s="234"/>
      <c r="BP16225" s="7"/>
      <c r="BQ16225" s="7"/>
      <c r="BR16225" s="7"/>
      <c r="BS16225" s="7"/>
      <c r="BT16225" s="7"/>
      <c r="BU16225" s="7"/>
      <c r="BV16225" s="7"/>
      <c r="BW16225" s="7"/>
    </row>
    <row r="16226" spans="43:75" x14ac:dyDescent="0.2">
      <c r="AQ16226" s="7"/>
      <c r="AR16226" s="7"/>
      <c r="AS16226" s="7"/>
      <c r="AT16226" s="7"/>
      <c r="AU16226" s="7"/>
      <c r="AV16226" s="234"/>
      <c r="BP16226" s="7"/>
      <c r="BQ16226" s="7"/>
      <c r="BR16226" s="7"/>
      <c r="BS16226" s="7"/>
      <c r="BT16226" s="7"/>
      <c r="BU16226" s="7"/>
      <c r="BV16226" s="7"/>
      <c r="BW16226" s="7"/>
    </row>
    <row r="16227" spans="43:75" x14ac:dyDescent="0.2">
      <c r="AQ16227" s="7"/>
      <c r="AR16227" s="7"/>
      <c r="AS16227" s="7"/>
      <c r="AT16227" s="7"/>
      <c r="AU16227" s="7"/>
      <c r="AV16227" s="234"/>
      <c r="BP16227" s="7"/>
      <c r="BQ16227" s="7"/>
      <c r="BR16227" s="7"/>
      <c r="BS16227" s="7"/>
      <c r="BT16227" s="7"/>
      <c r="BU16227" s="7"/>
      <c r="BV16227" s="7"/>
      <c r="BW16227" s="7"/>
    </row>
    <row r="16228" spans="43:75" x14ac:dyDescent="0.2">
      <c r="AQ16228" s="7"/>
      <c r="AR16228" s="7"/>
      <c r="AS16228" s="7"/>
      <c r="AT16228" s="7"/>
      <c r="AU16228" s="7"/>
      <c r="AV16228" s="234"/>
      <c r="BP16228" s="7"/>
      <c r="BQ16228" s="7"/>
      <c r="BR16228" s="7"/>
      <c r="BS16228" s="7"/>
      <c r="BT16228" s="7"/>
      <c r="BU16228" s="7"/>
      <c r="BV16228" s="7"/>
      <c r="BW16228" s="7"/>
    </row>
    <row r="16229" spans="43:75" x14ac:dyDescent="0.2">
      <c r="AQ16229" s="7"/>
      <c r="AR16229" s="7"/>
      <c r="AS16229" s="7"/>
      <c r="AT16229" s="7"/>
      <c r="AU16229" s="7"/>
      <c r="AV16229" s="234"/>
      <c r="BP16229" s="7"/>
      <c r="BQ16229" s="7"/>
      <c r="BR16229" s="7"/>
      <c r="BS16229" s="7"/>
      <c r="BT16229" s="7"/>
      <c r="BU16229" s="7"/>
      <c r="BV16229" s="7"/>
      <c r="BW16229" s="7"/>
    </row>
    <row r="16230" spans="43:75" x14ac:dyDescent="0.2">
      <c r="AQ16230" s="7"/>
      <c r="AR16230" s="7"/>
      <c r="AS16230" s="7"/>
      <c r="AT16230" s="7"/>
      <c r="AU16230" s="7"/>
      <c r="AV16230" s="234"/>
      <c r="BP16230" s="7"/>
      <c r="BQ16230" s="7"/>
      <c r="BR16230" s="7"/>
      <c r="BS16230" s="7"/>
      <c r="BT16230" s="7"/>
      <c r="BU16230" s="7"/>
      <c r="BV16230" s="7"/>
      <c r="BW16230" s="7"/>
    </row>
    <row r="16231" spans="43:75" x14ac:dyDescent="0.2">
      <c r="AQ16231" s="7"/>
      <c r="AR16231" s="7"/>
      <c r="AS16231" s="7"/>
      <c r="AT16231" s="7"/>
      <c r="AU16231" s="7"/>
      <c r="AV16231" s="234"/>
      <c r="BP16231" s="7"/>
      <c r="BQ16231" s="7"/>
      <c r="BR16231" s="7"/>
      <c r="BS16231" s="7"/>
      <c r="BT16231" s="7"/>
      <c r="BU16231" s="7"/>
      <c r="BV16231" s="7"/>
      <c r="BW16231" s="7"/>
    </row>
    <row r="16232" spans="43:75" x14ac:dyDescent="0.2">
      <c r="AQ16232" s="7"/>
      <c r="AR16232" s="7"/>
      <c r="AS16232" s="7"/>
      <c r="AT16232" s="7"/>
      <c r="AU16232" s="7"/>
      <c r="AV16232" s="234"/>
      <c r="BP16232" s="7"/>
      <c r="BQ16232" s="7"/>
      <c r="BR16232" s="7"/>
      <c r="BS16232" s="7"/>
      <c r="BT16232" s="7"/>
      <c r="BU16232" s="7"/>
      <c r="BV16232" s="7"/>
      <c r="BW16232" s="7"/>
    </row>
    <row r="16233" spans="43:75" x14ac:dyDescent="0.2">
      <c r="AQ16233" s="7"/>
      <c r="AR16233" s="7"/>
      <c r="AS16233" s="7"/>
      <c r="AT16233" s="7"/>
      <c r="AU16233" s="7"/>
      <c r="AV16233" s="234"/>
      <c r="BP16233" s="7"/>
      <c r="BQ16233" s="7"/>
      <c r="BR16233" s="7"/>
      <c r="BS16233" s="7"/>
      <c r="BT16233" s="7"/>
      <c r="BU16233" s="7"/>
      <c r="BV16233" s="7"/>
      <c r="BW16233" s="7"/>
    </row>
    <row r="16234" spans="43:75" x14ac:dyDescent="0.2">
      <c r="AQ16234" s="7"/>
      <c r="AR16234" s="7"/>
      <c r="AS16234" s="7"/>
      <c r="AT16234" s="7"/>
      <c r="AU16234" s="7"/>
      <c r="AV16234" s="234"/>
      <c r="BP16234" s="7"/>
      <c r="BQ16234" s="7"/>
      <c r="BR16234" s="7"/>
      <c r="BS16234" s="7"/>
      <c r="BT16234" s="7"/>
      <c r="BU16234" s="7"/>
      <c r="BV16234" s="7"/>
      <c r="BW16234" s="7"/>
    </row>
    <row r="16235" spans="43:75" x14ac:dyDescent="0.2">
      <c r="AQ16235" s="7"/>
      <c r="AR16235" s="7"/>
      <c r="AS16235" s="7"/>
      <c r="AT16235" s="7"/>
      <c r="AU16235" s="7"/>
      <c r="AV16235" s="234"/>
      <c r="BP16235" s="7"/>
      <c r="BQ16235" s="7"/>
      <c r="BR16235" s="7"/>
      <c r="BS16235" s="7"/>
      <c r="BT16235" s="7"/>
      <c r="BU16235" s="7"/>
      <c r="BV16235" s="7"/>
      <c r="BW16235" s="7"/>
    </row>
    <row r="16236" spans="43:75" x14ac:dyDescent="0.2">
      <c r="AQ16236" s="7"/>
      <c r="AR16236" s="7"/>
      <c r="AS16236" s="7"/>
      <c r="AT16236" s="7"/>
      <c r="AU16236" s="7"/>
      <c r="AV16236" s="234"/>
      <c r="BP16236" s="7"/>
      <c r="BQ16236" s="7"/>
      <c r="BR16236" s="7"/>
      <c r="BS16236" s="7"/>
      <c r="BT16236" s="7"/>
      <c r="BU16236" s="7"/>
      <c r="BV16236" s="7"/>
      <c r="BW16236" s="7"/>
    </row>
    <row r="16237" spans="43:75" x14ac:dyDescent="0.2">
      <c r="AQ16237" s="7"/>
      <c r="AR16237" s="7"/>
      <c r="AS16237" s="7"/>
      <c r="AT16237" s="7"/>
      <c r="AU16237" s="7"/>
      <c r="AV16237" s="234"/>
      <c r="BP16237" s="7"/>
      <c r="BQ16237" s="7"/>
      <c r="BR16237" s="7"/>
      <c r="BS16237" s="7"/>
      <c r="BT16237" s="7"/>
      <c r="BU16237" s="7"/>
      <c r="BV16237" s="7"/>
      <c r="BW16237" s="7"/>
    </row>
    <row r="16238" spans="43:75" x14ac:dyDescent="0.2">
      <c r="AQ16238" s="7"/>
      <c r="AR16238" s="7"/>
      <c r="AS16238" s="7"/>
      <c r="AT16238" s="7"/>
      <c r="AU16238" s="7"/>
      <c r="AV16238" s="234"/>
      <c r="BP16238" s="7"/>
      <c r="BQ16238" s="7"/>
      <c r="BR16238" s="7"/>
      <c r="BS16238" s="7"/>
      <c r="BT16238" s="7"/>
      <c r="BU16238" s="7"/>
      <c r="BV16238" s="7"/>
      <c r="BW16238" s="7"/>
    </row>
    <row r="16239" spans="43:75" x14ac:dyDescent="0.2">
      <c r="AQ16239" s="7"/>
      <c r="AR16239" s="7"/>
      <c r="AS16239" s="7"/>
      <c r="AT16239" s="7"/>
      <c r="AU16239" s="7"/>
      <c r="AV16239" s="234"/>
      <c r="BP16239" s="7"/>
      <c r="BQ16239" s="7"/>
      <c r="BR16239" s="7"/>
      <c r="BS16239" s="7"/>
      <c r="BT16239" s="7"/>
      <c r="BU16239" s="7"/>
      <c r="BV16239" s="7"/>
      <c r="BW16239" s="7"/>
    </row>
    <row r="16240" spans="43:75" x14ac:dyDescent="0.2">
      <c r="AQ16240" s="7"/>
      <c r="AR16240" s="7"/>
      <c r="AS16240" s="7"/>
      <c r="AT16240" s="7"/>
      <c r="AU16240" s="7"/>
      <c r="AV16240" s="234"/>
      <c r="BP16240" s="7"/>
      <c r="BQ16240" s="7"/>
      <c r="BR16240" s="7"/>
      <c r="BS16240" s="7"/>
      <c r="BT16240" s="7"/>
      <c r="BU16240" s="7"/>
      <c r="BV16240" s="7"/>
      <c r="BW16240" s="7"/>
    </row>
    <row r="16241" spans="43:75" x14ac:dyDescent="0.2">
      <c r="AQ16241" s="7"/>
      <c r="AR16241" s="7"/>
      <c r="AS16241" s="7"/>
      <c r="AT16241" s="7"/>
      <c r="AU16241" s="7"/>
      <c r="AV16241" s="234"/>
      <c r="BP16241" s="7"/>
      <c r="BQ16241" s="7"/>
      <c r="BR16241" s="7"/>
      <c r="BS16241" s="7"/>
      <c r="BT16241" s="7"/>
      <c r="BU16241" s="7"/>
      <c r="BV16241" s="7"/>
      <c r="BW16241" s="7"/>
    </row>
    <row r="16242" spans="43:75" x14ac:dyDescent="0.2">
      <c r="AQ16242" s="7"/>
      <c r="AR16242" s="7"/>
      <c r="AS16242" s="7"/>
      <c r="AT16242" s="7"/>
      <c r="AU16242" s="7"/>
      <c r="AV16242" s="234"/>
      <c r="BP16242" s="7"/>
      <c r="BQ16242" s="7"/>
      <c r="BR16242" s="7"/>
      <c r="BS16242" s="7"/>
      <c r="BT16242" s="7"/>
      <c r="BU16242" s="7"/>
      <c r="BV16242" s="7"/>
      <c r="BW16242" s="7"/>
    </row>
    <row r="16243" spans="43:75" x14ac:dyDescent="0.2">
      <c r="AQ16243" s="7"/>
      <c r="AR16243" s="7"/>
      <c r="AS16243" s="7"/>
      <c r="AT16243" s="7"/>
      <c r="AU16243" s="7"/>
      <c r="AV16243" s="234"/>
      <c r="BP16243" s="7"/>
      <c r="BQ16243" s="7"/>
      <c r="BR16243" s="7"/>
      <c r="BS16243" s="7"/>
      <c r="BT16243" s="7"/>
      <c r="BU16243" s="7"/>
      <c r="BV16243" s="7"/>
      <c r="BW16243" s="7"/>
    </row>
    <row r="16244" spans="43:75" x14ac:dyDescent="0.2">
      <c r="AQ16244" s="7"/>
      <c r="AR16244" s="7"/>
      <c r="AS16244" s="7"/>
      <c r="AT16244" s="7"/>
      <c r="AU16244" s="7"/>
      <c r="AV16244" s="234"/>
      <c r="BP16244" s="7"/>
      <c r="BQ16244" s="7"/>
      <c r="BR16244" s="7"/>
      <c r="BS16244" s="7"/>
      <c r="BT16244" s="7"/>
      <c r="BU16244" s="7"/>
      <c r="BV16244" s="7"/>
      <c r="BW16244" s="7"/>
    </row>
    <row r="16245" spans="43:75" x14ac:dyDescent="0.2">
      <c r="AQ16245" s="7"/>
      <c r="AR16245" s="7"/>
      <c r="AS16245" s="7"/>
      <c r="AT16245" s="7"/>
      <c r="AU16245" s="7"/>
      <c r="AV16245" s="234"/>
      <c r="BP16245" s="7"/>
      <c r="BQ16245" s="7"/>
      <c r="BR16245" s="7"/>
      <c r="BS16245" s="7"/>
      <c r="BT16245" s="7"/>
      <c r="BU16245" s="7"/>
      <c r="BV16245" s="7"/>
      <c r="BW16245" s="7"/>
    </row>
    <row r="16246" spans="43:75" x14ac:dyDescent="0.2">
      <c r="AQ16246" s="7"/>
      <c r="AR16246" s="7"/>
      <c r="AS16246" s="7"/>
      <c r="AT16246" s="7"/>
      <c r="AU16246" s="7"/>
      <c r="AV16246" s="234"/>
      <c r="BP16246" s="7"/>
      <c r="BQ16246" s="7"/>
      <c r="BR16246" s="7"/>
      <c r="BS16246" s="7"/>
      <c r="BT16246" s="7"/>
      <c r="BU16246" s="7"/>
      <c r="BV16246" s="7"/>
      <c r="BW16246" s="7"/>
    </row>
    <row r="16247" spans="43:75" x14ac:dyDescent="0.2">
      <c r="AQ16247" s="7"/>
      <c r="AR16247" s="7"/>
      <c r="AS16247" s="7"/>
      <c r="AT16247" s="7"/>
      <c r="AU16247" s="7"/>
      <c r="AV16247" s="234"/>
      <c r="BP16247" s="7"/>
      <c r="BQ16247" s="7"/>
      <c r="BR16247" s="7"/>
      <c r="BS16247" s="7"/>
      <c r="BT16247" s="7"/>
      <c r="BU16247" s="7"/>
      <c r="BV16247" s="7"/>
      <c r="BW16247" s="7"/>
    </row>
    <row r="16248" spans="43:75" x14ac:dyDescent="0.2">
      <c r="AQ16248" s="7"/>
      <c r="AR16248" s="7"/>
      <c r="AS16248" s="7"/>
      <c r="AT16248" s="7"/>
      <c r="AU16248" s="7"/>
      <c r="AV16248" s="234"/>
      <c r="BP16248" s="7"/>
      <c r="BQ16248" s="7"/>
      <c r="BR16248" s="7"/>
      <c r="BS16248" s="7"/>
      <c r="BT16248" s="7"/>
      <c r="BU16248" s="7"/>
      <c r="BV16248" s="7"/>
      <c r="BW16248" s="7"/>
    </row>
    <row r="16249" spans="43:75" x14ac:dyDescent="0.2">
      <c r="AQ16249" s="7"/>
      <c r="AR16249" s="7"/>
      <c r="AS16249" s="7"/>
      <c r="AT16249" s="7"/>
      <c r="AU16249" s="7"/>
      <c r="AV16249" s="234"/>
      <c r="BP16249" s="7"/>
      <c r="BQ16249" s="7"/>
      <c r="BR16249" s="7"/>
      <c r="BS16249" s="7"/>
      <c r="BT16249" s="7"/>
      <c r="BU16249" s="7"/>
      <c r="BV16249" s="7"/>
      <c r="BW16249" s="7"/>
    </row>
    <row r="16250" spans="43:75" x14ac:dyDescent="0.2">
      <c r="AQ16250" s="7"/>
      <c r="AR16250" s="7"/>
      <c r="AS16250" s="7"/>
      <c r="AT16250" s="7"/>
      <c r="AU16250" s="7"/>
      <c r="AV16250" s="234"/>
      <c r="BP16250" s="7"/>
      <c r="BQ16250" s="7"/>
      <c r="BR16250" s="7"/>
      <c r="BS16250" s="7"/>
      <c r="BT16250" s="7"/>
      <c r="BU16250" s="7"/>
      <c r="BV16250" s="7"/>
      <c r="BW16250" s="7"/>
    </row>
    <row r="16251" spans="43:75" x14ac:dyDescent="0.2">
      <c r="AQ16251" s="7"/>
      <c r="AR16251" s="7"/>
      <c r="AS16251" s="7"/>
      <c r="AT16251" s="7"/>
      <c r="AU16251" s="7"/>
      <c r="AV16251" s="234"/>
      <c r="BP16251" s="7"/>
      <c r="BQ16251" s="7"/>
      <c r="BR16251" s="7"/>
      <c r="BS16251" s="7"/>
      <c r="BT16251" s="7"/>
      <c r="BU16251" s="7"/>
      <c r="BV16251" s="7"/>
      <c r="BW16251" s="7"/>
    </row>
    <row r="16252" spans="43:75" x14ac:dyDescent="0.2">
      <c r="AQ16252" s="7"/>
      <c r="AR16252" s="7"/>
      <c r="AS16252" s="7"/>
      <c r="AT16252" s="7"/>
      <c r="AU16252" s="7"/>
      <c r="AV16252" s="234"/>
      <c r="BP16252" s="7"/>
      <c r="BQ16252" s="7"/>
      <c r="BR16252" s="7"/>
      <c r="BS16252" s="7"/>
      <c r="BT16252" s="7"/>
      <c r="BU16252" s="7"/>
      <c r="BV16252" s="7"/>
      <c r="BW16252" s="7"/>
    </row>
    <row r="16253" spans="43:75" x14ac:dyDescent="0.2">
      <c r="AQ16253" s="7"/>
      <c r="AR16253" s="7"/>
      <c r="AS16253" s="7"/>
      <c r="AT16253" s="7"/>
      <c r="AU16253" s="7"/>
      <c r="AV16253" s="234"/>
      <c r="BP16253" s="7"/>
      <c r="BQ16253" s="7"/>
      <c r="BR16253" s="7"/>
      <c r="BS16253" s="7"/>
      <c r="BT16253" s="7"/>
      <c r="BU16253" s="7"/>
      <c r="BV16253" s="7"/>
      <c r="BW16253" s="7"/>
    </row>
    <row r="16254" spans="43:75" x14ac:dyDescent="0.2">
      <c r="AQ16254" s="7"/>
      <c r="AR16254" s="7"/>
      <c r="AS16254" s="7"/>
      <c r="AT16254" s="7"/>
      <c r="AU16254" s="7"/>
      <c r="AV16254" s="234"/>
      <c r="BP16254" s="7"/>
      <c r="BQ16254" s="7"/>
      <c r="BR16254" s="7"/>
      <c r="BS16254" s="7"/>
      <c r="BT16254" s="7"/>
      <c r="BU16254" s="7"/>
      <c r="BV16254" s="7"/>
      <c r="BW16254" s="7"/>
    </row>
    <row r="16255" spans="43:75" x14ac:dyDescent="0.2">
      <c r="AQ16255" s="7"/>
      <c r="AR16255" s="7"/>
      <c r="AS16255" s="7"/>
      <c r="AT16255" s="7"/>
      <c r="AU16255" s="7"/>
      <c r="AV16255" s="234"/>
      <c r="BP16255" s="7"/>
      <c r="BQ16255" s="7"/>
      <c r="BR16255" s="7"/>
      <c r="BS16255" s="7"/>
      <c r="BT16255" s="7"/>
      <c r="BU16255" s="7"/>
      <c r="BV16255" s="7"/>
      <c r="BW16255" s="7"/>
    </row>
    <row r="16256" spans="43:75" x14ac:dyDescent="0.2">
      <c r="AQ16256" s="7"/>
      <c r="AR16256" s="7"/>
      <c r="AS16256" s="7"/>
      <c r="AT16256" s="7"/>
      <c r="AU16256" s="7"/>
      <c r="AV16256" s="234"/>
      <c r="BP16256" s="7"/>
      <c r="BQ16256" s="7"/>
      <c r="BR16256" s="7"/>
      <c r="BS16256" s="7"/>
      <c r="BT16256" s="7"/>
      <c r="BU16256" s="7"/>
      <c r="BV16256" s="7"/>
      <c r="BW16256" s="7"/>
    </row>
    <row r="16257" spans="43:75" x14ac:dyDescent="0.2">
      <c r="AQ16257" s="7"/>
      <c r="AR16257" s="7"/>
      <c r="AS16257" s="7"/>
      <c r="AT16257" s="7"/>
      <c r="AU16257" s="7"/>
      <c r="AV16257" s="234"/>
      <c r="BP16257" s="7"/>
      <c r="BQ16257" s="7"/>
      <c r="BR16257" s="7"/>
      <c r="BS16257" s="7"/>
      <c r="BT16257" s="7"/>
      <c r="BU16257" s="7"/>
      <c r="BV16257" s="7"/>
      <c r="BW16257" s="7"/>
    </row>
    <row r="16258" spans="43:75" x14ac:dyDescent="0.2">
      <c r="AQ16258" s="7"/>
      <c r="AR16258" s="7"/>
      <c r="AS16258" s="7"/>
      <c r="AT16258" s="7"/>
      <c r="AU16258" s="7"/>
      <c r="AV16258" s="234"/>
      <c r="BP16258" s="7"/>
      <c r="BQ16258" s="7"/>
      <c r="BR16258" s="7"/>
      <c r="BS16258" s="7"/>
      <c r="BT16258" s="7"/>
      <c r="BU16258" s="7"/>
      <c r="BV16258" s="7"/>
      <c r="BW16258" s="7"/>
    </row>
    <row r="16259" spans="43:75" x14ac:dyDescent="0.2">
      <c r="AQ16259" s="7"/>
      <c r="AR16259" s="7"/>
      <c r="AS16259" s="7"/>
      <c r="AT16259" s="7"/>
      <c r="AU16259" s="7"/>
      <c r="AV16259" s="234"/>
      <c r="BP16259" s="7"/>
      <c r="BQ16259" s="7"/>
      <c r="BR16259" s="7"/>
      <c r="BS16259" s="7"/>
      <c r="BT16259" s="7"/>
      <c r="BU16259" s="7"/>
      <c r="BV16259" s="7"/>
      <c r="BW16259" s="7"/>
    </row>
    <row r="16260" spans="43:75" x14ac:dyDescent="0.2">
      <c r="AQ16260" s="7"/>
      <c r="AR16260" s="7"/>
      <c r="AS16260" s="7"/>
      <c r="AT16260" s="7"/>
      <c r="AU16260" s="7"/>
      <c r="AV16260" s="234"/>
      <c r="BP16260" s="7"/>
      <c r="BQ16260" s="7"/>
      <c r="BR16260" s="7"/>
      <c r="BS16260" s="7"/>
      <c r="BT16260" s="7"/>
      <c r="BU16260" s="7"/>
      <c r="BV16260" s="7"/>
      <c r="BW16260" s="7"/>
    </row>
    <row r="16261" spans="43:75" x14ac:dyDescent="0.2">
      <c r="AQ16261" s="7"/>
      <c r="AR16261" s="7"/>
      <c r="AS16261" s="7"/>
      <c r="AT16261" s="7"/>
      <c r="AU16261" s="7"/>
      <c r="AV16261" s="234"/>
      <c r="BP16261" s="7"/>
      <c r="BQ16261" s="7"/>
      <c r="BR16261" s="7"/>
      <c r="BS16261" s="7"/>
      <c r="BT16261" s="7"/>
      <c r="BU16261" s="7"/>
      <c r="BV16261" s="7"/>
      <c r="BW16261" s="7"/>
    </row>
    <row r="16262" spans="43:75" x14ac:dyDescent="0.2">
      <c r="AQ16262" s="7"/>
      <c r="AR16262" s="7"/>
      <c r="AS16262" s="7"/>
      <c r="AT16262" s="7"/>
      <c r="AU16262" s="7"/>
      <c r="AV16262" s="234"/>
      <c r="BP16262" s="7"/>
      <c r="BQ16262" s="7"/>
      <c r="BR16262" s="7"/>
      <c r="BS16262" s="7"/>
      <c r="BT16262" s="7"/>
      <c r="BU16262" s="7"/>
      <c r="BV16262" s="7"/>
      <c r="BW16262" s="7"/>
    </row>
    <row r="16263" spans="43:75" x14ac:dyDescent="0.2">
      <c r="AQ16263" s="7"/>
      <c r="AR16263" s="7"/>
      <c r="AS16263" s="7"/>
      <c r="AT16263" s="7"/>
      <c r="AU16263" s="7"/>
      <c r="AV16263" s="234"/>
      <c r="BP16263" s="7"/>
      <c r="BQ16263" s="7"/>
      <c r="BR16263" s="7"/>
      <c r="BS16263" s="7"/>
      <c r="BT16263" s="7"/>
      <c r="BU16263" s="7"/>
      <c r="BV16263" s="7"/>
      <c r="BW16263" s="7"/>
    </row>
    <row r="16264" spans="43:75" x14ac:dyDescent="0.2">
      <c r="AQ16264" s="7"/>
      <c r="AR16264" s="7"/>
      <c r="AS16264" s="7"/>
      <c r="AT16264" s="7"/>
      <c r="AU16264" s="7"/>
      <c r="AV16264" s="234"/>
      <c r="BP16264" s="7"/>
      <c r="BQ16264" s="7"/>
      <c r="BR16264" s="7"/>
      <c r="BS16264" s="7"/>
      <c r="BT16264" s="7"/>
      <c r="BU16264" s="7"/>
      <c r="BV16264" s="7"/>
      <c r="BW16264" s="7"/>
    </row>
    <row r="16265" spans="43:75" x14ac:dyDescent="0.2">
      <c r="AQ16265" s="7"/>
      <c r="AR16265" s="7"/>
      <c r="AS16265" s="7"/>
      <c r="AT16265" s="7"/>
      <c r="AU16265" s="7"/>
      <c r="AV16265" s="234"/>
      <c r="BP16265" s="7"/>
      <c r="BQ16265" s="7"/>
      <c r="BR16265" s="7"/>
      <c r="BS16265" s="7"/>
      <c r="BT16265" s="7"/>
      <c r="BU16265" s="7"/>
      <c r="BV16265" s="7"/>
      <c r="BW16265" s="7"/>
    </row>
    <row r="16266" spans="43:75" x14ac:dyDescent="0.2">
      <c r="AQ16266" s="7"/>
      <c r="AR16266" s="7"/>
      <c r="AS16266" s="7"/>
      <c r="AT16266" s="7"/>
      <c r="AU16266" s="7"/>
      <c r="AV16266" s="234"/>
      <c r="BP16266" s="7"/>
      <c r="BQ16266" s="7"/>
      <c r="BR16266" s="7"/>
      <c r="BS16266" s="7"/>
      <c r="BT16266" s="7"/>
      <c r="BU16266" s="7"/>
      <c r="BV16266" s="7"/>
      <c r="BW16266" s="7"/>
    </row>
    <row r="16267" spans="43:75" x14ac:dyDescent="0.2">
      <c r="AQ16267" s="7"/>
      <c r="AR16267" s="7"/>
      <c r="AS16267" s="7"/>
      <c r="AT16267" s="7"/>
      <c r="AU16267" s="7"/>
      <c r="AV16267" s="234"/>
      <c r="BP16267" s="7"/>
      <c r="BQ16267" s="7"/>
      <c r="BR16267" s="7"/>
      <c r="BS16267" s="7"/>
      <c r="BT16267" s="7"/>
      <c r="BU16267" s="7"/>
      <c r="BV16267" s="7"/>
      <c r="BW16267" s="7"/>
    </row>
    <row r="16268" spans="43:75" x14ac:dyDescent="0.2">
      <c r="AQ16268" s="7"/>
      <c r="AR16268" s="7"/>
      <c r="AS16268" s="7"/>
      <c r="AT16268" s="7"/>
      <c r="AU16268" s="7"/>
      <c r="AV16268" s="234"/>
      <c r="BP16268" s="7"/>
      <c r="BQ16268" s="7"/>
      <c r="BR16268" s="7"/>
      <c r="BS16268" s="7"/>
      <c r="BT16268" s="7"/>
      <c r="BU16268" s="7"/>
      <c r="BV16268" s="7"/>
      <c r="BW16268" s="7"/>
    </row>
    <row r="16269" spans="43:75" x14ac:dyDescent="0.2">
      <c r="AQ16269" s="7"/>
      <c r="AR16269" s="7"/>
      <c r="AS16269" s="7"/>
      <c r="AT16269" s="7"/>
      <c r="AU16269" s="7"/>
      <c r="AV16269" s="234"/>
      <c r="BP16269" s="7"/>
      <c r="BQ16269" s="7"/>
      <c r="BR16269" s="7"/>
      <c r="BS16269" s="7"/>
      <c r="BT16269" s="7"/>
      <c r="BU16269" s="7"/>
      <c r="BV16269" s="7"/>
      <c r="BW16269" s="7"/>
    </row>
    <row r="16270" spans="43:75" x14ac:dyDescent="0.2">
      <c r="AQ16270" s="7"/>
      <c r="AR16270" s="7"/>
      <c r="AS16270" s="7"/>
      <c r="AT16270" s="7"/>
      <c r="AU16270" s="7"/>
      <c r="AV16270" s="234"/>
      <c r="BP16270" s="7"/>
      <c r="BQ16270" s="7"/>
      <c r="BR16270" s="7"/>
      <c r="BS16270" s="7"/>
      <c r="BT16270" s="7"/>
      <c r="BU16270" s="7"/>
      <c r="BV16270" s="7"/>
      <c r="BW16270" s="7"/>
    </row>
    <row r="16271" spans="43:75" x14ac:dyDescent="0.2">
      <c r="AQ16271" s="7"/>
      <c r="AR16271" s="7"/>
      <c r="AS16271" s="7"/>
      <c r="AT16271" s="7"/>
      <c r="AU16271" s="7"/>
      <c r="AV16271" s="234"/>
      <c r="BP16271" s="7"/>
      <c r="BQ16271" s="7"/>
      <c r="BR16271" s="7"/>
      <c r="BS16271" s="7"/>
      <c r="BT16271" s="7"/>
      <c r="BU16271" s="7"/>
      <c r="BV16271" s="7"/>
      <c r="BW16271" s="7"/>
    </row>
    <row r="16272" spans="43:75" x14ac:dyDescent="0.2">
      <c r="AQ16272" s="7"/>
      <c r="AR16272" s="7"/>
      <c r="AS16272" s="7"/>
      <c r="AT16272" s="7"/>
      <c r="AU16272" s="7"/>
      <c r="AV16272" s="234"/>
      <c r="BP16272" s="7"/>
      <c r="BQ16272" s="7"/>
      <c r="BR16272" s="7"/>
      <c r="BS16272" s="7"/>
      <c r="BT16272" s="7"/>
      <c r="BU16272" s="7"/>
      <c r="BV16272" s="7"/>
      <c r="BW16272" s="7"/>
    </row>
    <row r="16273" spans="43:75" x14ac:dyDescent="0.2">
      <c r="AQ16273" s="7"/>
      <c r="AR16273" s="7"/>
      <c r="AS16273" s="7"/>
      <c r="AT16273" s="7"/>
      <c r="AU16273" s="7"/>
      <c r="AV16273" s="234"/>
      <c r="BP16273" s="7"/>
      <c r="BQ16273" s="7"/>
      <c r="BR16273" s="7"/>
      <c r="BS16273" s="7"/>
      <c r="BT16273" s="7"/>
      <c r="BU16273" s="7"/>
      <c r="BV16273" s="7"/>
      <c r="BW16273" s="7"/>
    </row>
    <row r="16274" spans="43:75" x14ac:dyDescent="0.2">
      <c r="AQ16274" s="7"/>
      <c r="AR16274" s="7"/>
      <c r="AS16274" s="7"/>
      <c r="AT16274" s="7"/>
      <c r="AU16274" s="7"/>
      <c r="AV16274" s="234"/>
      <c r="BP16274" s="7"/>
      <c r="BQ16274" s="7"/>
      <c r="BR16274" s="7"/>
      <c r="BS16274" s="7"/>
      <c r="BT16274" s="7"/>
      <c r="BU16274" s="7"/>
      <c r="BV16274" s="7"/>
      <c r="BW16274" s="7"/>
    </row>
    <row r="16275" spans="43:75" x14ac:dyDescent="0.2">
      <c r="AQ16275" s="7"/>
      <c r="AR16275" s="7"/>
      <c r="AS16275" s="7"/>
      <c r="AT16275" s="7"/>
      <c r="AU16275" s="7"/>
      <c r="AV16275" s="234"/>
      <c r="BP16275" s="7"/>
      <c r="BQ16275" s="7"/>
      <c r="BR16275" s="7"/>
      <c r="BS16275" s="7"/>
      <c r="BT16275" s="7"/>
      <c r="BU16275" s="7"/>
      <c r="BV16275" s="7"/>
      <c r="BW16275" s="7"/>
    </row>
    <row r="16276" spans="43:75" x14ac:dyDescent="0.2">
      <c r="AQ16276" s="7"/>
      <c r="AR16276" s="7"/>
      <c r="AS16276" s="7"/>
      <c r="AT16276" s="7"/>
      <c r="AU16276" s="7"/>
      <c r="AV16276" s="234"/>
      <c r="BP16276" s="7"/>
      <c r="BQ16276" s="7"/>
      <c r="BR16276" s="7"/>
      <c r="BS16276" s="7"/>
      <c r="BT16276" s="7"/>
      <c r="BU16276" s="7"/>
      <c r="BV16276" s="7"/>
      <c r="BW16276" s="7"/>
    </row>
    <row r="16277" spans="43:75" x14ac:dyDescent="0.2">
      <c r="AQ16277" s="7"/>
      <c r="AR16277" s="7"/>
      <c r="AS16277" s="7"/>
      <c r="AT16277" s="7"/>
      <c r="AU16277" s="7"/>
      <c r="AV16277" s="234"/>
      <c r="BP16277" s="7"/>
      <c r="BQ16277" s="7"/>
      <c r="BR16277" s="7"/>
      <c r="BS16277" s="7"/>
      <c r="BT16277" s="7"/>
      <c r="BU16277" s="7"/>
      <c r="BV16277" s="7"/>
      <c r="BW16277" s="7"/>
    </row>
    <row r="16278" spans="43:75" x14ac:dyDescent="0.2">
      <c r="AQ16278" s="7"/>
      <c r="AR16278" s="7"/>
      <c r="AS16278" s="7"/>
      <c r="AT16278" s="7"/>
      <c r="AU16278" s="7"/>
      <c r="AV16278" s="234"/>
      <c r="BP16278" s="7"/>
      <c r="BQ16278" s="7"/>
      <c r="BR16278" s="7"/>
      <c r="BS16278" s="7"/>
      <c r="BT16278" s="7"/>
      <c r="BU16278" s="7"/>
      <c r="BV16278" s="7"/>
      <c r="BW16278" s="7"/>
    </row>
    <row r="16279" spans="43:75" x14ac:dyDescent="0.2">
      <c r="AQ16279" s="7"/>
      <c r="AR16279" s="7"/>
      <c r="AS16279" s="7"/>
      <c r="AT16279" s="7"/>
      <c r="AU16279" s="7"/>
      <c r="AV16279" s="234"/>
      <c r="BP16279" s="7"/>
      <c r="BQ16279" s="7"/>
      <c r="BR16279" s="7"/>
      <c r="BS16279" s="7"/>
      <c r="BT16279" s="7"/>
      <c r="BU16279" s="7"/>
      <c r="BV16279" s="7"/>
      <c r="BW16279" s="7"/>
    </row>
    <row r="16280" spans="43:75" x14ac:dyDescent="0.2">
      <c r="AQ16280" s="7"/>
      <c r="AR16280" s="7"/>
      <c r="AS16280" s="7"/>
      <c r="AT16280" s="7"/>
      <c r="AU16280" s="7"/>
      <c r="AV16280" s="234"/>
      <c r="BP16280" s="7"/>
      <c r="BQ16280" s="7"/>
      <c r="BR16280" s="7"/>
      <c r="BS16280" s="7"/>
      <c r="BT16280" s="7"/>
      <c r="BU16280" s="7"/>
      <c r="BV16280" s="7"/>
      <c r="BW16280" s="7"/>
    </row>
    <row r="16281" spans="43:75" x14ac:dyDescent="0.2">
      <c r="AQ16281" s="7"/>
      <c r="AR16281" s="7"/>
      <c r="AS16281" s="7"/>
      <c r="AT16281" s="7"/>
      <c r="AU16281" s="7"/>
      <c r="AV16281" s="234"/>
      <c r="BP16281" s="7"/>
      <c r="BQ16281" s="7"/>
      <c r="BR16281" s="7"/>
      <c r="BS16281" s="7"/>
      <c r="BT16281" s="7"/>
      <c r="BU16281" s="7"/>
      <c r="BV16281" s="7"/>
      <c r="BW16281" s="7"/>
    </row>
    <row r="16282" spans="43:75" x14ac:dyDescent="0.2">
      <c r="AQ16282" s="7"/>
      <c r="AR16282" s="7"/>
      <c r="AS16282" s="7"/>
      <c r="AT16282" s="7"/>
      <c r="AU16282" s="7"/>
      <c r="AV16282" s="234"/>
      <c r="BP16282" s="7"/>
      <c r="BQ16282" s="7"/>
      <c r="BR16282" s="7"/>
      <c r="BS16282" s="7"/>
      <c r="BT16282" s="7"/>
      <c r="BU16282" s="7"/>
      <c r="BV16282" s="7"/>
      <c r="BW16282" s="7"/>
    </row>
    <row r="16283" spans="43:75" x14ac:dyDescent="0.2">
      <c r="AQ16283" s="7"/>
      <c r="AR16283" s="7"/>
      <c r="AS16283" s="7"/>
      <c r="AT16283" s="7"/>
      <c r="AU16283" s="7"/>
      <c r="AV16283" s="234"/>
      <c r="BP16283" s="7"/>
      <c r="BQ16283" s="7"/>
      <c r="BR16283" s="7"/>
      <c r="BS16283" s="7"/>
      <c r="BT16283" s="7"/>
      <c r="BU16283" s="7"/>
      <c r="BV16283" s="7"/>
      <c r="BW16283" s="7"/>
    </row>
    <row r="16284" spans="43:75" x14ac:dyDescent="0.2">
      <c r="AQ16284" s="7"/>
      <c r="AR16284" s="7"/>
      <c r="AS16284" s="7"/>
      <c r="AT16284" s="7"/>
      <c r="AU16284" s="7"/>
      <c r="AV16284" s="234"/>
      <c r="BP16284" s="7"/>
      <c r="BQ16284" s="7"/>
      <c r="BR16284" s="7"/>
      <c r="BS16284" s="7"/>
      <c r="BT16284" s="7"/>
      <c r="BU16284" s="7"/>
      <c r="BV16284" s="7"/>
      <c r="BW16284" s="7"/>
    </row>
    <row r="16285" spans="43:75" x14ac:dyDescent="0.2">
      <c r="AQ16285" s="7"/>
      <c r="AR16285" s="7"/>
      <c r="AS16285" s="7"/>
      <c r="AT16285" s="7"/>
      <c r="AU16285" s="7"/>
      <c r="AV16285" s="234"/>
      <c r="BP16285" s="7"/>
      <c r="BQ16285" s="7"/>
      <c r="BR16285" s="7"/>
      <c r="BS16285" s="7"/>
      <c r="BT16285" s="7"/>
      <c r="BU16285" s="7"/>
      <c r="BV16285" s="7"/>
      <c r="BW16285" s="7"/>
    </row>
    <row r="16286" spans="43:75" x14ac:dyDescent="0.2">
      <c r="AQ16286" s="7"/>
      <c r="AR16286" s="7"/>
      <c r="AS16286" s="7"/>
      <c r="AT16286" s="7"/>
      <c r="AU16286" s="7"/>
      <c r="AV16286" s="234"/>
      <c r="BP16286" s="7"/>
      <c r="BQ16286" s="7"/>
      <c r="BR16286" s="7"/>
      <c r="BS16286" s="7"/>
      <c r="BT16286" s="7"/>
      <c r="BU16286" s="7"/>
      <c r="BV16286" s="7"/>
      <c r="BW16286" s="7"/>
    </row>
    <row r="16287" spans="43:75" x14ac:dyDescent="0.2">
      <c r="AQ16287" s="7"/>
      <c r="AR16287" s="7"/>
      <c r="AS16287" s="7"/>
      <c r="AT16287" s="7"/>
      <c r="AU16287" s="7"/>
      <c r="AV16287" s="234"/>
      <c r="BP16287" s="7"/>
      <c r="BQ16287" s="7"/>
      <c r="BR16287" s="7"/>
      <c r="BS16287" s="7"/>
      <c r="BT16287" s="7"/>
      <c r="BU16287" s="7"/>
      <c r="BV16287" s="7"/>
      <c r="BW16287" s="7"/>
    </row>
    <row r="16288" spans="43:75" x14ac:dyDescent="0.2">
      <c r="AQ16288" s="7"/>
      <c r="AR16288" s="7"/>
      <c r="AS16288" s="7"/>
      <c r="AT16288" s="7"/>
      <c r="AU16288" s="7"/>
      <c r="AV16288" s="234"/>
      <c r="BP16288" s="7"/>
      <c r="BQ16288" s="7"/>
      <c r="BR16288" s="7"/>
      <c r="BS16288" s="7"/>
      <c r="BT16288" s="7"/>
      <c r="BU16288" s="7"/>
      <c r="BV16288" s="7"/>
      <c r="BW16288" s="7"/>
    </row>
    <row r="16289" spans="43:75" x14ac:dyDescent="0.2">
      <c r="AQ16289" s="7"/>
      <c r="AR16289" s="7"/>
      <c r="AS16289" s="7"/>
      <c r="AT16289" s="7"/>
      <c r="AU16289" s="7"/>
      <c r="AV16289" s="234"/>
      <c r="BP16289" s="7"/>
      <c r="BQ16289" s="7"/>
      <c r="BR16289" s="7"/>
      <c r="BS16289" s="7"/>
      <c r="BT16289" s="7"/>
      <c r="BU16289" s="7"/>
      <c r="BV16289" s="7"/>
      <c r="BW16289" s="7"/>
    </row>
    <row r="16290" spans="43:75" x14ac:dyDescent="0.2">
      <c r="AQ16290" s="7"/>
      <c r="AR16290" s="7"/>
      <c r="AS16290" s="7"/>
      <c r="AT16290" s="7"/>
      <c r="AU16290" s="7"/>
      <c r="AV16290" s="234"/>
      <c r="BP16290" s="7"/>
      <c r="BQ16290" s="7"/>
      <c r="BR16290" s="7"/>
      <c r="BS16290" s="7"/>
      <c r="BT16290" s="7"/>
      <c r="BU16290" s="7"/>
      <c r="BV16290" s="7"/>
      <c r="BW16290" s="7"/>
    </row>
    <row r="16291" spans="43:75" x14ac:dyDescent="0.2">
      <c r="AQ16291" s="7"/>
      <c r="AR16291" s="7"/>
      <c r="AS16291" s="7"/>
      <c r="AT16291" s="7"/>
      <c r="AU16291" s="7"/>
      <c r="AV16291" s="234"/>
      <c r="BP16291" s="7"/>
      <c r="BQ16291" s="7"/>
      <c r="BR16291" s="7"/>
      <c r="BS16291" s="7"/>
      <c r="BT16291" s="7"/>
      <c r="BU16291" s="7"/>
      <c r="BV16291" s="7"/>
      <c r="BW16291" s="7"/>
    </row>
    <row r="16292" spans="43:75" x14ac:dyDescent="0.2">
      <c r="AQ16292" s="7"/>
      <c r="AR16292" s="7"/>
      <c r="AS16292" s="7"/>
      <c r="AT16292" s="7"/>
      <c r="AU16292" s="7"/>
      <c r="AV16292" s="234"/>
      <c r="BP16292" s="7"/>
      <c r="BQ16292" s="7"/>
      <c r="BR16292" s="7"/>
      <c r="BS16292" s="7"/>
      <c r="BT16292" s="7"/>
      <c r="BU16292" s="7"/>
      <c r="BV16292" s="7"/>
      <c r="BW16292" s="7"/>
    </row>
    <row r="16293" spans="43:75" x14ac:dyDescent="0.2">
      <c r="AQ16293" s="7"/>
      <c r="AR16293" s="7"/>
      <c r="AS16293" s="7"/>
      <c r="AT16293" s="7"/>
      <c r="AU16293" s="7"/>
      <c r="AV16293" s="234"/>
      <c r="BP16293" s="7"/>
      <c r="BQ16293" s="7"/>
      <c r="BR16293" s="7"/>
      <c r="BS16293" s="7"/>
      <c r="BT16293" s="7"/>
      <c r="BU16293" s="7"/>
      <c r="BV16293" s="7"/>
      <c r="BW16293" s="7"/>
    </row>
    <row r="16294" spans="43:75" x14ac:dyDescent="0.2">
      <c r="AQ16294" s="7"/>
      <c r="AR16294" s="7"/>
      <c r="AS16294" s="7"/>
      <c r="AT16294" s="7"/>
      <c r="AU16294" s="7"/>
      <c r="AV16294" s="234"/>
      <c r="BP16294" s="7"/>
      <c r="BQ16294" s="7"/>
      <c r="BR16294" s="7"/>
      <c r="BS16294" s="7"/>
      <c r="BT16294" s="7"/>
      <c r="BU16294" s="7"/>
      <c r="BV16294" s="7"/>
      <c r="BW16294" s="7"/>
    </row>
    <row r="16295" spans="43:75" x14ac:dyDescent="0.2">
      <c r="AQ16295" s="7"/>
      <c r="AR16295" s="7"/>
      <c r="AS16295" s="7"/>
      <c r="AT16295" s="7"/>
      <c r="AU16295" s="7"/>
      <c r="AV16295" s="234"/>
      <c r="BP16295" s="7"/>
      <c r="BQ16295" s="7"/>
      <c r="BR16295" s="7"/>
      <c r="BS16295" s="7"/>
      <c r="BT16295" s="7"/>
      <c r="BU16295" s="7"/>
      <c r="BV16295" s="7"/>
      <c r="BW16295" s="7"/>
    </row>
    <row r="16296" spans="43:75" x14ac:dyDescent="0.2">
      <c r="AQ16296" s="7"/>
      <c r="AR16296" s="7"/>
      <c r="AS16296" s="7"/>
      <c r="AT16296" s="7"/>
      <c r="AU16296" s="7"/>
      <c r="AV16296" s="234"/>
      <c r="BP16296" s="7"/>
      <c r="BQ16296" s="7"/>
      <c r="BR16296" s="7"/>
      <c r="BS16296" s="7"/>
      <c r="BT16296" s="7"/>
      <c r="BU16296" s="7"/>
      <c r="BV16296" s="7"/>
      <c r="BW16296" s="7"/>
    </row>
    <row r="16297" spans="43:75" x14ac:dyDescent="0.2">
      <c r="AQ16297" s="7"/>
      <c r="AR16297" s="7"/>
      <c r="AS16297" s="7"/>
      <c r="AT16297" s="7"/>
      <c r="AU16297" s="7"/>
      <c r="AV16297" s="234"/>
      <c r="BP16297" s="7"/>
      <c r="BQ16297" s="7"/>
      <c r="BR16297" s="7"/>
      <c r="BS16297" s="7"/>
      <c r="BT16297" s="7"/>
      <c r="BU16297" s="7"/>
      <c r="BV16297" s="7"/>
      <c r="BW16297" s="7"/>
    </row>
    <row r="16298" spans="43:75" x14ac:dyDescent="0.2">
      <c r="AQ16298" s="7"/>
      <c r="AR16298" s="7"/>
      <c r="AS16298" s="7"/>
      <c r="AT16298" s="7"/>
      <c r="AU16298" s="7"/>
      <c r="AV16298" s="234"/>
      <c r="BP16298" s="7"/>
      <c r="BQ16298" s="7"/>
      <c r="BR16298" s="7"/>
      <c r="BS16298" s="7"/>
      <c r="BT16298" s="7"/>
      <c r="BU16298" s="7"/>
      <c r="BV16298" s="7"/>
      <c r="BW16298" s="7"/>
    </row>
    <row r="16299" spans="43:75" x14ac:dyDescent="0.2">
      <c r="AQ16299" s="7"/>
      <c r="AR16299" s="7"/>
      <c r="AS16299" s="7"/>
      <c r="AT16299" s="7"/>
      <c r="AU16299" s="7"/>
      <c r="AV16299" s="234"/>
      <c r="BP16299" s="7"/>
      <c r="BQ16299" s="7"/>
      <c r="BR16299" s="7"/>
      <c r="BS16299" s="7"/>
      <c r="BT16299" s="7"/>
      <c r="BU16299" s="7"/>
      <c r="BV16299" s="7"/>
      <c r="BW16299" s="7"/>
    </row>
    <row r="16300" spans="43:75" x14ac:dyDescent="0.2">
      <c r="AQ16300" s="7"/>
      <c r="AR16300" s="7"/>
      <c r="AS16300" s="7"/>
      <c r="AT16300" s="7"/>
      <c r="AU16300" s="7"/>
      <c r="AV16300" s="234"/>
      <c r="BP16300" s="7"/>
      <c r="BQ16300" s="7"/>
      <c r="BR16300" s="7"/>
      <c r="BS16300" s="7"/>
      <c r="BT16300" s="7"/>
      <c r="BU16300" s="7"/>
      <c r="BV16300" s="7"/>
      <c r="BW16300" s="7"/>
    </row>
    <row r="16301" spans="43:75" x14ac:dyDescent="0.2">
      <c r="AQ16301" s="7"/>
      <c r="AR16301" s="7"/>
      <c r="AS16301" s="7"/>
      <c r="AT16301" s="7"/>
      <c r="AU16301" s="7"/>
      <c r="AV16301" s="234"/>
      <c r="BP16301" s="7"/>
      <c r="BQ16301" s="7"/>
      <c r="BR16301" s="7"/>
      <c r="BS16301" s="7"/>
      <c r="BT16301" s="7"/>
      <c r="BU16301" s="7"/>
      <c r="BV16301" s="7"/>
      <c r="BW16301" s="7"/>
    </row>
    <row r="16302" spans="43:75" x14ac:dyDescent="0.2">
      <c r="AQ16302" s="7"/>
      <c r="AR16302" s="7"/>
      <c r="AS16302" s="7"/>
      <c r="AT16302" s="7"/>
      <c r="AU16302" s="7"/>
      <c r="AV16302" s="234"/>
      <c r="BP16302" s="7"/>
      <c r="BQ16302" s="7"/>
      <c r="BR16302" s="7"/>
      <c r="BS16302" s="7"/>
      <c r="BT16302" s="7"/>
      <c r="BU16302" s="7"/>
      <c r="BV16302" s="7"/>
      <c r="BW16302" s="7"/>
    </row>
    <row r="16303" spans="43:75" x14ac:dyDescent="0.2">
      <c r="AQ16303" s="7"/>
      <c r="AR16303" s="7"/>
      <c r="AS16303" s="7"/>
      <c r="AT16303" s="7"/>
      <c r="AU16303" s="7"/>
      <c r="AV16303" s="234"/>
      <c r="BP16303" s="7"/>
      <c r="BQ16303" s="7"/>
      <c r="BR16303" s="7"/>
      <c r="BS16303" s="7"/>
      <c r="BT16303" s="7"/>
      <c r="BU16303" s="7"/>
      <c r="BV16303" s="7"/>
      <c r="BW16303" s="7"/>
    </row>
    <row r="16304" spans="43:75" x14ac:dyDescent="0.2">
      <c r="AQ16304" s="7"/>
      <c r="AR16304" s="7"/>
      <c r="AS16304" s="7"/>
      <c r="AT16304" s="7"/>
      <c r="AU16304" s="7"/>
      <c r="AV16304" s="234"/>
      <c r="BP16304" s="7"/>
      <c r="BQ16304" s="7"/>
      <c r="BR16304" s="7"/>
      <c r="BS16304" s="7"/>
      <c r="BT16304" s="7"/>
      <c r="BU16304" s="7"/>
      <c r="BV16304" s="7"/>
      <c r="BW16304" s="7"/>
    </row>
    <row r="16305" spans="43:75" x14ac:dyDescent="0.2">
      <c r="AQ16305" s="7"/>
      <c r="AR16305" s="7"/>
      <c r="AS16305" s="7"/>
      <c r="AT16305" s="7"/>
      <c r="AU16305" s="7"/>
      <c r="AV16305" s="234"/>
      <c r="BP16305" s="7"/>
      <c r="BQ16305" s="7"/>
      <c r="BR16305" s="7"/>
      <c r="BS16305" s="7"/>
      <c r="BT16305" s="7"/>
      <c r="BU16305" s="7"/>
      <c r="BV16305" s="7"/>
      <c r="BW16305" s="7"/>
    </row>
    <row r="16306" spans="43:75" x14ac:dyDescent="0.2">
      <c r="AQ16306" s="7"/>
      <c r="AR16306" s="7"/>
      <c r="AS16306" s="7"/>
      <c r="AT16306" s="7"/>
      <c r="AU16306" s="7"/>
      <c r="AV16306" s="234"/>
      <c r="BP16306" s="7"/>
      <c r="BQ16306" s="7"/>
      <c r="BR16306" s="7"/>
      <c r="BS16306" s="7"/>
      <c r="BT16306" s="7"/>
      <c r="BU16306" s="7"/>
      <c r="BV16306" s="7"/>
      <c r="BW16306" s="7"/>
    </row>
    <row r="16307" spans="43:75" x14ac:dyDescent="0.2">
      <c r="AQ16307" s="7"/>
      <c r="AR16307" s="7"/>
      <c r="AS16307" s="7"/>
      <c r="AT16307" s="7"/>
      <c r="AU16307" s="7"/>
      <c r="AV16307" s="234"/>
      <c r="BP16307" s="7"/>
      <c r="BQ16307" s="7"/>
      <c r="BR16307" s="7"/>
      <c r="BS16307" s="7"/>
      <c r="BT16307" s="7"/>
      <c r="BU16307" s="7"/>
      <c r="BV16307" s="7"/>
      <c r="BW16307" s="7"/>
    </row>
    <row r="16308" spans="43:75" x14ac:dyDescent="0.2">
      <c r="AQ16308" s="7"/>
      <c r="AR16308" s="7"/>
      <c r="AS16308" s="7"/>
      <c r="AT16308" s="7"/>
      <c r="AU16308" s="7"/>
      <c r="AV16308" s="234"/>
      <c r="BP16308" s="7"/>
      <c r="BQ16308" s="7"/>
      <c r="BR16308" s="7"/>
      <c r="BS16308" s="7"/>
      <c r="BT16308" s="7"/>
      <c r="BU16308" s="7"/>
      <c r="BV16308" s="7"/>
      <c r="BW16308" s="7"/>
    </row>
    <row r="16309" spans="43:75" x14ac:dyDescent="0.2">
      <c r="AQ16309" s="7"/>
      <c r="AR16309" s="7"/>
      <c r="AS16309" s="7"/>
      <c r="AT16309" s="7"/>
      <c r="AU16309" s="7"/>
      <c r="AV16309" s="234"/>
      <c r="BP16309" s="7"/>
      <c r="BQ16309" s="7"/>
      <c r="BR16309" s="7"/>
      <c r="BS16309" s="7"/>
      <c r="BT16309" s="7"/>
      <c r="BU16309" s="7"/>
      <c r="BV16309" s="7"/>
      <c r="BW16309" s="7"/>
    </row>
    <row r="16310" spans="43:75" x14ac:dyDescent="0.2">
      <c r="AQ16310" s="7"/>
      <c r="AR16310" s="7"/>
      <c r="AS16310" s="7"/>
      <c r="AT16310" s="7"/>
      <c r="AU16310" s="7"/>
      <c r="AV16310" s="234"/>
      <c r="BP16310" s="7"/>
      <c r="BQ16310" s="7"/>
      <c r="BR16310" s="7"/>
      <c r="BS16310" s="7"/>
      <c r="BT16310" s="7"/>
      <c r="BU16310" s="7"/>
      <c r="BV16310" s="7"/>
      <c r="BW16310" s="7"/>
    </row>
    <row r="16311" spans="43:75" x14ac:dyDescent="0.2">
      <c r="AQ16311" s="7"/>
      <c r="AR16311" s="7"/>
      <c r="AS16311" s="7"/>
      <c r="AT16311" s="7"/>
      <c r="AU16311" s="7"/>
      <c r="AV16311" s="234"/>
      <c r="BP16311" s="7"/>
      <c r="BQ16311" s="7"/>
      <c r="BR16311" s="7"/>
      <c r="BS16311" s="7"/>
      <c r="BT16311" s="7"/>
      <c r="BU16311" s="7"/>
      <c r="BV16311" s="7"/>
      <c r="BW16311" s="7"/>
    </row>
    <row r="16312" spans="43:75" x14ac:dyDescent="0.2">
      <c r="AQ16312" s="7"/>
      <c r="AR16312" s="7"/>
      <c r="AS16312" s="7"/>
      <c r="AT16312" s="7"/>
      <c r="AU16312" s="7"/>
      <c r="AV16312" s="234"/>
      <c r="BP16312" s="7"/>
      <c r="BQ16312" s="7"/>
      <c r="BR16312" s="7"/>
      <c r="BS16312" s="7"/>
      <c r="BT16312" s="7"/>
      <c r="BU16312" s="7"/>
      <c r="BV16312" s="7"/>
      <c r="BW16312" s="7"/>
    </row>
    <row r="16313" spans="43:75" x14ac:dyDescent="0.2">
      <c r="AQ16313" s="7"/>
      <c r="AR16313" s="7"/>
      <c r="AS16313" s="7"/>
      <c r="AT16313" s="7"/>
      <c r="AU16313" s="7"/>
      <c r="AV16313" s="234"/>
      <c r="BP16313" s="7"/>
      <c r="BQ16313" s="7"/>
      <c r="BR16313" s="7"/>
      <c r="BS16313" s="7"/>
      <c r="BT16313" s="7"/>
      <c r="BU16313" s="7"/>
      <c r="BV16313" s="7"/>
      <c r="BW16313" s="7"/>
    </row>
    <row r="16314" spans="43:75" x14ac:dyDescent="0.2">
      <c r="AQ16314" s="7"/>
      <c r="AR16314" s="7"/>
      <c r="AS16314" s="7"/>
      <c r="AT16314" s="7"/>
      <c r="AU16314" s="7"/>
      <c r="AV16314" s="234"/>
      <c r="BP16314" s="7"/>
      <c r="BQ16314" s="7"/>
      <c r="BR16314" s="7"/>
      <c r="BS16314" s="7"/>
      <c r="BT16314" s="7"/>
      <c r="BU16314" s="7"/>
      <c r="BV16314" s="7"/>
      <c r="BW16314" s="7"/>
    </row>
    <row r="16315" spans="43:75" x14ac:dyDescent="0.2">
      <c r="AQ16315" s="7"/>
      <c r="AR16315" s="7"/>
      <c r="AS16315" s="7"/>
      <c r="AT16315" s="7"/>
      <c r="AU16315" s="7"/>
      <c r="AV16315" s="234"/>
      <c r="BP16315" s="7"/>
      <c r="BQ16315" s="7"/>
      <c r="BR16315" s="7"/>
      <c r="BS16315" s="7"/>
      <c r="BT16315" s="7"/>
      <c r="BU16315" s="7"/>
      <c r="BV16315" s="7"/>
      <c r="BW16315" s="7"/>
    </row>
    <row r="16316" spans="43:75" x14ac:dyDescent="0.2">
      <c r="AQ16316" s="7"/>
      <c r="AR16316" s="7"/>
      <c r="AS16316" s="7"/>
      <c r="AT16316" s="7"/>
      <c r="AU16316" s="7"/>
      <c r="AV16316" s="234"/>
      <c r="BP16316" s="7"/>
      <c r="BQ16316" s="7"/>
      <c r="BR16316" s="7"/>
      <c r="BS16316" s="7"/>
      <c r="BT16316" s="7"/>
      <c r="BU16316" s="7"/>
      <c r="BV16316" s="7"/>
      <c r="BW16316" s="7"/>
    </row>
    <row r="16317" spans="43:75" x14ac:dyDescent="0.2">
      <c r="AQ16317" s="7"/>
      <c r="AR16317" s="7"/>
      <c r="AS16317" s="7"/>
      <c r="AT16317" s="7"/>
      <c r="AU16317" s="7"/>
      <c r="AV16317" s="234"/>
      <c r="BP16317" s="7"/>
      <c r="BQ16317" s="7"/>
      <c r="BR16317" s="7"/>
      <c r="BS16317" s="7"/>
      <c r="BT16317" s="7"/>
      <c r="BU16317" s="7"/>
      <c r="BV16317" s="7"/>
      <c r="BW16317" s="7"/>
    </row>
    <row r="16318" spans="43:75" x14ac:dyDescent="0.2">
      <c r="AQ16318" s="7"/>
      <c r="AR16318" s="7"/>
      <c r="AS16318" s="7"/>
      <c r="AT16318" s="7"/>
      <c r="AU16318" s="7"/>
      <c r="AV16318" s="234"/>
      <c r="BP16318" s="7"/>
      <c r="BQ16318" s="7"/>
      <c r="BR16318" s="7"/>
      <c r="BS16318" s="7"/>
      <c r="BT16318" s="7"/>
      <c r="BU16318" s="7"/>
      <c r="BV16318" s="7"/>
      <c r="BW16318" s="7"/>
    </row>
    <row r="16319" spans="43:75" x14ac:dyDescent="0.2">
      <c r="AQ16319" s="7"/>
      <c r="AR16319" s="7"/>
      <c r="AS16319" s="7"/>
      <c r="AT16319" s="7"/>
      <c r="AU16319" s="7"/>
      <c r="AV16319" s="234"/>
      <c r="BP16319" s="7"/>
      <c r="BQ16319" s="7"/>
      <c r="BR16319" s="7"/>
      <c r="BS16319" s="7"/>
      <c r="BT16319" s="7"/>
      <c r="BU16319" s="7"/>
      <c r="BV16319" s="7"/>
      <c r="BW16319" s="7"/>
    </row>
    <row r="16320" spans="43:75" x14ac:dyDescent="0.2">
      <c r="AQ16320" s="7"/>
      <c r="AR16320" s="7"/>
      <c r="AS16320" s="7"/>
      <c r="AT16320" s="7"/>
      <c r="AU16320" s="7"/>
      <c r="AV16320" s="234"/>
      <c r="BP16320" s="7"/>
      <c r="BQ16320" s="7"/>
      <c r="BR16320" s="7"/>
      <c r="BS16320" s="7"/>
      <c r="BT16320" s="7"/>
      <c r="BU16320" s="7"/>
      <c r="BV16320" s="7"/>
      <c r="BW16320" s="7"/>
    </row>
    <row r="16321" spans="43:75" x14ac:dyDescent="0.2">
      <c r="AQ16321" s="7"/>
      <c r="AR16321" s="7"/>
      <c r="AS16321" s="7"/>
      <c r="AT16321" s="7"/>
      <c r="AU16321" s="7"/>
      <c r="AV16321" s="234"/>
      <c r="BP16321" s="7"/>
      <c r="BQ16321" s="7"/>
      <c r="BR16321" s="7"/>
      <c r="BS16321" s="7"/>
      <c r="BT16321" s="7"/>
      <c r="BU16321" s="7"/>
      <c r="BV16321" s="7"/>
      <c r="BW16321" s="7"/>
    </row>
    <row r="16322" spans="43:75" x14ac:dyDescent="0.2">
      <c r="AQ16322" s="7"/>
      <c r="AR16322" s="7"/>
      <c r="AS16322" s="7"/>
      <c r="AT16322" s="7"/>
      <c r="AU16322" s="7"/>
      <c r="AV16322" s="234"/>
      <c r="BP16322" s="7"/>
      <c r="BQ16322" s="7"/>
      <c r="BR16322" s="7"/>
      <c r="BS16322" s="7"/>
      <c r="BT16322" s="7"/>
      <c r="BU16322" s="7"/>
      <c r="BV16322" s="7"/>
      <c r="BW16322" s="7"/>
    </row>
    <row r="16323" spans="43:75" x14ac:dyDescent="0.2">
      <c r="AQ16323" s="7"/>
      <c r="AR16323" s="7"/>
      <c r="AS16323" s="7"/>
      <c r="AT16323" s="7"/>
      <c r="AU16323" s="7"/>
      <c r="AV16323" s="234"/>
      <c r="BP16323" s="7"/>
      <c r="BQ16323" s="7"/>
      <c r="BR16323" s="7"/>
      <c r="BS16323" s="7"/>
      <c r="BT16323" s="7"/>
      <c r="BU16323" s="7"/>
      <c r="BV16323" s="7"/>
      <c r="BW16323" s="7"/>
    </row>
    <row r="16324" spans="43:75" x14ac:dyDescent="0.2">
      <c r="AQ16324" s="7"/>
      <c r="AR16324" s="7"/>
      <c r="AS16324" s="7"/>
      <c r="AT16324" s="7"/>
      <c r="AU16324" s="7"/>
      <c r="AV16324" s="234"/>
      <c r="BP16324" s="7"/>
      <c r="BQ16324" s="7"/>
      <c r="BR16324" s="7"/>
      <c r="BS16324" s="7"/>
      <c r="BT16324" s="7"/>
      <c r="BU16324" s="7"/>
      <c r="BV16324" s="7"/>
      <c r="BW16324" s="7"/>
    </row>
    <row r="16325" spans="43:75" x14ac:dyDescent="0.2">
      <c r="AQ16325" s="7"/>
      <c r="AR16325" s="7"/>
      <c r="AS16325" s="7"/>
      <c r="AT16325" s="7"/>
      <c r="AU16325" s="7"/>
      <c r="AV16325" s="234"/>
      <c r="BP16325" s="7"/>
      <c r="BQ16325" s="7"/>
      <c r="BR16325" s="7"/>
      <c r="BS16325" s="7"/>
      <c r="BT16325" s="7"/>
      <c r="BU16325" s="7"/>
      <c r="BV16325" s="7"/>
      <c r="BW16325" s="7"/>
    </row>
    <row r="16326" spans="43:75" x14ac:dyDescent="0.2">
      <c r="AQ16326" s="7"/>
      <c r="AR16326" s="7"/>
      <c r="AS16326" s="7"/>
      <c r="AT16326" s="7"/>
      <c r="AU16326" s="7"/>
      <c r="AV16326" s="234"/>
      <c r="BP16326" s="7"/>
      <c r="BQ16326" s="7"/>
      <c r="BR16326" s="7"/>
      <c r="BS16326" s="7"/>
      <c r="BT16326" s="7"/>
      <c r="BU16326" s="7"/>
      <c r="BV16326" s="7"/>
      <c r="BW16326" s="7"/>
    </row>
    <row r="16327" spans="43:75" x14ac:dyDescent="0.2">
      <c r="AQ16327" s="7"/>
      <c r="AR16327" s="7"/>
      <c r="AS16327" s="7"/>
      <c r="AT16327" s="7"/>
      <c r="AU16327" s="7"/>
      <c r="AV16327" s="234"/>
      <c r="BP16327" s="7"/>
      <c r="BQ16327" s="7"/>
      <c r="BR16327" s="7"/>
      <c r="BS16327" s="7"/>
      <c r="BT16327" s="7"/>
      <c r="BU16327" s="7"/>
      <c r="BV16327" s="7"/>
      <c r="BW16327" s="7"/>
    </row>
    <row r="16328" spans="43:75" x14ac:dyDescent="0.2">
      <c r="AQ16328" s="7"/>
      <c r="AR16328" s="7"/>
      <c r="AS16328" s="7"/>
      <c r="AT16328" s="7"/>
      <c r="AU16328" s="7"/>
      <c r="AV16328" s="234"/>
      <c r="BP16328" s="7"/>
      <c r="BQ16328" s="7"/>
      <c r="BR16328" s="7"/>
      <c r="BS16328" s="7"/>
      <c r="BT16328" s="7"/>
      <c r="BU16328" s="7"/>
      <c r="BV16328" s="7"/>
      <c r="BW16328" s="7"/>
    </row>
    <row r="16329" spans="43:75" x14ac:dyDescent="0.2">
      <c r="AQ16329" s="7"/>
      <c r="AR16329" s="7"/>
      <c r="AS16329" s="7"/>
      <c r="AT16329" s="7"/>
      <c r="AU16329" s="7"/>
      <c r="AV16329" s="234"/>
      <c r="BP16329" s="7"/>
      <c r="BQ16329" s="7"/>
      <c r="BR16329" s="7"/>
      <c r="BS16329" s="7"/>
      <c r="BT16329" s="7"/>
      <c r="BU16329" s="7"/>
      <c r="BV16329" s="7"/>
      <c r="BW16329" s="7"/>
    </row>
    <row r="16330" spans="43:75" x14ac:dyDescent="0.2">
      <c r="AQ16330" s="7"/>
      <c r="AR16330" s="7"/>
      <c r="AS16330" s="7"/>
      <c r="AT16330" s="7"/>
      <c r="AU16330" s="7"/>
      <c r="AV16330" s="234"/>
      <c r="BP16330" s="7"/>
      <c r="BQ16330" s="7"/>
      <c r="BR16330" s="7"/>
      <c r="BS16330" s="7"/>
      <c r="BT16330" s="7"/>
      <c r="BU16330" s="7"/>
      <c r="BV16330" s="7"/>
      <c r="BW16330" s="7"/>
    </row>
    <row r="16331" spans="43:75" x14ac:dyDescent="0.2">
      <c r="AQ16331" s="7"/>
      <c r="AR16331" s="7"/>
      <c r="AS16331" s="7"/>
      <c r="AT16331" s="7"/>
      <c r="AU16331" s="7"/>
      <c r="AV16331" s="234"/>
      <c r="BP16331" s="7"/>
      <c r="BQ16331" s="7"/>
      <c r="BR16331" s="7"/>
      <c r="BS16331" s="7"/>
      <c r="BT16331" s="7"/>
      <c r="BU16331" s="7"/>
      <c r="BV16331" s="7"/>
      <c r="BW16331" s="7"/>
    </row>
    <row r="16332" spans="43:75" x14ac:dyDescent="0.2">
      <c r="AQ16332" s="7"/>
      <c r="AR16332" s="7"/>
      <c r="AS16332" s="7"/>
      <c r="AT16332" s="7"/>
      <c r="AU16332" s="7"/>
      <c r="AV16332" s="234"/>
      <c r="BP16332" s="7"/>
      <c r="BQ16332" s="7"/>
      <c r="BR16332" s="7"/>
      <c r="BS16332" s="7"/>
      <c r="BT16332" s="7"/>
      <c r="BU16332" s="7"/>
      <c r="BV16332" s="7"/>
      <c r="BW16332" s="7"/>
    </row>
    <row r="16333" spans="43:75" x14ac:dyDescent="0.2">
      <c r="AQ16333" s="7"/>
      <c r="AR16333" s="7"/>
      <c r="AS16333" s="7"/>
      <c r="AT16333" s="7"/>
      <c r="AU16333" s="7"/>
      <c r="AV16333" s="234"/>
      <c r="BP16333" s="7"/>
      <c r="BQ16333" s="7"/>
      <c r="BR16333" s="7"/>
      <c r="BS16333" s="7"/>
      <c r="BT16333" s="7"/>
      <c r="BU16333" s="7"/>
      <c r="BV16333" s="7"/>
      <c r="BW16333" s="7"/>
    </row>
    <row r="16334" spans="43:75" x14ac:dyDescent="0.2">
      <c r="AQ16334" s="7"/>
      <c r="AR16334" s="7"/>
      <c r="AS16334" s="7"/>
      <c r="AT16334" s="7"/>
      <c r="AU16334" s="7"/>
      <c r="AV16334" s="234"/>
      <c r="BP16334" s="7"/>
      <c r="BQ16334" s="7"/>
      <c r="BR16334" s="7"/>
      <c r="BS16334" s="7"/>
      <c r="BT16334" s="7"/>
      <c r="BU16334" s="7"/>
      <c r="BV16334" s="7"/>
      <c r="BW16334" s="7"/>
    </row>
    <row r="16335" spans="43:75" x14ac:dyDescent="0.2">
      <c r="AQ16335" s="7"/>
      <c r="AR16335" s="7"/>
      <c r="AS16335" s="7"/>
      <c r="AT16335" s="7"/>
      <c r="AU16335" s="7"/>
      <c r="AV16335" s="234"/>
      <c r="BP16335" s="7"/>
      <c r="BQ16335" s="7"/>
      <c r="BR16335" s="7"/>
      <c r="BS16335" s="7"/>
      <c r="BT16335" s="7"/>
      <c r="BU16335" s="7"/>
      <c r="BV16335" s="7"/>
      <c r="BW16335" s="7"/>
    </row>
    <row r="16336" spans="43:75" x14ac:dyDescent="0.2">
      <c r="AQ16336" s="7"/>
      <c r="AR16336" s="7"/>
      <c r="AS16336" s="7"/>
      <c r="AT16336" s="7"/>
      <c r="AU16336" s="7"/>
      <c r="AV16336" s="234"/>
      <c r="BP16336" s="7"/>
      <c r="BQ16336" s="7"/>
      <c r="BR16336" s="7"/>
      <c r="BS16336" s="7"/>
      <c r="BT16336" s="7"/>
      <c r="BU16336" s="7"/>
      <c r="BV16336" s="7"/>
      <c r="BW16336" s="7"/>
    </row>
    <row r="16337" spans="43:75" x14ac:dyDescent="0.2">
      <c r="AQ16337" s="7"/>
      <c r="AR16337" s="7"/>
      <c r="AS16337" s="7"/>
      <c r="AT16337" s="7"/>
      <c r="AU16337" s="7"/>
      <c r="AV16337" s="234"/>
      <c r="BP16337" s="7"/>
      <c r="BQ16337" s="7"/>
      <c r="BR16337" s="7"/>
      <c r="BS16337" s="7"/>
      <c r="BT16337" s="7"/>
      <c r="BU16337" s="7"/>
      <c r="BV16337" s="7"/>
      <c r="BW16337" s="7"/>
    </row>
    <row r="16338" spans="43:75" x14ac:dyDescent="0.2">
      <c r="AQ16338" s="7"/>
      <c r="AR16338" s="7"/>
      <c r="AS16338" s="7"/>
      <c r="AT16338" s="7"/>
      <c r="AU16338" s="7"/>
      <c r="AV16338" s="234"/>
      <c r="BP16338" s="7"/>
      <c r="BQ16338" s="7"/>
      <c r="BR16338" s="7"/>
      <c r="BS16338" s="7"/>
      <c r="BT16338" s="7"/>
      <c r="BU16338" s="7"/>
      <c r="BV16338" s="7"/>
      <c r="BW16338" s="7"/>
    </row>
    <row r="16339" spans="43:75" x14ac:dyDescent="0.2">
      <c r="AQ16339" s="7"/>
      <c r="AR16339" s="7"/>
      <c r="AS16339" s="7"/>
      <c r="AT16339" s="7"/>
      <c r="AU16339" s="7"/>
      <c r="AV16339" s="234"/>
      <c r="BP16339" s="7"/>
      <c r="BQ16339" s="7"/>
      <c r="BR16339" s="7"/>
      <c r="BS16339" s="7"/>
      <c r="BT16339" s="7"/>
      <c r="BU16339" s="7"/>
      <c r="BV16339" s="7"/>
      <c r="BW16339" s="7"/>
    </row>
    <row r="16340" spans="43:75" x14ac:dyDescent="0.2">
      <c r="AQ16340" s="7"/>
      <c r="AR16340" s="7"/>
      <c r="AS16340" s="7"/>
      <c r="AT16340" s="7"/>
      <c r="AU16340" s="7"/>
      <c r="AV16340" s="234"/>
      <c r="BP16340" s="7"/>
      <c r="BQ16340" s="7"/>
      <c r="BR16340" s="7"/>
      <c r="BS16340" s="7"/>
      <c r="BT16340" s="7"/>
      <c r="BU16340" s="7"/>
      <c r="BV16340" s="7"/>
      <c r="BW16340" s="7"/>
    </row>
    <row r="16341" spans="43:75" x14ac:dyDescent="0.2">
      <c r="AQ16341" s="7"/>
      <c r="AR16341" s="7"/>
      <c r="AS16341" s="7"/>
      <c r="AT16341" s="7"/>
      <c r="AU16341" s="7"/>
      <c r="AV16341" s="234"/>
      <c r="BP16341" s="7"/>
      <c r="BQ16341" s="7"/>
      <c r="BR16341" s="7"/>
      <c r="BS16341" s="7"/>
      <c r="BT16341" s="7"/>
      <c r="BU16341" s="7"/>
      <c r="BV16341" s="7"/>
      <c r="BW16341" s="7"/>
    </row>
    <row r="16342" spans="43:75" x14ac:dyDescent="0.2">
      <c r="AQ16342" s="7"/>
      <c r="AR16342" s="7"/>
      <c r="AS16342" s="7"/>
      <c r="AT16342" s="7"/>
      <c r="AU16342" s="7"/>
      <c r="AV16342" s="234"/>
      <c r="BP16342" s="7"/>
      <c r="BQ16342" s="7"/>
      <c r="BR16342" s="7"/>
      <c r="BS16342" s="7"/>
      <c r="BT16342" s="7"/>
      <c r="BU16342" s="7"/>
      <c r="BV16342" s="7"/>
      <c r="BW16342" s="7"/>
    </row>
    <row r="16343" spans="43:75" x14ac:dyDescent="0.2">
      <c r="AQ16343" s="7"/>
      <c r="AR16343" s="7"/>
      <c r="AS16343" s="7"/>
      <c r="AT16343" s="7"/>
      <c r="AU16343" s="7"/>
      <c r="AV16343" s="234"/>
      <c r="BP16343" s="7"/>
      <c r="BQ16343" s="7"/>
      <c r="BR16343" s="7"/>
      <c r="BS16343" s="7"/>
      <c r="BT16343" s="7"/>
      <c r="BU16343" s="7"/>
      <c r="BV16343" s="7"/>
      <c r="BW16343" s="7"/>
    </row>
    <row r="16344" spans="43:75" x14ac:dyDescent="0.2">
      <c r="AQ16344" s="7"/>
      <c r="AR16344" s="7"/>
      <c r="AS16344" s="7"/>
      <c r="AT16344" s="7"/>
      <c r="AU16344" s="7"/>
      <c r="AV16344" s="234"/>
      <c r="BP16344" s="7"/>
      <c r="BQ16344" s="7"/>
      <c r="BR16344" s="7"/>
      <c r="BS16344" s="7"/>
      <c r="BT16344" s="7"/>
      <c r="BU16344" s="7"/>
      <c r="BV16344" s="7"/>
      <c r="BW16344" s="7"/>
    </row>
    <row r="16345" spans="43:75" x14ac:dyDescent="0.2">
      <c r="AQ16345" s="7"/>
      <c r="AR16345" s="7"/>
      <c r="AS16345" s="7"/>
      <c r="AT16345" s="7"/>
      <c r="AU16345" s="7"/>
      <c r="AV16345" s="234"/>
      <c r="BP16345" s="7"/>
      <c r="BQ16345" s="7"/>
      <c r="BR16345" s="7"/>
      <c r="BS16345" s="7"/>
      <c r="BT16345" s="7"/>
      <c r="BU16345" s="7"/>
      <c r="BV16345" s="7"/>
      <c r="BW16345" s="7"/>
    </row>
    <row r="16346" spans="43:75" x14ac:dyDescent="0.2">
      <c r="AQ16346" s="7"/>
      <c r="AR16346" s="7"/>
      <c r="AS16346" s="7"/>
      <c r="AT16346" s="7"/>
      <c r="AU16346" s="7"/>
      <c r="AV16346" s="234"/>
      <c r="BP16346" s="7"/>
      <c r="BQ16346" s="7"/>
      <c r="BR16346" s="7"/>
      <c r="BS16346" s="7"/>
      <c r="BT16346" s="7"/>
      <c r="BU16346" s="7"/>
      <c r="BV16346" s="7"/>
      <c r="BW16346" s="7"/>
    </row>
    <row r="16347" spans="43:75" x14ac:dyDescent="0.2">
      <c r="AQ16347" s="7"/>
      <c r="AR16347" s="7"/>
      <c r="AS16347" s="7"/>
      <c r="AT16347" s="7"/>
      <c r="AU16347" s="7"/>
      <c r="AV16347" s="234"/>
      <c r="BP16347" s="7"/>
      <c r="BQ16347" s="7"/>
      <c r="BR16347" s="7"/>
      <c r="BS16347" s="7"/>
      <c r="BT16347" s="7"/>
      <c r="BU16347" s="7"/>
      <c r="BV16347" s="7"/>
      <c r="BW16347" s="7"/>
    </row>
    <row r="16348" spans="43:75" x14ac:dyDescent="0.2">
      <c r="AQ16348" s="7"/>
      <c r="AR16348" s="7"/>
      <c r="AS16348" s="7"/>
      <c r="AT16348" s="7"/>
      <c r="AU16348" s="7"/>
      <c r="AV16348" s="234"/>
      <c r="BP16348" s="7"/>
      <c r="BQ16348" s="7"/>
      <c r="BR16348" s="7"/>
      <c r="BS16348" s="7"/>
      <c r="BT16348" s="7"/>
      <c r="BU16348" s="7"/>
      <c r="BV16348" s="7"/>
      <c r="BW16348" s="7"/>
    </row>
    <row r="16349" spans="43:75" x14ac:dyDescent="0.2">
      <c r="AQ16349" s="7"/>
      <c r="AR16349" s="7"/>
      <c r="AS16349" s="7"/>
      <c r="AT16349" s="7"/>
      <c r="AU16349" s="7"/>
      <c r="AV16349" s="234"/>
      <c r="BP16349" s="7"/>
      <c r="BQ16349" s="7"/>
      <c r="BR16349" s="7"/>
      <c r="BS16349" s="7"/>
      <c r="BT16349" s="7"/>
      <c r="BU16349" s="7"/>
      <c r="BV16349" s="7"/>
      <c r="BW16349" s="7"/>
    </row>
    <row r="16350" spans="43:75" x14ac:dyDescent="0.2">
      <c r="AQ16350" s="7"/>
      <c r="AR16350" s="7"/>
      <c r="AS16350" s="7"/>
      <c r="AT16350" s="7"/>
      <c r="AU16350" s="7"/>
      <c r="AV16350" s="234"/>
      <c r="BP16350" s="7"/>
      <c r="BQ16350" s="7"/>
      <c r="BR16350" s="7"/>
      <c r="BS16350" s="7"/>
      <c r="BT16350" s="7"/>
      <c r="BU16350" s="7"/>
      <c r="BV16350" s="7"/>
      <c r="BW16350" s="7"/>
    </row>
    <row r="16351" spans="43:75" x14ac:dyDescent="0.2">
      <c r="AQ16351" s="7"/>
      <c r="AR16351" s="7"/>
      <c r="AS16351" s="7"/>
      <c r="AT16351" s="7"/>
      <c r="AU16351" s="7"/>
      <c r="AV16351" s="234"/>
      <c r="BP16351" s="7"/>
      <c r="BQ16351" s="7"/>
      <c r="BR16351" s="7"/>
      <c r="BS16351" s="7"/>
      <c r="BT16351" s="7"/>
      <c r="BU16351" s="7"/>
      <c r="BV16351" s="7"/>
      <c r="BW16351" s="7"/>
    </row>
    <row r="16352" spans="43:75" x14ac:dyDescent="0.2">
      <c r="AQ16352" s="7"/>
      <c r="AR16352" s="7"/>
      <c r="AS16352" s="7"/>
      <c r="AT16352" s="7"/>
      <c r="AU16352" s="7"/>
      <c r="AV16352" s="234"/>
      <c r="BP16352" s="7"/>
      <c r="BQ16352" s="7"/>
      <c r="BR16352" s="7"/>
      <c r="BS16352" s="7"/>
      <c r="BT16352" s="7"/>
      <c r="BU16352" s="7"/>
      <c r="BV16352" s="7"/>
      <c r="BW16352" s="7"/>
    </row>
    <row r="16353" spans="43:75" x14ac:dyDescent="0.2">
      <c r="AQ16353" s="7"/>
      <c r="AR16353" s="7"/>
      <c r="AS16353" s="7"/>
      <c r="AT16353" s="7"/>
      <c r="AU16353" s="7"/>
      <c r="AV16353" s="234"/>
      <c r="BP16353" s="7"/>
      <c r="BQ16353" s="7"/>
      <c r="BR16353" s="7"/>
      <c r="BS16353" s="7"/>
      <c r="BT16353" s="7"/>
      <c r="BU16353" s="7"/>
      <c r="BV16353" s="7"/>
      <c r="BW16353" s="7"/>
    </row>
    <row r="16354" spans="43:75" x14ac:dyDescent="0.2">
      <c r="AQ16354" s="7"/>
      <c r="AR16354" s="7"/>
      <c r="AS16354" s="7"/>
      <c r="AT16354" s="7"/>
      <c r="AU16354" s="7"/>
      <c r="AV16354" s="234"/>
      <c r="BP16354" s="7"/>
      <c r="BQ16354" s="7"/>
      <c r="BR16354" s="7"/>
      <c r="BS16354" s="7"/>
      <c r="BT16354" s="7"/>
      <c r="BU16354" s="7"/>
      <c r="BV16354" s="7"/>
      <c r="BW16354" s="7"/>
    </row>
    <row r="16355" spans="43:75" x14ac:dyDescent="0.2">
      <c r="AQ16355" s="7"/>
      <c r="AR16355" s="7"/>
      <c r="AS16355" s="7"/>
      <c r="AT16355" s="7"/>
      <c r="AU16355" s="7"/>
      <c r="AV16355" s="234"/>
      <c r="BP16355" s="7"/>
      <c r="BQ16355" s="7"/>
      <c r="BR16355" s="7"/>
      <c r="BS16355" s="7"/>
      <c r="BT16355" s="7"/>
      <c r="BU16355" s="7"/>
      <c r="BV16355" s="7"/>
      <c r="BW16355" s="7"/>
    </row>
    <row r="16356" spans="43:75" x14ac:dyDescent="0.2">
      <c r="AQ16356" s="7"/>
      <c r="AR16356" s="7"/>
      <c r="AS16356" s="7"/>
      <c r="AT16356" s="7"/>
      <c r="AU16356" s="7"/>
      <c r="AV16356" s="234"/>
      <c r="BP16356" s="7"/>
      <c r="BQ16356" s="7"/>
      <c r="BR16356" s="7"/>
      <c r="BS16356" s="7"/>
      <c r="BT16356" s="7"/>
      <c r="BU16356" s="7"/>
      <c r="BV16356" s="7"/>
      <c r="BW16356" s="7"/>
    </row>
    <row r="16357" spans="43:75" x14ac:dyDescent="0.2">
      <c r="AQ16357" s="7"/>
      <c r="AR16357" s="7"/>
      <c r="AS16357" s="7"/>
      <c r="AT16357" s="7"/>
      <c r="AU16357" s="7"/>
      <c r="AV16357" s="234"/>
      <c r="BP16357" s="7"/>
      <c r="BQ16357" s="7"/>
      <c r="BR16357" s="7"/>
      <c r="BS16357" s="7"/>
      <c r="BT16357" s="7"/>
      <c r="BU16357" s="7"/>
      <c r="BV16357" s="7"/>
      <c r="BW16357" s="7"/>
    </row>
    <row r="16358" spans="43:75" x14ac:dyDescent="0.2">
      <c r="AQ16358" s="7"/>
      <c r="AR16358" s="7"/>
      <c r="AS16358" s="7"/>
      <c r="AT16358" s="7"/>
      <c r="AU16358" s="7"/>
      <c r="AV16358" s="234"/>
      <c r="BP16358" s="7"/>
      <c r="BQ16358" s="7"/>
      <c r="BR16358" s="7"/>
      <c r="BS16358" s="7"/>
      <c r="BT16358" s="7"/>
      <c r="BU16358" s="7"/>
      <c r="BV16358" s="7"/>
      <c r="BW16358" s="7"/>
    </row>
    <row r="16359" spans="43:75" x14ac:dyDescent="0.2">
      <c r="AQ16359" s="7"/>
      <c r="AR16359" s="7"/>
      <c r="AS16359" s="7"/>
      <c r="AT16359" s="7"/>
      <c r="AU16359" s="7"/>
      <c r="AV16359" s="234"/>
      <c r="BP16359" s="7"/>
      <c r="BQ16359" s="7"/>
      <c r="BR16359" s="7"/>
      <c r="BS16359" s="7"/>
      <c r="BT16359" s="7"/>
      <c r="BU16359" s="7"/>
      <c r="BV16359" s="7"/>
      <c r="BW16359" s="7"/>
    </row>
    <row r="16360" spans="43:75" x14ac:dyDescent="0.2">
      <c r="AQ16360" s="7"/>
      <c r="AR16360" s="7"/>
      <c r="AS16360" s="7"/>
      <c r="AT16360" s="7"/>
      <c r="AU16360" s="7"/>
      <c r="AV16360" s="234"/>
      <c r="BP16360" s="7"/>
      <c r="BQ16360" s="7"/>
      <c r="BR16360" s="7"/>
      <c r="BS16360" s="7"/>
      <c r="BT16360" s="7"/>
      <c r="BU16360" s="7"/>
      <c r="BV16360" s="7"/>
      <c r="BW16360" s="7"/>
    </row>
    <row r="16361" spans="43:75" x14ac:dyDescent="0.2">
      <c r="AQ16361" s="7"/>
      <c r="AR16361" s="7"/>
      <c r="AS16361" s="7"/>
      <c r="AT16361" s="7"/>
      <c r="AU16361" s="7"/>
      <c r="AV16361" s="234"/>
      <c r="BP16361" s="7"/>
      <c r="BQ16361" s="7"/>
      <c r="BR16361" s="7"/>
      <c r="BS16361" s="7"/>
      <c r="BT16361" s="7"/>
      <c r="BU16361" s="7"/>
      <c r="BV16361" s="7"/>
      <c r="BW16361" s="7"/>
    </row>
    <row r="16362" spans="43:75" x14ac:dyDescent="0.2">
      <c r="AQ16362" s="7"/>
      <c r="AR16362" s="7"/>
      <c r="AS16362" s="7"/>
      <c r="AT16362" s="7"/>
      <c r="AU16362" s="7"/>
      <c r="AV16362" s="234"/>
      <c r="BP16362" s="7"/>
      <c r="BQ16362" s="7"/>
      <c r="BR16362" s="7"/>
      <c r="BS16362" s="7"/>
      <c r="BT16362" s="7"/>
      <c r="BU16362" s="7"/>
      <c r="BV16362" s="7"/>
      <c r="BW16362" s="7"/>
    </row>
    <row r="16363" spans="43:75" x14ac:dyDescent="0.2">
      <c r="AQ16363" s="7"/>
      <c r="AR16363" s="7"/>
      <c r="AS16363" s="7"/>
      <c r="AT16363" s="7"/>
      <c r="AU16363" s="7"/>
      <c r="AV16363" s="234"/>
      <c r="BP16363" s="7"/>
      <c r="BQ16363" s="7"/>
      <c r="BR16363" s="7"/>
      <c r="BS16363" s="7"/>
      <c r="BT16363" s="7"/>
      <c r="BU16363" s="7"/>
      <c r="BV16363" s="7"/>
      <c r="BW16363" s="7"/>
    </row>
    <row r="16364" spans="43:75" x14ac:dyDescent="0.2">
      <c r="AQ16364" s="7"/>
      <c r="AR16364" s="7"/>
      <c r="AS16364" s="7"/>
      <c r="AT16364" s="7"/>
      <c r="AU16364" s="7"/>
      <c r="AV16364" s="234"/>
      <c r="BP16364" s="7"/>
      <c r="BQ16364" s="7"/>
      <c r="BR16364" s="7"/>
      <c r="BS16364" s="7"/>
      <c r="BT16364" s="7"/>
      <c r="BU16364" s="7"/>
      <c r="BV16364" s="7"/>
      <c r="BW16364" s="7"/>
    </row>
    <row r="16365" spans="43:75" x14ac:dyDescent="0.2">
      <c r="AQ16365" s="7"/>
      <c r="AR16365" s="7"/>
      <c r="AS16365" s="7"/>
      <c r="AT16365" s="7"/>
      <c r="AU16365" s="7"/>
      <c r="AV16365" s="234"/>
      <c r="BP16365" s="7"/>
      <c r="BQ16365" s="7"/>
      <c r="BR16365" s="7"/>
      <c r="BS16365" s="7"/>
      <c r="BT16365" s="7"/>
      <c r="BU16365" s="7"/>
      <c r="BV16365" s="7"/>
      <c r="BW16365" s="7"/>
    </row>
    <row r="16366" spans="43:75" x14ac:dyDescent="0.2">
      <c r="AQ16366" s="7"/>
      <c r="AR16366" s="7"/>
      <c r="AS16366" s="7"/>
      <c r="AT16366" s="7"/>
      <c r="AU16366" s="7"/>
      <c r="AV16366" s="234"/>
      <c r="BP16366" s="7"/>
      <c r="BQ16366" s="7"/>
      <c r="BR16366" s="7"/>
      <c r="BS16366" s="7"/>
      <c r="BT16366" s="7"/>
      <c r="BU16366" s="7"/>
      <c r="BV16366" s="7"/>
      <c r="BW16366" s="7"/>
    </row>
    <row r="16367" spans="43:75" x14ac:dyDescent="0.2">
      <c r="AQ16367" s="7"/>
      <c r="AR16367" s="7"/>
      <c r="AS16367" s="7"/>
      <c r="AT16367" s="7"/>
      <c r="AU16367" s="7"/>
      <c r="AV16367" s="234"/>
      <c r="BP16367" s="7"/>
      <c r="BQ16367" s="7"/>
      <c r="BR16367" s="7"/>
      <c r="BS16367" s="7"/>
      <c r="BT16367" s="7"/>
      <c r="BU16367" s="7"/>
      <c r="BV16367" s="7"/>
      <c r="BW16367" s="7"/>
    </row>
    <row r="16368" spans="43:75" x14ac:dyDescent="0.2">
      <c r="AQ16368" s="7"/>
      <c r="AR16368" s="7"/>
      <c r="AS16368" s="7"/>
      <c r="AT16368" s="7"/>
      <c r="AU16368" s="7"/>
      <c r="AV16368" s="234"/>
      <c r="BP16368" s="7"/>
      <c r="BQ16368" s="7"/>
      <c r="BR16368" s="7"/>
      <c r="BS16368" s="7"/>
      <c r="BT16368" s="7"/>
      <c r="BU16368" s="7"/>
      <c r="BV16368" s="7"/>
      <c r="BW16368" s="7"/>
    </row>
    <row r="16369" spans="43:75" x14ac:dyDescent="0.2">
      <c r="AQ16369" s="7"/>
      <c r="AR16369" s="7"/>
      <c r="AS16369" s="7"/>
      <c r="AT16369" s="7"/>
      <c r="AU16369" s="7"/>
      <c r="AV16369" s="234"/>
      <c r="BP16369" s="7"/>
      <c r="BQ16369" s="7"/>
      <c r="BR16369" s="7"/>
      <c r="BS16369" s="7"/>
      <c r="BT16369" s="7"/>
      <c r="BU16369" s="7"/>
      <c r="BV16369" s="7"/>
      <c r="BW16369" s="7"/>
    </row>
    <row r="16370" spans="43:75" x14ac:dyDescent="0.2">
      <c r="AQ16370" s="7"/>
      <c r="AR16370" s="7"/>
      <c r="AS16370" s="7"/>
      <c r="AT16370" s="7"/>
      <c r="AU16370" s="7"/>
      <c r="AV16370" s="234"/>
      <c r="BP16370" s="7"/>
      <c r="BQ16370" s="7"/>
      <c r="BR16370" s="7"/>
      <c r="BS16370" s="7"/>
      <c r="BT16370" s="7"/>
      <c r="BU16370" s="7"/>
      <c r="BV16370" s="7"/>
      <c r="BW16370" s="7"/>
    </row>
    <row r="16371" spans="43:75" x14ac:dyDescent="0.2">
      <c r="AQ16371" s="7"/>
      <c r="AR16371" s="7"/>
      <c r="AS16371" s="7"/>
      <c r="AT16371" s="7"/>
      <c r="AU16371" s="7"/>
      <c r="AV16371" s="234"/>
      <c r="BP16371" s="7"/>
      <c r="BQ16371" s="7"/>
      <c r="BR16371" s="7"/>
      <c r="BS16371" s="7"/>
      <c r="BT16371" s="7"/>
      <c r="BU16371" s="7"/>
      <c r="BV16371" s="7"/>
      <c r="BW16371" s="7"/>
    </row>
    <row r="16372" spans="43:75" x14ac:dyDescent="0.2">
      <c r="AQ16372" s="7"/>
      <c r="AR16372" s="7"/>
      <c r="AS16372" s="7"/>
      <c r="AT16372" s="7"/>
      <c r="AU16372" s="7"/>
      <c r="AV16372" s="234"/>
      <c r="BP16372" s="7"/>
      <c r="BQ16372" s="7"/>
      <c r="BR16372" s="7"/>
      <c r="BS16372" s="7"/>
      <c r="BT16372" s="7"/>
      <c r="BU16372" s="7"/>
      <c r="BV16372" s="7"/>
      <c r="BW16372" s="7"/>
    </row>
    <row r="16373" spans="43:75" x14ac:dyDescent="0.2">
      <c r="AQ16373" s="7"/>
      <c r="AR16373" s="7"/>
      <c r="AS16373" s="7"/>
      <c r="AT16373" s="7"/>
      <c r="AU16373" s="7"/>
      <c r="AV16373" s="234"/>
      <c r="BP16373" s="7"/>
      <c r="BQ16373" s="7"/>
      <c r="BR16373" s="7"/>
      <c r="BS16373" s="7"/>
      <c r="BT16373" s="7"/>
      <c r="BU16373" s="7"/>
      <c r="BV16373" s="7"/>
      <c r="BW16373" s="7"/>
    </row>
    <row r="16374" spans="43:75" x14ac:dyDescent="0.2">
      <c r="AQ16374" s="7"/>
      <c r="AR16374" s="7"/>
      <c r="AS16374" s="7"/>
      <c r="AT16374" s="7"/>
      <c r="AU16374" s="7"/>
      <c r="AV16374" s="234"/>
      <c r="BP16374" s="7"/>
      <c r="BQ16374" s="7"/>
      <c r="BR16374" s="7"/>
      <c r="BS16374" s="7"/>
      <c r="BT16374" s="7"/>
      <c r="BU16374" s="7"/>
      <c r="BV16374" s="7"/>
      <c r="BW16374" s="7"/>
    </row>
    <row r="16375" spans="43:75" x14ac:dyDescent="0.2">
      <c r="AQ16375" s="7"/>
      <c r="AR16375" s="7"/>
      <c r="AS16375" s="7"/>
      <c r="AT16375" s="7"/>
      <c r="AU16375" s="7"/>
      <c r="AV16375" s="234"/>
      <c r="BP16375" s="7"/>
      <c r="BQ16375" s="7"/>
      <c r="BR16375" s="7"/>
      <c r="BS16375" s="7"/>
      <c r="BT16375" s="7"/>
      <c r="BU16375" s="7"/>
      <c r="BV16375" s="7"/>
      <c r="BW16375" s="7"/>
    </row>
    <row r="16376" spans="43:75" x14ac:dyDescent="0.2">
      <c r="AQ16376" s="7"/>
      <c r="AR16376" s="7"/>
      <c r="AS16376" s="7"/>
      <c r="AT16376" s="7"/>
      <c r="AU16376" s="7"/>
      <c r="AV16376" s="234"/>
      <c r="BP16376" s="7"/>
      <c r="BQ16376" s="7"/>
      <c r="BR16376" s="7"/>
      <c r="BS16376" s="7"/>
      <c r="BT16376" s="7"/>
      <c r="BU16376" s="7"/>
      <c r="BV16376" s="7"/>
      <c r="BW16376" s="7"/>
    </row>
    <row r="16377" spans="43:75" x14ac:dyDescent="0.2">
      <c r="AQ16377" s="7"/>
      <c r="AR16377" s="7"/>
      <c r="AS16377" s="7"/>
      <c r="AT16377" s="7"/>
      <c r="AU16377" s="7"/>
      <c r="AV16377" s="234"/>
      <c r="BP16377" s="7"/>
      <c r="BQ16377" s="7"/>
      <c r="BR16377" s="7"/>
      <c r="BS16377" s="7"/>
      <c r="BT16377" s="7"/>
      <c r="BU16377" s="7"/>
      <c r="BV16377" s="7"/>
      <c r="BW16377" s="7"/>
    </row>
    <row r="16378" spans="43:75" x14ac:dyDescent="0.2">
      <c r="AQ16378" s="7"/>
      <c r="AR16378" s="7"/>
      <c r="AS16378" s="7"/>
      <c r="AT16378" s="7"/>
      <c r="AU16378" s="7"/>
      <c r="AV16378" s="234"/>
      <c r="BP16378" s="7"/>
      <c r="BQ16378" s="7"/>
      <c r="BR16378" s="7"/>
      <c r="BS16378" s="7"/>
      <c r="BT16378" s="7"/>
      <c r="BU16378" s="7"/>
      <c r="BV16378" s="7"/>
      <c r="BW16378" s="7"/>
    </row>
    <row r="16379" spans="43:75" x14ac:dyDescent="0.2">
      <c r="AQ16379" s="7"/>
      <c r="AR16379" s="7"/>
      <c r="AS16379" s="7"/>
      <c r="AT16379" s="7"/>
      <c r="AU16379" s="7"/>
      <c r="AV16379" s="234"/>
      <c r="BP16379" s="7"/>
      <c r="BQ16379" s="7"/>
      <c r="BR16379" s="7"/>
      <c r="BS16379" s="7"/>
      <c r="BT16379" s="7"/>
      <c r="BU16379" s="7"/>
      <c r="BV16379" s="7"/>
      <c r="BW16379" s="7"/>
    </row>
    <row r="16380" spans="43:75" x14ac:dyDescent="0.2">
      <c r="AQ16380" s="7"/>
      <c r="AR16380" s="7"/>
      <c r="AS16380" s="7"/>
      <c r="AT16380" s="7"/>
      <c r="AU16380" s="7"/>
      <c r="AV16380" s="234"/>
      <c r="BP16380" s="7"/>
      <c r="BQ16380" s="7"/>
      <c r="BR16380" s="7"/>
      <c r="BS16380" s="7"/>
      <c r="BT16380" s="7"/>
      <c r="BU16380" s="7"/>
      <c r="BV16380" s="7"/>
      <c r="BW16380" s="7"/>
    </row>
    <row r="16381" spans="43:75" x14ac:dyDescent="0.2">
      <c r="AQ16381" s="7"/>
      <c r="AR16381" s="7"/>
      <c r="AS16381" s="7"/>
      <c r="AT16381" s="7"/>
      <c r="AU16381" s="7"/>
      <c r="AV16381" s="234"/>
      <c r="BP16381" s="7"/>
      <c r="BQ16381" s="7"/>
      <c r="BR16381" s="7"/>
      <c r="BS16381" s="7"/>
      <c r="BT16381" s="7"/>
      <c r="BU16381" s="7"/>
      <c r="BV16381" s="7"/>
      <c r="BW16381" s="7"/>
    </row>
    <row r="16382" spans="43:75" x14ac:dyDescent="0.2">
      <c r="AQ16382" s="7"/>
      <c r="AR16382" s="7"/>
      <c r="AS16382" s="7"/>
      <c r="AT16382" s="7"/>
      <c r="AU16382" s="7"/>
      <c r="AV16382" s="234"/>
      <c r="BP16382" s="7"/>
      <c r="BQ16382" s="7"/>
      <c r="BR16382" s="7"/>
      <c r="BS16382" s="7"/>
      <c r="BT16382" s="7"/>
      <c r="BU16382" s="7"/>
      <c r="BV16382" s="7"/>
      <c r="BW16382" s="7"/>
    </row>
    <row r="16383" spans="43:75" x14ac:dyDescent="0.2">
      <c r="AQ16383" s="7"/>
      <c r="AR16383" s="7"/>
      <c r="AS16383" s="7"/>
      <c r="AT16383" s="7"/>
      <c r="AU16383" s="7"/>
      <c r="AV16383" s="234"/>
      <c r="BP16383" s="7"/>
      <c r="BQ16383" s="7"/>
      <c r="BR16383" s="7"/>
      <c r="BS16383" s="7"/>
      <c r="BT16383" s="7"/>
      <c r="BU16383" s="7"/>
      <c r="BV16383" s="7"/>
      <c r="BW16383" s="7"/>
    </row>
    <row r="16384" spans="43:75" x14ac:dyDescent="0.2">
      <c r="AQ16384" s="7"/>
      <c r="AR16384" s="7"/>
      <c r="AS16384" s="7"/>
      <c r="AT16384" s="7"/>
      <c r="AU16384" s="7"/>
      <c r="AV16384" s="234"/>
      <c r="BP16384" s="7"/>
      <c r="BQ16384" s="7"/>
      <c r="BR16384" s="7"/>
      <c r="BS16384" s="7"/>
      <c r="BT16384" s="7"/>
      <c r="BU16384" s="7"/>
      <c r="BV16384" s="7"/>
      <c r="BW16384" s="7"/>
    </row>
    <row r="16385" spans="43:75" x14ac:dyDescent="0.2">
      <c r="AQ16385" s="7"/>
      <c r="AR16385" s="7"/>
      <c r="AS16385" s="7"/>
      <c r="AT16385" s="7"/>
      <c r="AU16385" s="7"/>
      <c r="AV16385" s="234"/>
      <c r="BP16385" s="7"/>
      <c r="BQ16385" s="7"/>
      <c r="BR16385" s="7"/>
      <c r="BS16385" s="7"/>
      <c r="BT16385" s="7"/>
      <c r="BU16385" s="7"/>
      <c r="BV16385" s="7"/>
      <c r="BW16385" s="7"/>
    </row>
    <row r="16386" spans="43:75" x14ac:dyDescent="0.2">
      <c r="AQ16386" s="7"/>
      <c r="AR16386" s="7"/>
      <c r="AS16386" s="7"/>
      <c r="AT16386" s="7"/>
      <c r="AU16386" s="7"/>
      <c r="AV16386" s="234"/>
      <c r="BP16386" s="7"/>
      <c r="BQ16386" s="7"/>
      <c r="BR16386" s="7"/>
      <c r="BS16386" s="7"/>
      <c r="BT16386" s="7"/>
      <c r="BU16386" s="7"/>
      <c r="BV16386" s="7"/>
      <c r="BW16386" s="7"/>
    </row>
    <row r="16387" spans="43:75" x14ac:dyDescent="0.2">
      <c r="AQ16387" s="7"/>
      <c r="AR16387" s="7"/>
      <c r="AS16387" s="7"/>
      <c r="AT16387" s="7"/>
      <c r="AU16387" s="7"/>
      <c r="AV16387" s="234"/>
      <c r="BP16387" s="7"/>
      <c r="BQ16387" s="7"/>
      <c r="BR16387" s="7"/>
      <c r="BS16387" s="7"/>
      <c r="BT16387" s="7"/>
      <c r="BU16387" s="7"/>
      <c r="BV16387" s="7"/>
      <c r="BW16387" s="7"/>
    </row>
    <row r="16388" spans="43:75" x14ac:dyDescent="0.2">
      <c r="AQ16388" s="7"/>
      <c r="AR16388" s="7"/>
      <c r="AS16388" s="7"/>
      <c r="AT16388" s="7"/>
      <c r="AU16388" s="7"/>
      <c r="AV16388" s="234"/>
      <c r="BP16388" s="7"/>
      <c r="BQ16388" s="7"/>
      <c r="BR16388" s="7"/>
      <c r="BS16388" s="7"/>
      <c r="BT16388" s="7"/>
      <c r="BU16388" s="7"/>
      <c r="BV16388" s="7"/>
      <c r="BW16388" s="7"/>
    </row>
    <row r="16389" spans="43:75" x14ac:dyDescent="0.2">
      <c r="AQ16389" s="7"/>
      <c r="AR16389" s="7"/>
      <c r="AS16389" s="7"/>
      <c r="AT16389" s="7"/>
      <c r="AU16389" s="7"/>
      <c r="AV16389" s="234"/>
      <c r="BP16389" s="7"/>
      <c r="BQ16389" s="7"/>
      <c r="BR16389" s="7"/>
      <c r="BS16389" s="7"/>
      <c r="BT16389" s="7"/>
      <c r="BU16389" s="7"/>
      <c r="BV16389" s="7"/>
      <c r="BW16389" s="7"/>
    </row>
    <row r="16390" spans="43:75" x14ac:dyDescent="0.2">
      <c r="AQ16390" s="7"/>
      <c r="AR16390" s="7"/>
      <c r="AS16390" s="7"/>
      <c r="AT16390" s="7"/>
      <c r="AU16390" s="7"/>
      <c r="AV16390" s="234"/>
      <c r="BP16390" s="7"/>
      <c r="BQ16390" s="7"/>
      <c r="BR16390" s="7"/>
      <c r="BS16390" s="7"/>
      <c r="BT16390" s="7"/>
      <c r="BU16390" s="7"/>
      <c r="BV16390" s="7"/>
      <c r="BW16390" s="7"/>
    </row>
    <row r="16391" spans="43:75" x14ac:dyDescent="0.2">
      <c r="AQ16391" s="7"/>
      <c r="AR16391" s="7"/>
      <c r="AS16391" s="7"/>
      <c r="AT16391" s="7"/>
      <c r="AU16391" s="7"/>
      <c r="AV16391" s="234"/>
      <c r="BP16391" s="7"/>
      <c r="BQ16391" s="7"/>
      <c r="BR16391" s="7"/>
      <c r="BS16391" s="7"/>
      <c r="BT16391" s="7"/>
      <c r="BU16391" s="7"/>
      <c r="BV16391" s="7"/>
      <c r="BW16391" s="7"/>
    </row>
    <row r="16392" spans="43:75" x14ac:dyDescent="0.2">
      <c r="AQ16392" s="7"/>
      <c r="AR16392" s="7"/>
      <c r="AS16392" s="7"/>
      <c r="AT16392" s="7"/>
      <c r="AU16392" s="7"/>
      <c r="AV16392" s="234"/>
      <c r="BP16392" s="7"/>
      <c r="BQ16392" s="7"/>
      <c r="BR16392" s="7"/>
      <c r="BS16392" s="7"/>
      <c r="BT16392" s="7"/>
      <c r="BU16392" s="7"/>
      <c r="BV16392" s="7"/>
      <c r="BW16392" s="7"/>
    </row>
    <row r="16393" spans="43:75" x14ac:dyDescent="0.2">
      <c r="AQ16393" s="7"/>
      <c r="AR16393" s="7"/>
      <c r="AS16393" s="7"/>
      <c r="AT16393" s="7"/>
      <c r="AU16393" s="7"/>
      <c r="AV16393" s="234"/>
      <c r="BP16393" s="7"/>
      <c r="BQ16393" s="7"/>
      <c r="BR16393" s="7"/>
      <c r="BS16393" s="7"/>
      <c r="BT16393" s="7"/>
      <c r="BU16393" s="7"/>
      <c r="BV16393" s="7"/>
      <c r="BW16393" s="7"/>
    </row>
    <row r="16394" spans="43:75" x14ac:dyDescent="0.2">
      <c r="AQ16394" s="7"/>
      <c r="AR16394" s="7"/>
      <c r="AS16394" s="7"/>
      <c r="AT16394" s="7"/>
      <c r="AU16394" s="7"/>
      <c r="AV16394" s="234"/>
      <c r="BP16394" s="7"/>
      <c r="BQ16394" s="7"/>
      <c r="BR16394" s="7"/>
      <c r="BS16394" s="7"/>
      <c r="BT16394" s="7"/>
      <c r="BU16394" s="7"/>
      <c r="BV16394" s="7"/>
      <c r="BW16394" s="7"/>
    </row>
    <row r="16395" spans="43:75" x14ac:dyDescent="0.2">
      <c r="AQ16395" s="7"/>
      <c r="AR16395" s="7"/>
      <c r="AS16395" s="7"/>
      <c r="AT16395" s="7"/>
      <c r="AU16395" s="7"/>
      <c r="AV16395" s="234"/>
      <c r="BP16395" s="7"/>
      <c r="BQ16395" s="7"/>
      <c r="BR16395" s="7"/>
      <c r="BS16395" s="7"/>
      <c r="BT16395" s="7"/>
      <c r="BU16395" s="7"/>
      <c r="BV16395" s="7"/>
      <c r="BW16395" s="7"/>
    </row>
    <row r="16396" spans="43:75" x14ac:dyDescent="0.2">
      <c r="AQ16396" s="7"/>
      <c r="AR16396" s="7"/>
      <c r="AS16396" s="7"/>
      <c r="AT16396" s="7"/>
      <c r="AU16396" s="7"/>
      <c r="AV16396" s="234"/>
      <c r="BP16396" s="7"/>
      <c r="BQ16396" s="7"/>
      <c r="BR16396" s="7"/>
      <c r="BS16396" s="7"/>
      <c r="BT16396" s="7"/>
      <c r="BU16396" s="7"/>
      <c r="BV16396" s="7"/>
      <c r="BW16396" s="7"/>
    </row>
    <row r="16397" spans="43:75" x14ac:dyDescent="0.2">
      <c r="AQ16397" s="7"/>
      <c r="AR16397" s="7"/>
      <c r="AS16397" s="7"/>
      <c r="AT16397" s="7"/>
      <c r="AU16397" s="7"/>
      <c r="AV16397" s="234"/>
      <c r="BP16397" s="7"/>
      <c r="BQ16397" s="7"/>
      <c r="BR16397" s="7"/>
      <c r="BS16397" s="7"/>
      <c r="BT16397" s="7"/>
      <c r="BU16397" s="7"/>
      <c r="BV16397" s="7"/>
      <c r="BW16397" s="7"/>
    </row>
    <row r="16398" spans="43:75" x14ac:dyDescent="0.2">
      <c r="AQ16398" s="7"/>
      <c r="AR16398" s="7"/>
      <c r="AS16398" s="7"/>
      <c r="AT16398" s="7"/>
      <c r="AU16398" s="7"/>
      <c r="AV16398" s="234"/>
      <c r="BP16398" s="7"/>
      <c r="BQ16398" s="7"/>
      <c r="BR16398" s="7"/>
      <c r="BS16398" s="7"/>
      <c r="BT16398" s="7"/>
      <c r="BU16398" s="7"/>
      <c r="BV16398" s="7"/>
      <c r="BW16398" s="7"/>
    </row>
    <row r="16399" spans="43:75" x14ac:dyDescent="0.2">
      <c r="AQ16399" s="7"/>
      <c r="AR16399" s="7"/>
      <c r="AS16399" s="7"/>
      <c r="AT16399" s="7"/>
      <c r="AU16399" s="7"/>
      <c r="AV16399" s="234"/>
      <c r="BP16399" s="7"/>
      <c r="BQ16399" s="7"/>
      <c r="BR16399" s="7"/>
      <c r="BS16399" s="7"/>
      <c r="BT16399" s="7"/>
      <c r="BU16399" s="7"/>
      <c r="BV16399" s="7"/>
      <c r="BW16399" s="7"/>
    </row>
    <row r="16400" spans="43:75" x14ac:dyDescent="0.2">
      <c r="AQ16400" s="7"/>
      <c r="AR16400" s="7"/>
      <c r="AS16400" s="7"/>
      <c r="AT16400" s="7"/>
      <c r="AU16400" s="7"/>
      <c r="AV16400" s="234"/>
      <c r="BP16400" s="7"/>
      <c r="BQ16400" s="7"/>
      <c r="BR16400" s="7"/>
      <c r="BS16400" s="7"/>
      <c r="BT16400" s="7"/>
      <c r="BU16400" s="7"/>
      <c r="BV16400" s="7"/>
      <c r="BW16400" s="7"/>
    </row>
    <row r="16401" spans="43:75" x14ac:dyDescent="0.2">
      <c r="AQ16401" s="7"/>
      <c r="AR16401" s="7"/>
      <c r="AS16401" s="7"/>
      <c r="AT16401" s="7"/>
      <c r="AU16401" s="7"/>
      <c r="AV16401" s="234"/>
      <c r="BP16401" s="7"/>
      <c r="BQ16401" s="7"/>
      <c r="BR16401" s="7"/>
      <c r="BS16401" s="7"/>
      <c r="BT16401" s="7"/>
      <c r="BU16401" s="7"/>
      <c r="BV16401" s="7"/>
      <c r="BW16401" s="7"/>
    </row>
    <row r="16402" spans="43:75" x14ac:dyDescent="0.2">
      <c r="AQ16402" s="7"/>
      <c r="AR16402" s="7"/>
      <c r="AS16402" s="7"/>
      <c r="AT16402" s="7"/>
      <c r="AU16402" s="7"/>
      <c r="AV16402" s="234"/>
      <c r="BP16402" s="7"/>
      <c r="BQ16402" s="7"/>
      <c r="BR16402" s="7"/>
      <c r="BS16402" s="7"/>
      <c r="BT16402" s="7"/>
      <c r="BU16402" s="7"/>
      <c r="BV16402" s="7"/>
      <c r="BW16402" s="7"/>
    </row>
    <row r="16403" spans="43:75" x14ac:dyDescent="0.2">
      <c r="AQ16403" s="7"/>
      <c r="AR16403" s="7"/>
      <c r="AS16403" s="7"/>
      <c r="AT16403" s="7"/>
      <c r="AU16403" s="7"/>
      <c r="AV16403" s="234"/>
      <c r="BP16403" s="7"/>
      <c r="BQ16403" s="7"/>
      <c r="BR16403" s="7"/>
      <c r="BS16403" s="7"/>
      <c r="BT16403" s="7"/>
      <c r="BU16403" s="7"/>
      <c r="BV16403" s="7"/>
      <c r="BW16403" s="7"/>
    </row>
    <row r="16404" spans="43:75" x14ac:dyDescent="0.2">
      <c r="AQ16404" s="7"/>
      <c r="AR16404" s="7"/>
      <c r="AS16404" s="7"/>
      <c r="AT16404" s="7"/>
      <c r="AU16404" s="7"/>
      <c r="AV16404" s="234"/>
      <c r="BP16404" s="7"/>
      <c r="BQ16404" s="7"/>
      <c r="BR16404" s="7"/>
      <c r="BS16404" s="7"/>
      <c r="BT16404" s="7"/>
      <c r="BU16404" s="7"/>
      <c r="BV16404" s="7"/>
      <c r="BW16404" s="7"/>
    </row>
    <row r="16405" spans="43:75" x14ac:dyDescent="0.2">
      <c r="AQ16405" s="7"/>
      <c r="AR16405" s="7"/>
      <c r="AS16405" s="7"/>
      <c r="AT16405" s="7"/>
      <c r="AU16405" s="7"/>
      <c r="AV16405" s="234"/>
      <c r="BP16405" s="7"/>
      <c r="BQ16405" s="7"/>
      <c r="BR16405" s="7"/>
      <c r="BS16405" s="7"/>
      <c r="BT16405" s="7"/>
      <c r="BU16405" s="7"/>
      <c r="BV16405" s="7"/>
      <c r="BW16405" s="7"/>
    </row>
    <row r="16406" spans="43:75" x14ac:dyDescent="0.2">
      <c r="AQ16406" s="7"/>
      <c r="AR16406" s="7"/>
      <c r="AS16406" s="7"/>
      <c r="AT16406" s="7"/>
      <c r="AU16406" s="7"/>
      <c r="AV16406" s="234"/>
      <c r="BP16406" s="7"/>
      <c r="BQ16406" s="7"/>
      <c r="BR16406" s="7"/>
      <c r="BS16406" s="7"/>
      <c r="BT16406" s="7"/>
      <c r="BU16406" s="7"/>
      <c r="BV16406" s="7"/>
      <c r="BW16406" s="7"/>
    </row>
    <row r="16407" spans="43:75" x14ac:dyDescent="0.2">
      <c r="AQ16407" s="7"/>
      <c r="AR16407" s="7"/>
      <c r="AS16407" s="7"/>
      <c r="AT16407" s="7"/>
      <c r="AU16407" s="7"/>
      <c r="AV16407" s="234"/>
      <c r="BP16407" s="7"/>
      <c r="BQ16407" s="7"/>
      <c r="BR16407" s="7"/>
      <c r="BS16407" s="7"/>
      <c r="BT16407" s="7"/>
      <c r="BU16407" s="7"/>
      <c r="BV16407" s="7"/>
      <c r="BW16407" s="7"/>
    </row>
    <row r="16408" spans="43:75" x14ac:dyDescent="0.2">
      <c r="AQ16408" s="7"/>
      <c r="AR16408" s="7"/>
      <c r="AS16408" s="7"/>
      <c r="AT16408" s="7"/>
      <c r="AU16408" s="7"/>
      <c r="AV16408" s="234"/>
      <c r="BP16408" s="7"/>
      <c r="BQ16408" s="7"/>
      <c r="BR16408" s="7"/>
      <c r="BS16408" s="7"/>
      <c r="BT16408" s="7"/>
      <c r="BU16408" s="7"/>
      <c r="BV16408" s="7"/>
      <c r="BW16408" s="7"/>
    </row>
    <row r="16409" spans="43:75" x14ac:dyDescent="0.2">
      <c r="AQ16409" s="7"/>
      <c r="AR16409" s="7"/>
      <c r="AS16409" s="7"/>
      <c r="AT16409" s="7"/>
      <c r="AU16409" s="7"/>
      <c r="AV16409" s="234"/>
      <c r="BP16409" s="7"/>
      <c r="BQ16409" s="7"/>
      <c r="BR16409" s="7"/>
      <c r="BS16409" s="7"/>
      <c r="BT16409" s="7"/>
      <c r="BU16409" s="7"/>
      <c r="BV16409" s="7"/>
      <c r="BW16409" s="7"/>
    </row>
    <row r="16410" spans="43:75" x14ac:dyDescent="0.2">
      <c r="AQ16410" s="7"/>
      <c r="AR16410" s="7"/>
      <c r="AS16410" s="7"/>
      <c r="AT16410" s="7"/>
      <c r="AU16410" s="7"/>
      <c r="AV16410" s="234"/>
      <c r="BP16410" s="7"/>
      <c r="BQ16410" s="7"/>
      <c r="BR16410" s="7"/>
      <c r="BS16410" s="7"/>
      <c r="BT16410" s="7"/>
      <c r="BU16410" s="7"/>
      <c r="BV16410" s="7"/>
      <c r="BW16410" s="7"/>
    </row>
    <row r="16411" spans="43:75" x14ac:dyDescent="0.2">
      <c r="AQ16411" s="7"/>
      <c r="AR16411" s="7"/>
      <c r="AS16411" s="7"/>
      <c r="AT16411" s="7"/>
      <c r="AU16411" s="7"/>
      <c r="AV16411" s="234"/>
      <c r="BP16411" s="7"/>
      <c r="BQ16411" s="7"/>
      <c r="BR16411" s="7"/>
      <c r="BS16411" s="7"/>
      <c r="BT16411" s="7"/>
      <c r="BU16411" s="7"/>
      <c r="BV16411" s="7"/>
      <c r="BW16411" s="7"/>
    </row>
    <row r="16412" spans="43:75" x14ac:dyDescent="0.2">
      <c r="AQ16412" s="7"/>
      <c r="AR16412" s="7"/>
      <c r="AS16412" s="7"/>
      <c r="AT16412" s="7"/>
      <c r="AU16412" s="7"/>
      <c r="AV16412" s="234"/>
      <c r="BP16412" s="7"/>
      <c r="BQ16412" s="7"/>
      <c r="BR16412" s="7"/>
      <c r="BS16412" s="7"/>
      <c r="BT16412" s="7"/>
      <c r="BU16412" s="7"/>
      <c r="BV16412" s="7"/>
      <c r="BW16412" s="7"/>
    </row>
    <row r="16413" spans="43:75" x14ac:dyDescent="0.2">
      <c r="AQ16413" s="7"/>
      <c r="AR16413" s="7"/>
      <c r="AS16413" s="7"/>
      <c r="AT16413" s="7"/>
      <c r="AU16413" s="7"/>
      <c r="AV16413" s="234"/>
      <c r="BP16413" s="7"/>
      <c r="BQ16413" s="7"/>
      <c r="BR16413" s="7"/>
      <c r="BS16413" s="7"/>
      <c r="BT16413" s="7"/>
      <c r="BU16413" s="7"/>
      <c r="BV16413" s="7"/>
      <c r="BW16413" s="7"/>
    </row>
    <row r="16414" spans="43:75" x14ac:dyDescent="0.2">
      <c r="AQ16414" s="7"/>
      <c r="AR16414" s="7"/>
      <c r="AS16414" s="7"/>
      <c r="AT16414" s="7"/>
      <c r="AU16414" s="7"/>
      <c r="AV16414" s="234"/>
      <c r="BP16414" s="7"/>
      <c r="BQ16414" s="7"/>
      <c r="BR16414" s="7"/>
      <c r="BS16414" s="7"/>
      <c r="BT16414" s="7"/>
      <c r="BU16414" s="7"/>
      <c r="BV16414" s="7"/>
      <c r="BW16414" s="7"/>
    </row>
    <row r="16415" spans="43:75" x14ac:dyDescent="0.2">
      <c r="AQ16415" s="7"/>
      <c r="AR16415" s="7"/>
      <c r="AS16415" s="7"/>
      <c r="AT16415" s="7"/>
      <c r="AU16415" s="7"/>
      <c r="AV16415" s="234"/>
      <c r="BP16415" s="7"/>
      <c r="BQ16415" s="7"/>
      <c r="BR16415" s="7"/>
      <c r="BS16415" s="7"/>
      <c r="BT16415" s="7"/>
      <c r="BU16415" s="7"/>
      <c r="BV16415" s="7"/>
      <c r="BW16415" s="7"/>
    </row>
    <row r="16416" spans="43:75" x14ac:dyDescent="0.2">
      <c r="AQ16416" s="7"/>
      <c r="AR16416" s="7"/>
      <c r="AS16416" s="7"/>
      <c r="AT16416" s="7"/>
      <c r="AU16416" s="7"/>
      <c r="AV16416" s="234"/>
      <c r="BP16416" s="7"/>
      <c r="BQ16416" s="7"/>
      <c r="BR16416" s="7"/>
      <c r="BS16416" s="7"/>
      <c r="BT16416" s="7"/>
      <c r="BU16416" s="7"/>
      <c r="BV16416" s="7"/>
      <c r="BW16416" s="7"/>
    </row>
    <row r="16417" spans="43:75" x14ac:dyDescent="0.2">
      <c r="AQ16417" s="7"/>
      <c r="AR16417" s="7"/>
      <c r="AS16417" s="7"/>
      <c r="AT16417" s="7"/>
      <c r="AU16417" s="7"/>
      <c r="AV16417" s="234"/>
      <c r="BP16417" s="7"/>
      <c r="BQ16417" s="7"/>
      <c r="BR16417" s="7"/>
      <c r="BS16417" s="7"/>
      <c r="BT16417" s="7"/>
      <c r="BU16417" s="7"/>
      <c r="BV16417" s="7"/>
      <c r="BW16417" s="7"/>
    </row>
    <row r="16418" spans="43:75" x14ac:dyDescent="0.2">
      <c r="AQ16418" s="7"/>
      <c r="AR16418" s="7"/>
      <c r="AS16418" s="7"/>
      <c r="AT16418" s="7"/>
      <c r="AU16418" s="7"/>
      <c r="AV16418" s="234"/>
      <c r="BP16418" s="7"/>
      <c r="BQ16418" s="7"/>
      <c r="BR16418" s="7"/>
      <c r="BS16418" s="7"/>
      <c r="BT16418" s="7"/>
      <c r="BU16418" s="7"/>
      <c r="BV16418" s="7"/>
      <c r="BW16418" s="7"/>
    </row>
    <row r="16419" spans="43:75" x14ac:dyDescent="0.2">
      <c r="AQ16419" s="7"/>
      <c r="AR16419" s="7"/>
      <c r="AS16419" s="7"/>
      <c r="AT16419" s="7"/>
      <c r="AU16419" s="7"/>
      <c r="AV16419" s="234"/>
      <c r="BP16419" s="7"/>
      <c r="BQ16419" s="7"/>
      <c r="BR16419" s="7"/>
      <c r="BS16419" s="7"/>
      <c r="BT16419" s="7"/>
      <c r="BU16419" s="7"/>
      <c r="BV16419" s="7"/>
      <c r="BW16419" s="7"/>
    </row>
    <row r="16420" spans="43:75" x14ac:dyDescent="0.2">
      <c r="AQ16420" s="7"/>
      <c r="AR16420" s="7"/>
      <c r="AS16420" s="7"/>
      <c r="AT16420" s="7"/>
      <c r="AU16420" s="7"/>
      <c r="AV16420" s="234"/>
      <c r="BP16420" s="7"/>
      <c r="BQ16420" s="7"/>
      <c r="BR16420" s="7"/>
      <c r="BS16420" s="7"/>
      <c r="BT16420" s="7"/>
      <c r="BU16420" s="7"/>
      <c r="BV16420" s="7"/>
      <c r="BW16420" s="7"/>
    </row>
    <row r="16421" spans="43:75" x14ac:dyDescent="0.2">
      <c r="AQ16421" s="7"/>
      <c r="AR16421" s="7"/>
      <c r="AS16421" s="7"/>
      <c r="AT16421" s="7"/>
      <c r="AU16421" s="7"/>
      <c r="AV16421" s="234"/>
      <c r="BP16421" s="7"/>
      <c r="BQ16421" s="7"/>
      <c r="BR16421" s="7"/>
      <c r="BS16421" s="7"/>
      <c r="BT16421" s="7"/>
      <c r="BU16421" s="7"/>
      <c r="BV16421" s="7"/>
      <c r="BW16421" s="7"/>
    </row>
    <row r="16422" spans="43:75" x14ac:dyDescent="0.2">
      <c r="AQ16422" s="7"/>
      <c r="AR16422" s="7"/>
      <c r="AS16422" s="7"/>
      <c r="AT16422" s="7"/>
      <c r="AU16422" s="7"/>
      <c r="AV16422" s="234"/>
      <c r="BP16422" s="7"/>
      <c r="BQ16422" s="7"/>
      <c r="BR16422" s="7"/>
      <c r="BS16422" s="7"/>
      <c r="BT16422" s="7"/>
      <c r="BU16422" s="7"/>
      <c r="BV16422" s="7"/>
      <c r="BW16422" s="7"/>
    </row>
    <row r="16423" spans="43:75" x14ac:dyDescent="0.2">
      <c r="AQ16423" s="7"/>
      <c r="AR16423" s="7"/>
      <c r="AS16423" s="7"/>
      <c r="AT16423" s="7"/>
      <c r="AU16423" s="7"/>
      <c r="AV16423" s="234"/>
      <c r="BP16423" s="7"/>
      <c r="BQ16423" s="7"/>
      <c r="BR16423" s="7"/>
      <c r="BS16423" s="7"/>
      <c r="BT16423" s="7"/>
      <c r="BU16423" s="7"/>
      <c r="BV16423" s="7"/>
      <c r="BW16423" s="7"/>
    </row>
    <row r="16424" spans="43:75" x14ac:dyDescent="0.2">
      <c r="AQ16424" s="7"/>
      <c r="AR16424" s="7"/>
      <c r="AS16424" s="7"/>
      <c r="AT16424" s="7"/>
      <c r="AU16424" s="7"/>
      <c r="AV16424" s="234"/>
      <c r="BP16424" s="7"/>
      <c r="BQ16424" s="7"/>
      <c r="BR16424" s="7"/>
      <c r="BS16424" s="7"/>
      <c r="BT16424" s="7"/>
      <c r="BU16424" s="7"/>
      <c r="BV16424" s="7"/>
      <c r="BW16424" s="7"/>
    </row>
    <row r="16425" spans="43:75" x14ac:dyDescent="0.2">
      <c r="AQ16425" s="7"/>
      <c r="AR16425" s="7"/>
      <c r="AS16425" s="7"/>
      <c r="AT16425" s="7"/>
      <c r="AU16425" s="7"/>
      <c r="AV16425" s="234"/>
      <c r="BP16425" s="7"/>
      <c r="BQ16425" s="7"/>
      <c r="BR16425" s="7"/>
      <c r="BS16425" s="7"/>
      <c r="BT16425" s="7"/>
      <c r="BU16425" s="7"/>
      <c r="BV16425" s="7"/>
      <c r="BW16425" s="7"/>
    </row>
    <row r="16426" spans="43:75" x14ac:dyDescent="0.2">
      <c r="AQ16426" s="7"/>
      <c r="AR16426" s="7"/>
      <c r="AS16426" s="7"/>
      <c r="AT16426" s="7"/>
      <c r="AU16426" s="7"/>
      <c r="AV16426" s="234"/>
      <c r="BP16426" s="7"/>
      <c r="BQ16426" s="7"/>
      <c r="BR16426" s="7"/>
      <c r="BS16426" s="7"/>
      <c r="BT16426" s="7"/>
      <c r="BU16426" s="7"/>
      <c r="BV16426" s="7"/>
      <c r="BW16426" s="7"/>
    </row>
    <row r="16427" spans="43:75" x14ac:dyDescent="0.2">
      <c r="AQ16427" s="7"/>
      <c r="AR16427" s="7"/>
      <c r="AS16427" s="7"/>
      <c r="AT16427" s="7"/>
      <c r="AU16427" s="7"/>
      <c r="AV16427" s="234"/>
      <c r="BP16427" s="7"/>
      <c r="BQ16427" s="7"/>
      <c r="BR16427" s="7"/>
      <c r="BS16427" s="7"/>
      <c r="BT16427" s="7"/>
      <c r="BU16427" s="7"/>
      <c r="BV16427" s="7"/>
      <c r="BW16427" s="7"/>
    </row>
    <row r="16428" spans="43:75" x14ac:dyDescent="0.2">
      <c r="AQ16428" s="7"/>
      <c r="AR16428" s="7"/>
      <c r="AS16428" s="7"/>
      <c r="AT16428" s="7"/>
      <c r="AU16428" s="7"/>
      <c r="AV16428" s="234"/>
      <c r="BP16428" s="7"/>
      <c r="BQ16428" s="7"/>
      <c r="BR16428" s="7"/>
      <c r="BS16428" s="7"/>
      <c r="BT16428" s="7"/>
      <c r="BU16428" s="7"/>
      <c r="BV16428" s="7"/>
      <c r="BW16428" s="7"/>
    </row>
    <row r="16429" spans="43:75" x14ac:dyDescent="0.2">
      <c r="AQ16429" s="7"/>
      <c r="AR16429" s="7"/>
      <c r="AS16429" s="7"/>
      <c r="AT16429" s="7"/>
      <c r="AU16429" s="7"/>
      <c r="AV16429" s="234"/>
      <c r="BP16429" s="7"/>
      <c r="BQ16429" s="7"/>
      <c r="BR16429" s="7"/>
      <c r="BS16429" s="7"/>
      <c r="BT16429" s="7"/>
      <c r="BU16429" s="7"/>
      <c r="BV16429" s="7"/>
      <c r="BW16429" s="7"/>
    </row>
    <row r="16430" spans="43:75" x14ac:dyDescent="0.2">
      <c r="AQ16430" s="7"/>
      <c r="AR16430" s="7"/>
      <c r="AS16430" s="7"/>
      <c r="AT16430" s="7"/>
      <c r="AU16430" s="7"/>
      <c r="AV16430" s="234"/>
      <c r="BP16430" s="7"/>
      <c r="BQ16430" s="7"/>
      <c r="BR16430" s="7"/>
      <c r="BS16430" s="7"/>
      <c r="BT16430" s="7"/>
      <c r="BU16430" s="7"/>
      <c r="BV16430" s="7"/>
      <c r="BW16430" s="7"/>
    </row>
    <row r="16431" spans="43:75" x14ac:dyDescent="0.2">
      <c r="AQ16431" s="7"/>
      <c r="AR16431" s="7"/>
      <c r="AS16431" s="7"/>
      <c r="AT16431" s="7"/>
      <c r="AU16431" s="7"/>
      <c r="AV16431" s="234"/>
      <c r="BP16431" s="7"/>
      <c r="BQ16431" s="7"/>
      <c r="BR16431" s="7"/>
      <c r="BS16431" s="7"/>
      <c r="BT16431" s="7"/>
      <c r="BU16431" s="7"/>
      <c r="BV16431" s="7"/>
      <c r="BW16431" s="7"/>
    </row>
    <row r="16432" spans="43:75" x14ac:dyDescent="0.2">
      <c r="AQ16432" s="7"/>
      <c r="AR16432" s="7"/>
      <c r="AS16432" s="7"/>
      <c r="AT16432" s="7"/>
      <c r="AU16432" s="7"/>
      <c r="AV16432" s="234"/>
      <c r="BP16432" s="7"/>
      <c r="BQ16432" s="7"/>
      <c r="BR16432" s="7"/>
      <c r="BS16432" s="7"/>
      <c r="BT16432" s="7"/>
      <c r="BU16432" s="7"/>
      <c r="BV16432" s="7"/>
      <c r="BW16432" s="7"/>
    </row>
    <row r="16433" spans="43:75" x14ac:dyDescent="0.2">
      <c r="AQ16433" s="7"/>
      <c r="AR16433" s="7"/>
      <c r="AS16433" s="7"/>
      <c r="AT16433" s="7"/>
      <c r="AU16433" s="7"/>
      <c r="AV16433" s="234"/>
      <c r="BP16433" s="7"/>
      <c r="BQ16433" s="7"/>
      <c r="BR16433" s="7"/>
      <c r="BS16433" s="7"/>
      <c r="BT16433" s="7"/>
      <c r="BU16433" s="7"/>
      <c r="BV16433" s="7"/>
      <c r="BW16433" s="7"/>
    </row>
    <row r="16434" spans="43:75" x14ac:dyDescent="0.2">
      <c r="AQ16434" s="7"/>
      <c r="AR16434" s="7"/>
      <c r="AS16434" s="7"/>
      <c r="AT16434" s="7"/>
      <c r="AU16434" s="7"/>
      <c r="AV16434" s="234"/>
      <c r="BP16434" s="7"/>
      <c r="BQ16434" s="7"/>
      <c r="BR16434" s="7"/>
      <c r="BS16434" s="7"/>
      <c r="BT16434" s="7"/>
      <c r="BU16434" s="7"/>
      <c r="BV16434" s="7"/>
      <c r="BW16434" s="7"/>
    </row>
    <row r="16435" spans="43:75" x14ac:dyDescent="0.2">
      <c r="AQ16435" s="7"/>
      <c r="AR16435" s="7"/>
      <c r="AS16435" s="7"/>
      <c r="AT16435" s="7"/>
      <c r="AU16435" s="7"/>
      <c r="AV16435" s="234"/>
      <c r="BP16435" s="7"/>
      <c r="BQ16435" s="7"/>
      <c r="BR16435" s="7"/>
      <c r="BS16435" s="7"/>
      <c r="BT16435" s="7"/>
      <c r="BU16435" s="7"/>
      <c r="BV16435" s="7"/>
      <c r="BW16435" s="7"/>
    </row>
    <row r="16436" spans="43:75" x14ac:dyDescent="0.2">
      <c r="AQ16436" s="7"/>
      <c r="AR16436" s="7"/>
      <c r="AS16436" s="7"/>
      <c r="AT16436" s="7"/>
      <c r="AU16436" s="7"/>
      <c r="AV16436" s="234"/>
      <c r="BP16436" s="7"/>
      <c r="BQ16436" s="7"/>
      <c r="BR16436" s="7"/>
      <c r="BS16436" s="7"/>
      <c r="BT16436" s="7"/>
      <c r="BU16436" s="7"/>
      <c r="BV16436" s="7"/>
      <c r="BW16436" s="7"/>
    </row>
    <row r="16437" spans="43:75" x14ac:dyDescent="0.2">
      <c r="AQ16437" s="7"/>
      <c r="AR16437" s="7"/>
      <c r="AS16437" s="7"/>
      <c r="AT16437" s="7"/>
      <c r="AU16437" s="7"/>
      <c r="AV16437" s="234"/>
      <c r="BP16437" s="7"/>
      <c r="BQ16437" s="7"/>
      <c r="BR16437" s="7"/>
      <c r="BS16437" s="7"/>
      <c r="BT16437" s="7"/>
      <c r="BU16437" s="7"/>
      <c r="BV16437" s="7"/>
      <c r="BW16437" s="7"/>
    </row>
    <row r="16438" spans="43:75" x14ac:dyDescent="0.2">
      <c r="AQ16438" s="7"/>
      <c r="AR16438" s="7"/>
      <c r="AS16438" s="7"/>
      <c r="AT16438" s="7"/>
      <c r="AU16438" s="7"/>
      <c r="AV16438" s="234"/>
      <c r="BP16438" s="7"/>
      <c r="BQ16438" s="7"/>
      <c r="BR16438" s="7"/>
      <c r="BS16438" s="7"/>
      <c r="BT16438" s="7"/>
      <c r="BU16438" s="7"/>
      <c r="BV16438" s="7"/>
      <c r="BW16438" s="7"/>
    </row>
    <row r="16439" spans="43:75" x14ac:dyDescent="0.2">
      <c r="AQ16439" s="7"/>
      <c r="AR16439" s="7"/>
      <c r="AS16439" s="7"/>
      <c r="AT16439" s="7"/>
      <c r="AU16439" s="7"/>
      <c r="AV16439" s="234"/>
      <c r="BP16439" s="7"/>
      <c r="BQ16439" s="7"/>
      <c r="BR16439" s="7"/>
      <c r="BS16439" s="7"/>
      <c r="BT16439" s="7"/>
      <c r="BU16439" s="7"/>
      <c r="BV16439" s="7"/>
      <c r="BW16439" s="7"/>
    </row>
    <row r="16440" spans="43:75" x14ac:dyDescent="0.2">
      <c r="AQ16440" s="7"/>
      <c r="AR16440" s="7"/>
      <c r="AS16440" s="7"/>
      <c r="AT16440" s="7"/>
      <c r="AU16440" s="7"/>
      <c r="AV16440" s="234"/>
      <c r="BP16440" s="7"/>
      <c r="BQ16440" s="7"/>
      <c r="BR16440" s="7"/>
      <c r="BS16440" s="7"/>
      <c r="BT16440" s="7"/>
      <c r="BU16440" s="7"/>
      <c r="BV16440" s="7"/>
      <c r="BW16440" s="7"/>
    </row>
    <row r="16441" spans="43:75" x14ac:dyDescent="0.2">
      <c r="AQ16441" s="7"/>
      <c r="AR16441" s="7"/>
      <c r="AS16441" s="7"/>
      <c r="AT16441" s="7"/>
      <c r="AU16441" s="7"/>
      <c r="AV16441" s="234"/>
      <c r="BP16441" s="7"/>
      <c r="BQ16441" s="7"/>
      <c r="BR16441" s="7"/>
      <c r="BS16441" s="7"/>
      <c r="BT16441" s="7"/>
      <c r="BU16441" s="7"/>
      <c r="BV16441" s="7"/>
      <c r="BW16441" s="7"/>
    </row>
    <row r="16442" spans="43:75" x14ac:dyDescent="0.2">
      <c r="AQ16442" s="7"/>
      <c r="AR16442" s="7"/>
      <c r="AS16442" s="7"/>
      <c r="AT16442" s="7"/>
      <c r="AU16442" s="7"/>
      <c r="AV16442" s="234"/>
      <c r="BP16442" s="7"/>
      <c r="BQ16442" s="7"/>
      <c r="BR16442" s="7"/>
      <c r="BS16442" s="7"/>
      <c r="BT16442" s="7"/>
      <c r="BU16442" s="7"/>
      <c r="BV16442" s="7"/>
      <c r="BW16442" s="7"/>
    </row>
    <row r="16443" spans="43:75" x14ac:dyDescent="0.2">
      <c r="AQ16443" s="7"/>
      <c r="AR16443" s="7"/>
      <c r="AS16443" s="7"/>
      <c r="AT16443" s="7"/>
      <c r="AU16443" s="7"/>
      <c r="AV16443" s="234"/>
      <c r="BP16443" s="7"/>
      <c r="BQ16443" s="7"/>
      <c r="BR16443" s="7"/>
      <c r="BS16443" s="7"/>
      <c r="BT16443" s="7"/>
      <c r="BU16443" s="7"/>
      <c r="BV16443" s="7"/>
      <c r="BW16443" s="7"/>
    </row>
    <row r="16444" spans="43:75" x14ac:dyDescent="0.2">
      <c r="AQ16444" s="7"/>
      <c r="AR16444" s="7"/>
      <c r="AS16444" s="7"/>
      <c r="AT16444" s="7"/>
      <c r="AU16444" s="7"/>
      <c r="AV16444" s="234"/>
      <c r="BP16444" s="7"/>
      <c r="BQ16444" s="7"/>
      <c r="BR16444" s="7"/>
      <c r="BS16444" s="7"/>
      <c r="BT16444" s="7"/>
      <c r="BU16444" s="7"/>
      <c r="BV16444" s="7"/>
      <c r="BW16444" s="7"/>
    </row>
    <row r="16445" spans="43:75" x14ac:dyDescent="0.2">
      <c r="AQ16445" s="7"/>
      <c r="AR16445" s="7"/>
      <c r="AS16445" s="7"/>
      <c r="AT16445" s="7"/>
      <c r="AU16445" s="7"/>
      <c r="AV16445" s="234"/>
      <c r="BP16445" s="7"/>
      <c r="BQ16445" s="7"/>
      <c r="BR16445" s="7"/>
      <c r="BS16445" s="7"/>
      <c r="BT16445" s="7"/>
      <c r="BU16445" s="7"/>
      <c r="BV16445" s="7"/>
      <c r="BW16445" s="7"/>
    </row>
    <row r="16446" spans="43:75" x14ac:dyDescent="0.2">
      <c r="AQ16446" s="7"/>
      <c r="AR16446" s="7"/>
      <c r="AS16446" s="7"/>
      <c r="AT16446" s="7"/>
      <c r="AU16446" s="7"/>
      <c r="AV16446" s="234"/>
      <c r="BP16446" s="7"/>
      <c r="BQ16446" s="7"/>
      <c r="BR16446" s="7"/>
      <c r="BS16446" s="7"/>
      <c r="BT16446" s="7"/>
      <c r="BU16446" s="7"/>
      <c r="BV16446" s="7"/>
      <c r="BW16446" s="7"/>
    </row>
    <row r="16447" spans="43:75" x14ac:dyDescent="0.2">
      <c r="AQ16447" s="7"/>
      <c r="AR16447" s="7"/>
      <c r="AS16447" s="7"/>
      <c r="AT16447" s="7"/>
      <c r="AU16447" s="7"/>
      <c r="AV16447" s="234"/>
      <c r="BP16447" s="7"/>
      <c r="BQ16447" s="7"/>
      <c r="BR16447" s="7"/>
      <c r="BS16447" s="7"/>
      <c r="BT16447" s="7"/>
      <c r="BU16447" s="7"/>
      <c r="BV16447" s="7"/>
      <c r="BW16447" s="7"/>
    </row>
    <row r="16448" spans="43:75" x14ac:dyDescent="0.2">
      <c r="AQ16448" s="7"/>
      <c r="AR16448" s="7"/>
      <c r="AS16448" s="7"/>
      <c r="AT16448" s="7"/>
      <c r="AU16448" s="7"/>
      <c r="AV16448" s="234"/>
      <c r="BP16448" s="7"/>
      <c r="BQ16448" s="7"/>
      <c r="BR16448" s="7"/>
      <c r="BS16448" s="7"/>
      <c r="BT16448" s="7"/>
      <c r="BU16448" s="7"/>
      <c r="BV16448" s="7"/>
      <c r="BW16448" s="7"/>
    </row>
    <row r="16449" spans="43:75" x14ac:dyDescent="0.2">
      <c r="AQ16449" s="7"/>
      <c r="AR16449" s="7"/>
      <c r="AS16449" s="7"/>
      <c r="AT16449" s="7"/>
      <c r="AU16449" s="7"/>
      <c r="AV16449" s="234"/>
      <c r="BP16449" s="7"/>
      <c r="BQ16449" s="7"/>
      <c r="BR16449" s="7"/>
      <c r="BS16449" s="7"/>
      <c r="BT16449" s="7"/>
      <c r="BU16449" s="7"/>
      <c r="BV16449" s="7"/>
      <c r="BW16449" s="7"/>
    </row>
    <row r="16450" spans="43:75" x14ac:dyDescent="0.2">
      <c r="AQ16450" s="7"/>
      <c r="AR16450" s="7"/>
      <c r="AS16450" s="7"/>
      <c r="AT16450" s="7"/>
      <c r="AU16450" s="7"/>
      <c r="AV16450" s="234"/>
      <c r="BP16450" s="7"/>
      <c r="BQ16450" s="7"/>
      <c r="BR16450" s="7"/>
      <c r="BS16450" s="7"/>
      <c r="BT16450" s="7"/>
      <c r="BU16450" s="7"/>
      <c r="BV16450" s="7"/>
      <c r="BW16450" s="7"/>
    </row>
    <row r="16451" spans="43:75" x14ac:dyDescent="0.2">
      <c r="AQ16451" s="7"/>
      <c r="AR16451" s="7"/>
      <c r="AS16451" s="7"/>
      <c r="AT16451" s="7"/>
      <c r="AU16451" s="7"/>
      <c r="AV16451" s="234"/>
      <c r="BP16451" s="7"/>
      <c r="BQ16451" s="7"/>
      <c r="BR16451" s="7"/>
      <c r="BS16451" s="7"/>
      <c r="BT16451" s="7"/>
      <c r="BU16451" s="7"/>
      <c r="BV16451" s="7"/>
      <c r="BW16451" s="7"/>
    </row>
    <row r="16452" spans="43:75" x14ac:dyDescent="0.2">
      <c r="AQ16452" s="7"/>
      <c r="AR16452" s="7"/>
      <c r="AS16452" s="7"/>
      <c r="AT16452" s="7"/>
      <c r="AU16452" s="7"/>
      <c r="AV16452" s="234"/>
      <c r="BP16452" s="7"/>
      <c r="BQ16452" s="7"/>
      <c r="BR16452" s="7"/>
      <c r="BS16452" s="7"/>
      <c r="BT16452" s="7"/>
      <c r="BU16452" s="7"/>
      <c r="BV16452" s="7"/>
      <c r="BW16452" s="7"/>
    </row>
    <row r="16453" spans="43:75" x14ac:dyDescent="0.2">
      <c r="AQ16453" s="7"/>
      <c r="AR16453" s="7"/>
      <c r="AS16453" s="7"/>
      <c r="AT16453" s="7"/>
      <c r="AU16453" s="7"/>
      <c r="AV16453" s="234"/>
      <c r="BP16453" s="7"/>
      <c r="BQ16453" s="7"/>
      <c r="BR16453" s="7"/>
      <c r="BS16453" s="7"/>
      <c r="BT16453" s="7"/>
      <c r="BU16453" s="7"/>
      <c r="BV16453" s="7"/>
      <c r="BW16453" s="7"/>
    </row>
    <row r="16454" spans="43:75" x14ac:dyDescent="0.2">
      <c r="AQ16454" s="7"/>
      <c r="AR16454" s="7"/>
      <c r="AS16454" s="7"/>
      <c r="AT16454" s="7"/>
      <c r="AU16454" s="7"/>
      <c r="AV16454" s="234"/>
      <c r="BP16454" s="7"/>
      <c r="BQ16454" s="7"/>
      <c r="BR16454" s="7"/>
      <c r="BS16454" s="7"/>
      <c r="BT16454" s="7"/>
      <c r="BU16454" s="7"/>
      <c r="BV16454" s="7"/>
      <c r="BW16454" s="7"/>
    </row>
    <row r="16455" spans="43:75" x14ac:dyDescent="0.2">
      <c r="AQ16455" s="7"/>
      <c r="AR16455" s="7"/>
      <c r="AS16455" s="7"/>
      <c r="AT16455" s="7"/>
      <c r="AU16455" s="7"/>
      <c r="AV16455" s="234"/>
      <c r="BP16455" s="7"/>
      <c r="BQ16455" s="7"/>
      <c r="BR16455" s="7"/>
      <c r="BS16455" s="7"/>
      <c r="BT16455" s="7"/>
      <c r="BU16455" s="7"/>
      <c r="BV16455" s="7"/>
      <c r="BW16455" s="7"/>
    </row>
    <row r="16456" spans="43:75" x14ac:dyDescent="0.2">
      <c r="AQ16456" s="7"/>
      <c r="AR16456" s="7"/>
      <c r="AS16456" s="7"/>
      <c r="AT16456" s="7"/>
      <c r="AU16456" s="7"/>
      <c r="AV16456" s="234"/>
      <c r="BP16456" s="7"/>
      <c r="BQ16456" s="7"/>
      <c r="BR16456" s="7"/>
      <c r="BS16456" s="7"/>
      <c r="BT16456" s="7"/>
      <c r="BU16456" s="7"/>
      <c r="BV16456" s="7"/>
      <c r="BW16456" s="7"/>
    </row>
    <row r="16457" spans="43:75" x14ac:dyDescent="0.2">
      <c r="AQ16457" s="7"/>
      <c r="AR16457" s="7"/>
      <c r="AS16457" s="7"/>
      <c r="AT16457" s="7"/>
      <c r="AU16457" s="7"/>
      <c r="AV16457" s="234"/>
      <c r="BP16457" s="7"/>
      <c r="BQ16457" s="7"/>
      <c r="BR16457" s="7"/>
      <c r="BS16457" s="7"/>
      <c r="BT16457" s="7"/>
      <c r="BU16457" s="7"/>
      <c r="BV16457" s="7"/>
      <c r="BW16457" s="7"/>
    </row>
    <row r="16458" spans="43:75" x14ac:dyDescent="0.2">
      <c r="AQ16458" s="7"/>
      <c r="AR16458" s="7"/>
      <c r="AS16458" s="7"/>
      <c r="AT16458" s="7"/>
      <c r="AU16458" s="7"/>
      <c r="AV16458" s="234"/>
      <c r="BP16458" s="7"/>
      <c r="BQ16458" s="7"/>
      <c r="BR16458" s="7"/>
      <c r="BS16458" s="7"/>
      <c r="BT16458" s="7"/>
      <c r="BU16458" s="7"/>
      <c r="BV16458" s="7"/>
      <c r="BW16458" s="7"/>
    </row>
    <row r="16459" spans="43:75" x14ac:dyDescent="0.2">
      <c r="AQ16459" s="7"/>
      <c r="AR16459" s="7"/>
      <c r="AS16459" s="7"/>
      <c r="AT16459" s="7"/>
      <c r="AU16459" s="7"/>
      <c r="AV16459" s="234"/>
      <c r="BP16459" s="7"/>
      <c r="BQ16459" s="7"/>
      <c r="BR16459" s="7"/>
      <c r="BS16459" s="7"/>
      <c r="BT16459" s="7"/>
      <c r="BU16459" s="7"/>
      <c r="BV16459" s="7"/>
      <c r="BW16459" s="7"/>
    </row>
    <row r="16460" spans="43:75" x14ac:dyDescent="0.2">
      <c r="AQ16460" s="7"/>
      <c r="AR16460" s="7"/>
      <c r="AS16460" s="7"/>
      <c r="AT16460" s="7"/>
      <c r="AU16460" s="7"/>
      <c r="AV16460" s="234"/>
      <c r="BP16460" s="7"/>
      <c r="BQ16460" s="7"/>
      <c r="BR16460" s="7"/>
      <c r="BS16460" s="7"/>
      <c r="BT16460" s="7"/>
      <c r="BU16460" s="7"/>
      <c r="BV16460" s="7"/>
      <c r="BW16460" s="7"/>
    </row>
    <row r="16461" spans="43:75" x14ac:dyDescent="0.2">
      <c r="AQ16461" s="7"/>
      <c r="AR16461" s="7"/>
      <c r="AS16461" s="7"/>
      <c r="AT16461" s="7"/>
      <c r="AU16461" s="7"/>
      <c r="AV16461" s="234"/>
      <c r="BP16461" s="7"/>
      <c r="BQ16461" s="7"/>
      <c r="BR16461" s="7"/>
      <c r="BS16461" s="7"/>
      <c r="BT16461" s="7"/>
      <c r="BU16461" s="7"/>
      <c r="BV16461" s="7"/>
      <c r="BW16461" s="7"/>
    </row>
    <row r="16462" spans="43:75" x14ac:dyDescent="0.2">
      <c r="AQ16462" s="7"/>
      <c r="AR16462" s="7"/>
      <c r="AS16462" s="7"/>
      <c r="AT16462" s="7"/>
      <c r="AU16462" s="7"/>
      <c r="AV16462" s="234"/>
      <c r="BP16462" s="7"/>
      <c r="BQ16462" s="7"/>
      <c r="BR16462" s="7"/>
      <c r="BS16462" s="7"/>
      <c r="BT16462" s="7"/>
      <c r="BU16462" s="7"/>
      <c r="BV16462" s="7"/>
      <c r="BW16462" s="7"/>
    </row>
    <row r="16463" spans="43:75" x14ac:dyDescent="0.2">
      <c r="AQ16463" s="7"/>
      <c r="AR16463" s="7"/>
      <c r="AS16463" s="7"/>
      <c r="AT16463" s="7"/>
      <c r="AU16463" s="7"/>
      <c r="AV16463" s="234"/>
      <c r="BP16463" s="7"/>
      <c r="BQ16463" s="7"/>
      <c r="BR16463" s="7"/>
      <c r="BS16463" s="7"/>
      <c r="BT16463" s="7"/>
      <c r="BU16463" s="7"/>
      <c r="BV16463" s="7"/>
      <c r="BW16463" s="7"/>
    </row>
    <row r="16464" spans="43:75" x14ac:dyDescent="0.2">
      <c r="AQ16464" s="7"/>
      <c r="AR16464" s="7"/>
      <c r="AS16464" s="7"/>
      <c r="AT16464" s="7"/>
      <c r="AU16464" s="7"/>
      <c r="AV16464" s="234"/>
      <c r="BP16464" s="7"/>
      <c r="BQ16464" s="7"/>
      <c r="BR16464" s="7"/>
      <c r="BS16464" s="7"/>
      <c r="BT16464" s="7"/>
      <c r="BU16464" s="7"/>
      <c r="BV16464" s="7"/>
      <c r="BW16464" s="7"/>
    </row>
    <row r="16465" spans="43:75" x14ac:dyDescent="0.2">
      <c r="AQ16465" s="7"/>
      <c r="AR16465" s="7"/>
      <c r="AS16465" s="7"/>
      <c r="AT16465" s="7"/>
      <c r="AU16465" s="7"/>
      <c r="AV16465" s="234"/>
      <c r="BP16465" s="7"/>
      <c r="BQ16465" s="7"/>
      <c r="BR16465" s="7"/>
      <c r="BS16465" s="7"/>
      <c r="BT16465" s="7"/>
      <c r="BU16465" s="7"/>
      <c r="BV16465" s="7"/>
      <c r="BW16465" s="7"/>
    </row>
    <row r="16466" spans="43:75" x14ac:dyDescent="0.2">
      <c r="AQ16466" s="7"/>
      <c r="AR16466" s="7"/>
      <c r="AS16466" s="7"/>
      <c r="AT16466" s="7"/>
      <c r="AU16466" s="7"/>
      <c r="AV16466" s="234"/>
      <c r="BP16466" s="7"/>
      <c r="BQ16466" s="7"/>
      <c r="BR16466" s="7"/>
      <c r="BS16466" s="7"/>
      <c r="BT16466" s="7"/>
      <c r="BU16466" s="7"/>
      <c r="BV16466" s="7"/>
      <c r="BW16466" s="7"/>
    </row>
    <row r="16467" spans="43:75" x14ac:dyDescent="0.2">
      <c r="AQ16467" s="7"/>
      <c r="AR16467" s="7"/>
      <c r="AS16467" s="7"/>
      <c r="AT16467" s="7"/>
      <c r="AU16467" s="7"/>
      <c r="AV16467" s="234"/>
      <c r="BP16467" s="7"/>
      <c r="BQ16467" s="7"/>
      <c r="BR16467" s="7"/>
      <c r="BS16467" s="7"/>
      <c r="BT16467" s="7"/>
      <c r="BU16467" s="7"/>
      <c r="BV16467" s="7"/>
      <c r="BW16467" s="7"/>
    </row>
    <row r="16468" spans="43:75" x14ac:dyDescent="0.2">
      <c r="AQ16468" s="7"/>
      <c r="AR16468" s="7"/>
      <c r="AS16468" s="7"/>
      <c r="AT16468" s="7"/>
      <c r="AU16468" s="7"/>
      <c r="AV16468" s="234"/>
      <c r="BP16468" s="7"/>
      <c r="BQ16468" s="7"/>
      <c r="BR16468" s="7"/>
      <c r="BS16468" s="7"/>
      <c r="BT16468" s="7"/>
      <c r="BU16468" s="7"/>
      <c r="BV16468" s="7"/>
      <c r="BW16468" s="7"/>
    </row>
    <row r="16469" spans="43:75" x14ac:dyDescent="0.2">
      <c r="AQ16469" s="7"/>
      <c r="AR16469" s="7"/>
      <c r="AS16469" s="7"/>
      <c r="AT16469" s="7"/>
      <c r="AU16469" s="7"/>
      <c r="AV16469" s="234"/>
      <c r="BP16469" s="7"/>
      <c r="BQ16469" s="7"/>
      <c r="BR16469" s="7"/>
      <c r="BS16469" s="7"/>
      <c r="BT16469" s="7"/>
      <c r="BU16469" s="7"/>
      <c r="BV16469" s="7"/>
      <c r="BW16469" s="7"/>
    </row>
    <row r="16470" spans="43:75" x14ac:dyDescent="0.2">
      <c r="AQ16470" s="7"/>
      <c r="AR16470" s="7"/>
      <c r="AS16470" s="7"/>
      <c r="AT16470" s="7"/>
      <c r="AU16470" s="7"/>
      <c r="AV16470" s="234"/>
      <c r="BP16470" s="7"/>
      <c r="BQ16470" s="7"/>
      <c r="BR16470" s="7"/>
      <c r="BS16470" s="7"/>
      <c r="BT16470" s="7"/>
      <c r="BU16470" s="7"/>
      <c r="BV16470" s="7"/>
      <c r="BW16470" s="7"/>
    </row>
    <row r="16471" spans="43:75" x14ac:dyDescent="0.2">
      <c r="AQ16471" s="7"/>
      <c r="AR16471" s="7"/>
      <c r="AS16471" s="7"/>
      <c r="AT16471" s="7"/>
      <c r="AU16471" s="7"/>
      <c r="AV16471" s="234"/>
      <c r="BP16471" s="7"/>
      <c r="BQ16471" s="7"/>
      <c r="BR16471" s="7"/>
      <c r="BS16471" s="7"/>
      <c r="BT16471" s="7"/>
      <c r="BU16471" s="7"/>
      <c r="BV16471" s="7"/>
      <c r="BW16471" s="7"/>
    </row>
    <row r="16472" spans="43:75" x14ac:dyDescent="0.2">
      <c r="AQ16472" s="7"/>
      <c r="AR16472" s="7"/>
      <c r="AS16472" s="7"/>
      <c r="AT16472" s="7"/>
      <c r="AU16472" s="7"/>
      <c r="AV16472" s="234"/>
      <c r="BP16472" s="7"/>
      <c r="BQ16472" s="7"/>
      <c r="BR16472" s="7"/>
      <c r="BS16472" s="7"/>
      <c r="BT16472" s="7"/>
      <c r="BU16472" s="7"/>
      <c r="BV16472" s="7"/>
      <c r="BW16472" s="7"/>
    </row>
    <row r="16473" spans="43:75" x14ac:dyDescent="0.2">
      <c r="AQ16473" s="7"/>
      <c r="AR16473" s="7"/>
      <c r="AS16473" s="7"/>
      <c r="AT16473" s="7"/>
      <c r="AU16473" s="7"/>
      <c r="AV16473" s="234"/>
      <c r="BP16473" s="7"/>
      <c r="BQ16473" s="7"/>
      <c r="BR16473" s="7"/>
      <c r="BS16473" s="7"/>
      <c r="BT16473" s="7"/>
      <c r="BU16473" s="7"/>
      <c r="BV16473" s="7"/>
      <c r="BW16473" s="7"/>
    </row>
    <row r="16474" spans="43:75" x14ac:dyDescent="0.2">
      <c r="AQ16474" s="7"/>
      <c r="AR16474" s="7"/>
      <c r="AS16474" s="7"/>
      <c r="AT16474" s="7"/>
      <c r="AU16474" s="7"/>
      <c r="AV16474" s="234"/>
      <c r="BP16474" s="7"/>
      <c r="BQ16474" s="7"/>
      <c r="BR16474" s="7"/>
      <c r="BS16474" s="7"/>
      <c r="BT16474" s="7"/>
      <c r="BU16474" s="7"/>
      <c r="BV16474" s="7"/>
      <c r="BW16474" s="7"/>
    </row>
    <row r="16475" spans="43:75" x14ac:dyDescent="0.2">
      <c r="AQ16475" s="7"/>
      <c r="AR16475" s="7"/>
      <c r="AS16475" s="7"/>
      <c r="AT16475" s="7"/>
      <c r="AU16475" s="7"/>
      <c r="AV16475" s="234"/>
      <c r="BP16475" s="7"/>
      <c r="BQ16475" s="7"/>
      <c r="BR16475" s="7"/>
      <c r="BS16475" s="7"/>
      <c r="BT16475" s="7"/>
      <c r="BU16475" s="7"/>
      <c r="BV16475" s="7"/>
      <c r="BW16475" s="7"/>
    </row>
    <row r="16476" spans="43:75" x14ac:dyDescent="0.2">
      <c r="AQ16476" s="7"/>
      <c r="AR16476" s="7"/>
      <c r="AS16476" s="7"/>
      <c r="AT16476" s="7"/>
      <c r="AU16476" s="7"/>
      <c r="AV16476" s="234"/>
      <c r="BP16476" s="7"/>
      <c r="BQ16476" s="7"/>
      <c r="BR16476" s="7"/>
      <c r="BS16476" s="7"/>
      <c r="BT16476" s="7"/>
      <c r="BU16476" s="7"/>
      <c r="BV16476" s="7"/>
      <c r="BW16476" s="7"/>
    </row>
    <row r="16477" spans="43:75" x14ac:dyDescent="0.2">
      <c r="AQ16477" s="7"/>
      <c r="AR16477" s="7"/>
      <c r="AS16477" s="7"/>
      <c r="AT16477" s="7"/>
      <c r="AU16477" s="7"/>
      <c r="AV16477" s="234"/>
      <c r="BP16477" s="7"/>
      <c r="BQ16477" s="7"/>
      <c r="BR16477" s="7"/>
      <c r="BS16477" s="7"/>
      <c r="BT16477" s="7"/>
      <c r="BU16477" s="7"/>
      <c r="BV16477" s="7"/>
      <c r="BW16477" s="7"/>
    </row>
    <row r="16478" spans="43:75" x14ac:dyDescent="0.2">
      <c r="AQ16478" s="7"/>
      <c r="AR16478" s="7"/>
      <c r="AS16478" s="7"/>
      <c r="AT16478" s="7"/>
      <c r="AU16478" s="7"/>
      <c r="AV16478" s="234"/>
      <c r="BP16478" s="7"/>
      <c r="BQ16478" s="7"/>
      <c r="BR16478" s="7"/>
      <c r="BS16478" s="7"/>
      <c r="BT16478" s="7"/>
      <c r="BU16478" s="7"/>
      <c r="BV16478" s="7"/>
      <c r="BW16478" s="7"/>
    </row>
    <row r="16479" spans="43:75" x14ac:dyDescent="0.2">
      <c r="AQ16479" s="7"/>
      <c r="AR16479" s="7"/>
      <c r="AS16479" s="7"/>
      <c r="AT16479" s="7"/>
      <c r="AU16479" s="7"/>
      <c r="AV16479" s="234"/>
      <c r="BP16479" s="7"/>
      <c r="BQ16479" s="7"/>
      <c r="BR16479" s="7"/>
      <c r="BS16479" s="7"/>
      <c r="BT16479" s="7"/>
      <c r="BU16479" s="7"/>
      <c r="BV16479" s="7"/>
      <c r="BW16479" s="7"/>
    </row>
    <row r="16480" spans="43:75" x14ac:dyDescent="0.2">
      <c r="AQ16480" s="7"/>
      <c r="AR16480" s="7"/>
      <c r="AS16480" s="7"/>
      <c r="AT16480" s="7"/>
      <c r="AU16480" s="7"/>
      <c r="AV16480" s="234"/>
      <c r="BP16480" s="7"/>
      <c r="BQ16480" s="7"/>
      <c r="BR16480" s="7"/>
      <c r="BS16480" s="7"/>
      <c r="BT16480" s="7"/>
      <c r="BU16480" s="7"/>
      <c r="BV16480" s="7"/>
      <c r="BW16480" s="7"/>
    </row>
    <row r="16481" spans="43:75" x14ac:dyDescent="0.2">
      <c r="AQ16481" s="7"/>
      <c r="AR16481" s="7"/>
      <c r="AS16481" s="7"/>
      <c r="AT16481" s="7"/>
      <c r="AU16481" s="7"/>
      <c r="AV16481" s="234"/>
      <c r="BP16481" s="7"/>
      <c r="BQ16481" s="7"/>
      <c r="BR16481" s="7"/>
      <c r="BS16481" s="7"/>
      <c r="BT16481" s="7"/>
      <c r="BU16481" s="7"/>
      <c r="BV16481" s="7"/>
      <c r="BW16481" s="7"/>
    </row>
    <row r="16482" spans="43:75" x14ac:dyDescent="0.2">
      <c r="AQ16482" s="7"/>
      <c r="AR16482" s="7"/>
      <c r="AS16482" s="7"/>
      <c r="AT16482" s="7"/>
      <c r="AU16482" s="7"/>
      <c r="AV16482" s="234"/>
      <c r="BP16482" s="7"/>
      <c r="BQ16482" s="7"/>
      <c r="BR16482" s="7"/>
      <c r="BS16482" s="7"/>
      <c r="BT16482" s="7"/>
      <c r="BU16482" s="7"/>
      <c r="BV16482" s="7"/>
      <c r="BW16482" s="7"/>
    </row>
    <row r="16483" spans="43:75" x14ac:dyDescent="0.2">
      <c r="AQ16483" s="7"/>
      <c r="AR16483" s="7"/>
      <c r="AS16483" s="7"/>
      <c r="AT16483" s="7"/>
      <c r="AU16483" s="7"/>
      <c r="AV16483" s="234"/>
      <c r="BP16483" s="7"/>
      <c r="BQ16483" s="7"/>
      <c r="BR16483" s="7"/>
      <c r="BS16483" s="7"/>
      <c r="BT16483" s="7"/>
      <c r="BU16483" s="7"/>
      <c r="BV16483" s="7"/>
      <c r="BW16483" s="7"/>
    </row>
    <row r="16484" spans="43:75" x14ac:dyDescent="0.2">
      <c r="AQ16484" s="7"/>
      <c r="AR16484" s="7"/>
      <c r="AS16484" s="7"/>
      <c r="AT16484" s="7"/>
      <c r="AU16484" s="7"/>
      <c r="AV16484" s="234"/>
      <c r="BP16484" s="7"/>
      <c r="BQ16484" s="7"/>
      <c r="BR16484" s="7"/>
      <c r="BS16484" s="7"/>
      <c r="BT16484" s="7"/>
      <c r="BU16484" s="7"/>
      <c r="BV16484" s="7"/>
      <c r="BW16484" s="7"/>
    </row>
    <row r="16485" spans="43:75" x14ac:dyDescent="0.2">
      <c r="AQ16485" s="7"/>
      <c r="AR16485" s="7"/>
      <c r="AS16485" s="7"/>
      <c r="AT16485" s="7"/>
      <c r="AU16485" s="7"/>
      <c r="AV16485" s="234"/>
      <c r="BP16485" s="7"/>
      <c r="BQ16485" s="7"/>
      <c r="BR16485" s="7"/>
      <c r="BS16485" s="7"/>
      <c r="BT16485" s="7"/>
      <c r="BU16485" s="7"/>
      <c r="BV16485" s="7"/>
      <c r="BW16485" s="7"/>
    </row>
    <row r="16486" spans="43:75" x14ac:dyDescent="0.2">
      <c r="AQ16486" s="7"/>
      <c r="AR16486" s="7"/>
      <c r="AS16486" s="7"/>
      <c r="AT16486" s="7"/>
      <c r="AU16486" s="7"/>
      <c r="AV16486" s="234"/>
      <c r="BP16486" s="7"/>
      <c r="BQ16486" s="7"/>
      <c r="BR16486" s="7"/>
      <c r="BS16486" s="7"/>
      <c r="BT16486" s="7"/>
      <c r="BU16486" s="7"/>
      <c r="BV16486" s="7"/>
      <c r="BW16486" s="7"/>
    </row>
    <row r="16487" spans="43:75" x14ac:dyDescent="0.2">
      <c r="AQ16487" s="7"/>
      <c r="AR16487" s="7"/>
      <c r="AS16487" s="7"/>
      <c r="AT16487" s="7"/>
      <c r="AU16487" s="7"/>
      <c r="AV16487" s="234"/>
      <c r="BP16487" s="7"/>
      <c r="BQ16487" s="7"/>
      <c r="BR16487" s="7"/>
      <c r="BS16487" s="7"/>
      <c r="BT16487" s="7"/>
      <c r="BU16487" s="7"/>
      <c r="BV16487" s="7"/>
      <c r="BW16487" s="7"/>
    </row>
    <row r="16488" spans="43:75" x14ac:dyDescent="0.2">
      <c r="AQ16488" s="7"/>
      <c r="AR16488" s="7"/>
      <c r="AS16488" s="7"/>
      <c r="AT16488" s="7"/>
      <c r="AU16488" s="7"/>
      <c r="AV16488" s="234"/>
      <c r="BP16488" s="7"/>
      <c r="BQ16488" s="7"/>
      <c r="BR16488" s="7"/>
      <c r="BS16488" s="7"/>
      <c r="BT16488" s="7"/>
      <c r="BU16488" s="7"/>
      <c r="BV16488" s="7"/>
      <c r="BW16488" s="7"/>
    </row>
    <row r="16489" spans="43:75" x14ac:dyDescent="0.2">
      <c r="AQ16489" s="7"/>
      <c r="AR16489" s="7"/>
      <c r="AS16489" s="7"/>
      <c r="AT16489" s="7"/>
      <c r="AU16489" s="7"/>
      <c r="AV16489" s="234"/>
      <c r="BP16489" s="7"/>
      <c r="BQ16489" s="7"/>
      <c r="BR16489" s="7"/>
      <c r="BS16489" s="7"/>
      <c r="BT16489" s="7"/>
      <c r="BU16489" s="7"/>
      <c r="BV16489" s="7"/>
      <c r="BW16489" s="7"/>
    </row>
    <row r="16490" spans="43:75" x14ac:dyDescent="0.2">
      <c r="AQ16490" s="7"/>
      <c r="AR16490" s="7"/>
      <c r="AS16490" s="7"/>
      <c r="AT16490" s="7"/>
      <c r="AU16490" s="7"/>
      <c r="AV16490" s="234"/>
      <c r="BP16490" s="7"/>
      <c r="BQ16490" s="7"/>
      <c r="BR16490" s="7"/>
      <c r="BS16490" s="7"/>
      <c r="BT16490" s="7"/>
      <c r="BU16490" s="7"/>
      <c r="BV16490" s="7"/>
      <c r="BW16490" s="7"/>
    </row>
    <row r="16491" spans="43:75" x14ac:dyDescent="0.2">
      <c r="AQ16491" s="7"/>
      <c r="AR16491" s="7"/>
      <c r="AS16491" s="7"/>
      <c r="AT16491" s="7"/>
      <c r="AU16491" s="7"/>
      <c r="AV16491" s="234"/>
      <c r="BP16491" s="7"/>
      <c r="BQ16491" s="7"/>
      <c r="BR16491" s="7"/>
      <c r="BS16491" s="7"/>
      <c r="BT16491" s="7"/>
      <c r="BU16491" s="7"/>
      <c r="BV16491" s="7"/>
      <c r="BW16491" s="7"/>
    </row>
    <row r="16492" spans="43:75" x14ac:dyDescent="0.2">
      <c r="AQ16492" s="7"/>
      <c r="AR16492" s="7"/>
      <c r="AS16492" s="7"/>
      <c r="AT16492" s="7"/>
      <c r="AU16492" s="7"/>
      <c r="AV16492" s="234"/>
      <c r="BP16492" s="7"/>
      <c r="BQ16492" s="7"/>
      <c r="BR16492" s="7"/>
      <c r="BS16492" s="7"/>
      <c r="BT16492" s="7"/>
      <c r="BU16492" s="7"/>
      <c r="BV16492" s="7"/>
      <c r="BW16492" s="7"/>
    </row>
    <row r="16493" spans="43:75" x14ac:dyDescent="0.2">
      <c r="AQ16493" s="7"/>
      <c r="AR16493" s="7"/>
      <c r="AS16493" s="7"/>
      <c r="AT16493" s="7"/>
      <c r="AU16493" s="7"/>
      <c r="AV16493" s="234"/>
      <c r="BP16493" s="7"/>
      <c r="BQ16493" s="7"/>
      <c r="BR16493" s="7"/>
      <c r="BS16493" s="7"/>
      <c r="BT16493" s="7"/>
      <c r="BU16493" s="7"/>
      <c r="BV16493" s="7"/>
      <c r="BW16493" s="7"/>
    </row>
    <row r="16494" spans="43:75" x14ac:dyDescent="0.2">
      <c r="AQ16494" s="7"/>
      <c r="AR16494" s="7"/>
      <c r="AS16494" s="7"/>
      <c r="AT16494" s="7"/>
      <c r="AU16494" s="7"/>
      <c r="AV16494" s="234"/>
      <c r="BP16494" s="7"/>
      <c r="BQ16494" s="7"/>
      <c r="BR16494" s="7"/>
      <c r="BS16494" s="7"/>
      <c r="BT16494" s="7"/>
      <c r="BU16494" s="7"/>
      <c r="BV16494" s="7"/>
      <c r="BW16494" s="7"/>
    </row>
    <row r="16495" spans="43:75" x14ac:dyDescent="0.2">
      <c r="AQ16495" s="7"/>
      <c r="AR16495" s="7"/>
      <c r="AS16495" s="7"/>
      <c r="AT16495" s="7"/>
      <c r="AU16495" s="7"/>
      <c r="AV16495" s="234"/>
      <c r="BP16495" s="7"/>
      <c r="BQ16495" s="7"/>
      <c r="BR16495" s="7"/>
      <c r="BS16495" s="7"/>
      <c r="BT16495" s="7"/>
      <c r="BU16495" s="7"/>
      <c r="BV16495" s="7"/>
      <c r="BW16495" s="7"/>
    </row>
    <row r="16496" spans="43:75" x14ac:dyDescent="0.2">
      <c r="AQ16496" s="7"/>
      <c r="AR16496" s="7"/>
      <c r="AS16496" s="7"/>
      <c r="AT16496" s="7"/>
      <c r="AU16496" s="7"/>
      <c r="AV16496" s="234"/>
      <c r="BP16496" s="7"/>
      <c r="BQ16496" s="7"/>
      <c r="BR16496" s="7"/>
      <c r="BS16496" s="7"/>
      <c r="BT16496" s="7"/>
      <c r="BU16496" s="7"/>
      <c r="BV16496" s="7"/>
      <c r="BW16496" s="7"/>
    </row>
    <row r="16497" spans="43:75" x14ac:dyDescent="0.2">
      <c r="AQ16497" s="7"/>
      <c r="AR16497" s="7"/>
      <c r="AS16497" s="7"/>
      <c r="AT16497" s="7"/>
      <c r="AU16497" s="7"/>
      <c r="AV16497" s="234"/>
      <c r="BP16497" s="7"/>
      <c r="BQ16497" s="7"/>
      <c r="BR16497" s="7"/>
      <c r="BS16497" s="7"/>
      <c r="BT16497" s="7"/>
      <c r="BU16497" s="7"/>
      <c r="BV16497" s="7"/>
      <c r="BW16497" s="7"/>
    </row>
    <row r="16498" spans="43:75" x14ac:dyDescent="0.2">
      <c r="AQ16498" s="7"/>
      <c r="AR16498" s="7"/>
      <c r="AS16498" s="7"/>
      <c r="AT16498" s="7"/>
      <c r="AU16498" s="7"/>
      <c r="AV16498" s="234"/>
      <c r="BP16498" s="7"/>
      <c r="BQ16498" s="7"/>
      <c r="BR16498" s="7"/>
      <c r="BS16498" s="7"/>
      <c r="BT16498" s="7"/>
      <c r="BU16498" s="7"/>
      <c r="BV16498" s="7"/>
      <c r="BW16498" s="7"/>
    </row>
    <row r="16499" spans="43:75" x14ac:dyDescent="0.2">
      <c r="AQ16499" s="7"/>
      <c r="AR16499" s="7"/>
      <c r="AS16499" s="7"/>
      <c r="AT16499" s="7"/>
      <c r="AU16499" s="7"/>
      <c r="AV16499" s="234"/>
      <c r="BP16499" s="7"/>
      <c r="BQ16499" s="7"/>
      <c r="BR16499" s="7"/>
      <c r="BS16499" s="7"/>
      <c r="BT16499" s="7"/>
      <c r="BU16499" s="7"/>
      <c r="BV16499" s="7"/>
      <c r="BW16499" s="7"/>
    </row>
    <row r="16500" spans="43:75" x14ac:dyDescent="0.2">
      <c r="AQ16500" s="7"/>
      <c r="AR16500" s="7"/>
      <c r="AS16500" s="7"/>
      <c r="AT16500" s="7"/>
      <c r="AU16500" s="7"/>
      <c r="AV16500" s="234"/>
      <c r="BP16500" s="7"/>
      <c r="BQ16500" s="7"/>
      <c r="BR16500" s="7"/>
      <c r="BS16500" s="7"/>
      <c r="BT16500" s="7"/>
      <c r="BU16500" s="7"/>
      <c r="BV16500" s="7"/>
      <c r="BW16500" s="7"/>
    </row>
    <row r="16501" spans="43:75" x14ac:dyDescent="0.2">
      <c r="AQ16501" s="7"/>
      <c r="AR16501" s="7"/>
      <c r="AS16501" s="7"/>
      <c r="AT16501" s="7"/>
      <c r="AU16501" s="7"/>
      <c r="AV16501" s="234"/>
      <c r="BP16501" s="7"/>
      <c r="BQ16501" s="7"/>
      <c r="BR16501" s="7"/>
      <c r="BS16501" s="7"/>
      <c r="BT16501" s="7"/>
      <c r="BU16501" s="7"/>
      <c r="BV16501" s="7"/>
      <c r="BW16501" s="7"/>
    </row>
    <row r="16502" spans="43:75" x14ac:dyDescent="0.2">
      <c r="AQ16502" s="7"/>
      <c r="AR16502" s="7"/>
      <c r="AS16502" s="7"/>
      <c r="AT16502" s="7"/>
      <c r="AU16502" s="7"/>
      <c r="AV16502" s="234"/>
      <c r="BP16502" s="7"/>
      <c r="BQ16502" s="7"/>
      <c r="BR16502" s="7"/>
      <c r="BS16502" s="7"/>
      <c r="BT16502" s="7"/>
      <c r="BU16502" s="7"/>
      <c r="BV16502" s="7"/>
      <c r="BW16502" s="7"/>
    </row>
    <row r="16503" spans="43:75" x14ac:dyDescent="0.2">
      <c r="AQ16503" s="7"/>
      <c r="AR16503" s="7"/>
      <c r="AS16503" s="7"/>
      <c r="AT16503" s="7"/>
      <c r="AU16503" s="7"/>
      <c r="AV16503" s="234"/>
      <c r="BP16503" s="7"/>
      <c r="BQ16503" s="7"/>
      <c r="BR16503" s="7"/>
      <c r="BS16503" s="7"/>
      <c r="BT16503" s="7"/>
      <c r="BU16503" s="7"/>
      <c r="BV16503" s="7"/>
      <c r="BW16503" s="7"/>
    </row>
    <row r="16504" spans="43:75" x14ac:dyDescent="0.2">
      <c r="AQ16504" s="7"/>
      <c r="AR16504" s="7"/>
      <c r="AS16504" s="7"/>
      <c r="AT16504" s="7"/>
      <c r="AU16504" s="7"/>
      <c r="AV16504" s="234"/>
      <c r="BP16504" s="7"/>
      <c r="BQ16504" s="7"/>
      <c r="BR16504" s="7"/>
      <c r="BS16504" s="7"/>
      <c r="BT16504" s="7"/>
      <c r="BU16504" s="7"/>
      <c r="BV16504" s="7"/>
      <c r="BW16504" s="7"/>
    </row>
    <row r="16505" spans="43:75" x14ac:dyDescent="0.2">
      <c r="AQ16505" s="7"/>
      <c r="AR16505" s="7"/>
      <c r="AS16505" s="7"/>
      <c r="AT16505" s="7"/>
      <c r="AU16505" s="7"/>
      <c r="AV16505" s="234"/>
      <c r="BP16505" s="7"/>
      <c r="BQ16505" s="7"/>
      <c r="BR16505" s="7"/>
      <c r="BS16505" s="7"/>
      <c r="BT16505" s="7"/>
      <c r="BU16505" s="7"/>
      <c r="BV16505" s="7"/>
      <c r="BW16505" s="7"/>
    </row>
    <row r="16506" spans="43:75" x14ac:dyDescent="0.2">
      <c r="AQ16506" s="7"/>
      <c r="AR16506" s="7"/>
      <c r="AS16506" s="7"/>
      <c r="AT16506" s="7"/>
      <c r="AU16506" s="7"/>
      <c r="AV16506" s="234"/>
      <c r="BP16506" s="7"/>
      <c r="BQ16506" s="7"/>
      <c r="BR16506" s="7"/>
      <c r="BS16506" s="7"/>
      <c r="BT16506" s="7"/>
      <c r="BU16506" s="7"/>
      <c r="BV16506" s="7"/>
      <c r="BW16506" s="7"/>
    </row>
    <row r="16507" spans="43:75" x14ac:dyDescent="0.2">
      <c r="AQ16507" s="7"/>
      <c r="AR16507" s="7"/>
      <c r="AS16507" s="7"/>
      <c r="AT16507" s="7"/>
      <c r="AU16507" s="7"/>
      <c r="AV16507" s="234"/>
      <c r="BP16507" s="7"/>
      <c r="BQ16507" s="7"/>
      <c r="BR16507" s="7"/>
      <c r="BS16507" s="7"/>
      <c r="BT16507" s="7"/>
      <c r="BU16507" s="7"/>
      <c r="BV16507" s="7"/>
      <c r="BW16507" s="7"/>
    </row>
    <row r="16508" spans="43:75" x14ac:dyDescent="0.2">
      <c r="AQ16508" s="7"/>
      <c r="AR16508" s="7"/>
      <c r="AS16508" s="7"/>
      <c r="AT16508" s="7"/>
      <c r="AU16508" s="7"/>
      <c r="AV16508" s="234"/>
      <c r="BP16508" s="7"/>
      <c r="BQ16508" s="7"/>
      <c r="BR16508" s="7"/>
      <c r="BS16508" s="7"/>
      <c r="BT16508" s="7"/>
      <c r="BU16508" s="7"/>
      <c r="BV16508" s="7"/>
      <c r="BW16508" s="7"/>
    </row>
    <row r="16509" spans="43:75" x14ac:dyDescent="0.2">
      <c r="AQ16509" s="7"/>
      <c r="AR16509" s="7"/>
      <c r="AS16509" s="7"/>
      <c r="AT16509" s="7"/>
      <c r="AU16509" s="7"/>
      <c r="AV16509" s="234"/>
      <c r="BP16509" s="7"/>
      <c r="BQ16509" s="7"/>
      <c r="BR16509" s="7"/>
      <c r="BS16509" s="7"/>
      <c r="BT16509" s="7"/>
      <c r="BU16509" s="7"/>
      <c r="BV16509" s="7"/>
      <c r="BW16509" s="7"/>
    </row>
    <row r="16510" spans="43:75" x14ac:dyDescent="0.2">
      <c r="AQ16510" s="7"/>
      <c r="AR16510" s="7"/>
      <c r="AS16510" s="7"/>
      <c r="AT16510" s="7"/>
      <c r="AU16510" s="7"/>
      <c r="AV16510" s="234"/>
      <c r="BP16510" s="7"/>
      <c r="BQ16510" s="7"/>
      <c r="BR16510" s="7"/>
      <c r="BS16510" s="7"/>
      <c r="BT16510" s="7"/>
      <c r="BU16510" s="7"/>
      <c r="BV16510" s="7"/>
      <c r="BW16510" s="7"/>
    </row>
    <row r="16511" spans="43:75" x14ac:dyDescent="0.2">
      <c r="AQ16511" s="7"/>
      <c r="AR16511" s="7"/>
      <c r="AS16511" s="7"/>
      <c r="AT16511" s="7"/>
      <c r="AU16511" s="7"/>
      <c r="AV16511" s="234"/>
      <c r="BP16511" s="7"/>
      <c r="BQ16511" s="7"/>
      <c r="BR16511" s="7"/>
      <c r="BS16511" s="7"/>
      <c r="BT16511" s="7"/>
      <c r="BU16511" s="7"/>
      <c r="BV16511" s="7"/>
      <c r="BW16511" s="7"/>
    </row>
    <row r="16512" spans="43:75" x14ac:dyDescent="0.2">
      <c r="AQ16512" s="7"/>
      <c r="AR16512" s="7"/>
      <c r="AS16512" s="7"/>
      <c r="AT16512" s="7"/>
      <c r="AU16512" s="7"/>
      <c r="AV16512" s="234"/>
      <c r="BP16512" s="7"/>
      <c r="BQ16512" s="7"/>
      <c r="BR16512" s="7"/>
      <c r="BS16512" s="7"/>
      <c r="BT16512" s="7"/>
      <c r="BU16512" s="7"/>
      <c r="BV16512" s="7"/>
      <c r="BW16512" s="7"/>
    </row>
    <row r="16513" spans="43:75" x14ac:dyDescent="0.2">
      <c r="AQ16513" s="7"/>
      <c r="AR16513" s="7"/>
      <c r="AS16513" s="7"/>
      <c r="AT16513" s="7"/>
      <c r="AU16513" s="7"/>
      <c r="AV16513" s="234"/>
      <c r="BP16513" s="7"/>
      <c r="BQ16513" s="7"/>
      <c r="BR16513" s="7"/>
      <c r="BS16513" s="7"/>
      <c r="BT16513" s="7"/>
      <c r="BU16513" s="7"/>
      <c r="BV16513" s="7"/>
      <c r="BW16513" s="7"/>
    </row>
    <row r="16514" spans="43:75" x14ac:dyDescent="0.2">
      <c r="AQ16514" s="7"/>
      <c r="AR16514" s="7"/>
      <c r="AS16514" s="7"/>
      <c r="AT16514" s="7"/>
      <c r="AU16514" s="7"/>
      <c r="AV16514" s="234"/>
      <c r="BP16514" s="7"/>
      <c r="BQ16514" s="7"/>
      <c r="BR16514" s="7"/>
      <c r="BS16514" s="7"/>
      <c r="BT16514" s="7"/>
      <c r="BU16514" s="7"/>
      <c r="BV16514" s="7"/>
      <c r="BW16514" s="7"/>
    </row>
    <row r="16515" spans="43:75" x14ac:dyDescent="0.2">
      <c r="AQ16515" s="7"/>
      <c r="AR16515" s="7"/>
      <c r="AS16515" s="7"/>
      <c r="AT16515" s="7"/>
      <c r="AU16515" s="7"/>
      <c r="AV16515" s="234"/>
      <c r="BP16515" s="7"/>
      <c r="BQ16515" s="7"/>
      <c r="BR16515" s="7"/>
      <c r="BS16515" s="7"/>
      <c r="BT16515" s="7"/>
      <c r="BU16515" s="7"/>
      <c r="BV16515" s="7"/>
      <c r="BW16515" s="7"/>
    </row>
    <row r="16516" spans="43:75" x14ac:dyDescent="0.2">
      <c r="AQ16516" s="7"/>
      <c r="AR16516" s="7"/>
      <c r="AS16516" s="7"/>
      <c r="AT16516" s="7"/>
      <c r="AU16516" s="7"/>
      <c r="AV16516" s="234"/>
      <c r="BP16516" s="7"/>
      <c r="BQ16516" s="7"/>
      <c r="BR16516" s="7"/>
      <c r="BS16516" s="7"/>
      <c r="BT16516" s="7"/>
      <c r="BU16516" s="7"/>
      <c r="BV16516" s="7"/>
      <c r="BW16516" s="7"/>
    </row>
    <row r="16517" spans="43:75" x14ac:dyDescent="0.2">
      <c r="AQ16517" s="7"/>
      <c r="AR16517" s="7"/>
      <c r="AS16517" s="7"/>
      <c r="AT16517" s="7"/>
      <c r="AU16517" s="7"/>
      <c r="AV16517" s="234"/>
      <c r="BP16517" s="7"/>
      <c r="BQ16517" s="7"/>
      <c r="BR16517" s="7"/>
      <c r="BS16517" s="7"/>
      <c r="BT16517" s="7"/>
      <c r="BU16517" s="7"/>
      <c r="BV16517" s="7"/>
      <c r="BW16517" s="7"/>
    </row>
    <row r="16518" spans="43:75" x14ac:dyDescent="0.2">
      <c r="AQ16518" s="7"/>
      <c r="AR16518" s="7"/>
      <c r="AS16518" s="7"/>
      <c r="AT16518" s="7"/>
      <c r="AU16518" s="7"/>
      <c r="AV16518" s="234"/>
      <c r="BP16518" s="7"/>
      <c r="BQ16518" s="7"/>
      <c r="BR16518" s="7"/>
      <c r="BS16518" s="7"/>
      <c r="BT16518" s="7"/>
      <c r="BU16518" s="7"/>
      <c r="BV16518" s="7"/>
      <c r="BW16518" s="7"/>
    </row>
    <row r="16519" spans="43:75" x14ac:dyDescent="0.2">
      <c r="AQ16519" s="7"/>
      <c r="AR16519" s="7"/>
      <c r="AS16519" s="7"/>
      <c r="AT16519" s="7"/>
      <c r="AU16519" s="7"/>
      <c r="AV16519" s="234"/>
      <c r="BP16519" s="7"/>
      <c r="BQ16519" s="7"/>
      <c r="BR16519" s="7"/>
      <c r="BS16519" s="7"/>
      <c r="BT16519" s="7"/>
      <c r="BU16519" s="7"/>
      <c r="BV16519" s="7"/>
      <c r="BW16519" s="7"/>
    </row>
    <row r="16520" spans="43:75" x14ac:dyDescent="0.2">
      <c r="AQ16520" s="7"/>
      <c r="AR16520" s="7"/>
      <c r="AS16520" s="7"/>
      <c r="AT16520" s="7"/>
      <c r="AU16520" s="7"/>
      <c r="AV16520" s="234"/>
      <c r="BP16520" s="7"/>
      <c r="BQ16520" s="7"/>
      <c r="BR16520" s="7"/>
      <c r="BS16520" s="7"/>
      <c r="BT16520" s="7"/>
      <c r="BU16520" s="7"/>
      <c r="BV16520" s="7"/>
      <c r="BW16520" s="7"/>
    </row>
    <row r="16521" spans="43:75" x14ac:dyDescent="0.2">
      <c r="AQ16521" s="7"/>
      <c r="AR16521" s="7"/>
      <c r="AS16521" s="7"/>
      <c r="AT16521" s="7"/>
      <c r="AU16521" s="7"/>
      <c r="AV16521" s="234"/>
      <c r="BP16521" s="7"/>
      <c r="BQ16521" s="7"/>
      <c r="BR16521" s="7"/>
      <c r="BS16521" s="7"/>
      <c r="BT16521" s="7"/>
      <c r="BU16521" s="7"/>
      <c r="BV16521" s="7"/>
      <c r="BW16521" s="7"/>
    </row>
    <row r="16522" spans="43:75" x14ac:dyDescent="0.2">
      <c r="AQ16522" s="7"/>
      <c r="AR16522" s="7"/>
      <c r="AS16522" s="7"/>
      <c r="AT16522" s="7"/>
      <c r="AU16522" s="7"/>
      <c r="AV16522" s="234"/>
      <c r="BP16522" s="7"/>
      <c r="BQ16522" s="7"/>
      <c r="BR16522" s="7"/>
      <c r="BS16522" s="7"/>
      <c r="BT16522" s="7"/>
      <c r="BU16522" s="7"/>
      <c r="BV16522" s="7"/>
      <c r="BW16522" s="7"/>
    </row>
    <row r="16523" spans="43:75" x14ac:dyDescent="0.2">
      <c r="AQ16523" s="7"/>
      <c r="AR16523" s="7"/>
      <c r="AS16523" s="7"/>
      <c r="AT16523" s="7"/>
      <c r="AU16523" s="7"/>
      <c r="AV16523" s="234"/>
      <c r="BP16523" s="7"/>
      <c r="BQ16523" s="7"/>
      <c r="BR16523" s="7"/>
      <c r="BS16523" s="7"/>
      <c r="BT16523" s="7"/>
      <c r="BU16523" s="7"/>
      <c r="BV16523" s="7"/>
      <c r="BW16523" s="7"/>
    </row>
    <row r="16524" spans="43:75" x14ac:dyDescent="0.2">
      <c r="AQ16524" s="7"/>
      <c r="AR16524" s="7"/>
      <c r="AS16524" s="7"/>
      <c r="AT16524" s="7"/>
      <c r="AU16524" s="7"/>
      <c r="AV16524" s="234"/>
      <c r="BP16524" s="7"/>
      <c r="BQ16524" s="7"/>
      <c r="BR16524" s="7"/>
      <c r="BS16524" s="7"/>
      <c r="BT16524" s="7"/>
      <c r="BU16524" s="7"/>
      <c r="BV16524" s="7"/>
      <c r="BW16524" s="7"/>
    </row>
    <row r="16525" spans="43:75" x14ac:dyDescent="0.2">
      <c r="AQ16525" s="7"/>
      <c r="AR16525" s="7"/>
      <c r="AS16525" s="7"/>
      <c r="AT16525" s="7"/>
      <c r="AU16525" s="7"/>
      <c r="AV16525" s="234"/>
      <c r="BP16525" s="7"/>
      <c r="BQ16525" s="7"/>
      <c r="BR16525" s="7"/>
      <c r="BS16525" s="7"/>
      <c r="BT16525" s="7"/>
      <c r="BU16525" s="7"/>
      <c r="BV16525" s="7"/>
      <c r="BW16525" s="7"/>
    </row>
    <row r="16526" spans="43:75" x14ac:dyDescent="0.2">
      <c r="AQ16526" s="7"/>
      <c r="AR16526" s="7"/>
      <c r="AS16526" s="7"/>
      <c r="AT16526" s="7"/>
      <c r="AU16526" s="7"/>
      <c r="AV16526" s="234"/>
      <c r="BP16526" s="7"/>
      <c r="BQ16526" s="7"/>
      <c r="BR16526" s="7"/>
      <c r="BS16526" s="7"/>
      <c r="BT16526" s="7"/>
      <c r="BU16526" s="7"/>
      <c r="BV16526" s="7"/>
      <c r="BW16526" s="7"/>
    </row>
    <row r="16527" spans="43:75" x14ac:dyDescent="0.2">
      <c r="AQ16527" s="7"/>
      <c r="AR16527" s="7"/>
      <c r="AS16527" s="7"/>
      <c r="AT16527" s="7"/>
      <c r="AU16527" s="7"/>
      <c r="AV16527" s="234"/>
      <c r="BP16527" s="7"/>
      <c r="BQ16527" s="7"/>
      <c r="BR16527" s="7"/>
      <c r="BS16527" s="7"/>
      <c r="BT16527" s="7"/>
      <c r="BU16527" s="7"/>
      <c r="BV16527" s="7"/>
      <c r="BW16527" s="7"/>
    </row>
    <row r="16528" spans="43:75" x14ac:dyDescent="0.2">
      <c r="AQ16528" s="7"/>
      <c r="AR16528" s="7"/>
      <c r="AS16528" s="7"/>
      <c r="AT16528" s="7"/>
      <c r="AU16528" s="7"/>
      <c r="AV16528" s="234"/>
      <c r="BP16528" s="7"/>
      <c r="BQ16528" s="7"/>
      <c r="BR16528" s="7"/>
      <c r="BS16528" s="7"/>
      <c r="BT16528" s="7"/>
      <c r="BU16528" s="7"/>
      <c r="BV16528" s="7"/>
      <c r="BW16528" s="7"/>
    </row>
    <row r="16529" spans="43:75" x14ac:dyDescent="0.2">
      <c r="AQ16529" s="7"/>
      <c r="AR16529" s="7"/>
      <c r="AS16529" s="7"/>
      <c r="AT16529" s="7"/>
      <c r="AU16529" s="7"/>
      <c r="AV16529" s="234"/>
      <c r="BP16529" s="7"/>
      <c r="BQ16529" s="7"/>
      <c r="BR16529" s="7"/>
      <c r="BS16529" s="7"/>
      <c r="BT16529" s="7"/>
      <c r="BU16529" s="7"/>
      <c r="BV16529" s="7"/>
      <c r="BW16529" s="7"/>
    </row>
    <row r="16530" spans="43:75" x14ac:dyDescent="0.2">
      <c r="AQ16530" s="7"/>
      <c r="AR16530" s="7"/>
      <c r="AS16530" s="7"/>
      <c r="AT16530" s="7"/>
      <c r="AU16530" s="7"/>
      <c r="AV16530" s="234"/>
      <c r="BP16530" s="7"/>
      <c r="BQ16530" s="7"/>
      <c r="BR16530" s="7"/>
      <c r="BS16530" s="7"/>
      <c r="BT16530" s="7"/>
      <c r="BU16530" s="7"/>
      <c r="BV16530" s="7"/>
      <c r="BW16530" s="7"/>
    </row>
    <row r="16531" spans="43:75" x14ac:dyDescent="0.2">
      <c r="AQ16531" s="7"/>
      <c r="AR16531" s="7"/>
      <c r="AS16531" s="7"/>
      <c r="AT16531" s="7"/>
      <c r="AU16531" s="7"/>
      <c r="AV16531" s="234"/>
      <c r="BP16531" s="7"/>
      <c r="BQ16531" s="7"/>
      <c r="BR16531" s="7"/>
      <c r="BS16531" s="7"/>
      <c r="BT16531" s="7"/>
      <c r="BU16531" s="7"/>
      <c r="BV16531" s="7"/>
      <c r="BW16531" s="7"/>
    </row>
    <row r="16532" spans="43:75" x14ac:dyDescent="0.2">
      <c r="AQ16532" s="7"/>
      <c r="AR16532" s="7"/>
      <c r="AS16532" s="7"/>
      <c r="AT16532" s="7"/>
      <c r="AU16532" s="7"/>
      <c r="AV16532" s="234"/>
      <c r="BP16532" s="7"/>
      <c r="BQ16532" s="7"/>
      <c r="BR16532" s="7"/>
      <c r="BS16532" s="7"/>
      <c r="BT16532" s="7"/>
      <c r="BU16532" s="7"/>
      <c r="BV16532" s="7"/>
      <c r="BW16532" s="7"/>
    </row>
    <row r="16533" spans="43:75" x14ac:dyDescent="0.2">
      <c r="AQ16533" s="7"/>
      <c r="AR16533" s="7"/>
      <c r="AS16533" s="7"/>
      <c r="AT16533" s="7"/>
      <c r="AU16533" s="7"/>
      <c r="AV16533" s="234"/>
      <c r="BP16533" s="7"/>
      <c r="BQ16533" s="7"/>
      <c r="BR16533" s="7"/>
      <c r="BS16533" s="7"/>
      <c r="BT16533" s="7"/>
      <c r="BU16533" s="7"/>
      <c r="BV16533" s="7"/>
      <c r="BW16533" s="7"/>
    </row>
    <row r="16534" spans="43:75" x14ac:dyDescent="0.2">
      <c r="AQ16534" s="7"/>
      <c r="AR16534" s="7"/>
      <c r="AS16534" s="7"/>
      <c r="AT16534" s="7"/>
      <c r="AU16534" s="7"/>
      <c r="AV16534" s="234"/>
      <c r="BP16534" s="7"/>
      <c r="BQ16534" s="7"/>
      <c r="BR16534" s="7"/>
      <c r="BS16534" s="7"/>
      <c r="BT16534" s="7"/>
      <c r="BU16534" s="7"/>
      <c r="BV16534" s="7"/>
      <c r="BW16534" s="7"/>
    </row>
    <row r="16535" spans="43:75" x14ac:dyDescent="0.2">
      <c r="AQ16535" s="7"/>
      <c r="AR16535" s="7"/>
      <c r="AS16535" s="7"/>
      <c r="AT16535" s="7"/>
      <c r="AU16535" s="7"/>
      <c r="AV16535" s="234"/>
      <c r="BP16535" s="7"/>
      <c r="BQ16535" s="7"/>
      <c r="BR16535" s="7"/>
      <c r="BS16535" s="7"/>
      <c r="BT16535" s="7"/>
      <c r="BU16535" s="7"/>
      <c r="BV16535" s="7"/>
      <c r="BW16535" s="7"/>
    </row>
    <row r="16536" spans="43:75" x14ac:dyDescent="0.2">
      <c r="AQ16536" s="7"/>
      <c r="AR16536" s="7"/>
      <c r="AS16536" s="7"/>
      <c r="AT16536" s="7"/>
      <c r="AU16536" s="7"/>
      <c r="AV16536" s="234"/>
      <c r="BP16536" s="7"/>
      <c r="BQ16536" s="7"/>
      <c r="BR16536" s="7"/>
      <c r="BS16536" s="7"/>
      <c r="BT16536" s="7"/>
      <c r="BU16536" s="7"/>
      <c r="BV16536" s="7"/>
      <c r="BW16536" s="7"/>
    </row>
    <row r="16537" spans="43:75" x14ac:dyDescent="0.2">
      <c r="AQ16537" s="7"/>
      <c r="AR16537" s="7"/>
      <c r="AS16537" s="7"/>
      <c r="AT16537" s="7"/>
      <c r="AU16537" s="7"/>
      <c r="AV16537" s="234"/>
      <c r="BP16537" s="7"/>
      <c r="BQ16537" s="7"/>
      <c r="BR16537" s="7"/>
      <c r="BS16537" s="7"/>
      <c r="BT16537" s="7"/>
      <c r="BU16537" s="7"/>
      <c r="BV16537" s="7"/>
      <c r="BW16537" s="7"/>
    </row>
    <row r="16538" spans="43:75" x14ac:dyDescent="0.2">
      <c r="AQ16538" s="7"/>
      <c r="AR16538" s="7"/>
      <c r="AS16538" s="7"/>
      <c r="AT16538" s="7"/>
      <c r="AU16538" s="7"/>
      <c r="AV16538" s="234"/>
      <c r="BP16538" s="7"/>
      <c r="BQ16538" s="7"/>
      <c r="BR16538" s="7"/>
      <c r="BS16538" s="7"/>
      <c r="BT16538" s="7"/>
      <c r="BU16538" s="7"/>
      <c r="BV16538" s="7"/>
      <c r="BW16538" s="7"/>
    </row>
    <row r="16539" spans="43:75" x14ac:dyDescent="0.2">
      <c r="AQ16539" s="7"/>
      <c r="AR16539" s="7"/>
      <c r="AS16539" s="7"/>
      <c r="AT16539" s="7"/>
      <c r="AU16539" s="7"/>
      <c r="AV16539" s="234"/>
      <c r="BP16539" s="7"/>
      <c r="BQ16539" s="7"/>
      <c r="BR16539" s="7"/>
      <c r="BS16539" s="7"/>
      <c r="BT16539" s="7"/>
      <c r="BU16539" s="7"/>
      <c r="BV16539" s="7"/>
      <c r="BW16539" s="7"/>
    </row>
    <row r="16540" spans="43:75" x14ac:dyDescent="0.2">
      <c r="AQ16540" s="7"/>
      <c r="AR16540" s="7"/>
      <c r="AS16540" s="7"/>
      <c r="AT16540" s="7"/>
      <c r="AU16540" s="7"/>
      <c r="AV16540" s="234"/>
      <c r="BP16540" s="7"/>
      <c r="BQ16540" s="7"/>
      <c r="BR16540" s="7"/>
      <c r="BS16540" s="7"/>
      <c r="BT16540" s="7"/>
      <c r="BU16540" s="7"/>
      <c r="BV16540" s="7"/>
      <c r="BW16540" s="7"/>
    </row>
    <row r="16541" spans="43:75" x14ac:dyDescent="0.2">
      <c r="AQ16541" s="7"/>
      <c r="AR16541" s="7"/>
      <c r="AS16541" s="7"/>
      <c r="AT16541" s="7"/>
      <c r="AU16541" s="7"/>
      <c r="AV16541" s="234"/>
      <c r="BP16541" s="7"/>
      <c r="BQ16541" s="7"/>
      <c r="BR16541" s="7"/>
      <c r="BS16541" s="7"/>
      <c r="BT16541" s="7"/>
      <c r="BU16541" s="7"/>
      <c r="BV16541" s="7"/>
      <c r="BW16541" s="7"/>
    </row>
    <row r="16542" spans="43:75" x14ac:dyDescent="0.2">
      <c r="AQ16542" s="7"/>
      <c r="AR16542" s="7"/>
      <c r="AS16542" s="7"/>
      <c r="AT16542" s="7"/>
      <c r="AU16542" s="7"/>
      <c r="AV16542" s="234"/>
      <c r="BP16542" s="7"/>
      <c r="BQ16542" s="7"/>
      <c r="BR16542" s="7"/>
      <c r="BS16542" s="7"/>
      <c r="BT16542" s="7"/>
      <c r="BU16542" s="7"/>
      <c r="BV16542" s="7"/>
      <c r="BW16542" s="7"/>
    </row>
    <row r="16543" spans="43:75" x14ac:dyDescent="0.2">
      <c r="AQ16543" s="7"/>
      <c r="AR16543" s="7"/>
      <c r="AS16543" s="7"/>
      <c r="AT16543" s="7"/>
      <c r="AU16543" s="7"/>
      <c r="AV16543" s="234"/>
      <c r="BP16543" s="7"/>
      <c r="BQ16543" s="7"/>
      <c r="BR16543" s="7"/>
      <c r="BS16543" s="7"/>
      <c r="BT16543" s="7"/>
      <c r="BU16543" s="7"/>
      <c r="BV16543" s="7"/>
      <c r="BW16543" s="7"/>
    </row>
    <row r="16544" spans="43:75" x14ac:dyDescent="0.2">
      <c r="AQ16544" s="7"/>
      <c r="AR16544" s="7"/>
      <c r="AS16544" s="7"/>
      <c r="AT16544" s="7"/>
      <c r="AU16544" s="7"/>
      <c r="AV16544" s="234"/>
      <c r="BP16544" s="7"/>
      <c r="BQ16544" s="7"/>
      <c r="BR16544" s="7"/>
      <c r="BS16544" s="7"/>
      <c r="BT16544" s="7"/>
      <c r="BU16544" s="7"/>
      <c r="BV16544" s="7"/>
      <c r="BW16544" s="7"/>
    </row>
    <row r="16545" spans="43:75" x14ac:dyDescent="0.2">
      <c r="AQ16545" s="7"/>
      <c r="AR16545" s="7"/>
      <c r="AS16545" s="7"/>
      <c r="AT16545" s="7"/>
      <c r="AU16545" s="7"/>
      <c r="AV16545" s="234"/>
      <c r="BP16545" s="7"/>
      <c r="BQ16545" s="7"/>
      <c r="BR16545" s="7"/>
      <c r="BS16545" s="7"/>
      <c r="BT16545" s="7"/>
      <c r="BU16545" s="7"/>
      <c r="BV16545" s="7"/>
      <c r="BW16545" s="7"/>
    </row>
    <row r="16546" spans="43:75" x14ac:dyDescent="0.2">
      <c r="AQ16546" s="7"/>
      <c r="AR16546" s="7"/>
      <c r="AS16546" s="7"/>
      <c r="AT16546" s="7"/>
      <c r="AU16546" s="7"/>
      <c r="AV16546" s="234"/>
      <c r="BP16546" s="7"/>
      <c r="BQ16546" s="7"/>
      <c r="BR16546" s="7"/>
      <c r="BS16546" s="7"/>
      <c r="BT16546" s="7"/>
      <c r="BU16546" s="7"/>
      <c r="BV16546" s="7"/>
      <c r="BW16546" s="7"/>
    </row>
    <row r="16547" spans="43:75" x14ac:dyDescent="0.2">
      <c r="AQ16547" s="7"/>
      <c r="AR16547" s="7"/>
      <c r="AS16547" s="7"/>
      <c r="AT16547" s="7"/>
      <c r="AU16547" s="7"/>
      <c r="AV16547" s="234"/>
      <c r="BP16547" s="7"/>
      <c r="BQ16547" s="7"/>
      <c r="BR16547" s="7"/>
      <c r="BS16547" s="7"/>
      <c r="BT16547" s="7"/>
      <c r="BU16547" s="7"/>
      <c r="BV16547" s="7"/>
      <c r="BW16547" s="7"/>
    </row>
    <row r="16548" spans="43:75" x14ac:dyDescent="0.2">
      <c r="AQ16548" s="7"/>
      <c r="AR16548" s="7"/>
      <c r="AS16548" s="7"/>
      <c r="AT16548" s="7"/>
      <c r="AU16548" s="7"/>
      <c r="AV16548" s="234"/>
      <c r="BP16548" s="7"/>
      <c r="BQ16548" s="7"/>
      <c r="BR16548" s="7"/>
      <c r="BS16548" s="7"/>
      <c r="BT16548" s="7"/>
      <c r="BU16548" s="7"/>
      <c r="BV16548" s="7"/>
      <c r="BW16548" s="7"/>
    </row>
    <row r="16549" spans="43:75" x14ac:dyDescent="0.2">
      <c r="AQ16549" s="7"/>
      <c r="AR16549" s="7"/>
      <c r="AS16549" s="7"/>
      <c r="AT16549" s="7"/>
      <c r="AU16549" s="7"/>
      <c r="AV16549" s="234"/>
      <c r="BP16549" s="7"/>
      <c r="BQ16549" s="7"/>
      <c r="BR16549" s="7"/>
      <c r="BS16549" s="7"/>
      <c r="BT16549" s="7"/>
      <c r="BU16549" s="7"/>
      <c r="BV16549" s="7"/>
      <c r="BW16549" s="7"/>
    </row>
    <row r="16550" spans="43:75" x14ac:dyDescent="0.2">
      <c r="AQ16550" s="7"/>
      <c r="AR16550" s="7"/>
      <c r="AS16550" s="7"/>
      <c r="AT16550" s="7"/>
      <c r="AU16550" s="7"/>
      <c r="AV16550" s="234"/>
      <c r="BP16550" s="7"/>
      <c r="BQ16550" s="7"/>
      <c r="BR16550" s="7"/>
      <c r="BS16550" s="7"/>
      <c r="BT16550" s="7"/>
      <c r="BU16550" s="7"/>
      <c r="BV16550" s="7"/>
      <c r="BW16550" s="7"/>
    </row>
    <row r="16551" spans="43:75" x14ac:dyDescent="0.2">
      <c r="AQ16551" s="7"/>
      <c r="AR16551" s="7"/>
      <c r="AS16551" s="7"/>
      <c r="AT16551" s="7"/>
      <c r="AU16551" s="7"/>
      <c r="AV16551" s="234"/>
      <c r="BP16551" s="7"/>
      <c r="BQ16551" s="7"/>
      <c r="BR16551" s="7"/>
      <c r="BS16551" s="7"/>
      <c r="BT16551" s="7"/>
      <c r="BU16551" s="7"/>
      <c r="BV16551" s="7"/>
      <c r="BW16551" s="7"/>
    </row>
    <row r="16552" spans="43:75" x14ac:dyDescent="0.2">
      <c r="AQ16552" s="7"/>
      <c r="AR16552" s="7"/>
      <c r="AS16552" s="7"/>
      <c r="AT16552" s="7"/>
      <c r="AU16552" s="7"/>
      <c r="AV16552" s="234"/>
      <c r="BP16552" s="7"/>
      <c r="BQ16552" s="7"/>
      <c r="BR16552" s="7"/>
      <c r="BS16552" s="7"/>
      <c r="BT16552" s="7"/>
      <c r="BU16552" s="7"/>
      <c r="BV16552" s="7"/>
      <c r="BW16552" s="7"/>
    </row>
    <row r="16553" spans="43:75" x14ac:dyDescent="0.2">
      <c r="AQ16553" s="7"/>
      <c r="AR16553" s="7"/>
      <c r="AS16553" s="7"/>
      <c r="AT16553" s="7"/>
      <c r="AU16553" s="7"/>
      <c r="AV16553" s="234"/>
      <c r="BP16553" s="7"/>
      <c r="BQ16553" s="7"/>
      <c r="BR16553" s="7"/>
      <c r="BS16553" s="7"/>
      <c r="BT16553" s="7"/>
      <c r="BU16553" s="7"/>
      <c r="BV16553" s="7"/>
      <c r="BW16553" s="7"/>
    </row>
    <row r="16554" spans="43:75" x14ac:dyDescent="0.2">
      <c r="AQ16554" s="7"/>
      <c r="AR16554" s="7"/>
      <c r="AS16554" s="7"/>
      <c r="AT16554" s="7"/>
      <c r="AU16554" s="7"/>
      <c r="AV16554" s="234"/>
      <c r="BP16554" s="7"/>
      <c r="BQ16554" s="7"/>
      <c r="BR16554" s="7"/>
      <c r="BS16554" s="7"/>
      <c r="BT16554" s="7"/>
      <c r="BU16554" s="7"/>
      <c r="BV16554" s="7"/>
      <c r="BW16554" s="7"/>
    </row>
    <row r="16555" spans="43:75" x14ac:dyDescent="0.2">
      <c r="AQ16555" s="7"/>
      <c r="AR16555" s="7"/>
      <c r="AS16555" s="7"/>
      <c r="AT16555" s="7"/>
      <c r="AU16555" s="7"/>
      <c r="AV16555" s="234"/>
      <c r="BP16555" s="7"/>
      <c r="BQ16555" s="7"/>
      <c r="BR16555" s="7"/>
      <c r="BS16555" s="7"/>
      <c r="BT16555" s="7"/>
      <c r="BU16555" s="7"/>
      <c r="BV16555" s="7"/>
      <c r="BW16555" s="7"/>
    </row>
    <row r="16556" spans="43:75" x14ac:dyDescent="0.2">
      <c r="AQ16556" s="7"/>
      <c r="AR16556" s="7"/>
      <c r="AS16556" s="7"/>
      <c r="AT16556" s="7"/>
      <c r="AU16556" s="7"/>
      <c r="AV16556" s="234"/>
      <c r="BP16556" s="7"/>
      <c r="BQ16556" s="7"/>
      <c r="BR16556" s="7"/>
      <c r="BS16556" s="7"/>
      <c r="BT16556" s="7"/>
      <c r="BU16556" s="7"/>
      <c r="BV16556" s="7"/>
      <c r="BW16556" s="7"/>
    </row>
    <row r="16557" spans="43:75" x14ac:dyDescent="0.2">
      <c r="AQ16557" s="7"/>
      <c r="AR16557" s="7"/>
      <c r="AS16557" s="7"/>
      <c r="AT16557" s="7"/>
      <c r="AU16557" s="7"/>
      <c r="AV16557" s="234"/>
      <c r="BP16557" s="7"/>
      <c r="BQ16557" s="7"/>
      <c r="BR16557" s="7"/>
      <c r="BS16557" s="7"/>
      <c r="BT16557" s="7"/>
      <c r="BU16557" s="7"/>
      <c r="BV16557" s="7"/>
      <c r="BW16557" s="7"/>
    </row>
    <row r="16558" spans="43:75" x14ac:dyDescent="0.2">
      <c r="AQ16558" s="7"/>
      <c r="AR16558" s="7"/>
      <c r="AS16558" s="7"/>
      <c r="AT16558" s="7"/>
      <c r="AU16558" s="7"/>
      <c r="AV16558" s="234"/>
      <c r="BP16558" s="7"/>
      <c r="BQ16558" s="7"/>
      <c r="BR16558" s="7"/>
      <c r="BS16558" s="7"/>
      <c r="BT16558" s="7"/>
      <c r="BU16558" s="7"/>
      <c r="BV16558" s="7"/>
      <c r="BW16558" s="7"/>
    </row>
    <row r="16559" spans="43:75" x14ac:dyDescent="0.2">
      <c r="AQ16559" s="7"/>
      <c r="AR16559" s="7"/>
      <c r="AS16559" s="7"/>
      <c r="AT16559" s="7"/>
      <c r="AU16559" s="7"/>
      <c r="AV16559" s="234"/>
      <c r="BP16559" s="7"/>
      <c r="BQ16559" s="7"/>
      <c r="BR16559" s="7"/>
      <c r="BS16559" s="7"/>
      <c r="BT16559" s="7"/>
      <c r="BU16559" s="7"/>
      <c r="BV16559" s="7"/>
      <c r="BW16559" s="7"/>
    </row>
    <row r="16560" spans="43:75" x14ac:dyDescent="0.2">
      <c r="AQ16560" s="7"/>
      <c r="AR16560" s="7"/>
      <c r="AS16560" s="7"/>
      <c r="AT16560" s="7"/>
      <c r="AU16560" s="7"/>
      <c r="AV16560" s="234"/>
      <c r="BP16560" s="7"/>
      <c r="BQ16560" s="7"/>
      <c r="BR16560" s="7"/>
      <c r="BS16560" s="7"/>
      <c r="BT16560" s="7"/>
      <c r="BU16560" s="7"/>
      <c r="BV16560" s="7"/>
      <c r="BW16560" s="7"/>
    </row>
    <row r="16561" spans="43:75" x14ac:dyDescent="0.2">
      <c r="AQ16561" s="7"/>
      <c r="AR16561" s="7"/>
      <c r="AS16561" s="7"/>
      <c r="AT16561" s="7"/>
      <c r="AU16561" s="7"/>
      <c r="AV16561" s="234"/>
      <c r="BP16561" s="7"/>
      <c r="BQ16561" s="7"/>
      <c r="BR16561" s="7"/>
      <c r="BS16561" s="7"/>
      <c r="BT16561" s="7"/>
      <c r="BU16561" s="7"/>
      <c r="BV16561" s="7"/>
      <c r="BW16561" s="7"/>
    </row>
    <row r="16562" spans="43:75" x14ac:dyDescent="0.2">
      <c r="AQ16562" s="7"/>
      <c r="AR16562" s="7"/>
      <c r="AS16562" s="7"/>
      <c r="AT16562" s="7"/>
      <c r="AU16562" s="7"/>
      <c r="AV16562" s="234"/>
      <c r="BP16562" s="7"/>
      <c r="BQ16562" s="7"/>
      <c r="BR16562" s="7"/>
      <c r="BS16562" s="7"/>
      <c r="BT16562" s="7"/>
      <c r="BU16562" s="7"/>
      <c r="BV16562" s="7"/>
      <c r="BW16562" s="7"/>
    </row>
    <row r="16563" spans="43:75" x14ac:dyDescent="0.2">
      <c r="AQ16563" s="7"/>
      <c r="AR16563" s="7"/>
      <c r="AS16563" s="7"/>
      <c r="AT16563" s="7"/>
      <c r="AU16563" s="7"/>
      <c r="AV16563" s="234"/>
      <c r="BP16563" s="7"/>
      <c r="BQ16563" s="7"/>
      <c r="BR16563" s="7"/>
      <c r="BS16563" s="7"/>
      <c r="BT16563" s="7"/>
      <c r="BU16563" s="7"/>
      <c r="BV16563" s="7"/>
      <c r="BW16563" s="7"/>
    </row>
    <row r="16564" spans="43:75" x14ac:dyDescent="0.2">
      <c r="AQ16564" s="7"/>
      <c r="AR16564" s="7"/>
      <c r="AS16564" s="7"/>
      <c r="AT16564" s="7"/>
      <c r="AU16564" s="7"/>
      <c r="AV16564" s="234"/>
      <c r="BP16564" s="7"/>
      <c r="BQ16564" s="7"/>
      <c r="BR16564" s="7"/>
      <c r="BS16564" s="7"/>
      <c r="BT16564" s="7"/>
      <c r="BU16564" s="7"/>
      <c r="BV16564" s="7"/>
      <c r="BW16564" s="7"/>
    </row>
    <row r="16565" spans="43:75" x14ac:dyDescent="0.2">
      <c r="AQ16565" s="7"/>
      <c r="AR16565" s="7"/>
      <c r="AS16565" s="7"/>
      <c r="AT16565" s="7"/>
      <c r="AU16565" s="7"/>
      <c r="AV16565" s="234"/>
      <c r="BP16565" s="7"/>
      <c r="BQ16565" s="7"/>
      <c r="BR16565" s="7"/>
      <c r="BS16565" s="7"/>
      <c r="BT16565" s="7"/>
      <c r="BU16565" s="7"/>
      <c r="BV16565" s="7"/>
      <c r="BW16565" s="7"/>
    </row>
    <row r="16566" spans="43:75" x14ac:dyDescent="0.2">
      <c r="AQ16566" s="7"/>
      <c r="AR16566" s="7"/>
      <c r="AS16566" s="7"/>
      <c r="AT16566" s="7"/>
      <c r="AU16566" s="7"/>
      <c r="AV16566" s="234"/>
      <c r="BP16566" s="7"/>
      <c r="BQ16566" s="7"/>
      <c r="BR16566" s="7"/>
      <c r="BS16566" s="7"/>
      <c r="BT16566" s="7"/>
      <c r="BU16566" s="7"/>
      <c r="BV16566" s="7"/>
      <c r="BW16566" s="7"/>
    </row>
    <row r="16567" spans="43:75" x14ac:dyDescent="0.2">
      <c r="AQ16567" s="7"/>
      <c r="AR16567" s="7"/>
      <c r="AS16567" s="7"/>
      <c r="AT16567" s="7"/>
      <c r="AU16567" s="7"/>
      <c r="AV16567" s="234"/>
      <c r="BP16567" s="7"/>
      <c r="BQ16567" s="7"/>
      <c r="BR16567" s="7"/>
      <c r="BS16567" s="7"/>
      <c r="BT16567" s="7"/>
      <c r="BU16567" s="7"/>
      <c r="BV16567" s="7"/>
      <c r="BW16567" s="7"/>
    </row>
    <row r="16568" spans="43:75" x14ac:dyDescent="0.2">
      <c r="AQ16568" s="7"/>
      <c r="AR16568" s="7"/>
      <c r="AS16568" s="7"/>
      <c r="AT16568" s="7"/>
      <c r="AU16568" s="7"/>
      <c r="AV16568" s="234"/>
      <c r="BP16568" s="7"/>
      <c r="BQ16568" s="7"/>
      <c r="BR16568" s="7"/>
      <c r="BS16568" s="7"/>
      <c r="BT16568" s="7"/>
      <c r="BU16568" s="7"/>
      <c r="BV16568" s="7"/>
      <c r="BW16568" s="7"/>
    </row>
    <row r="16569" spans="43:75" x14ac:dyDescent="0.2">
      <c r="AQ16569" s="7"/>
      <c r="AR16569" s="7"/>
      <c r="AS16569" s="7"/>
      <c r="AT16569" s="7"/>
      <c r="AU16569" s="7"/>
      <c r="AV16569" s="234"/>
      <c r="BP16569" s="7"/>
      <c r="BQ16569" s="7"/>
      <c r="BR16569" s="7"/>
      <c r="BS16569" s="7"/>
      <c r="BT16569" s="7"/>
      <c r="BU16569" s="7"/>
      <c r="BV16569" s="7"/>
      <c r="BW16569" s="7"/>
    </row>
    <row r="16570" spans="43:75" x14ac:dyDescent="0.2">
      <c r="AQ16570" s="7"/>
      <c r="AR16570" s="7"/>
      <c r="AS16570" s="7"/>
      <c r="AT16570" s="7"/>
      <c r="AU16570" s="7"/>
      <c r="AV16570" s="234"/>
      <c r="BP16570" s="7"/>
      <c r="BQ16570" s="7"/>
      <c r="BR16570" s="7"/>
      <c r="BS16570" s="7"/>
      <c r="BT16570" s="7"/>
      <c r="BU16570" s="7"/>
      <c r="BV16570" s="7"/>
      <c r="BW16570" s="7"/>
    </row>
    <row r="16571" spans="43:75" x14ac:dyDescent="0.2">
      <c r="AQ16571" s="7"/>
      <c r="AR16571" s="7"/>
      <c r="AS16571" s="7"/>
      <c r="AT16571" s="7"/>
      <c r="AU16571" s="7"/>
      <c r="AV16571" s="234"/>
      <c r="BP16571" s="7"/>
      <c r="BQ16571" s="7"/>
      <c r="BR16571" s="7"/>
      <c r="BS16571" s="7"/>
      <c r="BT16571" s="7"/>
      <c r="BU16571" s="7"/>
      <c r="BV16571" s="7"/>
      <c r="BW16571" s="7"/>
    </row>
    <row r="16572" spans="43:75" x14ac:dyDescent="0.2">
      <c r="AQ16572" s="7"/>
      <c r="AR16572" s="7"/>
      <c r="AS16572" s="7"/>
      <c r="AT16572" s="7"/>
      <c r="AU16572" s="7"/>
      <c r="AV16572" s="234"/>
      <c r="BP16572" s="7"/>
      <c r="BQ16572" s="7"/>
      <c r="BR16572" s="7"/>
      <c r="BS16572" s="7"/>
      <c r="BT16572" s="7"/>
      <c r="BU16572" s="7"/>
      <c r="BV16572" s="7"/>
      <c r="BW16572" s="7"/>
    </row>
    <row r="16573" spans="43:75" x14ac:dyDescent="0.2">
      <c r="AQ16573" s="7"/>
      <c r="AR16573" s="7"/>
      <c r="AS16573" s="7"/>
      <c r="AT16573" s="7"/>
      <c r="AU16573" s="7"/>
      <c r="AV16573" s="234"/>
      <c r="BP16573" s="7"/>
      <c r="BQ16573" s="7"/>
      <c r="BR16573" s="7"/>
      <c r="BS16573" s="7"/>
      <c r="BT16573" s="7"/>
      <c r="BU16573" s="7"/>
      <c r="BV16573" s="7"/>
      <c r="BW16573" s="7"/>
    </row>
    <row r="16574" spans="43:75" x14ac:dyDescent="0.2">
      <c r="AQ16574" s="7"/>
      <c r="AR16574" s="7"/>
      <c r="AS16574" s="7"/>
      <c r="AT16574" s="7"/>
      <c r="AU16574" s="7"/>
      <c r="AV16574" s="234"/>
      <c r="BP16574" s="7"/>
      <c r="BQ16574" s="7"/>
      <c r="BR16574" s="7"/>
      <c r="BS16574" s="7"/>
      <c r="BT16574" s="7"/>
      <c r="BU16574" s="7"/>
      <c r="BV16574" s="7"/>
      <c r="BW16574" s="7"/>
    </row>
    <row r="16575" spans="43:75" x14ac:dyDescent="0.2">
      <c r="AQ16575" s="7"/>
      <c r="AR16575" s="7"/>
      <c r="AS16575" s="7"/>
      <c r="AT16575" s="7"/>
      <c r="AU16575" s="7"/>
      <c r="AV16575" s="234"/>
      <c r="BP16575" s="7"/>
      <c r="BQ16575" s="7"/>
      <c r="BR16575" s="7"/>
      <c r="BS16575" s="7"/>
      <c r="BT16575" s="7"/>
      <c r="BU16575" s="7"/>
      <c r="BV16575" s="7"/>
      <c r="BW16575" s="7"/>
    </row>
    <row r="16576" spans="43:75" x14ac:dyDescent="0.2">
      <c r="AQ16576" s="7"/>
      <c r="AR16576" s="7"/>
      <c r="AS16576" s="7"/>
      <c r="AT16576" s="7"/>
      <c r="AU16576" s="7"/>
      <c r="AV16576" s="234"/>
      <c r="BP16576" s="7"/>
      <c r="BQ16576" s="7"/>
      <c r="BR16576" s="7"/>
      <c r="BS16576" s="7"/>
      <c r="BT16576" s="7"/>
      <c r="BU16576" s="7"/>
      <c r="BV16576" s="7"/>
      <c r="BW16576" s="7"/>
    </row>
    <row r="16577" spans="43:75" x14ac:dyDescent="0.2">
      <c r="AQ16577" s="7"/>
      <c r="AR16577" s="7"/>
      <c r="AS16577" s="7"/>
      <c r="AT16577" s="7"/>
      <c r="AU16577" s="7"/>
      <c r="AV16577" s="234"/>
      <c r="BP16577" s="7"/>
      <c r="BQ16577" s="7"/>
      <c r="BR16577" s="7"/>
      <c r="BS16577" s="7"/>
      <c r="BT16577" s="7"/>
      <c r="BU16577" s="7"/>
      <c r="BV16577" s="7"/>
      <c r="BW16577" s="7"/>
    </row>
    <row r="16578" spans="43:75" x14ac:dyDescent="0.2">
      <c r="AQ16578" s="7"/>
      <c r="AR16578" s="7"/>
      <c r="AS16578" s="7"/>
      <c r="AT16578" s="7"/>
      <c r="AU16578" s="7"/>
      <c r="AV16578" s="234"/>
      <c r="BP16578" s="7"/>
      <c r="BQ16578" s="7"/>
      <c r="BR16578" s="7"/>
      <c r="BS16578" s="7"/>
      <c r="BT16578" s="7"/>
      <c r="BU16578" s="7"/>
      <c r="BV16578" s="7"/>
      <c r="BW16578" s="7"/>
    </row>
    <row r="16579" spans="43:75" x14ac:dyDescent="0.2">
      <c r="AQ16579" s="7"/>
      <c r="AR16579" s="7"/>
      <c r="AS16579" s="7"/>
      <c r="AT16579" s="7"/>
      <c r="AU16579" s="7"/>
      <c r="AV16579" s="234"/>
      <c r="BP16579" s="7"/>
      <c r="BQ16579" s="7"/>
      <c r="BR16579" s="7"/>
      <c r="BS16579" s="7"/>
      <c r="BT16579" s="7"/>
      <c r="BU16579" s="7"/>
      <c r="BV16579" s="7"/>
      <c r="BW16579" s="7"/>
    </row>
    <row r="16580" spans="43:75" x14ac:dyDescent="0.2">
      <c r="AQ16580" s="7"/>
      <c r="AR16580" s="7"/>
      <c r="AS16580" s="7"/>
      <c r="AT16580" s="7"/>
      <c r="AU16580" s="7"/>
      <c r="AV16580" s="234"/>
      <c r="BP16580" s="7"/>
      <c r="BQ16580" s="7"/>
      <c r="BR16580" s="7"/>
      <c r="BS16580" s="7"/>
      <c r="BT16580" s="7"/>
      <c r="BU16580" s="7"/>
      <c r="BV16580" s="7"/>
      <c r="BW16580" s="7"/>
    </row>
    <row r="16581" spans="43:75" x14ac:dyDescent="0.2">
      <c r="AQ16581" s="7"/>
      <c r="AR16581" s="7"/>
      <c r="AS16581" s="7"/>
      <c r="AT16581" s="7"/>
      <c r="AU16581" s="7"/>
      <c r="AV16581" s="234"/>
      <c r="BP16581" s="7"/>
      <c r="BQ16581" s="7"/>
      <c r="BR16581" s="7"/>
      <c r="BS16581" s="7"/>
      <c r="BT16581" s="7"/>
      <c r="BU16581" s="7"/>
      <c r="BV16581" s="7"/>
      <c r="BW16581" s="7"/>
    </row>
    <row r="16582" spans="43:75" x14ac:dyDescent="0.2">
      <c r="AQ16582" s="7"/>
      <c r="AR16582" s="7"/>
      <c r="AS16582" s="7"/>
      <c r="AT16582" s="7"/>
      <c r="AU16582" s="7"/>
      <c r="AV16582" s="234"/>
      <c r="BP16582" s="7"/>
      <c r="BQ16582" s="7"/>
      <c r="BR16582" s="7"/>
      <c r="BS16582" s="7"/>
      <c r="BT16582" s="7"/>
      <c r="BU16582" s="7"/>
      <c r="BV16582" s="7"/>
      <c r="BW16582" s="7"/>
    </row>
    <row r="16583" spans="43:75" x14ac:dyDescent="0.2">
      <c r="AQ16583" s="7"/>
      <c r="AR16583" s="7"/>
      <c r="AS16583" s="7"/>
      <c r="AT16583" s="7"/>
      <c r="AU16583" s="7"/>
      <c r="AV16583" s="234"/>
      <c r="BP16583" s="7"/>
      <c r="BQ16583" s="7"/>
      <c r="BR16583" s="7"/>
      <c r="BS16583" s="7"/>
      <c r="BT16583" s="7"/>
      <c r="BU16583" s="7"/>
      <c r="BV16583" s="7"/>
      <c r="BW16583" s="7"/>
    </row>
    <row r="16584" spans="43:75" x14ac:dyDescent="0.2">
      <c r="AQ16584" s="7"/>
      <c r="AR16584" s="7"/>
      <c r="AS16584" s="7"/>
      <c r="AT16584" s="7"/>
      <c r="AU16584" s="7"/>
      <c r="AV16584" s="234"/>
      <c r="BP16584" s="7"/>
      <c r="BQ16584" s="7"/>
      <c r="BR16584" s="7"/>
      <c r="BS16584" s="7"/>
      <c r="BT16584" s="7"/>
      <c r="BU16584" s="7"/>
      <c r="BV16584" s="7"/>
      <c r="BW16584" s="7"/>
    </row>
    <row r="16585" spans="43:75" x14ac:dyDescent="0.2">
      <c r="AQ16585" s="7"/>
      <c r="AR16585" s="7"/>
      <c r="AS16585" s="7"/>
      <c r="AT16585" s="7"/>
      <c r="AU16585" s="7"/>
      <c r="AV16585" s="234"/>
      <c r="BP16585" s="7"/>
      <c r="BQ16585" s="7"/>
      <c r="BR16585" s="7"/>
      <c r="BS16585" s="7"/>
      <c r="BT16585" s="7"/>
      <c r="BU16585" s="7"/>
      <c r="BV16585" s="7"/>
      <c r="BW16585" s="7"/>
    </row>
    <row r="16586" spans="43:75" x14ac:dyDescent="0.2">
      <c r="AQ16586" s="7"/>
      <c r="AR16586" s="7"/>
      <c r="AS16586" s="7"/>
      <c r="AT16586" s="7"/>
      <c r="AU16586" s="7"/>
      <c r="AV16586" s="234"/>
      <c r="BP16586" s="7"/>
      <c r="BQ16586" s="7"/>
      <c r="BR16586" s="7"/>
      <c r="BS16586" s="7"/>
      <c r="BT16586" s="7"/>
      <c r="BU16586" s="7"/>
      <c r="BV16586" s="7"/>
      <c r="BW16586" s="7"/>
    </row>
    <row r="16587" spans="43:75" x14ac:dyDescent="0.2">
      <c r="AQ16587" s="7"/>
      <c r="AR16587" s="7"/>
      <c r="AS16587" s="7"/>
      <c r="AT16587" s="7"/>
      <c r="AU16587" s="7"/>
      <c r="AV16587" s="234"/>
      <c r="BP16587" s="7"/>
      <c r="BQ16587" s="7"/>
      <c r="BR16587" s="7"/>
      <c r="BS16587" s="7"/>
      <c r="BT16587" s="7"/>
      <c r="BU16587" s="7"/>
      <c r="BV16587" s="7"/>
      <c r="BW16587" s="7"/>
    </row>
    <row r="16588" spans="43:75" x14ac:dyDescent="0.2">
      <c r="AQ16588" s="7"/>
      <c r="AR16588" s="7"/>
      <c r="AS16588" s="7"/>
      <c r="AT16588" s="7"/>
      <c r="AU16588" s="7"/>
      <c r="AV16588" s="234"/>
      <c r="BP16588" s="7"/>
      <c r="BQ16588" s="7"/>
      <c r="BR16588" s="7"/>
      <c r="BS16588" s="7"/>
      <c r="BT16588" s="7"/>
      <c r="BU16588" s="7"/>
      <c r="BV16588" s="7"/>
      <c r="BW16588" s="7"/>
    </row>
    <row r="16589" spans="43:75" x14ac:dyDescent="0.2">
      <c r="AQ16589" s="7"/>
      <c r="AR16589" s="7"/>
      <c r="AS16589" s="7"/>
      <c r="AT16589" s="7"/>
      <c r="AU16589" s="7"/>
      <c r="AV16589" s="234"/>
      <c r="BP16589" s="7"/>
      <c r="BQ16589" s="7"/>
      <c r="BR16589" s="7"/>
      <c r="BS16589" s="7"/>
      <c r="BT16589" s="7"/>
      <c r="BU16589" s="7"/>
      <c r="BV16589" s="7"/>
      <c r="BW16589" s="7"/>
    </row>
    <row r="16590" spans="43:75" x14ac:dyDescent="0.2">
      <c r="AQ16590" s="7"/>
      <c r="AR16590" s="7"/>
      <c r="AS16590" s="7"/>
      <c r="AT16590" s="7"/>
      <c r="AU16590" s="7"/>
      <c r="AV16590" s="234"/>
      <c r="BP16590" s="7"/>
      <c r="BQ16590" s="7"/>
      <c r="BR16590" s="7"/>
      <c r="BS16590" s="7"/>
      <c r="BT16590" s="7"/>
      <c r="BU16590" s="7"/>
      <c r="BV16590" s="7"/>
      <c r="BW16590" s="7"/>
    </row>
    <row r="16591" spans="43:75" x14ac:dyDescent="0.2">
      <c r="AQ16591" s="7"/>
      <c r="AR16591" s="7"/>
      <c r="AS16591" s="7"/>
      <c r="AT16591" s="7"/>
      <c r="AU16591" s="7"/>
      <c r="AV16591" s="234"/>
      <c r="BP16591" s="7"/>
      <c r="BQ16591" s="7"/>
      <c r="BR16591" s="7"/>
      <c r="BS16591" s="7"/>
      <c r="BT16591" s="7"/>
      <c r="BU16591" s="7"/>
      <c r="BV16591" s="7"/>
      <c r="BW16591" s="7"/>
    </row>
    <row r="16592" spans="43:75" x14ac:dyDescent="0.2">
      <c r="AQ16592" s="7"/>
      <c r="AR16592" s="7"/>
      <c r="AS16592" s="7"/>
      <c r="AT16592" s="7"/>
      <c r="AU16592" s="7"/>
      <c r="AV16592" s="234"/>
      <c r="BP16592" s="7"/>
      <c r="BQ16592" s="7"/>
      <c r="BR16592" s="7"/>
      <c r="BS16592" s="7"/>
      <c r="BT16592" s="7"/>
      <c r="BU16592" s="7"/>
      <c r="BV16592" s="7"/>
      <c r="BW16592" s="7"/>
    </row>
    <row r="16593" spans="43:75" x14ac:dyDescent="0.2">
      <c r="AQ16593" s="7"/>
      <c r="AR16593" s="7"/>
      <c r="AS16593" s="7"/>
      <c r="AT16593" s="7"/>
      <c r="AU16593" s="7"/>
      <c r="AV16593" s="234"/>
      <c r="BP16593" s="7"/>
      <c r="BQ16593" s="7"/>
      <c r="BR16593" s="7"/>
      <c r="BS16593" s="7"/>
      <c r="BT16593" s="7"/>
      <c r="BU16593" s="7"/>
      <c r="BV16593" s="7"/>
      <c r="BW16593" s="7"/>
    </row>
    <row r="16594" spans="43:75" x14ac:dyDescent="0.2">
      <c r="AQ16594" s="7"/>
      <c r="AR16594" s="7"/>
      <c r="AS16594" s="7"/>
      <c r="AT16594" s="7"/>
      <c r="AU16594" s="7"/>
      <c r="AV16594" s="234"/>
      <c r="BP16594" s="7"/>
      <c r="BQ16594" s="7"/>
      <c r="BR16594" s="7"/>
      <c r="BS16594" s="7"/>
      <c r="BT16594" s="7"/>
      <c r="BU16594" s="7"/>
      <c r="BV16594" s="7"/>
      <c r="BW16594" s="7"/>
    </row>
    <row r="16595" spans="43:75" x14ac:dyDescent="0.2">
      <c r="AQ16595" s="7"/>
      <c r="AR16595" s="7"/>
      <c r="AS16595" s="7"/>
      <c r="AT16595" s="7"/>
      <c r="AU16595" s="7"/>
      <c r="AV16595" s="234"/>
      <c r="BP16595" s="7"/>
      <c r="BQ16595" s="7"/>
      <c r="BR16595" s="7"/>
      <c r="BS16595" s="7"/>
      <c r="BT16595" s="7"/>
      <c r="BU16595" s="7"/>
      <c r="BV16595" s="7"/>
      <c r="BW16595" s="7"/>
    </row>
    <row r="16596" spans="43:75" x14ac:dyDescent="0.2">
      <c r="AQ16596" s="7"/>
      <c r="AR16596" s="7"/>
      <c r="AS16596" s="7"/>
      <c r="AT16596" s="7"/>
      <c r="AU16596" s="7"/>
      <c r="AV16596" s="234"/>
      <c r="BP16596" s="7"/>
      <c r="BQ16596" s="7"/>
      <c r="BR16596" s="7"/>
      <c r="BS16596" s="7"/>
      <c r="BT16596" s="7"/>
      <c r="BU16596" s="7"/>
      <c r="BV16596" s="7"/>
      <c r="BW16596" s="7"/>
    </row>
    <row r="16597" spans="43:75" x14ac:dyDescent="0.2">
      <c r="AQ16597" s="7"/>
      <c r="AR16597" s="7"/>
      <c r="AS16597" s="7"/>
      <c r="AT16597" s="7"/>
      <c r="AU16597" s="7"/>
      <c r="AV16597" s="234"/>
      <c r="BP16597" s="7"/>
      <c r="BQ16597" s="7"/>
      <c r="BR16597" s="7"/>
      <c r="BS16597" s="7"/>
      <c r="BT16597" s="7"/>
      <c r="BU16597" s="7"/>
      <c r="BV16597" s="7"/>
      <c r="BW16597" s="7"/>
    </row>
    <row r="16598" spans="43:75" x14ac:dyDescent="0.2">
      <c r="AQ16598" s="7"/>
      <c r="AR16598" s="7"/>
      <c r="AS16598" s="7"/>
      <c r="AT16598" s="7"/>
      <c r="AU16598" s="7"/>
      <c r="AV16598" s="234"/>
      <c r="BP16598" s="7"/>
      <c r="BQ16598" s="7"/>
      <c r="BR16598" s="7"/>
      <c r="BS16598" s="7"/>
      <c r="BT16598" s="7"/>
      <c r="BU16598" s="7"/>
      <c r="BV16598" s="7"/>
      <c r="BW16598" s="7"/>
    </row>
    <row r="16599" spans="43:75" x14ac:dyDescent="0.2">
      <c r="AQ16599" s="7"/>
      <c r="AR16599" s="7"/>
      <c r="AS16599" s="7"/>
      <c r="AT16599" s="7"/>
      <c r="AU16599" s="7"/>
      <c r="AV16599" s="234"/>
      <c r="BP16599" s="7"/>
      <c r="BQ16599" s="7"/>
      <c r="BR16599" s="7"/>
      <c r="BS16599" s="7"/>
      <c r="BT16599" s="7"/>
      <c r="BU16599" s="7"/>
      <c r="BV16599" s="7"/>
      <c r="BW16599" s="7"/>
    </row>
    <row r="16600" spans="43:75" x14ac:dyDescent="0.2">
      <c r="AQ16600" s="7"/>
      <c r="AR16600" s="7"/>
      <c r="AS16600" s="7"/>
      <c r="AT16600" s="7"/>
      <c r="AU16600" s="7"/>
      <c r="AV16600" s="234"/>
      <c r="BP16600" s="7"/>
      <c r="BQ16600" s="7"/>
      <c r="BR16600" s="7"/>
      <c r="BS16600" s="7"/>
      <c r="BT16600" s="7"/>
      <c r="BU16600" s="7"/>
      <c r="BV16600" s="7"/>
      <c r="BW16600" s="7"/>
    </row>
    <row r="16601" spans="43:75" x14ac:dyDescent="0.2">
      <c r="AQ16601" s="7"/>
      <c r="AR16601" s="7"/>
      <c r="AS16601" s="7"/>
      <c r="AT16601" s="7"/>
      <c r="AU16601" s="7"/>
      <c r="AV16601" s="234"/>
      <c r="BP16601" s="7"/>
      <c r="BQ16601" s="7"/>
      <c r="BR16601" s="7"/>
      <c r="BS16601" s="7"/>
      <c r="BT16601" s="7"/>
      <c r="BU16601" s="7"/>
      <c r="BV16601" s="7"/>
      <c r="BW16601" s="7"/>
    </row>
    <row r="16602" spans="43:75" x14ac:dyDescent="0.2">
      <c r="AQ16602" s="7"/>
      <c r="AR16602" s="7"/>
      <c r="AS16602" s="7"/>
      <c r="AT16602" s="7"/>
      <c r="AU16602" s="7"/>
      <c r="AV16602" s="234"/>
      <c r="BP16602" s="7"/>
      <c r="BQ16602" s="7"/>
      <c r="BR16602" s="7"/>
      <c r="BS16602" s="7"/>
      <c r="BT16602" s="7"/>
      <c r="BU16602" s="7"/>
      <c r="BV16602" s="7"/>
      <c r="BW16602" s="7"/>
    </row>
    <row r="16603" spans="43:75" x14ac:dyDescent="0.2">
      <c r="AQ16603" s="7"/>
      <c r="AR16603" s="7"/>
      <c r="AS16603" s="7"/>
      <c r="AT16603" s="7"/>
      <c r="AU16603" s="7"/>
      <c r="AV16603" s="234"/>
      <c r="BP16603" s="7"/>
      <c r="BQ16603" s="7"/>
      <c r="BR16603" s="7"/>
      <c r="BS16603" s="7"/>
      <c r="BT16603" s="7"/>
      <c r="BU16603" s="7"/>
      <c r="BV16603" s="7"/>
      <c r="BW16603" s="7"/>
    </row>
    <row r="16604" spans="43:75" x14ac:dyDescent="0.2">
      <c r="AQ16604" s="7"/>
      <c r="AR16604" s="7"/>
      <c r="AS16604" s="7"/>
      <c r="AT16604" s="7"/>
      <c r="AU16604" s="7"/>
      <c r="AV16604" s="234"/>
      <c r="BP16604" s="7"/>
      <c r="BQ16604" s="7"/>
      <c r="BR16604" s="7"/>
      <c r="BS16604" s="7"/>
      <c r="BT16604" s="7"/>
      <c r="BU16604" s="7"/>
      <c r="BV16604" s="7"/>
      <c r="BW16604" s="7"/>
    </row>
    <row r="16605" spans="43:75" x14ac:dyDescent="0.2">
      <c r="AQ16605" s="7"/>
      <c r="AR16605" s="7"/>
      <c r="AS16605" s="7"/>
      <c r="AT16605" s="7"/>
      <c r="AU16605" s="7"/>
      <c r="AV16605" s="234"/>
      <c r="BP16605" s="7"/>
      <c r="BQ16605" s="7"/>
      <c r="BR16605" s="7"/>
      <c r="BS16605" s="7"/>
      <c r="BT16605" s="7"/>
      <c r="BU16605" s="7"/>
      <c r="BV16605" s="7"/>
      <c r="BW16605" s="7"/>
    </row>
    <row r="16606" spans="43:75" x14ac:dyDescent="0.2">
      <c r="AQ16606" s="7"/>
      <c r="AR16606" s="7"/>
      <c r="AS16606" s="7"/>
      <c r="AT16606" s="7"/>
      <c r="AU16606" s="7"/>
      <c r="AV16606" s="234"/>
      <c r="BP16606" s="7"/>
      <c r="BQ16606" s="7"/>
      <c r="BR16606" s="7"/>
      <c r="BS16606" s="7"/>
      <c r="BT16606" s="7"/>
      <c r="BU16606" s="7"/>
      <c r="BV16606" s="7"/>
      <c r="BW16606" s="7"/>
    </row>
    <row r="16607" spans="43:75" x14ac:dyDescent="0.2">
      <c r="AQ16607" s="7"/>
      <c r="AR16607" s="7"/>
      <c r="AS16607" s="7"/>
      <c r="AT16607" s="7"/>
      <c r="AU16607" s="7"/>
      <c r="AV16607" s="234"/>
      <c r="BP16607" s="7"/>
      <c r="BQ16607" s="7"/>
      <c r="BR16607" s="7"/>
      <c r="BS16607" s="7"/>
      <c r="BT16607" s="7"/>
      <c r="BU16607" s="7"/>
      <c r="BV16607" s="7"/>
      <c r="BW16607" s="7"/>
    </row>
    <row r="16608" spans="43:75" x14ac:dyDescent="0.2">
      <c r="AQ16608" s="7"/>
      <c r="AR16608" s="7"/>
      <c r="AS16608" s="7"/>
      <c r="AT16608" s="7"/>
      <c r="AU16608" s="7"/>
      <c r="AV16608" s="234"/>
      <c r="BP16608" s="7"/>
      <c r="BQ16608" s="7"/>
      <c r="BR16608" s="7"/>
      <c r="BS16608" s="7"/>
      <c r="BT16608" s="7"/>
      <c r="BU16608" s="7"/>
      <c r="BV16608" s="7"/>
      <c r="BW16608" s="7"/>
    </row>
    <row r="16609" spans="43:75" x14ac:dyDescent="0.2">
      <c r="AQ16609" s="7"/>
      <c r="AR16609" s="7"/>
      <c r="AS16609" s="7"/>
      <c r="AT16609" s="7"/>
      <c r="AU16609" s="7"/>
      <c r="AV16609" s="234"/>
      <c r="BP16609" s="7"/>
      <c r="BQ16609" s="7"/>
      <c r="BR16609" s="7"/>
      <c r="BS16609" s="7"/>
      <c r="BT16609" s="7"/>
      <c r="BU16609" s="7"/>
      <c r="BV16609" s="7"/>
      <c r="BW16609" s="7"/>
    </row>
    <row r="16610" spans="43:75" x14ac:dyDescent="0.2">
      <c r="AQ16610" s="7"/>
      <c r="AR16610" s="7"/>
      <c r="AS16610" s="7"/>
      <c r="AT16610" s="7"/>
      <c r="AU16610" s="7"/>
      <c r="AV16610" s="234"/>
      <c r="BP16610" s="7"/>
      <c r="BQ16610" s="7"/>
      <c r="BR16610" s="7"/>
      <c r="BS16610" s="7"/>
      <c r="BT16610" s="7"/>
      <c r="BU16610" s="7"/>
      <c r="BV16610" s="7"/>
      <c r="BW16610" s="7"/>
    </row>
    <row r="16611" spans="43:75" x14ac:dyDescent="0.2">
      <c r="AQ16611" s="7"/>
      <c r="AR16611" s="7"/>
      <c r="AS16611" s="7"/>
      <c r="AT16611" s="7"/>
      <c r="AU16611" s="7"/>
      <c r="AV16611" s="234"/>
      <c r="BP16611" s="7"/>
      <c r="BQ16611" s="7"/>
      <c r="BR16611" s="7"/>
      <c r="BS16611" s="7"/>
      <c r="BT16611" s="7"/>
      <c r="BU16611" s="7"/>
      <c r="BV16611" s="7"/>
      <c r="BW16611" s="7"/>
    </row>
    <row r="16612" spans="43:75" x14ac:dyDescent="0.2">
      <c r="AQ16612" s="7"/>
      <c r="AR16612" s="7"/>
      <c r="AS16612" s="7"/>
      <c r="AT16612" s="7"/>
      <c r="AU16612" s="7"/>
      <c r="AV16612" s="234"/>
      <c r="BP16612" s="7"/>
      <c r="BQ16612" s="7"/>
      <c r="BR16612" s="7"/>
      <c r="BS16612" s="7"/>
      <c r="BT16612" s="7"/>
      <c r="BU16612" s="7"/>
      <c r="BV16612" s="7"/>
      <c r="BW16612" s="7"/>
    </row>
    <row r="16613" spans="43:75" x14ac:dyDescent="0.2">
      <c r="AQ16613" s="7"/>
      <c r="AR16613" s="7"/>
      <c r="AS16613" s="7"/>
      <c r="AT16613" s="7"/>
      <c r="AU16613" s="7"/>
      <c r="AV16613" s="234"/>
      <c r="BP16613" s="7"/>
      <c r="BQ16613" s="7"/>
      <c r="BR16613" s="7"/>
      <c r="BS16613" s="7"/>
      <c r="BT16613" s="7"/>
      <c r="BU16613" s="7"/>
      <c r="BV16613" s="7"/>
      <c r="BW16613" s="7"/>
    </row>
    <row r="16614" spans="43:75" x14ac:dyDescent="0.2">
      <c r="AQ16614" s="7"/>
      <c r="AR16614" s="7"/>
      <c r="AS16614" s="7"/>
      <c r="AT16614" s="7"/>
      <c r="AU16614" s="7"/>
      <c r="AV16614" s="234"/>
      <c r="BP16614" s="7"/>
      <c r="BQ16614" s="7"/>
      <c r="BR16614" s="7"/>
      <c r="BS16614" s="7"/>
      <c r="BT16614" s="7"/>
      <c r="BU16614" s="7"/>
      <c r="BV16614" s="7"/>
      <c r="BW16614" s="7"/>
    </row>
    <row r="16615" spans="43:75" x14ac:dyDescent="0.2">
      <c r="AQ16615" s="7"/>
      <c r="AR16615" s="7"/>
      <c r="AS16615" s="7"/>
      <c r="AT16615" s="7"/>
      <c r="AU16615" s="7"/>
      <c r="AV16615" s="234"/>
      <c r="BP16615" s="7"/>
      <c r="BQ16615" s="7"/>
      <c r="BR16615" s="7"/>
      <c r="BS16615" s="7"/>
      <c r="BT16615" s="7"/>
      <c r="BU16615" s="7"/>
      <c r="BV16615" s="7"/>
      <c r="BW16615" s="7"/>
    </row>
    <row r="16616" spans="43:75" x14ac:dyDescent="0.2">
      <c r="AQ16616" s="7"/>
      <c r="AR16616" s="7"/>
      <c r="AS16616" s="7"/>
      <c r="AT16616" s="7"/>
      <c r="AU16616" s="7"/>
      <c r="AV16616" s="234"/>
      <c r="BP16616" s="7"/>
      <c r="BQ16616" s="7"/>
      <c r="BR16616" s="7"/>
      <c r="BS16616" s="7"/>
      <c r="BT16616" s="7"/>
      <c r="BU16616" s="7"/>
      <c r="BV16616" s="7"/>
      <c r="BW16616" s="7"/>
    </row>
    <row r="16617" spans="43:75" x14ac:dyDescent="0.2">
      <c r="AQ16617" s="7"/>
      <c r="AR16617" s="7"/>
      <c r="AS16617" s="7"/>
      <c r="AT16617" s="7"/>
      <c r="AU16617" s="7"/>
      <c r="AV16617" s="234"/>
      <c r="BP16617" s="7"/>
      <c r="BQ16617" s="7"/>
      <c r="BR16617" s="7"/>
      <c r="BS16617" s="7"/>
      <c r="BT16617" s="7"/>
      <c r="BU16617" s="7"/>
      <c r="BV16617" s="7"/>
      <c r="BW16617" s="7"/>
    </row>
    <row r="16618" spans="43:75" x14ac:dyDescent="0.2">
      <c r="AQ16618" s="7"/>
      <c r="AR16618" s="7"/>
      <c r="AS16618" s="7"/>
      <c r="AT16618" s="7"/>
      <c r="AU16618" s="7"/>
      <c r="AV16618" s="234"/>
      <c r="BP16618" s="7"/>
      <c r="BQ16618" s="7"/>
      <c r="BR16618" s="7"/>
      <c r="BS16618" s="7"/>
      <c r="BT16618" s="7"/>
      <c r="BU16618" s="7"/>
      <c r="BV16618" s="7"/>
      <c r="BW16618" s="7"/>
    </row>
    <row r="16619" spans="43:75" x14ac:dyDescent="0.2">
      <c r="AQ16619" s="7"/>
      <c r="AR16619" s="7"/>
      <c r="AS16619" s="7"/>
      <c r="AT16619" s="7"/>
      <c r="AU16619" s="7"/>
      <c r="AV16619" s="234"/>
      <c r="BP16619" s="7"/>
      <c r="BQ16619" s="7"/>
      <c r="BR16619" s="7"/>
      <c r="BS16619" s="7"/>
      <c r="BT16619" s="7"/>
      <c r="BU16619" s="7"/>
      <c r="BV16619" s="7"/>
      <c r="BW16619" s="7"/>
    </row>
    <row r="16620" spans="43:75" x14ac:dyDescent="0.2">
      <c r="AQ16620" s="7"/>
      <c r="AR16620" s="7"/>
      <c r="AS16620" s="7"/>
      <c r="AT16620" s="7"/>
      <c r="AU16620" s="7"/>
      <c r="AV16620" s="234"/>
      <c r="BP16620" s="7"/>
      <c r="BQ16620" s="7"/>
      <c r="BR16620" s="7"/>
      <c r="BS16620" s="7"/>
      <c r="BT16620" s="7"/>
      <c r="BU16620" s="7"/>
      <c r="BV16620" s="7"/>
      <c r="BW16620" s="7"/>
    </row>
    <row r="16621" spans="43:75" x14ac:dyDescent="0.2">
      <c r="AQ16621" s="7"/>
      <c r="AR16621" s="7"/>
      <c r="AS16621" s="7"/>
      <c r="AT16621" s="7"/>
      <c r="AU16621" s="7"/>
      <c r="AV16621" s="234"/>
      <c r="BP16621" s="7"/>
      <c r="BQ16621" s="7"/>
      <c r="BR16621" s="7"/>
      <c r="BS16621" s="7"/>
      <c r="BT16621" s="7"/>
      <c r="BU16621" s="7"/>
      <c r="BV16621" s="7"/>
      <c r="BW16621" s="7"/>
    </row>
    <row r="16622" spans="43:75" x14ac:dyDescent="0.2">
      <c r="AQ16622" s="7"/>
      <c r="AR16622" s="7"/>
      <c r="AS16622" s="7"/>
      <c r="AT16622" s="7"/>
      <c r="AU16622" s="7"/>
      <c r="AV16622" s="234"/>
      <c r="BP16622" s="7"/>
      <c r="BQ16622" s="7"/>
      <c r="BR16622" s="7"/>
      <c r="BS16622" s="7"/>
      <c r="BT16622" s="7"/>
      <c r="BU16622" s="7"/>
      <c r="BV16622" s="7"/>
      <c r="BW16622" s="7"/>
    </row>
    <row r="16623" spans="43:75" x14ac:dyDescent="0.2">
      <c r="AQ16623" s="7"/>
      <c r="AR16623" s="7"/>
      <c r="AS16623" s="7"/>
      <c r="AT16623" s="7"/>
      <c r="AU16623" s="7"/>
      <c r="AV16623" s="234"/>
      <c r="BP16623" s="7"/>
      <c r="BQ16623" s="7"/>
      <c r="BR16623" s="7"/>
      <c r="BS16623" s="7"/>
      <c r="BT16623" s="7"/>
      <c r="BU16623" s="7"/>
      <c r="BV16623" s="7"/>
      <c r="BW16623" s="7"/>
    </row>
    <row r="16624" spans="43:75" x14ac:dyDescent="0.2">
      <c r="AQ16624" s="7"/>
      <c r="AR16624" s="7"/>
      <c r="AS16624" s="7"/>
      <c r="AT16624" s="7"/>
      <c r="AU16624" s="7"/>
      <c r="AV16624" s="234"/>
      <c r="BP16624" s="7"/>
      <c r="BQ16624" s="7"/>
      <c r="BR16624" s="7"/>
      <c r="BS16624" s="7"/>
      <c r="BT16624" s="7"/>
      <c r="BU16624" s="7"/>
      <c r="BV16624" s="7"/>
      <c r="BW16624" s="7"/>
    </row>
    <row r="16625" spans="43:75" x14ac:dyDescent="0.2">
      <c r="AQ16625" s="7"/>
      <c r="AR16625" s="7"/>
      <c r="AS16625" s="7"/>
      <c r="AT16625" s="7"/>
      <c r="AU16625" s="7"/>
      <c r="AV16625" s="234"/>
      <c r="BP16625" s="7"/>
      <c r="BQ16625" s="7"/>
      <c r="BR16625" s="7"/>
      <c r="BS16625" s="7"/>
      <c r="BT16625" s="7"/>
      <c r="BU16625" s="7"/>
      <c r="BV16625" s="7"/>
      <c r="BW16625" s="7"/>
    </row>
    <row r="16626" spans="43:75" x14ac:dyDescent="0.2">
      <c r="AQ16626" s="7"/>
      <c r="AR16626" s="7"/>
      <c r="AS16626" s="7"/>
      <c r="AT16626" s="7"/>
      <c r="AU16626" s="7"/>
      <c r="AV16626" s="234"/>
      <c r="BP16626" s="7"/>
      <c r="BQ16626" s="7"/>
      <c r="BR16626" s="7"/>
      <c r="BS16626" s="7"/>
      <c r="BT16626" s="7"/>
      <c r="BU16626" s="7"/>
      <c r="BV16626" s="7"/>
      <c r="BW16626" s="7"/>
    </row>
    <row r="16627" spans="43:75" x14ac:dyDescent="0.2">
      <c r="AQ16627" s="7"/>
      <c r="AR16627" s="7"/>
      <c r="AS16627" s="7"/>
      <c r="AT16627" s="7"/>
      <c r="AU16627" s="7"/>
      <c r="AV16627" s="234"/>
      <c r="BP16627" s="7"/>
      <c r="BQ16627" s="7"/>
      <c r="BR16627" s="7"/>
      <c r="BS16627" s="7"/>
      <c r="BT16627" s="7"/>
      <c r="BU16627" s="7"/>
      <c r="BV16627" s="7"/>
      <c r="BW16627" s="7"/>
    </row>
    <row r="16628" spans="43:75" x14ac:dyDescent="0.2">
      <c r="AQ16628" s="7"/>
      <c r="AR16628" s="7"/>
      <c r="AS16628" s="7"/>
      <c r="AT16628" s="7"/>
      <c r="AU16628" s="7"/>
      <c r="AV16628" s="234"/>
      <c r="BP16628" s="7"/>
      <c r="BQ16628" s="7"/>
      <c r="BR16628" s="7"/>
      <c r="BS16628" s="7"/>
      <c r="BT16628" s="7"/>
      <c r="BU16628" s="7"/>
      <c r="BV16628" s="7"/>
      <c r="BW16628" s="7"/>
    </row>
    <row r="16629" spans="43:75" x14ac:dyDescent="0.2">
      <c r="AQ16629" s="7"/>
      <c r="AR16629" s="7"/>
      <c r="AS16629" s="7"/>
      <c r="AT16629" s="7"/>
      <c r="AU16629" s="7"/>
      <c r="AV16629" s="234"/>
      <c r="BP16629" s="7"/>
      <c r="BQ16629" s="7"/>
      <c r="BR16629" s="7"/>
      <c r="BS16629" s="7"/>
      <c r="BT16629" s="7"/>
      <c r="BU16629" s="7"/>
      <c r="BV16629" s="7"/>
      <c r="BW16629" s="7"/>
    </row>
    <row r="16630" spans="43:75" x14ac:dyDescent="0.2">
      <c r="AQ16630" s="7"/>
      <c r="AR16630" s="7"/>
      <c r="AS16630" s="7"/>
      <c r="AT16630" s="7"/>
      <c r="AU16630" s="7"/>
      <c r="AV16630" s="234"/>
      <c r="BP16630" s="7"/>
      <c r="BQ16630" s="7"/>
      <c r="BR16630" s="7"/>
      <c r="BS16630" s="7"/>
      <c r="BT16630" s="7"/>
      <c r="BU16630" s="7"/>
      <c r="BV16630" s="7"/>
      <c r="BW16630" s="7"/>
    </row>
    <row r="16631" spans="43:75" x14ac:dyDescent="0.2">
      <c r="AQ16631" s="7"/>
      <c r="AR16631" s="7"/>
      <c r="AS16631" s="7"/>
      <c r="AT16631" s="7"/>
      <c r="AU16631" s="7"/>
      <c r="AV16631" s="234"/>
      <c r="BP16631" s="7"/>
      <c r="BQ16631" s="7"/>
      <c r="BR16631" s="7"/>
      <c r="BS16631" s="7"/>
      <c r="BT16631" s="7"/>
      <c r="BU16631" s="7"/>
      <c r="BV16631" s="7"/>
      <c r="BW16631" s="7"/>
    </row>
    <row r="16632" spans="43:75" x14ac:dyDescent="0.2">
      <c r="AQ16632" s="7"/>
      <c r="AR16632" s="7"/>
      <c r="AS16632" s="7"/>
      <c r="AT16632" s="7"/>
      <c r="AU16632" s="7"/>
      <c r="AV16632" s="234"/>
      <c r="BP16632" s="7"/>
      <c r="BQ16632" s="7"/>
      <c r="BR16632" s="7"/>
      <c r="BS16632" s="7"/>
      <c r="BT16632" s="7"/>
      <c r="BU16632" s="7"/>
      <c r="BV16632" s="7"/>
      <c r="BW16632" s="7"/>
    </row>
    <row r="16633" spans="43:75" x14ac:dyDescent="0.2">
      <c r="AQ16633" s="7"/>
      <c r="AR16633" s="7"/>
      <c r="AS16633" s="7"/>
      <c r="AT16633" s="7"/>
      <c r="AU16633" s="7"/>
      <c r="AV16633" s="234"/>
      <c r="BP16633" s="7"/>
      <c r="BQ16633" s="7"/>
      <c r="BR16633" s="7"/>
      <c r="BS16633" s="7"/>
      <c r="BT16633" s="7"/>
      <c r="BU16633" s="7"/>
      <c r="BV16633" s="7"/>
      <c r="BW16633" s="7"/>
    </row>
    <row r="16634" spans="43:75" x14ac:dyDescent="0.2">
      <c r="AQ16634" s="7"/>
      <c r="AR16634" s="7"/>
      <c r="AS16634" s="7"/>
      <c r="AT16634" s="7"/>
      <c r="AU16634" s="7"/>
      <c r="AV16634" s="234"/>
      <c r="BP16634" s="7"/>
      <c r="BQ16634" s="7"/>
      <c r="BR16634" s="7"/>
      <c r="BS16634" s="7"/>
      <c r="BT16634" s="7"/>
      <c r="BU16634" s="7"/>
      <c r="BV16634" s="7"/>
      <c r="BW16634" s="7"/>
    </row>
    <row r="16635" spans="43:75" x14ac:dyDescent="0.2">
      <c r="AQ16635" s="7"/>
      <c r="AR16635" s="7"/>
      <c r="AS16635" s="7"/>
      <c r="AT16635" s="7"/>
      <c r="AU16635" s="7"/>
      <c r="AV16635" s="234"/>
      <c r="BP16635" s="7"/>
      <c r="BQ16635" s="7"/>
      <c r="BR16635" s="7"/>
      <c r="BS16635" s="7"/>
      <c r="BT16635" s="7"/>
      <c r="BU16635" s="7"/>
      <c r="BV16635" s="7"/>
      <c r="BW16635" s="7"/>
    </row>
    <row r="16636" spans="43:75" x14ac:dyDescent="0.2">
      <c r="AQ16636" s="7"/>
      <c r="AR16636" s="7"/>
      <c r="AS16636" s="7"/>
      <c r="AT16636" s="7"/>
      <c r="AU16636" s="7"/>
      <c r="AV16636" s="234"/>
      <c r="BP16636" s="7"/>
      <c r="BQ16636" s="7"/>
      <c r="BR16636" s="7"/>
      <c r="BS16636" s="7"/>
      <c r="BT16636" s="7"/>
      <c r="BU16636" s="7"/>
      <c r="BV16636" s="7"/>
      <c r="BW16636" s="7"/>
    </row>
    <row r="16637" spans="43:75" x14ac:dyDescent="0.2">
      <c r="AQ16637" s="7"/>
      <c r="AR16637" s="7"/>
      <c r="AS16637" s="7"/>
      <c r="AT16637" s="7"/>
      <c r="AU16637" s="7"/>
      <c r="AV16637" s="234"/>
      <c r="BP16637" s="7"/>
      <c r="BQ16637" s="7"/>
      <c r="BR16637" s="7"/>
      <c r="BS16637" s="7"/>
      <c r="BT16637" s="7"/>
      <c r="BU16637" s="7"/>
      <c r="BV16637" s="7"/>
      <c r="BW16637" s="7"/>
    </row>
    <row r="16638" spans="43:75" x14ac:dyDescent="0.2">
      <c r="AQ16638" s="7"/>
      <c r="AR16638" s="7"/>
      <c r="AS16638" s="7"/>
      <c r="AT16638" s="7"/>
      <c r="AU16638" s="7"/>
      <c r="AV16638" s="234"/>
      <c r="BP16638" s="7"/>
      <c r="BQ16638" s="7"/>
      <c r="BR16638" s="7"/>
      <c r="BS16638" s="7"/>
      <c r="BT16638" s="7"/>
      <c r="BU16638" s="7"/>
      <c r="BV16638" s="7"/>
      <c r="BW16638" s="7"/>
    </row>
    <row r="16639" spans="43:75" x14ac:dyDescent="0.2">
      <c r="AQ16639" s="7"/>
      <c r="AR16639" s="7"/>
      <c r="AS16639" s="7"/>
      <c r="AT16639" s="7"/>
      <c r="AU16639" s="7"/>
      <c r="AV16639" s="234"/>
      <c r="BP16639" s="7"/>
      <c r="BQ16639" s="7"/>
      <c r="BR16639" s="7"/>
      <c r="BS16639" s="7"/>
      <c r="BT16639" s="7"/>
      <c r="BU16639" s="7"/>
      <c r="BV16639" s="7"/>
      <c r="BW16639" s="7"/>
    </row>
    <row r="16640" spans="43:75" x14ac:dyDescent="0.2">
      <c r="AQ16640" s="7"/>
      <c r="AR16640" s="7"/>
      <c r="AS16640" s="7"/>
      <c r="AT16640" s="7"/>
      <c r="AU16640" s="7"/>
      <c r="AV16640" s="234"/>
      <c r="BP16640" s="7"/>
      <c r="BQ16640" s="7"/>
      <c r="BR16640" s="7"/>
      <c r="BS16640" s="7"/>
      <c r="BT16640" s="7"/>
      <c r="BU16640" s="7"/>
      <c r="BV16640" s="7"/>
      <c r="BW16640" s="7"/>
    </row>
    <row r="16641" spans="43:75" x14ac:dyDescent="0.2">
      <c r="AQ16641" s="7"/>
      <c r="AR16641" s="7"/>
      <c r="AS16641" s="7"/>
      <c r="AT16641" s="7"/>
      <c r="AU16641" s="7"/>
      <c r="AV16641" s="234"/>
      <c r="BP16641" s="7"/>
      <c r="BQ16641" s="7"/>
      <c r="BR16641" s="7"/>
      <c r="BS16641" s="7"/>
      <c r="BT16641" s="7"/>
      <c r="BU16641" s="7"/>
      <c r="BV16641" s="7"/>
      <c r="BW16641" s="7"/>
    </row>
    <row r="16642" spans="43:75" x14ac:dyDescent="0.2">
      <c r="AQ16642" s="7"/>
      <c r="AR16642" s="7"/>
      <c r="AS16642" s="7"/>
      <c r="AT16642" s="7"/>
      <c r="AU16642" s="7"/>
      <c r="AV16642" s="234"/>
      <c r="BP16642" s="7"/>
      <c r="BQ16642" s="7"/>
      <c r="BR16642" s="7"/>
      <c r="BS16642" s="7"/>
      <c r="BT16642" s="7"/>
      <c r="BU16642" s="7"/>
      <c r="BV16642" s="7"/>
      <c r="BW16642" s="7"/>
    </row>
    <row r="16643" spans="43:75" x14ac:dyDescent="0.2">
      <c r="AQ16643" s="7"/>
      <c r="AR16643" s="7"/>
      <c r="AS16643" s="7"/>
      <c r="AT16643" s="7"/>
      <c r="AU16643" s="7"/>
      <c r="AV16643" s="234"/>
      <c r="BP16643" s="7"/>
      <c r="BQ16643" s="7"/>
      <c r="BR16643" s="7"/>
      <c r="BS16643" s="7"/>
      <c r="BT16643" s="7"/>
      <c r="BU16643" s="7"/>
      <c r="BV16643" s="7"/>
      <c r="BW16643" s="7"/>
    </row>
    <row r="16644" spans="43:75" x14ac:dyDescent="0.2">
      <c r="AQ16644" s="7"/>
      <c r="AR16644" s="7"/>
      <c r="AS16644" s="7"/>
      <c r="AT16644" s="7"/>
      <c r="AU16644" s="7"/>
      <c r="AV16644" s="234"/>
      <c r="BP16644" s="7"/>
      <c r="BQ16644" s="7"/>
      <c r="BR16644" s="7"/>
      <c r="BS16644" s="7"/>
      <c r="BT16644" s="7"/>
      <c r="BU16644" s="7"/>
      <c r="BV16644" s="7"/>
      <c r="BW16644" s="7"/>
    </row>
    <row r="16645" spans="43:75" x14ac:dyDescent="0.2">
      <c r="AQ16645" s="7"/>
      <c r="AR16645" s="7"/>
      <c r="AS16645" s="7"/>
      <c r="AT16645" s="7"/>
      <c r="AU16645" s="7"/>
      <c r="AV16645" s="234"/>
      <c r="BP16645" s="7"/>
      <c r="BQ16645" s="7"/>
      <c r="BR16645" s="7"/>
      <c r="BS16645" s="7"/>
      <c r="BT16645" s="7"/>
      <c r="BU16645" s="7"/>
      <c r="BV16645" s="7"/>
      <c r="BW16645" s="7"/>
    </row>
    <row r="16646" spans="43:75" x14ac:dyDescent="0.2">
      <c r="AQ16646" s="7"/>
      <c r="AR16646" s="7"/>
      <c r="AS16646" s="7"/>
      <c r="AT16646" s="7"/>
      <c r="AU16646" s="7"/>
      <c r="AV16646" s="234"/>
      <c r="BP16646" s="7"/>
      <c r="BQ16646" s="7"/>
      <c r="BR16646" s="7"/>
      <c r="BS16646" s="7"/>
      <c r="BT16646" s="7"/>
      <c r="BU16646" s="7"/>
      <c r="BV16646" s="7"/>
      <c r="BW16646" s="7"/>
    </row>
    <row r="16647" spans="43:75" x14ac:dyDescent="0.2">
      <c r="AQ16647" s="7"/>
      <c r="AR16647" s="7"/>
      <c r="AS16647" s="7"/>
      <c r="AT16647" s="7"/>
      <c r="AU16647" s="7"/>
      <c r="AV16647" s="234"/>
      <c r="BP16647" s="7"/>
      <c r="BQ16647" s="7"/>
      <c r="BR16647" s="7"/>
      <c r="BS16647" s="7"/>
      <c r="BT16647" s="7"/>
      <c r="BU16647" s="7"/>
      <c r="BV16647" s="7"/>
      <c r="BW16647" s="7"/>
    </row>
    <row r="16648" spans="43:75" x14ac:dyDescent="0.2">
      <c r="AQ16648" s="7"/>
      <c r="AR16648" s="7"/>
      <c r="AS16648" s="7"/>
      <c r="AT16648" s="7"/>
      <c r="AU16648" s="7"/>
      <c r="AV16648" s="234"/>
      <c r="BP16648" s="7"/>
      <c r="BQ16648" s="7"/>
      <c r="BR16648" s="7"/>
      <c r="BS16648" s="7"/>
      <c r="BT16648" s="7"/>
      <c r="BU16648" s="7"/>
      <c r="BV16648" s="7"/>
      <c r="BW16648" s="7"/>
    </row>
    <row r="16649" spans="43:75" x14ac:dyDescent="0.2">
      <c r="AQ16649" s="7"/>
      <c r="AR16649" s="7"/>
      <c r="AS16649" s="7"/>
      <c r="AT16649" s="7"/>
      <c r="AU16649" s="7"/>
      <c r="AV16649" s="234"/>
      <c r="BP16649" s="7"/>
      <c r="BQ16649" s="7"/>
      <c r="BR16649" s="7"/>
      <c r="BS16649" s="7"/>
      <c r="BT16649" s="7"/>
      <c r="BU16649" s="7"/>
      <c r="BV16649" s="7"/>
      <c r="BW16649" s="7"/>
    </row>
    <row r="16650" spans="43:75" x14ac:dyDescent="0.2">
      <c r="AQ16650" s="7"/>
      <c r="AR16650" s="7"/>
      <c r="AS16650" s="7"/>
      <c r="AT16650" s="7"/>
      <c r="AU16650" s="7"/>
      <c r="AV16650" s="234"/>
      <c r="BP16650" s="7"/>
      <c r="BQ16650" s="7"/>
      <c r="BR16650" s="7"/>
      <c r="BS16650" s="7"/>
      <c r="BT16650" s="7"/>
      <c r="BU16650" s="7"/>
      <c r="BV16650" s="7"/>
      <c r="BW16650" s="7"/>
    </row>
    <row r="16651" spans="43:75" x14ac:dyDescent="0.2">
      <c r="AQ16651" s="7"/>
      <c r="AR16651" s="7"/>
      <c r="AS16651" s="7"/>
      <c r="AT16651" s="7"/>
      <c r="AU16651" s="7"/>
      <c r="AV16651" s="234"/>
      <c r="BP16651" s="7"/>
      <c r="BQ16651" s="7"/>
      <c r="BR16651" s="7"/>
      <c r="BS16651" s="7"/>
      <c r="BT16651" s="7"/>
      <c r="BU16651" s="7"/>
      <c r="BV16651" s="7"/>
      <c r="BW16651" s="7"/>
    </row>
    <row r="16652" spans="43:75" x14ac:dyDescent="0.2">
      <c r="AQ16652" s="7"/>
      <c r="AR16652" s="7"/>
      <c r="AS16652" s="7"/>
      <c r="AT16652" s="7"/>
      <c r="AU16652" s="7"/>
      <c r="AV16652" s="234"/>
      <c r="BP16652" s="7"/>
      <c r="BQ16652" s="7"/>
      <c r="BR16652" s="7"/>
      <c r="BS16652" s="7"/>
      <c r="BT16652" s="7"/>
      <c r="BU16652" s="7"/>
      <c r="BV16652" s="7"/>
      <c r="BW16652" s="7"/>
    </row>
    <row r="16653" spans="43:75" x14ac:dyDescent="0.2">
      <c r="AQ16653" s="7"/>
      <c r="AR16653" s="7"/>
      <c r="AS16653" s="7"/>
      <c r="AT16653" s="7"/>
      <c r="AU16653" s="7"/>
      <c r="AV16653" s="234"/>
      <c r="BP16653" s="7"/>
      <c r="BQ16653" s="7"/>
      <c r="BR16653" s="7"/>
      <c r="BS16653" s="7"/>
      <c r="BT16653" s="7"/>
      <c r="BU16653" s="7"/>
      <c r="BV16653" s="7"/>
      <c r="BW16653" s="7"/>
    </row>
    <row r="16654" spans="43:75" x14ac:dyDescent="0.2">
      <c r="AQ16654" s="7"/>
      <c r="AR16654" s="7"/>
      <c r="AS16654" s="7"/>
      <c r="AT16654" s="7"/>
      <c r="AU16654" s="7"/>
      <c r="AV16654" s="234"/>
      <c r="BP16654" s="7"/>
      <c r="BQ16654" s="7"/>
      <c r="BR16654" s="7"/>
      <c r="BS16654" s="7"/>
      <c r="BT16654" s="7"/>
      <c r="BU16654" s="7"/>
      <c r="BV16654" s="7"/>
      <c r="BW16654" s="7"/>
    </row>
    <row r="16655" spans="43:75" x14ac:dyDescent="0.2">
      <c r="AQ16655" s="7"/>
      <c r="AR16655" s="7"/>
      <c r="AS16655" s="7"/>
      <c r="AT16655" s="7"/>
      <c r="AU16655" s="7"/>
      <c r="AV16655" s="234"/>
      <c r="BP16655" s="7"/>
      <c r="BQ16655" s="7"/>
      <c r="BR16655" s="7"/>
      <c r="BS16655" s="7"/>
      <c r="BT16655" s="7"/>
      <c r="BU16655" s="7"/>
      <c r="BV16655" s="7"/>
      <c r="BW16655" s="7"/>
    </row>
    <row r="16656" spans="43:75" x14ac:dyDescent="0.2">
      <c r="AQ16656" s="7"/>
      <c r="AR16656" s="7"/>
      <c r="AS16656" s="7"/>
      <c r="AT16656" s="7"/>
      <c r="AU16656" s="7"/>
      <c r="AV16656" s="234"/>
      <c r="BP16656" s="7"/>
      <c r="BQ16656" s="7"/>
      <c r="BR16656" s="7"/>
      <c r="BS16656" s="7"/>
      <c r="BT16656" s="7"/>
      <c r="BU16656" s="7"/>
      <c r="BV16656" s="7"/>
      <c r="BW16656" s="7"/>
    </row>
    <row r="16657" spans="43:75" x14ac:dyDescent="0.2">
      <c r="AQ16657" s="7"/>
      <c r="AR16657" s="7"/>
      <c r="AS16657" s="7"/>
      <c r="AT16657" s="7"/>
      <c r="AU16657" s="7"/>
      <c r="AV16657" s="234"/>
      <c r="BP16657" s="7"/>
      <c r="BQ16657" s="7"/>
      <c r="BR16657" s="7"/>
      <c r="BS16657" s="7"/>
      <c r="BT16657" s="7"/>
      <c r="BU16657" s="7"/>
      <c r="BV16657" s="7"/>
      <c r="BW16657" s="7"/>
    </row>
    <row r="16658" spans="43:75" x14ac:dyDescent="0.2">
      <c r="AQ16658" s="7"/>
      <c r="AR16658" s="7"/>
      <c r="AS16658" s="7"/>
      <c r="AT16658" s="7"/>
      <c r="AU16658" s="7"/>
      <c r="AV16658" s="234"/>
      <c r="BP16658" s="7"/>
      <c r="BQ16658" s="7"/>
      <c r="BR16658" s="7"/>
      <c r="BS16658" s="7"/>
      <c r="BT16658" s="7"/>
      <c r="BU16658" s="7"/>
      <c r="BV16658" s="7"/>
      <c r="BW16658" s="7"/>
    </row>
    <row r="16659" spans="43:75" x14ac:dyDescent="0.2">
      <c r="AQ16659" s="7"/>
      <c r="AR16659" s="7"/>
      <c r="AS16659" s="7"/>
      <c r="AT16659" s="7"/>
      <c r="AU16659" s="7"/>
      <c r="AV16659" s="234"/>
      <c r="BP16659" s="7"/>
      <c r="BQ16659" s="7"/>
      <c r="BR16659" s="7"/>
      <c r="BS16659" s="7"/>
      <c r="BT16659" s="7"/>
      <c r="BU16659" s="7"/>
      <c r="BV16659" s="7"/>
      <c r="BW16659" s="7"/>
    </row>
    <row r="16660" spans="43:75" x14ac:dyDescent="0.2">
      <c r="AQ16660" s="7"/>
      <c r="AR16660" s="7"/>
      <c r="AS16660" s="7"/>
      <c r="AT16660" s="7"/>
      <c r="AU16660" s="7"/>
      <c r="AV16660" s="234"/>
      <c r="BP16660" s="7"/>
      <c r="BQ16660" s="7"/>
      <c r="BR16660" s="7"/>
      <c r="BS16660" s="7"/>
      <c r="BT16660" s="7"/>
      <c r="BU16660" s="7"/>
      <c r="BV16660" s="7"/>
      <c r="BW16660" s="7"/>
    </row>
    <row r="16661" spans="43:75" x14ac:dyDescent="0.2">
      <c r="AQ16661" s="7"/>
      <c r="AR16661" s="7"/>
      <c r="AS16661" s="7"/>
      <c r="AT16661" s="7"/>
      <c r="AU16661" s="7"/>
      <c r="AV16661" s="234"/>
      <c r="BP16661" s="7"/>
      <c r="BQ16661" s="7"/>
      <c r="BR16661" s="7"/>
      <c r="BS16661" s="7"/>
      <c r="BT16661" s="7"/>
      <c r="BU16661" s="7"/>
      <c r="BV16661" s="7"/>
      <c r="BW16661" s="7"/>
    </row>
    <row r="16662" spans="43:75" x14ac:dyDescent="0.2">
      <c r="AQ16662" s="7"/>
      <c r="AR16662" s="7"/>
      <c r="AS16662" s="7"/>
      <c r="AT16662" s="7"/>
      <c r="AU16662" s="7"/>
      <c r="AV16662" s="234"/>
      <c r="BP16662" s="7"/>
      <c r="BQ16662" s="7"/>
      <c r="BR16662" s="7"/>
      <c r="BS16662" s="7"/>
      <c r="BT16662" s="7"/>
      <c r="BU16662" s="7"/>
      <c r="BV16662" s="7"/>
      <c r="BW16662" s="7"/>
    </row>
    <row r="16663" spans="43:75" x14ac:dyDescent="0.2">
      <c r="AQ16663" s="7"/>
      <c r="AR16663" s="7"/>
      <c r="AS16663" s="7"/>
      <c r="AT16663" s="7"/>
      <c r="AU16663" s="7"/>
      <c r="AV16663" s="234"/>
      <c r="BP16663" s="7"/>
      <c r="BQ16663" s="7"/>
      <c r="BR16663" s="7"/>
      <c r="BS16663" s="7"/>
      <c r="BT16663" s="7"/>
      <c r="BU16663" s="7"/>
      <c r="BV16663" s="7"/>
      <c r="BW16663" s="7"/>
    </row>
    <row r="16664" spans="43:75" x14ac:dyDescent="0.2">
      <c r="AQ16664" s="7"/>
      <c r="AR16664" s="7"/>
      <c r="AS16664" s="7"/>
      <c r="AT16664" s="7"/>
      <c r="AU16664" s="7"/>
      <c r="AV16664" s="234"/>
      <c r="BP16664" s="7"/>
      <c r="BQ16664" s="7"/>
      <c r="BR16664" s="7"/>
      <c r="BS16664" s="7"/>
      <c r="BT16664" s="7"/>
      <c r="BU16664" s="7"/>
      <c r="BV16664" s="7"/>
      <c r="BW16664" s="7"/>
    </row>
    <row r="16665" spans="43:75" x14ac:dyDescent="0.2">
      <c r="AQ16665" s="7"/>
      <c r="AR16665" s="7"/>
      <c r="AS16665" s="7"/>
      <c r="AT16665" s="7"/>
      <c r="AU16665" s="7"/>
      <c r="AV16665" s="234"/>
      <c r="BP16665" s="7"/>
      <c r="BQ16665" s="7"/>
      <c r="BR16665" s="7"/>
      <c r="BS16665" s="7"/>
      <c r="BT16665" s="7"/>
      <c r="BU16665" s="7"/>
      <c r="BV16665" s="7"/>
      <c r="BW16665" s="7"/>
    </row>
    <row r="16666" spans="43:75" x14ac:dyDescent="0.2">
      <c r="AQ16666" s="7"/>
      <c r="AR16666" s="7"/>
      <c r="AS16666" s="7"/>
      <c r="AT16666" s="7"/>
      <c r="AU16666" s="7"/>
      <c r="AV16666" s="234"/>
      <c r="BP16666" s="7"/>
      <c r="BQ16666" s="7"/>
      <c r="BR16666" s="7"/>
      <c r="BS16666" s="7"/>
      <c r="BT16666" s="7"/>
      <c r="BU16666" s="7"/>
      <c r="BV16666" s="7"/>
      <c r="BW16666" s="7"/>
    </row>
    <row r="16667" spans="43:75" x14ac:dyDescent="0.2">
      <c r="AQ16667" s="7"/>
      <c r="AR16667" s="7"/>
      <c r="AS16667" s="7"/>
      <c r="AT16667" s="7"/>
      <c r="AU16667" s="7"/>
      <c r="AV16667" s="234"/>
      <c r="BP16667" s="7"/>
      <c r="BQ16667" s="7"/>
      <c r="BR16667" s="7"/>
      <c r="BS16667" s="7"/>
      <c r="BT16667" s="7"/>
      <c r="BU16667" s="7"/>
      <c r="BV16667" s="7"/>
      <c r="BW16667" s="7"/>
    </row>
    <row r="16668" spans="43:75" x14ac:dyDescent="0.2">
      <c r="AQ16668" s="7"/>
      <c r="AR16668" s="7"/>
      <c r="AS16668" s="7"/>
      <c r="AT16668" s="7"/>
      <c r="AU16668" s="7"/>
      <c r="AV16668" s="234"/>
      <c r="BP16668" s="7"/>
      <c r="BQ16668" s="7"/>
      <c r="BR16668" s="7"/>
      <c r="BS16668" s="7"/>
      <c r="BT16668" s="7"/>
      <c r="BU16668" s="7"/>
      <c r="BV16668" s="7"/>
      <c r="BW16668" s="7"/>
    </row>
    <row r="16669" spans="43:75" x14ac:dyDescent="0.2">
      <c r="AQ16669" s="7"/>
      <c r="AR16669" s="7"/>
      <c r="AS16669" s="7"/>
      <c r="AT16669" s="7"/>
      <c r="AU16669" s="7"/>
      <c r="AV16669" s="234"/>
      <c r="BP16669" s="7"/>
      <c r="BQ16669" s="7"/>
      <c r="BR16669" s="7"/>
      <c r="BS16669" s="7"/>
      <c r="BT16669" s="7"/>
      <c r="BU16669" s="7"/>
      <c r="BV16669" s="7"/>
      <c r="BW16669" s="7"/>
    </row>
    <row r="16670" spans="43:75" x14ac:dyDescent="0.2">
      <c r="AQ16670" s="7"/>
      <c r="AR16670" s="7"/>
      <c r="AS16670" s="7"/>
      <c r="AT16670" s="7"/>
      <c r="AU16670" s="7"/>
      <c r="AV16670" s="234"/>
      <c r="BP16670" s="7"/>
      <c r="BQ16670" s="7"/>
      <c r="BR16670" s="7"/>
      <c r="BS16670" s="7"/>
      <c r="BT16670" s="7"/>
      <c r="BU16670" s="7"/>
      <c r="BV16670" s="7"/>
      <c r="BW16670" s="7"/>
    </row>
    <row r="16671" spans="43:75" x14ac:dyDescent="0.2">
      <c r="AQ16671" s="7"/>
      <c r="AR16671" s="7"/>
      <c r="AS16671" s="7"/>
      <c r="AT16671" s="7"/>
      <c r="AU16671" s="7"/>
      <c r="AV16671" s="234"/>
      <c r="BP16671" s="7"/>
      <c r="BQ16671" s="7"/>
      <c r="BR16671" s="7"/>
      <c r="BS16671" s="7"/>
      <c r="BT16671" s="7"/>
      <c r="BU16671" s="7"/>
      <c r="BV16671" s="7"/>
      <c r="BW16671" s="7"/>
    </row>
    <row r="16672" spans="43:75" x14ac:dyDescent="0.2">
      <c r="AQ16672" s="7"/>
      <c r="AR16672" s="7"/>
      <c r="AS16672" s="7"/>
      <c r="AT16672" s="7"/>
      <c r="AU16672" s="7"/>
      <c r="AV16672" s="234"/>
      <c r="BP16672" s="7"/>
      <c r="BQ16672" s="7"/>
      <c r="BR16672" s="7"/>
      <c r="BS16672" s="7"/>
      <c r="BT16672" s="7"/>
      <c r="BU16672" s="7"/>
      <c r="BV16672" s="7"/>
      <c r="BW16672" s="7"/>
    </row>
    <row r="16673" spans="43:75" x14ac:dyDescent="0.2">
      <c r="AQ16673" s="7"/>
      <c r="AR16673" s="7"/>
      <c r="AS16673" s="7"/>
      <c r="AT16673" s="7"/>
      <c r="AU16673" s="7"/>
      <c r="AV16673" s="234"/>
      <c r="BP16673" s="7"/>
      <c r="BQ16673" s="7"/>
      <c r="BR16673" s="7"/>
      <c r="BS16673" s="7"/>
      <c r="BT16673" s="7"/>
      <c r="BU16673" s="7"/>
      <c r="BV16673" s="7"/>
      <c r="BW16673" s="7"/>
    </row>
    <row r="16674" spans="43:75" x14ac:dyDescent="0.2">
      <c r="AQ16674" s="7"/>
      <c r="AR16674" s="7"/>
      <c r="AS16674" s="7"/>
      <c r="AT16674" s="7"/>
      <c r="AU16674" s="7"/>
      <c r="AV16674" s="234"/>
      <c r="BP16674" s="7"/>
      <c r="BQ16674" s="7"/>
      <c r="BR16674" s="7"/>
      <c r="BS16674" s="7"/>
      <c r="BT16674" s="7"/>
      <c r="BU16674" s="7"/>
      <c r="BV16674" s="7"/>
      <c r="BW16674" s="7"/>
    </row>
    <row r="16675" spans="43:75" x14ac:dyDescent="0.2">
      <c r="AQ16675" s="7"/>
      <c r="AR16675" s="7"/>
      <c r="AS16675" s="7"/>
      <c r="AT16675" s="7"/>
      <c r="AU16675" s="7"/>
      <c r="AV16675" s="234"/>
      <c r="BP16675" s="7"/>
      <c r="BQ16675" s="7"/>
      <c r="BR16675" s="7"/>
      <c r="BS16675" s="7"/>
      <c r="BT16675" s="7"/>
      <c r="BU16675" s="7"/>
      <c r="BV16675" s="7"/>
      <c r="BW16675" s="7"/>
    </row>
    <row r="16676" spans="43:75" x14ac:dyDescent="0.2">
      <c r="AQ16676" s="7"/>
      <c r="AR16676" s="7"/>
      <c r="AS16676" s="7"/>
      <c r="AT16676" s="7"/>
      <c r="AU16676" s="7"/>
      <c r="AV16676" s="234"/>
      <c r="BP16676" s="7"/>
      <c r="BQ16676" s="7"/>
      <c r="BR16676" s="7"/>
      <c r="BS16676" s="7"/>
      <c r="BT16676" s="7"/>
      <c r="BU16676" s="7"/>
      <c r="BV16676" s="7"/>
      <c r="BW16676" s="7"/>
    </row>
    <row r="16677" spans="43:75" x14ac:dyDescent="0.2">
      <c r="AQ16677" s="7"/>
      <c r="AR16677" s="7"/>
      <c r="AS16677" s="7"/>
      <c r="AT16677" s="7"/>
      <c r="AU16677" s="7"/>
      <c r="AV16677" s="234"/>
      <c r="BP16677" s="7"/>
      <c r="BQ16677" s="7"/>
      <c r="BR16677" s="7"/>
      <c r="BS16677" s="7"/>
      <c r="BT16677" s="7"/>
      <c r="BU16677" s="7"/>
      <c r="BV16677" s="7"/>
      <c r="BW16677" s="7"/>
    </row>
    <row r="16678" spans="43:75" x14ac:dyDescent="0.2">
      <c r="AQ16678" s="7"/>
      <c r="AR16678" s="7"/>
      <c r="AS16678" s="7"/>
      <c r="AT16678" s="7"/>
      <c r="AU16678" s="7"/>
      <c r="AV16678" s="234"/>
      <c r="BP16678" s="7"/>
      <c r="BQ16678" s="7"/>
      <c r="BR16678" s="7"/>
      <c r="BS16678" s="7"/>
      <c r="BT16678" s="7"/>
      <c r="BU16678" s="7"/>
      <c r="BV16678" s="7"/>
      <c r="BW16678" s="7"/>
    </row>
    <row r="16679" spans="43:75" x14ac:dyDescent="0.2">
      <c r="AQ16679" s="7"/>
      <c r="AR16679" s="7"/>
      <c r="AS16679" s="7"/>
      <c r="AT16679" s="7"/>
      <c r="AU16679" s="7"/>
      <c r="AV16679" s="234"/>
      <c r="BP16679" s="7"/>
      <c r="BQ16679" s="7"/>
      <c r="BR16679" s="7"/>
      <c r="BS16679" s="7"/>
      <c r="BT16679" s="7"/>
      <c r="BU16679" s="7"/>
      <c r="BV16679" s="7"/>
      <c r="BW16679" s="7"/>
    </row>
    <row r="16680" spans="43:75" x14ac:dyDescent="0.2">
      <c r="AQ16680" s="7"/>
      <c r="AR16680" s="7"/>
      <c r="AS16680" s="7"/>
      <c r="AT16680" s="7"/>
      <c r="AU16680" s="7"/>
      <c r="AV16680" s="234"/>
      <c r="BP16680" s="7"/>
      <c r="BQ16680" s="7"/>
      <c r="BR16680" s="7"/>
      <c r="BS16680" s="7"/>
      <c r="BT16680" s="7"/>
      <c r="BU16680" s="7"/>
      <c r="BV16680" s="7"/>
      <c r="BW16680" s="7"/>
    </row>
    <row r="16681" spans="43:75" x14ac:dyDescent="0.2">
      <c r="AQ16681" s="7"/>
      <c r="AR16681" s="7"/>
      <c r="AS16681" s="7"/>
      <c r="AT16681" s="7"/>
      <c r="AU16681" s="7"/>
      <c r="AV16681" s="234"/>
      <c r="BP16681" s="7"/>
      <c r="BQ16681" s="7"/>
      <c r="BR16681" s="7"/>
      <c r="BS16681" s="7"/>
      <c r="BT16681" s="7"/>
      <c r="BU16681" s="7"/>
      <c r="BV16681" s="7"/>
      <c r="BW16681" s="7"/>
    </row>
    <row r="16682" spans="43:75" x14ac:dyDescent="0.2">
      <c r="AQ16682" s="7"/>
      <c r="AR16682" s="7"/>
      <c r="AS16682" s="7"/>
      <c r="AT16682" s="7"/>
      <c r="AU16682" s="7"/>
      <c r="AV16682" s="234"/>
      <c r="BP16682" s="7"/>
      <c r="BQ16682" s="7"/>
      <c r="BR16682" s="7"/>
      <c r="BS16682" s="7"/>
      <c r="BT16682" s="7"/>
      <c r="BU16682" s="7"/>
      <c r="BV16682" s="7"/>
      <c r="BW16682" s="7"/>
    </row>
    <row r="16683" spans="43:75" x14ac:dyDescent="0.2">
      <c r="AQ16683" s="7"/>
      <c r="AR16683" s="7"/>
      <c r="AS16683" s="7"/>
      <c r="AT16683" s="7"/>
      <c r="AU16683" s="7"/>
      <c r="AV16683" s="234"/>
      <c r="BP16683" s="7"/>
      <c r="BQ16683" s="7"/>
      <c r="BR16683" s="7"/>
      <c r="BS16683" s="7"/>
      <c r="BT16683" s="7"/>
      <c r="BU16683" s="7"/>
      <c r="BV16683" s="7"/>
      <c r="BW16683" s="7"/>
    </row>
    <row r="16684" spans="43:75" x14ac:dyDescent="0.2">
      <c r="AQ16684" s="7"/>
      <c r="AR16684" s="7"/>
      <c r="AS16684" s="7"/>
      <c r="AT16684" s="7"/>
      <c r="AU16684" s="7"/>
      <c r="AV16684" s="234"/>
      <c r="BP16684" s="7"/>
      <c r="BQ16684" s="7"/>
      <c r="BR16684" s="7"/>
      <c r="BS16684" s="7"/>
      <c r="BT16684" s="7"/>
      <c r="BU16684" s="7"/>
      <c r="BV16684" s="7"/>
      <c r="BW16684" s="7"/>
    </row>
    <row r="16685" spans="43:75" x14ac:dyDescent="0.2">
      <c r="AQ16685" s="7"/>
      <c r="AR16685" s="7"/>
      <c r="AS16685" s="7"/>
      <c r="AT16685" s="7"/>
      <c r="AU16685" s="7"/>
      <c r="AV16685" s="234"/>
      <c r="BP16685" s="7"/>
      <c r="BQ16685" s="7"/>
      <c r="BR16685" s="7"/>
      <c r="BS16685" s="7"/>
      <c r="BT16685" s="7"/>
      <c r="BU16685" s="7"/>
      <c r="BV16685" s="7"/>
      <c r="BW16685" s="7"/>
    </row>
    <row r="16686" spans="43:75" x14ac:dyDescent="0.2">
      <c r="AQ16686" s="7"/>
      <c r="AR16686" s="7"/>
      <c r="AS16686" s="7"/>
      <c r="AT16686" s="7"/>
      <c r="AU16686" s="7"/>
      <c r="AV16686" s="234"/>
      <c r="BP16686" s="7"/>
      <c r="BQ16686" s="7"/>
      <c r="BR16686" s="7"/>
      <c r="BS16686" s="7"/>
      <c r="BT16686" s="7"/>
      <c r="BU16686" s="7"/>
      <c r="BV16686" s="7"/>
      <c r="BW16686" s="7"/>
    </row>
    <row r="16687" spans="43:75" x14ac:dyDescent="0.2">
      <c r="AQ16687" s="7"/>
      <c r="AR16687" s="7"/>
      <c r="AS16687" s="7"/>
      <c r="AT16687" s="7"/>
      <c r="AU16687" s="7"/>
      <c r="AV16687" s="234"/>
      <c r="BP16687" s="7"/>
      <c r="BQ16687" s="7"/>
      <c r="BR16687" s="7"/>
      <c r="BS16687" s="7"/>
      <c r="BT16687" s="7"/>
      <c r="BU16687" s="7"/>
      <c r="BV16687" s="7"/>
      <c r="BW16687" s="7"/>
    </row>
    <row r="16688" spans="43:75" x14ac:dyDescent="0.2">
      <c r="AQ16688" s="7"/>
      <c r="AR16688" s="7"/>
      <c r="AS16688" s="7"/>
      <c r="AT16688" s="7"/>
      <c r="AU16688" s="7"/>
      <c r="AV16688" s="234"/>
      <c r="BP16688" s="7"/>
      <c r="BQ16688" s="7"/>
      <c r="BR16688" s="7"/>
      <c r="BS16688" s="7"/>
      <c r="BT16688" s="7"/>
      <c r="BU16688" s="7"/>
      <c r="BV16688" s="7"/>
      <c r="BW16688" s="7"/>
    </row>
    <row r="16689" spans="43:75" x14ac:dyDescent="0.2">
      <c r="AQ16689" s="7"/>
      <c r="AR16689" s="7"/>
      <c r="AS16689" s="7"/>
      <c r="AT16689" s="7"/>
      <c r="AU16689" s="7"/>
      <c r="AV16689" s="234"/>
      <c r="BP16689" s="7"/>
      <c r="BQ16689" s="7"/>
      <c r="BR16689" s="7"/>
      <c r="BS16689" s="7"/>
      <c r="BT16689" s="7"/>
      <c r="BU16689" s="7"/>
      <c r="BV16689" s="7"/>
      <c r="BW16689" s="7"/>
    </row>
    <row r="16690" spans="43:75" x14ac:dyDescent="0.2">
      <c r="AQ16690" s="7"/>
      <c r="AR16690" s="7"/>
      <c r="AS16690" s="7"/>
      <c r="AT16690" s="7"/>
      <c r="AU16690" s="7"/>
      <c r="AV16690" s="234"/>
      <c r="BP16690" s="7"/>
      <c r="BQ16690" s="7"/>
      <c r="BR16690" s="7"/>
      <c r="BS16690" s="7"/>
      <c r="BT16690" s="7"/>
      <c r="BU16690" s="7"/>
      <c r="BV16690" s="7"/>
      <c r="BW16690" s="7"/>
    </row>
    <row r="16691" spans="43:75" x14ac:dyDescent="0.2">
      <c r="AQ16691" s="7"/>
      <c r="AR16691" s="7"/>
      <c r="AS16691" s="7"/>
      <c r="AT16691" s="7"/>
      <c r="AU16691" s="7"/>
      <c r="AV16691" s="234"/>
      <c r="BP16691" s="7"/>
      <c r="BQ16691" s="7"/>
      <c r="BR16691" s="7"/>
      <c r="BS16691" s="7"/>
      <c r="BT16691" s="7"/>
      <c r="BU16691" s="7"/>
      <c r="BV16691" s="7"/>
      <c r="BW16691" s="7"/>
    </row>
    <row r="16692" spans="43:75" x14ac:dyDescent="0.2">
      <c r="AQ16692" s="7"/>
      <c r="AR16692" s="7"/>
      <c r="AS16692" s="7"/>
      <c r="AT16692" s="7"/>
      <c r="AU16692" s="7"/>
      <c r="AV16692" s="234"/>
      <c r="BP16692" s="7"/>
      <c r="BQ16692" s="7"/>
      <c r="BR16692" s="7"/>
      <c r="BS16692" s="7"/>
      <c r="BT16692" s="7"/>
      <c r="BU16692" s="7"/>
      <c r="BV16692" s="7"/>
      <c r="BW16692" s="7"/>
    </row>
    <row r="16693" spans="43:75" x14ac:dyDescent="0.2">
      <c r="AQ16693" s="7"/>
      <c r="AR16693" s="7"/>
      <c r="AS16693" s="7"/>
      <c r="AT16693" s="7"/>
      <c r="AU16693" s="7"/>
      <c r="AV16693" s="234"/>
      <c r="BP16693" s="7"/>
      <c r="BQ16693" s="7"/>
      <c r="BR16693" s="7"/>
      <c r="BS16693" s="7"/>
      <c r="BT16693" s="7"/>
      <c r="BU16693" s="7"/>
      <c r="BV16693" s="7"/>
      <c r="BW16693" s="7"/>
    </row>
    <row r="16694" spans="43:75" x14ac:dyDescent="0.2">
      <c r="AQ16694" s="7"/>
      <c r="AR16694" s="7"/>
      <c r="AS16694" s="7"/>
      <c r="AT16694" s="7"/>
      <c r="AU16694" s="7"/>
      <c r="AV16694" s="234"/>
      <c r="BP16694" s="7"/>
      <c r="BQ16694" s="7"/>
      <c r="BR16694" s="7"/>
      <c r="BS16694" s="7"/>
      <c r="BT16694" s="7"/>
      <c r="BU16694" s="7"/>
      <c r="BV16694" s="7"/>
      <c r="BW16694" s="7"/>
    </row>
    <row r="16695" spans="43:75" x14ac:dyDescent="0.2">
      <c r="AQ16695" s="7"/>
      <c r="AR16695" s="7"/>
      <c r="AS16695" s="7"/>
      <c r="AT16695" s="7"/>
      <c r="AU16695" s="7"/>
      <c r="AV16695" s="234"/>
      <c r="BP16695" s="7"/>
      <c r="BQ16695" s="7"/>
      <c r="BR16695" s="7"/>
      <c r="BS16695" s="7"/>
      <c r="BT16695" s="7"/>
      <c r="BU16695" s="7"/>
      <c r="BV16695" s="7"/>
      <c r="BW16695" s="7"/>
    </row>
    <row r="16696" spans="43:75" x14ac:dyDescent="0.2">
      <c r="AQ16696" s="7"/>
      <c r="AR16696" s="7"/>
      <c r="AS16696" s="7"/>
      <c r="AT16696" s="7"/>
      <c r="AU16696" s="7"/>
      <c r="AV16696" s="234"/>
      <c r="BP16696" s="7"/>
      <c r="BQ16696" s="7"/>
      <c r="BR16696" s="7"/>
      <c r="BS16696" s="7"/>
      <c r="BT16696" s="7"/>
      <c r="BU16696" s="7"/>
      <c r="BV16696" s="7"/>
      <c r="BW16696" s="7"/>
    </row>
    <row r="16697" spans="43:75" x14ac:dyDescent="0.2">
      <c r="AQ16697" s="7"/>
      <c r="AR16697" s="7"/>
      <c r="AS16697" s="7"/>
      <c r="AT16697" s="7"/>
      <c r="AU16697" s="7"/>
      <c r="AV16697" s="234"/>
      <c r="BP16697" s="7"/>
      <c r="BQ16697" s="7"/>
      <c r="BR16697" s="7"/>
      <c r="BS16697" s="7"/>
      <c r="BT16697" s="7"/>
      <c r="BU16697" s="7"/>
      <c r="BV16697" s="7"/>
      <c r="BW16697" s="7"/>
    </row>
    <row r="16698" spans="43:75" x14ac:dyDescent="0.2">
      <c r="AQ16698" s="7"/>
      <c r="AR16698" s="7"/>
      <c r="AS16698" s="7"/>
      <c r="AT16698" s="7"/>
      <c r="AU16698" s="7"/>
      <c r="AV16698" s="234"/>
      <c r="BP16698" s="7"/>
      <c r="BQ16698" s="7"/>
      <c r="BR16698" s="7"/>
      <c r="BS16698" s="7"/>
      <c r="BT16698" s="7"/>
      <c r="BU16698" s="7"/>
      <c r="BV16698" s="7"/>
      <c r="BW16698" s="7"/>
    </row>
    <row r="16699" spans="43:75" x14ac:dyDescent="0.2">
      <c r="AQ16699" s="7"/>
      <c r="AR16699" s="7"/>
      <c r="AS16699" s="7"/>
      <c r="AT16699" s="7"/>
      <c r="AU16699" s="7"/>
      <c r="AV16699" s="234"/>
      <c r="BP16699" s="7"/>
      <c r="BQ16699" s="7"/>
      <c r="BR16699" s="7"/>
      <c r="BS16699" s="7"/>
      <c r="BT16699" s="7"/>
      <c r="BU16699" s="7"/>
      <c r="BV16699" s="7"/>
      <c r="BW16699" s="7"/>
    </row>
    <row r="16700" spans="43:75" x14ac:dyDescent="0.2">
      <c r="AQ16700" s="7"/>
      <c r="AR16700" s="7"/>
      <c r="AS16700" s="7"/>
      <c r="AT16700" s="7"/>
      <c r="AU16700" s="7"/>
      <c r="AV16700" s="234"/>
      <c r="BP16700" s="7"/>
      <c r="BQ16700" s="7"/>
      <c r="BR16700" s="7"/>
      <c r="BS16700" s="7"/>
      <c r="BT16700" s="7"/>
      <c r="BU16700" s="7"/>
      <c r="BV16700" s="7"/>
      <c r="BW16700" s="7"/>
    </row>
    <row r="16701" spans="43:75" x14ac:dyDescent="0.2">
      <c r="AQ16701" s="7"/>
      <c r="AR16701" s="7"/>
      <c r="AS16701" s="7"/>
      <c r="AT16701" s="7"/>
      <c r="AU16701" s="7"/>
      <c r="AV16701" s="234"/>
      <c r="BP16701" s="7"/>
      <c r="BQ16701" s="7"/>
      <c r="BR16701" s="7"/>
      <c r="BS16701" s="7"/>
      <c r="BT16701" s="7"/>
      <c r="BU16701" s="7"/>
      <c r="BV16701" s="7"/>
      <c r="BW16701" s="7"/>
    </row>
    <row r="16702" spans="43:75" x14ac:dyDescent="0.2">
      <c r="AQ16702" s="7"/>
      <c r="AR16702" s="7"/>
      <c r="AS16702" s="7"/>
      <c r="AT16702" s="7"/>
      <c r="AU16702" s="7"/>
      <c r="AV16702" s="234"/>
      <c r="BP16702" s="7"/>
      <c r="BQ16702" s="7"/>
      <c r="BR16702" s="7"/>
      <c r="BS16702" s="7"/>
      <c r="BT16702" s="7"/>
      <c r="BU16702" s="7"/>
      <c r="BV16702" s="7"/>
      <c r="BW16702" s="7"/>
    </row>
    <row r="16703" spans="43:75" x14ac:dyDescent="0.2">
      <c r="AQ16703" s="7"/>
      <c r="AR16703" s="7"/>
      <c r="AS16703" s="7"/>
      <c r="AT16703" s="7"/>
      <c r="AU16703" s="7"/>
      <c r="AV16703" s="234"/>
      <c r="BP16703" s="7"/>
      <c r="BQ16703" s="7"/>
      <c r="BR16703" s="7"/>
      <c r="BS16703" s="7"/>
      <c r="BT16703" s="7"/>
      <c r="BU16703" s="7"/>
      <c r="BV16703" s="7"/>
      <c r="BW16703" s="7"/>
    </row>
    <row r="16704" spans="43:75" x14ac:dyDescent="0.2">
      <c r="AQ16704" s="7"/>
      <c r="AR16704" s="7"/>
      <c r="AS16704" s="7"/>
      <c r="AT16704" s="7"/>
      <c r="AU16704" s="7"/>
      <c r="AV16704" s="234"/>
      <c r="BP16704" s="7"/>
      <c r="BQ16704" s="7"/>
      <c r="BR16704" s="7"/>
      <c r="BS16704" s="7"/>
      <c r="BT16704" s="7"/>
      <c r="BU16704" s="7"/>
      <c r="BV16704" s="7"/>
      <c r="BW16704" s="7"/>
    </row>
    <row r="16705" spans="43:75" x14ac:dyDescent="0.2">
      <c r="AQ16705" s="7"/>
      <c r="AR16705" s="7"/>
      <c r="AS16705" s="7"/>
      <c r="AT16705" s="7"/>
      <c r="AU16705" s="7"/>
      <c r="AV16705" s="234"/>
      <c r="BP16705" s="7"/>
      <c r="BQ16705" s="7"/>
      <c r="BR16705" s="7"/>
      <c r="BS16705" s="7"/>
      <c r="BT16705" s="7"/>
      <c r="BU16705" s="7"/>
      <c r="BV16705" s="7"/>
      <c r="BW16705" s="7"/>
    </row>
    <row r="16706" spans="43:75" x14ac:dyDescent="0.2">
      <c r="AQ16706" s="7"/>
      <c r="AR16706" s="7"/>
      <c r="AS16706" s="7"/>
      <c r="AT16706" s="7"/>
      <c r="AU16706" s="7"/>
      <c r="AV16706" s="234"/>
      <c r="BP16706" s="7"/>
      <c r="BQ16706" s="7"/>
      <c r="BR16706" s="7"/>
      <c r="BS16706" s="7"/>
      <c r="BT16706" s="7"/>
      <c r="BU16706" s="7"/>
      <c r="BV16706" s="7"/>
      <c r="BW16706" s="7"/>
    </row>
    <row r="16707" spans="43:75" x14ac:dyDescent="0.2">
      <c r="AQ16707" s="7"/>
      <c r="AR16707" s="7"/>
      <c r="AS16707" s="7"/>
      <c r="AT16707" s="7"/>
      <c r="AU16707" s="7"/>
      <c r="AV16707" s="234"/>
      <c r="BP16707" s="7"/>
      <c r="BQ16707" s="7"/>
      <c r="BR16707" s="7"/>
      <c r="BS16707" s="7"/>
      <c r="BT16707" s="7"/>
      <c r="BU16707" s="7"/>
      <c r="BV16707" s="7"/>
      <c r="BW16707" s="7"/>
    </row>
    <row r="16708" spans="43:75" x14ac:dyDescent="0.2">
      <c r="AQ16708" s="7"/>
      <c r="AR16708" s="7"/>
      <c r="AS16708" s="7"/>
      <c r="AT16708" s="7"/>
      <c r="AU16708" s="7"/>
      <c r="AV16708" s="234"/>
      <c r="BP16708" s="7"/>
      <c r="BQ16708" s="7"/>
      <c r="BR16708" s="7"/>
      <c r="BS16708" s="7"/>
      <c r="BT16708" s="7"/>
      <c r="BU16708" s="7"/>
      <c r="BV16708" s="7"/>
      <c r="BW16708" s="7"/>
    </row>
    <row r="16709" spans="43:75" x14ac:dyDescent="0.2">
      <c r="AQ16709" s="7"/>
      <c r="AR16709" s="7"/>
      <c r="AS16709" s="7"/>
      <c r="AT16709" s="7"/>
      <c r="AU16709" s="7"/>
      <c r="AV16709" s="234"/>
      <c r="BP16709" s="7"/>
      <c r="BQ16709" s="7"/>
      <c r="BR16709" s="7"/>
      <c r="BS16709" s="7"/>
      <c r="BT16709" s="7"/>
      <c r="BU16709" s="7"/>
      <c r="BV16709" s="7"/>
      <c r="BW16709" s="7"/>
    </row>
    <row r="16710" spans="43:75" x14ac:dyDescent="0.2">
      <c r="AQ16710" s="7"/>
      <c r="AR16710" s="7"/>
      <c r="AS16710" s="7"/>
      <c r="AT16710" s="7"/>
      <c r="AU16710" s="7"/>
      <c r="AV16710" s="234"/>
      <c r="BP16710" s="7"/>
      <c r="BQ16710" s="7"/>
      <c r="BR16710" s="7"/>
      <c r="BS16710" s="7"/>
      <c r="BT16710" s="7"/>
      <c r="BU16710" s="7"/>
      <c r="BV16710" s="7"/>
      <c r="BW16710" s="7"/>
    </row>
    <row r="16711" spans="43:75" x14ac:dyDescent="0.2">
      <c r="AQ16711" s="7"/>
      <c r="AR16711" s="7"/>
      <c r="AS16711" s="7"/>
      <c r="AT16711" s="7"/>
      <c r="AU16711" s="7"/>
      <c r="AV16711" s="234"/>
      <c r="BP16711" s="7"/>
      <c r="BQ16711" s="7"/>
      <c r="BR16711" s="7"/>
      <c r="BS16711" s="7"/>
      <c r="BT16711" s="7"/>
      <c r="BU16711" s="7"/>
      <c r="BV16711" s="7"/>
      <c r="BW16711" s="7"/>
    </row>
    <row r="16712" spans="43:75" x14ac:dyDescent="0.2">
      <c r="AQ16712" s="7"/>
      <c r="AR16712" s="7"/>
      <c r="AS16712" s="7"/>
      <c r="AT16712" s="7"/>
      <c r="AU16712" s="7"/>
      <c r="AV16712" s="234"/>
      <c r="BP16712" s="7"/>
      <c r="BQ16712" s="7"/>
      <c r="BR16712" s="7"/>
      <c r="BS16712" s="7"/>
      <c r="BT16712" s="7"/>
      <c r="BU16712" s="7"/>
      <c r="BV16712" s="7"/>
      <c r="BW16712" s="7"/>
    </row>
    <row r="16713" spans="43:75" x14ac:dyDescent="0.2">
      <c r="AQ16713" s="7"/>
      <c r="AR16713" s="7"/>
      <c r="AS16713" s="7"/>
      <c r="AT16713" s="7"/>
      <c r="AU16713" s="7"/>
      <c r="AV16713" s="234"/>
      <c r="BP16713" s="7"/>
      <c r="BQ16713" s="7"/>
      <c r="BR16713" s="7"/>
      <c r="BS16713" s="7"/>
      <c r="BT16713" s="7"/>
      <c r="BU16713" s="7"/>
      <c r="BV16713" s="7"/>
      <c r="BW16713" s="7"/>
    </row>
    <row r="16714" spans="43:75" x14ac:dyDescent="0.2">
      <c r="AQ16714" s="7"/>
      <c r="AR16714" s="7"/>
      <c r="AS16714" s="7"/>
      <c r="AT16714" s="7"/>
      <c r="AU16714" s="7"/>
      <c r="AV16714" s="234"/>
      <c r="BP16714" s="7"/>
      <c r="BQ16714" s="7"/>
      <c r="BR16714" s="7"/>
      <c r="BS16714" s="7"/>
      <c r="BT16714" s="7"/>
      <c r="BU16714" s="7"/>
      <c r="BV16714" s="7"/>
      <c r="BW16714" s="7"/>
    </row>
    <row r="16715" spans="43:75" x14ac:dyDescent="0.2">
      <c r="AQ16715" s="7"/>
      <c r="AR16715" s="7"/>
      <c r="AS16715" s="7"/>
      <c r="AT16715" s="7"/>
      <c r="AU16715" s="7"/>
      <c r="AV16715" s="234"/>
      <c r="BP16715" s="7"/>
      <c r="BQ16715" s="7"/>
      <c r="BR16715" s="7"/>
      <c r="BS16715" s="7"/>
      <c r="BT16715" s="7"/>
      <c r="BU16715" s="7"/>
      <c r="BV16715" s="7"/>
      <c r="BW16715" s="7"/>
    </row>
    <row r="16716" spans="43:75" x14ac:dyDescent="0.2">
      <c r="AQ16716" s="7"/>
      <c r="AR16716" s="7"/>
      <c r="AS16716" s="7"/>
      <c r="AT16716" s="7"/>
      <c r="AU16716" s="7"/>
      <c r="AV16716" s="234"/>
      <c r="BP16716" s="7"/>
      <c r="BQ16716" s="7"/>
      <c r="BR16716" s="7"/>
      <c r="BS16716" s="7"/>
      <c r="BT16716" s="7"/>
      <c r="BU16716" s="7"/>
      <c r="BV16716" s="7"/>
      <c r="BW16716" s="7"/>
    </row>
    <row r="16717" spans="43:75" x14ac:dyDescent="0.2">
      <c r="AQ16717" s="7"/>
      <c r="AR16717" s="7"/>
      <c r="AS16717" s="7"/>
      <c r="AT16717" s="7"/>
      <c r="AU16717" s="7"/>
      <c r="AV16717" s="234"/>
      <c r="BP16717" s="7"/>
      <c r="BQ16717" s="7"/>
      <c r="BR16717" s="7"/>
      <c r="BS16717" s="7"/>
      <c r="BT16717" s="7"/>
      <c r="BU16717" s="7"/>
      <c r="BV16717" s="7"/>
      <c r="BW16717" s="7"/>
    </row>
    <row r="16718" spans="43:75" x14ac:dyDescent="0.2">
      <c r="AQ16718" s="7"/>
      <c r="AR16718" s="7"/>
      <c r="AS16718" s="7"/>
      <c r="AT16718" s="7"/>
      <c r="AU16718" s="7"/>
      <c r="AV16718" s="234"/>
      <c r="BP16718" s="7"/>
      <c r="BQ16718" s="7"/>
      <c r="BR16718" s="7"/>
      <c r="BS16718" s="7"/>
      <c r="BT16718" s="7"/>
      <c r="BU16718" s="7"/>
      <c r="BV16718" s="7"/>
      <c r="BW16718" s="7"/>
    </row>
    <row r="16719" spans="43:75" x14ac:dyDescent="0.2">
      <c r="AQ16719" s="7"/>
      <c r="AR16719" s="7"/>
      <c r="AS16719" s="7"/>
      <c r="AT16719" s="7"/>
      <c r="AU16719" s="7"/>
      <c r="AV16719" s="234"/>
      <c r="BP16719" s="7"/>
      <c r="BQ16719" s="7"/>
      <c r="BR16719" s="7"/>
      <c r="BS16719" s="7"/>
      <c r="BT16719" s="7"/>
      <c r="BU16719" s="7"/>
      <c r="BV16719" s="7"/>
      <c r="BW16719" s="7"/>
    </row>
    <row r="16720" spans="43:75" x14ac:dyDescent="0.2">
      <c r="AQ16720" s="7"/>
      <c r="AR16720" s="7"/>
      <c r="AS16720" s="7"/>
      <c r="AT16720" s="7"/>
      <c r="AU16720" s="7"/>
      <c r="AV16720" s="234"/>
      <c r="BP16720" s="7"/>
      <c r="BQ16720" s="7"/>
      <c r="BR16720" s="7"/>
      <c r="BS16720" s="7"/>
      <c r="BT16720" s="7"/>
      <c r="BU16720" s="7"/>
      <c r="BV16720" s="7"/>
      <c r="BW16720" s="7"/>
    </row>
    <row r="16721" spans="43:75" x14ac:dyDescent="0.2">
      <c r="AQ16721" s="7"/>
      <c r="AR16721" s="7"/>
      <c r="AS16721" s="7"/>
      <c r="AT16721" s="7"/>
      <c r="AU16721" s="7"/>
      <c r="AV16721" s="234"/>
      <c r="BP16721" s="7"/>
      <c r="BQ16721" s="7"/>
      <c r="BR16721" s="7"/>
      <c r="BS16721" s="7"/>
      <c r="BT16721" s="7"/>
      <c r="BU16721" s="7"/>
      <c r="BV16721" s="7"/>
      <c r="BW16721" s="7"/>
    </row>
    <row r="16722" spans="43:75" x14ac:dyDescent="0.2">
      <c r="AQ16722" s="7"/>
      <c r="AR16722" s="7"/>
      <c r="AS16722" s="7"/>
      <c r="AT16722" s="7"/>
      <c r="AU16722" s="7"/>
      <c r="AV16722" s="234"/>
      <c r="BP16722" s="7"/>
      <c r="BQ16722" s="7"/>
      <c r="BR16722" s="7"/>
      <c r="BS16722" s="7"/>
      <c r="BT16722" s="7"/>
      <c r="BU16722" s="7"/>
      <c r="BV16722" s="7"/>
      <c r="BW16722" s="7"/>
    </row>
    <row r="16723" spans="43:75" x14ac:dyDescent="0.2">
      <c r="AQ16723" s="7"/>
      <c r="AR16723" s="7"/>
      <c r="AS16723" s="7"/>
      <c r="AT16723" s="7"/>
      <c r="AU16723" s="7"/>
      <c r="AV16723" s="234"/>
      <c r="BP16723" s="7"/>
      <c r="BQ16723" s="7"/>
      <c r="BR16723" s="7"/>
      <c r="BS16723" s="7"/>
      <c r="BT16723" s="7"/>
      <c r="BU16723" s="7"/>
      <c r="BV16723" s="7"/>
      <c r="BW16723" s="7"/>
    </row>
    <row r="16724" spans="43:75" x14ac:dyDescent="0.2">
      <c r="AQ16724" s="7"/>
      <c r="AR16724" s="7"/>
      <c r="AS16724" s="7"/>
      <c r="AT16724" s="7"/>
      <c r="AU16724" s="7"/>
      <c r="AV16724" s="234"/>
      <c r="BP16724" s="7"/>
      <c r="BQ16724" s="7"/>
      <c r="BR16724" s="7"/>
      <c r="BS16724" s="7"/>
      <c r="BT16724" s="7"/>
      <c r="BU16724" s="7"/>
      <c r="BV16724" s="7"/>
      <c r="BW16724" s="7"/>
    </row>
    <row r="16725" spans="43:75" x14ac:dyDescent="0.2">
      <c r="AQ16725" s="7"/>
      <c r="AR16725" s="7"/>
      <c r="AS16725" s="7"/>
      <c r="AT16725" s="7"/>
      <c r="AU16725" s="7"/>
      <c r="AV16725" s="234"/>
      <c r="BP16725" s="7"/>
      <c r="BQ16725" s="7"/>
      <c r="BR16725" s="7"/>
      <c r="BS16725" s="7"/>
      <c r="BT16725" s="7"/>
      <c r="BU16725" s="7"/>
      <c r="BV16725" s="7"/>
      <c r="BW16725" s="7"/>
    </row>
    <row r="16726" spans="43:75" x14ac:dyDescent="0.2">
      <c r="AQ16726" s="7"/>
      <c r="AR16726" s="7"/>
      <c r="AS16726" s="7"/>
      <c r="AT16726" s="7"/>
      <c r="AU16726" s="7"/>
      <c r="AV16726" s="234"/>
      <c r="BP16726" s="7"/>
      <c r="BQ16726" s="7"/>
      <c r="BR16726" s="7"/>
      <c r="BS16726" s="7"/>
      <c r="BT16726" s="7"/>
      <c r="BU16726" s="7"/>
      <c r="BV16726" s="7"/>
      <c r="BW16726" s="7"/>
    </row>
    <row r="16727" spans="43:75" x14ac:dyDescent="0.2">
      <c r="AQ16727" s="7"/>
      <c r="AR16727" s="7"/>
      <c r="AS16727" s="7"/>
      <c r="AT16727" s="7"/>
      <c r="AU16727" s="7"/>
      <c r="AV16727" s="234"/>
      <c r="BP16727" s="7"/>
      <c r="BQ16727" s="7"/>
      <c r="BR16727" s="7"/>
      <c r="BS16727" s="7"/>
      <c r="BT16727" s="7"/>
      <c r="BU16727" s="7"/>
      <c r="BV16727" s="7"/>
      <c r="BW16727" s="7"/>
    </row>
    <row r="16728" spans="43:75" x14ac:dyDescent="0.2">
      <c r="AQ16728" s="7"/>
      <c r="AR16728" s="7"/>
      <c r="AS16728" s="7"/>
      <c r="AT16728" s="7"/>
      <c r="AU16728" s="7"/>
      <c r="AV16728" s="234"/>
      <c r="BP16728" s="7"/>
      <c r="BQ16728" s="7"/>
      <c r="BR16728" s="7"/>
      <c r="BS16728" s="7"/>
      <c r="BT16728" s="7"/>
      <c r="BU16728" s="7"/>
      <c r="BV16728" s="7"/>
      <c r="BW16728" s="7"/>
    </row>
    <row r="16729" spans="43:75" x14ac:dyDescent="0.2">
      <c r="AQ16729" s="7"/>
      <c r="AR16729" s="7"/>
      <c r="AS16729" s="7"/>
      <c r="AT16729" s="7"/>
      <c r="AU16729" s="7"/>
      <c r="AV16729" s="234"/>
      <c r="BP16729" s="7"/>
      <c r="BQ16729" s="7"/>
      <c r="BR16729" s="7"/>
      <c r="BS16729" s="7"/>
      <c r="BT16729" s="7"/>
      <c r="BU16729" s="7"/>
      <c r="BV16729" s="7"/>
      <c r="BW16729" s="7"/>
    </row>
    <row r="16730" spans="43:75" x14ac:dyDescent="0.2">
      <c r="AQ16730" s="7"/>
      <c r="AR16730" s="7"/>
      <c r="AS16730" s="7"/>
      <c r="AT16730" s="7"/>
      <c r="AU16730" s="7"/>
      <c r="AV16730" s="234"/>
      <c r="BP16730" s="7"/>
      <c r="BQ16730" s="7"/>
      <c r="BR16730" s="7"/>
      <c r="BS16730" s="7"/>
      <c r="BT16730" s="7"/>
      <c r="BU16730" s="7"/>
      <c r="BV16730" s="7"/>
      <c r="BW16730" s="7"/>
    </row>
    <row r="16731" spans="43:75" x14ac:dyDescent="0.2">
      <c r="AQ16731" s="7"/>
      <c r="AR16731" s="7"/>
      <c r="AS16731" s="7"/>
      <c r="AT16731" s="7"/>
      <c r="AU16731" s="7"/>
      <c r="AV16731" s="234"/>
      <c r="BP16731" s="7"/>
      <c r="BQ16731" s="7"/>
      <c r="BR16731" s="7"/>
      <c r="BS16731" s="7"/>
      <c r="BT16731" s="7"/>
      <c r="BU16731" s="7"/>
      <c r="BV16731" s="7"/>
      <c r="BW16731" s="7"/>
    </row>
    <row r="16732" spans="43:75" x14ac:dyDescent="0.2">
      <c r="AQ16732" s="7"/>
      <c r="AR16732" s="7"/>
      <c r="AS16732" s="7"/>
      <c r="AT16732" s="7"/>
      <c r="AU16732" s="7"/>
      <c r="AV16732" s="234"/>
      <c r="BP16732" s="7"/>
      <c r="BQ16732" s="7"/>
      <c r="BR16732" s="7"/>
      <c r="BS16732" s="7"/>
      <c r="BT16732" s="7"/>
      <c r="BU16732" s="7"/>
      <c r="BV16732" s="7"/>
      <c r="BW16732" s="7"/>
    </row>
    <row r="16733" spans="43:75" x14ac:dyDescent="0.2">
      <c r="AQ16733" s="7"/>
      <c r="AR16733" s="7"/>
      <c r="AS16733" s="7"/>
      <c r="AT16733" s="7"/>
      <c r="AU16733" s="7"/>
      <c r="AV16733" s="234"/>
      <c r="BP16733" s="7"/>
      <c r="BQ16733" s="7"/>
      <c r="BR16733" s="7"/>
      <c r="BS16733" s="7"/>
      <c r="BT16733" s="7"/>
      <c r="BU16733" s="7"/>
      <c r="BV16733" s="7"/>
      <c r="BW16733" s="7"/>
    </row>
    <row r="16734" spans="43:75" x14ac:dyDescent="0.2">
      <c r="AQ16734" s="7"/>
      <c r="AR16734" s="7"/>
      <c r="AS16734" s="7"/>
      <c r="AT16734" s="7"/>
      <c r="AU16734" s="7"/>
      <c r="AV16734" s="234"/>
      <c r="BP16734" s="7"/>
      <c r="BQ16734" s="7"/>
      <c r="BR16734" s="7"/>
      <c r="BS16734" s="7"/>
      <c r="BT16734" s="7"/>
      <c r="BU16734" s="7"/>
      <c r="BV16734" s="7"/>
      <c r="BW16734" s="7"/>
    </row>
    <row r="16735" spans="43:75" x14ac:dyDescent="0.2">
      <c r="AQ16735" s="7"/>
      <c r="AR16735" s="7"/>
      <c r="AS16735" s="7"/>
      <c r="AT16735" s="7"/>
      <c r="AU16735" s="7"/>
      <c r="AV16735" s="234"/>
      <c r="BP16735" s="7"/>
      <c r="BQ16735" s="7"/>
      <c r="BR16735" s="7"/>
      <c r="BS16735" s="7"/>
      <c r="BT16735" s="7"/>
      <c r="BU16735" s="7"/>
      <c r="BV16735" s="7"/>
      <c r="BW16735" s="7"/>
    </row>
    <row r="16736" spans="43:75" x14ac:dyDescent="0.2">
      <c r="AQ16736" s="7"/>
      <c r="AR16736" s="7"/>
      <c r="AS16736" s="7"/>
      <c r="AT16736" s="7"/>
      <c r="AU16736" s="7"/>
      <c r="AV16736" s="234"/>
      <c r="BP16736" s="7"/>
      <c r="BQ16736" s="7"/>
      <c r="BR16736" s="7"/>
      <c r="BS16736" s="7"/>
      <c r="BT16736" s="7"/>
      <c r="BU16736" s="7"/>
      <c r="BV16736" s="7"/>
      <c r="BW16736" s="7"/>
    </row>
    <row r="16737" spans="43:75" x14ac:dyDescent="0.2">
      <c r="AQ16737" s="7"/>
      <c r="AR16737" s="7"/>
      <c r="AS16737" s="7"/>
      <c r="AT16737" s="7"/>
      <c r="AU16737" s="7"/>
      <c r="AV16737" s="234"/>
      <c r="BP16737" s="7"/>
      <c r="BQ16737" s="7"/>
      <c r="BR16737" s="7"/>
      <c r="BS16737" s="7"/>
      <c r="BT16737" s="7"/>
      <c r="BU16737" s="7"/>
      <c r="BV16737" s="7"/>
      <c r="BW16737" s="7"/>
    </row>
    <row r="16738" spans="43:75" x14ac:dyDescent="0.2">
      <c r="AQ16738" s="7"/>
      <c r="AR16738" s="7"/>
      <c r="AS16738" s="7"/>
      <c r="AT16738" s="7"/>
      <c r="AU16738" s="7"/>
      <c r="AV16738" s="234"/>
      <c r="BP16738" s="7"/>
      <c r="BQ16738" s="7"/>
      <c r="BR16738" s="7"/>
      <c r="BS16738" s="7"/>
      <c r="BT16738" s="7"/>
      <c r="BU16738" s="7"/>
      <c r="BV16738" s="7"/>
      <c r="BW16738" s="7"/>
    </row>
    <row r="16739" spans="43:75" x14ac:dyDescent="0.2">
      <c r="AQ16739" s="7"/>
      <c r="AR16739" s="7"/>
      <c r="AS16739" s="7"/>
      <c r="AT16739" s="7"/>
      <c r="AU16739" s="7"/>
      <c r="AV16739" s="234"/>
      <c r="BP16739" s="7"/>
      <c r="BQ16739" s="7"/>
      <c r="BR16739" s="7"/>
      <c r="BS16739" s="7"/>
      <c r="BT16739" s="7"/>
      <c r="BU16739" s="7"/>
      <c r="BV16739" s="7"/>
      <c r="BW16739" s="7"/>
    </row>
    <row r="16740" spans="43:75" x14ac:dyDescent="0.2">
      <c r="AQ16740" s="7"/>
      <c r="AR16740" s="7"/>
      <c r="AS16740" s="7"/>
      <c r="AT16740" s="7"/>
      <c r="AU16740" s="7"/>
      <c r="AV16740" s="234"/>
      <c r="BP16740" s="7"/>
      <c r="BQ16740" s="7"/>
      <c r="BR16740" s="7"/>
      <c r="BS16740" s="7"/>
      <c r="BT16740" s="7"/>
      <c r="BU16740" s="7"/>
      <c r="BV16740" s="7"/>
      <c r="BW16740" s="7"/>
    </row>
    <row r="16741" spans="43:75" x14ac:dyDescent="0.2">
      <c r="AQ16741" s="7"/>
      <c r="AR16741" s="7"/>
      <c r="AS16741" s="7"/>
      <c r="AT16741" s="7"/>
      <c r="AU16741" s="7"/>
      <c r="AV16741" s="234"/>
      <c r="BP16741" s="7"/>
      <c r="BQ16741" s="7"/>
      <c r="BR16741" s="7"/>
      <c r="BS16741" s="7"/>
      <c r="BT16741" s="7"/>
      <c r="BU16741" s="7"/>
      <c r="BV16741" s="7"/>
      <c r="BW16741" s="7"/>
    </row>
    <row r="16742" spans="43:75" x14ac:dyDescent="0.2">
      <c r="AQ16742" s="7"/>
      <c r="AR16742" s="7"/>
      <c r="AS16742" s="7"/>
      <c r="AT16742" s="7"/>
      <c r="AU16742" s="7"/>
      <c r="AV16742" s="234"/>
      <c r="BP16742" s="7"/>
      <c r="BQ16742" s="7"/>
      <c r="BR16742" s="7"/>
      <c r="BS16742" s="7"/>
      <c r="BT16742" s="7"/>
      <c r="BU16742" s="7"/>
      <c r="BV16742" s="7"/>
      <c r="BW16742" s="7"/>
    </row>
    <row r="16743" spans="43:75" x14ac:dyDescent="0.2">
      <c r="AQ16743" s="7"/>
      <c r="AR16743" s="7"/>
      <c r="AS16743" s="7"/>
      <c r="AT16743" s="7"/>
      <c r="AU16743" s="7"/>
      <c r="AV16743" s="234"/>
      <c r="BP16743" s="7"/>
      <c r="BQ16743" s="7"/>
      <c r="BR16743" s="7"/>
      <c r="BS16743" s="7"/>
      <c r="BT16743" s="7"/>
      <c r="BU16743" s="7"/>
      <c r="BV16743" s="7"/>
      <c r="BW16743" s="7"/>
    </row>
    <row r="16744" spans="43:75" x14ac:dyDescent="0.2">
      <c r="AQ16744" s="7"/>
      <c r="AR16744" s="7"/>
      <c r="AS16744" s="7"/>
      <c r="AT16744" s="7"/>
      <c r="AU16744" s="7"/>
      <c r="AV16744" s="234"/>
      <c r="BP16744" s="7"/>
      <c r="BQ16744" s="7"/>
      <c r="BR16744" s="7"/>
      <c r="BS16744" s="7"/>
      <c r="BT16744" s="7"/>
      <c r="BU16744" s="7"/>
      <c r="BV16744" s="7"/>
      <c r="BW16744" s="7"/>
    </row>
    <row r="16745" spans="43:75" x14ac:dyDescent="0.2">
      <c r="AQ16745" s="7"/>
      <c r="AR16745" s="7"/>
      <c r="AS16745" s="7"/>
      <c r="AT16745" s="7"/>
      <c r="AU16745" s="7"/>
      <c r="AV16745" s="234"/>
      <c r="BP16745" s="7"/>
      <c r="BQ16745" s="7"/>
      <c r="BR16745" s="7"/>
      <c r="BS16745" s="7"/>
      <c r="BT16745" s="7"/>
      <c r="BU16745" s="7"/>
      <c r="BV16745" s="7"/>
      <c r="BW16745" s="7"/>
    </row>
    <row r="16746" spans="43:75" x14ac:dyDescent="0.2">
      <c r="AQ16746" s="7"/>
      <c r="AR16746" s="7"/>
      <c r="AS16746" s="7"/>
      <c r="AT16746" s="7"/>
      <c r="AU16746" s="7"/>
      <c r="AV16746" s="234"/>
      <c r="BP16746" s="7"/>
      <c r="BQ16746" s="7"/>
      <c r="BR16746" s="7"/>
      <c r="BS16746" s="7"/>
      <c r="BT16746" s="7"/>
      <c r="BU16746" s="7"/>
      <c r="BV16746" s="7"/>
      <c r="BW16746" s="7"/>
    </row>
    <row r="16747" spans="43:75" x14ac:dyDescent="0.2">
      <c r="AQ16747" s="7"/>
      <c r="AR16747" s="7"/>
      <c r="AS16747" s="7"/>
      <c r="AT16747" s="7"/>
      <c r="AU16747" s="7"/>
      <c r="AV16747" s="234"/>
      <c r="BP16747" s="7"/>
      <c r="BQ16747" s="7"/>
      <c r="BR16747" s="7"/>
      <c r="BS16747" s="7"/>
      <c r="BT16747" s="7"/>
      <c r="BU16747" s="7"/>
      <c r="BV16747" s="7"/>
      <c r="BW16747" s="7"/>
    </row>
    <row r="16748" spans="43:75" x14ac:dyDescent="0.2">
      <c r="AQ16748" s="7"/>
      <c r="AR16748" s="7"/>
      <c r="AS16748" s="7"/>
      <c r="AT16748" s="7"/>
      <c r="AU16748" s="7"/>
      <c r="AV16748" s="234"/>
      <c r="BP16748" s="7"/>
      <c r="BQ16748" s="7"/>
      <c r="BR16748" s="7"/>
      <c r="BS16748" s="7"/>
      <c r="BT16748" s="7"/>
      <c r="BU16748" s="7"/>
      <c r="BV16748" s="7"/>
      <c r="BW16748" s="7"/>
    </row>
    <row r="16749" spans="43:75" x14ac:dyDescent="0.2">
      <c r="AQ16749" s="7"/>
      <c r="AR16749" s="7"/>
      <c r="AS16749" s="7"/>
      <c r="AT16749" s="7"/>
      <c r="AU16749" s="7"/>
      <c r="AV16749" s="234"/>
      <c r="BP16749" s="7"/>
      <c r="BQ16749" s="7"/>
      <c r="BR16749" s="7"/>
      <c r="BS16749" s="7"/>
      <c r="BT16749" s="7"/>
      <c r="BU16749" s="7"/>
      <c r="BV16749" s="7"/>
      <c r="BW16749" s="7"/>
    </row>
    <row r="16750" spans="43:75" x14ac:dyDescent="0.2">
      <c r="AQ16750" s="7"/>
      <c r="AR16750" s="7"/>
      <c r="AS16750" s="7"/>
      <c r="AT16750" s="7"/>
      <c r="AU16750" s="7"/>
      <c r="AV16750" s="234"/>
      <c r="BP16750" s="7"/>
      <c r="BQ16750" s="7"/>
      <c r="BR16750" s="7"/>
      <c r="BS16750" s="7"/>
      <c r="BT16750" s="7"/>
      <c r="BU16750" s="7"/>
      <c r="BV16750" s="7"/>
      <c r="BW16750" s="7"/>
    </row>
    <row r="16751" spans="43:75" x14ac:dyDescent="0.2">
      <c r="AQ16751" s="7"/>
      <c r="AR16751" s="7"/>
      <c r="AS16751" s="7"/>
      <c r="AT16751" s="7"/>
      <c r="AU16751" s="7"/>
      <c r="AV16751" s="234"/>
      <c r="BP16751" s="7"/>
      <c r="BQ16751" s="7"/>
      <c r="BR16751" s="7"/>
      <c r="BS16751" s="7"/>
      <c r="BT16751" s="7"/>
      <c r="BU16751" s="7"/>
      <c r="BV16751" s="7"/>
      <c r="BW16751" s="7"/>
    </row>
    <row r="16752" spans="43:75" x14ac:dyDescent="0.2">
      <c r="AQ16752" s="7"/>
      <c r="AR16752" s="7"/>
      <c r="AS16752" s="7"/>
      <c r="AT16752" s="7"/>
      <c r="AU16752" s="7"/>
      <c r="AV16752" s="234"/>
      <c r="BP16752" s="7"/>
      <c r="BQ16752" s="7"/>
      <c r="BR16752" s="7"/>
      <c r="BS16752" s="7"/>
      <c r="BT16752" s="7"/>
      <c r="BU16752" s="7"/>
      <c r="BV16752" s="7"/>
      <c r="BW16752" s="7"/>
    </row>
    <row r="16753" spans="43:75" x14ac:dyDescent="0.2">
      <c r="AQ16753" s="7"/>
      <c r="AR16753" s="7"/>
      <c r="AS16753" s="7"/>
      <c r="AT16753" s="7"/>
      <c r="AU16753" s="7"/>
      <c r="AV16753" s="234"/>
      <c r="BP16753" s="7"/>
      <c r="BQ16753" s="7"/>
      <c r="BR16753" s="7"/>
      <c r="BS16753" s="7"/>
      <c r="BT16753" s="7"/>
      <c r="BU16753" s="7"/>
      <c r="BV16753" s="7"/>
      <c r="BW16753" s="7"/>
    </row>
    <row r="16754" spans="43:75" x14ac:dyDescent="0.2">
      <c r="AQ16754" s="7"/>
      <c r="AR16754" s="7"/>
      <c r="AS16754" s="7"/>
      <c r="AT16754" s="7"/>
      <c r="AU16754" s="7"/>
      <c r="AV16754" s="234"/>
      <c r="BP16754" s="7"/>
      <c r="BQ16754" s="7"/>
      <c r="BR16754" s="7"/>
      <c r="BS16754" s="7"/>
      <c r="BT16754" s="7"/>
      <c r="BU16754" s="7"/>
      <c r="BV16754" s="7"/>
      <c r="BW16754" s="7"/>
    </row>
    <row r="16755" spans="43:75" x14ac:dyDescent="0.2">
      <c r="AQ16755" s="7"/>
      <c r="AR16755" s="7"/>
      <c r="AS16755" s="7"/>
      <c r="AT16755" s="7"/>
      <c r="AU16755" s="7"/>
      <c r="AV16755" s="234"/>
      <c r="BP16755" s="7"/>
      <c r="BQ16755" s="7"/>
      <c r="BR16755" s="7"/>
      <c r="BS16755" s="7"/>
      <c r="BT16755" s="7"/>
      <c r="BU16755" s="7"/>
      <c r="BV16755" s="7"/>
      <c r="BW16755" s="7"/>
    </row>
    <row r="16756" spans="43:75" x14ac:dyDescent="0.2">
      <c r="AQ16756" s="7"/>
      <c r="AR16756" s="7"/>
      <c r="AS16756" s="7"/>
      <c r="AT16756" s="7"/>
      <c r="AU16756" s="7"/>
      <c r="AV16756" s="234"/>
      <c r="BP16756" s="7"/>
      <c r="BQ16756" s="7"/>
      <c r="BR16756" s="7"/>
      <c r="BS16756" s="7"/>
      <c r="BT16756" s="7"/>
      <c r="BU16756" s="7"/>
      <c r="BV16756" s="7"/>
      <c r="BW16756" s="7"/>
    </row>
    <row r="16757" spans="43:75" x14ac:dyDescent="0.2">
      <c r="AQ16757" s="7"/>
      <c r="AR16757" s="7"/>
      <c r="AS16757" s="7"/>
      <c r="AT16757" s="7"/>
      <c r="AU16757" s="7"/>
      <c r="AV16757" s="234"/>
      <c r="BP16757" s="7"/>
      <c r="BQ16757" s="7"/>
      <c r="BR16757" s="7"/>
      <c r="BS16757" s="7"/>
      <c r="BT16757" s="7"/>
      <c r="BU16757" s="7"/>
      <c r="BV16757" s="7"/>
      <c r="BW16757" s="7"/>
    </row>
    <row r="16758" spans="43:75" x14ac:dyDescent="0.2">
      <c r="AQ16758" s="7"/>
      <c r="AR16758" s="7"/>
      <c r="AS16758" s="7"/>
      <c r="AT16758" s="7"/>
      <c r="AU16758" s="7"/>
      <c r="AV16758" s="234"/>
      <c r="BP16758" s="7"/>
      <c r="BQ16758" s="7"/>
      <c r="BR16758" s="7"/>
      <c r="BS16758" s="7"/>
      <c r="BT16758" s="7"/>
      <c r="BU16758" s="7"/>
      <c r="BV16758" s="7"/>
      <c r="BW16758" s="7"/>
    </row>
    <row r="16759" spans="43:75" x14ac:dyDescent="0.2">
      <c r="AQ16759" s="7"/>
      <c r="AR16759" s="7"/>
      <c r="AS16759" s="7"/>
      <c r="AT16759" s="7"/>
      <c r="AU16759" s="7"/>
      <c r="AV16759" s="234"/>
      <c r="BP16759" s="7"/>
      <c r="BQ16759" s="7"/>
      <c r="BR16759" s="7"/>
      <c r="BS16759" s="7"/>
      <c r="BT16759" s="7"/>
      <c r="BU16759" s="7"/>
      <c r="BV16759" s="7"/>
      <c r="BW16759" s="7"/>
    </row>
    <row r="16760" spans="43:75" x14ac:dyDescent="0.2">
      <c r="AQ16760" s="7"/>
      <c r="AR16760" s="7"/>
      <c r="AS16760" s="7"/>
      <c r="AT16760" s="7"/>
      <c r="AU16760" s="7"/>
      <c r="AV16760" s="234"/>
      <c r="BP16760" s="7"/>
      <c r="BQ16760" s="7"/>
      <c r="BR16760" s="7"/>
      <c r="BS16760" s="7"/>
      <c r="BT16760" s="7"/>
      <c r="BU16760" s="7"/>
      <c r="BV16760" s="7"/>
      <c r="BW16760" s="7"/>
    </row>
    <row r="16761" spans="43:75" x14ac:dyDescent="0.2">
      <c r="AQ16761" s="7"/>
      <c r="AR16761" s="7"/>
      <c r="AS16761" s="7"/>
      <c r="AT16761" s="7"/>
      <c r="AU16761" s="7"/>
      <c r="AV16761" s="234"/>
      <c r="BP16761" s="7"/>
      <c r="BQ16761" s="7"/>
      <c r="BR16761" s="7"/>
      <c r="BS16761" s="7"/>
      <c r="BT16761" s="7"/>
      <c r="BU16761" s="7"/>
      <c r="BV16761" s="7"/>
      <c r="BW16761" s="7"/>
    </row>
    <row r="16762" spans="43:75" x14ac:dyDescent="0.2">
      <c r="AQ16762" s="7"/>
      <c r="AR16762" s="7"/>
      <c r="AS16762" s="7"/>
      <c r="AT16762" s="7"/>
      <c r="AU16762" s="7"/>
      <c r="AV16762" s="234"/>
      <c r="BP16762" s="7"/>
      <c r="BQ16762" s="7"/>
      <c r="BR16762" s="7"/>
      <c r="BS16762" s="7"/>
      <c r="BT16762" s="7"/>
      <c r="BU16762" s="7"/>
      <c r="BV16762" s="7"/>
      <c r="BW16762" s="7"/>
    </row>
    <row r="16763" spans="43:75" x14ac:dyDescent="0.2">
      <c r="AQ16763" s="7"/>
      <c r="AR16763" s="7"/>
      <c r="AS16763" s="7"/>
      <c r="AT16763" s="7"/>
      <c r="AU16763" s="7"/>
      <c r="AV16763" s="234"/>
      <c r="BP16763" s="7"/>
      <c r="BQ16763" s="7"/>
      <c r="BR16763" s="7"/>
      <c r="BS16763" s="7"/>
      <c r="BT16763" s="7"/>
      <c r="BU16763" s="7"/>
      <c r="BV16763" s="7"/>
      <c r="BW16763" s="7"/>
    </row>
    <row r="16764" spans="43:75" x14ac:dyDescent="0.2">
      <c r="AQ16764" s="7"/>
      <c r="AR16764" s="7"/>
      <c r="AS16764" s="7"/>
      <c r="AT16764" s="7"/>
      <c r="AU16764" s="7"/>
      <c r="AV16764" s="234"/>
      <c r="BP16764" s="7"/>
      <c r="BQ16764" s="7"/>
      <c r="BR16764" s="7"/>
      <c r="BS16764" s="7"/>
      <c r="BT16764" s="7"/>
      <c r="BU16764" s="7"/>
      <c r="BV16764" s="7"/>
      <c r="BW16764" s="7"/>
    </row>
    <row r="16765" spans="43:75" x14ac:dyDescent="0.2">
      <c r="AQ16765" s="7"/>
      <c r="AR16765" s="7"/>
      <c r="AS16765" s="7"/>
      <c r="AT16765" s="7"/>
      <c r="AU16765" s="7"/>
      <c r="AV16765" s="234"/>
      <c r="BP16765" s="7"/>
      <c r="BQ16765" s="7"/>
      <c r="BR16765" s="7"/>
      <c r="BS16765" s="7"/>
      <c r="BT16765" s="7"/>
      <c r="BU16765" s="7"/>
      <c r="BV16765" s="7"/>
      <c r="BW16765" s="7"/>
    </row>
    <row r="16766" spans="43:75" x14ac:dyDescent="0.2">
      <c r="AQ16766" s="7"/>
      <c r="AR16766" s="7"/>
      <c r="AS16766" s="7"/>
      <c r="AT16766" s="7"/>
      <c r="AU16766" s="7"/>
      <c r="AV16766" s="234"/>
      <c r="BP16766" s="7"/>
      <c r="BQ16766" s="7"/>
      <c r="BR16766" s="7"/>
      <c r="BS16766" s="7"/>
      <c r="BT16766" s="7"/>
      <c r="BU16766" s="7"/>
      <c r="BV16766" s="7"/>
      <c r="BW16766" s="7"/>
    </row>
    <row r="16767" spans="43:75" x14ac:dyDescent="0.2">
      <c r="AQ16767" s="7"/>
      <c r="AR16767" s="7"/>
      <c r="AS16767" s="7"/>
      <c r="AT16767" s="7"/>
      <c r="AU16767" s="7"/>
      <c r="AV16767" s="234"/>
      <c r="BP16767" s="7"/>
      <c r="BQ16767" s="7"/>
      <c r="BR16767" s="7"/>
      <c r="BS16767" s="7"/>
      <c r="BT16767" s="7"/>
      <c r="BU16767" s="7"/>
      <c r="BV16767" s="7"/>
      <c r="BW16767" s="7"/>
    </row>
    <row r="16768" spans="43:75" x14ac:dyDescent="0.2">
      <c r="AQ16768" s="7"/>
      <c r="AR16768" s="7"/>
      <c r="AS16768" s="7"/>
      <c r="AT16768" s="7"/>
      <c r="AU16768" s="7"/>
      <c r="AV16768" s="234"/>
      <c r="BP16768" s="7"/>
      <c r="BQ16768" s="7"/>
      <c r="BR16768" s="7"/>
      <c r="BS16768" s="7"/>
      <c r="BT16768" s="7"/>
      <c r="BU16768" s="7"/>
      <c r="BV16768" s="7"/>
      <c r="BW16768" s="7"/>
    </row>
    <row r="16769" spans="43:75" x14ac:dyDescent="0.2">
      <c r="AQ16769" s="7"/>
      <c r="AR16769" s="7"/>
      <c r="AS16769" s="7"/>
      <c r="AT16769" s="7"/>
      <c r="AU16769" s="7"/>
      <c r="AV16769" s="234"/>
      <c r="BP16769" s="7"/>
      <c r="BQ16769" s="7"/>
      <c r="BR16769" s="7"/>
      <c r="BS16769" s="7"/>
      <c r="BT16769" s="7"/>
      <c r="BU16769" s="7"/>
      <c r="BV16769" s="7"/>
      <c r="BW16769" s="7"/>
    </row>
    <row r="16770" spans="43:75" x14ac:dyDescent="0.2">
      <c r="AQ16770" s="7"/>
      <c r="AR16770" s="7"/>
      <c r="AS16770" s="7"/>
      <c r="AT16770" s="7"/>
      <c r="AU16770" s="7"/>
      <c r="AV16770" s="234"/>
      <c r="BP16770" s="7"/>
      <c r="BQ16770" s="7"/>
      <c r="BR16770" s="7"/>
      <c r="BS16770" s="7"/>
      <c r="BT16770" s="7"/>
      <c r="BU16770" s="7"/>
      <c r="BV16770" s="7"/>
      <c r="BW16770" s="7"/>
    </row>
    <row r="16771" spans="43:75" x14ac:dyDescent="0.2">
      <c r="AQ16771" s="7"/>
      <c r="AR16771" s="7"/>
      <c r="AS16771" s="7"/>
      <c r="AT16771" s="7"/>
      <c r="AU16771" s="7"/>
      <c r="AV16771" s="234"/>
      <c r="BP16771" s="7"/>
      <c r="BQ16771" s="7"/>
      <c r="BR16771" s="7"/>
      <c r="BS16771" s="7"/>
      <c r="BT16771" s="7"/>
      <c r="BU16771" s="7"/>
      <c r="BV16771" s="7"/>
      <c r="BW16771" s="7"/>
    </row>
    <row r="16772" spans="43:75" x14ac:dyDescent="0.2">
      <c r="AQ16772" s="7"/>
      <c r="AR16772" s="7"/>
      <c r="AS16772" s="7"/>
      <c r="AT16772" s="7"/>
      <c r="AU16772" s="7"/>
      <c r="AV16772" s="234"/>
      <c r="BP16772" s="7"/>
      <c r="BQ16772" s="7"/>
      <c r="BR16772" s="7"/>
      <c r="BS16772" s="7"/>
      <c r="BT16772" s="7"/>
      <c r="BU16772" s="7"/>
      <c r="BV16772" s="7"/>
      <c r="BW16772" s="7"/>
    </row>
    <row r="16773" spans="43:75" x14ac:dyDescent="0.2">
      <c r="AQ16773" s="7"/>
      <c r="AR16773" s="7"/>
      <c r="AS16773" s="7"/>
      <c r="AT16773" s="7"/>
      <c r="AU16773" s="7"/>
      <c r="AV16773" s="234"/>
      <c r="BP16773" s="7"/>
      <c r="BQ16773" s="7"/>
      <c r="BR16773" s="7"/>
      <c r="BS16773" s="7"/>
      <c r="BT16773" s="7"/>
      <c r="BU16773" s="7"/>
      <c r="BV16773" s="7"/>
      <c r="BW16773" s="7"/>
    </row>
    <row r="16774" spans="43:75" x14ac:dyDescent="0.2">
      <c r="AQ16774" s="7"/>
      <c r="AR16774" s="7"/>
      <c r="AS16774" s="7"/>
      <c r="AT16774" s="7"/>
      <c r="AU16774" s="7"/>
      <c r="AV16774" s="234"/>
      <c r="BP16774" s="7"/>
      <c r="BQ16774" s="7"/>
      <c r="BR16774" s="7"/>
      <c r="BS16774" s="7"/>
      <c r="BT16774" s="7"/>
      <c r="BU16774" s="7"/>
      <c r="BV16774" s="7"/>
      <c r="BW16774" s="7"/>
    </row>
    <row r="16775" spans="43:75" x14ac:dyDescent="0.2">
      <c r="AQ16775" s="7"/>
      <c r="AR16775" s="7"/>
      <c r="AS16775" s="7"/>
      <c r="AT16775" s="7"/>
      <c r="AU16775" s="7"/>
      <c r="AV16775" s="234"/>
      <c r="BP16775" s="7"/>
      <c r="BQ16775" s="7"/>
      <c r="BR16775" s="7"/>
      <c r="BS16775" s="7"/>
      <c r="BT16775" s="7"/>
      <c r="BU16775" s="7"/>
      <c r="BV16775" s="7"/>
      <c r="BW16775" s="7"/>
    </row>
    <row r="16776" spans="43:75" x14ac:dyDescent="0.2">
      <c r="AQ16776" s="7"/>
      <c r="AR16776" s="7"/>
      <c r="AS16776" s="7"/>
      <c r="AT16776" s="7"/>
      <c r="AU16776" s="7"/>
      <c r="AV16776" s="234"/>
      <c r="BP16776" s="7"/>
      <c r="BQ16776" s="7"/>
      <c r="BR16776" s="7"/>
      <c r="BS16776" s="7"/>
      <c r="BT16776" s="7"/>
      <c r="BU16776" s="7"/>
      <c r="BV16776" s="7"/>
      <c r="BW16776" s="7"/>
    </row>
    <row r="16777" spans="43:75" x14ac:dyDescent="0.2">
      <c r="AQ16777" s="7"/>
      <c r="AR16777" s="7"/>
      <c r="AS16777" s="7"/>
      <c r="AT16777" s="7"/>
      <c r="AU16777" s="7"/>
      <c r="AV16777" s="234"/>
      <c r="BP16777" s="7"/>
      <c r="BQ16777" s="7"/>
      <c r="BR16777" s="7"/>
      <c r="BS16777" s="7"/>
      <c r="BT16777" s="7"/>
      <c r="BU16777" s="7"/>
      <c r="BV16777" s="7"/>
      <c r="BW16777" s="7"/>
    </row>
    <row r="16778" spans="43:75" x14ac:dyDescent="0.2">
      <c r="AQ16778" s="7"/>
      <c r="AR16778" s="7"/>
      <c r="AS16778" s="7"/>
      <c r="AT16778" s="7"/>
      <c r="AU16778" s="7"/>
      <c r="AV16778" s="234"/>
      <c r="BP16778" s="7"/>
      <c r="BQ16778" s="7"/>
      <c r="BR16778" s="7"/>
      <c r="BS16778" s="7"/>
      <c r="BT16778" s="7"/>
      <c r="BU16778" s="7"/>
      <c r="BV16778" s="7"/>
      <c r="BW16778" s="7"/>
    </row>
    <row r="16779" spans="43:75" x14ac:dyDescent="0.2">
      <c r="AQ16779" s="7"/>
      <c r="AR16779" s="7"/>
      <c r="AS16779" s="7"/>
      <c r="AT16779" s="7"/>
      <c r="AU16779" s="7"/>
      <c r="AV16779" s="234"/>
      <c r="BP16779" s="7"/>
      <c r="BQ16779" s="7"/>
      <c r="BR16779" s="7"/>
      <c r="BS16779" s="7"/>
      <c r="BT16779" s="7"/>
      <c r="BU16779" s="7"/>
      <c r="BV16779" s="7"/>
      <c r="BW16779" s="7"/>
    </row>
    <row r="16780" spans="43:75" x14ac:dyDescent="0.2">
      <c r="AQ16780" s="7"/>
      <c r="AR16780" s="7"/>
      <c r="AS16780" s="7"/>
      <c r="AT16780" s="7"/>
      <c r="AU16780" s="7"/>
      <c r="AV16780" s="234"/>
      <c r="BP16780" s="7"/>
      <c r="BQ16780" s="7"/>
      <c r="BR16780" s="7"/>
      <c r="BS16780" s="7"/>
      <c r="BT16780" s="7"/>
      <c r="BU16780" s="7"/>
      <c r="BV16780" s="7"/>
      <c r="BW16780" s="7"/>
    </row>
    <row r="16781" spans="43:75" x14ac:dyDescent="0.2">
      <c r="AQ16781" s="7"/>
      <c r="AR16781" s="7"/>
      <c r="AS16781" s="7"/>
      <c r="AT16781" s="7"/>
      <c r="AU16781" s="7"/>
      <c r="AV16781" s="234"/>
      <c r="BP16781" s="7"/>
      <c r="BQ16781" s="7"/>
      <c r="BR16781" s="7"/>
      <c r="BS16781" s="7"/>
      <c r="BT16781" s="7"/>
      <c r="BU16781" s="7"/>
      <c r="BV16781" s="7"/>
      <c r="BW16781" s="7"/>
    </row>
    <row r="16782" spans="43:75" x14ac:dyDescent="0.2">
      <c r="AQ16782" s="7"/>
      <c r="AR16782" s="7"/>
      <c r="AS16782" s="7"/>
      <c r="AT16782" s="7"/>
      <c r="AU16782" s="7"/>
      <c r="AV16782" s="234"/>
      <c r="BP16782" s="7"/>
      <c r="BQ16782" s="7"/>
      <c r="BR16782" s="7"/>
      <c r="BS16782" s="7"/>
      <c r="BT16782" s="7"/>
      <c r="BU16782" s="7"/>
      <c r="BV16782" s="7"/>
      <c r="BW16782" s="7"/>
    </row>
    <row r="16783" spans="43:75" x14ac:dyDescent="0.2">
      <c r="AQ16783" s="7"/>
      <c r="AR16783" s="7"/>
      <c r="AS16783" s="7"/>
      <c r="AT16783" s="7"/>
      <c r="AU16783" s="7"/>
      <c r="AV16783" s="234"/>
      <c r="BP16783" s="7"/>
      <c r="BQ16783" s="7"/>
      <c r="BR16783" s="7"/>
      <c r="BS16783" s="7"/>
      <c r="BT16783" s="7"/>
      <c r="BU16783" s="7"/>
      <c r="BV16783" s="7"/>
      <c r="BW16783" s="7"/>
    </row>
    <row r="16784" spans="43:75" x14ac:dyDescent="0.2">
      <c r="AQ16784" s="7"/>
      <c r="AR16784" s="7"/>
      <c r="AS16784" s="7"/>
      <c r="AT16784" s="7"/>
      <c r="AU16784" s="7"/>
      <c r="AV16784" s="234"/>
      <c r="BP16784" s="7"/>
      <c r="BQ16784" s="7"/>
      <c r="BR16784" s="7"/>
      <c r="BS16784" s="7"/>
      <c r="BT16784" s="7"/>
      <c r="BU16784" s="7"/>
      <c r="BV16784" s="7"/>
      <c r="BW16784" s="7"/>
    </row>
    <row r="16785" spans="43:75" x14ac:dyDescent="0.2">
      <c r="AQ16785" s="7"/>
      <c r="AR16785" s="7"/>
      <c r="AS16785" s="7"/>
      <c r="AT16785" s="7"/>
      <c r="AU16785" s="7"/>
      <c r="AV16785" s="234"/>
      <c r="BP16785" s="7"/>
      <c r="BQ16785" s="7"/>
      <c r="BR16785" s="7"/>
      <c r="BS16785" s="7"/>
      <c r="BT16785" s="7"/>
      <c r="BU16785" s="7"/>
      <c r="BV16785" s="7"/>
      <c r="BW16785" s="7"/>
    </row>
    <row r="16786" spans="43:75" x14ac:dyDescent="0.2">
      <c r="AQ16786" s="7"/>
      <c r="AR16786" s="7"/>
      <c r="AS16786" s="7"/>
      <c r="AT16786" s="7"/>
      <c r="AU16786" s="7"/>
      <c r="AV16786" s="234"/>
      <c r="BP16786" s="7"/>
      <c r="BQ16786" s="7"/>
      <c r="BR16786" s="7"/>
      <c r="BS16786" s="7"/>
      <c r="BT16786" s="7"/>
      <c r="BU16786" s="7"/>
      <c r="BV16786" s="7"/>
      <c r="BW16786" s="7"/>
    </row>
    <row r="16787" spans="43:75" x14ac:dyDescent="0.2">
      <c r="AQ16787" s="7"/>
      <c r="AR16787" s="7"/>
      <c r="AS16787" s="7"/>
      <c r="AT16787" s="7"/>
      <c r="AU16787" s="7"/>
      <c r="AV16787" s="234"/>
      <c r="BP16787" s="7"/>
      <c r="BQ16787" s="7"/>
      <c r="BR16787" s="7"/>
      <c r="BS16787" s="7"/>
      <c r="BT16787" s="7"/>
      <c r="BU16787" s="7"/>
      <c r="BV16787" s="7"/>
      <c r="BW16787" s="7"/>
    </row>
    <row r="16788" spans="43:75" x14ac:dyDescent="0.2">
      <c r="AQ16788" s="7"/>
      <c r="AR16788" s="7"/>
      <c r="AS16788" s="7"/>
      <c r="AT16788" s="7"/>
      <c r="AU16788" s="7"/>
      <c r="AV16788" s="234"/>
      <c r="BP16788" s="7"/>
      <c r="BQ16788" s="7"/>
      <c r="BR16788" s="7"/>
      <c r="BS16788" s="7"/>
      <c r="BT16788" s="7"/>
      <c r="BU16788" s="7"/>
      <c r="BV16788" s="7"/>
      <c r="BW16788" s="7"/>
    </row>
    <row r="16789" spans="43:75" x14ac:dyDescent="0.2">
      <c r="AQ16789" s="7"/>
      <c r="AR16789" s="7"/>
      <c r="AS16789" s="7"/>
      <c r="AT16789" s="7"/>
      <c r="AU16789" s="7"/>
      <c r="AV16789" s="234"/>
      <c r="BP16789" s="7"/>
      <c r="BQ16789" s="7"/>
      <c r="BR16789" s="7"/>
      <c r="BS16789" s="7"/>
      <c r="BT16789" s="7"/>
      <c r="BU16789" s="7"/>
      <c r="BV16789" s="7"/>
      <c r="BW16789" s="7"/>
    </row>
    <row r="16790" spans="43:75" x14ac:dyDescent="0.2">
      <c r="AQ16790" s="7"/>
      <c r="AR16790" s="7"/>
      <c r="AS16790" s="7"/>
      <c r="AT16790" s="7"/>
      <c r="AU16790" s="7"/>
      <c r="AV16790" s="234"/>
      <c r="BP16790" s="7"/>
      <c r="BQ16790" s="7"/>
      <c r="BR16790" s="7"/>
      <c r="BS16790" s="7"/>
      <c r="BT16790" s="7"/>
      <c r="BU16790" s="7"/>
      <c r="BV16790" s="7"/>
      <c r="BW16790" s="7"/>
    </row>
    <row r="16791" spans="43:75" x14ac:dyDescent="0.2">
      <c r="AQ16791" s="7"/>
      <c r="AR16791" s="7"/>
      <c r="AS16791" s="7"/>
      <c r="AT16791" s="7"/>
      <c r="AU16791" s="7"/>
      <c r="AV16791" s="234"/>
      <c r="BP16791" s="7"/>
      <c r="BQ16791" s="7"/>
      <c r="BR16791" s="7"/>
      <c r="BS16791" s="7"/>
      <c r="BT16791" s="7"/>
      <c r="BU16791" s="7"/>
      <c r="BV16791" s="7"/>
      <c r="BW16791" s="7"/>
    </row>
    <row r="16792" spans="43:75" x14ac:dyDescent="0.2">
      <c r="AQ16792" s="7"/>
      <c r="AR16792" s="7"/>
      <c r="AS16792" s="7"/>
      <c r="AT16792" s="7"/>
      <c r="AU16792" s="7"/>
      <c r="AV16792" s="234"/>
      <c r="BP16792" s="7"/>
      <c r="BQ16792" s="7"/>
      <c r="BR16792" s="7"/>
      <c r="BS16792" s="7"/>
      <c r="BT16792" s="7"/>
      <c r="BU16792" s="7"/>
      <c r="BV16792" s="7"/>
      <c r="BW16792" s="7"/>
    </row>
    <row r="16793" spans="43:75" x14ac:dyDescent="0.2">
      <c r="AQ16793" s="7"/>
      <c r="AR16793" s="7"/>
      <c r="AS16793" s="7"/>
      <c r="AT16793" s="7"/>
      <c r="AU16793" s="7"/>
      <c r="AV16793" s="234"/>
      <c r="BP16793" s="7"/>
      <c r="BQ16793" s="7"/>
      <c r="BR16793" s="7"/>
      <c r="BS16793" s="7"/>
      <c r="BT16793" s="7"/>
      <c r="BU16793" s="7"/>
      <c r="BV16793" s="7"/>
      <c r="BW16793" s="7"/>
    </row>
    <row r="16794" spans="43:75" x14ac:dyDescent="0.2">
      <c r="AQ16794" s="7"/>
      <c r="AR16794" s="7"/>
      <c r="AS16794" s="7"/>
      <c r="AT16794" s="7"/>
      <c r="AU16794" s="7"/>
      <c r="AV16794" s="234"/>
      <c r="BP16794" s="7"/>
      <c r="BQ16794" s="7"/>
      <c r="BR16794" s="7"/>
      <c r="BS16794" s="7"/>
      <c r="BT16794" s="7"/>
      <c r="BU16794" s="7"/>
      <c r="BV16794" s="7"/>
      <c r="BW16794" s="7"/>
    </row>
    <row r="16795" spans="43:75" x14ac:dyDescent="0.2">
      <c r="AQ16795" s="7"/>
      <c r="AR16795" s="7"/>
      <c r="AS16795" s="7"/>
      <c r="AT16795" s="7"/>
      <c r="AU16795" s="7"/>
      <c r="AV16795" s="234"/>
      <c r="BP16795" s="7"/>
      <c r="BQ16795" s="7"/>
      <c r="BR16795" s="7"/>
      <c r="BS16795" s="7"/>
      <c r="BT16795" s="7"/>
      <c r="BU16795" s="7"/>
      <c r="BV16795" s="7"/>
      <c r="BW16795" s="7"/>
    </row>
    <row r="16796" spans="43:75" x14ac:dyDescent="0.2">
      <c r="AQ16796" s="7"/>
      <c r="AR16796" s="7"/>
      <c r="AS16796" s="7"/>
      <c r="AT16796" s="7"/>
      <c r="AU16796" s="7"/>
      <c r="AV16796" s="234"/>
      <c r="BP16796" s="7"/>
      <c r="BQ16796" s="7"/>
      <c r="BR16796" s="7"/>
      <c r="BS16796" s="7"/>
      <c r="BT16796" s="7"/>
      <c r="BU16796" s="7"/>
      <c r="BV16796" s="7"/>
      <c r="BW16796" s="7"/>
    </row>
    <row r="16797" spans="43:75" x14ac:dyDescent="0.2">
      <c r="AQ16797" s="7"/>
      <c r="AR16797" s="7"/>
      <c r="AS16797" s="7"/>
      <c r="AT16797" s="7"/>
      <c r="AU16797" s="7"/>
      <c r="AV16797" s="234"/>
      <c r="BP16797" s="7"/>
      <c r="BQ16797" s="7"/>
      <c r="BR16797" s="7"/>
      <c r="BS16797" s="7"/>
      <c r="BT16797" s="7"/>
      <c r="BU16797" s="7"/>
      <c r="BV16797" s="7"/>
      <c r="BW16797" s="7"/>
    </row>
    <row r="16798" spans="43:75" x14ac:dyDescent="0.2">
      <c r="AQ16798" s="7"/>
      <c r="AR16798" s="7"/>
      <c r="AS16798" s="7"/>
      <c r="AT16798" s="7"/>
      <c r="AU16798" s="7"/>
      <c r="AV16798" s="234"/>
      <c r="BP16798" s="7"/>
      <c r="BQ16798" s="7"/>
      <c r="BR16798" s="7"/>
      <c r="BS16798" s="7"/>
      <c r="BT16798" s="7"/>
      <c r="BU16798" s="7"/>
      <c r="BV16798" s="7"/>
      <c r="BW16798" s="7"/>
    </row>
    <row r="16799" spans="43:75" x14ac:dyDescent="0.2">
      <c r="AQ16799" s="7"/>
      <c r="AR16799" s="7"/>
      <c r="AS16799" s="7"/>
      <c r="AT16799" s="7"/>
      <c r="AU16799" s="7"/>
      <c r="AV16799" s="234"/>
      <c r="BP16799" s="7"/>
      <c r="BQ16799" s="7"/>
      <c r="BR16799" s="7"/>
      <c r="BS16799" s="7"/>
      <c r="BT16799" s="7"/>
      <c r="BU16799" s="7"/>
      <c r="BV16799" s="7"/>
      <c r="BW16799" s="7"/>
    </row>
    <row r="16800" spans="43:75" x14ac:dyDescent="0.2">
      <c r="AQ16800" s="7"/>
      <c r="AR16800" s="7"/>
      <c r="AS16800" s="7"/>
      <c r="AT16800" s="7"/>
      <c r="AU16800" s="7"/>
      <c r="AV16800" s="234"/>
      <c r="BP16800" s="7"/>
      <c r="BQ16800" s="7"/>
      <c r="BR16800" s="7"/>
      <c r="BS16800" s="7"/>
      <c r="BT16800" s="7"/>
      <c r="BU16800" s="7"/>
      <c r="BV16800" s="7"/>
      <c r="BW16800" s="7"/>
    </row>
    <row r="16801" spans="43:75" x14ac:dyDescent="0.2">
      <c r="AQ16801" s="7"/>
      <c r="AR16801" s="7"/>
      <c r="AS16801" s="7"/>
      <c r="AT16801" s="7"/>
      <c r="AU16801" s="7"/>
      <c r="AV16801" s="234"/>
      <c r="BP16801" s="7"/>
      <c r="BQ16801" s="7"/>
      <c r="BR16801" s="7"/>
      <c r="BS16801" s="7"/>
      <c r="BT16801" s="7"/>
      <c r="BU16801" s="7"/>
      <c r="BV16801" s="7"/>
      <c r="BW16801" s="7"/>
    </row>
    <row r="16802" spans="43:75" x14ac:dyDescent="0.2">
      <c r="AQ16802" s="7"/>
      <c r="AR16802" s="7"/>
      <c r="AS16802" s="7"/>
      <c r="AT16802" s="7"/>
      <c r="AU16802" s="7"/>
      <c r="AV16802" s="234"/>
      <c r="BP16802" s="7"/>
      <c r="BQ16802" s="7"/>
      <c r="BR16802" s="7"/>
      <c r="BS16802" s="7"/>
      <c r="BT16802" s="7"/>
      <c r="BU16802" s="7"/>
      <c r="BV16802" s="7"/>
      <c r="BW16802" s="7"/>
    </row>
    <row r="16803" spans="43:75" x14ac:dyDescent="0.2">
      <c r="AQ16803" s="7"/>
      <c r="AR16803" s="7"/>
      <c r="AS16803" s="7"/>
      <c r="AT16803" s="7"/>
      <c r="AU16803" s="7"/>
      <c r="AV16803" s="234"/>
      <c r="BP16803" s="7"/>
      <c r="BQ16803" s="7"/>
      <c r="BR16803" s="7"/>
      <c r="BS16803" s="7"/>
      <c r="BT16803" s="7"/>
      <c r="BU16803" s="7"/>
      <c r="BV16803" s="7"/>
      <c r="BW16803" s="7"/>
    </row>
    <row r="16804" spans="43:75" x14ac:dyDescent="0.2">
      <c r="AQ16804" s="7"/>
      <c r="AR16804" s="7"/>
      <c r="AS16804" s="7"/>
      <c r="AT16804" s="7"/>
      <c r="AU16804" s="7"/>
      <c r="AV16804" s="234"/>
      <c r="BP16804" s="7"/>
      <c r="BQ16804" s="7"/>
      <c r="BR16804" s="7"/>
      <c r="BS16804" s="7"/>
      <c r="BT16804" s="7"/>
      <c r="BU16804" s="7"/>
      <c r="BV16804" s="7"/>
      <c r="BW16804" s="7"/>
    </row>
    <row r="16805" spans="43:75" x14ac:dyDescent="0.2">
      <c r="AQ16805" s="7"/>
      <c r="AR16805" s="7"/>
      <c r="AS16805" s="7"/>
      <c r="AT16805" s="7"/>
      <c r="AU16805" s="7"/>
      <c r="AV16805" s="234"/>
      <c r="BP16805" s="7"/>
      <c r="BQ16805" s="7"/>
      <c r="BR16805" s="7"/>
      <c r="BS16805" s="7"/>
      <c r="BT16805" s="7"/>
      <c r="BU16805" s="7"/>
      <c r="BV16805" s="7"/>
      <c r="BW16805" s="7"/>
    </row>
    <row r="16806" spans="43:75" x14ac:dyDescent="0.2">
      <c r="AQ16806" s="7"/>
      <c r="AR16806" s="7"/>
      <c r="AS16806" s="7"/>
      <c r="AT16806" s="7"/>
      <c r="AU16806" s="7"/>
      <c r="AV16806" s="234"/>
      <c r="BP16806" s="7"/>
      <c r="BQ16806" s="7"/>
      <c r="BR16806" s="7"/>
      <c r="BS16806" s="7"/>
      <c r="BT16806" s="7"/>
      <c r="BU16806" s="7"/>
      <c r="BV16806" s="7"/>
      <c r="BW16806" s="7"/>
    </row>
    <row r="16807" spans="43:75" x14ac:dyDescent="0.2">
      <c r="AQ16807" s="7"/>
      <c r="AR16807" s="7"/>
      <c r="AS16807" s="7"/>
      <c r="AT16807" s="7"/>
      <c r="AU16807" s="7"/>
      <c r="AV16807" s="234"/>
      <c r="BP16807" s="7"/>
      <c r="BQ16807" s="7"/>
      <c r="BR16807" s="7"/>
      <c r="BS16807" s="7"/>
      <c r="BT16807" s="7"/>
      <c r="BU16807" s="7"/>
      <c r="BV16807" s="7"/>
      <c r="BW16807" s="7"/>
    </row>
    <row r="16808" spans="43:75" x14ac:dyDescent="0.2">
      <c r="AQ16808" s="7"/>
      <c r="AR16808" s="7"/>
      <c r="AS16808" s="7"/>
      <c r="AT16808" s="7"/>
      <c r="AU16808" s="7"/>
      <c r="AV16808" s="234"/>
      <c r="BP16808" s="7"/>
      <c r="BQ16808" s="7"/>
      <c r="BR16808" s="7"/>
      <c r="BS16808" s="7"/>
      <c r="BT16808" s="7"/>
      <c r="BU16808" s="7"/>
      <c r="BV16808" s="7"/>
      <c r="BW16808" s="7"/>
    </row>
    <row r="16809" spans="43:75" x14ac:dyDescent="0.2">
      <c r="AQ16809" s="7"/>
      <c r="AR16809" s="7"/>
      <c r="AS16809" s="7"/>
      <c r="AT16809" s="7"/>
      <c r="AU16809" s="7"/>
      <c r="AV16809" s="234"/>
      <c r="BP16809" s="7"/>
      <c r="BQ16809" s="7"/>
      <c r="BR16809" s="7"/>
      <c r="BS16809" s="7"/>
      <c r="BT16809" s="7"/>
      <c r="BU16809" s="7"/>
      <c r="BV16809" s="7"/>
      <c r="BW16809" s="7"/>
    </row>
    <row r="16810" spans="43:75" x14ac:dyDescent="0.2">
      <c r="AQ16810" s="7"/>
      <c r="AR16810" s="7"/>
      <c r="AS16810" s="7"/>
      <c r="AT16810" s="7"/>
      <c r="AU16810" s="7"/>
      <c r="AV16810" s="234"/>
      <c r="BP16810" s="7"/>
      <c r="BQ16810" s="7"/>
      <c r="BR16810" s="7"/>
      <c r="BS16810" s="7"/>
      <c r="BT16810" s="7"/>
      <c r="BU16810" s="7"/>
      <c r="BV16810" s="7"/>
      <c r="BW16810" s="7"/>
    </row>
    <row r="16811" spans="43:75" x14ac:dyDescent="0.2">
      <c r="AQ16811" s="7"/>
      <c r="AR16811" s="7"/>
      <c r="AS16811" s="7"/>
      <c r="AT16811" s="7"/>
      <c r="AU16811" s="7"/>
      <c r="AV16811" s="234"/>
      <c r="BP16811" s="7"/>
      <c r="BQ16811" s="7"/>
      <c r="BR16811" s="7"/>
      <c r="BS16811" s="7"/>
      <c r="BT16811" s="7"/>
      <c r="BU16811" s="7"/>
      <c r="BV16811" s="7"/>
      <c r="BW16811" s="7"/>
    </row>
    <row r="16812" spans="43:75" x14ac:dyDescent="0.2">
      <c r="AQ16812" s="7"/>
      <c r="AR16812" s="7"/>
      <c r="AS16812" s="7"/>
      <c r="AT16812" s="7"/>
      <c r="AU16812" s="7"/>
      <c r="AV16812" s="234"/>
      <c r="BP16812" s="7"/>
      <c r="BQ16812" s="7"/>
      <c r="BR16812" s="7"/>
      <c r="BS16812" s="7"/>
      <c r="BT16812" s="7"/>
      <c r="BU16812" s="7"/>
      <c r="BV16812" s="7"/>
      <c r="BW16812" s="7"/>
    </row>
    <row r="16813" spans="43:75" x14ac:dyDescent="0.2">
      <c r="AQ16813" s="7"/>
      <c r="AR16813" s="7"/>
      <c r="AS16813" s="7"/>
      <c r="AT16813" s="7"/>
      <c r="AU16813" s="7"/>
      <c r="AV16813" s="234"/>
      <c r="BP16813" s="7"/>
      <c r="BQ16813" s="7"/>
      <c r="BR16813" s="7"/>
      <c r="BS16813" s="7"/>
      <c r="BT16813" s="7"/>
      <c r="BU16813" s="7"/>
      <c r="BV16813" s="7"/>
      <c r="BW16813" s="7"/>
    </row>
    <row r="16814" spans="43:75" x14ac:dyDescent="0.2">
      <c r="AQ16814" s="7"/>
      <c r="AR16814" s="7"/>
      <c r="AS16814" s="7"/>
      <c r="AT16814" s="7"/>
      <c r="AU16814" s="7"/>
      <c r="AV16814" s="234"/>
      <c r="BP16814" s="7"/>
      <c r="BQ16814" s="7"/>
      <c r="BR16814" s="7"/>
      <c r="BS16814" s="7"/>
      <c r="BT16814" s="7"/>
      <c r="BU16814" s="7"/>
      <c r="BV16814" s="7"/>
      <c r="BW16814" s="7"/>
    </row>
    <row r="16815" spans="43:75" x14ac:dyDescent="0.2">
      <c r="AQ16815" s="7"/>
      <c r="AR16815" s="7"/>
      <c r="AS16815" s="7"/>
      <c r="AT16815" s="7"/>
      <c r="AU16815" s="7"/>
      <c r="AV16815" s="234"/>
      <c r="BP16815" s="7"/>
      <c r="BQ16815" s="7"/>
      <c r="BR16815" s="7"/>
      <c r="BS16815" s="7"/>
      <c r="BT16815" s="7"/>
      <c r="BU16815" s="7"/>
      <c r="BV16815" s="7"/>
      <c r="BW16815" s="7"/>
    </row>
    <row r="16816" spans="43:75" x14ac:dyDescent="0.2">
      <c r="AQ16816" s="7"/>
      <c r="AR16816" s="7"/>
      <c r="AS16816" s="7"/>
      <c r="AT16816" s="7"/>
      <c r="AU16816" s="7"/>
      <c r="AV16816" s="234"/>
      <c r="BP16816" s="7"/>
      <c r="BQ16816" s="7"/>
      <c r="BR16816" s="7"/>
      <c r="BS16816" s="7"/>
      <c r="BT16816" s="7"/>
      <c r="BU16816" s="7"/>
      <c r="BV16816" s="7"/>
      <c r="BW16816" s="7"/>
    </row>
    <row r="16817" spans="43:75" x14ac:dyDescent="0.2">
      <c r="AQ16817" s="7"/>
      <c r="AR16817" s="7"/>
      <c r="AS16817" s="7"/>
      <c r="AT16817" s="7"/>
      <c r="AU16817" s="7"/>
      <c r="AV16817" s="234"/>
      <c r="BP16817" s="7"/>
      <c r="BQ16817" s="7"/>
      <c r="BR16817" s="7"/>
      <c r="BS16817" s="7"/>
      <c r="BT16817" s="7"/>
      <c r="BU16817" s="7"/>
      <c r="BV16817" s="7"/>
      <c r="BW16817" s="7"/>
    </row>
    <row r="16818" spans="43:75" x14ac:dyDescent="0.2">
      <c r="AQ16818" s="7"/>
      <c r="AR16818" s="7"/>
      <c r="AS16818" s="7"/>
      <c r="AT16818" s="7"/>
      <c r="AU16818" s="7"/>
      <c r="AV16818" s="234"/>
      <c r="BP16818" s="7"/>
      <c r="BQ16818" s="7"/>
      <c r="BR16818" s="7"/>
      <c r="BS16818" s="7"/>
      <c r="BT16818" s="7"/>
      <c r="BU16818" s="7"/>
      <c r="BV16818" s="7"/>
      <c r="BW16818" s="7"/>
    </row>
    <row r="16819" spans="43:75" x14ac:dyDescent="0.2">
      <c r="AQ16819" s="7"/>
      <c r="AR16819" s="7"/>
      <c r="AS16819" s="7"/>
      <c r="AT16819" s="7"/>
      <c r="AU16819" s="7"/>
      <c r="AV16819" s="234"/>
      <c r="BP16819" s="7"/>
      <c r="BQ16819" s="7"/>
      <c r="BR16819" s="7"/>
      <c r="BS16819" s="7"/>
      <c r="BT16819" s="7"/>
      <c r="BU16819" s="7"/>
      <c r="BV16819" s="7"/>
      <c r="BW16819" s="7"/>
    </row>
    <row r="16820" spans="43:75" x14ac:dyDescent="0.2">
      <c r="AQ16820" s="7"/>
      <c r="AR16820" s="7"/>
      <c r="AS16820" s="7"/>
      <c r="AT16820" s="7"/>
      <c r="AU16820" s="7"/>
      <c r="AV16820" s="234"/>
      <c r="BP16820" s="7"/>
      <c r="BQ16820" s="7"/>
      <c r="BR16820" s="7"/>
      <c r="BS16820" s="7"/>
      <c r="BT16820" s="7"/>
      <c r="BU16820" s="7"/>
      <c r="BV16820" s="7"/>
      <c r="BW16820" s="7"/>
    </row>
    <row r="16821" spans="43:75" x14ac:dyDescent="0.2">
      <c r="AQ16821" s="7"/>
      <c r="AR16821" s="7"/>
      <c r="AS16821" s="7"/>
      <c r="AT16821" s="7"/>
      <c r="AU16821" s="7"/>
      <c r="AV16821" s="234"/>
      <c r="BP16821" s="7"/>
      <c r="BQ16821" s="7"/>
      <c r="BR16821" s="7"/>
      <c r="BS16821" s="7"/>
      <c r="BT16821" s="7"/>
      <c r="BU16821" s="7"/>
      <c r="BV16821" s="7"/>
      <c r="BW16821" s="7"/>
    </row>
    <row r="16822" spans="43:75" x14ac:dyDescent="0.2">
      <c r="AQ16822" s="7"/>
      <c r="AR16822" s="7"/>
      <c r="AS16822" s="7"/>
      <c r="AT16822" s="7"/>
      <c r="AU16822" s="7"/>
      <c r="AV16822" s="234"/>
      <c r="BP16822" s="7"/>
      <c r="BQ16822" s="7"/>
      <c r="BR16822" s="7"/>
      <c r="BS16822" s="7"/>
      <c r="BT16822" s="7"/>
      <c r="BU16822" s="7"/>
      <c r="BV16822" s="7"/>
      <c r="BW16822" s="7"/>
    </row>
    <row r="16823" spans="43:75" x14ac:dyDescent="0.2">
      <c r="AQ16823" s="7"/>
      <c r="AR16823" s="7"/>
      <c r="AS16823" s="7"/>
      <c r="AT16823" s="7"/>
      <c r="AU16823" s="7"/>
      <c r="AV16823" s="234"/>
      <c r="BP16823" s="7"/>
      <c r="BQ16823" s="7"/>
      <c r="BR16823" s="7"/>
      <c r="BS16823" s="7"/>
      <c r="BT16823" s="7"/>
      <c r="BU16823" s="7"/>
      <c r="BV16823" s="7"/>
      <c r="BW16823" s="7"/>
    </row>
    <row r="16824" spans="43:75" x14ac:dyDescent="0.2">
      <c r="AQ16824" s="7"/>
      <c r="AR16824" s="7"/>
      <c r="AS16824" s="7"/>
      <c r="AT16824" s="7"/>
      <c r="AU16824" s="7"/>
      <c r="AV16824" s="234"/>
      <c r="BP16824" s="7"/>
      <c r="BQ16824" s="7"/>
      <c r="BR16824" s="7"/>
      <c r="BS16824" s="7"/>
      <c r="BT16824" s="7"/>
      <c r="BU16824" s="7"/>
      <c r="BV16824" s="7"/>
      <c r="BW16824" s="7"/>
    </row>
    <row r="16825" spans="43:75" x14ac:dyDescent="0.2">
      <c r="AQ16825" s="7"/>
      <c r="AR16825" s="7"/>
      <c r="AS16825" s="7"/>
      <c r="AT16825" s="7"/>
      <c r="AU16825" s="7"/>
      <c r="AV16825" s="234"/>
      <c r="BP16825" s="7"/>
      <c r="BQ16825" s="7"/>
      <c r="BR16825" s="7"/>
      <c r="BS16825" s="7"/>
      <c r="BT16825" s="7"/>
      <c r="BU16825" s="7"/>
      <c r="BV16825" s="7"/>
      <c r="BW16825" s="7"/>
    </row>
    <row r="16826" spans="43:75" x14ac:dyDescent="0.2">
      <c r="AQ16826" s="7"/>
      <c r="AR16826" s="7"/>
      <c r="AS16826" s="7"/>
      <c r="AT16826" s="7"/>
      <c r="AU16826" s="7"/>
      <c r="AV16826" s="234"/>
      <c r="BP16826" s="7"/>
      <c r="BQ16826" s="7"/>
      <c r="BR16826" s="7"/>
      <c r="BS16826" s="7"/>
      <c r="BT16826" s="7"/>
      <c r="BU16826" s="7"/>
      <c r="BV16826" s="7"/>
      <c r="BW16826" s="7"/>
    </row>
    <row r="16827" spans="43:75" x14ac:dyDescent="0.2">
      <c r="AQ16827" s="7"/>
      <c r="AR16827" s="7"/>
      <c r="AS16827" s="7"/>
      <c r="AT16827" s="7"/>
      <c r="AU16827" s="7"/>
      <c r="AV16827" s="234"/>
      <c r="BP16827" s="7"/>
      <c r="BQ16827" s="7"/>
      <c r="BR16827" s="7"/>
      <c r="BS16827" s="7"/>
      <c r="BT16827" s="7"/>
      <c r="BU16827" s="7"/>
      <c r="BV16827" s="7"/>
      <c r="BW16827" s="7"/>
    </row>
    <row r="16828" spans="43:75" x14ac:dyDescent="0.2">
      <c r="AQ16828" s="7"/>
      <c r="AR16828" s="7"/>
      <c r="AS16828" s="7"/>
      <c r="AT16828" s="7"/>
      <c r="AU16828" s="7"/>
      <c r="AV16828" s="234"/>
      <c r="BP16828" s="7"/>
      <c r="BQ16828" s="7"/>
      <c r="BR16828" s="7"/>
      <c r="BS16828" s="7"/>
      <c r="BT16828" s="7"/>
      <c r="BU16828" s="7"/>
      <c r="BV16828" s="7"/>
      <c r="BW16828" s="7"/>
    </row>
    <row r="16829" spans="43:75" x14ac:dyDescent="0.2">
      <c r="AQ16829" s="7"/>
      <c r="AR16829" s="7"/>
      <c r="AS16829" s="7"/>
      <c r="AT16829" s="7"/>
      <c r="AU16829" s="7"/>
      <c r="AV16829" s="234"/>
      <c r="BP16829" s="7"/>
      <c r="BQ16829" s="7"/>
      <c r="BR16829" s="7"/>
      <c r="BS16829" s="7"/>
      <c r="BT16829" s="7"/>
      <c r="BU16829" s="7"/>
      <c r="BV16829" s="7"/>
      <c r="BW16829" s="7"/>
    </row>
    <row r="16830" spans="43:75" x14ac:dyDescent="0.2">
      <c r="AQ16830" s="7"/>
      <c r="AR16830" s="7"/>
      <c r="AS16830" s="7"/>
      <c r="AT16830" s="7"/>
      <c r="AU16830" s="7"/>
      <c r="AV16830" s="234"/>
      <c r="BP16830" s="7"/>
      <c r="BQ16830" s="7"/>
      <c r="BR16830" s="7"/>
      <c r="BS16830" s="7"/>
      <c r="BT16830" s="7"/>
      <c r="BU16830" s="7"/>
      <c r="BV16830" s="7"/>
      <c r="BW16830" s="7"/>
    </row>
    <row r="16831" spans="43:75" x14ac:dyDescent="0.2">
      <c r="AQ16831" s="7"/>
      <c r="AR16831" s="7"/>
      <c r="AS16831" s="7"/>
      <c r="AT16831" s="7"/>
      <c r="AU16831" s="7"/>
      <c r="AV16831" s="234"/>
      <c r="BP16831" s="7"/>
      <c r="BQ16831" s="7"/>
      <c r="BR16831" s="7"/>
      <c r="BS16831" s="7"/>
      <c r="BT16831" s="7"/>
      <c r="BU16831" s="7"/>
      <c r="BV16831" s="7"/>
      <c r="BW16831" s="7"/>
    </row>
    <row r="16832" spans="43:75" x14ac:dyDescent="0.2">
      <c r="AQ16832" s="7"/>
      <c r="AR16832" s="7"/>
      <c r="AS16832" s="7"/>
      <c r="AT16832" s="7"/>
      <c r="AU16832" s="7"/>
      <c r="AV16832" s="234"/>
      <c r="BP16832" s="7"/>
      <c r="BQ16832" s="7"/>
      <c r="BR16832" s="7"/>
      <c r="BS16832" s="7"/>
      <c r="BT16832" s="7"/>
      <c r="BU16832" s="7"/>
      <c r="BV16832" s="7"/>
      <c r="BW16832" s="7"/>
    </row>
    <row r="16833" spans="43:75" x14ac:dyDescent="0.2">
      <c r="AQ16833" s="7"/>
      <c r="AR16833" s="7"/>
      <c r="AS16833" s="7"/>
      <c r="AT16833" s="7"/>
      <c r="AU16833" s="7"/>
      <c r="AV16833" s="234"/>
      <c r="BP16833" s="7"/>
      <c r="BQ16833" s="7"/>
      <c r="BR16833" s="7"/>
      <c r="BS16833" s="7"/>
      <c r="BT16833" s="7"/>
      <c r="BU16833" s="7"/>
      <c r="BV16833" s="7"/>
      <c r="BW16833" s="7"/>
    </row>
    <row r="16834" spans="43:75" x14ac:dyDescent="0.2">
      <c r="AQ16834" s="7"/>
      <c r="AR16834" s="7"/>
      <c r="AS16834" s="7"/>
      <c r="AT16834" s="7"/>
      <c r="AU16834" s="7"/>
      <c r="AV16834" s="234"/>
      <c r="BP16834" s="7"/>
      <c r="BQ16834" s="7"/>
      <c r="BR16834" s="7"/>
      <c r="BS16834" s="7"/>
      <c r="BT16834" s="7"/>
      <c r="BU16834" s="7"/>
      <c r="BV16834" s="7"/>
      <c r="BW16834" s="7"/>
    </row>
    <row r="16835" spans="43:75" x14ac:dyDescent="0.2">
      <c r="AQ16835" s="7"/>
      <c r="AR16835" s="7"/>
      <c r="AS16835" s="7"/>
      <c r="AT16835" s="7"/>
      <c r="AU16835" s="7"/>
      <c r="AV16835" s="234"/>
      <c r="BP16835" s="7"/>
      <c r="BQ16835" s="7"/>
      <c r="BR16835" s="7"/>
      <c r="BS16835" s="7"/>
      <c r="BT16835" s="7"/>
      <c r="BU16835" s="7"/>
      <c r="BV16835" s="7"/>
      <c r="BW16835" s="7"/>
    </row>
    <row r="16836" spans="43:75" x14ac:dyDescent="0.2">
      <c r="AQ16836" s="7"/>
      <c r="AR16836" s="7"/>
      <c r="AS16836" s="7"/>
      <c r="AT16836" s="7"/>
      <c r="AU16836" s="7"/>
      <c r="AV16836" s="234"/>
      <c r="BP16836" s="7"/>
      <c r="BQ16836" s="7"/>
      <c r="BR16836" s="7"/>
      <c r="BS16836" s="7"/>
      <c r="BT16836" s="7"/>
      <c r="BU16836" s="7"/>
      <c r="BV16836" s="7"/>
      <c r="BW16836" s="7"/>
    </row>
    <row r="16837" spans="43:75" x14ac:dyDescent="0.2">
      <c r="AQ16837" s="7"/>
      <c r="AR16837" s="7"/>
      <c r="AS16837" s="7"/>
      <c r="AT16837" s="7"/>
      <c r="AU16837" s="7"/>
      <c r="AV16837" s="234"/>
      <c r="BP16837" s="7"/>
      <c r="BQ16837" s="7"/>
      <c r="BR16837" s="7"/>
      <c r="BS16837" s="7"/>
      <c r="BT16837" s="7"/>
      <c r="BU16837" s="7"/>
      <c r="BV16837" s="7"/>
      <c r="BW16837" s="7"/>
    </row>
    <row r="16838" spans="43:75" x14ac:dyDescent="0.2">
      <c r="AQ16838" s="7"/>
      <c r="AR16838" s="7"/>
      <c r="AS16838" s="7"/>
      <c r="AT16838" s="7"/>
      <c r="AU16838" s="7"/>
      <c r="AV16838" s="234"/>
      <c r="BP16838" s="7"/>
      <c r="BQ16838" s="7"/>
      <c r="BR16838" s="7"/>
      <c r="BS16838" s="7"/>
      <c r="BT16838" s="7"/>
      <c r="BU16838" s="7"/>
      <c r="BV16838" s="7"/>
      <c r="BW16838" s="7"/>
    </row>
    <row r="16839" spans="43:75" x14ac:dyDescent="0.2">
      <c r="AQ16839" s="7"/>
      <c r="AR16839" s="7"/>
      <c r="AS16839" s="7"/>
      <c r="AT16839" s="7"/>
      <c r="AU16839" s="7"/>
      <c r="AV16839" s="234"/>
      <c r="BP16839" s="7"/>
      <c r="BQ16839" s="7"/>
      <c r="BR16839" s="7"/>
      <c r="BS16839" s="7"/>
      <c r="BT16839" s="7"/>
      <c r="BU16839" s="7"/>
      <c r="BV16839" s="7"/>
      <c r="BW16839" s="7"/>
    </row>
    <row r="16840" spans="43:75" x14ac:dyDescent="0.2">
      <c r="AQ16840" s="7"/>
      <c r="AR16840" s="7"/>
      <c r="AS16840" s="7"/>
      <c r="AT16840" s="7"/>
      <c r="AU16840" s="7"/>
      <c r="AV16840" s="234"/>
      <c r="BP16840" s="7"/>
      <c r="BQ16840" s="7"/>
      <c r="BR16840" s="7"/>
      <c r="BS16840" s="7"/>
      <c r="BT16840" s="7"/>
      <c r="BU16840" s="7"/>
      <c r="BV16840" s="7"/>
      <c r="BW16840" s="7"/>
    </row>
    <row r="16841" spans="43:75" x14ac:dyDescent="0.2">
      <c r="AQ16841" s="7"/>
      <c r="AR16841" s="7"/>
      <c r="AS16841" s="7"/>
      <c r="AT16841" s="7"/>
      <c r="AU16841" s="7"/>
      <c r="AV16841" s="234"/>
      <c r="BP16841" s="7"/>
      <c r="BQ16841" s="7"/>
      <c r="BR16841" s="7"/>
      <c r="BS16841" s="7"/>
      <c r="BT16841" s="7"/>
      <c r="BU16841" s="7"/>
      <c r="BV16841" s="7"/>
      <c r="BW16841" s="7"/>
    </row>
    <row r="16842" spans="43:75" x14ac:dyDescent="0.2">
      <c r="AQ16842" s="7"/>
      <c r="AR16842" s="7"/>
      <c r="AS16842" s="7"/>
      <c r="AT16842" s="7"/>
      <c r="AU16842" s="7"/>
      <c r="AV16842" s="234"/>
      <c r="BP16842" s="7"/>
      <c r="BQ16842" s="7"/>
      <c r="BR16842" s="7"/>
      <c r="BS16842" s="7"/>
      <c r="BT16842" s="7"/>
      <c r="BU16842" s="7"/>
      <c r="BV16842" s="7"/>
      <c r="BW16842" s="7"/>
    </row>
    <row r="16843" spans="43:75" x14ac:dyDescent="0.2">
      <c r="AQ16843" s="7"/>
      <c r="AR16843" s="7"/>
      <c r="AS16843" s="7"/>
      <c r="AT16843" s="7"/>
      <c r="AU16843" s="7"/>
      <c r="AV16843" s="234"/>
      <c r="BP16843" s="7"/>
      <c r="BQ16843" s="7"/>
      <c r="BR16843" s="7"/>
      <c r="BS16843" s="7"/>
      <c r="BT16843" s="7"/>
      <c r="BU16843" s="7"/>
      <c r="BV16843" s="7"/>
      <c r="BW16843" s="7"/>
    </row>
    <row r="16844" spans="43:75" x14ac:dyDescent="0.2">
      <c r="AQ16844" s="7"/>
      <c r="AR16844" s="7"/>
      <c r="AS16844" s="7"/>
      <c r="AT16844" s="7"/>
      <c r="AU16844" s="7"/>
      <c r="AV16844" s="234"/>
      <c r="BP16844" s="7"/>
      <c r="BQ16844" s="7"/>
      <c r="BR16844" s="7"/>
      <c r="BS16844" s="7"/>
      <c r="BT16844" s="7"/>
      <c r="BU16844" s="7"/>
      <c r="BV16844" s="7"/>
      <c r="BW16844" s="7"/>
    </row>
    <row r="16845" spans="43:75" x14ac:dyDescent="0.2">
      <c r="AQ16845" s="7"/>
      <c r="AR16845" s="7"/>
      <c r="AS16845" s="7"/>
      <c r="AT16845" s="7"/>
      <c r="AU16845" s="7"/>
      <c r="AV16845" s="234"/>
      <c r="BP16845" s="7"/>
      <c r="BQ16845" s="7"/>
      <c r="BR16845" s="7"/>
      <c r="BS16845" s="7"/>
      <c r="BT16845" s="7"/>
      <c r="BU16845" s="7"/>
      <c r="BV16845" s="7"/>
      <c r="BW16845" s="7"/>
    </row>
    <row r="16846" spans="43:75" x14ac:dyDescent="0.2">
      <c r="AQ16846" s="7"/>
      <c r="AR16846" s="7"/>
      <c r="AS16846" s="7"/>
      <c r="AT16846" s="7"/>
      <c r="AU16846" s="7"/>
      <c r="AV16846" s="234"/>
      <c r="BP16846" s="7"/>
      <c r="BQ16846" s="7"/>
      <c r="BR16846" s="7"/>
      <c r="BS16846" s="7"/>
      <c r="BT16846" s="7"/>
      <c r="BU16846" s="7"/>
      <c r="BV16846" s="7"/>
      <c r="BW16846" s="7"/>
    </row>
    <row r="16847" spans="43:75" x14ac:dyDescent="0.2">
      <c r="AQ16847" s="7"/>
      <c r="AR16847" s="7"/>
      <c r="AS16847" s="7"/>
      <c r="AT16847" s="7"/>
      <c r="AU16847" s="7"/>
      <c r="AV16847" s="234"/>
      <c r="BP16847" s="7"/>
      <c r="BQ16847" s="7"/>
      <c r="BR16847" s="7"/>
      <c r="BS16847" s="7"/>
      <c r="BT16847" s="7"/>
      <c r="BU16847" s="7"/>
      <c r="BV16847" s="7"/>
      <c r="BW16847" s="7"/>
    </row>
    <row r="16848" spans="43:75" x14ac:dyDescent="0.2">
      <c r="AQ16848" s="7"/>
      <c r="AR16848" s="7"/>
      <c r="AS16848" s="7"/>
      <c r="AT16848" s="7"/>
      <c r="AU16848" s="7"/>
      <c r="AV16848" s="234"/>
      <c r="BP16848" s="7"/>
      <c r="BQ16848" s="7"/>
      <c r="BR16848" s="7"/>
      <c r="BS16848" s="7"/>
      <c r="BT16848" s="7"/>
      <c r="BU16848" s="7"/>
      <c r="BV16848" s="7"/>
      <c r="BW16848" s="7"/>
    </row>
    <row r="16849" spans="43:75" x14ac:dyDescent="0.2">
      <c r="AQ16849" s="7"/>
      <c r="AR16849" s="7"/>
      <c r="AS16849" s="7"/>
      <c r="AT16849" s="7"/>
      <c r="AU16849" s="7"/>
      <c r="AV16849" s="234"/>
      <c r="BP16849" s="7"/>
      <c r="BQ16849" s="7"/>
      <c r="BR16849" s="7"/>
      <c r="BS16849" s="7"/>
      <c r="BT16849" s="7"/>
      <c r="BU16849" s="7"/>
      <c r="BV16849" s="7"/>
      <c r="BW16849" s="7"/>
    </row>
    <row r="16850" spans="43:75" x14ac:dyDescent="0.2">
      <c r="AQ16850" s="7"/>
      <c r="AR16850" s="7"/>
      <c r="AS16850" s="7"/>
      <c r="AT16850" s="7"/>
      <c r="AU16850" s="7"/>
      <c r="AV16850" s="234"/>
      <c r="BP16850" s="7"/>
      <c r="BQ16850" s="7"/>
      <c r="BR16850" s="7"/>
      <c r="BS16850" s="7"/>
      <c r="BT16850" s="7"/>
      <c r="BU16850" s="7"/>
      <c r="BV16850" s="7"/>
      <c r="BW16850" s="7"/>
    </row>
    <row r="16851" spans="43:75" x14ac:dyDescent="0.2">
      <c r="AQ16851" s="7"/>
      <c r="AR16851" s="7"/>
      <c r="AS16851" s="7"/>
      <c r="AT16851" s="7"/>
      <c r="AU16851" s="7"/>
      <c r="AV16851" s="234"/>
      <c r="BP16851" s="7"/>
      <c r="BQ16851" s="7"/>
      <c r="BR16851" s="7"/>
      <c r="BS16851" s="7"/>
      <c r="BT16851" s="7"/>
      <c r="BU16851" s="7"/>
      <c r="BV16851" s="7"/>
      <c r="BW16851" s="7"/>
    </row>
    <row r="16852" spans="43:75" x14ac:dyDescent="0.2">
      <c r="AQ16852" s="7"/>
      <c r="AR16852" s="7"/>
      <c r="AS16852" s="7"/>
      <c r="AT16852" s="7"/>
      <c r="AU16852" s="7"/>
      <c r="AV16852" s="234"/>
      <c r="BP16852" s="7"/>
      <c r="BQ16852" s="7"/>
      <c r="BR16852" s="7"/>
      <c r="BS16852" s="7"/>
      <c r="BT16852" s="7"/>
      <c r="BU16852" s="7"/>
      <c r="BV16852" s="7"/>
      <c r="BW16852" s="7"/>
    </row>
    <row r="16853" spans="43:75" x14ac:dyDescent="0.2">
      <c r="AQ16853" s="7"/>
      <c r="AR16853" s="7"/>
      <c r="AS16853" s="7"/>
      <c r="AT16853" s="7"/>
      <c r="AU16853" s="7"/>
      <c r="AV16853" s="234"/>
      <c r="BP16853" s="7"/>
      <c r="BQ16853" s="7"/>
      <c r="BR16853" s="7"/>
      <c r="BS16853" s="7"/>
      <c r="BT16853" s="7"/>
      <c r="BU16853" s="7"/>
      <c r="BV16853" s="7"/>
      <c r="BW16853" s="7"/>
    </row>
    <row r="16854" spans="43:75" x14ac:dyDescent="0.2">
      <c r="AQ16854" s="7"/>
      <c r="AR16854" s="7"/>
      <c r="AS16854" s="7"/>
      <c r="AT16854" s="7"/>
      <c r="AU16854" s="7"/>
      <c r="AV16854" s="234"/>
      <c r="BP16854" s="7"/>
      <c r="BQ16854" s="7"/>
      <c r="BR16854" s="7"/>
      <c r="BS16854" s="7"/>
      <c r="BT16854" s="7"/>
      <c r="BU16854" s="7"/>
      <c r="BV16854" s="7"/>
      <c r="BW16854" s="7"/>
    </row>
    <row r="16855" spans="43:75" x14ac:dyDescent="0.2">
      <c r="AQ16855" s="7"/>
      <c r="AR16855" s="7"/>
      <c r="AS16855" s="7"/>
      <c r="AT16855" s="7"/>
      <c r="AU16855" s="7"/>
      <c r="AV16855" s="234"/>
      <c r="BP16855" s="7"/>
      <c r="BQ16855" s="7"/>
      <c r="BR16855" s="7"/>
      <c r="BS16855" s="7"/>
      <c r="BT16855" s="7"/>
      <c r="BU16855" s="7"/>
      <c r="BV16855" s="7"/>
      <c r="BW16855" s="7"/>
    </row>
    <row r="16856" spans="43:75" x14ac:dyDescent="0.2">
      <c r="AQ16856" s="7"/>
      <c r="AR16856" s="7"/>
      <c r="AS16856" s="7"/>
      <c r="AT16856" s="7"/>
      <c r="AU16856" s="7"/>
      <c r="AV16856" s="234"/>
      <c r="BP16856" s="7"/>
      <c r="BQ16856" s="7"/>
      <c r="BR16856" s="7"/>
      <c r="BS16856" s="7"/>
      <c r="BT16856" s="7"/>
      <c r="BU16856" s="7"/>
      <c r="BV16856" s="7"/>
      <c r="BW16856" s="7"/>
    </row>
    <row r="16857" spans="43:75" x14ac:dyDescent="0.2">
      <c r="AQ16857" s="7"/>
      <c r="AR16857" s="7"/>
      <c r="AS16857" s="7"/>
      <c r="AT16857" s="7"/>
      <c r="AU16857" s="7"/>
      <c r="AV16857" s="234"/>
      <c r="BP16857" s="7"/>
      <c r="BQ16857" s="7"/>
      <c r="BR16857" s="7"/>
      <c r="BS16857" s="7"/>
      <c r="BT16857" s="7"/>
      <c r="BU16857" s="7"/>
      <c r="BV16857" s="7"/>
      <c r="BW16857" s="7"/>
    </row>
    <row r="16858" spans="43:75" x14ac:dyDescent="0.2">
      <c r="AQ16858" s="7"/>
      <c r="AR16858" s="7"/>
      <c r="AS16858" s="7"/>
      <c r="AT16858" s="7"/>
      <c r="AU16858" s="7"/>
      <c r="AV16858" s="234"/>
      <c r="BP16858" s="7"/>
      <c r="BQ16858" s="7"/>
      <c r="BR16858" s="7"/>
      <c r="BS16858" s="7"/>
      <c r="BT16858" s="7"/>
      <c r="BU16858" s="7"/>
      <c r="BV16858" s="7"/>
      <c r="BW16858" s="7"/>
    </row>
    <row r="16859" spans="43:75" x14ac:dyDescent="0.2">
      <c r="AQ16859" s="7"/>
      <c r="AR16859" s="7"/>
      <c r="AS16859" s="7"/>
      <c r="AT16859" s="7"/>
      <c r="AU16859" s="7"/>
      <c r="AV16859" s="234"/>
      <c r="BP16859" s="7"/>
      <c r="BQ16859" s="7"/>
      <c r="BR16859" s="7"/>
      <c r="BS16859" s="7"/>
      <c r="BT16859" s="7"/>
      <c r="BU16859" s="7"/>
      <c r="BV16859" s="7"/>
      <c r="BW16859" s="7"/>
    </row>
    <row r="16860" spans="43:75" x14ac:dyDescent="0.2">
      <c r="AQ16860" s="7"/>
      <c r="AR16860" s="7"/>
      <c r="AS16860" s="7"/>
      <c r="AT16860" s="7"/>
      <c r="AU16860" s="7"/>
      <c r="AV16860" s="234"/>
      <c r="BP16860" s="7"/>
      <c r="BQ16860" s="7"/>
      <c r="BR16860" s="7"/>
      <c r="BS16860" s="7"/>
      <c r="BT16860" s="7"/>
      <c r="BU16860" s="7"/>
      <c r="BV16860" s="7"/>
      <c r="BW16860" s="7"/>
    </row>
    <row r="16861" spans="43:75" x14ac:dyDescent="0.2">
      <c r="AQ16861" s="7"/>
      <c r="AR16861" s="7"/>
      <c r="AS16861" s="7"/>
      <c r="AT16861" s="7"/>
      <c r="AU16861" s="7"/>
      <c r="AV16861" s="234"/>
      <c r="BP16861" s="7"/>
      <c r="BQ16861" s="7"/>
      <c r="BR16861" s="7"/>
      <c r="BS16861" s="7"/>
      <c r="BT16861" s="7"/>
      <c r="BU16861" s="7"/>
      <c r="BV16861" s="7"/>
      <c r="BW16861" s="7"/>
    </row>
    <row r="16862" spans="43:75" x14ac:dyDescent="0.2">
      <c r="AQ16862" s="7"/>
      <c r="AR16862" s="7"/>
      <c r="AS16862" s="7"/>
      <c r="AT16862" s="7"/>
      <c r="AU16862" s="7"/>
      <c r="AV16862" s="234"/>
      <c r="BP16862" s="7"/>
      <c r="BQ16862" s="7"/>
      <c r="BR16862" s="7"/>
      <c r="BS16862" s="7"/>
      <c r="BT16862" s="7"/>
      <c r="BU16862" s="7"/>
      <c r="BV16862" s="7"/>
      <c r="BW16862" s="7"/>
    </row>
    <row r="16863" spans="43:75" x14ac:dyDescent="0.2">
      <c r="AQ16863" s="7"/>
      <c r="AR16863" s="7"/>
      <c r="AS16863" s="7"/>
      <c r="AT16863" s="7"/>
      <c r="AU16863" s="7"/>
      <c r="AV16863" s="234"/>
      <c r="BP16863" s="7"/>
      <c r="BQ16863" s="7"/>
      <c r="BR16863" s="7"/>
      <c r="BS16863" s="7"/>
      <c r="BT16863" s="7"/>
      <c r="BU16863" s="7"/>
      <c r="BV16863" s="7"/>
      <c r="BW16863" s="7"/>
    </row>
    <row r="16864" spans="43:75" x14ac:dyDescent="0.2">
      <c r="AQ16864" s="7"/>
      <c r="AR16864" s="7"/>
      <c r="AS16864" s="7"/>
      <c r="AT16864" s="7"/>
      <c r="AU16864" s="7"/>
      <c r="AV16864" s="234"/>
      <c r="BP16864" s="7"/>
      <c r="BQ16864" s="7"/>
      <c r="BR16864" s="7"/>
      <c r="BS16864" s="7"/>
      <c r="BT16864" s="7"/>
      <c r="BU16864" s="7"/>
      <c r="BV16864" s="7"/>
      <c r="BW16864" s="7"/>
    </row>
    <row r="16865" spans="43:75" x14ac:dyDescent="0.2">
      <c r="AQ16865" s="7"/>
      <c r="AR16865" s="7"/>
      <c r="AS16865" s="7"/>
      <c r="AT16865" s="7"/>
      <c r="AU16865" s="7"/>
      <c r="AV16865" s="234"/>
      <c r="BP16865" s="7"/>
      <c r="BQ16865" s="7"/>
      <c r="BR16865" s="7"/>
      <c r="BS16865" s="7"/>
      <c r="BT16865" s="7"/>
      <c r="BU16865" s="7"/>
      <c r="BV16865" s="7"/>
      <c r="BW16865" s="7"/>
    </row>
    <row r="16866" spans="43:75" x14ac:dyDescent="0.2">
      <c r="AQ16866" s="7"/>
      <c r="AR16866" s="7"/>
      <c r="AS16866" s="7"/>
      <c r="AT16866" s="7"/>
      <c r="AU16866" s="7"/>
      <c r="AV16866" s="234"/>
      <c r="BP16866" s="7"/>
      <c r="BQ16866" s="7"/>
      <c r="BR16866" s="7"/>
      <c r="BS16866" s="7"/>
      <c r="BT16866" s="7"/>
      <c r="BU16866" s="7"/>
      <c r="BV16866" s="7"/>
      <c r="BW16866" s="7"/>
    </row>
    <row r="16867" spans="43:75" x14ac:dyDescent="0.2">
      <c r="AQ16867" s="7"/>
      <c r="AR16867" s="7"/>
      <c r="AS16867" s="7"/>
      <c r="AT16867" s="7"/>
      <c r="AU16867" s="7"/>
      <c r="AV16867" s="234"/>
      <c r="BP16867" s="7"/>
      <c r="BQ16867" s="7"/>
      <c r="BR16867" s="7"/>
      <c r="BS16867" s="7"/>
      <c r="BT16867" s="7"/>
      <c r="BU16867" s="7"/>
      <c r="BV16867" s="7"/>
      <c r="BW16867" s="7"/>
    </row>
    <row r="16868" spans="43:75" x14ac:dyDescent="0.2">
      <c r="AQ16868" s="7"/>
      <c r="AR16868" s="7"/>
      <c r="AS16868" s="7"/>
      <c r="AT16868" s="7"/>
      <c r="AU16868" s="7"/>
      <c r="AV16868" s="234"/>
      <c r="BP16868" s="7"/>
      <c r="BQ16868" s="7"/>
      <c r="BR16868" s="7"/>
      <c r="BS16868" s="7"/>
      <c r="BT16868" s="7"/>
      <c r="BU16868" s="7"/>
      <c r="BV16868" s="7"/>
      <c r="BW16868" s="7"/>
    </row>
    <row r="16869" spans="43:75" x14ac:dyDescent="0.2">
      <c r="AQ16869" s="7"/>
      <c r="AR16869" s="7"/>
      <c r="AS16869" s="7"/>
      <c r="AT16869" s="7"/>
      <c r="AU16869" s="7"/>
      <c r="AV16869" s="234"/>
      <c r="BP16869" s="7"/>
      <c r="BQ16869" s="7"/>
      <c r="BR16869" s="7"/>
      <c r="BS16869" s="7"/>
      <c r="BT16869" s="7"/>
      <c r="BU16869" s="7"/>
      <c r="BV16869" s="7"/>
      <c r="BW16869" s="7"/>
    </row>
    <row r="16870" spans="43:75" x14ac:dyDescent="0.2">
      <c r="AQ16870" s="7"/>
      <c r="AR16870" s="7"/>
      <c r="AS16870" s="7"/>
      <c r="AT16870" s="7"/>
      <c r="AU16870" s="7"/>
      <c r="AV16870" s="234"/>
      <c r="BP16870" s="7"/>
      <c r="BQ16870" s="7"/>
      <c r="BR16870" s="7"/>
      <c r="BS16870" s="7"/>
      <c r="BT16870" s="7"/>
      <c r="BU16870" s="7"/>
      <c r="BV16870" s="7"/>
      <c r="BW16870" s="7"/>
    </row>
    <row r="16871" spans="43:75" x14ac:dyDescent="0.2">
      <c r="AQ16871" s="7"/>
      <c r="AR16871" s="7"/>
      <c r="AS16871" s="7"/>
      <c r="AT16871" s="7"/>
      <c r="AU16871" s="7"/>
      <c r="AV16871" s="234"/>
      <c r="BP16871" s="7"/>
      <c r="BQ16871" s="7"/>
      <c r="BR16871" s="7"/>
      <c r="BS16871" s="7"/>
      <c r="BT16871" s="7"/>
      <c r="BU16871" s="7"/>
      <c r="BV16871" s="7"/>
      <c r="BW16871" s="7"/>
    </row>
    <row r="16872" spans="43:75" x14ac:dyDescent="0.2">
      <c r="AQ16872" s="7"/>
      <c r="AR16872" s="7"/>
      <c r="AS16872" s="7"/>
      <c r="AT16872" s="7"/>
      <c r="AU16872" s="7"/>
      <c r="AV16872" s="234"/>
      <c r="BP16872" s="7"/>
      <c r="BQ16872" s="7"/>
      <c r="BR16872" s="7"/>
      <c r="BS16872" s="7"/>
      <c r="BT16872" s="7"/>
      <c r="BU16872" s="7"/>
      <c r="BV16872" s="7"/>
      <c r="BW16872" s="7"/>
    </row>
    <row r="16873" spans="43:75" x14ac:dyDescent="0.2">
      <c r="AQ16873" s="7"/>
      <c r="AR16873" s="7"/>
      <c r="AS16873" s="7"/>
      <c r="AT16873" s="7"/>
      <c r="AU16873" s="7"/>
      <c r="AV16873" s="234"/>
      <c r="BP16873" s="7"/>
      <c r="BQ16873" s="7"/>
      <c r="BR16873" s="7"/>
      <c r="BS16873" s="7"/>
      <c r="BT16873" s="7"/>
      <c r="BU16873" s="7"/>
      <c r="BV16873" s="7"/>
      <c r="BW16873" s="7"/>
    </row>
    <row r="16874" spans="43:75" x14ac:dyDescent="0.2">
      <c r="AQ16874" s="7"/>
      <c r="AR16874" s="7"/>
      <c r="AS16874" s="7"/>
      <c r="AT16874" s="7"/>
      <c r="AU16874" s="7"/>
      <c r="AV16874" s="234"/>
      <c r="BP16874" s="7"/>
      <c r="BQ16874" s="7"/>
      <c r="BR16874" s="7"/>
      <c r="BS16874" s="7"/>
      <c r="BT16874" s="7"/>
      <c r="BU16874" s="7"/>
      <c r="BV16874" s="7"/>
      <c r="BW16874" s="7"/>
    </row>
    <row r="16875" spans="43:75" x14ac:dyDescent="0.2">
      <c r="AQ16875" s="7"/>
      <c r="AR16875" s="7"/>
      <c r="AS16875" s="7"/>
      <c r="AT16875" s="7"/>
      <c r="AU16875" s="7"/>
      <c r="AV16875" s="234"/>
      <c r="BP16875" s="7"/>
      <c r="BQ16875" s="7"/>
      <c r="BR16875" s="7"/>
      <c r="BS16875" s="7"/>
      <c r="BT16875" s="7"/>
      <c r="BU16875" s="7"/>
      <c r="BV16875" s="7"/>
      <c r="BW16875" s="7"/>
    </row>
    <row r="16876" spans="43:75" x14ac:dyDescent="0.2">
      <c r="AQ16876" s="7"/>
      <c r="AR16876" s="7"/>
      <c r="AS16876" s="7"/>
      <c r="AT16876" s="7"/>
      <c r="AU16876" s="7"/>
      <c r="AV16876" s="234"/>
      <c r="BP16876" s="7"/>
      <c r="BQ16876" s="7"/>
      <c r="BR16876" s="7"/>
      <c r="BS16876" s="7"/>
      <c r="BT16876" s="7"/>
      <c r="BU16876" s="7"/>
      <c r="BV16876" s="7"/>
      <c r="BW16876" s="7"/>
    </row>
    <row r="16877" spans="43:75" x14ac:dyDescent="0.2">
      <c r="AQ16877" s="7"/>
      <c r="AR16877" s="7"/>
      <c r="AS16877" s="7"/>
      <c r="AT16877" s="7"/>
      <c r="AU16877" s="7"/>
      <c r="AV16877" s="234"/>
      <c r="BP16877" s="7"/>
      <c r="BQ16877" s="7"/>
      <c r="BR16877" s="7"/>
      <c r="BS16877" s="7"/>
      <c r="BT16877" s="7"/>
      <c r="BU16877" s="7"/>
      <c r="BV16877" s="7"/>
      <c r="BW16877" s="7"/>
    </row>
    <row r="16878" spans="43:75" x14ac:dyDescent="0.2">
      <c r="AQ16878" s="7"/>
      <c r="AR16878" s="7"/>
      <c r="AS16878" s="7"/>
      <c r="AT16878" s="7"/>
      <c r="AU16878" s="7"/>
      <c r="AV16878" s="234"/>
      <c r="BP16878" s="7"/>
      <c r="BQ16878" s="7"/>
      <c r="BR16878" s="7"/>
      <c r="BS16878" s="7"/>
      <c r="BT16878" s="7"/>
      <c r="BU16878" s="7"/>
      <c r="BV16878" s="7"/>
      <c r="BW16878" s="7"/>
    </row>
    <row r="16879" spans="43:75" x14ac:dyDescent="0.2">
      <c r="AQ16879" s="7"/>
      <c r="AR16879" s="7"/>
      <c r="AS16879" s="7"/>
      <c r="AT16879" s="7"/>
      <c r="AU16879" s="7"/>
      <c r="AV16879" s="234"/>
      <c r="BP16879" s="7"/>
      <c r="BQ16879" s="7"/>
      <c r="BR16879" s="7"/>
      <c r="BS16879" s="7"/>
      <c r="BT16879" s="7"/>
      <c r="BU16879" s="7"/>
      <c r="BV16879" s="7"/>
      <c r="BW16879" s="7"/>
    </row>
    <row r="16880" spans="43:75" x14ac:dyDescent="0.2">
      <c r="AQ16880" s="7"/>
      <c r="AR16880" s="7"/>
      <c r="AS16880" s="7"/>
      <c r="AT16880" s="7"/>
      <c r="AU16880" s="7"/>
      <c r="AV16880" s="234"/>
      <c r="BP16880" s="7"/>
      <c r="BQ16880" s="7"/>
      <c r="BR16880" s="7"/>
      <c r="BS16880" s="7"/>
      <c r="BT16880" s="7"/>
      <c r="BU16880" s="7"/>
      <c r="BV16880" s="7"/>
      <c r="BW16880" s="7"/>
    </row>
    <row r="16881" spans="43:75" x14ac:dyDescent="0.2">
      <c r="AQ16881" s="7"/>
      <c r="AR16881" s="7"/>
      <c r="AS16881" s="7"/>
      <c r="AT16881" s="7"/>
      <c r="AU16881" s="7"/>
      <c r="AV16881" s="234"/>
      <c r="BP16881" s="7"/>
      <c r="BQ16881" s="7"/>
      <c r="BR16881" s="7"/>
      <c r="BS16881" s="7"/>
      <c r="BT16881" s="7"/>
      <c r="BU16881" s="7"/>
      <c r="BV16881" s="7"/>
      <c r="BW16881" s="7"/>
    </row>
    <row r="16882" spans="43:75" x14ac:dyDescent="0.2">
      <c r="AQ16882" s="7"/>
      <c r="AR16882" s="7"/>
      <c r="AS16882" s="7"/>
      <c r="AT16882" s="7"/>
      <c r="AU16882" s="7"/>
      <c r="AV16882" s="234"/>
      <c r="BP16882" s="7"/>
      <c r="BQ16882" s="7"/>
      <c r="BR16882" s="7"/>
      <c r="BS16882" s="7"/>
      <c r="BT16882" s="7"/>
      <c r="BU16882" s="7"/>
      <c r="BV16882" s="7"/>
      <c r="BW16882" s="7"/>
    </row>
    <row r="16883" spans="43:75" x14ac:dyDescent="0.2">
      <c r="AQ16883" s="7"/>
      <c r="AR16883" s="7"/>
      <c r="AS16883" s="7"/>
      <c r="AT16883" s="7"/>
      <c r="AU16883" s="7"/>
      <c r="AV16883" s="234"/>
      <c r="BP16883" s="7"/>
      <c r="BQ16883" s="7"/>
      <c r="BR16883" s="7"/>
      <c r="BS16883" s="7"/>
      <c r="BT16883" s="7"/>
      <c r="BU16883" s="7"/>
      <c r="BV16883" s="7"/>
      <c r="BW16883" s="7"/>
    </row>
    <row r="16884" spans="43:75" x14ac:dyDescent="0.2">
      <c r="AQ16884" s="7"/>
      <c r="AR16884" s="7"/>
      <c r="AS16884" s="7"/>
      <c r="AT16884" s="7"/>
      <c r="AU16884" s="7"/>
      <c r="AV16884" s="234"/>
      <c r="BP16884" s="7"/>
      <c r="BQ16884" s="7"/>
      <c r="BR16884" s="7"/>
      <c r="BS16884" s="7"/>
      <c r="BT16884" s="7"/>
      <c r="BU16884" s="7"/>
      <c r="BV16884" s="7"/>
      <c r="BW16884" s="7"/>
    </row>
    <row r="16885" spans="43:75" x14ac:dyDescent="0.2">
      <c r="AQ16885" s="7"/>
      <c r="AR16885" s="7"/>
      <c r="AS16885" s="7"/>
      <c r="AT16885" s="7"/>
      <c r="AU16885" s="7"/>
      <c r="AV16885" s="234"/>
      <c r="BP16885" s="7"/>
      <c r="BQ16885" s="7"/>
      <c r="BR16885" s="7"/>
      <c r="BS16885" s="7"/>
      <c r="BT16885" s="7"/>
      <c r="BU16885" s="7"/>
      <c r="BV16885" s="7"/>
      <c r="BW16885" s="7"/>
    </row>
    <row r="16886" spans="43:75" x14ac:dyDescent="0.2">
      <c r="AQ16886" s="7"/>
      <c r="AR16886" s="7"/>
      <c r="AS16886" s="7"/>
      <c r="AT16886" s="7"/>
      <c r="AU16886" s="7"/>
      <c r="AV16886" s="234"/>
      <c r="BP16886" s="7"/>
      <c r="BQ16886" s="7"/>
      <c r="BR16886" s="7"/>
      <c r="BS16886" s="7"/>
      <c r="BT16886" s="7"/>
      <c r="BU16886" s="7"/>
      <c r="BV16886" s="7"/>
      <c r="BW16886" s="7"/>
    </row>
    <row r="16887" spans="43:75" x14ac:dyDescent="0.2">
      <c r="AQ16887" s="7"/>
      <c r="AR16887" s="7"/>
      <c r="AS16887" s="7"/>
      <c r="AT16887" s="7"/>
      <c r="AU16887" s="7"/>
      <c r="AV16887" s="234"/>
      <c r="BP16887" s="7"/>
      <c r="BQ16887" s="7"/>
      <c r="BR16887" s="7"/>
      <c r="BS16887" s="7"/>
      <c r="BT16887" s="7"/>
      <c r="BU16887" s="7"/>
      <c r="BV16887" s="7"/>
      <c r="BW16887" s="7"/>
    </row>
    <row r="16888" spans="43:75" x14ac:dyDescent="0.2">
      <c r="AQ16888" s="7"/>
      <c r="AR16888" s="7"/>
      <c r="AS16888" s="7"/>
      <c r="AT16888" s="7"/>
      <c r="AU16888" s="7"/>
      <c r="AV16888" s="234"/>
      <c r="BP16888" s="7"/>
      <c r="BQ16888" s="7"/>
      <c r="BR16888" s="7"/>
      <c r="BS16888" s="7"/>
      <c r="BT16888" s="7"/>
      <c r="BU16888" s="7"/>
      <c r="BV16888" s="7"/>
      <c r="BW16888" s="7"/>
    </row>
    <row r="16889" spans="43:75" x14ac:dyDescent="0.2">
      <c r="AQ16889" s="7"/>
      <c r="AR16889" s="7"/>
      <c r="AS16889" s="7"/>
      <c r="AT16889" s="7"/>
      <c r="AU16889" s="7"/>
      <c r="AV16889" s="234"/>
      <c r="BP16889" s="7"/>
      <c r="BQ16889" s="7"/>
      <c r="BR16889" s="7"/>
      <c r="BS16889" s="7"/>
      <c r="BT16889" s="7"/>
      <c r="BU16889" s="7"/>
      <c r="BV16889" s="7"/>
      <c r="BW16889" s="7"/>
    </row>
    <row r="16890" spans="43:75" x14ac:dyDescent="0.2">
      <c r="AQ16890" s="7"/>
      <c r="AR16890" s="7"/>
      <c r="AS16890" s="7"/>
      <c r="AT16890" s="7"/>
      <c r="AU16890" s="7"/>
      <c r="AV16890" s="234"/>
      <c r="BP16890" s="7"/>
      <c r="BQ16890" s="7"/>
      <c r="BR16890" s="7"/>
      <c r="BS16890" s="7"/>
      <c r="BT16890" s="7"/>
      <c r="BU16890" s="7"/>
      <c r="BV16890" s="7"/>
      <c r="BW16890" s="7"/>
    </row>
    <row r="16891" spans="43:75" x14ac:dyDescent="0.2">
      <c r="AQ16891" s="7"/>
      <c r="AR16891" s="7"/>
      <c r="AS16891" s="7"/>
      <c r="AT16891" s="7"/>
      <c r="AU16891" s="7"/>
      <c r="AV16891" s="234"/>
      <c r="BP16891" s="7"/>
      <c r="BQ16891" s="7"/>
      <c r="BR16891" s="7"/>
      <c r="BS16891" s="7"/>
      <c r="BT16891" s="7"/>
      <c r="BU16891" s="7"/>
      <c r="BV16891" s="7"/>
      <c r="BW16891" s="7"/>
    </row>
    <row r="16892" spans="43:75" x14ac:dyDescent="0.2">
      <c r="AQ16892" s="7"/>
      <c r="AR16892" s="7"/>
      <c r="AS16892" s="7"/>
      <c r="AT16892" s="7"/>
      <c r="AU16892" s="7"/>
      <c r="AV16892" s="234"/>
      <c r="BP16892" s="7"/>
      <c r="BQ16892" s="7"/>
      <c r="BR16892" s="7"/>
      <c r="BS16892" s="7"/>
      <c r="BT16892" s="7"/>
      <c r="BU16892" s="7"/>
      <c r="BV16892" s="7"/>
      <c r="BW16892" s="7"/>
    </row>
    <row r="16893" spans="43:75" x14ac:dyDescent="0.2">
      <c r="AQ16893" s="7"/>
      <c r="AR16893" s="7"/>
      <c r="AS16893" s="7"/>
      <c r="AT16893" s="7"/>
      <c r="AU16893" s="7"/>
      <c r="AV16893" s="234"/>
      <c r="BP16893" s="7"/>
      <c r="BQ16893" s="7"/>
      <c r="BR16893" s="7"/>
      <c r="BS16893" s="7"/>
      <c r="BT16893" s="7"/>
      <c r="BU16893" s="7"/>
      <c r="BV16893" s="7"/>
      <c r="BW16893" s="7"/>
    </row>
    <row r="16894" spans="43:75" x14ac:dyDescent="0.2">
      <c r="AQ16894" s="7"/>
      <c r="AR16894" s="7"/>
      <c r="AS16894" s="7"/>
      <c r="AT16894" s="7"/>
      <c r="AU16894" s="7"/>
      <c r="AV16894" s="234"/>
      <c r="BP16894" s="7"/>
      <c r="BQ16894" s="7"/>
      <c r="BR16894" s="7"/>
      <c r="BS16894" s="7"/>
      <c r="BT16894" s="7"/>
      <c r="BU16894" s="7"/>
      <c r="BV16894" s="7"/>
      <c r="BW16894" s="7"/>
    </row>
    <row r="16895" spans="43:75" x14ac:dyDescent="0.2">
      <c r="AQ16895" s="7"/>
      <c r="AR16895" s="7"/>
      <c r="AS16895" s="7"/>
      <c r="AT16895" s="7"/>
      <c r="AU16895" s="7"/>
      <c r="AV16895" s="234"/>
      <c r="BP16895" s="7"/>
      <c r="BQ16895" s="7"/>
      <c r="BR16895" s="7"/>
      <c r="BS16895" s="7"/>
      <c r="BT16895" s="7"/>
      <c r="BU16895" s="7"/>
      <c r="BV16895" s="7"/>
      <c r="BW16895" s="7"/>
    </row>
    <row r="16896" spans="43:75" x14ac:dyDescent="0.2">
      <c r="AQ16896" s="7"/>
      <c r="AR16896" s="7"/>
      <c r="AS16896" s="7"/>
      <c r="AT16896" s="7"/>
      <c r="AU16896" s="7"/>
      <c r="AV16896" s="234"/>
      <c r="BP16896" s="7"/>
      <c r="BQ16896" s="7"/>
      <c r="BR16896" s="7"/>
      <c r="BS16896" s="7"/>
      <c r="BT16896" s="7"/>
      <c r="BU16896" s="7"/>
      <c r="BV16896" s="7"/>
      <c r="BW16896" s="7"/>
    </row>
    <row r="16897" spans="43:75" x14ac:dyDescent="0.2">
      <c r="AQ16897" s="7"/>
      <c r="AR16897" s="7"/>
      <c r="AS16897" s="7"/>
      <c r="AT16897" s="7"/>
      <c r="AU16897" s="7"/>
      <c r="AV16897" s="234"/>
      <c r="BP16897" s="7"/>
      <c r="BQ16897" s="7"/>
      <c r="BR16897" s="7"/>
      <c r="BS16897" s="7"/>
      <c r="BT16897" s="7"/>
      <c r="BU16897" s="7"/>
      <c r="BV16897" s="7"/>
      <c r="BW16897" s="7"/>
    </row>
    <row r="16898" spans="43:75" x14ac:dyDescent="0.2">
      <c r="AQ16898" s="7"/>
      <c r="AR16898" s="7"/>
      <c r="AS16898" s="7"/>
      <c r="AT16898" s="7"/>
      <c r="AU16898" s="7"/>
      <c r="AV16898" s="234"/>
      <c r="BP16898" s="7"/>
      <c r="BQ16898" s="7"/>
      <c r="BR16898" s="7"/>
      <c r="BS16898" s="7"/>
      <c r="BT16898" s="7"/>
      <c r="BU16898" s="7"/>
      <c r="BV16898" s="7"/>
      <c r="BW16898" s="7"/>
    </row>
    <row r="16899" spans="43:75" x14ac:dyDescent="0.2">
      <c r="AQ16899" s="7"/>
      <c r="AR16899" s="7"/>
      <c r="AS16899" s="7"/>
      <c r="AT16899" s="7"/>
      <c r="AU16899" s="7"/>
      <c r="AV16899" s="234"/>
      <c r="BP16899" s="7"/>
      <c r="BQ16899" s="7"/>
      <c r="BR16899" s="7"/>
      <c r="BS16899" s="7"/>
      <c r="BT16899" s="7"/>
      <c r="BU16899" s="7"/>
      <c r="BV16899" s="7"/>
      <c r="BW16899" s="7"/>
    </row>
    <row r="16900" spans="43:75" x14ac:dyDescent="0.2">
      <c r="AQ16900" s="7"/>
      <c r="AR16900" s="7"/>
      <c r="AS16900" s="7"/>
      <c r="AT16900" s="7"/>
      <c r="AU16900" s="7"/>
      <c r="AV16900" s="234"/>
      <c r="BP16900" s="7"/>
      <c r="BQ16900" s="7"/>
      <c r="BR16900" s="7"/>
      <c r="BS16900" s="7"/>
      <c r="BT16900" s="7"/>
      <c r="BU16900" s="7"/>
      <c r="BV16900" s="7"/>
      <c r="BW16900" s="7"/>
    </row>
    <row r="16901" spans="43:75" x14ac:dyDescent="0.2">
      <c r="AQ16901" s="7"/>
      <c r="AR16901" s="7"/>
      <c r="AS16901" s="7"/>
      <c r="AT16901" s="7"/>
      <c r="AU16901" s="7"/>
      <c r="AV16901" s="234"/>
      <c r="BP16901" s="7"/>
      <c r="BQ16901" s="7"/>
      <c r="BR16901" s="7"/>
      <c r="BS16901" s="7"/>
      <c r="BT16901" s="7"/>
      <c r="BU16901" s="7"/>
      <c r="BV16901" s="7"/>
      <c r="BW16901" s="7"/>
    </row>
    <row r="16902" spans="43:75" x14ac:dyDescent="0.2">
      <c r="AQ16902" s="7"/>
      <c r="AR16902" s="7"/>
      <c r="AS16902" s="7"/>
      <c r="AT16902" s="7"/>
      <c r="AU16902" s="7"/>
      <c r="AV16902" s="234"/>
      <c r="BP16902" s="7"/>
      <c r="BQ16902" s="7"/>
      <c r="BR16902" s="7"/>
      <c r="BS16902" s="7"/>
      <c r="BT16902" s="7"/>
      <c r="BU16902" s="7"/>
      <c r="BV16902" s="7"/>
      <c r="BW16902" s="7"/>
    </row>
    <row r="16903" spans="43:75" x14ac:dyDescent="0.2">
      <c r="AQ16903" s="7"/>
      <c r="AR16903" s="7"/>
      <c r="AS16903" s="7"/>
      <c r="AT16903" s="7"/>
      <c r="AU16903" s="7"/>
      <c r="AV16903" s="234"/>
      <c r="BP16903" s="7"/>
      <c r="BQ16903" s="7"/>
      <c r="BR16903" s="7"/>
      <c r="BS16903" s="7"/>
      <c r="BT16903" s="7"/>
      <c r="BU16903" s="7"/>
      <c r="BV16903" s="7"/>
      <c r="BW16903" s="7"/>
    </row>
    <row r="16904" spans="43:75" x14ac:dyDescent="0.2">
      <c r="AQ16904" s="7"/>
      <c r="AR16904" s="7"/>
      <c r="AS16904" s="7"/>
      <c r="AT16904" s="7"/>
      <c r="AU16904" s="7"/>
      <c r="AV16904" s="234"/>
      <c r="BP16904" s="7"/>
      <c r="BQ16904" s="7"/>
      <c r="BR16904" s="7"/>
      <c r="BS16904" s="7"/>
      <c r="BT16904" s="7"/>
      <c r="BU16904" s="7"/>
      <c r="BV16904" s="7"/>
      <c r="BW16904" s="7"/>
    </row>
    <row r="16905" spans="43:75" x14ac:dyDescent="0.2">
      <c r="AQ16905" s="7"/>
      <c r="AR16905" s="7"/>
      <c r="AS16905" s="7"/>
      <c r="AT16905" s="7"/>
      <c r="AU16905" s="7"/>
      <c r="AV16905" s="234"/>
      <c r="BP16905" s="7"/>
      <c r="BQ16905" s="7"/>
      <c r="BR16905" s="7"/>
      <c r="BS16905" s="7"/>
      <c r="BT16905" s="7"/>
      <c r="BU16905" s="7"/>
      <c r="BV16905" s="7"/>
      <c r="BW16905" s="7"/>
    </row>
    <row r="16906" spans="43:75" x14ac:dyDescent="0.2">
      <c r="AQ16906" s="7"/>
      <c r="AR16906" s="7"/>
      <c r="AS16906" s="7"/>
      <c r="AT16906" s="7"/>
      <c r="AU16906" s="7"/>
      <c r="AV16906" s="234"/>
      <c r="BP16906" s="7"/>
      <c r="BQ16906" s="7"/>
      <c r="BR16906" s="7"/>
      <c r="BS16906" s="7"/>
      <c r="BT16906" s="7"/>
      <c r="BU16906" s="7"/>
      <c r="BV16906" s="7"/>
      <c r="BW16906" s="7"/>
    </row>
    <row r="16907" spans="43:75" x14ac:dyDescent="0.2">
      <c r="AQ16907" s="7"/>
      <c r="AR16907" s="7"/>
      <c r="AS16907" s="7"/>
      <c r="AT16907" s="7"/>
      <c r="AU16907" s="7"/>
      <c r="AV16907" s="234"/>
      <c r="BP16907" s="7"/>
      <c r="BQ16907" s="7"/>
      <c r="BR16907" s="7"/>
      <c r="BS16907" s="7"/>
      <c r="BT16907" s="7"/>
      <c r="BU16907" s="7"/>
      <c r="BV16907" s="7"/>
      <c r="BW16907" s="7"/>
    </row>
    <row r="16908" spans="43:75" x14ac:dyDescent="0.2">
      <c r="AQ16908" s="7"/>
      <c r="AR16908" s="7"/>
      <c r="AS16908" s="7"/>
      <c r="AT16908" s="7"/>
      <c r="AU16908" s="7"/>
      <c r="AV16908" s="234"/>
      <c r="BP16908" s="7"/>
      <c r="BQ16908" s="7"/>
      <c r="BR16908" s="7"/>
      <c r="BS16908" s="7"/>
      <c r="BT16908" s="7"/>
      <c r="BU16908" s="7"/>
      <c r="BV16908" s="7"/>
      <c r="BW16908" s="7"/>
    </row>
    <row r="16909" spans="43:75" x14ac:dyDescent="0.2">
      <c r="AQ16909" s="7"/>
      <c r="AR16909" s="7"/>
      <c r="AS16909" s="7"/>
      <c r="AT16909" s="7"/>
      <c r="AU16909" s="7"/>
      <c r="AV16909" s="234"/>
      <c r="BP16909" s="7"/>
      <c r="BQ16909" s="7"/>
      <c r="BR16909" s="7"/>
      <c r="BS16909" s="7"/>
      <c r="BT16909" s="7"/>
      <c r="BU16909" s="7"/>
      <c r="BV16909" s="7"/>
      <c r="BW16909" s="7"/>
    </row>
    <row r="16910" spans="43:75" x14ac:dyDescent="0.2">
      <c r="AQ16910" s="7"/>
      <c r="AR16910" s="7"/>
      <c r="AS16910" s="7"/>
      <c r="AT16910" s="7"/>
      <c r="AU16910" s="7"/>
      <c r="AV16910" s="234"/>
      <c r="BP16910" s="7"/>
      <c r="BQ16910" s="7"/>
      <c r="BR16910" s="7"/>
      <c r="BS16910" s="7"/>
      <c r="BT16910" s="7"/>
      <c r="BU16910" s="7"/>
      <c r="BV16910" s="7"/>
      <c r="BW16910" s="7"/>
    </row>
    <row r="16911" spans="43:75" x14ac:dyDescent="0.2">
      <c r="AQ16911" s="7"/>
      <c r="AR16911" s="7"/>
      <c r="AS16911" s="7"/>
      <c r="AT16911" s="7"/>
      <c r="AU16911" s="7"/>
      <c r="AV16911" s="234"/>
      <c r="BP16911" s="7"/>
      <c r="BQ16911" s="7"/>
      <c r="BR16911" s="7"/>
      <c r="BS16911" s="7"/>
      <c r="BT16911" s="7"/>
      <c r="BU16911" s="7"/>
      <c r="BV16911" s="7"/>
      <c r="BW16911" s="7"/>
    </row>
    <row r="16912" spans="43:75" x14ac:dyDescent="0.2">
      <c r="AQ16912" s="7"/>
      <c r="AR16912" s="7"/>
      <c r="AS16912" s="7"/>
      <c r="AT16912" s="7"/>
      <c r="AU16912" s="7"/>
      <c r="AV16912" s="234"/>
      <c r="BP16912" s="7"/>
      <c r="BQ16912" s="7"/>
      <c r="BR16912" s="7"/>
      <c r="BS16912" s="7"/>
      <c r="BT16912" s="7"/>
      <c r="BU16912" s="7"/>
      <c r="BV16912" s="7"/>
      <c r="BW16912" s="7"/>
    </row>
    <row r="16913" spans="43:75" x14ac:dyDescent="0.2">
      <c r="AQ16913" s="7"/>
      <c r="AR16913" s="7"/>
      <c r="AS16913" s="7"/>
      <c r="AT16913" s="7"/>
      <c r="AU16913" s="7"/>
      <c r="AV16913" s="234"/>
      <c r="BP16913" s="7"/>
      <c r="BQ16913" s="7"/>
      <c r="BR16913" s="7"/>
      <c r="BS16913" s="7"/>
      <c r="BT16913" s="7"/>
      <c r="BU16913" s="7"/>
      <c r="BV16913" s="7"/>
      <c r="BW16913" s="7"/>
    </row>
    <row r="16914" spans="43:75" x14ac:dyDescent="0.2">
      <c r="AQ16914" s="7"/>
      <c r="AR16914" s="7"/>
      <c r="AS16914" s="7"/>
      <c r="AT16914" s="7"/>
      <c r="AU16914" s="7"/>
      <c r="AV16914" s="234"/>
      <c r="BP16914" s="7"/>
      <c r="BQ16914" s="7"/>
      <c r="BR16914" s="7"/>
      <c r="BS16914" s="7"/>
      <c r="BT16914" s="7"/>
      <c r="BU16914" s="7"/>
      <c r="BV16914" s="7"/>
      <c r="BW16914" s="7"/>
    </row>
    <row r="16915" spans="43:75" x14ac:dyDescent="0.2">
      <c r="AQ16915" s="7"/>
      <c r="AR16915" s="7"/>
      <c r="AS16915" s="7"/>
      <c r="AT16915" s="7"/>
      <c r="AU16915" s="7"/>
      <c r="AV16915" s="234"/>
      <c r="BP16915" s="7"/>
      <c r="BQ16915" s="7"/>
      <c r="BR16915" s="7"/>
      <c r="BS16915" s="7"/>
      <c r="BT16915" s="7"/>
      <c r="BU16915" s="7"/>
      <c r="BV16915" s="7"/>
      <c r="BW16915" s="7"/>
    </row>
    <row r="16916" spans="43:75" x14ac:dyDescent="0.2">
      <c r="AQ16916" s="7"/>
      <c r="AR16916" s="7"/>
      <c r="AS16916" s="7"/>
      <c r="AT16916" s="7"/>
      <c r="AU16916" s="7"/>
      <c r="AV16916" s="234"/>
      <c r="BP16916" s="7"/>
      <c r="BQ16916" s="7"/>
      <c r="BR16916" s="7"/>
      <c r="BS16916" s="7"/>
      <c r="BT16916" s="7"/>
      <c r="BU16916" s="7"/>
      <c r="BV16916" s="7"/>
      <c r="BW16916" s="7"/>
    </row>
    <row r="16917" spans="43:75" x14ac:dyDescent="0.2">
      <c r="AQ16917" s="7"/>
      <c r="AR16917" s="7"/>
      <c r="AS16917" s="7"/>
      <c r="AT16917" s="7"/>
      <c r="AU16917" s="7"/>
      <c r="AV16917" s="234"/>
      <c r="BP16917" s="7"/>
      <c r="BQ16917" s="7"/>
      <c r="BR16917" s="7"/>
      <c r="BS16917" s="7"/>
      <c r="BT16917" s="7"/>
      <c r="BU16917" s="7"/>
      <c r="BV16917" s="7"/>
      <c r="BW16917" s="7"/>
    </row>
    <row r="16918" spans="43:75" x14ac:dyDescent="0.2">
      <c r="AQ16918" s="7"/>
      <c r="AR16918" s="7"/>
      <c r="AS16918" s="7"/>
      <c r="AT16918" s="7"/>
      <c r="AU16918" s="7"/>
      <c r="AV16918" s="234"/>
      <c r="BP16918" s="7"/>
      <c r="BQ16918" s="7"/>
      <c r="BR16918" s="7"/>
      <c r="BS16918" s="7"/>
      <c r="BT16918" s="7"/>
      <c r="BU16918" s="7"/>
      <c r="BV16918" s="7"/>
      <c r="BW16918" s="7"/>
    </row>
    <row r="16919" spans="43:75" x14ac:dyDescent="0.2">
      <c r="AQ16919" s="7"/>
      <c r="AR16919" s="7"/>
      <c r="AS16919" s="7"/>
      <c r="AT16919" s="7"/>
      <c r="AU16919" s="7"/>
      <c r="AV16919" s="234"/>
      <c r="BP16919" s="7"/>
      <c r="BQ16919" s="7"/>
      <c r="BR16919" s="7"/>
      <c r="BS16919" s="7"/>
      <c r="BT16919" s="7"/>
      <c r="BU16919" s="7"/>
      <c r="BV16919" s="7"/>
      <c r="BW16919" s="7"/>
    </row>
    <row r="16920" spans="43:75" x14ac:dyDescent="0.2">
      <c r="AQ16920" s="7"/>
      <c r="AR16920" s="7"/>
      <c r="AS16920" s="7"/>
      <c r="AT16920" s="7"/>
      <c r="AU16920" s="7"/>
      <c r="AV16920" s="234"/>
      <c r="BP16920" s="7"/>
      <c r="BQ16920" s="7"/>
      <c r="BR16920" s="7"/>
      <c r="BS16920" s="7"/>
      <c r="BT16920" s="7"/>
      <c r="BU16920" s="7"/>
      <c r="BV16920" s="7"/>
      <c r="BW16920" s="7"/>
    </row>
    <row r="16921" spans="43:75" x14ac:dyDescent="0.2">
      <c r="AQ16921" s="7"/>
      <c r="AR16921" s="7"/>
      <c r="AS16921" s="7"/>
      <c r="AT16921" s="7"/>
      <c r="AU16921" s="7"/>
      <c r="AV16921" s="234"/>
      <c r="BP16921" s="7"/>
      <c r="BQ16921" s="7"/>
      <c r="BR16921" s="7"/>
      <c r="BS16921" s="7"/>
      <c r="BT16921" s="7"/>
      <c r="BU16921" s="7"/>
      <c r="BV16921" s="7"/>
      <c r="BW16921" s="7"/>
    </row>
    <row r="16922" spans="43:75" x14ac:dyDescent="0.2">
      <c r="AQ16922" s="7"/>
      <c r="AR16922" s="7"/>
      <c r="AS16922" s="7"/>
      <c r="AT16922" s="7"/>
      <c r="AU16922" s="7"/>
      <c r="AV16922" s="234"/>
      <c r="BP16922" s="7"/>
      <c r="BQ16922" s="7"/>
      <c r="BR16922" s="7"/>
      <c r="BS16922" s="7"/>
      <c r="BT16922" s="7"/>
      <c r="BU16922" s="7"/>
      <c r="BV16922" s="7"/>
      <c r="BW16922" s="7"/>
    </row>
    <row r="16923" spans="43:75" x14ac:dyDescent="0.2">
      <c r="AQ16923" s="7"/>
      <c r="AR16923" s="7"/>
      <c r="AS16923" s="7"/>
      <c r="AT16923" s="7"/>
      <c r="AU16923" s="7"/>
      <c r="AV16923" s="234"/>
      <c r="BP16923" s="7"/>
      <c r="BQ16923" s="7"/>
      <c r="BR16923" s="7"/>
      <c r="BS16923" s="7"/>
      <c r="BT16923" s="7"/>
      <c r="BU16923" s="7"/>
      <c r="BV16923" s="7"/>
      <c r="BW16923" s="7"/>
    </row>
    <row r="16924" spans="43:75" x14ac:dyDescent="0.2">
      <c r="AQ16924" s="7"/>
      <c r="AR16924" s="7"/>
      <c r="AS16924" s="7"/>
      <c r="AT16924" s="7"/>
      <c r="AU16924" s="7"/>
      <c r="AV16924" s="234"/>
      <c r="BP16924" s="7"/>
      <c r="BQ16924" s="7"/>
      <c r="BR16924" s="7"/>
      <c r="BS16924" s="7"/>
      <c r="BT16924" s="7"/>
      <c r="BU16924" s="7"/>
      <c r="BV16924" s="7"/>
      <c r="BW16924" s="7"/>
    </row>
    <row r="16925" spans="43:75" x14ac:dyDescent="0.2">
      <c r="AQ16925" s="7"/>
      <c r="AR16925" s="7"/>
      <c r="AS16925" s="7"/>
      <c r="AT16925" s="7"/>
      <c r="AU16925" s="7"/>
      <c r="AV16925" s="234"/>
      <c r="BP16925" s="7"/>
      <c r="BQ16925" s="7"/>
      <c r="BR16925" s="7"/>
      <c r="BS16925" s="7"/>
      <c r="BT16925" s="7"/>
      <c r="BU16925" s="7"/>
      <c r="BV16925" s="7"/>
      <c r="BW16925" s="7"/>
    </row>
    <row r="16926" spans="43:75" x14ac:dyDescent="0.2">
      <c r="AQ16926" s="7"/>
      <c r="AR16926" s="7"/>
      <c r="AS16926" s="7"/>
      <c r="AT16926" s="7"/>
      <c r="AU16926" s="7"/>
      <c r="AV16926" s="234"/>
      <c r="BP16926" s="7"/>
      <c r="BQ16926" s="7"/>
      <c r="BR16926" s="7"/>
      <c r="BS16926" s="7"/>
      <c r="BT16926" s="7"/>
      <c r="BU16926" s="7"/>
      <c r="BV16926" s="7"/>
      <c r="BW16926" s="7"/>
    </row>
    <row r="16927" spans="43:75" x14ac:dyDescent="0.2">
      <c r="AQ16927" s="7"/>
      <c r="AR16927" s="7"/>
      <c r="AS16927" s="7"/>
      <c r="AT16927" s="7"/>
      <c r="AU16927" s="7"/>
      <c r="AV16927" s="234"/>
      <c r="BP16927" s="7"/>
      <c r="BQ16927" s="7"/>
      <c r="BR16927" s="7"/>
      <c r="BS16927" s="7"/>
      <c r="BT16927" s="7"/>
      <c r="BU16927" s="7"/>
      <c r="BV16927" s="7"/>
      <c r="BW16927" s="7"/>
    </row>
    <row r="16928" spans="43:75" x14ac:dyDescent="0.2">
      <c r="AQ16928" s="7"/>
      <c r="AR16928" s="7"/>
      <c r="AS16928" s="7"/>
      <c r="AT16928" s="7"/>
      <c r="AU16928" s="7"/>
      <c r="AV16928" s="234"/>
      <c r="BP16928" s="7"/>
      <c r="BQ16928" s="7"/>
      <c r="BR16928" s="7"/>
      <c r="BS16928" s="7"/>
      <c r="BT16928" s="7"/>
      <c r="BU16928" s="7"/>
      <c r="BV16928" s="7"/>
      <c r="BW16928" s="7"/>
    </row>
    <row r="16929" spans="43:75" x14ac:dyDescent="0.2">
      <c r="AQ16929" s="7"/>
      <c r="AR16929" s="7"/>
      <c r="AS16929" s="7"/>
      <c r="AT16929" s="7"/>
      <c r="AU16929" s="7"/>
      <c r="AV16929" s="234"/>
      <c r="BP16929" s="7"/>
      <c r="BQ16929" s="7"/>
      <c r="BR16929" s="7"/>
      <c r="BS16929" s="7"/>
      <c r="BT16929" s="7"/>
      <c r="BU16929" s="7"/>
      <c r="BV16929" s="7"/>
      <c r="BW16929" s="7"/>
    </row>
    <row r="16930" spans="43:75" x14ac:dyDescent="0.2">
      <c r="AQ16930" s="7"/>
      <c r="AR16930" s="7"/>
      <c r="AS16930" s="7"/>
      <c r="AT16930" s="7"/>
      <c r="AU16930" s="7"/>
      <c r="AV16930" s="234"/>
      <c r="BP16930" s="7"/>
      <c r="BQ16930" s="7"/>
      <c r="BR16930" s="7"/>
      <c r="BS16930" s="7"/>
      <c r="BT16930" s="7"/>
      <c r="BU16930" s="7"/>
      <c r="BV16930" s="7"/>
      <c r="BW16930" s="7"/>
    </row>
    <row r="16931" spans="43:75" x14ac:dyDescent="0.2">
      <c r="AQ16931" s="7"/>
      <c r="AR16931" s="7"/>
      <c r="AS16931" s="7"/>
      <c r="AT16931" s="7"/>
      <c r="AU16931" s="7"/>
      <c r="AV16931" s="234"/>
      <c r="BP16931" s="7"/>
      <c r="BQ16931" s="7"/>
      <c r="BR16931" s="7"/>
      <c r="BS16931" s="7"/>
      <c r="BT16931" s="7"/>
      <c r="BU16931" s="7"/>
      <c r="BV16931" s="7"/>
      <c r="BW16931" s="7"/>
    </row>
    <row r="16932" spans="43:75" x14ac:dyDescent="0.2">
      <c r="AQ16932" s="7"/>
      <c r="AR16932" s="7"/>
      <c r="AS16932" s="7"/>
      <c r="AT16932" s="7"/>
      <c r="AU16932" s="7"/>
      <c r="AV16932" s="234"/>
      <c r="BP16932" s="7"/>
      <c r="BQ16932" s="7"/>
      <c r="BR16932" s="7"/>
      <c r="BS16932" s="7"/>
      <c r="BT16932" s="7"/>
      <c r="BU16932" s="7"/>
      <c r="BV16932" s="7"/>
      <c r="BW16932" s="7"/>
    </row>
    <row r="16933" spans="43:75" x14ac:dyDescent="0.2">
      <c r="AQ16933" s="7"/>
      <c r="AR16933" s="7"/>
      <c r="AS16933" s="7"/>
      <c r="AT16933" s="7"/>
      <c r="AU16933" s="7"/>
      <c r="AV16933" s="234"/>
      <c r="BP16933" s="7"/>
      <c r="BQ16933" s="7"/>
      <c r="BR16933" s="7"/>
      <c r="BS16933" s="7"/>
      <c r="BT16933" s="7"/>
      <c r="BU16933" s="7"/>
      <c r="BV16933" s="7"/>
      <c r="BW16933" s="7"/>
    </row>
    <row r="16934" spans="43:75" x14ac:dyDescent="0.2">
      <c r="AQ16934" s="7"/>
      <c r="AR16934" s="7"/>
      <c r="AS16934" s="7"/>
      <c r="AT16934" s="7"/>
      <c r="AU16934" s="7"/>
      <c r="AV16934" s="234"/>
      <c r="BP16934" s="7"/>
      <c r="BQ16934" s="7"/>
      <c r="BR16934" s="7"/>
      <c r="BS16934" s="7"/>
      <c r="BT16934" s="7"/>
      <c r="BU16934" s="7"/>
      <c r="BV16934" s="7"/>
      <c r="BW16934" s="7"/>
    </row>
    <row r="16935" spans="43:75" x14ac:dyDescent="0.2">
      <c r="AQ16935" s="7"/>
      <c r="AR16935" s="7"/>
      <c r="AS16935" s="7"/>
      <c r="AT16935" s="7"/>
      <c r="AU16935" s="7"/>
      <c r="AV16935" s="234"/>
      <c r="BP16935" s="7"/>
      <c r="BQ16935" s="7"/>
      <c r="BR16935" s="7"/>
      <c r="BS16935" s="7"/>
      <c r="BT16935" s="7"/>
      <c r="BU16935" s="7"/>
      <c r="BV16935" s="7"/>
      <c r="BW16935" s="7"/>
    </row>
    <row r="16936" spans="43:75" x14ac:dyDescent="0.2">
      <c r="AQ16936" s="7"/>
      <c r="AR16936" s="7"/>
      <c r="AS16936" s="7"/>
      <c r="AT16936" s="7"/>
      <c r="AU16936" s="7"/>
      <c r="AV16936" s="234"/>
      <c r="BP16936" s="7"/>
      <c r="BQ16936" s="7"/>
      <c r="BR16936" s="7"/>
      <c r="BS16936" s="7"/>
      <c r="BT16936" s="7"/>
      <c r="BU16936" s="7"/>
      <c r="BV16936" s="7"/>
      <c r="BW16936" s="7"/>
    </row>
    <row r="16937" spans="43:75" x14ac:dyDescent="0.2">
      <c r="AQ16937" s="7"/>
      <c r="AR16937" s="7"/>
      <c r="AS16937" s="7"/>
      <c r="AT16937" s="7"/>
      <c r="AU16937" s="7"/>
      <c r="AV16937" s="234"/>
      <c r="BP16937" s="7"/>
      <c r="BQ16937" s="7"/>
      <c r="BR16937" s="7"/>
      <c r="BS16937" s="7"/>
      <c r="BT16937" s="7"/>
      <c r="BU16937" s="7"/>
      <c r="BV16937" s="7"/>
      <c r="BW16937" s="7"/>
    </row>
    <row r="16938" spans="43:75" x14ac:dyDescent="0.2">
      <c r="AQ16938" s="7"/>
      <c r="AR16938" s="7"/>
      <c r="AS16938" s="7"/>
      <c r="AT16938" s="7"/>
      <c r="AU16938" s="7"/>
      <c r="AV16938" s="234"/>
      <c r="BP16938" s="7"/>
      <c r="BQ16938" s="7"/>
      <c r="BR16938" s="7"/>
      <c r="BS16938" s="7"/>
      <c r="BT16938" s="7"/>
      <c r="BU16938" s="7"/>
      <c r="BV16938" s="7"/>
      <c r="BW16938" s="7"/>
    </row>
    <row r="16939" spans="43:75" x14ac:dyDescent="0.2">
      <c r="AQ16939" s="7"/>
      <c r="AR16939" s="7"/>
      <c r="AS16939" s="7"/>
      <c r="AT16939" s="7"/>
      <c r="AU16939" s="7"/>
      <c r="AV16939" s="234"/>
      <c r="BP16939" s="7"/>
      <c r="BQ16939" s="7"/>
      <c r="BR16939" s="7"/>
      <c r="BS16939" s="7"/>
      <c r="BT16939" s="7"/>
      <c r="BU16939" s="7"/>
      <c r="BV16939" s="7"/>
      <c r="BW16939" s="7"/>
    </row>
    <row r="16940" spans="43:75" x14ac:dyDescent="0.2">
      <c r="AQ16940" s="7"/>
      <c r="AR16940" s="7"/>
      <c r="AS16940" s="7"/>
      <c r="AT16940" s="7"/>
      <c r="AU16940" s="7"/>
      <c r="AV16940" s="234"/>
      <c r="BP16940" s="7"/>
      <c r="BQ16940" s="7"/>
      <c r="BR16940" s="7"/>
      <c r="BS16940" s="7"/>
      <c r="BT16940" s="7"/>
      <c r="BU16940" s="7"/>
      <c r="BV16940" s="7"/>
      <c r="BW16940" s="7"/>
    </row>
    <row r="16941" spans="43:75" x14ac:dyDescent="0.2">
      <c r="AQ16941" s="7"/>
      <c r="AR16941" s="7"/>
      <c r="AS16941" s="7"/>
      <c r="AT16941" s="7"/>
      <c r="AU16941" s="7"/>
      <c r="AV16941" s="234"/>
      <c r="BP16941" s="7"/>
      <c r="BQ16941" s="7"/>
      <c r="BR16941" s="7"/>
      <c r="BS16941" s="7"/>
      <c r="BT16941" s="7"/>
      <c r="BU16941" s="7"/>
      <c r="BV16941" s="7"/>
      <c r="BW16941" s="7"/>
    </row>
    <row r="16942" spans="43:75" x14ac:dyDescent="0.2">
      <c r="AQ16942" s="7"/>
      <c r="AR16942" s="7"/>
      <c r="AS16942" s="7"/>
      <c r="AT16942" s="7"/>
      <c r="AU16942" s="7"/>
      <c r="AV16942" s="234"/>
      <c r="BP16942" s="7"/>
      <c r="BQ16942" s="7"/>
      <c r="BR16942" s="7"/>
      <c r="BS16942" s="7"/>
      <c r="BT16942" s="7"/>
      <c r="BU16942" s="7"/>
      <c r="BV16942" s="7"/>
      <c r="BW16942" s="7"/>
    </row>
    <row r="16943" spans="43:75" x14ac:dyDescent="0.2">
      <c r="AQ16943" s="7"/>
      <c r="AR16943" s="7"/>
      <c r="AS16943" s="7"/>
      <c r="AT16943" s="7"/>
      <c r="AU16943" s="7"/>
      <c r="AV16943" s="234"/>
      <c r="BP16943" s="7"/>
      <c r="BQ16943" s="7"/>
      <c r="BR16943" s="7"/>
      <c r="BS16943" s="7"/>
      <c r="BT16943" s="7"/>
      <c r="BU16943" s="7"/>
      <c r="BV16943" s="7"/>
      <c r="BW16943" s="7"/>
    </row>
    <row r="16944" spans="43:75" x14ac:dyDescent="0.2">
      <c r="AQ16944" s="7"/>
      <c r="AR16944" s="7"/>
      <c r="AS16944" s="7"/>
      <c r="AT16944" s="7"/>
      <c r="AU16944" s="7"/>
      <c r="AV16944" s="234"/>
      <c r="BP16944" s="7"/>
      <c r="BQ16944" s="7"/>
      <c r="BR16944" s="7"/>
      <c r="BS16944" s="7"/>
      <c r="BT16944" s="7"/>
      <c r="BU16944" s="7"/>
      <c r="BV16944" s="7"/>
      <c r="BW16944" s="7"/>
    </row>
    <row r="16945" spans="43:75" x14ac:dyDescent="0.2">
      <c r="AQ16945" s="7"/>
      <c r="AR16945" s="7"/>
      <c r="AS16945" s="7"/>
      <c r="AT16945" s="7"/>
      <c r="AU16945" s="7"/>
      <c r="AV16945" s="234"/>
      <c r="BP16945" s="7"/>
      <c r="BQ16945" s="7"/>
      <c r="BR16945" s="7"/>
      <c r="BS16945" s="7"/>
      <c r="BT16945" s="7"/>
      <c r="BU16945" s="7"/>
      <c r="BV16945" s="7"/>
      <c r="BW16945" s="7"/>
    </row>
    <row r="16946" spans="43:75" x14ac:dyDescent="0.2">
      <c r="AQ16946" s="7"/>
      <c r="AR16946" s="7"/>
      <c r="AS16946" s="7"/>
      <c r="AT16946" s="7"/>
      <c r="AU16946" s="7"/>
      <c r="AV16946" s="234"/>
      <c r="BP16946" s="7"/>
      <c r="BQ16946" s="7"/>
      <c r="BR16946" s="7"/>
      <c r="BS16946" s="7"/>
      <c r="BT16946" s="7"/>
      <c r="BU16946" s="7"/>
      <c r="BV16946" s="7"/>
      <c r="BW16946" s="7"/>
    </row>
    <row r="16947" spans="43:75" x14ac:dyDescent="0.2">
      <c r="AQ16947" s="7"/>
      <c r="AR16947" s="7"/>
      <c r="AS16947" s="7"/>
      <c r="AT16947" s="7"/>
      <c r="AU16947" s="7"/>
      <c r="AV16947" s="234"/>
      <c r="BP16947" s="7"/>
      <c r="BQ16947" s="7"/>
      <c r="BR16947" s="7"/>
      <c r="BS16947" s="7"/>
      <c r="BT16947" s="7"/>
      <c r="BU16947" s="7"/>
      <c r="BV16947" s="7"/>
      <c r="BW16947" s="7"/>
    </row>
    <row r="16948" spans="43:75" x14ac:dyDescent="0.2">
      <c r="AQ16948" s="7"/>
      <c r="AR16948" s="7"/>
      <c r="AS16948" s="7"/>
      <c r="AT16948" s="7"/>
      <c r="AU16948" s="7"/>
      <c r="AV16948" s="234"/>
      <c r="BP16948" s="7"/>
      <c r="BQ16948" s="7"/>
      <c r="BR16948" s="7"/>
      <c r="BS16948" s="7"/>
      <c r="BT16948" s="7"/>
      <c r="BU16948" s="7"/>
      <c r="BV16948" s="7"/>
      <c r="BW16948" s="7"/>
    </row>
    <row r="16949" spans="43:75" x14ac:dyDescent="0.2">
      <c r="AQ16949" s="7"/>
      <c r="AR16949" s="7"/>
      <c r="AS16949" s="7"/>
      <c r="AT16949" s="7"/>
      <c r="AU16949" s="7"/>
      <c r="AV16949" s="234"/>
      <c r="BP16949" s="7"/>
      <c r="BQ16949" s="7"/>
      <c r="BR16949" s="7"/>
      <c r="BS16949" s="7"/>
      <c r="BT16949" s="7"/>
      <c r="BU16949" s="7"/>
      <c r="BV16949" s="7"/>
      <c r="BW16949" s="7"/>
    </row>
    <row r="16950" spans="43:75" x14ac:dyDescent="0.2">
      <c r="AQ16950" s="7"/>
      <c r="AR16950" s="7"/>
      <c r="AS16950" s="7"/>
      <c r="AT16950" s="7"/>
      <c r="AU16950" s="7"/>
      <c r="AV16950" s="234"/>
      <c r="BP16950" s="7"/>
      <c r="BQ16950" s="7"/>
      <c r="BR16950" s="7"/>
      <c r="BS16950" s="7"/>
      <c r="BT16950" s="7"/>
      <c r="BU16950" s="7"/>
      <c r="BV16950" s="7"/>
      <c r="BW16950" s="7"/>
    </row>
    <row r="16951" spans="43:75" x14ac:dyDescent="0.2">
      <c r="AQ16951" s="7"/>
      <c r="AR16951" s="7"/>
      <c r="AS16951" s="7"/>
      <c r="AT16951" s="7"/>
      <c r="AU16951" s="7"/>
      <c r="AV16951" s="234"/>
      <c r="BP16951" s="7"/>
      <c r="BQ16951" s="7"/>
      <c r="BR16951" s="7"/>
      <c r="BS16951" s="7"/>
      <c r="BT16951" s="7"/>
      <c r="BU16951" s="7"/>
      <c r="BV16951" s="7"/>
      <c r="BW16951" s="7"/>
    </row>
    <row r="16952" spans="43:75" x14ac:dyDescent="0.2">
      <c r="AQ16952" s="7"/>
      <c r="AR16952" s="7"/>
      <c r="AS16952" s="7"/>
      <c r="AT16952" s="7"/>
      <c r="AU16952" s="7"/>
      <c r="AV16952" s="234"/>
      <c r="BP16952" s="7"/>
      <c r="BQ16952" s="7"/>
      <c r="BR16952" s="7"/>
      <c r="BS16952" s="7"/>
      <c r="BT16952" s="7"/>
      <c r="BU16952" s="7"/>
      <c r="BV16952" s="7"/>
      <c r="BW16952" s="7"/>
    </row>
    <row r="16953" spans="43:75" x14ac:dyDescent="0.2">
      <c r="AQ16953" s="7"/>
      <c r="AR16953" s="7"/>
      <c r="AS16953" s="7"/>
      <c r="AT16953" s="7"/>
      <c r="AU16953" s="7"/>
      <c r="AV16953" s="234"/>
      <c r="BP16953" s="7"/>
      <c r="BQ16953" s="7"/>
      <c r="BR16953" s="7"/>
      <c r="BS16953" s="7"/>
      <c r="BT16953" s="7"/>
      <c r="BU16953" s="7"/>
      <c r="BV16953" s="7"/>
      <c r="BW16953" s="7"/>
    </row>
    <row r="16954" spans="43:75" x14ac:dyDescent="0.2">
      <c r="AQ16954" s="7"/>
      <c r="AR16954" s="7"/>
      <c r="AS16954" s="7"/>
      <c r="AT16954" s="7"/>
      <c r="AU16954" s="7"/>
      <c r="AV16954" s="234"/>
      <c r="BP16954" s="7"/>
      <c r="BQ16954" s="7"/>
      <c r="BR16954" s="7"/>
      <c r="BS16954" s="7"/>
      <c r="BT16954" s="7"/>
      <c r="BU16954" s="7"/>
      <c r="BV16954" s="7"/>
      <c r="BW16954" s="7"/>
    </row>
    <row r="16955" spans="43:75" x14ac:dyDescent="0.2">
      <c r="AQ16955" s="7"/>
      <c r="AR16955" s="7"/>
      <c r="AS16955" s="7"/>
      <c r="AT16955" s="7"/>
      <c r="AU16955" s="7"/>
      <c r="AV16955" s="234"/>
      <c r="BP16955" s="7"/>
      <c r="BQ16955" s="7"/>
      <c r="BR16955" s="7"/>
      <c r="BS16955" s="7"/>
      <c r="BT16955" s="7"/>
      <c r="BU16955" s="7"/>
      <c r="BV16955" s="7"/>
      <c r="BW16955" s="7"/>
    </row>
    <row r="16956" spans="43:75" x14ac:dyDescent="0.2">
      <c r="AQ16956" s="7"/>
      <c r="AR16956" s="7"/>
      <c r="AS16956" s="7"/>
      <c r="AT16956" s="7"/>
      <c r="AU16956" s="7"/>
      <c r="AV16956" s="234"/>
      <c r="BP16956" s="7"/>
      <c r="BQ16956" s="7"/>
      <c r="BR16956" s="7"/>
      <c r="BS16956" s="7"/>
      <c r="BT16956" s="7"/>
      <c r="BU16956" s="7"/>
      <c r="BV16956" s="7"/>
      <c r="BW16956" s="7"/>
    </row>
    <row r="16957" spans="43:75" x14ac:dyDescent="0.2">
      <c r="AQ16957" s="7"/>
      <c r="AR16957" s="7"/>
      <c r="AS16957" s="7"/>
      <c r="AT16957" s="7"/>
      <c r="AU16957" s="7"/>
      <c r="AV16957" s="234"/>
      <c r="BP16957" s="7"/>
      <c r="BQ16957" s="7"/>
      <c r="BR16957" s="7"/>
      <c r="BS16957" s="7"/>
      <c r="BT16957" s="7"/>
      <c r="BU16957" s="7"/>
      <c r="BV16957" s="7"/>
      <c r="BW16957" s="7"/>
    </row>
    <row r="16958" spans="43:75" x14ac:dyDescent="0.2">
      <c r="AQ16958" s="7"/>
      <c r="AR16958" s="7"/>
      <c r="AS16958" s="7"/>
      <c r="AT16958" s="7"/>
      <c r="AU16958" s="7"/>
      <c r="AV16958" s="234"/>
      <c r="BP16958" s="7"/>
      <c r="BQ16958" s="7"/>
      <c r="BR16958" s="7"/>
      <c r="BS16958" s="7"/>
      <c r="BT16958" s="7"/>
      <c r="BU16958" s="7"/>
      <c r="BV16958" s="7"/>
      <c r="BW16958" s="7"/>
    </row>
    <row r="16959" spans="43:75" x14ac:dyDescent="0.2">
      <c r="AQ16959" s="7"/>
      <c r="AR16959" s="7"/>
      <c r="AS16959" s="7"/>
      <c r="AT16959" s="7"/>
      <c r="AU16959" s="7"/>
      <c r="AV16959" s="234"/>
      <c r="BP16959" s="7"/>
      <c r="BQ16959" s="7"/>
      <c r="BR16959" s="7"/>
      <c r="BS16959" s="7"/>
      <c r="BT16959" s="7"/>
      <c r="BU16959" s="7"/>
      <c r="BV16959" s="7"/>
      <c r="BW16959" s="7"/>
    </row>
    <row r="16960" spans="43:75" x14ac:dyDescent="0.2">
      <c r="AQ16960" s="7"/>
      <c r="AR16960" s="7"/>
      <c r="AS16960" s="7"/>
      <c r="AT16960" s="7"/>
      <c r="AU16960" s="7"/>
      <c r="AV16960" s="234"/>
      <c r="BP16960" s="7"/>
      <c r="BQ16960" s="7"/>
      <c r="BR16960" s="7"/>
      <c r="BS16960" s="7"/>
      <c r="BT16960" s="7"/>
      <c r="BU16960" s="7"/>
      <c r="BV16960" s="7"/>
      <c r="BW16960" s="7"/>
    </row>
    <row r="16961" spans="43:75" x14ac:dyDescent="0.2">
      <c r="AQ16961" s="7"/>
      <c r="AR16961" s="7"/>
      <c r="AS16961" s="7"/>
      <c r="AT16961" s="7"/>
      <c r="AU16961" s="7"/>
      <c r="AV16961" s="234"/>
      <c r="BP16961" s="7"/>
      <c r="BQ16961" s="7"/>
      <c r="BR16961" s="7"/>
      <c r="BS16961" s="7"/>
      <c r="BT16961" s="7"/>
      <c r="BU16961" s="7"/>
      <c r="BV16961" s="7"/>
      <c r="BW16961" s="7"/>
    </row>
    <row r="16962" spans="43:75" x14ac:dyDescent="0.2">
      <c r="AQ16962" s="7"/>
      <c r="AR16962" s="7"/>
      <c r="AS16962" s="7"/>
      <c r="AT16962" s="7"/>
      <c r="AU16962" s="7"/>
      <c r="AV16962" s="234"/>
      <c r="BP16962" s="7"/>
      <c r="BQ16962" s="7"/>
      <c r="BR16962" s="7"/>
      <c r="BS16962" s="7"/>
      <c r="BT16962" s="7"/>
      <c r="BU16962" s="7"/>
      <c r="BV16962" s="7"/>
      <c r="BW16962" s="7"/>
    </row>
    <row r="16963" spans="43:75" x14ac:dyDescent="0.2">
      <c r="AQ16963" s="7"/>
      <c r="AR16963" s="7"/>
      <c r="AS16963" s="7"/>
      <c r="AT16963" s="7"/>
      <c r="AU16963" s="7"/>
      <c r="AV16963" s="234"/>
      <c r="BP16963" s="7"/>
      <c r="BQ16963" s="7"/>
      <c r="BR16963" s="7"/>
      <c r="BS16963" s="7"/>
      <c r="BT16963" s="7"/>
      <c r="BU16963" s="7"/>
      <c r="BV16963" s="7"/>
      <c r="BW16963" s="7"/>
    </row>
    <row r="16964" spans="43:75" x14ac:dyDescent="0.2">
      <c r="AQ16964" s="7"/>
      <c r="AR16964" s="7"/>
      <c r="AS16964" s="7"/>
      <c r="AT16964" s="7"/>
      <c r="AU16964" s="7"/>
      <c r="AV16964" s="234"/>
      <c r="BP16964" s="7"/>
      <c r="BQ16964" s="7"/>
      <c r="BR16964" s="7"/>
      <c r="BS16964" s="7"/>
      <c r="BT16964" s="7"/>
      <c r="BU16964" s="7"/>
      <c r="BV16964" s="7"/>
      <c r="BW16964" s="7"/>
    </row>
    <row r="16965" spans="43:75" x14ac:dyDescent="0.2">
      <c r="AQ16965" s="7"/>
      <c r="AR16965" s="7"/>
      <c r="AS16965" s="7"/>
      <c r="AT16965" s="7"/>
      <c r="AU16965" s="7"/>
      <c r="AV16965" s="234"/>
      <c r="BP16965" s="7"/>
      <c r="BQ16965" s="7"/>
      <c r="BR16965" s="7"/>
      <c r="BS16965" s="7"/>
      <c r="BT16965" s="7"/>
      <c r="BU16965" s="7"/>
      <c r="BV16965" s="7"/>
      <c r="BW16965" s="7"/>
    </row>
    <row r="16966" spans="43:75" x14ac:dyDescent="0.2">
      <c r="AQ16966" s="7"/>
      <c r="AR16966" s="7"/>
      <c r="AS16966" s="7"/>
      <c r="AT16966" s="7"/>
      <c r="AU16966" s="7"/>
      <c r="AV16966" s="234"/>
      <c r="BP16966" s="7"/>
      <c r="BQ16966" s="7"/>
      <c r="BR16966" s="7"/>
      <c r="BS16966" s="7"/>
      <c r="BT16966" s="7"/>
      <c r="BU16966" s="7"/>
      <c r="BV16966" s="7"/>
      <c r="BW16966" s="7"/>
    </row>
    <row r="16967" spans="43:75" x14ac:dyDescent="0.2">
      <c r="AQ16967" s="7"/>
      <c r="AR16967" s="7"/>
      <c r="AS16967" s="7"/>
      <c r="AT16967" s="7"/>
      <c r="AU16967" s="7"/>
      <c r="AV16967" s="234"/>
      <c r="BP16967" s="7"/>
      <c r="BQ16967" s="7"/>
      <c r="BR16967" s="7"/>
      <c r="BS16967" s="7"/>
      <c r="BT16967" s="7"/>
      <c r="BU16967" s="7"/>
      <c r="BV16967" s="7"/>
      <c r="BW16967" s="7"/>
    </row>
    <row r="16968" spans="43:75" x14ac:dyDescent="0.2">
      <c r="AQ16968" s="7"/>
      <c r="AR16968" s="7"/>
      <c r="AS16968" s="7"/>
      <c r="AT16968" s="7"/>
      <c r="AU16968" s="7"/>
      <c r="AV16968" s="234"/>
      <c r="BP16968" s="7"/>
      <c r="BQ16968" s="7"/>
      <c r="BR16968" s="7"/>
      <c r="BS16968" s="7"/>
      <c r="BT16968" s="7"/>
      <c r="BU16968" s="7"/>
      <c r="BV16968" s="7"/>
      <c r="BW16968" s="7"/>
    </row>
    <row r="16969" spans="43:75" x14ac:dyDescent="0.2">
      <c r="AQ16969" s="7"/>
      <c r="AR16969" s="7"/>
      <c r="AS16969" s="7"/>
      <c r="AT16969" s="7"/>
      <c r="AU16969" s="7"/>
      <c r="AV16969" s="234"/>
      <c r="BP16969" s="7"/>
      <c r="BQ16969" s="7"/>
      <c r="BR16969" s="7"/>
      <c r="BS16969" s="7"/>
      <c r="BT16969" s="7"/>
      <c r="BU16969" s="7"/>
      <c r="BV16969" s="7"/>
      <c r="BW16969" s="7"/>
    </row>
    <row r="16970" spans="43:75" x14ac:dyDescent="0.2">
      <c r="AQ16970" s="7"/>
      <c r="AR16970" s="7"/>
      <c r="AS16970" s="7"/>
      <c r="AT16970" s="7"/>
      <c r="AU16970" s="7"/>
      <c r="AV16970" s="234"/>
      <c r="BP16970" s="7"/>
      <c r="BQ16970" s="7"/>
      <c r="BR16970" s="7"/>
      <c r="BS16970" s="7"/>
      <c r="BT16970" s="7"/>
      <c r="BU16970" s="7"/>
      <c r="BV16970" s="7"/>
      <c r="BW16970" s="7"/>
    </row>
    <row r="16971" spans="43:75" x14ac:dyDescent="0.2">
      <c r="AQ16971" s="7"/>
      <c r="AR16971" s="7"/>
      <c r="AS16971" s="7"/>
      <c r="AT16971" s="7"/>
      <c r="AU16971" s="7"/>
      <c r="AV16971" s="234"/>
      <c r="BP16971" s="7"/>
      <c r="BQ16971" s="7"/>
      <c r="BR16971" s="7"/>
      <c r="BS16971" s="7"/>
      <c r="BT16971" s="7"/>
      <c r="BU16971" s="7"/>
      <c r="BV16971" s="7"/>
      <c r="BW16971" s="7"/>
    </row>
    <row r="16972" spans="43:75" x14ac:dyDescent="0.2">
      <c r="AQ16972" s="7"/>
      <c r="AR16972" s="7"/>
      <c r="AS16972" s="7"/>
      <c r="AT16972" s="7"/>
      <c r="AU16972" s="7"/>
      <c r="AV16972" s="234"/>
      <c r="BP16972" s="7"/>
      <c r="BQ16972" s="7"/>
      <c r="BR16972" s="7"/>
      <c r="BS16972" s="7"/>
      <c r="BT16972" s="7"/>
      <c r="BU16972" s="7"/>
      <c r="BV16972" s="7"/>
      <c r="BW16972" s="7"/>
    </row>
    <row r="16973" spans="43:75" x14ac:dyDescent="0.2">
      <c r="AQ16973" s="7"/>
      <c r="AR16973" s="7"/>
      <c r="AS16973" s="7"/>
      <c r="AT16973" s="7"/>
      <c r="AU16973" s="7"/>
      <c r="AV16973" s="234"/>
      <c r="BP16973" s="7"/>
      <c r="BQ16973" s="7"/>
      <c r="BR16973" s="7"/>
      <c r="BS16973" s="7"/>
      <c r="BT16973" s="7"/>
      <c r="BU16973" s="7"/>
      <c r="BV16973" s="7"/>
      <c r="BW16973" s="7"/>
    </row>
    <row r="16974" spans="43:75" x14ac:dyDescent="0.2">
      <c r="AQ16974" s="7"/>
      <c r="AR16974" s="7"/>
      <c r="AS16974" s="7"/>
      <c r="AT16974" s="7"/>
      <c r="AU16974" s="7"/>
      <c r="AV16974" s="234"/>
      <c r="BP16974" s="7"/>
      <c r="BQ16974" s="7"/>
      <c r="BR16974" s="7"/>
      <c r="BS16974" s="7"/>
      <c r="BT16974" s="7"/>
      <c r="BU16974" s="7"/>
      <c r="BV16974" s="7"/>
      <c r="BW16974" s="7"/>
    </row>
    <row r="16975" spans="43:75" x14ac:dyDescent="0.2">
      <c r="AQ16975" s="7"/>
      <c r="AR16975" s="7"/>
      <c r="AS16975" s="7"/>
      <c r="AT16975" s="7"/>
      <c r="AU16975" s="7"/>
      <c r="AV16975" s="234"/>
      <c r="BP16975" s="7"/>
      <c r="BQ16975" s="7"/>
      <c r="BR16975" s="7"/>
      <c r="BS16975" s="7"/>
      <c r="BT16975" s="7"/>
      <c r="BU16975" s="7"/>
      <c r="BV16975" s="7"/>
      <c r="BW16975" s="7"/>
    </row>
    <row r="16976" spans="43:75" x14ac:dyDescent="0.2">
      <c r="AQ16976" s="7"/>
      <c r="AR16976" s="7"/>
      <c r="AS16976" s="7"/>
      <c r="AT16976" s="7"/>
      <c r="AU16976" s="7"/>
      <c r="AV16976" s="234"/>
      <c r="BP16976" s="7"/>
      <c r="BQ16976" s="7"/>
      <c r="BR16976" s="7"/>
      <c r="BS16976" s="7"/>
      <c r="BT16976" s="7"/>
      <c r="BU16976" s="7"/>
      <c r="BV16976" s="7"/>
      <c r="BW16976" s="7"/>
    </row>
    <row r="16977" spans="43:75" x14ac:dyDescent="0.2">
      <c r="AQ16977" s="7"/>
      <c r="AR16977" s="7"/>
      <c r="AS16977" s="7"/>
      <c r="AT16977" s="7"/>
      <c r="AU16977" s="7"/>
      <c r="AV16977" s="234"/>
      <c r="BP16977" s="7"/>
      <c r="BQ16977" s="7"/>
      <c r="BR16977" s="7"/>
      <c r="BS16977" s="7"/>
      <c r="BT16977" s="7"/>
      <c r="BU16977" s="7"/>
      <c r="BV16977" s="7"/>
      <c r="BW16977" s="7"/>
    </row>
    <row r="16978" spans="43:75" x14ac:dyDescent="0.2">
      <c r="AQ16978" s="7"/>
      <c r="AR16978" s="7"/>
      <c r="AS16978" s="7"/>
      <c r="AT16978" s="7"/>
      <c r="AU16978" s="7"/>
      <c r="AV16978" s="234"/>
      <c r="BP16978" s="7"/>
      <c r="BQ16978" s="7"/>
      <c r="BR16978" s="7"/>
      <c r="BS16978" s="7"/>
      <c r="BT16978" s="7"/>
      <c r="BU16978" s="7"/>
      <c r="BV16978" s="7"/>
      <c r="BW16978" s="7"/>
    </row>
    <row r="16979" spans="43:75" x14ac:dyDescent="0.2">
      <c r="AQ16979" s="7"/>
      <c r="AR16979" s="7"/>
      <c r="AS16979" s="7"/>
      <c r="AT16979" s="7"/>
      <c r="AU16979" s="7"/>
      <c r="AV16979" s="234"/>
      <c r="BP16979" s="7"/>
      <c r="BQ16979" s="7"/>
      <c r="BR16979" s="7"/>
      <c r="BS16979" s="7"/>
      <c r="BT16979" s="7"/>
      <c r="BU16979" s="7"/>
      <c r="BV16979" s="7"/>
      <c r="BW16979" s="7"/>
    </row>
    <row r="16980" spans="43:75" x14ac:dyDescent="0.2">
      <c r="AQ16980" s="7"/>
      <c r="AR16980" s="7"/>
      <c r="AS16980" s="7"/>
      <c r="AT16980" s="7"/>
      <c r="AU16980" s="7"/>
      <c r="AV16980" s="234"/>
      <c r="BP16980" s="7"/>
      <c r="BQ16980" s="7"/>
      <c r="BR16980" s="7"/>
      <c r="BS16980" s="7"/>
      <c r="BT16980" s="7"/>
      <c r="BU16980" s="7"/>
      <c r="BV16980" s="7"/>
      <c r="BW16980" s="7"/>
    </row>
    <row r="16981" spans="43:75" x14ac:dyDescent="0.2">
      <c r="AQ16981" s="7"/>
      <c r="AR16981" s="7"/>
      <c r="AS16981" s="7"/>
      <c r="AT16981" s="7"/>
      <c r="AU16981" s="7"/>
      <c r="AV16981" s="234"/>
      <c r="BP16981" s="7"/>
      <c r="BQ16981" s="7"/>
      <c r="BR16981" s="7"/>
      <c r="BS16981" s="7"/>
      <c r="BT16981" s="7"/>
      <c r="BU16981" s="7"/>
      <c r="BV16981" s="7"/>
      <c r="BW16981" s="7"/>
    </row>
    <row r="16982" spans="43:75" x14ac:dyDescent="0.2">
      <c r="AQ16982" s="7"/>
      <c r="AR16982" s="7"/>
      <c r="AS16982" s="7"/>
      <c r="AT16982" s="7"/>
      <c r="AU16982" s="7"/>
      <c r="AV16982" s="234"/>
      <c r="BP16982" s="7"/>
      <c r="BQ16982" s="7"/>
      <c r="BR16982" s="7"/>
      <c r="BS16982" s="7"/>
      <c r="BT16982" s="7"/>
      <c r="BU16982" s="7"/>
      <c r="BV16982" s="7"/>
      <c r="BW16982" s="7"/>
    </row>
    <row r="16983" spans="43:75" x14ac:dyDescent="0.2">
      <c r="AQ16983" s="7"/>
      <c r="AR16983" s="7"/>
      <c r="AS16983" s="7"/>
      <c r="AT16983" s="7"/>
      <c r="AU16983" s="7"/>
      <c r="AV16983" s="234"/>
      <c r="BP16983" s="7"/>
      <c r="BQ16983" s="7"/>
      <c r="BR16983" s="7"/>
      <c r="BS16983" s="7"/>
      <c r="BT16983" s="7"/>
      <c r="BU16983" s="7"/>
      <c r="BV16983" s="7"/>
      <c r="BW16983" s="7"/>
    </row>
    <row r="16984" spans="43:75" x14ac:dyDescent="0.2">
      <c r="AQ16984" s="7"/>
      <c r="AR16984" s="7"/>
      <c r="AS16984" s="7"/>
      <c r="AT16984" s="7"/>
      <c r="AU16984" s="7"/>
      <c r="AV16984" s="234"/>
      <c r="BP16984" s="7"/>
      <c r="BQ16984" s="7"/>
      <c r="BR16984" s="7"/>
      <c r="BS16984" s="7"/>
      <c r="BT16984" s="7"/>
      <c r="BU16984" s="7"/>
      <c r="BV16984" s="7"/>
      <c r="BW16984" s="7"/>
    </row>
    <row r="16985" spans="43:75" x14ac:dyDescent="0.2">
      <c r="AQ16985" s="7"/>
      <c r="AR16985" s="7"/>
      <c r="AS16985" s="7"/>
      <c r="AT16985" s="7"/>
      <c r="AU16985" s="7"/>
      <c r="AV16985" s="234"/>
      <c r="BP16985" s="7"/>
      <c r="BQ16985" s="7"/>
      <c r="BR16985" s="7"/>
      <c r="BS16985" s="7"/>
      <c r="BT16985" s="7"/>
      <c r="BU16985" s="7"/>
      <c r="BV16985" s="7"/>
      <c r="BW16985" s="7"/>
    </row>
    <row r="16986" spans="43:75" x14ac:dyDescent="0.2">
      <c r="AQ16986" s="7"/>
      <c r="AR16986" s="7"/>
      <c r="AS16986" s="7"/>
      <c r="AT16986" s="7"/>
      <c r="AU16986" s="7"/>
      <c r="AV16986" s="234"/>
      <c r="BP16986" s="7"/>
      <c r="BQ16986" s="7"/>
      <c r="BR16986" s="7"/>
      <c r="BS16986" s="7"/>
      <c r="BT16986" s="7"/>
      <c r="BU16986" s="7"/>
      <c r="BV16986" s="7"/>
      <c r="BW16986" s="7"/>
    </row>
    <row r="16987" spans="43:75" x14ac:dyDescent="0.2">
      <c r="AQ16987" s="7"/>
      <c r="AR16987" s="7"/>
      <c r="AS16987" s="7"/>
      <c r="AT16987" s="7"/>
      <c r="AU16987" s="7"/>
      <c r="AV16987" s="234"/>
      <c r="BP16987" s="7"/>
      <c r="BQ16987" s="7"/>
      <c r="BR16987" s="7"/>
      <c r="BS16987" s="7"/>
      <c r="BT16987" s="7"/>
      <c r="BU16987" s="7"/>
      <c r="BV16987" s="7"/>
      <c r="BW16987" s="7"/>
    </row>
    <row r="16988" spans="43:75" x14ac:dyDescent="0.2">
      <c r="AQ16988" s="7"/>
      <c r="AR16988" s="7"/>
      <c r="AS16988" s="7"/>
      <c r="AT16988" s="7"/>
      <c r="AU16988" s="7"/>
      <c r="AV16988" s="234"/>
      <c r="BP16988" s="7"/>
      <c r="BQ16988" s="7"/>
      <c r="BR16988" s="7"/>
      <c r="BS16988" s="7"/>
      <c r="BT16988" s="7"/>
      <c r="BU16988" s="7"/>
      <c r="BV16988" s="7"/>
      <c r="BW16988" s="7"/>
    </row>
    <row r="16989" spans="43:75" x14ac:dyDescent="0.2">
      <c r="AQ16989" s="7"/>
      <c r="AR16989" s="7"/>
      <c r="AS16989" s="7"/>
      <c r="AT16989" s="7"/>
      <c r="AU16989" s="7"/>
      <c r="AV16989" s="234"/>
      <c r="BP16989" s="7"/>
      <c r="BQ16989" s="7"/>
      <c r="BR16989" s="7"/>
      <c r="BS16989" s="7"/>
      <c r="BT16989" s="7"/>
      <c r="BU16989" s="7"/>
      <c r="BV16989" s="7"/>
      <c r="BW16989" s="7"/>
    </row>
    <row r="16990" spans="43:75" x14ac:dyDescent="0.2">
      <c r="AQ16990" s="7"/>
      <c r="AR16990" s="7"/>
      <c r="AS16990" s="7"/>
      <c r="AT16990" s="7"/>
      <c r="AU16990" s="7"/>
      <c r="AV16990" s="234"/>
      <c r="BP16990" s="7"/>
      <c r="BQ16990" s="7"/>
      <c r="BR16990" s="7"/>
      <c r="BS16990" s="7"/>
      <c r="BT16990" s="7"/>
      <c r="BU16990" s="7"/>
      <c r="BV16990" s="7"/>
      <c r="BW16990" s="7"/>
    </row>
    <row r="16991" spans="43:75" x14ac:dyDescent="0.2">
      <c r="AQ16991" s="7"/>
      <c r="AR16991" s="7"/>
      <c r="AS16991" s="7"/>
      <c r="AT16991" s="7"/>
      <c r="AU16991" s="7"/>
      <c r="AV16991" s="234"/>
      <c r="BP16991" s="7"/>
      <c r="BQ16991" s="7"/>
      <c r="BR16991" s="7"/>
      <c r="BS16991" s="7"/>
      <c r="BT16991" s="7"/>
      <c r="BU16991" s="7"/>
      <c r="BV16991" s="7"/>
      <c r="BW16991" s="7"/>
    </row>
    <row r="16992" spans="43:75" x14ac:dyDescent="0.2">
      <c r="AQ16992" s="7"/>
      <c r="AR16992" s="7"/>
      <c r="AS16992" s="7"/>
      <c r="AT16992" s="7"/>
      <c r="AU16992" s="7"/>
      <c r="AV16992" s="234"/>
      <c r="BP16992" s="7"/>
      <c r="BQ16992" s="7"/>
      <c r="BR16992" s="7"/>
      <c r="BS16992" s="7"/>
      <c r="BT16992" s="7"/>
      <c r="BU16992" s="7"/>
      <c r="BV16992" s="7"/>
      <c r="BW16992" s="7"/>
    </row>
    <row r="16993" spans="43:75" x14ac:dyDescent="0.2">
      <c r="AQ16993" s="7"/>
      <c r="AR16993" s="7"/>
      <c r="AS16993" s="7"/>
      <c r="AT16993" s="7"/>
      <c r="AU16993" s="7"/>
      <c r="AV16993" s="234"/>
      <c r="BP16993" s="7"/>
      <c r="BQ16993" s="7"/>
      <c r="BR16993" s="7"/>
      <c r="BS16993" s="7"/>
      <c r="BT16993" s="7"/>
      <c r="BU16993" s="7"/>
      <c r="BV16993" s="7"/>
      <c r="BW16993" s="7"/>
    </row>
    <row r="16994" spans="43:75" x14ac:dyDescent="0.2">
      <c r="AQ16994" s="7"/>
      <c r="AR16994" s="7"/>
      <c r="AS16994" s="7"/>
      <c r="AT16994" s="7"/>
      <c r="AU16994" s="7"/>
      <c r="AV16994" s="234"/>
      <c r="BP16994" s="7"/>
      <c r="BQ16994" s="7"/>
      <c r="BR16994" s="7"/>
      <c r="BS16994" s="7"/>
      <c r="BT16994" s="7"/>
      <c r="BU16994" s="7"/>
      <c r="BV16994" s="7"/>
      <c r="BW16994" s="7"/>
    </row>
    <row r="16995" spans="43:75" x14ac:dyDescent="0.2">
      <c r="AQ16995" s="7"/>
      <c r="AR16995" s="7"/>
      <c r="AS16995" s="7"/>
      <c r="AT16995" s="7"/>
      <c r="AU16995" s="7"/>
      <c r="AV16995" s="234"/>
      <c r="BP16995" s="7"/>
      <c r="BQ16995" s="7"/>
      <c r="BR16995" s="7"/>
      <c r="BS16995" s="7"/>
      <c r="BT16995" s="7"/>
      <c r="BU16995" s="7"/>
      <c r="BV16995" s="7"/>
      <c r="BW16995" s="7"/>
    </row>
    <row r="16996" spans="43:75" x14ac:dyDescent="0.2">
      <c r="AQ16996" s="7"/>
      <c r="AR16996" s="7"/>
      <c r="AS16996" s="7"/>
      <c r="AT16996" s="7"/>
      <c r="AU16996" s="7"/>
      <c r="AV16996" s="234"/>
      <c r="BP16996" s="7"/>
      <c r="BQ16996" s="7"/>
      <c r="BR16996" s="7"/>
      <c r="BS16996" s="7"/>
      <c r="BT16996" s="7"/>
      <c r="BU16996" s="7"/>
      <c r="BV16996" s="7"/>
      <c r="BW16996" s="7"/>
    </row>
    <row r="16997" spans="43:75" x14ac:dyDescent="0.2">
      <c r="AQ16997" s="7"/>
      <c r="AR16997" s="7"/>
      <c r="AS16997" s="7"/>
      <c r="AT16997" s="7"/>
      <c r="AU16997" s="7"/>
      <c r="AV16997" s="234"/>
      <c r="BP16997" s="7"/>
      <c r="BQ16997" s="7"/>
      <c r="BR16997" s="7"/>
      <c r="BS16997" s="7"/>
      <c r="BT16997" s="7"/>
      <c r="BU16997" s="7"/>
      <c r="BV16997" s="7"/>
      <c r="BW16997" s="7"/>
    </row>
    <row r="16998" spans="43:75" x14ac:dyDescent="0.2">
      <c r="AQ16998" s="7"/>
      <c r="AR16998" s="7"/>
      <c r="AS16998" s="7"/>
      <c r="AT16998" s="7"/>
      <c r="AU16998" s="7"/>
      <c r="AV16998" s="234"/>
      <c r="BP16998" s="7"/>
      <c r="BQ16998" s="7"/>
      <c r="BR16998" s="7"/>
      <c r="BS16998" s="7"/>
      <c r="BT16998" s="7"/>
      <c r="BU16998" s="7"/>
      <c r="BV16998" s="7"/>
      <c r="BW16998" s="7"/>
    </row>
    <row r="16999" spans="43:75" x14ac:dyDescent="0.2">
      <c r="AQ16999" s="7"/>
      <c r="AR16999" s="7"/>
      <c r="AS16999" s="7"/>
      <c r="AT16999" s="7"/>
      <c r="AU16999" s="7"/>
      <c r="AV16999" s="234"/>
      <c r="BP16999" s="7"/>
      <c r="BQ16999" s="7"/>
      <c r="BR16999" s="7"/>
      <c r="BS16999" s="7"/>
      <c r="BT16999" s="7"/>
      <c r="BU16999" s="7"/>
      <c r="BV16999" s="7"/>
      <c r="BW16999" s="7"/>
    </row>
    <row r="17000" spans="43:75" x14ac:dyDescent="0.2">
      <c r="AQ17000" s="7"/>
      <c r="AR17000" s="7"/>
      <c r="AS17000" s="7"/>
      <c r="AT17000" s="7"/>
      <c r="AU17000" s="7"/>
      <c r="AV17000" s="234"/>
      <c r="BP17000" s="7"/>
      <c r="BQ17000" s="7"/>
      <c r="BR17000" s="7"/>
      <c r="BS17000" s="7"/>
      <c r="BT17000" s="7"/>
      <c r="BU17000" s="7"/>
      <c r="BV17000" s="7"/>
      <c r="BW17000" s="7"/>
    </row>
    <row r="17001" spans="43:75" x14ac:dyDescent="0.2">
      <c r="AQ17001" s="7"/>
      <c r="AR17001" s="7"/>
      <c r="AS17001" s="7"/>
      <c r="AT17001" s="7"/>
      <c r="AU17001" s="7"/>
      <c r="AV17001" s="234"/>
      <c r="BP17001" s="7"/>
      <c r="BQ17001" s="7"/>
      <c r="BR17001" s="7"/>
      <c r="BS17001" s="7"/>
      <c r="BT17001" s="7"/>
      <c r="BU17001" s="7"/>
      <c r="BV17001" s="7"/>
      <c r="BW17001" s="7"/>
    </row>
    <row r="17002" spans="43:75" x14ac:dyDescent="0.2">
      <c r="AQ17002" s="7"/>
      <c r="AR17002" s="7"/>
      <c r="AS17002" s="7"/>
      <c r="AT17002" s="7"/>
      <c r="AU17002" s="7"/>
      <c r="AV17002" s="234"/>
      <c r="BP17002" s="7"/>
      <c r="BQ17002" s="7"/>
      <c r="BR17002" s="7"/>
      <c r="BS17002" s="7"/>
      <c r="BT17002" s="7"/>
      <c r="BU17002" s="7"/>
      <c r="BV17002" s="7"/>
      <c r="BW17002" s="7"/>
    </row>
    <row r="17003" spans="43:75" x14ac:dyDescent="0.2">
      <c r="AQ17003" s="7"/>
      <c r="AR17003" s="7"/>
      <c r="AS17003" s="7"/>
      <c r="AT17003" s="7"/>
      <c r="AU17003" s="7"/>
      <c r="AV17003" s="234"/>
      <c r="BP17003" s="7"/>
      <c r="BQ17003" s="7"/>
      <c r="BR17003" s="7"/>
      <c r="BS17003" s="7"/>
      <c r="BT17003" s="7"/>
      <c r="BU17003" s="7"/>
      <c r="BV17003" s="7"/>
      <c r="BW17003" s="7"/>
    </row>
    <row r="17004" spans="43:75" x14ac:dyDescent="0.2">
      <c r="AQ17004" s="7"/>
      <c r="AR17004" s="7"/>
      <c r="AS17004" s="7"/>
      <c r="AT17004" s="7"/>
      <c r="AU17004" s="7"/>
      <c r="AV17004" s="234"/>
      <c r="BP17004" s="7"/>
      <c r="BQ17004" s="7"/>
      <c r="BR17004" s="7"/>
      <c r="BS17004" s="7"/>
      <c r="BT17004" s="7"/>
      <c r="BU17004" s="7"/>
      <c r="BV17004" s="7"/>
      <c r="BW17004" s="7"/>
    </row>
    <row r="17005" spans="43:75" x14ac:dyDescent="0.2">
      <c r="AQ17005" s="7"/>
      <c r="AR17005" s="7"/>
      <c r="AS17005" s="7"/>
      <c r="AT17005" s="7"/>
      <c r="AU17005" s="7"/>
      <c r="AV17005" s="234"/>
      <c r="BP17005" s="7"/>
      <c r="BQ17005" s="7"/>
      <c r="BR17005" s="7"/>
      <c r="BS17005" s="7"/>
      <c r="BT17005" s="7"/>
      <c r="BU17005" s="7"/>
      <c r="BV17005" s="7"/>
      <c r="BW17005" s="7"/>
    </row>
    <row r="17006" spans="43:75" x14ac:dyDescent="0.2">
      <c r="AQ17006" s="7"/>
      <c r="AR17006" s="7"/>
      <c r="AS17006" s="7"/>
      <c r="AT17006" s="7"/>
      <c r="AU17006" s="7"/>
      <c r="AV17006" s="234"/>
      <c r="BP17006" s="7"/>
      <c r="BQ17006" s="7"/>
      <c r="BR17006" s="7"/>
      <c r="BS17006" s="7"/>
      <c r="BT17006" s="7"/>
      <c r="BU17006" s="7"/>
      <c r="BV17006" s="7"/>
      <c r="BW17006" s="7"/>
    </row>
    <row r="17007" spans="43:75" x14ac:dyDescent="0.2">
      <c r="AQ17007" s="7"/>
      <c r="AR17007" s="7"/>
      <c r="AS17007" s="7"/>
      <c r="AT17007" s="7"/>
      <c r="AU17007" s="7"/>
      <c r="AV17007" s="234"/>
      <c r="BP17007" s="7"/>
      <c r="BQ17007" s="7"/>
      <c r="BR17007" s="7"/>
      <c r="BS17007" s="7"/>
      <c r="BT17007" s="7"/>
      <c r="BU17007" s="7"/>
      <c r="BV17007" s="7"/>
      <c r="BW17007" s="7"/>
    </row>
    <row r="17008" spans="43:75" x14ac:dyDescent="0.2">
      <c r="AQ17008" s="7"/>
      <c r="AR17008" s="7"/>
      <c r="AS17008" s="7"/>
      <c r="AT17008" s="7"/>
      <c r="AU17008" s="7"/>
      <c r="AV17008" s="234"/>
      <c r="BP17008" s="7"/>
      <c r="BQ17008" s="7"/>
      <c r="BR17008" s="7"/>
      <c r="BS17008" s="7"/>
      <c r="BT17008" s="7"/>
      <c r="BU17008" s="7"/>
      <c r="BV17008" s="7"/>
      <c r="BW17008" s="7"/>
    </row>
    <row r="17009" spans="43:75" x14ac:dyDescent="0.2">
      <c r="AQ17009" s="7"/>
      <c r="AR17009" s="7"/>
      <c r="AS17009" s="7"/>
      <c r="AT17009" s="7"/>
      <c r="AU17009" s="7"/>
      <c r="AV17009" s="234"/>
      <c r="BP17009" s="7"/>
      <c r="BQ17009" s="7"/>
      <c r="BR17009" s="7"/>
      <c r="BS17009" s="7"/>
      <c r="BT17009" s="7"/>
      <c r="BU17009" s="7"/>
      <c r="BV17009" s="7"/>
      <c r="BW17009" s="7"/>
    </row>
    <row r="17010" spans="43:75" x14ac:dyDescent="0.2">
      <c r="AQ17010" s="7"/>
      <c r="AR17010" s="7"/>
      <c r="AS17010" s="7"/>
      <c r="AT17010" s="7"/>
      <c r="AU17010" s="7"/>
      <c r="AV17010" s="234"/>
      <c r="BP17010" s="7"/>
      <c r="BQ17010" s="7"/>
      <c r="BR17010" s="7"/>
      <c r="BS17010" s="7"/>
      <c r="BT17010" s="7"/>
      <c r="BU17010" s="7"/>
      <c r="BV17010" s="7"/>
      <c r="BW17010" s="7"/>
    </row>
    <row r="17011" spans="43:75" x14ac:dyDescent="0.2">
      <c r="AQ17011" s="7"/>
      <c r="AR17011" s="7"/>
      <c r="AS17011" s="7"/>
      <c r="AT17011" s="7"/>
      <c r="AU17011" s="7"/>
      <c r="AV17011" s="234"/>
      <c r="BP17011" s="7"/>
      <c r="BQ17011" s="7"/>
      <c r="BR17011" s="7"/>
      <c r="BS17011" s="7"/>
      <c r="BT17011" s="7"/>
      <c r="BU17011" s="7"/>
      <c r="BV17011" s="7"/>
      <c r="BW17011" s="7"/>
    </row>
    <row r="17012" spans="43:75" x14ac:dyDescent="0.2">
      <c r="AQ17012" s="7"/>
      <c r="AR17012" s="7"/>
      <c r="AS17012" s="7"/>
      <c r="AT17012" s="7"/>
      <c r="AU17012" s="7"/>
      <c r="AV17012" s="234"/>
      <c r="BP17012" s="7"/>
      <c r="BQ17012" s="7"/>
      <c r="BR17012" s="7"/>
      <c r="BS17012" s="7"/>
      <c r="BT17012" s="7"/>
      <c r="BU17012" s="7"/>
      <c r="BV17012" s="7"/>
      <c r="BW17012" s="7"/>
    </row>
    <row r="17013" spans="43:75" x14ac:dyDescent="0.2">
      <c r="AQ17013" s="7"/>
      <c r="AR17013" s="7"/>
      <c r="AS17013" s="7"/>
      <c r="AT17013" s="7"/>
      <c r="AU17013" s="7"/>
      <c r="AV17013" s="234"/>
      <c r="BP17013" s="7"/>
      <c r="BQ17013" s="7"/>
      <c r="BR17013" s="7"/>
      <c r="BS17013" s="7"/>
      <c r="BT17013" s="7"/>
      <c r="BU17013" s="7"/>
      <c r="BV17013" s="7"/>
      <c r="BW17013" s="7"/>
    </row>
    <row r="17014" spans="43:75" x14ac:dyDescent="0.2">
      <c r="AQ17014" s="7"/>
      <c r="AR17014" s="7"/>
      <c r="AS17014" s="7"/>
      <c r="AT17014" s="7"/>
      <c r="AU17014" s="7"/>
      <c r="AV17014" s="234"/>
      <c r="BP17014" s="7"/>
      <c r="BQ17014" s="7"/>
      <c r="BR17014" s="7"/>
      <c r="BS17014" s="7"/>
      <c r="BT17014" s="7"/>
      <c r="BU17014" s="7"/>
      <c r="BV17014" s="7"/>
      <c r="BW17014" s="7"/>
    </row>
    <row r="17015" spans="43:75" x14ac:dyDescent="0.2">
      <c r="AQ17015" s="7"/>
      <c r="AR17015" s="7"/>
      <c r="AS17015" s="7"/>
      <c r="AT17015" s="7"/>
      <c r="AU17015" s="7"/>
      <c r="AV17015" s="234"/>
      <c r="BP17015" s="7"/>
      <c r="BQ17015" s="7"/>
      <c r="BR17015" s="7"/>
      <c r="BS17015" s="7"/>
      <c r="BT17015" s="7"/>
      <c r="BU17015" s="7"/>
      <c r="BV17015" s="7"/>
      <c r="BW17015" s="7"/>
    </row>
    <row r="17016" spans="43:75" x14ac:dyDescent="0.2">
      <c r="AQ17016" s="7"/>
      <c r="AR17016" s="7"/>
      <c r="AS17016" s="7"/>
      <c r="AT17016" s="7"/>
      <c r="AU17016" s="7"/>
      <c r="AV17016" s="234"/>
      <c r="BP17016" s="7"/>
      <c r="BQ17016" s="7"/>
      <c r="BR17016" s="7"/>
      <c r="BS17016" s="7"/>
      <c r="BT17016" s="7"/>
      <c r="BU17016" s="7"/>
      <c r="BV17016" s="7"/>
      <c r="BW17016" s="7"/>
    </row>
    <row r="17017" spans="43:75" x14ac:dyDescent="0.2">
      <c r="AQ17017" s="7"/>
      <c r="AR17017" s="7"/>
      <c r="AS17017" s="7"/>
      <c r="AT17017" s="7"/>
      <c r="AU17017" s="7"/>
      <c r="AV17017" s="234"/>
      <c r="BP17017" s="7"/>
      <c r="BQ17017" s="7"/>
      <c r="BR17017" s="7"/>
      <c r="BS17017" s="7"/>
      <c r="BT17017" s="7"/>
      <c r="BU17017" s="7"/>
      <c r="BV17017" s="7"/>
      <c r="BW17017" s="7"/>
    </row>
    <row r="17018" spans="43:75" x14ac:dyDescent="0.2">
      <c r="AQ17018" s="7"/>
      <c r="AR17018" s="7"/>
      <c r="AS17018" s="7"/>
      <c r="AT17018" s="7"/>
      <c r="AU17018" s="7"/>
      <c r="AV17018" s="234"/>
      <c r="BP17018" s="7"/>
      <c r="BQ17018" s="7"/>
      <c r="BR17018" s="7"/>
      <c r="BS17018" s="7"/>
      <c r="BT17018" s="7"/>
      <c r="BU17018" s="7"/>
      <c r="BV17018" s="7"/>
      <c r="BW17018" s="7"/>
    </row>
    <row r="17019" spans="43:75" x14ac:dyDescent="0.2">
      <c r="AQ17019" s="7"/>
      <c r="AR17019" s="7"/>
      <c r="AS17019" s="7"/>
      <c r="AT17019" s="7"/>
      <c r="AU17019" s="7"/>
      <c r="AV17019" s="234"/>
      <c r="BP17019" s="7"/>
      <c r="BQ17019" s="7"/>
      <c r="BR17019" s="7"/>
      <c r="BS17019" s="7"/>
      <c r="BT17019" s="7"/>
      <c r="BU17019" s="7"/>
      <c r="BV17019" s="7"/>
      <c r="BW17019" s="7"/>
    </row>
    <row r="17020" spans="43:75" x14ac:dyDescent="0.2">
      <c r="AQ17020" s="7"/>
      <c r="AR17020" s="7"/>
      <c r="AS17020" s="7"/>
      <c r="AT17020" s="7"/>
      <c r="AU17020" s="7"/>
      <c r="AV17020" s="234"/>
      <c r="BP17020" s="7"/>
      <c r="BQ17020" s="7"/>
      <c r="BR17020" s="7"/>
      <c r="BS17020" s="7"/>
      <c r="BT17020" s="7"/>
      <c r="BU17020" s="7"/>
      <c r="BV17020" s="7"/>
      <c r="BW17020" s="7"/>
    </row>
    <row r="17021" spans="43:75" x14ac:dyDescent="0.2">
      <c r="AQ17021" s="7"/>
      <c r="AR17021" s="7"/>
      <c r="AS17021" s="7"/>
      <c r="AT17021" s="7"/>
      <c r="AU17021" s="7"/>
      <c r="AV17021" s="234"/>
      <c r="BP17021" s="7"/>
      <c r="BQ17021" s="7"/>
      <c r="BR17021" s="7"/>
      <c r="BS17021" s="7"/>
      <c r="BT17021" s="7"/>
      <c r="BU17021" s="7"/>
      <c r="BV17021" s="7"/>
      <c r="BW17021" s="7"/>
    </row>
    <row r="17022" spans="43:75" x14ac:dyDescent="0.2">
      <c r="AQ17022" s="7"/>
      <c r="AR17022" s="7"/>
      <c r="AS17022" s="7"/>
      <c r="AT17022" s="7"/>
      <c r="AU17022" s="7"/>
      <c r="AV17022" s="234"/>
      <c r="BP17022" s="7"/>
      <c r="BQ17022" s="7"/>
      <c r="BR17022" s="7"/>
      <c r="BS17022" s="7"/>
      <c r="BT17022" s="7"/>
      <c r="BU17022" s="7"/>
      <c r="BV17022" s="7"/>
      <c r="BW17022" s="7"/>
    </row>
    <row r="17023" spans="43:75" x14ac:dyDescent="0.2">
      <c r="AQ17023" s="7"/>
      <c r="AR17023" s="7"/>
      <c r="AS17023" s="7"/>
      <c r="AT17023" s="7"/>
      <c r="AU17023" s="7"/>
      <c r="AV17023" s="234"/>
      <c r="BP17023" s="7"/>
      <c r="BQ17023" s="7"/>
      <c r="BR17023" s="7"/>
      <c r="BS17023" s="7"/>
      <c r="BT17023" s="7"/>
      <c r="BU17023" s="7"/>
      <c r="BV17023" s="7"/>
      <c r="BW17023" s="7"/>
    </row>
    <row r="17024" spans="43:75" x14ac:dyDescent="0.2">
      <c r="AQ17024" s="7"/>
      <c r="AR17024" s="7"/>
      <c r="AS17024" s="7"/>
      <c r="AT17024" s="7"/>
      <c r="AU17024" s="7"/>
      <c r="AV17024" s="234"/>
      <c r="BP17024" s="7"/>
      <c r="BQ17024" s="7"/>
      <c r="BR17024" s="7"/>
      <c r="BS17024" s="7"/>
      <c r="BT17024" s="7"/>
      <c r="BU17024" s="7"/>
      <c r="BV17024" s="7"/>
      <c r="BW17024" s="7"/>
    </row>
    <row r="17025" spans="43:75" x14ac:dyDescent="0.2">
      <c r="AQ17025" s="7"/>
      <c r="AR17025" s="7"/>
      <c r="AS17025" s="7"/>
      <c r="AT17025" s="7"/>
      <c r="AU17025" s="7"/>
      <c r="AV17025" s="234"/>
      <c r="BP17025" s="7"/>
      <c r="BQ17025" s="7"/>
      <c r="BR17025" s="7"/>
      <c r="BS17025" s="7"/>
      <c r="BT17025" s="7"/>
      <c r="BU17025" s="7"/>
      <c r="BV17025" s="7"/>
      <c r="BW17025" s="7"/>
    </row>
    <row r="17026" spans="43:75" x14ac:dyDescent="0.2">
      <c r="AQ17026" s="7"/>
      <c r="AR17026" s="7"/>
      <c r="AS17026" s="7"/>
      <c r="AT17026" s="7"/>
      <c r="AU17026" s="7"/>
      <c r="AV17026" s="234"/>
      <c r="BP17026" s="7"/>
      <c r="BQ17026" s="7"/>
      <c r="BR17026" s="7"/>
      <c r="BS17026" s="7"/>
      <c r="BT17026" s="7"/>
      <c r="BU17026" s="7"/>
      <c r="BV17026" s="7"/>
      <c r="BW17026" s="7"/>
    </row>
    <row r="17027" spans="43:75" x14ac:dyDescent="0.2">
      <c r="AQ17027" s="7"/>
      <c r="AR17027" s="7"/>
      <c r="AS17027" s="7"/>
      <c r="AT17027" s="7"/>
      <c r="AU17027" s="7"/>
      <c r="AV17027" s="234"/>
      <c r="BP17027" s="7"/>
      <c r="BQ17027" s="7"/>
      <c r="BR17027" s="7"/>
      <c r="BS17027" s="7"/>
      <c r="BT17027" s="7"/>
      <c r="BU17027" s="7"/>
      <c r="BV17027" s="7"/>
      <c r="BW17027" s="7"/>
    </row>
    <row r="17028" spans="43:75" x14ac:dyDescent="0.2">
      <c r="AQ17028" s="7"/>
      <c r="AR17028" s="7"/>
      <c r="AS17028" s="7"/>
      <c r="AT17028" s="7"/>
      <c r="AU17028" s="7"/>
      <c r="AV17028" s="234"/>
      <c r="BP17028" s="7"/>
      <c r="BQ17028" s="7"/>
      <c r="BR17028" s="7"/>
      <c r="BS17028" s="7"/>
      <c r="BT17028" s="7"/>
      <c r="BU17028" s="7"/>
      <c r="BV17028" s="7"/>
      <c r="BW17028" s="7"/>
    </row>
    <row r="17029" spans="43:75" x14ac:dyDescent="0.2">
      <c r="AQ17029" s="7"/>
      <c r="AR17029" s="7"/>
      <c r="AS17029" s="7"/>
      <c r="AT17029" s="7"/>
      <c r="AU17029" s="7"/>
      <c r="AV17029" s="234"/>
      <c r="BP17029" s="7"/>
      <c r="BQ17029" s="7"/>
      <c r="BR17029" s="7"/>
      <c r="BS17029" s="7"/>
      <c r="BT17029" s="7"/>
      <c r="BU17029" s="7"/>
      <c r="BV17029" s="7"/>
      <c r="BW17029" s="7"/>
    </row>
    <row r="17030" spans="43:75" x14ac:dyDescent="0.2">
      <c r="AQ17030" s="7"/>
      <c r="AR17030" s="7"/>
      <c r="AS17030" s="7"/>
      <c r="AT17030" s="7"/>
      <c r="AU17030" s="7"/>
      <c r="AV17030" s="234"/>
      <c r="BP17030" s="7"/>
      <c r="BQ17030" s="7"/>
      <c r="BR17030" s="7"/>
      <c r="BS17030" s="7"/>
      <c r="BT17030" s="7"/>
      <c r="BU17030" s="7"/>
      <c r="BV17030" s="7"/>
      <c r="BW17030" s="7"/>
    </row>
    <row r="17031" spans="43:75" x14ac:dyDescent="0.2">
      <c r="AQ17031" s="7"/>
      <c r="AR17031" s="7"/>
      <c r="AS17031" s="7"/>
      <c r="AT17031" s="7"/>
      <c r="AU17031" s="7"/>
      <c r="AV17031" s="234"/>
      <c r="BP17031" s="7"/>
      <c r="BQ17031" s="7"/>
      <c r="BR17031" s="7"/>
      <c r="BS17031" s="7"/>
      <c r="BT17031" s="7"/>
      <c r="BU17031" s="7"/>
      <c r="BV17031" s="7"/>
      <c r="BW17031" s="7"/>
    </row>
    <row r="17032" spans="43:75" x14ac:dyDescent="0.2">
      <c r="AQ17032" s="7"/>
      <c r="AR17032" s="7"/>
      <c r="AS17032" s="7"/>
      <c r="AT17032" s="7"/>
      <c r="AU17032" s="7"/>
      <c r="AV17032" s="234"/>
      <c r="BP17032" s="7"/>
      <c r="BQ17032" s="7"/>
      <c r="BR17032" s="7"/>
      <c r="BS17032" s="7"/>
      <c r="BT17032" s="7"/>
      <c r="BU17032" s="7"/>
      <c r="BV17032" s="7"/>
      <c r="BW17032" s="7"/>
    </row>
    <row r="17033" spans="43:75" x14ac:dyDescent="0.2">
      <c r="AQ17033" s="7"/>
      <c r="AR17033" s="7"/>
      <c r="AS17033" s="7"/>
      <c r="AT17033" s="7"/>
      <c r="AU17033" s="7"/>
      <c r="AV17033" s="234"/>
      <c r="BP17033" s="7"/>
      <c r="BQ17033" s="7"/>
      <c r="BR17033" s="7"/>
      <c r="BS17033" s="7"/>
      <c r="BT17033" s="7"/>
      <c r="BU17033" s="7"/>
      <c r="BV17033" s="7"/>
      <c r="BW17033" s="7"/>
    </row>
    <row r="17034" spans="43:75" x14ac:dyDescent="0.2">
      <c r="AQ17034" s="7"/>
      <c r="AR17034" s="7"/>
      <c r="AS17034" s="7"/>
      <c r="AT17034" s="7"/>
      <c r="AU17034" s="7"/>
      <c r="AV17034" s="234"/>
      <c r="BP17034" s="7"/>
      <c r="BQ17034" s="7"/>
      <c r="BR17034" s="7"/>
      <c r="BS17034" s="7"/>
      <c r="BT17034" s="7"/>
      <c r="BU17034" s="7"/>
      <c r="BV17034" s="7"/>
      <c r="BW17034" s="7"/>
    </row>
    <row r="17035" spans="43:75" x14ac:dyDescent="0.2">
      <c r="AQ17035" s="7"/>
      <c r="AR17035" s="7"/>
      <c r="AS17035" s="7"/>
      <c r="AT17035" s="7"/>
      <c r="AU17035" s="7"/>
      <c r="AV17035" s="234"/>
      <c r="BP17035" s="7"/>
      <c r="BQ17035" s="7"/>
      <c r="BR17035" s="7"/>
      <c r="BS17035" s="7"/>
      <c r="BT17035" s="7"/>
      <c r="BU17035" s="7"/>
      <c r="BV17035" s="7"/>
      <c r="BW17035" s="7"/>
    </row>
    <row r="17036" spans="43:75" x14ac:dyDescent="0.2">
      <c r="AQ17036" s="7"/>
      <c r="AR17036" s="7"/>
      <c r="AS17036" s="7"/>
      <c r="AT17036" s="7"/>
      <c r="AU17036" s="7"/>
      <c r="AV17036" s="234"/>
      <c r="BP17036" s="7"/>
      <c r="BQ17036" s="7"/>
      <c r="BR17036" s="7"/>
      <c r="BS17036" s="7"/>
      <c r="BT17036" s="7"/>
      <c r="BU17036" s="7"/>
      <c r="BV17036" s="7"/>
      <c r="BW17036" s="7"/>
    </row>
    <row r="17037" spans="43:75" x14ac:dyDescent="0.2">
      <c r="AQ17037" s="7"/>
      <c r="AR17037" s="7"/>
      <c r="AS17037" s="7"/>
      <c r="AT17037" s="7"/>
      <c r="AU17037" s="7"/>
      <c r="AV17037" s="234"/>
      <c r="BP17037" s="7"/>
      <c r="BQ17037" s="7"/>
      <c r="BR17037" s="7"/>
      <c r="BS17037" s="7"/>
      <c r="BT17037" s="7"/>
      <c r="BU17037" s="7"/>
      <c r="BV17037" s="7"/>
      <c r="BW17037" s="7"/>
    </row>
    <row r="17038" spans="43:75" x14ac:dyDescent="0.2">
      <c r="AQ17038" s="7"/>
      <c r="AR17038" s="7"/>
      <c r="AS17038" s="7"/>
      <c r="AT17038" s="7"/>
      <c r="AU17038" s="7"/>
      <c r="AV17038" s="234"/>
      <c r="BP17038" s="7"/>
      <c r="BQ17038" s="7"/>
      <c r="BR17038" s="7"/>
      <c r="BS17038" s="7"/>
      <c r="BT17038" s="7"/>
      <c r="BU17038" s="7"/>
      <c r="BV17038" s="7"/>
      <c r="BW17038" s="7"/>
    </row>
    <row r="17039" spans="43:75" x14ac:dyDescent="0.2">
      <c r="AQ17039" s="7"/>
      <c r="AR17039" s="7"/>
      <c r="AS17039" s="7"/>
      <c r="AT17039" s="7"/>
      <c r="AU17039" s="7"/>
      <c r="AV17039" s="234"/>
      <c r="BP17039" s="7"/>
      <c r="BQ17039" s="7"/>
      <c r="BR17039" s="7"/>
      <c r="BS17039" s="7"/>
      <c r="BT17039" s="7"/>
      <c r="BU17039" s="7"/>
      <c r="BV17039" s="7"/>
      <c r="BW17039" s="7"/>
    </row>
    <row r="17040" spans="43:75" x14ac:dyDescent="0.2">
      <c r="AQ17040" s="7"/>
      <c r="AR17040" s="7"/>
      <c r="AS17040" s="7"/>
      <c r="AT17040" s="7"/>
      <c r="AU17040" s="7"/>
      <c r="AV17040" s="234"/>
      <c r="BP17040" s="7"/>
      <c r="BQ17040" s="7"/>
      <c r="BR17040" s="7"/>
      <c r="BS17040" s="7"/>
      <c r="BT17040" s="7"/>
      <c r="BU17040" s="7"/>
      <c r="BV17040" s="7"/>
      <c r="BW17040" s="7"/>
    </row>
    <row r="17041" spans="43:75" x14ac:dyDescent="0.2">
      <c r="AQ17041" s="7"/>
      <c r="AR17041" s="7"/>
      <c r="AS17041" s="7"/>
      <c r="AT17041" s="7"/>
      <c r="AU17041" s="7"/>
      <c r="AV17041" s="234"/>
      <c r="BP17041" s="7"/>
      <c r="BQ17041" s="7"/>
      <c r="BR17041" s="7"/>
      <c r="BS17041" s="7"/>
      <c r="BT17041" s="7"/>
      <c r="BU17041" s="7"/>
      <c r="BV17041" s="7"/>
      <c r="BW17041" s="7"/>
    </row>
    <row r="17042" spans="43:75" x14ac:dyDescent="0.2">
      <c r="AQ17042" s="7"/>
      <c r="AR17042" s="7"/>
      <c r="AS17042" s="7"/>
      <c r="AT17042" s="7"/>
      <c r="AU17042" s="7"/>
      <c r="AV17042" s="234"/>
      <c r="BP17042" s="7"/>
      <c r="BQ17042" s="7"/>
      <c r="BR17042" s="7"/>
      <c r="BS17042" s="7"/>
      <c r="BT17042" s="7"/>
      <c r="BU17042" s="7"/>
      <c r="BV17042" s="7"/>
      <c r="BW17042" s="7"/>
    </row>
    <row r="17043" spans="43:75" x14ac:dyDescent="0.2">
      <c r="AQ17043" s="7"/>
      <c r="AR17043" s="7"/>
      <c r="AS17043" s="7"/>
      <c r="AT17043" s="7"/>
      <c r="AU17043" s="7"/>
      <c r="AV17043" s="234"/>
      <c r="BP17043" s="7"/>
      <c r="BQ17043" s="7"/>
      <c r="BR17043" s="7"/>
      <c r="BS17043" s="7"/>
      <c r="BT17043" s="7"/>
      <c r="BU17043" s="7"/>
      <c r="BV17043" s="7"/>
      <c r="BW17043" s="7"/>
    </row>
    <row r="17044" spans="43:75" x14ac:dyDescent="0.2">
      <c r="AQ17044" s="7"/>
      <c r="AR17044" s="7"/>
      <c r="AS17044" s="7"/>
      <c r="AT17044" s="7"/>
      <c r="AU17044" s="7"/>
      <c r="AV17044" s="234"/>
      <c r="BP17044" s="7"/>
      <c r="BQ17044" s="7"/>
      <c r="BR17044" s="7"/>
      <c r="BS17044" s="7"/>
      <c r="BT17044" s="7"/>
      <c r="BU17044" s="7"/>
      <c r="BV17044" s="7"/>
      <c r="BW17044" s="7"/>
    </row>
    <row r="17045" spans="43:75" x14ac:dyDescent="0.2">
      <c r="AQ17045" s="7"/>
      <c r="AR17045" s="7"/>
      <c r="AS17045" s="7"/>
      <c r="AT17045" s="7"/>
      <c r="AU17045" s="7"/>
      <c r="AV17045" s="234"/>
      <c r="BP17045" s="7"/>
      <c r="BQ17045" s="7"/>
      <c r="BR17045" s="7"/>
      <c r="BS17045" s="7"/>
      <c r="BT17045" s="7"/>
      <c r="BU17045" s="7"/>
      <c r="BV17045" s="7"/>
      <c r="BW17045" s="7"/>
    </row>
    <row r="17046" spans="43:75" x14ac:dyDescent="0.2">
      <c r="AQ17046" s="7"/>
      <c r="AR17046" s="7"/>
      <c r="AS17046" s="7"/>
      <c r="AT17046" s="7"/>
      <c r="AU17046" s="7"/>
      <c r="AV17046" s="234"/>
      <c r="BP17046" s="7"/>
      <c r="BQ17046" s="7"/>
      <c r="BR17046" s="7"/>
      <c r="BS17046" s="7"/>
      <c r="BT17046" s="7"/>
      <c r="BU17046" s="7"/>
      <c r="BV17046" s="7"/>
      <c r="BW17046" s="7"/>
    </row>
    <row r="17047" spans="43:75" x14ac:dyDescent="0.2">
      <c r="AQ17047" s="7"/>
      <c r="AR17047" s="7"/>
      <c r="AS17047" s="7"/>
      <c r="AT17047" s="7"/>
      <c r="AU17047" s="7"/>
      <c r="AV17047" s="234"/>
      <c r="BP17047" s="7"/>
      <c r="BQ17047" s="7"/>
      <c r="BR17047" s="7"/>
      <c r="BS17047" s="7"/>
      <c r="BT17047" s="7"/>
      <c r="BU17047" s="7"/>
      <c r="BV17047" s="7"/>
      <c r="BW17047" s="7"/>
    </row>
    <row r="17048" spans="43:75" x14ac:dyDescent="0.2">
      <c r="AQ17048" s="7"/>
      <c r="AR17048" s="7"/>
      <c r="AS17048" s="7"/>
      <c r="AT17048" s="7"/>
      <c r="AU17048" s="7"/>
      <c r="AV17048" s="234"/>
      <c r="BP17048" s="7"/>
      <c r="BQ17048" s="7"/>
      <c r="BR17048" s="7"/>
      <c r="BS17048" s="7"/>
      <c r="BT17048" s="7"/>
      <c r="BU17048" s="7"/>
      <c r="BV17048" s="7"/>
      <c r="BW17048" s="7"/>
    </row>
    <row r="17049" spans="43:75" x14ac:dyDescent="0.2">
      <c r="AQ17049" s="7"/>
      <c r="AR17049" s="7"/>
      <c r="AS17049" s="7"/>
      <c r="AT17049" s="7"/>
      <c r="AU17049" s="7"/>
      <c r="AV17049" s="234"/>
      <c r="BP17049" s="7"/>
      <c r="BQ17049" s="7"/>
      <c r="BR17049" s="7"/>
      <c r="BS17049" s="7"/>
      <c r="BT17049" s="7"/>
      <c r="BU17049" s="7"/>
      <c r="BV17049" s="7"/>
      <c r="BW17049" s="7"/>
    </row>
    <row r="17050" spans="43:75" x14ac:dyDescent="0.2">
      <c r="AQ17050" s="7"/>
      <c r="AR17050" s="7"/>
      <c r="AS17050" s="7"/>
      <c r="AT17050" s="7"/>
      <c r="AU17050" s="7"/>
      <c r="AV17050" s="234"/>
      <c r="BP17050" s="7"/>
      <c r="BQ17050" s="7"/>
      <c r="BR17050" s="7"/>
      <c r="BS17050" s="7"/>
      <c r="BT17050" s="7"/>
      <c r="BU17050" s="7"/>
      <c r="BV17050" s="7"/>
      <c r="BW17050" s="7"/>
    </row>
    <row r="17051" spans="43:75" x14ac:dyDescent="0.2">
      <c r="AQ17051" s="7"/>
      <c r="AR17051" s="7"/>
      <c r="AS17051" s="7"/>
      <c r="AT17051" s="7"/>
      <c r="AU17051" s="7"/>
      <c r="AV17051" s="234"/>
      <c r="BP17051" s="7"/>
      <c r="BQ17051" s="7"/>
      <c r="BR17051" s="7"/>
      <c r="BS17051" s="7"/>
      <c r="BT17051" s="7"/>
      <c r="BU17051" s="7"/>
      <c r="BV17051" s="7"/>
      <c r="BW17051" s="7"/>
    </row>
    <row r="17052" spans="43:75" x14ac:dyDescent="0.2">
      <c r="AQ17052" s="7"/>
      <c r="AR17052" s="7"/>
      <c r="AS17052" s="7"/>
      <c r="AT17052" s="7"/>
      <c r="AU17052" s="7"/>
      <c r="AV17052" s="234"/>
      <c r="BP17052" s="7"/>
      <c r="BQ17052" s="7"/>
      <c r="BR17052" s="7"/>
      <c r="BS17052" s="7"/>
      <c r="BT17052" s="7"/>
      <c r="BU17052" s="7"/>
      <c r="BV17052" s="7"/>
      <c r="BW17052" s="7"/>
    </row>
    <row r="17053" spans="43:75" x14ac:dyDescent="0.2">
      <c r="AQ17053" s="7"/>
      <c r="AR17053" s="7"/>
      <c r="AS17053" s="7"/>
      <c r="AT17053" s="7"/>
      <c r="AU17053" s="7"/>
      <c r="AV17053" s="234"/>
      <c r="BP17053" s="7"/>
      <c r="BQ17053" s="7"/>
      <c r="BR17053" s="7"/>
      <c r="BS17053" s="7"/>
      <c r="BT17053" s="7"/>
      <c r="BU17053" s="7"/>
      <c r="BV17053" s="7"/>
      <c r="BW17053" s="7"/>
    </row>
    <row r="17054" spans="43:75" x14ac:dyDescent="0.2">
      <c r="AQ17054" s="7"/>
      <c r="AR17054" s="7"/>
      <c r="AS17054" s="7"/>
      <c r="AT17054" s="7"/>
      <c r="AU17054" s="7"/>
      <c r="AV17054" s="234"/>
      <c r="BP17054" s="7"/>
      <c r="BQ17054" s="7"/>
      <c r="BR17054" s="7"/>
      <c r="BS17054" s="7"/>
      <c r="BT17054" s="7"/>
      <c r="BU17054" s="7"/>
      <c r="BV17054" s="7"/>
      <c r="BW17054" s="7"/>
    </row>
    <row r="17055" spans="43:75" x14ac:dyDescent="0.2">
      <c r="AQ17055" s="7"/>
      <c r="AR17055" s="7"/>
      <c r="AS17055" s="7"/>
      <c r="AT17055" s="7"/>
      <c r="AU17055" s="7"/>
      <c r="AV17055" s="234"/>
      <c r="BP17055" s="7"/>
      <c r="BQ17055" s="7"/>
      <c r="BR17055" s="7"/>
      <c r="BS17055" s="7"/>
      <c r="BT17055" s="7"/>
      <c r="BU17055" s="7"/>
      <c r="BV17055" s="7"/>
      <c r="BW17055" s="7"/>
    </row>
    <row r="17056" spans="43:75" x14ac:dyDescent="0.2">
      <c r="AQ17056" s="7"/>
      <c r="AR17056" s="7"/>
      <c r="AS17056" s="7"/>
      <c r="AT17056" s="7"/>
      <c r="AU17056" s="7"/>
      <c r="AV17056" s="234"/>
      <c r="BP17056" s="7"/>
      <c r="BQ17056" s="7"/>
      <c r="BR17056" s="7"/>
      <c r="BS17056" s="7"/>
      <c r="BT17056" s="7"/>
      <c r="BU17056" s="7"/>
      <c r="BV17056" s="7"/>
      <c r="BW17056" s="7"/>
    </row>
    <row r="17057" spans="43:75" x14ac:dyDescent="0.2">
      <c r="AQ17057" s="7"/>
      <c r="AR17057" s="7"/>
      <c r="AS17057" s="7"/>
      <c r="AT17057" s="7"/>
      <c r="AU17057" s="7"/>
      <c r="AV17057" s="234"/>
      <c r="BP17057" s="7"/>
      <c r="BQ17057" s="7"/>
      <c r="BR17057" s="7"/>
      <c r="BS17057" s="7"/>
      <c r="BT17057" s="7"/>
      <c r="BU17057" s="7"/>
      <c r="BV17057" s="7"/>
      <c r="BW17057" s="7"/>
    </row>
    <row r="17058" spans="43:75" x14ac:dyDescent="0.2">
      <c r="AQ17058" s="7"/>
      <c r="AR17058" s="7"/>
      <c r="AS17058" s="7"/>
      <c r="AT17058" s="7"/>
      <c r="AU17058" s="7"/>
      <c r="AV17058" s="234"/>
      <c r="BP17058" s="7"/>
      <c r="BQ17058" s="7"/>
      <c r="BR17058" s="7"/>
      <c r="BS17058" s="7"/>
      <c r="BT17058" s="7"/>
      <c r="BU17058" s="7"/>
      <c r="BV17058" s="7"/>
      <c r="BW17058" s="7"/>
    </row>
    <row r="17059" spans="43:75" x14ac:dyDescent="0.2">
      <c r="AQ17059" s="7"/>
      <c r="AR17059" s="7"/>
      <c r="AS17059" s="7"/>
      <c r="AT17059" s="7"/>
      <c r="AU17059" s="7"/>
      <c r="AV17059" s="234"/>
      <c r="BP17059" s="7"/>
      <c r="BQ17059" s="7"/>
      <c r="BR17059" s="7"/>
      <c r="BS17059" s="7"/>
      <c r="BT17059" s="7"/>
      <c r="BU17059" s="7"/>
      <c r="BV17059" s="7"/>
      <c r="BW17059" s="7"/>
    </row>
    <row r="17060" spans="43:75" x14ac:dyDescent="0.2">
      <c r="AQ17060" s="7"/>
      <c r="AR17060" s="7"/>
      <c r="AS17060" s="7"/>
      <c r="AT17060" s="7"/>
      <c r="AU17060" s="7"/>
      <c r="AV17060" s="234"/>
      <c r="BP17060" s="7"/>
      <c r="BQ17060" s="7"/>
      <c r="BR17060" s="7"/>
      <c r="BS17060" s="7"/>
      <c r="BT17060" s="7"/>
      <c r="BU17060" s="7"/>
      <c r="BV17060" s="7"/>
      <c r="BW17060" s="7"/>
    </row>
    <row r="17061" spans="43:75" x14ac:dyDescent="0.2">
      <c r="AQ17061" s="7"/>
      <c r="AR17061" s="7"/>
      <c r="AS17061" s="7"/>
      <c r="AT17061" s="7"/>
      <c r="AU17061" s="7"/>
      <c r="AV17061" s="234"/>
      <c r="BP17061" s="7"/>
      <c r="BQ17061" s="7"/>
      <c r="BR17061" s="7"/>
      <c r="BS17061" s="7"/>
      <c r="BT17061" s="7"/>
      <c r="BU17061" s="7"/>
      <c r="BV17061" s="7"/>
      <c r="BW17061" s="7"/>
    </row>
    <row r="17062" spans="43:75" x14ac:dyDescent="0.2">
      <c r="AQ17062" s="7"/>
      <c r="AR17062" s="7"/>
      <c r="AS17062" s="7"/>
      <c r="AT17062" s="7"/>
      <c r="AU17062" s="7"/>
      <c r="AV17062" s="234"/>
      <c r="BP17062" s="7"/>
      <c r="BQ17062" s="7"/>
      <c r="BR17062" s="7"/>
      <c r="BS17062" s="7"/>
      <c r="BT17062" s="7"/>
      <c r="BU17062" s="7"/>
      <c r="BV17062" s="7"/>
      <c r="BW17062" s="7"/>
    </row>
    <row r="17063" spans="43:75" x14ac:dyDescent="0.2">
      <c r="AQ17063" s="7"/>
      <c r="AR17063" s="7"/>
      <c r="AS17063" s="7"/>
      <c r="AT17063" s="7"/>
      <c r="AU17063" s="7"/>
      <c r="AV17063" s="234"/>
      <c r="BP17063" s="7"/>
      <c r="BQ17063" s="7"/>
      <c r="BR17063" s="7"/>
      <c r="BS17063" s="7"/>
      <c r="BT17063" s="7"/>
      <c r="BU17063" s="7"/>
      <c r="BV17063" s="7"/>
      <c r="BW17063" s="7"/>
    </row>
    <row r="17064" spans="43:75" x14ac:dyDescent="0.2">
      <c r="AQ17064" s="7"/>
      <c r="AR17064" s="7"/>
      <c r="AS17064" s="7"/>
      <c r="AT17064" s="7"/>
      <c r="AU17064" s="7"/>
      <c r="AV17064" s="234"/>
      <c r="BP17064" s="7"/>
      <c r="BQ17064" s="7"/>
      <c r="BR17064" s="7"/>
      <c r="BS17064" s="7"/>
      <c r="BT17064" s="7"/>
      <c r="BU17064" s="7"/>
      <c r="BV17064" s="7"/>
      <c r="BW17064" s="7"/>
    </row>
    <row r="17065" spans="43:75" x14ac:dyDescent="0.2">
      <c r="AQ17065" s="7"/>
      <c r="AR17065" s="7"/>
      <c r="AS17065" s="7"/>
      <c r="AT17065" s="7"/>
      <c r="AU17065" s="7"/>
      <c r="AV17065" s="234"/>
      <c r="BP17065" s="7"/>
      <c r="BQ17065" s="7"/>
      <c r="BR17065" s="7"/>
      <c r="BS17065" s="7"/>
      <c r="BT17065" s="7"/>
      <c r="BU17065" s="7"/>
      <c r="BV17065" s="7"/>
      <c r="BW17065" s="7"/>
    </row>
    <row r="17066" spans="43:75" x14ac:dyDescent="0.2">
      <c r="AQ17066" s="7"/>
      <c r="AR17066" s="7"/>
      <c r="AS17066" s="7"/>
      <c r="AT17066" s="7"/>
      <c r="AU17066" s="7"/>
      <c r="AV17066" s="234"/>
      <c r="BP17066" s="7"/>
      <c r="BQ17066" s="7"/>
      <c r="BR17066" s="7"/>
      <c r="BS17066" s="7"/>
      <c r="BT17066" s="7"/>
      <c r="BU17066" s="7"/>
      <c r="BV17066" s="7"/>
      <c r="BW17066" s="7"/>
    </row>
    <row r="17067" spans="43:75" x14ac:dyDescent="0.2">
      <c r="AQ17067" s="7"/>
      <c r="AR17067" s="7"/>
      <c r="AS17067" s="7"/>
      <c r="AT17067" s="7"/>
      <c r="AU17067" s="7"/>
      <c r="AV17067" s="234"/>
      <c r="BP17067" s="7"/>
      <c r="BQ17067" s="7"/>
      <c r="BR17067" s="7"/>
      <c r="BS17067" s="7"/>
      <c r="BT17067" s="7"/>
      <c r="BU17067" s="7"/>
      <c r="BV17067" s="7"/>
      <c r="BW17067" s="7"/>
    </row>
    <row r="17068" spans="43:75" x14ac:dyDescent="0.2">
      <c r="AQ17068" s="7"/>
      <c r="AR17068" s="7"/>
      <c r="AS17068" s="7"/>
      <c r="AT17068" s="7"/>
      <c r="AU17068" s="7"/>
      <c r="AV17068" s="234"/>
      <c r="BP17068" s="7"/>
      <c r="BQ17068" s="7"/>
      <c r="BR17068" s="7"/>
      <c r="BS17068" s="7"/>
      <c r="BT17068" s="7"/>
      <c r="BU17068" s="7"/>
      <c r="BV17068" s="7"/>
      <c r="BW17068" s="7"/>
    </row>
    <row r="17069" spans="43:75" x14ac:dyDescent="0.2">
      <c r="AQ17069" s="7"/>
      <c r="AR17069" s="7"/>
      <c r="AS17069" s="7"/>
      <c r="AT17069" s="7"/>
      <c r="AU17069" s="7"/>
      <c r="AV17069" s="234"/>
      <c r="BP17069" s="7"/>
      <c r="BQ17069" s="7"/>
      <c r="BR17069" s="7"/>
      <c r="BS17069" s="7"/>
      <c r="BT17069" s="7"/>
      <c r="BU17069" s="7"/>
      <c r="BV17069" s="7"/>
      <c r="BW17069" s="7"/>
    </row>
    <row r="17070" spans="43:75" x14ac:dyDescent="0.2">
      <c r="AQ17070" s="7"/>
      <c r="AR17070" s="7"/>
      <c r="AS17070" s="7"/>
      <c r="AT17070" s="7"/>
      <c r="AU17070" s="7"/>
      <c r="AV17070" s="234"/>
      <c r="BP17070" s="7"/>
      <c r="BQ17070" s="7"/>
      <c r="BR17070" s="7"/>
      <c r="BS17070" s="7"/>
      <c r="BT17070" s="7"/>
      <c r="BU17070" s="7"/>
      <c r="BV17070" s="7"/>
      <c r="BW17070" s="7"/>
    </row>
    <row r="17071" spans="43:75" x14ac:dyDescent="0.2">
      <c r="AQ17071" s="7"/>
      <c r="AR17071" s="7"/>
      <c r="AS17071" s="7"/>
      <c r="AT17071" s="7"/>
      <c r="AU17071" s="7"/>
      <c r="AV17071" s="234"/>
      <c r="BP17071" s="7"/>
      <c r="BQ17071" s="7"/>
      <c r="BR17071" s="7"/>
      <c r="BS17071" s="7"/>
      <c r="BT17071" s="7"/>
      <c r="BU17071" s="7"/>
      <c r="BV17071" s="7"/>
      <c r="BW17071" s="7"/>
    </row>
    <row r="17072" spans="43:75" x14ac:dyDescent="0.2">
      <c r="AQ17072" s="7"/>
      <c r="AR17072" s="7"/>
      <c r="AS17072" s="7"/>
      <c r="AT17072" s="7"/>
      <c r="AU17072" s="7"/>
      <c r="AV17072" s="234"/>
      <c r="BP17072" s="7"/>
      <c r="BQ17072" s="7"/>
      <c r="BR17072" s="7"/>
      <c r="BS17072" s="7"/>
      <c r="BT17072" s="7"/>
      <c r="BU17072" s="7"/>
      <c r="BV17072" s="7"/>
      <c r="BW17072" s="7"/>
    </row>
    <row r="17073" spans="43:75" x14ac:dyDescent="0.2">
      <c r="AQ17073" s="7"/>
      <c r="AR17073" s="7"/>
      <c r="AS17073" s="7"/>
      <c r="AT17073" s="7"/>
      <c r="AU17073" s="7"/>
      <c r="AV17073" s="234"/>
      <c r="BP17073" s="7"/>
      <c r="BQ17073" s="7"/>
      <c r="BR17073" s="7"/>
      <c r="BS17073" s="7"/>
      <c r="BT17073" s="7"/>
      <c r="BU17073" s="7"/>
      <c r="BV17073" s="7"/>
      <c r="BW17073" s="7"/>
    </row>
    <row r="17074" spans="43:75" x14ac:dyDescent="0.2">
      <c r="AQ17074" s="7"/>
      <c r="AR17074" s="7"/>
      <c r="AS17074" s="7"/>
      <c r="AT17074" s="7"/>
      <c r="AU17074" s="7"/>
      <c r="AV17074" s="234"/>
      <c r="BP17074" s="7"/>
      <c r="BQ17074" s="7"/>
      <c r="BR17074" s="7"/>
      <c r="BS17074" s="7"/>
      <c r="BT17074" s="7"/>
      <c r="BU17074" s="7"/>
      <c r="BV17074" s="7"/>
      <c r="BW17074" s="7"/>
    </row>
    <row r="17075" spans="43:75" x14ac:dyDescent="0.2">
      <c r="AQ17075" s="7"/>
      <c r="AR17075" s="7"/>
      <c r="AS17075" s="7"/>
      <c r="AT17075" s="7"/>
      <c r="AU17075" s="7"/>
      <c r="AV17075" s="234"/>
      <c r="BP17075" s="7"/>
      <c r="BQ17075" s="7"/>
      <c r="BR17075" s="7"/>
      <c r="BS17075" s="7"/>
      <c r="BT17075" s="7"/>
      <c r="BU17075" s="7"/>
      <c r="BV17075" s="7"/>
      <c r="BW17075" s="7"/>
    </row>
    <row r="17076" spans="43:75" x14ac:dyDescent="0.2">
      <c r="AQ17076" s="7"/>
      <c r="AR17076" s="7"/>
      <c r="AS17076" s="7"/>
      <c r="AT17076" s="7"/>
      <c r="AU17076" s="7"/>
      <c r="AV17076" s="234"/>
      <c r="BP17076" s="7"/>
      <c r="BQ17076" s="7"/>
      <c r="BR17076" s="7"/>
      <c r="BS17076" s="7"/>
      <c r="BT17076" s="7"/>
      <c r="BU17076" s="7"/>
      <c r="BV17076" s="7"/>
      <c r="BW17076" s="7"/>
    </row>
    <row r="17077" spans="43:75" x14ac:dyDescent="0.2">
      <c r="AQ17077" s="7"/>
      <c r="AR17077" s="7"/>
      <c r="AS17077" s="7"/>
      <c r="AT17077" s="7"/>
      <c r="AU17077" s="7"/>
      <c r="AV17077" s="234"/>
      <c r="BP17077" s="7"/>
      <c r="BQ17077" s="7"/>
      <c r="BR17077" s="7"/>
      <c r="BS17077" s="7"/>
      <c r="BT17077" s="7"/>
      <c r="BU17077" s="7"/>
      <c r="BV17077" s="7"/>
      <c r="BW17077" s="7"/>
    </row>
    <row r="17078" spans="43:75" x14ac:dyDescent="0.2">
      <c r="AQ17078" s="7"/>
      <c r="AR17078" s="7"/>
      <c r="AS17078" s="7"/>
      <c r="AT17078" s="7"/>
      <c r="AU17078" s="7"/>
      <c r="AV17078" s="234"/>
      <c r="BP17078" s="7"/>
      <c r="BQ17078" s="7"/>
      <c r="BR17078" s="7"/>
      <c r="BS17078" s="7"/>
      <c r="BT17078" s="7"/>
      <c r="BU17078" s="7"/>
      <c r="BV17078" s="7"/>
      <c r="BW17078" s="7"/>
    </row>
    <row r="17079" spans="43:75" x14ac:dyDescent="0.2">
      <c r="AQ17079" s="7"/>
      <c r="AR17079" s="7"/>
      <c r="AS17079" s="7"/>
      <c r="AT17079" s="7"/>
      <c r="AU17079" s="7"/>
      <c r="AV17079" s="234"/>
      <c r="BP17079" s="7"/>
      <c r="BQ17079" s="7"/>
      <c r="BR17079" s="7"/>
      <c r="BS17079" s="7"/>
      <c r="BT17079" s="7"/>
      <c r="BU17079" s="7"/>
      <c r="BV17079" s="7"/>
      <c r="BW17079" s="7"/>
    </row>
    <row r="17080" spans="43:75" x14ac:dyDescent="0.2">
      <c r="AQ17080" s="7"/>
      <c r="AR17080" s="7"/>
      <c r="AS17080" s="7"/>
      <c r="AT17080" s="7"/>
      <c r="AU17080" s="7"/>
      <c r="AV17080" s="234"/>
      <c r="BP17080" s="7"/>
      <c r="BQ17080" s="7"/>
      <c r="BR17080" s="7"/>
      <c r="BS17080" s="7"/>
      <c r="BT17080" s="7"/>
      <c r="BU17080" s="7"/>
      <c r="BV17080" s="7"/>
      <c r="BW17080" s="7"/>
    </row>
    <row r="17081" spans="43:75" x14ac:dyDescent="0.2">
      <c r="AQ17081" s="7"/>
      <c r="AR17081" s="7"/>
      <c r="AS17081" s="7"/>
      <c r="AT17081" s="7"/>
      <c r="AU17081" s="7"/>
      <c r="AV17081" s="234"/>
      <c r="BP17081" s="7"/>
      <c r="BQ17081" s="7"/>
      <c r="BR17081" s="7"/>
      <c r="BS17081" s="7"/>
      <c r="BT17081" s="7"/>
      <c r="BU17081" s="7"/>
      <c r="BV17081" s="7"/>
      <c r="BW17081" s="7"/>
    </row>
    <row r="17082" spans="43:75" x14ac:dyDescent="0.2">
      <c r="AQ17082" s="7"/>
      <c r="AR17082" s="7"/>
      <c r="AS17082" s="7"/>
      <c r="AT17082" s="7"/>
      <c r="AU17082" s="7"/>
      <c r="AV17082" s="234"/>
      <c r="BP17082" s="7"/>
      <c r="BQ17082" s="7"/>
      <c r="BR17082" s="7"/>
      <c r="BS17082" s="7"/>
      <c r="BT17082" s="7"/>
      <c r="BU17082" s="7"/>
      <c r="BV17082" s="7"/>
      <c r="BW17082" s="7"/>
    </row>
    <row r="17083" spans="43:75" x14ac:dyDescent="0.2">
      <c r="AQ17083" s="7"/>
      <c r="AR17083" s="7"/>
      <c r="AS17083" s="7"/>
      <c r="AT17083" s="7"/>
      <c r="AU17083" s="7"/>
      <c r="AV17083" s="234"/>
      <c r="BP17083" s="7"/>
      <c r="BQ17083" s="7"/>
      <c r="BR17083" s="7"/>
      <c r="BS17083" s="7"/>
      <c r="BT17083" s="7"/>
      <c r="BU17083" s="7"/>
      <c r="BV17083" s="7"/>
      <c r="BW17083" s="7"/>
    </row>
    <row r="17084" spans="43:75" x14ac:dyDescent="0.2">
      <c r="AQ17084" s="7"/>
      <c r="AR17084" s="7"/>
      <c r="AS17084" s="7"/>
      <c r="AT17084" s="7"/>
      <c r="AU17084" s="7"/>
      <c r="AV17084" s="234"/>
      <c r="BP17084" s="7"/>
      <c r="BQ17084" s="7"/>
      <c r="BR17084" s="7"/>
      <c r="BS17084" s="7"/>
      <c r="BT17084" s="7"/>
      <c r="BU17084" s="7"/>
      <c r="BV17084" s="7"/>
      <c r="BW17084" s="7"/>
    </row>
    <row r="17085" spans="43:75" x14ac:dyDescent="0.2">
      <c r="AQ17085" s="7"/>
      <c r="AR17085" s="7"/>
      <c r="AS17085" s="7"/>
      <c r="AT17085" s="7"/>
      <c r="AU17085" s="7"/>
      <c r="AV17085" s="234"/>
      <c r="BP17085" s="7"/>
      <c r="BQ17085" s="7"/>
      <c r="BR17085" s="7"/>
      <c r="BS17085" s="7"/>
      <c r="BT17085" s="7"/>
      <c r="BU17085" s="7"/>
      <c r="BV17085" s="7"/>
      <c r="BW17085" s="7"/>
    </row>
    <row r="17086" spans="43:75" x14ac:dyDescent="0.2">
      <c r="AQ17086" s="7"/>
      <c r="AR17086" s="7"/>
      <c r="AS17086" s="7"/>
      <c r="AT17086" s="7"/>
      <c r="AU17086" s="7"/>
      <c r="AV17086" s="234"/>
      <c r="BP17086" s="7"/>
      <c r="BQ17086" s="7"/>
      <c r="BR17086" s="7"/>
      <c r="BS17086" s="7"/>
      <c r="BT17086" s="7"/>
      <c r="BU17086" s="7"/>
      <c r="BV17086" s="7"/>
      <c r="BW17086" s="7"/>
    </row>
    <row r="17087" spans="43:75" x14ac:dyDescent="0.2">
      <c r="AQ17087" s="7"/>
      <c r="AR17087" s="7"/>
      <c r="AS17087" s="7"/>
      <c r="AT17087" s="7"/>
      <c r="AU17087" s="7"/>
      <c r="AV17087" s="234"/>
      <c r="BP17087" s="7"/>
      <c r="BQ17087" s="7"/>
      <c r="BR17087" s="7"/>
      <c r="BS17087" s="7"/>
      <c r="BT17087" s="7"/>
      <c r="BU17087" s="7"/>
      <c r="BV17087" s="7"/>
      <c r="BW17087" s="7"/>
    </row>
    <row r="17088" spans="43:75" x14ac:dyDescent="0.2">
      <c r="AQ17088" s="7"/>
      <c r="AR17088" s="7"/>
      <c r="AS17088" s="7"/>
      <c r="AT17088" s="7"/>
      <c r="AU17088" s="7"/>
      <c r="AV17088" s="234"/>
      <c r="BP17088" s="7"/>
      <c r="BQ17088" s="7"/>
      <c r="BR17088" s="7"/>
      <c r="BS17088" s="7"/>
      <c r="BT17088" s="7"/>
      <c r="BU17088" s="7"/>
      <c r="BV17088" s="7"/>
      <c r="BW17088" s="7"/>
    </row>
    <row r="17089" spans="43:75" x14ac:dyDescent="0.2">
      <c r="AQ17089" s="7"/>
      <c r="AR17089" s="7"/>
      <c r="AS17089" s="7"/>
      <c r="AT17089" s="7"/>
      <c r="AU17089" s="7"/>
      <c r="AV17089" s="234"/>
      <c r="BP17089" s="7"/>
      <c r="BQ17089" s="7"/>
      <c r="BR17089" s="7"/>
      <c r="BS17089" s="7"/>
      <c r="BT17089" s="7"/>
      <c r="BU17089" s="7"/>
      <c r="BV17089" s="7"/>
      <c r="BW17089" s="7"/>
    </row>
    <row r="17090" spans="43:75" x14ac:dyDescent="0.2">
      <c r="AQ17090" s="7"/>
      <c r="AR17090" s="7"/>
      <c r="AS17090" s="7"/>
      <c r="AT17090" s="7"/>
      <c r="AU17090" s="7"/>
      <c r="AV17090" s="234"/>
      <c r="BP17090" s="7"/>
      <c r="BQ17090" s="7"/>
      <c r="BR17090" s="7"/>
      <c r="BS17090" s="7"/>
      <c r="BT17090" s="7"/>
      <c r="BU17090" s="7"/>
      <c r="BV17090" s="7"/>
      <c r="BW17090" s="7"/>
    </row>
    <row r="17091" spans="43:75" x14ac:dyDescent="0.2">
      <c r="AQ17091" s="7"/>
      <c r="AR17091" s="7"/>
      <c r="AS17091" s="7"/>
      <c r="AT17091" s="7"/>
      <c r="AU17091" s="7"/>
      <c r="AV17091" s="234"/>
      <c r="BP17091" s="7"/>
      <c r="BQ17091" s="7"/>
      <c r="BR17091" s="7"/>
      <c r="BS17091" s="7"/>
      <c r="BT17091" s="7"/>
      <c r="BU17091" s="7"/>
      <c r="BV17091" s="7"/>
      <c r="BW17091" s="7"/>
    </row>
    <row r="17092" spans="43:75" x14ac:dyDescent="0.2">
      <c r="AQ17092" s="7"/>
      <c r="AR17092" s="7"/>
      <c r="AS17092" s="7"/>
      <c r="AT17092" s="7"/>
      <c r="AU17092" s="7"/>
      <c r="AV17092" s="234"/>
      <c r="BP17092" s="7"/>
      <c r="BQ17092" s="7"/>
      <c r="BR17092" s="7"/>
      <c r="BS17092" s="7"/>
      <c r="BT17092" s="7"/>
      <c r="BU17092" s="7"/>
      <c r="BV17092" s="7"/>
      <c r="BW17092" s="7"/>
    </row>
    <row r="17093" spans="43:75" x14ac:dyDescent="0.2">
      <c r="AQ17093" s="7"/>
      <c r="AR17093" s="7"/>
      <c r="AS17093" s="7"/>
      <c r="AT17093" s="7"/>
      <c r="AU17093" s="7"/>
      <c r="AV17093" s="234"/>
      <c r="BP17093" s="7"/>
      <c r="BQ17093" s="7"/>
      <c r="BR17093" s="7"/>
      <c r="BS17093" s="7"/>
      <c r="BT17093" s="7"/>
      <c r="BU17093" s="7"/>
      <c r="BV17093" s="7"/>
      <c r="BW17093" s="7"/>
    </row>
    <row r="17094" spans="43:75" x14ac:dyDescent="0.2">
      <c r="AQ17094" s="7"/>
      <c r="AR17094" s="7"/>
      <c r="AS17094" s="7"/>
      <c r="AT17094" s="7"/>
      <c r="AU17094" s="7"/>
      <c r="AV17094" s="234"/>
      <c r="BP17094" s="7"/>
      <c r="BQ17094" s="7"/>
      <c r="BR17094" s="7"/>
      <c r="BS17094" s="7"/>
      <c r="BT17094" s="7"/>
      <c r="BU17094" s="7"/>
      <c r="BV17094" s="7"/>
      <c r="BW17094" s="7"/>
    </row>
    <row r="17095" spans="43:75" x14ac:dyDescent="0.2">
      <c r="AQ17095" s="7"/>
      <c r="AR17095" s="7"/>
      <c r="AS17095" s="7"/>
      <c r="AT17095" s="7"/>
      <c r="AU17095" s="7"/>
      <c r="AV17095" s="234"/>
      <c r="BP17095" s="7"/>
      <c r="BQ17095" s="7"/>
      <c r="BR17095" s="7"/>
      <c r="BS17095" s="7"/>
      <c r="BT17095" s="7"/>
      <c r="BU17095" s="7"/>
      <c r="BV17095" s="7"/>
      <c r="BW17095" s="7"/>
    </row>
    <row r="17096" spans="43:75" x14ac:dyDescent="0.2">
      <c r="AQ17096" s="7"/>
      <c r="AR17096" s="7"/>
      <c r="AS17096" s="7"/>
      <c r="AT17096" s="7"/>
      <c r="AU17096" s="7"/>
      <c r="AV17096" s="234"/>
      <c r="BP17096" s="7"/>
      <c r="BQ17096" s="7"/>
      <c r="BR17096" s="7"/>
      <c r="BS17096" s="7"/>
      <c r="BT17096" s="7"/>
      <c r="BU17096" s="7"/>
      <c r="BV17096" s="7"/>
      <c r="BW17096" s="7"/>
    </row>
    <row r="17097" spans="43:75" x14ac:dyDescent="0.2">
      <c r="AQ17097" s="7"/>
      <c r="AR17097" s="7"/>
      <c r="AS17097" s="7"/>
      <c r="AT17097" s="7"/>
      <c r="AU17097" s="7"/>
      <c r="AV17097" s="234"/>
      <c r="BP17097" s="7"/>
      <c r="BQ17097" s="7"/>
      <c r="BR17097" s="7"/>
      <c r="BS17097" s="7"/>
      <c r="BT17097" s="7"/>
      <c r="BU17097" s="7"/>
      <c r="BV17097" s="7"/>
      <c r="BW17097" s="7"/>
    </row>
    <row r="17098" spans="43:75" x14ac:dyDescent="0.2">
      <c r="AQ17098" s="7"/>
      <c r="AR17098" s="7"/>
      <c r="AS17098" s="7"/>
      <c r="AT17098" s="7"/>
      <c r="AU17098" s="7"/>
      <c r="AV17098" s="234"/>
      <c r="BP17098" s="7"/>
      <c r="BQ17098" s="7"/>
      <c r="BR17098" s="7"/>
      <c r="BS17098" s="7"/>
      <c r="BT17098" s="7"/>
      <c r="BU17098" s="7"/>
      <c r="BV17098" s="7"/>
      <c r="BW17098" s="7"/>
    </row>
    <row r="17099" spans="43:75" x14ac:dyDescent="0.2">
      <c r="AQ17099" s="7"/>
      <c r="AR17099" s="7"/>
      <c r="AS17099" s="7"/>
      <c r="AT17099" s="7"/>
      <c r="AU17099" s="7"/>
      <c r="AV17099" s="234"/>
      <c r="BP17099" s="7"/>
      <c r="BQ17099" s="7"/>
      <c r="BR17099" s="7"/>
      <c r="BS17099" s="7"/>
      <c r="BT17099" s="7"/>
      <c r="BU17099" s="7"/>
      <c r="BV17099" s="7"/>
      <c r="BW17099" s="7"/>
    </row>
    <row r="17100" spans="43:75" x14ac:dyDescent="0.2">
      <c r="AQ17100" s="7"/>
      <c r="AR17100" s="7"/>
      <c r="AS17100" s="7"/>
      <c r="AT17100" s="7"/>
      <c r="AU17100" s="7"/>
      <c r="AV17100" s="234"/>
      <c r="BP17100" s="7"/>
      <c r="BQ17100" s="7"/>
      <c r="BR17100" s="7"/>
      <c r="BS17100" s="7"/>
      <c r="BT17100" s="7"/>
      <c r="BU17100" s="7"/>
      <c r="BV17100" s="7"/>
      <c r="BW17100" s="7"/>
    </row>
    <row r="17101" spans="43:75" x14ac:dyDescent="0.2">
      <c r="AQ17101" s="7"/>
      <c r="AR17101" s="7"/>
      <c r="AS17101" s="7"/>
      <c r="AT17101" s="7"/>
      <c r="AU17101" s="7"/>
      <c r="AV17101" s="234"/>
      <c r="BP17101" s="7"/>
      <c r="BQ17101" s="7"/>
      <c r="BR17101" s="7"/>
      <c r="BS17101" s="7"/>
      <c r="BT17101" s="7"/>
      <c r="BU17101" s="7"/>
      <c r="BV17101" s="7"/>
      <c r="BW17101" s="7"/>
    </row>
    <row r="17102" spans="43:75" x14ac:dyDescent="0.2">
      <c r="AQ17102" s="7"/>
      <c r="AR17102" s="7"/>
      <c r="AS17102" s="7"/>
      <c r="AT17102" s="7"/>
      <c r="AU17102" s="7"/>
      <c r="AV17102" s="234"/>
      <c r="BP17102" s="7"/>
      <c r="BQ17102" s="7"/>
      <c r="BR17102" s="7"/>
      <c r="BS17102" s="7"/>
      <c r="BT17102" s="7"/>
      <c r="BU17102" s="7"/>
      <c r="BV17102" s="7"/>
      <c r="BW17102" s="7"/>
    </row>
    <row r="17103" spans="43:75" x14ac:dyDescent="0.2">
      <c r="AQ17103" s="7"/>
      <c r="AR17103" s="7"/>
      <c r="AS17103" s="7"/>
      <c r="AT17103" s="7"/>
      <c r="AU17103" s="7"/>
      <c r="AV17103" s="234"/>
      <c r="BP17103" s="7"/>
      <c r="BQ17103" s="7"/>
      <c r="BR17103" s="7"/>
      <c r="BS17103" s="7"/>
      <c r="BT17103" s="7"/>
      <c r="BU17103" s="7"/>
      <c r="BV17103" s="7"/>
      <c r="BW17103" s="7"/>
    </row>
    <row r="17104" spans="43:75" x14ac:dyDescent="0.2">
      <c r="AQ17104" s="7"/>
      <c r="AR17104" s="7"/>
      <c r="AS17104" s="7"/>
      <c r="AT17104" s="7"/>
      <c r="AU17104" s="7"/>
      <c r="AV17104" s="234"/>
      <c r="BP17104" s="7"/>
      <c r="BQ17104" s="7"/>
      <c r="BR17104" s="7"/>
      <c r="BS17104" s="7"/>
      <c r="BT17104" s="7"/>
      <c r="BU17104" s="7"/>
      <c r="BV17104" s="7"/>
      <c r="BW17104" s="7"/>
    </row>
    <row r="17105" spans="43:75" x14ac:dyDescent="0.2">
      <c r="AQ17105" s="7"/>
      <c r="AR17105" s="7"/>
      <c r="AS17105" s="7"/>
      <c r="AT17105" s="7"/>
      <c r="AU17105" s="7"/>
      <c r="AV17105" s="234"/>
      <c r="BP17105" s="7"/>
      <c r="BQ17105" s="7"/>
      <c r="BR17105" s="7"/>
      <c r="BS17105" s="7"/>
      <c r="BT17105" s="7"/>
      <c r="BU17105" s="7"/>
      <c r="BV17105" s="7"/>
      <c r="BW17105" s="7"/>
    </row>
    <row r="17106" spans="43:75" x14ac:dyDescent="0.2">
      <c r="AQ17106" s="7"/>
      <c r="AR17106" s="7"/>
      <c r="AS17106" s="7"/>
      <c r="AT17106" s="7"/>
      <c r="AU17106" s="7"/>
      <c r="AV17106" s="234"/>
      <c r="BP17106" s="7"/>
      <c r="BQ17106" s="7"/>
      <c r="BR17106" s="7"/>
      <c r="BS17106" s="7"/>
      <c r="BT17106" s="7"/>
      <c r="BU17106" s="7"/>
      <c r="BV17106" s="7"/>
      <c r="BW17106" s="7"/>
    </row>
    <row r="17107" spans="43:75" x14ac:dyDescent="0.2">
      <c r="AQ17107" s="7"/>
      <c r="AR17107" s="7"/>
      <c r="AS17107" s="7"/>
      <c r="AT17107" s="7"/>
      <c r="AU17107" s="7"/>
      <c r="AV17107" s="234"/>
      <c r="BP17107" s="7"/>
      <c r="BQ17107" s="7"/>
      <c r="BR17107" s="7"/>
      <c r="BS17107" s="7"/>
      <c r="BT17107" s="7"/>
      <c r="BU17107" s="7"/>
      <c r="BV17107" s="7"/>
      <c r="BW17107" s="7"/>
    </row>
    <row r="17108" spans="43:75" x14ac:dyDescent="0.2">
      <c r="AQ17108" s="7"/>
      <c r="AR17108" s="7"/>
      <c r="AS17108" s="7"/>
      <c r="AT17108" s="7"/>
      <c r="AU17108" s="7"/>
      <c r="AV17108" s="234"/>
      <c r="BP17108" s="7"/>
      <c r="BQ17108" s="7"/>
      <c r="BR17108" s="7"/>
      <c r="BS17108" s="7"/>
      <c r="BT17108" s="7"/>
      <c r="BU17108" s="7"/>
      <c r="BV17108" s="7"/>
      <c r="BW17108" s="7"/>
    </row>
    <row r="17109" spans="43:75" x14ac:dyDescent="0.2">
      <c r="AQ17109" s="7"/>
      <c r="AR17109" s="7"/>
      <c r="AS17109" s="7"/>
      <c r="AT17109" s="7"/>
      <c r="AU17109" s="7"/>
      <c r="AV17109" s="234"/>
      <c r="BP17109" s="7"/>
      <c r="BQ17109" s="7"/>
      <c r="BR17109" s="7"/>
      <c r="BS17109" s="7"/>
      <c r="BT17109" s="7"/>
      <c r="BU17109" s="7"/>
      <c r="BV17109" s="7"/>
      <c r="BW17109" s="7"/>
    </row>
    <row r="17110" spans="43:75" x14ac:dyDescent="0.2">
      <c r="AQ17110" s="7"/>
      <c r="AR17110" s="7"/>
      <c r="AS17110" s="7"/>
      <c r="AT17110" s="7"/>
      <c r="AU17110" s="7"/>
      <c r="AV17110" s="234"/>
      <c r="BP17110" s="7"/>
      <c r="BQ17110" s="7"/>
      <c r="BR17110" s="7"/>
      <c r="BS17110" s="7"/>
      <c r="BT17110" s="7"/>
      <c r="BU17110" s="7"/>
      <c r="BV17110" s="7"/>
      <c r="BW17110" s="7"/>
    </row>
    <row r="17111" spans="43:75" x14ac:dyDescent="0.2">
      <c r="AQ17111" s="7"/>
      <c r="AR17111" s="7"/>
      <c r="AS17111" s="7"/>
      <c r="AT17111" s="7"/>
      <c r="AU17111" s="7"/>
      <c r="AV17111" s="234"/>
      <c r="BP17111" s="7"/>
      <c r="BQ17111" s="7"/>
      <c r="BR17111" s="7"/>
      <c r="BS17111" s="7"/>
      <c r="BT17111" s="7"/>
      <c r="BU17111" s="7"/>
      <c r="BV17111" s="7"/>
      <c r="BW17111" s="7"/>
    </row>
    <row r="17112" spans="43:75" x14ac:dyDescent="0.2">
      <c r="AQ17112" s="7"/>
      <c r="AR17112" s="7"/>
      <c r="AS17112" s="7"/>
      <c r="AT17112" s="7"/>
      <c r="AU17112" s="7"/>
      <c r="AV17112" s="234"/>
      <c r="BP17112" s="7"/>
      <c r="BQ17112" s="7"/>
      <c r="BR17112" s="7"/>
      <c r="BS17112" s="7"/>
      <c r="BT17112" s="7"/>
      <c r="BU17112" s="7"/>
      <c r="BV17112" s="7"/>
      <c r="BW17112" s="7"/>
    </row>
    <row r="17113" spans="43:75" x14ac:dyDescent="0.2">
      <c r="AQ17113" s="7"/>
      <c r="AR17113" s="7"/>
      <c r="AS17113" s="7"/>
      <c r="AT17113" s="7"/>
      <c r="AU17113" s="7"/>
      <c r="AV17113" s="234"/>
      <c r="BP17113" s="7"/>
      <c r="BQ17113" s="7"/>
      <c r="BR17113" s="7"/>
      <c r="BS17113" s="7"/>
      <c r="BT17113" s="7"/>
      <c r="BU17113" s="7"/>
      <c r="BV17113" s="7"/>
      <c r="BW17113" s="7"/>
    </row>
    <row r="17114" spans="43:75" x14ac:dyDescent="0.2">
      <c r="AQ17114" s="7"/>
      <c r="AR17114" s="7"/>
      <c r="AS17114" s="7"/>
      <c r="AT17114" s="7"/>
      <c r="AU17114" s="7"/>
      <c r="AV17114" s="234"/>
      <c r="BP17114" s="7"/>
      <c r="BQ17114" s="7"/>
      <c r="BR17114" s="7"/>
      <c r="BS17114" s="7"/>
      <c r="BT17114" s="7"/>
      <c r="BU17114" s="7"/>
      <c r="BV17114" s="7"/>
      <c r="BW17114" s="7"/>
    </row>
    <row r="17115" spans="43:75" x14ac:dyDescent="0.2">
      <c r="AQ17115" s="7"/>
      <c r="AR17115" s="7"/>
      <c r="AS17115" s="7"/>
      <c r="AT17115" s="7"/>
      <c r="AU17115" s="7"/>
      <c r="AV17115" s="234"/>
      <c r="BP17115" s="7"/>
      <c r="BQ17115" s="7"/>
      <c r="BR17115" s="7"/>
      <c r="BS17115" s="7"/>
      <c r="BT17115" s="7"/>
      <c r="BU17115" s="7"/>
      <c r="BV17115" s="7"/>
      <c r="BW17115" s="7"/>
    </row>
    <row r="17116" spans="43:75" x14ac:dyDescent="0.2">
      <c r="AQ17116" s="7"/>
      <c r="AR17116" s="7"/>
      <c r="AS17116" s="7"/>
      <c r="AT17116" s="7"/>
      <c r="AU17116" s="7"/>
      <c r="AV17116" s="234"/>
      <c r="BP17116" s="7"/>
      <c r="BQ17116" s="7"/>
      <c r="BR17116" s="7"/>
      <c r="BS17116" s="7"/>
      <c r="BT17116" s="7"/>
      <c r="BU17116" s="7"/>
      <c r="BV17116" s="7"/>
      <c r="BW17116" s="7"/>
    </row>
    <row r="17117" spans="43:75" x14ac:dyDescent="0.2">
      <c r="AQ17117" s="7"/>
      <c r="AR17117" s="7"/>
      <c r="AS17117" s="7"/>
      <c r="AT17117" s="7"/>
      <c r="AU17117" s="7"/>
      <c r="AV17117" s="234"/>
      <c r="BP17117" s="7"/>
      <c r="BQ17117" s="7"/>
      <c r="BR17117" s="7"/>
      <c r="BS17117" s="7"/>
      <c r="BT17117" s="7"/>
      <c r="BU17117" s="7"/>
      <c r="BV17117" s="7"/>
      <c r="BW17117" s="7"/>
    </row>
    <row r="17118" spans="43:75" x14ac:dyDescent="0.2">
      <c r="AQ17118" s="7"/>
      <c r="AR17118" s="7"/>
      <c r="AS17118" s="7"/>
      <c r="AT17118" s="7"/>
      <c r="AU17118" s="7"/>
      <c r="AV17118" s="234"/>
      <c r="BP17118" s="7"/>
      <c r="BQ17118" s="7"/>
      <c r="BR17118" s="7"/>
      <c r="BS17118" s="7"/>
      <c r="BT17118" s="7"/>
      <c r="BU17118" s="7"/>
      <c r="BV17118" s="7"/>
      <c r="BW17118" s="7"/>
    </row>
    <row r="17119" spans="43:75" x14ac:dyDescent="0.2">
      <c r="AQ17119" s="7"/>
      <c r="AR17119" s="7"/>
      <c r="AS17119" s="7"/>
      <c r="AT17119" s="7"/>
      <c r="AU17119" s="7"/>
      <c r="AV17119" s="234"/>
      <c r="BP17119" s="7"/>
      <c r="BQ17119" s="7"/>
      <c r="BR17119" s="7"/>
      <c r="BS17119" s="7"/>
      <c r="BT17119" s="7"/>
      <c r="BU17119" s="7"/>
      <c r="BV17119" s="7"/>
      <c r="BW17119" s="7"/>
    </row>
    <row r="17120" spans="43:75" x14ac:dyDescent="0.2">
      <c r="AQ17120" s="7"/>
      <c r="AR17120" s="7"/>
      <c r="AS17120" s="7"/>
      <c r="AT17120" s="7"/>
      <c r="AU17120" s="7"/>
      <c r="AV17120" s="234"/>
      <c r="BP17120" s="7"/>
      <c r="BQ17120" s="7"/>
      <c r="BR17120" s="7"/>
      <c r="BS17120" s="7"/>
      <c r="BT17120" s="7"/>
      <c r="BU17120" s="7"/>
      <c r="BV17120" s="7"/>
      <c r="BW17120" s="7"/>
    </row>
    <row r="17121" spans="43:75" x14ac:dyDescent="0.2">
      <c r="AQ17121" s="7"/>
      <c r="AR17121" s="7"/>
      <c r="AS17121" s="7"/>
      <c r="AT17121" s="7"/>
      <c r="AU17121" s="7"/>
      <c r="AV17121" s="234"/>
      <c r="BP17121" s="7"/>
      <c r="BQ17121" s="7"/>
      <c r="BR17121" s="7"/>
      <c r="BS17121" s="7"/>
      <c r="BT17121" s="7"/>
      <c r="BU17121" s="7"/>
      <c r="BV17121" s="7"/>
      <c r="BW17121" s="7"/>
    </row>
    <row r="17122" spans="43:75" x14ac:dyDescent="0.2">
      <c r="AQ17122" s="7"/>
      <c r="AR17122" s="7"/>
      <c r="AS17122" s="7"/>
      <c r="AT17122" s="7"/>
      <c r="AU17122" s="7"/>
      <c r="AV17122" s="234"/>
      <c r="BP17122" s="7"/>
      <c r="BQ17122" s="7"/>
      <c r="BR17122" s="7"/>
      <c r="BS17122" s="7"/>
      <c r="BT17122" s="7"/>
      <c r="BU17122" s="7"/>
      <c r="BV17122" s="7"/>
      <c r="BW17122" s="7"/>
    </row>
    <row r="17123" spans="43:75" x14ac:dyDescent="0.2">
      <c r="AQ17123" s="7"/>
      <c r="AR17123" s="7"/>
      <c r="AS17123" s="7"/>
      <c r="AT17123" s="7"/>
      <c r="AU17123" s="7"/>
      <c r="AV17123" s="234"/>
      <c r="BP17123" s="7"/>
      <c r="BQ17123" s="7"/>
      <c r="BR17123" s="7"/>
      <c r="BS17123" s="7"/>
      <c r="BT17123" s="7"/>
      <c r="BU17123" s="7"/>
      <c r="BV17123" s="7"/>
      <c r="BW17123" s="7"/>
    </row>
    <row r="17124" spans="43:75" x14ac:dyDescent="0.2">
      <c r="AQ17124" s="7"/>
      <c r="AR17124" s="7"/>
      <c r="AS17124" s="7"/>
      <c r="AT17124" s="7"/>
      <c r="AU17124" s="7"/>
      <c r="AV17124" s="234"/>
      <c r="BP17124" s="7"/>
      <c r="BQ17124" s="7"/>
      <c r="BR17124" s="7"/>
      <c r="BS17124" s="7"/>
      <c r="BT17124" s="7"/>
      <c r="BU17124" s="7"/>
      <c r="BV17124" s="7"/>
      <c r="BW17124" s="7"/>
    </row>
    <row r="17125" spans="43:75" x14ac:dyDescent="0.2">
      <c r="AQ17125" s="7"/>
      <c r="AR17125" s="7"/>
      <c r="AS17125" s="7"/>
      <c r="AT17125" s="7"/>
      <c r="AU17125" s="7"/>
      <c r="AV17125" s="234"/>
      <c r="BP17125" s="7"/>
      <c r="BQ17125" s="7"/>
      <c r="BR17125" s="7"/>
      <c r="BS17125" s="7"/>
      <c r="BT17125" s="7"/>
      <c r="BU17125" s="7"/>
      <c r="BV17125" s="7"/>
      <c r="BW17125" s="7"/>
    </row>
    <row r="17126" spans="43:75" x14ac:dyDescent="0.2">
      <c r="AQ17126" s="7"/>
      <c r="AR17126" s="7"/>
      <c r="AS17126" s="7"/>
      <c r="AT17126" s="7"/>
      <c r="AU17126" s="7"/>
      <c r="AV17126" s="234"/>
      <c r="BP17126" s="7"/>
      <c r="BQ17126" s="7"/>
      <c r="BR17126" s="7"/>
      <c r="BS17126" s="7"/>
      <c r="BT17126" s="7"/>
      <c r="BU17126" s="7"/>
      <c r="BV17126" s="7"/>
      <c r="BW17126" s="7"/>
    </row>
    <row r="17127" spans="43:75" x14ac:dyDescent="0.2">
      <c r="AQ17127" s="7"/>
      <c r="AR17127" s="7"/>
      <c r="AS17127" s="7"/>
      <c r="AT17127" s="7"/>
      <c r="AU17127" s="7"/>
      <c r="AV17127" s="234"/>
      <c r="BP17127" s="7"/>
      <c r="BQ17127" s="7"/>
      <c r="BR17127" s="7"/>
      <c r="BS17127" s="7"/>
      <c r="BT17127" s="7"/>
      <c r="BU17127" s="7"/>
      <c r="BV17127" s="7"/>
      <c r="BW17127" s="7"/>
    </row>
    <row r="17128" spans="43:75" x14ac:dyDescent="0.2">
      <c r="AQ17128" s="7"/>
      <c r="AR17128" s="7"/>
      <c r="AS17128" s="7"/>
      <c r="AT17128" s="7"/>
      <c r="AU17128" s="7"/>
      <c r="AV17128" s="234"/>
      <c r="BP17128" s="7"/>
      <c r="BQ17128" s="7"/>
      <c r="BR17128" s="7"/>
      <c r="BS17128" s="7"/>
      <c r="BT17128" s="7"/>
      <c r="BU17128" s="7"/>
      <c r="BV17128" s="7"/>
      <c r="BW17128" s="7"/>
    </row>
    <row r="17129" spans="43:75" x14ac:dyDescent="0.2">
      <c r="AQ17129" s="7"/>
      <c r="AR17129" s="7"/>
      <c r="AS17129" s="7"/>
      <c r="AT17129" s="7"/>
      <c r="AU17129" s="7"/>
      <c r="AV17129" s="234"/>
      <c r="BP17129" s="7"/>
      <c r="BQ17129" s="7"/>
      <c r="BR17129" s="7"/>
      <c r="BS17129" s="7"/>
      <c r="BT17129" s="7"/>
      <c r="BU17129" s="7"/>
      <c r="BV17129" s="7"/>
      <c r="BW17129" s="7"/>
    </row>
    <row r="17130" spans="43:75" x14ac:dyDescent="0.2">
      <c r="AQ17130" s="7"/>
      <c r="AR17130" s="7"/>
      <c r="AS17130" s="7"/>
      <c r="AT17130" s="7"/>
      <c r="AU17130" s="7"/>
      <c r="AV17130" s="234"/>
      <c r="BP17130" s="7"/>
      <c r="BQ17130" s="7"/>
      <c r="BR17130" s="7"/>
      <c r="BS17130" s="7"/>
      <c r="BT17130" s="7"/>
      <c r="BU17130" s="7"/>
      <c r="BV17130" s="7"/>
      <c r="BW17130" s="7"/>
    </row>
    <row r="17131" spans="43:75" x14ac:dyDescent="0.2">
      <c r="AQ17131" s="7"/>
      <c r="AR17131" s="7"/>
      <c r="AS17131" s="7"/>
      <c r="AT17131" s="7"/>
      <c r="AU17131" s="7"/>
      <c r="AV17131" s="234"/>
      <c r="BP17131" s="7"/>
      <c r="BQ17131" s="7"/>
      <c r="BR17131" s="7"/>
      <c r="BS17131" s="7"/>
      <c r="BT17131" s="7"/>
      <c r="BU17131" s="7"/>
      <c r="BV17131" s="7"/>
      <c r="BW17131" s="7"/>
    </row>
    <row r="17132" spans="43:75" x14ac:dyDescent="0.2">
      <c r="AQ17132" s="7"/>
      <c r="AR17132" s="7"/>
      <c r="AS17132" s="7"/>
      <c r="AT17132" s="7"/>
      <c r="AU17132" s="7"/>
      <c r="AV17132" s="234"/>
      <c r="BP17132" s="7"/>
      <c r="BQ17132" s="7"/>
      <c r="BR17132" s="7"/>
      <c r="BS17132" s="7"/>
      <c r="BT17132" s="7"/>
      <c r="BU17132" s="7"/>
      <c r="BV17132" s="7"/>
      <c r="BW17132" s="7"/>
    </row>
    <row r="17133" spans="43:75" x14ac:dyDescent="0.2">
      <c r="AQ17133" s="7"/>
      <c r="AR17133" s="7"/>
      <c r="AS17133" s="7"/>
      <c r="AT17133" s="7"/>
      <c r="AU17133" s="7"/>
      <c r="AV17133" s="234"/>
      <c r="BP17133" s="7"/>
      <c r="BQ17133" s="7"/>
      <c r="BR17133" s="7"/>
      <c r="BS17133" s="7"/>
      <c r="BT17133" s="7"/>
      <c r="BU17133" s="7"/>
      <c r="BV17133" s="7"/>
      <c r="BW17133" s="7"/>
    </row>
    <row r="17134" spans="43:75" x14ac:dyDescent="0.2">
      <c r="AQ17134" s="7"/>
      <c r="AR17134" s="7"/>
      <c r="AS17134" s="7"/>
      <c r="AT17134" s="7"/>
      <c r="AU17134" s="7"/>
      <c r="AV17134" s="234"/>
      <c r="BP17134" s="7"/>
      <c r="BQ17134" s="7"/>
      <c r="BR17134" s="7"/>
      <c r="BS17134" s="7"/>
      <c r="BT17134" s="7"/>
      <c r="BU17134" s="7"/>
      <c r="BV17134" s="7"/>
      <c r="BW17134" s="7"/>
    </row>
    <row r="17135" spans="43:75" x14ac:dyDescent="0.2">
      <c r="AQ17135" s="7"/>
      <c r="AR17135" s="7"/>
      <c r="AS17135" s="7"/>
      <c r="AT17135" s="7"/>
      <c r="AU17135" s="7"/>
      <c r="AV17135" s="234"/>
      <c r="BP17135" s="7"/>
      <c r="BQ17135" s="7"/>
      <c r="BR17135" s="7"/>
      <c r="BS17135" s="7"/>
      <c r="BT17135" s="7"/>
      <c r="BU17135" s="7"/>
      <c r="BV17135" s="7"/>
      <c r="BW17135" s="7"/>
    </row>
    <row r="17136" spans="43:75" x14ac:dyDescent="0.2">
      <c r="AQ17136" s="7"/>
      <c r="AR17136" s="7"/>
      <c r="AS17136" s="7"/>
      <c r="AT17136" s="7"/>
      <c r="AU17136" s="7"/>
      <c r="AV17136" s="234"/>
      <c r="BP17136" s="7"/>
      <c r="BQ17136" s="7"/>
      <c r="BR17136" s="7"/>
      <c r="BS17136" s="7"/>
      <c r="BT17136" s="7"/>
      <c r="BU17136" s="7"/>
      <c r="BV17136" s="7"/>
      <c r="BW17136" s="7"/>
    </row>
    <row r="17137" spans="43:75" x14ac:dyDescent="0.2">
      <c r="AQ17137" s="7"/>
      <c r="AR17137" s="7"/>
      <c r="AS17137" s="7"/>
      <c r="AT17137" s="7"/>
      <c r="AU17137" s="7"/>
      <c r="AV17137" s="234"/>
      <c r="BP17137" s="7"/>
      <c r="BQ17137" s="7"/>
      <c r="BR17137" s="7"/>
      <c r="BS17137" s="7"/>
      <c r="BT17137" s="7"/>
      <c r="BU17137" s="7"/>
      <c r="BV17137" s="7"/>
      <c r="BW17137" s="7"/>
    </row>
    <row r="17138" spans="43:75" x14ac:dyDescent="0.2">
      <c r="AQ17138" s="7"/>
      <c r="AR17138" s="7"/>
      <c r="AS17138" s="7"/>
      <c r="AT17138" s="7"/>
      <c r="AU17138" s="7"/>
      <c r="AV17138" s="234"/>
      <c r="BP17138" s="7"/>
      <c r="BQ17138" s="7"/>
      <c r="BR17138" s="7"/>
      <c r="BS17138" s="7"/>
      <c r="BT17138" s="7"/>
      <c r="BU17138" s="7"/>
      <c r="BV17138" s="7"/>
      <c r="BW17138" s="7"/>
    </row>
    <row r="17139" spans="43:75" x14ac:dyDescent="0.2">
      <c r="AQ17139" s="7"/>
      <c r="AR17139" s="7"/>
      <c r="AS17139" s="7"/>
      <c r="AT17139" s="7"/>
      <c r="AU17139" s="7"/>
      <c r="AV17139" s="234"/>
      <c r="BP17139" s="7"/>
      <c r="BQ17139" s="7"/>
      <c r="BR17139" s="7"/>
      <c r="BS17139" s="7"/>
      <c r="BT17139" s="7"/>
      <c r="BU17139" s="7"/>
      <c r="BV17139" s="7"/>
      <c r="BW17139" s="7"/>
    </row>
    <row r="17140" spans="43:75" x14ac:dyDescent="0.2">
      <c r="AQ17140" s="7"/>
      <c r="AR17140" s="7"/>
      <c r="AS17140" s="7"/>
      <c r="AT17140" s="7"/>
      <c r="AU17140" s="7"/>
      <c r="AV17140" s="234"/>
      <c r="BP17140" s="7"/>
      <c r="BQ17140" s="7"/>
      <c r="BR17140" s="7"/>
      <c r="BS17140" s="7"/>
      <c r="BT17140" s="7"/>
      <c r="BU17140" s="7"/>
      <c r="BV17140" s="7"/>
      <c r="BW17140" s="7"/>
    </row>
    <row r="17141" spans="43:75" x14ac:dyDescent="0.2">
      <c r="AQ17141" s="7"/>
      <c r="AR17141" s="7"/>
      <c r="AS17141" s="7"/>
      <c r="AT17141" s="7"/>
      <c r="AU17141" s="7"/>
      <c r="AV17141" s="234"/>
      <c r="BP17141" s="7"/>
      <c r="BQ17141" s="7"/>
      <c r="BR17141" s="7"/>
      <c r="BS17141" s="7"/>
      <c r="BT17141" s="7"/>
      <c r="BU17141" s="7"/>
      <c r="BV17141" s="7"/>
      <c r="BW17141" s="7"/>
    </row>
    <row r="17142" spans="43:75" x14ac:dyDescent="0.2">
      <c r="AQ17142" s="7"/>
      <c r="AR17142" s="7"/>
      <c r="AS17142" s="7"/>
      <c r="AT17142" s="7"/>
      <c r="AU17142" s="7"/>
      <c r="AV17142" s="234"/>
      <c r="BP17142" s="7"/>
      <c r="BQ17142" s="7"/>
      <c r="BR17142" s="7"/>
      <c r="BS17142" s="7"/>
      <c r="BT17142" s="7"/>
      <c r="BU17142" s="7"/>
      <c r="BV17142" s="7"/>
      <c r="BW17142" s="7"/>
    </row>
    <row r="17143" spans="43:75" x14ac:dyDescent="0.2">
      <c r="AQ17143" s="7"/>
      <c r="AR17143" s="7"/>
      <c r="AS17143" s="7"/>
      <c r="AT17143" s="7"/>
      <c r="AU17143" s="7"/>
      <c r="AV17143" s="234"/>
      <c r="BP17143" s="7"/>
      <c r="BQ17143" s="7"/>
      <c r="BR17143" s="7"/>
      <c r="BS17143" s="7"/>
      <c r="BT17143" s="7"/>
      <c r="BU17143" s="7"/>
      <c r="BV17143" s="7"/>
      <c r="BW17143" s="7"/>
    </row>
    <row r="17144" spans="43:75" x14ac:dyDescent="0.2">
      <c r="AQ17144" s="7"/>
      <c r="AR17144" s="7"/>
      <c r="AS17144" s="7"/>
      <c r="AT17144" s="7"/>
      <c r="AU17144" s="7"/>
      <c r="AV17144" s="234"/>
      <c r="BP17144" s="7"/>
      <c r="BQ17144" s="7"/>
      <c r="BR17144" s="7"/>
      <c r="BS17144" s="7"/>
      <c r="BT17144" s="7"/>
      <c r="BU17144" s="7"/>
      <c r="BV17144" s="7"/>
      <c r="BW17144" s="7"/>
    </row>
    <row r="17145" spans="43:75" x14ac:dyDescent="0.2">
      <c r="AQ17145" s="7"/>
      <c r="AR17145" s="7"/>
      <c r="AS17145" s="7"/>
      <c r="AT17145" s="7"/>
      <c r="AU17145" s="7"/>
      <c r="AV17145" s="234"/>
      <c r="BP17145" s="7"/>
      <c r="BQ17145" s="7"/>
      <c r="BR17145" s="7"/>
      <c r="BS17145" s="7"/>
      <c r="BT17145" s="7"/>
      <c r="BU17145" s="7"/>
      <c r="BV17145" s="7"/>
      <c r="BW17145" s="7"/>
    </row>
    <row r="17146" spans="43:75" x14ac:dyDescent="0.2">
      <c r="AQ17146" s="7"/>
      <c r="AR17146" s="7"/>
      <c r="AS17146" s="7"/>
      <c r="AT17146" s="7"/>
      <c r="AU17146" s="7"/>
      <c r="AV17146" s="234"/>
      <c r="BP17146" s="7"/>
      <c r="BQ17146" s="7"/>
      <c r="BR17146" s="7"/>
      <c r="BS17146" s="7"/>
      <c r="BT17146" s="7"/>
      <c r="BU17146" s="7"/>
      <c r="BV17146" s="7"/>
      <c r="BW17146" s="7"/>
    </row>
    <row r="17147" spans="43:75" x14ac:dyDescent="0.2">
      <c r="AQ17147" s="7"/>
      <c r="AR17147" s="7"/>
      <c r="AS17147" s="7"/>
      <c r="AT17147" s="7"/>
      <c r="AU17147" s="7"/>
      <c r="AV17147" s="234"/>
      <c r="BP17147" s="7"/>
      <c r="BQ17147" s="7"/>
      <c r="BR17147" s="7"/>
      <c r="BS17147" s="7"/>
      <c r="BT17147" s="7"/>
      <c r="BU17147" s="7"/>
      <c r="BV17147" s="7"/>
      <c r="BW17147" s="7"/>
    </row>
    <row r="17148" spans="43:75" x14ac:dyDescent="0.2">
      <c r="AQ17148" s="7"/>
      <c r="AR17148" s="7"/>
      <c r="AS17148" s="7"/>
      <c r="AT17148" s="7"/>
      <c r="AU17148" s="7"/>
      <c r="AV17148" s="234"/>
      <c r="BP17148" s="7"/>
      <c r="BQ17148" s="7"/>
      <c r="BR17148" s="7"/>
      <c r="BS17148" s="7"/>
      <c r="BT17148" s="7"/>
      <c r="BU17148" s="7"/>
      <c r="BV17148" s="7"/>
      <c r="BW17148" s="7"/>
    </row>
    <row r="17149" spans="43:75" x14ac:dyDescent="0.2">
      <c r="AQ17149" s="7"/>
      <c r="AR17149" s="7"/>
      <c r="AS17149" s="7"/>
      <c r="AT17149" s="7"/>
      <c r="AU17149" s="7"/>
      <c r="AV17149" s="234"/>
      <c r="BP17149" s="7"/>
      <c r="BQ17149" s="7"/>
      <c r="BR17149" s="7"/>
      <c r="BS17149" s="7"/>
      <c r="BT17149" s="7"/>
      <c r="BU17149" s="7"/>
      <c r="BV17149" s="7"/>
      <c r="BW17149" s="7"/>
    </row>
    <row r="17150" spans="43:75" x14ac:dyDescent="0.2">
      <c r="AQ17150" s="7"/>
      <c r="AR17150" s="7"/>
      <c r="AS17150" s="7"/>
      <c r="AT17150" s="7"/>
      <c r="AU17150" s="7"/>
      <c r="AV17150" s="234"/>
      <c r="BP17150" s="7"/>
      <c r="BQ17150" s="7"/>
      <c r="BR17150" s="7"/>
      <c r="BS17150" s="7"/>
      <c r="BT17150" s="7"/>
      <c r="BU17150" s="7"/>
      <c r="BV17150" s="7"/>
      <c r="BW17150" s="7"/>
    </row>
    <row r="17151" spans="43:75" x14ac:dyDescent="0.2">
      <c r="AQ17151" s="7"/>
      <c r="AR17151" s="7"/>
      <c r="AS17151" s="7"/>
      <c r="AT17151" s="7"/>
      <c r="AU17151" s="7"/>
      <c r="AV17151" s="234"/>
      <c r="BP17151" s="7"/>
      <c r="BQ17151" s="7"/>
      <c r="BR17151" s="7"/>
      <c r="BS17151" s="7"/>
      <c r="BT17151" s="7"/>
      <c r="BU17151" s="7"/>
      <c r="BV17151" s="7"/>
      <c r="BW17151" s="7"/>
    </row>
    <row r="17152" spans="43:75" x14ac:dyDescent="0.2">
      <c r="AQ17152" s="7"/>
      <c r="AR17152" s="7"/>
      <c r="AS17152" s="7"/>
      <c r="AT17152" s="7"/>
      <c r="AU17152" s="7"/>
      <c r="AV17152" s="234"/>
      <c r="BP17152" s="7"/>
      <c r="BQ17152" s="7"/>
      <c r="BR17152" s="7"/>
      <c r="BS17152" s="7"/>
      <c r="BT17152" s="7"/>
      <c r="BU17152" s="7"/>
      <c r="BV17152" s="7"/>
      <c r="BW17152" s="7"/>
    </row>
    <row r="17153" spans="43:75" x14ac:dyDescent="0.2">
      <c r="AQ17153" s="7"/>
      <c r="AR17153" s="7"/>
      <c r="AS17153" s="7"/>
      <c r="AT17153" s="7"/>
      <c r="AU17153" s="7"/>
      <c r="AV17153" s="234"/>
      <c r="BP17153" s="7"/>
      <c r="BQ17153" s="7"/>
      <c r="BR17153" s="7"/>
      <c r="BS17153" s="7"/>
      <c r="BT17153" s="7"/>
      <c r="BU17153" s="7"/>
      <c r="BV17153" s="7"/>
      <c r="BW17153" s="7"/>
    </row>
    <row r="17154" spans="43:75" x14ac:dyDescent="0.2">
      <c r="AQ17154" s="7"/>
      <c r="AR17154" s="7"/>
      <c r="AS17154" s="7"/>
      <c r="AT17154" s="7"/>
      <c r="AU17154" s="7"/>
      <c r="AV17154" s="234"/>
      <c r="BP17154" s="7"/>
      <c r="BQ17154" s="7"/>
      <c r="BR17154" s="7"/>
      <c r="BS17154" s="7"/>
      <c r="BT17154" s="7"/>
      <c r="BU17154" s="7"/>
      <c r="BV17154" s="7"/>
      <c r="BW17154" s="7"/>
    </row>
    <row r="17155" spans="43:75" x14ac:dyDescent="0.2">
      <c r="AQ17155" s="7"/>
      <c r="AR17155" s="7"/>
      <c r="AS17155" s="7"/>
      <c r="AT17155" s="7"/>
      <c r="AU17155" s="7"/>
      <c r="AV17155" s="234"/>
      <c r="BP17155" s="7"/>
      <c r="BQ17155" s="7"/>
      <c r="BR17155" s="7"/>
      <c r="BS17155" s="7"/>
      <c r="BT17155" s="7"/>
      <c r="BU17155" s="7"/>
      <c r="BV17155" s="7"/>
      <c r="BW17155" s="7"/>
    </row>
    <row r="17156" spans="43:75" x14ac:dyDescent="0.2">
      <c r="AQ17156" s="7"/>
      <c r="AR17156" s="7"/>
      <c r="AS17156" s="7"/>
      <c r="AT17156" s="7"/>
      <c r="AU17156" s="7"/>
      <c r="AV17156" s="234"/>
      <c r="BP17156" s="7"/>
      <c r="BQ17156" s="7"/>
      <c r="BR17156" s="7"/>
      <c r="BS17156" s="7"/>
      <c r="BT17156" s="7"/>
      <c r="BU17156" s="7"/>
      <c r="BV17156" s="7"/>
      <c r="BW17156" s="7"/>
    </row>
    <row r="17157" spans="43:75" x14ac:dyDescent="0.2">
      <c r="AQ17157" s="7"/>
      <c r="AR17157" s="7"/>
      <c r="AS17157" s="7"/>
      <c r="AT17157" s="7"/>
      <c r="AU17157" s="7"/>
      <c r="AV17157" s="234"/>
      <c r="BP17157" s="7"/>
      <c r="BQ17157" s="7"/>
      <c r="BR17157" s="7"/>
      <c r="BS17157" s="7"/>
      <c r="BT17157" s="7"/>
      <c r="BU17157" s="7"/>
      <c r="BV17157" s="7"/>
      <c r="BW17157" s="7"/>
    </row>
    <row r="17158" spans="43:75" x14ac:dyDescent="0.2">
      <c r="AQ17158" s="7"/>
      <c r="AR17158" s="7"/>
      <c r="AS17158" s="7"/>
      <c r="AT17158" s="7"/>
      <c r="AU17158" s="7"/>
      <c r="AV17158" s="234"/>
      <c r="BP17158" s="7"/>
      <c r="BQ17158" s="7"/>
      <c r="BR17158" s="7"/>
      <c r="BS17158" s="7"/>
      <c r="BT17158" s="7"/>
      <c r="BU17158" s="7"/>
      <c r="BV17158" s="7"/>
      <c r="BW17158" s="7"/>
    </row>
    <row r="17159" spans="43:75" x14ac:dyDescent="0.2">
      <c r="AQ17159" s="7"/>
      <c r="AR17159" s="7"/>
      <c r="AS17159" s="7"/>
      <c r="AT17159" s="7"/>
      <c r="AU17159" s="7"/>
      <c r="AV17159" s="234"/>
      <c r="BP17159" s="7"/>
      <c r="BQ17159" s="7"/>
      <c r="BR17159" s="7"/>
      <c r="BS17159" s="7"/>
      <c r="BT17159" s="7"/>
      <c r="BU17159" s="7"/>
      <c r="BV17159" s="7"/>
      <c r="BW17159" s="7"/>
    </row>
    <row r="17160" spans="43:75" x14ac:dyDescent="0.2">
      <c r="AQ17160" s="7"/>
      <c r="AR17160" s="7"/>
      <c r="AS17160" s="7"/>
      <c r="AT17160" s="7"/>
      <c r="AU17160" s="7"/>
      <c r="AV17160" s="234"/>
      <c r="BP17160" s="7"/>
      <c r="BQ17160" s="7"/>
      <c r="BR17160" s="7"/>
      <c r="BS17160" s="7"/>
      <c r="BT17160" s="7"/>
      <c r="BU17160" s="7"/>
      <c r="BV17160" s="7"/>
      <c r="BW17160" s="7"/>
    </row>
    <row r="17161" spans="43:75" x14ac:dyDescent="0.2">
      <c r="AQ17161" s="7"/>
      <c r="AR17161" s="7"/>
      <c r="AS17161" s="7"/>
      <c r="AT17161" s="7"/>
      <c r="AU17161" s="7"/>
      <c r="AV17161" s="234"/>
      <c r="BP17161" s="7"/>
      <c r="BQ17161" s="7"/>
      <c r="BR17161" s="7"/>
      <c r="BS17161" s="7"/>
      <c r="BT17161" s="7"/>
      <c r="BU17161" s="7"/>
      <c r="BV17161" s="7"/>
      <c r="BW17161" s="7"/>
    </row>
    <row r="17162" spans="43:75" x14ac:dyDescent="0.2">
      <c r="AQ17162" s="7"/>
      <c r="AR17162" s="7"/>
      <c r="AS17162" s="7"/>
      <c r="AT17162" s="7"/>
      <c r="AU17162" s="7"/>
      <c r="AV17162" s="234"/>
      <c r="BP17162" s="7"/>
      <c r="BQ17162" s="7"/>
      <c r="BR17162" s="7"/>
      <c r="BS17162" s="7"/>
      <c r="BT17162" s="7"/>
      <c r="BU17162" s="7"/>
      <c r="BV17162" s="7"/>
      <c r="BW17162" s="7"/>
    </row>
    <row r="17163" spans="43:75" x14ac:dyDescent="0.2">
      <c r="AQ17163" s="7"/>
      <c r="AR17163" s="7"/>
      <c r="AS17163" s="7"/>
      <c r="AT17163" s="7"/>
      <c r="AU17163" s="7"/>
      <c r="AV17163" s="234"/>
      <c r="BP17163" s="7"/>
      <c r="BQ17163" s="7"/>
      <c r="BR17163" s="7"/>
      <c r="BS17163" s="7"/>
      <c r="BT17163" s="7"/>
      <c r="BU17163" s="7"/>
      <c r="BV17163" s="7"/>
      <c r="BW17163" s="7"/>
    </row>
    <row r="17164" spans="43:75" x14ac:dyDescent="0.2">
      <c r="AQ17164" s="7"/>
      <c r="AR17164" s="7"/>
      <c r="AS17164" s="7"/>
      <c r="AT17164" s="7"/>
      <c r="AU17164" s="7"/>
      <c r="AV17164" s="234"/>
      <c r="BP17164" s="7"/>
      <c r="BQ17164" s="7"/>
      <c r="BR17164" s="7"/>
      <c r="BS17164" s="7"/>
      <c r="BT17164" s="7"/>
      <c r="BU17164" s="7"/>
      <c r="BV17164" s="7"/>
      <c r="BW17164" s="7"/>
    </row>
    <row r="17165" spans="43:75" x14ac:dyDescent="0.2">
      <c r="AQ17165" s="7"/>
      <c r="AR17165" s="7"/>
      <c r="AS17165" s="7"/>
      <c r="AT17165" s="7"/>
      <c r="AU17165" s="7"/>
      <c r="AV17165" s="234"/>
      <c r="BP17165" s="7"/>
      <c r="BQ17165" s="7"/>
      <c r="BR17165" s="7"/>
      <c r="BS17165" s="7"/>
      <c r="BT17165" s="7"/>
      <c r="BU17165" s="7"/>
      <c r="BV17165" s="7"/>
      <c r="BW17165" s="7"/>
    </row>
    <row r="17166" spans="43:75" x14ac:dyDescent="0.2">
      <c r="AQ17166" s="7"/>
      <c r="AR17166" s="7"/>
      <c r="AS17166" s="7"/>
      <c r="AT17166" s="7"/>
      <c r="AU17166" s="7"/>
      <c r="AV17166" s="234"/>
      <c r="BP17166" s="7"/>
      <c r="BQ17166" s="7"/>
      <c r="BR17166" s="7"/>
      <c r="BS17166" s="7"/>
      <c r="BT17166" s="7"/>
      <c r="BU17166" s="7"/>
      <c r="BV17166" s="7"/>
      <c r="BW17166" s="7"/>
    </row>
    <row r="17167" spans="43:75" x14ac:dyDescent="0.2">
      <c r="AQ17167" s="7"/>
      <c r="AR17167" s="7"/>
      <c r="AS17167" s="7"/>
      <c r="AT17167" s="7"/>
      <c r="AU17167" s="7"/>
      <c r="AV17167" s="234"/>
      <c r="BP17167" s="7"/>
      <c r="BQ17167" s="7"/>
      <c r="BR17167" s="7"/>
      <c r="BS17167" s="7"/>
      <c r="BT17167" s="7"/>
      <c r="BU17167" s="7"/>
      <c r="BV17167" s="7"/>
      <c r="BW17167" s="7"/>
    </row>
    <row r="17168" spans="43:75" x14ac:dyDescent="0.2">
      <c r="AQ17168" s="7"/>
      <c r="AR17168" s="7"/>
      <c r="AS17168" s="7"/>
      <c r="AT17168" s="7"/>
      <c r="AU17168" s="7"/>
      <c r="AV17168" s="234"/>
      <c r="BP17168" s="7"/>
      <c r="BQ17168" s="7"/>
      <c r="BR17168" s="7"/>
      <c r="BS17168" s="7"/>
      <c r="BT17168" s="7"/>
      <c r="BU17168" s="7"/>
      <c r="BV17168" s="7"/>
      <c r="BW17168" s="7"/>
    </row>
    <row r="17169" spans="43:75" x14ac:dyDescent="0.2">
      <c r="AQ17169" s="7"/>
      <c r="AR17169" s="7"/>
      <c r="AS17169" s="7"/>
      <c r="AT17169" s="7"/>
      <c r="AU17169" s="7"/>
      <c r="AV17169" s="234"/>
      <c r="BP17169" s="7"/>
      <c r="BQ17169" s="7"/>
      <c r="BR17169" s="7"/>
      <c r="BS17169" s="7"/>
      <c r="BT17169" s="7"/>
      <c r="BU17169" s="7"/>
      <c r="BV17169" s="7"/>
      <c r="BW17169" s="7"/>
    </row>
    <row r="17170" spans="43:75" x14ac:dyDescent="0.2">
      <c r="AQ17170" s="7"/>
      <c r="AR17170" s="7"/>
      <c r="AS17170" s="7"/>
      <c r="AT17170" s="7"/>
      <c r="AU17170" s="7"/>
      <c r="AV17170" s="234"/>
      <c r="BP17170" s="7"/>
      <c r="BQ17170" s="7"/>
      <c r="BR17170" s="7"/>
      <c r="BS17170" s="7"/>
      <c r="BT17170" s="7"/>
      <c r="BU17170" s="7"/>
      <c r="BV17170" s="7"/>
      <c r="BW17170" s="7"/>
    </row>
    <row r="17171" spans="43:75" x14ac:dyDescent="0.2">
      <c r="AQ17171" s="7"/>
      <c r="AR17171" s="7"/>
      <c r="AS17171" s="7"/>
      <c r="AT17171" s="7"/>
      <c r="AU17171" s="7"/>
      <c r="AV17171" s="234"/>
      <c r="BP17171" s="7"/>
      <c r="BQ17171" s="7"/>
      <c r="BR17171" s="7"/>
      <c r="BS17171" s="7"/>
      <c r="BT17171" s="7"/>
      <c r="BU17171" s="7"/>
      <c r="BV17171" s="7"/>
      <c r="BW17171" s="7"/>
    </row>
    <row r="17172" spans="43:75" x14ac:dyDescent="0.2">
      <c r="AQ17172" s="7"/>
      <c r="AR17172" s="7"/>
      <c r="AS17172" s="7"/>
      <c r="AT17172" s="7"/>
      <c r="AU17172" s="7"/>
      <c r="AV17172" s="234"/>
      <c r="BP17172" s="7"/>
      <c r="BQ17172" s="7"/>
      <c r="BR17172" s="7"/>
      <c r="BS17172" s="7"/>
      <c r="BT17172" s="7"/>
      <c r="BU17172" s="7"/>
      <c r="BV17172" s="7"/>
      <c r="BW17172" s="7"/>
    </row>
    <row r="17173" spans="43:75" x14ac:dyDescent="0.2">
      <c r="AQ17173" s="7"/>
      <c r="AR17173" s="7"/>
      <c r="AS17173" s="7"/>
      <c r="AT17173" s="7"/>
      <c r="AU17173" s="7"/>
      <c r="AV17173" s="234"/>
      <c r="BP17173" s="7"/>
      <c r="BQ17173" s="7"/>
      <c r="BR17173" s="7"/>
      <c r="BS17173" s="7"/>
      <c r="BT17173" s="7"/>
      <c r="BU17173" s="7"/>
      <c r="BV17173" s="7"/>
      <c r="BW17173" s="7"/>
    </row>
    <row r="17174" spans="43:75" x14ac:dyDescent="0.2">
      <c r="AQ17174" s="7"/>
      <c r="AR17174" s="7"/>
      <c r="AS17174" s="7"/>
      <c r="AT17174" s="7"/>
      <c r="AU17174" s="7"/>
      <c r="AV17174" s="234"/>
      <c r="BP17174" s="7"/>
      <c r="BQ17174" s="7"/>
      <c r="BR17174" s="7"/>
      <c r="BS17174" s="7"/>
      <c r="BT17174" s="7"/>
      <c r="BU17174" s="7"/>
      <c r="BV17174" s="7"/>
      <c r="BW17174" s="7"/>
    </row>
    <row r="17175" spans="43:75" x14ac:dyDescent="0.2">
      <c r="AQ17175" s="7"/>
      <c r="AR17175" s="7"/>
      <c r="AS17175" s="7"/>
      <c r="AT17175" s="7"/>
      <c r="AU17175" s="7"/>
      <c r="AV17175" s="234"/>
      <c r="BP17175" s="7"/>
      <c r="BQ17175" s="7"/>
      <c r="BR17175" s="7"/>
      <c r="BS17175" s="7"/>
      <c r="BT17175" s="7"/>
      <c r="BU17175" s="7"/>
      <c r="BV17175" s="7"/>
      <c r="BW17175" s="7"/>
    </row>
    <row r="17176" spans="43:75" x14ac:dyDescent="0.2">
      <c r="AQ17176" s="7"/>
      <c r="AR17176" s="7"/>
      <c r="AS17176" s="7"/>
      <c r="AT17176" s="7"/>
      <c r="AU17176" s="7"/>
      <c r="AV17176" s="234"/>
      <c r="BP17176" s="7"/>
      <c r="BQ17176" s="7"/>
      <c r="BR17176" s="7"/>
      <c r="BS17176" s="7"/>
      <c r="BT17176" s="7"/>
      <c r="BU17176" s="7"/>
      <c r="BV17176" s="7"/>
      <c r="BW17176" s="7"/>
    </row>
    <row r="17177" spans="43:75" x14ac:dyDescent="0.2">
      <c r="AQ17177" s="7"/>
      <c r="AR17177" s="7"/>
      <c r="AS17177" s="7"/>
      <c r="AT17177" s="7"/>
      <c r="AU17177" s="7"/>
      <c r="AV17177" s="234"/>
      <c r="BP17177" s="7"/>
      <c r="BQ17177" s="7"/>
      <c r="BR17177" s="7"/>
      <c r="BS17177" s="7"/>
      <c r="BT17177" s="7"/>
      <c r="BU17177" s="7"/>
      <c r="BV17177" s="7"/>
      <c r="BW17177" s="7"/>
    </row>
    <row r="17178" spans="43:75" x14ac:dyDescent="0.2">
      <c r="AQ17178" s="7"/>
      <c r="AR17178" s="7"/>
      <c r="AS17178" s="7"/>
      <c r="AT17178" s="7"/>
      <c r="AU17178" s="7"/>
      <c r="AV17178" s="234"/>
      <c r="BP17178" s="7"/>
      <c r="BQ17178" s="7"/>
      <c r="BR17178" s="7"/>
      <c r="BS17178" s="7"/>
      <c r="BT17178" s="7"/>
      <c r="BU17178" s="7"/>
      <c r="BV17178" s="7"/>
      <c r="BW17178" s="7"/>
    </row>
    <row r="17179" spans="43:75" x14ac:dyDescent="0.2">
      <c r="AQ17179" s="7"/>
      <c r="AR17179" s="7"/>
      <c r="AS17179" s="7"/>
      <c r="AT17179" s="7"/>
      <c r="AU17179" s="7"/>
      <c r="AV17179" s="234"/>
      <c r="BP17179" s="7"/>
      <c r="BQ17179" s="7"/>
      <c r="BR17179" s="7"/>
      <c r="BS17179" s="7"/>
      <c r="BT17179" s="7"/>
      <c r="BU17179" s="7"/>
      <c r="BV17179" s="7"/>
      <c r="BW17179" s="7"/>
    </row>
    <row r="17180" spans="43:75" x14ac:dyDescent="0.2">
      <c r="AQ17180" s="7"/>
      <c r="AR17180" s="7"/>
      <c r="AS17180" s="7"/>
      <c r="AT17180" s="7"/>
      <c r="AU17180" s="7"/>
      <c r="AV17180" s="234"/>
      <c r="BP17180" s="7"/>
      <c r="BQ17180" s="7"/>
      <c r="BR17180" s="7"/>
      <c r="BS17180" s="7"/>
      <c r="BT17180" s="7"/>
      <c r="BU17180" s="7"/>
      <c r="BV17180" s="7"/>
      <c r="BW17180" s="7"/>
    </row>
    <row r="17181" spans="43:75" x14ac:dyDescent="0.2">
      <c r="AQ17181" s="7"/>
      <c r="AR17181" s="7"/>
      <c r="AS17181" s="7"/>
      <c r="AT17181" s="7"/>
      <c r="AU17181" s="7"/>
      <c r="AV17181" s="234"/>
      <c r="BP17181" s="7"/>
      <c r="BQ17181" s="7"/>
      <c r="BR17181" s="7"/>
      <c r="BS17181" s="7"/>
      <c r="BT17181" s="7"/>
      <c r="BU17181" s="7"/>
      <c r="BV17181" s="7"/>
      <c r="BW17181" s="7"/>
    </row>
    <row r="17182" spans="43:75" x14ac:dyDescent="0.2">
      <c r="AQ17182" s="7"/>
      <c r="AR17182" s="7"/>
      <c r="AS17182" s="7"/>
      <c r="AT17182" s="7"/>
      <c r="AU17182" s="7"/>
      <c r="AV17182" s="234"/>
      <c r="BP17182" s="7"/>
      <c r="BQ17182" s="7"/>
      <c r="BR17182" s="7"/>
      <c r="BS17182" s="7"/>
      <c r="BT17182" s="7"/>
      <c r="BU17182" s="7"/>
      <c r="BV17182" s="7"/>
      <c r="BW17182" s="7"/>
    </row>
    <row r="17183" spans="43:75" x14ac:dyDescent="0.2">
      <c r="AQ17183" s="7"/>
      <c r="AR17183" s="7"/>
      <c r="AS17183" s="7"/>
      <c r="AT17183" s="7"/>
      <c r="AU17183" s="7"/>
      <c r="AV17183" s="234"/>
      <c r="BP17183" s="7"/>
      <c r="BQ17183" s="7"/>
      <c r="BR17183" s="7"/>
      <c r="BS17183" s="7"/>
      <c r="BT17183" s="7"/>
      <c r="BU17183" s="7"/>
      <c r="BV17183" s="7"/>
      <c r="BW17183" s="7"/>
    </row>
    <row r="17184" spans="43:75" x14ac:dyDescent="0.2">
      <c r="AQ17184" s="7"/>
      <c r="AR17184" s="7"/>
      <c r="AS17184" s="7"/>
      <c r="AT17184" s="7"/>
      <c r="AU17184" s="7"/>
      <c r="AV17184" s="234"/>
      <c r="BP17184" s="7"/>
      <c r="BQ17184" s="7"/>
      <c r="BR17184" s="7"/>
      <c r="BS17184" s="7"/>
      <c r="BT17184" s="7"/>
      <c r="BU17184" s="7"/>
      <c r="BV17184" s="7"/>
      <c r="BW17184" s="7"/>
    </row>
    <row r="17185" spans="43:75" x14ac:dyDescent="0.2">
      <c r="AQ17185" s="7"/>
      <c r="AR17185" s="7"/>
      <c r="AS17185" s="7"/>
      <c r="AT17185" s="7"/>
      <c r="AU17185" s="7"/>
      <c r="AV17185" s="234"/>
      <c r="BP17185" s="7"/>
      <c r="BQ17185" s="7"/>
      <c r="BR17185" s="7"/>
      <c r="BS17185" s="7"/>
      <c r="BT17185" s="7"/>
      <c r="BU17185" s="7"/>
      <c r="BV17185" s="7"/>
      <c r="BW17185" s="7"/>
    </row>
    <row r="17186" spans="43:75" x14ac:dyDescent="0.2">
      <c r="AQ17186" s="7"/>
      <c r="AR17186" s="7"/>
      <c r="AS17186" s="7"/>
      <c r="AT17186" s="7"/>
      <c r="AU17186" s="7"/>
      <c r="AV17186" s="234"/>
      <c r="BP17186" s="7"/>
      <c r="BQ17186" s="7"/>
      <c r="BR17186" s="7"/>
      <c r="BS17186" s="7"/>
      <c r="BT17186" s="7"/>
      <c r="BU17186" s="7"/>
      <c r="BV17186" s="7"/>
      <c r="BW17186" s="7"/>
    </row>
    <row r="17187" spans="43:75" x14ac:dyDescent="0.2">
      <c r="AQ17187" s="7"/>
      <c r="AR17187" s="7"/>
      <c r="AS17187" s="7"/>
      <c r="AT17187" s="7"/>
      <c r="AU17187" s="7"/>
      <c r="AV17187" s="234"/>
      <c r="BP17187" s="7"/>
      <c r="BQ17187" s="7"/>
      <c r="BR17187" s="7"/>
      <c r="BS17187" s="7"/>
      <c r="BT17187" s="7"/>
      <c r="BU17187" s="7"/>
      <c r="BV17187" s="7"/>
      <c r="BW17187" s="7"/>
    </row>
    <row r="17188" spans="43:75" x14ac:dyDescent="0.2">
      <c r="AQ17188" s="7"/>
      <c r="AR17188" s="7"/>
      <c r="AS17188" s="7"/>
      <c r="AT17188" s="7"/>
      <c r="AU17188" s="7"/>
      <c r="AV17188" s="234"/>
      <c r="BP17188" s="7"/>
      <c r="BQ17188" s="7"/>
      <c r="BR17188" s="7"/>
      <c r="BS17188" s="7"/>
      <c r="BT17188" s="7"/>
      <c r="BU17188" s="7"/>
      <c r="BV17188" s="7"/>
      <c r="BW17188" s="7"/>
    </row>
    <row r="17189" spans="43:75" x14ac:dyDescent="0.2">
      <c r="AQ17189" s="7"/>
      <c r="AR17189" s="7"/>
      <c r="AS17189" s="7"/>
      <c r="AT17189" s="7"/>
      <c r="AU17189" s="7"/>
      <c r="AV17189" s="234"/>
      <c r="BP17189" s="7"/>
      <c r="BQ17189" s="7"/>
      <c r="BR17189" s="7"/>
      <c r="BS17189" s="7"/>
      <c r="BT17189" s="7"/>
      <c r="BU17189" s="7"/>
      <c r="BV17189" s="7"/>
      <c r="BW17189" s="7"/>
    </row>
    <row r="17190" spans="43:75" x14ac:dyDescent="0.2">
      <c r="AQ17190" s="7"/>
      <c r="AR17190" s="7"/>
      <c r="AS17190" s="7"/>
      <c r="AT17190" s="7"/>
      <c r="AU17190" s="7"/>
      <c r="AV17190" s="234"/>
      <c r="BP17190" s="7"/>
      <c r="BQ17190" s="7"/>
      <c r="BR17190" s="7"/>
      <c r="BS17190" s="7"/>
      <c r="BT17190" s="7"/>
      <c r="BU17190" s="7"/>
      <c r="BV17190" s="7"/>
      <c r="BW17190" s="7"/>
    </row>
    <row r="17191" spans="43:75" x14ac:dyDescent="0.2">
      <c r="AQ17191" s="7"/>
      <c r="AR17191" s="7"/>
      <c r="AS17191" s="7"/>
      <c r="AT17191" s="7"/>
      <c r="AU17191" s="7"/>
      <c r="AV17191" s="234"/>
      <c r="BP17191" s="7"/>
      <c r="BQ17191" s="7"/>
      <c r="BR17191" s="7"/>
      <c r="BS17191" s="7"/>
      <c r="BT17191" s="7"/>
      <c r="BU17191" s="7"/>
      <c r="BV17191" s="7"/>
      <c r="BW17191" s="7"/>
    </row>
    <row r="17192" spans="43:75" x14ac:dyDescent="0.2">
      <c r="AQ17192" s="7"/>
      <c r="AR17192" s="7"/>
      <c r="AS17192" s="7"/>
      <c r="AT17192" s="7"/>
      <c r="AU17192" s="7"/>
      <c r="AV17192" s="234"/>
      <c r="BP17192" s="7"/>
      <c r="BQ17192" s="7"/>
      <c r="BR17192" s="7"/>
      <c r="BS17192" s="7"/>
      <c r="BT17192" s="7"/>
      <c r="BU17192" s="7"/>
      <c r="BV17192" s="7"/>
      <c r="BW17192" s="7"/>
    </row>
    <row r="17193" spans="43:75" x14ac:dyDescent="0.2">
      <c r="AQ17193" s="7"/>
      <c r="AR17193" s="7"/>
      <c r="AS17193" s="7"/>
      <c r="AT17193" s="7"/>
      <c r="AU17193" s="7"/>
      <c r="AV17193" s="234"/>
      <c r="BP17193" s="7"/>
      <c r="BQ17193" s="7"/>
      <c r="BR17193" s="7"/>
      <c r="BS17193" s="7"/>
      <c r="BT17193" s="7"/>
      <c r="BU17193" s="7"/>
      <c r="BV17193" s="7"/>
      <c r="BW17193" s="7"/>
    </row>
    <row r="17194" spans="43:75" x14ac:dyDescent="0.2">
      <c r="AQ17194" s="7"/>
      <c r="AR17194" s="7"/>
      <c r="AS17194" s="7"/>
      <c r="AT17194" s="7"/>
      <c r="AU17194" s="7"/>
      <c r="AV17194" s="234"/>
      <c r="BP17194" s="7"/>
      <c r="BQ17194" s="7"/>
      <c r="BR17194" s="7"/>
      <c r="BS17194" s="7"/>
      <c r="BT17194" s="7"/>
      <c r="BU17194" s="7"/>
      <c r="BV17194" s="7"/>
      <c r="BW17194" s="7"/>
    </row>
    <row r="17195" spans="43:75" x14ac:dyDescent="0.2">
      <c r="AQ17195" s="7"/>
      <c r="AR17195" s="7"/>
      <c r="AS17195" s="7"/>
      <c r="AT17195" s="7"/>
      <c r="AU17195" s="7"/>
      <c r="AV17195" s="234"/>
      <c r="BP17195" s="7"/>
      <c r="BQ17195" s="7"/>
      <c r="BR17195" s="7"/>
      <c r="BS17195" s="7"/>
      <c r="BT17195" s="7"/>
      <c r="BU17195" s="7"/>
      <c r="BV17195" s="7"/>
      <c r="BW17195" s="7"/>
    </row>
    <row r="17196" spans="43:75" x14ac:dyDescent="0.2">
      <c r="AQ17196" s="7"/>
      <c r="AR17196" s="7"/>
      <c r="AS17196" s="7"/>
      <c r="AT17196" s="7"/>
      <c r="AU17196" s="7"/>
      <c r="AV17196" s="234"/>
      <c r="BP17196" s="7"/>
      <c r="BQ17196" s="7"/>
      <c r="BR17196" s="7"/>
      <c r="BS17196" s="7"/>
      <c r="BT17196" s="7"/>
      <c r="BU17196" s="7"/>
      <c r="BV17196" s="7"/>
      <c r="BW17196" s="7"/>
    </row>
    <row r="17197" spans="43:75" x14ac:dyDescent="0.2">
      <c r="AQ17197" s="7"/>
      <c r="AR17197" s="7"/>
      <c r="AS17197" s="7"/>
      <c r="AT17197" s="7"/>
      <c r="AU17197" s="7"/>
      <c r="AV17197" s="234"/>
      <c r="BP17197" s="7"/>
      <c r="BQ17197" s="7"/>
      <c r="BR17197" s="7"/>
      <c r="BS17197" s="7"/>
      <c r="BT17197" s="7"/>
      <c r="BU17197" s="7"/>
      <c r="BV17197" s="7"/>
      <c r="BW17197" s="7"/>
    </row>
    <row r="17198" spans="43:75" x14ac:dyDescent="0.2">
      <c r="AQ17198" s="7"/>
      <c r="AR17198" s="7"/>
      <c r="AS17198" s="7"/>
      <c r="AT17198" s="7"/>
      <c r="AU17198" s="7"/>
      <c r="AV17198" s="234"/>
      <c r="BP17198" s="7"/>
      <c r="BQ17198" s="7"/>
      <c r="BR17198" s="7"/>
      <c r="BS17198" s="7"/>
      <c r="BT17198" s="7"/>
      <c r="BU17198" s="7"/>
      <c r="BV17198" s="7"/>
      <c r="BW17198" s="7"/>
    </row>
    <row r="17199" spans="43:75" x14ac:dyDescent="0.2">
      <c r="AQ17199" s="7"/>
      <c r="AR17199" s="7"/>
      <c r="AS17199" s="7"/>
      <c r="AT17199" s="7"/>
      <c r="AU17199" s="7"/>
      <c r="AV17199" s="234"/>
      <c r="BP17199" s="7"/>
      <c r="BQ17199" s="7"/>
      <c r="BR17199" s="7"/>
      <c r="BS17199" s="7"/>
      <c r="BT17199" s="7"/>
      <c r="BU17199" s="7"/>
      <c r="BV17199" s="7"/>
      <c r="BW17199" s="7"/>
    </row>
    <row r="17200" spans="43:75" x14ac:dyDescent="0.2">
      <c r="AQ17200" s="7"/>
      <c r="AR17200" s="7"/>
      <c r="AS17200" s="7"/>
      <c r="AT17200" s="7"/>
      <c r="AU17200" s="7"/>
      <c r="AV17200" s="234"/>
      <c r="BP17200" s="7"/>
      <c r="BQ17200" s="7"/>
      <c r="BR17200" s="7"/>
      <c r="BS17200" s="7"/>
      <c r="BT17200" s="7"/>
      <c r="BU17200" s="7"/>
      <c r="BV17200" s="7"/>
      <c r="BW17200" s="7"/>
    </row>
    <row r="17201" spans="43:75" x14ac:dyDescent="0.2">
      <c r="AQ17201" s="7"/>
      <c r="AR17201" s="7"/>
      <c r="AS17201" s="7"/>
      <c r="AT17201" s="7"/>
      <c r="AU17201" s="7"/>
      <c r="AV17201" s="234"/>
      <c r="BP17201" s="7"/>
      <c r="BQ17201" s="7"/>
      <c r="BR17201" s="7"/>
      <c r="BS17201" s="7"/>
      <c r="BT17201" s="7"/>
      <c r="BU17201" s="7"/>
      <c r="BV17201" s="7"/>
      <c r="BW17201" s="7"/>
    </row>
    <row r="17202" spans="43:75" x14ac:dyDescent="0.2">
      <c r="AQ17202" s="7"/>
      <c r="AR17202" s="7"/>
      <c r="AS17202" s="7"/>
      <c r="AT17202" s="7"/>
      <c r="AU17202" s="7"/>
      <c r="AV17202" s="234"/>
      <c r="BP17202" s="7"/>
      <c r="BQ17202" s="7"/>
      <c r="BR17202" s="7"/>
      <c r="BS17202" s="7"/>
      <c r="BT17202" s="7"/>
      <c r="BU17202" s="7"/>
      <c r="BV17202" s="7"/>
      <c r="BW17202" s="7"/>
    </row>
    <row r="17203" spans="43:75" x14ac:dyDescent="0.2">
      <c r="AQ17203" s="7"/>
      <c r="AR17203" s="7"/>
      <c r="AS17203" s="7"/>
      <c r="AT17203" s="7"/>
      <c r="AU17203" s="7"/>
      <c r="AV17203" s="234"/>
      <c r="BP17203" s="7"/>
      <c r="BQ17203" s="7"/>
      <c r="BR17203" s="7"/>
      <c r="BS17203" s="7"/>
      <c r="BT17203" s="7"/>
      <c r="BU17203" s="7"/>
      <c r="BV17203" s="7"/>
      <c r="BW17203" s="7"/>
    </row>
    <row r="17204" spans="43:75" x14ac:dyDescent="0.2">
      <c r="AQ17204" s="7"/>
      <c r="AR17204" s="7"/>
      <c r="AS17204" s="7"/>
      <c r="AT17204" s="7"/>
      <c r="AU17204" s="7"/>
      <c r="AV17204" s="234"/>
      <c r="BP17204" s="7"/>
      <c r="BQ17204" s="7"/>
      <c r="BR17204" s="7"/>
      <c r="BS17204" s="7"/>
      <c r="BT17204" s="7"/>
      <c r="BU17204" s="7"/>
      <c r="BV17204" s="7"/>
      <c r="BW17204" s="7"/>
    </row>
    <row r="17205" spans="43:75" x14ac:dyDescent="0.2">
      <c r="AQ17205" s="7"/>
      <c r="AR17205" s="7"/>
      <c r="AS17205" s="7"/>
      <c r="AT17205" s="7"/>
      <c r="AU17205" s="7"/>
      <c r="AV17205" s="234"/>
      <c r="BP17205" s="7"/>
      <c r="BQ17205" s="7"/>
      <c r="BR17205" s="7"/>
      <c r="BS17205" s="7"/>
      <c r="BT17205" s="7"/>
      <c r="BU17205" s="7"/>
      <c r="BV17205" s="7"/>
      <c r="BW17205" s="7"/>
    </row>
    <row r="17206" spans="43:75" x14ac:dyDescent="0.2">
      <c r="AQ17206" s="7"/>
      <c r="AR17206" s="7"/>
      <c r="AS17206" s="7"/>
      <c r="AT17206" s="7"/>
      <c r="AU17206" s="7"/>
      <c r="AV17206" s="234"/>
      <c r="BP17206" s="7"/>
      <c r="BQ17206" s="7"/>
      <c r="BR17206" s="7"/>
      <c r="BS17206" s="7"/>
      <c r="BT17206" s="7"/>
      <c r="BU17206" s="7"/>
      <c r="BV17206" s="7"/>
      <c r="BW17206" s="7"/>
    </row>
    <row r="17207" spans="43:75" x14ac:dyDescent="0.2">
      <c r="AQ17207" s="7"/>
      <c r="AR17207" s="7"/>
      <c r="AS17207" s="7"/>
      <c r="AT17207" s="7"/>
      <c r="AU17207" s="7"/>
      <c r="AV17207" s="234"/>
      <c r="BP17207" s="7"/>
      <c r="BQ17207" s="7"/>
      <c r="BR17207" s="7"/>
      <c r="BS17207" s="7"/>
      <c r="BT17207" s="7"/>
      <c r="BU17207" s="7"/>
      <c r="BV17207" s="7"/>
      <c r="BW17207" s="7"/>
    </row>
    <row r="17208" spans="43:75" x14ac:dyDescent="0.2">
      <c r="AQ17208" s="7"/>
      <c r="AR17208" s="7"/>
      <c r="AS17208" s="7"/>
      <c r="AT17208" s="7"/>
      <c r="AU17208" s="7"/>
      <c r="AV17208" s="234"/>
      <c r="BP17208" s="7"/>
      <c r="BQ17208" s="7"/>
      <c r="BR17208" s="7"/>
      <c r="BS17208" s="7"/>
      <c r="BT17208" s="7"/>
      <c r="BU17208" s="7"/>
      <c r="BV17208" s="7"/>
      <c r="BW17208" s="7"/>
    </row>
    <row r="17209" spans="43:75" x14ac:dyDescent="0.2">
      <c r="AQ17209" s="7"/>
      <c r="AR17209" s="7"/>
      <c r="AS17209" s="7"/>
      <c r="AT17209" s="7"/>
      <c r="AU17209" s="7"/>
      <c r="AV17209" s="234"/>
      <c r="BP17209" s="7"/>
      <c r="BQ17209" s="7"/>
      <c r="BR17209" s="7"/>
      <c r="BS17209" s="7"/>
      <c r="BT17209" s="7"/>
      <c r="BU17209" s="7"/>
      <c r="BV17209" s="7"/>
      <c r="BW17209" s="7"/>
    </row>
    <row r="17210" spans="43:75" x14ac:dyDescent="0.2">
      <c r="AQ17210" s="7"/>
      <c r="AR17210" s="7"/>
      <c r="AS17210" s="7"/>
      <c r="AT17210" s="7"/>
      <c r="AU17210" s="7"/>
      <c r="AV17210" s="234"/>
      <c r="BP17210" s="7"/>
      <c r="BQ17210" s="7"/>
      <c r="BR17210" s="7"/>
      <c r="BS17210" s="7"/>
      <c r="BT17210" s="7"/>
      <c r="BU17210" s="7"/>
      <c r="BV17210" s="7"/>
      <c r="BW17210" s="7"/>
    </row>
    <row r="17211" spans="43:75" x14ac:dyDescent="0.2">
      <c r="AQ17211" s="7"/>
      <c r="AR17211" s="7"/>
      <c r="AS17211" s="7"/>
      <c r="AT17211" s="7"/>
      <c r="AU17211" s="7"/>
      <c r="AV17211" s="234"/>
      <c r="BP17211" s="7"/>
      <c r="BQ17211" s="7"/>
      <c r="BR17211" s="7"/>
      <c r="BS17211" s="7"/>
      <c r="BT17211" s="7"/>
      <c r="BU17211" s="7"/>
      <c r="BV17211" s="7"/>
      <c r="BW17211" s="7"/>
    </row>
    <row r="17212" spans="43:75" x14ac:dyDescent="0.2">
      <c r="AQ17212" s="7"/>
      <c r="AR17212" s="7"/>
      <c r="AS17212" s="7"/>
      <c r="AT17212" s="7"/>
      <c r="AU17212" s="7"/>
      <c r="AV17212" s="234"/>
      <c r="BP17212" s="7"/>
      <c r="BQ17212" s="7"/>
      <c r="BR17212" s="7"/>
      <c r="BS17212" s="7"/>
      <c r="BT17212" s="7"/>
      <c r="BU17212" s="7"/>
      <c r="BV17212" s="7"/>
      <c r="BW17212" s="7"/>
    </row>
    <row r="17213" spans="43:75" x14ac:dyDescent="0.2">
      <c r="AQ17213" s="7"/>
      <c r="AR17213" s="7"/>
      <c r="AS17213" s="7"/>
      <c r="AT17213" s="7"/>
      <c r="AU17213" s="7"/>
      <c r="AV17213" s="234"/>
      <c r="BP17213" s="7"/>
      <c r="BQ17213" s="7"/>
      <c r="BR17213" s="7"/>
      <c r="BS17213" s="7"/>
      <c r="BT17213" s="7"/>
      <c r="BU17213" s="7"/>
      <c r="BV17213" s="7"/>
      <c r="BW17213" s="7"/>
    </row>
    <row r="17214" spans="43:75" x14ac:dyDescent="0.2">
      <c r="AQ17214" s="7"/>
      <c r="AR17214" s="7"/>
      <c r="AS17214" s="7"/>
      <c r="AT17214" s="7"/>
      <c r="AU17214" s="7"/>
      <c r="AV17214" s="234"/>
      <c r="BP17214" s="7"/>
      <c r="BQ17214" s="7"/>
      <c r="BR17214" s="7"/>
      <c r="BS17214" s="7"/>
      <c r="BT17214" s="7"/>
      <c r="BU17214" s="7"/>
      <c r="BV17214" s="7"/>
      <c r="BW17214" s="7"/>
    </row>
    <row r="17215" spans="43:75" x14ac:dyDescent="0.2">
      <c r="AQ17215" s="7"/>
      <c r="AR17215" s="7"/>
      <c r="AS17215" s="7"/>
      <c r="AT17215" s="7"/>
      <c r="AU17215" s="7"/>
      <c r="AV17215" s="234"/>
      <c r="BP17215" s="7"/>
      <c r="BQ17215" s="7"/>
      <c r="BR17215" s="7"/>
      <c r="BS17215" s="7"/>
      <c r="BT17215" s="7"/>
      <c r="BU17215" s="7"/>
      <c r="BV17215" s="7"/>
      <c r="BW17215" s="7"/>
    </row>
    <row r="17216" spans="43:75" x14ac:dyDescent="0.2">
      <c r="AQ17216" s="7"/>
      <c r="AR17216" s="7"/>
      <c r="AS17216" s="7"/>
      <c r="AT17216" s="7"/>
      <c r="AU17216" s="7"/>
      <c r="AV17216" s="234"/>
      <c r="BP17216" s="7"/>
      <c r="BQ17216" s="7"/>
      <c r="BR17216" s="7"/>
      <c r="BS17216" s="7"/>
      <c r="BT17216" s="7"/>
      <c r="BU17216" s="7"/>
      <c r="BV17216" s="7"/>
      <c r="BW17216" s="7"/>
    </row>
    <row r="17217" spans="43:75" x14ac:dyDescent="0.2">
      <c r="AQ17217" s="7"/>
      <c r="AR17217" s="7"/>
      <c r="AS17217" s="7"/>
      <c r="AT17217" s="7"/>
      <c r="AU17217" s="7"/>
      <c r="AV17217" s="234"/>
      <c r="BP17217" s="7"/>
      <c r="BQ17217" s="7"/>
      <c r="BR17217" s="7"/>
      <c r="BS17217" s="7"/>
      <c r="BT17217" s="7"/>
      <c r="BU17217" s="7"/>
      <c r="BV17217" s="7"/>
      <c r="BW17217" s="7"/>
    </row>
    <row r="17218" spans="43:75" x14ac:dyDescent="0.2">
      <c r="AQ17218" s="7"/>
      <c r="AR17218" s="7"/>
      <c r="AS17218" s="7"/>
      <c r="AT17218" s="7"/>
      <c r="AU17218" s="7"/>
      <c r="AV17218" s="234"/>
      <c r="BP17218" s="7"/>
      <c r="BQ17218" s="7"/>
      <c r="BR17218" s="7"/>
      <c r="BS17218" s="7"/>
      <c r="BT17218" s="7"/>
      <c r="BU17218" s="7"/>
      <c r="BV17218" s="7"/>
      <c r="BW17218" s="7"/>
    </row>
    <row r="17219" spans="43:75" x14ac:dyDescent="0.2">
      <c r="AQ17219" s="7"/>
      <c r="AR17219" s="7"/>
      <c r="AS17219" s="7"/>
      <c r="AT17219" s="7"/>
      <c r="AU17219" s="7"/>
      <c r="AV17219" s="234"/>
      <c r="BP17219" s="7"/>
      <c r="BQ17219" s="7"/>
      <c r="BR17219" s="7"/>
      <c r="BS17219" s="7"/>
      <c r="BT17219" s="7"/>
      <c r="BU17219" s="7"/>
      <c r="BV17219" s="7"/>
      <c r="BW17219" s="7"/>
    </row>
    <row r="17220" spans="43:75" x14ac:dyDescent="0.2">
      <c r="AQ17220" s="7"/>
      <c r="AR17220" s="7"/>
      <c r="AS17220" s="7"/>
      <c r="AT17220" s="7"/>
      <c r="AU17220" s="7"/>
      <c r="AV17220" s="234"/>
      <c r="BP17220" s="7"/>
      <c r="BQ17220" s="7"/>
      <c r="BR17220" s="7"/>
      <c r="BS17220" s="7"/>
      <c r="BT17220" s="7"/>
      <c r="BU17220" s="7"/>
      <c r="BV17220" s="7"/>
      <c r="BW17220" s="7"/>
    </row>
    <row r="17221" spans="43:75" x14ac:dyDescent="0.2">
      <c r="AQ17221" s="7"/>
      <c r="AR17221" s="7"/>
      <c r="AS17221" s="7"/>
      <c r="AT17221" s="7"/>
      <c r="AU17221" s="7"/>
      <c r="AV17221" s="234"/>
      <c r="BP17221" s="7"/>
      <c r="BQ17221" s="7"/>
      <c r="BR17221" s="7"/>
      <c r="BS17221" s="7"/>
      <c r="BT17221" s="7"/>
      <c r="BU17221" s="7"/>
      <c r="BV17221" s="7"/>
      <c r="BW17221" s="7"/>
    </row>
    <row r="17222" spans="43:75" x14ac:dyDescent="0.2">
      <c r="AQ17222" s="7"/>
      <c r="AR17222" s="7"/>
      <c r="AS17222" s="7"/>
      <c r="AT17222" s="7"/>
      <c r="AU17222" s="7"/>
      <c r="AV17222" s="234"/>
      <c r="BP17222" s="7"/>
      <c r="BQ17222" s="7"/>
      <c r="BR17222" s="7"/>
      <c r="BS17222" s="7"/>
      <c r="BT17222" s="7"/>
      <c r="BU17222" s="7"/>
      <c r="BV17222" s="7"/>
      <c r="BW17222" s="7"/>
    </row>
    <row r="17223" spans="43:75" x14ac:dyDescent="0.2">
      <c r="AQ17223" s="7"/>
      <c r="AR17223" s="7"/>
      <c r="AS17223" s="7"/>
      <c r="AT17223" s="7"/>
      <c r="AU17223" s="7"/>
      <c r="AV17223" s="234"/>
      <c r="BP17223" s="7"/>
      <c r="BQ17223" s="7"/>
      <c r="BR17223" s="7"/>
      <c r="BS17223" s="7"/>
      <c r="BT17223" s="7"/>
      <c r="BU17223" s="7"/>
      <c r="BV17223" s="7"/>
      <c r="BW17223" s="7"/>
    </row>
    <row r="17224" spans="43:75" x14ac:dyDescent="0.2">
      <c r="AQ17224" s="7"/>
      <c r="AR17224" s="7"/>
      <c r="AS17224" s="7"/>
      <c r="AT17224" s="7"/>
      <c r="AU17224" s="7"/>
      <c r="AV17224" s="234"/>
      <c r="BP17224" s="7"/>
      <c r="BQ17224" s="7"/>
      <c r="BR17224" s="7"/>
      <c r="BS17224" s="7"/>
      <c r="BT17224" s="7"/>
      <c r="BU17224" s="7"/>
      <c r="BV17224" s="7"/>
      <c r="BW17224" s="7"/>
    </row>
    <row r="17225" spans="43:75" x14ac:dyDescent="0.2">
      <c r="AQ17225" s="7"/>
      <c r="AR17225" s="7"/>
      <c r="AS17225" s="7"/>
      <c r="AT17225" s="7"/>
      <c r="AU17225" s="7"/>
      <c r="AV17225" s="234"/>
      <c r="BP17225" s="7"/>
      <c r="BQ17225" s="7"/>
      <c r="BR17225" s="7"/>
      <c r="BS17225" s="7"/>
      <c r="BT17225" s="7"/>
      <c r="BU17225" s="7"/>
      <c r="BV17225" s="7"/>
      <c r="BW17225" s="7"/>
    </row>
    <row r="17226" spans="43:75" x14ac:dyDescent="0.2">
      <c r="AQ17226" s="7"/>
      <c r="AR17226" s="7"/>
      <c r="AS17226" s="7"/>
      <c r="AT17226" s="7"/>
      <c r="AU17226" s="7"/>
      <c r="AV17226" s="234"/>
      <c r="BP17226" s="7"/>
      <c r="BQ17226" s="7"/>
      <c r="BR17226" s="7"/>
      <c r="BS17226" s="7"/>
      <c r="BT17226" s="7"/>
      <c r="BU17226" s="7"/>
      <c r="BV17226" s="7"/>
      <c r="BW17226" s="7"/>
    </row>
    <row r="17227" spans="43:75" x14ac:dyDescent="0.2">
      <c r="AQ17227" s="7"/>
      <c r="AR17227" s="7"/>
      <c r="AS17227" s="7"/>
      <c r="AT17227" s="7"/>
      <c r="AU17227" s="7"/>
      <c r="AV17227" s="234"/>
      <c r="BP17227" s="7"/>
      <c r="BQ17227" s="7"/>
      <c r="BR17227" s="7"/>
      <c r="BS17227" s="7"/>
      <c r="BT17227" s="7"/>
      <c r="BU17227" s="7"/>
      <c r="BV17227" s="7"/>
      <c r="BW17227" s="7"/>
    </row>
    <row r="17228" spans="43:75" x14ac:dyDescent="0.2">
      <c r="AQ17228" s="7"/>
      <c r="AR17228" s="7"/>
      <c r="AS17228" s="7"/>
      <c r="AT17228" s="7"/>
      <c r="AU17228" s="7"/>
      <c r="AV17228" s="234"/>
      <c r="BP17228" s="7"/>
      <c r="BQ17228" s="7"/>
      <c r="BR17228" s="7"/>
      <c r="BS17228" s="7"/>
      <c r="BT17228" s="7"/>
      <c r="BU17228" s="7"/>
      <c r="BV17228" s="7"/>
      <c r="BW17228" s="7"/>
    </row>
    <row r="17229" spans="43:75" x14ac:dyDescent="0.2">
      <c r="AQ17229" s="7"/>
      <c r="AR17229" s="7"/>
      <c r="AS17229" s="7"/>
      <c r="AT17229" s="7"/>
      <c r="AU17229" s="7"/>
      <c r="AV17229" s="234"/>
      <c r="BP17229" s="7"/>
      <c r="BQ17229" s="7"/>
      <c r="BR17229" s="7"/>
      <c r="BS17229" s="7"/>
      <c r="BT17229" s="7"/>
      <c r="BU17229" s="7"/>
      <c r="BV17229" s="7"/>
      <c r="BW17229" s="7"/>
    </row>
    <row r="17230" spans="43:75" x14ac:dyDescent="0.2">
      <c r="AQ17230" s="7"/>
      <c r="AR17230" s="7"/>
      <c r="AS17230" s="7"/>
      <c r="AT17230" s="7"/>
      <c r="AU17230" s="7"/>
      <c r="AV17230" s="234"/>
      <c r="BP17230" s="7"/>
      <c r="BQ17230" s="7"/>
      <c r="BR17230" s="7"/>
      <c r="BS17230" s="7"/>
      <c r="BT17230" s="7"/>
      <c r="BU17230" s="7"/>
      <c r="BV17230" s="7"/>
      <c r="BW17230" s="7"/>
    </row>
    <row r="17231" spans="43:75" x14ac:dyDescent="0.2">
      <c r="AQ17231" s="7"/>
      <c r="AR17231" s="7"/>
      <c r="AS17231" s="7"/>
      <c r="AT17231" s="7"/>
      <c r="AU17231" s="7"/>
      <c r="AV17231" s="234"/>
      <c r="BP17231" s="7"/>
      <c r="BQ17231" s="7"/>
      <c r="BR17231" s="7"/>
      <c r="BS17231" s="7"/>
      <c r="BT17231" s="7"/>
      <c r="BU17231" s="7"/>
      <c r="BV17231" s="7"/>
      <c r="BW17231" s="7"/>
    </row>
    <row r="17232" spans="43:75" x14ac:dyDescent="0.2">
      <c r="AQ17232" s="7"/>
      <c r="AR17232" s="7"/>
      <c r="AS17232" s="7"/>
      <c r="AT17232" s="7"/>
      <c r="AU17232" s="7"/>
      <c r="AV17232" s="234"/>
      <c r="BP17232" s="7"/>
      <c r="BQ17232" s="7"/>
      <c r="BR17232" s="7"/>
      <c r="BS17232" s="7"/>
      <c r="BT17232" s="7"/>
      <c r="BU17232" s="7"/>
      <c r="BV17232" s="7"/>
      <c r="BW17232" s="7"/>
    </row>
    <row r="17233" spans="43:75" x14ac:dyDescent="0.2">
      <c r="AQ17233" s="7"/>
      <c r="AR17233" s="7"/>
      <c r="AS17233" s="7"/>
      <c r="AT17233" s="7"/>
      <c r="AU17233" s="7"/>
      <c r="AV17233" s="234"/>
      <c r="BP17233" s="7"/>
      <c r="BQ17233" s="7"/>
      <c r="BR17233" s="7"/>
      <c r="BS17233" s="7"/>
      <c r="BT17233" s="7"/>
      <c r="BU17233" s="7"/>
      <c r="BV17233" s="7"/>
      <c r="BW17233" s="7"/>
    </row>
    <row r="17234" spans="43:75" x14ac:dyDescent="0.2">
      <c r="AQ17234" s="7"/>
      <c r="AR17234" s="7"/>
      <c r="AS17234" s="7"/>
      <c r="AT17234" s="7"/>
      <c r="AU17234" s="7"/>
      <c r="AV17234" s="234"/>
      <c r="BP17234" s="7"/>
      <c r="BQ17234" s="7"/>
      <c r="BR17234" s="7"/>
      <c r="BS17234" s="7"/>
      <c r="BT17234" s="7"/>
      <c r="BU17234" s="7"/>
      <c r="BV17234" s="7"/>
      <c r="BW17234" s="7"/>
    </row>
    <row r="17235" spans="43:75" x14ac:dyDescent="0.2">
      <c r="AQ17235" s="7"/>
      <c r="AR17235" s="7"/>
      <c r="AS17235" s="7"/>
      <c r="AT17235" s="7"/>
      <c r="AU17235" s="7"/>
      <c r="AV17235" s="234"/>
      <c r="BP17235" s="7"/>
      <c r="BQ17235" s="7"/>
      <c r="BR17235" s="7"/>
      <c r="BS17235" s="7"/>
      <c r="BT17235" s="7"/>
      <c r="BU17235" s="7"/>
      <c r="BV17235" s="7"/>
      <c r="BW17235" s="7"/>
    </row>
    <row r="17236" spans="43:75" x14ac:dyDescent="0.2">
      <c r="AQ17236" s="7"/>
      <c r="AR17236" s="7"/>
      <c r="AS17236" s="7"/>
      <c r="AT17236" s="7"/>
      <c r="AU17236" s="7"/>
      <c r="AV17236" s="234"/>
      <c r="BP17236" s="7"/>
      <c r="BQ17236" s="7"/>
      <c r="BR17236" s="7"/>
      <c r="BS17236" s="7"/>
      <c r="BT17236" s="7"/>
      <c r="BU17236" s="7"/>
      <c r="BV17236" s="7"/>
      <c r="BW17236" s="7"/>
    </row>
    <row r="17237" spans="43:75" x14ac:dyDescent="0.2">
      <c r="AQ17237" s="7"/>
      <c r="AR17237" s="7"/>
      <c r="AS17237" s="7"/>
      <c r="AT17237" s="7"/>
      <c r="AU17237" s="7"/>
      <c r="AV17237" s="234"/>
      <c r="BP17237" s="7"/>
      <c r="BQ17237" s="7"/>
      <c r="BR17237" s="7"/>
      <c r="BS17237" s="7"/>
      <c r="BT17237" s="7"/>
      <c r="BU17237" s="7"/>
      <c r="BV17237" s="7"/>
      <c r="BW17237" s="7"/>
    </row>
    <row r="17238" spans="43:75" x14ac:dyDescent="0.2">
      <c r="AQ17238" s="7"/>
      <c r="AR17238" s="7"/>
      <c r="AS17238" s="7"/>
      <c r="AT17238" s="7"/>
      <c r="AU17238" s="7"/>
      <c r="AV17238" s="234"/>
      <c r="BP17238" s="7"/>
      <c r="BQ17238" s="7"/>
      <c r="BR17238" s="7"/>
      <c r="BS17238" s="7"/>
      <c r="BT17238" s="7"/>
      <c r="BU17238" s="7"/>
      <c r="BV17238" s="7"/>
      <c r="BW17238" s="7"/>
    </row>
    <row r="17239" spans="43:75" x14ac:dyDescent="0.2">
      <c r="AQ17239" s="7"/>
      <c r="AR17239" s="7"/>
      <c r="AS17239" s="7"/>
      <c r="AT17239" s="7"/>
      <c r="AU17239" s="7"/>
      <c r="AV17239" s="234"/>
      <c r="BP17239" s="7"/>
      <c r="BQ17239" s="7"/>
      <c r="BR17239" s="7"/>
      <c r="BS17239" s="7"/>
      <c r="BT17239" s="7"/>
      <c r="BU17239" s="7"/>
      <c r="BV17239" s="7"/>
      <c r="BW17239" s="7"/>
    </row>
    <row r="17240" spans="43:75" x14ac:dyDescent="0.2">
      <c r="AQ17240" s="7"/>
      <c r="AR17240" s="7"/>
      <c r="AS17240" s="7"/>
      <c r="AT17240" s="7"/>
      <c r="AU17240" s="7"/>
      <c r="AV17240" s="234"/>
      <c r="BP17240" s="7"/>
      <c r="BQ17240" s="7"/>
      <c r="BR17240" s="7"/>
      <c r="BS17240" s="7"/>
      <c r="BT17240" s="7"/>
      <c r="BU17240" s="7"/>
      <c r="BV17240" s="7"/>
      <c r="BW17240" s="7"/>
    </row>
    <row r="17241" spans="43:75" x14ac:dyDescent="0.2">
      <c r="AQ17241" s="7"/>
      <c r="AR17241" s="7"/>
      <c r="AS17241" s="7"/>
      <c r="AT17241" s="7"/>
      <c r="AU17241" s="7"/>
      <c r="AV17241" s="234"/>
      <c r="BP17241" s="7"/>
      <c r="BQ17241" s="7"/>
      <c r="BR17241" s="7"/>
      <c r="BS17241" s="7"/>
      <c r="BT17241" s="7"/>
      <c r="BU17241" s="7"/>
      <c r="BV17241" s="7"/>
      <c r="BW17241" s="7"/>
    </row>
    <row r="17242" spans="43:75" x14ac:dyDescent="0.2">
      <c r="AQ17242" s="7"/>
      <c r="AR17242" s="7"/>
      <c r="AS17242" s="7"/>
      <c r="AT17242" s="7"/>
      <c r="AU17242" s="7"/>
      <c r="AV17242" s="234"/>
      <c r="BP17242" s="7"/>
      <c r="BQ17242" s="7"/>
      <c r="BR17242" s="7"/>
      <c r="BS17242" s="7"/>
      <c r="BT17242" s="7"/>
      <c r="BU17242" s="7"/>
      <c r="BV17242" s="7"/>
      <c r="BW17242" s="7"/>
    </row>
    <row r="17243" spans="43:75" x14ac:dyDescent="0.2">
      <c r="AQ17243" s="7"/>
      <c r="AR17243" s="7"/>
      <c r="AS17243" s="7"/>
      <c r="AT17243" s="7"/>
      <c r="AU17243" s="7"/>
      <c r="AV17243" s="234"/>
      <c r="BP17243" s="7"/>
      <c r="BQ17243" s="7"/>
      <c r="BR17243" s="7"/>
      <c r="BS17243" s="7"/>
      <c r="BT17243" s="7"/>
      <c r="BU17243" s="7"/>
      <c r="BV17243" s="7"/>
      <c r="BW17243" s="7"/>
    </row>
    <row r="17244" spans="43:75" x14ac:dyDescent="0.2">
      <c r="AQ17244" s="7"/>
      <c r="AR17244" s="7"/>
      <c r="AS17244" s="7"/>
      <c r="AT17244" s="7"/>
      <c r="AU17244" s="7"/>
      <c r="AV17244" s="234"/>
      <c r="BP17244" s="7"/>
      <c r="BQ17244" s="7"/>
      <c r="BR17244" s="7"/>
      <c r="BS17244" s="7"/>
      <c r="BT17244" s="7"/>
      <c r="BU17244" s="7"/>
      <c r="BV17244" s="7"/>
      <c r="BW17244" s="7"/>
    </row>
    <row r="17245" spans="43:75" x14ac:dyDescent="0.2">
      <c r="AQ17245" s="7"/>
      <c r="AR17245" s="7"/>
      <c r="AS17245" s="7"/>
      <c r="AT17245" s="7"/>
      <c r="AU17245" s="7"/>
      <c r="AV17245" s="234"/>
      <c r="BP17245" s="7"/>
      <c r="BQ17245" s="7"/>
      <c r="BR17245" s="7"/>
      <c r="BS17245" s="7"/>
      <c r="BT17245" s="7"/>
      <c r="BU17245" s="7"/>
      <c r="BV17245" s="7"/>
      <c r="BW17245" s="7"/>
    </row>
    <row r="17246" spans="43:75" x14ac:dyDescent="0.2">
      <c r="AQ17246" s="7"/>
      <c r="AR17246" s="7"/>
      <c r="AS17246" s="7"/>
      <c r="AT17246" s="7"/>
      <c r="AU17246" s="7"/>
      <c r="AV17246" s="234"/>
      <c r="BP17246" s="7"/>
      <c r="BQ17246" s="7"/>
      <c r="BR17246" s="7"/>
      <c r="BS17246" s="7"/>
      <c r="BT17246" s="7"/>
      <c r="BU17246" s="7"/>
      <c r="BV17246" s="7"/>
      <c r="BW17246" s="7"/>
    </row>
    <row r="17247" spans="43:75" x14ac:dyDescent="0.2">
      <c r="AQ17247" s="7"/>
      <c r="AR17247" s="7"/>
      <c r="AS17247" s="7"/>
      <c r="AT17247" s="7"/>
      <c r="AU17247" s="7"/>
      <c r="AV17247" s="234"/>
      <c r="BP17247" s="7"/>
      <c r="BQ17247" s="7"/>
      <c r="BR17247" s="7"/>
      <c r="BS17247" s="7"/>
      <c r="BT17247" s="7"/>
      <c r="BU17247" s="7"/>
      <c r="BV17247" s="7"/>
      <c r="BW17247" s="7"/>
    </row>
    <row r="17248" spans="43:75" x14ac:dyDescent="0.2">
      <c r="AQ17248" s="7"/>
      <c r="AR17248" s="7"/>
      <c r="AS17248" s="7"/>
      <c r="AT17248" s="7"/>
      <c r="AU17248" s="7"/>
      <c r="AV17248" s="234"/>
      <c r="BP17248" s="7"/>
      <c r="BQ17248" s="7"/>
      <c r="BR17248" s="7"/>
      <c r="BS17248" s="7"/>
      <c r="BT17248" s="7"/>
      <c r="BU17248" s="7"/>
      <c r="BV17248" s="7"/>
      <c r="BW17248" s="7"/>
    </row>
    <row r="17249" spans="43:75" x14ac:dyDescent="0.2">
      <c r="AQ17249" s="7"/>
      <c r="AR17249" s="7"/>
      <c r="AS17249" s="7"/>
      <c r="AT17249" s="7"/>
      <c r="AU17249" s="7"/>
      <c r="AV17249" s="234"/>
      <c r="BP17249" s="7"/>
      <c r="BQ17249" s="7"/>
      <c r="BR17249" s="7"/>
      <c r="BS17249" s="7"/>
      <c r="BT17249" s="7"/>
      <c r="BU17249" s="7"/>
      <c r="BV17249" s="7"/>
      <c r="BW17249" s="7"/>
    </row>
    <row r="17250" spans="43:75" x14ac:dyDescent="0.2">
      <c r="AQ17250" s="7"/>
      <c r="AR17250" s="7"/>
      <c r="AS17250" s="7"/>
      <c r="AT17250" s="7"/>
      <c r="AU17250" s="7"/>
      <c r="AV17250" s="234"/>
      <c r="BP17250" s="7"/>
      <c r="BQ17250" s="7"/>
      <c r="BR17250" s="7"/>
      <c r="BS17250" s="7"/>
      <c r="BT17250" s="7"/>
      <c r="BU17250" s="7"/>
      <c r="BV17250" s="7"/>
      <c r="BW17250" s="7"/>
    </row>
    <row r="17251" spans="43:75" x14ac:dyDescent="0.2">
      <c r="AQ17251" s="7"/>
      <c r="AR17251" s="7"/>
      <c r="AS17251" s="7"/>
      <c r="AT17251" s="7"/>
      <c r="AU17251" s="7"/>
      <c r="AV17251" s="234"/>
      <c r="BP17251" s="7"/>
      <c r="BQ17251" s="7"/>
      <c r="BR17251" s="7"/>
      <c r="BS17251" s="7"/>
      <c r="BT17251" s="7"/>
      <c r="BU17251" s="7"/>
      <c r="BV17251" s="7"/>
      <c r="BW17251" s="7"/>
    </row>
    <row r="17252" spans="43:75" x14ac:dyDescent="0.2">
      <c r="AQ17252" s="7"/>
      <c r="AR17252" s="7"/>
      <c r="AS17252" s="7"/>
      <c r="AT17252" s="7"/>
      <c r="AU17252" s="7"/>
      <c r="AV17252" s="234"/>
      <c r="BP17252" s="7"/>
      <c r="BQ17252" s="7"/>
      <c r="BR17252" s="7"/>
      <c r="BS17252" s="7"/>
      <c r="BT17252" s="7"/>
      <c r="BU17252" s="7"/>
      <c r="BV17252" s="7"/>
      <c r="BW17252" s="7"/>
    </row>
    <row r="17253" spans="43:75" x14ac:dyDescent="0.2">
      <c r="AQ17253" s="7"/>
      <c r="AR17253" s="7"/>
      <c r="AS17253" s="7"/>
      <c r="AT17253" s="7"/>
      <c r="AU17253" s="7"/>
      <c r="AV17253" s="234"/>
      <c r="BP17253" s="7"/>
      <c r="BQ17253" s="7"/>
      <c r="BR17253" s="7"/>
      <c r="BS17253" s="7"/>
      <c r="BT17253" s="7"/>
      <c r="BU17253" s="7"/>
      <c r="BV17253" s="7"/>
      <c r="BW17253" s="7"/>
    </row>
    <row r="17254" spans="43:75" x14ac:dyDescent="0.2">
      <c r="AQ17254" s="7"/>
      <c r="AR17254" s="7"/>
      <c r="AS17254" s="7"/>
      <c r="AT17254" s="7"/>
      <c r="AU17254" s="7"/>
      <c r="AV17254" s="234"/>
      <c r="BP17254" s="7"/>
      <c r="BQ17254" s="7"/>
      <c r="BR17254" s="7"/>
      <c r="BS17254" s="7"/>
      <c r="BT17254" s="7"/>
      <c r="BU17254" s="7"/>
      <c r="BV17254" s="7"/>
      <c r="BW17254" s="7"/>
    </row>
    <row r="17255" spans="43:75" x14ac:dyDescent="0.2">
      <c r="AQ17255" s="7"/>
      <c r="AR17255" s="7"/>
      <c r="AS17255" s="7"/>
      <c r="AT17255" s="7"/>
      <c r="AU17255" s="7"/>
      <c r="AV17255" s="234"/>
      <c r="BP17255" s="7"/>
      <c r="BQ17255" s="7"/>
      <c r="BR17255" s="7"/>
      <c r="BS17255" s="7"/>
      <c r="BT17255" s="7"/>
      <c r="BU17255" s="7"/>
      <c r="BV17255" s="7"/>
      <c r="BW17255" s="7"/>
    </row>
    <row r="17256" spans="43:75" x14ac:dyDescent="0.2">
      <c r="AQ17256" s="7"/>
      <c r="AR17256" s="7"/>
      <c r="AS17256" s="7"/>
      <c r="AT17256" s="7"/>
      <c r="AU17256" s="7"/>
      <c r="AV17256" s="234"/>
      <c r="BP17256" s="7"/>
      <c r="BQ17256" s="7"/>
      <c r="BR17256" s="7"/>
      <c r="BS17256" s="7"/>
      <c r="BT17256" s="7"/>
      <c r="BU17256" s="7"/>
      <c r="BV17256" s="7"/>
      <c r="BW17256" s="7"/>
    </row>
    <row r="17257" spans="43:75" x14ac:dyDescent="0.2">
      <c r="AQ17257" s="7"/>
      <c r="AR17257" s="7"/>
      <c r="AS17257" s="7"/>
      <c r="AT17257" s="7"/>
      <c r="AU17257" s="7"/>
      <c r="AV17257" s="234"/>
      <c r="BP17257" s="7"/>
      <c r="BQ17257" s="7"/>
      <c r="BR17257" s="7"/>
      <c r="BS17257" s="7"/>
      <c r="BT17257" s="7"/>
      <c r="BU17257" s="7"/>
      <c r="BV17257" s="7"/>
      <c r="BW17257" s="7"/>
    </row>
    <row r="17258" spans="43:75" x14ac:dyDescent="0.2">
      <c r="AQ17258" s="7"/>
      <c r="AR17258" s="7"/>
      <c r="AS17258" s="7"/>
      <c r="AT17258" s="7"/>
      <c r="AU17258" s="7"/>
      <c r="AV17258" s="234"/>
      <c r="BP17258" s="7"/>
      <c r="BQ17258" s="7"/>
      <c r="BR17258" s="7"/>
      <c r="BS17258" s="7"/>
      <c r="BT17258" s="7"/>
      <c r="BU17258" s="7"/>
      <c r="BV17258" s="7"/>
      <c r="BW17258" s="7"/>
    </row>
    <row r="17259" spans="43:75" x14ac:dyDescent="0.2">
      <c r="AQ17259" s="7"/>
      <c r="AR17259" s="7"/>
      <c r="AS17259" s="7"/>
      <c r="AT17259" s="7"/>
      <c r="AU17259" s="7"/>
      <c r="AV17259" s="234"/>
      <c r="BP17259" s="7"/>
      <c r="BQ17259" s="7"/>
      <c r="BR17259" s="7"/>
      <c r="BS17259" s="7"/>
      <c r="BT17259" s="7"/>
      <c r="BU17259" s="7"/>
      <c r="BV17259" s="7"/>
      <c r="BW17259" s="7"/>
    </row>
    <row r="17260" spans="43:75" x14ac:dyDescent="0.2">
      <c r="AQ17260" s="7"/>
      <c r="AR17260" s="7"/>
      <c r="AS17260" s="7"/>
      <c r="AT17260" s="7"/>
      <c r="AU17260" s="7"/>
      <c r="AV17260" s="234"/>
      <c r="BP17260" s="7"/>
      <c r="BQ17260" s="7"/>
      <c r="BR17260" s="7"/>
      <c r="BS17260" s="7"/>
      <c r="BT17260" s="7"/>
      <c r="BU17260" s="7"/>
      <c r="BV17260" s="7"/>
      <c r="BW17260" s="7"/>
    </row>
    <row r="17261" spans="43:75" x14ac:dyDescent="0.2">
      <c r="AQ17261" s="7"/>
      <c r="AR17261" s="7"/>
      <c r="AS17261" s="7"/>
      <c r="AT17261" s="7"/>
      <c r="AU17261" s="7"/>
      <c r="AV17261" s="234"/>
      <c r="BP17261" s="7"/>
      <c r="BQ17261" s="7"/>
      <c r="BR17261" s="7"/>
      <c r="BS17261" s="7"/>
      <c r="BT17261" s="7"/>
      <c r="BU17261" s="7"/>
      <c r="BV17261" s="7"/>
      <c r="BW17261" s="7"/>
    </row>
    <row r="17262" spans="43:75" x14ac:dyDescent="0.2">
      <c r="AQ17262" s="7"/>
      <c r="AR17262" s="7"/>
      <c r="AS17262" s="7"/>
      <c r="AT17262" s="7"/>
      <c r="AU17262" s="7"/>
      <c r="AV17262" s="234"/>
      <c r="BP17262" s="7"/>
      <c r="BQ17262" s="7"/>
      <c r="BR17262" s="7"/>
      <c r="BS17262" s="7"/>
      <c r="BT17262" s="7"/>
      <c r="BU17262" s="7"/>
      <c r="BV17262" s="7"/>
      <c r="BW17262" s="7"/>
    </row>
    <row r="17263" spans="43:75" x14ac:dyDescent="0.2">
      <c r="AQ17263" s="7"/>
      <c r="AR17263" s="7"/>
      <c r="AS17263" s="7"/>
      <c r="AT17263" s="7"/>
      <c r="AU17263" s="7"/>
      <c r="AV17263" s="234"/>
      <c r="BP17263" s="7"/>
      <c r="BQ17263" s="7"/>
      <c r="BR17263" s="7"/>
      <c r="BS17263" s="7"/>
      <c r="BT17263" s="7"/>
      <c r="BU17263" s="7"/>
      <c r="BV17263" s="7"/>
      <c r="BW17263" s="7"/>
    </row>
    <row r="17264" spans="43:75" x14ac:dyDescent="0.2">
      <c r="AQ17264" s="7"/>
      <c r="AR17264" s="7"/>
      <c r="AS17264" s="7"/>
      <c r="AT17264" s="7"/>
      <c r="AU17264" s="7"/>
      <c r="AV17264" s="234"/>
      <c r="BP17264" s="7"/>
      <c r="BQ17264" s="7"/>
      <c r="BR17264" s="7"/>
      <c r="BS17264" s="7"/>
      <c r="BT17264" s="7"/>
      <c r="BU17264" s="7"/>
      <c r="BV17264" s="7"/>
      <c r="BW17264" s="7"/>
    </row>
    <row r="17265" spans="43:75" x14ac:dyDescent="0.2">
      <c r="AQ17265" s="7"/>
      <c r="AR17265" s="7"/>
      <c r="AS17265" s="7"/>
      <c r="AT17265" s="7"/>
      <c r="AU17265" s="7"/>
      <c r="AV17265" s="234"/>
      <c r="BP17265" s="7"/>
      <c r="BQ17265" s="7"/>
      <c r="BR17265" s="7"/>
      <c r="BS17265" s="7"/>
      <c r="BT17265" s="7"/>
      <c r="BU17265" s="7"/>
      <c r="BV17265" s="7"/>
      <c r="BW17265" s="7"/>
    </row>
    <row r="17266" spans="43:75" x14ac:dyDescent="0.2">
      <c r="AQ17266" s="7"/>
      <c r="AR17266" s="7"/>
      <c r="AS17266" s="7"/>
      <c r="AT17266" s="7"/>
      <c r="AU17266" s="7"/>
      <c r="AV17266" s="234"/>
      <c r="BP17266" s="7"/>
      <c r="BQ17266" s="7"/>
      <c r="BR17266" s="7"/>
      <c r="BS17266" s="7"/>
      <c r="BT17266" s="7"/>
      <c r="BU17266" s="7"/>
      <c r="BV17266" s="7"/>
      <c r="BW17266" s="7"/>
    </row>
    <row r="17267" spans="43:75" x14ac:dyDescent="0.2">
      <c r="AQ17267" s="7"/>
      <c r="AR17267" s="7"/>
      <c r="AS17267" s="7"/>
      <c r="AT17267" s="7"/>
      <c r="AU17267" s="7"/>
      <c r="AV17267" s="234"/>
      <c r="BP17267" s="7"/>
      <c r="BQ17267" s="7"/>
      <c r="BR17267" s="7"/>
      <c r="BS17267" s="7"/>
      <c r="BT17267" s="7"/>
      <c r="BU17267" s="7"/>
      <c r="BV17267" s="7"/>
      <c r="BW17267" s="7"/>
    </row>
    <row r="17268" spans="43:75" x14ac:dyDescent="0.2">
      <c r="AQ17268" s="7"/>
      <c r="AR17268" s="7"/>
      <c r="AS17268" s="7"/>
      <c r="AT17268" s="7"/>
      <c r="AU17268" s="7"/>
      <c r="AV17268" s="234"/>
      <c r="BP17268" s="7"/>
      <c r="BQ17268" s="7"/>
      <c r="BR17268" s="7"/>
      <c r="BS17268" s="7"/>
      <c r="BT17268" s="7"/>
      <c r="BU17268" s="7"/>
      <c r="BV17268" s="7"/>
      <c r="BW17268" s="7"/>
    </row>
    <row r="17269" spans="43:75" x14ac:dyDescent="0.2">
      <c r="AQ17269" s="7"/>
      <c r="AR17269" s="7"/>
      <c r="AS17269" s="7"/>
      <c r="AT17269" s="7"/>
      <c r="AU17269" s="7"/>
      <c r="AV17269" s="234"/>
      <c r="BP17269" s="7"/>
      <c r="BQ17269" s="7"/>
      <c r="BR17269" s="7"/>
      <c r="BS17269" s="7"/>
      <c r="BT17269" s="7"/>
      <c r="BU17269" s="7"/>
      <c r="BV17269" s="7"/>
      <c r="BW17269" s="7"/>
    </row>
    <row r="17270" spans="43:75" x14ac:dyDescent="0.2">
      <c r="AQ17270" s="7"/>
      <c r="AR17270" s="7"/>
      <c r="AS17270" s="7"/>
      <c r="AT17270" s="7"/>
      <c r="AU17270" s="7"/>
      <c r="AV17270" s="234"/>
      <c r="BP17270" s="7"/>
      <c r="BQ17270" s="7"/>
      <c r="BR17270" s="7"/>
      <c r="BS17270" s="7"/>
      <c r="BT17270" s="7"/>
      <c r="BU17270" s="7"/>
      <c r="BV17270" s="7"/>
      <c r="BW17270" s="7"/>
    </row>
    <row r="17271" spans="43:75" x14ac:dyDescent="0.2">
      <c r="AQ17271" s="7"/>
      <c r="AR17271" s="7"/>
      <c r="AS17271" s="7"/>
      <c r="AT17271" s="7"/>
      <c r="AU17271" s="7"/>
      <c r="AV17271" s="234"/>
      <c r="BP17271" s="7"/>
      <c r="BQ17271" s="7"/>
      <c r="BR17271" s="7"/>
      <c r="BS17271" s="7"/>
      <c r="BT17271" s="7"/>
      <c r="BU17271" s="7"/>
      <c r="BV17271" s="7"/>
      <c r="BW17271" s="7"/>
    </row>
    <row r="17272" spans="43:75" x14ac:dyDescent="0.2">
      <c r="AQ17272" s="7"/>
      <c r="AR17272" s="7"/>
      <c r="AS17272" s="7"/>
      <c r="AT17272" s="7"/>
      <c r="AU17272" s="7"/>
      <c r="AV17272" s="234"/>
      <c r="BP17272" s="7"/>
      <c r="BQ17272" s="7"/>
      <c r="BR17272" s="7"/>
      <c r="BS17272" s="7"/>
      <c r="BT17272" s="7"/>
      <c r="BU17272" s="7"/>
      <c r="BV17272" s="7"/>
      <c r="BW17272" s="7"/>
    </row>
    <row r="17273" spans="43:75" x14ac:dyDescent="0.2">
      <c r="AQ17273" s="7"/>
      <c r="AR17273" s="7"/>
      <c r="AS17273" s="7"/>
      <c r="AT17273" s="7"/>
      <c r="AU17273" s="7"/>
      <c r="AV17273" s="234"/>
      <c r="BP17273" s="7"/>
      <c r="BQ17273" s="7"/>
      <c r="BR17273" s="7"/>
      <c r="BS17273" s="7"/>
      <c r="BT17273" s="7"/>
      <c r="BU17273" s="7"/>
      <c r="BV17273" s="7"/>
      <c r="BW17273" s="7"/>
    </row>
    <row r="17274" spans="43:75" x14ac:dyDescent="0.2">
      <c r="AQ17274" s="7"/>
      <c r="AR17274" s="7"/>
      <c r="AS17274" s="7"/>
      <c r="AT17274" s="7"/>
      <c r="AU17274" s="7"/>
      <c r="AV17274" s="234"/>
      <c r="BP17274" s="7"/>
      <c r="BQ17274" s="7"/>
      <c r="BR17274" s="7"/>
      <c r="BS17274" s="7"/>
      <c r="BT17274" s="7"/>
      <c r="BU17274" s="7"/>
      <c r="BV17274" s="7"/>
      <c r="BW17274" s="7"/>
    </row>
    <row r="17275" spans="43:75" x14ac:dyDescent="0.2">
      <c r="AQ17275" s="7"/>
      <c r="AR17275" s="7"/>
      <c r="AS17275" s="7"/>
      <c r="AT17275" s="7"/>
      <c r="AU17275" s="7"/>
      <c r="AV17275" s="234"/>
      <c r="BP17275" s="7"/>
      <c r="BQ17275" s="7"/>
      <c r="BR17275" s="7"/>
      <c r="BS17275" s="7"/>
      <c r="BT17275" s="7"/>
      <c r="BU17275" s="7"/>
      <c r="BV17275" s="7"/>
      <c r="BW17275" s="7"/>
    </row>
    <row r="17276" spans="43:75" x14ac:dyDescent="0.2">
      <c r="AQ17276" s="7"/>
      <c r="AR17276" s="7"/>
      <c r="AS17276" s="7"/>
      <c r="AT17276" s="7"/>
      <c r="AU17276" s="7"/>
      <c r="AV17276" s="234"/>
      <c r="BP17276" s="7"/>
      <c r="BQ17276" s="7"/>
      <c r="BR17276" s="7"/>
      <c r="BS17276" s="7"/>
      <c r="BT17276" s="7"/>
      <c r="BU17276" s="7"/>
      <c r="BV17276" s="7"/>
      <c r="BW17276" s="7"/>
    </row>
    <row r="17277" spans="43:75" x14ac:dyDescent="0.2">
      <c r="AQ17277" s="7"/>
      <c r="AR17277" s="7"/>
      <c r="AS17277" s="7"/>
      <c r="AT17277" s="7"/>
      <c r="AU17277" s="7"/>
      <c r="AV17277" s="234"/>
      <c r="BP17277" s="7"/>
      <c r="BQ17277" s="7"/>
      <c r="BR17277" s="7"/>
      <c r="BS17277" s="7"/>
      <c r="BT17277" s="7"/>
      <c r="BU17277" s="7"/>
      <c r="BV17277" s="7"/>
      <c r="BW17277" s="7"/>
    </row>
    <row r="17278" spans="43:75" x14ac:dyDescent="0.2">
      <c r="AQ17278" s="7"/>
      <c r="AR17278" s="7"/>
      <c r="AS17278" s="7"/>
      <c r="AT17278" s="7"/>
      <c r="AU17278" s="7"/>
      <c r="AV17278" s="234"/>
      <c r="BP17278" s="7"/>
      <c r="BQ17278" s="7"/>
      <c r="BR17278" s="7"/>
      <c r="BS17278" s="7"/>
      <c r="BT17278" s="7"/>
      <c r="BU17278" s="7"/>
      <c r="BV17278" s="7"/>
      <c r="BW17278" s="7"/>
    </row>
    <row r="17279" spans="43:75" x14ac:dyDescent="0.2">
      <c r="AQ17279" s="7"/>
      <c r="AR17279" s="7"/>
      <c r="AS17279" s="7"/>
      <c r="AT17279" s="7"/>
      <c r="AU17279" s="7"/>
      <c r="AV17279" s="234"/>
      <c r="BP17279" s="7"/>
      <c r="BQ17279" s="7"/>
      <c r="BR17279" s="7"/>
      <c r="BS17279" s="7"/>
      <c r="BT17279" s="7"/>
      <c r="BU17279" s="7"/>
      <c r="BV17279" s="7"/>
      <c r="BW17279" s="7"/>
    </row>
    <row r="17280" spans="43:75" x14ac:dyDescent="0.2">
      <c r="AQ17280" s="7"/>
      <c r="AR17280" s="7"/>
      <c r="AS17280" s="7"/>
      <c r="AT17280" s="7"/>
      <c r="AU17280" s="7"/>
      <c r="AV17280" s="234"/>
      <c r="BP17280" s="7"/>
      <c r="BQ17280" s="7"/>
      <c r="BR17280" s="7"/>
      <c r="BS17280" s="7"/>
      <c r="BT17280" s="7"/>
      <c r="BU17280" s="7"/>
      <c r="BV17280" s="7"/>
      <c r="BW17280" s="7"/>
    </row>
    <row r="17281" spans="43:75" x14ac:dyDescent="0.2">
      <c r="AQ17281" s="7"/>
      <c r="AR17281" s="7"/>
      <c r="AS17281" s="7"/>
      <c r="AT17281" s="7"/>
      <c r="AU17281" s="7"/>
      <c r="AV17281" s="234"/>
      <c r="BP17281" s="7"/>
      <c r="BQ17281" s="7"/>
      <c r="BR17281" s="7"/>
      <c r="BS17281" s="7"/>
      <c r="BT17281" s="7"/>
      <c r="BU17281" s="7"/>
      <c r="BV17281" s="7"/>
      <c r="BW17281" s="7"/>
    </row>
    <row r="17282" spans="43:75" x14ac:dyDescent="0.2">
      <c r="AQ17282" s="7"/>
      <c r="AR17282" s="7"/>
      <c r="AS17282" s="7"/>
      <c r="AT17282" s="7"/>
      <c r="AU17282" s="7"/>
      <c r="AV17282" s="234"/>
      <c r="BP17282" s="7"/>
      <c r="BQ17282" s="7"/>
      <c r="BR17282" s="7"/>
      <c r="BS17282" s="7"/>
      <c r="BT17282" s="7"/>
      <c r="BU17282" s="7"/>
      <c r="BV17282" s="7"/>
      <c r="BW17282" s="7"/>
    </row>
    <row r="17283" spans="43:75" x14ac:dyDescent="0.2">
      <c r="AQ17283" s="7"/>
      <c r="AR17283" s="7"/>
      <c r="AS17283" s="7"/>
      <c r="AT17283" s="7"/>
      <c r="AU17283" s="7"/>
      <c r="AV17283" s="234"/>
      <c r="BP17283" s="7"/>
      <c r="BQ17283" s="7"/>
      <c r="BR17283" s="7"/>
      <c r="BS17283" s="7"/>
      <c r="BT17283" s="7"/>
      <c r="BU17283" s="7"/>
      <c r="BV17283" s="7"/>
      <c r="BW17283" s="7"/>
    </row>
    <row r="17284" spans="43:75" x14ac:dyDescent="0.2">
      <c r="AQ17284" s="7"/>
      <c r="AR17284" s="7"/>
      <c r="AS17284" s="7"/>
      <c r="AT17284" s="7"/>
      <c r="AU17284" s="7"/>
      <c r="AV17284" s="234"/>
      <c r="BP17284" s="7"/>
      <c r="BQ17284" s="7"/>
      <c r="BR17284" s="7"/>
      <c r="BS17284" s="7"/>
      <c r="BT17284" s="7"/>
      <c r="BU17284" s="7"/>
      <c r="BV17284" s="7"/>
      <c r="BW17284" s="7"/>
    </row>
    <row r="17285" spans="43:75" x14ac:dyDescent="0.2">
      <c r="AQ17285" s="7"/>
      <c r="AR17285" s="7"/>
      <c r="AS17285" s="7"/>
      <c r="AT17285" s="7"/>
      <c r="AU17285" s="7"/>
      <c r="AV17285" s="234"/>
      <c r="BP17285" s="7"/>
      <c r="BQ17285" s="7"/>
      <c r="BR17285" s="7"/>
      <c r="BS17285" s="7"/>
      <c r="BT17285" s="7"/>
      <c r="BU17285" s="7"/>
      <c r="BV17285" s="7"/>
      <c r="BW17285" s="7"/>
    </row>
    <row r="17286" spans="43:75" x14ac:dyDescent="0.2">
      <c r="AQ17286" s="7"/>
      <c r="AR17286" s="7"/>
      <c r="AS17286" s="7"/>
      <c r="AT17286" s="7"/>
      <c r="AU17286" s="7"/>
      <c r="AV17286" s="234"/>
      <c r="BP17286" s="7"/>
      <c r="BQ17286" s="7"/>
      <c r="BR17286" s="7"/>
      <c r="BS17286" s="7"/>
      <c r="BT17286" s="7"/>
      <c r="BU17286" s="7"/>
      <c r="BV17286" s="7"/>
      <c r="BW17286" s="7"/>
    </row>
    <row r="17287" spans="43:75" x14ac:dyDescent="0.2">
      <c r="AQ17287" s="7"/>
      <c r="AR17287" s="7"/>
      <c r="AS17287" s="7"/>
      <c r="AT17287" s="7"/>
      <c r="AU17287" s="7"/>
      <c r="AV17287" s="234"/>
      <c r="BP17287" s="7"/>
      <c r="BQ17287" s="7"/>
      <c r="BR17287" s="7"/>
      <c r="BS17287" s="7"/>
      <c r="BT17287" s="7"/>
      <c r="BU17287" s="7"/>
      <c r="BV17287" s="7"/>
      <c r="BW17287" s="7"/>
    </row>
    <row r="17288" spans="43:75" x14ac:dyDescent="0.2">
      <c r="AQ17288" s="7"/>
      <c r="AR17288" s="7"/>
      <c r="AS17288" s="7"/>
      <c r="AT17288" s="7"/>
      <c r="AU17288" s="7"/>
      <c r="AV17288" s="234"/>
      <c r="BP17288" s="7"/>
      <c r="BQ17288" s="7"/>
      <c r="BR17288" s="7"/>
      <c r="BS17288" s="7"/>
      <c r="BT17288" s="7"/>
      <c r="BU17288" s="7"/>
      <c r="BV17288" s="7"/>
      <c r="BW17288" s="7"/>
    </row>
    <row r="17289" spans="43:75" x14ac:dyDescent="0.2">
      <c r="AQ17289" s="7"/>
      <c r="AR17289" s="7"/>
      <c r="AS17289" s="7"/>
      <c r="AT17289" s="7"/>
      <c r="AU17289" s="7"/>
      <c r="AV17289" s="234"/>
      <c r="BP17289" s="7"/>
      <c r="BQ17289" s="7"/>
      <c r="BR17289" s="7"/>
      <c r="BS17289" s="7"/>
      <c r="BT17289" s="7"/>
      <c r="BU17289" s="7"/>
      <c r="BV17289" s="7"/>
      <c r="BW17289" s="7"/>
    </row>
    <row r="17290" spans="43:75" x14ac:dyDescent="0.2">
      <c r="AQ17290" s="7"/>
      <c r="AR17290" s="7"/>
      <c r="AS17290" s="7"/>
      <c r="AT17290" s="7"/>
      <c r="AU17290" s="7"/>
      <c r="AV17290" s="234"/>
      <c r="BP17290" s="7"/>
      <c r="BQ17290" s="7"/>
      <c r="BR17290" s="7"/>
      <c r="BS17290" s="7"/>
      <c r="BT17290" s="7"/>
      <c r="BU17290" s="7"/>
      <c r="BV17290" s="7"/>
      <c r="BW17290" s="7"/>
    </row>
    <row r="17291" spans="43:75" x14ac:dyDescent="0.2">
      <c r="AQ17291" s="7"/>
      <c r="AR17291" s="7"/>
      <c r="AS17291" s="7"/>
      <c r="AT17291" s="7"/>
      <c r="AU17291" s="7"/>
      <c r="AV17291" s="234"/>
      <c r="BP17291" s="7"/>
      <c r="BQ17291" s="7"/>
      <c r="BR17291" s="7"/>
      <c r="BS17291" s="7"/>
      <c r="BT17291" s="7"/>
      <c r="BU17291" s="7"/>
      <c r="BV17291" s="7"/>
      <c r="BW17291" s="7"/>
    </row>
    <row r="17292" spans="43:75" x14ac:dyDescent="0.2">
      <c r="AQ17292" s="7"/>
      <c r="AR17292" s="7"/>
      <c r="AS17292" s="7"/>
      <c r="AT17292" s="7"/>
      <c r="AU17292" s="7"/>
      <c r="AV17292" s="234"/>
      <c r="BP17292" s="7"/>
      <c r="BQ17292" s="7"/>
      <c r="BR17292" s="7"/>
      <c r="BS17292" s="7"/>
      <c r="BT17292" s="7"/>
      <c r="BU17292" s="7"/>
      <c r="BV17292" s="7"/>
      <c r="BW17292" s="7"/>
    </row>
    <row r="17293" spans="43:75" x14ac:dyDescent="0.2">
      <c r="AQ17293" s="7"/>
      <c r="AR17293" s="7"/>
      <c r="AS17293" s="7"/>
      <c r="AT17293" s="7"/>
      <c r="AU17293" s="7"/>
      <c r="AV17293" s="234"/>
      <c r="BP17293" s="7"/>
      <c r="BQ17293" s="7"/>
      <c r="BR17293" s="7"/>
      <c r="BS17293" s="7"/>
      <c r="BT17293" s="7"/>
      <c r="BU17293" s="7"/>
      <c r="BV17293" s="7"/>
      <c r="BW17293" s="7"/>
    </row>
    <row r="17294" spans="43:75" x14ac:dyDescent="0.2">
      <c r="AQ17294" s="7"/>
      <c r="AR17294" s="7"/>
      <c r="AS17294" s="7"/>
      <c r="AT17294" s="7"/>
      <c r="AU17294" s="7"/>
      <c r="AV17294" s="234"/>
      <c r="BP17294" s="7"/>
      <c r="BQ17294" s="7"/>
      <c r="BR17294" s="7"/>
      <c r="BS17294" s="7"/>
      <c r="BT17294" s="7"/>
      <c r="BU17294" s="7"/>
      <c r="BV17294" s="7"/>
      <c r="BW17294" s="7"/>
    </row>
    <row r="17295" spans="43:75" x14ac:dyDescent="0.2">
      <c r="AQ17295" s="7"/>
      <c r="AR17295" s="7"/>
      <c r="AS17295" s="7"/>
      <c r="AT17295" s="7"/>
      <c r="AU17295" s="7"/>
      <c r="AV17295" s="234"/>
      <c r="BP17295" s="7"/>
      <c r="BQ17295" s="7"/>
      <c r="BR17295" s="7"/>
      <c r="BS17295" s="7"/>
      <c r="BT17295" s="7"/>
      <c r="BU17295" s="7"/>
      <c r="BV17295" s="7"/>
      <c r="BW17295" s="7"/>
    </row>
    <row r="17296" spans="43:75" x14ac:dyDescent="0.2">
      <c r="AQ17296" s="7"/>
      <c r="AR17296" s="7"/>
      <c r="AS17296" s="7"/>
      <c r="AT17296" s="7"/>
      <c r="AU17296" s="7"/>
      <c r="AV17296" s="234"/>
      <c r="BP17296" s="7"/>
      <c r="BQ17296" s="7"/>
      <c r="BR17296" s="7"/>
      <c r="BS17296" s="7"/>
      <c r="BT17296" s="7"/>
      <c r="BU17296" s="7"/>
      <c r="BV17296" s="7"/>
      <c r="BW17296" s="7"/>
    </row>
    <row r="17297" spans="43:75" x14ac:dyDescent="0.2">
      <c r="AQ17297" s="7"/>
      <c r="AR17297" s="7"/>
      <c r="AS17297" s="7"/>
      <c r="AT17297" s="7"/>
      <c r="AU17297" s="7"/>
      <c r="AV17297" s="234"/>
      <c r="BP17297" s="7"/>
      <c r="BQ17297" s="7"/>
      <c r="BR17297" s="7"/>
      <c r="BS17297" s="7"/>
      <c r="BT17297" s="7"/>
      <c r="BU17297" s="7"/>
      <c r="BV17297" s="7"/>
      <c r="BW17297" s="7"/>
    </row>
    <row r="17298" spans="43:75" x14ac:dyDescent="0.2">
      <c r="AQ17298" s="7"/>
      <c r="AR17298" s="7"/>
      <c r="AS17298" s="7"/>
      <c r="AT17298" s="7"/>
      <c r="AU17298" s="7"/>
      <c r="AV17298" s="234"/>
      <c r="BP17298" s="7"/>
      <c r="BQ17298" s="7"/>
      <c r="BR17298" s="7"/>
      <c r="BS17298" s="7"/>
      <c r="BT17298" s="7"/>
      <c r="BU17298" s="7"/>
      <c r="BV17298" s="7"/>
      <c r="BW17298" s="7"/>
    </row>
    <row r="17299" spans="43:75" x14ac:dyDescent="0.2">
      <c r="AQ17299" s="7"/>
      <c r="AR17299" s="7"/>
      <c r="AS17299" s="7"/>
      <c r="AT17299" s="7"/>
      <c r="AU17299" s="7"/>
      <c r="AV17299" s="234"/>
      <c r="BP17299" s="7"/>
      <c r="BQ17299" s="7"/>
      <c r="BR17299" s="7"/>
      <c r="BS17299" s="7"/>
      <c r="BT17299" s="7"/>
      <c r="BU17299" s="7"/>
      <c r="BV17299" s="7"/>
      <c r="BW17299" s="7"/>
    </row>
    <row r="17300" spans="43:75" x14ac:dyDescent="0.2">
      <c r="AQ17300" s="7"/>
      <c r="AR17300" s="7"/>
      <c r="AS17300" s="7"/>
      <c r="AT17300" s="7"/>
      <c r="AU17300" s="7"/>
      <c r="AV17300" s="234"/>
      <c r="BP17300" s="7"/>
      <c r="BQ17300" s="7"/>
      <c r="BR17300" s="7"/>
      <c r="BS17300" s="7"/>
      <c r="BT17300" s="7"/>
      <c r="BU17300" s="7"/>
      <c r="BV17300" s="7"/>
      <c r="BW17300" s="7"/>
    </row>
    <row r="17301" spans="43:75" x14ac:dyDescent="0.2">
      <c r="AQ17301" s="7"/>
      <c r="AR17301" s="7"/>
      <c r="AS17301" s="7"/>
      <c r="AT17301" s="7"/>
      <c r="AU17301" s="7"/>
      <c r="AV17301" s="234"/>
      <c r="BP17301" s="7"/>
      <c r="BQ17301" s="7"/>
      <c r="BR17301" s="7"/>
      <c r="BS17301" s="7"/>
      <c r="BT17301" s="7"/>
      <c r="BU17301" s="7"/>
      <c r="BV17301" s="7"/>
      <c r="BW17301" s="7"/>
    </row>
    <row r="17302" spans="43:75" x14ac:dyDescent="0.2">
      <c r="AQ17302" s="7"/>
      <c r="AR17302" s="7"/>
      <c r="AS17302" s="7"/>
      <c r="AT17302" s="7"/>
      <c r="AU17302" s="7"/>
      <c r="AV17302" s="234"/>
      <c r="BP17302" s="7"/>
      <c r="BQ17302" s="7"/>
      <c r="BR17302" s="7"/>
      <c r="BS17302" s="7"/>
      <c r="BT17302" s="7"/>
      <c r="BU17302" s="7"/>
      <c r="BV17302" s="7"/>
      <c r="BW17302" s="7"/>
    </row>
    <row r="17303" spans="43:75" x14ac:dyDescent="0.2">
      <c r="AQ17303" s="7"/>
      <c r="AR17303" s="7"/>
      <c r="AS17303" s="7"/>
      <c r="AT17303" s="7"/>
      <c r="AU17303" s="7"/>
      <c r="AV17303" s="234"/>
      <c r="BP17303" s="7"/>
      <c r="BQ17303" s="7"/>
      <c r="BR17303" s="7"/>
      <c r="BS17303" s="7"/>
      <c r="BT17303" s="7"/>
      <c r="BU17303" s="7"/>
      <c r="BV17303" s="7"/>
      <c r="BW17303" s="7"/>
    </row>
    <row r="17304" spans="43:75" x14ac:dyDescent="0.2">
      <c r="AQ17304" s="7"/>
      <c r="AR17304" s="7"/>
      <c r="AS17304" s="7"/>
      <c r="AT17304" s="7"/>
      <c r="AU17304" s="7"/>
      <c r="AV17304" s="234"/>
      <c r="BP17304" s="7"/>
      <c r="BQ17304" s="7"/>
      <c r="BR17304" s="7"/>
      <c r="BS17304" s="7"/>
      <c r="BT17304" s="7"/>
      <c r="BU17304" s="7"/>
      <c r="BV17304" s="7"/>
      <c r="BW17304" s="7"/>
    </row>
    <row r="17305" spans="43:75" x14ac:dyDescent="0.2">
      <c r="AQ17305" s="7"/>
      <c r="AR17305" s="7"/>
      <c r="AS17305" s="7"/>
      <c r="AT17305" s="7"/>
      <c r="AU17305" s="7"/>
      <c r="AV17305" s="234"/>
      <c r="BP17305" s="7"/>
      <c r="BQ17305" s="7"/>
      <c r="BR17305" s="7"/>
      <c r="BS17305" s="7"/>
      <c r="BT17305" s="7"/>
      <c r="BU17305" s="7"/>
      <c r="BV17305" s="7"/>
      <c r="BW17305" s="7"/>
    </row>
    <row r="17306" spans="43:75" x14ac:dyDescent="0.2">
      <c r="AQ17306" s="7"/>
      <c r="AR17306" s="7"/>
      <c r="AS17306" s="7"/>
      <c r="AT17306" s="7"/>
      <c r="AU17306" s="7"/>
      <c r="AV17306" s="234"/>
      <c r="BP17306" s="7"/>
      <c r="BQ17306" s="7"/>
      <c r="BR17306" s="7"/>
      <c r="BS17306" s="7"/>
      <c r="BT17306" s="7"/>
      <c r="BU17306" s="7"/>
      <c r="BV17306" s="7"/>
      <c r="BW17306" s="7"/>
    </row>
    <row r="17307" spans="43:75" x14ac:dyDescent="0.2">
      <c r="AQ17307" s="7"/>
      <c r="AR17307" s="7"/>
      <c r="AS17307" s="7"/>
      <c r="AT17307" s="7"/>
      <c r="AU17307" s="7"/>
      <c r="AV17307" s="234"/>
      <c r="BP17307" s="7"/>
      <c r="BQ17307" s="7"/>
      <c r="BR17307" s="7"/>
      <c r="BS17307" s="7"/>
      <c r="BT17307" s="7"/>
      <c r="BU17307" s="7"/>
      <c r="BV17307" s="7"/>
      <c r="BW17307" s="7"/>
    </row>
    <row r="17308" spans="43:75" x14ac:dyDescent="0.2">
      <c r="AQ17308" s="7"/>
      <c r="AR17308" s="7"/>
      <c r="AS17308" s="7"/>
      <c r="AT17308" s="7"/>
      <c r="AU17308" s="7"/>
      <c r="AV17308" s="234"/>
      <c r="BP17308" s="7"/>
      <c r="BQ17308" s="7"/>
      <c r="BR17308" s="7"/>
      <c r="BS17308" s="7"/>
      <c r="BT17308" s="7"/>
      <c r="BU17308" s="7"/>
      <c r="BV17308" s="7"/>
      <c r="BW17308" s="7"/>
    </row>
    <row r="17309" spans="43:75" x14ac:dyDescent="0.2">
      <c r="AQ17309" s="7"/>
      <c r="AR17309" s="7"/>
      <c r="AS17309" s="7"/>
      <c r="AT17309" s="7"/>
      <c r="AU17309" s="7"/>
      <c r="AV17309" s="234"/>
      <c r="BP17309" s="7"/>
      <c r="BQ17309" s="7"/>
      <c r="BR17309" s="7"/>
      <c r="BS17309" s="7"/>
      <c r="BT17309" s="7"/>
      <c r="BU17309" s="7"/>
      <c r="BV17309" s="7"/>
      <c r="BW17309" s="7"/>
    </row>
    <row r="17310" spans="43:75" x14ac:dyDescent="0.2">
      <c r="AQ17310" s="7"/>
      <c r="AR17310" s="7"/>
      <c r="AS17310" s="7"/>
      <c r="AT17310" s="7"/>
      <c r="AU17310" s="7"/>
      <c r="AV17310" s="234"/>
      <c r="BP17310" s="7"/>
      <c r="BQ17310" s="7"/>
      <c r="BR17310" s="7"/>
      <c r="BS17310" s="7"/>
      <c r="BT17310" s="7"/>
      <c r="BU17310" s="7"/>
      <c r="BV17310" s="7"/>
      <c r="BW17310" s="7"/>
    </row>
    <row r="17311" spans="43:75" x14ac:dyDescent="0.2">
      <c r="AQ17311" s="7"/>
      <c r="AR17311" s="7"/>
      <c r="AS17311" s="7"/>
      <c r="AT17311" s="7"/>
      <c r="AU17311" s="7"/>
      <c r="AV17311" s="234"/>
      <c r="BP17311" s="7"/>
      <c r="BQ17311" s="7"/>
      <c r="BR17311" s="7"/>
      <c r="BS17311" s="7"/>
      <c r="BT17311" s="7"/>
      <c r="BU17311" s="7"/>
      <c r="BV17311" s="7"/>
      <c r="BW17311" s="7"/>
    </row>
    <row r="17312" spans="43:75" x14ac:dyDescent="0.2">
      <c r="AQ17312" s="7"/>
      <c r="AR17312" s="7"/>
      <c r="AS17312" s="7"/>
      <c r="AT17312" s="7"/>
      <c r="AU17312" s="7"/>
      <c r="AV17312" s="234"/>
      <c r="BP17312" s="7"/>
      <c r="BQ17312" s="7"/>
      <c r="BR17312" s="7"/>
      <c r="BS17312" s="7"/>
      <c r="BT17312" s="7"/>
      <c r="BU17312" s="7"/>
      <c r="BV17312" s="7"/>
      <c r="BW17312" s="7"/>
    </row>
    <row r="17313" spans="43:75" x14ac:dyDescent="0.2">
      <c r="AQ17313" s="7"/>
      <c r="AR17313" s="7"/>
      <c r="AS17313" s="7"/>
      <c r="AT17313" s="7"/>
      <c r="AU17313" s="7"/>
      <c r="AV17313" s="234"/>
      <c r="BP17313" s="7"/>
      <c r="BQ17313" s="7"/>
      <c r="BR17313" s="7"/>
      <c r="BS17313" s="7"/>
      <c r="BT17313" s="7"/>
      <c r="BU17313" s="7"/>
      <c r="BV17313" s="7"/>
      <c r="BW17313" s="7"/>
    </row>
    <row r="17314" spans="43:75" x14ac:dyDescent="0.2">
      <c r="AQ17314" s="7"/>
      <c r="AR17314" s="7"/>
      <c r="AS17314" s="7"/>
      <c r="AT17314" s="7"/>
      <c r="AU17314" s="7"/>
      <c r="AV17314" s="234"/>
      <c r="BP17314" s="7"/>
      <c r="BQ17314" s="7"/>
      <c r="BR17314" s="7"/>
      <c r="BS17314" s="7"/>
      <c r="BT17314" s="7"/>
      <c r="BU17314" s="7"/>
      <c r="BV17314" s="7"/>
      <c r="BW17314" s="7"/>
    </row>
    <row r="17315" spans="43:75" x14ac:dyDescent="0.2">
      <c r="AQ17315" s="7"/>
      <c r="AR17315" s="7"/>
      <c r="AS17315" s="7"/>
      <c r="AT17315" s="7"/>
      <c r="AU17315" s="7"/>
      <c r="AV17315" s="234"/>
      <c r="BP17315" s="7"/>
      <c r="BQ17315" s="7"/>
      <c r="BR17315" s="7"/>
      <c r="BS17315" s="7"/>
      <c r="BT17315" s="7"/>
      <c r="BU17315" s="7"/>
      <c r="BV17315" s="7"/>
      <c r="BW17315" s="7"/>
    </row>
    <row r="17316" spans="43:75" x14ac:dyDescent="0.2">
      <c r="AQ17316" s="7"/>
      <c r="AR17316" s="7"/>
      <c r="AS17316" s="7"/>
      <c r="AT17316" s="7"/>
      <c r="AU17316" s="7"/>
      <c r="AV17316" s="234"/>
      <c r="BP17316" s="7"/>
      <c r="BQ17316" s="7"/>
      <c r="BR17316" s="7"/>
      <c r="BS17316" s="7"/>
      <c r="BT17316" s="7"/>
      <c r="BU17316" s="7"/>
      <c r="BV17316" s="7"/>
      <c r="BW17316" s="7"/>
    </row>
    <row r="17317" spans="43:75" x14ac:dyDescent="0.2">
      <c r="AQ17317" s="7"/>
      <c r="AR17317" s="7"/>
      <c r="AS17317" s="7"/>
      <c r="AT17317" s="7"/>
      <c r="AU17317" s="7"/>
      <c r="AV17317" s="234"/>
      <c r="BP17317" s="7"/>
      <c r="BQ17317" s="7"/>
      <c r="BR17317" s="7"/>
      <c r="BS17317" s="7"/>
      <c r="BT17317" s="7"/>
      <c r="BU17317" s="7"/>
      <c r="BV17317" s="7"/>
      <c r="BW17317" s="7"/>
    </row>
    <row r="17318" spans="43:75" x14ac:dyDescent="0.2">
      <c r="AQ17318" s="7"/>
      <c r="AR17318" s="7"/>
      <c r="AS17318" s="7"/>
      <c r="AT17318" s="7"/>
      <c r="AU17318" s="7"/>
      <c r="AV17318" s="234"/>
      <c r="BP17318" s="7"/>
      <c r="BQ17318" s="7"/>
      <c r="BR17318" s="7"/>
      <c r="BS17318" s="7"/>
      <c r="BT17318" s="7"/>
      <c r="BU17318" s="7"/>
      <c r="BV17318" s="7"/>
      <c r="BW17318" s="7"/>
    </row>
    <row r="17319" spans="43:75" x14ac:dyDescent="0.2">
      <c r="AQ17319" s="7"/>
      <c r="AR17319" s="7"/>
      <c r="AS17319" s="7"/>
      <c r="AT17319" s="7"/>
      <c r="AU17319" s="7"/>
      <c r="AV17319" s="234"/>
      <c r="BP17319" s="7"/>
      <c r="BQ17319" s="7"/>
      <c r="BR17319" s="7"/>
      <c r="BS17319" s="7"/>
      <c r="BT17319" s="7"/>
      <c r="BU17319" s="7"/>
      <c r="BV17319" s="7"/>
      <c r="BW17319" s="7"/>
    </row>
    <row r="17320" spans="43:75" x14ac:dyDescent="0.2">
      <c r="AQ17320" s="7"/>
      <c r="AR17320" s="7"/>
      <c r="AS17320" s="7"/>
      <c r="AT17320" s="7"/>
      <c r="AU17320" s="7"/>
      <c r="AV17320" s="234"/>
      <c r="BP17320" s="7"/>
      <c r="BQ17320" s="7"/>
      <c r="BR17320" s="7"/>
      <c r="BS17320" s="7"/>
      <c r="BT17320" s="7"/>
      <c r="BU17320" s="7"/>
      <c r="BV17320" s="7"/>
      <c r="BW17320" s="7"/>
    </row>
    <row r="17321" spans="43:75" x14ac:dyDescent="0.2">
      <c r="AQ17321" s="7"/>
      <c r="AR17321" s="7"/>
      <c r="AS17321" s="7"/>
      <c r="AT17321" s="7"/>
      <c r="AU17321" s="7"/>
      <c r="AV17321" s="234"/>
      <c r="BP17321" s="7"/>
      <c r="BQ17321" s="7"/>
      <c r="BR17321" s="7"/>
      <c r="BS17321" s="7"/>
      <c r="BT17321" s="7"/>
      <c r="BU17321" s="7"/>
      <c r="BV17321" s="7"/>
      <c r="BW17321" s="7"/>
    </row>
    <row r="17322" spans="43:75" x14ac:dyDescent="0.2">
      <c r="AQ17322" s="7"/>
      <c r="AR17322" s="7"/>
      <c r="AS17322" s="7"/>
      <c r="AT17322" s="7"/>
      <c r="AU17322" s="7"/>
      <c r="AV17322" s="234"/>
      <c r="BP17322" s="7"/>
      <c r="BQ17322" s="7"/>
      <c r="BR17322" s="7"/>
      <c r="BS17322" s="7"/>
      <c r="BT17322" s="7"/>
      <c r="BU17322" s="7"/>
      <c r="BV17322" s="7"/>
      <c r="BW17322" s="7"/>
    </row>
    <row r="17323" spans="43:75" x14ac:dyDescent="0.2">
      <c r="AQ17323" s="7"/>
      <c r="AR17323" s="7"/>
      <c r="AS17323" s="7"/>
      <c r="AT17323" s="7"/>
      <c r="AU17323" s="7"/>
      <c r="AV17323" s="234"/>
      <c r="BP17323" s="7"/>
      <c r="BQ17323" s="7"/>
      <c r="BR17323" s="7"/>
      <c r="BS17323" s="7"/>
      <c r="BT17323" s="7"/>
      <c r="BU17323" s="7"/>
      <c r="BV17323" s="7"/>
      <c r="BW17323" s="7"/>
    </row>
    <row r="17324" spans="43:75" x14ac:dyDescent="0.2">
      <c r="AQ17324" s="7"/>
      <c r="AR17324" s="7"/>
      <c r="AS17324" s="7"/>
      <c r="AT17324" s="7"/>
      <c r="AU17324" s="7"/>
      <c r="AV17324" s="234"/>
      <c r="BP17324" s="7"/>
      <c r="BQ17324" s="7"/>
      <c r="BR17324" s="7"/>
      <c r="BS17324" s="7"/>
      <c r="BT17324" s="7"/>
      <c r="BU17324" s="7"/>
      <c r="BV17324" s="7"/>
      <c r="BW17324" s="7"/>
    </row>
    <row r="17325" spans="43:75" x14ac:dyDescent="0.2">
      <c r="AQ17325" s="7"/>
      <c r="AR17325" s="7"/>
      <c r="AS17325" s="7"/>
      <c r="AT17325" s="7"/>
      <c r="AU17325" s="7"/>
      <c r="AV17325" s="234"/>
      <c r="BP17325" s="7"/>
      <c r="BQ17325" s="7"/>
      <c r="BR17325" s="7"/>
      <c r="BS17325" s="7"/>
      <c r="BT17325" s="7"/>
      <c r="BU17325" s="7"/>
      <c r="BV17325" s="7"/>
      <c r="BW17325" s="7"/>
    </row>
    <row r="17326" spans="43:75" x14ac:dyDescent="0.2">
      <c r="AQ17326" s="7"/>
      <c r="AR17326" s="7"/>
      <c r="AS17326" s="7"/>
      <c r="AT17326" s="7"/>
      <c r="AU17326" s="7"/>
      <c r="AV17326" s="234"/>
      <c r="BP17326" s="7"/>
      <c r="BQ17326" s="7"/>
      <c r="BR17326" s="7"/>
      <c r="BS17326" s="7"/>
      <c r="BT17326" s="7"/>
      <c r="BU17326" s="7"/>
      <c r="BV17326" s="7"/>
      <c r="BW17326" s="7"/>
    </row>
    <row r="17327" spans="43:75" x14ac:dyDescent="0.2">
      <c r="AQ17327" s="7"/>
      <c r="AR17327" s="7"/>
      <c r="AS17327" s="7"/>
      <c r="AT17327" s="7"/>
      <c r="AU17327" s="7"/>
      <c r="AV17327" s="234"/>
      <c r="BP17327" s="7"/>
      <c r="BQ17327" s="7"/>
      <c r="BR17327" s="7"/>
      <c r="BS17327" s="7"/>
      <c r="BT17327" s="7"/>
      <c r="BU17327" s="7"/>
      <c r="BV17327" s="7"/>
      <c r="BW17327" s="7"/>
    </row>
    <row r="17328" spans="43:75" x14ac:dyDescent="0.2">
      <c r="AQ17328" s="7"/>
      <c r="AR17328" s="7"/>
      <c r="AS17328" s="7"/>
      <c r="AT17328" s="7"/>
      <c r="AU17328" s="7"/>
      <c r="AV17328" s="234"/>
      <c r="BP17328" s="7"/>
      <c r="BQ17328" s="7"/>
      <c r="BR17328" s="7"/>
      <c r="BS17328" s="7"/>
      <c r="BT17328" s="7"/>
      <c r="BU17328" s="7"/>
      <c r="BV17328" s="7"/>
      <c r="BW17328" s="7"/>
    </row>
    <row r="17329" spans="43:75" x14ac:dyDescent="0.2">
      <c r="AQ17329" s="7"/>
      <c r="AR17329" s="7"/>
      <c r="AS17329" s="7"/>
      <c r="AT17329" s="7"/>
      <c r="AU17329" s="7"/>
      <c r="AV17329" s="234"/>
      <c r="BP17329" s="7"/>
      <c r="BQ17329" s="7"/>
      <c r="BR17329" s="7"/>
      <c r="BS17329" s="7"/>
      <c r="BT17329" s="7"/>
      <c r="BU17329" s="7"/>
      <c r="BV17329" s="7"/>
      <c r="BW17329" s="7"/>
    </row>
    <row r="17330" spans="43:75" x14ac:dyDescent="0.2">
      <c r="AQ17330" s="7"/>
      <c r="AR17330" s="7"/>
      <c r="AS17330" s="7"/>
      <c r="AT17330" s="7"/>
      <c r="AU17330" s="7"/>
      <c r="AV17330" s="234"/>
      <c r="BP17330" s="7"/>
      <c r="BQ17330" s="7"/>
      <c r="BR17330" s="7"/>
      <c r="BS17330" s="7"/>
      <c r="BT17330" s="7"/>
      <c r="BU17330" s="7"/>
      <c r="BV17330" s="7"/>
      <c r="BW17330" s="7"/>
    </row>
    <row r="17331" spans="43:75" x14ac:dyDescent="0.2">
      <c r="AQ17331" s="7"/>
      <c r="AR17331" s="7"/>
      <c r="AS17331" s="7"/>
      <c r="AT17331" s="7"/>
      <c r="AU17331" s="7"/>
      <c r="AV17331" s="234"/>
      <c r="BP17331" s="7"/>
      <c r="BQ17331" s="7"/>
      <c r="BR17331" s="7"/>
      <c r="BS17331" s="7"/>
      <c r="BT17331" s="7"/>
      <c r="BU17331" s="7"/>
      <c r="BV17331" s="7"/>
      <c r="BW17331" s="7"/>
    </row>
    <row r="17332" spans="43:75" x14ac:dyDescent="0.2">
      <c r="AQ17332" s="7"/>
      <c r="AR17332" s="7"/>
      <c r="AS17332" s="7"/>
      <c r="AT17332" s="7"/>
      <c r="AU17332" s="7"/>
      <c r="AV17332" s="234"/>
      <c r="BP17332" s="7"/>
      <c r="BQ17332" s="7"/>
      <c r="BR17332" s="7"/>
      <c r="BS17332" s="7"/>
      <c r="BT17332" s="7"/>
      <c r="BU17332" s="7"/>
      <c r="BV17332" s="7"/>
      <c r="BW17332" s="7"/>
    </row>
    <row r="17333" spans="43:75" x14ac:dyDescent="0.2">
      <c r="AQ17333" s="7"/>
      <c r="AR17333" s="7"/>
      <c r="AS17333" s="7"/>
      <c r="AT17333" s="7"/>
      <c r="AU17333" s="7"/>
      <c r="AV17333" s="234"/>
      <c r="BP17333" s="7"/>
      <c r="BQ17333" s="7"/>
      <c r="BR17333" s="7"/>
      <c r="BS17333" s="7"/>
      <c r="BT17333" s="7"/>
      <c r="BU17333" s="7"/>
      <c r="BV17333" s="7"/>
      <c r="BW17333" s="7"/>
    </row>
    <row r="17334" spans="43:75" x14ac:dyDescent="0.2">
      <c r="AQ17334" s="7"/>
      <c r="AR17334" s="7"/>
      <c r="AS17334" s="7"/>
      <c r="AT17334" s="7"/>
      <c r="AU17334" s="7"/>
      <c r="AV17334" s="234"/>
      <c r="BP17334" s="7"/>
      <c r="BQ17334" s="7"/>
      <c r="BR17334" s="7"/>
      <c r="BS17334" s="7"/>
      <c r="BT17334" s="7"/>
      <c r="BU17334" s="7"/>
      <c r="BV17334" s="7"/>
      <c r="BW17334" s="7"/>
    </row>
    <row r="17335" spans="43:75" x14ac:dyDescent="0.2">
      <c r="AQ17335" s="7"/>
      <c r="AR17335" s="7"/>
      <c r="AS17335" s="7"/>
      <c r="AT17335" s="7"/>
      <c r="AU17335" s="7"/>
      <c r="AV17335" s="234"/>
      <c r="BP17335" s="7"/>
      <c r="BQ17335" s="7"/>
      <c r="BR17335" s="7"/>
      <c r="BS17335" s="7"/>
      <c r="BT17335" s="7"/>
      <c r="BU17335" s="7"/>
      <c r="BV17335" s="7"/>
      <c r="BW17335" s="7"/>
    </row>
    <row r="17336" spans="43:75" x14ac:dyDescent="0.2">
      <c r="AQ17336" s="7"/>
      <c r="AR17336" s="7"/>
      <c r="AS17336" s="7"/>
      <c r="AT17336" s="7"/>
      <c r="AU17336" s="7"/>
      <c r="AV17336" s="234"/>
      <c r="BP17336" s="7"/>
      <c r="BQ17336" s="7"/>
      <c r="BR17336" s="7"/>
      <c r="BS17336" s="7"/>
      <c r="BT17336" s="7"/>
      <c r="BU17336" s="7"/>
      <c r="BV17336" s="7"/>
      <c r="BW17336" s="7"/>
    </row>
    <row r="17337" spans="43:75" x14ac:dyDescent="0.2">
      <c r="AQ17337" s="7"/>
      <c r="AR17337" s="7"/>
      <c r="AS17337" s="7"/>
      <c r="AT17337" s="7"/>
      <c r="AU17337" s="7"/>
      <c r="AV17337" s="234"/>
      <c r="BP17337" s="7"/>
      <c r="BQ17337" s="7"/>
      <c r="BR17337" s="7"/>
      <c r="BS17337" s="7"/>
      <c r="BT17337" s="7"/>
      <c r="BU17337" s="7"/>
      <c r="BV17337" s="7"/>
      <c r="BW17337" s="7"/>
    </row>
    <row r="17338" spans="43:75" x14ac:dyDescent="0.2">
      <c r="AQ17338" s="7"/>
      <c r="AR17338" s="7"/>
      <c r="AS17338" s="7"/>
      <c r="AT17338" s="7"/>
      <c r="AU17338" s="7"/>
      <c r="AV17338" s="234"/>
      <c r="BP17338" s="7"/>
      <c r="BQ17338" s="7"/>
      <c r="BR17338" s="7"/>
      <c r="BS17338" s="7"/>
      <c r="BT17338" s="7"/>
      <c r="BU17338" s="7"/>
      <c r="BV17338" s="7"/>
      <c r="BW17338" s="7"/>
    </row>
    <row r="17339" spans="43:75" x14ac:dyDescent="0.2">
      <c r="AQ17339" s="7"/>
      <c r="AR17339" s="7"/>
      <c r="AS17339" s="7"/>
      <c r="AT17339" s="7"/>
      <c r="AU17339" s="7"/>
      <c r="AV17339" s="234"/>
      <c r="BP17339" s="7"/>
      <c r="BQ17339" s="7"/>
      <c r="BR17339" s="7"/>
      <c r="BS17339" s="7"/>
      <c r="BT17339" s="7"/>
      <c r="BU17339" s="7"/>
      <c r="BV17339" s="7"/>
      <c r="BW17339" s="7"/>
    </row>
    <row r="17340" spans="43:75" x14ac:dyDescent="0.2">
      <c r="AQ17340" s="7"/>
      <c r="AR17340" s="7"/>
      <c r="AS17340" s="7"/>
      <c r="AT17340" s="7"/>
      <c r="AU17340" s="7"/>
      <c r="AV17340" s="234"/>
      <c r="BP17340" s="7"/>
      <c r="BQ17340" s="7"/>
      <c r="BR17340" s="7"/>
      <c r="BS17340" s="7"/>
      <c r="BT17340" s="7"/>
      <c r="BU17340" s="7"/>
      <c r="BV17340" s="7"/>
      <c r="BW17340" s="7"/>
    </row>
    <row r="17341" spans="43:75" x14ac:dyDescent="0.2">
      <c r="AQ17341" s="7"/>
      <c r="AR17341" s="7"/>
      <c r="AS17341" s="7"/>
      <c r="AT17341" s="7"/>
      <c r="AU17341" s="7"/>
      <c r="AV17341" s="234"/>
      <c r="BP17341" s="7"/>
      <c r="BQ17341" s="7"/>
      <c r="BR17341" s="7"/>
      <c r="BS17341" s="7"/>
      <c r="BT17341" s="7"/>
      <c r="BU17341" s="7"/>
      <c r="BV17341" s="7"/>
      <c r="BW17341" s="7"/>
    </row>
    <row r="17342" spans="43:75" x14ac:dyDescent="0.2">
      <c r="AQ17342" s="7"/>
      <c r="AR17342" s="7"/>
      <c r="AS17342" s="7"/>
      <c r="AT17342" s="7"/>
      <c r="AU17342" s="7"/>
      <c r="AV17342" s="234"/>
      <c r="BP17342" s="7"/>
      <c r="BQ17342" s="7"/>
      <c r="BR17342" s="7"/>
      <c r="BS17342" s="7"/>
      <c r="BT17342" s="7"/>
      <c r="BU17342" s="7"/>
      <c r="BV17342" s="7"/>
      <c r="BW17342" s="7"/>
    </row>
    <row r="17343" spans="43:75" x14ac:dyDescent="0.2">
      <c r="AQ17343" s="7"/>
      <c r="AR17343" s="7"/>
      <c r="AS17343" s="7"/>
      <c r="AT17343" s="7"/>
      <c r="AU17343" s="7"/>
      <c r="AV17343" s="234"/>
      <c r="BP17343" s="7"/>
      <c r="BQ17343" s="7"/>
      <c r="BR17343" s="7"/>
      <c r="BS17343" s="7"/>
      <c r="BT17343" s="7"/>
      <c r="BU17343" s="7"/>
      <c r="BV17343" s="7"/>
      <c r="BW17343" s="7"/>
    </row>
    <row r="17344" spans="43:75" x14ac:dyDescent="0.2">
      <c r="AQ17344" s="7"/>
      <c r="AR17344" s="7"/>
      <c r="AS17344" s="7"/>
      <c r="AT17344" s="7"/>
      <c r="AU17344" s="7"/>
      <c r="AV17344" s="234"/>
      <c r="BP17344" s="7"/>
      <c r="BQ17344" s="7"/>
      <c r="BR17344" s="7"/>
      <c r="BS17344" s="7"/>
      <c r="BT17344" s="7"/>
      <c r="BU17344" s="7"/>
      <c r="BV17344" s="7"/>
      <c r="BW17344" s="7"/>
    </row>
    <row r="17345" spans="43:75" x14ac:dyDescent="0.2">
      <c r="AQ17345" s="7"/>
      <c r="AR17345" s="7"/>
      <c r="AS17345" s="7"/>
      <c r="AT17345" s="7"/>
      <c r="AU17345" s="7"/>
      <c r="AV17345" s="234"/>
      <c r="BP17345" s="7"/>
      <c r="BQ17345" s="7"/>
      <c r="BR17345" s="7"/>
      <c r="BS17345" s="7"/>
      <c r="BT17345" s="7"/>
      <c r="BU17345" s="7"/>
      <c r="BV17345" s="7"/>
      <c r="BW17345" s="7"/>
    </row>
    <row r="17346" spans="43:75" x14ac:dyDescent="0.2">
      <c r="AQ17346" s="7"/>
      <c r="AR17346" s="7"/>
      <c r="AS17346" s="7"/>
      <c r="AT17346" s="7"/>
      <c r="AU17346" s="7"/>
      <c r="AV17346" s="234"/>
      <c r="BP17346" s="7"/>
      <c r="BQ17346" s="7"/>
      <c r="BR17346" s="7"/>
      <c r="BS17346" s="7"/>
      <c r="BT17346" s="7"/>
      <c r="BU17346" s="7"/>
      <c r="BV17346" s="7"/>
      <c r="BW17346" s="7"/>
    </row>
    <row r="17347" spans="43:75" x14ac:dyDescent="0.2">
      <c r="AQ17347" s="7"/>
      <c r="AR17347" s="7"/>
      <c r="AS17347" s="7"/>
      <c r="AT17347" s="7"/>
      <c r="AU17347" s="7"/>
      <c r="AV17347" s="234"/>
      <c r="BP17347" s="7"/>
      <c r="BQ17347" s="7"/>
      <c r="BR17347" s="7"/>
      <c r="BS17347" s="7"/>
      <c r="BT17347" s="7"/>
      <c r="BU17347" s="7"/>
      <c r="BV17347" s="7"/>
      <c r="BW17347" s="7"/>
    </row>
    <row r="17348" spans="43:75" x14ac:dyDescent="0.2">
      <c r="AQ17348" s="7"/>
      <c r="AR17348" s="7"/>
      <c r="AS17348" s="7"/>
      <c r="AT17348" s="7"/>
      <c r="AU17348" s="7"/>
      <c r="AV17348" s="234"/>
      <c r="BP17348" s="7"/>
      <c r="BQ17348" s="7"/>
      <c r="BR17348" s="7"/>
      <c r="BS17348" s="7"/>
      <c r="BT17348" s="7"/>
      <c r="BU17348" s="7"/>
      <c r="BV17348" s="7"/>
      <c r="BW17348" s="7"/>
    </row>
    <row r="17349" spans="43:75" x14ac:dyDescent="0.2">
      <c r="AQ17349" s="7"/>
      <c r="AR17349" s="7"/>
      <c r="AS17349" s="7"/>
      <c r="AT17349" s="7"/>
      <c r="AU17349" s="7"/>
      <c r="AV17349" s="234"/>
      <c r="BP17349" s="7"/>
      <c r="BQ17349" s="7"/>
      <c r="BR17349" s="7"/>
      <c r="BS17349" s="7"/>
      <c r="BT17349" s="7"/>
      <c r="BU17349" s="7"/>
      <c r="BV17349" s="7"/>
      <c r="BW17349" s="7"/>
    </row>
    <row r="17350" spans="43:75" x14ac:dyDescent="0.2">
      <c r="AQ17350" s="7"/>
      <c r="AR17350" s="7"/>
      <c r="AS17350" s="7"/>
      <c r="AT17350" s="7"/>
      <c r="AU17350" s="7"/>
      <c r="AV17350" s="234"/>
      <c r="BP17350" s="7"/>
      <c r="BQ17350" s="7"/>
      <c r="BR17350" s="7"/>
      <c r="BS17350" s="7"/>
      <c r="BT17350" s="7"/>
      <c r="BU17350" s="7"/>
      <c r="BV17350" s="7"/>
      <c r="BW17350" s="7"/>
    </row>
    <row r="17351" spans="43:75" x14ac:dyDescent="0.2">
      <c r="AQ17351" s="7"/>
      <c r="AR17351" s="7"/>
      <c r="AS17351" s="7"/>
      <c r="AT17351" s="7"/>
      <c r="AU17351" s="7"/>
      <c r="AV17351" s="234"/>
      <c r="BP17351" s="7"/>
      <c r="BQ17351" s="7"/>
      <c r="BR17351" s="7"/>
      <c r="BS17351" s="7"/>
      <c r="BT17351" s="7"/>
      <c r="BU17351" s="7"/>
      <c r="BV17351" s="7"/>
      <c r="BW17351" s="7"/>
    </row>
    <row r="17352" spans="43:75" x14ac:dyDescent="0.2">
      <c r="AQ17352" s="7"/>
      <c r="AR17352" s="7"/>
      <c r="AS17352" s="7"/>
      <c r="AT17352" s="7"/>
      <c r="AU17352" s="7"/>
      <c r="AV17352" s="234"/>
      <c r="BP17352" s="7"/>
      <c r="BQ17352" s="7"/>
      <c r="BR17352" s="7"/>
      <c r="BS17352" s="7"/>
      <c r="BT17352" s="7"/>
      <c r="BU17352" s="7"/>
      <c r="BV17352" s="7"/>
      <c r="BW17352" s="7"/>
    </row>
    <row r="17353" spans="43:75" x14ac:dyDescent="0.2">
      <c r="AQ17353" s="7"/>
      <c r="AR17353" s="7"/>
      <c r="AS17353" s="7"/>
      <c r="AT17353" s="7"/>
      <c r="AU17353" s="7"/>
      <c r="AV17353" s="234"/>
      <c r="BP17353" s="7"/>
      <c r="BQ17353" s="7"/>
      <c r="BR17353" s="7"/>
      <c r="BS17353" s="7"/>
      <c r="BT17353" s="7"/>
      <c r="BU17353" s="7"/>
      <c r="BV17353" s="7"/>
      <c r="BW17353" s="7"/>
    </row>
    <row r="17354" spans="43:75" x14ac:dyDescent="0.2">
      <c r="AQ17354" s="7"/>
      <c r="AR17354" s="7"/>
      <c r="AS17354" s="7"/>
      <c r="AT17354" s="7"/>
      <c r="AU17354" s="7"/>
      <c r="AV17354" s="234"/>
      <c r="BP17354" s="7"/>
      <c r="BQ17354" s="7"/>
      <c r="BR17354" s="7"/>
      <c r="BS17354" s="7"/>
      <c r="BT17354" s="7"/>
      <c r="BU17354" s="7"/>
      <c r="BV17354" s="7"/>
      <c r="BW17354" s="7"/>
    </row>
    <row r="17355" spans="43:75" x14ac:dyDescent="0.2">
      <c r="AQ17355" s="7"/>
      <c r="AR17355" s="7"/>
      <c r="AS17355" s="7"/>
      <c r="AT17355" s="7"/>
      <c r="AU17355" s="7"/>
      <c r="AV17355" s="234"/>
      <c r="BP17355" s="7"/>
      <c r="BQ17355" s="7"/>
      <c r="BR17355" s="7"/>
      <c r="BS17355" s="7"/>
      <c r="BT17355" s="7"/>
      <c r="BU17355" s="7"/>
      <c r="BV17355" s="7"/>
      <c r="BW17355" s="7"/>
    </row>
    <row r="17356" spans="43:75" x14ac:dyDescent="0.2">
      <c r="AQ17356" s="7"/>
      <c r="AR17356" s="7"/>
      <c r="AS17356" s="7"/>
      <c r="AT17356" s="7"/>
      <c r="AU17356" s="7"/>
      <c r="AV17356" s="234"/>
      <c r="BP17356" s="7"/>
      <c r="BQ17356" s="7"/>
      <c r="BR17356" s="7"/>
      <c r="BS17356" s="7"/>
      <c r="BT17356" s="7"/>
      <c r="BU17356" s="7"/>
      <c r="BV17356" s="7"/>
      <c r="BW17356" s="7"/>
    </row>
    <row r="17357" spans="43:75" x14ac:dyDescent="0.2">
      <c r="AQ17357" s="7"/>
      <c r="AR17357" s="7"/>
      <c r="AS17357" s="7"/>
      <c r="AT17357" s="7"/>
      <c r="AU17357" s="7"/>
      <c r="AV17357" s="234"/>
      <c r="BP17357" s="7"/>
      <c r="BQ17357" s="7"/>
      <c r="BR17357" s="7"/>
      <c r="BS17357" s="7"/>
      <c r="BT17357" s="7"/>
      <c r="BU17357" s="7"/>
      <c r="BV17357" s="7"/>
      <c r="BW17357" s="7"/>
    </row>
    <row r="17358" spans="43:75" x14ac:dyDescent="0.2">
      <c r="AQ17358" s="7"/>
      <c r="AR17358" s="7"/>
      <c r="AS17358" s="7"/>
      <c r="AT17358" s="7"/>
      <c r="AU17358" s="7"/>
      <c r="AV17358" s="234"/>
      <c r="BP17358" s="7"/>
      <c r="BQ17358" s="7"/>
      <c r="BR17358" s="7"/>
      <c r="BS17358" s="7"/>
      <c r="BT17358" s="7"/>
      <c r="BU17358" s="7"/>
      <c r="BV17358" s="7"/>
      <c r="BW17358" s="7"/>
    </row>
    <row r="17359" spans="43:75" x14ac:dyDescent="0.2">
      <c r="AQ17359" s="7"/>
      <c r="AR17359" s="7"/>
      <c r="AS17359" s="7"/>
      <c r="AT17359" s="7"/>
      <c r="AU17359" s="7"/>
      <c r="AV17359" s="234"/>
      <c r="BP17359" s="7"/>
      <c r="BQ17359" s="7"/>
      <c r="BR17359" s="7"/>
      <c r="BS17359" s="7"/>
      <c r="BT17359" s="7"/>
      <c r="BU17359" s="7"/>
      <c r="BV17359" s="7"/>
      <c r="BW17359" s="7"/>
    </row>
    <row r="17360" spans="43:75" x14ac:dyDescent="0.2">
      <c r="AQ17360" s="7"/>
      <c r="AR17360" s="7"/>
      <c r="AS17360" s="7"/>
      <c r="AT17360" s="7"/>
      <c r="AU17360" s="7"/>
      <c r="AV17360" s="234"/>
      <c r="BP17360" s="7"/>
      <c r="BQ17360" s="7"/>
      <c r="BR17360" s="7"/>
      <c r="BS17360" s="7"/>
      <c r="BT17360" s="7"/>
      <c r="BU17360" s="7"/>
      <c r="BV17360" s="7"/>
      <c r="BW17360" s="7"/>
    </row>
    <row r="17361" spans="43:75" x14ac:dyDescent="0.2">
      <c r="AQ17361" s="7"/>
      <c r="AR17361" s="7"/>
      <c r="AS17361" s="7"/>
      <c r="AT17361" s="7"/>
      <c r="AU17361" s="7"/>
      <c r="AV17361" s="234"/>
      <c r="BP17361" s="7"/>
      <c r="BQ17361" s="7"/>
      <c r="BR17361" s="7"/>
      <c r="BS17361" s="7"/>
      <c r="BT17361" s="7"/>
      <c r="BU17361" s="7"/>
      <c r="BV17361" s="7"/>
      <c r="BW17361" s="7"/>
    </row>
    <row r="17362" spans="43:75" x14ac:dyDescent="0.2">
      <c r="AQ17362" s="7"/>
      <c r="AR17362" s="7"/>
      <c r="AS17362" s="7"/>
      <c r="AT17362" s="7"/>
      <c r="AU17362" s="7"/>
      <c r="AV17362" s="234"/>
      <c r="BP17362" s="7"/>
      <c r="BQ17362" s="7"/>
      <c r="BR17362" s="7"/>
      <c r="BS17362" s="7"/>
      <c r="BT17362" s="7"/>
      <c r="BU17362" s="7"/>
      <c r="BV17362" s="7"/>
      <c r="BW17362" s="7"/>
    </row>
    <row r="17363" spans="43:75" x14ac:dyDescent="0.2">
      <c r="AQ17363" s="7"/>
      <c r="AR17363" s="7"/>
      <c r="AS17363" s="7"/>
      <c r="AT17363" s="7"/>
      <c r="AU17363" s="7"/>
      <c r="AV17363" s="234"/>
      <c r="BP17363" s="7"/>
      <c r="BQ17363" s="7"/>
      <c r="BR17363" s="7"/>
      <c r="BS17363" s="7"/>
      <c r="BT17363" s="7"/>
      <c r="BU17363" s="7"/>
      <c r="BV17363" s="7"/>
      <c r="BW17363" s="7"/>
    </row>
    <row r="17364" spans="43:75" x14ac:dyDescent="0.2">
      <c r="AQ17364" s="7"/>
      <c r="AR17364" s="7"/>
      <c r="AS17364" s="7"/>
      <c r="AT17364" s="7"/>
      <c r="AU17364" s="7"/>
      <c r="AV17364" s="234"/>
      <c r="BP17364" s="7"/>
      <c r="BQ17364" s="7"/>
      <c r="BR17364" s="7"/>
      <c r="BS17364" s="7"/>
      <c r="BT17364" s="7"/>
      <c r="BU17364" s="7"/>
      <c r="BV17364" s="7"/>
      <c r="BW17364" s="7"/>
    </row>
    <row r="17365" spans="43:75" x14ac:dyDescent="0.2">
      <c r="AQ17365" s="7"/>
      <c r="AR17365" s="7"/>
      <c r="AS17365" s="7"/>
      <c r="AT17365" s="7"/>
      <c r="AU17365" s="7"/>
      <c r="AV17365" s="234"/>
      <c r="BP17365" s="7"/>
      <c r="BQ17365" s="7"/>
      <c r="BR17365" s="7"/>
      <c r="BS17365" s="7"/>
      <c r="BT17365" s="7"/>
      <c r="BU17365" s="7"/>
      <c r="BV17365" s="7"/>
      <c r="BW17365" s="7"/>
    </row>
    <row r="17366" spans="43:75" x14ac:dyDescent="0.2">
      <c r="AQ17366" s="7"/>
      <c r="AR17366" s="7"/>
      <c r="AS17366" s="7"/>
      <c r="AT17366" s="7"/>
      <c r="AU17366" s="7"/>
      <c r="AV17366" s="234"/>
      <c r="BP17366" s="7"/>
      <c r="BQ17366" s="7"/>
      <c r="BR17366" s="7"/>
      <c r="BS17366" s="7"/>
      <c r="BT17366" s="7"/>
      <c r="BU17366" s="7"/>
      <c r="BV17366" s="7"/>
      <c r="BW17366" s="7"/>
    </row>
    <row r="17367" spans="43:75" x14ac:dyDescent="0.2">
      <c r="AQ17367" s="7"/>
      <c r="AR17367" s="7"/>
      <c r="AS17367" s="7"/>
      <c r="AT17367" s="7"/>
      <c r="AU17367" s="7"/>
      <c r="AV17367" s="234"/>
      <c r="BP17367" s="7"/>
      <c r="BQ17367" s="7"/>
      <c r="BR17367" s="7"/>
      <c r="BS17367" s="7"/>
      <c r="BT17367" s="7"/>
      <c r="BU17367" s="7"/>
      <c r="BV17367" s="7"/>
      <c r="BW17367" s="7"/>
    </row>
    <row r="17368" spans="43:75" x14ac:dyDescent="0.2">
      <c r="AQ17368" s="7"/>
      <c r="AR17368" s="7"/>
      <c r="AS17368" s="7"/>
      <c r="AT17368" s="7"/>
      <c r="AU17368" s="7"/>
      <c r="AV17368" s="234"/>
      <c r="BP17368" s="7"/>
      <c r="BQ17368" s="7"/>
      <c r="BR17368" s="7"/>
      <c r="BS17368" s="7"/>
      <c r="BT17368" s="7"/>
      <c r="BU17368" s="7"/>
      <c r="BV17368" s="7"/>
      <c r="BW17368" s="7"/>
    </row>
    <row r="17369" spans="43:75" x14ac:dyDescent="0.2">
      <c r="AQ17369" s="7"/>
      <c r="AR17369" s="7"/>
      <c r="AS17369" s="7"/>
      <c r="AT17369" s="7"/>
      <c r="AU17369" s="7"/>
      <c r="AV17369" s="234"/>
      <c r="BP17369" s="7"/>
      <c r="BQ17369" s="7"/>
      <c r="BR17369" s="7"/>
      <c r="BS17369" s="7"/>
      <c r="BT17369" s="7"/>
      <c r="BU17369" s="7"/>
      <c r="BV17369" s="7"/>
      <c r="BW17369" s="7"/>
    </row>
    <row r="17370" spans="43:75" x14ac:dyDescent="0.2">
      <c r="AQ17370" s="7"/>
      <c r="AR17370" s="7"/>
      <c r="AS17370" s="7"/>
      <c r="AT17370" s="7"/>
      <c r="AU17370" s="7"/>
      <c r="AV17370" s="234"/>
      <c r="BP17370" s="7"/>
      <c r="BQ17370" s="7"/>
      <c r="BR17370" s="7"/>
      <c r="BS17370" s="7"/>
      <c r="BT17370" s="7"/>
      <c r="BU17370" s="7"/>
      <c r="BV17370" s="7"/>
      <c r="BW17370" s="7"/>
    </row>
    <row r="17371" spans="43:75" x14ac:dyDescent="0.2">
      <c r="AQ17371" s="7"/>
      <c r="AR17371" s="7"/>
      <c r="AS17371" s="7"/>
      <c r="AT17371" s="7"/>
      <c r="AU17371" s="7"/>
      <c r="AV17371" s="234"/>
      <c r="BP17371" s="7"/>
      <c r="BQ17371" s="7"/>
      <c r="BR17371" s="7"/>
      <c r="BS17371" s="7"/>
      <c r="BT17371" s="7"/>
      <c r="BU17371" s="7"/>
      <c r="BV17371" s="7"/>
      <c r="BW17371" s="7"/>
    </row>
    <row r="17372" spans="43:75" x14ac:dyDescent="0.2">
      <c r="AQ17372" s="7"/>
      <c r="AR17372" s="7"/>
      <c r="AS17372" s="7"/>
      <c r="AT17372" s="7"/>
      <c r="AU17372" s="7"/>
      <c r="AV17372" s="234"/>
      <c r="BP17372" s="7"/>
      <c r="BQ17372" s="7"/>
      <c r="BR17372" s="7"/>
      <c r="BS17372" s="7"/>
      <c r="BT17372" s="7"/>
      <c r="BU17372" s="7"/>
      <c r="BV17372" s="7"/>
      <c r="BW17372" s="7"/>
    </row>
    <row r="17373" spans="43:75" x14ac:dyDescent="0.2">
      <c r="AQ17373" s="7"/>
      <c r="AR17373" s="7"/>
      <c r="AS17373" s="7"/>
      <c r="AT17373" s="7"/>
      <c r="AU17373" s="7"/>
      <c r="AV17373" s="234"/>
      <c r="BP17373" s="7"/>
      <c r="BQ17373" s="7"/>
      <c r="BR17373" s="7"/>
      <c r="BS17373" s="7"/>
      <c r="BT17373" s="7"/>
      <c r="BU17373" s="7"/>
      <c r="BV17373" s="7"/>
      <c r="BW17373" s="7"/>
    </row>
    <row r="17374" spans="43:75" x14ac:dyDescent="0.2">
      <c r="AQ17374" s="7"/>
      <c r="AR17374" s="7"/>
      <c r="AS17374" s="7"/>
      <c r="AT17374" s="7"/>
      <c r="AU17374" s="7"/>
      <c r="AV17374" s="234"/>
      <c r="BP17374" s="7"/>
      <c r="BQ17374" s="7"/>
      <c r="BR17374" s="7"/>
      <c r="BS17374" s="7"/>
      <c r="BT17374" s="7"/>
      <c r="BU17374" s="7"/>
      <c r="BV17374" s="7"/>
      <c r="BW17374" s="7"/>
    </row>
    <row r="17375" spans="43:75" x14ac:dyDescent="0.2">
      <c r="AQ17375" s="7"/>
      <c r="AR17375" s="7"/>
      <c r="AS17375" s="7"/>
      <c r="AT17375" s="7"/>
      <c r="AU17375" s="7"/>
      <c r="AV17375" s="234"/>
      <c r="BP17375" s="7"/>
      <c r="BQ17375" s="7"/>
      <c r="BR17375" s="7"/>
      <c r="BS17375" s="7"/>
      <c r="BT17375" s="7"/>
      <c r="BU17375" s="7"/>
      <c r="BV17375" s="7"/>
      <c r="BW17375" s="7"/>
    </row>
    <row r="17376" spans="43:75" x14ac:dyDescent="0.2">
      <c r="AQ17376" s="7"/>
      <c r="AR17376" s="7"/>
      <c r="AS17376" s="7"/>
      <c r="AT17376" s="7"/>
      <c r="AU17376" s="7"/>
      <c r="AV17376" s="234"/>
      <c r="BP17376" s="7"/>
      <c r="BQ17376" s="7"/>
      <c r="BR17376" s="7"/>
      <c r="BS17376" s="7"/>
      <c r="BT17376" s="7"/>
      <c r="BU17376" s="7"/>
      <c r="BV17376" s="7"/>
      <c r="BW17376" s="7"/>
    </row>
    <row r="17377" spans="43:75" x14ac:dyDescent="0.2">
      <c r="AQ17377" s="7"/>
      <c r="AR17377" s="7"/>
      <c r="AS17377" s="7"/>
      <c r="AT17377" s="7"/>
      <c r="AU17377" s="7"/>
      <c r="AV17377" s="234"/>
      <c r="BP17377" s="7"/>
      <c r="BQ17377" s="7"/>
      <c r="BR17377" s="7"/>
      <c r="BS17377" s="7"/>
      <c r="BT17377" s="7"/>
      <c r="BU17377" s="7"/>
      <c r="BV17377" s="7"/>
      <c r="BW17377" s="7"/>
    </row>
    <row r="17378" spans="43:75" x14ac:dyDescent="0.2">
      <c r="AQ17378" s="7"/>
      <c r="AR17378" s="7"/>
      <c r="AS17378" s="7"/>
      <c r="AT17378" s="7"/>
      <c r="AU17378" s="7"/>
      <c r="AV17378" s="234"/>
      <c r="BP17378" s="7"/>
      <c r="BQ17378" s="7"/>
      <c r="BR17378" s="7"/>
      <c r="BS17378" s="7"/>
      <c r="BT17378" s="7"/>
      <c r="BU17378" s="7"/>
      <c r="BV17378" s="7"/>
      <c r="BW17378" s="7"/>
    </row>
    <row r="17379" spans="43:75" x14ac:dyDescent="0.2">
      <c r="AQ17379" s="7"/>
      <c r="AR17379" s="7"/>
      <c r="AS17379" s="7"/>
      <c r="AT17379" s="7"/>
      <c r="AU17379" s="7"/>
      <c r="AV17379" s="234"/>
      <c r="BP17379" s="7"/>
      <c r="BQ17379" s="7"/>
      <c r="BR17379" s="7"/>
      <c r="BS17379" s="7"/>
      <c r="BT17379" s="7"/>
      <c r="BU17379" s="7"/>
      <c r="BV17379" s="7"/>
      <c r="BW17379" s="7"/>
    </row>
    <row r="17380" spans="43:75" x14ac:dyDescent="0.2">
      <c r="AQ17380" s="7"/>
      <c r="AR17380" s="7"/>
      <c r="AS17380" s="7"/>
      <c r="AT17380" s="7"/>
      <c r="AU17380" s="7"/>
      <c r="AV17380" s="234"/>
      <c r="BP17380" s="7"/>
      <c r="BQ17380" s="7"/>
      <c r="BR17380" s="7"/>
      <c r="BS17380" s="7"/>
      <c r="BT17380" s="7"/>
      <c r="BU17380" s="7"/>
      <c r="BV17380" s="7"/>
      <c r="BW17380" s="7"/>
    </row>
    <row r="17381" spans="43:75" x14ac:dyDescent="0.2">
      <c r="AQ17381" s="7"/>
      <c r="AR17381" s="7"/>
      <c r="AS17381" s="7"/>
      <c r="AT17381" s="7"/>
      <c r="AU17381" s="7"/>
      <c r="AV17381" s="234"/>
      <c r="BP17381" s="7"/>
      <c r="BQ17381" s="7"/>
      <c r="BR17381" s="7"/>
      <c r="BS17381" s="7"/>
      <c r="BT17381" s="7"/>
      <c r="BU17381" s="7"/>
      <c r="BV17381" s="7"/>
      <c r="BW17381" s="7"/>
    </row>
    <row r="17382" spans="43:75" x14ac:dyDescent="0.2">
      <c r="AQ17382" s="7"/>
      <c r="AR17382" s="7"/>
      <c r="AS17382" s="7"/>
      <c r="AT17382" s="7"/>
      <c r="AU17382" s="7"/>
      <c r="AV17382" s="234"/>
      <c r="BP17382" s="7"/>
      <c r="BQ17382" s="7"/>
      <c r="BR17382" s="7"/>
      <c r="BS17382" s="7"/>
      <c r="BT17382" s="7"/>
      <c r="BU17382" s="7"/>
      <c r="BV17382" s="7"/>
      <c r="BW17382" s="7"/>
    </row>
    <row r="17383" spans="43:75" x14ac:dyDescent="0.2">
      <c r="AQ17383" s="7"/>
      <c r="AR17383" s="7"/>
      <c r="AS17383" s="7"/>
      <c r="AT17383" s="7"/>
      <c r="AU17383" s="7"/>
      <c r="AV17383" s="234"/>
      <c r="BP17383" s="7"/>
      <c r="BQ17383" s="7"/>
      <c r="BR17383" s="7"/>
      <c r="BS17383" s="7"/>
      <c r="BT17383" s="7"/>
      <c r="BU17383" s="7"/>
      <c r="BV17383" s="7"/>
      <c r="BW17383" s="7"/>
    </row>
    <row r="17384" spans="43:75" x14ac:dyDescent="0.2">
      <c r="AQ17384" s="7"/>
      <c r="AR17384" s="7"/>
      <c r="AS17384" s="7"/>
      <c r="AT17384" s="7"/>
      <c r="AU17384" s="7"/>
      <c r="AV17384" s="234"/>
      <c r="BP17384" s="7"/>
      <c r="BQ17384" s="7"/>
      <c r="BR17384" s="7"/>
      <c r="BS17384" s="7"/>
      <c r="BT17384" s="7"/>
      <c r="BU17384" s="7"/>
      <c r="BV17384" s="7"/>
      <c r="BW17384" s="7"/>
    </row>
    <row r="17385" spans="43:75" x14ac:dyDescent="0.2">
      <c r="AQ17385" s="7"/>
      <c r="AR17385" s="7"/>
      <c r="AS17385" s="7"/>
      <c r="AT17385" s="7"/>
      <c r="AU17385" s="7"/>
      <c r="AV17385" s="234"/>
      <c r="BP17385" s="7"/>
      <c r="BQ17385" s="7"/>
      <c r="BR17385" s="7"/>
      <c r="BS17385" s="7"/>
      <c r="BT17385" s="7"/>
      <c r="BU17385" s="7"/>
      <c r="BV17385" s="7"/>
      <c r="BW17385" s="7"/>
    </row>
    <row r="17386" spans="43:75" x14ac:dyDescent="0.2">
      <c r="AQ17386" s="7"/>
      <c r="AR17386" s="7"/>
      <c r="AS17386" s="7"/>
      <c r="AT17386" s="7"/>
      <c r="AU17386" s="7"/>
      <c r="AV17386" s="234"/>
      <c r="BP17386" s="7"/>
      <c r="BQ17386" s="7"/>
      <c r="BR17386" s="7"/>
      <c r="BS17386" s="7"/>
      <c r="BT17386" s="7"/>
      <c r="BU17386" s="7"/>
      <c r="BV17386" s="7"/>
      <c r="BW17386" s="7"/>
    </row>
    <row r="17387" spans="43:75" x14ac:dyDescent="0.2">
      <c r="AQ17387" s="7"/>
      <c r="AR17387" s="7"/>
      <c r="AS17387" s="7"/>
      <c r="AT17387" s="7"/>
      <c r="AU17387" s="7"/>
      <c r="AV17387" s="234"/>
      <c r="BP17387" s="7"/>
      <c r="BQ17387" s="7"/>
      <c r="BR17387" s="7"/>
      <c r="BS17387" s="7"/>
      <c r="BT17387" s="7"/>
      <c r="BU17387" s="7"/>
      <c r="BV17387" s="7"/>
      <c r="BW17387" s="7"/>
    </row>
    <row r="17388" spans="43:75" x14ac:dyDescent="0.2">
      <c r="AQ17388" s="7"/>
      <c r="AR17388" s="7"/>
      <c r="AS17388" s="7"/>
      <c r="AT17388" s="7"/>
      <c r="AU17388" s="7"/>
      <c r="AV17388" s="234"/>
      <c r="BP17388" s="7"/>
      <c r="BQ17388" s="7"/>
      <c r="BR17388" s="7"/>
      <c r="BS17388" s="7"/>
      <c r="BT17388" s="7"/>
      <c r="BU17388" s="7"/>
      <c r="BV17388" s="7"/>
      <c r="BW17388" s="7"/>
    </row>
    <row r="17389" spans="43:75" x14ac:dyDescent="0.2">
      <c r="AQ17389" s="7"/>
      <c r="AR17389" s="7"/>
      <c r="AS17389" s="7"/>
      <c r="AT17389" s="7"/>
      <c r="AU17389" s="7"/>
      <c r="AV17389" s="234"/>
      <c r="BP17389" s="7"/>
      <c r="BQ17389" s="7"/>
      <c r="BR17389" s="7"/>
      <c r="BS17389" s="7"/>
      <c r="BT17389" s="7"/>
      <c r="BU17389" s="7"/>
      <c r="BV17389" s="7"/>
      <c r="BW17389" s="7"/>
    </row>
    <row r="17390" spans="43:75" x14ac:dyDescent="0.2">
      <c r="AQ17390" s="7"/>
      <c r="AR17390" s="7"/>
      <c r="AS17390" s="7"/>
      <c r="AT17390" s="7"/>
      <c r="AU17390" s="7"/>
      <c r="AV17390" s="234"/>
      <c r="BP17390" s="7"/>
      <c r="BQ17390" s="7"/>
      <c r="BR17390" s="7"/>
      <c r="BS17390" s="7"/>
      <c r="BT17390" s="7"/>
      <c r="BU17390" s="7"/>
      <c r="BV17390" s="7"/>
      <c r="BW17390" s="7"/>
    </row>
    <row r="17391" spans="43:75" x14ac:dyDescent="0.2">
      <c r="AQ17391" s="7"/>
      <c r="AR17391" s="7"/>
      <c r="AS17391" s="7"/>
      <c r="AT17391" s="7"/>
      <c r="AU17391" s="7"/>
      <c r="AV17391" s="234"/>
      <c r="BP17391" s="7"/>
      <c r="BQ17391" s="7"/>
      <c r="BR17391" s="7"/>
      <c r="BS17391" s="7"/>
      <c r="BT17391" s="7"/>
      <c r="BU17391" s="7"/>
      <c r="BV17391" s="7"/>
      <c r="BW17391" s="7"/>
    </row>
    <row r="17392" spans="43:75" x14ac:dyDescent="0.2">
      <c r="AQ17392" s="7"/>
      <c r="AR17392" s="7"/>
      <c r="AS17392" s="7"/>
      <c r="AT17392" s="7"/>
      <c r="AU17392" s="7"/>
      <c r="AV17392" s="234"/>
      <c r="BP17392" s="7"/>
      <c r="BQ17392" s="7"/>
      <c r="BR17392" s="7"/>
      <c r="BS17392" s="7"/>
      <c r="BT17392" s="7"/>
      <c r="BU17392" s="7"/>
      <c r="BV17392" s="7"/>
      <c r="BW17392" s="7"/>
    </row>
    <row r="17393" spans="43:75" x14ac:dyDescent="0.2">
      <c r="AQ17393" s="7"/>
      <c r="AR17393" s="7"/>
      <c r="AS17393" s="7"/>
      <c r="AT17393" s="7"/>
      <c r="AU17393" s="7"/>
      <c r="AV17393" s="234"/>
      <c r="BP17393" s="7"/>
      <c r="BQ17393" s="7"/>
      <c r="BR17393" s="7"/>
      <c r="BS17393" s="7"/>
      <c r="BT17393" s="7"/>
      <c r="BU17393" s="7"/>
      <c r="BV17393" s="7"/>
      <c r="BW17393" s="7"/>
    </row>
    <row r="17394" spans="43:75" x14ac:dyDescent="0.2">
      <c r="AQ17394" s="7"/>
      <c r="AR17394" s="7"/>
      <c r="AS17394" s="7"/>
      <c r="AT17394" s="7"/>
      <c r="AU17394" s="7"/>
      <c r="AV17394" s="234"/>
      <c r="BP17394" s="7"/>
      <c r="BQ17394" s="7"/>
      <c r="BR17394" s="7"/>
      <c r="BS17394" s="7"/>
      <c r="BT17394" s="7"/>
      <c r="BU17394" s="7"/>
      <c r="BV17394" s="7"/>
      <c r="BW17394" s="7"/>
    </row>
    <row r="17395" spans="43:75" x14ac:dyDescent="0.2">
      <c r="AQ17395" s="7"/>
      <c r="AR17395" s="7"/>
      <c r="AS17395" s="7"/>
      <c r="AT17395" s="7"/>
      <c r="AU17395" s="7"/>
      <c r="AV17395" s="234"/>
      <c r="BP17395" s="7"/>
      <c r="BQ17395" s="7"/>
      <c r="BR17395" s="7"/>
      <c r="BS17395" s="7"/>
      <c r="BT17395" s="7"/>
      <c r="BU17395" s="7"/>
      <c r="BV17395" s="7"/>
      <c r="BW17395" s="7"/>
    </row>
    <row r="17396" spans="43:75" x14ac:dyDescent="0.2">
      <c r="AQ17396" s="7"/>
      <c r="AR17396" s="7"/>
      <c r="AS17396" s="7"/>
      <c r="AT17396" s="7"/>
      <c r="AU17396" s="7"/>
      <c r="AV17396" s="234"/>
      <c r="BP17396" s="7"/>
      <c r="BQ17396" s="7"/>
      <c r="BR17396" s="7"/>
      <c r="BS17396" s="7"/>
      <c r="BT17396" s="7"/>
      <c r="BU17396" s="7"/>
      <c r="BV17396" s="7"/>
      <c r="BW17396" s="7"/>
    </row>
    <row r="17397" spans="43:75" x14ac:dyDescent="0.2">
      <c r="AQ17397" s="7"/>
      <c r="AR17397" s="7"/>
      <c r="AS17397" s="7"/>
      <c r="AT17397" s="7"/>
      <c r="AU17397" s="7"/>
      <c r="AV17397" s="234"/>
      <c r="BP17397" s="7"/>
      <c r="BQ17397" s="7"/>
      <c r="BR17397" s="7"/>
      <c r="BS17397" s="7"/>
      <c r="BT17397" s="7"/>
      <c r="BU17397" s="7"/>
      <c r="BV17397" s="7"/>
      <c r="BW17397" s="7"/>
    </row>
    <row r="17398" spans="43:75" x14ac:dyDescent="0.2">
      <c r="AQ17398" s="7"/>
      <c r="AR17398" s="7"/>
      <c r="AS17398" s="7"/>
      <c r="AT17398" s="7"/>
      <c r="AU17398" s="7"/>
      <c r="AV17398" s="234"/>
      <c r="BP17398" s="7"/>
      <c r="BQ17398" s="7"/>
      <c r="BR17398" s="7"/>
      <c r="BS17398" s="7"/>
      <c r="BT17398" s="7"/>
      <c r="BU17398" s="7"/>
      <c r="BV17398" s="7"/>
      <c r="BW17398" s="7"/>
    </row>
    <row r="17399" spans="43:75" x14ac:dyDescent="0.2">
      <c r="AQ17399" s="7"/>
      <c r="AR17399" s="7"/>
      <c r="AS17399" s="7"/>
      <c r="AT17399" s="7"/>
      <c r="AU17399" s="7"/>
      <c r="AV17399" s="234"/>
      <c r="BP17399" s="7"/>
      <c r="BQ17399" s="7"/>
      <c r="BR17399" s="7"/>
      <c r="BS17399" s="7"/>
      <c r="BT17399" s="7"/>
      <c r="BU17399" s="7"/>
      <c r="BV17399" s="7"/>
      <c r="BW17399" s="7"/>
    </row>
    <row r="17400" spans="43:75" x14ac:dyDescent="0.2">
      <c r="AQ17400" s="7"/>
      <c r="AR17400" s="7"/>
      <c r="AS17400" s="7"/>
      <c r="AT17400" s="7"/>
      <c r="AU17400" s="7"/>
      <c r="AV17400" s="234"/>
      <c r="BP17400" s="7"/>
      <c r="BQ17400" s="7"/>
      <c r="BR17400" s="7"/>
      <c r="BS17400" s="7"/>
      <c r="BT17400" s="7"/>
      <c r="BU17400" s="7"/>
      <c r="BV17400" s="7"/>
      <c r="BW17400" s="7"/>
    </row>
    <row r="17401" spans="43:75" x14ac:dyDescent="0.2">
      <c r="AQ17401" s="7"/>
      <c r="AR17401" s="7"/>
      <c r="AS17401" s="7"/>
      <c r="AT17401" s="7"/>
      <c r="AU17401" s="7"/>
      <c r="AV17401" s="234"/>
      <c r="BP17401" s="7"/>
      <c r="BQ17401" s="7"/>
      <c r="BR17401" s="7"/>
      <c r="BS17401" s="7"/>
      <c r="BT17401" s="7"/>
      <c r="BU17401" s="7"/>
      <c r="BV17401" s="7"/>
      <c r="BW17401" s="7"/>
    </row>
    <row r="17402" spans="43:75" x14ac:dyDescent="0.2">
      <c r="AQ17402" s="7"/>
      <c r="AR17402" s="7"/>
      <c r="AS17402" s="7"/>
      <c r="AT17402" s="7"/>
      <c r="AU17402" s="7"/>
      <c r="AV17402" s="234"/>
      <c r="BP17402" s="7"/>
      <c r="BQ17402" s="7"/>
      <c r="BR17402" s="7"/>
      <c r="BS17402" s="7"/>
      <c r="BT17402" s="7"/>
      <c r="BU17402" s="7"/>
      <c r="BV17402" s="7"/>
      <c r="BW17402" s="7"/>
    </row>
    <row r="17403" spans="43:75" x14ac:dyDescent="0.2">
      <c r="AQ17403" s="7"/>
      <c r="AR17403" s="7"/>
      <c r="AS17403" s="7"/>
      <c r="AT17403" s="7"/>
      <c r="AU17403" s="7"/>
      <c r="AV17403" s="234"/>
      <c r="BP17403" s="7"/>
      <c r="BQ17403" s="7"/>
      <c r="BR17403" s="7"/>
      <c r="BS17403" s="7"/>
      <c r="BT17403" s="7"/>
      <c r="BU17403" s="7"/>
      <c r="BV17403" s="7"/>
      <c r="BW17403" s="7"/>
    </row>
    <row r="17404" spans="43:75" x14ac:dyDescent="0.2">
      <c r="AQ17404" s="7"/>
      <c r="AR17404" s="7"/>
      <c r="AS17404" s="7"/>
      <c r="AT17404" s="7"/>
      <c r="AU17404" s="7"/>
      <c r="AV17404" s="234"/>
      <c r="BP17404" s="7"/>
      <c r="BQ17404" s="7"/>
      <c r="BR17404" s="7"/>
      <c r="BS17404" s="7"/>
      <c r="BT17404" s="7"/>
      <c r="BU17404" s="7"/>
      <c r="BV17404" s="7"/>
      <c r="BW17404" s="7"/>
    </row>
    <row r="17405" spans="43:75" x14ac:dyDescent="0.2">
      <c r="AQ17405" s="7"/>
      <c r="AR17405" s="7"/>
      <c r="AS17405" s="7"/>
      <c r="AT17405" s="7"/>
      <c r="AU17405" s="7"/>
      <c r="AV17405" s="234"/>
      <c r="BP17405" s="7"/>
      <c r="BQ17405" s="7"/>
      <c r="BR17405" s="7"/>
      <c r="BS17405" s="7"/>
      <c r="BT17405" s="7"/>
      <c r="BU17405" s="7"/>
      <c r="BV17405" s="7"/>
      <c r="BW17405" s="7"/>
    </row>
    <row r="17406" spans="43:75" x14ac:dyDescent="0.2">
      <c r="AQ17406" s="7"/>
      <c r="AR17406" s="7"/>
      <c r="AS17406" s="7"/>
      <c r="AT17406" s="7"/>
      <c r="AU17406" s="7"/>
      <c r="AV17406" s="234"/>
      <c r="BP17406" s="7"/>
      <c r="BQ17406" s="7"/>
      <c r="BR17406" s="7"/>
      <c r="BS17406" s="7"/>
      <c r="BT17406" s="7"/>
      <c r="BU17406" s="7"/>
      <c r="BV17406" s="7"/>
      <c r="BW17406" s="7"/>
    </row>
    <row r="17407" spans="43:75" x14ac:dyDescent="0.2">
      <c r="AQ17407" s="7"/>
      <c r="AR17407" s="7"/>
      <c r="AS17407" s="7"/>
      <c r="AT17407" s="7"/>
      <c r="AU17407" s="7"/>
      <c r="AV17407" s="234"/>
      <c r="BP17407" s="7"/>
      <c r="BQ17407" s="7"/>
      <c r="BR17407" s="7"/>
      <c r="BS17407" s="7"/>
      <c r="BT17407" s="7"/>
      <c r="BU17407" s="7"/>
      <c r="BV17407" s="7"/>
      <c r="BW17407" s="7"/>
    </row>
    <row r="17408" spans="43:75" x14ac:dyDescent="0.2">
      <c r="AQ17408" s="7"/>
      <c r="AR17408" s="7"/>
      <c r="AS17408" s="7"/>
      <c r="AT17408" s="7"/>
      <c r="AU17408" s="7"/>
      <c r="AV17408" s="234"/>
      <c r="BP17408" s="7"/>
      <c r="BQ17408" s="7"/>
      <c r="BR17408" s="7"/>
      <c r="BS17408" s="7"/>
      <c r="BT17408" s="7"/>
      <c r="BU17408" s="7"/>
      <c r="BV17408" s="7"/>
      <c r="BW17408" s="7"/>
    </row>
    <row r="17409" spans="43:75" x14ac:dyDescent="0.2">
      <c r="AQ17409" s="7"/>
      <c r="AR17409" s="7"/>
      <c r="AS17409" s="7"/>
      <c r="AT17409" s="7"/>
      <c r="AU17409" s="7"/>
      <c r="AV17409" s="234"/>
      <c r="BP17409" s="7"/>
      <c r="BQ17409" s="7"/>
      <c r="BR17409" s="7"/>
      <c r="BS17409" s="7"/>
      <c r="BT17409" s="7"/>
      <c r="BU17409" s="7"/>
      <c r="BV17409" s="7"/>
      <c r="BW17409" s="7"/>
    </row>
    <row r="17410" spans="43:75" x14ac:dyDescent="0.2">
      <c r="AQ17410" s="7"/>
      <c r="AR17410" s="7"/>
      <c r="AS17410" s="7"/>
      <c r="AT17410" s="7"/>
      <c r="AU17410" s="7"/>
      <c r="AV17410" s="234"/>
      <c r="BP17410" s="7"/>
      <c r="BQ17410" s="7"/>
      <c r="BR17410" s="7"/>
      <c r="BS17410" s="7"/>
      <c r="BT17410" s="7"/>
      <c r="BU17410" s="7"/>
      <c r="BV17410" s="7"/>
      <c r="BW17410" s="7"/>
    </row>
    <row r="17411" spans="43:75" x14ac:dyDescent="0.2">
      <c r="AQ17411" s="7"/>
      <c r="AR17411" s="7"/>
      <c r="AS17411" s="7"/>
      <c r="AT17411" s="7"/>
      <c r="AU17411" s="7"/>
      <c r="AV17411" s="234"/>
      <c r="BP17411" s="7"/>
      <c r="BQ17411" s="7"/>
      <c r="BR17411" s="7"/>
      <c r="BS17411" s="7"/>
      <c r="BT17411" s="7"/>
      <c r="BU17411" s="7"/>
      <c r="BV17411" s="7"/>
      <c r="BW17411" s="7"/>
    </row>
    <row r="17412" spans="43:75" x14ac:dyDescent="0.2">
      <c r="AQ17412" s="7"/>
      <c r="AR17412" s="7"/>
      <c r="AS17412" s="7"/>
      <c r="AT17412" s="7"/>
      <c r="AU17412" s="7"/>
      <c r="AV17412" s="234"/>
      <c r="BP17412" s="7"/>
      <c r="BQ17412" s="7"/>
      <c r="BR17412" s="7"/>
      <c r="BS17412" s="7"/>
      <c r="BT17412" s="7"/>
      <c r="BU17412" s="7"/>
      <c r="BV17412" s="7"/>
      <c r="BW17412" s="7"/>
    </row>
    <row r="17413" spans="43:75" x14ac:dyDescent="0.2">
      <c r="AQ17413" s="7"/>
      <c r="AR17413" s="7"/>
      <c r="AS17413" s="7"/>
      <c r="AT17413" s="7"/>
      <c r="AU17413" s="7"/>
      <c r="AV17413" s="234"/>
      <c r="BP17413" s="7"/>
      <c r="BQ17413" s="7"/>
      <c r="BR17413" s="7"/>
      <c r="BS17413" s="7"/>
      <c r="BT17413" s="7"/>
      <c r="BU17413" s="7"/>
      <c r="BV17413" s="7"/>
      <c r="BW17413" s="7"/>
    </row>
    <row r="17414" spans="43:75" x14ac:dyDescent="0.2">
      <c r="AQ17414" s="7"/>
      <c r="AR17414" s="7"/>
      <c r="AS17414" s="7"/>
      <c r="AT17414" s="7"/>
      <c r="AU17414" s="7"/>
      <c r="AV17414" s="234"/>
      <c r="BP17414" s="7"/>
      <c r="BQ17414" s="7"/>
      <c r="BR17414" s="7"/>
      <c r="BS17414" s="7"/>
      <c r="BT17414" s="7"/>
      <c r="BU17414" s="7"/>
      <c r="BV17414" s="7"/>
      <c r="BW17414" s="7"/>
    </row>
    <row r="17415" spans="43:75" x14ac:dyDescent="0.2">
      <c r="AQ17415" s="7"/>
      <c r="AR17415" s="7"/>
      <c r="AS17415" s="7"/>
      <c r="AT17415" s="7"/>
      <c r="AU17415" s="7"/>
      <c r="AV17415" s="234"/>
      <c r="BP17415" s="7"/>
      <c r="BQ17415" s="7"/>
      <c r="BR17415" s="7"/>
      <c r="BS17415" s="7"/>
      <c r="BT17415" s="7"/>
      <c r="BU17415" s="7"/>
      <c r="BV17415" s="7"/>
      <c r="BW17415" s="7"/>
    </row>
    <row r="17416" spans="43:75" x14ac:dyDescent="0.2">
      <c r="AQ17416" s="7"/>
      <c r="AR17416" s="7"/>
      <c r="AS17416" s="7"/>
      <c r="AT17416" s="7"/>
      <c r="AU17416" s="7"/>
      <c r="AV17416" s="234"/>
      <c r="BP17416" s="7"/>
      <c r="BQ17416" s="7"/>
      <c r="BR17416" s="7"/>
      <c r="BS17416" s="7"/>
      <c r="BT17416" s="7"/>
      <c r="BU17416" s="7"/>
      <c r="BV17416" s="7"/>
      <c r="BW17416" s="7"/>
    </row>
    <row r="17417" spans="43:75" x14ac:dyDescent="0.2">
      <c r="AQ17417" s="7"/>
      <c r="AR17417" s="7"/>
      <c r="AS17417" s="7"/>
      <c r="AT17417" s="7"/>
      <c r="AU17417" s="7"/>
      <c r="AV17417" s="234"/>
      <c r="BP17417" s="7"/>
      <c r="BQ17417" s="7"/>
      <c r="BR17417" s="7"/>
      <c r="BS17417" s="7"/>
      <c r="BT17417" s="7"/>
      <c r="BU17417" s="7"/>
      <c r="BV17417" s="7"/>
      <c r="BW17417" s="7"/>
    </row>
    <row r="17418" spans="43:75" x14ac:dyDescent="0.2">
      <c r="AQ17418" s="7"/>
      <c r="AR17418" s="7"/>
      <c r="AS17418" s="7"/>
      <c r="AT17418" s="7"/>
      <c r="AU17418" s="7"/>
      <c r="AV17418" s="234"/>
      <c r="BP17418" s="7"/>
      <c r="BQ17418" s="7"/>
      <c r="BR17418" s="7"/>
      <c r="BS17418" s="7"/>
      <c r="BT17418" s="7"/>
      <c r="BU17418" s="7"/>
      <c r="BV17418" s="7"/>
      <c r="BW17418" s="7"/>
    </row>
    <row r="17419" spans="43:75" x14ac:dyDescent="0.2">
      <c r="AQ17419" s="7"/>
      <c r="AR17419" s="7"/>
      <c r="AS17419" s="7"/>
      <c r="AT17419" s="7"/>
      <c r="AU17419" s="7"/>
      <c r="AV17419" s="234"/>
      <c r="BP17419" s="7"/>
      <c r="BQ17419" s="7"/>
      <c r="BR17419" s="7"/>
      <c r="BS17419" s="7"/>
      <c r="BT17419" s="7"/>
      <c r="BU17419" s="7"/>
      <c r="BV17419" s="7"/>
      <c r="BW17419" s="7"/>
    </row>
    <row r="17420" spans="43:75" x14ac:dyDescent="0.2">
      <c r="AQ17420" s="7"/>
      <c r="AR17420" s="7"/>
      <c r="AS17420" s="7"/>
      <c r="AT17420" s="7"/>
      <c r="AU17420" s="7"/>
      <c r="AV17420" s="234"/>
      <c r="BP17420" s="7"/>
      <c r="BQ17420" s="7"/>
      <c r="BR17420" s="7"/>
      <c r="BS17420" s="7"/>
      <c r="BT17420" s="7"/>
      <c r="BU17420" s="7"/>
      <c r="BV17420" s="7"/>
      <c r="BW17420" s="7"/>
    </row>
    <row r="17421" spans="43:75" x14ac:dyDescent="0.2">
      <c r="AQ17421" s="7"/>
      <c r="AR17421" s="7"/>
      <c r="AS17421" s="7"/>
      <c r="AT17421" s="7"/>
      <c r="AU17421" s="7"/>
      <c r="AV17421" s="234"/>
      <c r="BP17421" s="7"/>
      <c r="BQ17421" s="7"/>
      <c r="BR17421" s="7"/>
      <c r="BS17421" s="7"/>
      <c r="BT17421" s="7"/>
      <c r="BU17421" s="7"/>
      <c r="BV17421" s="7"/>
      <c r="BW17421" s="7"/>
    </row>
    <row r="17422" spans="43:75" x14ac:dyDescent="0.2">
      <c r="AQ17422" s="7"/>
      <c r="AR17422" s="7"/>
      <c r="AS17422" s="7"/>
      <c r="AT17422" s="7"/>
      <c r="AU17422" s="7"/>
      <c r="AV17422" s="234"/>
      <c r="BP17422" s="7"/>
      <c r="BQ17422" s="7"/>
      <c r="BR17422" s="7"/>
      <c r="BS17422" s="7"/>
      <c r="BT17422" s="7"/>
      <c r="BU17422" s="7"/>
      <c r="BV17422" s="7"/>
      <c r="BW17422" s="7"/>
    </row>
    <row r="17423" spans="43:75" x14ac:dyDescent="0.2">
      <c r="AQ17423" s="7"/>
      <c r="AR17423" s="7"/>
      <c r="AS17423" s="7"/>
      <c r="AT17423" s="7"/>
      <c r="AU17423" s="7"/>
      <c r="AV17423" s="234"/>
      <c r="BP17423" s="7"/>
      <c r="BQ17423" s="7"/>
      <c r="BR17423" s="7"/>
      <c r="BS17423" s="7"/>
      <c r="BT17423" s="7"/>
      <c r="BU17423" s="7"/>
      <c r="BV17423" s="7"/>
      <c r="BW17423" s="7"/>
    </row>
    <row r="17424" spans="43:75" x14ac:dyDescent="0.2">
      <c r="AQ17424" s="7"/>
      <c r="AR17424" s="7"/>
      <c r="AS17424" s="7"/>
      <c r="AT17424" s="7"/>
      <c r="AU17424" s="7"/>
      <c r="AV17424" s="234"/>
      <c r="BP17424" s="7"/>
      <c r="BQ17424" s="7"/>
      <c r="BR17424" s="7"/>
      <c r="BS17424" s="7"/>
      <c r="BT17424" s="7"/>
      <c r="BU17424" s="7"/>
      <c r="BV17424" s="7"/>
      <c r="BW17424" s="7"/>
    </row>
    <row r="17425" spans="43:75" x14ac:dyDescent="0.2">
      <c r="AQ17425" s="7"/>
      <c r="AR17425" s="7"/>
      <c r="AS17425" s="7"/>
      <c r="AT17425" s="7"/>
      <c r="AU17425" s="7"/>
      <c r="AV17425" s="234"/>
      <c r="BP17425" s="7"/>
      <c r="BQ17425" s="7"/>
      <c r="BR17425" s="7"/>
      <c r="BS17425" s="7"/>
      <c r="BT17425" s="7"/>
      <c r="BU17425" s="7"/>
      <c r="BV17425" s="7"/>
      <c r="BW17425" s="7"/>
    </row>
    <row r="17426" spans="43:75" x14ac:dyDescent="0.2">
      <c r="AQ17426" s="7"/>
      <c r="AR17426" s="7"/>
      <c r="AS17426" s="7"/>
      <c r="AT17426" s="7"/>
      <c r="AU17426" s="7"/>
      <c r="AV17426" s="234"/>
      <c r="BP17426" s="7"/>
      <c r="BQ17426" s="7"/>
      <c r="BR17426" s="7"/>
      <c r="BS17426" s="7"/>
      <c r="BT17426" s="7"/>
      <c r="BU17426" s="7"/>
      <c r="BV17426" s="7"/>
      <c r="BW17426" s="7"/>
    </row>
    <row r="17427" spans="43:75" x14ac:dyDescent="0.2">
      <c r="AQ17427" s="7"/>
      <c r="AR17427" s="7"/>
      <c r="AS17427" s="7"/>
      <c r="AT17427" s="7"/>
      <c r="AU17427" s="7"/>
      <c r="AV17427" s="234"/>
      <c r="BP17427" s="7"/>
      <c r="BQ17427" s="7"/>
      <c r="BR17427" s="7"/>
      <c r="BS17427" s="7"/>
      <c r="BT17427" s="7"/>
      <c r="BU17427" s="7"/>
      <c r="BV17427" s="7"/>
      <c r="BW17427" s="7"/>
    </row>
    <row r="17428" spans="43:75" x14ac:dyDescent="0.2">
      <c r="AQ17428" s="7"/>
      <c r="AR17428" s="7"/>
      <c r="AS17428" s="7"/>
      <c r="AT17428" s="7"/>
      <c r="AU17428" s="7"/>
      <c r="AV17428" s="234"/>
      <c r="BP17428" s="7"/>
      <c r="BQ17428" s="7"/>
      <c r="BR17428" s="7"/>
      <c r="BS17428" s="7"/>
      <c r="BT17428" s="7"/>
      <c r="BU17428" s="7"/>
      <c r="BV17428" s="7"/>
      <c r="BW17428" s="7"/>
    </row>
    <row r="17429" spans="43:75" x14ac:dyDescent="0.2">
      <c r="AQ17429" s="7"/>
      <c r="AR17429" s="7"/>
      <c r="AS17429" s="7"/>
      <c r="AT17429" s="7"/>
      <c r="AU17429" s="7"/>
      <c r="AV17429" s="234"/>
      <c r="BP17429" s="7"/>
      <c r="BQ17429" s="7"/>
      <c r="BR17429" s="7"/>
      <c r="BS17429" s="7"/>
      <c r="BT17429" s="7"/>
      <c r="BU17429" s="7"/>
      <c r="BV17429" s="7"/>
      <c r="BW17429" s="7"/>
    </row>
    <row r="17430" spans="43:75" x14ac:dyDescent="0.2">
      <c r="AQ17430" s="7"/>
      <c r="AR17430" s="7"/>
      <c r="AS17430" s="7"/>
      <c r="AT17430" s="7"/>
      <c r="AU17430" s="7"/>
      <c r="AV17430" s="234"/>
      <c r="BP17430" s="7"/>
      <c r="BQ17430" s="7"/>
      <c r="BR17430" s="7"/>
      <c r="BS17430" s="7"/>
      <c r="BT17430" s="7"/>
      <c r="BU17430" s="7"/>
      <c r="BV17430" s="7"/>
      <c r="BW17430" s="7"/>
    </row>
    <row r="17431" spans="43:75" x14ac:dyDescent="0.2">
      <c r="AQ17431" s="7"/>
      <c r="AR17431" s="7"/>
      <c r="AS17431" s="7"/>
      <c r="AT17431" s="7"/>
      <c r="AU17431" s="7"/>
      <c r="AV17431" s="234"/>
      <c r="BP17431" s="7"/>
      <c r="BQ17431" s="7"/>
      <c r="BR17431" s="7"/>
      <c r="BS17431" s="7"/>
      <c r="BT17431" s="7"/>
      <c r="BU17431" s="7"/>
      <c r="BV17431" s="7"/>
      <c r="BW17431" s="7"/>
    </row>
    <row r="17432" spans="43:75" x14ac:dyDescent="0.2">
      <c r="AQ17432" s="7"/>
      <c r="AR17432" s="7"/>
      <c r="AS17432" s="7"/>
      <c r="AT17432" s="7"/>
      <c r="AU17432" s="7"/>
      <c r="AV17432" s="234"/>
      <c r="BP17432" s="7"/>
      <c r="BQ17432" s="7"/>
      <c r="BR17432" s="7"/>
      <c r="BS17432" s="7"/>
      <c r="BT17432" s="7"/>
      <c r="BU17432" s="7"/>
      <c r="BV17432" s="7"/>
      <c r="BW17432" s="7"/>
    </row>
    <row r="17433" spans="43:75" x14ac:dyDescent="0.2">
      <c r="AQ17433" s="7"/>
      <c r="AR17433" s="7"/>
      <c r="AS17433" s="7"/>
      <c r="AT17433" s="7"/>
      <c r="AU17433" s="7"/>
      <c r="AV17433" s="234"/>
      <c r="BP17433" s="7"/>
      <c r="BQ17433" s="7"/>
      <c r="BR17433" s="7"/>
      <c r="BS17433" s="7"/>
      <c r="BT17433" s="7"/>
      <c r="BU17433" s="7"/>
      <c r="BV17433" s="7"/>
      <c r="BW17433" s="7"/>
    </row>
    <row r="17434" spans="43:75" x14ac:dyDescent="0.2">
      <c r="AQ17434" s="7"/>
      <c r="AR17434" s="7"/>
      <c r="AS17434" s="7"/>
      <c r="AT17434" s="7"/>
      <c r="AU17434" s="7"/>
      <c r="AV17434" s="234"/>
      <c r="BP17434" s="7"/>
      <c r="BQ17434" s="7"/>
      <c r="BR17434" s="7"/>
      <c r="BS17434" s="7"/>
      <c r="BT17434" s="7"/>
      <c r="BU17434" s="7"/>
      <c r="BV17434" s="7"/>
      <c r="BW17434" s="7"/>
    </row>
    <row r="17435" spans="43:75" x14ac:dyDescent="0.2">
      <c r="AQ17435" s="7"/>
      <c r="AR17435" s="7"/>
      <c r="AS17435" s="7"/>
      <c r="AT17435" s="7"/>
      <c r="AU17435" s="7"/>
      <c r="AV17435" s="234"/>
      <c r="BP17435" s="7"/>
      <c r="BQ17435" s="7"/>
      <c r="BR17435" s="7"/>
      <c r="BS17435" s="7"/>
      <c r="BT17435" s="7"/>
      <c r="BU17435" s="7"/>
      <c r="BV17435" s="7"/>
      <c r="BW17435" s="7"/>
    </row>
    <row r="17436" spans="43:75" x14ac:dyDescent="0.2">
      <c r="AQ17436" s="7"/>
      <c r="AR17436" s="7"/>
      <c r="AS17436" s="7"/>
      <c r="AT17436" s="7"/>
      <c r="AU17436" s="7"/>
      <c r="AV17436" s="234"/>
      <c r="BP17436" s="7"/>
      <c r="BQ17436" s="7"/>
      <c r="BR17436" s="7"/>
      <c r="BS17436" s="7"/>
      <c r="BT17436" s="7"/>
      <c r="BU17436" s="7"/>
      <c r="BV17436" s="7"/>
      <c r="BW17436" s="7"/>
    </row>
    <row r="17437" spans="43:75" x14ac:dyDescent="0.2">
      <c r="AQ17437" s="7"/>
      <c r="AR17437" s="7"/>
      <c r="AS17437" s="7"/>
      <c r="AT17437" s="7"/>
      <c r="AU17437" s="7"/>
      <c r="AV17437" s="234"/>
      <c r="BP17437" s="7"/>
      <c r="BQ17437" s="7"/>
      <c r="BR17437" s="7"/>
      <c r="BS17437" s="7"/>
      <c r="BT17437" s="7"/>
      <c r="BU17437" s="7"/>
      <c r="BV17437" s="7"/>
      <c r="BW17437" s="7"/>
    </row>
    <row r="17438" spans="43:75" x14ac:dyDescent="0.2">
      <c r="AQ17438" s="7"/>
      <c r="AR17438" s="7"/>
      <c r="AS17438" s="7"/>
      <c r="AT17438" s="7"/>
      <c r="AU17438" s="7"/>
      <c r="AV17438" s="234"/>
      <c r="BP17438" s="7"/>
      <c r="BQ17438" s="7"/>
      <c r="BR17438" s="7"/>
      <c r="BS17438" s="7"/>
      <c r="BT17438" s="7"/>
      <c r="BU17438" s="7"/>
      <c r="BV17438" s="7"/>
      <c r="BW17438" s="7"/>
    </row>
    <row r="17439" spans="43:75" x14ac:dyDescent="0.2">
      <c r="AQ17439" s="7"/>
      <c r="AR17439" s="7"/>
      <c r="AS17439" s="7"/>
      <c r="AT17439" s="7"/>
      <c r="AU17439" s="7"/>
      <c r="AV17439" s="234"/>
      <c r="BP17439" s="7"/>
      <c r="BQ17439" s="7"/>
      <c r="BR17439" s="7"/>
      <c r="BS17439" s="7"/>
      <c r="BT17439" s="7"/>
      <c r="BU17439" s="7"/>
      <c r="BV17439" s="7"/>
      <c r="BW17439" s="7"/>
    </row>
    <row r="17440" spans="43:75" x14ac:dyDescent="0.2">
      <c r="AQ17440" s="7"/>
      <c r="AR17440" s="7"/>
      <c r="AS17440" s="7"/>
      <c r="AT17440" s="7"/>
      <c r="AU17440" s="7"/>
      <c r="AV17440" s="234"/>
      <c r="BP17440" s="7"/>
      <c r="BQ17440" s="7"/>
      <c r="BR17440" s="7"/>
      <c r="BS17440" s="7"/>
      <c r="BT17440" s="7"/>
      <c r="BU17440" s="7"/>
      <c r="BV17440" s="7"/>
      <c r="BW17440" s="7"/>
    </row>
    <row r="17441" spans="43:75" x14ac:dyDescent="0.2">
      <c r="AQ17441" s="7"/>
      <c r="AR17441" s="7"/>
      <c r="AS17441" s="7"/>
      <c r="AT17441" s="7"/>
      <c r="AU17441" s="7"/>
      <c r="AV17441" s="234"/>
      <c r="BP17441" s="7"/>
      <c r="BQ17441" s="7"/>
      <c r="BR17441" s="7"/>
      <c r="BS17441" s="7"/>
      <c r="BT17441" s="7"/>
      <c r="BU17441" s="7"/>
      <c r="BV17441" s="7"/>
      <c r="BW17441" s="7"/>
    </row>
    <row r="17442" spans="43:75" x14ac:dyDescent="0.2">
      <c r="AQ17442" s="7"/>
      <c r="AR17442" s="7"/>
      <c r="AS17442" s="7"/>
      <c r="AT17442" s="7"/>
      <c r="AU17442" s="7"/>
      <c r="AV17442" s="234"/>
      <c r="BP17442" s="7"/>
      <c r="BQ17442" s="7"/>
      <c r="BR17442" s="7"/>
      <c r="BS17442" s="7"/>
      <c r="BT17442" s="7"/>
      <c r="BU17442" s="7"/>
      <c r="BV17442" s="7"/>
      <c r="BW17442" s="7"/>
    </row>
    <row r="17443" spans="43:75" x14ac:dyDescent="0.2">
      <c r="AQ17443" s="7"/>
      <c r="AR17443" s="7"/>
      <c r="AS17443" s="7"/>
      <c r="AT17443" s="7"/>
      <c r="AU17443" s="7"/>
      <c r="AV17443" s="234"/>
      <c r="BP17443" s="7"/>
      <c r="BQ17443" s="7"/>
      <c r="BR17443" s="7"/>
      <c r="BS17443" s="7"/>
      <c r="BT17443" s="7"/>
      <c r="BU17443" s="7"/>
      <c r="BV17443" s="7"/>
      <c r="BW17443" s="7"/>
    </row>
    <row r="17444" spans="43:75" x14ac:dyDescent="0.2">
      <c r="AQ17444" s="7"/>
      <c r="AR17444" s="7"/>
      <c r="AS17444" s="7"/>
      <c r="AT17444" s="7"/>
      <c r="AU17444" s="7"/>
      <c r="AV17444" s="234"/>
      <c r="BP17444" s="7"/>
      <c r="BQ17444" s="7"/>
      <c r="BR17444" s="7"/>
      <c r="BS17444" s="7"/>
      <c r="BT17444" s="7"/>
      <c r="BU17444" s="7"/>
      <c r="BV17444" s="7"/>
      <c r="BW17444" s="7"/>
    </row>
    <row r="17445" spans="43:75" x14ac:dyDescent="0.2">
      <c r="AQ17445" s="7"/>
      <c r="AR17445" s="7"/>
      <c r="AS17445" s="7"/>
      <c r="AT17445" s="7"/>
      <c r="AU17445" s="7"/>
      <c r="AV17445" s="234"/>
      <c r="BP17445" s="7"/>
      <c r="BQ17445" s="7"/>
      <c r="BR17445" s="7"/>
      <c r="BS17445" s="7"/>
      <c r="BT17445" s="7"/>
      <c r="BU17445" s="7"/>
      <c r="BV17445" s="7"/>
      <c r="BW17445" s="7"/>
    </row>
    <row r="17446" spans="43:75" x14ac:dyDescent="0.2">
      <c r="AQ17446" s="7"/>
      <c r="AR17446" s="7"/>
      <c r="AS17446" s="7"/>
      <c r="AT17446" s="7"/>
      <c r="AU17446" s="7"/>
      <c r="AV17446" s="234"/>
      <c r="BP17446" s="7"/>
      <c r="BQ17446" s="7"/>
      <c r="BR17446" s="7"/>
      <c r="BS17446" s="7"/>
      <c r="BT17446" s="7"/>
      <c r="BU17446" s="7"/>
      <c r="BV17446" s="7"/>
      <c r="BW17446" s="7"/>
    </row>
    <row r="17447" spans="43:75" x14ac:dyDescent="0.2">
      <c r="AQ17447" s="7"/>
      <c r="AR17447" s="7"/>
      <c r="AS17447" s="7"/>
      <c r="AT17447" s="7"/>
      <c r="AU17447" s="7"/>
      <c r="AV17447" s="234"/>
      <c r="BP17447" s="7"/>
      <c r="BQ17447" s="7"/>
      <c r="BR17447" s="7"/>
      <c r="BS17447" s="7"/>
      <c r="BT17447" s="7"/>
      <c r="BU17447" s="7"/>
      <c r="BV17447" s="7"/>
      <c r="BW17447" s="7"/>
    </row>
    <row r="17448" spans="43:75" x14ac:dyDescent="0.2">
      <c r="AQ17448" s="7"/>
      <c r="AR17448" s="7"/>
      <c r="AS17448" s="7"/>
      <c r="AT17448" s="7"/>
      <c r="AU17448" s="7"/>
      <c r="AV17448" s="234"/>
      <c r="BP17448" s="7"/>
      <c r="BQ17448" s="7"/>
      <c r="BR17448" s="7"/>
      <c r="BS17448" s="7"/>
      <c r="BT17448" s="7"/>
      <c r="BU17448" s="7"/>
      <c r="BV17448" s="7"/>
      <c r="BW17448" s="7"/>
    </row>
    <row r="17449" spans="43:75" x14ac:dyDescent="0.2">
      <c r="AQ17449" s="7"/>
      <c r="AR17449" s="7"/>
      <c r="AS17449" s="7"/>
      <c r="AT17449" s="7"/>
      <c r="AU17449" s="7"/>
      <c r="AV17449" s="234"/>
      <c r="BP17449" s="7"/>
      <c r="BQ17449" s="7"/>
      <c r="BR17449" s="7"/>
      <c r="BS17449" s="7"/>
      <c r="BT17449" s="7"/>
      <c r="BU17449" s="7"/>
      <c r="BV17449" s="7"/>
      <c r="BW17449" s="7"/>
    </row>
    <row r="17450" spans="43:75" x14ac:dyDescent="0.2">
      <c r="AQ17450" s="7"/>
      <c r="AR17450" s="7"/>
      <c r="AS17450" s="7"/>
      <c r="AT17450" s="7"/>
      <c r="AU17450" s="7"/>
      <c r="AV17450" s="234"/>
      <c r="BP17450" s="7"/>
      <c r="BQ17450" s="7"/>
      <c r="BR17450" s="7"/>
      <c r="BS17450" s="7"/>
      <c r="BT17450" s="7"/>
      <c r="BU17450" s="7"/>
      <c r="BV17450" s="7"/>
      <c r="BW17450" s="7"/>
    </row>
    <row r="17451" spans="43:75" x14ac:dyDescent="0.2">
      <c r="AQ17451" s="7"/>
      <c r="AR17451" s="7"/>
      <c r="AS17451" s="7"/>
      <c r="AT17451" s="7"/>
      <c r="AU17451" s="7"/>
      <c r="AV17451" s="234"/>
      <c r="BP17451" s="7"/>
      <c r="BQ17451" s="7"/>
      <c r="BR17451" s="7"/>
      <c r="BS17451" s="7"/>
      <c r="BT17451" s="7"/>
      <c r="BU17451" s="7"/>
      <c r="BV17451" s="7"/>
      <c r="BW17451" s="7"/>
    </row>
    <row r="17452" spans="43:75" x14ac:dyDescent="0.2">
      <c r="AQ17452" s="7"/>
      <c r="AR17452" s="7"/>
      <c r="AS17452" s="7"/>
      <c r="AT17452" s="7"/>
      <c r="AU17452" s="7"/>
      <c r="AV17452" s="234"/>
      <c r="BP17452" s="7"/>
      <c r="BQ17452" s="7"/>
      <c r="BR17452" s="7"/>
      <c r="BS17452" s="7"/>
      <c r="BT17452" s="7"/>
      <c r="BU17452" s="7"/>
      <c r="BV17452" s="7"/>
      <c r="BW17452" s="7"/>
    </row>
    <row r="17453" spans="43:75" x14ac:dyDescent="0.2">
      <c r="AQ17453" s="7"/>
      <c r="AR17453" s="7"/>
      <c r="AS17453" s="7"/>
      <c r="AT17453" s="7"/>
      <c r="AU17453" s="7"/>
      <c r="AV17453" s="234"/>
      <c r="BP17453" s="7"/>
      <c r="BQ17453" s="7"/>
      <c r="BR17453" s="7"/>
      <c r="BS17453" s="7"/>
      <c r="BT17453" s="7"/>
      <c r="BU17453" s="7"/>
      <c r="BV17453" s="7"/>
      <c r="BW17453" s="7"/>
    </row>
    <row r="17454" spans="43:75" x14ac:dyDescent="0.2">
      <c r="AQ17454" s="7"/>
      <c r="AR17454" s="7"/>
      <c r="AS17454" s="7"/>
      <c r="AT17454" s="7"/>
      <c r="AU17454" s="7"/>
      <c r="AV17454" s="234"/>
      <c r="BP17454" s="7"/>
      <c r="BQ17454" s="7"/>
      <c r="BR17454" s="7"/>
      <c r="BS17454" s="7"/>
      <c r="BT17454" s="7"/>
      <c r="BU17454" s="7"/>
      <c r="BV17454" s="7"/>
      <c r="BW17454" s="7"/>
    </row>
    <row r="17455" spans="43:75" x14ac:dyDescent="0.2">
      <c r="AQ17455" s="7"/>
      <c r="AR17455" s="7"/>
      <c r="AS17455" s="7"/>
      <c r="AT17455" s="7"/>
      <c r="AU17455" s="7"/>
      <c r="AV17455" s="234"/>
      <c r="BP17455" s="7"/>
      <c r="BQ17455" s="7"/>
      <c r="BR17455" s="7"/>
      <c r="BS17455" s="7"/>
      <c r="BT17455" s="7"/>
      <c r="BU17455" s="7"/>
      <c r="BV17455" s="7"/>
      <c r="BW17455" s="7"/>
    </row>
    <row r="17456" spans="43:75" x14ac:dyDescent="0.2">
      <c r="AQ17456" s="7"/>
      <c r="AR17456" s="7"/>
      <c r="AS17456" s="7"/>
      <c r="AT17456" s="7"/>
      <c r="AU17456" s="7"/>
      <c r="AV17456" s="234"/>
      <c r="BP17456" s="7"/>
      <c r="BQ17456" s="7"/>
      <c r="BR17456" s="7"/>
      <c r="BS17456" s="7"/>
      <c r="BT17456" s="7"/>
      <c r="BU17456" s="7"/>
      <c r="BV17456" s="7"/>
      <c r="BW17456" s="7"/>
    </row>
    <row r="17457" spans="43:75" x14ac:dyDescent="0.2">
      <c r="AQ17457" s="7"/>
      <c r="AR17457" s="7"/>
      <c r="AS17457" s="7"/>
      <c r="AT17457" s="7"/>
      <c r="AU17457" s="7"/>
      <c r="AV17457" s="234"/>
      <c r="BP17457" s="7"/>
      <c r="BQ17457" s="7"/>
      <c r="BR17457" s="7"/>
      <c r="BS17457" s="7"/>
      <c r="BT17457" s="7"/>
      <c r="BU17457" s="7"/>
      <c r="BV17457" s="7"/>
      <c r="BW17457" s="7"/>
    </row>
    <row r="17458" spans="43:75" x14ac:dyDescent="0.2">
      <c r="AQ17458" s="7"/>
      <c r="AR17458" s="7"/>
      <c r="AS17458" s="7"/>
      <c r="AT17458" s="7"/>
      <c r="AU17458" s="7"/>
      <c r="AV17458" s="234"/>
      <c r="BP17458" s="7"/>
      <c r="BQ17458" s="7"/>
      <c r="BR17458" s="7"/>
      <c r="BS17458" s="7"/>
      <c r="BT17458" s="7"/>
      <c r="BU17458" s="7"/>
      <c r="BV17458" s="7"/>
      <c r="BW17458" s="7"/>
    </row>
    <row r="17459" spans="43:75" x14ac:dyDescent="0.2">
      <c r="AQ17459" s="7"/>
      <c r="AR17459" s="7"/>
      <c r="AS17459" s="7"/>
      <c r="AT17459" s="7"/>
      <c r="AU17459" s="7"/>
      <c r="AV17459" s="234"/>
      <c r="BP17459" s="7"/>
      <c r="BQ17459" s="7"/>
      <c r="BR17459" s="7"/>
      <c r="BS17459" s="7"/>
      <c r="BT17459" s="7"/>
      <c r="BU17459" s="7"/>
      <c r="BV17459" s="7"/>
      <c r="BW17459" s="7"/>
    </row>
    <row r="17460" spans="43:75" x14ac:dyDescent="0.2">
      <c r="AQ17460" s="7"/>
      <c r="AR17460" s="7"/>
      <c r="AS17460" s="7"/>
      <c r="AT17460" s="7"/>
      <c r="AU17460" s="7"/>
      <c r="AV17460" s="234"/>
      <c r="BP17460" s="7"/>
      <c r="BQ17460" s="7"/>
      <c r="BR17460" s="7"/>
      <c r="BS17460" s="7"/>
      <c r="BT17460" s="7"/>
      <c r="BU17460" s="7"/>
      <c r="BV17460" s="7"/>
      <c r="BW17460" s="7"/>
    </row>
    <row r="17461" spans="43:75" x14ac:dyDescent="0.2">
      <c r="AQ17461" s="7"/>
      <c r="AR17461" s="7"/>
      <c r="AS17461" s="7"/>
      <c r="AT17461" s="7"/>
      <c r="AU17461" s="7"/>
      <c r="AV17461" s="234"/>
      <c r="BP17461" s="7"/>
      <c r="BQ17461" s="7"/>
      <c r="BR17461" s="7"/>
      <c r="BS17461" s="7"/>
      <c r="BT17461" s="7"/>
      <c r="BU17461" s="7"/>
      <c r="BV17461" s="7"/>
      <c r="BW17461" s="7"/>
    </row>
    <row r="17462" spans="43:75" x14ac:dyDescent="0.2">
      <c r="AQ17462" s="7"/>
      <c r="AR17462" s="7"/>
      <c r="AS17462" s="7"/>
      <c r="AT17462" s="7"/>
      <c r="AU17462" s="7"/>
      <c r="AV17462" s="234"/>
      <c r="BP17462" s="7"/>
      <c r="BQ17462" s="7"/>
      <c r="BR17462" s="7"/>
      <c r="BS17462" s="7"/>
      <c r="BT17462" s="7"/>
      <c r="BU17462" s="7"/>
      <c r="BV17462" s="7"/>
      <c r="BW17462" s="7"/>
    </row>
    <row r="17463" spans="43:75" x14ac:dyDescent="0.2">
      <c r="AQ17463" s="7"/>
      <c r="AR17463" s="7"/>
      <c r="AS17463" s="7"/>
      <c r="AT17463" s="7"/>
      <c r="AU17463" s="7"/>
      <c r="AV17463" s="234"/>
      <c r="BP17463" s="7"/>
      <c r="BQ17463" s="7"/>
      <c r="BR17463" s="7"/>
      <c r="BS17463" s="7"/>
      <c r="BT17463" s="7"/>
      <c r="BU17463" s="7"/>
      <c r="BV17463" s="7"/>
      <c r="BW17463" s="7"/>
    </row>
    <row r="17464" spans="43:75" x14ac:dyDescent="0.2">
      <c r="AQ17464" s="7"/>
      <c r="AR17464" s="7"/>
      <c r="AS17464" s="7"/>
      <c r="AT17464" s="7"/>
      <c r="AU17464" s="7"/>
      <c r="AV17464" s="234"/>
      <c r="BP17464" s="7"/>
      <c r="BQ17464" s="7"/>
      <c r="BR17464" s="7"/>
      <c r="BS17464" s="7"/>
      <c r="BT17464" s="7"/>
      <c r="BU17464" s="7"/>
      <c r="BV17464" s="7"/>
      <c r="BW17464" s="7"/>
    </row>
    <row r="17465" spans="43:75" x14ac:dyDescent="0.2">
      <c r="AQ17465" s="7"/>
      <c r="AR17465" s="7"/>
      <c r="AS17465" s="7"/>
      <c r="AT17465" s="7"/>
      <c r="AU17465" s="7"/>
      <c r="AV17465" s="234"/>
      <c r="BP17465" s="7"/>
      <c r="BQ17465" s="7"/>
      <c r="BR17465" s="7"/>
      <c r="BS17465" s="7"/>
      <c r="BT17465" s="7"/>
      <c r="BU17465" s="7"/>
      <c r="BV17465" s="7"/>
      <c r="BW17465" s="7"/>
    </row>
    <row r="17466" spans="43:75" x14ac:dyDescent="0.2">
      <c r="AQ17466" s="7"/>
      <c r="AR17466" s="7"/>
      <c r="AS17466" s="7"/>
      <c r="AT17466" s="7"/>
      <c r="AU17466" s="7"/>
      <c r="AV17466" s="234"/>
      <c r="BP17466" s="7"/>
      <c r="BQ17466" s="7"/>
      <c r="BR17466" s="7"/>
      <c r="BS17466" s="7"/>
      <c r="BT17466" s="7"/>
      <c r="BU17466" s="7"/>
      <c r="BV17466" s="7"/>
      <c r="BW17466" s="7"/>
    </row>
    <row r="17467" spans="43:75" x14ac:dyDescent="0.2">
      <c r="AQ17467" s="7"/>
      <c r="AR17467" s="7"/>
      <c r="AS17467" s="7"/>
      <c r="AT17467" s="7"/>
      <c r="AU17467" s="7"/>
      <c r="AV17467" s="234"/>
      <c r="BP17467" s="7"/>
      <c r="BQ17467" s="7"/>
      <c r="BR17467" s="7"/>
      <c r="BS17467" s="7"/>
      <c r="BT17467" s="7"/>
      <c r="BU17467" s="7"/>
      <c r="BV17467" s="7"/>
      <c r="BW17467" s="7"/>
    </row>
    <row r="17468" spans="43:75" x14ac:dyDescent="0.2">
      <c r="AQ17468" s="7"/>
      <c r="AR17468" s="7"/>
      <c r="AS17468" s="7"/>
      <c r="AT17468" s="7"/>
      <c r="AU17468" s="7"/>
      <c r="AV17468" s="234"/>
      <c r="BP17468" s="7"/>
      <c r="BQ17468" s="7"/>
      <c r="BR17468" s="7"/>
      <c r="BS17468" s="7"/>
      <c r="BT17468" s="7"/>
      <c r="BU17468" s="7"/>
      <c r="BV17468" s="7"/>
      <c r="BW17468" s="7"/>
    </row>
    <row r="17469" spans="43:75" x14ac:dyDescent="0.2">
      <c r="AQ17469" s="7"/>
      <c r="AR17469" s="7"/>
      <c r="AS17469" s="7"/>
      <c r="AT17469" s="7"/>
      <c r="AU17469" s="7"/>
      <c r="AV17469" s="234"/>
      <c r="BP17469" s="7"/>
      <c r="BQ17469" s="7"/>
      <c r="BR17469" s="7"/>
      <c r="BS17469" s="7"/>
      <c r="BT17469" s="7"/>
      <c r="BU17469" s="7"/>
      <c r="BV17469" s="7"/>
      <c r="BW17469" s="7"/>
    </row>
    <row r="17470" spans="43:75" x14ac:dyDescent="0.2">
      <c r="AQ17470" s="7"/>
      <c r="AR17470" s="7"/>
      <c r="AS17470" s="7"/>
      <c r="AT17470" s="7"/>
      <c r="AU17470" s="7"/>
      <c r="AV17470" s="234"/>
      <c r="BP17470" s="7"/>
      <c r="BQ17470" s="7"/>
      <c r="BR17470" s="7"/>
      <c r="BS17470" s="7"/>
      <c r="BT17470" s="7"/>
      <c r="BU17470" s="7"/>
      <c r="BV17470" s="7"/>
      <c r="BW17470" s="7"/>
    </row>
    <row r="17471" spans="43:75" x14ac:dyDescent="0.2">
      <c r="AQ17471" s="7"/>
      <c r="AR17471" s="7"/>
      <c r="AS17471" s="7"/>
      <c r="AT17471" s="7"/>
      <c r="AU17471" s="7"/>
      <c r="AV17471" s="234"/>
      <c r="BP17471" s="7"/>
      <c r="BQ17471" s="7"/>
      <c r="BR17471" s="7"/>
      <c r="BS17471" s="7"/>
      <c r="BT17471" s="7"/>
      <c r="BU17471" s="7"/>
      <c r="BV17471" s="7"/>
      <c r="BW17471" s="7"/>
    </row>
    <row r="17472" spans="43:75" x14ac:dyDescent="0.2">
      <c r="AQ17472" s="7"/>
      <c r="AR17472" s="7"/>
      <c r="AS17472" s="7"/>
      <c r="AT17472" s="7"/>
      <c r="AU17472" s="7"/>
      <c r="AV17472" s="234"/>
      <c r="BP17472" s="7"/>
      <c r="BQ17472" s="7"/>
      <c r="BR17472" s="7"/>
      <c r="BS17472" s="7"/>
      <c r="BT17472" s="7"/>
      <c r="BU17472" s="7"/>
      <c r="BV17472" s="7"/>
      <c r="BW17472" s="7"/>
    </row>
    <row r="17473" spans="43:75" x14ac:dyDescent="0.2">
      <c r="AQ17473" s="7"/>
      <c r="AR17473" s="7"/>
      <c r="AS17473" s="7"/>
      <c r="AT17473" s="7"/>
      <c r="AU17473" s="7"/>
      <c r="AV17473" s="234"/>
      <c r="BP17473" s="7"/>
      <c r="BQ17473" s="7"/>
      <c r="BR17473" s="7"/>
      <c r="BS17473" s="7"/>
      <c r="BT17473" s="7"/>
      <c r="BU17473" s="7"/>
      <c r="BV17473" s="7"/>
      <c r="BW17473" s="7"/>
    </row>
    <row r="17474" spans="43:75" x14ac:dyDescent="0.2">
      <c r="AQ17474" s="7"/>
      <c r="AR17474" s="7"/>
      <c r="AS17474" s="7"/>
      <c r="AT17474" s="7"/>
      <c r="AU17474" s="7"/>
      <c r="AV17474" s="234"/>
      <c r="BP17474" s="7"/>
      <c r="BQ17474" s="7"/>
      <c r="BR17474" s="7"/>
      <c r="BS17474" s="7"/>
      <c r="BT17474" s="7"/>
      <c r="BU17474" s="7"/>
      <c r="BV17474" s="7"/>
      <c r="BW17474" s="7"/>
    </row>
    <row r="17475" spans="43:75" x14ac:dyDescent="0.2">
      <c r="AQ17475" s="7"/>
      <c r="AR17475" s="7"/>
      <c r="AS17475" s="7"/>
      <c r="AT17475" s="7"/>
      <c r="AU17475" s="7"/>
      <c r="AV17475" s="234"/>
      <c r="BP17475" s="7"/>
      <c r="BQ17475" s="7"/>
      <c r="BR17475" s="7"/>
      <c r="BS17475" s="7"/>
      <c r="BT17475" s="7"/>
      <c r="BU17475" s="7"/>
      <c r="BV17475" s="7"/>
      <c r="BW17475" s="7"/>
    </row>
    <row r="17476" spans="43:75" x14ac:dyDescent="0.2">
      <c r="AQ17476" s="7"/>
      <c r="AR17476" s="7"/>
      <c r="AS17476" s="7"/>
      <c r="AT17476" s="7"/>
      <c r="AU17476" s="7"/>
      <c r="AV17476" s="234"/>
      <c r="BP17476" s="7"/>
      <c r="BQ17476" s="7"/>
      <c r="BR17476" s="7"/>
      <c r="BS17476" s="7"/>
      <c r="BT17476" s="7"/>
      <c r="BU17476" s="7"/>
      <c r="BV17476" s="7"/>
      <c r="BW17476" s="7"/>
    </row>
    <row r="17477" spans="43:75" x14ac:dyDescent="0.2">
      <c r="AQ17477" s="7"/>
      <c r="AR17477" s="7"/>
      <c r="AS17477" s="7"/>
      <c r="AT17477" s="7"/>
      <c r="AU17477" s="7"/>
      <c r="AV17477" s="234"/>
      <c r="BP17477" s="7"/>
      <c r="BQ17477" s="7"/>
      <c r="BR17477" s="7"/>
      <c r="BS17477" s="7"/>
      <c r="BT17477" s="7"/>
      <c r="BU17477" s="7"/>
      <c r="BV17477" s="7"/>
      <c r="BW17477" s="7"/>
    </row>
    <row r="17478" spans="43:75" x14ac:dyDescent="0.2">
      <c r="AQ17478" s="7"/>
      <c r="AR17478" s="7"/>
      <c r="AS17478" s="7"/>
      <c r="AT17478" s="7"/>
      <c r="AU17478" s="7"/>
      <c r="AV17478" s="234"/>
      <c r="BP17478" s="7"/>
      <c r="BQ17478" s="7"/>
      <c r="BR17478" s="7"/>
      <c r="BS17478" s="7"/>
      <c r="BT17478" s="7"/>
      <c r="BU17478" s="7"/>
      <c r="BV17478" s="7"/>
      <c r="BW17478" s="7"/>
    </row>
    <row r="17479" spans="43:75" x14ac:dyDescent="0.2">
      <c r="AQ17479" s="7"/>
      <c r="AR17479" s="7"/>
      <c r="AS17479" s="7"/>
      <c r="AT17479" s="7"/>
      <c r="AU17479" s="7"/>
      <c r="AV17479" s="234"/>
      <c r="BP17479" s="7"/>
      <c r="BQ17479" s="7"/>
      <c r="BR17479" s="7"/>
      <c r="BS17479" s="7"/>
      <c r="BT17479" s="7"/>
      <c r="BU17479" s="7"/>
      <c r="BV17479" s="7"/>
      <c r="BW17479" s="7"/>
    </row>
    <row r="17480" spans="43:75" x14ac:dyDescent="0.2">
      <c r="AQ17480" s="7"/>
      <c r="AR17480" s="7"/>
      <c r="AS17480" s="7"/>
      <c r="AT17480" s="7"/>
      <c r="AU17480" s="7"/>
      <c r="AV17480" s="234"/>
      <c r="BP17480" s="7"/>
      <c r="BQ17480" s="7"/>
      <c r="BR17480" s="7"/>
      <c r="BS17480" s="7"/>
      <c r="BT17480" s="7"/>
      <c r="BU17480" s="7"/>
      <c r="BV17480" s="7"/>
      <c r="BW17480" s="7"/>
    </row>
    <row r="17481" spans="43:75" x14ac:dyDescent="0.2">
      <c r="AQ17481" s="7"/>
      <c r="AR17481" s="7"/>
      <c r="AS17481" s="7"/>
      <c r="AT17481" s="7"/>
      <c r="AU17481" s="7"/>
      <c r="AV17481" s="234"/>
      <c r="BP17481" s="7"/>
      <c r="BQ17481" s="7"/>
      <c r="BR17481" s="7"/>
      <c r="BS17481" s="7"/>
      <c r="BT17481" s="7"/>
      <c r="BU17481" s="7"/>
      <c r="BV17481" s="7"/>
      <c r="BW17481" s="7"/>
    </row>
    <row r="17482" spans="43:75" x14ac:dyDescent="0.2">
      <c r="AQ17482" s="7"/>
      <c r="AR17482" s="7"/>
      <c r="AS17482" s="7"/>
      <c r="AT17482" s="7"/>
      <c r="AU17482" s="7"/>
      <c r="AV17482" s="234"/>
      <c r="BP17482" s="7"/>
      <c r="BQ17482" s="7"/>
      <c r="BR17482" s="7"/>
      <c r="BS17482" s="7"/>
      <c r="BT17482" s="7"/>
      <c r="BU17482" s="7"/>
      <c r="BV17482" s="7"/>
      <c r="BW17482" s="7"/>
    </row>
    <row r="17483" spans="43:75" x14ac:dyDescent="0.2">
      <c r="AQ17483" s="7"/>
      <c r="AR17483" s="7"/>
      <c r="AS17483" s="7"/>
      <c r="AT17483" s="7"/>
      <c r="AU17483" s="7"/>
      <c r="AV17483" s="234"/>
      <c r="BP17483" s="7"/>
      <c r="BQ17483" s="7"/>
      <c r="BR17483" s="7"/>
      <c r="BS17483" s="7"/>
      <c r="BT17483" s="7"/>
      <c r="BU17483" s="7"/>
      <c r="BV17483" s="7"/>
      <c r="BW17483" s="7"/>
    </row>
    <row r="17484" spans="43:75" x14ac:dyDescent="0.2">
      <c r="AQ17484" s="7"/>
      <c r="AR17484" s="7"/>
      <c r="AS17484" s="7"/>
      <c r="AT17484" s="7"/>
      <c r="AU17484" s="7"/>
      <c r="AV17484" s="234"/>
      <c r="BP17484" s="7"/>
      <c r="BQ17484" s="7"/>
      <c r="BR17484" s="7"/>
      <c r="BS17484" s="7"/>
      <c r="BT17484" s="7"/>
      <c r="BU17484" s="7"/>
      <c r="BV17484" s="7"/>
      <c r="BW17484" s="7"/>
    </row>
    <row r="17485" spans="43:75" x14ac:dyDescent="0.2">
      <c r="AQ17485" s="7"/>
      <c r="AR17485" s="7"/>
      <c r="AS17485" s="7"/>
      <c r="AT17485" s="7"/>
      <c r="AU17485" s="7"/>
      <c r="AV17485" s="234"/>
      <c r="BP17485" s="7"/>
      <c r="BQ17485" s="7"/>
      <c r="BR17485" s="7"/>
      <c r="BS17485" s="7"/>
      <c r="BT17485" s="7"/>
      <c r="BU17485" s="7"/>
      <c r="BV17485" s="7"/>
      <c r="BW17485" s="7"/>
    </row>
    <row r="17486" spans="43:75" x14ac:dyDescent="0.2">
      <c r="AQ17486" s="7"/>
      <c r="AR17486" s="7"/>
      <c r="AS17486" s="7"/>
      <c r="AT17486" s="7"/>
      <c r="AU17486" s="7"/>
      <c r="AV17486" s="234"/>
      <c r="BP17486" s="7"/>
      <c r="BQ17486" s="7"/>
      <c r="BR17486" s="7"/>
      <c r="BS17486" s="7"/>
      <c r="BT17486" s="7"/>
      <c r="BU17486" s="7"/>
      <c r="BV17486" s="7"/>
      <c r="BW17486" s="7"/>
    </row>
    <row r="17487" spans="43:75" x14ac:dyDescent="0.2">
      <c r="AQ17487" s="7"/>
      <c r="AR17487" s="7"/>
      <c r="AS17487" s="7"/>
      <c r="AT17487" s="7"/>
      <c r="AU17487" s="7"/>
      <c r="AV17487" s="234"/>
      <c r="BP17487" s="7"/>
      <c r="BQ17487" s="7"/>
      <c r="BR17487" s="7"/>
      <c r="BS17487" s="7"/>
      <c r="BT17487" s="7"/>
      <c r="BU17487" s="7"/>
      <c r="BV17487" s="7"/>
      <c r="BW17487" s="7"/>
    </row>
    <row r="17488" spans="43:75" x14ac:dyDescent="0.2">
      <c r="AQ17488" s="7"/>
      <c r="AR17488" s="7"/>
      <c r="AS17488" s="7"/>
      <c r="AT17488" s="7"/>
      <c r="AU17488" s="7"/>
      <c r="AV17488" s="234"/>
      <c r="BP17488" s="7"/>
      <c r="BQ17488" s="7"/>
      <c r="BR17488" s="7"/>
      <c r="BS17488" s="7"/>
      <c r="BT17488" s="7"/>
      <c r="BU17488" s="7"/>
      <c r="BV17488" s="7"/>
      <c r="BW17488" s="7"/>
    </row>
    <row r="17489" spans="43:75" x14ac:dyDescent="0.2">
      <c r="AQ17489" s="7"/>
      <c r="AR17489" s="7"/>
      <c r="AS17489" s="7"/>
      <c r="AT17489" s="7"/>
      <c r="AU17489" s="7"/>
      <c r="AV17489" s="234"/>
      <c r="BP17489" s="7"/>
      <c r="BQ17489" s="7"/>
      <c r="BR17489" s="7"/>
      <c r="BS17489" s="7"/>
      <c r="BT17489" s="7"/>
      <c r="BU17489" s="7"/>
      <c r="BV17489" s="7"/>
      <c r="BW17489" s="7"/>
    </row>
    <row r="17490" spans="43:75" x14ac:dyDescent="0.2">
      <c r="AQ17490" s="7"/>
      <c r="AR17490" s="7"/>
      <c r="AS17490" s="7"/>
      <c r="AT17490" s="7"/>
      <c r="AU17490" s="7"/>
      <c r="AV17490" s="234"/>
      <c r="BP17490" s="7"/>
      <c r="BQ17490" s="7"/>
      <c r="BR17490" s="7"/>
      <c r="BS17490" s="7"/>
      <c r="BT17490" s="7"/>
      <c r="BU17490" s="7"/>
      <c r="BV17490" s="7"/>
      <c r="BW17490" s="7"/>
    </row>
    <row r="17491" spans="43:75" x14ac:dyDescent="0.2">
      <c r="AQ17491" s="7"/>
      <c r="AR17491" s="7"/>
      <c r="AS17491" s="7"/>
      <c r="AT17491" s="7"/>
      <c r="AU17491" s="7"/>
      <c r="AV17491" s="234"/>
      <c r="BP17491" s="7"/>
      <c r="BQ17491" s="7"/>
      <c r="BR17491" s="7"/>
      <c r="BS17491" s="7"/>
      <c r="BT17491" s="7"/>
      <c r="BU17491" s="7"/>
      <c r="BV17491" s="7"/>
      <c r="BW17491" s="7"/>
    </row>
    <row r="17492" spans="43:75" x14ac:dyDescent="0.2">
      <c r="AQ17492" s="7"/>
      <c r="AR17492" s="7"/>
      <c r="AS17492" s="7"/>
      <c r="AT17492" s="7"/>
      <c r="AU17492" s="7"/>
      <c r="AV17492" s="234"/>
      <c r="BP17492" s="7"/>
      <c r="BQ17492" s="7"/>
      <c r="BR17492" s="7"/>
      <c r="BS17492" s="7"/>
      <c r="BT17492" s="7"/>
      <c r="BU17492" s="7"/>
      <c r="BV17492" s="7"/>
      <c r="BW17492" s="7"/>
    </row>
    <row r="17493" spans="43:75" x14ac:dyDescent="0.2">
      <c r="AQ17493" s="7"/>
      <c r="AR17493" s="7"/>
      <c r="AS17493" s="7"/>
      <c r="AT17493" s="7"/>
      <c r="AU17493" s="7"/>
      <c r="AV17493" s="234"/>
      <c r="BP17493" s="7"/>
      <c r="BQ17493" s="7"/>
      <c r="BR17493" s="7"/>
      <c r="BS17493" s="7"/>
      <c r="BT17493" s="7"/>
      <c r="BU17493" s="7"/>
      <c r="BV17493" s="7"/>
      <c r="BW17493" s="7"/>
    </row>
    <row r="17494" spans="43:75" x14ac:dyDescent="0.2">
      <c r="AQ17494" s="7"/>
      <c r="AR17494" s="7"/>
      <c r="AS17494" s="7"/>
      <c r="AT17494" s="7"/>
      <c r="AU17494" s="7"/>
      <c r="AV17494" s="234"/>
      <c r="BP17494" s="7"/>
      <c r="BQ17494" s="7"/>
      <c r="BR17494" s="7"/>
      <c r="BS17494" s="7"/>
      <c r="BT17494" s="7"/>
      <c r="BU17494" s="7"/>
      <c r="BV17494" s="7"/>
      <c r="BW17494" s="7"/>
    </row>
    <row r="17495" spans="43:75" x14ac:dyDescent="0.2">
      <c r="AQ17495" s="7"/>
      <c r="AR17495" s="7"/>
      <c r="AS17495" s="7"/>
      <c r="AT17495" s="7"/>
      <c r="AU17495" s="7"/>
      <c r="AV17495" s="234"/>
      <c r="BP17495" s="7"/>
      <c r="BQ17495" s="7"/>
      <c r="BR17495" s="7"/>
      <c r="BS17495" s="7"/>
      <c r="BT17495" s="7"/>
      <c r="BU17495" s="7"/>
      <c r="BV17495" s="7"/>
      <c r="BW17495" s="7"/>
    </row>
    <row r="17496" spans="43:75" x14ac:dyDescent="0.2">
      <c r="AQ17496" s="7"/>
      <c r="AR17496" s="7"/>
      <c r="AS17496" s="7"/>
      <c r="AT17496" s="7"/>
      <c r="AU17496" s="7"/>
      <c r="AV17496" s="234"/>
      <c r="BP17496" s="7"/>
      <c r="BQ17496" s="7"/>
      <c r="BR17496" s="7"/>
      <c r="BS17496" s="7"/>
      <c r="BT17496" s="7"/>
      <c r="BU17496" s="7"/>
      <c r="BV17496" s="7"/>
      <c r="BW17496" s="7"/>
    </row>
    <row r="17497" spans="43:75" x14ac:dyDescent="0.2">
      <c r="AQ17497" s="7"/>
      <c r="AR17497" s="7"/>
      <c r="AS17497" s="7"/>
      <c r="AT17497" s="7"/>
      <c r="AU17497" s="7"/>
      <c r="AV17497" s="234"/>
      <c r="BP17497" s="7"/>
      <c r="BQ17497" s="7"/>
      <c r="BR17497" s="7"/>
      <c r="BS17497" s="7"/>
      <c r="BT17497" s="7"/>
      <c r="BU17497" s="7"/>
      <c r="BV17497" s="7"/>
      <c r="BW17497" s="7"/>
    </row>
    <row r="17498" spans="43:75" x14ac:dyDescent="0.2">
      <c r="AQ17498" s="7"/>
      <c r="AR17498" s="7"/>
      <c r="AS17498" s="7"/>
      <c r="AT17498" s="7"/>
      <c r="AU17498" s="7"/>
      <c r="AV17498" s="234"/>
      <c r="BP17498" s="7"/>
      <c r="BQ17498" s="7"/>
      <c r="BR17498" s="7"/>
      <c r="BS17498" s="7"/>
      <c r="BT17498" s="7"/>
      <c r="BU17498" s="7"/>
      <c r="BV17498" s="7"/>
      <c r="BW17498" s="7"/>
    </row>
    <row r="17499" spans="43:75" x14ac:dyDescent="0.2">
      <c r="AQ17499" s="7"/>
      <c r="AR17499" s="7"/>
      <c r="AS17499" s="7"/>
      <c r="AT17499" s="7"/>
      <c r="AU17499" s="7"/>
      <c r="AV17499" s="234"/>
      <c r="BP17499" s="7"/>
      <c r="BQ17499" s="7"/>
      <c r="BR17499" s="7"/>
      <c r="BS17499" s="7"/>
      <c r="BT17499" s="7"/>
      <c r="BU17499" s="7"/>
      <c r="BV17499" s="7"/>
      <c r="BW17499" s="7"/>
    </row>
    <row r="17500" spans="43:75" x14ac:dyDescent="0.2">
      <c r="AQ17500" s="7"/>
      <c r="AR17500" s="7"/>
      <c r="AS17500" s="7"/>
      <c r="AT17500" s="7"/>
      <c r="AU17500" s="7"/>
      <c r="AV17500" s="234"/>
      <c r="BP17500" s="7"/>
      <c r="BQ17500" s="7"/>
      <c r="BR17500" s="7"/>
      <c r="BS17500" s="7"/>
      <c r="BT17500" s="7"/>
      <c r="BU17500" s="7"/>
      <c r="BV17500" s="7"/>
      <c r="BW17500" s="7"/>
    </row>
    <row r="17501" spans="43:75" x14ac:dyDescent="0.2">
      <c r="AQ17501" s="7"/>
      <c r="AR17501" s="7"/>
      <c r="AS17501" s="7"/>
      <c r="AT17501" s="7"/>
      <c r="AU17501" s="7"/>
      <c r="AV17501" s="234"/>
      <c r="BP17501" s="7"/>
      <c r="BQ17501" s="7"/>
      <c r="BR17501" s="7"/>
      <c r="BS17501" s="7"/>
      <c r="BT17501" s="7"/>
      <c r="BU17501" s="7"/>
      <c r="BV17501" s="7"/>
      <c r="BW17501" s="7"/>
    </row>
    <row r="17502" spans="43:75" x14ac:dyDescent="0.2">
      <c r="AQ17502" s="7"/>
      <c r="AR17502" s="7"/>
      <c r="AS17502" s="7"/>
      <c r="AT17502" s="7"/>
      <c r="AU17502" s="7"/>
      <c r="AV17502" s="234"/>
      <c r="BP17502" s="7"/>
      <c r="BQ17502" s="7"/>
      <c r="BR17502" s="7"/>
      <c r="BS17502" s="7"/>
      <c r="BT17502" s="7"/>
      <c r="BU17502" s="7"/>
      <c r="BV17502" s="7"/>
      <c r="BW17502" s="7"/>
    </row>
    <row r="17503" spans="43:75" x14ac:dyDescent="0.2">
      <c r="AQ17503" s="7"/>
      <c r="AR17503" s="7"/>
      <c r="AS17503" s="7"/>
      <c r="AT17503" s="7"/>
      <c r="AU17503" s="7"/>
      <c r="AV17503" s="234"/>
      <c r="BP17503" s="7"/>
      <c r="BQ17503" s="7"/>
      <c r="BR17503" s="7"/>
      <c r="BS17503" s="7"/>
      <c r="BT17503" s="7"/>
      <c r="BU17503" s="7"/>
      <c r="BV17503" s="7"/>
      <c r="BW17503" s="7"/>
    </row>
    <row r="17504" spans="43:75" x14ac:dyDescent="0.2">
      <c r="AQ17504" s="7"/>
      <c r="AR17504" s="7"/>
      <c r="AS17504" s="7"/>
      <c r="AT17504" s="7"/>
      <c r="AU17504" s="7"/>
      <c r="AV17504" s="234"/>
      <c r="BP17504" s="7"/>
      <c r="BQ17504" s="7"/>
      <c r="BR17504" s="7"/>
      <c r="BS17504" s="7"/>
      <c r="BT17504" s="7"/>
      <c r="BU17504" s="7"/>
      <c r="BV17504" s="7"/>
      <c r="BW17504" s="7"/>
    </row>
    <row r="17505" spans="43:75" x14ac:dyDescent="0.2">
      <c r="AQ17505" s="7"/>
      <c r="AR17505" s="7"/>
      <c r="AS17505" s="7"/>
      <c r="AT17505" s="7"/>
      <c r="AU17505" s="7"/>
      <c r="AV17505" s="234"/>
      <c r="BP17505" s="7"/>
      <c r="BQ17505" s="7"/>
      <c r="BR17505" s="7"/>
      <c r="BS17505" s="7"/>
      <c r="BT17505" s="7"/>
      <c r="BU17505" s="7"/>
      <c r="BV17505" s="7"/>
      <c r="BW17505" s="7"/>
    </row>
    <row r="17506" spans="43:75" x14ac:dyDescent="0.2">
      <c r="AQ17506" s="7"/>
      <c r="AR17506" s="7"/>
      <c r="AS17506" s="7"/>
      <c r="AT17506" s="7"/>
      <c r="AU17506" s="7"/>
      <c r="AV17506" s="234"/>
      <c r="BP17506" s="7"/>
      <c r="BQ17506" s="7"/>
      <c r="BR17506" s="7"/>
      <c r="BS17506" s="7"/>
      <c r="BT17506" s="7"/>
      <c r="BU17506" s="7"/>
      <c r="BV17506" s="7"/>
      <c r="BW17506" s="7"/>
    </row>
    <row r="17507" spans="43:75" x14ac:dyDescent="0.2">
      <c r="AQ17507" s="7"/>
      <c r="AR17507" s="7"/>
      <c r="AS17507" s="7"/>
      <c r="AT17507" s="7"/>
      <c r="AU17507" s="7"/>
      <c r="AV17507" s="234"/>
      <c r="BP17507" s="7"/>
      <c r="BQ17507" s="7"/>
      <c r="BR17507" s="7"/>
      <c r="BS17507" s="7"/>
      <c r="BT17507" s="7"/>
      <c r="BU17507" s="7"/>
      <c r="BV17507" s="7"/>
      <c r="BW17507" s="7"/>
    </row>
    <row r="17508" spans="43:75" x14ac:dyDescent="0.2">
      <c r="AQ17508" s="7"/>
      <c r="AR17508" s="7"/>
      <c r="AS17508" s="7"/>
      <c r="AT17508" s="7"/>
      <c r="AU17508" s="7"/>
      <c r="AV17508" s="234"/>
      <c r="BP17508" s="7"/>
      <c r="BQ17508" s="7"/>
      <c r="BR17508" s="7"/>
      <c r="BS17508" s="7"/>
      <c r="BT17508" s="7"/>
      <c r="BU17508" s="7"/>
      <c r="BV17508" s="7"/>
      <c r="BW17508" s="7"/>
    </row>
    <row r="17509" spans="43:75" x14ac:dyDescent="0.2">
      <c r="AQ17509" s="7"/>
      <c r="AR17509" s="7"/>
      <c r="AS17509" s="7"/>
      <c r="AT17509" s="7"/>
      <c r="AU17509" s="7"/>
      <c r="AV17509" s="234"/>
      <c r="BP17509" s="7"/>
      <c r="BQ17509" s="7"/>
      <c r="BR17509" s="7"/>
      <c r="BS17509" s="7"/>
      <c r="BT17509" s="7"/>
      <c r="BU17509" s="7"/>
      <c r="BV17509" s="7"/>
      <c r="BW17509" s="7"/>
    </row>
    <row r="17510" spans="43:75" x14ac:dyDescent="0.2">
      <c r="AQ17510" s="7"/>
      <c r="AR17510" s="7"/>
      <c r="AS17510" s="7"/>
      <c r="AT17510" s="7"/>
      <c r="AU17510" s="7"/>
      <c r="AV17510" s="234"/>
      <c r="BP17510" s="7"/>
      <c r="BQ17510" s="7"/>
      <c r="BR17510" s="7"/>
      <c r="BS17510" s="7"/>
      <c r="BT17510" s="7"/>
      <c r="BU17510" s="7"/>
      <c r="BV17510" s="7"/>
      <c r="BW17510" s="7"/>
    </row>
    <row r="17511" spans="43:75" x14ac:dyDescent="0.2">
      <c r="AQ17511" s="7"/>
      <c r="AR17511" s="7"/>
      <c r="AS17511" s="7"/>
      <c r="AT17511" s="7"/>
      <c r="AU17511" s="7"/>
      <c r="AV17511" s="234"/>
      <c r="BP17511" s="7"/>
      <c r="BQ17511" s="7"/>
      <c r="BR17511" s="7"/>
      <c r="BS17511" s="7"/>
      <c r="BT17511" s="7"/>
      <c r="BU17511" s="7"/>
      <c r="BV17511" s="7"/>
      <c r="BW17511" s="7"/>
    </row>
    <row r="17512" spans="43:75" x14ac:dyDescent="0.2">
      <c r="AQ17512" s="7"/>
      <c r="AR17512" s="7"/>
      <c r="AS17512" s="7"/>
      <c r="AT17512" s="7"/>
      <c r="AU17512" s="7"/>
      <c r="AV17512" s="234"/>
      <c r="BP17512" s="7"/>
      <c r="BQ17512" s="7"/>
      <c r="BR17512" s="7"/>
      <c r="BS17512" s="7"/>
      <c r="BT17512" s="7"/>
      <c r="BU17512" s="7"/>
      <c r="BV17512" s="7"/>
      <c r="BW17512" s="7"/>
    </row>
    <row r="17513" spans="43:75" x14ac:dyDescent="0.2">
      <c r="AQ17513" s="7"/>
      <c r="AR17513" s="7"/>
      <c r="AS17513" s="7"/>
      <c r="AT17513" s="7"/>
      <c r="AU17513" s="7"/>
      <c r="AV17513" s="234"/>
      <c r="BP17513" s="7"/>
      <c r="BQ17513" s="7"/>
      <c r="BR17513" s="7"/>
      <c r="BS17513" s="7"/>
      <c r="BT17513" s="7"/>
      <c r="BU17513" s="7"/>
      <c r="BV17513" s="7"/>
      <c r="BW17513" s="7"/>
    </row>
    <row r="17514" spans="43:75" x14ac:dyDescent="0.2">
      <c r="AQ17514" s="7"/>
      <c r="AR17514" s="7"/>
      <c r="AS17514" s="7"/>
      <c r="AT17514" s="7"/>
      <c r="AU17514" s="7"/>
      <c r="AV17514" s="234"/>
      <c r="BP17514" s="7"/>
      <c r="BQ17514" s="7"/>
      <c r="BR17514" s="7"/>
      <c r="BS17514" s="7"/>
      <c r="BT17514" s="7"/>
      <c r="BU17514" s="7"/>
      <c r="BV17514" s="7"/>
      <c r="BW17514" s="7"/>
    </row>
    <row r="17515" spans="43:75" x14ac:dyDescent="0.2">
      <c r="AQ17515" s="7"/>
      <c r="AR17515" s="7"/>
      <c r="AS17515" s="7"/>
      <c r="AT17515" s="7"/>
      <c r="AU17515" s="7"/>
      <c r="AV17515" s="234"/>
      <c r="BP17515" s="7"/>
      <c r="BQ17515" s="7"/>
      <c r="BR17515" s="7"/>
      <c r="BS17515" s="7"/>
      <c r="BT17515" s="7"/>
      <c r="BU17515" s="7"/>
      <c r="BV17515" s="7"/>
      <c r="BW17515" s="7"/>
    </row>
    <row r="17516" spans="43:75" x14ac:dyDescent="0.2">
      <c r="AQ17516" s="7"/>
      <c r="AR17516" s="7"/>
      <c r="AS17516" s="7"/>
      <c r="AT17516" s="7"/>
      <c r="AU17516" s="7"/>
      <c r="AV17516" s="234"/>
      <c r="BP17516" s="7"/>
      <c r="BQ17516" s="7"/>
      <c r="BR17516" s="7"/>
      <c r="BS17516" s="7"/>
      <c r="BT17516" s="7"/>
      <c r="BU17516" s="7"/>
      <c r="BV17516" s="7"/>
      <c r="BW17516" s="7"/>
    </row>
    <row r="17517" spans="43:75" x14ac:dyDescent="0.2">
      <c r="AQ17517" s="7"/>
      <c r="AR17517" s="7"/>
      <c r="AS17517" s="7"/>
      <c r="AT17517" s="7"/>
      <c r="AU17517" s="7"/>
      <c r="AV17517" s="234"/>
      <c r="BP17517" s="7"/>
      <c r="BQ17517" s="7"/>
      <c r="BR17517" s="7"/>
      <c r="BS17517" s="7"/>
      <c r="BT17517" s="7"/>
      <c r="BU17517" s="7"/>
      <c r="BV17517" s="7"/>
      <c r="BW17517" s="7"/>
    </row>
    <row r="17518" spans="43:75" x14ac:dyDescent="0.2">
      <c r="AQ17518" s="7"/>
      <c r="AR17518" s="7"/>
      <c r="AS17518" s="7"/>
      <c r="AT17518" s="7"/>
      <c r="AU17518" s="7"/>
      <c r="AV17518" s="234"/>
      <c r="BP17518" s="7"/>
      <c r="BQ17518" s="7"/>
      <c r="BR17518" s="7"/>
      <c r="BS17518" s="7"/>
      <c r="BT17518" s="7"/>
      <c r="BU17518" s="7"/>
      <c r="BV17518" s="7"/>
      <c r="BW17518" s="7"/>
    </row>
    <row r="17519" spans="43:75" x14ac:dyDescent="0.2">
      <c r="AQ17519" s="7"/>
      <c r="AR17519" s="7"/>
      <c r="AS17519" s="7"/>
      <c r="AT17519" s="7"/>
      <c r="AU17519" s="7"/>
      <c r="AV17519" s="234"/>
      <c r="BP17519" s="7"/>
      <c r="BQ17519" s="7"/>
      <c r="BR17519" s="7"/>
      <c r="BS17519" s="7"/>
      <c r="BT17519" s="7"/>
      <c r="BU17519" s="7"/>
      <c r="BV17519" s="7"/>
      <c r="BW17519" s="7"/>
    </row>
    <row r="17520" spans="43:75" x14ac:dyDescent="0.2">
      <c r="AQ17520" s="7"/>
      <c r="AR17520" s="7"/>
      <c r="AS17520" s="7"/>
      <c r="AT17520" s="7"/>
      <c r="AU17520" s="7"/>
      <c r="AV17520" s="234"/>
      <c r="BP17520" s="7"/>
      <c r="BQ17520" s="7"/>
      <c r="BR17520" s="7"/>
      <c r="BS17520" s="7"/>
      <c r="BT17520" s="7"/>
      <c r="BU17520" s="7"/>
      <c r="BV17520" s="7"/>
      <c r="BW17520" s="7"/>
    </row>
    <row r="17521" spans="43:75" x14ac:dyDescent="0.2">
      <c r="AQ17521" s="7"/>
      <c r="AR17521" s="7"/>
      <c r="AS17521" s="7"/>
      <c r="AT17521" s="7"/>
      <c r="AU17521" s="7"/>
      <c r="AV17521" s="234"/>
      <c r="BP17521" s="7"/>
      <c r="BQ17521" s="7"/>
      <c r="BR17521" s="7"/>
      <c r="BS17521" s="7"/>
      <c r="BT17521" s="7"/>
      <c r="BU17521" s="7"/>
      <c r="BV17521" s="7"/>
      <c r="BW17521" s="7"/>
    </row>
    <row r="17522" spans="43:75" x14ac:dyDescent="0.2">
      <c r="AQ17522" s="7"/>
      <c r="AR17522" s="7"/>
      <c r="AS17522" s="7"/>
      <c r="AT17522" s="7"/>
      <c r="AU17522" s="7"/>
      <c r="AV17522" s="234"/>
      <c r="BP17522" s="7"/>
      <c r="BQ17522" s="7"/>
      <c r="BR17522" s="7"/>
      <c r="BS17522" s="7"/>
      <c r="BT17522" s="7"/>
      <c r="BU17522" s="7"/>
      <c r="BV17522" s="7"/>
      <c r="BW17522" s="7"/>
    </row>
    <row r="17523" spans="43:75" x14ac:dyDescent="0.2">
      <c r="AQ17523" s="7"/>
      <c r="AR17523" s="7"/>
      <c r="AS17523" s="7"/>
      <c r="AT17523" s="7"/>
      <c r="AU17523" s="7"/>
      <c r="AV17523" s="234"/>
      <c r="BP17523" s="7"/>
      <c r="BQ17523" s="7"/>
      <c r="BR17523" s="7"/>
      <c r="BS17523" s="7"/>
      <c r="BT17523" s="7"/>
      <c r="BU17523" s="7"/>
      <c r="BV17523" s="7"/>
      <c r="BW17523" s="7"/>
    </row>
    <row r="17524" spans="43:75" x14ac:dyDescent="0.2">
      <c r="AQ17524" s="7"/>
      <c r="AR17524" s="7"/>
      <c r="AS17524" s="7"/>
      <c r="AT17524" s="7"/>
      <c r="AU17524" s="7"/>
      <c r="AV17524" s="234"/>
      <c r="BP17524" s="7"/>
      <c r="BQ17524" s="7"/>
      <c r="BR17524" s="7"/>
      <c r="BS17524" s="7"/>
      <c r="BT17524" s="7"/>
      <c r="BU17524" s="7"/>
      <c r="BV17524" s="7"/>
      <c r="BW17524" s="7"/>
    </row>
    <row r="17525" spans="43:75" x14ac:dyDescent="0.2">
      <c r="AQ17525" s="7"/>
      <c r="AR17525" s="7"/>
      <c r="AS17525" s="7"/>
      <c r="AT17525" s="7"/>
      <c r="AU17525" s="7"/>
      <c r="AV17525" s="234"/>
      <c r="BP17525" s="7"/>
      <c r="BQ17525" s="7"/>
      <c r="BR17525" s="7"/>
      <c r="BS17525" s="7"/>
      <c r="BT17525" s="7"/>
      <c r="BU17525" s="7"/>
      <c r="BV17525" s="7"/>
      <c r="BW17525" s="7"/>
    </row>
    <row r="17526" spans="43:75" x14ac:dyDescent="0.2">
      <c r="AQ17526" s="7"/>
      <c r="AR17526" s="7"/>
      <c r="AS17526" s="7"/>
      <c r="AT17526" s="7"/>
      <c r="AU17526" s="7"/>
      <c r="AV17526" s="234"/>
      <c r="BP17526" s="7"/>
      <c r="BQ17526" s="7"/>
      <c r="BR17526" s="7"/>
      <c r="BS17526" s="7"/>
      <c r="BT17526" s="7"/>
      <c r="BU17526" s="7"/>
      <c r="BV17526" s="7"/>
      <c r="BW17526" s="7"/>
    </row>
    <row r="17527" spans="43:75" x14ac:dyDescent="0.2">
      <c r="AQ17527" s="7"/>
      <c r="AR17527" s="7"/>
      <c r="AS17527" s="7"/>
      <c r="AT17527" s="7"/>
      <c r="AU17527" s="7"/>
      <c r="AV17527" s="234"/>
      <c r="BP17527" s="7"/>
      <c r="BQ17527" s="7"/>
      <c r="BR17527" s="7"/>
      <c r="BS17527" s="7"/>
      <c r="BT17527" s="7"/>
      <c r="BU17527" s="7"/>
      <c r="BV17527" s="7"/>
      <c r="BW17527" s="7"/>
    </row>
    <row r="17528" spans="43:75" x14ac:dyDescent="0.2">
      <c r="AQ17528" s="7"/>
      <c r="AR17528" s="7"/>
      <c r="AS17528" s="7"/>
      <c r="AT17528" s="7"/>
      <c r="AU17528" s="7"/>
      <c r="AV17528" s="234"/>
      <c r="BP17528" s="7"/>
      <c r="BQ17528" s="7"/>
      <c r="BR17528" s="7"/>
      <c r="BS17528" s="7"/>
      <c r="BT17528" s="7"/>
      <c r="BU17528" s="7"/>
      <c r="BV17528" s="7"/>
      <c r="BW17528" s="7"/>
    </row>
    <row r="17529" spans="43:75" x14ac:dyDescent="0.2">
      <c r="AQ17529" s="7"/>
      <c r="AR17529" s="7"/>
      <c r="AS17529" s="7"/>
      <c r="AT17529" s="7"/>
      <c r="AU17529" s="7"/>
      <c r="AV17529" s="234"/>
      <c r="BP17529" s="7"/>
      <c r="BQ17529" s="7"/>
      <c r="BR17529" s="7"/>
      <c r="BS17529" s="7"/>
      <c r="BT17529" s="7"/>
      <c r="BU17529" s="7"/>
      <c r="BV17529" s="7"/>
      <c r="BW17529" s="7"/>
    </row>
    <row r="17530" spans="43:75" x14ac:dyDescent="0.2">
      <c r="AQ17530" s="7"/>
      <c r="AR17530" s="7"/>
      <c r="AS17530" s="7"/>
      <c r="AT17530" s="7"/>
      <c r="AU17530" s="7"/>
      <c r="AV17530" s="234"/>
      <c r="BP17530" s="7"/>
      <c r="BQ17530" s="7"/>
      <c r="BR17530" s="7"/>
      <c r="BS17530" s="7"/>
      <c r="BT17530" s="7"/>
      <c r="BU17530" s="7"/>
      <c r="BV17530" s="7"/>
      <c r="BW17530" s="7"/>
    </row>
    <row r="17531" spans="43:75" x14ac:dyDescent="0.2">
      <c r="AQ17531" s="7"/>
      <c r="AR17531" s="7"/>
      <c r="AS17531" s="7"/>
      <c r="AT17531" s="7"/>
      <c r="AU17531" s="7"/>
      <c r="AV17531" s="234"/>
      <c r="BP17531" s="7"/>
      <c r="BQ17531" s="7"/>
      <c r="BR17531" s="7"/>
      <c r="BS17531" s="7"/>
      <c r="BT17531" s="7"/>
      <c r="BU17531" s="7"/>
      <c r="BV17531" s="7"/>
      <c r="BW17531" s="7"/>
    </row>
    <row r="17532" spans="43:75" x14ac:dyDescent="0.2">
      <c r="AQ17532" s="7"/>
      <c r="AR17532" s="7"/>
      <c r="AS17532" s="7"/>
      <c r="AT17532" s="7"/>
      <c r="AU17532" s="7"/>
      <c r="AV17532" s="234"/>
      <c r="BP17532" s="7"/>
      <c r="BQ17532" s="7"/>
      <c r="BR17532" s="7"/>
      <c r="BS17532" s="7"/>
      <c r="BT17532" s="7"/>
      <c r="BU17532" s="7"/>
      <c r="BV17532" s="7"/>
      <c r="BW17532" s="7"/>
    </row>
    <row r="17533" spans="43:75" x14ac:dyDescent="0.2">
      <c r="AQ17533" s="7"/>
      <c r="AR17533" s="7"/>
      <c r="AS17533" s="7"/>
      <c r="AT17533" s="7"/>
      <c r="AU17533" s="7"/>
      <c r="AV17533" s="234"/>
      <c r="BP17533" s="7"/>
      <c r="BQ17533" s="7"/>
      <c r="BR17533" s="7"/>
      <c r="BS17533" s="7"/>
      <c r="BT17533" s="7"/>
      <c r="BU17533" s="7"/>
      <c r="BV17533" s="7"/>
      <c r="BW17533" s="7"/>
    </row>
    <row r="17534" spans="43:75" x14ac:dyDescent="0.2">
      <c r="AQ17534" s="7"/>
      <c r="AR17534" s="7"/>
      <c r="AS17534" s="7"/>
      <c r="AT17534" s="7"/>
      <c r="AU17534" s="7"/>
      <c r="AV17534" s="234"/>
      <c r="BP17534" s="7"/>
      <c r="BQ17534" s="7"/>
      <c r="BR17534" s="7"/>
      <c r="BS17534" s="7"/>
      <c r="BT17534" s="7"/>
      <c r="BU17534" s="7"/>
      <c r="BV17534" s="7"/>
      <c r="BW17534" s="7"/>
    </row>
    <row r="17535" spans="43:75" x14ac:dyDescent="0.2">
      <c r="AQ17535" s="7"/>
      <c r="AR17535" s="7"/>
      <c r="AS17535" s="7"/>
      <c r="AT17535" s="7"/>
      <c r="AU17535" s="7"/>
      <c r="AV17535" s="234"/>
      <c r="BP17535" s="7"/>
      <c r="BQ17535" s="7"/>
      <c r="BR17535" s="7"/>
      <c r="BS17535" s="7"/>
      <c r="BT17535" s="7"/>
      <c r="BU17535" s="7"/>
      <c r="BV17535" s="7"/>
      <c r="BW17535" s="7"/>
    </row>
    <row r="17536" spans="43:75" x14ac:dyDescent="0.2">
      <c r="AQ17536" s="7"/>
      <c r="AR17536" s="7"/>
      <c r="AS17536" s="7"/>
      <c r="AT17536" s="7"/>
      <c r="AU17536" s="7"/>
      <c r="AV17536" s="234"/>
      <c r="BP17536" s="7"/>
      <c r="BQ17536" s="7"/>
      <c r="BR17536" s="7"/>
      <c r="BS17536" s="7"/>
      <c r="BT17536" s="7"/>
      <c r="BU17536" s="7"/>
      <c r="BV17536" s="7"/>
      <c r="BW17536" s="7"/>
    </row>
    <row r="17537" spans="43:75" x14ac:dyDescent="0.2">
      <c r="AQ17537" s="7"/>
      <c r="AR17537" s="7"/>
      <c r="AS17537" s="7"/>
      <c r="AT17537" s="7"/>
      <c r="AU17537" s="7"/>
      <c r="AV17537" s="234"/>
      <c r="BP17537" s="7"/>
      <c r="BQ17537" s="7"/>
      <c r="BR17537" s="7"/>
      <c r="BS17537" s="7"/>
      <c r="BT17537" s="7"/>
      <c r="BU17537" s="7"/>
      <c r="BV17537" s="7"/>
      <c r="BW17537" s="7"/>
    </row>
    <row r="17538" spans="43:75" x14ac:dyDescent="0.2">
      <c r="AQ17538" s="7"/>
      <c r="AR17538" s="7"/>
      <c r="AS17538" s="7"/>
      <c r="AT17538" s="7"/>
      <c r="AU17538" s="7"/>
      <c r="AV17538" s="234"/>
      <c r="BP17538" s="7"/>
      <c r="BQ17538" s="7"/>
      <c r="BR17538" s="7"/>
      <c r="BS17538" s="7"/>
      <c r="BT17538" s="7"/>
      <c r="BU17538" s="7"/>
      <c r="BV17538" s="7"/>
      <c r="BW17538" s="7"/>
    </row>
    <row r="17539" spans="43:75" x14ac:dyDescent="0.2">
      <c r="AQ17539" s="7"/>
      <c r="AR17539" s="7"/>
      <c r="AS17539" s="7"/>
      <c r="AT17539" s="7"/>
      <c r="AU17539" s="7"/>
      <c r="AV17539" s="234"/>
      <c r="BP17539" s="7"/>
      <c r="BQ17539" s="7"/>
      <c r="BR17539" s="7"/>
      <c r="BS17539" s="7"/>
      <c r="BT17539" s="7"/>
      <c r="BU17539" s="7"/>
      <c r="BV17539" s="7"/>
      <c r="BW17539" s="7"/>
    </row>
    <row r="17540" spans="43:75" x14ac:dyDescent="0.2">
      <c r="AQ17540" s="7"/>
      <c r="AR17540" s="7"/>
      <c r="AS17540" s="7"/>
      <c r="AT17540" s="7"/>
      <c r="AU17540" s="7"/>
      <c r="AV17540" s="234"/>
      <c r="BP17540" s="7"/>
      <c r="BQ17540" s="7"/>
      <c r="BR17540" s="7"/>
      <c r="BS17540" s="7"/>
      <c r="BT17540" s="7"/>
      <c r="BU17540" s="7"/>
      <c r="BV17540" s="7"/>
      <c r="BW17540" s="7"/>
    </row>
    <row r="17541" spans="43:75" x14ac:dyDescent="0.2">
      <c r="AQ17541" s="7"/>
      <c r="AR17541" s="7"/>
      <c r="AS17541" s="7"/>
      <c r="AT17541" s="7"/>
      <c r="AU17541" s="7"/>
      <c r="AV17541" s="234"/>
      <c r="BP17541" s="7"/>
      <c r="BQ17541" s="7"/>
      <c r="BR17541" s="7"/>
      <c r="BS17541" s="7"/>
      <c r="BT17541" s="7"/>
      <c r="BU17541" s="7"/>
      <c r="BV17541" s="7"/>
      <c r="BW17541" s="7"/>
    </row>
    <row r="17542" spans="43:75" x14ac:dyDescent="0.2">
      <c r="AQ17542" s="7"/>
      <c r="AR17542" s="7"/>
      <c r="AS17542" s="7"/>
      <c r="AT17542" s="7"/>
      <c r="AU17542" s="7"/>
      <c r="AV17542" s="234"/>
      <c r="BP17542" s="7"/>
      <c r="BQ17542" s="7"/>
      <c r="BR17542" s="7"/>
      <c r="BS17542" s="7"/>
      <c r="BT17542" s="7"/>
      <c r="BU17542" s="7"/>
      <c r="BV17542" s="7"/>
      <c r="BW17542" s="7"/>
    </row>
    <row r="17543" spans="43:75" x14ac:dyDescent="0.2">
      <c r="AQ17543" s="7"/>
      <c r="AR17543" s="7"/>
      <c r="AS17543" s="7"/>
      <c r="AT17543" s="7"/>
      <c r="AU17543" s="7"/>
      <c r="AV17543" s="234"/>
      <c r="BP17543" s="7"/>
      <c r="BQ17543" s="7"/>
      <c r="BR17543" s="7"/>
      <c r="BS17543" s="7"/>
      <c r="BT17543" s="7"/>
      <c r="BU17543" s="7"/>
      <c r="BV17543" s="7"/>
      <c r="BW17543" s="7"/>
    </row>
    <row r="17544" spans="43:75" x14ac:dyDescent="0.2">
      <c r="AQ17544" s="7"/>
      <c r="AR17544" s="7"/>
      <c r="AS17544" s="7"/>
      <c r="AT17544" s="7"/>
      <c r="AU17544" s="7"/>
      <c r="AV17544" s="234"/>
      <c r="BP17544" s="7"/>
      <c r="BQ17544" s="7"/>
      <c r="BR17544" s="7"/>
      <c r="BS17544" s="7"/>
      <c r="BT17544" s="7"/>
      <c r="BU17544" s="7"/>
      <c r="BV17544" s="7"/>
      <c r="BW17544" s="7"/>
    </row>
    <row r="17545" spans="43:75" x14ac:dyDescent="0.2">
      <c r="AQ17545" s="7"/>
      <c r="AR17545" s="7"/>
      <c r="AS17545" s="7"/>
      <c r="AT17545" s="7"/>
      <c r="AU17545" s="7"/>
      <c r="AV17545" s="234"/>
      <c r="BP17545" s="7"/>
      <c r="BQ17545" s="7"/>
      <c r="BR17545" s="7"/>
      <c r="BS17545" s="7"/>
      <c r="BT17545" s="7"/>
      <c r="BU17545" s="7"/>
      <c r="BV17545" s="7"/>
      <c r="BW17545" s="7"/>
    </row>
    <row r="17546" spans="43:75" x14ac:dyDescent="0.2">
      <c r="AQ17546" s="7"/>
      <c r="AR17546" s="7"/>
      <c r="AS17546" s="7"/>
      <c r="AT17546" s="7"/>
      <c r="AU17546" s="7"/>
      <c r="AV17546" s="234"/>
      <c r="BP17546" s="7"/>
      <c r="BQ17546" s="7"/>
      <c r="BR17546" s="7"/>
      <c r="BS17546" s="7"/>
      <c r="BT17546" s="7"/>
      <c r="BU17546" s="7"/>
      <c r="BV17546" s="7"/>
      <c r="BW17546" s="7"/>
    </row>
    <row r="17547" spans="43:75" x14ac:dyDescent="0.2">
      <c r="AQ17547" s="7"/>
      <c r="AR17547" s="7"/>
      <c r="AS17547" s="7"/>
      <c r="AT17547" s="7"/>
      <c r="AU17547" s="7"/>
      <c r="AV17547" s="234"/>
      <c r="BP17547" s="7"/>
      <c r="BQ17547" s="7"/>
      <c r="BR17547" s="7"/>
      <c r="BS17547" s="7"/>
      <c r="BT17547" s="7"/>
      <c r="BU17547" s="7"/>
      <c r="BV17547" s="7"/>
      <c r="BW17547" s="7"/>
    </row>
    <row r="17548" spans="43:75" x14ac:dyDescent="0.2">
      <c r="AQ17548" s="7"/>
      <c r="AR17548" s="7"/>
      <c r="AS17548" s="7"/>
      <c r="AT17548" s="7"/>
      <c r="AU17548" s="7"/>
      <c r="AV17548" s="234"/>
      <c r="BP17548" s="7"/>
      <c r="BQ17548" s="7"/>
      <c r="BR17548" s="7"/>
      <c r="BS17548" s="7"/>
      <c r="BT17548" s="7"/>
      <c r="BU17548" s="7"/>
      <c r="BV17548" s="7"/>
      <c r="BW17548" s="7"/>
    </row>
    <row r="17549" spans="43:75" x14ac:dyDescent="0.2">
      <c r="AQ17549" s="7"/>
      <c r="AR17549" s="7"/>
      <c r="AS17549" s="7"/>
      <c r="AT17549" s="7"/>
      <c r="AU17549" s="7"/>
      <c r="AV17549" s="234"/>
      <c r="BP17549" s="7"/>
      <c r="BQ17549" s="7"/>
      <c r="BR17549" s="7"/>
      <c r="BS17549" s="7"/>
      <c r="BT17549" s="7"/>
      <c r="BU17549" s="7"/>
      <c r="BV17549" s="7"/>
      <c r="BW17549" s="7"/>
    </row>
    <row r="17550" spans="43:75" x14ac:dyDescent="0.2">
      <c r="AQ17550" s="7"/>
      <c r="AR17550" s="7"/>
      <c r="AS17550" s="7"/>
      <c r="AT17550" s="7"/>
      <c r="AU17550" s="7"/>
      <c r="AV17550" s="234"/>
      <c r="BP17550" s="7"/>
      <c r="BQ17550" s="7"/>
      <c r="BR17550" s="7"/>
      <c r="BS17550" s="7"/>
      <c r="BT17550" s="7"/>
      <c r="BU17550" s="7"/>
      <c r="BV17550" s="7"/>
      <c r="BW17550" s="7"/>
    </row>
    <row r="17551" spans="43:75" x14ac:dyDescent="0.2">
      <c r="AQ17551" s="7"/>
      <c r="AR17551" s="7"/>
      <c r="AS17551" s="7"/>
      <c r="AT17551" s="7"/>
      <c r="AU17551" s="7"/>
      <c r="AV17551" s="234"/>
      <c r="BP17551" s="7"/>
      <c r="BQ17551" s="7"/>
      <c r="BR17551" s="7"/>
      <c r="BS17551" s="7"/>
      <c r="BT17551" s="7"/>
      <c r="BU17551" s="7"/>
      <c r="BV17551" s="7"/>
      <c r="BW17551" s="7"/>
    </row>
    <row r="17552" spans="43:75" x14ac:dyDescent="0.2">
      <c r="AQ17552" s="7"/>
      <c r="AR17552" s="7"/>
      <c r="AS17552" s="7"/>
      <c r="AT17552" s="7"/>
      <c r="AU17552" s="7"/>
      <c r="AV17552" s="234"/>
      <c r="BP17552" s="7"/>
      <c r="BQ17552" s="7"/>
      <c r="BR17552" s="7"/>
      <c r="BS17552" s="7"/>
      <c r="BT17552" s="7"/>
      <c r="BU17552" s="7"/>
      <c r="BV17552" s="7"/>
      <c r="BW17552" s="7"/>
    </row>
    <row r="17553" spans="43:75" x14ac:dyDescent="0.2">
      <c r="AQ17553" s="7"/>
      <c r="AR17553" s="7"/>
      <c r="AS17553" s="7"/>
      <c r="AT17553" s="7"/>
      <c r="AU17553" s="7"/>
      <c r="AV17553" s="234"/>
      <c r="BP17553" s="7"/>
      <c r="BQ17553" s="7"/>
      <c r="BR17553" s="7"/>
      <c r="BS17553" s="7"/>
      <c r="BT17553" s="7"/>
      <c r="BU17553" s="7"/>
      <c r="BV17553" s="7"/>
      <c r="BW17553" s="7"/>
    </row>
    <row r="17554" spans="43:75" x14ac:dyDescent="0.2">
      <c r="AQ17554" s="7"/>
      <c r="AR17554" s="7"/>
      <c r="AS17554" s="7"/>
      <c r="AT17554" s="7"/>
      <c r="AU17554" s="7"/>
      <c r="AV17554" s="234"/>
      <c r="BP17554" s="7"/>
      <c r="BQ17554" s="7"/>
      <c r="BR17554" s="7"/>
      <c r="BS17554" s="7"/>
      <c r="BT17554" s="7"/>
      <c r="BU17554" s="7"/>
      <c r="BV17554" s="7"/>
      <c r="BW17554" s="7"/>
    </row>
    <row r="17555" spans="43:75" x14ac:dyDescent="0.2">
      <c r="AQ17555" s="7"/>
      <c r="AR17555" s="7"/>
      <c r="AS17555" s="7"/>
      <c r="AT17555" s="7"/>
      <c r="AU17555" s="7"/>
      <c r="AV17555" s="234"/>
      <c r="BP17555" s="7"/>
      <c r="BQ17555" s="7"/>
      <c r="BR17555" s="7"/>
      <c r="BS17555" s="7"/>
      <c r="BT17555" s="7"/>
      <c r="BU17555" s="7"/>
      <c r="BV17555" s="7"/>
      <c r="BW17555" s="7"/>
    </row>
    <row r="17556" spans="43:75" x14ac:dyDescent="0.2">
      <c r="AQ17556" s="7"/>
      <c r="AR17556" s="7"/>
      <c r="AS17556" s="7"/>
      <c r="AT17556" s="7"/>
      <c r="AU17556" s="7"/>
      <c r="AV17556" s="234"/>
      <c r="BP17556" s="7"/>
      <c r="BQ17556" s="7"/>
      <c r="BR17556" s="7"/>
      <c r="BS17556" s="7"/>
      <c r="BT17556" s="7"/>
      <c r="BU17556" s="7"/>
      <c r="BV17556" s="7"/>
      <c r="BW17556" s="7"/>
    </row>
    <row r="17557" spans="43:75" x14ac:dyDescent="0.2">
      <c r="AQ17557" s="7"/>
      <c r="AR17557" s="7"/>
      <c r="AS17557" s="7"/>
      <c r="AT17557" s="7"/>
      <c r="AU17557" s="7"/>
      <c r="AV17557" s="234"/>
      <c r="BP17557" s="7"/>
      <c r="BQ17557" s="7"/>
      <c r="BR17557" s="7"/>
      <c r="BS17557" s="7"/>
      <c r="BT17557" s="7"/>
      <c r="BU17557" s="7"/>
      <c r="BV17557" s="7"/>
      <c r="BW17557" s="7"/>
    </row>
    <row r="17558" spans="43:75" x14ac:dyDescent="0.2">
      <c r="AQ17558" s="7"/>
      <c r="AR17558" s="7"/>
      <c r="AS17558" s="7"/>
      <c r="AT17558" s="7"/>
      <c r="AU17558" s="7"/>
      <c r="AV17558" s="234"/>
      <c r="BP17558" s="7"/>
      <c r="BQ17558" s="7"/>
      <c r="BR17558" s="7"/>
      <c r="BS17558" s="7"/>
      <c r="BT17558" s="7"/>
      <c r="BU17558" s="7"/>
      <c r="BV17558" s="7"/>
      <c r="BW17558" s="7"/>
    </row>
    <row r="17559" spans="43:75" x14ac:dyDescent="0.2">
      <c r="AQ17559" s="7"/>
      <c r="AR17559" s="7"/>
      <c r="AS17559" s="7"/>
      <c r="AT17559" s="7"/>
      <c r="AU17559" s="7"/>
      <c r="AV17559" s="234"/>
      <c r="BP17559" s="7"/>
      <c r="BQ17559" s="7"/>
      <c r="BR17559" s="7"/>
      <c r="BS17559" s="7"/>
      <c r="BT17559" s="7"/>
      <c r="BU17559" s="7"/>
      <c r="BV17559" s="7"/>
      <c r="BW17559" s="7"/>
    </row>
    <row r="17560" spans="43:75" x14ac:dyDescent="0.2">
      <c r="AQ17560" s="7"/>
      <c r="AR17560" s="7"/>
      <c r="AS17560" s="7"/>
      <c r="AT17560" s="7"/>
      <c r="AU17560" s="7"/>
      <c r="AV17560" s="234"/>
      <c r="BP17560" s="7"/>
      <c r="BQ17560" s="7"/>
      <c r="BR17560" s="7"/>
      <c r="BS17560" s="7"/>
      <c r="BT17560" s="7"/>
      <c r="BU17560" s="7"/>
      <c r="BV17560" s="7"/>
      <c r="BW17560" s="7"/>
    </row>
    <row r="17561" spans="43:75" x14ac:dyDescent="0.2">
      <c r="AQ17561" s="7"/>
      <c r="AR17561" s="7"/>
      <c r="AS17561" s="7"/>
      <c r="AT17561" s="7"/>
      <c r="AU17561" s="7"/>
      <c r="AV17561" s="234"/>
      <c r="BP17561" s="7"/>
      <c r="BQ17561" s="7"/>
      <c r="BR17561" s="7"/>
      <c r="BS17561" s="7"/>
      <c r="BT17561" s="7"/>
      <c r="BU17561" s="7"/>
      <c r="BV17561" s="7"/>
      <c r="BW17561" s="7"/>
    </row>
    <row r="17562" spans="43:75" x14ac:dyDescent="0.2">
      <c r="AQ17562" s="7"/>
      <c r="AR17562" s="7"/>
      <c r="AS17562" s="7"/>
      <c r="AT17562" s="7"/>
      <c r="AU17562" s="7"/>
      <c r="AV17562" s="234"/>
      <c r="BP17562" s="7"/>
      <c r="BQ17562" s="7"/>
      <c r="BR17562" s="7"/>
      <c r="BS17562" s="7"/>
      <c r="BT17562" s="7"/>
      <c r="BU17562" s="7"/>
      <c r="BV17562" s="7"/>
      <c r="BW17562" s="7"/>
    </row>
    <row r="17563" spans="43:75" x14ac:dyDescent="0.2">
      <c r="AQ17563" s="7"/>
      <c r="AR17563" s="7"/>
      <c r="AS17563" s="7"/>
      <c r="AT17563" s="7"/>
      <c r="AU17563" s="7"/>
      <c r="AV17563" s="234"/>
      <c r="BP17563" s="7"/>
      <c r="BQ17563" s="7"/>
      <c r="BR17563" s="7"/>
      <c r="BS17563" s="7"/>
      <c r="BT17563" s="7"/>
      <c r="BU17563" s="7"/>
      <c r="BV17563" s="7"/>
      <c r="BW17563" s="7"/>
    </row>
    <row r="17564" spans="43:75" x14ac:dyDescent="0.2">
      <c r="AQ17564" s="7"/>
      <c r="AR17564" s="7"/>
      <c r="AS17564" s="7"/>
      <c r="AT17564" s="7"/>
      <c r="AU17564" s="7"/>
      <c r="AV17564" s="234"/>
      <c r="BP17564" s="7"/>
      <c r="BQ17564" s="7"/>
      <c r="BR17564" s="7"/>
      <c r="BS17564" s="7"/>
      <c r="BT17564" s="7"/>
      <c r="BU17564" s="7"/>
      <c r="BV17564" s="7"/>
      <c r="BW17564" s="7"/>
    </row>
    <row r="17565" spans="43:75" x14ac:dyDescent="0.2">
      <c r="AQ17565" s="7"/>
      <c r="AR17565" s="7"/>
      <c r="AS17565" s="7"/>
      <c r="AT17565" s="7"/>
      <c r="AU17565" s="7"/>
      <c r="AV17565" s="234"/>
      <c r="BP17565" s="7"/>
      <c r="BQ17565" s="7"/>
      <c r="BR17565" s="7"/>
      <c r="BS17565" s="7"/>
      <c r="BT17565" s="7"/>
      <c r="BU17565" s="7"/>
      <c r="BV17565" s="7"/>
      <c r="BW17565" s="7"/>
    </row>
    <row r="17566" spans="43:75" x14ac:dyDescent="0.2">
      <c r="AQ17566" s="7"/>
      <c r="AR17566" s="7"/>
      <c r="AS17566" s="7"/>
      <c r="AT17566" s="7"/>
      <c r="AU17566" s="7"/>
      <c r="AV17566" s="234"/>
      <c r="BP17566" s="7"/>
      <c r="BQ17566" s="7"/>
      <c r="BR17566" s="7"/>
      <c r="BS17566" s="7"/>
      <c r="BT17566" s="7"/>
      <c r="BU17566" s="7"/>
      <c r="BV17566" s="7"/>
      <c r="BW17566" s="7"/>
    </row>
    <row r="17567" spans="43:75" x14ac:dyDescent="0.2">
      <c r="AQ17567" s="7"/>
      <c r="AR17567" s="7"/>
      <c r="AS17567" s="7"/>
      <c r="AT17567" s="7"/>
      <c r="AU17567" s="7"/>
      <c r="AV17567" s="234"/>
      <c r="BP17567" s="7"/>
      <c r="BQ17567" s="7"/>
      <c r="BR17567" s="7"/>
      <c r="BS17567" s="7"/>
      <c r="BT17567" s="7"/>
      <c r="BU17567" s="7"/>
      <c r="BV17567" s="7"/>
      <c r="BW17567" s="7"/>
    </row>
    <row r="17568" spans="43:75" x14ac:dyDescent="0.2">
      <c r="AQ17568" s="7"/>
      <c r="AR17568" s="7"/>
      <c r="AS17568" s="7"/>
      <c r="AT17568" s="7"/>
      <c r="AU17568" s="7"/>
      <c r="AV17568" s="234"/>
      <c r="BP17568" s="7"/>
      <c r="BQ17568" s="7"/>
      <c r="BR17568" s="7"/>
      <c r="BS17568" s="7"/>
      <c r="BT17568" s="7"/>
      <c r="BU17568" s="7"/>
      <c r="BV17568" s="7"/>
      <c r="BW17568" s="7"/>
    </row>
    <row r="17569" spans="43:75" x14ac:dyDescent="0.2">
      <c r="AQ17569" s="7"/>
      <c r="AR17569" s="7"/>
      <c r="AS17569" s="7"/>
      <c r="AT17569" s="7"/>
      <c r="AU17569" s="7"/>
      <c r="AV17569" s="234"/>
      <c r="BP17569" s="7"/>
      <c r="BQ17569" s="7"/>
      <c r="BR17569" s="7"/>
      <c r="BS17569" s="7"/>
      <c r="BT17569" s="7"/>
      <c r="BU17569" s="7"/>
      <c r="BV17569" s="7"/>
      <c r="BW17569" s="7"/>
    </row>
    <row r="17570" spans="43:75" x14ac:dyDescent="0.2">
      <c r="AQ17570" s="7"/>
      <c r="AR17570" s="7"/>
      <c r="AS17570" s="7"/>
      <c r="AT17570" s="7"/>
      <c r="AU17570" s="7"/>
      <c r="AV17570" s="234"/>
      <c r="BP17570" s="7"/>
      <c r="BQ17570" s="7"/>
      <c r="BR17570" s="7"/>
      <c r="BS17570" s="7"/>
      <c r="BT17570" s="7"/>
      <c r="BU17570" s="7"/>
      <c r="BV17570" s="7"/>
      <c r="BW17570" s="7"/>
    </row>
    <row r="17571" spans="43:75" x14ac:dyDescent="0.2">
      <c r="AQ17571" s="7"/>
      <c r="AR17571" s="7"/>
      <c r="AS17571" s="7"/>
      <c r="AT17571" s="7"/>
      <c r="AU17571" s="7"/>
      <c r="AV17571" s="234"/>
      <c r="BP17571" s="7"/>
      <c r="BQ17571" s="7"/>
      <c r="BR17571" s="7"/>
      <c r="BS17571" s="7"/>
      <c r="BT17571" s="7"/>
      <c r="BU17571" s="7"/>
      <c r="BV17571" s="7"/>
      <c r="BW17571" s="7"/>
    </row>
    <row r="17572" spans="43:75" x14ac:dyDescent="0.2">
      <c r="AQ17572" s="7"/>
      <c r="AR17572" s="7"/>
      <c r="AS17572" s="7"/>
      <c r="AT17572" s="7"/>
      <c r="AU17572" s="7"/>
      <c r="AV17572" s="234"/>
      <c r="BP17572" s="7"/>
      <c r="BQ17572" s="7"/>
      <c r="BR17572" s="7"/>
      <c r="BS17572" s="7"/>
      <c r="BT17572" s="7"/>
      <c r="BU17572" s="7"/>
      <c r="BV17572" s="7"/>
      <c r="BW17572" s="7"/>
    </row>
    <row r="17573" spans="43:75" x14ac:dyDescent="0.2">
      <c r="AQ17573" s="7"/>
      <c r="AR17573" s="7"/>
      <c r="AS17573" s="7"/>
      <c r="AT17573" s="7"/>
      <c r="AU17573" s="7"/>
      <c r="AV17573" s="234"/>
      <c r="BP17573" s="7"/>
      <c r="BQ17573" s="7"/>
      <c r="BR17573" s="7"/>
      <c r="BS17573" s="7"/>
      <c r="BT17573" s="7"/>
      <c r="BU17573" s="7"/>
      <c r="BV17573" s="7"/>
      <c r="BW17573" s="7"/>
    </row>
    <row r="17574" spans="43:75" x14ac:dyDescent="0.2">
      <c r="AQ17574" s="7"/>
      <c r="AR17574" s="7"/>
      <c r="AS17574" s="7"/>
      <c r="AT17574" s="7"/>
      <c r="AU17574" s="7"/>
      <c r="AV17574" s="234"/>
      <c r="BP17574" s="7"/>
      <c r="BQ17574" s="7"/>
      <c r="BR17574" s="7"/>
      <c r="BS17574" s="7"/>
      <c r="BT17574" s="7"/>
      <c r="BU17574" s="7"/>
      <c r="BV17574" s="7"/>
      <c r="BW17574" s="7"/>
    </row>
    <row r="17575" spans="43:75" x14ac:dyDescent="0.2">
      <c r="AQ17575" s="7"/>
      <c r="AR17575" s="7"/>
      <c r="AS17575" s="7"/>
      <c r="AT17575" s="7"/>
      <c r="AU17575" s="7"/>
      <c r="AV17575" s="234"/>
      <c r="BP17575" s="7"/>
      <c r="BQ17575" s="7"/>
      <c r="BR17575" s="7"/>
      <c r="BS17575" s="7"/>
      <c r="BT17575" s="7"/>
      <c r="BU17575" s="7"/>
      <c r="BV17575" s="7"/>
      <c r="BW17575" s="7"/>
    </row>
    <row r="17576" spans="43:75" x14ac:dyDescent="0.2">
      <c r="AQ17576" s="7"/>
      <c r="AR17576" s="7"/>
      <c r="AS17576" s="7"/>
      <c r="AT17576" s="7"/>
      <c r="AU17576" s="7"/>
      <c r="AV17576" s="234"/>
      <c r="BP17576" s="7"/>
      <c r="BQ17576" s="7"/>
      <c r="BR17576" s="7"/>
      <c r="BS17576" s="7"/>
      <c r="BT17576" s="7"/>
      <c r="BU17576" s="7"/>
      <c r="BV17576" s="7"/>
      <c r="BW17576" s="7"/>
    </row>
    <row r="17577" spans="43:75" x14ac:dyDescent="0.2">
      <c r="AQ17577" s="7"/>
      <c r="AR17577" s="7"/>
      <c r="AS17577" s="7"/>
      <c r="AT17577" s="7"/>
      <c r="AU17577" s="7"/>
      <c r="AV17577" s="234"/>
      <c r="BP17577" s="7"/>
      <c r="BQ17577" s="7"/>
      <c r="BR17577" s="7"/>
      <c r="BS17577" s="7"/>
      <c r="BT17577" s="7"/>
      <c r="BU17577" s="7"/>
      <c r="BV17577" s="7"/>
      <c r="BW17577" s="7"/>
    </row>
    <row r="17578" spans="43:75" x14ac:dyDescent="0.2">
      <c r="AQ17578" s="7"/>
      <c r="AR17578" s="7"/>
      <c r="AS17578" s="7"/>
      <c r="AT17578" s="7"/>
      <c r="AU17578" s="7"/>
      <c r="AV17578" s="234"/>
      <c r="BP17578" s="7"/>
      <c r="BQ17578" s="7"/>
      <c r="BR17578" s="7"/>
      <c r="BS17578" s="7"/>
      <c r="BT17578" s="7"/>
      <c r="BU17578" s="7"/>
      <c r="BV17578" s="7"/>
      <c r="BW17578" s="7"/>
    </row>
    <row r="17579" spans="43:75" x14ac:dyDescent="0.2">
      <c r="AQ17579" s="7"/>
      <c r="AR17579" s="7"/>
      <c r="AS17579" s="7"/>
      <c r="AT17579" s="7"/>
      <c r="AU17579" s="7"/>
      <c r="AV17579" s="234"/>
      <c r="BP17579" s="7"/>
      <c r="BQ17579" s="7"/>
      <c r="BR17579" s="7"/>
      <c r="BS17579" s="7"/>
      <c r="BT17579" s="7"/>
      <c r="BU17579" s="7"/>
      <c r="BV17579" s="7"/>
      <c r="BW17579" s="7"/>
    </row>
    <row r="17580" spans="43:75" x14ac:dyDescent="0.2">
      <c r="AQ17580" s="7"/>
      <c r="AR17580" s="7"/>
      <c r="AS17580" s="7"/>
      <c r="AT17580" s="7"/>
      <c r="AU17580" s="7"/>
      <c r="AV17580" s="234"/>
      <c r="BP17580" s="7"/>
      <c r="BQ17580" s="7"/>
      <c r="BR17580" s="7"/>
      <c r="BS17580" s="7"/>
      <c r="BT17580" s="7"/>
      <c r="BU17580" s="7"/>
      <c r="BV17580" s="7"/>
      <c r="BW17580" s="7"/>
    </row>
    <row r="17581" spans="43:75" x14ac:dyDescent="0.2">
      <c r="AQ17581" s="7"/>
      <c r="AR17581" s="7"/>
      <c r="AS17581" s="7"/>
      <c r="AT17581" s="7"/>
      <c r="AU17581" s="7"/>
      <c r="AV17581" s="234"/>
      <c r="BP17581" s="7"/>
      <c r="BQ17581" s="7"/>
      <c r="BR17581" s="7"/>
      <c r="BS17581" s="7"/>
      <c r="BT17581" s="7"/>
      <c r="BU17581" s="7"/>
      <c r="BV17581" s="7"/>
      <c r="BW17581" s="7"/>
    </row>
    <row r="17582" spans="43:75" x14ac:dyDescent="0.2">
      <c r="AQ17582" s="7"/>
      <c r="AR17582" s="7"/>
      <c r="AS17582" s="7"/>
      <c r="AT17582" s="7"/>
      <c r="AU17582" s="7"/>
      <c r="AV17582" s="234"/>
      <c r="BP17582" s="7"/>
      <c r="BQ17582" s="7"/>
      <c r="BR17582" s="7"/>
      <c r="BS17582" s="7"/>
      <c r="BT17582" s="7"/>
      <c r="BU17582" s="7"/>
      <c r="BV17582" s="7"/>
      <c r="BW17582" s="7"/>
    </row>
    <row r="17583" spans="43:75" x14ac:dyDescent="0.2">
      <c r="AQ17583" s="7"/>
      <c r="AR17583" s="7"/>
      <c r="AS17583" s="7"/>
      <c r="AT17583" s="7"/>
      <c r="AU17583" s="7"/>
      <c r="AV17583" s="234"/>
      <c r="BP17583" s="7"/>
      <c r="BQ17583" s="7"/>
      <c r="BR17583" s="7"/>
      <c r="BS17583" s="7"/>
      <c r="BT17583" s="7"/>
      <c r="BU17583" s="7"/>
      <c r="BV17583" s="7"/>
      <c r="BW17583" s="7"/>
    </row>
    <row r="17584" spans="43:75" x14ac:dyDescent="0.2">
      <c r="AQ17584" s="7"/>
      <c r="AR17584" s="7"/>
      <c r="AS17584" s="7"/>
      <c r="AT17584" s="7"/>
      <c r="AU17584" s="7"/>
      <c r="AV17584" s="234"/>
      <c r="BP17584" s="7"/>
      <c r="BQ17584" s="7"/>
      <c r="BR17584" s="7"/>
      <c r="BS17584" s="7"/>
      <c r="BT17584" s="7"/>
      <c r="BU17584" s="7"/>
      <c r="BV17584" s="7"/>
      <c r="BW17584" s="7"/>
    </row>
    <row r="17585" spans="43:75" x14ac:dyDescent="0.2">
      <c r="AQ17585" s="7"/>
      <c r="AR17585" s="7"/>
      <c r="AS17585" s="7"/>
      <c r="AT17585" s="7"/>
      <c r="AU17585" s="7"/>
      <c r="AV17585" s="234"/>
      <c r="BP17585" s="7"/>
      <c r="BQ17585" s="7"/>
      <c r="BR17585" s="7"/>
      <c r="BS17585" s="7"/>
      <c r="BT17585" s="7"/>
      <c r="BU17585" s="7"/>
      <c r="BV17585" s="7"/>
      <c r="BW17585" s="7"/>
    </row>
    <row r="17586" spans="43:75" x14ac:dyDescent="0.2">
      <c r="AQ17586" s="7"/>
      <c r="AR17586" s="7"/>
      <c r="AS17586" s="7"/>
      <c r="AT17586" s="7"/>
      <c r="AU17586" s="7"/>
      <c r="AV17586" s="234"/>
      <c r="BP17586" s="7"/>
      <c r="BQ17586" s="7"/>
      <c r="BR17586" s="7"/>
      <c r="BS17586" s="7"/>
      <c r="BT17586" s="7"/>
      <c r="BU17586" s="7"/>
      <c r="BV17586" s="7"/>
      <c r="BW17586" s="7"/>
    </row>
    <row r="17587" spans="43:75" x14ac:dyDescent="0.2">
      <c r="AQ17587" s="7"/>
      <c r="AR17587" s="7"/>
      <c r="AS17587" s="7"/>
      <c r="AT17587" s="7"/>
      <c r="AU17587" s="7"/>
      <c r="AV17587" s="234"/>
      <c r="BP17587" s="7"/>
      <c r="BQ17587" s="7"/>
      <c r="BR17587" s="7"/>
      <c r="BS17587" s="7"/>
      <c r="BT17587" s="7"/>
      <c r="BU17587" s="7"/>
      <c r="BV17587" s="7"/>
      <c r="BW17587" s="7"/>
    </row>
    <row r="17588" spans="43:75" x14ac:dyDescent="0.2">
      <c r="AQ17588" s="7"/>
      <c r="AR17588" s="7"/>
      <c r="AS17588" s="7"/>
      <c r="AT17588" s="7"/>
      <c r="AU17588" s="7"/>
      <c r="AV17588" s="234"/>
      <c r="BP17588" s="7"/>
      <c r="BQ17588" s="7"/>
      <c r="BR17588" s="7"/>
      <c r="BS17588" s="7"/>
      <c r="BT17588" s="7"/>
      <c r="BU17588" s="7"/>
      <c r="BV17588" s="7"/>
      <c r="BW17588" s="7"/>
    </row>
    <row r="17589" spans="43:75" x14ac:dyDescent="0.2">
      <c r="AQ17589" s="7"/>
      <c r="AR17589" s="7"/>
      <c r="AS17589" s="7"/>
      <c r="AT17589" s="7"/>
      <c r="AU17589" s="7"/>
      <c r="AV17589" s="234"/>
      <c r="BP17589" s="7"/>
      <c r="BQ17589" s="7"/>
      <c r="BR17589" s="7"/>
      <c r="BS17589" s="7"/>
      <c r="BT17589" s="7"/>
      <c r="BU17589" s="7"/>
      <c r="BV17589" s="7"/>
      <c r="BW17589" s="7"/>
    </row>
    <row r="17590" spans="43:75" x14ac:dyDescent="0.2">
      <c r="AQ17590" s="7"/>
      <c r="AR17590" s="7"/>
      <c r="AS17590" s="7"/>
      <c r="AT17590" s="7"/>
      <c r="AU17590" s="7"/>
      <c r="AV17590" s="234"/>
      <c r="BP17590" s="7"/>
      <c r="BQ17590" s="7"/>
      <c r="BR17590" s="7"/>
      <c r="BS17590" s="7"/>
      <c r="BT17590" s="7"/>
      <c r="BU17590" s="7"/>
      <c r="BV17590" s="7"/>
      <c r="BW17590" s="7"/>
    </row>
    <row r="17591" spans="43:75" x14ac:dyDescent="0.2">
      <c r="AQ17591" s="7"/>
      <c r="AR17591" s="7"/>
      <c r="AS17591" s="7"/>
      <c r="AT17591" s="7"/>
      <c r="AU17591" s="7"/>
      <c r="AV17591" s="234"/>
      <c r="BP17591" s="7"/>
      <c r="BQ17591" s="7"/>
      <c r="BR17591" s="7"/>
      <c r="BS17591" s="7"/>
      <c r="BT17591" s="7"/>
      <c r="BU17591" s="7"/>
      <c r="BV17591" s="7"/>
      <c r="BW17591" s="7"/>
    </row>
    <row r="17592" spans="43:75" x14ac:dyDescent="0.2">
      <c r="AQ17592" s="7"/>
      <c r="AR17592" s="7"/>
      <c r="AS17592" s="7"/>
      <c r="AT17592" s="7"/>
      <c r="AU17592" s="7"/>
      <c r="AV17592" s="234"/>
      <c r="BP17592" s="7"/>
      <c r="BQ17592" s="7"/>
      <c r="BR17592" s="7"/>
      <c r="BS17592" s="7"/>
      <c r="BT17592" s="7"/>
      <c r="BU17592" s="7"/>
      <c r="BV17592" s="7"/>
      <c r="BW17592" s="7"/>
    </row>
    <row r="17593" spans="43:75" x14ac:dyDescent="0.2">
      <c r="AQ17593" s="7"/>
      <c r="AR17593" s="7"/>
      <c r="AS17593" s="7"/>
      <c r="AT17593" s="7"/>
      <c r="AU17593" s="7"/>
      <c r="AV17593" s="234"/>
      <c r="BP17593" s="7"/>
      <c r="BQ17593" s="7"/>
      <c r="BR17593" s="7"/>
      <c r="BS17593" s="7"/>
      <c r="BT17593" s="7"/>
      <c r="BU17593" s="7"/>
      <c r="BV17593" s="7"/>
      <c r="BW17593" s="7"/>
    </row>
    <row r="17594" spans="43:75" x14ac:dyDescent="0.2">
      <c r="AQ17594" s="7"/>
      <c r="AR17594" s="7"/>
      <c r="AS17594" s="7"/>
      <c r="AT17594" s="7"/>
      <c r="AU17594" s="7"/>
      <c r="AV17594" s="234"/>
      <c r="BP17594" s="7"/>
      <c r="BQ17594" s="7"/>
      <c r="BR17594" s="7"/>
      <c r="BS17594" s="7"/>
      <c r="BT17594" s="7"/>
      <c r="BU17594" s="7"/>
      <c r="BV17594" s="7"/>
      <c r="BW17594" s="7"/>
    </row>
    <row r="17595" spans="43:75" x14ac:dyDescent="0.2">
      <c r="AQ17595" s="7"/>
      <c r="AR17595" s="7"/>
      <c r="AS17595" s="7"/>
      <c r="AT17595" s="7"/>
      <c r="AU17595" s="7"/>
      <c r="AV17595" s="234"/>
      <c r="BP17595" s="7"/>
      <c r="BQ17595" s="7"/>
      <c r="BR17595" s="7"/>
      <c r="BS17595" s="7"/>
      <c r="BT17595" s="7"/>
      <c r="BU17595" s="7"/>
      <c r="BV17595" s="7"/>
      <c r="BW17595" s="7"/>
    </row>
    <row r="17596" spans="43:75" x14ac:dyDescent="0.2">
      <c r="AQ17596" s="7"/>
      <c r="AR17596" s="7"/>
      <c r="AS17596" s="7"/>
      <c r="AT17596" s="7"/>
      <c r="AU17596" s="7"/>
      <c r="AV17596" s="234"/>
      <c r="BP17596" s="7"/>
      <c r="BQ17596" s="7"/>
      <c r="BR17596" s="7"/>
      <c r="BS17596" s="7"/>
      <c r="BT17596" s="7"/>
      <c r="BU17596" s="7"/>
      <c r="BV17596" s="7"/>
      <c r="BW17596" s="7"/>
    </row>
    <row r="17597" spans="43:75" x14ac:dyDescent="0.2">
      <c r="AQ17597" s="7"/>
      <c r="AR17597" s="7"/>
      <c r="AS17597" s="7"/>
      <c r="AT17597" s="7"/>
      <c r="AU17597" s="7"/>
      <c r="AV17597" s="234"/>
      <c r="BP17597" s="7"/>
      <c r="BQ17597" s="7"/>
      <c r="BR17597" s="7"/>
      <c r="BS17597" s="7"/>
      <c r="BT17597" s="7"/>
      <c r="BU17597" s="7"/>
      <c r="BV17597" s="7"/>
      <c r="BW17597" s="7"/>
    </row>
    <row r="17598" spans="43:75" x14ac:dyDescent="0.2">
      <c r="AQ17598" s="7"/>
      <c r="AR17598" s="7"/>
      <c r="AS17598" s="7"/>
      <c r="AT17598" s="7"/>
      <c r="AU17598" s="7"/>
      <c r="AV17598" s="234"/>
      <c r="BP17598" s="7"/>
      <c r="BQ17598" s="7"/>
      <c r="BR17598" s="7"/>
      <c r="BS17598" s="7"/>
      <c r="BT17598" s="7"/>
      <c r="BU17598" s="7"/>
      <c r="BV17598" s="7"/>
      <c r="BW17598" s="7"/>
    </row>
    <row r="17599" spans="43:75" x14ac:dyDescent="0.2">
      <c r="AQ17599" s="7"/>
      <c r="AR17599" s="7"/>
      <c r="AS17599" s="7"/>
      <c r="AT17599" s="7"/>
      <c r="AU17599" s="7"/>
      <c r="AV17599" s="234"/>
      <c r="BP17599" s="7"/>
      <c r="BQ17599" s="7"/>
      <c r="BR17599" s="7"/>
      <c r="BS17599" s="7"/>
      <c r="BT17599" s="7"/>
      <c r="BU17599" s="7"/>
      <c r="BV17599" s="7"/>
      <c r="BW17599" s="7"/>
    </row>
    <row r="17600" spans="43:75" x14ac:dyDescent="0.2">
      <c r="AQ17600" s="7"/>
      <c r="AR17600" s="7"/>
      <c r="AS17600" s="7"/>
      <c r="AT17600" s="7"/>
      <c r="AU17600" s="7"/>
      <c r="AV17600" s="234"/>
      <c r="BP17600" s="7"/>
      <c r="BQ17600" s="7"/>
      <c r="BR17600" s="7"/>
      <c r="BS17600" s="7"/>
      <c r="BT17600" s="7"/>
      <c r="BU17600" s="7"/>
      <c r="BV17600" s="7"/>
      <c r="BW17600" s="7"/>
    </row>
    <row r="17601" spans="43:75" x14ac:dyDescent="0.2">
      <c r="AQ17601" s="7"/>
      <c r="AR17601" s="7"/>
      <c r="AS17601" s="7"/>
      <c r="AT17601" s="7"/>
      <c r="AU17601" s="7"/>
      <c r="AV17601" s="234"/>
      <c r="BP17601" s="7"/>
      <c r="BQ17601" s="7"/>
      <c r="BR17601" s="7"/>
      <c r="BS17601" s="7"/>
      <c r="BT17601" s="7"/>
      <c r="BU17601" s="7"/>
      <c r="BV17601" s="7"/>
      <c r="BW17601" s="7"/>
    </row>
    <row r="17602" spans="43:75" x14ac:dyDescent="0.2">
      <c r="AQ17602" s="7"/>
      <c r="AR17602" s="7"/>
      <c r="AS17602" s="7"/>
      <c r="AT17602" s="7"/>
      <c r="AU17602" s="7"/>
      <c r="AV17602" s="234"/>
      <c r="BP17602" s="7"/>
      <c r="BQ17602" s="7"/>
      <c r="BR17602" s="7"/>
      <c r="BS17602" s="7"/>
      <c r="BT17602" s="7"/>
      <c r="BU17602" s="7"/>
      <c r="BV17602" s="7"/>
      <c r="BW17602" s="7"/>
    </row>
    <row r="17603" spans="43:75" x14ac:dyDescent="0.2">
      <c r="AQ17603" s="7"/>
      <c r="AR17603" s="7"/>
      <c r="AS17603" s="7"/>
      <c r="AT17603" s="7"/>
      <c r="AU17603" s="7"/>
      <c r="AV17603" s="234"/>
      <c r="BP17603" s="7"/>
      <c r="BQ17603" s="7"/>
      <c r="BR17603" s="7"/>
      <c r="BS17603" s="7"/>
      <c r="BT17603" s="7"/>
      <c r="BU17603" s="7"/>
      <c r="BV17603" s="7"/>
      <c r="BW17603" s="7"/>
    </row>
    <row r="17604" spans="43:75" x14ac:dyDescent="0.2">
      <c r="AQ17604" s="7"/>
      <c r="AR17604" s="7"/>
      <c r="AS17604" s="7"/>
      <c r="AT17604" s="7"/>
      <c r="AU17604" s="7"/>
      <c r="AV17604" s="234"/>
      <c r="BP17604" s="7"/>
      <c r="BQ17604" s="7"/>
      <c r="BR17604" s="7"/>
      <c r="BS17604" s="7"/>
      <c r="BT17604" s="7"/>
      <c r="BU17604" s="7"/>
      <c r="BV17604" s="7"/>
      <c r="BW17604" s="7"/>
    </row>
    <row r="17605" spans="43:75" x14ac:dyDescent="0.2">
      <c r="AQ17605" s="7"/>
      <c r="AR17605" s="7"/>
      <c r="AS17605" s="7"/>
      <c r="AT17605" s="7"/>
      <c r="AU17605" s="7"/>
      <c r="AV17605" s="234"/>
      <c r="BP17605" s="7"/>
      <c r="BQ17605" s="7"/>
      <c r="BR17605" s="7"/>
      <c r="BS17605" s="7"/>
      <c r="BT17605" s="7"/>
      <c r="BU17605" s="7"/>
      <c r="BV17605" s="7"/>
      <c r="BW17605" s="7"/>
    </row>
    <row r="17606" spans="43:75" x14ac:dyDescent="0.2">
      <c r="AQ17606" s="7"/>
      <c r="AR17606" s="7"/>
      <c r="AS17606" s="7"/>
      <c r="AT17606" s="7"/>
      <c r="AU17606" s="7"/>
      <c r="AV17606" s="234"/>
      <c r="BP17606" s="7"/>
      <c r="BQ17606" s="7"/>
      <c r="BR17606" s="7"/>
      <c r="BS17606" s="7"/>
      <c r="BT17606" s="7"/>
      <c r="BU17606" s="7"/>
      <c r="BV17606" s="7"/>
      <c r="BW17606" s="7"/>
    </row>
    <row r="17607" spans="43:75" x14ac:dyDescent="0.2">
      <c r="AQ17607" s="7"/>
      <c r="AR17607" s="7"/>
      <c r="AS17607" s="7"/>
      <c r="AT17607" s="7"/>
      <c r="AU17607" s="7"/>
      <c r="AV17607" s="234"/>
      <c r="BP17607" s="7"/>
      <c r="BQ17607" s="7"/>
      <c r="BR17607" s="7"/>
      <c r="BS17607" s="7"/>
      <c r="BT17607" s="7"/>
      <c r="BU17607" s="7"/>
      <c r="BV17607" s="7"/>
      <c r="BW17607" s="7"/>
    </row>
    <row r="17608" spans="43:75" x14ac:dyDescent="0.2">
      <c r="AQ17608" s="7"/>
      <c r="AR17608" s="7"/>
      <c r="AS17608" s="7"/>
      <c r="AT17608" s="7"/>
      <c r="AU17608" s="7"/>
      <c r="AV17608" s="234"/>
      <c r="BP17608" s="7"/>
      <c r="BQ17608" s="7"/>
      <c r="BR17608" s="7"/>
      <c r="BS17608" s="7"/>
      <c r="BT17608" s="7"/>
      <c r="BU17608" s="7"/>
      <c r="BV17608" s="7"/>
      <c r="BW17608" s="7"/>
    </row>
    <row r="17609" spans="43:75" x14ac:dyDescent="0.2">
      <c r="AQ17609" s="7"/>
      <c r="AR17609" s="7"/>
      <c r="AS17609" s="7"/>
      <c r="AT17609" s="7"/>
      <c r="AU17609" s="7"/>
      <c r="AV17609" s="234"/>
      <c r="BP17609" s="7"/>
      <c r="BQ17609" s="7"/>
      <c r="BR17609" s="7"/>
      <c r="BS17609" s="7"/>
      <c r="BT17609" s="7"/>
      <c r="BU17609" s="7"/>
      <c r="BV17609" s="7"/>
      <c r="BW17609" s="7"/>
    </row>
    <row r="17610" spans="43:75" x14ac:dyDescent="0.2">
      <c r="AQ17610" s="7"/>
      <c r="AR17610" s="7"/>
      <c r="AS17610" s="7"/>
      <c r="AT17610" s="7"/>
      <c r="AU17610" s="7"/>
      <c r="AV17610" s="234"/>
      <c r="BP17610" s="7"/>
      <c r="BQ17610" s="7"/>
      <c r="BR17610" s="7"/>
      <c r="BS17610" s="7"/>
      <c r="BT17610" s="7"/>
      <c r="BU17610" s="7"/>
      <c r="BV17610" s="7"/>
      <c r="BW17610" s="7"/>
    </row>
    <row r="17611" spans="43:75" x14ac:dyDescent="0.2">
      <c r="AQ17611" s="7"/>
      <c r="AR17611" s="7"/>
      <c r="AS17611" s="7"/>
      <c r="AT17611" s="7"/>
      <c r="AU17611" s="7"/>
      <c r="AV17611" s="234"/>
      <c r="BP17611" s="7"/>
      <c r="BQ17611" s="7"/>
      <c r="BR17611" s="7"/>
      <c r="BS17611" s="7"/>
      <c r="BT17611" s="7"/>
      <c r="BU17611" s="7"/>
      <c r="BV17611" s="7"/>
      <c r="BW17611" s="7"/>
    </row>
    <row r="17612" spans="43:75" x14ac:dyDescent="0.2">
      <c r="AQ17612" s="7"/>
      <c r="AR17612" s="7"/>
      <c r="AS17612" s="7"/>
      <c r="AT17612" s="7"/>
      <c r="AU17612" s="7"/>
      <c r="AV17612" s="234"/>
      <c r="BP17612" s="7"/>
      <c r="BQ17612" s="7"/>
      <c r="BR17612" s="7"/>
      <c r="BS17612" s="7"/>
      <c r="BT17612" s="7"/>
      <c r="BU17612" s="7"/>
      <c r="BV17612" s="7"/>
      <c r="BW17612" s="7"/>
    </row>
    <row r="17613" spans="43:75" x14ac:dyDescent="0.2">
      <c r="AQ17613" s="7"/>
      <c r="AR17613" s="7"/>
      <c r="AS17613" s="7"/>
      <c r="AT17613" s="7"/>
      <c r="AU17613" s="7"/>
      <c r="AV17613" s="234"/>
      <c r="BP17613" s="7"/>
      <c r="BQ17613" s="7"/>
      <c r="BR17613" s="7"/>
      <c r="BS17613" s="7"/>
      <c r="BT17613" s="7"/>
      <c r="BU17613" s="7"/>
      <c r="BV17613" s="7"/>
      <c r="BW17613" s="7"/>
    </row>
    <row r="17614" spans="43:75" x14ac:dyDescent="0.2">
      <c r="AQ17614" s="7"/>
      <c r="AR17614" s="7"/>
      <c r="AS17614" s="7"/>
      <c r="AT17614" s="7"/>
      <c r="AU17614" s="7"/>
      <c r="AV17614" s="234"/>
      <c r="BP17614" s="7"/>
      <c r="BQ17614" s="7"/>
      <c r="BR17614" s="7"/>
      <c r="BS17614" s="7"/>
      <c r="BT17614" s="7"/>
      <c r="BU17614" s="7"/>
      <c r="BV17614" s="7"/>
      <c r="BW17614" s="7"/>
    </row>
    <row r="17615" spans="43:75" x14ac:dyDescent="0.2">
      <c r="AQ17615" s="7"/>
      <c r="AR17615" s="7"/>
      <c r="AS17615" s="7"/>
      <c r="AT17615" s="7"/>
      <c r="AU17615" s="7"/>
      <c r="AV17615" s="234"/>
      <c r="BP17615" s="7"/>
      <c r="BQ17615" s="7"/>
      <c r="BR17615" s="7"/>
      <c r="BS17615" s="7"/>
      <c r="BT17615" s="7"/>
      <c r="BU17615" s="7"/>
      <c r="BV17615" s="7"/>
      <c r="BW17615" s="7"/>
    </row>
    <row r="17616" spans="43:75" x14ac:dyDescent="0.2">
      <c r="AQ17616" s="7"/>
      <c r="AR17616" s="7"/>
      <c r="AS17616" s="7"/>
      <c r="AT17616" s="7"/>
      <c r="AU17616" s="7"/>
      <c r="AV17616" s="234"/>
      <c r="BP17616" s="7"/>
      <c r="BQ17616" s="7"/>
      <c r="BR17616" s="7"/>
      <c r="BS17616" s="7"/>
      <c r="BT17616" s="7"/>
      <c r="BU17616" s="7"/>
      <c r="BV17616" s="7"/>
      <c r="BW17616" s="7"/>
    </row>
    <row r="17617" spans="43:75" x14ac:dyDescent="0.2">
      <c r="AQ17617" s="7"/>
      <c r="AR17617" s="7"/>
      <c r="AS17617" s="7"/>
      <c r="AT17617" s="7"/>
      <c r="AU17617" s="7"/>
      <c r="AV17617" s="234"/>
      <c r="BP17617" s="7"/>
      <c r="BQ17617" s="7"/>
      <c r="BR17617" s="7"/>
      <c r="BS17617" s="7"/>
      <c r="BT17617" s="7"/>
      <c r="BU17617" s="7"/>
      <c r="BV17617" s="7"/>
      <c r="BW17617" s="7"/>
    </row>
    <row r="17618" spans="43:75" x14ac:dyDescent="0.2">
      <c r="AQ17618" s="7"/>
      <c r="AR17618" s="7"/>
      <c r="AS17618" s="7"/>
      <c r="AT17618" s="7"/>
      <c r="AU17618" s="7"/>
      <c r="AV17618" s="234"/>
      <c r="BP17618" s="7"/>
      <c r="BQ17618" s="7"/>
      <c r="BR17618" s="7"/>
      <c r="BS17618" s="7"/>
      <c r="BT17618" s="7"/>
      <c r="BU17618" s="7"/>
      <c r="BV17618" s="7"/>
      <c r="BW17618" s="7"/>
    </row>
    <row r="17619" spans="43:75" x14ac:dyDescent="0.2">
      <c r="AQ17619" s="7"/>
      <c r="AR17619" s="7"/>
      <c r="AS17619" s="7"/>
      <c r="AT17619" s="7"/>
      <c r="AU17619" s="7"/>
      <c r="AV17619" s="234"/>
      <c r="BP17619" s="7"/>
      <c r="BQ17619" s="7"/>
      <c r="BR17619" s="7"/>
      <c r="BS17619" s="7"/>
      <c r="BT17619" s="7"/>
      <c r="BU17619" s="7"/>
      <c r="BV17619" s="7"/>
      <c r="BW17619" s="7"/>
    </row>
    <row r="17620" spans="43:75" x14ac:dyDescent="0.2">
      <c r="AQ17620" s="7"/>
      <c r="AR17620" s="7"/>
      <c r="AS17620" s="7"/>
      <c r="AT17620" s="7"/>
      <c r="AU17620" s="7"/>
      <c r="AV17620" s="234"/>
      <c r="BP17620" s="7"/>
      <c r="BQ17620" s="7"/>
      <c r="BR17620" s="7"/>
      <c r="BS17620" s="7"/>
      <c r="BT17620" s="7"/>
      <c r="BU17620" s="7"/>
      <c r="BV17620" s="7"/>
      <c r="BW17620" s="7"/>
    </row>
    <row r="17621" spans="43:75" x14ac:dyDescent="0.2">
      <c r="AQ17621" s="7"/>
      <c r="AR17621" s="7"/>
      <c r="AS17621" s="7"/>
      <c r="AT17621" s="7"/>
      <c r="AU17621" s="7"/>
      <c r="AV17621" s="234"/>
      <c r="BP17621" s="7"/>
      <c r="BQ17621" s="7"/>
      <c r="BR17621" s="7"/>
      <c r="BS17621" s="7"/>
      <c r="BT17621" s="7"/>
      <c r="BU17621" s="7"/>
      <c r="BV17621" s="7"/>
      <c r="BW17621" s="7"/>
    </row>
    <row r="17622" spans="43:75" x14ac:dyDescent="0.2">
      <c r="AQ17622" s="7"/>
      <c r="AR17622" s="7"/>
      <c r="AS17622" s="7"/>
      <c r="AT17622" s="7"/>
      <c r="AU17622" s="7"/>
      <c r="AV17622" s="234"/>
      <c r="BP17622" s="7"/>
      <c r="BQ17622" s="7"/>
      <c r="BR17622" s="7"/>
      <c r="BS17622" s="7"/>
      <c r="BT17622" s="7"/>
      <c r="BU17622" s="7"/>
      <c r="BV17622" s="7"/>
      <c r="BW17622" s="7"/>
    </row>
    <row r="17623" spans="43:75" x14ac:dyDescent="0.2">
      <c r="AQ17623" s="7"/>
      <c r="AR17623" s="7"/>
      <c r="AS17623" s="7"/>
      <c r="AT17623" s="7"/>
      <c r="AU17623" s="7"/>
      <c r="AV17623" s="234"/>
      <c r="BP17623" s="7"/>
      <c r="BQ17623" s="7"/>
      <c r="BR17623" s="7"/>
      <c r="BS17623" s="7"/>
      <c r="BT17623" s="7"/>
      <c r="BU17623" s="7"/>
      <c r="BV17623" s="7"/>
      <c r="BW17623" s="7"/>
    </row>
    <row r="17624" spans="43:75" x14ac:dyDescent="0.2">
      <c r="AQ17624" s="7"/>
      <c r="AR17624" s="7"/>
      <c r="AS17624" s="7"/>
      <c r="AT17624" s="7"/>
      <c r="AU17624" s="7"/>
      <c r="AV17624" s="234"/>
      <c r="BP17624" s="7"/>
      <c r="BQ17624" s="7"/>
      <c r="BR17624" s="7"/>
      <c r="BS17624" s="7"/>
      <c r="BT17624" s="7"/>
      <c r="BU17624" s="7"/>
      <c r="BV17624" s="7"/>
      <c r="BW17624" s="7"/>
    </row>
    <row r="17625" spans="43:75" x14ac:dyDescent="0.2">
      <c r="AQ17625" s="7"/>
      <c r="AR17625" s="7"/>
      <c r="AS17625" s="7"/>
      <c r="AT17625" s="7"/>
      <c r="AU17625" s="7"/>
      <c r="AV17625" s="234"/>
      <c r="BP17625" s="7"/>
      <c r="BQ17625" s="7"/>
      <c r="BR17625" s="7"/>
      <c r="BS17625" s="7"/>
      <c r="BT17625" s="7"/>
      <c r="BU17625" s="7"/>
      <c r="BV17625" s="7"/>
      <c r="BW17625" s="7"/>
    </row>
    <row r="17626" spans="43:75" x14ac:dyDescent="0.2">
      <c r="AQ17626" s="7"/>
      <c r="AR17626" s="7"/>
      <c r="AS17626" s="7"/>
      <c r="AT17626" s="7"/>
      <c r="AU17626" s="7"/>
      <c r="AV17626" s="234"/>
      <c r="BP17626" s="7"/>
      <c r="BQ17626" s="7"/>
      <c r="BR17626" s="7"/>
      <c r="BS17626" s="7"/>
      <c r="BT17626" s="7"/>
      <c r="BU17626" s="7"/>
      <c r="BV17626" s="7"/>
      <c r="BW17626" s="7"/>
    </row>
    <row r="17627" spans="43:75" x14ac:dyDescent="0.2">
      <c r="AQ17627" s="7"/>
      <c r="AR17627" s="7"/>
      <c r="AS17627" s="7"/>
      <c r="AT17627" s="7"/>
      <c r="AU17627" s="7"/>
      <c r="AV17627" s="234"/>
      <c r="BP17627" s="7"/>
      <c r="BQ17627" s="7"/>
      <c r="BR17627" s="7"/>
      <c r="BS17627" s="7"/>
      <c r="BT17627" s="7"/>
      <c r="BU17627" s="7"/>
      <c r="BV17627" s="7"/>
      <c r="BW17627" s="7"/>
    </row>
    <row r="17628" spans="43:75" x14ac:dyDescent="0.2">
      <c r="AQ17628" s="7"/>
      <c r="AR17628" s="7"/>
      <c r="AS17628" s="7"/>
      <c r="AT17628" s="7"/>
      <c r="AU17628" s="7"/>
      <c r="AV17628" s="234"/>
      <c r="BP17628" s="7"/>
      <c r="BQ17628" s="7"/>
      <c r="BR17628" s="7"/>
      <c r="BS17628" s="7"/>
      <c r="BT17628" s="7"/>
      <c r="BU17628" s="7"/>
      <c r="BV17628" s="7"/>
      <c r="BW17628" s="7"/>
    </row>
    <row r="17629" spans="43:75" x14ac:dyDescent="0.2">
      <c r="AQ17629" s="7"/>
      <c r="AR17629" s="7"/>
      <c r="AS17629" s="7"/>
      <c r="AT17629" s="7"/>
      <c r="AU17629" s="7"/>
      <c r="AV17629" s="234"/>
      <c r="BP17629" s="7"/>
      <c r="BQ17629" s="7"/>
      <c r="BR17629" s="7"/>
      <c r="BS17629" s="7"/>
      <c r="BT17629" s="7"/>
      <c r="BU17629" s="7"/>
      <c r="BV17629" s="7"/>
      <c r="BW17629" s="7"/>
    </row>
    <row r="17630" spans="43:75" x14ac:dyDescent="0.2">
      <c r="AQ17630" s="7"/>
      <c r="AR17630" s="7"/>
      <c r="AS17630" s="7"/>
      <c r="AT17630" s="7"/>
      <c r="AU17630" s="7"/>
      <c r="AV17630" s="234"/>
      <c r="BP17630" s="7"/>
      <c r="BQ17630" s="7"/>
      <c r="BR17630" s="7"/>
      <c r="BS17630" s="7"/>
      <c r="BT17630" s="7"/>
      <c r="BU17630" s="7"/>
      <c r="BV17630" s="7"/>
      <c r="BW17630" s="7"/>
    </row>
    <row r="17631" spans="43:75" x14ac:dyDescent="0.2">
      <c r="AQ17631" s="7"/>
      <c r="AR17631" s="7"/>
      <c r="AS17631" s="7"/>
      <c r="AT17631" s="7"/>
      <c r="AU17631" s="7"/>
      <c r="AV17631" s="234"/>
      <c r="BP17631" s="7"/>
      <c r="BQ17631" s="7"/>
      <c r="BR17631" s="7"/>
      <c r="BS17631" s="7"/>
      <c r="BT17631" s="7"/>
      <c r="BU17631" s="7"/>
      <c r="BV17631" s="7"/>
      <c r="BW17631" s="7"/>
    </row>
    <row r="17632" spans="43:75" x14ac:dyDescent="0.2">
      <c r="AQ17632" s="7"/>
      <c r="AR17632" s="7"/>
      <c r="AS17632" s="7"/>
      <c r="AT17632" s="7"/>
      <c r="AU17632" s="7"/>
      <c r="AV17632" s="234"/>
      <c r="BP17632" s="7"/>
      <c r="BQ17632" s="7"/>
      <c r="BR17632" s="7"/>
      <c r="BS17632" s="7"/>
      <c r="BT17632" s="7"/>
      <c r="BU17632" s="7"/>
      <c r="BV17632" s="7"/>
      <c r="BW17632" s="7"/>
    </row>
    <row r="17633" spans="43:75" x14ac:dyDescent="0.2">
      <c r="AQ17633" s="7"/>
      <c r="AR17633" s="7"/>
      <c r="AS17633" s="7"/>
      <c r="AT17633" s="7"/>
      <c r="AU17633" s="7"/>
      <c r="AV17633" s="234"/>
      <c r="BP17633" s="7"/>
      <c r="BQ17633" s="7"/>
      <c r="BR17633" s="7"/>
      <c r="BS17633" s="7"/>
      <c r="BT17633" s="7"/>
      <c r="BU17633" s="7"/>
      <c r="BV17633" s="7"/>
      <c r="BW17633" s="7"/>
    </row>
    <row r="17634" spans="43:75" x14ac:dyDescent="0.2">
      <c r="AQ17634" s="7"/>
      <c r="AR17634" s="7"/>
      <c r="AS17634" s="7"/>
      <c r="AT17634" s="7"/>
      <c r="AU17634" s="7"/>
      <c r="AV17634" s="234"/>
      <c r="BP17634" s="7"/>
      <c r="BQ17634" s="7"/>
      <c r="BR17634" s="7"/>
      <c r="BS17634" s="7"/>
      <c r="BT17634" s="7"/>
      <c r="BU17634" s="7"/>
      <c r="BV17634" s="7"/>
      <c r="BW17634" s="7"/>
    </row>
    <row r="17635" spans="43:75" x14ac:dyDescent="0.2">
      <c r="AQ17635" s="7"/>
      <c r="AR17635" s="7"/>
      <c r="AS17635" s="7"/>
      <c r="AT17635" s="7"/>
      <c r="AU17635" s="7"/>
      <c r="AV17635" s="234"/>
      <c r="BP17635" s="7"/>
      <c r="BQ17635" s="7"/>
      <c r="BR17635" s="7"/>
      <c r="BS17635" s="7"/>
      <c r="BT17635" s="7"/>
      <c r="BU17635" s="7"/>
      <c r="BV17635" s="7"/>
      <c r="BW17635" s="7"/>
    </row>
    <row r="17636" spans="43:75" x14ac:dyDescent="0.2">
      <c r="AQ17636" s="7"/>
      <c r="AR17636" s="7"/>
      <c r="AS17636" s="7"/>
      <c r="AT17636" s="7"/>
      <c r="AU17636" s="7"/>
      <c r="AV17636" s="234"/>
      <c r="BP17636" s="7"/>
      <c r="BQ17636" s="7"/>
      <c r="BR17636" s="7"/>
      <c r="BS17636" s="7"/>
      <c r="BT17636" s="7"/>
      <c r="BU17636" s="7"/>
      <c r="BV17636" s="7"/>
      <c r="BW17636" s="7"/>
    </row>
    <row r="17637" spans="43:75" x14ac:dyDescent="0.2">
      <c r="AQ17637" s="7"/>
      <c r="AR17637" s="7"/>
      <c r="AS17637" s="7"/>
      <c r="AT17637" s="7"/>
      <c r="AU17637" s="7"/>
      <c r="AV17637" s="234"/>
      <c r="BP17637" s="7"/>
      <c r="BQ17637" s="7"/>
      <c r="BR17637" s="7"/>
      <c r="BS17637" s="7"/>
      <c r="BT17637" s="7"/>
      <c r="BU17637" s="7"/>
      <c r="BV17637" s="7"/>
      <c r="BW17637" s="7"/>
    </row>
    <row r="17638" spans="43:75" x14ac:dyDescent="0.2">
      <c r="AQ17638" s="7"/>
      <c r="AR17638" s="7"/>
      <c r="AS17638" s="7"/>
      <c r="AT17638" s="7"/>
      <c r="AU17638" s="7"/>
      <c r="AV17638" s="234"/>
      <c r="BP17638" s="7"/>
      <c r="BQ17638" s="7"/>
      <c r="BR17638" s="7"/>
      <c r="BS17638" s="7"/>
      <c r="BT17638" s="7"/>
      <c r="BU17638" s="7"/>
      <c r="BV17638" s="7"/>
      <c r="BW17638" s="7"/>
    </row>
    <row r="17639" spans="43:75" x14ac:dyDescent="0.2">
      <c r="AQ17639" s="7"/>
      <c r="AR17639" s="7"/>
      <c r="AS17639" s="7"/>
      <c r="AT17639" s="7"/>
      <c r="AU17639" s="7"/>
      <c r="AV17639" s="234"/>
      <c r="BP17639" s="7"/>
      <c r="BQ17639" s="7"/>
      <c r="BR17639" s="7"/>
      <c r="BS17639" s="7"/>
      <c r="BT17639" s="7"/>
      <c r="BU17639" s="7"/>
      <c r="BV17639" s="7"/>
      <c r="BW17639" s="7"/>
    </row>
    <row r="17640" spans="43:75" x14ac:dyDescent="0.2">
      <c r="AQ17640" s="7"/>
      <c r="AR17640" s="7"/>
      <c r="AS17640" s="7"/>
      <c r="AT17640" s="7"/>
      <c r="AU17640" s="7"/>
      <c r="AV17640" s="234"/>
      <c r="BP17640" s="7"/>
      <c r="BQ17640" s="7"/>
      <c r="BR17640" s="7"/>
      <c r="BS17640" s="7"/>
      <c r="BT17640" s="7"/>
      <c r="BU17640" s="7"/>
      <c r="BV17640" s="7"/>
      <c r="BW17640" s="7"/>
    </row>
    <row r="17641" spans="43:75" x14ac:dyDescent="0.2">
      <c r="AQ17641" s="7"/>
      <c r="AR17641" s="7"/>
      <c r="AS17641" s="7"/>
      <c r="AT17641" s="7"/>
      <c r="AU17641" s="7"/>
      <c r="AV17641" s="234"/>
      <c r="BP17641" s="7"/>
      <c r="BQ17641" s="7"/>
      <c r="BR17641" s="7"/>
      <c r="BS17641" s="7"/>
      <c r="BT17641" s="7"/>
      <c r="BU17641" s="7"/>
      <c r="BV17641" s="7"/>
      <c r="BW17641" s="7"/>
    </row>
    <row r="17642" spans="43:75" x14ac:dyDescent="0.2">
      <c r="AQ17642" s="7"/>
      <c r="AR17642" s="7"/>
      <c r="AS17642" s="7"/>
      <c r="AT17642" s="7"/>
      <c r="AU17642" s="7"/>
      <c r="AV17642" s="234"/>
      <c r="BP17642" s="7"/>
      <c r="BQ17642" s="7"/>
      <c r="BR17642" s="7"/>
      <c r="BS17642" s="7"/>
      <c r="BT17642" s="7"/>
      <c r="BU17642" s="7"/>
      <c r="BV17642" s="7"/>
      <c r="BW17642" s="7"/>
    </row>
    <row r="17643" spans="43:75" x14ac:dyDescent="0.2">
      <c r="AQ17643" s="7"/>
      <c r="AR17643" s="7"/>
      <c r="AS17643" s="7"/>
      <c r="AT17643" s="7"/>
      <c r="AU17643" s="7"/>
      <c r="AV17643" s="234"/>
      <c r="BP17643" s="7"/>
      <c r="BQ17643" s="7"/>
      <c r="BR17643" s="7"/>
      <c r="BS17643" s="7"/>
      <c r="BT17643" s="7"/>
      <c r="BU17643" s="7"/>
      <c r="BV17643" s="7"/>
      <c r="BW17643" s="7"/>
    </row>
    <row r="17644" spans="43:75" x14ac:dyDescent="0.2">
      <c r="AQ17644" s="7"/>
      <c r="AR17644" s="7"/>
      <c r="AS17644" s="7"/>
      <c r="AT17644" s="7"/>
      <c r="AU17644" s="7"/>
      <c r="AV17644" s="234"/>
      <c r="BP17644" s="7"/>
      <c r="BQ17644" s="7"/>
      <c r="BR17644" s="7"/>
      <c r="BS17644" s="7"/>
      <c r="BT17644" s="7"/>
      <c r="BU17644" s="7"/>
      <c r="BV17644" s="7"/>
      <c r="BW17644" s="7"/>
    </row>
    <row r="17645" spans="43:75" x14ac:dyDescent="0.2">
      <c r="AQ17645" s="7"/>
      <c r="AR17645" s="7"/>
      <c r="AS17645" s="7"/>
      <c r="AT17645" s="7"/>
      <c r="AU17645" s="7"/>
      <c r="AV17645" s="234"/>
      <c r="BP17645" s="7"/>
      <c r="BQ17645" s="7"/>
      <c r="BR17645" s="7"/>
      <c r="BS17645" s="7"/>
      <c r="BT17645" s="7"/>
      <c r="BU17645" s="7"/>
      <c r="BV17645" s="7"/>
      <c r="BW17645" s="7"/>
    </row>
    <row r="17646" spans="43:75" x14ac:dyDescent="0.2">
      <c r="AQ17646" s="7"/>
      <c r="AR17646" s="7"/>
      <c r="AS17646" s="7"/>
      <c r="AT17646" s="7"/>
      <c r="AU17646" s="7"/>
      <c r="AV17646" s="234"/>
      <c r="BP17646" s="7"/>
      <c r="BQ17646" s="7"/>
      <c r="BR17646" s="7"/>
      <c r="BS17646" s="7"/>
      <c r="BT17646" s="7"/>
      <c r="BU17646" s="7"/>
      <c r="BV17646" s="7"/>
      <c r="BW17646" s="7"/>
    </row>
    <row r="17647" spans="43:75" x14ac:dyDescent="0.2">
      <c r="AQ17647" s="7"/>
      <c r="AR17647" s="7"/>
      <c r="AS17647" s="7"/>
      <c r="AT17647" s="7"/>
      <c r="AU17647" s="7"/>
      <c r="AV17647" s="234"/>
      <c r="BP17647" s="7"/>
      <c r="BQ17647" s="7"/>
      <c r="BR17647" s="7"/>
      <c r="BS17647" s="7"/>
      <c r="BT17647" s="7"/>
      <c r="BU17647" s="7"/>
      <c r="BV17647" s="7"/>
      <c r="BW17647" s="7"/>
    </row>
    <row r="17648" spans="43:75" x14ac:dyDescent="0.2">
      <c r="AQ17648" s="7"/>
      <c r="AR17648" s="7"/>
      <c r="AS17648" s="7"/>
      <c r="AT17648" s="7"/>
      <c r="AU17648" s="7"/>
      <c r="AV17648" s="234"/>
      <c r="BP17648" s="7"/>
      <c r="BQ17648" s="7"/>
      <c r="BR17648" s="7"/>
      <c r="BS17648" s="7"/>
      <c r="BT17648" s="7"/>
      <c r="BU17648" s="7"/>
      <c r="BV17648" s="7"/>
      <c r="BW17648" s="7"/>
    </row>
    <row r="17649" spans="43:75" x14ac:dyDescent="0.2">
      <c r="AQ17649" s="7"/>
      <c r="AR17649" s="7"/>
      <c r="AS17649" s="7"/>
      <c r="AT17649" s="7"/>
      <c r="AU17649" s="7"/>
      <c r="AV17649" s="234"/>
      <c r="BP17649" s="7"/>
      <c r="BQ17649" s="7"/>
      <c r="BR17649" s="7"/>
      <c r="BS17649" s="7"/>
      <c r="BT17649" s="7"/>
      <c r="BU17649" s="7"/>
      <c r="BV17649" s="7"/>
      <c r="BW17649" s="7"/>
    </row>
    <row r="17650" spans="43:75" x14ac:dyDescent="0.2">
      <c r="AQ17650" s="7"/>
      <c r="AR17650" s="7"/>
      <c r="AS17650" s="7"/>
      <c r="AT17650" s="7"/>
      <c r="AU17650" s="7"/>
      <c r="AV17650" s="234"/>
      <c r="BP17650" s="7"/>
      <c r="BQ17650" s="7"/>
      <c r="BR17650" s="7"/>
      <c r="BS17650" s="7"/>
      <c r="BT17650" s="7"/>
      <c r="BU17650" s="7"/>
      <c r="BV17650" s="7"/>
      <c r="BW17650" s="7"/>
    </row>
    <row r="17651" spans="43:75" x14ac:dyDescent="0.2">
      <c r="AQ17651" s="7"/>
      <c r="AR17651" s="7"/>
      <c r="AS17651" s="7"/>
      <c r="AT17651" s="7"/>
      <c r="AU17651" s="7"/>
      <c r="AV17651" s="234"/>
      <c r="BP17651" s="7"/>
      <c r="BQ17651" s="7"/>
      <c r="BR17651" s="7"/>
      <c r="BS17651" s="7"/>
      <c r="BT17651" s="7"/>
      <c r="BU17651" s="7"/>
      <c r="BV17651" s="7"/>
      <c r="BW17651" s="7"/>
    </row>
    <row r="17652" spans="43:75" x14ac:dyDescent="0.2">
      <c r="AQ17652" s="7"/>
      <c r="AR17652" s="7"/>
      <c r="AS17652" s="7"/>
      <c r="AT17652" s="7"/>
      <c r="AU17652" s="7"/>
      <c r="AV17652" s="234"/>
      <c r="BP17652" s="7"/>
      <c r="BQ17652" s="7"/>
      <c r="BR17652" s="7"/>
      <c r="BS17652" s="7"/>
      <c r="BT17652" s="7"/>
      <c r="BU17652" s="7"/>
      <c r="BV17652" s="7"/>
      <c r="BW17652" s="7"/>
    </row>
    <row r="17653" spans="43:75" x14ac:dyDescent="0.2">
      <c r="AQ17653" s="7"/>
      <c r="AR17653" s="7"/>
      <c r="AS17653" s="7"/>
      <c r="AT17653" s="7"/>
      <c r="AU17653" s="7"/>
      <c r="AV17653" s="234"/>
      <c r="BP17653" s="7"/>
      <c r="BQ17653" s="7"/>
      <c r="BR17653" s="7"/>
      <c r="BS17653" s="7"/>
      <c r="BT17653" s="7"/>
      <c r="BU17653" s="7"/>
      <c r="BV17653" s="7"/>
      <c r="BW17653" s="7"/>
    </row>
    <row r="17654" spans="43:75" x14ac:dyDescent="0.2">
      <c r="AQ17654" s="7"/>
      <c r="AR17654" s="7"/>
      <c r="AS17654" s="7"/>
      <c r="AT17654" s="7"/>
      <c r="AU17654" s="7"/>
      <c r="AV17654" s="234"/>
      <c r="BP17654" s="7"/>
      <c r="BQ17654" s="7"/>
      <c r="BR17654" s="7"/>
      <c r="BS17654" s="7"/>
      <c r="BT17654" s="7"/>
      <c r="BU17654" s="7"/>
      <c r="BV17654" s="7"/>
      <c r="BW17654" s="7"/>
    </row>
    <row r="17655" spans="43:75" x14ac:dyDescent="0.2">
      <c r="AQ17655" s="7"/>
      <c r="AR17655" s="7"/>
      <c r="AS17655" s="7"/>
      <c r="AT17655" s="7"/>
      <c r="AU17655" s="7"/>
      <c r="AV17655" s="234"/>
      <c r="BP17655" s="7"/>
      <c r="BQ17655" s="7"/>
      <c r="BR17655" s="7"/>
      <c r="BS17655" s="7"/>
      <c r="BT17655" s="7"/>
      <c r="BU17655" s="7"/>
      <c r="BV17655" s="7"/>
      <c r="BW17655" s="7"/>
    </row>
    <row r="17656" spans="43:75" x14ac:dyDescent="0.2">
      <c r="AQ17656" s="7"/>
      <c r="AR17656" s="7"/>
      <c r="AS17656" s="7"/>
      <c r="AT17656" s="7"/>
      <c r="AU17656" s="7"/>
      <c r="AV17656" s="234"/>
      <c r="BP17656" s="7"/>
      <c r="BQ17656" s="7"/>
      <c r="BR17656" s="7"/>
      <c r="BS17656" s="7"/>
      <c r="BT17656" s="7"/>
      <c r="BU17656" s="7"/>
      <c r="BV17656" s="7"/>
      <c r="BW17656" s="7"/>
    </row>
    <row r="17657" spans="43:75" x14ac:dyDescent="0.2">
      <c r="AQ17657" s="7"/>
      <c r="AR17657" s="7"/>
      <c r="AS17657" s="7"/>
      <c r="AT17657" s="7"/>
      <c r="AU17657" s="7"/>
      <c r="AV17657" s="234"/>
      <c r="BP17657" s="7"/>
      <c r="BQ17657" s="7"/>
      <c r="BR17657" s="7"/>
      <c r="BS17657" s="7"/>
      <c r="BT17657" s="7"/>
      <c r="BU17657" s="7"/>
      <c r="BV17657" s="7"/>
      <c r="BW17657" s="7"/>
    </row>
    <row r="17658" spans="43:75" x14ac:dyDescent="0.2">
      <c r="AQ17658" s="7"/>
      <c r="AR17658" s="7"/>
      <c r="AS17658" s="7"/>
      <c r="AT17658" s="7"/>
      <c r="AU17658" s="7"/>
      <c r="AV17658" s="234"/>
      <c r="BP17658" s="7"/>
      <c r="BQ17658" s="7"/>
      <c r="BR17658" s="7"/>
      <c r="BS17658" s="7"/>
      <c r="BT17658" s="7"/>
      <c r="BU17658" s="7"/>
      <c r="BV17658" s="7"/>
      <c r="BW17658" s="7"/>
    </row>
    <row r="17659" spans="43:75" x14ac:dyDescent="0.2">
      <c r="AQ17659" s="7"/>
      <c r="AR17659" s="7"/>
      <c r="AS17659" s="7"/>
      <c r="AT17659" s="7"/>
      <c r="AU17659" s="7"/>
      <c r="AV17659" s="234"/>
      <c r="BP17659" s="7"/>
      <c r="BQ17659" s="7"/>
      <c r="BR17659" s="7"/>
      <c r="BS17659" s="7"/>
      <c r="BT17659" s="7"/>
      <c r="BU17659" s="7"/>
      <c r="BV17659" s="7"/>
      <c r="BW17659" s="7"/>
    </row>
    <row r="17660" spans="43:75" x14ac:dyDescent="0.2">
      <c r="AQ17660" s="7"/>
      <c r="AR17660" s="7"/>
      <c r="AS17660" s="7"/>
      <c r="AT17660" s="7"/>
      <c r="AU17660" s="7"/>
      <c r="AV17660" s="234"/>
      <c r="BP17660" s="7"/>
      <c r="BQ17660" s="7"/>
      <c r="BR17660" s="7"/>
      <c r="BS17660" s="7"/>
      <c r="BT17660" s="7"/>
      <c r="BU17660" s="7"/>
      <c r="BV17660" s="7"/>
      <c r="BW17660" s="7"/>
    </row>
    <row r="17661" spans="43:75" x14ac:dyDescent="0.2">
      <c r="AQ17661" s="7"/>
      <c r="AR17661" s="7"/>
      <c r="AS17661" s="7"/>
      <c r="AT17661" s="7"/>
      <c r="AU17661" s="7"/>
      <c r="AV17661" s="234"/>
      <c r="BP17661" s="7"/>
      <c r="BQ17661" s="7"/>
      <c r="BR17661" s="7"/>
      <c r="BS17661" s="7"/>
      <c r="BT17661" s="7"/>
      <c r="BU17661" s="7"/>
      <c r="BV17661" s="7"/>
      <c r="BW17661" s="7"/>
    </row>
    <row r="17662" spans="43:75" x14ac:dyDescent="0.2">
      <c r="AQ17662" s="7"/>
      <c r="AR17662" s="7"/>
      <c r="AS17662" s="7"/>
      <c r="AT17662" s="7"/>
      <c r="AU17662" s="7"/>
      <c r="AV17662" s="234"/>
      <c r="BP17662" s="7"/>
      <c r="BQ17662" s="7"/>
      <c r="BR17662" s="7"/>
      <c r="BS17662" s="7"/>
      <c r="BT17662" s="7"/>
      <c r="BU17662" s="7"/>
      <c r="BV17662" s="7"/>
      <c r="BW17662" s="7"/>
    </row>
    <row r="17663" spans="43:75" x14ac:dyDescent="0.2">
      <c r="AQ17663" s="7"/>
      <c r="AR17663" s="7"/>
      <c r="AS17663" s="7"/>
      <c r="AT17663" s="7"/>
      <c r="AU17663" s="7"/>
      <c r="AV17663" s="234"/>
      <c r="BP17663" s="7"/>
      <c r="BQ17663" s="7"/>
      <c r="BR17663" s="7"/>
      <c r="BS17663" s="7"/>
      <c r="BT17663" s="7"/>
      <c r="BU17663" s="7"/>
      <c r="BV17663" s="7"/>
      <c r="BW17663" s="7"/>
    </row>
    <row r="17664" spans="43:75" x14ac:dyDescent="0.2">
      <c r="AQ17664" s="7"/>
      <c r="AR17664" s="7"/>
      <c r="AS17664" s="7"/>
      <c r="AT17664" s="7"/>
      <c r="AU17664" s="7"/>
      <c r="AV17664" s="234"/>
      <c r="BP17664" s="7"/>
      <c r="BQ17664" s="7"/>
      <c r="BR17664" s="7"/>
      <c r="BS17664" s="7"/>
      <c r="BT17664" s="7"/>
      <c r="BU17664" s="7"/>
      <c r="BV17664" s="7"/>
      <c r="BW17664" s="7"/>
    </row>
    <row r="17665" spans="43:75" x14ac:dyDescent="0.2">
      <c r="AQ17665" s="7"/>
      <c r="AR17665" s="7"/>
      <c r="AS17665" s="7"/>
      <c r="AT17665" s="7"/>
      <c r="AU17665" s="7"/>
      <c r="AV17665" s="234"/>
      <c r="BP17665" s="7"/>
      <c r="BQ17665" s="7"/>
      <c r="BR17665" s="7"/>
      <c r="BS17665" s="7"/>
      <c r="BT17665" s="7"/>
      <c r="BU17665" s="7"/>
      <c r="BV17665" s="7"/>
      <c r="BW17665" s="7"/>
    </row>
    <row r="17666" spans="43:75" x14ac:dyDescent="0.2">
      <c r="AQ17666" s="7"/>
      <c r="AR17666" s="7"/>
      <c r="AS17666" s="7"/>
      <c r="AT17666" s="7"/>
      <c r="AU17666" s="7"/>
      <c r="AV17666" s="234"/>
      <c r="BP17666" s="7"/>
      <c r="BQ17666" s="7"/>
      <c r="BR17666" s="7"/>
      <c r="BS17666" s="7"/>
      <c r="BT17666" s="7"/>
      <c r="BU17666" s="7"/>
      <c r="BV17666" s="7"/>
      <c r="BW17666" s="7"/>
    </row>
    <row r="17667" spans="43:75" x14ac:dyDescent="0.2">
      <c r="AQ17667" s="7"/>
      <c r="AR17667" s="7"/>
      <c r="AS17667" s="7"/>
      <c r="AT17667" s="7"/>
      <c r="AU17667" s="7"/>
      <c r="AV17667" s="234"/>
      <c r="BP17667" s="7"/>
      <c r="BQ17667" s="7"/>
      <c r="BR17667" s="7"/>
      <c r="BS17667" s="7"/>
      <c r="BT17667" s="7"/>
      <c r="BU17667" s="7"/>
      <c r="BV17667" s="7"/>
      <c r="BW17667" s="7"/>
    </row>
    <row r="17668" spans="43:75" x14ac:dyDescent="0.2">
      <c r="AQ17668" s="7"/>
      <c r="AR17668" s="7"/>
      <c r="AS17668" s="7"/>
      <c r="AT17668" s="7"/>
      <c r="AU17668" s="7"/>
      <c r="AV17668" s="234"/>
      <c r="BP17668" s="7"/>
      <c r="BQ17668" s="7"/>
      <c r="BR17668" s="7"/>
      <c r="BS17668" s="7"/>
      <c r="BT17668" s="7"/>
      <c r="BU17668" s="7"/>
      <c r="BV17668" s="7"/>
      <c r="BW17668" s="7"/>
    </row>
    <row r="17669" spans="43:75" x14ac:dyDescent="0.2">
      <c r="AQ17669" s="7"/>
      <c r="AR17669" s="7"/>
      <c r="AS17669" s="7"/>
      <c r="AT17669" s="7"/>
      <c r="AU17669" s="7"/>
      <c r="AV17669" s="234"/>
      <c r="BP17669" s="7"/>
      <c r="BQ17669" s="7"/>
      <c r="BR17669" s="7"/>
      <c r="BS17669" s="7"/>
      <c r="BT17669" s="7"/>
      <c r="BU17669" s="7"/>
      <c r="BV17669" s="7"/>
      <c r="BW17669" s="7"/>
    </row>
    <row r="17670" spans="43:75" x14ac:dyDescent="0.2">
      <c r="AQ17670" s="7"/>
      <c r="AR17670" s="7"/>
      <c r="AS17670" s="7"/>
      <c r="AT17670" s="7"/>
      <c r="AU17670" s="7"/>
      <c r="AV17670" s="234"/>
      <c r="BP17670" s="7"/>
      <c r="BQ17670" s="7"/>
      <c r="BR17670" s="7"/>
      <c r="BS17670" s="7"/>
      <c r="BT17670" s="7"/>
      <c r="BU17670" s="7"/>
      <c r="BV17670" s="7"/>
      <c r="BW17670" s="7"/>
    </row>
    <row r="17671" spans="43:75" x14ac:dyDescent="0.2">
      <c r="AQ17671" s="7"/>
      <c r="AR17671" s="7"/>
      <c r="AS17671" s="7"/>
      <c r="AT17671" s="7"/>
      <c r="AU17671" s="7"/>
      <c r="AV17671" s="234"/>
      <c r="BP17671" s="7"/>
      <c r="BQ17671" s="7"/>
      <c r="BR17671" s="7"/>
      <c r="BS17671" s="7"/>
      <c r="BT17671" s="7"/>
      <c r="BU17671" s="7"/>
      <c r="BV17671" s="7"/>
      <c r="BW17671" s="7"/>
    </row>
    <row r="17672" spans="43:75" x14ac:dyDescent="0.2">
      <c r="AQ17672" s="7"/>
      <c r="AR17672" s="7"/>
      <c r="AS17672" s="7"/>
      <c r="AT17672" s="7"/>
      <c r="AU17672" s="7"/>
      <c r="AV17672" s="234"/>
      <c r="BP17672" s="7"/>
      <c r="BQ17672" s="7"/>
      <c r="BR17672" s="7"/>
      <c r="BS17672" s="7"/>
      <c r="BT17672" s="7"/>
      <c r="BU17672" s="7"/>
      <c r="BV17672" s="7"/>
      <c r="BW17672" s="7"/>
    </row>
    <row r="17673" spans="43:75" x14ac:dyDescent="0.2">
      <c r="AQ17673" s="7"/>
      <c r="AR17673" s="7"/>
      <c r="AS17673" s="7"/>
      <c r="AT17673" s="7"/>
      <c r="AU17673" s="7"/>
      <c r="AV17673" s="234"/>
      <c r="BP17673" s="7"/>
      <c r="BQ17673" s="7"/>
      <c r="BR17673" s="7"/>
      <c r="BS17673" s="7"/>
      <c r="BT17673" s="7"/>
      <c r="BU17673" s="7"/>
      <c r="BV17673" s="7"/>
      <c r="BW17673" s="7"/>
    </row>
    <row r="17674" spans="43:75" x14ac:dyDescent="0.2">
      <c r="AQ17674" s="7"/>
      <c r="AR17674" s="7"/>
      <c r="AS17674" s="7"/>
      <c r="AT17674" s="7"/>
      <c r="AU17674" s="7"/>
      <c r="AV17674" s="234"/>
      <c r="BP17674" s="7"/>
      <c r="BQ17674" s="7"/>
      <c r="BR17674" s="7"/>
      <c r="BS17674" s="7"/>
      <c r="BT17674" s="7"/>
      <c r="BU17674" s="7"/>
      <c r="BV17674" s="7"/>
      <c r="BW17674" s="7"/>
    </row>
    <row r="17675" spans="43:75" x14ac:dyDescent="0.2">
      <c r="AQ17675" s="7"/>
      <c r="AR17675" s="7"/>
      <c r="AS17675" s="7"/>
      <c r="AT17675" s="7"/>
      <c r="AU17675" s="7"/>
      <c r="AV17675" s="234"/>
      <c r="BP17675" s="7"/>
      <c r="BQ17675" s="7"/>
      <c r="BR17675" s="7"/>
      <c r="BS17675" s="7"/>
      <c r="BT17675" s="7"/>
      <c r="BU17675" s="7"/>
      <c r="BV17675" s="7"/>
      <c r="BW17675" s="7"/>
    </row>
    <row r="17676" spans="43:75" x14ac:dyDescent="0.2">
      <c r="AQ17676" s="7"/>
      <c r="AR17676" s="7"/>
      <c r="AS17676" s="7"/>
      <c r="AT17676" s="7"/>
      <c r="AU17676" s="7"/>
      <c r="AV17676" s="234"/>
      <c r="BP17676" s="7"/>
      <c r="BQ17676" s="7"/>
      <c r="BR17676" s="7"/>
      <c r="BS17676" s="7"/>
      <c r="BT17676" s="7"/>
      <c r="BU17676" s="7"/>
      <c r="BV17676" s="7"/>
      <c r="BW17676" s="7"/>
    </row>
    <row r="17677" spans="43:75" x14ac:dyDescent="0.2">
      <c r="AQ17677" s="7"/>
      <c r="AR17677" s="7"/>
      <c r="AS17677" s="7"/>
      <c r="AT17677" s="7"/>
      <c r="AU17677" s="7"/>
      <c r="AV17677" s="234"/>
      <c r="BP17677" s="7"/>
      <c r="BQ17677" s="7"/>
      <c r="BR17677" s="7"/>
      <c r="BS17677" s="7"/>
      <c r="BT17677" s="7"/>
      <c r="BU17677" s="7"/>
      <c r="BV17677" s="7"/>
      <c r="BW17677" s="7"/>
    </row>
    <row r="17678" spans="43:75" x14ac:dyDescent="0.2">
      <c r="AQ17678" s="7"/>
      <c r="AR17678" s="7"/>
      <c r="AS17678" s="7"/>
      <c r="AT17678" s="7"/>
      <c r="AU17678" s="7"/>
      <c r="AV17678" s="234"/>
      <c r="BP17678" s="7"/>
      <c r="BQ17678" s="7"/>
      <c r="BR17678" s="7"/>
      <c r="BS17678" s="7"/>
      <c r="BT17678" s="7"/>
      <c r="BU17678" s="7"/>
      <c r="BV17678" s="7"/>
      <c r="BW17678" s="7"/>
    </row>
    <row r="17679" spans="43:75" x14ac:dyDescent="0.2">
      <c r="AQ17679" s="7"/>
      <c r="AR17679" s="7"/>
      <c r="AS17679" s="7"/>
      <c r="AT17679" s="7"/>
      <c r="AU17679" s="7"/>
      <c r="AV17679" s="234"/>
      <c r="BP17679" s="7"/>
      <c r="BQ17679" s="7"/>
      <c r="BR17679" s="7"/>
      <c r="BS17679" s="7"/>
      <c r="BT17679" s="7"/>
      <c r="BU17679" s="7"/>
      <c r="BV17679" s="7"/>
      <c r="BW17679" s="7"/>
    </row>
    <row r="17680" spans="43:75" x14ac:dyDescent="0.2">
      <c r="AQ17680" s="7"/>
      <c r="AR17680" s="7"/>
      <c r="AS17680" s="7"/>
      <c r="AT17680" s="7"/>
      <c r="AU17680" s="7"/>
      <c r="AV17680" s="234"/>
      <c r="BP17680" s="7"/>
      <c r="BQ17680" s="7"/>
      <c r="BR17680" s="7"/>
      <c r="BS17680" s="7"/>
      <c r="BT17680" s="7"/>
      <c r="BU17680" s="7"/>
      <c r="BV17680" s="7"/>
      <c r="BW17680" s="7"/>
    </row>
    <row r="17681" spans="43:75" x14ac:dyDescent="0.2">
      <c r="AQ17681" s="7"/>
      <c r="AR17681" s="7"/>
      <c r="AS17681" s="7"/>
      <c r="AT17681" s="7"/>
      <c r="AU17681" s="7"/>
      <c r="AV17681" s="234"/>
      <c r="BP17681" s="7"/>
      <c r="BQ17681" s="7"/>
      <c r="BR17681" s="7"/>
      <c r="BS17681" s="7"/>
      <c r="BT17681" s="7"/>
      <c r="BU17681" s="7"/>
      <c r="BV17681" s="7"/>
      <c r="BW17681" s="7"/>
    </row>
    <row r="17682" spans="43:75" x14ac:dyDescent="0.2">
      <c r="AQ17682" s="7"/>
      <c r="AR17682" s="7"/>
      <c r="AS17682" s="7"/>
      <c r="AT17682" s="7"/>
      <c r="AU17682" s="7"/>
      <c r="AV17682" s="234"/>
      <c r="BP17682" s="7"/>
      <c r="BQ17682" s="7"/>
      <c r="BR17682" s="7"/>
      <c r="BS17682" s="7"/>
      <c r="BT17682" s="7"/>
      <c r="BU17682" s="7"/>
      <c r="BV17682" s="7"/>
      <c r="BW17682" s="7"/>
    </row>
    <row r="17683" spans="43:75" x14ac:dyDescent="0.2">
      <c r="AQ17683" s="7"/>
      <c r="AR17683" s="7"/>
      <c r="AS17683" s="7"/>
      <c r="AT17683" s="7"/>
      <c r="AU17683" s="7"/>
      <c r="AV17683" s="234"/>
      <c r="BP17683" s="7"/>
      <c r="BQ17683" s="7"/>
      <c r="BR17683" s="7"/>
      <c r="BS17683" s="7"/>
      <c r="BT17683" s="7"/>
      <c r="BU17683" s="7"/>
      <c r="BV17683" s="7"/>
      <c r="BW17683" s="7"/>
    </row>
    <row r="17684" spans="43:75" x14ac:dyDescent="0.2">
      <c r="AQ17684" s="7"/>
      <c r="AR17684" s="7"/>
      <c r="AS17684" s="7"/>
      <c r="AT17684" s="7"/>
      <c r="AU17684" s="7"/>
      <c r="AV17684" s="234"/>
      <c r="BP17684" s="7"/>
      <c r="BQ17684" s="7"/>
      <c r="BR17684" s="7"/>
      <c r="BS17684" s="7"/>
      <c r="BT17684" s="7"/>
      <c r="BU17684" s="7"/>
      <c r="BV17684" s="7"/>
      <c r="BW17684" s="7"/>
    </row>
    <row r="17685" spans="43:75" x14ac:dyDescent="0.2">
      <c r="AQ17685" s="7"/>
      <c r="AR17685" s="7"/>
      <c r="AS17685" s="7"/>
      <c r="AT17685" s="7"/>
      <c r="AU17685" s="7"/>
      <c r="AV17685" s="234"/>
      <c r="BP17685" s="7"/>
      <c r="BQ17685" s="7"/>
      <c r="BR17685" s="7"/>
      <c r="BS17685" s="7"/>
      <c r="BT17685" s="7"/>
      <c r="BU17685" s="7"/>
      <c r="BV17685" s="7"/>
      <c r="BW17685" s="7"/>
    </row>
    <row r="17686" spans="43:75" x14ac:dyDescent="0.2">
      <c r="AQ17686" s="7"/>
      <c r="AR17686" s="7"/>
      <c r="AS17686" s="7"/>
      <c r="AT17686" s="7"/>
      <c r="AU17686" s="7"/>
      <c r="AV17686" s="234"/>
      <c r="BP17686" s="7"/>
      <c r="BQ17686" s="7"/>
      <c r="BR17686" s="7"/>
      <c r="BS17686" s="7"/>
      <c r="BT17686" s="7"/>
      <c r="BU17686" s="7"/>
      <c r="BV17686" s="7"/>
      <c r="BW17686" s="7"/>
    </row>
    <row r="17687" spans="43:75" x14ac:dyDescent="0.2">
      <c r="AQ17687" s="7"/>
      <c r="AR17687" s="7"/>
      <c r="AS17687" s="7"/>
      <c r="AT17687" s="7"/>
      <c r="AU17687" s="7"/>
      <c r="AV17687" s="234"/>
      <c r="BP17687" s="7"/>
      <c r="BQ17687" s="7"/>
      <c r="BR17687" s="7"/>
      <c r="BS17687" s="7"/>
      <c r="BT17687" s="7"/>
      <c r="BU17687" s="7"/>
      <c r="BV17687" s="7"/>
      <c r="BW17687" s="7"/>
    </row>
    <row r="17688" spans="43:75" x14ac:dyDescent="0.2">
      <c r="AQ17688" s="7"/>
      <c r="AR17688" s="7"/>
      <c r="AS17688" s="7"/>
      <c r="AT17688" s="7"/>
      <c r="AU17688" s="7"/>
      <c r="AV17688" s="234"/>
      <c r="BP17688" s="7"/>
      <c r="BQ17688" s="7"/>
      <c r="BR17688" s="7"/>
      <c r="BS17688" s="7"/>
      <c r="BT17688" s="7"/>
      <c r="BU17688" s="7"/>
      <c r="BV17688" s="7"/>
      <c r="BW17688" s="7"/>
    </row>
    <row r="17689" spans="43:75" x14ac:dyDescent="0.2">
      <c r="AQ17689" s="7"/>
      <c r="AR17689" s="7"/>
      <c r="AS17689" s="7"/>
      <c r="AT17689" s="7"/>
      <c r="AU17689" s="7"/>
      <c r="AV17689" s="234"/>
      <c r="BP17689" s="7"/>
      <c r="BQ17689" s="7"/>
      <c r="BR17689" s="7"/>
      <c r="BS17689" s="7"/>
      <c r="BT17689" s="7"/>
      <c r="BU17689" s="7"/>
      <c r="BV17689" s="7"/>
      <c r="BW17689" s="7"/>
    </row>
    <row r="17690" spans="43:75" x14ac:dyDescent="0.2">
      <c r="AQ17690" s="7"/>
      <c r="AR17690" s="7"/>
      <c r="AS17690" s="7"/>
      <c r="AT17690" s="7"/>
      <c r="AU17690" s="7"/>
      <c r="AV17690" s="234"/>
      <c r="BP17690" s="7"/>
      <c r="BQ17690" s="7"/>
      <c r="BR17690" s="7"/>
      <c r="BS17690" s="7"/>
      <c r="BT17690" s="7"/>
      <c r="BU17690" s="7"/>
      <c r="BV17690" s="7"/>
      <c r="BW17690" s="7"/>
    </row>
    <row r="17691" spans="43:75" x14ac:dyDescent="0.2">
      <c r="AQ17691" s="7"/>
      <c r="AR17691" s="7"/>
      <c r="AS17691" s="7"/>
      <c r="AT17691" s="7"/>
      <c r="AU17691" s="7"/>
      <c r="AV17691" s="234"/>
      <c r="BP17691" s="7"/>
      <c r="BQ17691" s="7"/>
      <c r="BR17691" s="7"/>
      <c r="BS17691" s="7"/>
      <c r="BT17691" s="7"/>
      <c r="BU17691" s="7"/>
      <c r="BV17691" s="7"/>
      <c r="BW17691" s="7"/>
    </row>
    <row r="17692" spans="43:75" x14ac:dyDescent="0.2">
      <c r="AQ17692" s="7"/>
      <c r="AR17692" s="7"/>
      <c r="AS17692" s="7"/>
      <c r="AT17692" s="7"/>
      <c r="AU17692" s="7"/>
      <c r="AV17692" s="234"/>
      <c r="BP17692" s="7"/>
      <c r="BQ17692" s="7"/>
      <c r="BR17692" s="7"/>
      <c r="BS17692" s="7"/>
      <c r="BT17692" s="7"/>
      <c r="BU17692" s="7"/>
      <c r="BV17692" s="7"/>
      <c r="BW17692" s="7"/>
    </row>
    <row r="17693" spans="43:75" x14ac:dyDescent="0.2">
      <c r="AQ17693" s="7"/>
      <c r="AR17693" s="7"/>
      <c r="AS17693" s="7"/>
      <c r="AT17693" s="7"/>
      <c r="AU17693" s="7"/>
      <c r="AV17693" s="234"/>
      <c r="BP17693" s="7"/>
      <c r="BQ17693" s="7"/>
      <c r="BR17693" s="7"/>
      <c r="BS17693" s="7"/>
      <c r="BT17693" s="7"/>
      <c r="BU17693" s="7"/>
      <c r="BV17693" s="7"/>
      <c r="BW17693" s="7"/>
    </row>
    <row r="17694" spans="43:75" x14ac:dyDescent="0.2">
      <c r="AQ17694" s="7"/>
      <c r="AR17694" s="7"/>
      <c r="AS17694" s="7"/>
      <c r="AT17694" s="7"/>
      <c r="AU17694" s="7"/>
      <c r="AV17694" s="234"/>
      <c r="BP17694" s="7"/>
      <c r="BQ17694" s="7"/>
      <c r="BR17694" s="7"/>
      <c r="BS17694" s="7"/>
      <c r="BT17694" s="7"/>
      <c r="BU17694" s="7"/>
      <c r="BV17694" s="7"/>
      <c r="BW17694" s="7"/>
    </row>
    <row r="17695" spans="43:75" x14ac:dyDescent="0.2">
      <c r="AQ17695" s="7"/>
      <c r="AR17695" s="7"/>
      <c r="AS17695" s="7"/>
      <c r="AT17695" s="7"/>
      <c r="AU17695" s="7"/>
      <c r="AV17695" s="234"/>
      <c r="BP17695" s="7"/>
      <c r="BQ17695" s="7"/>
      <c r="BR17695" s="7"/>
      <c r="BS17695" s="7"/>
      <c r="BT17695" s="7"/>
      <c r="BU17695" s="7"/>
      <c r="BV17695" s="7"/>
      <c r="BW17695" s="7"/>
    </row>
    <row r="17696" spans="43:75" x14ac:dyDescent="0.2">
      <c r="AQ17696" s="7"/>
      <c r="AR17696" s="7"/>
      <c r="AS17696" s="7"/>
      <c r="AT17696" s="7"/>
      <c r="AU17696" s="7"/>
      <c r="AV17696" s="234"/>
      <c r="BP17696" s="7"/>
      <c r="BQ17696" s="7"/>
      <c r="BR17696" s="7"/>
      <c r="BS17696" s="7"/>
      <c r="BT17696" s="7"/>
      <c r="BU17696" s="7"/>
      <c r="BV17696" s="7"/>
      <c r="BW17696" s="7"/>
    </row>
    <row r="17697" spans="43:75" x14ac:dyDescent="0.2">
      <c r="AQ17697" s="7"/>
      <c r="AR17697" s="7"/>
      <c r="AS17697" s="7"/>
      <c r="AT17697" s="7"/>
      <c r="AU17697" s="7"/>
      <c r="AV17697" s="234"/>
      <c r="BP17697" s="7"/>
      <c r="BQ17697" s="7"/>
      <c r="BR17697" s="7"/>
      <c r="BS17697" s="7"/>
      <c r="BT17697" s="7"/>
      <c r="BU17697" s="7"/>
      <c r="BV17697" s="7"/>
      <c r="BW17697" s="7"/>
    </row>
    <row r="17698" spans="43:75" x14ac:dyDescent="0.2">
      <c r="AQ17698" s="7"/>
      <c r="AR17698" s="7"/>
      <c r="AS17698" s="7"/>
      <c r="AT17698" s="7"/>
      <c r="AU17698" s="7"/>
      <c r="AV17698" s="234"/>
      <c r="BP17698" s="7"/>
      <c r="BQ17698" s="7"/>
      <c r="BR17698" s="7"/>
      <c r="BS17698" s="7"/>
      <c r="BT17698" s="7"/>
      <c r="BU17698" s="7"/>
      <c r="BV17698" s="7"/>
      <c r="BW17698" s="7"/>
    </row>
    <row r="17699" spans="43:75" x14ac:dyDescent="0.2">
      <c r="AQ17699" s="7"/>
      <c r="AR17699" s="7"/>
      <c r="AS17699" s="7"/>
      <c r="AT17699" s="7"/>
      <c r="AU17699" s="7"/>
      <c r="AV17699" s="234"/>
      <c r="BP17699" s="7"/>
      <c r="BQ17699" s="7"/>
      <c r="BR17699" s="7"/>
      <c r="BS17699" s="7"/>
      <c r="BT17699" s="7"/>
      <c r="BU17699" s="7"/>
      <c r="BV17699" s="7"/>
      <c r="BW17699" s="7"/>
    </row>
    <row r="17700" spans="43:75" x14ac:dyDescent="0.2">
      <c r="AQ17700" s="7"/>
      <c r="AR17700" s="7"/>
      <c r="AS17700" s="7"/>
      <c r="AT17700" s="7"/>
      <c r="AU17700" s="7"/>
      <c r="AV17700" s="234"/>
      <c r="BP17700" s="7"/>
      <c r="BQ17700" s="7"/>
      <c r="BR17700" s="7"/>
      <c r="BS17700" s="7"/>
      <c r="BT17700" s="7"/>
      <c r="BU17700" s="7"/>
      <c r="BV17700" s="7"/>
      <c r="BW17700" s="7"/>
    </row>
    <row r="17701" spans="43:75" x14ac:dyDescent="0.2">
      <c r="AQ17701" s="7"/>
      <c r="AR17701" s="7"/>
      <c r="AS17701" s="7"/>
      <c r="AT17701" s="7"/>
      <c r="AU17701" s="7"/>
      <c r="AV17701" s="234"/>
      <c r="BP17701" s="7"/>
      <c r="BQ17701" s="7"/>
      <c r="BR17701" s="7"/>
      <c r="BS17701" s="7"/>
      <c r="BT17701" s="7"/>
      <c r="BU17701" s="7"/>
      <c r="BV17701" s="7"/>
      <c r="BW17701" s="7"/>
    </row>
    <row r="17702" spans="43:75" x14ac:dyDescent="0.2">
      <c r="AQ17702" s="7"/>
      <c r="AR17702" s="7"/>
      <c r="AS17702" s="7"/>
      <c r="AT17702" s="7"/>
      <c r="AU17702" s="7"/>
      <c r="AV17702" s="234"/>
      <c r="BP17702" s="7"/>
      <c r="BQ17702" s="7"/>
      <c r="BR17702" s="7"/>
      <c r="BS17702" s="7"/>
      <c r="BT17702" s="7"/>
      <c r="BU17702" s="7"/>
      <c r="BV17702" s="7"/>
      <c r="BW17702" s="7"/>
    </row>
    <row r="17703" spans="43:75" x14ac:dyDescent="0.2">
      <c r="AQ17703" s="7"/>
      <c r="AR17703" s="7"/>
      <c r="AS17703" s="7"/>
      <c r="AT17703" s="7"/>
      <c r="AU17703" s="7"/>
      <c r="AV17703" s="234"/>
      <c r="BP17703" s="7"/>
      <c r="BQ17703" s="7"/>
      <c r="BR17703" s="7"/>
      <c r="BS17703" s="7"/>
      <c r="BT17703" s="7"/>
      <c r="BU17703" s="7"/>
      <c r="BV17703" s="7"/>
      <c r="BW17703" s="7"/>
    </row>
    <row r="17704" spans="43:75" x14ac:dyDescent="0.2">
      <c r="AQ17704" s="7"/>
      <c r="AR17704" s="7"/>
      <c r="AS17704" s="7"/>
      <c r="AT17704" s="7"/>
      <c r="AU17704" s="7"/>
      <c r="AV17704" s="234"/>
      <c r="BP17704" s="7"/>
      <c r="BQ17704" s="7"/>
      <c r="BR17704" s="7"/>
      <c r="BS17704" s="7"/>
      <c r="BT17704" s="7"/>
      <c r="BU17704" s="7"/>
      <c r="BV17704" s="7"/>
      <c r="BW17704" s="7"/>
    </row>
    <row r="17705" spans="43:75" x14ac:dyDescent="0.2">
      <c r="AQ17705" s="7"/>
      <c r="AR17705" s="7"/>
      <c r="AS17705" s="7"/>
      <c r="AT17705" s="7"/>
      <c r="AU17705" s="7"/>
      <c r="AV17705" s="234"/>
      <c r="BP17705" s="7"/>
      <c r="BQ17705" s="7"/>
      <c r="BR17705" s="7"/>
      <c r="BS17705" s="7"/>
      <c r="BT17705" s="7"/>
      <c r="BU17705" s="7"/>
      <c r="BV17705" s="7"/>
      <c r="BW17705" s="7"/>
    </row>
    <row r="17706" spans="43:75" x14ac:dyDescent="0.2">
      <c r="AQ17706" s="7"/>
      <c r="AR17706" s="7"/>
      <c r="AS17706" s="7"/>
      <c r="AT17706" s="7"/>
      <c r="AU17706" s="7"/>
      <c r="AV17706" s="234"/>
      <c r="BP17706" s="7"/>
      <c r="BQ17706" s="7"/>
      <c r="BR17706" s="7"/>
      <c r="BS17706" s="7"/>
      <c r="BT17706" s="7"/>
      <c r="BU17706" s="7"/>
      <c r="BV17706" s="7"/>
      <c r="BW17706" s="7"/>
    </row>
    <row r="17707" spans="43:75" x14ac:dyDescent="0.2">
      <c r="AQ17707" s="7"/>
      <c r="AR17707" s="7"/>
      <c r="AS17707" s="7"/>
      <c r="AT17707" s="7"/>
      <c r="AU17707" s="7"/>
      <c r="AV17707" s="234"/>
      <c r="BP17707" s="7"/>
      <c r="BQ17707" s="7"/>
      <c r="BR17707" s="7"/>
      <c r="BS17707" s="7"/>
      <c r="BT17707" s="7"/>
      <c r="BU17707" s="7"/>
      <c r="BV17707" s="7"/>
      <c r="BW17707" s="7"/>
    </row>
    <row r="17708" spans="43:75" x14ac:dyDescent="0.2">
      <c r="AQ17708" s="7"/>
      <c r="AR17708" s="7"/>
      <c r="AS17708" s="7"/>
      <c r="AT17708" s="7"/>
      <c r="AU17708" s="7"/>
      <c r="AV17708" s="234"/>
      <c r="BP17708" s="7"/>
      <c r="BQ17708" s="7"/>
      <c r="BR17708" s="7"/>
      <c r="BS17708" s="7"/>
      <c r="BT17708" s="7"/>
      <c r="BU17708" s="7"/>
      <c r="BV17708" s="7"/>
      <c r="BW17708" s="7"/>
    </row>
    <row r="17709" spans="43:75" x14ac:dyDescent="0.2">
      <c r="AQ17709" s="7"/>
      <c r="AR17709" s="7"/>
      <c r="AS17709" s="7"/>
      <c r="AT17709" s="7"/>
      <c r="AU17709" s="7"/>
      <c r="AV17709" s="234"/>
      <c r="BP17709" s="7"/>
      <c r="BQ17709" s="7"/>
      <c r="BR17709" s="7"/>
      <c r="BS17709" s="7"/>
      <c r="BT17709" s="7"/>
      <c r="BU17709" s="7"/>
      <c r="BV17709" s="7"/>
      <c r="BW17709" s="7"/>
    </row>
    <row r="17710" spans="43:75" x14ac:dyDescent="0.2">
      <c r="AQ17710" s="7"/>
      <c r="AR17710" s="7"/>
      <c r="AS17710" s="7"/>
      <c r="AT17710" s="7"/>
      <c r="AU17710" s="7"/>
      <c r="AV17710" s="234"/>
      <c r="BP17710" s="7"/>
      <c r="BQ17710" s="7"/>
      <c r="BR17710" s="7"/>
      <c r="BS17710" s="7"/>
      <c r="BT17710" s="7"/>
      <c r="BU17710" s="7"/>
      <c r="BV17710" s="7"/>
      <c r="BW17710" s="7"/>
    </row>
    <row r="17711" spans="43:75" x14ac:dyDescent="0.2">
      <c r="AQ17711" s="7"/>
      <c r="AR17711" s="7"/>
      <c r="AS17711" s="7"/>
      <c r="AT17711" s="7"/>
      <c r="AU17711" s="7"/>
      <c r="AV17711" s="234"/>
      <c r="BP17711" s="7"/>
      <c r="BQ17711" s="7"/>
      <c r="BR17711" s="7"/>
      <c r="BS17711" s="7"/>
      <c r="BT17711" s="7"/>
      <c r="BU17711" s="7"/>
      <c r="BV17711" s="7"/>
      <c r="BW17711" s="7"/>
    </row>
    <row r="17712" spans="43:75" x14ac:dyDescent="0.2">
      <c r="AQ17712" s="7"/>
      <c r="AR17712" s="7"/>
      <c r="AS17712" s="7"/>
      <c r="AT17712" s="7"/>
      <c r="AU17712" s="7"/>
      <c r="AV17712" s="234"/>
      <c r="BP17712" s="7"/>
      <c r="BQ17712" s="7"/>
      <c r="BR17712" s="7"/>
      <c r="BS17712" s="7"/>
      <c r="BT17712" s="7"/>
      <c r="BU17712" s="7"/>
      <c r="BV17712" s="7"/>
      <c r="BW17712" s="7"/>
    </row>
    <row r="17713" spans="43:75" x14ac:dyDescent="0.2">
      <c r="AQ17713" s="7"/>
      <c r="AR17713" s="7"/>
      <c r="AS17713" s="7"/>
      <c r="AT17713" s="7"/>
      <c r="AU17713" s="7"/>
      <c r="AV17713" s="234"/>
      <c r="BP17713" s="7"/>
      <c r="BQ17713" s="7"/>
      <c r="BR17713" s="7"/>
      <c r="BS17713" s="7"/>
      <c r="BT17713" s="7"/>
      <c r="BU17713" s="7"/>
      <c r="BV17713" s="7"/>
      <c r="BW17713" s="7"/>
    </row>
    <row r="17714" spans="43:75" x14ac:dyDescent="0.2">
      <c r="AQ17714" s="7"/>
      <c r="AR17714" s="7"/>
      <c r="AS17714" s="7"/>
      <c r="AT17714" s="7"/>
      <c r="AU17714" s="7"/>
      <c r="AV17714" s="234"/>
      <c r="BP17714" s="7"/>
      <c r="BQ17714" s="7"/>
      <c r="BR17714" s="7"/>
      <c r="BS17714" s="7"/>
      <c r="BT17714" s="7"/>
      <c r="BU17714" s="7"/>
      <c r="BV17714" s="7"/>
      <c r="BW17714" s="7"/>
    </row>
    <row r="17715" spans="43:75" x14ac:dyDescent="0.2">
      <c r="AQ17715" s="7"/>
      <c r="AR17715" s="7"/>
      <c r="AS17715" s="7"/>
      <c r="AT17715" s="7"/>
      <c r="AU17715" s="7"/>
      <c r="AV17715" s="234"/>
      <c r="BP17715" s="7"/>
      <c r="BQ17715" s="7"/>
      <c r="BR17715" s="7"/>
      <c r="BS17715" s="7"/>
      <c r="BT17715" s="7"/>
      <c r="BU17715" s="7"/>
      <c r="BV17715" s="7"/>
      <c r="BW17715" s="7"/>
    </row>
    <row r="17716" spans="43:75" x14ac:dyDescent="0.2">
      <c r="AQ17716" s="7"/>
      <c r="AR17716" s="7"/>
      <c r="AS17716" s="7"/>
      <c r="AT17716" s="7"/>
      <c r="AU17716" s="7"/>
      <c r="AV17716" s="234"/>
      <c r="BP17716" s="7"/>
      <c r="BQ17716" s="7"/>
      <c r="BR17716" s="7"/>
      <c r="BS17716" s="7"/>
      <c r="BT17716" s="7"/>
      <c r="BU17716" s="7"/>
      <c r="BV17716" s="7"/>
      <c r="BW17716" s="7"/>
    </row>
    <row r="17717" spans="43:75" x14ac:dyDescent="0.2">
      <c r="AQ17717" s="7"/>
      <c r="AR17717" s="7"/>
      <c r="AS17717" s="7"/>
      <c r="AT17717" s="7"/>
      <c r="AU17717" s="7"/>
      <c r="AV17717" s="234"/>
      <c r="BP17717" s="7"/>
      <c r="BQ17717" s="7"/>
      <c r="BR17717" s="7"/>
      <c r="BS17717" s="7"/>
      <c r="BT17717" s="7"/>
      <c r="BU17717" s="7"/>
      <c r="BV17717" s="7"/>
      <c r="BW17717" s="7"/>
    </row>
    <row r="17718" spans="43:75" x14ac:dyDescent="0.2">
      <c r="AQ17718" s="7"/>
      <c r="AR17718" s="7"/>
      <c r="AS17718" s="7"/>
      <c r="AT17718" s="7"/>
      <c r="AU17718" s="7"/>
      <c r="AV17718" s="234"/>
      <c r="BP17718" s="7"/>
      <c r="BQ17718" s="7"/>
      <c r="BR17718" s="7"/>
      <c r="BS17718" s="7"/>
      <c r="BT17718" s="7"/>
      <c r="BU17718" s="7"/>
      <c r="BV17718" s="7"/>
      <c r="BW17718" s="7"/>
    </row>
    <row r="17719" spans="43:75" x14ac:dyDescent="0.2">
      <c r="AQ17719" s="7"/>
      <c r="AR17719" s="7"/>
      <c r="AS17719" s="7"/>
      <c r="AT17719" s="7"/>
      <c r="AU17719" s="7"/>
      <c r="AV17719" s="234"/>
      <c r="BP17719" s="7"/>
      <c r="BQ17719" s="7"/>
      <c r="BR17719" s="7"/>
      <c r="BS17719" s="7"/>
      <c r="BT17719" s="7"/>
      <c r="BU17719" s="7"/>
      <c r="BV17719" s="7"/>
      <c r="BW17719" s="7"/>
    </row>
    <row r="17720" spans="43:75" x14ac:dyDescent="0.2">
      <c r="AQ17720" s="7"/>
      <c r="AR17720" s="7"/>
      <c r="AS17720" s="7"/>
      <c r="AT17720" s="7"/>
      <c r="AU17720" s="7"/>
      <c r="AV17720" s="234"/>
      <c r="BP17720" s="7"/>
      <c r="BQ17720" s="7"/>
      <c r="BR17720" s="7"/>
      <c r="BS17720" s="7"/>
      <c r="BT17720" s="7"/>
      <c r="BU17720" s="7"/>
      <c r="BV17720" s="7"/>
      <c r="BW17720" s="7"/>
    </row>
    <row r="17721" spans="43:75" x14ac:dyDescent="0.2">
      <c r="AQ17721" s="7"/>
      <c r="AR17721" s="7"/>
      <c r="AS17721" s="7"/>
      <c r="AT17721" s="7"/>
      <c r="AU17721" s="7"/>
      <c r="AV17721" s="234"/>
      <c r="BP17721" s="7"/>
      <c r="BQ17721" s="7"/>
      <c r="BR17721" s="7"/>
      <c r="BS17721" s="7"/>
      <c r="BT17721" s="7"/>
      <c r="BU17721" s="7"/>
      <c r="BV17721" s="7"/>
      <c r="BW17721" s="7"/>
    </row>
    <row r="17722" spans="43:75" x14ac:dyDescent="0.2">
      <c r="AQ17722" s="7"/>
      <c r="AR17722" s="7"/>
      <c r="AS17722" s="7"/>
      <c r="AT17722" s="7"/>
      <c r="AU17722" s="7"/>
      <c r="AV17722" s="234"/>
      <c r="BP17722" s="7"/>
      <c r="BQ17722" s="7"/>
      <c r="BR17722" s="7"/>
      <c r="BS17722" s="7"/>
      <c r="BT17722" s="7"/>
      <c r="BU17722" s="7"/>
      <c r="BV17722" s="7"/>
      <c r="BW17722" s="7"/>
    </row>
    <row r="17723" spans="43:75" x14ac:dyDescent="0.2">
      <c r="AQ17723" s="7"/>
      <c r="AR17723" s="7"/>
      <c r="AS17723" s="7"/>
      <c r="AT17723" s="7"/>
      <c r="AU17723" s="7"/>
      <c r="AV17723" s="234"/>
      <c r="BP17723" s="7"/>
      <c r="BQ17723" s="7"/>
      <c r="BR17723" s="7"/>
      <c r="BS17723" s="7"/>
      <c r="BT17723" s="7"/>
      <c r="BU17723" s="7"/>
      <c r="BV17723" s="7"/>
      <c r="BW17723" s="7"/>
    </row>
    <row r="17724" spans="43:75" x14ac:dyDescent="0.2">
      <c r="AQ17724" s="7"/>
      <c r="AR17724" s="7"/>
      <c r="AS17724" s="7"/>
      <c r="AT17724" s="7"/>
      <c r="AU17724" s="7"/>
      <c r="AV17724" s="234"/>
      <c r="BP17724" s="7"/>
      <c r="BQ17724" s="7"/>
      <c r="BR17724" s="7"/>
      <c r="BS17724" s="7"/>
      <c r="BT17724" s="7"/>
      <c r="BU17724" s="7"/>
      <c r="BV17724" s="7"/>
      <c r="BW17724" s="7"/>
    </row>
    <row r="17725" spans="43:75" x14ac:dyDescent="0.2">
      <c r="AQ17725" s="7"/>
      <c r="AR17725" s="7"/>
      <c r="AS17725" s="7"/>
      <c r="AT17725" s="7"/>
      <c r="AU17725" s="7"/>
      <c r="AV17725" s="234"/>
      <c r="BP17725" s="7"/>
      <c r="BQ17725" s="7"/>
      <c r="BR17725" s="7"/>
      <c r="BS17725" s="7"/>
      <c r="BT17725" s="7"/>
      <c r="BU17725" s="7"/>
      <c r="BV17725" s="7"/>
      <c r="BW17725" s="7"/>
    </row>
    <row r="17726" spans="43:75" x14ac:dyDescent="0.2">
      <c r="AQ17726" s="7"/>
      <c r="AR17726" s="7"/>
      <c r="AS17726" s="7"/>
      <c r="AT17726" s="7"/>
      <c r="AU17726" s="7"/>
      <c r="AV17726" s="234"/>
      <c r="BP17726" s="7"/>
      <c r="BQ17726" s="7"/>
      <c r="BR17726" s="7"/>
      <c r="BS17726" s="7"/>
      <c r="BT17726" s="7"/>
      <c r="BU17726" s="7"/>
      <c r="BV17726" s="7"/>
      <c r="BW17726" s="7"/>
    </row>
    <row r="17727" spans="43:75" x14ac:dyDescent="0.2">
      <c r="AQ17727" s="7"/>
      <c r="AR17727" s="7"/>
      <c r="AS17727" s="7"/>
      <c r="AT17727" s="7"/>
      <c r="AU17727" s="7"/>
      <c r="AV17727" s="234"/>
      <c r="BP17727" s="7"/>
      <c r="BQ17727" s="7"/>
      <c r="BR17727" s="7"/>
      <c r="BS17727" s="7"/>
      <c r="BT17727" s="7"/>
      <c r="BU17727" s="7"/>
      <c r="BV17727" s="7"/>
      <c r="BW17727" s="7"/>
    </row>
    <row r="17728" spans="43:75" x14ac:dyDescent="0.2">
      <c r="AQ17728" s="7"/>
      <c r="AR17728" s="7"/>
      <c r="AS17728" s="7"/>
      <c r="AT17728" s="7"/>
      <c r="AU17728" s="7"/>
      <c r="AV17728" s="234"/>
      <c r="BP17728" s="7"/>
      <c r="BQ17728" s="7"/>
      <c r="BR17728" s="7"/>
      <c r="BS17728" s="7"/>
      <c r="BT17728" s="7"/>
      <c r="BU17728" s="7"/>
      <c r="BV17728" s="7"/>
      <c r="BW17728" s="7"/>
    </row>
    <row r="17729" spans="43:75" x14ac:dyDescent="0.2">
      <c r="AQ17729" s="7"/>
      <c r="AR17729" s="7"/>
      <c r="AS17729" s="7"/>
      <c r="AT17729" s="7"/>
      <c r="AU17729" s="7"/>
      <c r="AV17729" s="234"/>
      <c r="BP17729" s="7"/>
      <c r="BQ17729" s="7"/>
      <c r="BR17729" s="7"/>
      <c r="BS17729" s="7"/>
      <c r="BT17729" s="7"/>
      <c r="BU17729" s="7"/>
      <c r="BV17729" s="7"/>
      <c r="BW17729" s="7"/>
    </row>
    <row r="17730" spans="43:75" x14ac:dyDescent="0.2">
      <c r="AQ17730" s="7"/>
      <c r="AR17730" s="7"/>
      <c r="AS17730" s="7"/>
      <c r="AT17730" s="7"/>
      <c r="AU17730" s="7"/>
      <c r="AV17730" s="234"/>
      <c r="BP17730" s="7"/>
      <c r="BQ17730" s="7"/>
      <c r="BR17730" s="7"/>
      <c r="BS17730" s="7"/>
      <c r="BT17730" s="7"/>
      <c r="BU17730" s="7"/>
      <c r="BV17730" s="7"/>
      <c r="BW17730" s="7"/>
    </row>
    <row r="17731" spans="43:75" x14ac:dyDescent="0.2">
      <c r="AQ17731" s="7"/>
      <c r="AR17731" s="7"/>
      <c r="AS17731" s="7"/>
      <c r="AT17731" s="7"/>
      <c r="AU17731" s="7"/>
      <c r="AV17731" s="234"/>
      <c r="BP17731" s="7"/>
      <c r="BQ17731" s="7"/>
      <c r="BR17731" s="7"/>
      <c r="BS17731" s="7"/>
      <c r="BT17731" s="7"/>
      <c r="BU17731" s="7"/>
      <c r="BV17731" s="7"/>
      <c r="BW17731" s="7"/>
    </row>
    <row r="17732" spans="43:75" x14ac:dyDescent="0.2">
      <c r="AQ17732" s="7"/>
      <c r="AR17732" s="7"/>
      <c r="AS17732" s="7"/>
      <c r="AT17732" s="7"/>
      <c r="AU17732" s="7"/>
      <c r="AV17732" s="234"/>
      <c r="BP17732" s="7"/>
      <c r="BQ17732" s="7"/>
      <c r="BR17732" s="7"/>
      <c r="BS17732" s="7"/>
      <c r="BT17732" s="7"/>
      <c r="BU17732" s="7"/>
      <c r="BV17732" s="7"/>
      <c r="BW17732" s="7"/>
    </row>
    <row r="17733" spans="43:75" x14ac:dyDescent="0.2">
      <c r="AQ17733" s="7"/>
      <c r="AR17733" s="7"/>
      <c r="AS17733" s="7"/>
      <c r="AT17733" s="7"/>
      <c r="AU17733" s="7"/>
      <c r="AV17733" s="234"/>
      <c r="BP17733" s="7"/>
      <c r="BQ17733" s="7"/>
      <c r="BR17733" s="7"/>
      <c r="BS17733" s="7"/>
      <c r="BT17733" s="7"/>
      <c r="BU17733" s="7"/>
      <c r="BV17733" s="7"/>
      <c r="BW17733" s="7"/>
    </row>
    <row r="17734" spans="43:75" x14ac:dyDescent="0.2">
      <c r="AQ17734" s="7"/>
      <c r="AR17734" s="7"/>
      <c r="AS17734" s="7"/>
      <c r="AT17734" s="7"/>
      <c r="AU17734" s="7"/>
      <c r="AV17734" s="234"/>
      <c r="BP17734" s="7"/>
      <c r="BQ17734" s="7"/>
      <c r="BR17734" s="7"/>
      <c r="BS17734" s="7"/>
      <c r="BT17734" s="7"/>
      <c r="BU17734" s="7"/>
      <c r="BV17734" s="7"/>
      <c r="BW17734" s="7"/>
    </row>
    <row r="17735" spans="43:75" x14ac:dyDescent="0.2">
      <c r="AQ17735" s="7"/>
      <c r="AR17735" s="7"/>
      <c r="AS17735" s="7"/>
      <c r="AT17735" s="7"/>
      <c r="AU17735" s="7"/>
      <c r="AV17735" s="234"/>
      <c r="BP17735" s="7"/>
      <c r="BQ17735" s="7"/>
      <c r="BR17735" s="7"/>
      <c r="BS17735" s="7"/>
      <c r="BT17735" s="7"/>
      <c r="BU17735" s="7"/>
      <c r="BV17735" s="7"/>
      <c r="BW17735" s="7"/>
    </row>
    <row r="17736" spans="43:75" x14ac:dyDescent="0.2">
      <c r="AQ17736" s="7"/>
      <c r="AR17736" s="7"/>
      <c r="AS17736" s="7"/>
      <c r="AT17736" s="7"/>
      <c r="AU17736" s="7"/>
      <c r="AV17736" s="234"/>
      <c r="BP17736" s="7"/>
      <c r="BQ17736" s="7"/>
      <c r="BR17736" s="7"/>
      <c r="BS17736" s="7"/>
      <c r="BT17736" s="7"/>
      <c r="BU17736" s="7"/>
      <c r="BV17736" s="7"/>
      <c r="BW17736" s="7"/>
    </row>
    <row r="17737" spans="43:75" x14ac:dyDescent="0.2">
      <c r="AQ17737" s="7"/>
      <c r="AR17737" s="7"/>
      <c r="AS17737" s="7"/>
      <c r="AT17737" s="7"/>
      <c r="AU17737" s="7"/>
      <c r="AV17737" s="234"/>
      <c r="BP17737" s="7"/>
      <c r="BQ17737" s="7"/>
      <c r="BR17737" s="7"/>
      <c r="BS17737" s="7"/>
      <c r="BT17737" s="7"/>
      <c r="BU17737" s="7"/>
      <c r="BV17737" s="7"/>
      <c r="BW17737" s="7"/>
    </row>
    <row r="17738" spans="43:75" x14ac:dyDescent="0.2">
      <c r="AQ17738" s="7"/>
      <c r="AR17738" s="7"/>
      <c r="AS17738" s="7"/>
      <c r="AT17738" s="7"/>
      <c r="AU17738" s="7"/>
      <c r="AV17738" s="234"/>
      <c r="BP17738" s="7"/>
      <c r="BQ17738" s="7"/>
      <c r="BR17738" s="7"/>
      <c r="BS17738" s="7"/>
      <c r="BT17738" s="7"/>
      <c r="BU17738" s="7"/>
      <c r="BV17738" s="7"/>
      <c r="BW17738" s="7"/>
    </row>
    <row r="17739" spans="43:75" x14ac:dyDescent="0.2">
      <c r="AQ17739" s="7"/>
      <c r="AR17739" s="7"/>
      <c r="AS17739" s="7"/>
      <c r="AT17739" s="7"/>
      <c r="AU17739" s="7"/>
      <c r="AV17739" s="234"/>
      <c r="BP17739" s="7"/>
      <c r="BQ17739" s="7"/>
      <c r="BR17739" s="7"/>
      <c r="BS17739" s="7"/>
      <c r="BT17739" s="7"/>
      <c r="BU17739" s="7"/>
      <c r="BV17739" s="7"/>
      <c r="BW17739" s="7"/>
    </row>
    <row r="17740" spans="43:75" x14ac:dyDescent="0.2">
      <c r="AQ17740" s="7"/>
      <c r="AR17740" s="7"/>
      <c r="AS17740" s="7"/>
      <c r="AT17740" s="7"/>
      <c r="AU17740" s="7"/>
      <c r="AV17740" s="234"/>
      <c r="BP17740" s="7"/>
      <c r="BQ17740" s="7"/>
      <c r="BR17740" s="7"/>
      <c r="BS17740" s="7"/>
      <c r="BT17740" s="7"/>
      <c r="BU17740" s="7"/>
      <c r="BV17740" s="7"/>
      <c r="BW17740" s="7"/>
    </row>
    <row r="17741" spans="43:75" x14ac:dyDescent="0.2">
      <c r="AQ17741" s="7"/>
      <c r="AR17741" s="7"/>
      <c r="AS17741" s="7"/>
      <c r="AT17741" s="7"/>
      <c r="AU17741" s="7"/>
      <c r="AV17741" s="234"/>
      <c r="BP17741" s="7"/>
      <c r="BQ17741" s="7"/>
      <c r="BR17741" s="7"/>
      <c r="BS17741" s="7"/>
      <c r="BT17741" s="7"/>
      <c r="BU17741" s="7"/>
      <c r="BV17741" s="7"/>
      <c r="BW17741" s="7"/>
    </row>
    <row r="17742" spans="43:75" x14ac:dyDescent="0.2">
      <c r="AQ17742" s="7"/>
      <c r="AR17742" s="7"/>
      <c r="AS17742" s="7"/>
      <c r="AT17742" s="7"/>
      <c r="AU17742" s="7"/>
      <c r="AV17742" s="234"/>
      <c r="BP17742" s="7"/>
      <c r="BQ17742" s="7"/>
      <c r="BR17742" s="7"/>
      <c r="BS17742" s="7"/>
      <c r="BT17742" s="7"/>
      <c r="BU17742" s="7"/>
      <c r="BV17742" s="7"/>
      <c r="BW17742" s="7"/>
    </row>
    <row r="17743" spans="43:75" x14ac:dyDescent="0.2">
      <c r="AQ17743" s="7"/>
      <c r="AR17743" s="7"/>
      <c r="AS17743" s="7"/>
      <c r="AT17743" s="7"/>
      <c r="AU17743" s="7"/>
      <c r="AV17743" s="234"/>
      <c r="BP17743" s="7"/>
      <c r="BQ17743" s="7"/>
      <c r="BR17743" s="7"/>
      <c r="BS17743" s="7"/>
      <c r="BT17743" s="7"/>
      <c r="BU17743" s="7"/>
      <c r="BV17743" s="7"/>
      <c r="BW17743" s="7"/>
    </row>
    <row r="17744" spans="43:75" x14ac:dyDescent="0.2">
      <c r="AQ17744" s="7"/>
      <c r="AR17744" s="7"/>
      <c r="AS17744" s="7"/>
      <c r="AT17744" s="7"/>
      <c r="AU17744" s="7"/>
      <c r="AV17744" s="234"/>
      <c r="BP17744" s="7"/>
      <c r="BQ17744" s="7"/>
      <c r="BR17744" s="7"/>
      <c r="BS17744" s="7"/>
      <c r="BT17744" s="7"/>
      <c r="BU17744" s="7"/>
      <c r="BV17744" s="7"/>
      <c r="BW17744" s="7"/>
    </row>
    <row r="17745" spans="43:75" x14ac:dyDescent="0.2">
      <c r="AQ17745" s="7"/>
      <c r="AR17745" s="7"/>
      <c r="AS17745" s="7"/>
      <c r="AT17745" s="7"/>
      <c r="AU17745" s="7"/>
      <c r="AV17745" s="234"/>
      <c r="BP17745" s="7"/>
      <c r="BQ17745" s="7"/>
      <c r="BR17745" s="7"/>
      <c r="BS17745" s="7"/>
      <c r="BT17745" s="7"/>
      <c r="BU17745" s="7"/>
      <c r="BV17745" s="7"/>
      <c r="BW17745" s="7"/>
    </row>
    <row r="17746" spans="43:75" x14ac:dyDescent="0.2">
      <c r="AQ17746" s="7"/>
      <c r="AR17746" s="7"/>
      <c r="AS17746" s="7"/>
      <c r="AT17746" s="7"/>
      <c r="AU17746" s="7"/>
      <c r="AV17746" s="234"/>
      <c r="BP17746" s="7"/>
      <c r="BQ17746" s="7"/>
      <c r="BR17746" s="7"/>
      <c r="BS17746" s="7"/>
      <c r="BT17746" s="7"/>
      <c r="BU17746" s="7"/>
      <c r="BV17746" s="7"/>
      <c r="BW17746" s="7"/>
    </row>
    <row r="17747" spans="43:75" x14ac:dyDescent="0.2">
      <c r="AQ17747" s="7"/>
      <c r="AR17747" s="7"/>
      <c r="AS17747" s="7"/>
      <c r="AT17747" s="7"/>
      <c r="AU17747" s="7"/>
      <c r="AV17747" s="234"/>
      <c r="BP17747" s="7"/>
      <c r="BQ17747" s="7"/>
      <c r="BR17747" s="7"/>
      <c r="BS17747" s="7"/>
      <c r="BT17747" s="7"/>
      <c r="BU17747" s="7"/>
      <c r="BV17747" s="7"/>
      <c r="BW17747" s="7"/>
    </row>
    <row r="17748" spans="43:75" x14ac:dyDescent="0.2">
      <c r="AQ17748" s="7"/>
      <c r="AR17748" s="7"/>
      <c r="AS17748" s="7"/>
      <c r="AT17748" s="7"/>
      <c r="AU17748" s="7"/>
      <c r="AV17748" s="234"/>
      <c r="BP17748" s="7"/>
      <c r="BQ17748" s="7"/>
      <c r="BR17748" s="7"/>
      <c r="BS17748" s="7"/>
      <c r="BT17748" s="7"/>
      <c r="BU17748" s="7"/>
      <c r="BV17748" s="7"/>
      <c r="BW17748" s="7"/>
    </row>
    <row r="17749" spans="43:75" x14ac:dyDescent="0.2">
      <c r="AQ17749" s="7"/>
      <c r="AR17749" s="7"/>
      <c r="AS17749" s="7"/>
      <c r="AT17749" s="7"/>
      <c r="AU17749" s="7"/>
      <c r="AV17749" s="234"/>
      <c r="BP17749" s="7"/>
      <c r="BQ17749" s="7"/>
      <c r="BR17749" s="7"/>
      <c r="BS17749" s="7"/>
      <c r="BT17749" s="7"/>
      <c r="BU17749" s="7"/>
      <c r="BV17749" s="7"/>
      <c r="BW17749" s="7"/>
    </row>
    <row r="17750" spans="43:75" x14ac:dyDescent="0.2">
      <c r="AQ17750" s="7"/>
      <c r="AR17750" s="7"/>
      <c r="AS17750" s="7"/>
      <c r="AT17750" s="7"/>
      <c r="AU17750" s="7"/>
      <c r="AV17750" s="234"/>
      <c r="BP17750" s="7"/>
      <c r="BQ17750" s="7"/>
      <c r="BR17750" s="7"/>
      <c r="BS17750" s="7"/>
      <c r="BT17750" s="7"/>
      <c r="BU17750" s="7"/>
      <c r="BV17750" s="7"/>
      <c r="BW17750" s="7"/>
    </row>
    <row r="17751" spans="43:75" x14ac:dyDescent="0.2">
      <c r="AQ17751" s="7"/>
      <c r="AR17751" s="7"/>
      <c r="AS17751" s="7"/>
      <c r="AT17751" s="7"/>
      <c r="AU17751" s="7"/>
      <c r="AV17751" s="234"/>
      <c r="BP17751" s="7"/>
      <c r="BQ17751" s="7"/>
      <c r="BR17751" s="7"/>
      <c r="BS17751" s="7"/>
      <c r="BT17751" s="7"/>
      <c r="BU17751" s="7"/>
      <c r="BV17751" s="7"/>
      <c r="BW17751" s="7"/>
    </row>
    <row r="17752" spans="43:75" x14ac:dyDescent="0.2">
      <c r="AQ17752" s="7"/>
      <c r="AR17752" s="7"/>
      <c r="AS17752" s="7"/>
      <c r="AT17752" s="7"/>
      <c r="AU17752" s="7"/>
      <c r="AV17752" s="234"/>
      <c r="BP17752" s="7"/>
      <c r="BQ17752" s="7"/>
      <c r="BR17752" s="7"/>
      <c r="BS17752" s="7"/>
      <c r="BT17752" s="7"/>
      <c r="BU17752" s="7"/>
      <c r="BV17752" s="7"/>
      <c r="BW17752" s="7"/>
    </row>
    <row r="17753" spans="43:75" x14ac:dyDescent="0.2">
      <c r="AQ17753" s="7"/>
      <c r="AR17753" s="7"/>
      <c r="AS17753" s="7"/>
      <c r="AT17753" s="7"/>
      <c r="AU17753" s="7"/>
      <c r="AV17753" s="234"/>
      <c r="BP17753" s="7"/>
      <c r="BQ17753" s="7"/>
      <c r="BR17753" s="7"/>
      <c r="BS17753" s="7"/>
      <c r="BT17753" s="7"/>
      <c r="BU17753" s="7"/>
      <c r="BV17753" s="7"/>
      <c r="BW17753" s="7"/>
    </row>
    <row r="17754" spans="43:75" x14ac:dyDescent="0.2">
      <c r="AQ17754" s="7"/>
      <c r="AR17754" s="7"/>
      <c r="AS17754" s="7"/>
      <c r="AT17754" s="7"/>
      <c r="AU17754" s="7"/>
      <c r="AV17754" s="234"/>
      <c r="BP17754" s="7"/>
      <c r="BQ17754" s="7"/>
      <c r="BR17754" s="7"/>
      <c r="BS17754" s="7"/>
      <c r="BT17754" s="7"/>
      <c r="BU17754" s="7"/>
      <c r="BV17754" s="7"/>
      <c r="BW17754" s="7"/>
    </row>
    <row r="17755" spans="43:75" x14ac:dyDescent="0.2">
      <c r="AQ17755" s="7"/>
      <c r="AR17755" s="7"/>
      <c r="AS17755" s="7"/>
      <c r="AT17755" s="7"/>
      <c r="AU17755" s="7"/>
      <c r="AV17755" s="234"/>
      <c r="BP17755" s="7"/>
      <c r="BQ17755" s="7"/>
      <c r="BR17755" s="7"/>
      <c r="BS17755" s="7"/>
      <c r="BT17755" s="7"/>
      <c r="BU17755" s="7"/>
      <c r="BV17755" s="7"/>
      <c r="BW17755" s="7"/>
    </row>
    <row r="17756" spans="43:75" x14ac:dyDescent="0.2">
      <c r="AQ17756" s="7"/>
      <c r="AR17756" s="7"/>
      <c r="AS17756" s="7"/>
      <c r="AT17756" s="7"/>
      <c r="AU17756" s="7"/>
      <c r="AV17756" s="234"/>
      <c r="BP17756" s="7"/>
      <c r="BQ17756" s="7"/>
      <c r="BR17756" s="7"/>
      <c r="BS17756" s="7"/>
      <c r="BT17756" s="7"/>
      <c r="BU17756" s="7"/>
      <c r="BV17756" s="7"/>
      <c r="BW17756" s="7"/>
    </row>
    <row r="17757" spans="43:75" x14ac:dyDescent="0.2">
      <c r="AQ17757" s="7"/>
      <c r="AR17757" s="7"/>
      <c r="AS17757" s="7"/>
      <c r="AT17757" s="7"/>
      <c r="AU17757" s="7"/>
      <c r="AV17757" s="234"/>
      <c r="BP17757" s="7"/>
      <c r="BQ17757" s="7"/>
      <c r="BR17757" s="7"/>
      <c r="BS17757" s="7"/>
      <c r="BT17757" s="7"/>
      <c r="BU17757" s="7"/>
      <c r="BV17757" s="7"/>
      <c r="BW17757" s="7"/>
    </row>
    <row r="17758" spans="43:75" x14ac:dyDescent="0.2">
      <c r="AQ17758" s="7"/>
      <c r="AR17758" s="7"/>
      <c r="AS17758" s="7"/>
      <c r="AT17758" s="7"/>
      <c r="AU17758" s="7"/>
      <c r="AV17758" s="234"/>
      <c r="BP17758" s="7"/>
      <c r="BQ17758" s="7"/>
      <c r="BR17758" s="7"/>
      <c r="BS17758" s="7"/>
      <c r="BT17758" s="7"/>
      <c r="BU17758" s="7"/>
      <c r="BV17758" s="7"/>
      <c r="BW17758" s="7"/>
    </row>
    <row r="17759" spans="43:75" x14ac:dyDescent="0.2">
      <c r="AQ17759" s="7"/>
      <c r="AR17759" s="7"/>
      <c r="AS17759" s="7"/>
      <c r="AT17759" s="7"/>
      <c r="AU17759" s="7"/>
      <c r="AV17759" s="234"/>
      <c r="BP17759" s="7"/>
      <c r="BQ17759" s="7"/>
      <c r="BR17759" s="7"/>
      <c r="BS17759" s="7"/>
      <c r="BT17759" s="7"/>
      <c r="BU17759" s="7"/>
      <c r="BV17759" s="7"/>
      <c r="BW17759" s="7"/>
    </row>
    <row r="17760" spans="43:75" x14ac:dyDescent="0.2">
      <c r="AQ17760" s="7"/>
      <c r="AR17760" s="7"/>
      <c r="AS17760" s="7"/>
      <c r="AT17760" s="7"/>
      <c r="AU17760" s="7"/>
      <c r="AV17760" s="234"/>
      <c r="BP17760" s="7"/>
      <c r="BQ17760" s="7"/>
      <c r="BR17760" s="7"/>
      <c r="BS17760" s="7"/>
      <c r="BT17760" s="7"/>
      <c r="BU17760" s="7"/>
      <c r="BV17760" s="7"/>
      <c r="BW17760" s="7"/>
    </row>
    <row r="17761" spans="43:75" x14ac:dyDescent="0.2">
      <c r="AQ17761" s="7"/>
      <c r="AR17761" s="7"/>
      <c r="AS17761" s="7"/>
      <c r="AT17761" s="7"/>
      <c r="AU17761" s="7"/>
      <c r="AV17761" s="234"/>
      <c r="BP17761" s="7"/>
      <c r="BQ17761" s="7"/>
      <c r="BR17761" s="7"/>
      <c r="BS17761" s="7"/>
      <c r="BT17761" s="7"/>
      <c r="BU17761" s="7"/>
      <c r="BV17761" s="7"/>
      <c r="BW17761" s="7"/>
    </row>
    <row r="17762" spans="43:75" x14ac:dyDescent="0.2">
      <c r="AQ17762" s="7"/>
      <c r="AR17762" s="7"/>
      <c r="AS17762" s="7"/>
      <c r="AT17762" s="7"/>
      <c r="AU17762" s="7"/>
      <c r="AV17762" s="234"/>
      <c r="BP17762" s="7"/>
      <c r="BQ17762" s="7"/>
      <c r="BR17762" s="7"/>
      <c r="BS17762" s="7"/>
      <c r="BT17762" s="7"/>
      <c r="BU17762" s="7"/>
      <c r="BV17762" s="7"/>
      <c r="BW17762" s="7"/>
    </row>
    <row r="17763" spans="43:75" x14ac:dyDescent="0.2">
      <c r="AQ17763" s="7"/>
      <c r="AR17763" s="7"/>
      <c r="AS17763" s="7"/>
      <c r="AT17763" s="7"/>
      <c r="AU17763" s="7"/>
      <c r="AV17763" s="234"/>
      <c r="BP17763" s="7"/>
      <c r="BQ17763" s="7"/>
      <c r="BR17763" s="7"/>
      <c r="BS17763" s="7"/>
      <c r="BT17763" s="7"/>
      <c r="BU17763" s="7"/>
      <c r="BV17763" s="7"/>
      <c r="BW17763" s="7"/>
    </row>
    <row r="17764" spans="43:75" x14ac:dyDescent="0.2">
      <c r="AQ17764" s="7"/>
      <c r="AR17764" s="7"/>
      <c r="AS17764" s="7"/>
      <c r="AT17764" s="7"/>
      <c r="AU17764" s="7"/>
      <c r="AV17764" s="234"/>
      <c r="BP17764" s="7"/>
      <c r="BQ17764" s="7"/>
      <c r="BR17764" s="7"/>
      <c r="BS17764" s="7"/>
      <c r="BT17764" s="7"/>
      <c r="BU17764" s="7"/>
      <c r="BV17764" s="7"/>
      <c r="BW17764" s="7"/>
    </row>
    <row r="17765" spans="43:75" x14ac:dyDescent="0.2">
      <c r="AQ17765" s="7"/>
      <c r="AR17765" s="7"/>
      <c r="AS17765" s="7"/>
      <c r="AT17765" s="7"/>
      <c r="AU17765" s="7"/>
      <c r="AV17765" s="234"/>
      <c r="BP17765" s="7"/>
      <c r="BQ17765" s="7"/>
      <c r="BR17765" s="7"/>
      <c r="BS17765" s="7"/>
      <c r="BT17765" s="7"/>
      <c r="BU17765" s="7"/>
      <c r="BV17765" s="7"/>
      <c r="BW17765" s="7"/>
    </row>
    <row r="17766" spans="43:75" x14ac:dyDescent="0.2">
      <c r="AQ17766" s="7"/>
      <c r="AR17766" s="7"/>
      <c r="AS17766" s="7"/>
      <c r="AT17766" s="7"/>
      <c r="AU17766" s="7"/>
      <c r="AV17766" s="234"/>
      <c r="BP17766" s="7"/>
      <c r="BQ17766" s="7"/>
      <c r="BR17766" s="7"/>
      <c r="BS17766" s="7"/>
      <c r="BT17766" s="7"/>
      <c r="BU17766" s="7"/>
      <c r="BV17766" s="7"/>
      <c r="BW17766" s="7"/>
    </row>
    <row r="17767" spans="43:75" x14ac:dyDescent="0.2">
      <c r="AQ17767" s="7"/>
      <c r="AR17767" s="7"/>
      <c r="AS17767" s="7"/>
      <c r="AT17767" s="7"/>
      <c r="AU17767" s="7"/>
      <c r="AV17767" s="234"/>
      <c r="BP17767" s="7"/>
      <c r="BQ17767" s="7"/>
      <c r="BR17767" s="7"/>
      <c r="BS17767" s="7"/>
      <c r="BT17767" s="7"/>
      <c r="BU17767" s="7"/>
      <c r="BV17767" s="7"/>
      <c r="BW17767" s="7"/>
    </row>
    <row r="17768" spans="43:75" x14ac:dyDescent="0.2">
      <c r="AQ17768" s="7"/>
      <c r="AR17768" s="7"/>
      <c r="AS17768" s="7"/>
      <c r="AT17768" s="7"/>
      <c r="AU17768" s="7"/>
      <c r="AV17768" s="234"/>
      <c r="BP17768" s="7"/>
      <c r="BQ17768" s="7"/>
      <c r="BR17768" s="7"/>
      <c r="BS17768" s="7"/>
      <c r="BT17768" s="7"/>
      <c r="BU17768" s="7"/>
      <c r="BV17768" s="7"/>
      <c r="BW17768" s="7"/>
    </row>
    <row r="17769" spans="43:75" x14ac:dyDescent="0.2">
      <c r="AQ17769" s="7"/>
      <c r="AR17769" s="7"/>
      <c r="AS17769" s="7"/>
      <c r="AT17769" s="7"/>
      <c r="AU17769" s="7"/>
      <c r="AV17769" s="234"/>
      <c r="BP17769" s="7"/>
      <c r="BQ17769" s="7"/>
      <c r="BR17769" s="7"/>
      <c r="BS17769" s="7"/>
      <c r="BT17769" s="7"/>
      <c r="BU17769" s="7"/>
      <c r="BV17769" s="7"/>
      <c r="BW17769" s="7"/>
    </row>
    <row r="17770" spans="43:75" x14ac:dyDescent="0.2">
      <c r="AQ17770" s="7"/>
      <c r="AR17770" s="7"/>
      <c r="AS17770" s="7"/>
      <c r="AT17770" s="7"/>
      <c r="AU17770" s="7"/>
      <c r="AV17770" s="234"/>
      <c r="BP17770" s="7"/>
      <c r="BQ17770" s="7"/>
      <c r="BR17770" s="7"/>
      <c r="BS17770" s="7"/>
      <c r="BT17770" s="7"/>
      <c r="BU17770" s="7"/>
      <c r="BV17770" s="7"/>
      <c r="BW17770" s="7"/>
    </row>
    <row r="17771" spans="43:75" x14ac:dyDescent="0.2">
      <c r="AQ17771" s="7"/>
      <c r="AR17771" s="7"/>
      <c r="AS17771" s="7"/>
      <c r="AT17771" s="7"/>
      <c r="AU17771" s="7"/>
      <c r="AV17771" s="234"/>
      <c r="BP17771" s="7"/>
      <c r="BQ17771" s="7"/>
      <c r="BR17771" s="7"/>
      <c r="BS17771" s="7"/>
      <c r="BT17771" s="7"/>
      <c r="BU17771" s="7"/>
      <c r="BV17771" s="7"/>
      <c r="BW17771" s="7"/>
    </row>
    <row r="17772" spans="43:75" x14ac:dyDescent="0.2">
      <c r="AQ17772" s="7"/>
      <c r="AR17772" s="7"/>
      <c r="AS17772" s="7"/>
      <c r="AT17772" s="7"/>
      <c r="AU17772" s="7"/>
      <c r="AV17772" s="234"/>
      <c r="BP17772" s="7"/>
      <c r="BQ17772" s="7"/>
      <c r="BR17772" s="7"/>
      <c r="BS17772" s="7"/>
      <c r="BT17772" s="7"/>
      <c r="BU17772" s="7"/>
      <c r="BV17772" s="7"/>
      <c r="BW17772" s="7"/>
    </row>
    <row r="17773" spans="43:75" x14ac:dyDescent="0.2">
      <c r="AQ17773" s="7"/>
      <c r="AR17773" s="7"/>
      <c r="AS17773" s="7"/>
      <c r="AT17773" s="7"/>
      <c r="AU17773" s="7"/>
      <c r="AV17773" s="234"/>
      <c r="BP17773" s="7"/>
      <c r="BQ17773" s="7"/>
      <c r="BR17773" s="7"/>
      <c r="BS17773" s="7"/>
      <c r="BT17773" s="7"/>
      <c r="BU17773" s="7"/>
      <c r="BV17773" s="7"/>
      <c r="BW17773" s="7"/>
    </row>
    <row r="17774" spans="43:75" x14ac:dyDescent="0.2">
      <c r="AQ17774" s="7"/>
      <c r="AR17774" s="7"/>
      <c r="AS17774" s="7"/>
      <c r="AT17774" s="7"/>
      <c r="AU17774" s="7"/>
      <c r="AV17774" s="234"/>
      <c r="BP17774" s="7"/>
      <c r="BQ17774" s="7"/>
      <c r="BR17774" s="7"/>
      <c r="BS17774" s="7"/>
      <c r="BT17774" s="7"/>
      <c r="BU17774" s="7"/>
      <c r="BV17774" s="7"/>
      <c r="BW17774" s="7"/>
    </row>
    <row r="17775" spans="43:75" x14ac:dyDescent="0.2">
      <c r="AQ17775" s="7"/>
      <c r="AR17775" s="7"/>
      <c r="AS17775" s="7"/>
      <c r="AT17775" s="7"/>
      <c r="AU17775" s="7"/>
      <c r="AV17775" s="234"/>
      <c r="BP17775" s="7"/>
      <c r="BQ17775" s="7"/>
      <c r="BR17775" s="7"/>
      <c r="BS17775" s="7"/>
      <c r="BT17775" s="7"/>
      <c r="BU17775" s="7"/>
      <c r="BV17775" s="7"/>
      <c r="BW17775" s="7"/>
    </row>
    <row r="17776" spans="43:75" x14ac:dyDescent="0.2">
      <c r="AQ17776" s="7"/>
      <c r="AR17776" s="7"/>
      <c r="AS17776" s="7"/>
      <c r="AT17776" s="7"/>
      <c r="AU17776" s="7"/>
      <c r="AV17776" s="234"/>
      <c r="BP17776" s="7"/>
      <c r="BQ17776" s="7"/>
      <c r="BR17776" s="7"/>
      <c r="BS17776" s="7"/>
      <c r="BT17776" s="7"/>
      <c r="BU17776" s="7"/>
      <c r="BV17776" s="7"/>
      <c r="BW17776" s="7"/>
    </row>
    <row r="17777" spans="43:75" x14ac:dyDescent="0.2">
      <c r="AQ17777" s="7"/>
      <c r="AR17777" s="7"/>
      <c r="AS17777" s="7"/>
      <c r="AT17777" s="7"/>
      <c r="AU17777" s="7"/>
      <c r="AV17777" s="234"/>
      <c r="BP17777" s="7"/>
      <c r="BQ17777" s="7"/>
      <c r="BR17777" s="7"/>
      <c r="BS17777" s="7"/>
      <c r="BT17777" s="7"/>
      <c r="BU17777" s="7"/>
      <c r="BV17777" s="7"/>
      <c r="BW17777" s="7"/>
    </row>
    <row r="17778" spans="43:75" x14ac:dyDescent="0.2">
      <c r="AQ17778" s="7"/>
      <c r="AR17778" s="7"/>
      <c r="AS17778" s="7"/>
      <c r="AT17778" s="7"/>
      <c r="AU17778" s="7"/>
      <c r="AV17778" s="234"/>
      <c r="BP17778" s="7"/>
      <c r="BQ17778" s="7"/>
      <c r="BR17778" s="7"/>
      <c r="BS17778" s="7"/>
      <c r="BT17778" s="7"/>
      <c r="BU17778" s="7"/>
      <c r="BV17778" s="7"/>
      <c r="BW17778" s="7"/>
    </row>
    <row r="17779" spans="43:75" x14ac:dyDescent="0.2">
      <c r="AQ17779" s="7"/>
      <c r="AR17779" s="7"/>
      <c r="AS17779" s="7"/>
      <c r="AT17779" s="7"/>
      <c r="AU17779" s="7"/>
      <c r="AV17779" s="234"/>
      <c r="BP17779" s="7"/>
      <c r="BQ17779" s="7"/>
      <c r="BR17779" s="7"/>
      <c r="BS17779" s="7"/>
      <c r="BT17779" s="7"/>
      <c r="BU17779" s="7"/>
      <c r="BV17779" s="7"/>
      <c r="BW17779" s="7"/>
    </row>
    <row r="17780" spans="43:75" x14ac:dyDescent="0.2">
      <c r="AQ17780" s="7"/>
      <c r="AR17780" s="7"/>
      <c r="AS17780" s="7"/>
      <c r="AT17780" s="7"/>
      <c r="AU17780" s="7"/>
      <c r="AV17780" s="234"/>
      <c r="BP17780" s="7"/>
      <c r="BQ17780" s="7"/>
      <c r="BR17780" s="7"/>
      <c r="BS17780" s="7"/>
      <c r="BT17780" s="7"/>
      <c r="BU17780" s="7"/>
      <c r="BV17780" s="7"/>
      <c r="BW17780" s="7"/>
    </row>
    <row r="17781" spans="43:75" x14ac:dyDescent="0.2">
      <c r="AQ17781" s="7"/>
      <c r="AR17781" s="7"/>
      <c r="AS17781" s="7"/>
      <c r="AT17781" s="7"/>
      <c r="AU17781" s="7"/>
      <c r="AV17781" s="234"/>
      <c r="BP17781" s="7"/>
      <c r="BQ17781" s="7"/>
      <c r="BR17781" s="7"/>
      <c r="BS17781" s="7"/>
      <c r="BT17781" s="7"/>
      <c r="BU17781" s="7"/>
      <c r="BV17781" s="7"/>
      <c r="BW17781" s="7"/>
    </row>
    <row r="17782" spans="43:75" x14ac:dyDescent="0.2">
      <c r="AQ17782" s="7"/>
      <c r="AR17782" s="7"/>
      <c r="AS17782" s="7"/>
      <c r="AT17782" s="7"/>
      <c r="AU17782" s="7"/>
      <c r="AV17782" s="234"/>
      <c r="BP17782" s="7"/>
      <c r="BQ17782" s="7"/>
      <c r="BR17782" s="7"/>
      <c r="BS17782" s="7"/>
      <c r="BT17782" s="7"/>
      <c r="BU17782" s="7"/>
      <c r="BV17782" s="7"/>
      <c r="BW17782" s="7"/>
    </row>
    <row r="17783" spans="43:75" x14ac:dyDescent="0.2">
      <c r="AQ17783" s="7"/>
      <c r="AR17783" s="7"/>
      <c r="AS17783" s="7"/>
      <c r="AT17783" s="7"/>
      <c r="AU17783" s="7"/>
      <c r="AV17783" s="234"/>
      <c r="BP17783" s="7"/>
      <c r="BQ17783" s="7"/>
      <c r="BR17783" s="7"/>
      <c r="BS17783" s="7"/>
      <c r="BT17783" s="7"/>
      <c r="BU17783" s="7"/>
      <c r="BV17783" s="7"/>
      <c r="BW17783" s="7"/>
    </row>
    <row r="17784" spans="43:75" x14ac:dyDescent="0.2">
      <c r="AQ17784" s="7"/>
      <c r="AR17784" s="7"/>
      <c r="AS17784" s="7"/>
      <c r="AT17784" s="7"/>
      <c r="AU17784" s="7"/>
      <c r="AV17784" s="234"/>
      <c r="BP17784" s="7"/>
      <c r="BQ17784" s="7"/>
      <c r="BR17784" s="7"/>
      <c r="BS17784" s="7"/>
      <c r="BT17784" s="7"/>
      <c r="BU17784" s="7"/>
      <c r="BV17784" s="7"/>
      <c r="BW17784" s="7"/>
    </row>
    <row r="17785" spans="43:75" x14ac:dyDescent="0.2">
      <c r="AQ17785" s="7"/>
      <c r="AR17785" s="7"/>
      <c r="AS17785" s="7"/>
      <c r="AT17785" s="7"/>
      <c r="AU17785" s="7"/>
      <c r="AV17785" s="234"/>
      <c r="BP17785" s="7"/>
      <c r="BQ17785" s="7"/>
      <c r="BR17785" s="7"/>
      <c r="BS17785" s="7"/>
      <c r="BT17785" s="7"/>
      <c r="BU17785" s="7"/>
      <c r="BV17785" s="7"/>
      <c r="BW17785" s="7"/>
    </row>
    <row r="17786" spans="43:75" x14ac:dyDescent="0.2">
      <c r="AQ17786" s="7"/>
      <c r="AR17786" s="7"/>
      <c r="AS17786" s="7"/>
      <c r="AT17786" s="7"/>
      <c r="AU17786" s="7"/>
      <c r="AV17786" s="234"/>
      <c r="BP17786" s="7"/>
      <c r="BQ17786" s="7"/>
      <c r="BR17786" s="7"/>
      <c r="BS17786" s="7"/>
      <c r="BT17786" s="7"/>
      <c r="BU17786" s="7"/>
      <c r="BV17786" s="7"/>
      <c r="BW17786" s="7"/>
    </row>
    <row r="17787" spans="43:75" x14ac:dyDescent="0.2">
      <c r="AQ17787" s="7"/>
      <c r="AR17787" s="7"/>
      <c r="AS17787" s="7"/>
      <c r="AT17787" s="7"/>
      <c r="AU17787" s="7"/>
      <c r="AV17787" s="234"/>
      <c r="BP17787" s="7"/>
      <c r="BQ17787" s="7"/>
      <c r="BR17787" s="7"/>
      <c r="BS17787" s="7"/>
      <c r="BT17787" s="7"/>
      <c r="BU17787" s="7"/>
      <c r="BV17787" s="7"/>
      <c r="BW17787" s="7"/>
    </row>
    <row r="17788" spans="43:75" x14ac:dyDescent="0.2">
      <c r="AQ17788" s="7"/>
      <c r="AR17788" s="7"/>
      <c r="AS17788" s="7"/>
      <c r="AT17788" s="7"/>
      <c r="AU17788" s="7"/>
      <c r="AV17788" s="234"/>
      <c r="BP17788" s="7"/>
      <c r="BQ17788" s="7"/>
      <c r="BR17788" s="7"/>
      <c r="BS17788" s="7"/>
      <c r="BT17788" s="7"/>
      <c r="BU17788" s="7"/>
      <c r="BV17788" s="7"/>
      <c r="BW17788" s="7"/>
    </row>
    <row r="17789" spans="43:75" x14ac:dyDescent="0.2">
      <c r="AQ17789" s="7"/>
      <c r="AR17789" s="7"/>
      <c r="AS17789" s="7"/>
      <c r="AT17789" s="7"/>
      <c r="AU17789" s="7"/>
      <c r="AV17789" s="234"/>
      <c r="BP17789" s="7"/>
      <c r="BQ17789" s="7"/>
      <c r="BR17789" s="7"/>
      <c r="BS17789" s="7"/>
      <c r="BT17789" s="7"/>
      <c r="BU17789" s="7"/>
      <c r="BV17789" s="7"/>
      <c r="BW17789" s="7"/>
    </row>
    <row r="17790" spans="43:75" x14ac:dyDescent="0.2">
      <c r="AQ17790" s="7"/>
      <c r="AR17790" s="7"/>
      <c r="AS17790" s="7"/>
      <c r="AT17790" s="7"/>
      <c r="AU17790" s="7"/>
      <c r="AV17790" s="234"/>
      <c r="BP17790" s="7"/>
      <c r="BQ17790" s="7"/>
      <c r="BR17790" s="7"/>
      <c r="BS17790" s="7"/>
      <c r="BT17790" s="7"/>
      <c r="BU17790" s="7"/>
      <c r="BV17790" s="7"/>
      <c r="BW17790" s="7"/>
    </row>
    <row r="17791" spans="43:75" x14ac:dyDescent="0.2">
      <c r="AQ17791" s="7"/>
      <c r="AR17791" s="7"/>
      <c r="AS17791" s="7"/>
      <c r="AT17791" s="7"/>
      <c r="AU17791" s="7"/>
      <c r="AV17791" s="234"/>
      <c r="BP17791" s="7"/>
      <c r="BQ17791" s="7"/>
      <c r="BR17791" s="7"/>
      <c r="BS17791" s="7"/>
      <c r="BT17791" s="7"/>
      <c r="BU17791" s="7"/>
      <c r="BV17791" s="7"/>
      <c r="BW17791" s="7"/>
    </row>
    <row r="17792" spans="43:75" x14ac:dyDescent="0.2">
      <c r="AQ17792" s="7"/>
      <c r="AR17792" s="7"/>
      <c r="AS17792" s="7"/>
      <c r="AT17792" s="7"/>
      <c r="AU17792" s="7"/>
      <c r="AV17792" s="234"/>
      <c r="BP17792" s="7"/>
      <c r="BQ17792" s="7"/>
      <c r="BR17792" s="7"/>
      <c r="BS17792" s="7"/>
      <c r="BT17792" s="7"/>
      <c r="BU17792" s="7"/>
      <c r="BV17792" s="7"/>
      <c r="BW17792" s="7"/>
    </row>
    <row r="17793" spans="43:75" x14ac:dyDescent="0.2">
      <c r="AQ17793" s="7"/>
      <c r="AR17793" s="7"/>
      <c r="AS17793" s="7"/>
      <c r="AT17793" s="7"/>
      <c r="AU17793" s="7"/>
      <c r="AV17793" s="234"/>
      <c r="BP17793" s="7"/>
      <c r="BQ17793" s="7"/>
      <c r="BR17793" s="7"/>
      <c r="BS17793" s="7"/>
      <c r="BT17793" s="7"/>
      <c r="BU17793" s="7"/>
      <c r="BV17793" s="7"/>
      <c r="BW17793" s="7"/>
    </row>
    <row r="17794" spans="43:75" x14ac:dyDescent="0.2">
      <c r="AQ17794" s="7"/>
      <c r="AR17794" s="7"/>
      <c r="AS17794" s="7"/>
      <c r="AT17794" s="7"/>
      <c r="AU17794" s="7"/>
      <c r="AV17794" s="234"/>
      <c r="BP17794" s="7"/>
      <c r="BQ17794" s="7"/>
      <c r="BR17794" s="7"/>
      <c r="BS17794" s="7"/>
      <c r="BT17794" s="7"/>
      <c r="BU17794" s="7"/>
      <c r="BV17794" s="7"/>
      <c r="BW17794" s="7"/>
    </row>
    <row r="17795" spans="43:75" x14ac:dyDescent="0.2">
      <c r="AQ17795" s="7"/>
      <c r="AR17795" s="7"/>
      <c r="AS17795" s="7"/>
      <c r="AT17795" s="7"/>
      <c r="AU17795" s="7"/>
      <c r="AV17795" s="234"/>
      <c r="BP17795" s="7"/>
      <c r="BQ17795" s="7"/>
      <c r="BR17795" s="7"/>
      <c r="BS17795" s="7"/>
      <c r="BT17795" s="7"/>
      <c r="BU17795" s="7"/>
      <c r="BV17795" s="7"/>
      <c r="BW17795" s="7"/>
    </row>
    <row r="17796" spans="43:75" x14ac:dyDescent="0.2">
      <c r="AQ17796" s="7"/>
      <c r="AR17796" s="7"/>
      <c r="AS17796" s="7"/>
      <c r="AT17796" s="7"/>
      <c r="AU17796" s="7"/>
      <c r="AV17796" s="234"/>
      <c r="BP17796" s="7"/>
      <c r="BQ17796" s="7"/>
      <c r="BR17796" s="7"/>
      <c r="BS17796" s="7"/>
      <c r="BT17796" s="7"/>
      <c r="BU17796" s="7"/>
      <c r="BV17796" s="7"/>
      <c r="BW17796" s="7"/>
    </row>
    <row r="17797" spans="43:75" x14ac:dyDescent="0.2">
      <c r="AQ17797" s="7"/>
      <c r="AR17797" s="7"/>
      <c r="AS17797" s="7"/>
      <c r="AT17797" s="7"/>
      <c r="AU17797" s="7"/>
      <c r="AV17797" s="234"/>
      <c r="BP17797" s="7"/>
      <c r="BQ17797" s="7"/>
      <c r="BR17797" s="7"/>
      <c r="BS17797" s="7"/>
      <c r="BT17797" s="7"/>
      <c r="BU17797" s="7"/>
      <c r="BV17797" s="7"/>
      <c r="BW17797" s="7"/>
    </row>
    <row r="17798" spans="43:75" x14ac:dyDescent="0.2">
      <c r="AQ17798" s="7"/>
      <c r="AR17798" s="7"/>
      <c r="AS17798" s="7"/>
      <c r="AT17798" s="7"/>
      <c r="AU17798" s="7"/>
      <c r="AV17798" s="234"/>
      <c r="BP17798" s="7"/>
      <c r="BQ17798" s="7"/>
      <c r="BR17798" s="7"/>
      <c r="BS17798" s="7"/>
      <c r="BT17798" s="7"/>
      <c r="BU17798" s="7"/>
      <c r="BV17798" s="7"/>
      <c r="BW17798" s="7"/>
    </row>
    <row r="17799" spans="43:75" x14ac:dyDescent="0.2">
      <c r="AQ17799" s="7"/>
      <c r="AR17799" s="7"/>
      <c r="AS17799" s="7"/>
      <c r="AT17799" s="7"/>
      <c r="AU17799" s="7"/>
      <c r="AV17799" s="234"/>
      <c r="BP17799" s="7"/>
      <c r="BQ17799" s="7"/>
      <c r="BR17799" s="7"/>
      <c r="BS17799" s="7"/>
      <c r="BT17799" s="7"/>
      <c r="BU17799" s="7"/>
      <c r="BV17799" s="7"/>
      <c r="BW17799" s="7"/>
    </row>
    <row r="17800" spans="43:75" x14ac:dyDescent="0.2">
      <c r="AQ17800" s="7"/>
      <c r="AR17800" s="7"/>
      <c r="AS17800" s="7"/>
      <c r="AT17800" s="7"/>
      <c r="AU17800" s="7"/>
      <c r="AV17800" s="234"/>
      <c r="BP17800" s="7"/>
      <c r="BQ17800" s="7"/>
      <c r="BR17800" s="7"/>
      <c r="BS17800" s="7"/>
      <c r="BT17800" s="7"/>
      <c r="BU17800" s="7"/>
      <c r="BV17800" s="7"/>
      <c r="BW17800" s="7"/>
    </row>
    <row r="17801" spans="43:75" x14ac:dyDescent="0.2">
      <c r="AQ17801" s="7"/>
      <c r="AR17801" s="7"/>
      <c r="AS17801" s="7"/>
      <c r="AT17801" s="7"/>
      <c r="AU17801" s="7"/>
      <c r="AV17801" s="234"/>
      <c r="BP17801" s="7"/>
      <c r="BQ17801" s="7"/>
      <c r="BR17801" s="7"/>
      <c r="BS17801" s="7"/>
      <c r="BT17801" s="7"/>
      <c r="BU17801" s="7"/>
      <c r="BV17801" s="7"/>
      <c r="BW17801" s="7"/>
    </row>
    <row r="17802" spans="43:75" x14ac:dyDescent="0.2">
      <c r="AQ17802" s="7"/>
      <c r="AR17802" s="7"/>
      <c r="AS17802" s="7"/>
      <c r="AT17802" s="7"/>
      <c r="AU17802" s="7"/>
      <c r="AV17802" s="234"/>
      <c r="BP17802" s="7"/>
      <c r="BQ17802" s="7"/>
      <c r="BR17802" s="7"/>
      <c r="BS17802" s="7"/>
      <c r="BT17802" s="7"/>
      <c r="BU17802" s="7"/>
      <c r="BV17802" s="7"/>
      <c r="BW17802" s="7"/>
    </row>
    <row r="17803" spans="43:75" x14ac:dyDescent="0.2">
      <c r="AQ17803" s="7"/>
      <c r="AR17803" s="7"/>
      <c r="AS17803" s="7"/>
      <c r="AT17803" s="7"/>
      <c r="AU17803" s="7"/>
      <c r="AV17803" s="234"/>
      <c r="BP17803" s="7"/>
      <c r="BQ17803" s="7"/>
      <c r="BR17803" s="7"/>
      <c r="BS17803" s="7"/>
      <c r="BT17803" s="7"/>
      <c r="BU17803" s="7"/>
      <c r="BV17803" s="7"/>
      <c r="BW17803" s="7"/>
    </row>
    <row r="17804" spans="43:75" x14ac:dyDescent="0.2">
      <c r="AQ17804" s="7"/>
      <c r="AR17804" s="7"/>
      <c r="AS17804" s="7"/>
      <c r="AT17804" s="7"/>
      <c r="AU17804" s="7"/>
      <c r="AV17804" s="234"/>
      <c r="BP17804" s="7"/>
      <c r="BQ17804" s="7"/>
      <c r="BR17804" s="7"/>
      <c r="BS17804" s="7"/>
      <c r="BT17804" s="7"/>
      <c r="BU17804" s="7"/>
      <c r="BV17804" s="7"/>
      <c r="BW17804" s="7"/>
    </row>
    <row r="17805" spans="43:75" x14ac:dyDescent="0.2">
      <c r="AQ17805" s="7"/>
      <c r="AR17805" s="7"/>
      <c r="AS17805" s="7"/>
      <c r="AT17805" s="7"/>
      <c r="AU17805" s="7"/>
      <c r="AV17805" s="234"/>
      <c r="BP17805" s="7"/>
      <c r="BQ17805" s="7"/>
      <c r="BR17805" s="7"/>
      <c r="BS17805" s="7"/>
      <c r="BT17805" s="7"/>
      <c r="BU17805" s="7"/>
      <c r="BV17805" s="7"/>
      <c r="BW17805" s="7"/>
    </row>
    <row r="17806" spans="43:75" x14ac:dyDescent="0.2">
      <c r="AQ17806" s="7"/>
      <c r="AR17806" s="7"/>
      <c r="AS17806" s="7"/>
      <c r="AT17806" s="7"/>
      <c r="AU17806" s="7"/>
      <c r="AV17806" s="234"/>
      <c r="BP17806" s="7"/>
      <c r="BQ17806" s="7"/>
      <c r="BR17806" s="7"/>
      <c r="BS17806" s="7"/>
      <c r="BT17806" s="7"/>
      <c r="BU17806" s="7"/>
      <c r="BV17806" s="7"/>
      <c r="BW17806" s="7"/>
    </row>
    <row r="17807" spans="43:75" x14ac:dyDescent="0.2">
      <c r="AQ17807" s="7"/>
      <c r="AR17807" s="7"/>
      <c r="AS17807" s="7"/>
      <c r="AT17807" s="7"/>
      <c r="AU17807" s="7"/>
      <c r="AV17807" s="234"/>
      <c r="BP17807" s="7"/>
      <c r="BQ17807" s="7"/>
      <c r="BR17807" s="7"/>
      <c r="BS17807" s="7"/>
      <c r="BT17807" s="7"/>
      <c r="BU17807" s="7"/>
      <c r="BV17807" s="7"/>
      <c r="BW17807" s="7"/>
    </row>
    <row r="17808" spans="43:75" x14ac:dyDescent="0.2">
      <c r="AQ17808" s="7"/>
      <c r="AR17808" s="7"/>
      <c r="AS17808" s="7"/>
      <c r="AT17808" s="7"/>
      <c r="AU17808" s="7"/>
      <c r="AV17808" s="234"/>
      <c r="BP17808" s="7"/>
      <c r="BQ17808" s="7"/>
      <c r="BR17808" s="7"/>
      <c r="BS17808" s="7"/>
      <c r="BT17808" s="7"/>
      <c r="BU17808" s="7"/>
      <c r="BV17808" s="7"/>
      <c r="BW17808" s="7"/>
    </row>
    <row r="17809" spans="43:75" x14ac:dyDescent="0.2">
      <c r="AQ17809" s="7"/>
      <c r="AR17809" s="7"/>
      <c r="AS17809" s="7"/>
      <c r="AT17809" s="7"/>
      <c r="AU17809" s="7"/>
      <c r="AV17809" s="234"/>
      <c r="BP17809" s="7"/>
      <c r="BQ17809" s="7"/>
      <c r="BR17809" s="7"/>
      <c r="BS17809" s="7"/>
      <c r="BT17809" s="7"/>
      <c r="BU17809" s="7"/>
      <c r="BV17809" s="7"/>
      <c r="BW17809" s="7"/>
    </row>
    <row r="17810" spans="43:75" x14ac:dyDescent="0.2">
      <c r="AQ17810" s="7"/>
      <c r="AR17810" s="7"/>
      <c r="AS17810" s="7"/>
      <c r="AT17810" s="7"/>
      <c r="AU17810" s="7"/>
      <c r="AV17810" s="234"/>
      <c r="BP17810" s="7"/>
      <c r="BQ17810" s="7"/>
      <c r="BR17810" s="7"/>
      <c r="BS17810" s="7"/>
      <c r="BT17810" s="7"/>
      <c r="BU17810" s="7"/>
      <c r="BV17810" s="7"/>
      <c r="BW17810" s="7"/>
    </row>
    <row r="17811" spans="43:75" x14ac:dyDescent="0.2">
      <c r="AQ17811" s="7"/>
      <c r="AR17811" s="7"/>
      <c r="AS17811" s="7"/>
      <c r="AT17811" s="7"/>
      <c r="AU17811" s="7"/>
      <c r="AV17811" s="234"/>
      <c r="BP17811" s="7"/>
      <c r="BQ17811" s="7"/>
      <c r="BR17811" s="7"/>
      <c r="BS17811" s="7"/>
      <c r="BT17811" s="7"/>
      <c r="BU17811" s="7"/>
      <c r="BV17811" s="7"/>
      <c r="BW17811" s="7"/>
    </row>
    <row r="17812" spans="43:75" x14ac:dyDescent="0.2">
      <c r="AQ17812" s="7"/>
      <c r="AR17812" s="7"/>
      <c r="AS17812" s="7"/>
      <c r="AT17812" s="7"/>
      <c r="AU17812" s="7"/>
      <c r="AV17812" s="234"/>
      <c r="BP17812" s="7"/>
      <c r="BQ17812" s="7"/>
      <c r="BR17812" s="7"/>
      <c r="BS17812" s="7"/>
      <c r="BT17812" s="7"/>
      <c r="BU17812" s="7"/>
      <c r="BV17812" s="7"/>
      <c r="BW17812" s="7"/>
    </row>
    <row r="17813" spans="43:75" x14ac:dyDescent="0.2">
      <c r="AQ17813" s="7"/>
      <c r="AR17813" s="7"/>
      <c r="AS17813" s="7"/>
      <c r="AT17813" s="7"/>
      <c r="AU17813" s="7"/>
      <c r="AV17813" s="234"/>
      <c r="BP17813" s="7"/>
      <c r="BQ17813" s="7"/>
      <c r="BR17813" s="7"/>
      <c r="BS17813" s="7"/>
      <c r="BT17813" s="7"/>
      <c r="BU17813" s="7"/>
      <c r="BV17813" s="7"/>
      <c r="BW17813" s="7"/>
    </row>
    <row r="17814" spans="43:75" x14ac:dyDescent="0.2">
      <c r="AQ17814" s="7"/>
      <c r="AR17814" s="7"/>
      <c r="AS17814" s="7"/>
      <c r="AT17814" s="7"/>
      <c r="AU17814" s="7"/>
      <c r="AV17814" s="234"/>
      <c r="BP17814" s="7"/>
      <c r="BQ17814" s="7"/>
      <c r="BR17814" s="7"/>
      <c r="BS17814" s="7"/>
      <c r="BT17814" s="7"/>
      <c r="BU17814" s="7"/>
      <c r="BV17814" s="7"/>
      <c r="BW17814" s="7"/>
    </row>
    <row r="17815" spans="43:75" x14ac:dyDescent="0.2">
      <c r="AQ17815" s="7"/>
      <c r="AR17815" s="7"/>
      <c r="AS17815" s="7"/>
      <c r="AT17815" s="7"/>
      <c r="AU17815" s="7"/>
      <c r="AV17815" s="234"/>
      <c r="BP17815" s="7"/>
      <c r="BQ17815" s="7"/>
      <c r="BR17815" s="7"/>
      <c r="BS17815" s="7"/>
      <c r="BT17815" s="7"/>
      <c r="BU17815" s="7"/>
      <c r="BV17815" s="7"/>
      <c r="BW17815" s="7"/>
    </row>
    <row r="17816" spans="43:75" x14ac:dyDescent="0.2">
      <c r="AQ17816" s="7"/>
      <c r="AR17816" s="7"/>
      <c r="AS17816" s="7"/>
      <c r="AT17816" s="7"/>
      <c r="AU17816" s="7"/>
      <c r="AV17816" s="234"/>
      <c r="BP17816" s="7"/>
      <c r="BQ17816" s="7"/>
      <c r="BR17816" s="7"/>
      <c r="BS17816" s="7"/>
      <c r="BT17816" s="7"/>
      <c r="BU17816" s="7"/>
      <c r="BV17816" s="7"/>
      <c r="BW17816" s="7"/>
    </row>
    <row r="17817" spans="43:75" x14ac:dyDescent="0.2">
      <c r="AQ17817" s="7"/>
      <c r="AR17817" s="7"/>
      <c r="AS17817" s="7"/>
      <c r="AT17817" s="7"/>
      <c r="AU17817" s="7"/>
      <c r="AV17817" s="234"/>
      <c r="BP17817" s="7"/>
      <c r="BQ17817" s="7"/>
      <c r="BR17817" s="7"/>
      <c r="BS17817" s="7"/>
      <c r="BT17817" s="7"/>
      <c r="BU17817" s="7"/>
      <c r="BV17817" s="7"/>
      <c r="BW17817" s="7"/>
    </row>
    <row r="17818" spans="43:75" x14ac:dyDescent="0.2">
      <c r="AQ17818" s="7"/>
      <c r="AR17818" s="7"/>
      <c r="AS17818" s="7"/>
      <c r="AT17818" s="7"/>
      <c r="AU17818" s="7"/>
      <c r="AV17818" s="234"/>
      <c r="BP17818" s="7"/>
      <c r="BQ17818" s="7"/>
      <c r="BR17818" s="7"/>
      <c r="BS17818" s="7"/>
      <c r="BT17818" s="7"/>
      <c r="BU17818" s="7"/>
      <c r="BV17818" s="7"/>
      <c r="BW17818" s="7"/>
    </row>
    <row r="17819" spans="43:75" x14ac:dyDescent="0.2">
      <c r="AQ17819" s="7"/>
      <c r="AR17819" s="7"/>
      <c r="AS17819" s="7"/>
      <c r="AT17819" s="7"/>
      <c r="AU17819" s="7"/>
      <c r="AV17819" s="234"/>
      <c r="BP17819" s="7"/>
      <c r="BQ17819" s="7"/>
      <c r="BR17819" s="7"/>
      <c r="BS17819" s="7"/>
      <c r="BT17819" s="7"/>
      <c r="BU17819" s="7"/>
      <c r="BV17819" s="7"/>
      <c r="BW17819" s="7"/>
    </row>
    <row r="17820" spans="43:75" x14ac:dyDescent="0.2">
      <c r="AQ17820" s="7"/>
      <c r="AR17820" s="7"/>
      <c r="AS17820" s="7"/>
      <c r="AT17820" s="7"/>
      <c r="AU17820" s="7"/>
      <c r="AV17820" s="234"/>
      <c r="BP17820" s="7"/>
      <c r="BQ17820" s="7"/>
      <c r="BR17820" s="7"/>
      <c r="BS17820" s="7"/>
      <c r="BT17820" s="7"/>
      <c r="BU17820" s="7"/>
      <c r="BV17820" s="7"/>
      <c r="BW17820" s="7"/>
    </row>
    <row r="17821" spans="43:75" x14ac:dyDescent="0.2">
      <c r="AQ17821" s="7"/>
      <c r="AR17821" s="7"/>
      <c r="AS17821" s="7"/>
      <c r="AT17821" s="7"/>
      <c r="AU17821" s="7"/>
      <c r="AV17821" s="234"/>
      <c r="BP17821" s="7"/>
      <c r="BQ17821" s="7"/>
      <c r="BR17821" s="7"/>
      <c r="BS17821" s="7"/>
      <c r="BT17821" s="7"/>
      <c r="BU17821" s="7"/>
      <c r="BV17821" s="7"/>
      <c r="BW17821" s="7"/>
    </row>
    <row r="17822" spans="43:75" x14ac:dyDescent="0.2">
      <c r="AQ17822" s="7"/>
      <c r="AR17822" s="7"/>
      <c r="AS17822" s="7"/>
      <c r="AT17822" s="7"/>
      <c r="AU17822" s="7"/>
      <c r="AV17822" s="234"/>
      <c r="BP17822" s="7"/>
      <c r="BQ17822" s="7"/>
      <c r="BR17822" s="7"/>
      <c r="BS17822" s="7"/>
      <c r="BT17822" s="7"/>
      <c r="BU17822" s="7"/>
      <c r="BV17822" s="7"/>
      <c r="BW17822" s="7"/>
    </row>
    <row r="17823" spans="43:75" x14ac:dyDescent="0.2">
      <c r="AQ17823" s="7"/>
      <c r="AR17823" s="7"/>
      <c r="AS17823" s="7"/>
      <c r="AT17823" s="7"/>
      <c r="AU17823" s="7"/>
      <c r="AV17823" s="234"/>
      <c r="BP17823" s="7"/>
      <c r="BQ17823" s="7"/>
      <c r="BR17823" s="7"/>
      <c r="BS17823" s="7"/>
      <c r="BT17823" s="7"/>
      <c r="BU17823" s="7"/>
      <c r="BV17823" s="7"/>
      <c r="BW17823" s="7"/>
    </row>
    <row r="17824" spans="43:75" x14ac:dyDescent="0.2">
      <c r="AQ17824" s="7"/>
      <c r="AR17824" s="7"/>
      <c r="AS17824" s="7"/>
      <c r="AT17824" s="7"/>
      <c r="AU17824" s="7"/>
      <c r="AV17824" s="234"/>
      <c r="BP17824" s="7"/>
      <c r="BQ17824" s="7"/>
      <c r="BR17824" s="7"/>
      <c r="BS17824" s="7"/>
      <c r="BT17824" s="7"/>
      <c r="BU17824" s="7"/>
      <c r="BV17824" s="7"/>
      <c r="BW17824" s="7"/>
    </row>
    <row r="17825" spans="43:75" x14ac:dyDescent="0.2">
      <c r="AQ17825" s="7"/>
      <c r="AR17825" s="7"/>
      <c r="AS17825" s="7"/>
      <c r="AT17825" s="7"/>
      <c r="AU17825" s="7"/>
      <c r="AV17825" s="234"/>
      <c r="BP17825" s="7"/>
      <c r="BQ17825" s="7"/>
      <c r="BR17825" s="7"/>
      <c r="BS17825" s="7"/>
      <c r="BT17825" s="7"/>
      <c r="BU17825" s="7"/>
      <c r="BV17825" s="7"/>
      <c r="BW17825" s="7"/>
    </row>
    <row r="17826" spans="43:75" x14ac:dyDescent="0.2">
      <c r="AQ17826" s="7"/>
      <c r="AR17826" s="7"/>
      <c r="AS17826" s="7"/>
      <c r="AT17826" s="7"/>
      <c r="AU17826" s="7"/>
      <c r="AV17826" s="234"/>
      <c r="BP17826" s="7"/>
      <c r="BQ17826" s="7"/>
      <c r="BR17826" s="7"/>
      <c r="BS17826" s="7"/>
      <c r="BT17826" s="7"/>
      <c r="BU17826" s="7"/>
      <c r="BV17826" s="7"/>
      <c r="BW17826" s="7"/>
    </row>
    <row r="17827" spans="43:75" x14ac:dyDescent="0.2">
      <c r="AQ17827" s="7"/>
      <c r="AR17827" s="7"/>
      <c r="AS17827" s="7"/>
      <c r="AT17827" s="7"/>
      <c r="AU17827" s="7"/>
      <c r="AV17827" s="234"/>
      <c r="BP17827" s="7"/>
      <c r="BQ17827" s="7"/>
      <c r="BR17827" s="7"/>
      <c r="BS17827" s="7"/>
      <c r="BT17827" s="7"/>
      <c r="BU17827" s="7"/>
      <c r="BV17827" s="7"/>
      <c r="BW17827" s="7"/>
    </row>
    <row r="17828" spans="43:75" x14ac:dyDescent="0.2">
      <c r="AQ17828" s="7"/>
      <c r="AR17828" s="7"/>
      <c r="AS17828" s="7"/>
      <c r="AT17828" s="7"/>
      <c r="AU17828" s="7"/>
      <c r="AV17828" s="234"/>
      <c r="BP17828" s="7"/>
      <c r="BQ17828" s="7"/>
      <c r="BR17828" s="7"/>
      <c r="BS17828" s="7"/>
      <c r="BT17828" s="7"/>
      <c r="BU17828" s="7"/>
      <c r="BV17828" s="7"/>
      <c r="BW17828" s="7"/>
    </row>
    <row r="17829" spans="43:75" x14ac:dyDescent="0.2">
      <c r="AQ17829" s="7"/>
      <c r="AR17829" s="7"/>
      <c r="AS17829" s="7"/>
      <c r="AT17829" s="7"/>
      <c r="AU17829" s="7"/>
      <c r="AV17829" s="234"/>
      <c r="BP17829" s="7"/>
      <c r="BQ17829" s="7"/>
      <c r="BR17829" s="7"/>
      <c r="BS17829" s="7"/>
      <c r="BT17829" s="7"/>
      <c r="BU17829" s="7"/>
      <c r="BV17829" s="7"/>
      <c r="BW17829" s="7"/>
    </row>
    <row r="17830" spans="43:75" x14ac:dyDescent="0.2">
      <c r="AQ17830" s="7"/>
      <c r="AR17830" s="7"/>
      <c r="AS17830" s="7"/>
      <c r="AT17830" s="7"/>
      <c r="AU17830" s="7"/>
      <c r="AV17830" s="234"/>
      <c r="BP17830" s="7"/>
      <c r="BQ17830" s="7"/>
      <c r="BR17830" s="7"/>
      <c r="BS17830" s="7"/>
      <c r="BT17830" s="7"/>
      <c r="BU17830" s="7"/>
      <c r="BV17830" s="7"/>
      <c r="BW17830" s="7"/>
    </row>
    <row r="17831" spans="43:75" x14ac:dyDescent="0.2">
      <c r="AQ17831" s="7"/>
      <c r="AR17831" s="7"/>
      <c r="AS17831" s="7"/>
      <c r="AT17831" s="7"/>
      <c r="AU17831" s="7"/>
      <c r="AV17831" s="234"/>
      <c r="BP17831" s="7"/>
      <c r="BQ17831" s="7"/>
      <c r="BR17831" s="7"/>
      <c r="BS17831" s="7"/>
      <c r="BT17831" s="7"/>
      <c r="BU17831" s="7"/>
      <c r="BV17831" s="7"/>
      <c r="BW17831" s="7"/>
    </row>
    <row r="17832" spans="43:75" x14ac:dyDescent="0.2">
      <c r="AQ17832" s="7"/>
      <c r="AR17832" s="7"/>
      <c r="AS17832" s="7"/>
      <c r="AT17832" s="7"/>
      <c r="AU17832" s="7"/>
      <c r="AV17832" s="234"/>
      <c r="BP17832" s="7"/>
      <c r="BQ17832" s="7"/>
      <c r="BR17832" s="7"/>
      <c r="BS17832" s="7"/>
      <c r="BT17832" s="7"/>
      <c r="BU17832" s="7"/>
      <c r="BV17832" s="7"/>
      <c r="BW17832" s="7"/>
    </row>
    <row r="17833" spans="43:75" x14ac:dyDescent="0.2">
      <c r="AQ17833" s="7"/>
      <c r="AR17833" s="7"/>
      <c r="AS17833" s="7"/>
      <c r="AT17833" s="7"/>
      <c r="AU17833" s="7"/>
      <c r="AV17833" s="234"/>
      <c r="BP17833" s="7"/>
      <c r="BQ17833" s="7"/>
      <c r="BR17833" s="7"/>
      <c r="BS17833" s="7"/>
      <c r="BT17833" s="7"/>
      <c r="BU17833" s="7"/>
      <c r="BV17833" s="7"/>
      <c r="BW17833" s="7"/>
    </row>
    <row r="17834" spans="43:75" x14ac:dyDescent="0.2">
      <c r="AQ17834" s="7"/>
      <c r="AR17834" s="7"/>
      <c r="AS17834" s="7"/>
      <c r="AT17834" s="7"/>
      <c r="AU17834" s="7"/>
      <c r="AV17834" s="234"/>
      <c r="BP17834" s="7"/>
      <c r="BQ17834" s="7"/>
      <c r="BR17834" s="7"/>
      <c r="BS17834" s="7"/>
      <c r="BT17834" s="7"/>
      <c r="BU17834" s="7"/>
      <c r="BV17834" s="7"/>
      <c r="BW17834" s="7"/>
    </row>
    <row r="17835" spans="43:75" x14ac:dyDescent="0.2">
      <c r="AQ17835" s="7"/>
      <c r="AR17835" s="7"/>
      <c r="AS17835" s="7"/>
      <c r="AT17835" s="7"/>
      <c r="AU17835" s="7"/>
      <c r="AV17835" s="234"/>
      <c r="BP17835" s="7"/>
      <c r="BQ17835" s="7"/>
      <c r="BR17835" s="7"/>
      <c r="BS17835" s="7"/>
      <c r="BT17835" s="7"/>
      <c r="BU17835" s="7"/>
      <c r="BV17835" s="7"/>
      <c r="BW17835" s="7"/>
    </row>
    <row r="17836" spans="43:75" x14ac:dyDescent="0.2">
      <c r="AQ17836" s="7"/>
      <c r="AR17836" s="7"/>
      <c r="AS17836" s="7"/>
      <c r="AT17836" s="7"/>
      <c r="AU17836" s="7"/>
      <c r="AV17836" s="234"/>
      <c r="BP17836" s="7"/>
      <c r="BQ17836" s="7"/>
      <c r="BR17836" s="7"/>
      <c r="BS17836" s="7"/>
      <c r="BT17836" s="7"/>
      <c r="BU17836" s="7"/>
      <c r="BV17836" s="7"/>
      <c r="BW17836" s="7"/>
    </row>
    <row r="17837" spans="43:75" x14ac:dyDescent="0.2">
      <c r="AQ17837" s="7"/>
      <c r="AR17837" s="7"/>
      <c r="AS17837" s="7"/>
      <c r="AT17837" s="7"/>
      <c r="AU17837" s="7"/>
      <c r="AV17837" s="234"/>
      <c r="BP17837" s="7"/>
      <c r="BQ17837" s="7"/>
      <c r="BR17837" s="7"/>
      <c r="BS17837" s="7"/>
      <c r="BT17837" s="7"/>
      <c r="BU17837" s="7"/>
      <c r="BV17837" s="7"/>
      <c r="BW17837" s="7"/>
    </row>
    <row r="17838" spans="43:75" x14ac:dyDescent="0.2">
      <c r="AQ17838" s="7"/>
      <c r="AR17838" s="7"/>
      <c r="AS17838" s="7"/>
      <c r="AT17838" s="7"/>
      <c r="AU17838" s="7"/>
      <c r="AV17838" s="234"/>
      <c r="BP17838" s="7"/>
      <c r="BQ17838" s="7"/>
      <c r="BR17838" s="7"/>
      <c r="BS17838" s="7"/>
      <c r="BT17838" s="7"/>
      <c r="BU17838" s="7"/>
      <c r="BV17838" s="7"/>
      <c r="BW17838" s="7"/>
    </row>
    <row r="17839" spans="43:75" x14ac:dyDescent="0.2">
      <c r="AQ17839" s="7"/>
      <c r="AR17839" s="7"/>
      <c r="AS17839" s="7"/>
      <c r="AT17839" s="7"/>
      <c r="AU17839" s="7"/>
      <c r="AV17839" s="234"/>
      <c r="BP17839" s="7"/>
      <c r="BQ17839" s="7"/>
      <c r="BR17839" s="7"/>
      <c r="BS17839" s="7"/>
      <c r="BT17839" s="7"/>
      <c r="BU17839" s="7"/>
      <c r="BV17839" s="7"/>
      <c r="BW17839" s="7"/>
    </row>
    <row r="17840" spans="43:75" x14ac:dyDescent="0.2">
      <c r="AQ17840" s="7"/>
      <c r="AR17840" s="7"/>
      <c r="AS17840" s="7"/>
      <c r="AT17840" s="7"/>
      <c r="AU17840" s="7"/>
      <c r="AV17840" s="234"/>
      <c r="BP17840" s="7"/>
      <c r="BQ17840" s="7"/>
      <c r="BR17840" s="7"/>
      <c r="BS17840" s="7"/>
      <c r="BT17840" s="7"/>
      <c r="BU17840" s="7"/>
      <c r="BV17840" s="7"/>
      <c r="BW17840" s="7"/>
    </row>
    <row r="17841" spans="43:75" x14ac:dyDescent="0.2">
      <c r="AQ17841" s="7"/>
      <c r="AR17841" s="7"/>
      <c r="AS17841" s="7"/>
      <c r="AT17841" s="7"/>
      <c r="AU17841" s="7"/>
      <c r="AV17841" s="234"/>
      <c r="BP17841" s="7"/>
      <c r="BQ17841" s="7"/>
      <c r="BR17841" s="7"/>
      <c r="BS17841" s="7"/>
      <c r="BT17841" s="7"/>
      <c r="BU17841" s="7"/>
      <c r="BV17841" s="7"/>
      <c r="BW17841" s="7"/>
    </row>
    <row r="17842" spans="43:75" x14ac:dyDescent="0.2">
      <c r="AQ17842" s="7"/>
      <c r="AR17842" s="7"/>
      <c r="AS17842" s="7"/>
      <c r="AT17842" s="7"/>
      <c r="AU17842" s="7"/>
      <c r="AV17842" s="234"/>
      <c r="BP17842" s="7"/>
      <c r="BQ17842" s="7"/>
      <c r="BR17842" s="7"/>
      <c r="BS17842" s="7"/>
      <c r="BT17842" s="7"/>
      <c r="BU17842" s="7"/>
      <c r="BV17842" s="7"/>
      <c r="BW17842" s="7"/>
    </row>
    <row r="17843" spans="43:75" x14ac:dyDescent="0.2">
      <c r="AQ17843" s="7"/>
      <c r="AR17843" s="7"/>
      <c r="AS17843" s="7"/>
      <c r="AT17843" s="7"/>
      <c r="AU17843" s="7"/>
      <c r="AV17843" s="234"/>
      <c r="BP17843" s="7"/>
      <c r="BQ17843" s="7"/>
      <c r="BR17843" s="7"/>
      <c r="BS17843" s="7"/>
      <c r="BT17843" s="7"/>
      <c r="BU17843" s="7"/>
      <c r="BV17843" s="7"/>
      <c r="BW17843" s="7"/>
    </row>
    <row r="17844" spans="43:75" x14ac:dyDescent="0.2">
      <c r="AQ17844" s="7"/>
      <c r="AR17844" s="7"/>
      <c r="AS17844" s="7"/>
      <c r="AT17844" s="7"/>
      <c r="AU17844" s="7"/>
      <c r="AV17844" s="234"/>
      <c r="BP17844" s="7"/>
      <c r="BQ17844" s="7"/>
      <c r="BR17844" s="7"/>
      <c r="BS17844" s="7"/>
      <c r="BT17844" s="7"/>
      <c r="BU17844" s="7"/>
      <c r="BV17844" s="7"/>
      <c r="BW17844" s="7"/>
    </row>
    <row r="17845" spans="43:75" x14ac:dyDescent="0.2">
      <c r="AQ17845" s="7"/>
      <c r="AR17845" s="7"/>
      <c r="AS17845" s="7"/>
      <c r="AT17845" s="7"/>
      <c r="AU17845" s="7"/>
      <c r="AV17845" s="234"/>
      <c r="BP17845" s="7"/>
      <c r="BQ17845" s="7"/>
      <c r="BR17845" s="7"/>
      <c r="BS17845" s="7"/>
      <c r="BT17845" s="7"/>
      <c r="BU17845" s="7"/>
      <c r="BV17845" s="7"/>
      <c r="BW17845" s="7"/>
    </row>
    <row r="17846" spans="43:75" x14ac:dyDescent="0.2">
      <c r="AQ17846" s="7"/>
      <c r="AR17846" s="7"/>
      <c r="AS17846" s="7"/>
      <c r="AT17846" s="7"/>
      <c r="AU17846" s="7"/>
      <c r="AV17846" s="234"/>
      <c r="BP17846" s="7"/>
      <c r="BQ17846" s="7"/>
      <c r="BR17846" s="7"/>
      <c r="BS17846" s="7"/>
      <c r="BT17846" s="7"/>
      <c r="BU17846" s="7"/>
      <c r="BV17846" s="7"/>
      <c r="BW17846" s="7"/>
    </row>
    <row r="17847" spans="43:75" x14ac:dyDescent="0.2">
      <c r="AQ17847" s="7"/>
      <c r="AR17847" s="7"/>
      <c r="AS17847" s="7"/>
      <c r="AT17847" s="7"/>
      <c r="AU17847" s="7"/>
      <c r="AV17847" s="234"/>
      <c r="BP17847" s="7"/>
      <c r="BQ17847" s="7"/>
      <c r="BR17847" s="7"/>
      <c r="BS17847" s="7"/>
      <c r="BT17847" s="7"/>
      <c r="BU17847" s="7"/>
      <c r="BV17847" s="7"/>
      <c r="BW17847" s="7"/>
    </row>
    <row r="17848" spans="43:75" x14ac:dyDescent="0.2">
      <c r="AQ17848" s="7"/>
      <c r="AR17848" s="7"/>
      <c r="AS17848" s="7"/>
      <c r="AT17848" s="7"/>
      <c r="AU17848" s="7"/>
      <c r="AV17848" s="234"/>
      <c r="BP17848" s="7"/>
      <c r="BQ17848" s="7"/>
      <c r="BR17848" s="7"/>
      <c r="BS17848" s="7"/>
      <c r="BT17848" s="7"/>
      <c r="BU17848" s="7"/>
      <c r="BV17848" s="7"/>
      <c r="BW17848" s="7"/>
    </row>
    <row r="17849" spans="43:75" x14ac:dyDescent="0.2">
      <c r="AQ17849" s="7"/>
      <c r="AR17849" s="7"/>
      <c r="AS17849" s="7"/>
      <c r="AT17849" s="7"/>
      <c r="AU17849" s="7"/>
      <c r="AV17849" s="234"/>
      <c r="BP17849" s="7"/>
      <c r="BQ17849" s="7"/>
      <c r="BR17849" s="7"/>
      <c r="BS17849" s="7"/>
      <c r="BT17849" s="7"/>
      <c r="BU17849" s="7"/>
      <c r="BV17849" s="7"/>
      <c r="BW17849" s="7"/>
    </row>
    <row r="17850" spans="43:75" x14ac:dyDescent="0.2">
      <c r="AQ17850" s="7"/>
      <c r="AR17850" s="7"/>
      <c r="AS17850" s="7"/>
      <c r="AT17850" s="7"/>
      <c r="AU17850" s="7"/>
      <c r="AV17850" s="234"/>
      <c r="BP17850" s="7"/>
      <c r="BQ17850" s="7"/>
      <c r="BR17850" s="7"/>
      <c r="BS17850" s="7"/>
      <c r="BT17850" s="7"/>
      <c r="BU17850" s="7"/>
      <c r="BV17850" s="7"/>
      <c r="BW17850" s="7"/>
    </row>
    <row r="17851" spans="43:75" x14ac:dyDescent="0.2">
      <c r="AQ17851" s="7"/>
      <c r="AR17851" s="7"/>
      <c r="AS17851" s="7"/>
      <c r="AT17851" s="7"/>
      <c r="AU17851" s="7"/>
      <c r="AV17851" s="234"/>
      <c r="BP17851" s="7"/>
      <c r="BQ17851" s="7"/>
      <c r="BR17851" s="7"/>
      <c r="BS17851" s="7"/>
      <c r="BT17851" s="7"/>
      <c r="BU17851" s="7"/>
      <c r="BV17851" s="7"/>
      <c r="BW17851" s="7"/>
    </row>
    <row r="17852" spans="43:75" x14ac:dyDescent="0.2">
      <c r="AQ17852" s="7"/>
      <c r="AR17852" s="7"/>
      <c r="AS17852" s="7"/>
      <c r="AT17852" s="7"/>
      <c r="AU17852" s="7"/>
      <c r="AV17852" s="234"/>
      <c r="BP17852" s="7"/>
      <c r="BQ17852" s="7"/>
      <c r="BR17852" s="7"/>
      <c r="BS17852" s="7"/>
      <c r="BT17852" s="7"/>
      <c r="BU17852" s="7"/>
      <c r="BV17852" s="7"/>
      <c r="BW17852" s="7"/>
    </row>
    <row r="17853" spans="43:75" x14ac:dyDescent="0.2">
      <c r="AQ17853" s="7"/>
      <c r="AR17853" s="7"/>
      <c r="AS17853" s="7"/>
      <c r="AT17853" s="7"/>
      <c r="AU17853" s="7"/>
      <c r="AV17853" s="234"/>
      <c r="BP17853" s="7"/>
      <c r="BQ17853" s="7"/>
      <c r="BR17853" s="7"/>
      <c r="BS17853" s="7"/>
      <c r="BT17853" s="7"/>
      <c r="BU17853" s="7"/>
      <c r="BV17853" s="7"/>
      <c r="BW17853" s="7"/>
    </row>
    <row r="17854" spans="43:75" x14ac:dyDescent="0.2">
      <c r="AQ17854" s="7"/>
      <c r="AR17854" s="7"/>
      <c r="AS17854" s="7"/>
      <c r="AT17854" s="7"/>
      <c r="AU17854" s="7"/>
      <c r="AV17854" s="234"/>
      <c r="BP17854" s="7"/>
      <c r="BQ17854" s="7"/>
      <c r="BR17854" s="7"/>
      <c r="BS17854" s="7"/>
      <c r="BT17854" s="7"/>
      <c r="BU17854" s="7"/>
      <c r="BV17854" s="7"/>
      <c r="BW17854" s="7"/>
    </row>
    <row r="17855" spans="43:75" x14ac:dyDescent="0.2">
      <c r="AQ17855" s="7"/>
      <c r="AR17855" s="7"/>
      <c r="AS17855" s="7"/>
      <c r="AT17855" s="7"/>
      <c r="AU17855" s="7"/>
      <c r="AV17855" s="234"/>
      <c r="BP17855" s="7"/>
      <c r="BQ17855" s="7"/>
      <c r="BR17855" s="7"/>
      <c r="BS17855" s="7"/>
      <c r="BT17855" s="7"/>
      <c r="BU17855" s="7"/>
      <c r="BV17855" s="7"/>
      <c r="BW17855" s="7"/>
    </row>
    <row r="17856" spans="43:75" x14ac:dyDescent="0.2">
      <c r="AQ17856" s="7"/>
      <c r="AR17856" s="7"/>
      <c r="AS17856" s="7"/>
      <c r="AT17856" s="7"/>
      <c r="AU17856" s="7"/>
      <c r="AV17856" s="234"/>
      <c r="BP17856" s="7"/>
      <c r="BQ17856" s="7"/>
      <c r="BR17856" s="7"/>
      <c r="BS17856" s="7"/>
      <c r="BT17856" s="7"/>
      <c r="BU17856" s="7"/>
      <c r="BV17856" s="7"/>
      <c r="BW17856" s="7"/>
    </row>
    <row r="17857" spans="43:75" x14ac:dyDescent="0.2">
      <c r="AQ17857" s="7"/>
      <c r="AR17857" s="7"/>
      <c r="AS17857" s="7"/>
      <c r="AT17857" s="7"/>
      <c r="AU17857" s="7"/>
      <c r="AV17857" s="234"/>
      <c r="BP17857" s="7"/>
      <c r="BQ17857" s="7"/>
      <c r="BR17857" s="7"/>
      <c r="BS17857" s="7"/>
      <c r="BT17857" s="7"/>
      <c r="BU17857" s="7"/>
      <c r="BV17857" s="7"/>
      <c r="BW17857" s="7"/>
    </row>
    <row r="17858" spans="43:75" x14ac:dyDescent="0.2">
      <c r="AQ17858" s="7"/>
      <c r="AR17858" s="7"/>
      <c r="AS17858" s="7"/>
      <c r="AT17858" s="7"/>
      <c r="AU17858" s="7"/>
      <c r="AV17858" s="234"/>
      <c r="BP17858" s="7"/>
      <c r="BQ17858" s="7"/>
      <c r="BR17858" s="7"/>
      <c r="BS17858" s="7"/>
      <c r="BT17858" s="7"/>
      <c r="BU17858" s="7"/>
      <c r="BV17858" s="7"/>
      <c r="BW17858" s="7"/>
    </row>
    <row r="17859" spans="43:75" x14ac:dyDescent="0.2">
      <c r="AQ17859" s="7"/>
      <c r="AR17859" s="7"/>
      <c r="AS17859" s="7"/>
      <c r="AT17859" s="7"/>
      <c r="AU17859" s="7"/>
      <c r="AV17859" s="234"/>
      <c r="BP17859" s="7"/>
      <c r="BQ17859" s="7"/>
      <c r="BR17859" s="7"/>
      <c r="BS17859" s="7"/>
      <c r="BT17859" s="7"/>
      <c r="BU17859" s="7"/>
      <c r="BV17859" s="7"/>
      <c r="BW17859" s="7"/>
    </row>
    <row r="17860" spans="43:75" x14ac:dyDescent="0.2">
      <c r="AQ17860" s="7"/>
      <c r="AR17860" s="7"/>
      <c r="AS17860" s="7"/>
      <c r="AT17860" s="7"/>
      <c r="AU17860" s="7"/>
      <c r="AV17860" s="234"/>
      <c r="BP17860" s="7"/>
      <c r="BQ17860" s="7"/>
      <c r="BR17860" s="7"/>
      <c r="BS17860" s="7"/>
      <c r="BT17860" s="7"/>
      <c r="BU17860" s="7"/>
      <c r="BV17860" s="7"/>
      <c r="BW17860" s="7"/>
    </row>
    <row r="17861" spans="43:75" x14ac:dyDescent="0.2">
      <c r="AQ17861" s="7"/>
      <c r="AR17861" s="7"/>
      <c r="AS17861" s="7"/>
      <c r="AT17861" s="7"/>
      <c r="AU17861" s="7"/>
      <c r="AV17861" s="234"/>
      <c r="BP17861" s="7"/>
      <c r="BQ17861" s="7"/>
      <c r="BR17861" s="7"/>
      <c r="BS17861" s="7"/>
      <c r="BT17861" s="7"/>
      <c r="BU17861" s="7"/>
      <c r="BV17861" s="7"/>
      <c r="BW17861" s="7"/>
    </row>
    <row r="17862" spans="43:75" x14ac:dyDescent="0.2">
      <c r="AQ17862" s="7"/>
      <c r="AR17862" s="7"/>
      <c r="AS17862" s="7"/>
      <c r="AT17862" s="7"/>
      <c r="AU17862" s="7"/>
      <c r="AV17862" s="234"/>
      <c r="BP17862" s="7"/>
      <c r="BQ17862" s="7"/>
      <c r="BR17862" s="7"/>
      <c r="BS17862" s="7"/>
      <c r="BT17862" s="7"/>
      <c r="BU17862" s="7"/>
      <c r="BV17862" s="7"/>
      <c r="BW17862" s="7"/>
    </row>
    <row r="17863" spans="43:75" x14ac:dyDescent="0.2">
      <c r="AQ17863" s="7"/>
      <c r="AR17863" s="7"/>
      <c r="AS17863" s="7"/>
      <c r="AT17863" s="7"/>
      <c r="AU17863" s="7"/>
      <c r="AV17863" s="234"/>
      <c r="BP17863" s="7"/>
      <c r="BQ17863" s="7"/>
      <c r="BR17863" s="7"/>
      <c r="BS17863" s="7"/>
      <c r="BT17863" s="7"/>
      <c r="BU17863" s="7"/>
      <c r="BV17863" s="7"/>
      <c r="BW17863" s="7"/>
    </row>
    <row r="17864" spans="43:75" x14ac:dyDescent="0.2">
      <c r="AQ17864" s="7"/>
      <c r="AR17864" s="7"/>
      <c r="AS17864" s="7"/>
      <c r="AT17864" s="7"/>
      <c r="AU17864" s="7"/>
      <c r="AV17864" s="234"/>
      <c r="BP17864" s="7"/>
      <c r="BQ17864" s="7"/>
      <c r="BR17864" s="7"/>
      <c r="BS17864" s="7"/>
      <c r="BT17864" s="7"/>
      <c r="BU17864" s="7"/>
      <c r="BV17864" s="7"/>
      <c r="BW17864" s="7"/>
    </row>
    <row r="17865" spans="43:75" x14ac:dyDescent="0.2">
      <c r="AQ17865" s="7"/>
      <c r="AR17865" s="7"/>
      <c r="AS17865" s="7"/>
      <c r="AT17865" s="7"/>
      <c r="AU17865" s="7"/>
      <c r="AV17865" s="234"/>
      <c r="BP17865" s="7"/>
      <c r="BQ17865" s="7"/>
      <c r="BR17865" s="7"/>
      <c r="BS17865" s="7"/>
      <c r="BT17865" s="7"/>
      <c r="BU17865" s="7"/>
      <c r="BV17865" s="7"/>
      <c r="BW17865" s="7"/>
    </row>
    <row r="17866" spans="43:75" x14ac:dyDescent="0.2">
      <c r="AQ17866" s="7"/>
      <c r="AR17866" s="7"/>
      <c r="AS17866" s="7"/>
      <c r="AT17866" s="7"/>
      <c r="AU17866" s="7"/>
      <c r="AV17866" s="234"/>
      <c r="BP17866" s="7"/>
      <c r="BQ17866" s="7"/>
      <c r="BR17866" s="7"/>
      <c r="BS17866" s="7"/>
      <c r="BT17866" s="7"/>
      <c r="BU17866" s="7"/>
      <c r="BV17866" s="7"/>
      <c r="BW17866" s="7"/>
    </row>
    <row r="17867" spans="43:75" x14ac:dyDescent="0.2">
      <c r="AQ17867" s="7"/>
      <c r="AR17867" s="7"/>
      <c r="AS17867" s="7"/>
      <c r="AT17867" s="7"/>
      <c r="AU17867" s="7"/>
      <c r="AV17867" s="234"/>
      <c r="BP17867" s="7"/>
      <c r="BQ17867" s="7"/>
      <c r="BR17867" s="7"/>
      <c r="BS17867" s="7"/>
      <c r="BT17867" s="7"/>
      <c r="BU17867" s="7"/>
      <c r="BV17867" s="7"/>
      <c r="BW17867" s="7"/>
    </row>
    <row r="17868" spans="43:75" x14ac:dyDescent="0.2">
      <c r="AQ17868" s="7"/>
      <c r="AR17868" s="7"/>
      <c r="AS17868" s="7"/>
      <c r="AT17868" s="7"/>
      <c r="AU17868" s="7"/>
      <c r="AV17868" s="234"/>
      <c r="BP17868" s="7"/>
      <c r="BQ17868" s="7"/>
      <c r="BR17868" s="7"/>
      <c r="BS17868" s="7"/>
      <c r="BT17868" s="7"/>
      <c r="BU17868" s="7"/>
      <c r="BV17868" s="7"/>
      <c r="BW17868" s="7"/>
    </row>
    <row r="17869" spans="43:75" x14ac:dyDescent="0.2">
      <c r="AQ17869" s="7"/>
      <c r="AR17869" s="7"/>
      <c r="AS17869" s="7"/>
      <c r="AT17869" s="7"/>
      <c r="AU17869" s="7"/>
      <c r="AV17869" s="234"/>
      <c r="BP17869" s="7"/>
      <c r="BQ17869" s="7"/>
      <c r="BR17869" s="7"/>
      <c r="BS17869" s="7"/>
      <c r="BT17869" s="7"/>
      <c r="BU17869" s="7"/>
      <c r="BV17869" s="7"/>
      <c r="BW17869" s="7"/>
    </row>
    <row r="17870" spans="43:75" x14ac:dyDescent="0.2">
      <c r="AQ17870" s="7"/>
      <c r="AR17870" s="7"/>
      <c r="AS17870" s="7"/>
      <c r="AT17870" s="7"/>
      <c r="AU17870" s="7"/>
      <c r="AV17870" s="234"/>
      <c r="BP17870" s="7"/>
      <c r="BQ17870" s="7"/>
      <c r="BR17870" s="7"/>
      <c r="BS17870" s="7"/>
      <c r="BT17870" s="7"/>
      <c r="BU17870" s="7"/>
      <c r="BV17870" s="7"/>
      <c r="BW17870" s="7"/>
    </row>
    <row r="17871" spans="43:75" x14ac:dyDescent="0.2">
      <c r="AQ17871" s="7"/>
      <c r="AR17871" s="7"/>
      <c r="AS17871" s="7"/>
      <c r="AT17871" s="7"/>
      <c r="AU17871" s="7"/>
      <c r="AV17871" s="234"/>
      <c r="BP17871" s="7"/>
      <c r="BQ17871" s="7"/>
      <c r="BR17871" s="7"/>
      <c r="BS17871" s="7"/>
      <c r="BT17871" s="7"/>
      <c r="BU17871" s="7"/>
      <c r="BV17871" s="7"/>
      <c r="BW17871" s="7"/>
    </row>
    <row r="17872" spans="43:75" x14ac:dyDescent="0.2">
      <c r="AQ17872" s="7"/>
      <c r="AR17872" s="7"/>
      <c r="AS17872" s="7"/>
      <c r="AT17872" s="7"/>
      <c r="AU17872" s="7"/>
      <c r="AV17872" s="234"/>
      <c r="BP17872" s="7"/>
      <c r="BQ17872" s="7"/>
      <c r="BR17872" s="7"/>
      <c r="BS17872" s="7"/>
      <c r="BT17872" s="7"/>
      <c r="BU17872" s="7"/>
      <c r="BV17872" s="7"/>
      <c r="BW17872" s="7"/>
    </row>
    <row r="17873" spans="43:75" x14ac:dyDescent="0.2">
      <c r="AQ17873" s="7"/>
      <c r="AR17873" s="7"/>
      <c r="AS17873" s="7"/>
      <c r="AT17873" s="7"/>
      <c r="AU17873" s="7"/>
      <c r="AV17873" s="234"/>
      <c r="BP17873" s="7"/>
      <c r="BQ17873" s="7"/>
      <c r="BR17873" s="7"/>
      <c r="BS17873" s="7"/>
      <c r="BT17873" s="7"/>
      <c r="BU17873" s="7"/>
      <c r="BV17873" s="7"/>
      <c r="BW17873" s="7"/>
    </row>
    <row r="17874" spans="43:75" x14ac:dyDescent="0.2">
      <c r="AQ17874" s="7"/>
      <c r="AR17874" s="7"/>
      <c r="AS17874" s="7"/>
      <c r="AT17874" s="7"/>
      <c r="AU17874" s="7"/>
      <c r="AV17874" s="234"/>
      <c r="BP17874" s="7"/>
      <c r="BQ17874" s="7"/>
      <c r="BR17874" s="7"/>
      <c r="BS17874" s="7"/>
      <c r="BT17874" s="7"/>
      <c r="BU17874" s="7"/>
      <c r="BV17874" s="7"/>
      <c r="BW17874" s="7"/>
    </row>
    <row r="17875" spans="43:75" x14ac:dyDescent="0.2">
      <c r="AQ17875" s="7"/>
      <c r="AR17875" s="7"/>
      <c r="AS17875" s="7"/>
      <c r="AT17875" s="7"/>
      <c r="AU17875" s="7"/>
      <c r="AV17875" s="234"/>
      <c r="BP17875" s="7"/>
      <c r="BQ17875" s="7"/>
      <c r="BR17875" s="7"/>
      <c r="BS17875" s="7"/>
      <c r="BT17875" s="7"/>
      <c r="BU17875" s="7"/>
      <c r="BV17875" s="7"/>
      <c r="BW17875" s="7"/>
    </row>
    <row r="17876" spans="43:75" x14ac:dyDescent="0.2">
      <c r="AQ17876" s="7"/>
      <c r="AR17876" s="7"/>
      <c r="AS17876" s="7"/>
      <c r="AT17876" s="7"/>
      <c r="AU17876" s="7"/>
      <c r="AV17876" s="234"/>
      <c r="BP17876" s="7"/>
      <c r="BQ17876" s="7"/>
      <c r="BR17876" s="7"/>
      <c r="BS17876" s="7"/>
      <c r="BT17876" s="7"/>
      <c r="BU17876" s="7"/>
      <c r="BV17876" s="7"/>
      <c r="BW17876" s="7"/>
    </row>
    <row r="17877" spans="43:75" x14ac:dyDescent="0.2">
      <c r="AQ17877" s="7"/>
      <c r="AR17877" s="7"/>
      <c r="AS17877" s="7"/>
      <c r="AT17877" s="7"/>
      <c r="AU17877" s="7"/>
      <c r="AV17877" s="234"/>
      <c r="BP17877" s="7"/>
      <c r="BQ17877" s="7"/>
      <c r="BR17877" s="7"/>
      <c r="BS17877" s="7"/>
      <c r="BT17877" s="7"/>
      <c r="BU17877" s="7"/>
      <c r="BV17877" s="7"/>
      <c r="BW17877" s="7"/>
    </row>
    <row r="17878" spans="43:75" x14ac:dyDescent="0.2">
      <c r="AQ17878" s="7"/>
      <c r="AR17878" s="7"/>
      <c r="AS17878" s="7"/>
      <c r="AT17878" s="7"/>
      <c r="AU17878" s="7"/>
      <c r="AV17878" s="234"/>
      <c r="BP17878" s="7"/>
      <c r="BQ17878" s="7"/>
      <c r="BR17878" s="7"/>
      <c r="BS17878" s="7"/>
      <c r="BT17878" s="7"/>
      <c r="BU17878" s="7"/>
      <c r="BV17878" s="7"/>
      <c r="BW17878" s="7"/>
    </row>
    <row r="17879" spans="43:75" x14ac:dyDescent="0.2">
      <c r="AQ17879" s="7"/>
      <c r="AR17879" s="7"/>
      <c r="AS17879" s="7"/>
      <c r="AT17879" s="7"/>
      <c r="AU17879" s="7"/>
      <c r="AV17879" s="234"/>
      <c r="BP17879" s="7"/>
      <c r="BQ17879" s="7"/>
      <c r="BR17879" s="7"/>
      <c r="BS17879" s="7"/>
      <c r="BT17879" s="7"/>
      <c r="BU17879" s="7"/>
      <c r="BV17879" s="7"/>
      <c r="BW17879" s="7"/>
    </row>
    <row r="17880" spans="43:75" x14ac:dyDescent="0.2">
      <c r="AQ17880" s="7"/>
      <c r="AR17880" s="7"/>
      <c r="AS17880" s="7"/>
      <c r="AT17880" s="7"/>
      <c r="AU17880" s="7"/>
      <c r="AV17880" s="234"/>
      <c r="BP17880" s="7"/>
      <c r="BQ17880" s="7"/>
      <c r="BR17880" s="7"/>
      <c r="BS17880" s="7"/>
      <c r="BT17880" s="7"/>
      <c r="BU17880" s="7"/>
      <c r="BV17880" s="7"/>
      <c r="BW17880" s="7"/>
    </row>
    <row r="17881" spans="43:75" x14ac:dyDescent="0.2">
      <c r="AQ17881" s="7"/>
      <c r="AR17881" s="7"/>
      <c r="AS17881" s="7"/>
      <c r="AT17881" s="7"/>
      <c r="AU17881" s="7"/>
      <c r="AV17881" s="234"/>
      <c r="BP17881" s="7"/>
      <c r="BQ17881" s="7"/>
      <c r="BR17881" s="7"/>
      <c r="BS17881" s="7"/>
      <c r="BT17881" s="7"/>
      <c r="BU17881" s="7"/>
      <c r="BV17881" s="7"/>
      <c r="BW17881" s="7"/>
    </row>
    <row r="17882" spans="43:75" x14ac:dyDescent="0.2">
      <c r="AQ17882" s="7"/>
      <c r="AR17882" s="7"/>
      <c r="AS17882" s="7"/>
      <c r="AT17882" s="7"/>
      <c r="AU17882" s="7"/>
      <c r="AV17882" s="234"/>
      <c r="BP17882" s="7"/>
      <c r="BQ17882" s="7"/>
      <c r="BR17882" s="7"/>
      <c r="BS17882" s="7"/>
      <c r="BT17882" s="7"/>
      <c r="BU17882" s="7"/>
      <c r="BV17882" s="7"/>
      <c r="BW17882" s="7"/>
    </row>
    <row r="17883" spans="43:75" x14ac:dyDescent="0.2">
      <c r="AQ17883" s="7"/>
      <c r="AR17883" s="7"/>
      <c r="AS17883" s="7"/>
      <c r="AT17883" s="7"/>
      <c r="AU17883" s="7"/>
      <c r="AV17883" s="234"/>
      <c r="BP17883" s="7"/>
      <c r="BQ17883" s="7"/>
      <c r="BR17883" s="7"/>
      <c r="BS17883" s="7"/>
      <c r="BT17883" s="7"/>
      <c r="BU17883" s="7"/>
      <c r="BV17883" s="7"/>
      <c r="BW17883" s="7"/>
    </row>
    <row r="17884" spans="43:75" x14ac:dyDescent="0.2">
      <c r="AQ17884" s="7"/>
      <c r="AR17884" s="7"/>
      <c r="AS17884" s="7"/>
      <c r="AT17884" s="7"/>
      <c r="AU17884" s="7"/>
      <c r="AV17884" s="234"/>
      <c r="BP17884" s="7"/>
      <c r="BQ17884" s="7"/>
      <c r="BR17884" s="7"/>
      <c r="BS17884" s="7"/>
      <c r="BT17884" s="7"/>
      <c r="BU17884" s="7"/>
      <c r="BV17884" s="7"/>
      <c r="BW17884" s="7"/>
    </row>
    <row r="17885" spans="43:75" x14ac:dyDescent="0.2">
      <c r="AQ17885" s="7"/>
      <c r="AR17885" s="7"/>
      <c r="AS17885" s="7"/>
      <c r="AT17885" s="7"/>
      <c r="AU17885" s="7"/>
      <c r="AV17885" s="234"/>
      <c r="BP17885" s="7"/>
      <c r="BQ17885" s="7"/>
      <c r="BR17885" s="7"/>
      <c r="BS17885" s="7"/>
      <c r="BT17885" s="7"/>
      <c r="BU17885" s="7"/>
      <c r="BV17885" s="7"/>
      <c r="BW17885" s="7"/>
    </row>
    <row r="17886" spans="43:75" x14ac:dyDescent="0.2">
      <c r="AQ17886" s="7"/>
      <c r="AR17886" s="7"/>
      <c r="AS17886" s="7"/>
      <c r="AT17886" s="7"/>
      <c r="AU17886" s="7"/>
      <c r="AV17886" s="234"/>
      <c r="BP17886" s="7"/>
      <c r="BQ17886" s="7"/>
      <c r="BR17886" s="7"/>
      <c r="BS17886" s="7"/>
      <c r="BT17886" s="7"/>
      <c r="BU17886" s="7"/>
      <c r="BV17886" s="7"/>
      <c r="BW17886" s="7"/>
    </row>
    <row r="17887" spans="43:75" x14ac:dyDescent="0.2">
      <c r="AQ17887" s="7"/>
      <c r="AR17887" s="7"/>
      <c r="AS17887" s="7"/>
      <c r="AT17887" s="7"/>
      <c r="AU17887" s="7"/>
      <c r="AV17887" s="234"/>
      <c r="BP17887" s="7"/>
      <c r="BQ17887" s="7"/>
      <c r="BR17887" s="7"/>
      <c r="BS17887" s="7"/>
      <c r="BT17887" s="7"/>
      <c r="BU17887" s="7"/>
      <c r="BV17887" s="7"/>
      <c r="BW17887" s="7"/>
    </row>
    <row r="17888" spans="43:75" x14ac:dyDescent="0.2">
      <c r="AQ17888" s="7"/>
      <c r="AR17888" s="7"/>
      <c r="AS17888" s="7"/>
      <c r="AT17888" s="7"/>
      <c r="AU17888" s="7"/>
      <c r="AV17888" s="234"/>
      <c r="BP17888" s="7"/>
      <c r="BQ17888" s="7"/>
      <c r="BR17888" s="7"/>
      <c r="BS17888" s="7"/>
      <c r="BT17888" s="7"/>
      <c r="BU17888" s="7"/>
      <c r="BV17888" s="7"/>
      <c r="BW17888" s="7"/>
    </row>
    <row r="17889" spans="43:75" x14ac:dyDescent="0.2">
      <c r="AQ17889" s="7"/>
      <c r="AR17889" s="7"/>
      <c r="AS17889" s="7"/>
      <c r="AT17889" s="7"/>
      <c r="AU17889" s="7"/>
      <c r="AV17889" s="234"/>
      <c r="BP17889" s="7"/>
      <c r="BQ17889" s="7"/>
      <c r="BR17889" s="7"/>
      <c r="BS17889" s="7"/>
      <c r="BT17889" s="7"/>
      <c r="BU17889" s="7"/>
      <c r="BV17889" s="7"/>
      <c r="BW17889" s="7"/>
    </row>
    <row r="17890" spans="43:75" x14ac:dyDescent="0.2">
      <c r="AQ17890" s="7"/>
      <c r="AR17890" s="7"/>
      <c r="AS17890" s="7"/>
      <c r="AT17890" s="7"/>
      <c r="AU17890" s="7"/>
      <c r="AV17890" s="234"/>
      <c r="BP17890" s="7"/>
      <c r="BQ17890" s="7"/>
      <c r="BR17890" s="7"/>
      <c r="BS17890" s="7"/>
      <c r="BT17890" s="7"/>
      <c r="BU17890" s="7"/>
      <c r="BV17890" s="7"/>
      <c r="BW17890" s="7"/>
    </row>
    <row r="17891" spans="43:75" x14ac:dyDescent="0.2">
      <c r="AQ17891" s="7"/>
      <c r="AR17891" s="7"/>
      <c r="AS17891" s="7"/>
      <c r="AT17891" s="7"/>
      <c r="AU17891" s="7"/>
      <c r="AV17891" s="234"/>
      <c r="BP17891" s="7"/>
      <c r="BQ17891" s="7"/>
      <c r="BR17891" s="7"/>
      <c r="BS17891" s="7"/>
      <c r="BT17891" s="7"/>
      <c r="BU17891" s="7"/>
      <c r="BV17891" s="7"/>
      <c r="BW17891" s="7"/>
    </row>
    <row r="17892" spans="43:75" x14ac:dyDescent="0.2">
      <c r="AQ17892" s="7"/>
      <c r="AR17892" s="7"/>
      <c r="AS17892" s="7"/>
      <c r="AT17892" s="7"/>
      <c r="AU17892" s="7"/>
      <c r="AV17892" s="234"/>
      <c r="BP17892" s="7"/>
      <c r="BQ17892" s="7"/>
      <c r="BR17892" s="7"/>
      <c r="BS17892" s="7"/>
      <c r="BT17892" s="7"/>
      <c r="BU17892" s="7"/>
      <c r="BV17892" s="7"/>
      <c r="BW17892" s="7"/>
    </row>
    <row r="17893" spans="43:75" x14ac:dyDescent="0.2">
      <c r="AQ17893" s="7"/>
      <c r="AR17893" s="7"/>
      <c r="AS17893" s="7"/>
      <c r="AT17893" s="7"/>
      <c r="AU17893" s="7"/>
      <c r="AV17893" s="234"/>
      <c r="BP17893" s="7"/>
      <c r="BQ17893" s="7"/>
      <c r="BR17893" s="7"/>
      <c r="BS17893" s="7"/>
      <c r="BT17893" s="7"/>
      <c r="BU17893" s="7"/>
      <c r="BV17893" s="7"/>
      <c r="BW17893" s="7"/>
    </row>
    <row r="17894" spans="43:75" x14ac:dyDescent="0.2">
      <c r="AQ17894" s="7"/>
      <c r="AR17894" s="7"/>
      <c r="AS17894" s="7"/>
      <c r="AT17894" s="7"/>
      <c r="AU17894" s="7"/>
      <c r="AV17894" s="234"/>
      <c r="BP17894" s="7"/>
      <c r="BQ17894" s="7"/>
      <c r="BR17894" s="7"/>
      <c r="BS17894" s="7"/>
      <c r="BT17894" s="7"/>
      <c r="BU17894" s="7"/>
      <c r="BV17894" s="7"/>
      <c r="BW17894" s="7"/>
    </row>
    <row r="17895" spans="43:75" x14ac:dyDescent="0.2">
      <c r="AQ17895" s="7"/>
      <c r="AR17895" s="7"/>
      <c r="AS17895" s="7"/>
      <c r="AT17895" s="7"/>
      <c r="AU17895" s="7"/>
      <c r="AV17895" s="234"/>
      <c r="BP17895" s="7"/>
      <c r="BQ17895" s="7"/>
      <c r="BR17895" s="7"/>
      <c r="BS17895" s="7"/>
      <c r="BT17895" s="7"/>
      <c r="BU17895" s="7"/>
      <c r="BV17895" s="7"/>
      <c r="BW17895" s="7"/>
    </row>
    <row r="17896" spans="43:75" x14ac:dyDescent="0.2">
      <c r="AQ17896" s="7"/>
      <c r="AR17896" s="7"/>
      <c r="AS17896" s="7"/>
      <c r="AT17896" s="7"/>
      <c r="AU17896" s="7"/>
      <c r="AV17896" s="234"/>
      <c r="BP17896" s="7"/>
      <c r="BQ17896" s="7"/>
      <c r="BR17896" s="7"/>
      <c r="BS17896" s="7"/>
      <c r="BT17896" s="7"/>
      <c r="BU17896" s="7"/>
      <c r="BV17896" s="7"/>
      <c r="BW17896" s="7"/>
    </row>
    <row r="17897" spans="43:75" x14ac:dyDescent="0.2">
      <c r="AQ17897" s="7"/>
      <c r="AR17897" s="7"/>
      <c r="AS17897" s="7"/>
      <c r="AT17897" s="7"/>
      <c r="AU17897" s="7"/>
      <c r="AV17897" s="234"/>
      <c r="BP17897" s="7"/>
      <c r="BQ17897" s="7"/>
      <c r="BR17897" s="7"/>
      <c r="BS17897" s="7"/>
      <c r="BT17897" s="7"/>
      <c r="BU17897" s="7"/>
      <c r="BV17897" s="7"/>
      <c r="BW17897" s="7"/>
    </row>
    <row r="17898" spans="43:75" x14ac:dyDescent="0.2">
      <c r="AQ17898" s="7"/>
      <c r="AR17898" s="7"/>
      <c r="AS17898" s="7"/>
      <c r="AT17898" s="7"/>
      <c r="AU17898" s="7"/>
      <c r="AV17898" s="234"/>
      <c r="BP17898" s="7"/>
      <c r="BQ17898" s="7"/>
      <c r="BR17898" s="7"/>
      <c r="BS17898" s="7"/>
      <c r="BT17898" s="7"/>
      <c r="BU17898" s="7"/>
      <c r="BV17898" s="7"/>
      <c r="BW17898" s="7"/>
    </row>
    <row r="17899" spans="43:75" x14ac:dyDescent="0.2">
      <c r="AQ17899" s="7"/>
      <c r="AR17899" s="7"/>
      <c r="AS17899" s="7"/>
      <c r="AT17899" s="7"/>
      <c r="AU17899" s="7"/>
      <c r="AV17899" s="234"/>
      <c r="BP17899" s="7"/>
      <c r="BQ17899" s="7"/>
      <c r="BR17899" s="7"/>
      <c r="BS17899" s="7"/>
      <c r="BT17899" s="7"/>
      <c r="BU17899" s="7"/>
      <c r="BV17899" s="7"/>
      <c r="BW17899" s="7"/>
    </row>
    <row r="17900" spans="43:75" x14ac:dyDescent="0.2">
      <c r="AQ17900" s="7"/>
      <c r="AR17900" s="7"/>
      <c r="AS17900" s="7"/>
      <c r="AT17900" s="7"/>
      <c r="AU17900" s="7"/>
      <c r="AV17900" s="234"/>
      <c r="BP17900" s="7"/>
      <c r="BQ17900" s="7"/>
      <c r="BR17900" s="7"/>
      <c r="BS17900" s="7"/>
      <c r="BT17900" s="7"/>
      <c r="BU17900" s="7"/>
      <c r="BV17900" s="7"/>
      <c r="BW17900" s="7"/>
    </row>
    <row r="17901" spans="43:75" x14ac:dyDescent="0.2">
      <c r="AQ17901" s="7"/>
      <c r="AR17901" s="7"/>
      <c r="AS17901" s="7"/>
      <c r="AT17901" s="7"/>
      <c r="AU17901" s="7"/>
      <c r="AV17901" s="234"/>
      <c r="BP17901" s="7"/>
      <c r="BQ17901" s="7"/>
      <c r="BR17901" s="7"/>
      <c r="BS17901" s="7"/>
      <c r="BT17901" s="7"/>
      <c r="BU17901" s="7"/>
      <c r="BV17901" s="7"/>
      <c r="BW17901" s="7"/>
    </row>
    <row r="17902" spans="43:75" x14ac:dyDescent="0.2">
      <c r="AQ17902" s="7"/>
      <c r="AR17902" s="7"/>
      <c r="AS17902" s="7"/>
      <c r="AT17902" s="7"/>
      <c r="AU17902" s="7"/>
      <c r="AV17902" s="234"/>
      <c r="BP17902" s="7"/>
      <c r="BQ17902" s="7"/>
      <c r="BR17902" s="7"/>
      <c r="BS17902" s="7"/>
      <c r="BT17902" s="7"/>
      <c r="BU17902" s="7"/>
      <c r="BV17902" s="7"/>
      <c r="BW17902" s="7"/>
    </row>
    <row r="17903" spans="43:75" x14ac:dyDescent="0.2">
      <c r="AQ17903" s="7"/>
      <c r="AR17903" s="7"/>
      <c r="AS17903" s="7"/>
      <c r="AT17903" s="7"/>
      <c r="AU17903" s="7"/>
      <c r="AV17903" s="234"/>
      <c r="BP17903" s="7"/>
      <c r="BQ17903" s="7"/>
      <c r="BR17903" s="7"/>
      <c r="BS17903" s="7"/>
      <c r="BT17903" s="7"/>
      <c r="BU17903" s="7"/>
      <c r="BV17903" s="7"/>
      <c r="BW17903" s="7"/>
    </row>
    <row r="17904" spans="43:75" x14ac:dyDescent="0.2">
      <c r="AQ17904" s="7"/>
      <c r="AR17904" s="7"/>
      <c r="AS17904" s="7"/>
      <c r="AT17904" s="7"/>
      <c r="AU17904" s="7"/>
      <c r="AV17904" s="234"/>
      <c r="BP17904" s="7"/>
      <c r="BQ17904" s="7"/>
      <c r="BR17904" s="7"/>
      <c r="BS17904" s="7"/>
      <c r="BT17904" s="7"/>
      <c r="BU17904" s="7"/>
      <c r="BV17904" s="7"/>
      <c r="BW17904" s="7"/>
    </row>
    <row r="17905" spans="43:75" x14ac:dyDescent="0.2">
      <c r="AQ17905" s="7"/>
      <c r="AR17905" s="7"/>
      <c r="AS17905" s="7"/>
      <c r="AT17905" s="7"/>
      <c r="AU17905" s="7"/>
      <c r="AV17905" s="234"/>
      <c r="BP17905" s="7"/>
      <c r="BQ17905" s="7"/>
      <c r="BR17905" s="7"/>
      <c r="BS17905" s="7"/>
      <c r="BT17905" s="7"/>
      <c r="BU17905" s="7"/>
      <c r="BV17905" s="7"/>
      <c r="BW17905" s="7"/>
    </row>
    <row r="17906" spans="43:75" x14ac:dyDescent="0.2">
      <c r="AQ17906" s="7"/>
      <c r="AR17906" s="7"/>
      <c r="AS17906" s="7"/>
      <c r="AT17906" s="7"/>
      <c r="AU17906" s="7"/>
      <c r="AV17906" s="234"/>
      <c r="BP17906" s="7"/>
      <c r="BQ17906" s="7"/>
      <c r="BR17906" s="7"/>
      <c r="BS17906" s="7"/>
      <c r="BT17906" s="7"/>
      <c r="BU17906" s="7"/>
      <c r="BV17906" s="7"/>
      <c r="BW17906" s="7"/>
    </row>
    <row r="17907" spans="43:75" x14ac:dyDescent="0.2">
      <c r="AQ17907" s="7"/>
      <c r="AR17907" s="7"/>
      <c r="AS17907" s="7"/>
      <c r="AT17907" s="7"/>
      <c r="AU17907" s="7"/>
      <c r="AV17907" s="234"/>
      <c r="BP17907" s="7"/>
      <c r="BQ17907" s="7"/>
      <c r="BR17907" s="7"/>
      <c r="BS17907" s="7"/>
      <c r="BT17907" s="7"/>
      <c r="BU17907" s="7"/>
      <c r="BV17907" s="7"/>
      <c r="BW17907" s="7"/>
    </row>
    <row r="17908" spans="43:75" x14ac:dyDescent="0.2">
      <c r="AQ17908" s="7"/>
      <c r="AR17908" s="7"/>
      <c r="AS17908" s="7"/>
      <c r="AT17908" s="7"/>
      <c r="AU17908" s="7"/>
      <c r="AV17908" s="234"/>
      <c r="BP17908" s="7"/>
      <c r="BQ17908" s="7"/>
      <c r="BR17908" s="7"/>
      <c r="BS17908" s="7"/>
      <c r="BT17908" s="7"/>
      <c r="BU17908" s="7"/>
      <c r="BV17908" s="7"/>
      <c r="BW17908" s="7"/>
    </row>
    <row r="17909" spans="43:75" x14ac:dyDescent="0.2">
      <c r="AQ17909" s="7"/>
      <c r="AR17909" s="7"/>
      <c r="AS17909" s="7"/>
      <c r="AT17909" s="7"/>
      <c r="AU17909" s="7"/>
      <c r="AV17909" s="234"/>
      <c r="BP17909" s="7"/>
      <c r="BQ17909" s="7"/>
      <c r="BR17909" s="7"/>
      <c r="BS17909" s="7"/>
      <c r="BT17909" s="7"/>
      <c r="BU17909" s="7"/>
      <c r="BV17909" s="7"/>
      <c r="BW17909" s="7"/>
    </row>
    <row r="17910" spans="43:75" x14ac:dyDescent="0.2">
      <c r="AQ17910" s="7"/>
      <c r="AR17910" s="7"/>
      <c r="AS17910" s="7"/>
      <c r="AT17910" s="7"/>
      <c r="AU17910" s="7"/>
      <c r="AV17910" s="234"/>
      <c r="BP17910" s="7"/>
      <c r="BQ17910" s="7"/>
      <c r="BR17910" s="7"/>
      <c r="BS17910" s="7"/>
      <c r="BT17910" s="7"/>
      <c r="BU17910" s="7"/>
      <c r="BV17910" s="7"/>
      <c r="BW17910" s="7"/>
    </row>
    <row r="17911" spans="43:75" x14ac:dyDescent="0.2">
      <c r="AQ17911" s="7"/>
      <c r="AR17911" s="7"/>
      <c r="AS17911" s="7"/>
      <c r="AT17911" s="7"/>
      <c r="AU17911" s="7"/>
      <c r="AV17911" s="234"/>
      <c r="BP17911" s="7"/>
      <c r="BQ17911" s="7"/>
      <c r="BR17911" s="7"/>
      <c r="BS17911" s="7"/>
      <c r="BT17911" s="7"/>
      <c r="BU17911" s="7"/>
      <c r="BV17911" s="7"/>
      <c r="BW17911" s="7"/>
    </row>
    <row r="17912" spans="43:75" x14ac:dyDescent="0.2">
      <c r="AQ17912" s="7"/>
      <c r="AR17912" s="7"/>
      <c r="AS17912" s="7"/>
      <c r="AT17912" s="7"/>
      <c r="AU17912" s="7"/>
      <c r="AV17912" s="234"/>
      <c r="BP17912" s="7"/>
      <c r="BQ17912" s="7"/>
      <c r="BR17912" s="7"/>
      <c r="BS17912" s="7"/>
      <c r="BT17912" s="7"/>
      <c r="BU17912" s="7"/>
      <c r="BV17912" s="7"/>
      <c r="BW17912" s="7"/>
    </row>
    <row r="17913" spans="43:75" x14ac:dyDescent="0.2">
      <c r="AQ17913" s="7"/>
      <c r="AR17913" s="7"/>
      <c r="AS17913" s="7"/>
      <c r="AT17913" s="7"/>
      <c r="AU17913" s="7"/>
      <c r="AV17913" s="234"/>
      <c r="BP17913" s="7"/>
      <c r="BQ17913" s="7"/>
      <c r="BR17913" s="7"/>
      <c r="BS17913" s="7"/>
      <c r="BT17913" s="7"/>
      <c r="BU17913" s="7"/>
      <c r="BV17913" s="7"/>
      <c r="BW17913" s="7"/>
    </row>
    <row r="17914" spans="43:75" x14ac:dyDescent="0.2">
      <c r="AQ17914" s="7"/>
      <c r="AR17914" s="7"/>
      <c r="AS17914" s="7"/>
      <c r="AT17914" s="7"/>
      <c r="AU17914" s="7"/>
      <c r="AV17914" s="234"/>
      <c r="BP17914" s="7"/>
      <c r="BQ17914" s="7"/>
      <c r="BR17914" s="7"/>
      <c r="BS17914" s="7"/>
      <c r="BT17914" s="7"/>
      <c r="BU17914" s="7"/>
      <c r="BV17914" s="7"/>
      <c r="BW17914" s="7"/>
    </row>
    <row r="17915" spans="43:75" x14ac:dyDescent="0.2">
      <c r="AQ17915" s="7"/>
      <c r="AR17915" s="7"/>
      <c r="AS17915" s="7"/>
      <c r="AT17915" s="7"/>
      <c r="AU17915" s="7"/>
      <c r="AV17915" s="234"/>
      <c r="BP17915" s="7"/>
      <c r="BQ17915" s="7"/>
      <c r="BR17915" s="7"/>
      <c r="BS17915" s="7"/>
      <c r="BT17915" s="7"/>
      <c r="BU17915" s="7"/>
      <c r="BV17915" s="7"/>
      <c r="BW17915" s="7"/>
    </row>
    <row r="17916" spans="43:75" x14ac:dyDescent="0.2">
      <c r="AQ17916" s="7"/>
      <c r="AR17916" s="7"/>
      <c r="AS17916" s="7"/>
      <c r="AT17916" s="7"/>
      <c r="AU17916" s="7"/>
      <c r="AV17916" s="234"/>
      <c r="BP17916" s="7"/>
      <c r="BQ17916" s="7"/>
      <c r="BR17916" s="7"/>
      <c r="BS17916" s="7"/>
      <c r="BT17916" s="7"/>
      <c r="BU17916" s="7"/>
      <c r="BV17916" s="7"/>
      <c r="BW17916" s="7"/>
    </row>
    <row r="17917" spans="43:75" x14ac:dyDescent="0.2">
      <c r="AQ17917" s="7"/>
      <c r="AR17917" s="7"/>
      <c r="AS17917" s="7"/>
      <c r="AT17917" s="7"/>
      <c r="AU17917" s="7"/>
      <c r="AV17917" s="234"/>
      <c r="BP17917" s="7"/>
      <c r="BQ17917" s="7"/>
      <c r="BR17917" s="7"/>
      <c r="BS17917" s="7"/>
      <c r="BT17917" s="7"/>
      <c r="BU17917" s="7"/>
      <c r="BV17917" s="7"/>
      <c r="BW17917" s="7"/>
    </row>
    <row r="17918" spans="43:75" x14ac:dyDescent="0.2">
      <c r="AQ17918" s="7"/>
      <c r="AR17918" s="7"/>
      <c r="AS17918" s="7"/>
      <c r="AT17918" s="7"/>
      <c r="AU17918" s="7"/>
      <c r="AV17918" s="234"/>
      <c r="BP17918" s="7"/>
      <c r="BQ17918" s="7"/>
      <c r="BR17918" s="7"/>
      <c r="BS17918" s="7"/>
      <c r="BT17918" s="7"/>
      <c r="BU17918" s="7"/>
      <c r="BV17918" s="7"/>
      <c r="BW17918" s="7"/>
    </row>
    <row r="17919" spans="43:75" x14ac:dyDescent="0.2">
      <c r="AQ17919" s="7"/>
      <c r="AR17919" s="7"/>
      <c r="AS17919" s="7"/>
      <c r="AT17919" s="7"/>
      <c r="AU17919" s="7"/>
      <c r="AV17919" s="234"/>
      <c r="BP17919" s="7"/>
      <c r="BQ17919" s="7"/>
      <c r="BR17919" s="7"/>
      <c r="BS17919" s="7"/>
      <c r="BT17919" s="7"/>
      <c r="BU17919" s="7"/>
      <c r="BV17919" s="7"/>
      <c r="BW17919" s="7"/>
    </row>
    <row r="17920" spans="43:75" x14ac:dyDescent="0.2">
      <c r="AQ17920" s="7"/>
      <c r="AR17920" s="7"/>
      <c r="AS17920" s="7"/>
      <c r="AT17920" s="7"/>
      <c r="AU17920" s="7"/>
      <c r="AV17920" s="234"/>
      <c r="BP17920" s="7"/>
      <c r="BQ17920" s="7"/>
      <c r="BR17920" s="7"/>
      <c r="BS17920" s="7"/>
      <c r="BT17920" s="7"/>
      <c r="BU17920" s="7"/>
      <c r="BV17920" s="7"/>
      <c r="BW17920" s="7"/>
    </row>
    <row r="17921" spans="43:75" x14ac:dyDescent="0.2">
      <c r="AQ17921" s="7"/>
      <c r="AR17921" s="7"/>
      <c r="AS17921" s="7"/>
      <c r="AT17921" s="7"/>
      <c r="AU17921" s="7"/>
      <c r="AV17921" s="234"/>
      <c r="BP17921" s="7"/>
      <c r="BQ17921" s="7"/>
      <c r="BR17921" s="7"/>
      <c r="BS17921" s="7"/>
      <c r="BT17921" s="7"/>
      <c r="BU17921" s="7"/>
      <c r="BV17921" s="7"/>
      <c r="BW17921" s="7"/>
    </row>
    <row r="17922" spans="43:75" x14ac:dyDescent="0.2">
      <c r="AQ17922" s="7"/>
      <c r="AR17922" s="7"/>
      <c r="AS17922" s="7"/>
      <c r="AT17922" s="7"/>
      <c r="AU17922" s="7"/>
      <c r="AV17922" s="234"/>
      <c r="BP17922" s="7"/>
      <c r="BQ17922" s="7"/>
      <c r="BR17922" s="7"/>
      <c r="BS17922" s="7"/>
      <c r="BT17922" s="7"/>
      <c r="BU17922" s="7"/>
      <c r="BV17922" s="7"/>
      <c r="BW17922" s="7"/>
    </row>
    <row r="17923" spans="43:75" x14ac:dyDescent="0.2">
      <c r="AQ17923" s="7"/>
      <c r="AR17923" s="7"/>
      <c r="AS17923" s="7"/>
      <c r="AT17923" s="7"/>
      <c r="AU17923" s="7"/>
      <c r="AV17923" s="234"/>
      <c r="BP17923" s="7"/>
      <c r="BQ17923" s="7"/>
      <c r="BR17923" s="7"/>
      <c r="BS17923" s="7"/>
      <c r="BT17923" s="7"/>
      <c r="BU17923" s="7"/>
      <c r="BV17923" s="7"/>
      <c r="BW17923" s="7"/>
    </row>
    <row r="17924" spans="43:75" x14ac:dyDescent="0.2">
      <c r="AQ17924" s="7"/>
      <c r="AR17924" s="7"/>
      <c r="AS17924" s="7"/>
      <c r="AT17924" s="7"/>
      <c r="AU17924" s="7"/>
      <c r="AV17924" s="234"/>
      <c r="BP17924" s="7"/>
      <c r="BQ17924" s="7"/>
      <c r="BR17924" s="7"/>
      <c r="BS17924" s="7"/>
      <c r="BT17924" s="7"/>
      <c r="BU17924" s="7"/>
      <c r="BV17924" s="7"/>
      <c r="BW17924" s="7"/>
    </row>
    <row r="17925" spans="43:75" x14ac:dyDescent="0.2">
      <c r="AQ17925" s="7"/>
      <c r="AR17925" s="7"/>
      <c r="AS17925" s="7"/>
      <c r="AT17925" s="7"/>
      <c r="AU17925" s="7"/>
      <c r="AV17925" s="234"/>
      <c r="BP17925" s="7"/>
      <c r="BQ17925" s="7"/>
      <c r="BR17925" s="7"/>
      <c r="BS17925" s="7"/>
      <c r="BT17925" s="7"/>
      <c r="BU17925" s="7"/>
      <c r="BV17925" s="7"/>
      <c r="BW17925" s="7"/>
    </row>
    <row r="17926" spans="43:75" x14ac:dyDescent="0.2">
      <c r="AQ17926" s="7"/>
      <c r="AR17926" s="7"/>
      <c r="AS17926" s="7"/>
      <c r="AT17926" s="7"/>
      <c r="AU17926" s="7"/>
      <c r="AV17926" s="234"/>
      <c r="BP17926" s="7"/>
      <c r="BQ17926" s="7"/>
      <c r="BR17926" s="7"/>
      <c r="BS17926" s="7"/>
      <c r="BT17926" s="7"/>
      <c r="BU17926" s="7"/>
      <c r="BV17926" s="7"/>
      <c r="BW17926" s="7"/>
    </row>
    <row r="17927" spans="43:75" x14ac:dyDescent="0.2">
      <c r="AQ17927" s="7"/>
      <c r="AR17927" s="7"/>
      <c r="AS17927" s="7"/>
      <c r="AT17927" s="7"/>
      <c r="AU17927" s="7"/>
      <c r="AV17927" s="234"/>
      <c r="BP17927" s="7"/>
      <c r="BQ17927" s="7"/>
      <c r="BR17927" s="7"/>
      <c r="BS17927" s="7"/>
      <c r="BT17927" s="7"/>
      <c r="BU17927" s="7"/>
      <c r="BV17927" s="7"/>
      <c r="BW17927" s="7"/>
    </row>
    <row r="17928" spans="43:75" x14ac:dyDescent="0.2">
      <c r="AQ17928" s="7"/>
      <c r="AR17928" s="7"/>
      <c r="AS17928" s="7"/>
      <c r="AT17928" s="7"/>
      <c r="AU17928" s="7"/>
      <c r="AV17928" s="234"/>
      <c r="BP17928" s="7"/>
      <c r="BQ17928" s="7"/>
      <c r="BR17928" s="7"/>
      <c r="BS17928" s="7"/>
      <c r="BT17928" s="7"/>
      <c r="BU17928" s="7"/>
      <c r="BV17928" s="7"/>
      <c r="BW17928" s="7"/>
    </row>
    <row r="17929" spans="43:75" x14ac:dyDescent="0.2">
      <c r="AQ17929" s="7"/>
      <c r="AR17929" s="7"/>
      <c r="AS17929" s="7"/>
      <c r="AT17929" s="7"/>
      <c r="AU17929" s="7"/>
      <c r="AV17929" s="234"/>
      <c r="BP17929" s="7"/>
      <c r="BQ17929" s="7"/>
      <c r="BR17929" s="7"/>
      <c r="BS17929" s="7"/>
      <c r="BT17929" s="7"/>
      <c r="BU17929" s="7"/>
      <c r="BV17929" s="7"/>
      <c r="BW17929" s="7"/>
    </row>
    <row r="17930" spans="43:75" x14ac:dyDescent="0.2">
      <c r="AQ17930" s="7"/>
      <c r="AR17930" s="7"/>
      <c r="AS17930" s="7"/>
      <c r="AT17930" s="7"/>
      <c r="AU17930" s="7"/>
      <c r="AV17930" s="234"/>
      <c r="BP17930" s="7"/>
      <c r="BQ17930" s="7"/>
      <c r="BR17930" s="7"/>
      <c r="BS17930" s="7"/>
      <c r="BT17930" s="7"/>
      <c r="BU17930" s="7"/>
      <c r="BV17930" s="7"/>
      <c r="BW17930" s="7"/>
    </row>
    <row r="17931" spans="43:75" x14ac:dyDescent="0.2">
      <c r="AQ17931" s="7"/>
      <c r="AR17931" s="7"/>
      <c r="AS17931" s="7"/>
      <c r="AT17931" s="7"/>
      <c r="AU17931" s="7"/>
      <c r="AV17931" s="234"/>
      <c r="BP17931" s="7"/>
      <c r="BQ17931" s="7"/>
      <c r="BR17931" s="7"/>
      <c r="BS17931" s="7"/>
      <c r="BT17931" s="7"/>
      <c r="BU17931" s="7"/>
      <c r="BV17931" s="7"/>
      <c r="BW17931" s="7"/>
    </row>
    <row r="17932" spans="43:75" x14ac:dyDescent="0.2">
      <c r="AQ17932" s="7"/>
      <c r="AR17932" s="7"/>
      <c r="AS17932" s="7"/>
      <c r="AT17932" s="7"/>
      <c r="AU17932" s="7"/>
      <c r="AV17932" s="234"/>
      <c r="BP17932" s="7"/>
      <c r="BQ17932" s="7"/>
      <c r="BR17932" s="7"/>
      <c r="BS17932" s="7"/>
      <c r="BT17932" s="7"/>
      <c r="BU17932" s="7"/>
      <c r="BV17932" s="7"/>
      <c r="BW17932" s="7"/>
    </row>
    <row r="17933" spans="43:75" x14ac:dyDescent="0.2">
      <c r="AQ17933" s="7"/>
      <c r="AR17933" s="7"/>
      <c r="AS17933" s="7"/>
      <c r="AT17933" s="7"/>
      <c r="AU17933" s="7"/>
      <c r="AV17933" s="234"/>
      <c r="BP17933" s="7"/>
      <c r="BQ17933" s="7"/>
      <c r="BR17933" s="7"/>
      <c r="BS17933" s="7"/>
      <c r="BT17933" s="7"/>
      <c r="BU17933" s="7"/>
      <c r="BV17933" s="7"/>
      <c r="BW17933" s="7"/>
    </row>
    <row r="17934" spans="43:75" x14ac:dyDescent="0.2">
      <c r="AQ17934" s="7"/>
      <c r="AR17934" s="7"/>
      <c r="AS17934" s="7"/>
      <c r="AT17934" s="7"/>
      <c r="AU17934" s="7"/>
      <c r="AV17934" s="234"/>
      <c r="BP17934" s="7"/>
      <c r="BQ17934" s="7"/>
      <c r="BR17934" s="7"/>
      <c r="BS17934" s="7"/>
      <c r="BT17934" s="7"/>
      <c r="BU17934" s="7"/>
      <c r="BV17934" s="7"/>
      <c r="BW17934" s="7"/>
    </row>
    <row r="17935" spans="43:75" x14ac:dyDescent="0.2">
      <c r="AQ17935" s="7"/>
      <c r="AR17935" s="7"/>
      <c r="AS17935" s="7"/>
      <c r="AT17935" s="7"/>
      <c r="AU17935" s="7"/>
      <c r="AV17935" s="234"/>
      <c r="BP17935" s="7"/>
      <c r="BQ17935" s="7"/>
      <c r="BR17935" s="7"/>
      <c r="BS17935" s="7"/>
      <c r="BT17935" s="7"/>
      <c r="BU17935" s="7"/>
      <c r="BV17935" s="7"/>
      <c r="BW17935" s="7"/>
    </row>
    <row r="17936" spans="43:75" x14ac:dyDescent="0.2">
      <c r="AQ17936" s="7"/>
      <c r="AR17936" s="7"/>
      <c r="AS17936" s="7"/>
      <c r="AT17936" s="7"/>
      <c r="AU17936" s="7"/>
      <c r="AV17936" s="234"/>
      <c r="BP17936" s="7"/>
      <c r="BQ17936" s="7"/>
      <c r="BR17936" s="7"/>
      <c r="BS17936" s="7"/>
      <c r="BT17936" s="7"/>
      <c r="BU17936" s="7"/>
      <c r="BV17936" s="7"/>
      <c r="BW17936" s="7"/>
    </row>
    <row r="17937" spans="43:75" x14ac:dyDescent="0.2">
      <c r="AQ17937" s="7"/>
      <c r="AR17937" s="7"/>
      <c r="AS17937" s="7"/>
      <c r="AT17937" s="7"/>
      <c r="AU17937" s="7"/>
      <c r="AV17937" s="234"/>
      <c r="BP17937" s="7"/>
      <c r="BQ17937" s="7"/>
      <c r="BR17937" s="7"/>
      <c r="BS17937" s="7"/>
      <c r="BT17937" s="7"/>
      <c r="BU17937" s="7"/>
      <c r="BV17937" s="7"/>
      <c r="BW17937" s="7"/>
    </row>
    <row r="17938" spans="43:75" x14ac:dyDescent="0.2">
      <c r="AQ17938" s="7"/>
      <c r="AR17938" s="7"/>
      <c r="AS17938" s="7"/>
      <c r="AT17938" s="7"/>
      <c r="AU17938" s="7"/>
      <c r="AV17938" s="234"/>
      <c r="BP17938" s="7"/>
      <c r="BQ17938" s="7"/>
      <c r="BR17938" s="7"/>
      <c r="BS17938" s="7"/>
      <c r="BT17938" s="7"/>
      <c r="BU17938" s="7"/>
      <c r="BV17938" s="7"/>
      <c r="BW17938" s="7"/>
    </row>
    <row r="17939" spans="43:75" x14ac:dyDescent="0.2">
      <c r="AQ17939" s="7"/>
      <c r="AR17939" s="7"/>
      <c r="AS17939" s="7"/>
      <c r="AT17939" s="7"/>
      <c r="AU17939" s="7"/>
      <c r="AV17939" s="234"/>
      <c r="BP17939" s="7"/>
      <c r="BQ17939" s="7"/>
      <c r="BR17939" s="7"/>
      <c r="BS17939" s="7"/>
      <c r="BT17939" s="7"/>
      <c r="BU17939" s="7"/>
      <c r="BV17939" s="7"/>
      <c r="BW17939" s="7"/>
    </row>
    <row r="17940" spans="43:75" x14ac:dyDescent="0.2">
      <c r="AQ17940" s="7"/>
      <c r="AR17940" s="7"/>
      <c r="AS17940" s="7"/>
      <c r="AT17940" s="7"/>
      <c r="AU17940" s="7"/>
      <c r="AV17940" s="234"/>
      <c r="BP17940" s="7"/>
      <c r="BQ17940" s="7"/>
      <c r="BR17940" s="7"/>
      <c r="BS17940" s="7"/>
      <c r="BT17940" s="7"/>
      <c r="BU17940" s="7"/>
      <c r="BV17940" s="7"/>
      <c r="BW17940" s="7"/>
    </row>
    <row r="17941" spans="43:75" x14ac:dyDescent="0.2">
      <c r="AQ17941" s="7"/>
      <c r="AR17941" s="7"/>
      <c r="AS17941" s="7"/>
      <c r="AT17941" s="7"/>
      <c r="AU17941" s="7"/>
      <c r="AV17941" s="234"/>
      <c r="BP17941" s="7"/>
      <c r="BQ17941" s="7"/>
      <c r="BR17941" s="7"/>
      <c r="BS17941" s="7"/>
      <c r="BT17941" s="7"/>
      <c r="BU17941" s="7"/>
      <c r="BV17941" s="7"/>
      <c r="BW17941" s="7"/>
    </row>
    <row r="17942" spans="43:75" x14ac:dyDescent="0.2">
      <c r="AQ17942" s="7"/>
      <c r="AR17942" s="7"/>
      <c r="AS17942" s="7"/>
      <c r="AT17942" s="7"/>
      <c r="AU17942" s="7"/>
      <c r="AV17942" s="234"/>
      <c r="BP17942" s="7"/>
      <c r="BQ17942" s="7"/>
      <c r="BR17942" s="7"/>
      <c r="BS17942" s="7"/>
      <c r="BT17942" s="7"/>
      <c r="BU17942" s="7"/>
      <c r="BV17942" s="7"/>
      <c r="BW17942" s="7"/>
    </row>
    <row r="17943" spans="43:75" x14ac:dyDescent="0.2">
      <c r="AQ17943" s="7"/>
      <c r="AR17943" s="7"/>
      <c r="AS17943" s="7"/>
      <c r="AT17943" s="7"/>
      <c r="AU17943" s="7"/>
      <c r="AV17943" s="234"/>
      <c r="BP17943" s="7"/>
      <c r="BQ17943" s="7"/>
      <c r="BR17943" s="7"/>
      <c r="BS17943" s="7"/>
      <c r="BT17943" s="7"/>
      <c r="BU17943" s="7"/>
      <c r="BV17943" s="7"/>
      <c r="BW17943" s="7"/>
    </row>
    <row r="17944" spans="43:75" x14ac:dyDescent="0.2">
      <c r="AQ17944" s="7"/>
      <c r="AR17944" s="7"/>
      <c r="AS17944" s="7"/>
      <c r="AT17944" s="7"/>
      <c r="AU17944" s="7"/>
      <c r="AV17944" s="234"/>
      <c r="BP17944" s="7"/>
      <c r="BQ17944" s="7"/>
      <c r="BR17944" s="7"/>
      <c r="BS17944" s="7"/>
      <c r="BT17944" s="7"/>
      <c r="BU17944" s="7"/>
      <c r="BV17944" s="7"/>
      <c r="BW17944" s="7"/>
    </row>
    <row r="17945" spans="43:75" x14ac:dyDescent="0.2">
      <c r="AQ17945" s="7"/>
      <c r="AR17945" s="7"/>
      <c r="AS17945" s="7"/>
      <c r="AT17945" s="7"/>
      <c r="AU17945" s="7"/>
      <c r="AV17945" s="234"/>
      <c r="BP17945" s="7"/>
      <c r="BQ17945" s="7"/>
      <c r="BR17945" s="7"/>
      <c r="BS17945" s="7"/>
      <c r="BT17945" s="7"/>
      <c r="BU17945" s="7"/>
      <c r="BV17945" s="7"/>
      <c r="BW17945" s="7"/>
    </row>
    <row r="17946" spans="43:75" x14ac:dyDescent="0.2">
      <c r="AQ17946" s="7"/>
      <c r="AR17946" s="7"/>
      <c r="AS17946" s="7"/>
      <c r="AT17946" s="7"/>
      <c r="AU17946" s="7"/>
      <c r="AV17946" s="234"/>
      <c r="BP17946" s="7"/>
      <c r="BQ17946" s="7"/>
      <c r="BR17946" s="7"/>
      <c r="BS17946" s="7"/>
      <c r="BT17946" s="7"/>
      <c r="BU17946" s="7"/>
      <c r="BV17946" s="7"/>
      <c r="BW17946" s="7"/>
    </row>
    <row r="17947" spans="43:75" x14ac:dyDescent="0.2">
      <c r="AQ17947" s="7"/>
      <c r="AR17947" s="7"/>
      <c r="AS17947" s="7"/>
      <c r="AT17947" s="7"/>
      <c r="AU17947" s="7"/>
      <c r="AV17947" s="234"/>
      <c r="BP17947" s="7"/>
      <c r="BQ17947" s="7"/>
      <c r="BR17947" s="7"/>
      <c r="BS17947" s="7"/>
      <c r="BT17947" s="7"/>
      <c r="BU17947" s="7"/>
      <c r="BV17947" s="7"/>
      <c r="BW17947" s="7"/>
    </row>
    <row r="17948" spans="43:75" x14ac:dyDescent="0.2">
      <c r="AQ17948" s="7"/>
      <c r="AR17948" s="7"/>
      <c r="AS17948" s="7"/>
      <c r="AT17948" s="7"/>
      <c r="AU17948" s="7"/>
      <c r="AV17948" s="234"/>
      <c r="BP17948" s="7"/>
      <c r="BQ17948" s="7"/>
      <c r="BR17948" s="7"/>
      <c r="BS17948" s="7"/>
      <c r="BT17948" s="7"/>
      <c r="BU17948" s="7"/>
      <c r="BV17948" s="7"/>
      <c r="BW17948" s="7"/>
    </row>
    <row r="17949" spans="43:75" x14ac:dyDescent="0.2">
      <c r="AQ17949" s="7"/>
      <c r="AR17949" s="7"/>
      <c r="AS17949" s="7"/>
      <c r="AT17949" s="7"/>
      <c r="AU17949" s="7"/>
      <c r="AV17949" s="234"/>
      <c r="BP17949" s="7"/>
      <c r="BQ17949" s="7"/>
      <c r="BR17949" s="7"/>
      <c r="BS17949" s="7"/>
      <c r="BT17949" s="7"/>
      <c r="BU17949" s="7"/>
      <c r="BV17949" s="7"/>
      <c r="BW17949" s="7"/>
    </row>
    <row r="17950" spans="43:75" x14ac:dyDescent="0.2">
      <c r="AQ17950" s="7"/>
      <c r="AR17950" s="7"/>
      <c r="AS17950" s="7"/>
      <c r="AT17950" s="7"/>
      <c r="AU17950" s="7"/>
      <c r="AV17950" s="234"/>
      <c r="BP17950" s="7"/>
      <c r="BQ17950" s="7"/>
      <c r="BR17950" s="7"/>
      <c r="BS17950" s="7"/>
      <c r="BT17950" s="7"/>
      <c r="BU17950" s="7"/>
      <c r="BV17950" s="7"/>
      <c r="BW17950" s="7"/>
    </row>
    <row r="17951" spans="43:75" x14ac:dyDescent="0.2">
      <c r="AQ17951" s="7"/>
      <c r="AR17951" s="7"/>
      <c r="AS17951" s="7"/>
      <c r="AT17951" s="7"/>
      <c r="AU17951" s="7"/>
      <c r="AV17951" s="234"/>
      <c r="BP17951" s="7"/>
      <c r="BQ17951" s="7"/>
      <c r="BR17951" s="7"/>
      <c r="BS17951" s="7"/>
      <c r="BT17951" s="7"/>
      <c r="BU17951" s="7"/>
      <c r="BV17951" s="7"/>
      <c r="BW17951" s="7"/>
    </row>
    <row r="17952" spans="43:75" x14ac:dyDescent="0.2">
      <c r="AQ17952" s="7"/>
      <c r="AR17952" s="7"/>
      <c r="AS17952" s="7"/>
      <c r="AT17952" s="7"/>
      <c r="AU17952" s="7"/>
      <c r="AV17952" s="234"/>
      <c r="BP17952" s="7"/>
      <c r="BQ17952" s="7"/>
      <c r="BR17952" s="7"/>
      <c r="BS17952" s="7"/>
      <c r="BT17952" s="7"/>
      <c r="BU17952" s="7"/>
      <c r="BV17952" s="7"/>
      <c r="BW17952" s="7"/>
    </row>
    <row r="17953" spans="43:75" x14ac:dyDescent="0.2">
      <c r="AQ17953" s="7"/>
      <c r="AR17953" s="7"/>
      <c r="AS17953" s="7"/>
      <c r="AT17953" s="7"/>
      <c r="AU17953" s="7"/>
      <c r="AV17953" s="234"/>
      <c r="BP17953" s="7"/>
      <c r="BQ17953" s="7"/>
      <c r="BR17953" s="7"/>
      <c r="BS17953" s="7"/>
      <c r="BT17953" s="7"/>
      <c r="BU17953" s="7"/>
      <c r="BV17953" s="7"/>
      <c r="BW17953" s="7"/>
    </row>
    <row r="17954" spans="43:75" x14ac:dyDescent="0.2">
      <c r="AQ17954" s="7"/>
      <c r="AR17954" s="7"/>
      <c r="AS17954" s="7"/>
      <c r="AT17954" s="7"/>
      <c r="AU17954" s="7"/>
      <c r="AV17954" s="234"/>
      <c r="BP17954" s="7"/>
      <c r="BQ17954" s="7"/>
      <c r="BR17954" s="7"/>
      <c r="BS17954" s="7"/>
      <c r="BT17954" s="7"/>
      <c r="BU17954" s="7"/>
      <c r="BV17954" s="7"/>
      <c r="BW17954" s="7"/>
    </row>
    <row r="17955" spans="43:75" x14ac:dyDescent="0.2">
      <c r="AQ17955" s="7"/>
      <c r="AR17955" s="7"/>
      <c r="AS17955" s="7"/>
      <c r="AT17955" s="7"/>
      <c r="AU17955" s="7"/>
      <c r="AV17955" s="234"/>
      <c r="BP17955" s="7"/>
      <c r="BQ17955" s="7"/>
      <c r="BR17955" s="7"/>
      <c r="BS17955" s="7"/>
      <c r="BT17955" s="7"/>
      <c r="BU17955" s="7"/>
      <c r="BV17955" s="7"/>
      <c r="BW17955" s="7"/>
    </row>
    <row r="17956" spans="43:75" x14ac:dyDescent="0.2">
      <c r="AQ17956" s="7"/>
      <c r="AR17956" s="7"/>
      <c r="AS17956" s="7"/>
      <c r="AT17956" s="7"/>
      <c r="AU17956" s="7"/>
      <c r="AV17956" s="234"/>
      <c r="BP17956" s="7"/>
      <c r="BQ17956" s="7"/>
      <c r="BR17956" s="7"/>
      <c r="BS17956" s="7"/>
      <c r="BT17956" s="7"/>
      <c r="BU17956" s="7"/>
      <c r="BV17956" s="7"/>
      <c r="BW17956" s="7"/>
    </row>
    <row r="17957" spans="43:75" x14ac:dyDescent="0.2">
      <c r="AQ17957" s="7"/>
      <c r="AR17957" s="7"/>
      <c r="AS17957" s="7"/>
      <c r="AT17957" s="7"/>
      <c r="AU17957" s="7"/>
      <c r="AV17957" s="234"/>
      <c r="BP17957" s="7"/>
      <c r="BQ17957" s="7"/>
      <c r="BR17957" s="7"/>
      <c r="BS17957" s="7"/>
      <c r="BT17957" s="7"/>
      <c r="BU17957" s="7"/>
      <c r="BV17957" s="7"/>
      <c r="BW17957" s="7"/>
    </row>
    <row r="17958" spans="43:75" x14ac:dyDescent="0.2">
      <c r="AQ17958" s="7"/>
      <c r="AR17958" s="7"/>
      <c r="AS17958" s="7"/>
      <c r="AT17958" s="7"/>
      <c r="AU17958" s="7"/>
      <c r="AV17958" s="234"/>
      <c r="BP17958" s="7"/>
      <c r="BQ17958" s="7"/>
      <c r="BR17958" s="7"/>
      <c r="BS17958" s="7"/>
      <c r="BT17958" s="7"/>
      <c r="BU17958" s="7"/>
      <c r="BV17958" s="7"/>
      <c r="BW17958" s="7"/>
    </row>
    <row r="17959" spans="43:75" x14ac:dyDescent="0.2">
      <c r="AQ17959" s="7"/>
      <c r="AR17959" s="7"/>
      <c r="AS17959" s="7"/>
      <c r="AT17959" s="7"/>
      <c r="AU17959" s="7"/>
      <c r="AV17959" s="234"/>
      <c r="BP17959" s="7"/>
      <c r="BQ17959" s="7"/>
      <c r="BR17959" s="7"/>
      <c r="BS17959" s="7"/>
      <c r="BT17959" s="7"/>
      <c r="BU17959" s="7"/>
      <c r="BV17959" s="7"/>
      <c r="BW17959" s="7"/>
    </row>
    <row r="17960" spans="43:75" x14ac:dyDescent="0.2">
      <c r="AQ17960" s="7"/>
      <c r="AR17960" s="7"/>
      <c r="AS17960" s="7"/>
      <c r="AT17960" s="7"/>
      <c r="AU17960" s="7"/>
      <c r="AV17960" s="234"/>
      <c r="BP17960" s="7"/>
      <c r="BQ17960" s="7"/>
      <c r="BR17960" s="7"/>
      <c r="BS17960" s="7"/>
      <c r="BT17960" s="7"/>
      <c r="BU17960" s="7"/>
      <c r="BV17960" s="7"/>
      <c r="BW17960" s="7"/>
    </row>
    <row r="17961" spans="43:75" x14ac:dyDescent="0.2">
      <c r="AQ17961" s="7"/>
      <c r="AR17961" s="7"/>
      <c r="AS17961" s="7"/>
      <c r="AT17961" s="7"/>
      <c r="AU17961" s="7"/>
      <c r="AV17961" s="234"/>
      <c r="BP17961" s="7"/>
      <c r="BQ17961" s="7"/>
      <c r="BR17961" s="7"/>
      <c r="BS17961" s="7"/>
      <c r="BT17961" s="7"/>
      <c r="BU17961" s="7"/>
      <c r="BV17961" s="7"/>
      <c r="BW17961" s="7"/>
    </row>
    <row r="17962" spans="43:75" x14ac:dyDescent="0.2">
      <c r="AQ17962" s="7"/>
      <c r="AR17962" s="7"/>
      <c r="AS17962" s="7"/>
      <c r="AT17962" s="7"/>
      <c r="AU17962" s="7"/>
      <c r="AV17962" s="234"/>
      <c r="BP17962" s="7"/>
      <c r="BQ17962" s="7"/>
      <c r="BR17962" s="7"/>
      <c r="BS17962" s="7"/>
      <c r="BT17962" s="7"/>
      <c r="BU17962" s="7"/>
      <c r="BV17962" s="7"/>
      <c r="BW17962" s="7"/>
    </row>
    <row r="17963" spans="43:75" x14ac:dyDescent="0.2">
      <c r="AQ17963" s="7"/>
      <c r="AR17963" s="7"/>
      <c r="AS17963" s="7"/>
      <c r="AT17963" s="7"/>
      <c r="AU17963" s="7"/>
      <c r="AV17963" s="234"/>
      <c r="BP17963" s="7"/>
      <c r="BQ17963" s="7"/>
      <c r="BR17963" s="7"/>
      <c r="BS17963" s="7"/>
      <c r="BT17963" s="7"/>
      <c r="BU17963" s="7"/>
      <c r="BV17963" s="7"/>
      <c r="BW17963" s="7"/>
    </row>
    <row r="17964" spans="43:75" x14ac:dyDescent="0.2">
      <c r="AQ17964" s="7"/>
      <c r="AR17964" s="7"/>
      <c r="AS17964" s="7"/>
      <c r="AT17964" s="7"/>
      <c r="AU17964" s="7"/>
      <c r="AV17964" s="234"/>
      <c r="BP17964" s="7"/>
      <c r="BQ17964" s="7"/>
      <c r="BR17964" s="7"/>
      <c r="BS17964" s="7"/>
      <c r="BT17964" s="7"/>
      <c r="BU17964" s="7"/>
      <c r="BV17964" s="7"/>
      <c r="BW17964" s="7"/>
    </row>
    <row r="17965" spans="43:75" x14ac:dyDescent="0.2">
      <c r="AQ17965" s="7"/>
      <c r="AR17965" s="7"/>
      <c r="AS17965" s="7"/>
      <c r="AT17965" s="7"/>
      <c r="AU17965" s="7"/>
      <c r="AV17965" s="234"/>
      <c r="BP17965" s="7"/>
      <c r="BQ17965" s="7"/>
      <c r="BR17965" s="7"/>
      <c r="BS17965" s="7"/>
      <c r="BT17965" s="7"/>
      <c r="BU17965" s="7"/>
      <c r="BV17965" s="7"/>
      <c r="BW17965" s="7"/>
    </row>
    <row r="17966" spans="43:75" x14ac:dyDescent="0.2">
      <c r="AQ17966" s="7"/>
      <c r="AR17966" s="7"/>
      <c r="AS17966" s="7"/>
      <c r="AT17966" s="7"/>
      <c r="AU17966" s="7"/>
      <c r="AV17966" s="234"/>
      <c r="BP17966" s="7"/>
      <c r="BQ17966" s="7"/>
      <c r="BR17966" s="7"/>
      <c r="BS17966" s="7"/>
      <c r="BT17966" s="7"/>
      <c r="BU17966" s="7"/>
      <c r="BV17966" s="7"/>
      <c r="BW17966" s="7"/>
    </row>
    <row r="17967" spans="43:75" x14ac:dyDescent="0.2">
      <c r="AQ17967" s="7"/>
      <c r="AR17967" s="7"/>
      <c r="AS17967" s="7"/>
      <c r="AT17967" s="7"/>
      <c r="AU17967" s="7"/>
      <c r="AV17967" s="234"/>
      <c r="BP17967" s="7"/>
      <c r="BQ17967" s="7"/>
      <c r="BR17967" s="7"/>
      <c r="BS17967" s="7"/>
      <c r="BT17967" s="7"/>
      <c r="BU17967" s="7"/>
      <c r="BV17967" s="7"/>
      <c r="BW17967" s="7"/>
    </row>
    <row r="17968" spans="43:75" x14ac:dyDescent="0.2">
      <c r="AQ17968" s="7"/>
      <c r="AR17968" s="7"/>
      <c r="AS17968" s="7"/>
      <c r="AT17968" s="7"/>
      <c r="AU17968" s="7"/>
      <c r="AV17968" s="234"/>
      <c r="BP17968" s="7"/>
      <c r="BQ17968" s="7"/>
      <c r="BR17968" s="7"/>
      <c r="BS17968" s="7"/>
      <c r="BT17968" s="7"/>
      <c r="BU17968" s="7"/>
      <c r="BV17968" s="7"/>
      <c r="BW17968" s="7"/>
    </row>
    <row r="17969" spans="43:75" x14ac:dyDescent="0.2">
      <c r="AQ17969" s="7"/>
      <c r="AR17969" s="7"/>
      <c r="AS17969" s="7"/>
      <c r="AT17969" s="7"/>
      <c r="AU17969" s="7"/>
      <c r="AV17969" s="234"/>
      <c r="BP17969" s="7"/>
      <c r="BQ17969" s="7"/>
      <c r="BR17969" s="7"/>
      <c r="BS17969" s="7"/>
      <c r="BT17969" s="7"/>
      <c r="BU17969" s="7"/>
      <c r="BV17969" s="7"/>
      <c r="BW17969" s="7"/>
    </row>
    <row r="17970" spans="43:75" x14ac:dyDescent="0.2">
      <c r="AQ17970" s="7"/>
      <c r="AR17970" s="7"/>
      <c r="AS17970" s="7"/>
      <c r="AT17970" s="7"/>
      <c r="AU17970" s="7"/>
      <c r="AV17970" s="234"/>
      <c r="BP17970" s="7"/>
      <c r="BQ17970" s="7"/>
      <c r="BR17970" s="7"/>
      <c r="BS17970" s="7"/>
      <c r="BT17970" s="7"/>
      <c r="BU17970" s="7"/>
      <c r="BV17970" s="7"/>
      <c r="BW17970" s="7"/>
    </row>
    <row r="17971" spans="43:75" x14ac:dyDescent="0.2">
      <c r="AQ17971" s="7"/>
      <c r="AR17971" s="7"/>
      <c r="AS17971" s="7"/>
      <c r="AT17971" s="7"/>
      <c r="AU17971" s="7"/>
      <c r="AV17971" s="234"/>
      <c r="BP17971" s="7"/>
      <c r="BQ17971" s="7"/>
      <c r="BR17971" s="7"/>
      <c r="BS17971" s="7"/>
      <c r="BT17971" s="7"/>
      <c r="BU17971" s="7"/>
      <c r="BV17971" s="7"/>
      <c r="BW17971" s="7"/>
    </row>
    <row r="17972" spans="43:75" x14ac:dyDescent="0.2">
      <c r="AQ17972" s="7"/>
      <c r="AR17972" s="7"/>
      <c r="AS17972" s="7"/>
      <c r="AT17972" s="7"/>
      <c r="AU17972" s="7"/>
      <c r="AV17972" s="234"/>
      <c r="BP17972" s="7"/>
      <c r="BQ17972" s="7"/>
      <c r="BR17972" s="7"/>
      <c r="BS17972" s="7"/>
      <c r="BT17972" s="7"/>
      <c r="BU17972" s="7"/>
      <c r="BV17972" s="7"/>
      <c r="BW17972" s="7"/>
    </row>
    <row r="17973" spans="43:75" x14ac:dyDescent="0.2">
      <c r="AQ17973" s="7"/>
      <c r="AR17973" s="7"/>
      <c r="AS17973" s="7"/>
      <c r="AT17973" s="7"/>
      <c r="AU17973" s="7"/>
      <c r="AV17973" s="234"/>
      <c r="BP17973" s="7"/>
      <c r="BQ17973" s="7"/>
      <c r="BR17973" s="7"/>
      <c r="BS17973" s="7"/>
      <c r="BT17973" s="7"/>
      <c r="BU17973" s="7"/>
      <c r="BV17973" s="7"/>
      <c r="BW17973" s="7"/>
    </row>
    <row r="17974" spans="43:75" x14ac:dyDescent="0.2">
      <c r="AQ17974" s="7"/>
      <c r="AR17974" s="7"/>
      <c r="AS17974" s="7"/>
      <c r="AT17974" s="7"/>
      <c r="AU17974" s="7"/>
      <c r="AV17974" s="234"/>
      <c r="BP17974" s="7"/>
      <c r="BQ17974" s="7"/>
      <c r="BR17974" s="7"/>
      <c r="BS17974" s="7"/>
      <c r="BT17974" s="7"/>
      <c r="BU17974" s="7"/>
      <c r="BV17974" s="7"/>
      <c r="BW17974" s="7"/>
    </row>
    <row r="17975" spans="43:75" x14ac:dyDescent="0.2">
      <c r="AQ17975" s="7"/>
      <c r="AR17975" s="7"/>
      <c r="AS17975" s="7"/>
      <c r="AT17975" s="7"/>
      <c r="AU17975" s="7"/>
      <c r="AV17975" s="234"/>
      <c r="BP17975" s="7"/>
      <c r="BQ17975" s="7"/>
      <c r="BR17975" s="7"/>
      <c r="BS17975" s="7"/>
      <c r="BT17975" s="7"/>
      <c r="BU17975" s="7"/>
      <c r="BV17975" s="7"/>
      <c r="BW17975" s="7"/>
    </row>
    <row r="17976" spans="43:75" x14ac:dyDescent="0.2">
      <c r="AQ17976" s="7"/>
      <c r="AR17976" s="7"/>
      <c r="AS17976" s="7"/>
      <c r="AT17976" s="7"/>
      <c r="AU17976" s="7"/>
      <c r="AV17976" s="234"/>
      <c r="BP17976" s="7"/>
      <c r="BQ17976" s="7"/>
      <c r="BR17976" s="7"/>
      <c r="BS17976" s="7"/>
      <c r="BT17976" s="7"/>
      <c r="BU17976" s="7"/>
      <c r="BV17976" s="7"/>
      <c r="BW17976" s="7"/>
    </row>
    <row r="17977" spans="43:75" x14ac:dyDescent="0.2">
      <c r="AQ17977" s="7"/>
      <c r="AR17977" s="7"/>
      <c r="AS17977" s="7"/>
      <c r="AT17977" s="7"/>
      <c r="AU17977" s="7"/>
      <c r="AV17977" s="234"/>
      <c r="BP17977" s="7"/>
      <c r="BQ17977" s="7"/>
      <c r="BR17977" s="7"/>
      <c r="BS17977" s="7"/>
      <c r="BT17977" s="7"/>
      <c r="BU17977" s="7"/>
      <c r="BV17977" s="7"/>
      <c r="BW17977" s="7"/>
    </row>
    <row r="17978" spans="43:75" x14ac:dyDescent="0.2">
      <c r="AQ17978" s="7"/>
      <c r="AR17978" s="7"/>
      <c r="AS17978" s="7"/>
      <c r="AT17978" s="7"/>
      <c r="AU17978" s="7"/>
      <c r="AV17978" s="234"/>
      <c r="BP17978" s="7"/>
      <c r="BQ17978" s="7"/>
      <c r="BR17978" s="7"/>
      <c r="BS17978" s="7"/>
      <c r="BT17978" s="7"/>
      <c r="BU17978" s="7"/>
      <c r="BV17978" s="7"/>
      <c r="BW17978" s="7"/>
    </row>
    <row r="17979" spans="43:75" x14ac:dyDescent="0.2">
      <c r="AQ17979" s="7"/>
      <c r="AR17979" s="7"/>
      <c r="AS17979" s="7"/>
      <c r="AT17979" s="7"/>
      <c r="AU17979" s="7"/>
      <c r="AV17979" s="234"/>
      <c r="BP17979" s="7"/>
      <c r="BQ17979" s="7"/>
      <c r="BR17979" s="7"/>
      <c r="BS17979" s="7"/>
      <c r="BT17979" s="7"/>
      <c r="BU17979" s="7"/>
      <c r="BV17979" s="7"/>
      <c r="BW17979" s="7"/>
    </row>
    <row r="17980" spans="43:75" x14ac:dyDescent="0.2">
      <c r="AQ17980" s="7"/>
      <c r="AR17980" s="7"/>
      <c r="AS17980" s="7"/>
      <c r="AT17980" s="7"/>
      <c r="AU17980" s="7"/>
      <c r="AV17980" s="234"/>
      <c r="BP17980" s="7"/>
      <c r="BQ17980" s="7"/>
      <c r="BR17980" s="7"/>
      <c r="BS17980" s="7"/>
      <c r="BT17980" s="7"/>
      <c r="BU17980" s="7"/>
      <c r="BV17980" s="7"/>
      <c r="BW17980" s="7"/>
    </row>
    <row r="17981" spans="43:75" x14ac:dyDescent="0.2">
      <c r="AQ17981" s="7"/>
      <c r="AR17981" s="7"/>
      <c r="AS17981" s="7"/>
      <c r="AT17981" s="7"/>
      <c r="AU17981" s="7"/>
      <c r="AV17981" s="234"/>
      <c r="BP17981" s="7"/>
      <c r="BQ17981" s="7"/>
      <c r="BR17981" s="7"/>
      <c r="BS17981" s="7"/>
      <c r="BT17981" s="7"/>
      <c r="BU17981" s="7"/>
      <c r="BV17981" s="7"/>
      <c r="BW17981" s="7"/>
    </row>
    <row r="17982" spans="43:75" x14ac:dyDescent="0.2">
      <c r="AQ17982" s="7"/>
      <c r="AR17982" s="7"/>
      <c r="AS17982" s="7"/>
      <c r="AT17982" s="7"/>
      <c r="AU17982" s="7"/>
      <c r="AV17982" s="234"/>
      <c r="BP17982" s="7"/>
      <c r="BQ17982" s="7"/>
      <c r="BR17982" s="7"/>
      <c r="BS17982" s="7"/>
      <c r="BT17982" s="7"/>
      <c r="BU17982" s="7"/>
      <c r="BV17982" s="7"/>
      <c r="BW17982" s="7"/>
    </row>
    <row r="17983" spans="43:75" x14ac:dyDescent="0.2">
      <c r="AQ17983" s="7"/>
      <c r="AR17983" s="7"/>
      <c r="AS17983" s="7"/>
      <c r="AT17983" s="7"/>
      <c r="AU17983" s="7"/>
      <c r="AV17983" s="234"/>
      <c r="BP17983" s="7"/>
      <c r="BQ17983" s="7"/>
      <c r="BR17983" s="7"/>
      <c r="BS17983" s="7"/>
      <c r="BT17983" s="7"/>
      <c r="BU17983" s="7"/>
      <c r="BV17983" s="7"/>
      <c r="BW17983" s="7"/>
    </row>
    <row r="17984" spans="43:75" x14ac:dyDescent="0.2">
      <c r="AQ17984" s="7"/>
      <c r="AR17984" s="7"/>
      <c r="AS17984" s="7"/>
      <c r="AT17984" s="7"/>
      <c r="AU17984" s="7"/>
      <c r="AV17984" s="234"/>
      <c r="BP17984" s="7"/>
      <c r="BQ17984" s="7"/>
      <c r="BR17984" s="7"/>
      <c r="BS17984" s="7"/>
      <c r="BT17984" s="7"/>
      <c r="BU17984" s="7"/>
      <c r="BV17984" s="7"/>
      <c r="BW17984" s="7"/>
    </row>
    <row r="17985" spans="43:75" x14ac:dyDescent="0.2">
      <c r="AQ17985" s="7"/>
      <c r="AR17985" s="7"/>
      <c r="AS17985" s="7"/>
      <c r="AT17985" s="7"/>
      <c r="AU17985" s="7"/>
      <c r="AV17985" s="234"/>
      <c r="BP17985" s="7"/>
      <c r="BQ17985" s="7"/>
      <c r="BR17985" s="7"/>
      <c r="BS17985" s="7"/>
      <c r="BT17985" s="7"/>
      <c r="BU17985" s="7"/>
      <c r="BV17985" s="7"/>
      <c r="BW17985" s="7"/>
    </row>
    <row r="17986" spans="43:75" x14ac:dyDescent="0.2">
      <c r="AQ17986" s="7"/>
      <c r="AR17986" s="7"/>
      <c r="AS17986" s="7"/>
      <c r="AT17986" s="7"/>
      <c r="AU17986" s="7"/>
      <c r="AV17986" s="234"/>
      <c r="BP17986" s="7"/>
      <c r="BQ17986" s="7"/>
      <c r="BR17986" s="7"/>
      <c r="BS17986" s="7"/>
      <c r="BT17986" s="7"/>
      <c r="BU17986" s="7"/>
      <c r="BV17986" s="7"/>
      <c r="BW17986" s="7"/>
    </row>
    <row r="17987" spans="43:75" x14ac:dyDescent="0.2">
      <c r="AQ17987" s="7"/>
      <c r="AR17987" s="7"/>
      <c r="AS17987" s="7"/>
      <c r="AT17987" s="7"/>
      <c r="AU17987" s="7"/>
      <c r="AV17987" s="234"/>
      <c r="BP17987" s="7"/>
      <c r="BQ17987" s="7"/>
      <c r="BR17987" s="7"/>
      <c r="BS17987" s="7"/>
      <c r="BT17987" s="7"/>
      <c r="BU17987" s="7"/>
      <c r="BV17987" s="7"/>
      <c r="BW17987" s="7"/>
    </row>
    <row r="17988" spans="43:75" x14ac:dyDescent="0.2">
      <c r="AQ17988" s="7"/>
      <c r="AR17988" s="7"/>
      <c r="AS17988" s="7"/>
      <c r="AT17988" s="7"/>
      <c r="AU17988" s="7"/>
      <c r="AV17988" s="234"/>
      <c r="BP17988" s="7"/>
      <c r="BQ17988" s="7"/>
      <c r="BR17988" s="7"/>
      <c r="BS17988" s="7"/>
      <c r="BT17988" s="7"/>
      <c r="BU17988" s="7"/>
      <c r="BV17988" s="7"/>
      <c r="BW17988" s="7"/>
    </row>
    <row r="17989" spans="43:75" x14ac:dyDescent="0.2">
      <c r="AQ17989" s="7"/>
      <c r="AR17989" s="7"/>
      <c r="AS17989" s="7"/>
      <c r="AT17989" s="7"/>
      <c r="AU17989" s="7"/>
      <c r="AV17989" s="234"/>
      <c r="BP17989" s="7"/>
      <c r="BQ17989" s="7"/>
      <c r="BR17989" s="7"/>
      <c r="BS17989" s="7"/>
      <c r="BT17989" s="7"/>
      <c r="BU17989" s="7"/>
      <c r="BV17989" s="7"/>
      <c r="BW17989" s="7"/>
    </row>
    <row r="17990" spans="43:75" x14ac:dyDescent="0.2">
      <c r="AQ17990" s="7"/>
      <c r="AR17990" s="7"/>
      <c r="AS17990" s="7"/>
      <c r="AT17990" s="7"/>
      <c r="AU17990" s="7"/>
      <c r="AV17990" s="234"/>
      <c r="BP17990" s="7"/>
      <c r="BQ17990" s="7"/>
      <c r="BR17990" s="7"/>
      <c r="BS17990" s="7"/>
      <c r="BT17990" s="7"/>
      <c r="BU17990" s="7"/>
      <c r="BV17990" s="7"/>
      <c r="BW17990" s="7"/>
    </row>
    <row r="17991" spans="43:75" x14ac:dyDescent="0.2">
      <c r="AQ17991" s="7"/>
      <c r="AR17991" s="7"/>
      <c r="AS17991" s="7"/>
      <c r="AT17991" s="7"/>
      <c r="AU17991" s="7"/>
      <c r="AV17991" s="234"/>
      <c r="BP17991" s="7"/>
      <c r="BQ17991" s="7"/>
      <c r="BR17991" s="7"/>
      <c r="BS17991" s="7"/>
      <c r="BT17991" s="7"/>
      <c r="BU17991" s="7"/>
      <c r="BV17991" s="7"/>
      <c r="BW17991" s="7"/>
    </row>
    <row r="17992" spans="43:75" x14ac:dyDescent="0.2">
      <c r="AQ17992" s="7"/>
      <c r="AR17992" s="7"/>
      <c r="AS17992" s="7"/>
      <c r="AT17992" s="7"/>
      <c r="AU17992" s="7"/>
      <c r="AV17992" s="234"/>
      <c r="BP17992" s="7"/>
      <c r="BQ17992" s="7"/>
      <c r="BR17992" s="7"/>
      <c r="BS17992" s="7"/>
      <c r="BT17992" s="7"/>
      <c r="BU17992" s="7"/>
      <c r="BV17992" s="7"/>
      <c r="BW17992" s="7"/>
    </row>
    <row r="17993" spans="43:75" x14ac:dyDescent="0.2">
      <c r="AQ17993" s="7"/>
      <c r="AR17993" s="7"/>
      <c r="AS17993" s="7"/>
      <c r="AT17993" s="7"/>
      <c r="AU17993" s="7"/>
      <c r="AV17993" s="234"/>
      <c r="BP17993" s="7"/>
      <c r="BQ17993" s="7"/>
      <c r="BR17993" s="7"/>
      <c r="BS17993" s="7"/>
      <c r="BT17993" s="7"/>
      <c r="BU17993" s="7"/>
      <c r="BV17993" s="7"/>
      <c r="BW17993" s="7"/>
    </row>
    <row r="17994" spans="43:75" x14ac:dyDescent="0.2">
      <c r="AQ17994" s="7"/>
      <c r="AR17994" s="7"/>
      <c r="AS17994" s="7"/>
      <c r="AT17994" s="7"/>
      <c r="AU17994" s="7"/>
      <c r="AV17994" s="234"/>
      <c r="BP17994" s="7"/>
      <c r="BQ17994" s="7"/>
      <c r="BR17994" s="7"/>
      <c r="BS17994" s="7"/>
      <c r="BT17994" s="7"/>
      <c r="BU17994" s="7"/>
      <c r="BV17994" s="7"/>
      <c r="BW17994" s="7"/>
    </row>
    <row r="17995" spans="43:75" x14ac:dyDescent="0.2">
      <c r="AQ17995" s="7"/>
      <c r="AR17995" s="7"/>
      <c r="AS17995" s="7"/>
      <c r="AT17995" s="7"/>
      <c r="AU17995" s="7"/>
      <c r="AV17995" s="234"/>
      <c r="BP17995" s="7"/>
      <c r="BQ17995" s="7"/>
      <c r="BR17995" s="7"/>
      <c r="BS17995" s="7"/>
      <c r="BT17995" s="7"/>
      <c r="BU17995" s="7"/>
      <c r="BV17995" s="7"/>
      <c r="BW17995" s="7"/>
    </row>
    <row r="17996" spans="43:75" x14ac:dyDescent="0.2">
      <c r="AQ17996" s="7"/>
      <c r="AR17996" s="7"/>
      <c r="AS17996" s="7"/>
      <c r="AT17996" s="7"/>
      <c r="AU17996" s="7"/>
      <c r="AV17996" s="234"/>
      <c r="BP17996" s="7"/>
      <c r="BQ17996" s="7"/>
      <c r="BR17996" s="7"/>
      <c r="BS17996" s="7"/>
      <c r="BT17996" s="7"/>
      <c r="BU17996" s="7"/>
      <c r="BV17996" s="7"/>
      <c r="BW17996" s="7"/>
    </row>
    <row r="17997" spans="43:75" x14ac:dyDescent="0.2">
      <c r="AQ17997" s="7"/>
      <c r="AR17997" s="7"/>
      <c r="AS17997" s="7"/>
      <c r="AT17997" s="7"/>
      <c r="AU17997" s="7"/>
      <c r="AV17997" s="234"/>
      <c r="BP17997" s="7"/>
      <c r="BQ17997" s="7"/>
      <c r="BR17997" s="7"/>
      <c r="BS17997" s="7"/>
      <c r="BT17997" s="7"/>
      <c r="BU17997" s="7"/>
      <c r="BV17997" s="7"/>
      <c r="BW17997" s="7"/>
    </row>
    <row r="17998" spans="43:75" x14ac:dyDescent="0.2">
      <c r="AQ17998" s="7"/>
      <c r="AR17998" s="7"/>
      <c r="AS17998" s="7"/>
      <c r="AT17998" s="7"/>
      <c r="AU17998" s="7"/>
      <c r="AV17998" s="234"/>
      <c r="BP17998" s="7"/>
      <c r="BQ17998" s="7"/>
      <c r="BR17998" s="7"/>
      <c r="BS17998" s="7"/>
      <c r="BT17998" s="7"/>
      <c r="BU17998" s="7"/>
      <c r="BV17998" s="7"/>
      <c r="BW17998" s="7"/>
    </row>
    <row r="17999" spans="43:75" x14ac:dyDescent="0.2">
      <c r="AQ17999" s="7"/>
      <c r="AR17999" s="7"/>
      <c r="AS17999" s="7"/>
      <c r="AT17999" s="7"/>
      <c r="AU17999" s="7"/>
      <c r="AV17999" s="234"/>
      <c r="BP17999" s="7"/>
      <c r="BQ17999" s="7"/>
      <c r="BR17999" s="7"/>
      <c r="BS17999" s="7"/>
      <c r="BT17999" s="7"/>
      <c r="BU17999" s="7"/>
      <c r="BV17999" s="7"/>
      <c r="BW17999" s="7"/>
    </row>
    <row r="18000" spans="43:75" x14ac:dyDescent="0.2">
      <c r="AQ18000" s="7"/>
      <c r="AR18000" s="7"/>
      <c r="AS18000" s="7"/>
      <c r="AT18000" s="7"/>
      <c r="AU18000" s="7"/>
      <c r="AV18000" s="234"/>
      <c r="BP18000" s="7"/>
      <c r="BQ18000" s="7"/>
      <c r="BR18000" s="7"/>
      <c r="BS18000" s="7"/>
      <c r="BT18000" s="7"/>
      <c r="BU18000" s="7"/>
      <c r="BV18000" s="7"/>
      <c r="BW18000" s="7"/>
    </row>
    <row r="18001" spans="43:75" x14ac:dyDescent="0.2">
      <c r="AQ18001" s="7"/>
      <c r="AR18001" s="7"/>
      <c r="AS18001" s="7"/>
      <c r="AT18001" s="7"/>
      <c r="AU18001" s="7"/>
      <c r="AV18001" s="234"/>
      <c r="BP18001" s="7"/>
      <c r="BQ18001" s="7"/>
      <c r="BR18001" s="7"/>
      <c r="BS18001" s="7"/>
      <c r="BT18001" s="7"/>
      <c r="BU18001" s="7"/>
      <c r="BV18001" s="7"/>
      <c r="BW18001" s="7"/>
    </row>
    <row r="18002" spans="43:75" x14ac:dyDescent="0.2">
      <c r="AQ18002" s="7"/>
      <c r="AR18002" s="7"/>
      <c r="AS18002" s="7"/>
      <c r="AT18002" s="7"/>
      <c r="AU18002" s="7"/>
      <c r="AV18002" s="234"/>
      <c r="BP18002" s="7"/>
      <c r="BQ18002" s="7"/>
      <c r="BR18002" s="7"/>
      <c r="BS18002" s="7"/>
      <c r="BT18002" s="7"/>
      <c r="BU18002" s="7"/>
      <c r="BV18002" s="7"/>
      <c r="BW18002" s="7"/>
    </row>
    <row r="18003" spans="43:75" x14ac:dyDescent="0.2">
      <c r="AQ18003" s="7"/>
      <c r="AR18003" s="7"/>
      <c r="AS18003" s="7"/>
      <c r="AT18003" s="7"/>
      <c r="AU18003" s="7"/>
      <c r="AV18003" s="234"/>
      <c r="BP18003" s="7"/>
      <c r="BQ18003" s="7"/>
      <c r="BR18003" s="7"/>
      <c r="BS18003" s="7"/>
      <c r="BT18003" s="7"/>
      <c r="BU18003" s="7"/>
      <c r="BV18003" s="7"/>
      <c r="BW18003" s="7"/>
    </row>
    <row r="18004" spans="43:75" x14ac:dyDescent="0.2">
      <c r="AQ18004" s="7"/>
      <c r="AR18004" s="7"/>
      <c r="AS18004" s="7"/>
      <c r="AT18004" s="7"/>
      <c r="AU18004" s="7"/>
      <c r="AV18004" s="234"/>
      <c r="BP18004" s="7"/>
      <c r="BQ18004" s="7"/>
      <c r="BR18004" s="7"/>
      <c r="BS18004" s="7"/>
      <c r="BT18004" s="7"/>
      <c r="BU18004" s="7"/>
      <c r="BV18004" s="7"/>
      <c r="BW18004" s="7"/>
    </row>
    <row r="18005" spans="43:75" x14ac:dyDescent="0.2">
      <c r="AQ18005" s="7"/>
      <c r="AR18005" s="7"/>
      <c r="AS18005" s="7"/>
      <c r="AT18005" s="7"/>
      <c r="AU18005" s="7"/>
      <c r="AV18005" s="234"/>
      <c r="BP18005" s="7"/>
      <c r="BQ18005" s="7"/>
      <c r="BR18005" s="7"/>
      <c r="BS18005" s="7"/>
      <c r="BT18005" s="7"/>
      <c r="BU18005" s="7"/>
      <c r="BV18005" s="7"/>
      <c r="BW18005" s="7"/>
    </row>
    <row r="18006" spans="43:75" x14ac:dyDescent="0.2">
      <c r="AQ18006" s="7"/>
      <c r="AR18006" s="7"/>
      <c r="AS18006" s="7"/>
      <c r="AT18006" s="7"/>
      <c r="AU18006" s="7"/>
      <c r="AV18006" s="234"/>
      <c r="BP18006" s="7"/>
      <c r="BQ18006" s="7"/>
      <c r="BR18006" s="7"/>
      <c r="BS18006" s="7"/>
      <c r="BT18006" s="7"/>
      <c r="BU18006" s="7"/>
      <c r="BV18006" s="7"/>
      <c r="BW18006" s="7"/>
    </row>
    <row r="18007" spans="43:75" x14ac:dyDescent="0.2">
      <c r="AQ18007" s="7"/>
      <c r="AR18007" s="7"/>
      <c r="AS18007" s="7"/>
      <c r="AT18007" s="7"/>
      <c r="AU18007" s="7"/>
      <c r="AV18007" s="234"/>
      <c r="BP18007" s="7"/>
      <c r="BQ18007" s="7"/>
      <c r="BR18007" s="7"/>
      <c r="BS18007" s="7"/>
      <c r="BT18007" s="7"/>
      <c r="BU18007" s="7"/>
      <c r="BV18007" s="7"/>
      <c r="BW18007" s="7"/>
    </row>
    <row r="18008" spans="43:75" x14ac:dyDescent="0.2">
      <c r="AQ18008" s="7"/>
      <c r="AR18008" s="7"/>
      <c r="AS18008" s="7"/>
      <c r="AT18008" s="7"/>
      <c r="AU18008" s="7"/>
      <c r="AV18008" s="234"/>
      <c r="BP18008" s="7"/>
      <c r="BQ18008" s="7"/>
      <c r="BR18008" s="7"/>
      <c r="BS18008" s="7"/>
      <c r="BT18008" s="7"/>
      <c r="BU18008" s="7"/>
      <c r="BV18008" s="7"/>
      <c r="BW18008" s="7"/>
    </row>
    <row r="18009" spans="43:75" x14ac:dyDescent="0.2">
      <c r="AQ18009" s="7"/>
      <c r="AR18009" s="7"/>
      <c r="AS18009" s="7"/>
      <c r="AT18009" s="7"/>
      <c r="AU18009" s="7"/>
      <c r="AV18009" s="234"/>
      <c r="BP18009" s="7"/>
      <c r="BQ18009" s="7"/>
      <c r="BR18009" s="7"/>
      <c r="BS18009" s="7"/>
      <c r="BT18009" s="7"/>
      <c r="BU18009" s="7"/>
      <c r="BV18009" s="7"/>
      <c r="BW18009" s="7"/>
    </row>
    <row r="18010" spans="43:75" x14ac:dyDescent="0.2">
      <c r="AQ18010" s="7"/>
      <c r="AR18010" s="7"/>
      <c r="AS18010" s="7"/>
      <c r="AT18010" s="7"/>
      <c r="AU18010" s="7"/>
      <c r="AV18010" s="234"/>
      <c r="BP18010" s="7"/>
      <c r="BQ18010" s="7"/>
      <c r="BR18010" s="7"/>
      <c r="BS18010" s="7"/>
      <c r="BT18010" s="7"/>
      <c r="BU18010" s="7"/>
      <c r="BV18010" s="7"/>
      <c r="BW18010" s="7"/>
    </row>
    <row r="18011" spans="43:75" x14ac:dyDescent="0.2">
      <c r="AQ18011" s="7"/>
      <c r="AR18011" s="7"/>
      <c r="AS18011" s="7"/>
      <c r="AT18011" s="7"/>
      <c r="AU18011" s="7"/>
      <c r="AV18011" s="234"/>
      <c r="BP18011" s="7"/>
      <c r="BQ18011" s="7"/>
      <c r="BR18011" s="7"/>
      <c r="BS18011" s="7"/>
      <c r="BT18011" s="7"/>
      <c r="BU18011" s="7"/>
      <c r="BV18011" s="7"/>
      <c r="BW18011" s="7"/>
    </row>
    <row r="18012" spans="43:75" x14ac:dyDescent="0.2">
      <c r="AQ18012" s="7"/>
      <c r="AR18012" s="7"/>
      <c r="AS18012" s="7"/>
      <c r="AT18012" s="7"/>
      <c r="AU18012" s="7"/>
      <c r="AV18012" s="234"/>
      <c r="BP18012" s="7"/>
      <c r="BQ18012" s="7"/>
      <c r="BR18012" s="7"/>
      <c r="BS18012" s="7"/>
      <c r="BT18012" s="7"/>
      <c r="BU18012" s="7"/>
      <c r="BV18012" s="7"/>
      <c r="BW18012" s="7"/>
    </row>
    <row r="18013" spans="43:75" x14ac:dyDescent="0.2">
      <c r="AQ18013" s="7"/>
      <c r="AR18013" s="7"/>
      <c r="AS18013" s="7"/>
      <c r="AT18013" s="7"/>
      <c r="AU18013" s="7"/>
      <c r="AV18013" s="234"/>
      <c r="BP18013" s="7"/>
      <c r="BQ18013" s="7"/>
      <c r="BR18013" s="7"/>
      <c r="BS18013" s="7"/>
      <c r="BT18013" s="7"/>
      <c r="BU18013" s="7"/>
      <c r="BV18013" s="7"/>
      <c r="BW18013" s="7"/>
    </row>
    <row r="18014" spans="43:75" x14ac:dyDescent="0.2">
      <c r="AQ18014" s="7"/>
      <c r="AR18014" s="7"/>
      <c r="AS18014" s="7"/>
      <c r="AT18014" s="7"/>
      <c r="AU18014" s="7"/>
      <c r="AV18014" s="234"/>
      <c r="BP18014" s="7"/>
      <c r="BQ18014" s="7"/>
      <c r="BR18014" s="7"/>
      <c r="BS18014" s="7"/>
      <c r="BT18014" s="7"/>
      <c r="BU18014" s="7"/>
      <c r="BV18014" s="7"/>
      <c r="BW18014" s="7"/>
    </row>
    <row r="18015" spans="43:75" x14ac:dyDescent="0.2">
      <c r="AQ18015" s="7"/>
      <c r="AR18015" s="7"/>
      <c r="AS18015" s="7"/>
      <c r="AT18015" s="7"/>
      <c r="AU18015" s="7"/>
      <c r="AV18015" s="234"/>
      <c r="BP18015" s="7"/>
      <c r="BQ18015" s="7"/>
      <c r="BR18015" s="7"/>
      <c r="BS18015" s="7"/>
      <c r="BT18015" s="7"/>
      <c r="BU18015" s="7"/>
      <c r="BV18015" s="7"/>
      <c r="BW18015" s="7"/>
    </row>
    <row r="18016" spans="43:75" x14ac:dyDescent="0.2">
      <c r="AQ18016" s="7"/>
      <c r="AR18016" s="7"/>
      <c r="AS18016" s="7"/>
      <c r="AT18016" s="7"/>
      <c r="AU18016" s="7"/>
      <c r="AV18016" s="234"/>
      <c r="BP18016" s="7"/>
      <c r="BQ18016" s="7"/>
      <c r="BR18016" s="7"/>
      <c r="BS18016" s="7"/>
      <c r="BT18016" s="7"/>
      <c r="BU18016" s="7"/>
      <c r="BV18016" s="7"/>
      <c r="BW18016" s="7"/>
    </row>
    <row r="18017" spans="43:75" x14ac:dyDescent="0.2">
      <c r="AQ18017" s="7"/>
      <c r="AR18017" s="7"/>
      <c r="AS18017" s="7"/>
      <c r="AT18017" s="7"/>
      <c r="AU18017" s="7"/>
      <c r="AV18017" s="234"/>
      <c r="BP18017" s="7"/>
      <c r="BQ18017" s="7"/>
      <c r="BR18017" s="7"/>
      <c r="BS18017" s="7"/>
      <c r="BT18017" s="7"/>
      <c r="BU18017" s="7"/>
      <c r="BV18017" s="7"/>
      <c r="BW18017" s="7"/>
    </row>
    <row r="18018" spans="43:75" x14ac:dyDescent="0.2">
      <c r="AQ18018" s="7"/>
      <c r="AR18018" s="7"/>
      <c r="AS18018" s="7"/>
      <c r="AT18018" s="7"/>
      <c r="AU18018" s="7"/>
      <c r="AV18018" s="234"/>
      <c r="BP18018" s="7"/>
      <c r="BQ18018" s="7"/>
      <c r="BR18018" s="7"/>
      <c r="BS18018" s="7"/>
      <c r="BT18018" s="7"/>
      <c r="BU18018" s="7"/>
      <c r="BV18018" s="7"/>
      <c r="BW18018" s="7"/>
    </row>
    <row r="18019" spans="43:75" x14ac:dyDescent="0.2">
      <c r="AQ18019" s="7"/>
      <c r="AR18019" s="7"/>
      <c r="AS18019" s="7"/>
      <c r="AT18019" s="7"/>
      <c r="AU18019" s="7"/>
      <c r="AV18019" s="234"/>
      <c r="BP18019" s="7"/>
      <c r="BQ18019" s="7"/>
      <c r="BR18019" s="7"/>
      <c r="BS18019" s="7"/>
      <c r="BT18019" s="7"/>
      <c r="BU18019" s="7"/>
      <c r="BV18019" s="7"/>
      <c r="BW18019" s="7"/>
    </row>
    <row r="18020" spans="43:75" x14ac:dyDescent="0.2">
      <c r="AQ18020" s="7"/>
      <c r="AR18020" s="7"/>
      <c r="AS18020" s="7"/>
      <c r="AT18020" s="7"/>
      <c r="AU18020" s="7"/>
      <c r="AV18020" s="234"/>
      <c r="BP18020" s="7"/>
      <c r="BQ18020" s="7"/>
      <c r="BR18020" s="7"/>
      <c r="BS18020" s="7"/>
      <c r="BT18020" s="7"/>
      <c r="BU18020" s="7"/>
      <c r="BV18020" s="7"/>
      <c r="BW18020" s="7"/>
    </row>
    <row r="18021" spans="43:75" x14ac:dyDescent="0.2">
      <c r="AQ18021" s="7"/>
      <c r="AR18021" s="7"/>
      <c r="AS18021" s="7"/>
      <c r="AT18021" s="7"/>
      <c r="AU18021" s="7"/>
      <c r="AV18021" s="234"/>
      <c r="BP18021" s="7"/>
      <c r="BQ18021" s="7"/>
      <c r="BR18021" s="7"/>
      <c r="BS18021" s="7"/>
      <c r="BT18021" s="7"/>
      <c r="BU18021" s="7"/>
      <c r="BV18021" s="7"/>
      <c r="BW18021" s="7"/>
    </row>
    <row r="18022" spans="43:75" x14ac:dyDescent="0.2">
      <c r="AQ18022" s="7"/>
      <c r="AR18022" s="7"/>
      <c r="AS18022" s="7"/>
      <c r="AT18022" s="7"/>
      <c r="AU18022" s="7"/>
      <c r="AV18022" s="234"/>
      <c r="BP18022" s="7"/>
      <c r="BQ18022" s="7"/>
      <c r="BR18022" s="7"/>
      <c r="BS18022" s="7"/>
      <c r="BT18022" s="7"/>
      <c r="BU18022" s="7"/>
      <c r="BV18022" s="7"/>
      <c r="BW18022" s="7"/>
    </row>
    <row r="18023" spans="43:75" x14ac:dyDescent="0.2">
      <c r="AQ18023" s="7"/>
      <c r="AR18023" s="7"/>
      <c r="AS18023" s="7"/>
      <c r="AT18023" s="7"/>
      <c r="AU18023" s="7"/>
      <c r="AV18023" s="234"/>
      <c r="BP18023" s="7"/>
      <c r="BQ18023" s="7"/>
      <c r="BR18023" s="7"/>
      <c r="BS18023" s="7"/>
      <c r="BT18023" s="7"/>
      <c r="BU18023" s="7"/>
      <c r="BV18023" s="7"/>
      <c r="BW18023" s="7"/>
    </row>
    <row r="18024" spans="43:75" x14ac:dyDescent="0.2">
      <c r="AQ18024" s="7"/>
      <c r="AR18024" s="7"/>
      <c r="AS18024" s="7"/>
      <c r="AT18024" s="7"/>
      <c r="AU18024" s="7"/>
      <c r="AV18024" s="234"/>
      <c r="BP18024" s="7"/>
      <c r="BQ18024" s="7"/>
      <c r="BR18024" s="7"/>
      <c r="BS18024" s="7"/>
      <c r="BT18024" s="7"/>
      <c r="BU18024" s="7"/>
      <c r="BV18024" s="7"/>
      <c r="BW18024" s="7"/>
    </row>
    <row r="18025" spans="43:75" x14ac:dyDescent="0.2">
      <c r="AQ18025" s="7"/>
      <c r="AR18025" s="7"/>
      <c r="AS18025" s="7"/>
      <c r="AT18025" s="7"/>
      <c r="AU18025" s="7"/>
      <c r="AV18025" s="234"/>
      <c r="BP18025" s="7"/>
      <c r="BQ18025" s="7"/>
      <c r="BR18025" s="7"/>
      <c r="BS18025" s="7"/>
      <c r="BT18025" s="7"/>
      <c r="BU18025" s="7"/>
      <c r="BV18025" s="7"/>
      <c r="BW18025" s="7"/>
    </row>
    <row r="18026" spans="43:75" x14ac:dyDescent="0.2">
      <c r="AQ18026" s="7"/>
      <c r="AR18026" s="7"/>
      <c r="AS18026" s="7"/>
      <c r="AT18026" s="7"/>
      <c r="AU18026" s="7"/>
      <c r="AV18026" s="234"/>
      <c r="BP18026" s="7"/>
      <c r="BQ18026" s="7"/>
      <c r="BR18026" s="7"/>
      <c r="BS18026" s="7"/>
      <c r="BT18026" s="7"/>
      <c r="BU18026" s="7"/>
      <c r="BV18026" s="7"/>
      <c r="BW18026" s="7"/>
    </row>
    <row r="18027" spans="43:75" x14ac:dyDescent="0.2">
      <c r="AQ18027" s="7"/>
      <c r="AR18027" s="7"/>
      <c r="AS18027" s="7"/>
      <c r="AT18027" s="7"/>
      <c r="AU18027" s="7"/>
      <c r="AV18027" s="234"/>
      <c r="BP18027" s="7"/>
      <c r="BQ18027" s="7"/>
      <c r="BR18027" s="7"/>
      <c r="BS18027" s="7"/>
      <c r="BT18027" s="7"/>
      <c r="BU18027" s="7"/>
      <c r="BV18027" s="7"/>
      <c r="BW18027" s="7"/>
    </row>
    <row r="18028" spans="43:75" x14ac:dyDescent="0.2">
      <c r="AQ18028" s="7"/>
      <c r="AR18028" s="7"/>
      <c r="AS18028" s="7"/>
      <c r="AT18028" s="7"/>
      <c r="AU18028" s="7"/>
      <c r="AV18028" s="234"/>
      <c r="BP18028" s="7"/>
      <c r="BQ18028" s="7"/>
      <c r="BR18028" s="7"/>
      <c r="BS18028" s="7"/>
      <c r="BT18028" s="7"/>
      <c r="BU18028" s="7"/>
      <c r="BV18028" s="7"/>
      <c r="BW18028" s="7"/>
    </row>
    <row r="18029" spans="43:75" x14ac:dyDescent="0.2">
      <c r="AQ18029" s="7"/>
      <c r="AR18029" s="7"/>
      <c r="AS18029" s="7"/>
      <c r="AT18029" s="7"/>
      <c r="AU18029" s="7"/>
      <c r="AV18029" s="234"/>
      <c r="BP18029" s="7"/>
      <c r="BQ18029" s="7"/>
      <c r="BR18029" s="7"/>
      <c r="BS18029" s="7"/>
      <c r="BT18029" s="7"/>
      <c r="BU18029" s="7"/>
      <c r="BV18029" s="7"/>
      <c r="BW18029" s="7"/>
    </row>
    <row r="18030" spans="43:75" x14ac:dyDescent="0.2">
      <c r="AQ18030" s="7"/>
      <c r="AR18030" s="7"/>
      <c r="AS18030" s="7"/>
      <c r="AT18030" s="7"/>
      <c r="AU18030" s="7"/>
      <c r="AV18030" s="234"/>
      <c r="BP18030" s="7"/>
      <c r="BQ18030" s="7"/>
      <c r="BR18030" s="7"/>
      <c r="BS18030" s="7"/>
      <c r="BT18030" s="7"/>
      <c r="BU18030" s="7"/>
      <c r="BV18030" s="7"/>
      <c r="BW18030" s="7"/>
    </row>
    <row r="18031" spans="43:75" x14ac:dyDescent="0.2">
      <c r="AQ18031" s="7"/>
      <c r="AR18031" s="7"/>
      <c r="AS18031" s="7"/>
      <c r="AT18031" s="7"/>
      <c r="AU18031" s="7"/>
      <c r="AV18031" s="234"/>
      <c r="BP18031" s="7"/>
      <c r="BQ18031" s="7"/>
      <c r="BR18031" s="7"/>
      <c r="BS18031" s="7"/>
      <c r="BT18031" s="7"/>
      <c r="BU18031" s="7"/>
      <c r="BV18031" s="7"/>
      <c r="BW18031" s="7"/>
    </row>
    <row r="18032" spans="43:75" x14ac:dyDescent="0.2">
      <c r="AQ18032" s="7"/>
      <c r="AR18032" s="7"/>
      <c r="AS18032" s="7"/>
      <c r="AT18032" s="7"/>
      <c r="AU18032" s="7"/>
      <c r="AV18032" s="234"/>
      <c r="BP18032" s="7"/>
      <c r="BQ18032" s="7"/>
      <c r="BR18032" s="7"/>
      <c r="BS18032" s="7"/>
      <c r="BT18032" s="7"/>
      <c r="BU18032" s="7"/>
      <c r="BV18032" s="7"/>
      <c r="BW18032" s="7"/>
    </row>
    <row r="18033" spans="43:75" x14ac:dyDescent="0.2">
      <c r="AQ18033" s="7"/>
      <c r="AR18033" s="7"/>
      <c r="AS18033" s="7"/>
      <c r="AT18033" s="7"/>
      <c r="AU18033" s="7"/>
      <c r="AV18033" s="234"/>
      <c r="BP18033" s="7"/>
      <c r="BQ18033" s="7"/>
      <c r="BR18033" s="7"/>
      <c r="BS18033" s="7"/>
      <c r="BT18033" s="7"/>
      <c r="BU18033" s="7"/>
      <c r="BV18033" s="7"/>
      <c r="BW18033" s="7"/>
    </row>
    <row r="18034" spans="43:75" x14ac:dyDescent="0.2">
      <c r="AQ18034" s="7"/>
      <c r="AR18034" s="7"/>
      <c r="AS18034" s="7"/>
      <c r="AT18034" s="7"/>
      <c r="AU18034" s="7"/>
      <c r="AV18034" s="234"/>
      <c r="BP18034" s="7"/>
      <c r="BQ18034" s="7"/>
      <c r="BR18034" s="7"/>
      <c r="BS18034" s="7"/>
      <c r="BT18034" s="7"/>
      <c r="BU18034" s="7"/>
      <c r="BV18034" s="7"/>
      <c r="BW18034" s="7"/>
    </row>
    <row r="18035" spans="43:75" x14ac:dyDescent="0.2">
      <c r="AQ18035" s="7"/>
      <c r="AR18035" s="7"/>
      <c r="AS18035" s="7"/>
      <c r="AT18035" s="7"/>
      <c r="AU18035" s="7"/>
      <c r="AV18035" s="234"/>
      <c r="BP18035" s="7"/>
      <c r="BQ18035" s="7"/>
      <c r="BR18035" s="7"/>
      <c r="BS18035" s="7"/>
      <c r="BT18035" s="7"/>
      <c r="BU18035" s="7"/>
      <c r="BV18035" s="7"/>
      <c r="BW18035" s="7"/>
    </row>
    <row r="18036" spans="43:75" x14ac:dyDescent="0.2">
      <c r="AQ18036" s="7"/>
      <c r="AR18036" s="7"/>
      <c r="AS18036" s="7"/>
      <c r="AT18036" s="7"/>
      <c r="AU18036" s="7"/>
      <c r="AV18036" s="234"/>
      <c r="BP18036" s="7"/>
      <c r="BQ18036" s="7"/>
      <c r="BR18036" s="7"/>
      <c r="BS18036" s="7"/>
      <c r="BT18036" s="7"/>
      <c r="BU18036" s="7"/>
      <c r="BV18036" s="7"/>
      <c r="BW18036" s="7"/>
    </row>
    <row r="18037" spans="43:75" x14ac:dyDescent="0.2">
      <c r="AQ18037" s="7"/>
      <c r="AR18037" s="7"/>
      <c r="AS18037" s="7"/>
      <c r="AT18037" s="7"/>
      <c r="AU18037" s="7"/>
      <c r="AV18037" s="234"/>
      <c r="BP18037" s="7"/>
      <c r="BQ18037" s="7"/>
      <c r="BR18037" s="7"/>
      <c r="BS18037" s="7"/>
      <c r="BT18037" s="7"/>
      <c r="BU18037" s="7"/>
      <c r="BV18037" s="7"/>
      <c r="BW18037" s="7"/>
    </row>
    <row r="18038" spans="43:75" x14ac:dyDescent="0.2">
      <c r="AQ18038" s="7"/>
      <c r="AR18038" s="7"/>
      <c r="AS18038" s="7"/>
      <c r="AT18038" s="7"/>
      <c r="AU18038" s="7"/>
      <c r="AV18038" s="234"/>
      <c r="BP18038" s="7"/>
      <c r="BQ18038" s="7"/>
      <c r="BR18038" s="7"/>
      <c r="BS18038" s="7"/>
      <c r="BT18038" s="7"/>
      <c r="BU18038" s="7"/>
      <c r="BV18038" s="7"/>
      <c r="BW18038" s="7"/>
    </row>
    <row r="18039" spans="43:75" x14ac:dyDescent="0.2">
      <c r="AQ18039" s="7"/>
      <c r="AR18039" s="7"/>
      <c r="AS18039" s="7"/>
      <c r="AT18039" s="7"/>
      <c r="AU18039" s="7"/>
      <c r="AV18039" s="234"/>
      <c r="BP18039" s="7"/>
      <c r="BQ18039" s="7"/>
      <c r="BR18039" s="7"/>
      <c r="BS18039" s="7"/>
      <c r="BT18039" s="7"/>
      <c r="BU18039" s="7"/>
      <c r="BV18039" s="7"/>
      <c r="BW18039" s="7"/>
    </row>
    <row r="18040" spans="43:75" x14ac:dyDescent="0.2">
      <c r="AQ18040" s="7"/>
      <c r="AR18040" s="7"/>
      <c r="AS18040" s="7"/>
      <c r="AT18040" s="7"/>
      <c r="AU18040" s="7"/>
      <c r="AV18040" s="234"/>
      <c r="BP18040" s="7"/>
      <c r="BQ18040" s="7"/>
      <c r="BR18040" s="7"/>
      <c r="BS18040" s="7"/>
      <c r="BT18040" s="7"/>
      <c r="BU18040" s="7"/>
      <c r="BV18040" s="7"/>
      <c r="BW18040" s="7"/>
    </row>
    <row r="18041" spans="43:75" x14ac:dyDescent="0.2">
      <c r="AQ18041" s="7"/>
      <c r="AR18041" s="7"/>
      <c r="AS18041" s="7"/>
      <c r="AT18041" s="7"/>
      <c r="AU18041" s="7"/>
      <c r="AV18041" s="234"/>
      <c r="BP18041" s="7"/>
      <c r="BQ18041" s="7"/>
      <c r="BR18041" s="7"/>
      <c r="BS18041" s="7"/>
      <c r="BT18041" s="7"/>
      <c r="BU18041" s="7"/>
      <c r="BV18041" s="7"/>
      <c r="BW18041" s="7"/>
    </row>
    <row r="18042" spans="43:75" x14ac:dyDescent="0.2">
      <c r="AQ18042" s="7"/>
      <c r="AR18042" s="7"/>
      <c r="AS18042" s="7"/>
      <c r="AT18042" s="7"/>
      <c r="AU18042" s="7"/>
      <c r="AV18042" s="234"/>
      <c r="BP18042" s="7"/>
      <c r="BQ18042" s="7"/>
      <c r="BR18042" s="7"/>
      <c r="BS18042" s="7"/>
      <c r="BT18042" s="7"/>
      <c r="BU18042" s="7"/>
      <c r="BV18042" s="7"/>
      <c r="BW18042" s="7"/>
    </row>
    <row r="18043" spans="43:75" x14ac:dyDescent="0.2">
      <c r="AQ18043" s="7"/>
      <c r="AR18043" s="7"/>
      <c r="AS18043" s="7"/>
      <c r="AT18043" s="7"/>
      <c r="AU18043" s="7"/>
      <c r="AV18043" s="234"/>
      <c r="BP18043" s="7"/>
      <c r="BQ18043" s="7"/>
      <c r="BR18043" s="7"/>
      <c r="BS18043" s="7"/>
      <c r="BT18043" s="7"/>
      <c r="BU18043" s="7"/>
      <c r="BV18043" s="7"/>
      <c r="BW18043" s="7"/>
    </row>
    <row r="18044" spans="43:75" x14ac:dyDescent="0.2">
      <c r="AQ18044" s="7"/>
      <c r="AR18044" s="7"/>
      <c r="AS18044" s="7"/>
      <c r="AT18044" s="7"/>
      <c r="AU18044" s="7"/>
      <c r="AV18044" s="234"/>
      <c r="BP18044" s="7"/>
      <c r="BQ18044" s="7"/>
      <c r="BR18044" s="7"/>
      <c r="BS18044" s="7"/>
      <c r="BT18044" s="7"/>
      <c r="BU18044" s="7"/>
      <c r="BV18044" s="7"/>
      <c r="BW18044" s="7"/>
    </row>
    <row r="18045" spans="43:75" x14ac:dyDescent="0.2">
      <c r="AQ18045" s="7"/>
      <c r="AR18045" s="7"/>
      <c r="AS18045" s="7"/>
      <c r="AT18045" s="7"/>
      <c r="AU18045" s="7"/>
      <c r="AV18045" s="234"/>
      <c r="BP18045" s="7"/>
      <c r="BQ18045" s="7"/>
      <c r="BR18045" s="7"/>
      <c r="BS18045" s="7"/>
      <c r="BT18045" s="7"/>
      <c r="BU18045" s="7"/>
      <c r="BV18045" s="7"/>
      <c r="BW18045" s="7"/>
    </row>
    <row r="18046" spans="43:75" x14ac:dyDescent="0.2">
      <c r="AQ18046" s="7"/>
      <c r="AR18046" s="7"/>
      <c r="AS18046" s="7"/>
      <c r="AT18046" s="7"/>
      <c r="AU18046" s="7"/>
      <c r="AV18046" s="234"/>
      <c r="BP18046" s="7"/>
      <c r="BQ18046" s="7"/>
      <c r="BR18046" s="7"/>
      <c r="BS18046" s="7"/>
      <c r="BT18046" s="7"/>
      <c r="BU18046" s="7"/>
      <c r="BV18046" s="7"/>
      <c r="BW18046" s="7"/>
    </row>
    <row r="18047" spans="43:75" x14ac:dyDescent="0.2">
      <c r="AQ18047" s="7"/>
      <c r="AR18047" s="7"/>
      <c r="AS18047" s="7"/>
      <c r="AT18047" s="7"/>
      <c r="AU18047" s="7"/>
      <c r="AV18047" s="234"/>
      <c r="BP18047" s="7"/>
      <c r="BQ18047" s="7"/>
      <c r="BR18047" s="7"/>
      <c r="BS18047" s="7"/>
      <c r="BT18047" s="7"/>
      <c r="BU18047" s="7"/>
      <c r="BV18047" s="7"/>
      <c r="BW18047" s="7"/>
    </row>
    <row r="18048" spans="43:75" x14ac:dyDescent="0.2">
      <c r="AQ18048" s="7"/>
      <c r="AR18048" s="7"/>
      <c r="AS18048" s="7"/>
      <c r="AT18048" s="7"/>
      <c r="AU18048" s="7"/>
      <c r="AV18048" s="234"/>
      <c r="BP18048" s="7"/>
      <c r="BQ18048" s="7"/>
      <c r="BR18048" s="7"/>
      <c r="BS18048" s="7"/>
      <c r="BT18048" s="7"/>
      <c r="BU18048" s="7"/>
      <c r="BV18048" s="7"/>
      <c r="BW18048" s="7"/>
    </row>
    <row r="18049" spans="43:75" x14ac:dyDescent="0.2">
      <c r="AQ18049" s="7"/>
      <c r="AR18049" s="7"/>
      <c r="AS18049" s="7"/>
      <c r="AT18049" s="7"/>
      <c r="AU18049" s="7"/>
      <c r="AV18049" s="234"/>
      <c r="BP18049" s="7"/>
      <c r="BQ18049" s="7"/>
      <c r="BR18049" s="7"/>
      <c r="BS18049" s="7"/>
      <c r="BT18049" s="7"/>
      <c r="BU18049" s="7"/>
      <c r="BV18049" s="7"/>
      <c r="BW18049" s="7"/>
    </row>
    <row r="18050" spans="43:75" x14ac:dyDescent="0.2">
      <c r="AQ18050" s="7"/>
      <c r="AR18050" s="7"/>
      <c r="AS18050" s="7"/>
      <c r="AT18050" s="7"/>
      <c r="AU18050" s="7"/>
      <c r="AV18050" s="234"/>
      <c r="BP18050" s="7"/>
      <c r="BQ18050" s="7"/>
      <c r="BR18050" s="7"/>
      <c r="BS18050" s="7"/>
      <c r="BT18050" s="7"/>
      <c r="BU18050" s="7"/>
      <c r="BV18050" s="7"/>
      <c r="BW18050" s="7"/>
    </row>
    <row r="18051" spans="43:75" x14ac:dyDescent="0.2">
      <c r="AQ18051" s="7"/>
      <c r="AR18051" s="7"/>
      <c r="AS18051" s="7"/>
      <c r="AT18051" s="7"/>
      <c r="AU18051" s="7"/>
      <c r="AV18051" s="234"/>
      <c r="BP18051" s="7"/>
      <c r="BQ18051" s="7"/>
      <c r="BR18051" s="7"/>
      <c r="BS18051" s="7"/>
      <c r="BT18051" s="7"/>
      <c r="BU18051" s="7"/>
      <c r="BV18051" s="7"/>
      <c r="BW18051" s="7"/>
    </row>
    <row r="18052" spans="43:75" x14ac:dyDescent="0.2">
      <c r="AQ18052" s="7"/>
      <c r="AR18052" s="7"/>
      <c r="AS18052" s="7"/>
      <c r="AT18052" s="7"/>
      <c r="AU18052" s="7"/>
      <c r="AV18052" s="234"/>
      <c r="BP18052" s="7"/>
      <c r="BQ18052" s="7"/>
      <c r="BR18052" s="7"/>
      <c r="BS18052" s="7"/>
      <c r="BT18052" s="7"/>
      <c r="BU18052" s="7"/>
      <c r="BV18052" s="7"/>
      <c r="BW18052" s="7"/>
    </row>
    <row r="18053" spans="43:75" x14ac:dyDescent="0.2">
      <c r="AQ18053" s="7"/>
      <c r="AR18053" s="7"/>
      <c r="AS18053" s="7"/>
      <c r="AT18053" s="7"/>
      <c r="AU18053" s="7"/>
      <c r="AV18053" s="234"/>
      <c r="BP18053" s="7"/>
      <c r="BQ18053" s="7"/>
      <c r="BR18053" s="7"/>
      <c r="BS18053" s="7"/>
      <c r="BT18053" s="7"/>
      <c r="BU18053" s="7"/>
      <c r="BV18053" s="7"/>
      <c r="BW18053" s="7"/>
    </row>
    <row r="18054" spans="43:75" x14ac:dyDescent="0.2">
      <c r="AQ18054" s="7"/>
      <c r="AR18054" s="7"/>
      <c r="AS18054" s="7"/>
      <c r="AT18054" s="7"/>
      <c r="AU18054" s="7"/>
      <c r="AV18054" s="234"/>
      <c r="BP18054" s="7"/>
      <c r="BQ18054" s="7"/>
      <c r="BR18054" s="7"/>
      <c r="BS18054" s="7"/>
      <c r="BT18054" s="7"/>
      <c r="BU18054" s="7"/>
      <c r="BV18054" s="7"/>
      <c r="BW18054" s="7"/>
    </row>
    <row r="18055" spans="43:75" x14ac:dyDescent="0.2">
      <c r="AQ18055" s="7"/>
      <c r="AR18055" s="7"/>
      <c r="AS18055" s="7"/>
      <c r="AT18055" s="7"/>
      <c r="AU18055" s="7"/>
      <c r="AV18055" s="234"/>
      <c r="BP18055" s="7"/>
      <c r="BQ18055" s="7"/>
      <c r="BR18055" s="7"/>
      <c r="BS18055" s="7"/>
      <c r="BT18055" s="7"/>
      <c r="BU18055" s="7"/>
      <c r="BV18055" s="7"/>
      <c r="BW18055" s="7"/>
    </row>
    <row r="18056" spans="43:75" x14ac:dyDescent="0.2">
      <c r="AQ18056" s="7"/>
      <c r="AR18056" s="7"/>
      <c r="AS18056" s="7"/>
      <c r="AT18056" s="7"/>
      <c r="AU18056" s="7"/>
      <c r="AV18056" s="234"/>
      <c r="BP18056" s="7"/>
      <c r="BQ18056" s="7"/>
      <c r="BR18056" s="7"/>
      <c r="BS18056" s="7"/>
      <c r="BT18056" s="7"/>
      <c r="BU18056" s="7"/>
      <c r="BV18056" s="7"/>
      <c r="BW18056" s="7"/>
    </row>
    <row r="18057" spans="43:75" x14ac:dyDescent="0.2">
      <c r="AQ18057" s="7"/>
      <c r="AR18057" s="7"/>
      <c r="AS18057" s="7"/>
      <c r="AT18057" s="7"/>
      <c r="AU18057" s="7"/>
      <c r="AV18057" s="234"/>
      <c r="BP18057" s="7"/>
      <c r="BQ18057" s="7"/>
      <c r="BR18057" s="7"/>
      <c r="BS18057" s="7"/>
      <c r="BT18057" s="7"/>
      <c r="BU18057" s="7"/>
      <c r="BV18057" s="7"/>
      <c r="BW18057" s="7"/>
    </row>
    <row r="18058" spans="43:75" x14ac:dyDescent="0.2">
      <c r="AQ18058" s="7"/>
      <c r="AR18058" s="7"/>
      <c r="AS18058" s="7"/>
      <c r="AT18058" s="7"/>
      <c r="AU18058" s="7"/>
      <c r="AV18058" s="234"/>
      <c r="BP18058" s="7"/>
      <c r="BQ18058" s="7"/>
      <c r="BR18058" s="7"/>
      <c r="BS18058" s="7"/>
      <c r="BT18058" s="7"/>
      <c r="BU18058" s="7"/>
      <c r="BV18058" s="7"/>
      <c r="BW18058" s="7"/>
    </row>
    <row r="18059" spans="43:75" x14ac:dyDescent="0.2">
      <c r="AQ18059" s="7"/>
      <c r="AR18059" s="7"/>
      <c r="AS18059" s="7"/>
      <c r="AT18059" s="7"/>
      <c r="AU18059" s="7"/>
      <c r="AV18059" s="234"/>
      <c r="BP18059" s="7"/>
      <c r="BQ18059" s="7"/>
      <c r="BR18059" s="7"/>
      <c r="BS18059" s="7"/>
      <c r="BT18059" s="7"/>
      <c r="BU18059" s="7"/>
      <c r="BV18059" s="7"/>
      <c r="BW18059" s="7"/>
    </row>
    <row r="18060" spans="43:75" x14ac:dyDescent="0.2">
      <c r="AQ18060" s="7"/>
      <c r="AR18060" s="7"/>
      <c r="AS18060" s="7"/>
      <c r="AT18060" s="7"/>
      <c r="AU18060" s="7"/>
      <c r="AV18060" s="234"/>
      <c r="BP18060" s="7"/>
      <c r="BQ18060" s="7"/>
      <c r="BR18060" s="7"/>
      <c r="BS18060" s="7"/>
      <c r="BT18060" s="7"/>
      <c r="BU18060" s="7"/>
      <c r="BV18060" s="7"/>
      <c r="BW18060" s="7"/>
    </row>
    <row r="18061" spans="43:75" x14ac:dyDescent="0.2">
      <c r="AQ18061" s="7"/>
      <c r="AR18061" s="7"/>
      <c r="AS18061" s="7"/>
      <c r="AT18061" s="7"/>
      <c r="AU18061" s="7"/>
      <c r="AV18061" s="234"/>
      <c r="BP18061" s="7"/>
      <c r="BQ18061" s="7"/>
      <c r="BR18061" s="7"/>
      <c r="BS18061" s="7"/>
      <c r="BT18061" s="7"/>
      <c r="BU18061" s="7"/>
      <c r="BV18061" s="7"/>
      <c r="BW18061" s="7"/>
    </row>
    <row r="18062" spans="43:75" x14ac:dyDescent="0.2">
      <c r="AQ18062" s="7"/>
      <c r="AR18062" s="7"/>
      <c r="AS18062" s="7"/>
      <c r="AT18062" s="7"/>
      <c r="AU18062" s="7"/>
      <c r="AV18062" s="234"/>
      <c r="BP18062" s="7"/>
      <c r="BQ18062" s="7"/>
      <c r="BR18062" s="7"/>
      <c r="BS18062" s="7"/>
      <c r="BT18062" s="7"/>
      <c r="BU18062" s="7"/>
      <c r="BV18062" s="7"/>
      <c r="BW18062" s="7"/>
    </row>
    <row r="18063" spans="43:75" x14ac:dyDescent="0.2">
      <c r="AQ18063" s="7"/>
      <c r="AR18063" s="7"/>
      <c r="AS18063" s="7"/>
      <c r="AT18063" s="7"/>
      <c r="AU18063" s="7"/>
      <c r="AV18063" s="234"/>
      <c r="BP18063" s="7"/>
      <c r="BQ18063" s="7"/>
      <c r="BR18063" s="7"/>
      <c r="BS18063" s="7"/>
      <c r="BT18063" s="7"/>
      <c r="BU18063" s="7"/>
      <c r="BV18063" s="7"/>
      <c r="BW18063" s="7"/>
    </row>
    <row r="18064" spans="43:75" x14ac:dyDescent="0.2">
      <c r="AQ18064" s="7"/>
      <c r="AR18064" s="7"/>
      <c r="AS18064" s="7"/>
      <c r="AT18064" s="7"/>
      <c r="AU18064" s="7"/>
      <c r="AV18064" s="234"/>
      <c r="BP18064" s="7"/>
      <c r="BQ18064" s="7"/>
      <c r="BR18064" s="7"/>
      <c r="BS18064" s="7"/>
      <c r="BT18064" s="7"/>
      <c r="BU18064" s="7"/>
      <c r="BV18064" s="7"/>
      <c r="BW18064" s="7"/>
    </row>
    <row r="18065" spans="43:75" x14ac:dyDescent="0.2">
      <c r="AQ18065" s="7"/>
      <c r="AR18065" s="7"/>
      <c r="AS18065" s="7"/>
      <c r="AT18065" s="7"/>
      <c r="AU18065" s="7"/>
      <c r="AV18065" s="234"/>
      <c r="BP18065" s="7"/>
      <c r="BQ18065" s="7"/>
      <c r="BR18065" s="7"/>
      <c r="BS18065" s="7"/>
      <c r="BT18065" s="7"/>
      <c r="BU18065" s="7"/>
      <c r="BV18065" s="7"/>
      <c r="BW18065" s="7"/>
    </row>
    <row r="18066" spans="43:75" x14ac:dyDescent="0.2">
      <c r="AQ18066" s="7"/>
      <c r="AR18066" s="7"/>
      <c r="AS18066" s="7"/>
      <c r="AT18066" s="7"/>
      <c r="AU18066" s="7"/>
      <c r="AV18066" s="234"/>
      <c r="BP18066" s="7"/>
      <c r="BQ18066" s="7"/>
      <c r="BR18066" s="7"/>
      <c r="BS18066" s="7"/>
      <c r="BT18066" s="7"/>
      <c r="BU18066" s="7"/>
      <c r="BV18066" s="7"/>
      <c r="BW18066" s="7"/>
    </row>
    <row r="18067" spans="43:75" x14ac:dyDescent="0.2">
      <c r="AQ18067" s="7"/>
      <c r="AR18067" s="7"/>
      <c r="AS18067" s="7"/>
      <c r="AT18067" s="7"/>
      <c r="AU18067" s="7"/>
      <c r="AV18067" s="234"/>
      <c r="BP18067" s="7"/>
      <c r="BQ18067" s="7"/>
      <c r="BR18067" s="7"/>
      <c r="BS18067" s="7"/>
      <c r="BT18067" s="7"/>
      <c r="BU18067" s="7"/>
      <c r="BV18067" s="7"/>
      <c r="BW18067" s="7"/>
    </row>
    <row r="18068" spans="43:75" x14ac:dyDescent="0.2">
      <c r="AQ18068" s="7"/>
      <c r="AR18068" s="7"/>
      <c r="AS18068" s="7"/>
      <c r="AT18068" s="7"/>
      <c r="AU18068" s="7"/>
      <c r="AV18068" s="234"/>
      <c r="BP18068" s="7"/>
      <c r="BQ18068" s="7"/>
      <c r="BR18068" s="7"/>
      <c r="BS18068" s="7"/>
      <c r="BT18068" s="7"/>
      <c r="BU18068" s="7"/>
      <c r="BV18068" s="7"/>
      <c r="BW18068" s="7"/>
    </row>
    <row r="18069" spans="43:75" x14ac:dyDescent="0.2">
      <c r="AQ18069" s="7"/>
      <c r="AR18069" s="7"/>
      <c r="AS18069" s="7"/>
      <c r="AT18069" s="7"/>
      <c r="AU18069" s="7"/>
      <c r="AV18069" s="234"/>
      <c r="BP18069" s="7"/>
      <c r="BQ18069" s="7"/>
      <c r="BR18069" s="7"/>
      <c r="BS18069" s="7"/>
      <c r="BT18069" s="7"/>
      <c r="BU18069" s="7"/>
      <c r="BV18069" s="7"/>
      <c r="BW18069" s="7"/>
    </row>
    <row r="18070" spans="43:75" x14ac:dyDescent="0.2">
      <c r="AQ18070" s="7"/>
      <c r="AR18070" s="7"/>
      <c r="AS18070" s="7"/>
      <c r="AT18070" s="7"/>
      <c r="AU18070" s="7"/>
      <c r="AV18070" s="234"/>
      <c r="BP18070" s="7"/>
      <c r="BQ18070" s="7"/>
      <c r="BR18070" s="7"/>
      <c r="BS18070" s="7"/>
      <c r="BT18070" s="7"/>
      <c r="BU18070" s="7"/>
      <c r="BV18070" s="7"/>
      <c r="BW18070" s="7"/>
    </row>
    <row r="18071" spans="43:75" x14ac:dyDescent="0.2">
      <c r="AQ18071" s="7"/>
      <c r="AR18071" s="7"/>
      <c r="AS18071" s="7"/>
      <c r="AT18071" s="7"/>
      <c r="AU18071" s="7"/>
      <c r="AV18071" s="234"/>
      <c r="BP18071" s="7"/>
      <c r="BQ18071" s="7"/>
      <c r="BR18071" s="7"/>
      <c r="BS18071" s="7"/>
      <c r="BT18071" s="7"/>
      <c r="BU18071" s="7"/>
      <c r="BV18071" s="7"/>
      <c r="BW18071" s="7"/>
    </row>
    <row r="18072" spans="43:75" x14ac:dyDescent="0.2">
      <c r="AQ18072" s="7"/>
      <c r="AR18072" s="7"/>
      <c r="AS18072" s="7"/>
      <c r="AT18072" s="7"/>
      <c r="AU18072" s="7"/>
      <c r="AV18072" s="234"/>
      <c r="BP18072" s="7"/>
      <c r="BQ18072" s="7"/>
      <c r="BR18072" s="7"/>
      <c r="BS18072" s="7"/>
      <c r="BT18072" s="7"/>
      <c r="BU18072" s="7"/>
      <c r="BV18072" s="7"/>
      <c r="BW18072" s="7"/>
    </row>
    <row r="18073" spans="43:75" x14ac:dyDescent="0.2">
      <c r="AQ18073" s="7"/>
      <c r="AR18073" s="7"/>
      <c r="AS18073" s="7"/>
      <c r="AT18073" s="7"/>
      <c r="AU18073" s="7"/>
      <c r="AV18073" s="234"/>
      <c r="BP18073" s="7"/>
      <c r="BQ18073" s="7"/>
      <c r="BR18073" s="7"/>
      <c r="BS18073" s="7"/>
      <c r="BT18073" s="7"/>
      <c r="BU18073" s="7"/>
      <c r="BV18073" s="7"/>
      <c r="BW18073" s="7"/>
    </row>
    <row r="18074" spans="43:75" x14ac:dyDescent="0.2">
      <c r="AQ18074" s="7"/>
      <c r="AR18074" s="7"/>
      <c r="AS18074" s="7"/>
      <c r="AT18074" s="7"/>
      <c r="AU18074" s="7"/>
      <c r="AV18074" s="234"/>
      <c r="BP18074" s="7"/>
      <c r="BQ18074" s="7"/>
      <c r="BR18074" s="7"/>
      <c r="BS18074" s="7"/>
      <c r="BT18074" s="7"/>
      <c r="BU18074" s="7"/>
      <c r="BV18074" s="7"/>
      <c r="BW18074" s="7"/>
    </row>
    <row r="18075" spans="43:75" x14ac:dyDescent="0.2">
      <c r="AQ18075" s="7"/>
      <c r="AR18075" s="7"/>
      <c r="AS18075" s="7"/>
      <c r="AT18075" s="7"/>
      <c r="AU18075" s="7"/>
      <c r="AV18075" s="234"/>
      <c r="BP18075" s="7"/>
      <c r="BQ18075" s="7"/>
      <c r="BR18075" s="7"/>
      <c r="BS18075" s="7"/>
      <c r="BT18075" s="7"/>
      <c r="BU18075" s="7"/>
      <c r="BV18075" s="7"/>
      <c r="BW18075" s="7"/>
    </row>
    <row r="18076" spans="43:75" x14ac:dyDescent="0.2">
      <c r="AQ18076" s="7"/>
      <c r="AR18076" s="7"/>
      <c r="AS18076" s="7"/>
      <c r="AT18076" s="7"/>
      <c r="AU18076" s="7"/>
      <c r="AV18076" s="234"/>
      <c r="BP18076" s="7"/>
      <c r="BQ18076" s="7"/>
      <c r="BR18076" s="7"/>
      <c r="BS18076" s="7"/>
      <c r="BT18076" s="7"/>
      <c r="BU18076" s="7"/>
      <c r="BV18076" s="7"/>
      <c r="BW18076" s="7"/>
    </row>
    <row r="18077" spans="43:75" x14ac:dyDescent="0.2">
      <c r="AQ18077" s="7"/>
      <c r="AR18077" s="7"/>
      <c r="AS18077" s="7"/>
      <c r="AT18077" s="7"/>
      <c r="AU18077" s="7"/>
      <c r="AV18077" s="234"/>
      <c r="BP18077" s="7"/>
      <c r="BQ18077" s="7"/>
      <c r="BR18077" s="7"/>
      <c r="BS18077" s="7"/>
      <c r="BT18077" s="7"/>
      <c r="BU18077" s="7"/>
      <c r="BV18077" s="7"/>
      <c r="BW18077" s="7"/>
    </row>
    <row r="18078" spans="43:75" x14ac:dyDescent="0.2">
      <c r="AQ18078" s="7"/>
      <c r="AR18078" s="7"/>
      <c r="AS18078" s="7"/>
      <c r="AT18078" s="7"/>
      <c r="AU18078" s="7"/>
      <c r="AV18078" s="234"/>
      <c r="BP18078" s="7"/>
      <c r="BQ18078" s="7"/>
      <c r="BR18078" s="7"/>
      <c r="BS18078" s="7"/>
      <c r="BT18078" s="7"/>
      <c r="BU18078" s="7"/>
      <c r="BV18078" s="7"/>
      <c r="BW18078" s="7"/>
    </row>
    <row r="18079" spans="43:75" x14ac:dyDescent="0.2">
      <c r="AQ18079" s="7"/>
      <c r="AR18079" s="7"/>
      <c r="AS18079" s="7"/>
      <c r="AT18079" s="7"/>
      <c r="AU18079" s="7"/>
      <c r="AV18079" s="234"/>
      <c r="BP18079" s="7"/>
      <c r="BQ18079" s="7"/>
      <c r="BR18079" s="7"/>
      <c r="BS18079" s="7"/>
      <c r="BT18079" s="7"/>
      <c r="BU18079" s="7"/>
      <c r="BV18079" s="7"/>
      <c r="BW18079" s="7"/>
    </row>
    <row r="18080" spans="43:75" x14ac:dyDescent="0.2">
      <c r="AQ18080" s="7"/>
      <c r="AR18080" s="7"/>
      <c r="AS18080" s="7"/>
      <c r="AT18080" s="7"/>
      <c r="AU18080" s="7"/>
      <c r="AV18080" s="234"/>
      <c r="BP18080" s="7"/>
      <c r="BQ18080" s="7"/>
      <c r="BR18080" s="7"/>
      <c r="BS18080" s="7"/>
      <c r="BT18080" s="7"/>
      <c r="BU18080" s="7"/>
      <c r="BV18080" s="7"/>
      <c r="BW18080" s="7"/>
    </row>
    <row r="18081" spans="43:75" x14ac:dyDescent="0.2">
      <c r="AQ18081" s="7"/>
      <c r="AR18081" s="7"/>
      <c r="AS18081" s="7"/>
      <c r="AT18081" s="7"/>
      <c r="AU18081" s="7"/>
      <c r="AV18081" s="234"/>
      <c r="BP18081" s="7"/>
      <c r="BQ18081" s="7"/>
      <c r="BR18081" s="7"/>
      <c r="BS18081" s="7"/>
      <c r="BT18081" s="7"/>
      <c r="BU18081" s="7"/>
      <c r="BV18081" s="7"/>
      <c r="BW18081" s="7"/>
    </row>
    <row r="18082" spans="43:75" x14ac:dyDescent="0.2">
      <c r="AQ18082" s="7"/>
      <c r="AR18082" s="7"/>
      <c r="AS18082" s="7"/>
      <c r="AT18082" s="7"/>
      <c r="AU18082" s="7"/>
      <c r="AV18082" s="234"/>
      <c r="BP18082" s="7"/>
      <c r="BQ18082" s="7"/>
      <c r="BR18082" s="7"/>
      <c r="BS18082" s="7"/>
      <c r="BT18082" s="7"/>
      <c r="BU18082" s="7"/>
      <c r="BV18082" s="7"/>
      <c r="BW18082" s="7"/>
    </row>
    <row r="18083" spans="43:75" x14ac:dyDescent="0.2">
      <c r="AQ18083" s="7"/>
      <c r="AR18083" s="7"/>
      <c r="AS18083" s="7"/>
      <c r="AT18083" s="7"/>
      <c r="AU18083" s="7"/>
      <c r="AV18083" s="234"/>
      <c r="BP18083" s="7"/>
      <c r="BQ18083" s="7"/>
      <c r="BR18083" s="7"/>
      <c r="BS18083" s="7"/>
      <c r="BT18083" s="7"/>
      <c r="BU18083" s="7"/>
      <c r="BV18083" s="7"/>
      <c r="BW18083" s="7"/>
    </row>
    <row r="18084" spans="43:75" x14ac:dyDescent="0.2">
      <c r="AQ18084" s="7"/>
      <c r="AR18084" s="7"/>
      <c r="AS18084" s="7"/>
      <c r="AT18084" s="7"/>
      <c r="AU18084" s="7"/>
      <c r="AV18084" s="234"/>
      <c r="BP18084" s="7"/>
      <c r="BQ18084" s="7"/>
      <c r="BR18084" s="7"/>
      <c r="BS18084" s="7"/>
      <c r="BT18084" s="7"/>
      <c r="BU18084" s="7"/>
      <c r="BV18084" s="7"/>
      <c r="BW18084" s="7"/>
    </row>
    <row r="18085" spans="43:75" x14ac:dyDescent="0.2">
      <c r="AQ18085" s="7"/>
      <c r="AR18085" s="7"/>
      <c r="AS18085" s="7"/>
      <c r="AT18085" s="7"/>
      <c r="AU18085" s="7"/>
      <c r="AV18085" s="234"/>
      <c r="BP18085" s="7"/>
      <c r="BQ18085" s="7"/>
      <c r="BR18085" s="7"/>
      <c r="BS18085" s="7"/>
      <c r="BT18085" s="7"/>
      <c r="BU18085" s="7"/>
      <c r="BV18085" s="7"/>
      <c r="BW18085" s="7"/>
    </row>
    <row r="18086" spans="43:75" x14ac:dyDescent="0.2">
      <c r="AQ18086" s="7"/>
      <c r="AR18086" s="7"/>
      <c r="AS18086" s="7"/>
      <c r="AT18086" s="7"/>
      <c r="AU18086" s="7"/>
      <c r="AV18086" s="234"/>
      <c r="BP18086" s="7"/>
      <c r="BQ18086" s="7"/>
      <c r="BR18086" s="7"/>
      <c r="BS18086" s="7"/>
      <c r="BT18086" s="7"/>
      <c r="BU18086" s="7"/>
      <c r="BV18086" s="7"/>
      <c r="BW18086" s="7"/>
    </row>
    <row r="18087" spans="43:75" x14ac:dyDescent="0.2">
      <c r="AQ18087" s="7"/>
      <c r="AR18087" s="7"/>
      <c r="AS18087" s="7"/>
      <c r="AT18087" s="7"/>
      <c r="AU18087" s="7"/>
      <c r="AV18087" s="234"/>
      <c r="BP18087" s="7"/>
      <c r="BQ18087" s="7"/>
      <c r="BR18087" s="7"/>
      <c r="BS18087" s="7"/>
      <c r="BT18087" s="7"/>
      <c r="BU18087" s="7"/>
      <c r="BV18087" s="7"/>
      <c r="BW18087" s="7"/>
    </row>
    <row r="18088" spans="43:75" x14ac:dyDescent="0.2">
      <c r="AQ18088" s="7"/>
      <c r="AR18088" s="7"/>
      <c r="AS18088" s="7"/>
      <c r="AT18088" s="7"/>
      <c r="AU18088" s="7"/>
      <c r="AV18088" s="234"/>
      <c r="BP18088" s="7"/>
      <c r="BQ18088" s="7"/>
      <c r="BR18088" s="7"/>
      <c r="BS18088" s="7"/>
      <c r="BT18088" s="7"/>
      <c r="BU18088" s="7"/>
      <c r="BV18088" s="7"/>
      <c r="BW18088" s="7"/>
    </row>
    <row r="18089" spans="43:75" x14ac:dyDescent="0.2">
      <c r="AQ18089" s="7"/>
      <c r="AR18089" s="7"/>
      <c r="AS18089" s="7"/>
      <c r="AT18089" s="7"/>
      <c r="AU18089" s="7"/>
      <c r="AV18089" s="234"/>
      <c r="BP18089" s="7"/>
      <c r="BQ18089" s="7"/>
      <c r="BR18089" s="7"/>
      <c r="BS18089" s="7"/>
      <c r="BT18089" s="7"/>
      <c r="BU18089" s="7"/>
      <c r="BV18089" s="7"/>
      <c r="BW18089" s="7"/>
    </row>
    <row r="18090" spans="43:75" x14ac:dyDescent="0.2">
      <c r="AQ18090" s="7"/>
      <c r="AR18090" s="7"/>
      <c r="AS18090" s="7"/>
      <c r="AT18090" s="7"/>
      <c r="AU18090" s="7"/>
      <c r="AV18090" s="234"/>
      <c r="BP18090" s="7"/>
      <c r="BQ18090" s="7"/>
      <c r="BR18090" s="7"/>
      <c r="BS18090" s="7"/>
      <c r="BT18090" s="7"/>
      <c r="BU18090" s="7"/>
      <c r="BV18090" s="7"/>
      <c r="BW18090" s="7"/>
    </row>
    <row r="18091" spans="43:75" x14ac:dyDescent="0.2">
      <c r="AQ18091" s="7"/>
      <c r="AR18091" s="7"/>
      <c r="AS18091" s="7"/>
      <c r="AT18091" s="7"/>
      <c r="AU18091" s="7"/>
      <c r="AV18091" s="234"/>
      <c r="BP18091" s="7"/>
      <c r="BQ18091" s="7"/>
      <c r="BR18091" s="7"/>
      <c r="BS18091" s="7"/>
      <c r="BT18091" s="7"/>
      <c r="BU18091" s="7"/>
      <c r="BV18091" s="7"/>
      <c r="BW18091" s="7"/>
    </row>
    <row r="18092" spans="43:75" x14ac:dyDescent="0.2">
      <c r="AQ18092" s="7"/>
      <c r="AR18092" s="7"/>
      <c r="AS18092" s="7"/>
      <c r="AT18092" s="7"/>
      <c r="AU18092" s="7"/>
      <c r="AV18092" s="234"/>
      <c r="BP18092" s="7"/>
      <c r="BQ18092" s="7"/>
      <c r="BR18092" s="7"/>
      <c r="BS18092" s="7"/>
      <c r="BT18092" s="7"/>
      <c r="BU18092" s="7"/>
      <c r="BV18092" s="7"/>
      <c r="BW18092" s="7"/>
    </row>
    <row r="18093" spans="43:75" x14ac:dyDescent="0.2">
      <c r="AQ18093" s="7"/>
      <c r="AR18093" s="7"/>
      <c r="AS18093" s="7"/>
      <c r="AT18093" s="7"/>
      <c r="AU18093" s="7"/>
      <c r="AV18093" s="234"/>
      <c r="BP18093" s="7"/>
      <c r="BQ18093" s="7"/>
      <c r="BR18093" s="7"/>
      <c r="BS18093" s="7"/>
      <c r="BT18093" s="7"/>
      <c r="BU18093" s="7"/>
      <c r="BV18093" s="7"/>
      <c r="BW18093" s="7"/>
    </row>
    <row r="18094" spans="43:75" x14ac:dyDescent="0.2">
      <c r="AQ18094" s="7"/>
      <c r="AR18094" s="7"/>
      <c r="AS18094" s="7"/>
      <c r="AT18094" s="7"/>
      <c r="AU18094" s="7"/>
      <c r="AV18094" s="234"/>
      <c r="BP18094" s="7"/>
      <c r="BQ18094" s="7"/>
      <c r="BR18094" s="7"/>
      <c r="BS18094" s="7"/>
      <c r="BT18094" s="7"/>
      <c r="BU18094" s="7"/>
      <c r="BV18094" s="7"/>
      <c r="BW18094" s="7"/>
    </row>
    <row r="18095" spans="43:75" x14ac:dyDescent="0.2">
      <c r="AQ18095" s="7"/>
      <c r="AR18095" s="7"/>
      <c r="AS18095" s="7"/>
      <c r="AT18095" s="7"/>
      <c r="AU18095" s="7"/>
      <c r="AV18095" s="234"/>
      <c r="BP18095" s="7"/>
      <c r="BQ18095" s="7"/>
      <c r="BR18095" s="7"/>
      <c r="BS18095" s="7"/>
      <c r="BT18095" s="7"/>
      <c r="BU18095" s="7"/>
      <c r="BV18095" s="7"/>
      <c r="BW18095" s="7"/>
    </row>
    <row r="18096" spans="43:75" x14ac:dyDescent="0.2">
      <c r="AQ18096" s="7"/>
      <c r="AR18096" s="7"/>
      <c r="AS18096" s="7"/>
      <c r="AT18096" s="7"/>
      <c r="AU18096" s="7"/>
      <c r="AV18096" s="234"/>
      <c r="BP18096" s="7"/>
      <c r="BQ18096" s="7"/>
      <c r="BR18096" s="7"/>
      <c r="BS18096" s="7"/>
      <c r="BT18096" s="7"/>
      <c r="BU18096" s="7"/>
      <c r="BV18096" s="7"/>
      <c r="BW18096" s="7"/>
    </row>
    <row r="18097" spans="43:75" x14ac:dyDescent="0.2">
      <c r="AQ18097" s="7"/>
      <c r="AR18097" s="7"/>
      <c r="AS18097" s="7"/>
      <c r="AT18097" s="7"/>
      <c r="AU18097" s="7"/>
      <c r="AV18097" s="234"/>
      <c r="BP18097" s="7"/>
      <c r="BQ18097" s="7"/>
      <c r="BR18097" s="7"/>
      <c r="BS18097" s="7"/>
      <c r="BT18097" s="7"/>
      <c r="BU18097" s="7"/>
      <c r="BV18097" s="7"/>
      <c r="BW18097" s="7"/>
    </row>
    <row r="18098" spans="43:75" x14ac:dyDescent="0.2">
      <c r="AQ18098" s="7"/>
      <c r="AR18098" s="7"/>
      <c r="AS18098" s="7"/>
      <c r="AT18098" s="7"/>
      <c r="AU18098" s="7"/>
      <c r="AV18098" s="234"/>
      <c r="BP18098" s="7"/>
      <c r="BQ18098" s="7"/>
      <c r="BR18098" s="7"/>
      <c r="BS18098" s="7"/>
      <c r="BT18098" s="7"/>
      <c r="BU18098" s="7"/>
      <c r="BV18098" s="7"/>
      <c r="BW18098" s="7"/>
    </row>
    <row r="18099" spans="43:75" x14ac:dyDescent="0.2">
      <c r="AQ18099" s="7"/>
      <c r="AR18099" s="7"/>
      <c r="AS18099" s="7"/>
      <c r="AT18099" s="7"/>
      <c r="AU18099" s="7"/>
      <c r="AV18099" s="234"/>
      <c r="BP18099" s="7"/>
      <c r="BQ18099" s="7"/>
      <c r="BR18099" s="7"/>
      <c r="BS18099" s="7"/>
      <c r="BT18099" s="7"/>
      <c r="BU18099" s="7"/>
      <c r="BV18099" s="7"/>
      <c r="BW18099" s="7"/>
    </row>
    <row r="18100" spans="43:75" x14ac:dyDescent="0.2">
      <c r="AQ18100" s="7"/>
      <c r="AR18100" s="7"/>
      <c r="AS18100" s="7"/>
      <c r="AT18100" s="7"/>
      <c r="AU18100" s="7"/>
      <c r="AV18100" s="234"/>
      <c r="BP18100" s="7"/>
      <c r="BQ18100" s="7"/>
      <c r="BR18100" s="7"/>
      <c r="BS18100" s="7"/>
      <c r="BT18100" s="7"/>
      <c r="BU18100" s="7"/>
      <c r="BV18100" s="7"/>
      <c r="BW18100" s="7"/>
    </row>
    <row r="18101" spans="43:75" x14ac:dyDescent="0.2">
      <c r="AQ18101" s="7"/>
      <c r="AR18101" s="7"/>
      <c r="AS18101" s="7"/>
      <c r="AT18101" s="7"/>
      <c r="AU18101" s="7"/>
      <c r="AV18101" s="234"/>
      <c r="BP18101" s="7"/>
      <c r="BQ18101" s="7"/>
      <c r="BR18101" s="7"/>
      <c r="BS18101" s="7"/>
      <c r="BT18101" s="7"/>
      <c r="BU18101" s="7"/>
      <c r="BV18101" s="7"/>
      <c r="BW18101" s="7"/>
    </row>
    <row r="18102" spans="43:75" x14ac:dyDescent="0.2">
      <c r="AQ18102" s="7"/>
      <c r="AR18102" s="7"/>
      <c r="AS18102" s="7"/>
      <c r="AT18102" s="7"/>
      <c r="AU18102" s="7"/>
      <c r="AV18102" s="234"/>
      <c r="BP18102" s="7"/>
      <c r="BQ18102" s="7"/>
      <c r="BR18102" s="7"/>
      <c r="BS18102" s="7"/>
      <c r="BT18102" s="7"/>
      <c r="BU18102" s="7"/>
      <c r="BV18102" s="7"/>
      <c r="BW18102" s="7"/>
    </row>
    <row r="18103" spans="43:75" x14ac:dyDescent="0.2">
      <c r="AQ18103" s="7"/>
      <c r="AR18103" s="7"/>
      <c r="AS18103" s="7"/>
      <c r="AT18103" s="7"/>
      <c r="AU18103" s="7"/>
      <c r="AV18103" s="234"/>
      <c r="BP18103" s="7"/>
      <c r="BQ18103" s="7"/>
      <c r="BR18103" s="7"/>
      <c r="BS18103" s="7"/>
      <c r="BT18103" s="7"/>
      <c r="BU18103" s="7"/>
      <c r="BV18103" s="7"/>
      <c r="BW18103" s="7"/>
    </row>
    <row r="18104" spans="43:75" x14ac:dyDescent="0.2">
      <c r="AQ18104" s="7"/>
      <c r="AR18104" s="7"/>
      <c r="AS18104" s="7"/>
      <c r="AT18104" s="7"/>
      <c r="AU18104" s="7"/>
      <c r="AV18104" s="234"/>
      <c r="BP18104" s="7"/>
      <c r="BQ18104" s="7"/>
      <c r="BR18104" s="7"/>
      <c r="BS18104" s="7"/>
      <c r="BT18104" s="7"/>
      <c r="BU18104" s="7"/>
      <c r="BV18104" s="7"/>
      <c r="BW18104" s="7"/>
    </row>
    <row r="18105" spans="43:75" x14ac:dyDescent="0.2">
      <c r="AQ18105" s="7"/>
      <c r="AR18105" s="7"/>
      <c r="AS18105" s="7"/>
      <c r="AT18105" s="7"/>
      <c r="AU18105" s="7"/>
      <c r="AV18105" s="234"/>
      <c r="BP18105" s="7"/>
      <c r="BQ18105" s="7"/>
      <c r="BR18105" s="7"/>
      <c r="BS18105" s="7"/>
      <c r="BT18105" s="7"/>
      <c r="BU18105" s="7"/>
      <c r="BV18105" s="7"/>
      <c r="BW18105" s="7"/>
    </row>
    <row r="18106" spans="43:75" x14ac:dyDescent="0.2">
      <c r="AQ18106" s="7"/>
      <c r="AR18106" s="7"/>
      <c r="AS18106" s="7"/>
      <c r="AT18106" s="7"/>
      <c r="AU18106" s="7"/>
      <c r="AV18106" s="234"/>
      <c r="BP18106" s="7"/>
      <c r="BQ18106" s="7"/>
      <c r="BR18106" s="7"/>
      <c r="BS18106" s="7"/>
      <c r="BT18106" s="7"/>
      <c r="BU18106" s="7"/>
      <c r="BV18106" s="7"/>
      <c r="BW18106" s="7"/>
    </row>
    <row r="18107" spans="43:75" x14ac:dyDescent="0.2">
      <c r="AQ18107" s="7"/>
      <c r="AR18107" s="7"/>
      <c r="AS18107" s="7"/>
      <c r="AT18107" s="7"/>
      <c r="AU18107" s="7"/>
      <c r="AV18107" s="234"/>
      <c r="BP18107" s="7"/>
      <c r="BQ18107" s="7"/>
      <c r="BR18107" s="7"/>
      <c r="BS18107" s="7"/>
      <c r="BT18107" s="7"/>
      <c r="BU18107" s="7"/>
      <c r="BV18107" s="7"/>
      <c r="BW18107" s="7"/>
    </row>
    <row r="18108" spans="43:75" x14ac:dyDescent="0.2">
      <c r="AQ18108" s="7"/>
      <c r="AR18108" s="7"/>
      <c r="AS18108" s="7"/>
      <c r="AT18108" s="7"/>
      <c r="AU18108" s="7"/>
      <c r="AV18108" s="234"/>
      <c r="BP18108" s="7"/>
      <c r="BQ18108" s="7"/>
      <c r="BR18108" s="7"/>
      <c r="BS18108" s="7"/>
      <c r="BT18108" s="7"/>
      <c r="BU18108" s="7"/>
      <c r="BV18108" s="7"/>
      <c r="BW18108" s="7"/>
    </row>
    <row r="18109" spans="43:75" x14ac:dyDescent="0.2">
      <c r="AQ18109" s="7"/>
      <c r="AR18109" s="7"/>
      <c r="AS18109" s="7"/>
      <c r="AT18109" s="7"/>
      <c r="AU18109" s="7"/>
      <c r="AV18109" s="234"/>
      <c r="BP18109" s="7"/>
      <c r="BQ18109" s="7"/>
      <c r="BR18109" s="7"/>
      <c r="BS18109" s="7"/>
      <c r="BT18109" s="7"/>
      <c r="BU18109" s="7"/>
      <c r="BV18109" s="7"/>
      <c r="BW18109" s="7"/>
    </row>
    <row r="18110" spans="43:75" x14ac:dyDescent="0.2">
      <c r="AQ18110" s="7"/>
      <c r="AR18110" s="7"/>
      <c r="AS18110" s="7"/>
      <c r="AT18110" s="7"/>
      <c r="AU18110" s="7"/>
      <c r="AV18110" s="234"/>
      <c r="BP18110" s="7"/>
      <c r="BQ18110" s="7"/>
      <c r="BR18110" s="7"/>
      <c r="BS18110" s="7"/>
      <c r="BT18110" s="7"/>
      <c r="BU18110" s="7"/>
      <c r="BV18110" s="7"/>
      <c r="BW18110" s="7"/>
    </row>
    <row r="18111" spans="43:75" x14ac:dyDescent="0.2">
      <c r="AQ18111" s="7"/>
      <c r="AR18111" s="7"/>
      <c r="AS18111" s="7"/>
      <c r="AT18111" s="7"/>
      <c r="AU18111" s="7"/>
      <c r="AV18111" s="234"/>
      <c r="BP18111" s="7"/>
      <c r="BQ18111" s="7"/>
      <c r="BR18111" s="7"/>
      <c r="BS18111" s="7"/>
      <c r="BT18111" s="7"/>
      <c r="BU18111" s="7"/>
      <c r="BV18111" s="7"/>
      <c r="BW18111" s="7"/>
    </row>
    <row r="18112" spans="43:75" x14ac:dyDescent="0.2">
      <c r="AQ18112" s="7"/>
      <c r="AR18112" s="7"/>
      <c r="AS18112" s="7"/>
      <c r="AT18112" s="7"/>
      <c r="AU18112" s="7"/>
      <c r="AV18112" s="234"/>
      <c r="BP18112" s="7"/>
      <c r="BQ18112" s="7"/>
      <c r="BR18112" s="7"/>
      <c r="BS18112" s="7"/>
      <c r="BT18112" s="7"/>
      <c r="BU18112" s="7"/>
      <c r="BV18112" s="7"/>
      <c r="BW18112" s="7"/>
    </row>
    <row r="18113" spans="43:75" x14ac:dyDescent="0.2">
      <c r="AQ18113" s="7"/>
      <c r="AR18113" s="7"/>
      <c r="AS18113" s="7"/>
      <c r="AT18113" s="7"/>
      <c r="AU18113" s="7"/>
      <c r="AV18113" s="234"/>
      <c r="BP18113" s="7"/>
      <c r="BQ18113" s="7"/>
      <c r="BR18113" s="7"/>
      <c r="BS18113" s="7"/>
      <c r="BT18113" s="7"/>
      <c r="BU18113" s="7"/>
      <c r="BV18113" s="7"/>
      <c r="BW18113" s="7"/>
    </row>
    <row r="18114" spans="43:75" x14ac:dyDescent="0.2">
      <c r="AQ18114" s="7"/>
      <c r="AR18114" s="7"/>
      <c r="AS18114" s="7"/>
      <c r="AT18114" s="7"/>
      <c r="AU18114" s="7"/>
      <c r="AV18114" s="234"/>
      <c r="BP18114" s="7"/>
      <c r="BQ18114" s="7"/>
      <c r="BR18114" s="7"/>
      <c r="BS18114" s="7"/>
      <c r="BT18114" s="7"/>
      <c r="BU18114" s="7"/>
      <c r="BV18114" s="7"/>
      <c r="BW18114" s="7"/>
    </row>
    <row r="18115" spans="43:75" x14ac:dyDescent="0.2">
      <c r="AQ18115" s="7"/>
      <c r="AR18115" s="7"/>
      <c r="AS18115" s="7"/>
      <c r="AT18115" s="7"/>
      <c r="AU18115" s="7"/>
      <c r="AV18115" s="234"/>
      <c r="BP18115" s="7"/>
      <c r="BQ18115" s="7"/>
      <c r="BR18115" s="7"/>
      <c r="BS18115" s="7"/>
      <c r="BT18115" s="7"/>
      <c r="BU18115" s="7"/>
      <c r="BV18115" s="7"/>
      <c r="BW18115" s="7"/>
    </row>
    <row r="18116" spans="43:75" x14ac:dyDescent="0.2">
      <c r="AQ18116" s="7"/>
      <c r="AR18116" s="7"/>
      <c r="AS18116" s="7"/>
      <c r="AT18116" s="7"/>
      <c r="AU18116" s="7"/>
      <c r="AV18116" s="234"/>
      <c r="BP18116" s="7"/>
      <c r="BQ18116" s="7"/>
      <c r="BR18116" s="7"/>
      <c r="BS18116" s="7"/>
      <c r="BT18116" s="7"/>
      <c r="BU18116" s="7"/>
      <c r="BV18116" s="7"/>
      <c r="BW18116" s="7"/>
    </row>
    <row r="18117" spans="43:75" x14ac:dyDescent="0.2">
      <c r="AQ18117" s="7"/>
      <c r="AR18117" s="7"/>
      <c r="AS18117" s="7"/>
      <c r="AT18117" s="7"/>
      <c r="AU18117" s="7"/>
      <c r="AV18117" s="234"/>
      <c r="BP18117" s="7"/>
      <c r="BQ18117" s="7"/>
      <c r="BR18117" s="7"/>
      <c r="BS18117" s="7"/>
      <c r="BT18117" s="7"/>
      <c r="BU18117" s="7"/>
      <c r="BV18117" s="7"/>
      <c r="BW18117" s="7"/>
    </row>
    <row r="18118" spans="43:75" x14ac:dyDescent="0.2">
      <c r="AQ18118" s="7"/>
      <c r="AR18118" s="7"/>
      <c r="AS18118" s="7"/>
      <c r="AT18118" s="7"/>
      <c r="AU18118" s="7"/>
      <c r="AV18118" s="234"/>
      <c r="BP18118" s="7"/>
      <c r="BQ18118" s="7"/>
      <c r="BR18118" s="7"/>
      <c r="BS18118" s="7"/>
      <c r="BT18118" s="7"/>
      <c r="BU18118" s="7"/>
      <c r="BV18118" s="7"/>
      <c r="BW18118" s="7"/>
    </row>
    <row r="18119" spans="43:75" x14ac:dyDescent="0.2">
      <c r="AQ18119" s="7"/>
      <c r="AR18119" s="7"/>
      <c r="AS18119" s="7"/>
      <c r="AT18119" s="7"/>
      <c r="AU18119" s="7"/>
      <c r="AV18119" s="234"/>
      <c r="BP18119" s="7"/>
      <c r="BQ18119" s="7"/>
      <c r="BR18119" s="7"/>
      <c r="BS18119" s="7"/>
      <c r="BT18119" s="7"/>
      <c r="BU18119" s="7"/>
      <c r="BV18119" s="7"/>
      <c r="BW18119" s="7"/>
    </row>
    <row r="18120" spans="43:75" x14ac:dyDescent="0.2">
      <c r="AQ18120" s="7"/>
      <c r="AR18120" s="7"/>
      <c r="AS18120" s="7"/>
      <c r="AT18120" s="7"/>
      <c r="AU18120" s="7"/>
      <c r="AV18120" s="234"/>
      <c r="BP18120" s="7"/>
      <c r="BQ18120" s="7"/>
      <c r="BR18120" s="7"/>
      <c r="BS18120" s="7"/>
      <c r="BT18120" s="7"/>
      <c r="BU18120" s="7"/>
      <c r="BV18120" s="7"/>
      <c r="BW18120" s="7"/>
    </row>
    <row r="18121" spans="43:75" x14ac:dyDescent="0.2">
      <c r="AQ18121" s="7"/>
      <c r="AR18121" s="7"/>
      <c r="AS18121" s="7"/>
      <c r="AT18121" s="7"/>
      <c r="AU18121" s="7"/>
      <c r="AV18121" s="234"/>
      <c r="BP18121" s="7"/>
      <c r="BQ18121" s="7"/>
      <c r="BR18121" s="7"/>
      <c r="BS18121" s="7"/>
      <c r="BT18121" s="7"/>
      <c r="BU18121" s="7"/>
      <c r="BV18121" s="7"/>
      <c r="BW18121" s="7"/>
    </row>
    <row r="18122" spans="43:75" x14ac:dyDescent="0.2">
      <c r="AQ18122" s="7"/>
      <c r="AR18122" s="7"/>
      <c r="AS18122" s="7"/>
      <c r="AT18122" s="7"/>
      <c r="AU18122" s="7"/>
      <c r="AV18122" s="234"/>
      <c r="BP18122" s="7"/>
      <c r="BQ18122" s="7"/>
      <c r="BR18122" s="7"/>
      <c r="BS18122" s="7"/>
      <c r="BT18122" s="7"/>
      <c r="BU18122" s="7"/>
      <c r="BV18122" s="7"/>
      <c r="BW18122" s="7"/>
    </row>
    <row r="18123" spans="43:75" x14ac:dyDescent="0.2">
      <c r="AQ18123" s="7"/>
      <c r="AR18123" s="7"/>
      <c r="AS18123" s="7"/>
      <c r="AT18123" s="7"/>
      <c r="AU18123" s="7"/>
      <c r="AV18123" s="234"/>
      <c r="BP18123" s="7"/>
      <c r="BQ18123" s="7"/>
      <c r="BR18123" s="7"/>
      <c r="BS18123" s="7"/>
      <c r="BT18123" s="7"/>
      <c r="BU18123" s="7"/>
      <c r="BV18123" s="7"/>
      <c r="BW18123" s="7"/>
    </row>
    <row r="18124" spans="43:75" x14ac:dyDescent="0.2">
      <c r="AQ18124" s="7"/>
      <c r="AR18124" s="7"/>
      <c r="AS18124" s="7"/>
      <c r="AT18124" s="7"/>
      <c r="AU18124" s="7"/>
      <c r="AV18124" s="234"/>
      <c r="BP18124" s="7"/>
      <c r="BQ18124" s="7"/>
      <c r="BR18124" s="7"/>
      <c r="BS18124" s="7"/>
      <c r="BT18124" s="7"/>
      <c r="BU18124" s="7"/>
      <c r="BV18124" s="7"/>
      <c r="BW18124" s="7"/>
    </row>
    <row r="18125" spans="43:75" x14ac:dyDescent="0.2">
      <c r="AQ18125" s="7"/>
      <c r="AR18125" s="7"/>
      <c r="AS18125" s="7"/>
      <c r="AT18125" s="7"/>
      <c r="AU18125" s="7"/>
      <c r="AV18125" s="234"/>
      <c r="BP18125" s="7"/>
      <c r="BQ18125" s="7"/>
      <c r="BR18125" s="7"/>
      <c r="BS18125" s="7"/>
      <c r="BT18125" s="7"/>
      <c r="BU18125" s="7"/>
      <c r="BV18125" s="7"/>
      <c r="BW18125" s="7"/>
    </row>
    <row r="18126" spans="43:75" x14ac:dyDescent="0.2">
      <c r="AQ18126" s="7"/>
      <c r="AR18126" s="7"/>
      <c r="AS18126" s="7"/>
      <c r="AT18126" s="7"/>
      <c r="AU18126" s="7"/>
      <c r="AV18126" s="234"/>
      <c r="BP18126" s="7"/>
      <c r="BQ18126" s="7"/>
      <c r="BR18126" s="7"/>
      <c r="BS18126" s="7"/>
      <c r="BT18126" s="7"/>
      <c r="BU18126" s="7"/>
      <c r="BV18126" s="7"/>
      <c r="BW18126" s="7"/>
    </row>
    <row r="18127" spans="43:75" x14ac:dyDescent="0.2">
      <c r="AQ18127" s="7"/>
      <c r="AR18127" s="7"/>
      <c r="AS18127" s="7"/>
      <c r="AT18127" s="7"/>
      <c r="AU18127" s="7"/>
      <c r="AV18127" s="234"/>
      <c r="BP18127" s="7"/>
      <c r="BQ18127" s="7"/>
      <c r="BR18127" s="7"/>
      <c r="BS18127" s="7"/>
      <c r="BT18127" s="7"/>
      <c r="BU18127" s="7"/>
      <c r="BV18127" s="7"/>
      <c r="BW18127" s="7"/>
    </row>
    <row r="18128" spans="43:75" x14ac:dyDescent="0.2">
      <c r="AQ18128" s="7"/>
      <c r="AR18128" s="7"/>
      <c r="AS18128" s="7"/>
      <c r="AT18128" s="7"/>
      <c r="AU18128" s="7"/>
      <c r="AV18128" s="234"/>
      <c r="BP18128" s="7"/>
      <c r="BQ18128" s="7"/>
      <c r="BR18128" s="7"/>
      <c r="BS18128" s="7"/>
      <c r="BT18128" s="7"/>
      <c r="BU18128" s="7"/>
      <c r="BV18128" s="7"/>
      <c r="BW18128" s="7"/>
    </row>
    <row r="18129" spans="43:75" x14ac:dyDescent="0.2">
      <c r="AQ18129" s="7"/>
      <c r="AR18129" s="7"/>
      <c r="AS18129" s="7"/>
      <c r="AT18129" s="7"/>
      <c r="AU18129" s="7"/>
      <c r="AV18129" s="234"/>
      <c r="BP18129" s="7"/>
      <c r="BQ18129" s="7"/>
      <c r="BR18129" s="7"/>
      <c r="BS18129" s="7"/>
      <c r="BT18129" s="7"/>
      <c r="BU18129" s="7"/>
      <c r="BV18129" s="7"/>
      <c r="BW18129" s="7"/>
    </row>
    <row r="18130" spans="43:75" x14ac:dyDescent="0.2">
      <c r="AQ18130" s="7"/>
      <c r="AR18130" s="7"/>
      <c r="AS18130" s="7"/>
      <c r="AT18130" s="7"/>
      <c r="AU18130" s="7"/>
      <c r="AV18130" s="234"/>
      <c r="BP18130" s="7"/>
      <c r="BQ18130" s="7"/>
      <c r="BR18130" s="7"/>
      <c r="BS18130" s="7"/>
      <c r="BT18130" s="7"/>
      <c r="BU18130" s="7"/>
      <c r="BV18130" s="7"/>
      <c r="BW18130" s="7"/>
    </row>
    <row r="18131" spans="43:75" x14ac:dyDescent="0.2">
      <c r="AQ18131" s="7"/>
      <c r="AR18131" s="7"/>
      <c r="AS18131" s="7"/>
      <c r="AT18131" s="7"/>
      <c r="AU18131" s="7"/>
      <c r="AV18131" s="234"/>
      <c r="BP18131" s="7"/>
      <c r="BQ18131" s="7"/>
      <c r="BR18131" s="7"/>
      <c r="BS18131" s="7"/>
      <c r="BT18131" s="7"/>
      <c r="BU18131" s="7"/>
      <c r="BV18131" s="7"/>
      <c r="BW18131" s="7"/>
    </row>
    <row r="18132" spans="43:75" x14ac:dyDescent="0.2">
      <c r="AQ18132" s="7"/>
      <c r="AR18132" s="7"/>
      <c r="AS18132" s="7"/>
      <c r="AT18132" s="7"/>
      <c r="AU18132" s="7"/>
      <c r="AV18132" s="234"/>
      <c r="BP18132" s="7"/>
      <c r="BQ18132" s="7"/>
      <c r="BR18132" s="7"/>
      <c r="BS18132" s="7"/>
      <c r="BT18132" s="7"/>
      <c r="BU18132" s="7"/>
      <c r="BV18132" s="7"/>
      <c r="BW18132" s="7"/>
    </row>
    <row r="18133" spans="43:75" x14ac:dyDescent="0.2">
      <c r="AQ18133" s="7"/>
      <c r="AR18133" s="7"/>
      <c r="AS18133" s="7"/>
      <c r="AT18133" s="7"/>
      <c r="AU18133" s="7"/>
      <c r="AV18133" s="234"/>
      <c r="BP18133" s="7"/>
      <c r="BQ18133" s="7"/>
      <c r="BR18133" s="7"/>
      <c r="BS18133" s="7"/>
      <c r="BT18133" s="7"/>
      <c r="BU18133" s="7"/>
      <c r="BV18133" s="7"/>
      <c r="BW18133" s="7"/>
    </row>
    <row r="18134" spans="43:75" x14ac:dyDescent="0.2">
      <c r="AQ18134" s="7"/>
      <c r="AR18134" s="7"/>
      <c r="AS18134" s="7"/>
      <c r="AT18134" s="7"/>
      <c r="AU18134" s="7"/>
      <c r="AV18134" s="234"/>
      <c r="BP18134" s="7"/>
      <c r="BQ18134" s="7"/>
      <c r="BR18134" s="7"/>
      <c r="BS18134" s="7"/>
      <c r="BT18134" s="7"/>
      <c r="BU18134" s="7"/>
      <c r="BV18134" s="7"/>
      <c r="BW18134" s="7"/>
    </row>
    <row r="18135" spans="43:75" x14ac:dyDescent="0.2">
      <c r="AQ18135" s="7"/>
      <c r="AR18135" s="7"/>
      <c r="AS18135" s="7"/>
      <c r="AT18135" s="7"/>
      <c r="AU18135" s="7"/>
      <c r="AV18135" s="234"/>
      <c r="BP18135" s="7"/>
      <c r="BQ18135" s="7"/>
      <c r="BR18135" s="7"/>
      <c r="BS18135" s="7"/>
      <c r="BT18135" s="7"/>
      <c r="BU18135" s="7"/>
      <c r="BV18135" s="7"/>
      <c r="BW18135" s="7"/>
    </row>
    <row r="18136" spans="43:75" x14ac:dyDescent="0.2">
      <c r="AQ18136" s="7"/>
      <c r="AR18136" s="7"/>
      <c r="AS18136" s="7"/>
      <c r="AT18136" s="7"/>
      <c r="AU18136" s="7"/>
      <c r="AV18136" s="234"/>
      <c r="BP18136" s="7"/>
      <c r="BQ18136" s="7"/>
      <c r="BR18136" s="7"/>
      <c r="BS18136" s="7"/>
      <c r="BT18136" s="7"/>
      <c r="BU18136" s="7"/>
      <c r="BV18136" s="7"/>
      <c r="BW18136" s="7"/>
    </row>
    <row r="18137" spans="43:75" x14ac:dyDescent="0.2">
      <c r="AQ18137" s="7"/>
      <c r="AR18137" s="7"/>
      <c r="AS18137" s="7"/>
      <c r="AT18137" s="7"/>
      <c r="AU18137" s="7"/>
      <c r="AV18137" s="234"/>
      <c r="BP18137" s="7"/>
      <c r="BQ18137" s="7"/>
      <c r="BR18137" s="7"/>
      <c r="BS18137" s="7"/>
      <c r="BT18137" s="7"/>
      <c r="BU18137" s="7"/>
      <c r="BV18137" s="7"/>
      <c r="BW18137" s="7"/>
    </row>
    <row r="18138" spans="43:75" x14ac:dyDescent="0.2">
      <c r="AQ18138" s="7"/>
      <c r="AR18138" s="7"/>
      <c r="AS18138" s="7"/>
      <c r="AT18138" s="7"/>
      <c r="AU18138" s="7"/>
      <c r="AV18138" s="234"/>
      <c r="BP18138" s="7"/>
      <c r="BQ18138" s="7"/>
      <c r="BR18138" s="7"/>
      <c r="BS18138" s="7"/>
      <c r="BT18138" s="7"/>
      <c r="BU18138" s="7"/>
      <c r="BV18138" s="7"/>
      <c r="BW18138" s="7"/>
    </row>
    <row r="18139" spans="43:75" x14ac:dyDescent="0.2">
      <c r="AQ18139" s="7"/>
      <c r="AR18139" s="7"/>
      <c r="AS18139" s="7"/>
      <c r="AT18139" s="7"/>
      <c r="AU18139" s="7"/>
      <c r="AV18139" s="234"/>
      <c r="BP18139" s="7"/>
      <c r="BQ18139" s="7"/>
      <c r="BR18139" s="7"/>
      <c r="BS18139" s="7"/>
      <c r="BT18139" s="7"/>
      <c r="BU18139" s="7"/>
      <c r="BV18139" s="7"/>
      <c r="BW18139" s="7"/>
    </row>
    <row r="18140" spans="43:75" x14ac:dyDescent="0.2">
      <c r="AQ18140" s="7"/>
      <c r="AR18140" s="7"/>
      <c r="AS18140" s="7"/>
      <c r="AT18140" s="7"/>
      <c r="AU18140" s="7"/>
      <c r="AV18140" s="234"/>
      <c r="BP18140" s="7"/>
      <c r="BQ18140" s="7"/>
      <c r="BR18140" s="7"/>
      <c r="BS18140" s="7"/>
      <c r="BT18140" s="7"/>
      <c r="BU18140" s="7"/>
      <c r="BV18140" s="7"/>
      <c r="BW18140" s="7"/>
    </row>
    <row r="18141" spans="43:75" x14ac:dyDescent="0.2">
      <c r="AQ18141" s="7"/>
      <c r="AR18141" s="7"/>
      <c r="AS18141" s="7"/>
      <c r="AT18141" s="7"/>
      <c r="AU18141" s="7"/>
      <c r="AV18141" s="234"/>
      <c r="BP18141" s="7"/>
      <c r="BQ18141" s="7"/>
      <c r="BR18141" s="7"/>
      <c r="BS18141" s="7"/>
      <c r="BT18141" s="7"/>
      <c r="BU18141" s="7"/>
      <c r="BV18141" s="7"/>
      <c r="BW18141" s="7"/>
    </row>
    <row r="18142" spans="43:75" x14ac:dyDescent="0.2">
      <c r="AQ18142" s="7"/>
      <c r="AR18142" s="7"/>
      <c r="AS18142" s="7"/>
      <c r="AT18142" s="7"/>
      <c r="AU18142" s="7"/>
      <c r="AV18142" s="234"/>
      <c r="BP18142" s="7"/>
      <c r="BQ18142" s="7"/>
      <c r="BR18142" s="7"/>
      <c r="BS18142" s="7"/>
      <c r="BT18142" s="7"/>
      <c r="BU18142" s="7"/>
      <c r="BV18142" s="7"/>
      <c r="BW18142" s="7"/>
    </row>
    <row r="18143" spans="43:75" x14ac:dyDescent="0.2">
      <c r="AQ18143" s="7"/>
      <c r="AR18143" s="7"/>
      <c r="AS18143" s="7"/>
      <c r="AT18143" s="7"/>
      <c r="AU18143" s="7"/>
      <c r="AV18143" s="234"/>
      <c r="BP18143" s="7"/>
      <c r="BQ18143" s="7"/>
      <c r="BR18143" s="7"/>
      <c r="BS18143" s="7"/>
      <c r="BT18143" s="7"/>
      <c r="BU18143" s="7"/>
      <c r="BV18143" s="7"/>
      <c r="BW18143" s="7"/>
    </row>
    <row r="18144" spans="43:75" x14ac:dyDescent="0.2">
      <c r="AQ18144" s="7"/>
      <c r="AR18144" s="7"/>
      <c r="AS18144" s="7"/>
      <c r="AT18144" s="7"/>
      <c r="AU18144" s="7"/>
      <c r="AV18144" s="234"/>
      <c r="BP18144" s="7"/>
      <c r="BQ18144" s="7"/>
      <c r="BR18144" s="7"/>
      <c r="BS18144" s="7"/>
      <c r="BT18144" s="7"/>
      <c r="BU18144" s="7"/>
      <c r="BV18144" s="7"/>
      <c r="BW18144" s="7"/>
    </row>
    <row r="18145" spans="43:75" x14ac:dyDescent="0.2">
      <c r="AQ18145" s="7"/>
      <c r="AR18145" s="7"/>
      <c r="AS18145" s="7"/>
      <c r="AT18145" s="7"/>
      <c r="AU18145" s="7"/>
      <c r="AV18145" s="234"/>
      <c r="BP18145" s="7"/>
      <c r="BQ18145" s="7"/>
      <c r="BR18145" s="7"/>
      <c r="BS18145" s="7"/>
      <c r="BT18145" s="7"/>
      <c r="BU18145" s="7"/>
      <c r="BV18145" s="7"/>
      <c r="BW18145" s="7"/>
    </row>
    <row r="18146" spans="43:75" x14ac:dyDescent="0.2">
      <c r="AQ18146" s="7"/>
      <c r="AR18146" s="7"/>
      <c r="AS18146" s="7"/>
      <c r="AT18146" s="7"/>
      <c r="AU18146" s="7"/>
      <c r="AV18146" s="234"/>
      <c r="BP18146" s="7"/>
      <c r="BQ18146" s="7"/>
      <c r="BR18146" s="7"/>
      <c r="BS18146" s="7"/>
      <c r="BT18146" s="7"/>
      <c r="BU18146" s="7"/>
      <c r="BV18146" s="7"/>
      <c r="BW18146" s="7"/>
    </row>
    <row r="18147" spans="43:75" x14ac:dyDescent="0.2">
      <c r="AQ18147" s="7"/>
      <c r="AR18147" s="7"/>
      <c r="AS18147" s="7"/>
      <c r="AT18147" s="7"/>
      <c r="AU18147" s="7"/>
      <c r="AV18147" s="234"/>
      <c r="BP18147" s="7"/>
      <c r="BQ18147" s="7"/>
      <c r="BR18147" s="7"/>
      <c r="BS18147" s="7"/>
      <c r="BT18147" s="7"/>
      <c r="BU18147" s="7"/>
      <c r="BV18147" s="7"/>
      <c r="BW18147" s="7"/>
    </row>
    <row r="18148" spans="43:75" x14ac:dyDescent="0.2">
      <c r="AQ18148" s="7"/>
      <c r="AR18148" s="7"/>
      <c r="AS18148" s="7"/>
      <c r="AT18148" s="7"/>
      <c r="AU18148" s="7"/>
      <c r="AV18148" s="234"/>
      <c r="BP18148" s="7"/>
      <c r="BQ18148" s="7"/>
      <c r="BR18148" s="7"/>
      <c r="BS18148" s="7"/>
      <c r="BT18148" s="7"/>
      <c r="BU18148" s="7"/>
      <c r="BV18148" s="7"/>
      <c r="BW18148" s="7"/>
    </row>
    <row r="18149" spans="43:75" x14ac:dyDescent="0.2">
      <c r="AQ18149" s="7"/>
      <c r="AR18149" s="7"/>
      <c r="AS18149" s="7"/>
      <c r="AT18149" s="7"/>
      <c r="AU18149" s="7"/>
      <c r="AV18149" s="234"/>
      <c r="BP18149" s="7"/>
      <c r="BQ18149" s="7"/>
      <c r="BR18149" s="7"/>
      <c r="BS18149" s="7"/>
      <c r="BT18149" s="7"/>
      <c r="BU18149" s="7"/>
      <c r="BV18149" s="7"/>
      <c r="BW18149" s="7"/>
    </row>
    <row r="18150" spans="43:75" x14ac:dyDescent="0.2">
      <c r="AQ18150" s="7"/>
      <c r="AR18150" s="7"/>
      <c r="AS18150" s="7"/>
      <c r="AT18150" s="7"/>
      <c r="AU18150" s="7"/>
      <c r="AV18150" s="234"/>
      <c r="BP18150" s="7"/>
      <c r="BQ18150" s="7"/>
      <c r="BR18150" s="7"/>
      <c r="BS18150" s="7"/>
      <c r="BT18150" s="7"/>
      <c r="BU18150" s="7"/>
      <c r="BV18150" s="7"/>
      <c r="BW18150" s="7"/>
    </row>
    <row r="18151" spans="43:75" x14ac:dyDescent="0.2">
      <c r="AQ18151" s="7"/>
      <c r="AR18151" s="7"/>
      <c r="AS18151" s="7"/>
      <c r="AT18151" s="7"/>
      <c r="AU18151" s="7"/>
      <c r="AV18151" s="234"/>
      <c r="BP18151" s="7"/>
      <c r="BQ18151" s="7"/>
      <c r="BR18151" s="7"/>
      <c r="BS18151" s="7"/>
      <c r="BT18151" s="7"/>
      <c r="BU18151" s="7"/>
      <c r="BV18151" s="7"/>
      <c r="BW18151" s="7"/>
    </row>
    <row r="18152" spans="43:75" x14ac:dyDescent="0.2">
      <c r="AQ18152" s="7"/>
      <c r="AR18152" s="7"/>
      <c r="AS18152" s="7"/>
      <c r="AT18152" s="7"/>
      <c r="AU18152" s="7"/>
      <c r="AV18152" s="234"/>
      <c r="BP18152" s="7"/>
      <c r="BQ18152" s="7"/>
      <c r="BR18152" s="7"/>
      <c r="BS18152" s="7"/>
      <c r="BT18152" s="7"/>
      <c r="BU18152" s="7"/>
      <c r="BV18152" s="7"/>
      <c r="BW18152" s="7"/>
    </row>
    <row r="18153" spans="43:75" x14ac:dyDescent="0.2">
      <c r="AQ18153" s="7"/>
      <c r="AR18153" s="7"/>
      <c r="AS18153" s="7"/>
      <c r="AT18153" s="7"/>
      <c r="AU18153" s="7"/>
      <c r="AV18153" s="234"/>
      <c r="BP18153" s="7"/>
      <c r="BQ18153" s="7"/>
      <c r="BR18153" s="7"/>
      <c r="BS18153" s="7"/>
      <c r="BT18153" s="7"/>
      <c r="BU18153" s="7"/>
      <c r="BV18153" s="7"/>
      <c r="BW18153" s="7"/>
    </row>
    <row r="18154" spans="43:75" x14ac:dyDescent="0.2">
      <c r="AQ18154" s="7"/>
      <c r="AR18154" s="7"/>
      <c r="AS18154" s="7"/>
      <c r="AT18154" s="7"/>
      <c r="AU18154" s="7"/>
      <c r="AV18154" s="234"/>
      <c r="BP18154" s="7"/>
      <c r="BQ18154" s="7"/>
      <c r="BR18154" s="7"/>
      <c r="BS18154" s="7"/>
      <c r="BT18154" s="7"/>
      <c r="BU18154" s="7"/>
      <c r="BV18154" s="7"/>
      <c r="BW18154" s="7"/>
    </row>
    <row r="18155" spans="43:75" x14ac:dyDescent="0.2">
      <c r="AQ18155" s="7"/>
      <c r="AR18155" s="7"/>
      <c r="AS18155" s="7"/>
      <c r="AT18155" s="7"/>
      <c r="AU18155" s="7"/>
      <c r="AV18155" s="234"/>
      <c r="BP18155" s="7"/>
      <c r="BQ18155" s="7"/>
      <c r="BR18155" s="7"/>
      <c r="BS18155" s="7"/>
      <c r="BT18155" s="7"/>
      <c r="BU18155" s="7"/>
      <c r="BV18155" s="7"/>
      <c r="BW18155" s="7"/>
    </row>
    <row r="18156" spans="43:75" x14ac:dyDescent="0.2">
      <c r="AQ18156" s="7"/>
      <c r="AR18156" s="7"/>
      <c r="AS18156" s="7"/>
      <c r="AT18156" s="7"/>
      <c r="AU18156" s="7"/>
      <c r="AV18156" s="234"/>
      <c r="BP18156" s="7"/>
      <c r="BQ18156" s="7"/>
      <c r="BR18156" s="7"/>
      <c r="BS18156" s="7"/>
      <c r="BT18156" s="7"/>
      <c r="BU18156" s="7"/>
      <c r="BV18156" s="7"/>
      <c r="BW18156" s="7"/>
    </row>
    <row r="18157" spans="43:75" x14ac:dyDescent="0.2">
      <c r="AQ18157" s="7"/>
      <c r="AR18157" s="7"/>
      <c r="AS18157" s="7"/>
      <c r="AT18157" s="7"/>
      <c r="AU18157" s="7"/>
      <c r="AV18157" s="234"/>
      <c r="BP18157" s="7"/>
      <c r="BQ18157" s="7"/>
      <c r="BR18157" s="7"/>
      <c r="BS18157" s="7"/>
      <c r="BT18157" s="7"/>
      <c r="BU18157" s="7"/>
      <c r="BV18157" s="7"/>
      <c r="BW18157" s="7"/>
    </row>
    <row r="18158" spans="43:75" x14ac:dyDescent="0.2">
      <c r="AQ18158" s="7"/>
      <c r="AR18158" s="7"/>
      <c r="AS18158" s="7"/>
      <c r="AT18158" s="7"/>
      <c r="AU18158" s="7"/>
      <c r="AV18158" s="234"/>
      <c r="BP18158" s="7"/>
      <c r="BQ18158" s="7"/>
      <c r="BR18158" s="7"/>
      <c r="BS18158" s="7"/>
      <c r="BT18158" s="7"/>
      <c r="BU18158" s="7"/>
      <c r="BV18158" s="7"/>
      <c r="BW18158" s="7"/>
    </row>
    <row r="18159" spans="43:75" x14ac:dyDescent="0.2">
      <c r="AQ18159" s="7"/>
      <c r="AR18159" s="7"/>
      <c r="AS18159" s="7"/>
      <c r="AT18159" s="7"/>
      <c r="AU18159" s="7"/>
      <c r="AV18159" s="234"/>
      <c r="BP18159" s="7"/>
      <c r="BQ18159" s="7"/>
      <c r="BR18159" s="7"/>
      <c r="BS18159" s="7"/>
      <c r="BT18159" s="7"/>
      <c r="BU18159" s="7"/>
      <c r="BV18159" s="7"/>
      <c r="BW18159" s="7"/>
    </row>
    <row r="18160" spans="43:75" x14ac:dyDescent="0.2">
      <c r="AQ18160" s="7"/>
      <c r="AR18160" s="7"/>
      <c r="AS18160" s="7"/>
      <c r="AT18160" s="7"/>
      <c r="AU18160" s="7"/>
      <c r="AV18160" s="234"/>
      <c r="BP18160" s="7"/>
      <c r="BQ18160" s="7"/>
      <c r="BR18160" s="7"/>
      <c r="BS18160" s="7"/>
      <c r="BT18160" s="7"/>
      <c r="BU18160" s="7"/>
      <c r="BV18160" s="7"/>
      <c r="BW18160" s="7"/>
    </row>
    <row r="18161" spans="43:75" x14ac:dyDescent="0.2">
      <c r="AQ18161" s="7"/>
      <c r="AR18161" s="7"/>
      <c r="AS18161" s="7"/>
      <c r="AT18161" s="7"/>
      <c r="AU18161" s="7"/>
      <c r="AV18161" s="234"/>
      <c r="BP18161" s="7"/>
      <c r="BQ18161" s="7"/>
      <c r="BR18161" s="7"/>
      <c r="BS18161" s="7"/>
      <c r="BT18161" s="7"/>
      <c r="BU18161" s="7"/>
      <c r="BV18161" s="7"/>
      <c r="BW18161" s="7"/>
    </row>
    <row r="18162" spans="43:75" x14ac:dyDescent="0.2">
      <c r="AQ18162" s="7"/>
      <c r="AR18162" s="7"/>
      <c r="AS18162" s="7"/>
      <c r="AT18162" s="7"/>
      <c r="AU18162" s="7"/>
      <c r="AV18162" s="234"/>
      <c r="BP18162" s="7"/>
      <c r="BQ18162" s="7"/>
      <c r="BR18162" s="7"/>
      <c r="BS18162" s="7"/>
      <c r="BT18162" s="7"/>
      <c r="BU18162" s="7"/>
      <c r="BV18162" s="7"/>
      <c r="BW18162" s="7"/>
    </row>
    <row r="18163" spans="43:75" x14ac:dyDescent="0.2">
      <c r="AQ18163" s="7"/>
      <c r="AR18163" s="7"/>
      <c r="AS18163" s="7"/>
      <c r="AT18163" s="7"/>
      <c r="AU18163" s="7"/>
      <c r="AV18163" s="234"/>
      <c r="BP18163" s="7"/>
      <c r="BQ18163" s="7"/>
      <c r="BR18163" s="7"/>
      <c r="BS18163" s="7"/>
      <c r="BT18163" s="7"/>
      <c r="BU18163" s="7"/>
      <c r="BV18163" s="7"/>
      <c r="BW18163" s="7"/>
    </row>
    <row r="18164" spans="43:75" x14ac:dyDescent="0.2">
      <c r="AQ18164" s="7"/>
      <c r="AR18164" s="7"/>
      <c r="AS18164" s="7"/>
      <c r="AT18164" s="7"/>
      <c r="AU18164" s="7"/>
      <c r="AV18164" s="234"/>
      <c r="BP18164" s="7"/>
      <c r="BQ18164" s="7"/>
      <c r="BR18164" s="7"/>
      <c r="BS18164" s="7"/>
      <c r="BT18164" s="7"/>
      <c r="BU18164" s="7"/>
      <c r="BV18164" s="7"/>
      <c r="BW18164" s="7"/>
    </row>
    <row r="18165" spans="43:75" x14ac:dyDescent="0.2">
      <c r="AQ18165" s="7"/>
      <c r="AR18165" s="7"/>
      <c r="AS18165" s="7"/>
      <c r="AT18165" s="7"/>
      <c r="AU18165" s="7"/>
      <c r="AV18165" s="234"/>
      <c r="BP18165" s="7"/>
      <c r="BQ18165" s="7"/>
      <c r="BR18165" s="7"/>
      <c r="BS18165" s="7"/>
      <c r="BT18165" s="7"/>
      <c r="BU18165" s="7"/>
      <c r="BV18165" s="7"/>
      <c r="BW18165" s="7"/>
    </row>
    <row r="18166" spans="43:75" x14ac:dyDescent="0.2">
      <c r="AQ18166" s="7"/>
      <c r="AR18166" s="7"/>
      <c r="AS18166" s="7"/>
      <c r="AT18166" s="7"/>
      <c r="AU18166" s="7"/>
      <c r="AV18166" s="234"/>
      <c r="BP18166" s="7"/>
      <c r="BQ18166" s="7"/>
      <c r="BR18166" s="7"/>
      <c r="BS18166" s="7"/>
      <c r="BT18166" s="7"/>
      <c r="BU18166" s="7"/>
      <c r="BV18166" s="7"/>
      <c r="BW18166" s="7"/>
    </row>
    <row r="18167" spans="43:75" x14ac:dyDescent="0.2">
      <c r="AQ18167" s="7"/>
      <c r="AR18167" s="7"/>
      <c r="AS18167" s="7"/>
      <c r="AT18167" s="7"/>
      <c r="AU18167" s="7"/>
      <c r="AV18167" s="234"/>
      <c r="BP18167" s="7"/>
      <c r="BQ18167" s="7"/>
      <c r="BR18167" s="7"/>
      <c r="BS18167" s="7"/>
      <c r="BT18167" s="7"/>
      <c r="BU18167" s="7"/>
      <c r="BV18167" s="7"/>
      <c r="BW18167" s="7"/>
    </row>
    <row r="18168" spans="43:75" x14ac:dyDescent="0.2">
      <c r="AQ18168" s="7"/>
      <c r="AR18168" s="7"/>
      <c r="AS18168" s="7"/>
      <c r="AT18168" s="7"/>
      <c r="AU18168" s="7"/>
      <c r="AV18168" s="234"/>
      <c r="BP18168" s="7"/>
      <c r="BQ18168" s="7"/>
      <c r="BR18168" s="7"/>
      <c r="BS18168" s="7"/>
      <c r="BT18168" s="7"/>
      <c r="BU18168" s="7"/>
      <c r="BV18168" s="7"/>
      <c r="BW18168" s="7"/>
    </row>
    <row r="18169" spans="43:75" x14ac:dyDescent="0.2">
      <c r="AQ18169" s="7"/>
      <c r="AR18169" s="7"/>
      <c r="AS18169" s="7"/>
      <c r="AT18169" s="7"/>
      <c r="AU18169" s="7"/>
      <c r="AV18169" s="234"/>
      <c r="BP18169" s="7"/>
      <c r="BQ18169" s="7"/>
      <c r="BR18169" s="7"/>
      <c r="BS18169" s="7"/>
      <c r="BT18169" s="7"/>
      <c r="BU18169" s="7"/>
      <c r="BV18169" s="7"/>
      <c r="BW18169" s="7"/>
    </row>
    <row r="18170" spans="43:75" x14ac:dyDescent="0.2">
      <c r="AQ18170" s="7"/>
      <c r="AR18170" s="7"/>
      <c r="AS18170" s="7"/>
      <c r="AT18170" s="7"/>
      <c r="AU18170" s="7"/>
      <c r="AV18170" s="234"/>
      <c r="BP18170" s="7"/>
      <c r="BQ18170" s="7"/>
      <c r="BR18170" s="7"/>
      <c r="BS18170" s="7"/>
      <c r="BT18170" s="7"/>
      <c r="BU18170" s="7"/>
      <c r="BV18170" s="7"/>
      <c r="BW18170" s="7"/>
    </row>
    <row r="18171" spans="43:75" x14ac:dyDescent="0.2">
      <c r="AQ18171" s="7"/>
      <c r="AR18171" s="7"/>
      <c r="AS18171" s="7"/>
      <c r="AT18171" s="7"/>
      <c r="AU18171" s="7"/>
      <c r="AV18171" s="234"/>
      <c r="BP18171" s="7"/>
      <c r="BQ18171" s="7"/>
      <c r="BR18171" s="7"/>
      <c r="BS18171" s="7"/>
      <c r="BT18171" s="7"/>
      <c r="BU18171" s="7"/>
      <c r="BV18171" s="7"/>
      <c r="BW18171" s="7"/>
    </row>
    <row r="18172" spans="43:75" x14ac:dyDescent="0.2">
      <c r="AQ18172" s="7"/>
      <c r="AR18172" s="7"/>
      <c r="AS18172" s="7"/>
      <c r="AT18172" s="7"/>
      <c r="AU18172" s="7"/>
      <c r="AV18172" s="234"/>
      <c r="BP18172" s="7"/>
      <c r="BQ18172" s="7"/>
      <c r="BR18172" s="7"/>
      <c r="BS18172" s="7"/>
      <c r="BT18172" s="7"/>
      <c r="BU18172" s="7"/>
      <c r="BV18172" s="7"/>
      <c r="BW18172" s="7"/>
    </row>
    <row r="18173" spans="43:75" x14ac:dyDescent="0.2">
      <c r="AQ18173" s="7"/>
      <c r="AR18173" s="7"/>
      <c r="AS18173" s="7"/>
      <c r="AT18173" s="7"/>
      <c r="AU18173" s="7"/>
      <c r="AV18173" s="234"/>
      <c r="BP18173" s="7"/>
      <c r="BQ18173" s="7"/>
      <c r="BR18173" s="7"/>
      <c r="BS18173" s="7"/>
      <c r="BT18173" s="7"/>
      <c r="BU18173" s="7"/>
      <c r="BV18173" s="7"/>
      <c r="BW18173" s="7"/>
    </row>
    <row r="18174" spans="43:75" x14ac:dyDescent="0.2">
      <c r="AQ18174" s="7"/>
      <c r="AR18174" s="7"/>
      <c r="AS18174" s="7"/>
      <c r="AT18174" s="7"/>
      <c r="AU18174" s="7"/>
      <c r="AV18174" s="234"/>
      <c r="BP18174" s="7"/>
      <c r="BQ18174" s="7"/>
      <c r="BR18174" s="7"/>
      <c r="BS18174" s="7"/>
      <c r="BT18174" s="7"/>
      <c r="BU18174" s="7"/>
      <c r="BV18174" s="7"/>
      <c r="BW18174" s="7"/>
    </row>
    <row r="18175" spans="43:75" x14ac:dyDescent="0.2">
      <c r="AQ18175" s="7"/>
      <c r="AR18175" s="7"/>
      <c r="AS18175" s="7"/>
      <c r="AT18175" s="7"/>
      <c r="AU18175" s="7"/>
      <c r="AV18175" s="234"/>
      <c r="BP18175" s="7"/>
      <c r="BQ18175" s="7"/>
      <c r="BR18175" s="7"/>
      <c r="BS18175" s="7"/>
      <c r="BT18175" s="7"/>
      <c r="BU18175" s="7"/>
      <c r="BV18175" s="7"/>
      <c r="BW18175" s="7"/>
    </row>
    <row r="18176" spans="43:75" x14ac:dyDescent="0.2">
      <c r="AQ18176" s="7"/>
      <c r="AR18176" s="7"/>
      <c r="AS18176" s="7"/>
      <c r="AT18176" s="7"/>
      <c r="AU18176" s="7"/>
      <c r="AV18176" s="234"/>
      <c r="BP18176" s="7"/>
      <c r="BQ18176" s="7"/>
      <c r="BR18176" s="7"/>
      <c r="BS18176" s="7"/>
      <c r="BT18176" s="7"/>
      <c r="BU18176" s="7"/>
      <c r="BV18176" s="7"/>
      <c r="BW18176" s="7"/>
    </row>
    <row r="18177" spans="43:75" x14ac:dyDescent="0.2">
      <c r="AQ18177" s="7"/>
      <c r="AR18177" s="7"/>
      <c r="AS18177" s="7"/>
      <c r="AT18177" s="7"/>
      <c r="AU18177" s="7"/>
      <c r="AV18177" s="234"/>
      <c r="BP18177" s="7"/>
      <c r="BQ18177" s="7"/>
      <c r="BR18177" s="7"/>
      <c r="BS18177" s="7"/>
      <c r="BT18177" s="7"/>
      <c r="BU18177" s="7"/>
      <c r="BV18177" s="7"/>
      <c r="BW18177" s="7"/>
    </row>
    <row r="18178" spans="43:75" x14ac:dyDescent="0.2">
      <c r="AQ18178" s="7"/>
      <c r="AR18178" s="7"/>
      <c r="AS18178" s="7"/>
      <c r="AT18178" s="7"/>
      <c r="AU18178" s="7"/>
      <c r="AV18178" s="234"/>
      <c r="BP18178" s="7"/>
      <c r="BQ18178" s="7"/>
      <c r="BR18178" s="7"/>
      <c r="BS18178" s="7"/>
      <c r="BT18178" s="7"/>
      <c r="BU18178" s="7"/>
      <c r="BV18178" s="7"/>
      <c r="BW18178" s="7"/>
    </row>
    <row r="18179" spans="43:75" x14ac:dyDescent="0.2">
      <c r="AQ18179" s="7"/>
      <c r="AR18179" s="7"/>
      <c r="AS18179" s="7"/>
      <c r="AT18179" s="7"/>
      <c r="AU18179" s="7"/>
      <c r="AV18179" s="234"/>
      <c r="BP18179" s="7"/>
      <c r="BQ18179" s="7"/>
      <c r="BR18179" s="7"/>
      <c r="BS18179" s="7"/>
      <c r="BT18179" s="7"/>
      <c r="BU18179" s="7"/>
      <c r="BV18179" s="7"/>
      <c r="BW18179" s="7"/>
    </row>
    <row r="18180" spans="43:75" x14ac:dyDescent="0.2">
      <c r="AQ18180" s="7"/>
      <c r="AR18180" s="7"/>
      <c r="AS18180" s="7"/>
      <c r="AT18180" s="7"/>
      <c r="AU18180" s="7"/>
      <c r="AV18180" s="234"/>
      <c r="BP18180" s="7"/>
      <c r="BQ18180" s="7"/>
      <c r="BR18180" s="7"/>
      <c r="BS18180" s="7"/>
      <c r="BT18180" s="7"/>
      <c r="BU18180" s="7"/>
      <c r="BV18180" s="7"/>
      <c r="BW18180" s="7"/>
    </row>
    <row r="18181" spans="43:75" x14ac:dyDescent="0.2">
      <c r="AQ18181" s="7"/>
      <c r="AR18181" s="7"/>
      <c r="AS18181" s="7"/>
      <c r="AT18181" s="7"/>
      <c r="AU18181" s="7"/>
      <c r="AV18181" s="234"/>
      <c r="BP18181" s="7"/>
      <c r="BQ18181" s="7"/>
      <c r="BR18181" s="7"/>
      <c r="BS18181" s="7"/>
      <c r="BT18181" s="7"/>
      <c r="BU18181" s="7"/>
      <c r="BV18181" s="7"/>
      <c r="BW18181" s="7"/>
    </row>
    <row r="18182" spans="43:75" x14ac:dyDescent="0.2">
      <c r="AQ18182" s="7"/>
      <c r="AR18182" s="7"/>
      <c r="AS18182" s="7"/>
      <c r="AT18182" s="7"/>
      <c r="AU18182" s="7"/>
      <c r="AV18182" s="234"/>
      <c r="BP18182" s="7"/>
      <c r="BQ18182" s="7"/>
      <c r="BR18182" s="7"/>
      <c r="BS18182" s="7"/>
      <c r="BT18182" s="7"/>
      <c r="BU18182" s="7"/>
      <c r="BV18182" s="7"/>
      <c r="BW18182" s="7"/>
    </row>
    <row r="18183" spans="43:75" x14ac:dyDescent="0.2">
      <c r="AQ18183" s="7"/>
      <c r="AR18183" s="7"/>
      <c r="AS18183" s="7"/>
      <c r="AT18183" s="7"/>
      <c r="AU18183" s="7"/>
      <c r="AV18183" s="234"/>
      <c r="BP18183" s="7"/>
      <c r="BQ18183" s="7"/>
      <c r="BR18183" s="7"/>
      <c r="BS18183" s="7"/>
      <c r="BT18183" s="7"/>
      <c r="BU18183" s="7"/>
      <c r="BV18183" s="7"/>
      <c r="BW18183" s="7"/>
    </row>
    <row r="18184" spans="43:75" x14ac:dyDescent="0.2">
      <c r="AQ18184" s="7"/>
      <c r="AR18184" s="7"/>
      <c r="AS18184" s="7"/>
      <c r="AT18184" s="7"/>
      <c r="AU18184" s="7"/>
      <c r="AV18184" s="234"/>
      <c r="BP18184" s="7"/>
      <c r="BQ18184" s="7"/>
      <c r="BR18184" s="7"/>
      <c r="BS18184" s="7"/>
      <c r="BT18184" s="7"/>
      <c r="BU18184" s="7"/>
      <c r="BV18184" s="7"/>
      <c r="BW18184" s="7"/>
    </row>
    <row r="18185" spans="43:75" x14ac:dyDescent="0.2">
      <c r="AQ18185" s="7"/>
      <c r="AR18185" s="7"/>
      <c r="AS18185" s="7"/>
      <c r="AT18185" s="7"/>
      <c r="AU18185" s="7"/>
      <c r="AV18185" s="234"/>
      <c r="BP18185" s="7"/>
      <c r="BQ18185" s="7"/>
      <c r="BR18185" s="7"/>
      <c r="BS18185" s="7"/>
      <c r="BT18185" s="7"/>
      <c r="BU18185" s="7"/>
      <c r="BV18185" s="7"/>
      <c r="BW18185" s="7"/>
    </row>
    <row r="18186" spans="43:75" x14ac:dyDescent="0.2">
      <c r="AQ18186" s="7"/>
      <c r="AR18186" s="7"/>
      <c r="AS18186" s="7"/>
      <c r="AT18186" s="7"/>
      <c r="AU18186" s="7"/>
      <c r="AV18186" s="234"/>
      <c r="BP18186" s="7"/>
      <c r="BQ18186" s="7"/>
      <c r="BR18186" s="7"/>
      <c r="BS18186" s="7"/>
      <c r="BT18186" s="7"/>
      <c r="BU18186" s="7"/>
      <c r="BV18186" s="7"/>
      <c r="BW18186" s="7"/>
    </row>
    <row r="18187" spans="43:75" x14ac:dyDescent="0.2">
      <c r="AQ18187" s="7"/>
      <c r="AR18187" s="7"/>
      <c r="AS18187" s="7"/>
      <c r="AT18187" s="7"/>
      <c r="AU18187" s="7"/>
      <c r="AV18187" s="234"/>
      <c r="BP18187" s="7"/>
      <c r="BQ18187" s="7"/>
      <c r="BR18187" s="7"/>
      <c r="BS18187" s="7"/>
      <c r="BT18187" s="7"/>
      <c r="BU18187" s="7"/>
      <c r="BV18187" s="7"/>
      <c r="BW18187" s="7"/>
    </row>
    <row r="18188" spans="43:75" x14ac:dyDescent="0.2">
      <c r="AQ18188" s="7"/>
      <c r="AR18188" s="7"/>
      <c r="AS18188" s="7"/>
      <c r="AT18188" s="7"/>
      <c r="AU18188" s="7"/>
      <c r="AV18188" s="234"/>
      <c r="BP18188" s="7"/>
      <c r="BQ18188" s="7"/>
      <c r="BR18188" s="7"/>
      <c r="BS18188" s="7"/>
      <c r="BT18188" s="7"/>
      <c r="BU18188" s="7"/>
      <c r="BV18188" s="7"/>
      <c r="BW18188" s="7"/>
    </row>
    <row r="18189" spans="43:75" x14ac:dyDescent="0.2">
      <c r="AQ18189" s="7"/>
      <c r="AR18189" s="7"/>
      <c r="AS18189" s="7"/>
      <c r="AT18189" s="7"/>
      <c r="AU18189" s="7"/>
      <c r="AV18189" s="234"/>
      <c r="BP18189" s="7"/>
      <c r="BQ18189" s="7"/>
      <c r="BR18189" s="7"/>
      <c r="BS18189" s="7"/>
      <c r="BT18189" s="7"/>
      <c r="BU18189" s="7"/>
      <c r="BV18189" s="7"/>
      <c r="BW18189" s="7"/>
    </row>
    <row r="18190" spans="43:75" x14ac:dyDescent="0.2">
      <c r="AQ18190" s="7"/>
      <c r="AR18190" s="7"/>
      <c r="AS18190" s="7"/>
      <c r="AT18190" s="7"/>
      <c r="AU18190" s="7"/>
      <c r="AV18190" s="234"/>
      <c r="BP18190" s="7"/>
      <c r="BQ18190" s="7"/>
      <c r="BR18190" s="7"/>
      <c r="BS18190" s="7"/>
      <c r="BT18190" s="7"/>
      <c r="BU18190" s="7"/>
      <c r="BV18190" s="7"/>
      <c r="BW18190" s="7"/>
    </row>
    <row r="18191" spans="43:75" x14ac:dyDescent="0.2">
      <c r="AQ18191" s="7"/>
      <c r="AR18191" s="7"/>
      <c r="AS18191" s="7"/>
      <c r="AT18191" s="7"/>
      <c r="AU18191" s="7"/>
      <c r="AV18191" s="234"/>
      <c r="BP18191" s="7"/>
      <c r="BQ18191" s="7"/>
      <c r="BR18191" s="7"/>
      <c r="BS18191" s="7"/>
      <c r="BT18191" s="7"/>
      <c r="BU18191" s="7"/>
      <c r="BV18191" s="7"/>
      <c r="BW18191" s="7"/>
    </row>
    <row r="18192" spans="43:75" x14ac:dyDescent="0.2">
      <c r="AQ18192" s="7"/>
      <c r="AR18192" s="7"/>
      <c r="AS18192" s="7"/>
      <c r="AT18192" s="7"/>
      <c r="AU18192" s="7"/>
      <c r="AV18192" s="234"/>
      <c r="BP18192" s="7"/>
      <c r="BQ18192" s="7"/>
      <c r="BR18192" s="7"/>
      <c r="BS18192" s="7"/>
      <c r="BT18192" s="7"/>
      <c r="BU18192" s="7"/>
      <c r="BV18192" s="7"/>
      <c r="BW18192" s="7"/>
    </row>
    <row r="18193" spans="43:75" x14ac:dyDescent="0.2">
      <c r="AQ18193" s="7"/>
      <c r="AR18193" s="7"/>
      <c r="AS18193" s="7"/>
      <c r="AT18193" s="7"/>
      <c r="AU18193" s="7"/>
      <c r="AV18193" s="234"/>
      <c r="BP18193" s="7"/>
      <c r="BQ18193" s="7"/>
      <c r="BR18193" s="7"/>
      <c r="BS18193" s="7"/>
      <c r="BT18193" s="7"/>
      <c r="BU18193" s="7"/>
      <c r="BV18193" s="7"/>
      <c r="BW18193" s="7"/>
    </row>
    <row r="18194" spans="43:75" x14ac:dyDescent="0.2">
      <c r="AQ18194" s="7"/>
      <c r="AR18194" s="7"/>
      <c r="AS18194" s="7"/>
      <c r="AT18194" s="7"/>
      <c r="AU18194" s="7"/>
      <c r="AV18194" s="234"/>
      <c r="BP18194" s="7"/>
      <c r="BQ18194" s="7"/>
      <c r="BR18194" s="7"/>
      <c r="BS18194" s="7"/>
      <c r="BT18194" s="7"/>
      <c r="BU18194" s="7"/>
      <c r="BV18194" s="7"/>
      <c r="BW18194" s="7"/>
    </row>
    <row r="18195" spans="43:75" x14ac:dyDescent="0.2">
      <c r="AQ18195" s="7"/>
      <c r="AR18195" s="7"/>
      <c r="AS18195" s="7"/>
      <c r="AT18195" s="7"/>
      <c r="AU18195" s="7"/>
      <c r="AV18195" s="234"/>
      <c r="BP18195" s="7"/>
      <c r="BQ18195" s="7"/>
      <c r="BR18195" s="7"/>
      <c r="BS18195" s="7"/>
      <c r="BT18195" s="7"/>
      <c r="BU18195" s="7"/>
      <c r="BV18195" s="7"/>
      <c r="BW18195" s="7"/>
    </row>
    <row r="18196" spans="43:75" x14ac:dyDescent="0.2">
      <c r="AQ18196" s="7"/>
      <c r="AR18196" s="7"/>
      <c r="AS18196" s="7"/>
      <c r="AT18196" s="7"/>
      <c r="AU18196" s="7"/>
      <c r="AV18196" s="234"/>
      <c r="BP18196" s="7"/>
      <c r="BQ18196" s="7"/>
      <c r="BR18196" s="7"/>
      <c r="BS18196" s="7"/>
      <c r="BT18196" s="7"/>
      <c r="BU18196" s="7"/>
      <c r="BV18196" s="7"/>
      <c r="BW18196" s="7"/>
    </row>
    <row r="18197" spans="43:75" x14ac:dyDescent="0.2">
      <c r="AQ18197" s="7"/>
      <c r="AR18197" s="7"/>
      <c r="AS18197" s="7"/>
      <c r="AT18197" s="7"/>
      <c r="AU18197" s="7"/>
      <c r="AV18197" s="234"/>
      <c r="BP18197" s="7"/>
      <c r="BQ18197" s="7"/>
      <c r="BR18197" s="7"/>
      <c r="BS18197" s="7"/>
      <c r="BT18197" s="7"/>
      <c r="BU18197" s="7"/>
      <c r="BV18197" s="7"/>
      <c r="BW18197" s="7"/>
    </row>
    <row r="18198" spans="43:75" x14ac:dyDescent="0.2">
      <c r="AQ18198" s="7"/>
      <c r="AR18198" s="7"/>
      <c r="AS18198" s="7"/>
      <c r="AT18198" s="7"/>
      <c r="AU18198" s="7"/>
      <c r="AV18198" s="234"/>
      <c r="BP18198" s="7"/>
      <c r="BQ18198" s="7"/>
      <c r="BR18198" s="7"/>
      <c r="BS18198" s="7"/>
      <c r="BT18198" s="7"/>
      <c r="BU18198" s="7"/>
      <c r="BV18198" s="7"/>
      <c r="BW18198" s="7"/>
    </row>
    <row r="18199" spans="43:75" x14ac:dyDescent="0.2">
      <c r="AQ18199" s="7"/>
      <c r="AR18199" s="7"/>
      <c r="AS18199" s="7"/>
      <c r="AT18199" s="7"/>
      <c r="AU18199" s="7"/>
      <c r="AV18199" s="234"/>
      <c r="BP18199" s="7"/>
      <c r="BQ18199" s="7"/>
      <c r="BR18199" s="7"/>
      <c r="BS18199" s="7"/>
      <c r="BT18199" s="7"/>
      <c r="BU18199" s="7"/>
      <c r="BV18199" s="7"/>
      <c r="BW18199" s="7"/>
    </row>
    <row r="18200" spans="43:75" x14ac:dyDescent="0.2">
      <c r="AQ18200" s="7"/>
      <c r="AR18200" s="7"/>
      <c r="AS18200" s="7"/>
      <c r="AT18200" s="7"/>
      <c r="AU18200" s="7"/>
      <c r="AV18200" s="234"/>
      <c r="BP18200" s="7"/>
      <c r="BQ18200" s="7"/>
      <c r="BR18200" s="7"/>
      <c r="BS18200" s="7"/>
      <c r="BT18200" s="7"/>
      <c r="BU18200" s="7"/>
      <c r="BV18200" s="7"/>
      <c r="BW18200" s="7"/>
    </row>
    <row r="18201" spans="43:75" x14ac:dyDescent="0.2">
      <c r="AQ18201" s="7"/>
      <c r="AR18201" s="7"/>
      <c r="AS18201" s="7"/>
      <c r="AT18201" s="7"/>
      <c r="AU18201" s="7"/>
      <c r="AV18201" s="234"/>
      <c r="BP18201" s="7"/>
      <c r="BQ18201" s="7"/>
      <c r="BR18201" s="7"/>
      <c r="BS18201" s="7"/>
      <c r="BT18201" s="7"/>
      <c r="BU18201" s="7"/>
      <c r="BV18201" s="7"/>
      <c r="BW18201" s="7"/>
    </row>
    <row r="18202" spans="43:75" x14ac:dyDescent="0.2">
      <c r="AQ18202" s="7"/>
      <c r="AR18202" s="7"/>
      <c r="AS18202" s="7"/>
      <c r="AT18202" s="7"/>
      <c r="AU18202" s="7"/>
      <c r="AV18202" s="234"/>
      <c r="BP18202" s="7"/>
      <c r="BQ18202" s="7"/>
      <c r="BR18202" s="7"/>
      <c r="BS18202" s="7"/>
      <c r="BT18202" s="7"/>
      <c r="BU18202" s="7"/>
      <c r="BV18202" s="7"/>
      <c r="BW18202" s="7"/>
    </row>
    <row r="18203" spans="43:75" x14ac:dyDescent="0.2">
      <c r="AQ18203" s="7"/>
      <c r="AR18203" s="7"/>
      <c r="AS18203" s="7"/>
      <c r="AT18203" s="7"/>
      <c r="AU18203" s="7"/>
      <c r="AV18203" s="234"/>
      <c r="BP18203" s="7"/>
      <c r="BQ18203" s="7"/>
      <c r="BR18203" s="7"/>
      <c r="BS18203" s="7"/>
      <c r="BT18203" s="7"/>
      <c r="BU18203" s="7"/>
      <c r="BV18203" s="7"/>
      <c r="BW18203" s="7"/>
    </row>
    <row r="18204" spans="43:75" x14ac:dyDescent="0.2">
      <c r="AQ18204" s="7"/>
      <c r="AR18204" s="7"/>
      <c r="AS18204" s="7"/>
      <c r="AT18204" s="7"/>
      <c r="AU18204" s="7"/>
      <c r="AV18204" s="234"/>
      <c r="BP18204" s="7"/>
      <c r="BQ18204" s="7"/>
      <c r="BR18204" s="7"/>
      <c r="BS18204" s="7"/>
      <c r="BT18204" s="7"/>
      <c r="BU18204" s="7"/>
      <c r="BV18204" s="7"/>
      <c r="BW18204" s="7"/>
    </row>
    <row r="18205" spans="43:75" x14ac:dyDescent="0.2">
      <c r="AQ18205" s="7"/>
      <c r="AR18205" s="7"/>
      <c r="AS18205" s="7"/>
      <c r="AT18205" s="7"/>
      <c r="AU18205" s="7"/>
      <c r="AV18205" s="234"/>
      <c r="BP18205" s="7"/>
      <c r="BQ18205" s="7"/>
      <c r="BR18205" s="7"/>
      <c r="BS18205" s="7"/>
      <c r="BT18205" s="7"/>
      <c r="BU18205" s="7"/>
      <c r="BV18205" s="7"/>
      <c r="BW18205" s="7"/>
    </row>
    <row r="18206" spans="43:75" x14ac:dyDescent="0.2">
      <c r="AQ18206" s="7"/>
      <c r="AR18206" s="7"/>
      <c r="AS18206" s="7"/>
      <c r="AT18206" s="7"/>
      <c r="AU18206" s="7"/>
      <c r="AV18206" s="234"/>
      <c r="BP18206" s="7"/>
      <c r="BQ18206" s="7"/>
      <c r="BR18206" s="7"/>
      <c r="BS18206" s="7"/>
      <c r="BT18206" s="7"/>
      <c r="BU18206" s="7"/>
      <c r="BV18206" s="7"/>
      <c r="BW18206" s="7"/>
    </row>
    <row r="18207" spans="43:75" x14ac:dyDescent="0.2">
      <c r="AQ18207" s="7"/>
      <c r="AR18207" s="7"/>
      <c r="AS18207" s="7"/>
      <c r="AT18207" s="7"/>
      <c r="AU18207" s="7"/>
      <c r="AV18207" s="234"/>
      <c r="BP18207" s="7"/>
      <c r="BQ18207" s="7"/>
      <c r="BR18207" s="7"/>
      <c r="BS18207" s="7"/>
      <c r="BT18207" s="7"/>
      <c r="BU18207" s="7"/>
      <c r="BV18207" s="7"/>
      <c r="BW18207" s="7"/>
    </row>
    <row r="18208" spans="43:75" x14ac:dyDescent="0.2">
      <c r="AQ18208" s="7"/>
      <c r="AR18208" s="7"/>
      <c r="AS18208" s="7"/>
      <c r="AT18208" s="7"/>
      <c r="AU18208" s="7"/>
      <c r="AV18208" s="234"/>
      <c r="BP18208" s="7"/>
      <c r="BQ18208" s="7"/>
      <c r="BR18208" s="7"/>
      <c r="BS18208" s="7"/>
      <c r="BT18208" s="7"/>
      <c r="BU18208" s="7"/>
      <c r="BV18208" s="7"/>
      <c r="BW18208" s="7"/>
    </row>
    <row r="18209" spans="43:75" x14ac:dyDescent="0.2">
      <c r="AQ18209" s="7"/>
      <c r="AR18209" s="7"/>
      <c r="AS18209" s="7"/>
      <c r="AT18209" s="7"/>
      <c r="AU18209" s="7"/>
      <c r="AV18209" s="234"/>
      <c r="BP18209" s="7"/>
      <c r="BQ18209" s="7"/>
      <c r="BR18209" s="7"/>
      <c r="BS18209" s="7"/>
      <c r="BT18209" s="7"/>
      <c r="BU18209" s="7"/>
      <c r="BV18209" s="7"/>
      <c r="BW18209" s="7"/>
    </row>
    <row r="18210" spans="43:75" x14ac:dyDescent="0.2">
      <c r="AQ18210" s="7"/>
      <c r="AR18210" s="7"/>
      <c r="AS18210" s="7"/>
      <c r="AT18210" s="7"/>
      <c r="AU18210" s="7"/>
      <c r="AV18210" s="234"/>
      <c r="BP18210" s="7"/>
      <c r="BQ18210" s="7"/>
      <c r="BR18210" s="7"/>
      <c r="BS18210" s="7"/>
      <c r="BT18210" s="7"/>
      <c r="BU18210" s="7"/>
      <c r="BV18210" s="7"/>
      <c r="BW18210" s="7"/>
    </row>
    <row r="18211" spans="43:75" x14ac:dyDescent="0.2">
      <c r="AQ18211" s="7"/>
      <c r="AR18211" s="7"/>
      <c r="AS18211" s="7"/>
      <c r="AT18211" s="7"/>
      <c r="AU18211" s="7"/>
      <c r="AV18211" s="234"/>
      <c r="BP18211" s="7"/>
      <c r="BQ18211" s="7"/>
      <c r="BR18211" s="7"/>
      <c r="BS18211" s="7"/>
      <c r="BT18211" s="7"/>
      <c r="BU18211" s="7"/>
      <c r="BV18211" s="7"/>
      <c r="BW18211" s="7"/>
    </row>
    <row r="18212" spans="43:75" x14ac:dyDescent="0.2">
      <c r="AQ18212" s="7"/>
      <c r="AR18212" s="7"/>
      <c r="AS18212" s="7"/>
      <c r="AT18212" s="7"/>
      <c r="AU18212" s="7"/>
      <c r="AV18212" s="234"/>
      <c r="BP18212" s="7"/>
      <c r="BQ18212" s="7"/>
      <c r="BR18212" s="7"/>
      <c r="BS18212" s="7"/>
      <c r="BT18212" s="7"/>
      <c r="BU18212" s="7"/>
      <c r="BV18212" s="7"/>
      <c r="BW18212" s="7"/>
    </row>
    <row r="18213" spans="43:75" x14ac:dyDescent="0.2">
      <c r="AQ18213" s="7"/>
      <c r="AR18213" s="7"/>
      <c r="AS18213" s="7"/>
      <c r="AT18213" s="7"/>
      <c r="AU18213" s="7"/>
      <c r="AV18213" s="234"/>
      <c r="BP18213" s="7"/>
      <c r="BQ18213" s="7"/>
      <c r="BR18213" s="7"/>
      <c r="BS18213" s="7"/>
      <c r="BT18213" s="7"/>
      <c r="BU18213" s="7"/>
      <c r="BV18213" s="7"/>
      <c r="BW18213" s="7"/>
    </row>
    <row r="18214" spans="43:75" x14ac:dyDescent="0.2">
      <c r="AQ18214" s="7"/>
      <c r="AR18214" s="7"/>
      <c r="AS18214" s="7"/>
      <c r="AT18214" s="7"/>
      <c r="AU18214" s="7"/>
      <c r="AV18214" s="234"/>
      <c r="BP18214" s="7"/>
      <c r="BQ18214" s="7"/>
      <c r="BR18214" s="7"/>
      <c r="BS18214" s="7"/>
      <c r="BT18214" s="7"/>
      <c r="BU18214" s="7"/>
      <c r="BV18214" s="7"/>
      <c r="BW18214" s="7"/>
    </row>
    <row r="18215" spans="43:75" x14ac:dyDescent="0.2">
      <c r="AQ18215" s="7"/>
      <c r="AR18215" s="7"/>
      <c r="AS18215" s="7"/>
      <c r="AT18215" s="7"/>
      <c r="AU18215" s="7"/>
      <c r="AV18215" s="234"/>
      <c r="BP18215" s="7"/>
      <c r="BQ18215" s="7"/>
      <c r="BR18215" s="7"/>
      <c r="BS18215" s="7"/>
      <c r="BT18215" s="7"/>
      <c r="BU18215" s="7"/>
      <c r="BV18215" s="7"/>
      <c r="BW18215" s="7"/>
    </row>
    <row r="18216" spans="43:75" x14ac:dyDescent="0.2">
      <c r="AQ18216" s="7"/>
      <c r="AR18216" s="7"/>
      <c r="AS18216" s="7"/>
      <c r="AT18216" s="7"/>
      <c r="AU18216" s="7"/>
      <c r="AV18216" s="234"/>
      <c r="BP18216" s="7"/>
      <c r="BQ18216" s="7"/>
      <c r="BR18216" s="7"/>
      <c r="BS18216" s="7"/>
      <c r="BT18216" s="7"/>
      <c r="BU18216" s="7"/>
      <c r="BV18216" s="7"/>
      <c r="BW18216" s="7"/>
    </row>
    <row r="18217" spans="43:75" x14ac:dyDescent="0.2">
      <c r="AQ18217" s="7"/>
      <c r="AR18217" s="7"/>
      <c r="AS18217" s="7"/>
      <c r="AT18217" s="7"/>
      <c r="AU18217" s="7"/>
      <c r="AV18217" s="234"/>
      <c r="BP18217" s="7"/>
      <c r="BQ18217" s="7"/>
      <c r="BR18217" s="7"/>
      <c r="BS18217" s="7"/>
      <c r="BT18217" s="7"/>
      <c r="BU18217" s="7"/>
      <c r="BV18217" s="7"/>
      <c r="BW18217" s="7"/>
    </row>
    <row r="18218" spans="43:75" x14ac:dyDescent="0.2">
      <c r="AQ18218" s="7"/>
      <c r="AR18218" s="7"/>
      <c r="AS18218" s="7"/>
      <c r="AT18218" s="7"/>
      <c r="AU18218" s="7"/>
      <c r="AV18218" s="234"/>
      <c r="BP18218" s="7"/>
      <c r="BQ18218" s="7"/>
      <c r="BR18218" s="7"/>
      <c r="BS18218" s="7"/>
      <c r="BT18218" s="7"/>
      <c r="BU18218" s="7"/>
      <c r="BV18218" s="7"/>
      <c r="BW18218" s="7"/>
    </row>
    <row r="18219" spans="43:75" x14ac:dyDescent="0.2">
      <c r="AQ18219" s="7"/>
      <c r="AR18219" s="7"/>
      <c r="AS18219" s="7"/>
      <c r="AT18219" s="7"/>
      <c r="AU18219" s="7"/>
      <c r="AV18219" s="234"/>
      <c r="BP18219" s="7"/>
      <c r="BQ18219" s="7"/>
      <c r="BR18219" s="7"/>
      <c r="BS18219" s="7"/>
      <c r="BT18219" s="7"/>
      <c r="BU18219" s="7"/>
      <c r="BV18219" s="7"/>
      <c r="BW18219" s="7"/>
    </row>
    <row r="18220" spans="43:75" x14ac:dyDescent="0.2">
      <c r="AQ18220" s="7"/>
      <c r="AR18220" s="7"/>
      <c r="AS18220" s="7"/>
      <c r="AT18220" s="7"/>
      <c r="AU18220" s="7"/>
      <c r="AV18220" s="234"/>
      <c r="BP18220" s="7"/>
      <c r="BQ18220" s="7"/>
      <c r="BR18220" s="7"/>
      <c r="BS18220" s="7"/>
      <c r="BT18220" s="7"/>
      <c r="BU18220" s="7"/>
      <c r="BV18220" s="7"/>
      <c r="BW18220" s="7"/>
    </row>
    <row r="18221" spans="43:75" x14ac:dyDescent="0.2">
      <c r="AQ18221" s="7"/>
      <c r="AR18221" s="7"/>
      <c r="AS18221" s="7"/>
      <c r="AT18221" s="7"/>
      <c r="AU18221" s="7"/>
      <c r="AV18221" s="234"/>
      <c r="BP18221" s="7"/>
      <c r="BQ18221" s="7"/>
      <c r="BR18221" s="7"/>
      <c r="BS18221" s="7"/>
      <c r="BT18221" s="7"/>
      <c r="BU18221" s="7"/>
      <c r="BV18221" s="7"/>
      <c r="BW18221" s="7"/>
    </row>
    <row r="18222" spans="43:75" x14ac:dyDescent="0.2">
      <c r="AQ18222" s="7"/>
      <c r="AR18222" s="7"/>
      <c r="AS18222" s="7"/>
      <c r="AT18222" s="7"/>
      <c r="AU18222" s="7"/>
      <c r="AV18222" s="234"/>
      <c r="BP18222" s="7"/>
      <c r="BQ18222" s="7"/>
      <c r="BR18222" s="7"/>
      <c r="BS18222" s="7"/>
      <c r="BT18222" s="7"/>
      <c r="BU18222" s="7"/>
      <c r="BV18222" s="7"/>
      <c r="BW18222" s="7"/>
    </row>
    <row r="18223" spans="43:75" x14ac:dyDescent="0.2">
      <c r="AQ18223" s="7"/>
      <c r="AR18223" s="7"/>
      <c r="AS18223" s="7"/>
      <c r="AT18223" s="7"/>
      <c r="AU18223" s="7"/>
      <c r="AV18223" s="234"/>
      <c r="BP18223" s="7"/>
      <c r="BQ18223" s="7"/>
      <c r="BR18223" s="7"/>
      <c r="BS18223" s="7"/>
      <c r="BT18223" s="7"/>
      <c r="BU18223" s="7"/>
      <c r="BV18223" s="7"/>
      <c r="BW18223" s="7"/>
    </row>
    <row r="18224" spans="43:75" x14ac:dyDescent="0.2">
      <c r="AQ18224" s="7"/>
      <c r="AR18224" s="7"/>
      <c r="AS18224" s="7"/>
      <c r="AT18224" s="7"/>
      <c r="AU18224" s="7"/>
      <c r="AV18224" s="234"/>
      <c r="BP18224" s="7"/>
      <c r="BQ18224" s="7"/>
      <c r="BR18224" s="7"/>
      <c r="BS18224" s="7"/>
      <c r="BT18224" s="7"/>
      <c r="BU18224" s="7"/>
      <c r="BV18224" s="7"/>
      <c r="BW18224" s="7"/>
    </row>
    <row r="18225" spans="43:75" x14ac:dyDescent="0.2">
      <c r="AQ18225" s="7"/>
      <c r="AR18225" s="7"/>
      <c r="AS18225" s="7"/>
      <c r="AT18225" s="7"/>
      <c r="AU18225" s="7"/>
      <c r="AV18225" s="234"/>
      <c r="BP18225" s="7"/>
      <c r="BQ18225" s="7"/>
      <c r="BR18225" s="7"/>
      <c r="BS18225" s="7"/>
      <c r="BT18225" s="7"/>
      <c r="BU18225" s="7"/>
      <c r="BV18225" s="7"/>
      <c r="BW18225" s="7"/>
    </row>
    <row r="18226" spans="43:75" x14ac:dyDescent="0.2">
      <c r="AQ18226" s="7"/>
      <c r="AR18226" s="7"/>
      <c r="AS18226" s="7"/>
      <c r="AT18226" s="7"/>
      <c r="AU18226" s="7"/>
      <c r="AV18226" s="234"/>
      <c r="BP18226" s="7"/>
      <c r="BQ18226" s="7"/>
      <c r="BR18226" s="7"/>
      <c r="BS18226" s="7"/>
      <c r="BT18226" s="7"/>
      <c r="BU18226" s="7"/>
      <c r="BV18226" s="7"/>
      <c r="BW18226" s="7"/>
    </row>
    <row r="18227" spans="43:75" x14ac:dyDescent="0.2">
      <c r="AQ18227" s="7"/>
      <c r="AR18227" s="7"/>
      <c r="AS18227" s="7"/>
      <c r="AT18227" s="7"/>
      <c r="AU18227" s="7"/>
      <c r="AV18227" s="234"/>
      <c r="BP18227" s="7"/>
      <c r="BQ18227" s="7"/>
      <c r="BR18227" s="7"/>
      <c r="BS18227" s="7"/>
      <c r="BT18227" s="7"/>
      <c r="BU18227" s="7"/>
      <c r="BV18227" s="7"/>
      <c r="BW18227" s="7"/>
    </row>
    <row r="18228" spans="43:75" x14ac:dyDescent="0.2">
      <c r="AQ18228" s="7"/>
      <c r="AR18228" s="7"/>
      <c r="AS18228" s="7"/>
      <c r="AT18228" s="7"/>
      <c r="AU18228" s="7"/>
      <c r="AV18228" s="234"/>
      <c r="BP18228" s="7"/>
      <c r="BQ18228" s="7"/>
      <c r="BR18228" s="7"/>
      <c r="BS18228" s="7"/>
      <c r="BT18228" s="7"/>
      <c r="BU18228" s="7"/>
      <c r="BV18228" s="7"/>
      <c r="BW18228" s="7"/>
    </row>
    <row r="18229" spans="43:75" x14ac:dyDescent="0.2">
      <c r="AQ18229" s="7"/>
      <c r="AR18229" s="7"/>
      <c r="AS18229" s="7"/>
      <c r="AT18229" s="7"/>
      <c r="AU18229" s="7"/>
      <c r="AV18229" s="234"/>
      <c r="BP18229" s="7"/>
      <c r="BQ18229" s="7"/>
      <c r="BR18229" s="7"/>
      <c r="BS18229" s="7"/>
      <c r="BT18229" s="7"/>
      <c r="BU18229" s="7"/>
      <c r="BV18229" s="7"/>
      <c r="BW18229" s="7"/>
    </row>
    <row r="18230" spans="43:75" x14ac:dyDescent="0.2">
      <c r="AQ18230" s="7"/>
      <c r="AR18230" s="7"/>
      <c r="AS18230" s="7"/>
      <c r="AT18230" s="7"/>
      <c r="AU18230" s="7"/>
      <c r="AV18230" s="234"/>
      <c r="BP18230" s="7"/>
      <c r="BQ18230" s="7"/>
      <c r="BR18230" s="7"/>
      <c r="BS18230" s="7"/>
      <c r="BT18230" s="7"/>
      <c r="BU18230" s="7"/>
      <c r="BV18230" s="7"/>
      <c r="BW18230" s="7"/>
    </row>
    <row r="18231" spans="43:75" x14ac:dyDescent="0.2">
      <c r="AQ18231" s="7"/>
      <c r="AR18231" s="7"/>
      <c r="AS18231" s="7"/>
      <c r="AT18231" s="7"/>
      <c r="AU18231" s="7"/>
      <c r="AV18231" s="234"/>
      <c r="BP18231" s="7"/>
      <c r="BQ18231" s="7"/>
      <c r="BR18231" s="7"/>
      <c r="BS18231" s="7"/>
      <c r="BT18231" s="7"/>
      <c r="BU18231" s="7"/>
      <c r="BV18231" s="7"/>
      <c r="BW18231" s="7"/>
    </row>
    <row r="18232" spans="43:75" x14ac:dyDescent="0.2">
      <c r="AQ18232" s="7"/>
      <c r="AR18232" s="7"/>
      <c r="AS18232" s="7"/>
      <c r="AT18232" s="7"/>
      <c r="AU18232" s="7"/>
      <c r="AV18232" s="234"/>
      <c r="BP18232" s="7"/>
      <c r="BQ18232" s="7"/>
      <c r="BR18232" s="7"/>
      <c r="BS18232" s="7"/>
      <c r="BT18232" s="7"/>
      <c r="BU18232" s="7"/>
      <c r="BV18232" s="7"/>
      <c r="BW18232" s="7"/>
    </row>
    <row r="18233" spans="43:75" x14ac:dyDescent="0.2">
      <c r="AQ18233" s="7"/>
      <c r="AR18233" s="7"/>
      <c r="AS18233" s="7"/>
      <c r="AT18233" s="7"/>
      <c r="AU18233" s="7"/>
      <c r="AV18233" s="234"/>
      <c r="BP18233" s="7"/>
      <c r="BQ18233" s="7"/>
      <c r="BR18233" s="7"/>
      <c r="BS18233" s="7"/>
      <c r="BT18233" s="7"/>
      <c r="BU18233" s="7"/>
      <c r="BV18233" s="7"/>
      <c r="BW18233" s="7"/>
    </row>
    <row r="18234" spans="43:75" x14ac:dyDescent="0.2">
      <c r="AQ18234" s="7"/>
      <c r="AR18234" s="7"/>
      <c r="AS18234" s="7"/>
      <c r="AT18234" s="7"/>
      <c r="AU18234" s="7"/>
      <c r="AV18234" s="234"/>
      <c r="BP18234" s="7"/>
      <c r="BQ18234" s="7"/>
      <c r="BR18234" s="7"/>
      <c r="BS18234" s="7"/>
      <c r="BT18234" s="7"/>
      <c r="BU18234" s="7"/>
      <c r="BV18234" s="7"/>
      <c r="BW18234" s="7"/>
    </row>
    <row r="18235" spans="43:75" x14ac:dyDescent="0.2">
      <c r="AQ18235" s="7"/>
      <c r="AR18235" s="7"/>
      <c r="AS18235" s="7"/>
      <c r="AT18235" s="7"/>
      <c r="AU18235" s="7"/>
      <c r="AV18235" s="234"/>
      <c r="BP18235" s="7"/>
      <c r="BQ18235" s="7"/>
      <c r="BR18235" s="7"/>
      <c r="BS18235" s="7"/>
      <c r="BT18235" s="7"/>
      <c r="BU18235" s="7"/>
      <c r="BV18235" s="7"/>
      <c r="BW18235" s="7"/>
    </row>
    <row r="18236" spans="43:75" x14ac:dyDescent="0.2">
      <c r="AQ18236" s="7"/>
      <c r="AR18236" s="7"/>
      <c r="AS18236" s="7"/>
      <c r="AT18236" s="7"/>
      <c r="AU18236" s="7"/>
      <c r="AV18236" s="234"/>
      <c r="BP18236" s="7"/>
      <c r="BQ18236" s="7"/>
      <c r="BR18236" s="7"/>
      <c r="BS18236" s="7"/>
      <c r="BT18236" s="7"/>
      <c r="BU18236" s="7"/>
      <c r="BV18236" s="7"/>
      <c r="BW18236" s="7"/>
    </row>
    <row r="18237" spans="43:75" x14ac:dyDescent="0.2">
      <c r="AQ18237" s="7"/>
      <c r="AR18237" s="7"/>
      <c r="AS18237" s="7"/>
      <c r="AT18237" s="7"/>
      <c r="AU18237" s="7"/>
      <c r="AV18237" s="234"/>
      <c r="BP18237" s="7"/>
      <c r="BQ18237" s="7"/>
      <c r="BR18237" s="7"/>
      <c r="BS18237" s="7"/>
      <c r="BT18237" s="7"/>
      <c r="BU18237" s="7"/>
      <c r="BV18237" s="7"/>
      <c r="BW18237" s="7"/>
    </row>
    <row r="18238" spans="43:75" x14ac:dyDescent="0.2">
      <c r="AQ18238" s="7"/>
      <c r="AR18238" s="7"/>
      <c r="AS18238" s="7"/>
      <c r="AT18238" s="7"/>
      <c r="AU18238" s="7"/>
      <c r="AV18238" s="234"/>
      <c r="BP18238" s="7"/>
      <c r="BQ18238" s="7"/>
      <c r="BR18238" s="7"/>
      <c r="BS18238" s="7"/>
      <c r="BT18238" s="7"/>
      <c r="BU18238" s="7"/>
      <c r="BV18238" s="7"/>
      <c r="BW18238" s="7"/>
    </row>
    <row r="18239" spans="43:75" x14ac:dyDescent="0.2">
      <c r="AQ18239" s="7"/>
      <c r="AR18239" s="7"/>
      <c r="AS18239" s="7"/>
      <c r="AT18239" s="7"/>
      <c r="AU18239" s="7"/>
      <c r="AV18239" s="234"/>
      <c r="BP18239" s="7"/>
      <c r="BQ18239" s="7"/>
      <c r="BR18239" s="7"/>
      <c r="BS18239" s="7"/>
      <c r="BT18239" s="7"/>
      <c r="BU18239" s="7"/>
      <c r="BV18239" s="7"/>
      <c r="BW18239" s="7"/>
    </row>
    <row r="18240" spans="43:75" x14ac:dyDescent="0.2">
      <c r="AQ18240" s="7"/>
      <c r="AR18240" s="7"/>
      <c r="AS18240" s="7"/>
      <c r="AT18240" s="7"/>
      <c r="AU18240" s="7"/>
      <c r="AV18240" s="234"/>
      <c r="BP18240" s="7"/>
      <c r="BQ18240" s="7"/>
      <c r="BR18240" s="7"/>
      <c r="BS18240" s="7"/>
      <c r="BT18240" s="7"/>
      <c r="BU18240" s="7"/>
      <c r="BV18240" s="7"/>
      <c r="BW18240" s="7"/>
    </row>
    <row r="18241" spans="43:75" x14ac:dyDescent="0.2">
      <c r="AQ18241" s="7"/>
      <c r="AR18241" s="7"/>
      <c r="AS18241" s="7"/>
      <c r="AT18241" s="7"/>
      <c r="AU18241" s="7"/>
      <c r="AV18241" s="234"/>
      <c r="BP18241" s="7"/>
      <c r="BQ18241" s="7"/>
      <c r="BR18241" s="7"/>
      <c r="BS18241" s="7"/>
      <c r="BT18241" s="7"/>
      <c r="BU18241" s="7"/>
      <c r="BV18241" s="7"/>
      <c r="BW18241" s="7"/>
    </row>
    <row r="18242" spans="43:75" x14ac:dyDescent="0.2">
      <c r="AQ18242" s="7"/>
      <c r="AR18242" s="7"/>
      <c r="AS18242" s="7"/>
      <c r="AT18242" s="7"/>
      <c r="AU18242" s="7"/>
      <c r="AV18242" s="234"/>
      <c r="BP18242" s="7"/>
      <c r="BQ18242" s="7"/>
      <c r="BR18242" s="7"/>
      <c r="BS18242" s="7"/>
      <c r="BT18242" s="7"/>
      <c r="BU18242" s="7"/>
      <c r="BV18242" s="7"/>
      <c r="BW18242" s="7"/>
    </row>
    <row r="18243" spans="43:75" x14ac:dyDescent="0.2">
      <c r="AQ18243" s="7"/>
      <c r="AR18243" s="7"/>
      <c r="AS18243" s="7"/>
      <c r="AT18243" s="7"/>
      <c r="AU18243" s="7"/>
      <c r="AV18243" s="234"/>
      <c r="BP18243" s="7"/>
      <c r="BQ18243" s="7"/>
      <c r="BR18243" s="7"/>
      <c r="BS18243" s="7"/>
      <c r="BT18243" s="7"/>
      <c r="BU18243" s="7"/>
      <c r="BV18243" s="7"/>
      <c r="BW18243" s="7"/>
    </row>
    <row r="18244" spans="43:75" x14ac:dyDescent="0.2">
      <c r="AQ18244" s="7"/>
      <c r="AR18244" s="7"/>
      <c r="AS18244" s="7"/>
      <c r="AT18244" s="7"/>
      <c r="AU18244" s="7"/>
      <c r="AV18244" s="234"/>
      <c r="BP18244" s="7"/>
      <c r="BQ18244" s="7"/>
      <c r="BR18244" s="7"/>
      <c r="BS18244" s="7"/>
      <c r="BT18244" s="7"/>
      <c r="BU18244" s="7"/>
      <c r="BV18244" s="7"/>
      <c r="BW18244" s="7"/>
    </row>
    <row r="18245" spans="43:75" x14ac:dyDescent="0.2">
      <c r="AQ18245" s="7"/>
      <c r="AR18245" s="7"/>
      <c r="AS18245" s="7"/>
      <c r="AT18245" s="7"/>
      <c r="AU18245" s="7"/>
      <c r="AV18245" s="234"/>
      <c r="BP18245" s="7"/>
      <c r="BQ18245" s="7"/>
      <c r="BR18245" s="7"/>
      <c r="BS18245" s="7"/>
      <c r="BT18245" s="7"/>
      <c r="BU18245" s="7"/>
      <c r="BV18245" s="7"/>
      <c r="BW18245" s="7"/>
    </row>
    <row r="18246" spans="43:75" x14ac:dyDescent="0.2">
      <c r="AQ18246" s="7"/>
      <c r="AR18246" s="7"/>
      <c r="AS18246" s="7"/>
      <c r="AT18246" s="7"/>
      <c r="AU18246" s="7"/>
      <c r="AV18246" s="234"/>
      <c r="BP18246" s="7"/>
      <c r="BQ18246" s="7"/>
      <c r="BR18246" s="7"/>
      <c r="BS18246" s="7"/>
      <c r="BT18246" s="7"/>
      <c r="BU18246" s="7"/>
      <c r="BV18246" s="7"/>
      <c r="BW18246" s="7"/>
    </row>
    <row r="18247" spans="43:75" x14ac:dyDescent="0.2">
      <c r="AQ18247" s="7"/>
      <c r="AR18247" s="7"/>
      <c r="AS18247" s="7"/>
      <c r="AT18247" s="7"/>
      <c r="AU18247" s="7"/>
      <c r="AV18247" s="234"/>
      <c r="BP18247" s="7"/>
      <c r="BQ18247" s="7"/>
      <c r="BR18247" s="7"/>
      <c r="BS18247" s="7"/>
      <c r="BT18247" s="7"/>
      <c r="BU18247" s="7"/>
      <c r="BV18247" s="7"/>
      <c r="BW18247" s="7"/>
    </row>
    <row r="18248" spans="43:75" x14ac:dyDescent="0.2">
      <c r="AQ18248" s="7"/>
      <c r="AR18248" s="7"/>
      <c r="AS18248" s="7"/>
      <c r="AT18248" s="7"/>
      <c r="AU18248" s="7"/>
      <c r="AV18248" s="234"/>
      <c r="BP18248" s="7"/>
      <c r="BQ18248" s="7"/>
      <c r="BR18248" s="7"/>
      <c r="BS18248" s="7"/>
      <c r="BT18248" s="7"/>
      <c r="BU18248" s="7"/>
      <c r="BV18248" s="7"/>
      <c r="BW18248" s="7"/>
    </row>
    <row r="18249" spans="43:75" x14ac:dyDescent="0.2">
      <c r="AQ18249" s="7"/>
      <c r="AR18249" s="7"/>
      <c r="AS18249" s="7"/>
      <c r="AT18249" s="7"/>
      <c r="AU18249" s="7"/>
      <c r="AV18249" s="234"/>
      <c r="BP18249" s="7"/>
      <c r="BQ18249" s="7"/>
      <c r="BR18249" s="7"/>
      <c r="BS18249" s="7"/>
      <c r="BT18249" s="7"/>
      <c r="BU18249" s="7"/>
      <c r="BV18249" s="7"/>
      <c r="BW18249" s="7"/>
    </row>
    <row r="18250" spans="43:75" x14ac:dyDescent="0.2">
      <c r="AQ18250" s="7"/>
      <c r="AR18250" s="7"/>
      <c r="AS18250" s="7"/>
      <c r="AT18250" s="7"/>
      <c r="AU18250" s="7"/>
      <c r="AV18250" s="234"/>
      <c r="BP18250" s="7"/>
      <c r="BQ18250" s="7"/>
      <c r="BR18250" s="7"/>
      <c r="BS18250" s="7"/>
      <c r="BT18250" s="7"/>
      <c r="BU18250" s="7"/>
      <c r="BV18250" s="7"/>
      <c r="BW18250" s="7"/>
    </row>
    <row r="18251" spans="43:75" x14ac:dyDescent="0.2">
      <c r="AQ18251" s="7"/>
      <c r="AR18251" s="7"/>
      <c r="AS18251" s="7"/>
      <c r="AT18251" s="7"/>
      <c r="AU18251" s="7"/>
      <c r="AV18251" s="234"/>
      <c r="BP18251" s="7"/>
      <c r="BQ18251" s="7"/>
      <c r="BR18251" s="7"/>
      <c r="BS18251" s="7"/>
      <c r="BT18251" s="7"/>
      <c r="BU18251" s="7"/>
      <c r="BV18251" s="7"/>
      <c r="BW18251" s="7"/>
    </row>
    <row r="18252" spans="43:75" x14ac:dyDescent="0.2">
      <c r="AQ18252" s="7"/>
      <c r="AR18252" s="7"/>
      <c r="AS18252" s="7"/>
      <c r="AT18252" s="7"/>
      <c r="AU18252" s="7"/>
      <c r="AV18252" s="234"/>
      <c r="BP18252" s="7"/>
      <c r="BQ18252" s="7"/>
      <c r="BR18252" s="7"/>
      <c r="BS18252" s="7"/>
      <c r="BT18252" s="7"/>
      <c r="BU18252" s="7"/>
      <c r="BV18252" s="7"/>
      <c r="BW18252" s="7"/>
    </row>
    <row r="18253" spans="43:75" x14ac:dyDescent="0.2">
      <c r="AQ18253" s="7"/>
      <c r="AR18253" s="7"/>
      <c r="AS18253" s="7"/>
      <c r="AT18253" s="7"/>
      <c r="AU18253" s="7"/>
      <c r="AV18253" s="234"/>
      <c r="BP18253" s="7"/>
      <c r="BQ18253" s="7"/>
      <c r="BR18253" s="7"/>
      <c r="BS18253" s="7"/>
      <c r="BT18253" s="7"/>
      <c r="BU18253" s="7"/>
      <c r="BV18253" s="7"/>
      <c r="BW18253" s="7"/>
    </row>
    <row r="18254" spans="43:75" x14ac:dyDescent="0.2">
      <c r="AQ18254" s="7"/>
      <c r="AR18254" s="7"/>
      <c r="AS18254" s="7"/>
      <c r="AT18254" s="7"/>
      <c r="AU18254" s="7"/>
      <c r="AV18254" s="234"/>
      <c r="BP18254" s="7"/>
      <c r="BQ18254" s="7"/>
      <c r="BR18254" s="7"/>
      <c r="BS18254" s="7"/>
      <c r="BT18254" s="7"/>
      <c r="BU18254" s="7"/>
      <c r="BV18254" s="7"/>
      <c r="BW18254" s="7"/>
    </row>
    <row r="18255" spans="43:75" x14ac:dyDescent="0.2">
      <c r="AQ18255" s="7"/>
      <c r="AR18255" s="7"/>
      <c r="AS18255" s="7"/>
      <c r="AT18255" s="7"/>
      <c r="AU18255" s="7"/>
      <c r="AV18255" s="234"/>
      <c r="BP18255" s="7"/>
      <c r="BQ18255" s="7"/>
      <c r="BR18255" s="7"/>
      <c r="BS18255" s="7"/>
      <c r="BT18255" s="7"/>
      <c r="BU18255" s="7"/>
      <c r="BV18255" s="7"/>
      <c r="BW18255" s="7"/>
    </row>
    <row r="18256" spans="43:75" x14ac:dyDescent="0.2">
      <c r="AQ18256" s="7"/>
      <c r="AR18256" s="7"/>
      <c r="AS18256" s="7"/>
      <c r="AT18256" s="7"/>
      <c r="AU18256" s="7"/>
      <c r="AV18256" s="234"/>
      <c r="BP18256" s="7"/>
      <c r="BQ18256" s="7"/>
      <c r="BR18256" s="7"/>
      <c r="BS18256" s="7"/>
      <c r="BT18256" s="7"/>
      <c r="BU18256" s="7"/>
      <c r="BV18256" s="7"/>
      <c r="BW18256" s="7"/>
    </row>
    <row r="18257" spans="43:75" x14ac:dyDescent="0.2">
      <c r="AQ18257" s="7"/>
      <c r="AR18257" s="7"/>
      <c r="AS18257" s="7"/>
      <c r="AT18257" s="7"/>
      <c r="AU18257" s="7"/>
      <c r="AV18257" s="234"/>
      <c r="BP18257" s="7"/>
      <c r="BQ18257" s="7"/>
      <c r="BR18257" s="7"/>
      <c r="BS18257" s="7"/>
      <c r="BT18257" s="7"/>
      <c r="BU18257" s="7"/>
      <c r="BV18257" s="7"/>
      <c r="BW18257" s="7"/>
    </row>
    <row r="18258" spans="43:75" x14ac:dyDescent="0.2">
      <c r="AQ18258" s="7"/>
      <c r="AR18258" s="7"/>
      <c r="AS18258" s="7"/>
      <c r="AT18258" s="7"/>
      <c r="AU18258" s="7"/>
      <c r="AV18258" s="234"/>
      <c r="BP18258" s="7"/>
      <c r="BQ18258" s="7"/>
      <c r="BR18258" s="7"/>
      <c r="BS18258" s="7"/>
      <c r="BT18258" s="7"/>
      <c r="BU18258" s="7"/>
      <c r="BV18258" s="7"/>
      <c r="BW18258" s="7"/>
    </row>
    <row r="18259" spans="43:75" x14ac:dyDescent="0.2">
      <c r="AQ18259" s="7"/>
      <c r="AR18259" s="7"/>
      <c r="AS18259" s="7"/>
      <c r="AT18259" s="7"/>
      <c r="AU18259" s="7"/>
      <c r="AV18259" s="234"/>
      <c r="BP18259" s="7"/>
      <c r="BQ18259" s="7"/>
      <c r="BR18259" s="7"/>
      <c r="BS18259" s="7"/>
      <c r="BT18259" s="7"/>
      <c r="BU18259" s="7"/>
      <c r="BV18259" s="7"/>
      <c r="BW18259" s="7"/>
    </row>
    <row r="18260" spans="43:75" x14ac:dyDescent="0.2">
      <c r="AQ18260" s="7"/>
      <c r="AR18260" s="7"/>
      <c r="AS18260" s="7"/>
      <c r="AT18260" s="7"/>
      <c r="AU18260" s="7"/>
      <c r="AV18260" s="234"/>
      <c r="BP18260" s="7"/>
      <c r="BQ18260" s="7"/>
      <c r="BR18260" s="7"/>
      <c r="BS18260" s="7"/>
      <c r="BT18260" s="7"/>
      <c r="BU18260" s="7"/>
      <c r="BV18260" s="7"/>
      <c r="BW18260" s="7"/>
    </row>
    <row r="18261" spans="43:75" x14ac:dyDescent="0.2">
      <c r="AQ18261" s="7"/>
      <c r="AR18261" s="7"/>
      <c r="AS18261" s="7"/>
      <c r="AT18261" s="7"/>
      <c r="AU18261" s="7"/>
      <c r="AV18261" s="234"/>
      <c r="BP18261" s="7"/>
      <c r="BQ18261" s="7"/>
      <c r="BR18261" s="7"/>
      <c r="BS18261" s="7"/>
      <c r="BT18261" s="7"/>
      <c r="BU18261" s="7"/>
      <c r="BV18261" s="7"/>
      <c r="BW18261" s="7"/>
    </row>
    <row r="18262" spans="43:75" x14ac:dyDescent="0.2">
      <c r="AQ18262" s="7"/>
      <c r="AR18262" s="7"/>
      <c r="AS18262" s="7"/>
      <c r="AT18262" s="7"/>
      <c r="AU18262" s="7"/>
      <c r="AV18262" s="234"/>
      <c r="BP18262" s="7"/>
      <c r="BQ18262" s="7"/>
      <c r="BR18262" s="7"/>
      <c r="BS18262" s="7"/>
      <c r="BT18262" s="7"/>
      <c r="BU18262" s="7"/>
      <c r="BV18262" s="7"/>
      <c r="BW18262" s="7"/>
    </row>
    <row r="18263" spans="43:75" x14ac:dyDescent="0.2">
      <c r="AQ18263" s="7"/>
      <c r="AR18263" s="7"/>
      <c r="AS18263" s="7"/>
      <c r="AT18263" s="7"/>
      <c r="AU18263" s="7"/>
      <c r="AV18263" s="234"/>
      <c r="BP18263" s="7"/>
      <c r="BQ18263" s="7"/>
      <c r="BR18263" s="7"/>
      <c r="BS18263" s="7"/>
      <c r="BT18263" s="7"/>
      <c r="BU18263" s="7"/>
      <c r="BV18263" s="7"/>
      <c r="BW18263" s="7"/>
    </row>
    <row r="18264" spans="43:75" x14ac:dyDescent="0.2">
      <c r="AQ18264" s="7"/>
      <c r="AR18264" s="7"/>
      <c r="AS18264" s="7"/>
      <c r="AT18264" s="7"/>
      <c r="AU18264" s="7"/>
      <c r="AV18264" s="234"/>
      <c r="BP18264" s="7"/>
      <c r="BQ18264" s="7"/>
      <c r="BR18264" s="7"/>
      <c r="BS18264" s="7"/>
      <c r="BT18264" s="7"/>
      <c r="BU18264" s="7"/>
      <c r="BV18264" s="7"/>
      <c r="BW18264" s="7"/>
    </row>
    <row r="18265" spans="43:75" x14ac:dyDescent="0.2">
      <c r="AQ18265" s="7"/>
      <c r="AR18265" s="7"/>
      <c r="AS18265" s="7"/>
      <c r="AT18265" s="7"/>
      <c r="AU18265" s="7"/>
      <c r="AV18265" s="234"/>
      <c r="BP18265" s="7"/>
      <c r="BQ18265" s="7"/>
      <c r="BR18265" s="7"/>
      <c r="BS18265" s="7"/>
      <c r="BT18265" s="7"/>
      <c r="BU18265" s="7"/>
      <c r="BV18265" s="7"/>
      <c r="BW18265" s="7"/>
    </row>
    <row r="18266" spans="43:75" x14ac:dyDescent="0.2">
      <c r="AQ18266" s="7"/>
      <c r="AR18266" s="7"/>
      <c r="AS18266" s="7"/>
      <c r="AT18266" s="7"/>
      <c r="AU18266" s="7"/>
      <c r="AV18266" s="234"/>
    </row>
    <row r="18267" spans="43:75" x14ac:dyDescent="0.2">
      <c r="AQ18267" s="7"/>
      <c r="AR18267" s="7"/>
      <c r="AS18267" s="7"/>
      <c r="AT18267" s="7"/>
      <c r="AU18267" s="7"/>
      <c r="AV18267" s="234"/>
    </row>
    <row r="18268" spans="43:75" x14ac:dyDescent="0.2">
      <c r="AQ18268" s="7"/>
      <c r="AR18268" s="7"/>
      <c r="AS18268" s="7"/>
      <c r="AT18268" s="7"/>
      <c r="AU18268" s="7"/>
      <c r="AV18268" s="234"/>
    </row>
    <row r="18269" spans="43:75" x14ac:dyDescent="0.2">
      <c r="AQ18269" s="7"/>
      <c r="AR18269" s="7"/>
      <c r="AS18269" s="7"/>
      <c r="AT18269" s="7"/>
      <c r="AU18269" s="7"/>
      <c r="AV18269" s="234"/>
    </row>
    <row r="18270" spans="43:75" x14ac:dyDescent="0.2">
      <c r="AQ18270" s="7"/>
      <c r="AR18270" s="7"/>
      <c r="AS18270" s="7"/>
      <c r="AT18270" s="7"/>
      <c r="AU18270" s="7"/>
      <c r="AV18270" s="234"/>
    </row>
    <row r="18271" spans="43:75" x14ac:dyDescent="0.2">
      <c r="AQ18271" s="7"/>
      <c r="AR18271" s="7"/>
      <c r="AS18271" s="7"/>
      <c r="AT18271" s="7"/>
      <c r="AU18271" s="7"/>
      <c r="AV18271" s="234"/>
    </row>
    <row r="18272" spans="43:75" x14ac:dyDescent="0.2">
      <c r="AQ18272" s="7"/>
      <c r="AR18272" s="7"/>
      <c r="AS18272" s="7"/>
      <c r="AT18272" s="7"/>
      <c r="AU18272" s="7"/>
      <c r="AV18272" s="234"/>
    </row>
    <row r="18273" spans="43:48" x14ac:dyDescent="0.2">
      <c r="AQ18273" s="7"/>
      <c r="AR18273" s="7"/>
      <c r="AS18273" s="7"/>
      <c r="AT18273" s="7"/>
      <c r="AU18273" s="7"/>
      <c r="AV18273" s="234"/>
    </row>
    <row r="18274" spans="43:48" x14ac:dyDescent="0.2">
      <c r="AQ18274" s="7"/>
      <c r="AR18274" s="7"/>
      <c r="AS18274" s="7"/>
      <c r="AT18274" s="7"/>
      <c r="AU18274" s="7"/>
      <c r="AV18274" s="234"/>
    </row>
    <row r="18275" spans="43:48" x14ac:dyDescent="0.2">
      <c r="AQ18275" s="7"/>
      <c r="AR18275" s="7"/>
      <c r="AS18275" s="7"/>
      <c r="AT18275" s="7"/>
      <c r="AU18275" s="7"/>
      <c r="AV18275" s="234"/>
    </row>
    <row r="18276" spans="43:48" x14ac:dyDescent="0.2">
      <c r="AQ18276" s="7"/>
      <c r="AR18276" s="7"/>
      <c r="AS18276" s="7"/>
      <c r="AT18276" s="7"/>
      <c r="AU18276" s="7"/>
      <c r="AV18276" s="234"/>
    </row>
    <row r="18277" spans="43:48" x14ac:dyDescent="0.2">
      <c r="AQ18277" s="7"/>
      <c r="AR18277" s="7"/>
      <c r="AS18277" s="7"/>
      <c r="AT18277" s="7"/>
      <c r="AU18277" s="7"/>
      <c r="AV18277" s="234"/>
    </row>
    <row r="18278" spans="43:48" x14ac:dyDescent="0.2">
      <c r="AQ18278" s="7"/>
      <c r="AR18278" s="7"/>
      <c r="AS18278" s="7"/>
      <c r="AT18278" s="7"/>
      <c r="AU18278" s="7"/>
      <c r="AV18278" s="234"/>
    </row>
    <row r="18279" spans="43:48" x14ac:dyDescent="0.2">
      <c r="AQ18279" s="7"/>
      <c r="AR18279" s="7"/>
      <c r="AS18279" s="7"/>
      <c r="AT18279" s="7"/>
      <c r="AU18279" s="7"/>
      <c r="AV18279" s="234"/>
    </row>
    <row r="18280" spans="43:48" x14ac:dyDescent="0.2">
      <c r="AQ18280" s="7"/>
      <c r="AR18280" s="7"/>
      <c r="AS18280" s="7"/>
      <c r="AT18280" s="7"/>
      <c r="AU18280" s="7"/>
      <c r="AV18280" s="234"/>
    </row>
    <row r="18281" spans="43:48" x14ac:dyDescent="0.2">
      <c r="AQ18281" s="7"/>
      <c r="AR18281" s="7"/>
      <c r="AS18281" s="7"/>
      <c r="AT18281" s="7"/>
      <c r="AU18281" s="7"/>
      <c r="AV18281" s="234"/>
    </row>
    <row r="18282" spans="43:48" x14ac:dyDescent="0.2">
      <c r="AQ18282" s="7"/>
      <c r="AR18282" s="7"/>
      <c r="AS18282" s="7"/>
      <c r="AT18282" s="7"/>
      <c r="AU18282" s="7"/>
      <c r="AV18282" s="234"/>
    </row>
    <row r="18283" spans="43:48" x14ac:dyDescent="0.2">
      <c r="AQ18283" s="7"/>
      <c r="AR18283" s="7"/>
      <c r="AS18283" s="7"/>
      <c r="AT18283" s="7"/>
      <c r="AU18283" s="7"/>
      <c r="AV18283" s="234"/>
    </row>
    <row r="18284" spans="43:48" x14ac:dyDescent="0.2">
      <c r="AQ18284" s="7"/>
      <c r="AR18284" s="7"/>
      <c r="AS18284" s="7"/>
      <c r="AT18284" s="7"/>
      <c r="AU18284" s="7"/>
      <c r="AV18284" s="234"/>
    </row>
    <row r="18285" spans="43:48" x14ac:dyDescent="0.2">
      <c r="AQ18285" s="7"/>
      <c r="AR18285" s="7"/>
      <c r="AS18285" s="7"/>
      <c r="AT18285" s="7"/>
      <c r="AU18285" s="7"/>
      <c r="AV18285" s="234"/>
    </row>
    <row r="18286" spans="43:48" x14ac:dyDescent="0.2">
      <c r="AQ18286" s="7"/>
      <c r="AR18286" s="7"/>
      <c r="AS18286" s="7"/>
      <c r="AT18286" s="7"/>
      <c r="AU18286" s="7"/>
      <c r="AV18286" s="234"/>
    </row>
    <row r="18287" spans="43:48" x14ac:dyDescent="0.2">
      <c r="AQ18287" s="7"/>
      <c r="AR18287" s="7"/>
      <c r="AS18287" s="7"/>
      <c r="AT18287" s="7"/>
      <c r="AU18287" s="7"/>
      <c r="AV18287" s="234"/>
    </row>
    <row r="18288" spans="43:48" x14ac:dyDescent="0.2">
      <c r="AQ18288" s="7"/>
      <c r="AR18288" s="7"/>
      <c r="AS18288" s="7"/>
      <c r="AT18288" s="7"/>
      <c r="AU18288" s="7"/>
      <c r="AV18288" s="234"/>
    </row>
    <row r="18289" spans="43:48" x14ac:dyDescent="0.2">
      <c r="AQ18289" s="7"/>
      <c r="AR18289" s="7"/>
      <c r="AS18289" s="7"/>
      <c r="AT18289" s="7"/>
      <c r="AU18289" s="7"/>
      <c r="AV18289" s="234"/>
    </row>
    <row r="18290" spans="43:48" x14ac:dyDescent="0.2">
      <c r="AQ18290" s="7"/>
      <c r="AR18290" s="7"/>
      <c r="AS18290" s="7"/>
      <c r="AT18290" s="7"/>
      <c r="AU18290" s="7"/>
      <c r="AV18290" s="234"/>
    </row>
    <row r="18291" spans="43:48" x14ac:dyDescent="0.2">
      <c r="AQ18291" s="7"/>
      <c r="AR18291" s="7"/>
      <c r="AS18291" s="7"/>
      <c r="AT18291" s="7"/>
      <c r="AU18291" s="7"/>
      <c r="AV18291" s="234"/>
    </row>
    <row r="18292" spans="43:48" x14ac:dyDescent="0.2">
      <c r="AQ18292" s="7"/>
      <c r="AR18292" s="7"/>
      <c r="AS18292" s="7"/>
      <c r="AT18292" s="7"/>
      <c r="AU18292" s="7"/>
      <c r="AV18292" s="234"/>
    </row>
    <row r="18293" spans="43:48" x14ac:dyDescent="0.2">
      <c r="AQ18293" s="7"/>
      <c r="AR18293" s="7"/>
      <c r="AS18293" s="7"/>
      <c r="AT18293" s="7"/>
      <c r="AU18293" s="7"/>
      <c r="AV18293" s="234"/>
    </row>
    <row r="18294" spans="43:48" x14ac:dyDescent="0.2">
      <c r="AQ18294" s="7"/>
      <c r="AR18294" s="7"/>
      <c r="AS18294" s="7"/>
      <c r="AT18294" s="7"/>
      <c r="AU18294" s="7"/>
      <c r="AV18294" s="234"/>
    </row>
    <row r="18295" spans="43:48" x14ac:dyDescent="0.2">
      <c r="AQ18295" s="7"/>
      <c r="AR18295" s="7"/>
      <c r="AS18295" s="7"/>
      <c r="AT18295" s="7"/>
      <c r="AU18295" s="7"/>
      <c r="AV18295" s="234"/>
    </row>
    <row r="18296" spans="43:48" x14ac:dyDescent="0.2">
      <c r="AQ18296" s="7"/>
      <c r="AR18296" s="7"/>
      <c r="AS18296" s="7"/>
      <c r="AT18296" s="7"/>
      <c r="AU18296" s="7"/>
      <c r="AV18296" s="234"/>
    </row>
    <row r="18297" spans="43:48" x14ac:dyDescent="0.2">
      <c r="AQ18297" s="7"/>
      <c r="AR18297" s="7"/>
      <c r="AS18297" s="7"/>
      <c r="AT18297" s="7"/>
      <c r="AU18297" s="7"/>
      <c r="AV18297" s="234"/>
    </row>
    <row r="18298" spans="43:48" x14ac:dyDescent="0.2">
      <c r="AQ18298" s="7"/>
      <c r="AR18298" s="7"/>
      <c r="AS18298" s="7"/>
      <c r="AT18298" s="7"/>
      <c r="AU18298" s="7"/>
      <c r="AV18298" s="234"/>
    </row>
    <row r="18299" spans="43:48" x14ac:dyDescent="0.2">
      <c r="AQ18299" s="7"/>
      <c r="AR18299" s="7"/>
      <c r="AS18299" s="7"/>
      <c r="AT18299" s="7"/>
      <c r="AU18299" s="7"/>
      <c r="AV18299" s="234"/>
    </row>
    <row r="18300" spans="43:48" x14ac:dyDescent="0.2">
      <c r="AQ18300" s="7"/>
      <c r="AR18300" s="7"/>
      <c r="AS18300" s="7"/>
      <c r="AT18300" s="7"/>
      <c r="AU18300" s="7"/>
      <c r="AV18300" s="234"/>
    </row>
    <row r="18301" spans="43:48" x14ac:dyDescent="0.2">
      <c r="AQ18301" s="7"/>
      <c r="AR18301" s="7"/>
      <c r="AS18301" s="7"/>
      <c r="AT18301" s="7"/>
      <c r="AU18301" s="7"/>
      <c r="AV18301" s="234"/>
    </row>
    <row r="18302" spans="43:48" x14ac:dyDescent="0.2">
      <c r="AQ18302" s="7"/>
      <c r="AR18302" s="7"/>
      <c r="AS18302" s="7"/>
      <c r="AT18302" s="7"/>
      <c r="AU18302" s="7"/>
      <c r="AV18302" s="234"/>
    </row>
    <row r="18303" spans="43:48" x14ac:dyDescent="0.2">
      <c r="AQ18303" s="7"/>
      <c r="AR18303" s="7"/>
      <c r="AS18303" s="7"/>
      <c r="AT18303" s="7"/>
      <c r="AU18303" s="7"/>
      <c r="AV18303" s="234"/>
    </row>
    <row r="18304" spans="43:48" x14ac:dyDescent="0.2">
      <c r="AQ18304" s="7"/>
      <c r="AR18304" s="7"/>
      <c r="AS18304" s="7"/>
      <c r="AT18304" s="7"/>
      <c r="AU18304" s="7"/>
      <c r="AV18304" s="234"/>
    </row>
    <row r="18305" spans="43:48" x14ac:dyDescent="0.2">
      <c r="AQ18305" s="7"/>
      <c r="AR18305" s="7"/>
      <c r="AS18305" s="7"/>
      <c r="AT18305" s="7"/>
      <c r="AU18305" s="7"/>
      <c r="AV18305" s="234"/>
    </row>
    <row r="18306" spans="43:48" x14ac:dyDescent="0.2">
      <c r="AQ18306" s="7"/>
      <c r="AR18306" s="7"/>
      <c r="AS18306" s="7"/>
      <c r="AT18306" s="7"/>
      <c r="AU18306" s="7"/>
      <c r="AV18306" s="234"/>
    </row>
    <row r="18307" spans="43:48" x14ac:dyDescent="0.2">
      <c r="AQ18307" s="7"/>
      <c r="AR18307" s="7"/>
      <c r="AS18307" s="7"/>
      <c r="AT18307" s="7"/>
      <c r="AU18307" s="7"/>
      <c r="AV18307" s="234"/>
    </row>
    <row r="18308" spans="43:48" x14ac:dyDescent="0.2">
      <c r="AQ18308" s="7"/>
      <c r="AR18308" s="7"/>
      <c r="AS18308" s="7"/>
      <c r="AT18308" s="7"/>
      <c r="AU18308" s="7"/>
      <c r="AV18308" s="234"/>
    </row>
    <row r="18309" spans="43:48" x14ac:dyDescent="0.2">
      <c r="AQ18309" s="7"/>
      <c r="AR18309" s="7"/>
      <c r="AS18309" s="7"/>
      <c r="AT18309" s="7"/>
      <c r="AU18309" s="7"/>
      <c r="AV18309" s="234"/>
    </row>
    <row r="18310" spans="43:48" x14ac:dyDescent="0.2">
      <c r="AQ18310" s="7"/>
      <c r="AR18310" s="7"/>
      <c r="AS18310" s="7"/>
      <c r="AT18310" s="7"/>
      <c r="AU18310" s="7"/>
      <c r="AV18310" s="234"/>
    </row>
    <row r="18311" spans="43:48" x14ac:dyDescent="0.2">
      <c r="AQ18311" s="7"/>
      <c r="AR18311" s="7"/>
      <c r="AS18311" s="7"/>
      <c r="AT18311" s="7"/>
      <c r="AU18311" s="7"/>
      <c r="AV18311" s="234"/>
    </row>
    <row r="18312" spans="43:48" x14ac:dyDescent="0.2">
      <c r="AQ18312" s="7"/>
      <c r="AR18312" s="7"/>
      <c r="AS18312" s="7"/>
      <c r="AT18312" s="7"/>
      <c r="AU18312" s="7"/>
      <c r="AV18312" s="234"/>
    </row>
    <row r="18313" spans="43:48" x14ac:dyDescent="0.2">
      <c r="AQ18313" s="7"/>
      <c r="AR18313" s="7"/>
      <c r="AS18313" s="7"/>
      <c r="AT18313" s="7"/>
      <c r="AU18313" s="7"/>
      <c r="AV18313" s="234"/>
    </row>
    <row r="18314" spans="43:48" x14ac:dyDescent="0.2">
      <c r="AQ18314" s="7"/>
      <c r="AR18314" s="7"/>
      <c r="AS18314" s="7"/>
      <c r="AT18314" s="7"/>
      <c r="AU18314" s="7"/>
      <c r="AV18314" s="234"/>
    </row>
    <row r="18315" spans="43:48" x14ac:dyDescent="0.2">
      <c r="AQ18315" s="7"/>
      <c r="AR18315" s="7"/>
      <c r="AS18315" s="7"/>
      <c r="AT18315" s="7"/>
      <c r="AU18315" s="7"/>
      <c r="AV18315" s="234"/>
    </row>
    <row r="18316" spans="43:48" x14ac:dyDescent="0.2">
      <c r="AQ18316" s="7"/>
      <c r="AR18316" s="7"/>
      <c r="AS18316" s="7"/>
      <c r="AT18316" s="7"/>
      <c r="AU18316" s="7"/>
      <c r="AV18316" s="234"/>
    </row>
    <row r="18317" spans="43:48" x14ac:dyDescent="0.2">
      <c r="AQ18317" s="7"/>
      <c r="AR18317" s="7"/>
      <c r="AS18317" s="7"/>
      <c r="AT18317" s="7"/>
      <c r="AU18317" s="7"/>
      <c r="AV18317" s="234"/>
    </row>
    <row r="18318" spans="43:48" x14ac:dyDescent="0.2">
      <c r="AQ18318" s="7"/>
      <c r="AR18318" s="7"/>
      <c r="AS18318" s="7"/>
      <c r="AT18318" s="7"/>
      <c r="AU18318" s="7"/>
      <c r="AV18318" s="234"/>
    </row>
    <row r="18319" spans="43:48" x14ac:dyDescent="0.2">
      <c r="AQ18319" s="7"/>
      <c r="AR18319" s="7"/>
      <c r="AS18319" s="7"/>
      <c r="AT18319" s="7"/>
      <c r="AU18319" s="7"/>
      <c r="AV18319" s="234"/>
    </row>
    <row r="18320" spans="43:48" x14ac:dyDescent="0.2">
      <c r="AQ18320" s="7"/>
      <c r="AR18320" s="7"/>
      <c r="AS18320" s="7"/>
      <c r="AT18320" s="7"/>
      <c r="AU18320" s="7"/>
      <c r="AV18320" s="234"/>
    </row>
    <row r="18321" spans="43:48" x14ac:dyDescent="0.2">
      <c r="AQ18321" s="7"/>
      <c r="AR18321" s="7"/>
      <c r="AS18321" s="7"/>
      <c r="AT18321" s="7"/>
      <c r="AU18321" s="7"/>
      <c r="AV18321" s="234"/>
    </row>
    <row r="18322" spans="43:48" x14ac:dyDescent="0.2">
      <c r="AQ18322" s="7"/>
      <c r="AR18322" s="7"/>
      <c r="AS18322" s="7"/>
      <c r="AT18322" s="7"/>
      <c r="AU18322" s="7"/>
      <c r="AV18322" s="234"/>
    </row>
    <row r="18323" spans="43:48" x14ac:dyDescent="0.2">
      <c r="AQ18323" s="7"/>
      <c r="AR18323" s="7"/>
      <c r="AS18323" s="7"/>
      <c r="AT18323" s="7"/>
      <c r="AU18323" s="7"/>
      <c r="AV18323" s="234"/>
    </row>
    <row r="18324" spans="43:48" x14ac:dyDescent="0.2">
      <c r="AQ18324" s="7"/>
      <c r="AR18324" s="7"/>
      <c r="AS18324" s="7"/>
      <c r="AT18324" s="7"/>
      <c r="AU18324" s="7"/>
      <c r="AV18324" s="234"/>
    </row>
    <row r="18325" spans="43:48" x14ac:dyDescent="0.2">
      <c r="AQ18325" s="7"/>
      <c r="AR18325" s="7"/>
      <c r="AS18325" s="7"/>
      <c r="AT18325" s="7"/>
      <c r="AU18325" s="7"/>
      <c r="AV18325" s="234"/>
    </row>
    <row r="18326" spans="43:48" x14ac:dyDescent="0.2">
      <c r="AQ18326" s="7"/>
      <c r="AR18326" s="7"/>
      <c r="AS18326" s="7"/>
      <c r="AT18326" s="7"/>
      <c r="AU18326" s="7"/>
      <c r="AV18326" s="234"/>
    </row>
    <row r="18327" spans="43:48" x14ac:dyDescent="0.2">
      <c r="AQ18327" s="7"/>
      <c r="AR18327" s="7"/>
      <c r="AS18327" s="7"/>
      <c r="AT18327" s="7"/>
      <c r="AU18327" s="7"/>
      <c r="AV18327" s="234"/>
    </row>
    <row r="18328" spans="43:48" x14ac:dyDescent="0.2">
      <c r="AQ18328" s="7"/>
      <c r="AR18328" s="7"/>
      <c r="AS18328" s="7"/>
      <c r="AT18328" s="7"/>
      <c r="AU18328" s="7"/>
      <c r="AV18328" s="234"/>
    </row>
    <row r="18329" spans="43:48" x14ac:dyDescent="0.2">
      <c r="AQ18329" s="7"/>
      <c r="AR18329" s="7"/>
      <c r="AS18329" s="7"/>
      <c r="AT18329" s="7"/>
      <c r="AU18329" s="7"/>
      <c r="AV18329" s="234"/>
    </row>
    <row r="18330" spans="43:48" x14ac:dyDescent="0.2">
      <c r="AQ18330" s="7"/>
      <c r="AR18330" s="7"/>
      <c r="AS18330" s="7"/>
      <c r="AT18330" s="7"/>
      <c r="AU18330" s="7"/>
      <c r="AV18330" s="234"/>
    </row>
    <row r="18331" spans="43:48" x14ac:dyDescent="0.2">
      <c r="AQ18331" s="7"/>
      <c r="AR18331" s="7"/>
      <c r="AS18331" s="7"/>
      <c r="AT18331" s="7"/>
      <c r="AU18331" s="7"/>
      <c r="AV18331" s="234"/>
    </row>
    <row r="18332" spans="43:48" x14ac:dyDescent="0.2">
      <c r="AQ18332" s="7"/>
      <c r="AR18332" s="7"/>
      <c r="AS18332" s="7"/>
      <c r="AT18332" s="7"/>
      <c r="AU18332" s="7"/>
      <c r="AV18332" s="234"/>
    </row>
    <row r="18333" spans="43:48" x14ac:dyDescent="0.2">
      <c r="AQ18333" s="7"/>
      <c r="AR18333" s="7"/>
      <c r="AS18333" s="7"/>
      <c r="AT18333" s="7"/>
      <c r="AU18333" s="7"/>
      <c r="AV18333" s="234"/>
    </row>
    <row r="18334" spans="43:48" x14ac:dyDescent="0.2">
      <c r="AQ18334" s="7"/>
      <c r="AR18334" s="7"/>
      <c r="AS18334" s="7"/>
      <c r="AT18334" s="7"/>
      <c r="AU18334" s="7"/>
      <c r="AV18334" s="234"/>
    </row>
    <row r="18335" spans="43:48" x14ac:dyDescent="0.2">
      <c r="AQ18335" s="7"/>
      <c r="AR18335" s="7"/>
      <c r="AS18335" s="7"/>
      <c r="AT18335" s="7"/>
      <c r="AU18335" s="7"/>
      <c r="AV18335" s="234"/>
    </row>
    <row r="18336" spans="43:48" x14ac:dyDescent="0.2">
      <c r="AQ18336" s="7"/>
      <c r="AR18336" s="7"/>
      <c r="AS18336" s="7"/>
      <c r="AT18336" s="7"/>
      <c r="AU18336" s="7"/>
      <c r="AV18336" s="234"/>
    </row>
    <row r="18337" spans="43:48" x14ac:dyDescent="0.2">
      <c r="AQ18337" s="7"/>
      <c r="AR18337" s="7"/>
      <c r="AS18337" s="7"/>
      <c r="AT18337" s="7"/>
      <c r="AU18337" s="7"/>
      <c r="AV18337" s="234"/>
    </row>
    <row r="18338" spans="43:48" x14ac:dyDescent="0.2">
      <c r="AQ18338" s="7"/>
      <c r="AR18338" s="7"/>
      <c r="AS18338" s="7"/>
      <c r="AT18338" s="7"/>
      <c r="AU18338" s="7"/>
      <c r="AV18338" s="234"/>
    </row>
    <row r="18339" spans="43:48" x14ac:dyDescent="0.2">
      <c r="AQ18339" s="7"/>
      <c r="AR18339" s="7"/>
      <c r="AS18339" s="7"/>
      <c r="AT18339" s="7"/>
      <c r="AU18339" s="7"/>
      <c r="AV18339" s="234"/>
    </row>
    <row r="18340" spans="43:48" x14ac:dyDescent="0.2">
      <c r="AQ18340" s="7"/>
      <c r="AR18340" s="7"/>
      <c r="AS18340" s="7"/>
      <c r="AT18340" s="7"/>
      <c r="AU18340" s="7"/>
      <c r="AV18340" s="234"/>
    </row>
    <row r="18341" spans="43:48" x14ac:dyDescent="0.2">
      <c r="AQ18341" s="7"/>
      <c r="AR18341" s="7"/>
      <c r="AS18341" s="7"/>
      <c r="AT18341" s="7"/>
      <c r="AU18341" s="7"/>
      <c r="AV18341" s="234"/>
    </row>
    <row r="18342" spans="43:48" x14ac:dyDescent="0.2">
      <c r="AQ18342" s="7"/>
      <c r="AR18342" s="7"/>
      <c r="AS18342" s="7"/>
      <c r="AT18342" s="7"/>
      <c r="AU18342" s="7"/>
      <c r="AV18342" s="234"/>
    </row>
    <row r="18343" spans="43:48" x14ac:dyDescent="0.2">
      <c r="AQ18343" s="7"/>
      <c r="AR18343" s="7"/>
      <c r="AS18343" s="7"/>
      <c r="AT18343" s="7"/>
      <c r="AU18343" s="7"/>
      <c r="AV18343" s="234"/>
    </row>
    <row r="18344" spans="43:48" x14ac:dyDescent="0.2">
      <c r="AQ18344" s="7"/>
      <c r="AR18344" s="7"/>
      <c r="AS18344" s="7"/>
      <c r="AT18344" s="7"/>
      <c r="AU18344" s="7"/>
      <c r="AV18344" s="234"/>
    </row>
    <row r="18345" spans="43:48" x14ac:dyDescent="0.2">
      <c r="AQ18345" s="7"/>
      <c r="AR18345" s="7"/>
      <c r="AS18345" s="7"/>
      <c r="AT18345" s="7"/>
      <c r="AU18345" s="7"/>
      <c r="AV18345" s="234"/>
    </row>
    <row r="18346" spans="43:48" x14ac:dyDescent="0.2">
      <c r="AQ18346" s="7"/>
      <c r="AR18346" s="7"/>
      <c r="AS18346" s="7"/>
      <c r="AT18346" s="7"/>
      <c r="AU18346" s="7"/>
      <c r="AV18346" s="234"/>
    </row>
    <row r="18347" spans="43:48" x14ac:dyDescent="0.2">
      <c r="AQ18347" s="7"/>
      <c r="AR18347" s="7"/>
      <c r="AS18347" s="7"/>
      <c r="AT18347" s="7"/>
      <c r="AU18347" s="7"/>
      <c r="AV18347" s="234"/>
    </row>
    <row r="18348" spans="43:48" x14ac:dyDescent="0.2">
      <c r="AQ18348" s="7"/>
      <c r="AR18348" s="7"/>
      <c r="AS18348" s="7"/>
      <c r="AT18348" s="7"/>
      <c r="AU18348" s="7"/>
      <c r="AV18348" s="234"/>
    </row>
    <row r="18349" spans="43:48" x14ac:dyDescent="0.2">
      <c r="AQ18349" s="7"/>
      <c r="AR18349" s="7"/>
      <c r="AS18349" s="7"/>
      <c r="AT18349" s="7"/>
      <c r="AU18349" s="7"/>
      <c r="AV18349" s="234"/>
    </row>
    <row r="18350" spans="43:48" x14ac:dyDescent="0.2">
      <c r="AQ18350" s="7"/>
      <c r="AR18350" s="7"/>
      <c r="AS18350" s="7"/>
      <c r="AT18350" s="7"/>
      <c r="AU18350" s="7"/>
      <c r="AV18350" s="234"/>
    </row>
    <row r="18351" spans="43:48" x14ac:dyDescent="0.2">
      <c r="AQ18351" s="7"/>
      <c r="AR18351" s="7"/>
      <c r="AS18351" s="7"/>
      <c r="AT18351" s="7"/>
      <c r="AU18351" s="7"/>
      <c r="AV18351" s="234"/>
    </row>
    <row r="18352" spans="43:48" x14ac:dyDescent="0.2">
      <c r="AQ18352" s="7"/>
      <c r="AR18352" s="7"/>
      <c r="AS18352" s="7"/>
      <c r="AT18352" s="7"/>
      <c r="AU18352" s="7"/>
      <c r="AV18352" s="234"/>
    </row>
    <row r="18353" spans="43:48" x14ac:dyDescent="0.2">
      <c r="AQ18353" s="7"/>
      <c r="AR18353" s="7"/>
      <c r="AS18353" s="7"/>
      <c r="AT18353" s="7"/>
      <c r="AU18353" s="7"/>
      <c r="AV18353" s="234"/>
    </row>
    <row r="18354" spans="43:48" x14ac:dyDescent="0.2">
      <c r="AQ18354" s="7"/>
      <c r="AR18354" s="7"/>
      <c r="AS18354" s="7"/>
      <c r="AT18354" s="7"/>
      <c r="AU18354" s="7"/>
      <c r="AV18354" s="234"/>
    </row>
    <row r="18355" spans="43:48" x14ac:dyDescent="0.2">
      <c r="AQ18355" s="7"/>
      <c r="AR18355" s="7"/>
      <c r="AS18355" s="7"/>
      <c r="AT18355" s="7"/>
      <c r="AU18355" s="7"/>
      <c r="AV18355" s="234"/>
    </row>
    <row r="18356" spans="43:48" x14ac:dyDescent="0.2">
      <c r="AQ18356" s="7"/>
      <c r="AR18356" s="7"/>
      <c r="AS18356" s="7"/>
      <c r="AT18356" s="7"/>
      <c r="AU18356" s="7"/>
      <c r="AV18356" s="234"/>
    </row>
    <row r="18357" spans="43:48" x14ac:dyDescent="0.2">
      <c r="AQ18357" s="7"/>
      <c r="AR18357" s="7"/>
      <c r="AS18357" s="7"/>
      <c r="AT18357" s="7"/>
      <c r="AU18357" s="7"/>
      <c r="AV18357" s="234"/>
    </row>
    <row r="18358" spans="43:48" x14ac:dyDescent="0.2">
      <c r="AQ18358" s="7"/>
      <c r="AR18358" s="7"/>
      <c r="AS18358" s="7"/>
      <c r="AT18358" s="7"/>
      <c r="AU18358" s="7"/>
      <c r="AV18358" s="234"/>
    </row>
    <row r="18359" spans="43:48" x14ac:dyDescent="0.2">
      <c r="AQ18359" s="7"/>
      <c r="AR18359" s="7"/>
      <c r="AS18359" s="7"/>
      <c r="AT18359" s="7"/>
      <c r="AU18359" s="7"/>
      <c r="AV18359" s="234"/>
    </row>
    <row r="18360" spans="43:48" x14ac:dyDescent="0.2">
      <c r="AQ18360" s="7"/>
      <c r="AR18360" s="7"/>
      <c r="AS18360" s="7"/>
      <c r="AT18360" s="7"/>
      <c r="AU18360" s="7"/>
      <c r="AV18360" s="234"/>
    </row>
    <row r="18361" spans="43:48" x14ac:dyDescent="0.2">
      <c r="AQ18361" s="7"/>
      <c r="AR18361" s="7"/>
      <c r="AS18361" s="7"/>
      <c r="AT18361" s="7"/>
      <c r="AU18361" s="7"/>
      <c r="AV18361" s="234"/>
    </row>
    <row r="18362" spans="43:48" x14ac:dyDescent="0.2">
      <c r="AQ18362" s="7"/>
      <c r="AR18362" s="7"/>
      <c r="AS18362" s="7"/>
      <c r="AT18362" s="7"/>
      <c r="AU18362" s="7"/>
      <c r="AV18362" s="234"/>
    </row>
    <row r="18363" spans="43:48" x14ac:dyDescent="0.2">
      <c r="AQ18363" s="7"/>
      <c r="AR18363" s="7"/>
      <c r="AS18363" s="7"/>
      <c r="AT18363" s="7"/>
      <c r="AU18363" s="7"/>
      <c r="AV18363" s="234"/>
    </row>
    <row r="18364" spans="43:48" x14ac:dyDescent="0.2">
      <c r="AQ18364" s="7"/>
      <c r="AR18364" s="7"/>
      <c r="AS18364" s="7"/>
      <c r="AT18364" s="7"/>
      <c r="AU18364" s="7"/>
      <c r="AV18364" s="234"/>
    </row>
    <row r="18365" spans="43:48" x14ac:dyDescent="0.2">
      <c r="AQ18365" s="7"/>
      <c r="AR18365" s="7"/>
      <c r="AS18365" s="7"/>
      <c r="AT18365" s="7"/>
      <c r="AU18365" s="7"/>
      <c r="AV18365" s="234"/>
    </row>
    <row r="18366" spans="43:48" x14ac:dyDescent="0.2">
      <c r="AQ18366" s="7"/>
      <c r="AR18366" s="7"/>
      <c r="AS18366" s="7"/>
      <c r="AT18366" s="7"/>
      <c r="AU18366" s="7"/>
      <c r="AV18366" s="234"/>
    </row>
    <row r="18367" spans="43:48" x14ac:dyDescent="0.2">
      <c r="AQ18367" s="7"/>
      <c r="AR18367" s="7"/>
      <c r="AS18367" s="7"/>
      <c r="AT18367" s="7"/>
      <c r="AU18367" s="7"/>
      <c r="AV18367" s="234"/>
    </row>
    <row r="18368" spans="43:48" x14ac:dyDescent="0.2">
      <c r="AQ18368" s="7"/>
      <c r="AR18368" s="7"/>
      <c r="AS18368" s="7"/>
      <c r="AT18368" s="7"/>
      <c r="AU18368" s="7"/>
      <c r="AV18368" s="234"/>
    </row>
    <row r="18369" spans="43:48" x14ac:dyDescent="0.2">
      <c r="AQ18369" s="7"/>
      <c r="AR18369" s="7"/>
      <c r="AS18369" s="7"/>
      <c r="AT18369" s="7"/>
      <c r="AU18369" s="7"/>
      <c r="AV18369" s="234"/>
    </row>
    <row r="18370" spans="43:48" x14ac:dyDescent="0.2">
      <c r="AQ18370" s="7"/>
      <c r="AR18370" s="7"/>
      <c r="AS18370" s="7"/>
      <c r="AT18370" s="7"/>
      <c r="AU18370" s="7"/>
      <c r="AV18370" s="234"/>
    </row>
    <row r="18371" spans="43:48" x14ac:dyDescent="0.2">
      <c r="AQ18371" s="7"/>
      <c r="AR18371" s="7"/>
      <c r="AS18371" s="7"/>
      <c r="AT18371" s="7"/>
      <c r="AU18371" s="7"/>
      <c r="AV18371" s="234"/>
    </row>
    <row r="18372" spans="43:48" x14ac:dyDescent="0.2">
      <c r="AQ18372" s="7"/>
      <c r="AR18372" s="7"/>
      <c r="AS18372" s="7"/>
      <c r="AT18372" s="7"/>
      <c r="AU18372" s="7"/>
      <c r="AV18372" s="234"/>
    </row>
    <row r="18373" spans="43:48" x14ac:dyDescent="0.2">
      <c r="AQ18373" s="7"/>
      <c r="AR18373" s="7"/>
      <c r="AS18373" s="7"/>
      <c r="AT18373" s="7"/>
      <c r="AU18373" s="7"/>
      <c r="AV18373" s="234"/>
    </row>
    <row r="18374" spans="43:48" x14ac:dyDescent="0.2">
      <c r="AQ18374" s="7"/>
      <c r="AR18374" s="7"/>
      <c r="AS18374" s="7"/>
      <c r="AT18374" s="7"/>
      <c r="AU18374" s="7"/>
      <c r="AV18374" s="234"/>
    </row>
    <row r="18375" spans="43:48" x14ac:dyDescent="0.2">
      <c r="AQ18375" s="7"/>
      <c r="AR18375" s="7"/>
      <c r="AS18375" s="7"/>
      <c r="AT18375" s="7"/>
      <c r="AU18375" s="7"/>
      <c r="AV18375" s="234"/>
    </row>
    <row r="18376" spans="43:48" x14ac:dyDescent="0.2">
      <c r="AQ18376" s="7"/>
      <c r="AR18376" s="7"/>
      <c r="AS18376" s="7"/>
      <c r="AT18376" s="7"/>
      <c r="AU18376" s="7"/>
      <c r="AV18376" s="234"/>
    </row>
    <row r="18377" spans="43:48" x14ac:dyDescent="0.2">
      <c r="AQ18377" s="7"/>
      <c r="AR18377" s="7"/>
      <c r="AS18377" s="7"/>
      <c r="AT18377" s="7"/>
      <c r="AU18377" s="7"/>
      <c r="AV18377" s="234"/>
    </row>
    <row r="18378" spans="43:48" x14ac:dyDescent="0.2">
      <c r="AQ18378" s="7"/>
      <c r="AR18378" s="7"/>
      <c r="AS18378" s="7"/>
      <c r="AT18378" s="7"/>
      <c r="AU18378" s="7"/>
      <c r="AV18378" s="234"/>
    </row>
    <row r="18379" spans="43:48" x14ac:dyDescent="0.2">
      <c r="AQ18379" s="7"/>
      <c r="AR18379" s="7"/>
      <c r="AS18379" s="7"/>
      <c r="AT18379" s="7"/>
      <c r="AU18379" s="7"/>
      <c r="AV18379" s="234"/>
    </row>
    <row r="18380" spans="43:48" x14ac:dyDescent="0.2">
      <c r="AQ18380" s="7"/>
      <c r="AR18380" s="7"/>
      <c r="AS18380" s="7"/>
      <c r="AT18380" s="7"/>
      <c r="AU18380" s="7"/>
      <c r="AV18380" s="234"/>
    </row>
    <row r="18381" spans="43:48" x14ac:dyDescent="0.2">
      <c r="AQ18381" s="7"/>
      <c r="AR18381" s="7"/>
      <c r="AS18381" s="7"/>
      <c r="AT18381" s="7"/>
      <c r="AU18381" s="7"/>
      <c r="AV18381" s="234"/>
    </row>
    <row r="18382" spans="43:48" x14ac:dyDescent="0.2">
      <c r="AQ18382" s="7"/>
      <c r="AR18382" s="7"/>
      <c r="AS18382" s="7"/>
      <c r="AT18382" s="7"/>
      <c r="AU18382" s="7"/>
      <c r="AV18382" s="234"/>
    </row>
    <row r="18383" spans="43:48" x14ac:dyDescent="0.2">
      <c r="AQ18383" s="7"/>
      <c r="AR18383" s="7"/>
      <c r="AS18383" s="7"/>
      <c r="AT18383" s="7"/>
      <c r="AU18383" s="7"/>
      <c r="AV18383" s="234"/>
    </row>
    <row r="18384" spans="43:48" x14ac:dyDescent="0.2">
      <c r="AQ18384" s="7"/>
      <c r="AR18384" s="7"/>
      <c r="AS18384" s="7"/>
      <c r="AT18384" s="7"/>
      <c r="AU18384" s="7"/>
      <c r="AV18384" s="234"/>
    </row>
    <row r="18385" spans="43:48" x14ac:dyDescent="0.2">
      <c r="AQ18385" s="7"/>
      <c r="AR18385" s="7"/>
      <c r="AS18385" s="7"/>
      <c r="AT18385" s="7"/>
      <c r="AU18385" s="7"/>
      <c r="AV18385" s="234"/>
    </row>
    <row r="18386" spans="43:48" x14ac:dyDescent="0.2">
      <c r="AQ18386" s="7"/>
      <c r="AR18386" s="7"/>
      <c r="AS18386" s="7"/>
      <c r="AT18386" s="7"/>
      <c r="AU18386" s="7"/>
      <c r="AV18386" s="234"/>
    </row>
    <row r="18387" spans="43:48" x14ac:dyDescent="0.2">
      <c r="AQ18387" s="7"/>
      <c r="AR18387" s="7"/>
      <c r="AS18387" s="7"/>
      <c r="AT18387" s="7"/>
      <c r="AU18387" s="7"/>
      <c r="AV18387" s="234"/>
    </row>
    <row r="18388" spans="43:48" x14ac:dyDescent="0.2">
      <c r="AQ18388" s="7"/>
      <c r="AR18388" s="7"/>
      <c r="AS18388" s="7"/>
      <c r="AT18388" s="7"/>
      <c r="AU18388" s="7"/>
      <c r="AV18388" s="234"/>
    </row>
    <row r="18389" spans="43:48" x14ac:dyDescent="0.2">
      <c r="AQ18389" s="7"/>
      <c r="AR18389" s="7"/>
      <c r="AS18389" s="7"/>
      <c r="AT18389" s="7"/>
      <c r="AU18389" s="7"/>
      <c r="AV18389" s="234"/>
    </row>
    <row r="18390" spans="43:48" x14ac:dyDescent="0.2">
      <c r="AQ18390" s="7"/>
      <c r="AR18390" s="7"/>
      <c r="AS18390" s="7"/>
      <c r="AT18390" s="7"/>
      <c r="AU18390" s="7"/>
      <c r="AV18390" s="234"/>
    </row>
    <row r="18391" spans="43:48" x14ac:dyDescent="0.2">
      <c r="AQ18391" s="7"/>
      <c r="AR18391" s="7"/>
      <c r="AS18391" s="7"/>
      <c r="AT18391" s="7"/>
      <c r="AU18391" s="7"/>
      <c r="AV18391" s="234"/>
    </row>
    <row r="18392" spans="43:48" x14ac:dyDescent="0.2">
      <c r="AQ18392" s="7"/>
      <c r="AR18392" s="7"/>
      <c r="AS18392" s="7"/>
      <c r="AT18392" s="7"/>
      <c r="AU18392" s="7"/>
      <c r="AV18392" s="234"/>
    </row>
    <row r="18393" spans="43:48" x14ac:dyDescent="0.2">
      <c r="AQ18393" s="7"/>
      <c r="AR18393" s="7"/>
      <c r="AS18393" s="7"/>
      <c r="AT18393" s="7"/>
      <c r="AU18393" s="7"/>
      <c r="AV18393" s="234"/>
    </row>
    <row r="18394" spans="43:48" x14ac:dyDescent="0.2">
      <c r="AQ18394" s="7"/>
      <c r="AR18394" s="7"/>
      <c r="AS18394" s="7"/>
      <c r="AT18394" s="7"/>
      <c r="AU18394" s="7"/>
      <c r="AV18394" s="234"/>
    </row>
    <row r="18395" spans="43:48" x14ac:dyDescent="0.2">
      <c r="AQ18395" s="7"/>
      <c r="AR18395" s="7"/>
      <c r="AS18395" s="7"/>
      <c r="AT18395" s="7"/>
      <c r="AU18395" s="7"/>
      <c r="AV18395" s="234"/>
    </row>
    <row r="18396" spans="43:48" x14ac:dyDescent="0.2">
      <c r="AQ18396" s="7"/>
      <c r="AR18396" s="7"/>
      <c r="AS18396" s="7"/>
      <c r="AT18396" s="7"/>
      <c r="AU18396" s="7"/>
      <c r="AV18396" s="234"/>
    </row>
    <row r="18397" spans="43:48" x14ac:dyDescent="0.2">
      <c r="AQ18397" s="7"/>
      <c r="AR18397" s="7"/>
      <c r="AS18397" s="7"/>
      <c r="AT18397" s="7"/>
      <c r="AU18397" s="7"/>
      <c r="AV18397" s="234"/>
    </row>
    <row r="18398" spans="43:48" x14ac:dyDescent="0.2">
      <c r="AQ18398" s="7"/>
      <c r="AR18398" s="7"/>
      <c r="AS18398" s="7"/>
      <c r="AT18398" s="7"/>
      <c r="AU18398" s="7"/>
      <c r="AV18398" s="234"/>
    </row>
    <row r="18399" spans="43:48" x14ac:dyDescent="0.2">
      <c r="AQ18399" s="7"/>
      <c r="AR18399" s="7"/>
      <c r="AS18399" s="7"/>
      <c r="AT18399" s="7"/>
      <c r="AU18399" s="7"/>
      <c r="AV18399" s="234"/>
    </row>
    <row r="18400" spans="43:48" x14ac:dyDescent="0.2">
      <c r="AQ18400" s="7"/>
      <c r="AR18400" s="7"/>
      <c r="AS18400" s="7"/>
      <c r="AT18400" s="7"/>
      <c r="AU18400" s="7"/>
      <c r="AV18400" s="234"/>
    </row>
    <row r="18401" spans="43:48" x14ac:dyDescent="0.2">
      <c r="AQ18401" s="7"/>
      <c r="AR18401" s="7"/>
      <c r="AS18401" s="7"/>
      <c r="AT18401" s="7"/>
      <c r="AU18401" s="7"/>
      <c r="AV18401" s="234"/>
    </row>
    <row r="18402" spans="43:48" x14ac:dyDescent="0.2">
      <c r="AQ18402" s="7"/>
      <c r="AR18402" s="7"/>
      <c r="AS18402" s="7"/>
      <c r="AT18402" s="7"/>
      <c r="AU18402" s="7"/>
      <c r="AV18402" s="234"/>
    </row>
    <row r="18403" spans="43:48" x14ac:dyDescent="0.2">
      <c r="AQ18403" s="7"/>
      <c r="AR18403" s="7"/>
      <c r="AS18403" s="7"/>
      <c r="AT18403" s="7"/>
      <c r="AU18403" s="7"/>
      <c r="AV18403" s="234"/>
    </row>
    <row r="18404" spans="43:48" x14ac:dyDescent="0.2">
      <c r="AQ18404" s="7"/>
      <c r="AR18404" s="7"/>
      <c r="AS18404" s="7"/>
      <c r="AT18404" s="7"/>
      <c r="AU18404" s="7"/>
      <c r="AV18404" s="234"/>
    </row>
    <row r="18405" spans="43:48" x14ac:dyDescent="0.2">
      <c r="AQ18405" s="7"/>
      <c r="AR18405" s="7"/>
      <c r="AS18405" s="7"/>
      <c r="AT18405" s="7"/>
      <c r="AU18405" s="7"/>
      <c r="AV18405" s="234"/>
    </row>
    <row r="18406" spans="43:48" x14ac:dyDescent="0.2">
      <c r="AQ18406" s="7"/>
      <c r="AR18406" s="7"/>
      <c r="AS18406" s="7"/>
      <c r="AT18406" s="7"/>
      <c r="AU18406" s="7"/>
      <c r="AV18406" s="234"/>
    </row>
    <row r="18407" spans="43:48" x14ac:dyDescent="0.2">
      <c r="AQ18407" s="7"/>
      <c r="AR18407" s="7"/>
      <c r="AS18407" s="7"/>
      <c r="AT18407" s="7"/>
      <c r="AU18407" s="7"/>
      <c r="AV18407" s="234"/>
    </row>
    <row r="18408" spans="43:48" x14ac:dyDescent="0.2">
      <c r="AQ18408" s="7"/>
      <c r="AR18408" s="7"/>
      <c r="AS18408" s="7"/>
      <c r="AT18408" s="7"/>
      <c r="AU18408" s="7"/>
      <c r="AV18408" s="234"/>
    </row>
    <row r="18409" spans="43:48" x14ac:dyDescent="0.2">
      <c r="AQ18409" s="7"/>
      <c r="AR18409" s="7"/>
      <c r="AS18409" s="7"/>
      <c r="AT18409" s="7"/>
      <c r="AU18409" s="7"/>
      <c r="AV18409" s="234"/>
    </row>
    <row r="18410" spans="43:48" x14ac:dyDescent="0.2">
      <c r="AQ18410" s="7"/>
      <c r="AR18410" s="7"/>
      <c r="AS18410" s="7"/>
      <c r="AT18410" s="7"/>
      <c r="AU18410" s="7"/>
      <c r="AV18410" s="234"/>
    </row>
    <row r="18411" spans="43:48" x14ac:dyDescent="0.2">
      <c r="AQ18411" s="7"/>
      <c r="AR18411" s="7"/>
      <c r="AS18411" s="7"/>
      <c r="AT18411" s="7"/>
      <c r="AU18411" s="7"/>
      <c r="AV18411" s="234"/>
    </row>
    <row r="18412" spans="43:48" x14ac:dyDescent="0.2">
      <c r="AQ18412" s="7"/>
      <c r="AR18412" s="7"/>
      <c r="AS18412" s="7"/>
      <c r="AT18412" s="7"/>
      <c r="AU18412" s="7"/>
      <c r="AV18412" s="234"/>
    </row>
    <row r="18413" spans="43:48" x14ac:dyDescent="0.2">
      <c r="AQ18413" s="7"/>
      <c r="AR18413" s="7"/>
      <c r="AS18413" s="7"/>
      <c r="AT18413" s="7"/>
      <c r="AU18413" s="7"/>
      <c r="AV18413" s="234"/>
    </row>
    <row r="18414" spans="43:48" x14ac:dyDescent="0.2">
      <c r="AQ18414" s="7"/>
      <c r="AR18414" s="7"/>
      <c r="AS18414" s="7"/>
      <c r="AT18414" s="7"/>
      <c r="AU18414" s="7"/>
      <c r="AV18414" s="234"/>
    </row>
    <row r="18415" spans="43:48" x14ac:dyDescent="0.2">
      <c r="AQ18415" s="7"/>
      <c r="AR18415" s="7"/>
      <c r="AS18415" s="7"/>
      <c r="AT18415" s="7"/>
      <c r="AU18415" s="7"/>
      <c r="AV18415" s="234"/>
    </row>
    <row r="18416" spans="43:48" x14ac:dyDescent="0.2">
      <c r="AQ18416" s="7"/>
      <c r="AR18416" s="7"/>
      <c r="AS18416" s="7"/>
      <c r="AT18416" s="7"/>
      <c r="AU18416" s="7"/>
      <c r="AV18416" s="234"/>
    </row>
    <row r="18417" spans="43:48" x14ac:dyDescent="0.2">
      <c r="AQ18417" s="7"/>
      <c r="AR18417" s="7"/>
      <c r="AS18417" s="7"/>
      <c r="AT18417" s="7"/>
      <c r="AU18417" s="7"/>
      <c r="AV18417" s="234"/>
    </row>
    <row r="18418" spans="43:48" x14ac:dyDescent="0.2">
      <c r="AQ18418" s="7"/>
      <c r="AR18418" s="7"/>
      <c r="AS18418" s="7"/>
      <c r="AT18418" s="7"/>
      <c r="AU18418" s="7"/>
      <c r="AV18418" s="234"/>
    </row>
    <row r="18419" spans="43:48" x14ac:dyDescent="0.2">
      <c r="AQ18419" s="7"/>
      <c r="AR18419" s="7"/>
      <c r="AS18419" s="7"/>
      <c r="AT18419" s="7"/>
      <c r="AU18419" s="7"/>
      <c r="AV18419" s="234"/>
    </row>
    <row r="18420" spans="43:48" x14ac:dyDescent="0.2">
      <c r="AQ18420" s="7"/>
      <c r="AR18420" s="7"/>
      <c r="AS18420" s="7"/>
      <c r="AT18420" s="7"/>
      <c r="AU18420" s="7"/>
      <c r="AV18420" s="234"/>
    </row>
    <row r="18421" spans="43:48" x14ac:dyDescent="0.2">
      <c r="AQ18421" s="7"/>
      <c r="AR18421" s="7"/>
      <c r="AS18421" s="7"/>
      <c r="AT18421" s="7"/>
      <c r="AU18421" s="7"/>
      <c r="AV18421" s="234"/>
    </row>
    <row r="18422" spans="43:48" x14ac:dyDescent="0.2">
      <c r="AQ18422" s="7"/>
      <c r="AR18422" s="7"/>
      <c r="AS18422" s="7"/>
      <c r="AT18422" s="7"/>
      <c r="AU18422" s="7"/>
      <c r="AV18422" s="234"/>
    </row>
    <row r="18423" spans="43:48" x14ac:dyDescent="0.2">
      <c r="AQ18423" s="7"/>
      <c r="AR18423" s="7"/>
      <c r="AS18423" s="7"/>
      <c r="AT18423" s="7"/>
      <c r="AU18423" s="7"/>
      <c r="AV18423" s="234"/>
    </row>
    <row r="18424" spans="43:48" x14ac:dyDescent="0.2">
      <c r="AQ18424" s="7"/>
      <c r="AR18424" s="7"/>
      <c r="AS18424" s="7"/>
      <c r="AT18424" s="7"/>
      <c r="AU18424" s="7"/>
      <c r="AV18424" s="234"/>
    </row>
    <row r="18425" spans="43:48" x14ac:dyDescent="0.2">
      <c r="AQ18425" s="7"/>
      <c r="AR18425" s="7"/>
      <c r="AS18425" s="7"/>
      <c r="AT18425" s="7"/>
      <c r="AU18425" s="7"/>
      <c r="AV18425" s="234"/>
    </row>
    <row r="18426" spans="43:48" x14ac:dyDescent="0.2">
      <c r="AQ18426" s="7"/>
      <c r="AR18426" s="7"/>
      <c r="AS18426" s="7"/>
      <c r="AT18426" s="7"/>
      <c r="AU18426" s="7"/>
      <c r="AV18426" s="234"/>
    </row>
    <row r="18427" spans="43:48" x14ac:dyDescent="0.2">
      <c r="AQ18427" s="7"/>
      <c r="AR18427" s="7"/>
      <c r="AS18427" s="7"/>
      <c r="AT18427" s="7"/>
      <c r="AU18427" s="7"/>
      <c r="AV18427" s="234"/>
    </row>
    <row r="18428" spans="43:48" x14ac:dyDescent="0.2">
      <c r="AQ18428" s="7"/>
      <c r="AR18428" s="7"/>
      <c r="AS18428" s="7"/>
      <c r="AT18428" s="7"/>
      <c r="AU18428" s="7"/>
      <c r="AV18428" s="234"/>
    </row>
    <row r="18429" spans="43:48" x14ac:dyDescent="0.2">
      <c r="AQ18429" s="7"/>
      <c r="AR18429" s="7"/>
      <c r="AS18429" s="7"/>
      <c r="AT18429" s="7"/>
      <c r="AU18429" s="7"/>
      <c r="AV18429" s="234"/>
    </row>
    <row r="18430" spans="43:48" x14ac:dyDescent="0.2">
      <c r="AQ18430" s="7"/>
      <c r="AR18430" s="7"/>
      <c r="AS18430" s="7"/>
      <c r="AT18430" s="7"/>
      <c r="AU18430" s="7"/>
      <c r="AV18430" s="234"/>
    </row>
    <row r="18431" spans="43:48" x14ac:dyDescent="0.2">
      <c r="AQ18431" s="7"/>
      <c r="AR18431" s="7"/>
      <c r="AS18431" s="7"/>
      <c r="AT18431" s="7"/>
      <c r="AU18431" s="7"/>
      <c r="AV18431" s="234"/>
    </row>
    <row r="18432" spans="43:48" x14ac:dyDescent="0.2">
      <c r="AQ18432" s="7"/>
      <c r="AR18432" s="7"/>
      <c r="AS18432" s="7"/>
      <c r="AT18432" s="7"/>
      <c r="AU18432" s="7"/>
      <c r="AV18432" s="234"/>
    </row>
    <row r="18433" spans="43:48" x14ac:dyDescent="0.2">
      <c r="AQ18433" s="7"/>
      <c r="AR18433" s="7"/>
      <c r="AS18433" s="7"/>
      <c r="AT18433" s="7"/>
      <c r="AU18433" s="7"/>
      <c r="AV18433" s="234"/>
    </row>
    <row r="18434" spans="43:48" x14ac:dyDescent="0.2">
      <c r="AQ18434" s="7"/>
      <c r="AR18434" s="7"/>
      <c r="AS18434" s="7"/>
      <c r="AT18434" s="7"/>
      <c r="AU18434" s="7"/>
      <c r="AV18434" s="234"/>
    </row>
    <row r="18435" spans="43:48" x14ac:dyDescent="0.2">
      <c r="AQ18435" s="7"/>
      <c r="AR18435" s="7"/>
      <c r="AS18435" s="7"/>
      <c r="AT18435" s="7"/>
      <c r="AU18435" s="7"/>
      <c r="AV18435" s="234"/>
    </row>
    <row r="18436" spans="43:48" x14ac:dyDescent="0.2">
      <c r="AQ18436" s="7"/>
      <c r="AR18436" s="7"/>
      <c r="AS18436" s="7"/>
      <c r="AT18436" s="7"/>
      <c r="AU18436" s="7"/>
      <c r="AV18436" s="234"/>
    </row>
    <row r="18437" spans="43:48" x14ac:dyDescent="0.2">
      <c r="AQ18437" s="7"/>
      <c r="AR18437" s="7"/>
      <c r="AS18437" s="7"/>
      <c r="AT18437" s="7"/>
      <c r="AU18437" s="7"/>
      <c r="AV18437" s="234"/>
    </row>
    <row r="18438" spans="43:48" x14ac:dyDescent="0.2">
      <c r="AQ18438" s="7"/>
      <c r="AR18438" s="7"/>
      <c r="AS18438" s="7"/>
      <c r="AT18438" s="7"/>
      <c r="AU18438" s="7"/>
      <c r="AV18438" s="234"/>
    </row>
    <row r="18439" spans="43:48" x14ac:dyDescent="0.2">
      <c r="AQ18439" s="7"/>
      <c r="AR18439" s="7"/>
      <c r="AS18439" s="7"/>
      <c r="AT18439" s="7"/>
      <c r="AU18439" s="7"/>
      <c r="AV18439" s="234"/>
    </row>
    <row r="18440" spans="43:48" x14ac:dyDescent="0.2">
      <c r="AQ18440" s="7"/>
      <c r="AR18440" s="7"/>
      <c r="AS18440" s="7"/>
      <c r="AT18440" s="7"/>
      <c r="AU18440" s="7"/>
      <c r="AV18440" s="234"/>
    </row>
    <row r="18441" spans="43:48" x14ac:dyDescent="0.2">
      <c r="AQ18441" s="7"/>
      <c r="AR18441" s="7"/>
      <c r="AS18441" s="7"/>
      <c r="AT18441" s="7"/>
      <c r="AU18441" s="7"/>
      <c r="AV18441" s="234"/>
    </row>
    <row r="18442" spans="43:48" x14ac:dyDescent="0.2">
      <c r="AQ18442" s="7"/>
      <c r="AR18442" s="7"/>
      <c r="AS18442" s="7"/>
      <c r="AT18442" s="7"/>
      <c r="AU18442" s="7"/>
      <c r="AV18442" s="234"/>
    </row>
    <row r="18443" spans="43:48" x14ac:dyDescent="0.2">
      <c r="AQ18443" s="7"/>
      <c r="AR18443" s="7"/>
      <c r="AS18443" s="7"/>
      <c r="AT18443" s="7"/>
      <c r="AU18443" s="7"/>
      <c r="AV18443" s="234"/>
    </row>
    <row r="18444" spans="43:48" x14ac:dyDescent="0.2">
      <c r="AQ18444" s="7"/>
      <c r="AR18444" s="7"/>
      <c r="AS18444" s="7"/>
      <c r="AT18444" s="7"/>
      <c r="AU18444" s="7"/>
      <c r="AV18444" s="234"/>
    </row>
    <row r="18445" spans="43:48" x14ac:dyDescent="0.2">
      <c r="AQ18445" s="7"/>
      <c r="AR18445" s="7"/>
      <c r="AS18445" s="7"/>
      <c r="AT18445" s="7"/>
      <c r="AU18445" s="7"/>
      <c r="AV18445" s="234"/>
    </row>
    <row r="18446" spans="43:48" x14ac:dyDescent="0.2">
      <c r="AQ18446" s="7"/>
      <c r="AR18446" s="7"/>
      <c r="AS18446" s="7"/>
      <c r="AT18446" s="7"/>
      <c r="AU18446" s="7"/>
      <c r="AV18446" s="234"/>
    </row>
    <row r="18447" spans="43:48" x14ac:dyDescent="0.2">
      <c r="AQ18447" s="7"/>
      <c r="AR18447" s="7"/>
      <c r="AS18447" s="7"/>
      <c r="AT18447" s="7"/>
      <c r="AU18447" s="7"/>
      <c r="AV18447" s="234"/>
    </row>
    <row r="18448" spans="43:48" x14ac:dyDescent="0.2">
      <c r="AQ18448" s="7"/>
      <c r="AR18448" s="7"/>
      <c r="AS18448" s="7"/>
      <c r="AT18448" s="7"/>
      <c r="AU18448" s="7"/>
      <c r="AV18448" s="234"/>
    </row>
    <row r="18449" spans="43:48" x14ac:dyDescent="0.2">
      <c r="AQ18449" s="7"/>
      <c r="AR18449" s="7"/>
      <c r="AS18449" s="7"/>
      <c r="AT18449" s="7"/>
      <c r="AU18449" s="7"/>
      <c r="AV18449" s="234"/>
    </row>
    <row r="18450" spans="43:48" x14ac:dyDescent="0.2">
      <c r="AQ18450" s="7"/>
      <c r="AR18450" s="7"/>
      <c r="AS18450" s="7"/>
      <c r="AT18450" s="7"/>
      <c r="AU18450" s="7"/>
      <c r="AV18450" s="234"/>
    </row>
    <row r="18451" spans="43:48" x14ac:dyDescent="0.2">
      <c r="AQ18451" s="7"/>
      <c r="AR18451" s="7"/>
      <c r="AS18451" s="7"/>
      <c r="AT18451" s="7"/>
      <c r="AU18451" s="7"/>
      <c r="AV18451" s="234"/>
    </row>
    <row r="18452" spans="43:48" x14ac:dyDescent="0.2">
      <c r="AQ18452" s="7"/>
      <c r="AR18452" s="7"/>
      <c r="AS18452" s="7"/>
      <c r="AT18452" s="7"/>
      <c r="AU18452" s="7"/>
      <c r="AV18452" s="234"/>
    </row>
    <row r="18453" spans="43:48" x14ac:dyDescent="0.2">
      <c r="AQ18453" s="7"/>
      <c r="AR18453" s="7"/>
      <c r="AS18453" s="7"/>
      <c r="AT18453" s="7"/>
      <c r="AU18453" s="7"/>
      <c r="AV18453" s="234"/>
    </row>
    <row r="18454" spans="43:48" x14ac:dyDescent="0.2">
      <c r="AQ18454" s="7"/>
      <c r="AR18454" s="7"/>
      <c r="AS18454" s="7"/>
      <c r="AT18454" s="7"/>
      <c r="AU18454" s="7"/>
      <c r="AV18454" s="234"/>
    </row>
    <row r="18455" spans="43:48" x14ac:dyDescent="0.2">
      <c r="AQ18455" s="7"/>
      <c r="AR18455" s="7"/>
      <c r="AS18455" s="7"/>
      <c r="AT18455" s="7"/>
      <c r="AU18455" s="7"/>
      <c r="AV18455" s="234"/>
    </row>
    <row r="18456" spans="43:48" x14ac:dyDescent="0.2">
      <c r="AQ18456" s="7"/>
      <c r="AR18456" s="7"/>
      <c r="AS18456" s="7"/>
      <c r="AT18456" s="7"/>
      <c r="AU18456" s="7"/>
      <c r="AV18456" s="234"/>
    </row>
    <row r="18457" spans="43:48" x14ac:dyDescent="0.2">
      <c r="AQ18457" s="7"/>
      <c r="AR18457" s="7"/>
      <c r="AS18457" s="7"/>
      <c r="AT18457" s="7"/>
      <c r="AU18457" s="7"/>
      <c r="AV18457" s="234"/>
    </row>
    <row r="18458" spans="43:48" x14ac:dyDescent="0.2">
      <c r="AQ18458" s="7"/>
      <c r="AR18458" s="7"/>
      <c r="AS18458" s="7"/>
      <c r="AT18458" s="7"/>
      <c r="AU18458" s="7"/>
      <c r="AV18458" s="234"/>
    </row>
    <row r="18459" spans="43:48" x14ac:dyDescent="0.2">
      <c r="AQ18459" s="7"/>
      <c r="AR18459" s="7"/>
      <c r="AS18459" s="7"/>
      <c r="AT18459" s="7"/>
      <c r="AU18459" s="7"/>
      <c r="AV18459" s="234"/>
    </row>
    <row r="18460" spans="43:48" x14ac:dyDescent="0.2">
      <c r="AQ18460" s="7"/>
      <c r="AR18460" s="7"/>
      <c r="AS18460" s="7"/>
      <c r="AT18460" s="7"/>
      <c r="AU18460" s="7"/>
      <c r="AV18460" s="234"/>
    </row>
    <row r="18461" spans="43:48" x14ac:dyDescent="0.2">
      <c r="AQ18461" s="7"/>
      <c r="AR18461" s="7"/>
      <c r="AS18461" s="7"/>
      <c r="AT18461" s="7"/>
      <c r="AU18461" s="7"/>
      <c r="AV18461" s="234"/>
    </row>
    <row r="18462" spans="43:48" x14ac:dyDescent="0.2">
      <c r="AQ18462" s="7"/>
      <c r="AR18462" s="7"/>
      <c r="AS18462" s="7"/>
      <c r="AT18462" s="7"/>
      <c r="AU18462" s="7"/>
      <c r="AV18462" s="234"/>
    </row>
    <row r="18463" spans="43:48" x14ac:dyDescent="0.2">
      <c r="AQ18463" s="7"/>
      <c r="AR18463" s="7"/>
      <c r="AS18463" s="7"/>
      <c r="AT18463" s="7"/>
      <c r="AU18463" s="7"/>
      <c r="AV18463" s="234"/>
    </row>
    <row r="18464" spans="43:48" x14ac:dyDescent="0.2">
      <c r="AQ18464" s="7"/>
      <c r="AR18464" s="7"/>
      <c r="AS18464" s="7"/>
      <c r="AT18464" s="7"/>
      <c r="AU18464" s="7"/>
      <c r="AV18464" s="234"/>
    </row>
    <row r="18465" spans="43:48" x14ac:dyDescent="0.2">
      <c r="AQ18465" s="7"/>
      <c r="AR18465" s="7"/>
      <c r="AS18465" s="7"/>
      <c r="AT18465" s="7"/>
      <c r="AU18465" s="7"/>
      <c r="AV18465" s="234"/>
    </row>
    <row r="18466" spans="43:48" x14ac:dyDescent="0.2">
      <c r="AQ18466" s="7"/>
      <c r="AR18466" s="7"/>
      <c r="AS18466" s="7"/>
      <c r="AT18466" s="7"/>
      <c r="AU18466" s="7"/>
      <c r="AV18466" s="234"/>
    </row>
    <row r="18467" spans="43:48" x14ac:dyDescent="0.2">
      <c r="AQ18467" s="7"/>
      <c r="AR18467" s="7"/>
      <c r="AS18467" s="7"/>
      <c r="AT18467" s="7"/>
      <c r="AU18467" s="7"/>
      <c r="AV18467" s="234"/>
    </row>
    <row r="18468" spans="43:48" x14ac:dyDescent="0.2">
      <c r="AQ18468" s="7"/>
      <c r="AR18468" s="7"/>
      <c r="AS18468" s="7"/>
      <c r="AT18468" s="7"/>
      <c r="AU18468" s="7"/>
      <c r="AV18468" s="234"/>
    </row>
    <row r="18469" spans="43:48" x14ac:dyDescent="0.2">
      <c r="AQ18469" s="7"/>
      <c r="AR18469" s="7"/>
      <c r="AS18469" s="7"/>
      <c r="AT18469" s="7"/>
      <c r="AU18469" s="7"/>
      <c r="AV18469" s="234"/>
    </row>
    <row r="18470" spans="43:48" x14ac:dyDescent="0.2">
      <c r="AQ18470" s="7"/>
      <c r="AR18470" s="7"/>
      <c r="AS18470" s="7"/>
      <c r="AT18470" s="7"/>
      <c r="AU18470" s="7"/>
      <c r="AV18470" s="234"/>
    </row>
    <row r="18471" spans="43:48" x14ac:dyDescent="0.2">
      <c r="AQ18471" s="7"/>
      <c r="AR18471" s="7"/>
      <c r="AS18471" s="7"/>
      <c r="AT18471" s="7"/>
      <c r="AU18471" s="7"/>
      <c r="AV18471" s="234"/>
    </row>
    <row r="18472" spans="43:48" x14ac:dyDescent="0.2">
      <c r="AQ18472" s="7"/>
      <c r="AR18472" s="7"/>
      <c r="AS18472" s="7"/>
      <c r="AT18472" s="7"/>
      <c r="AU18472" s="7"/>
      <c r="AV18472" s="234"/>
    </row>
    <row r="18473" spans="43:48" x14ac:dyDescent="0.2">
      <c r="AQ18473" s="7"/>
      <c r="AR18473" s="7"/>
      <c r="AS18473" s="7"/>
      <c r="AT18473" s="7"/>
      <c r="AU18473" s="7"/>
      <c r="AV18473" s="234"/>
    </row>
    <row r="18474" spans="43:48" x14ac:dyDescent="0.2">
      <c r="AQ18474" s="7"/>
      <c r="AR18474" s="7"/>
      <c r="AS18474" s="7"/>
      <c r="AT18474" s="7"/>
      <c r="AU18474" s="7"/>
      <c r="AV18474" s="234"/>
    </row>
    <row r="18475" spans="43:48" x14ac:dyDescent="0.2">
      <c r="AQ18475" s="7"/>
      <c r="AR18475" s="7"/>
      <c r="AS18475" s="7"/>
      <c r="AT18475" s="7"/>
      <c r="AU18475" s="7"/>
      <c r="AV18475" s="234"/>
    </row>
    <row r="18476" spans="43:48" x14ac:dyDescent="0.2">
      <c r="AQ18476" s="7"/>
      <c r="AR18476" s="7"/>
      <c r="AS18476" s="7"/>
      <c r="AT18476" s="7"/>
      <c r="AU18476" s="7"/>
      <c r="AV18476" s="234"/>
    </row>
    <row r="18477" spans="43:48" x14ac:dyDescent="0.2">
      <c r="AQ18477" s="7"/>
      <c r="AR18477" s="7"/>
      <c r="AS18477" s="7"/>
      <c r="AT18477" s="7"/>
      <c r="AU18477" s="7"/>
      <c r="AV18477" s="234"/>
    </row>
    <row r="18478" spans="43:48" x14ac:dyDescent="0.2">
      <c r="AQ18478" s="7"/>
      <c r="AR18478" s="7"/>
      <c r="AS18478" s="7"/>
      <c r="AT18478" s="7"/>
      <c r="AU18478" s="7"/>
      <c r="AV18478" s="234"/>
    </row>
    <row r="18479" spans="43:48" x14ac:dyDescent="0.2">
      <c r="AQ18479" s="7"/>
      <c r="AR18479" s="7"/>
      <c r="AS18479" s="7"/>
      <c r="AT18479" s="7"/>
      <c r="AU18479" s="7"/>
      <c r="AV18479" s="234"/>
    </row>
    <row r="18480" spans="43:48" x14ac:dyDescent="0.2">
      <c r="AQ18480" s="7"/>
      <c r="AR18480" s="7"/>
      <c r="AS18480" s="7"/>
      <c r="AT18480" s="7"/>
      <c r="AU18480" s="7"/>
      <c r="AV18480" s="234"/>
    </row>
    <row r="18481" spans="43:48" x14ac:dyDescent="0.2">
      <c r="AQ18481" s="7"/>
      <c r="AR18481" s="7"/>
      <c r="AS18481" s="7"/>
      <c r="AT18481" s="7"/>
      <c r="AU18481" s="7"/>
      <c r="AV18481" s="234"/>
    </row>
    <row r="18482" spans="43:48" x14ac:dyDescent="0.2">
      <c r="AQ18482" s="7"/>
      <c r="AR18482" s="7"/>
      <c r="AS18482" s="7"/>
      <c r="AT18482" s="7"/>
      <c r="AU18482" s="7"/>
      <c r="AV18482" s="234"/>
    </row>
    <row r="18483" spans="43:48" x14ac:dyDescent="0.2">
      <c r="AQ18483" s="7"/>
      <c r="AR18483" s="7"/>
      <c r="AS18483" s="7"/>
      <c r="AT18483" s="7"/>
      <c r="AU18483" s="7"/>
      <c r="AV18483" s="234"/>
    </row>
    <row r="18484" spans="43:48" x14ac:dyDescent="0.2">
      <c r="AQ18484" s="7"/>
      <c r="AR18484" s="7"/>
      <c r="AS18484" s="7"/>
      <c r="AT18484" s="7"/>
      <c r="AU18484" s="7"/>
      <c r="AV18484" s="234"/>
    </row>
    <row r="18485" spans="43:48" x14ac:dyDescent="0.2">
      <c r="AQ18485" s="7"/>
      <c r="AR18485" s="7"/>
      <c r="AS18485" s="7"/>
      <c r="AT18485" s="7"/>
      <c r="AU18485" s="7"/>
      <c r="AV18485" s="234"/>
    </row>
    <row r="18486" spans="43:48" x14ac:dyDescent="0.2">
      <c r="AQ18486" s="7"/>
      <c r="AR18486" s="7"/>
      <c r="AS18486" s="7"/>
      <c r="AT18486" s="7"/>
      <c r="AU18486" s="7"/>
      <c r="AV18486" s="234"/>
    </row>
    <row r="18487" spans="43:48" x14ac:dyDescent="0.2">
      <c r="AQ18487" s="7"/>
      <c r="AR18487" s="7"/>
      <c r="AS18487" s="7"/>
      <c r="AT18487" s="7"/>
      <c r="AU18487" s="7"/>
      <c r="AV18487" s="234"/>
    </row>
    <row r="18488" spans="43:48" x14ac:dyDescent="0.2">
      <c r="AQ18488" s="7"/>
      <c r="AR18488" s="7"/>
      <c r="AS18488" s="7"/>
      <c r="AT18488" s="7"/>
      <c r="AU18488" s="7"/>
      <c r="AV18488" s="234"/>
    </row>
    <row r="18489" spans="43:48" x14ac:dyDescent="0.2">
      <c r="AQ18489" s="7"/>
      <c r="AR18489" s="7"/>
      <c r="AS18489" s="7"/>
      <c r="AT18489" s="7"/>
      <c r="AU18489" s="7"/>
      <c r="AV18489" s="234"/>
    </row>
    <row r="18490" spans="43:48" x14ac:dyDescent="0.2">
      <c r="AQ18490" s="7"/>
      <c r="AR18490" s="7"/>
      <c r="AS18490" s="7"/>
      <c r="AT18490" s="7"/>
      <c r="AU18490" s="7"/>
      <c r="AV18490" s="234"/>
    </row>
    <row r="18491" spans="43:48" x14ac:dyDescent="0.2">
      <c r="AQ18491" s="7"/>
      <c r="AR18491" s="7"/>
      <c r="AS18491" s="7"/>
      <c r="AT18491" s="7"/>
      <c r="AU18491" s="7"/>
      <c r="AV18491" s="234"/>
    </row>
    <row r="18492" spans="43:48" x14ac:dyDescent="0.2">
      <c r="AQ18492" s="7"/>
      <c r="AR18492" s="7"/>
      <c r="AS18492" s="7"/>
      <c r="AT18492" s="7"/>
      <c r="AU18492" s="7"/>
      <c r="AV18492" s="234"/>
    </row>
    <row r="18493" spans="43:48" x14ac:dyDescent="0.2">
      <c r="AQ18493" s="7"/>
      <c r="AR18493" s="7"/>
      <c r="AS18493" s="7"/>
      <c r="AT18493" s="7"/>
      <c r="AU18493" s="7"/>
      <c r="AV18493" s="234"/>
    </row>
    <row r="18494" spans="43:48" x14ac:dyDescent="0.2">
      <c r="AQ18494" s="7"/>
      <c r="AR18494" s="7"/>
      <c r="AS18494" s="7"/>
      <c r="AT18494" s="7"/>
      <c r="AU18494" s="7"/>
      <c r="AV18494" s="234"/>
    </row>
    <row r="18495" spans="43:48" x14ac:dyDescent="0.2">
      <c r="AQ18495" s="7"/>
      <c r="AR18495" s="7"/>
      <c r="AS18495" s="7"/>
      <c r="AT18495" s="7"/>
      <c r="AU18495" s="7"/>
      <c r="AV18495" s="234"/>
    </row>
    <row r="18496" spans="43:48" x14ac:dyDescent="0.2">
      <c r="AQ18496" s="7"/>
      <c r="AR18496" s="7"/>
      <c r="AS18496" s="7"/>
      <c r="AT18496" s="7"/>
      <c r="AU18496" s="7"/>
      <c r="AV18496" s="234"/>
    </row>
    <row r="18497" spans="43:48" x14ac:dyDescent="0.2">
      <c r="AQ18497" s="7"/>
      <c r="AR18497" s="7"/>
      <c r="AS18497" s="7"/>
      <c r="AT18497" s="7"/>
      <c r="AU18497" s="7"/>
      <c r="AV18497" s="234"/>
    </row>
    <row r="18498" spans="43:48" x14ac:dyDescent="0.2">
      <c r="AQ18498" s="7"/>
      <c r="AR18498" s="7"/>
      <c r="AS18498" s="7"/>
      <c r="AT18498" s="7"/>
      <c r="AU18498" s="7"/>
      <c r="AV18498" s="234"/>
    </row>
    <row r="18499" spans="43:48" x14ac:dyDescent="0.2">
      <c r="AQ18499" s="7"/>
      <c r="AR18499" s="7"/>
      <c r="AS18499" s="7"/>
      <c r="AT18499" s="7"/>
      <c r="AU18499" s="7"/>
      <c r="AV18499" s="234"/>
    </row>
    <row r="18500" spans="43:48" x14ac:dyDescent="0.2">
      <c r="AQ18500" s="7"/>
      <c r="AR18500" s="7"/>
      <c r="AS18500" s="7"/>
      <c r="AT18500" s="7"/>
      <c r="AU18500" s="7"/>
      <c r="AV18500" s="234"/>
    </row>
    <row r="18501" spans="43:48" x14ac:dyDescent="0.2">
      <c r="AQ18501" s="7"/>
      <c r="AR18501" s="7"/>
      <c r="AS18501" s="7"/>
      <c r="AT18501" s="7"/>
      <c r="AU18501" s="7"/>
      <c r="AV18501" s="234"/>
    </row>
    <row r="18502" spans="43:48" x14ac:dyDescent="0.2">
      <c r="AQ18502" s="7"/>
      <c r="AR18502" s="7"/>
      <c r="AS18502" s="7"/>
      <c r="AT18502" s="7"/>
      <c r="AU18502" s="7"/>
      <c r="AV18502" s="234"/>
    </row>
    <row r="18503" spans="43:48" x14ac:dyDescent="0.2">
      <c r="AQ18503" s="7"/>
      <c r="AR18503" s="7"/>
      <c r="AS18503" s="7"/>
      <c r="AT18503" s="7"/>
      <c r="AU18503" s="7"/>
      <c r="AV18503" s="234"/>
    </row>
    <row r="18504" spans="43:48" x14ac:dyDescent="0.2">
      <c r="AQ18504" s="7"/>
      <c r="AR18504" s="7"/>
      <c r="AS18504" s="7"/>
      <c r="AT18504" s="7"/>
      <c r="AU18504" s="7"/>
      <c r="AV18504" s="234"/>
    </row>
    <row r="18505" spans="43:48" x14ac:dyDescent="0.2">
      <c r="AQ18505" s="7"/>
      <c r="AR18505" s="7"/>
      <c r="AS18505" s="7"/>
      <c r="AT18505" s="7"/>
      <c r="AU18505" s="7"/>
      <c r="AV18505" s="234"/>
    </row>
    <row r="18506" spans="43:48" x14ac:dyDescent="0.2">
      <c r="AQ18506" s="7"/>
      <c r="AR18506" s="7"/>
      <c r="AS18506" s="7"/>
      <c r="AT18506" s="7"/>
      <c r="AU18506" s="7"/>
      <c r="AV18506" s="234"/>
    </row>
    <row r="18507" spans="43:48" x14ac:dyDescent="0.2">
      <c r="AQ18507" s="7"/>
      <c r="AR18507" s="7"/>
      <c r="AS18507" s="7"/>
      <c r="AT18507" s="7"/>
      <c r="AU18507" s="7"/>
      <c r="AV18507" s="234"/>
    </row>
    <row r="18508" spans="43:48" x14ac:dyDescent="0.2">
      <c r="AQ18508" s="7"/>
      <c r="AR18508" s="7"/>
      <c r="AS18508" s="7"/>
      <c r="AT18508" s="7"/>
      <c r="AU18508" s="7"/>
      <c r="AV18508" s="234"/>
    </row>
    <row r="18509" spans="43:48" x14ac:dyDescent="0.2">
      <c r="AQ18509" s="7"/>
      <c r="AR18509" s="7"/>
      <c r="AS18509" s="7"/>
      <c r="AT18509" s="7"/>
      <c r="AU18509" s="7"/>
      <c r="AV18509" s="234"/>
    </row>
    <row r="18510" spans="43:48" x14ac:dyDescent="0.2">
      <c r="AQ18510" s="7"/>
      <c r="AR18510" s="7"/>
      <c r="AS18510" s="7"/>
      <c r="AT18510" s="7"/>
      <c r="AU18510" s="7"/>
      <c r="AV18510" s="234"/>
    </row>
    <row r="18511" spans="43:48" x14ac:dyDescent="0.2">
      <c r="AQ18511" s="7"/>
      <c r="AR18511" s="7"/>
      <c r="AS18511" s="7"/>
      <c r="AT18511" s="7"/>
      <c r="AU18511" s="7"/>
      <c r="AV18511" s="234"/>
    </row>
    <row r="18512" spans="43:48" x14ac:dyDescent="0.2">
      <c r="AQ18512" s="7"/>
      <c r="AR18512" s="7"/>
      <c r="AS18512" s="7"/>
      <c r="AT18512" s="7"/>
      <c r="AU18512" s="7"/>
      <c r="AV18512" s="234"/>
    </row>
    <row r="18513" spans="43:48" x14ac:dyDescent="0.2">
      <c r="AQ18513" s="7"/>
      <c r="AR18513" s="7"/>
      <c r="AS18513" s="7"/>
      <c r="AT18513" s="7"/>
      <c r="AU18513" s="7"/>
      <c r="AV18513" s="234"/>
    </row>
    <row r="18514" spans="43:48" x14ac:dyDescent="0.2">
      <c r="AQ18514" s="7"/>
      <c r="AR18514" s="7"/>
      <c r="AS18514" s="7"/>
      <c r="AT18514" s="7"/>
      <c r="AU18514" s="7"/>
      <c r="AV18514" s="234"/>
    </row>
    <row r="18515" spans="43:48" x14ac:dyDescent="0.2">
      <c r="AQ18515" s="7"/>
      <c r="AR18515" s="7"/>
      <c r="AS18515" s="7"/>
      <c r="AT18515" s="7"/>
      <c r="AU18515" s="7"/>
      <c r="AV18515" s="234"/>
    </row>
    <row r="18516" spans="43:48" x14ac:dyDescent="0.2">
      <c r="AQ18516" s="7"/>
      <c r="AR18516" s="7"/>
      <c r="AS18516" s="7"/>
      <c r="AT18516" s="7"/>
      <c r="AU18516" s="7"/>
      <c r="AV18516" s="234"/>
    </row>
    <row r="18517" spans="43:48" x14ac:dyDescent="0.2">
      <c r="AQ18517" s="7"/>
      <c r="AR18517" s="7"/>
      <c r="AS18517" s="7"/>
      <c r="AT18517" s="7"/>
      <c r="AU18517" s="7"/>
      <c r="AV18517" s="234"/>
    </row>
    <row r="18518" spans="43:48" x14ac:dyDescent="0.2">
      <c r="AQ18518" s="7"/>
      <c r="AR18518" s="7"/>
      <c r="AS18518" s="7"/>
      <c r="AT18518" s="7"/>
      <c r="AU18518" s="7"/>
      <c r="AV18518" s="234"/>
    </row>
    <row r="18519" spans="43:48" x14ac:dyDescent="0.2">
      <c r="AQ18519" s="7"/>
      <c r="AR18519" s="7"/>
      <c r="AS18519" s="7"/>
      <c r="AT18519" s="7"/>
      <c r="AU18519" s="7"/>
      <c r="AV18519" s="234"/>
    </row>
    <row r="18520" spans="43:48" x14ac:dyDescent="0.2">
      <c r="AQ18520" s="7"/>
      <c r="AR18520" s="7"/>
      <c r="AS18520" s="7"/>
      <c r="AT18520" s="7"/>
      <c r="AU18520" s="7"/>
      <c r="AV18520" s="234"/>
    </row>
    <row r="18521" spans="43:48" x14ac:dyDescent="0.2">
      <c r="AQ18521" s="7"/>
      <c r="AR18521" s="7"/>
      <c r="AS18521" s="7"/>
      <c r="AT18521" s="7"/>
      <c r="AU18521" s="7"/>
      <c r="AV18521" s="234"/>
    </row>
    <row r="18522" spans="43:48" x14ac:dyDescent="0.2">
      <c r="AQ18522" s="7"/>
      <c r="AR18522" s="7"/>
      <c r="AS18522" s="7"/>
      <c r="AT18522" s="7"/>
      <c r="AU18522" s="7"/>
      <c r="AV18522" s="234"/>
    </row>
    <row r="18523" spans="43:48" x14ac:dyDescent="0.2">
      <c r="AQ18523" s="7"/>
      <c r="AR18523" s="7"/>
      <c r="AS18523" s="7"/>
      <c r="AT18523" s="7"/>
      <c r="AU18523" s="7"/>
      <c r="AV18523" s="234"/>
    </row>
    <row r="18524" spans="43:48" x14ac:dyDescent="0.2">
      <c r="AQ18524" s="7"/>
      <c r="AR18524" s="7"/>
      <c r="AS18524" s="7"/>
      <c r="AT18524" s="7"/>
      <c r="AU18524" s="7"/>
      <c r="AV18524" s="234"/>
    </row>
    <row r="18525" spans="43:48" x14ac:dyDescent="0.2">
      <c r="AQ18525" s="7"/>
      <c r="AR18525" s="7"/>
      <c r="AS18525" s="7"/>
      <c r="AT18525" s="7"/>
      <c r="AU18525" s="7"/>
      <c r="AV18525" s="234"/>
    </row>
    <row r="18526" spans="43:48" x14ac:dyDescent="0.2">
      <c r="AQ18526" s="7"/>
      <c r="AR18526" s="7"/>
      <c r="AS18526" s="7"/>
      <c r="AT18526" s="7"/>
      <c r="AU18526" s="7"/>
      <c r="AV18526" s="234"/>
    </row>
    <row r="18527" spans="43:48" x14ac:dyDescent="0.2">
      <c r="AQ18527" s="7"/>
      <c r="AR18527" s="7"/>
      <c r="AS18527" s="7"/>
      <c r="AT18527" s="7"/>
      <c r="AU18527" s="7"/>
      <c r="AV18527" s="234"/>
    </row>
    <row r="18528" spans="43:48" x14ac:dyDescent="0.2">
      <c r="AQ18528" s="7"/>
      <c r="AR18528" s="7"/>
      <c r="AS18528" s="7"/>
      <c r="AT18528" s="7"/>
      <c r="AU18528" s="7"/>
      <c r="AV18528" s="234"/>
    </row>
    <row r="18529" spans="43:48" x14ac:dyDescent="0.2">
      <c r="AQ18529" s="7"/>
      <c r="AR18529" s="7"/>
      <c r="AS18529" s="7"/>
      <c r="AT18529" s="7"/>
      <c r="AU18529" s="7"/>
      <c r="AV18529" s="234"/>
    </row>
    <row r="18530" spans="43:48" x14ac:dyDescent="0.2">
      <c r="AQ18530" s="7"/>
      <c r="AR18530" s="7"/>
      <c r="AS18530" s="7"/>
      <c r="AT18530" s="7"/>
      <c r="AU18530" s="7"/>
      <c r="AV18530" s="234"/>
    </row>
    <row r="18531" spans="43:48" x14ac:dyDescent="0.2">
      <c r="AQ18531" s="7"/>
      <c r="AR18531" s="7"/>
      <c r="AS18531" s="7"/>
      <c r="AT18531" s="7"/>
      <c r="AU18531" s="7"/>
      <c r="AV18531" s="234"/>
    </row>
    <row r="18532" spans="43:48" x14ac:dyDescent="0.2">
      <c r="AQ18532" s="7"/>
      <c r="AR18532" s="7"/>
      <c r="AS18532" s="7"/>
      <c r="AT18532" s="7"/>
      <c r="AU18532" s="7"/>
      <c r="AV18532" s="234"/>
    </row>
    <row r="18533" spans="43:48" x14ac:dyDescent="0.2">
      <c r="AQ18533" s="7"/>
      <c r="AR18533" s="7"/>
      <c r="AS18533" s="7"/>
      <c r="AT18533" s="7"/>
      <c r="AU18533" s="7"/>
      <c r="AV18533" s="234"/>
    </row>
    <row r="18534" spans="43:48" x14ac:dyDescent="0.2">
      <c r="AQ18534" s="7"/>
      <c r="AR18534" s="7"/>
      <c r="AS18534" s="7"/>
      <c r="AT18534" s="7"/>
      <c r="AU18534" s="7"/>
      <c r="AV18534" s="234"/>
    </row>
    <row r="18535" spans="43:48" x14ac:dyDescent="0.2">
      <c r="AQ18535" s="7"/>
      <c r="AR18535" s="7"/>
      <c r="AS18535" s="7"/>
      <c r="AT18535" s="7"/>
      <c r="AU18535" s="7"/>
      <c r="AV18535" s="234"/>
    </row>
    <row r="18536" spans="43:48" x14ac:dyDescent="0.2">
      <c r="AQ18536" s="7"/>
      <c r="AR18536" s="7"/>
      <c r="AS18536" s="7"/>
      <c r="AT18536" s="7"/>
      <c r="AU18536" s="7"/>
      <c r="AV18536" s="234"/>
    </row>
    <row r="18537" spans="43:48" x14ac:dyDescent="0.2">
      <c r="AQ18537" s="7"/>
      <c r="AR18537" s="7"/>
      <c r="AS18537" s="7"/>
      <c r="AT18537" s="7"/>
      <c r="AU18537" s="7"/>
      <c r="AV18537" s="234"/>
    </row>
    <row r="18538" spans="43:48" x14ac:dyDescent="0.2">
      <c r="AQ18538" s="7"/>
      <c r="AR18538" s="7"/>
      <c r="AS18538" s="7"/>
      <c r="AT18538" s="7"/>
      <c r="AU18538" s="7"/>
      <c r="AV18538" s="234"/>
    </row>
    <row r="18539" spans="43:48" x14ac:dyDescent="0.2">
      <c r="AQ18539" s="7"/>
      <c r="AR18539" s="7"/>
      <c r="AS18539" s="7"/>
      <c r="AT18539" s="7"/>
      <c r="AU18539" s="7"/>
      <c r="AV18539" s="234"/>
    </row>
    <row r="18540" spans="43:48" x14ac:dyDescent="0.2">
      <c r="AQ18540" s="7"/>
      <c r="AR18540" s="7"/>
      <c r="AS18540" s="7"/>
      <c r="AT18540" s="7"/>
      <c r="AU18540" s="7"/>
      <c r="AV18540" s="234"/>
    </row>
    <row r="18541" spans="43:48" x14ac:dyDescent="0.2">
      <c r="AQ18541" s="7"/>
      <c r="AR18541" s="7"/>
      <c r="AS18541" s="7"/>
      <c r="AT18541" s="7"/>
      <c r="AU18541" s="7"/>
      <c r="AV18541" s="234"/>
    </row>
    <row r="18542" spans="43:48" x14ac:dyDescent="0.2">
      <c r="AQ18542" s="7"/>
      <c r="AR18542" s="7"/>
      <c r="AS18542" s="7"/>
      <c r="AT18542" s="7"/>
      <c r="AU18542" s="7"/>
      <c r="AV18542" s="234"/>
    </row>
    <row r="18543" spans="43:48" x14ac:dyDescent="0.2">
      <c r="AQ18543" s="7"/>
      <c r="AR18543" s="7"/>
      <c r="AS18543" s="7"/>
      <c r="AT18543" s="7"/>
      <c r="AU18543" s="7"/>
      <c r="AV18543" s="234"/>
    </row>
    <row r="18544" spans="43:48" x14ac:dyDescent="0.2">
      <c r="AQ18544" s="7"/>
      <c r="AR18544" s="7"/>
      <c r="AS18544" s="7"/>
      <c r="AT18544" s="7"/>
      <c r="AU18544" s="7"/>
      <c r="AV18544" s="234"/>
    </row>
    <row r="18545" spans="43:48" x14ac:dyDescent="0.2">
      <c r="AQ18545" s="7"/>
      <c r="AR18545" s="7"/>
      <c r="AS18545" s="7"/>
      <c r="AT18545" s="7"/>
      <c r="AU18545" s="7"/>
      <c r="AV18545" s="234"/>
    </row>
    <row r="18546" spans="43:48" x14ac:dyDescent="0.2">
      <c r="AQ18546" s="7"/>
      <c r="AR18546" s="7"/>
      <c r="AS18546" s="7"/>
      <c r="AT18546" s="7"/>
      <c r="AU18546" s="7"/>
      <c r="AV18546" s="234"/>
    </row>
    <row r="18547" spans="43:48" x14ac:dyDescent="0.2">
      <c r="AQ18547" s="7"/>
      <c r="AR18547" s="7"/>
      <c r="AS18547" s="7"/>
      <c r="AT18547" s="7"/>
      <c r="AU18547" s="7"/>
      <c r="AV18547" s="234"/>
    </row>
    <row r="18548" spans="43:48" x14ac:dyDescent="0.2">
      <c r="AQ18548" s="7"/>
      <c r="AR18548" s="7"/>
      <c r="AS18548" s="7"/>
      <c r="AT18548" s="7"/>
      <c r="AU18548" s="7"/>
      <c r="AV18548" s="234"/>
    </row>
    <row r="18549" spans="43:48" x14ac:dyDescent="0.2">
      <c r="AQ18549" s="7"/>
      <c r="AR18549" s="7"/>
      <c r="AS18549" s="7"/>
      <c r="AT18549" s="7"/>
      <c r="AU18549" s="7"/>
      <c r="AV18549" s="234"/>
    </row>
    <row r="18550" spans="43:48" x14ac:dyDescent="0.2">
      <c r="AQ18550" s="7"/>
      <c r="AR18550" s="7"/>
      <c r="AS18550" s="7"/>
      <c r="AT18550" s="7"/>
      <c r="AU18550" s="7"/>
      <c r="AV18550" s="234"/>
    </row>
    <row r="18551" spans="43:48" x14ac:dyDescent="0.2">
      <c r="AQ18551" s="7"/>
      <c r="AR18551" s="7"/>
      <c r="AS18551" s="7"/>
      <c r="AT18551" s="7"/>
      <c r="AU18551" s="7"/>
      <c r="AV18551" s="234"/>
    </row>
    <row r="18552" spans="43:48" x14ac:dyDescent="0.2">
      <c r="AQ18552" s="7"/>
      <c r="AR18552" s="7"/>
      <c r="AS18552" s="7"/>
      <c r="AT18552" s="7"/>
      <c r="AU18552" s="7"/>
      <c r="AV18552" s="234"/>
    </row>
    <row r="18553" spans="43:48" x14ac:dyDescent="0.2">
      <c r="AQ18553" s="7"/>
      <c r="AR18553" s="7"/>
      <c r="AS18553" s="7"/>
      <c r="AT18553" s="7"/>
      <c r="AU18553" s="7"/>
      <c r="AV18553" s="234"/>
    </row>
    <row r="18554" spans="43:48" x14ac:dyDescent="0.2">
      <c r="AQ18554" s="7"/>
      <c r="AR18554" s="7"/>
      <c r="AS18554" s="7"/>
      <c r="AT18554" s="7"/>
      <c r="AU18554" s="7"/>
      <c r="AV18554" s="234"/>
    </row>
    <row r="18555" spans="43:48" x14ac:dyDescent="0.2">
      <c r="AQ18555" s="7"/>
      <c r="AR18555" s="7"/>
      <c r="AS18555" s="7"/>
      <c r="AT18555" s="7"/>
      <c r="AU18555" s="7"/>
      <c r="AV18555" s="234"/>
    </row>
    <row r="18556" spans="43:48" x14ac:dyDescent="0.2">
      <c r="AQ18556" s="7"/>
      <c r="AR18556" s="7"/>
      <c r="AS18556" s="7"/>
      <c r="AT18556" s="7"/>
      <c r="AU18556" s="7"/>
      <c r="AV18556" s="234"/>
    </row>
    <row r="18557" spans="43:48" x14ac:dyDescent="0.2">
      <c r="AQ18557" s="7"/>
      <c r="AR18557" s="7"/>
      <c r="AS18557" s="7"/>
      <c r="AT18557" s="7"/>
      <c r="AU18557" s="7"/>
      <c r="AV18557" s="234"/>
    </row>
    <row r="18558" spans="43:48" x14ac:dyDescent="0.2">
      <c r="AQ18558" s="7"/>
      <c r="AR18558" s="7"/>
      <c r="AS18558" s="7"/>
      <c r="AT18558" s="7"/>
      <c r="AU18558" s="7"/>
      <c r="AV18558" s="234"/>
    </row>
    <row r="18559" spans="43:48" x14ac:dyDescent="0.2">
      <c r="AQ18559" s="7"/>
      <c r="AR18559" s="7"/>
      <c r="AS18559" s="7"/>
      <c r="AT18559" s="7"/>
      <c r="AU18559" s="7"/>
      <c r="AV18559" s="234"/>
    </row>
    <row r="18560" spans="43:48" x14ac:dyDescent="0.2">
      <c r="AQ18560" s="7"/>
      <c r="AR18560" s="7"/>
      <c r="AS18560" s="7"/>
      <c r="AT18560" s="7"/>
      <c r="AU18560" s="7"/>
      <c r="AV18560" s="234"/>
    </row>
    <row r="18561" spans="43:48" x14ac:dyDescent="0.2">
      <c r="AQ18561" s="7"/>
      <c r="AR18561" s="7"/>
      <c r="AS18561" s="7"/>
      <c r="AT18561" s="7"/>
      <c r="AU18561" s="7"/>
      <c r="AV18561" s="234"/>
    </row>
    <row r="18562" spans="43:48" x14ac:dyDescent="0.2">
      <c r="AQ18562" s="7"/>
      <c r="AR18562" s="7"/>
      <c r="AS18562" s="7"/>
      <c r="AT18562" s="7"/>
      <c r="AU18562" s="7"/>
      <c r="AV18562" s="234"/>
    </row>
    <row r="18563" spans="43:48" x14ac:dyDescent="0.2">
      <c r="AQ18563" s="7"/>
      <c r="AR18563" s="7"/>
      <c r="AS18563" s="7"/>
      <c r="AT18563" s="7"/>
      <c r="AU18563" s="7"/>
      <c r="AV18563" s="234"/>
    </row>
    <row r="18564" spans="43:48" x14ac:dyDescent="0.2">
      <c r="AQ18564" s="7"/>
      <c r="AR18564" s="7"/>
      <c r="AS18564" s="7"/>
      <c r="AT18564" s="7"/>
      <c r="AU18564" s="7"/>
      <c r="AV18564" s="234"/>
    </row>
    <row r="18565" spans="43:48" x14ac:dyDescent="0.2">
      <c r="AQ18565" s="7"/>
      <c r="AR18565" s="7"/>
      <c r="AS18565" s="7"/>
      <c r="AT18565" s="7"/>
      <c r="AU18565" s="7"/>
      <c r="AV18565" s="234"/>
    </row>
    <row r="18566" spans="43:48" x14ac:dyDescent="0.2">
      <c r="AQ18566" s="7"/>
      <c r="AR18566" s="7"/>
      <c r="AS18566" s="7"/>
      <c r="AT18566" s="7"/>
      <c r="AU18566" s="7"/>
      <c r="AV18566" s="234"/>
    </row>
    <row r="18567" spans="43:48" x14ac:dyDescent="0.2">
      <c r="AQ18567" s="7"/>
      <c r="AR18567" s="7"/>
      <c r="AS18567" s="7"/>
      <c r="AT18567" s="7"/>
      <c r="AU18567" s="7"/>
      <c r="AV18567" s="234"/>
    </row>
    <row r="18568" spans="43:48" x14ac:dyDescent="0.2">
      <c r="AQ18568" s="7"/>
      <c r="AR18568" s="7"/>
      <c r="AS18568" s="7"/>
      <c r="AT18568" s="7"/>
      <c r="AU18568" s="7"/>
      <c r="AV18568" s="234"/>
    </row>
    <row r="18569" spans="43:48" x14ac:dyDescent="0.2">
      <c r="AQ18569" s="7"/>
      <c r="AR18569" s="7"/>
      <c r="AS18569" s="7"/>
      <c r="AT18569" s="7"/>
      <c r="AU18569" s="7"/>
      <c r="AV18569" s="234"/>
    </row>
    <row r="18570" spans="43:48" x14ac:dyDescent="0.2">
      <c r="AQ18570" s="7"/>
      <c r="AR18570" s="7"/>
      <c r="AS18570" s="7"/>
      <c r="AT18570" s="7"/>
      <c r="AU18570" s="7"/>
      <c r="AV18570" s="234"/>
    </row>
    <row r="18571" spans="43:48" x14ac:dyDescent="0.2">
      <c r="AQ18571" s="7"/>
      <c r="AR18571" s="7"/>
      <c r="AS18571" s="7"/>
      <c r="AT18571" s="7"/>
      <c r="AU18571" s="7"/>
      <c r="AV18571" s="234"/>
    </row>
    <row r="18572" spans="43:48" x14ac:dyDescent="0.2">
      <c r="AQ18572" s="7"/>
      <c r="AR18572" s="7"/>
      <c r="AS18572" s="7"/>
      <c r="AT18572" s="7"/>
      <c r="AU18572" s="7"/>
      <c r="AV18572" s="234"/>
    </row>
    <row r="18573" spans="43:48" x14ac:dyDescent="0.2">
      <c r="AQ18573" s="7"/>
      <c r="AR18573" s="7"/>
      <c r="AS18573" s="7"/>
      <c r="AT18573" s="7"/>
      <c r="AU18573" s="7"/>
      <c r="AV18573" s="234"/>
    </row>
    <row r="18574" spans="43:48" x14ac:dyDescent="0.2">
      <c r="AQ18574" s="7"/>
      <c r="AR18574" s="7"/>
      <c r="AS18574" s="7"/>
      <c r="AT18574" s="7"/>
      <c r="AU18574" s="7"/>
      <c r="AV18574" s="234"/>
    </row>
    <row r="18575" spans="43:48" x14ac:dyDescent="0.2">
      <c r="AQ18575" s="7"/>
      <c r="AR18575" s="7"/>
      <c r="AS18575" s="7"/>
      <c r="AT18575" s="7"/>
      <c r="AU18575" s="7"/>
      <c r="AV18575" s="234"/>
    </row>
    <row r="18576" spans="43:48" x14ac:dyDescent="0.2">
      <c r="AQ18576" s="7"/>
      <c r="AR18576" s="7"/>
      <c r="AS18576" s="7"/>
      <c r="AT18576" s="7"/>
      <c r="AU18576" s="7"/>
      <c r="AV18576" s="234"/>
    </row>
    <row r="18577" spans="43:48" x14ac:dyDescent="0.2">
      <c r="AQ18577" s="7"/>
      <c r="AR18577" s="7"/>
      <c r="AS18577" s="7"/>
      <c r="AT18577" s="7"/>
      <c r="AU18577" s="7"/>
      <c r="AV18577" s="234"/>
    </row>
    <row r="18578" spans="43:48" x14ac:dyDescent="0.2">
      <c r="AQ18578" s="7"/>
      <c r="AR18578" s="7"/>
      <c r="AS18578" s="7"/>
      <c r="AT18578" s="7"/>
      <c r="AU18578" s="7"/>
      <c r="AV18578" s="234"/>
    </row>
    <row r="18579" spans="43:48" x14ac:dyDescent="0.2">
      <c r="AQ18579" s="7"/>
      <c r="AR18579" s="7"/>
      <c r="AS18579" s="7"/>
      <c r="AT18579" s="7"/>
      <c r="AU18579" s="7"/>
      <c r="AV18579" s="234"/>
    </row>
    <row r="18580" spans="43:48" x14ac:dyDescent="0.2">
      <c r="AQ18580" s="7"/>
      <c r="AR18580" s="7"/>
      <c r="AS18580" s="7"/>
      <c r="AT18580" s="7"/>
      <c r="AU18580" s="7"/>
      <c r="AV18580" s="234"/>
    </row>
    <row r="18581" spans="43:48" x14ac:dyDescent="0.2">
      <c r="AQ18581" s="7"/>
      <c r="AR18581" s="7"/>
      <c r="AS18581" s="7"/>
      <c r="AT18581" s="7"/>
      <c r="AU18581" s="7"/>
      <c r="AV18581" s="234"/>
    </row>
    <row r="18582" spans="43:48" x14ac:dyDescent="0.2">
      <c r="AQ18582" s="7"/>
      <c r="AR18582" s="7"/>
      <c r="AS18582" s="7"/>
      <c r="AT18582" s="7"/>
      <c r="AU18582" s="7"/>
      <c r="AV18582" s="234"/>
    </row>
    <row r="18583" spans="43:48" x14ac:dyDescent="0.2">
      <c r="AQ18583" s="7"/>
      <c r="AR18583" s="7"/>
      <c r="AS18583" s="7"/>
      <c r="AT18583" s="7"/>
      <c r="AU18583" s="7"/>
      <c r="AV18583" s="234"/>
    </row>
    <row r="18584" spans="43:48" x14ac:dyDescent="0.2">
      <c r="AQ18584" s="7"/>
      <c r="AR18584" s="7"/>
      <c r="AS18584" s="7"/>
      <c r="AT18584" s="7"/>
      <c r="AU18584" s="7"/>
      <c r="AV18584" s="234"/>
    </row>
    <row r="18585" spans="43:48" x14ac:dyDescent="0.2">
      <c r="AQ18585" s="7"/>
      <c r="AR18585" s="7"/>
      <c r="AS18585" s="7"/>
      <c r="AT18585" s="7"/>
      <c r="AU18585" s="7"/>
      <c r="AV18585" s="234"/>
    </row>
    <row r="18586" spans="43:48" x14ac:dyDescent="0.2">
      <c r="AQ18586" s="7"/>
      <c r="AR18586" s="7"/>
      <c r="AS18586" s="7"/>
      <c r="AT18586" s="7"/>
      <c r="AU18586" s="7"/>
      <c r="AV18586" s="234"/>
    </row>
    <row r="18587" spans="43:48" x14ac:dyDescent="0.2">
      <c r="AQ18587" s="7"/>
      <c r="AR18587" s="7"/>
      <c r="AS18587" s="7"/>
      <c r="AT18587" s="7"/>
      <c r="AU18587" s="7"/>
      <c r="AV18587" s="234"/>
    </row>
    <row r="18588" spans="43:48" x14ac:dyDescent="0.2">
      <c r="AQ18588" s="7"/>
      <c r="AR18588" s="7"/>
      <c r="AS18588" s="7"/>
      <c r="AT18588" s="7"/>
      <c r="AU18588" s="7"/>
      <c r="AV18588" s="234"/>
    </row>
    <row r="18589" spans="43:48" x14ac:dyDescent="0.2">
      <c r="AQ18589" s="7"/>
      <c r="AR18589" s="7"/>
      <c r="AS18589" s="7"/>
      <c r="AT18589" s="7"/>
      <c r="AU18589" s="7"/>
      <c r="AV18589" s="234"/>
    </row>
    <row r="18590" spans="43:48" x14ac:dyDescent="0.2">
      <c r="AQ18590" s="7"/>
      <c r="AR18590" s="7"/>
      <c r="AS18590" s="7"/>
      <c r="AT18590" s="7"/>
      <c r="AU18590" s="7"/>
      <c r="AV18590" s="234"/>
    </row>
    <row r="18591" spans="43:48" x14ac:dyDescent="0.2">
      <c r="AQ18591" s="7"/>
      <c r="AR18591" s="7"/>
      <c r="AS18591" s="7"/>
      <c r="AT18591" s="7"/>
      <c r="AU18591" s="7"/>
      <c r="AV18591" s="234"/>
    </row>
    <row r="18592" spans="43:48" x14ac:dyDescent="0.2">
      <c r="AQ18592" s="7"/>
      <c r="AR18592" s="7"/>
      <c r="AS18592" s="7"/>
      <c r="AT18592" s="7"/>
      <c r="AU18592" s="7"/>
      <c r="AV18592" s="234"/>
    </row>
    <row r="18593" spans="43:48" x14ac:dyDescent="0.2">
      <c r="AQ18593" s="7"/>
      <c r="AR18593" s="7"/>
      <c r="AS18593" s="7"/>
      <c r="AT18593" s="7"/>
      <c r="AU18593" s="7"/>
      <c r="AV18593" s="234"/>
    </row>
    <row r="18594" spans="43:48" x14ac:dyDescent="0.2">
      <c r="AQ18594" s="7"/>
      <c r="AR18594" s="7"/>
      <c r="AS18594" s="7"/>
      <c r="AT18594" s="7"/>
      <c r="AU18594" s="7"/>
      <c r="AV18594" s="234"/>
    </row>
    <row r="18595" spans="43:48" x14ac:dyDescent="0.2">
      <c r="AQ18595" s="7"/>
      <c r="AR18595" s="7"/>
      <c r="AS18595" s="7"/>
      <c r="AT18595" s="7"/>
      <c r="AU18595" s="7"/>
      <c r="AV18595" s="234"/>
    </row>
    <row r="18596" spans="43:48" x14ac:dyDescent="0.2">
      <c r="AQ18596" s="7"/>
      <c r="AR18596" s="7"/>
      <c r="AS18596" s="7"/>
      <c r="AT18596" s="7"/>
      <c r="AU18596" s="7"/>
      <c r="AV18596" s="234"/>
    </row>
    <row r="18597" spans="43:48" x14ac:dyDescent="0.2">
      <c r="AQ18597" s="7"/>
      <c r="AR18597" s="7"/>
      <c r="AS18597" s="7"/>
      <c r="AT18597" s="7"/>
      <c r="AU18597" s="7"/>
      <c r="AV18597" s="234"/>
    </row>
    <row r="18598" spans="43:48" x14ac:dyDescent="0.2">
      <c r="AQ18598" s="7"/>
      <c r="AR18598" s="7"/>
      <c r="AS18598" s="7"/>
      <c r="AT18598" s="7"/>
      <c r="AU18598" s="7"/>
      <c r="AV18598" s="234"/>
    </row>
    <row r="18599" spans="43:48" x14ac:dyDescent="0.2">
      <c r="AQ18599" s="7"/>
      <c r="AR18599" s="7"/>
      <c r="AS18599" s="7"/>
      <c r="AT18599" s="7"/>
      <c r="AU18599" s="7"/>
      <c r="AV18599" s="234"/>
    </row>
    <row r="18600" spans="43:48" x14ac:dyDescent="0.2">
      <c r="AQ18600" s="7"/>
      <c r="AR18600" s="7"/>
      <c r="AS18600" s="7"/>
      <c r="AT18600" s="7"/>
      <c r="AU18600" s="7"/>
      <c r="AV18600" s="234"/>
    </row>
    <row r="18601" spans="43:48" x14ac:dyDescent="0.2">
      <c r="AQ18601" s="7"/>
      <c r="AR18601" s="7"/>
      <c r="AS18601" s="7"/>
      <c r="AT18601" s="7"/>
      <c r="AU18601" s="7"/>
      <c r="AV18601" s="234"/>
    </row>
    <row r="18602" spans="43:48" x14ac:dyDescent="0.2">
      <c r="AQ18602" s="7"/>
      <c r="AR18602" s="7"/>
      <c r="AS18602" s="7"/>
      <c r="AT18602" s="7"/>
      <c r="AU18602" s="7"/>
      <c r="AV18602" s="234"/>
    </row>
    <row r="18603" spans="43:48" x14ac:dyDescent="0.2">
      <c r="AQ18603" s="7"/>
      <c r="AR18603" s="7"/>
      <c r="AS18603" s="7"/>
      <c r="AT18603" s="7"/>
      <c r="AU18603" s="7"/>
      <c r="AV18603" s="234"/>
    </row>
    <row r="18604" spans="43:48" x14ac:dyDescent="0.2">
      <c r="AQ18604" s="7"/>
      <c r="AR18604" s="7"/>
      <c r="AS18604" s="7"/>
      <c r="AT18604" s="7"/>
      <c r="AU18604" s="7"/>
      <c r="AV18604" s="234"/>
    </row>
    <row r="18605" spans="43:48" x14ac:dyDescent="0.2">
      <c r="AQ18605" s="7"/>
      <c r="AR18605" s="7"/>
      <c r="AS18605" s="7"/>
      <c r="AT18605" s="7"/>
      <c r="AU18605" s="7"/>
      <c r="AV18605" s="234"/>
    </row>
    <row r="18606" spans="43:48" x14ac:dyDescent="0.2">
      <c r="AQ18606" s="7"/>
      <c r="AR18606" s="7"/>
      <c r="AS18606" s="7"/>
      <c r="AT18606" s="7"/>
      <c r="AU18606" s="7"/>
      <c r="AV18606" s="234"/>
    </row>
    <row r="18607" spans="43:48" x14ac:dyDescent="0.2">
      <c r="AQ18607" s="7"/>
      <c r="AR18607" s="7"/>
      <c r="AS18607" s="7"/>
      <c r="AT18607" s="7"/>
      <c r="AU18607" s="7"/>
      <c r="AV18607" s="234"/>
    </row>
    <row r="18608" spans="43:48" x14ac:dyDescent="0.2">
      <c r="AQ18608" s="7"/>
      <c r="AR18608" s="7"/>
      <c r="AS18608" s="7"/>
      <c r="AT18608" s="7"/>
      <c r="AU18608" s="7"/>
      <c r="AV18608" s="234"/>
    </row>
    <row r="18609" spans="43:48" x14ac:dyDescent="0.2">
      <c r="AQ18609" s="7"/>
      <c r="AR18609" s="7"/>
      <c r="AS18609" s="7"/>
      <c r="AT18609" s="7"/>
      <c r="AU18609" s="7"/>
      <c r="AV18609" s="234"/>
    </row>
    <row r="18610" spans="43:48" x14ac:dyDescent="0.2">
      <c r="AQ18610" s="7"/>
      <c r="AR18610" s="7"/>
      <c r="AS18610" s="7"/>
      <c r="AT18610" s="7"/>
      <c r="AU18610" s="7"/>
      <c r="AV18610" s="234"/>
    </row>
    <row r="18611" spans="43:48" x14ac:dyDescent="0.2">
      <c r="AQ18611" s="7"/>
      <c r="AR18611" s="7"/>
      <c r="AS18611" s="7"/>
      <c r="AT18611" s="7"/>
      <c r="AU18611" s="7"/>
      <c r="AV18611" s="234"/>
    </row>
    <row r="18612" spans="43:48" x14ac:dyDescent="0.2">
      <c r="AQ18612" s="7"/>
      <c r="AR18612" s="7"/>
      <c r="AS18612" s="7"/>
      <c r="AT18612" s="7"/>
      <c r="AU18612" s="7"/>
      <c r="AV18612" s="234"/>
    </row>
    <row r="18613" spans="43:48" x14ac:dyDescent="0.2">
      <c r="AQ18613" s="7"/>
      <c r="AR18613" s="7"/>
      <c r="AS18613" s="7"/>
      <c r="AT18613" s="7"/>
      <c r="AU18613" s="7"/>
      <c r="AV18613" s="234"/>
    </row>
    <row r="18614" spans="43:48" x14ac:dyDescent="0.2">
      <c r="AQ18614" s="7"/>
      <c r="AR18614" s="7"/>
      <c r="AS18614" s="7"/>
      <c r="AT18614" s="7"/>
      <c r="AU18614" s="7"/>
      <c r="AV18614" s="234"/>
    </row>
    <row r="18615" spans="43:48" x14ac:dyDescent="0.2">
      <c r="AQ18615" s="7"/>
      <c r="AR18615" s="7"/>
      <c r="AS18615" s="7"/>
      <c r="AT18615" s="7"/>
      <c r="AU18615" s="7"/>
      <c r="AV18615" s="234"/>
    </row>
    <row r="18616" spans="43:48" x14ac:dyDescent="0.2">
      <c r="AQ18616" s="7"/>
      <c r="AR18616" s="7"/>
      <c r="AS18616" s="7"/>
      <c r="AT18616" s="7"/>
      <c r="AU18616" s="7"/>
      <c r="AV18616" s="234"/>
    </row>
    <row r="18617" spans="43:48" x14ac:dyDescent="0.2">
      <c r="AQ18617" s="7"/>
      <c r="AR18617" s="7"/>
      <c r="AS18617" s="7"/>
      <c r="AT18617" s="7"/>
      <c r="AU18617" s="7"/>
      <c r="AV18617" s="234"/>
    </row>
    <row r="18618" spans="43:48" x14ac:dyDescent="0.2">
      <c r="AQ18618" s="7"/>
      <c r="AR18618" s="7"/>
      <c r="AS18618" s="7"/>
      <c r="AT18618" s="7"/>
      <c r="AU18618" s="7"/>
      <c r="AV18618" s="234"/>
    </row>
    <row r="18619" spans="43:48" x14ac:dyDescent="0.2">
      <c r="AQ18619" s="7"/>
      <c r="AR18619" s="7"/>
      <c r="AS18619" s="7"/>
      <c r="AT18619" s="7"/>
      <c r="AU18619" s="7"/>
      <c r="AV18619" s="234"/>
    </row>
    <row r="18620" spans="43:48" x14ac:dyDescent="0.2">
      <c r="AQ18620" s="7"/>
      <c r="AR18620" s="7"/>
      <c r="AS18620" s="7"/>
      <c r="AT18620" s="7"/>
      <c r="AU18620" s="7"/>
      <c r="AV18620" s="234"/>
    </row>
    <row r="18621" spans="43:48" x14ac:dyDescent="0.2">
      <c r="AQ18621" s="7"/>
      <c r="AR18621" s="7"/>
      <c r="AS18621" s="7"/>
      <c r="AT18621" s="7"/>
      <c r="AU18621" s="7"/>
      <c r="AV18621" s="234"/>
    </row>
    <row r="18622" spans="43:48" x14ac:dyDescent="0.2">
      <c r="AQ18622" s="7"/>
      <c r="AR18622" s="7"/>
      <c r="AS18622" s="7"/>
      <c r="AT18622" s="7"/>
      <c r="AU18622" s="7"/>
      <c r="AV18622" s="234"/>
    </row>
    <row r="18623" spans="43:48" x14ac:dyDescent="0.2">
      <c r="AQ18623" s="7"/>
      <c r="AR18623" s="7"/>
      <c r="AS18623" s="7"/>
      <c r="AT18623" s="7"/>
      <c r="AU18623" s="7"/>
      <c r="AV18623" s="234"/>
    </row>
    <row r="18624" spans="43:48" x14ac:dyDescent="0.2">
      <c r="AQ18624" s="7"/>
      <c r="AR18624" s="7"/>
      <c r="AS18624" s="7"/>
      <c r="AT18624" s="7"/>
      <c r="AU18624" s="7"/>
      <c r="AV18624" s="234"/>
    </row>
    <row r="18625" spans="43:48" x14ac:dyDescent="0.2">
      <c r="AQ18625" s="7"/>
      <c r="AR18625" s="7"/>
      <c r="AS18625" s="7"/>
      <c r="AT18625" s="7"/>
      <c r="AU18625" s="7"/>
      <c r="AV18625" s="234"/>
    </row>
    <row r="18626" spans="43:48" x14ac:dyDescent="0.2">
      <c r="AQ18626" s="7"/>
      <c r="AR18626" s="7"/>
      <c r="AS18626" s="7"/>
      <c r="AT18626" s="7"/>
      <c r="AU18626" s="7"/>
      <c r="AV18626" s="234"/>
    </row>
    <row r="18627" spans="43:48" x14ac:dyDescent="0.2">
      <c r="AQ18627" s="7"/>
      <c r="AR18627" s="7"/>
      <c r="AS18627" s="7"/>
      <c r="AT18627" s="7"/>
      <c r="AU18627" s="7"/>
      <c r="AV18627" s="234"/>
    </row>
    <row r="18628" spans="43:48" x14ac:dyDescent="0.2">
      <c r="AQ18628" s="7"/>
      <c r="AR18628" s="7"/>
      <c r="AS18628" s="7"/>
      <c r="AT18628" s="7"/>
      <c r="AU18628" s="7"/>
      <c r="AV18628" s="234"/>
    </row>
    <row r="18629" spans="43:48" x14ac:dyDescent="0.2">
      <c r="AQ18629" s="7"/>
      <c r="AR18629" s="7"/>
      <c r="AS18629" s="7"/>
      <c r="AT18629" s="7"/>
      <c r="AU18629" s="7"/>
      <c r="AV18629" s="234"/>
    </row>
    <row r="18630" spans="43:48" x14ac:dyDescent="0.2">
      <c r="AQ18630" s="7"/>
      <c r="AR18630" s="7"/>
      <c r="AS18630" s="7"/>
      <c r="AT18630" s="7"/>
      <c r="AU18630" s="7"/>
      <c r="AV18630" s="234"/>
    </row>
    <row r="18631" spans="43:48" x14ac:dyDescent="0.2">
      <c r="AQ18631" s="7"/>
      <c r="AR18631" s="7"/>
      <c r="AS18631" s="7"/>
      <c r="AT18631" s="7"/>
      <c r="AU18631" s="7"/>
      <c r="AV18631" s="234"/>
    </row>
    <row r="18632" spans="43:48" x14ac:dyDescent="0.2">
      <c r="AQ18632" s="7"/>
      <c r="AR18632" s="7"/>
      <c r="AS18632" s="7"/>
      <c r="AT18632" s="7"/>
      <c r="AU18632" s="7"/>
      <c r="AV18632" s="234"/>
    </row>
    <row r="18633" spans="43:48" x14ac:dyDescent="0.2">
      <c r="AQ18633" s="7"/>
      <c r="AR18633" s="7"/>
      <c r="AS18633" s="7"/>
      <c r="AT18633" s="7"/>
      <c r="AU18633" s="7"/>
      <c r="AV18633" s="234"/>
    </row>
    <row r="18634" spans="43:48" x14ac:dyDescent="0.2">
      <c r="AQ18634" s="7"/>
      <c r="AR18634" s="7"/>
      <c r="AS18634" s="7"/>
      <c r="AT18634" s="7"/>
      <c r="AU18634" s="7"/>
      <c r="AV18634" s="234"/>
    </row>
    <row r="18635" spans="43:48" x14ac:dyDescent="0.2">
      <c r="AQ18635" s="7"/>
      <c r="AR18635" s="7"/>
      <c r="AS18635" s="7"/>
      <c r="AT18635" s="7"/>
      <c r="AU18635" s="7"/>
      <c r="AV18635" s="234"/>
    </row>
    <row r="18636" spans="43:48" x14ac:dyDescent="0.2">
      <c r="AQ18636" s="7"/>
      <c r="AR18636" s="7"/>
      <c r="AS18636" s="7"/>
      <c r="AT18636" s="7"/>
      <c r="AU18636" s="7"/>
      <c r="AV18636" s="234"/>
    </row>
    <row r="18637" spans="43:48" x14ac:dyDescent="0.2">
      <c r="AQ18637" s="7"/>
      <c r="AR18637" s="7"/>
      <c r="AS18637" s="7"/>
      <c r="AT18637" s="7"/>
      <c r="AU18637" s="7"/>
      <c r="AV18637" s="234"/>
    </row>
    <row r="18638" spans="43:48" x14ac:dyDescent="0.2">
      <c r="AQ18638" s="7"/>
      <c r="AR18638" s="7"/>
      <c r="AS18638" s="7"/>
      <c r="AT18638" s="7"/>
      <c r="AU18638" s="7"/>
      <c r="AV18638" s="234"/>
    </row>
    <row r="18639" spans="43:48" x14ac:dyDescent="0.2">
      <c r="AQ18639" s="7"/>
      <c r="AR18639" s="7"/>
      <c r="AS18639" s="7"/>
      <c r="AT18639" s="7"/>
      <c r="AU18639" s="7"/>
      <c r="AV18639" s="234"/>
    </row>
    <row r="18640" spans="43:48" x14ac:dyDescent="0.2">
      <c r="AQ18640" s="7"/>
      <c r="AR18640" s="7"/>
      <c r="AS18640" s="7"/>
      <c r="AT18640" s="7"/>
      <c r="AU18640" s="7"/>
      <c r="AV18640" s="234"/>
    </row>
    <row r="18641" spans="43:48" x14ac:dyDescent="0.2">
      <c r="AQ18641" s="7"/>
      <c r="AR18641" s="7"/>
      <c r="AS18641" s="7"/>
      <c r="AT18641" s="7"/>
      <c r="AU18641" s="7"/>
      <c r="AV18641" s="234"/>
    </row>
    <row r="18642" spans="43:48" x14ac:dyDescent="0.2">
      <c r="AQ18642" s="7"/>
      <c r="AR18642" s="7"/>
      <c r="AS18642" s="7"/>
      <c r="AT18642" s="7"/>
      <c r="AU18642" s="7"/>
      <c r="AV18642" s="234"/>
    </row>
    <row r="18643" spans="43:48" x14ac:dyDescent="0.2">
      <c r="AQ18643" s="7"/>
      <c r="AR18643" s="7"/>
      <c r="AS18643" s="7"/>
      <c r="AT18643" s="7"/>
      <c r="AU18643" s="7"/>
      <c r="AV18643" s="234"/>
    </row>
    <row r="18644" spans="43:48" x14ac:dyDescent="0.2">
      <c r="AQ18644" s="7"/>
      <c r="AR18644" s="7"/>
      <c r="AS18644" s="7"/>
      <c r="AT18644" s="7"/>
      <c r="AU18644" s="7"/>
      <c r="AV18644" s="234"/>
    </row>
    <row r="18645" spans="43:48" x14ac:dyDescent="0.2">
      <c r="AQ18645" s="7"/>
      <c r="AR18645" s="7"/>
      <c r="AS18645" s="7"/>
      <c r="AT18645" s="7"/>
      <c r="AU18645" s="7"/>
      <c r="AV18645" s="234"/>
    </row>
    <row r="18646" spans="43:48" x14ac:dyDescent="0.2">
      <c r="AQ18646" s="7"/>
      <c r="AR18646" s="7"/>
      <c r="AS18646" s="7"/>
      <c r="AT18646" s="7"/>
      <c r="AU18646" s="7"/>
      <c r="AV18646" s="234"/>
    </row>
    <row r="18647" spans="43:48" x14ac:dyDescent="0.2">
      <c r="AQ18647" s="7"/>
      <c r="AR18647" s="7"/>
      <c r="AS18647" s="7"/>
      <c r="AT18647" s="7"/>
      <c r="AU18647" s="7"/>
      <c r="AV18647" s="234"/>
    </row>
    <row r="18648" spans="43:48" x14ac:dyDescent="0.2">
      <c r="AQ18648" s="7"/>
      <c r="AR18648" s="7"/>
      <c r="AS18648" s="7"/>
      <c r="AT18648" s="7"/>
      <c r="AU18648" s="7"/>
      <c r="AV18648" s="234"/>
    </row>
    <row r="18649" spans="43:48" x14ac:dyDescent="0.2">
      <c r="AQ18649" s="7"/>
      <c r="AR18649" s="7"/>
      <c r="AS18649" s="7"/>
      <c r="AT18649" s="7"/>
      <c r="AU18649" s="7"/>
      <c r="AV18649" s="234"/>
    </row>
    <row r="18650" spans="43:48" x14ac:dyDescent="0.2">
      <c r="AQ18650" s="7"/>
      <c r="AR18650" s="7"/>
      <c r="AS18650" s="7"/>
      <c r="AT18650" s="7"/>
      <c r="AU18650" s="7"/>
      <c r="AV18650" s="234"/>
    </row>
    <row r="18651" spans="43:48" x14ac:dyDescent="0.2">
      <c r="AQ18651" s="7"/>
      <c r="AR18651" s="7"/>
      <c r="AS18651" s="7"/>
      <c r="AT18651" s="7"/>
      <c r="AU18651" s="7"/>
      <c r="AV18651" s="234"/>
    </row>
    <row r="18652" spans="43:48" x14ac:dyDescent="0.2">
      <c r="AQ18652" s="7"/>
      <c r="AR18652" s="7"/>
      <c r="AS18652" s="7"/>
      <c r="AT18652" s="7"/>
      <c r="AU18652" s="7"/>
      <c r="AV18652" s="234"/>
    </row>
    <row r="18653" spans="43:48" x14ac:dyDescent="0.2">
      <c r="AQ18653" s="7"/>
      <c r="AR18653" s="7"/>
      <c r="AS18653" s="7"/>
      <c r="AT18653" s="7"/>
      <c r="AU18653" s="7"/>
      <c r="AV18653" s="234"/>
    </row>
    <row r="18654" spans="43:48" x14ac:dyDescent="0.2">
      <c r="AQ18654" s="7"/>
      <c r="AR18654" s="7"/>
      <c r="AS18654" s="7"/>
      <c r="AT18654" s="7"/>
      <c r="AU18654" s="7"/>
      <c r="AV18654" s="234"/>
    </row>
    <row r="18655" spans="43:48" x14ac:dyDescent="0.2">
      <c r="AQ18655" s="7"/>
      <c r="AR18655" s="7"/>
      <c r="AS18655" s="7"/>
      <c r="AT18655" s="7"/>
      <c r="AU18655" s="7"/>
      <c r="AV18655" s="234"/>
    </row>
    <row r="18656" spans="43:48" x14ac:dyDescent="0.2">
      <c r="AQ18656" s="7"/>
      <c r="AR18656" s="7"/>
      <c r="AS18656" s="7"/>
      <c r="AT18656" s="7"/>
      <c r="AU18656" s="7"/>
      <c r="AV18656" s="234"/>
    </row>
    <row r="18657" spans="43:48" x14ac:dyDescent="0.2">
      <c r="AQ18657" s="7"/>
      <c r="AR18657" s="7"/>
      <c r="AS18657" s="7"/>
      <c r="AT18657" s="7"/>
      <c r="AU18657" s="7"/>
      <c r="AV18657" s="234"/>
    </row>
    <row r="18658" spans="43:48" x14ac:dyDescent="0.2">
      <c r="AQ18658" s="7"/>
      <c r="AR18658" s="7"/>
      <c r="AS18658" s="7"/>
      <c r="AT18658" s="7"/>
      <c r="AU18658" s="7"/>
      <c r="AV18658" s="234"/>
    </row>
    <row r="18659" spans="43:48" x14ac:dyDescent="0.2">
      <c r="AQ18659" s="7"/>
      <c r="AR18659" s="7"/>
      <c r="AS18659" s="7"/>
      <c r="AT18659" s="7"/>
      <c r="AU18659" s="7"/>
      <c r="AV18659" s="234"/>
    </row>
    <row r="18660" spans="43:48" x14ac:dyDescent="0.2">
      <c r="AQ18660" s="7"/>
      <c r="AR18660" s="7"/>
      <c r="AS18660" s="7"/>
      <c r="AT18660" s="7"/>
      <c r="AU18660" s="7"/>
      <c r="AV18660" s="234"/>
    </row>
    <row r="18661" spans="43:48" x14ac:dyDescent="0.2">
      <c r="AQ18661" s="7"/>
      <c r="AR18661" s="7"/>
      <c r="AS18661" s="7"/>
      <c r="AT18661" s="7"/>
      <c r="AU18661" s="7"/>
      <c r="AV18661" s="234"/>
    </row>
    <row r="18662" spans="43:48" x14ac:dyDescent="0.2">
      <c r="AQ18662" s="7"/>
      <c r="AR18662" s="7"/>
      <c r="AS18662" s="7"/>
      <c r="AT18662" s="7"/>
      <c r="AU18662" s="7"/>
      <c r="AV18662" s="234"/>
    </row>
    <row r="18663" spans="43:48" x14ac:dyDescent="0.2">
      <c r="AQ18663" s="7"/>
      <c r="AR18663" s="7"/>
      <c r="AS18663" s="7"/>
      <c r="AT18663" s="7"/>
      <c r="AU18663" s="7"/>
      <c r="AV18663" s="234"/>
    </row>
    <row r="18664" spans="43:48" x14ac:dyDescent="0.2">
      <c r="AQ18664" s="7"/>
      <c r="AR18664" s="7"/>
      <c r="AS18664" s="7"/>
      <c r="AT18664" s="7"/>
      <c r="AU18664" s="7"/>
      <c r="AV18664" s="234"/>
    </row>
    <row r="18665" spans="43:48" x14ac:dyDescent="0.2">
      <c r="AQ18665" s="7"/>
      <c r="AR18665" s="7"/>
      <c r="AS18665" s="7"/>
      <c r="AT18665" s="7"/>
      <c r="AU18665" s="7"/>
      <c r="AV18665" s="234"/>
    </row>
    <row r="18666" spans="43:48" x14ac:dyDescent="0.2">
      <c r="AQ18666" s="7"/>
      <c r="AR18666" s="7"/>
      <c r="AS18666" s="7"/>
      <c r="AT18666" s="7"/>
      <c r="AU18666" s="7"/>
      <c r="AV18666" s="234"/>
    </row>
    <row r="18667" spans="43:48" x14ac:dyDescent="0.2">
      <c r="AQ18667" s="7"/>
      <c r="AR18667" s="7"/>
      <c r="AS18667" s="7"/>
      <c r="AT18667" s="7"/>
      <c r="AU18667" s="7"/>
      <c r="AV18667" s="234"/>
    </row>
    <row r="18668" spans="43:48" x14ac:dyDescent="0.2">
      <c r="AQ18668" s="7"/>
      <c r="AR18668" s="7"/>
      <c r="AS18668" s="7"/>
      <c r="AT18668" s="7"/>
      <c r="AU18668" s="7"/>
      <c r="AV18668" s="234"/>
    </row>
    <row r="18669" spans="43:48" x14ac:dyDescent="0.2">
      <c r="AQ18669" s="7"/>
      <c r="AR18669" s="7"/>
      <c r="AS18669" s="7"/>
      <c r="AT18669" s="7"/>
      <c r="AU18669" s="7"/>
      <c r="AV18669" s="234"/>
    </row>
    <row r="18670" spans="43:48" x14ac:dyDescent="0.2">
      <c r="AQ18670" s="7"/>
      <c r="AR18670" s="7"/>
      <c r="AS18670" s="7"/>
      <c r="AT18670" s="7"/>
      <c r="AU18670" s="7"/>
      <c r="AV18670" s="234"/>
    </row>
    <row r="18671" spans="43:48" x14ac:dyDescent="0.2">
      <c r="AQ18671" s="7"/>
      <c r="AR18671" s="7"/>
      <c r="AS18671" s="7"/>
      <c r="AT18671" s="7"/>
      <c r="AU18671" s="7"/>
      <c r="AV18671" s="234"/>
    </row>
    <row r="18672" spans="43:48" x14ac:dyDescent="0.2">
      <c r="AQ18672" s="7"/>
      <c r="AR18672" s="7"/>
      <c r="AS18672" s="7"/>
      <c r="AT18672" s="7"/>
      <c r="AU18672" s="7"/>
      <c r="AV18672" s="234"/>
    </row>
    <row r="18673" spans="43:48" x14ac:dyDescent="0.2">
      <c r="AQ18673" s="7"/>
      <c r="AR18673" s="7"/>
      <c r="AS18673" s="7"/>
      <c r="AT18673" s="7"/>
      <c r="AU18673" s="7"/>
      <c r="AV18673" s="234"/>
    </row>
    <row r="18674" spans="43:48" x14ac:dyDescent="0.2">
      <c r="AQ18674" s="7"/>
      <c r="AR18674" s="7"/>
      <c r="AS18674" s="7"/>
      <c r="AT18674" s="7"/>
      <c r="AU18674" s="7"/>
      <c r="AV18674" s="234"/>
    </row>
    <row r="18675" spans="43:48" x14ac:dyDescent="0.2">
      <c r="AQ18675" s="7"/>
      <c r="AR18675" s="7"/>
      <c r="AS18675" s="7"/>
      <c r="AT18675" s="7"/>
      <c r="AU18675" s="7"/>
      <c r="AV18675" s="234"/>
    </row>
    <row r="18676" spans="43:48" x14ac:dyDescent="0.2">
      <c r="AQ18676" s="7"/>
      <c r="AR18676" s="7"/>
      <c r="AS18676" s="7"/>
      <c r="AT18676" s="7"/>
      <c r="AU18676" s="7"/>
      <c r="AV18676" s="234"/>
    </row>
    <row r="18677" spans="43:48" x14ac:dyDescent="0.2">
      <c r="AQ18677" s="7"/>
      <c r="AR18677" s="7"/>
      <c r="AS18677" s="7"/>
      <c r="AT18677" s="7"/>
      <c r="AU18677" s="7"/>
      <c r="AV18677" s="234"/>
    </row>
    <row r="18678" spans="43:48" x14ac:dyDescent="0.2">
      <c r="AQ18678" s="7"/>
      <c r="AR18678" s="7"/>
      <c r="AS18678" s="7"/>
      <c r="AT18678" s="7"/>
      <c r="AU18678" s="7"/>
      <c r="AV18678" s="234"/>
    </row>
    <row r="18679" spans="43:48" x14ac:dyDescent="0.2">
      <c r="AQ18679" s="7"/>
      <c r="AR18679" s="7"/>
      <c r="AS18679" s="7"/>
      <c r="AT18679" s="7"/>
      <c r="AU18679" s="7"/>
      <c r="AV18679" s="234"/>
    </row>
    <row r="18680" spans="43:48" x14ac:dyDescent="0.2">
      <c r="AQ18680" s="7"/>
      <c r="AR18680" s="7"/>
      <c r="AS18680" s="7"/>
      <c r="AT18680" s="7"/>
      <c r="AU18680" s="7"/>
      <c r="AV18680" s="234"/>
    </row>
    <row r="18681" spans="43:48" x14ac:dyDescent="0.2">
      <c r="AQ18681" s="7"/>
      <c r="AR18681" s="7"/>
      <c r="AS18681" s="7"/>
      <c r="AT18681" s="7"/>
      <c r="AU18681" s="7"/>
      <c r="AV18681" s="234"/>
    </row>
    <row r="18682" spans="43:48" x14ac:dyDescent="0.2">
      <c r="AQ18682" s="7"/>
      <c r="AR18682" s="7"/>
      <c r="AS18682" s="7"/>
      <c r="AT18682" s="7"/>
      <c r="AU18682" s="7"/>
      <c r="AV18682" s="234"/>
    </row>
    <row r="18683" spans="43:48" x14ac:dyDescent="0.2">
      <c r="AQ18683" s="7"/>
      <c r="AR18683" s="7"/>
      <c r="AS18683" s="7"/>
      <c r="AT18683" s="7"/>
      <c r="AU18683" s="7"/>
      <c r="AV18683" s="234"/>
    </row>
    <row r="18684" spans="43:48" x14ac:dyDescent="0.2">
      <c r="AQ18684" s="7"/>
      <c r="AR18684" s="7"/>
      <c r="AS18684" s="7"/>
      <c r="AT18684" s="7"/>
      <c r="AU18684" s="7"/>
      <c r="AV18684" s="234"/>
    </row>
    <row r="18685" spans="43:48" x14ac:dyDescent="0.2">
      <c r="AQ18685" s="7"/>
      <c r="AR18685" s="7"/>
      <c r="AS18685" s="7"/>
      <c r="AT18685" s="7"/>
      <c r="AU18685" s="7"/>
      <c r="AV18685" s="234"/>
    </row>
    <row r="18686" spans="43:48" x14ac:dyDescent="0.2">
      <c r="AQ18686" s="7"/>
      <c r="AR18686" s="7"/>
      <c r="AS18686" s="7"/>
      <c r="AT18686" s="7"/>
      <c r="AU18686" s="7"/>
      <c r="AV18686" s="234"/>
    </row>
    <row r="18687" spans="43:48" x14ac:dyDescent="0.2">
      <c r="AQ18687" s="7"/>
      <c r="AR18687" s="7"/>
      <c r="AS18687" s="7"/>
      <c r="AT18687" s="7"/>
      <c r="AU18687" s="7"/>
      <c r="AV18687" s="234"/>
    </row>
    <row r="18688" spans="43:48" x14ac:dyDescent="0.2">
      <c r="AQ18688" s="7"/>
      <c r="AR18688" s="7"/>
      <c r="AS18688" s="7"/>
      <c r="AT18688" s="7"/>
      <c r="AU18688" s="7"/>
      <c r="AV18688" s="234"/>
    </row>
    <row r="18689" spans="43:48" x14ac:dyDescent="0.2">
      <c r="AQ18689" s="7"/>
      <c r="AR18689" s="7"/>
      <c r="AS18689" s="7"/>
      <c r="AT18689" s="7"/>
      <c r="AU18689" s="7"/>
      <c r="AV18689" s="234"/>
    </row>
    <row r="18690" spans="43:48" x14ac:dyDescent="0.2">
      <c r="AQ18690" s="7"/>
      <c r="AR18690" s="7"/>
      <c r="AS18690" s="7"/>
      <c r="AT18690" s="7"/>
      <c r="AU18690" s="7"/>
      <c r="AV18690" s="234"/>
    </row>
    <row r="18691" spans="43:48" x14ac:dyDescent="0.2">
      <c r="AQ18691" s="7"/>
      <c r="AR18691" s="7"/>
      <c r="AS18691" s="7"/>
      <c r="AT18691" s="7"/>
      <c r="AU18691" s="7"/>
      <c r="AV18691" s="234"/>
    </row>
    <row r="18692" spans="43:48" x14ac:dyDescent="0.2">
      <c r="AQ18692" s="7"/>
      <c r="AR18692" s="7"/>
      <c r="AS18692" s="7"/>
      <c r="AT18692" s="7"/>
      <c r="AU18692" s="7"/>
      <c r="AV18692" s="234"/>
    </row>
    <row r="18693" spans="43:48" x14ac:dyDescent="0.2">
      <c r="AQ18693" s="7"/>
      <c r="AR18693" s="7"/>
      <c r="AS18693" s="7"/>
      <c r="AT18693" s="7"/>
      <c r="AU18693" s="7"/>
      <c r="AV18693" s="234"/>
    </row>
    <row r="18694" spans="43:48" x14ac:dyDescent="0.2">
      <c r="AQ18694" s="7"/>
      <c r="AR18694" s="7"/>
      <c r="AS18694" s="7"/>
      <c r="AT18694" s="7"/>
      <c r="AU18694" s="7"/>
      <c r="AV18694" s="234"/>
    </row>
    <row r="18695" spans="43:48" x14ac:dyDescent="0.2">
      <c r="AQ18695" s="7"/>
      <c r="AR18695" s="7"/>
      <c r="AS18695" s="7"/>
      <c r="AT18695" s="7"/>
      <c r="AU18695" s="7"/>
      <c r="AV18695" s="234"/>
    </row>
    <row r="18696" spans="43:48" x14ac:dyDescent="0.2">
      <c r="AQ18696" s="7"/>
      <c r="AR18696" s="7"/>
      <c r="AS18696" s="7"/>
      <c r="AT18696" s="7"/>
      <c r="AU18696" s="7"/>
      <c r="AV18696" s="234"/>
    </row>
    <row r="18697" spans="43:48" x14ac:dyDescent="0.2">
      <c r="AQ18697" s="7"/>
      <c r="AR18697" s="7"/>
      <c r="AS18697" s="7"/>
      <c r="AT18697" s="7"/>
      <c r="AU18697" s="7"/>
      <c r="AV18697" s="234"/>
    </row>
    <row r="18698" spans="43:48" x14ac:dyDescent="0.2">
      <c r="AQ18698" s="7"/>
      <c r="AR18698" s="7"/>
      <c r="AS18698" s="7"/>
      <c r="AT18698" s="7"/>
      <c r="AU18698" s="7"/>
      <c r="AV18698" s="234"/>
    </row>
    <row r="18699" spans="43:48" x14ac:dyDescent="0.2">
      <c r="AQ18699" s="7"/>
      <c r="AR18699" s="7"/>
      <c r="AS18699" s="7"/>
      <c r="AT18699" s="7"/>
      <c r="AU18699" s="7"/>
      <c r="AV18699" s="234"/>
    </row>
    <row r="18700" spans="43:48" x14ac:dyDescent="0.2">
      <c r="AQ18700" s="7"/>
      <c r="AR18700" s="7"/>
      <c r="AS18700" s="7"/>
      <c r="AT18700" s="7"/>
      <c r="AU18700" s="7"/>
      <c r="AV18700" s="234"/>
    </row>
    <row r="18701" spans="43:48" x14ac:dyDescent="0.2">
      <c r="AQ18701" s="7"/>
      <c r="AR18701" s="7"/>
      <c r="AS18701" s="7"/>
      <c r="AT18701" s="7"/>
      <c r="AU18701" s="7"/>
      <c r="AV18701" s="234"/>
    </row>
    <row r="18702" spans="43:48" x14ac:dyDescent="0.2">
      <c r="AQ18702" s="7"/>
      <c r="AR18702" s="7"/>
      <c r="AS18702" s="7"/>
      <c r="AT18702" s="7"/>
      <c r="AU18702" s="7"/>
      <c r="AV18702" s="234"/>
    </row>
    <row r="18703" spans="43:48" x14ac:dyDescent="0.2">
      <c r="AQ18703" s="7"/>
      <c r="AR18703" s="7"/>
      <c r="AS18703" s="7"/>
      <c r="AT18703" s="7"/>
      <c r="AU18703" s="7"/>
      <c r="AV18703" s="234"/>
    </row>
    <row r="18704" spans="43:48" x14ac:dyDescent="0.2">
      <c r="AQ18704" s="7"/>
      <c r="AR18704" s="7"/>
      <c r="AS18704" s="7"/>
      <c r="AT18704" s="7"/>
      <c r="AU18704" s="7"/>
      <c r="AV18704" s="234"/>
    </row>
    <row r="18705" spans="43:48" x14ac:dyDescent="0.2">
      <c r="AQ18705" s="7"/>
      <c r="AR18705" s="7"/>
      <c r="AS18705" s="7"/>
      <c r="AT18705" s="7"/>
      <c r="AU18705" s="7"/>
      <c r="AV18705" s="234"/>
    </row>
    <row r="18706" spans="43:48" x14ac:dyDescent="0.2">
      <c r="AQ18706" s="7"/>
      <c r="AR18706" s="7"/>
      <c r="AS18706" s="7"/>
      <c r="AT18706" s="7"/>
      <c r="AU18706" s="7"/>
      <c r="AV18706" s="234"/>
    </row>
    <row r="18707" spans="43:48" x14ac:dyDescent="0.2">
      <c r="AQ18707" s="7"/>
      <c r="AR18707" s="7"/>
      <c r="AS18707" s="7"/>
      <c r="AT18707" s="7"/>
      <c r="AU18707" s="7"/>
      <c r="AV18707" s="234"/>
    </row>
    <row r="18708" spans="43:48" x14ac:dyDescent="0.2">
      <c r="AQ18708" s="7"/>
      <c r="AR18708" s="7"/>
      <c r="AS18708" s="7"/>
      <c r="AT18708" s="7"/>
      <c r="AU18708" s="7"/>
      <c r="AV18708" s="234"/>
    </row>
    <row r="18709" spans="43:48" x14ac:dyDescent="0.2">
      <c r="AQ18709" s="7"/>
      <c r="AR18709" s="7"/>
      <c r="AS18709" s="7"/>
      <c r="AT18709" s="7"/>
      <c r="AU18709" s="7"/>
      <c r="AV18709" s="234"/>
    </row>
    <row r="18710" spans="43:48" x14ac:dyDescent="0.2">
      <c r="AQ18710" s="7"/>
      <c r="AR18710" s="7"/>
      <c r="AS18710" s="7"/>
      <c r="AT18710" s="7"/>
      <c r="AU18710" s="7"/>
      <c r="AV18710" s="234"/>
    </row>
    <row r="18711" spans="43:48" x14ac:dyDescent="0.2">
      <c r="AQ18711" s="7"/>
      <c r="AR18711" s="7"/>
      <c r="AS18711" s="7"/>
      <c r="AT18711" s="7"/>
      <c r="AU18711" s="7"/>
      <c r="AV18711" s="234"/>
    </row>
    <row r="18712" spans="43:48" x14ac:dyDescent="0.2">
      <c r="AQ18712" s="7"/>
      <c r="AR18712" s="7"/>
      <c r="AS18712" s="7"/>
      <c r="AT18712" s="7"/>
      <c r="AU18712" s="7"/>
      <c r="AV18712" s="234"/>
    </row>
    <row r="18713" spans="43:48" x14ac:dyDescent="0.2">
      <c r="AQ18713" s="7"/>
      <c r="AR18713" s="7"/>
      <c r="AS18713" s="7"/>
      <c r="AT18713" s="7"/>
      <c r="AU18713" s="7"/>
      <c r="AV18713" s="234"/>
    </row>
    <row r="18714" spans="43:48" x14ac:dyDescent="0.2">
      <c r="AQ18714" s="7"/>
      <c r="AR18714" s="7"/>
      <c r="AS18714" s="7"/>
      <c r="AT18714" s="7"/>
      <c r="AU18714" s="7"/>
      <c r="AV18714" s="234"/>
    </row>
    <row r="18715" spans="43:48" x14ac:dyDescent="0.2">
      <c r="AQ18715" s="7"/>
      <c r="AR18715" s="7"/>
      <c r="AS18715" s="7"/>
      <c r="AT18715" s="7"/>
      <c r="AU18715" s="7"/>
      <c r="AV18715" s="234"/>
    </row>
    <row r="18716" spans="43:48" x14ac:dyDescent="0.2">
      <c r="AQ18716" s="7"/>
      <c r="AR18716" s="7"/>
      <c r="AS18716" s="7"/>
      <c r="AT18716" s="7"/>
      <c r="AU18716" s="7"/>
      <c r="AV18716" s="234"/>
    </row>
    <row r="18717" spans="43:48" x14ac:dyDescent="0.2">
      <c r="AQ18717" s="7"/>
      <c r="AR18717" s="7"/>
      <c r="AS18717" s="7"/>
      <c r="AT18717" s="7"/>
      <c r="AU18717" s="7"/>
      <c r="AV18717" s="234"/>
    </row>
    <row r="18718" spans="43:48" x14ac:dyDescent="0.2">
      <c r="AQ18718" s="7"/>
      <c r="AR18718" s="7"/>
      <c r="AS18718" s="7"/>
      <c r="AT18718" s="7"/>
      <c r="AU18718" s="7"/>
      <c r="AV18718" s="234"/>
    </row>
    <row r="18719" spans="43:48" x14ac:dyDescent="0.2">
      <c r="AQ18719" s="7"/>
      <c r="AR18719" s="7"/>
      <c r="AS18719" s="7"/>
      <c r="AT18719" s="7"/>
      <c r="AU18719" s="7"/>
      <c r="AV18719" s="234"/>
    </row>
    <row r="18720" spans="43:48" x14ac:dyDescent="0.2">
      <c r="AQ18720" s="7"/>
      <c r="AR18720" s="7"/>
      <c r="AS18720" s="7"/>
      <c r="AT18720" s="7"/>
      <c r="AU18720" s="7"/>
      <c r="AV18720" s="234"/>
    </row>
    <row r="18721" spans="43:48" x14ac:dyDescent="0.2">
      <c r="AQ18721" s="7"/>
      <c r="AR18721" s="7"/>
      <c r="AS18721" s="7"/>
      <c r="AT18721" s="7"/>
      <c r="AU18721" s="7"/>
      <c r="AV18721" s="234"/>
    </row>
    <row r="18722" spans="43:48" x14ac:dyDescent="0.2">
      <c r="AQ18722" s="7"/>
      <c r="AR18722" s="7"/>
      <c r="AS18722" s="7"/>
      <c r="AT18722" s="7"/>
      <c r="AU18722" s="7"/>
      <c r="AV18722" s="234"/>
    </row>
    <row r="18723" spans="43:48" x14ac:dyDescent="0.2">
      <c r="AQ18723" s="7"/>
      <c r="AR18723" s="7"/>
      <c r="AS18723" s="7"/>
      <c r="AT18723" s="7"/>
      <c r="AU18723" s="7"/>
      <c r="AV18723" s="234"/>
    </row>
    <row r="18724" spans="43:48" x14ac:dyDescent="0.2">
      <c r="AQ18724" s="7"/>
      <c r="AR18724" s="7"/>
      <c r="AS18724" s="7"/>
      <c r="AT18724" s="7"/>
      <c r="AU18724" s="7"/>
      <c r="AV18724" s="234"/>
    </row>
    <row r="18725" spans="43:48" x14ac:dyDescent="0.2">
      <c r="AQ18725" s="7"/>
      <c r="AR18725" s="7"/>
      <c r="AS18725" s="7"/>
      <c r="AT18725" s="7"/>
      <c r="AU18725" s="7"/>
      <c r="AV18725" s="234"/>
    </row>
    <row r="18726" spans="43:48" x14ac:dyDescent="0.2">
      <c r="AQ18726" s="7"/>
      <c r="AR18726" s="7"/>
      <c r="AS18726" s="7"/>
      <c r="AT18726" s="7"/>
      <c r="AU18726" s="7"/>
      <c r="AV18726" s="234"/>
    </row>
    <row r="18727" spans="43:48" x14ac:dyDescent="0.2">
      <c r="AQ18727" s="7"/>
      <c r="AR18727" s="7"/>
      <c r="AS18727" s="7"/>
      <c r="AT18727" s="7"/>
      <c r="AU18727" s="7"/>
      <c r="AV18727" s="234"/>
    </row>
    <row r="18728" spans="43:48" x14ac:dyDescent="0.2">
      <c r="AQ18728" s="7"/>
      <c r="AR18728" s="7"/>
      <c r="AS18728" s="7"/>
      <c r="AT18728" s="7"/>
      <c r="AU18728" s="7"/>
      <c r="AV18728" s="234"/>
    </row>
    <row r="18729" spans="43:48" x14ac:dyDescent="0.2">
      <c r="AQ18729" s="7"/>
      <c r="AR18729" s="7"/>
      <c r="AS18729" s="7"/>
      <c r="AT18729" s="7"/>
      <c r="AU18729" s="7"/>
      <c r="AV18729" s="234"/>
    </row>
    <row r="18730" spans="43:48" x14ac:dyDescent="0.2">
      <c r="AQ18730" s="7"/>
      <c r="AR18730" s="7"/>
      <c r="AS18730" s="7"/>
      <c r="AT18730" s="7"/>
      <c r="AU18730" s="7"/>
      <c r="AV18730" s="234"/>
    </row>
    <row r="18731" spans="43:48" x14ac:dyDescent="0.2">
      <c r="AQ18731" s="7"/>
      <c r="AR18731" s="7"/>
      <c r="AS18731" s="7"/>
      <c r="AT18731" s="7"/>
      <c r="AU18731" s="7"/>
      <c r="AV18731" s="234"/>
    </row>
    <row r="18732" spans="43:48" x14ac:dyDescent="0.2">
      <c r="AQ18732" s="7"/>
      <c r="AR18732" s="7"/>
      <c r="AS18732" s="7"/>
      <c r="AT18732" s="7"/>
      <c r="AU18732" s="7"/>
      <c r="AV18732" s="234"/>
    </row>
    <row r="18733" spans="43:48" x14ac:dyDescent="0.2">
      <c r="AQ18733" s="7"/>
      <c r="AR18733" s="7"/>
      <c r="AS18733" s="7"/>
      <c r="AT18733" s="7"/>
      <c r="AU18733" s="7"/>
      <c r="AV18733" s="234"/>
    </row>
    <row r="18734" spans="43:48" x14ac:dyDescent="0.2">
      <c r="AQ18734" s="7"/>
      <c r="AR18734" s="7"/>
      <c r="AS18734" s="7"/>
      <c r="AT18734" s="7"/>
      <c r="AU18734" s="7"/>
      <c r="AV18734" s="234"/>
    </row>
    <row r="18735" spans="43:48" x14ac:dyDescent="0.2">
      <c r="AQ18735" s="7"/>
      <c r="AR18735" s="7"/>
      <c r="AS18735" s="7"/>
      <c r="AT18735" s="7"/>
      <c r="AU18735" s="7"/>
      <c r="AV18735" s="234"/>
    </row>
    <row r="18736" spans="43:48" x14ac:dyDescent="0.2">
      <c r="AQ18736" s="7"/>
      <c r="AR18736" s="7"/>
      <c r="AS18736" s="7"/>
      <c r="AT18736" s="7"/>
      <c r="AU18736" s="7"/>
      <c r="AV18736" s="234"/>
    </row>
    <row r="18737" spans="43:48" x14ac:dyDescent="0.2">
      <c r="AQ18737" s="7"/>
      <c r="AR18737" s="7"/>
      <c r="AS18737" s="7"/>
      <c r="AT18737" s="7"/>
      <c r="AU18737" s="7"/>
      <c r="AV18737" s="234"/>
    </row>
    <row r="18738" spans="43:48" x14ac:dyDescent="0.2">
      <c r="AQ18738" s="7"/>
      <c r="AR18738" s="7"/>
      <c r="AS18738" s="7"/>
      <c r="AT18738" s="7"/>
      <c r="AU18738" s="7"/>
      <c r="AV18738" s="234"/>
    </row>
    <row r="18739" spans="43:48" x14ac:dyDescent="0.2">
      <c r="AQ18739" s="7"/>
      <c r="AR18739" s="7"/>
      <c r="AS18739" s="7"/>
      <c r="AT18739" s="7"/>
      <c r="AU18739" s="7"/>
      <c r="AV18739" s="234"/>
    </row>
    <row r="18740" spans="43:48" x14ac:dyDescent="0.2">
      <c r="AQ18740" s="7"/>
      <c r="AR18740" s="7"/>
      <c r="AS18740" s="7"/>
      <c r="AT18740" s="7"/>
      <c r="AU18740" s="7"/>
      <c r="AV18740" s="234"/>
    </row>
    <row r="18741" spans="43:48" x14ac:dyDescent="0.2">
      <c r="AQ18741" s="7"/>
      <c r="AR18741" s="7"/>
      <c r="AS18741" s="7"/>
      <c r="AT18741" s="7"/>
      <c r="AU18741" s="7"/>
      <c r="AV18741" s="234"/>
    </row>
    <row r="18742" spans="43:48" x14ac:dyDescent="0.2">
      <c r="AQ18742" s="7"/>
      <c r="AR18742" s="7"/>
      <c r="AS18742" s="7"/>
      <c r="AT18742" s="7"/>
      <c r="AU18742" s="7"/>
      <c r="AV18742" s="234"/>
    </row>
    <row r="18743" spans="43:48" x14ac:dyDescent="0.2">
      <c r="AQ18743" s="7"/>
      <c r="AR18743" s="7"/>
      <c r="AS18743" s="7"/>
      <c r="AT18743" s="7"/>
      <c r="AU18743" s="7"/>
      <c r="AV18743" s="234"/>
    </row>
    <row r="18744" spans="43:48" x14ac:dyDescent="0.2">
      <c r="AQ18744" s="7"/>
      <c r="AR18744" s="7"/>
      <c r="AS18744" s="7"/>
      <c r="AT18744" s="7"/>
      <c r="AU18744" s="7"/>
      <c r="AV18744" s="234"/>
    </row>
    <row r="18745" spans="43:48" x14ac:dyDescent="0.2">
      <c r="AQ18745" s="7"/>
      <c r="AR18745" s="7"/>
      <c r="AS18745" s="7"/>
      <c r="AT18745" s="7"/>
      <c r="AU18745" s="7"/>
      <c r="AV18745" s="234"/>
    </row>
    <row r="18746" spans="43:48" x14ac:dyDescent="0.2">
      <c r="AQ18746" s="7"/>
      <c r="AR18746" s="7"/>
      <c r="AS18746" s="7"/>
      <c r="AT18746" s="7"/>
      <c r="AU18746" s="7"/>
      <c r="AV18746" s="234"/>
    </row>
    <row r="18747" spans="43:48" x14ac:dyDescent="0.2">
      <c r="AQ18747" s="7"/>
      <c r="AR18747" s="7"/>
      <c r="AS18747" s="7"/>
      <c r="AT18747" s="7"/>
      <c r="AU18747" s="7"/>
      <c r="AV18747" s="234"/>
    </row>
    <row r="18748" spans="43:48" x14ac:dyDescent="0.2">
      <c r="AQ18748" s="7"/>
      <c r="AR18748" s="7"/>
      <c r="AS18748" s="7"/>
      <c r="AT18748" s="7"/>
      <c r="AU18748" s="7"/>
      <c r="AV18748" s="234"/>
    </row>
    <row r="18749" spans="43:48" x14ac:dyDescent="0.2">
      <c r="AQ18749" s="7"/>
      <c r="AR18749" s="7"/>
      <c r="AS18749" s="7"/>
      <c r="AT18749" s="7"/>
      <c r="AU18749" s="7"/>
      <c r="AV18749" s="234"/>
    </row>
    <row r="18750" spans="43:48" x14ac:dyDescent="0.2">
      <c r="AQ18750" s="7"/>
      <c r="AR18750" s="7"/>
      <c r="AS18750" s="7"/>
      <c r="AT18750" s="7"/>
      <c r="AU18750" s="7"/>
      <c r="AV18750" s="234"/>
    </row>
    <row r="18751" spans="43:48" x14ac:dyDescent="0.2">
      <c r="AQ18751" s="7"/>
      <c r="AR18751" s="7"/>
      <c r="AS18751" s="7"/>
      <c r="AT18751" s="7"/>
      <c r="AU18751" s="7"/>
      <c r="AV18751" s="234"/>
    </row>
    <row r="18752" spans="43:48" x14ac:dyDescent="0.2">
      <c r="AQ18752" s="7"/>
      <c r="AR18752" s="7"/>
      <c r="AS18752" s="7"/>
      <c r="AT18752" s="7"/>
      <c r="AU18752" s="7"/>
      <c r="AV18752" s="234"/>
    </row>
    <row r="18753" spans="43:48" x14ac:dyDescent="0.2">
      <c r="AQ18753" s="7"/>
      <c r="AR18753" s="7"/>
      <c r="AS18753" s="7"/>
      <c r="AT18753" s="7"/>
      <c r="AU18753" s="7"/>
      <c r="AV18753" s="234"/>
    </row>
    <row r="18754" spans="43:48" x14ac:dyDescent="0.2">
      <c r="AQ18754" s="7"/>
      <c r="AR18754" s="7"/>
      <c r="AS18754" s="7"/>
      <c r="AT18754" s="7"/>
      <c r="AU18754" s="7"/>
      <c r="AV18754" s="234"/>
    </row>
    <row r="18755" spans="43:48" x14ac:dyDescent="0.2">
      <c r="AQ18755" s="7"/>
      <c r="AR18755" s="7"/>
      <c r="AS18755" s="7"/>
      <c r="AT18755" s="7"/>
      <c r="AU18755" s="7"/>
      <c r="AV18755" s="234"/>
    </row>
    <row r="18756" spans="43:48" x14ac:dyDescent="0.2">
      <c r="AQ18756" s="7"/>
      <c r="AR18756" s="7"/>
      <c r="AS18756" s="7"/>
      <c r="AT18756" s="7"/>
      <c r="AU18756" s="7"/>
      <c r="AV18756" s="234"/>
    </row>
    <row r="18757" spans="43:48" x14ac:dyDescent="0.2">
      <c r="AQ18757" s="7"/>
      <c r="AR18757" s="7"/>
      <c r="AS18757" s="7"/>
      <c r="AT18757" s="7"/>
      <c r="AU18757" s="7"/>
      <c r="AV18757" s="234"/>
    </row>
    <row r="18758" spans="43:48" x14ac:dyDescent="0.2">
      <c r="AQ18758" s="7"/>
      <c r="AR18758" s="7"/>
      <c r="AS18758" s="7"/>
      <c r="AT18758" s="7"/>
      <c r="AU18758" s="7"/>
      <c r="AV18758" s="234"/>
    </row>
    <row r="18759" spans="43:48" x14ac:dyDescent="0.2">
      <c r="AQ18759" s="7"/>
      <c r="AR18759" s="7"/>
      <c r="AS18759" s="7"/>
      <c r="AT18759" s="7"/>
      <c r="AU18759" s="7"/>
      <c r="AV18759" s="234"/>
    </row>
    <row r="18760" spans="43:48" x14ac:dyDescent="0.2">
      <c r="AQ18760" s="7"/>
      <c r="AR18760" s="7"/>
      <c r="AS18760" s="7"/>
      <c r="AT18760" s="7"/>
      <c r="AU18760" s="7"/>
      <c r="AV18760" s="234"/>
    </row>
    <row r="18761" spans="43:48" x14ac:dyDescent="0.2">
      <c r="AQ18761" s="7"/>
      <c r="AR18761" s="7"/>
      <c r="AS18761" s="7"/>
      <c r="AT18761" s="7"/>
      <c r="AU18761" s="7"/>
      <c r="AV18761" s="234"/>
    </row>
    <row r="18762" spans="43:48" x14ac:dyDescent="0.2">
      <c r="AQ18762" s="7"/>
      <c r="AR18762" s="7"/>
      <c r="AS18762" s="7"/>
      <c r="AT18762" s="7"/>
      <c r="AU18762" s="7"/>
      <c r="AV18762" s="234"/>
    </row>
    <row r="18763" spans="43:48" x14ac:dyDescent="0.2">
      <c r="AQ18763" s="7"/>
      <c r="AR18763" s="7"/>
      <c r="AS18763" s="7"/>
      <c r="AT18763" s="7"/>
      <c r="AU18763" s="7"/>
      <c r="AV18763" s="234"/>
    </row>
    <row r="18764" spans="43:48" x14ac:dyDescent="0.2">
      <c r="AQ18764" s="7"/>
      <c r="AR18764" s="7"/>
      <c r="AS18764" s="7"/>
      <c r="AT18764" s="7"/>
      <c r="AU18764" s="7"/>
      <c r="AV18764" s="234"/>
    </row>
    <row r="18765" spans="43:48" x14ac:dyDescent="0.2">
      <c r="AQ18765" s="7"/>
      <c r="AR18765" s="7"/>
      <c r="AS18765" s="7"/>
      <c r="AT18765" s="7"/>
      <c r="AU18765" s="7"/>
      <c r="AV18765" s="234"/>
    </row>
    <row r="18766" spans="43:48" x14ac:dyDescent="0.2">
      <c r="AQ18766" s="7"/>
      <c r="AR18766" s="7"/>
      <c r="AS18766" s="7"/>
      <c r="AT18766" s="7"/>
      <c r="AU18766" s="7"/>
      <c r="AV18766" s="234"/>
    </row>
    <row r="18767" spans="43:48" x14ac:dyDescent="0.2">
      <c r="AQ18767" s="7"/>
      <c r="AR18767" s="7"/>
      <c r="AS18767" s="7"/>
      <c r="AT18767" s="7"/>
      <c r="AU18767" s="7"/>
      <c r="AV18767" s="234"/>
    </row>
    <row r="18768" spans="43:48" x14ac:dyDescent="0.2">
      <c r="AQ18768" s="7"/>
      <c r="AR18768" s="7"/>
      <c r="AS18768" s="7"/>
      <c r="AT18768" s="7"/>
      <c r="AU18768" s="7"/>
      <c r="AV18768" s="234"/>
    </row>
    <row r="18769" spans="43:48" x14ac:dyDescent="0.2">
      <c r="AQ18769" s="7"/>
      <c r="AR18769" s="7"/>
      <c r="AS18769" s="7"/>
      <c r="AT18769" s="7"/>
      <c r="AU18769" s="7"/>
      <c r="AV18769" s="234"/>
    </row>
    <row r="18770" spans="43:48" x14ac:dyDescent="0.2">
      <c r="AQ18770" s="7"/>
      <c r="AR18770" s="7"/>
      <c r="AS18770" s="7"/>
      <c r="AT18770" s="7"/>
      <c r="AU18770" s="7"/>
      <c r="AV18770" s="234"/>
    </row>
    <row r="18771" spans="43:48" x14ac:dyDescent="0.2">
      <c r="AQ18771" s="7"/>
      <c r="AR18771" s="7"/>
      <c r="AS18771" s="7"/>
      <c r="AT18771" s="7"/>
      <c r="AU18771" s="7"/>
      <c r="AV18771" s="234"/>
    </row>
    <row r="18772" spans="43:48" x14ac:dyDescent="0.2">
      <c r="AQ18772" s="7"/>
      <c r="AR18772" s="7"/>
      <c r="AS18772" s="7"/>
      <c r="AT18772" s="7"/>
      <c r="AU18772" s="7"/>
      <c r="AV18772" s="234"/>
    </row>
    <row r="18773" spans="43:48" x14ac:dyDescent="0.2">
      <c r="AQ18773" s="7"/>
      <c r="AR18773" s="7"/>
      <c r="AS18773" s="7"/>
      <c r="AT18773" s="7"/>
      <c r="AU18773" s="7"/>
      <c r="AV18773" s="234"/>
    </row>
    <row r="18774" spans="43:48" x14ac:dyDescent="0.2">
      <c r="AQ18774" s="7"/>
      <c r="AR18774" s="7"/>
      <c r="AS18774" s="7"/>
      <c r="AT18774" s="7"/>
      <c r="AU18774" s="7"/>
      <c r="AV18774" s="234"/>
    </row>
    <row r="18775" spans="43:48" x14ac:dyDescent="0.2">
      <c r="AQ18775" s="7"/>
      <c r="AR18775" s="7"/>
      <c r="AS18775" s="7"/>
      <c r="AT18775" s="7"/>
      <c r="AU18775" s="7"/>
      <c r="AV18775" s="234"/>
    </row>
    <row r="18776" spans="43:48" x14ac:dyDescent="0.2">
      <c r="AQ18776" s="7"/>
      <c r="AR18776" s="7"/>
      <c r="AS18776" s="7"/>
      <c r="AT18776" s="7"/>
      <c r="AU18776" s="7"/>
      <c r="AV18776" s="234"/>
    </row>
    <row r="18777" spans="43:48" x14ac:dyDescent="0.2">
      <c r="AQ18777" s="7"/>
      <c r="AR18777" s="7"/>
      <c r="AS18777" s="7"/>
      <c r="AT18777" s="7"/>
      <c r="AU18777" s="7"/>
      <c r="AV18777" s="234"/>
    </row>
    <row r="18778" spans="43:48" x14ac:dyDescent="0.2">
      <c r="AQ18778" s="7"/>
      <c r="AR18778" s="7"/>
      <c r="AS18778" s="7"/>
      <c r="AT18778" s="7"/>
      <c r="AU18778" s="7"/>
      <c r="AV18778" s="234"/>
    </row>
    <row r="18779" spans="43:48" x14ac:dyDescent="0.2">
      <c r="AQ18779" s="7"/>
      <c r="AR18779" s="7"/>
      <c r="AS18779" s="7"/>
      <c r="AT18779" s="7"/>
      <c r="AU18779" s="7"/>
      <c r="AV18779" s="234"/>
    </row>
    <row r="18780" spans="43:48" x14ac:dyDescent="0.2">
      <c r="AQ18780" s="7"/>
      <c r="AR18780" s="7"/>
      <c r="AS18780" s="7"/>
      <c r="AT18780" s="7"/>
      <c r="AU18780" s="7"/>
      <c r="AV18780" s="234"/>
    </row>
    <row r="18781" spans="43:48" x14ac:dyDescent="0.2">
      <c r="AQ18781" s="7"/>
      <c r="AR18781" s="7"/>
      <c r="AS18781" s="7"/>
      <c r="AT18781" s="7"/>
      <c r="AU18781" s="7"/>
      <c r="AV18781" s="234"/>
    </row>
    <row r="18782" spans="43:48" x14ac:dyDescent="0.2">
      <c r="AQ18782" s="7"/>
      <c r="AR18782" s="7"/>
      <c r="AS18782" s="7"/>
      <c r="AT18782" s="7"/>
      <c r="AU18782" s="7"/>
      <c r="AV18782" s="234"/>
    </row>
    <row r="18783" spans="43:48" x14ac:dyDescent="0.2">
      <c r="AQ18783" s="7"/>
      <c r="AR18783" s="7"/>
      <c r="AS18783" s="7"/>
      <c r="AT18783" s="7"/>
      <c r="AU18783" s="7"/>
      <c r="AV18783" s="234"/>
    </row>
    <row r="18784" spans="43:48" x14ac:dyDescent="0.2">
      <c r="AQ18784" s="7"/>
      <c r="AR18784" s="7"/>
      <c r="AS18784" s="7"/>
      <c r="AT18784" s="7"/>
      <c r="AU18784" s="7"/>
      <c r="AV18784" s="234"/>
    </row>
    <row r="18785" spans="43:48" x14ac:dyDescent="0.2">
      <c r="AQ18785" s="7"/>
      <c r="AR18785" s="7"/>
      <c r="AS18785" s="7"/>
      <c r="AT18785" s="7"/>
      <c r="AU18785" s="7"/>
      <c r="AV18785" s="234"/>
    </row>
    <row r="18786" spans="43:48" x14ac:dyDescent="0.2">
      <c r="AQ18786" s="7"/>
      <c r="AR18786" s="7"/>
      <c r="AS18786" s="7"/>
      <c r="AT18786" s="7"/>
      <c r="AU18786" s="7"/>
      <c r="AV18786" s="234"/>
    </row>
    <row r="18787" spans="43:48" x14ac:dyDescent="0.2">
      <c r="AQ18787" s="7"/>
      <c r="AR18787" s="7"/>
      <c r="AS18787" s="7"/>
      <c r="AT18787" s="7"/>
      <c r="AU18787" s="7"/>
      <c r="AV18787" s="234"/>
    </row>
    <row r="18788" spans="43:48" x14ac:dyDescent="0.2">
      <c r="AQ18788" s="7"/>
      <c r="AR18788" s="7"/>
      <c r="AS18788" s="7"/>
      <c r="AT18788" s="7"/>
      <c r="AU18788" s="7"/>
      <c r="AV18788" s="234"/>
    </row>
    <row r="18789" spans="43:48" x14ac:dyDescent="0.2">
      <c r="AQ18789" s="7"/>
      <c r="AR18789" s="7"/>
      <c r="AS18789" s="7"/>
      <c r="AT18789" s="7"/>
      <c r="AU18789" s="7"/>
      <c r="AV18789" s="234"/>
    </row>
    <row r="18790" spans="43:48" x14ac:dyDescent="0.2">
      <c r="AQ18790" s="7"/>
      <c r="AR18790" s="7"/>
      <c r="AS18790" s="7"/>
      <c r="AT18790" s="7"/>
      <c r="AU18790" s="7"/>
      <c r="AV18790" s="234"/>
    </row>
    <row r="18791" spans="43:48" x14ac:dyDescent="0.2">
      <c r="AQ18791" s="7"/>
      <c r="AR18791" s="7"/>
      <c r="AS18791" s="7"/>
      <c r="AT18791" s="7"/>
      <c r="AU18791" s="7"/>
      <c r="AV18791" s="234"/>
    </row>
    <row r="18792" spans="43:48" x14ac:dyDescent="0.2">
      <c r="AQ18792" s="7"/>
      <c r="AR18792" s="7"/>
      <c r="AS18792" s="7"/>
      <c r="AT18792" s="7"/>
      <c r="AU18792" s="7"/>
      <c r="AV18792" s="234"/>
    </row>
    <row r="18793" spans="43:48" x14ac:dyDescent="0.2">
      <c r="AQ18793" s="7"/>
      <c r="AR18793" s="7"/>
      <c r="AS18793" s="7"/>
      <c r="AT18793" s="7"/>
      <c r="AU18793" s="7"/>
      <c r="AV18793" s="234"/>
    </row>
    <row r="18794" spans="43:48" x14ac:dyDescent="0.2">
      <c r="AQ18794" s="7"/>
      <c r="AR18794" s="7"/>
      <c r="AS18794" s="7"/>
      <c r="AT18794" s="7"/>
      <c r="AU18794" s="7"/>
      <c r="AV18794" s="234"/>
    </row>
    <row r="18795" spans="43:48" x14ac:dyDescent="0.2">
      <c r="AQ18795" s="7"/>
      <c r="AR18795" s="7"/>
      <c r="AS18795" s="7"/>
      <c r="AT18795" s="7"/>
      <c r="AU18795" s="7"/>
      <c r="AV18795" s="234"/>
    </row>
    <row r="18796" spans="43:48" x14ac:dyDescent="0.2">
      <c r="AQ18796" s="7"/>
      <c r="AR18796" s="7"/>
      <c r="AS18796" s="7"/>
      <c r="AT18796" s="7"/>
      <c r="AU18796" s="7"/>
      <c r="AV18796" s="234"/>
    </row>
    <row r="18797" spans="43:48" x14ac:dyDescent="0.2">
      <c r="AQ18797" s="7"/>
      <c r="AR18797" s="7"/>
      <c r="AS18797" s="7"/>
      <c r="AT18797" s="7"/>
      <c r="AU18797" s="7"/>
      <c r="AV18797" s="234"/>
    </row>
    <row r="18798" spans="43:48" x14ac:dyDescent="0.2">
      <c r="AQ18798" s="7"/>
      <c r="AR18798" s="7"/>
      <c r="AS18798" s="7"/>
      <c r="AT18798" s="7"/>
      <c r="AU18798" s="7"/>
      <c r="AV18798" s="234"/>
    </row>
    <row r="18799" spans="43:48" x14ac:dyDescent="0.2">
      <c r="AQ18799" s="7"/>
      <c r="AR18799" s="7"/>
      <c r="AS18799" s="7"/>
      <c r="AT18799" s="7"/>
      <c r="AU18799" s="7"/>
      <c r="AV18799" s="234"/>
    </row>
    <row r="18800" spans="43:48" x14ac:dyDescent="0.2">
      <c r="AQ18800" s="7"/>
      <c r="AR18800" s="7"/>
      <c r="AS18800" s="7"/>
      <c r="AT18800" s="7"/>
      <c r="AU18800" s="7"/>
      <c r="AV18800" s="234"/>
    </row>
    <row r="18801" spans="43:48" x14ac:dyDescent="0.2">
      <c r="AQ18801" s="7"/>
      <c r="AR18801" s="7"/>
      <c r="AS18801" s="7"/>
      <c r="AT18801" s="7"/>
      <c r="AU18801" s="7"/>
      <c r="AV18801" s="234"/>
    </row>
    <row r="18802" spans="43:48" x14ac:dyDescent="0.2">
      <c r="AQ18802" s="7"/>
      <c r="AR18802" s="7"/>
      <c r="AS18802" s="7"/>
      <c r="AT18802" s="7"/>
      <c r="AU18802" s="7"/>
      <c r="AV18802" s="234"/>
    </row>
    <row r="18803" spans="43:48" x14ac:dyDescent="0.2">
      <c r="AQ18803" s="7"/>
      <c r="AR18803" s="7"/>
      <c r="AS18803" s="7"/>
      <c r="AT18803" s="7"/>
      <c r="AU18803" s="7"/>
      <c r="AV18803" s="234"/>
    </row>
    <row r="18804" spans="43:48" x14ac:dyDescent="0.2">
      <c r="AQ18804" s="7"/>
      <c r="AR18804" s="7"/>
      <c r="AS18804" s="7"/>
      <c r="AT18804" s="7"/>
      <c r="AU18804" s="7"/>
      <c r="AV18804" s="234"/>
    </row>
    <row r="18805" spans="43:48" x14ac:dyDescent="0.2">
      <c r="AQ18805" s="7"/>
      <c r="AR18805" s="7"/>
      <c r="AS18805" s="7"/>
      <c r="AT18805" s="7"/>
      <c r="AU18805" s="7"/>
      <c r="AV18805" s="234"/>
    </row>
    <row r="18806" spans="43:48" x14ac:dyDescent="0.2">
      <c r="AQ18806" s="7"/>
      <c r="AR18806" s="7"/>
      <c r="AS18806" s="7"/>
      <c r="AT18806" s="7"/>
      <c r="AU18806" s="7"/>
      <c r="AV18806" s="234"/>
    </row>
    <row r="18807" spans="43:48" x14ac:dyDescent="0.2">
      <c r="AQ18807" s="7"/>
      <c r="AR18807" s="7"/>
      <c r="AS18807" s="7"/>
      <c r="AT18807" s="7"/>
      <c r="AU18807" s="7"/>
      <c r="AV18807" s="234"/>
    </row>
    <row r="18808" spans="43:48" x14ac:dyDescent="0.2">
      <c r="AQ18808" s="7"/>
      <c r="AR18808" s="7"/>
      <c r="AS18808" s="7"/>
      <c r="AT18808" s="7"/>
      <c r="AU18808" s="7"/>
      <c r="AV18808" s="234"/>
    </row>
    <row r="18809" spans="43:48" x14ac:dyDescent="0.2">
      <c r="AQ18809" s="7"/>
      <c r="AR18809" s="7"/>
      <c r="AS18809" s="7"/>
      <c r="AT18809" s="7"/>
      <c r="AU18809" s="7"/>
      <c r="AV18809" s="234"/>
    </row>
    <row r="18810" spans="43:48" x14ac:dyDescent="0.2">
      <c r="AQ18810" s="7"/>
      <c r="AR18810" s="7"/>
      <c r="AS18810" s="7"/>
      <c r="AT18810" s="7"/>
      <c r="AU18810" s="7"/>
      <c r="AV18810" s="234"/>
    </row>
    <row r="18811" spans="43:48" x14ac:dyDescent="0.2">
      <c r="AQ18811" s="7"/>
      <c r="AR18811" s="7"/>
      <c r="AS18811" s="7"/>
      <c r="AT18811" s="7"/>
      <c r="AU18811" s="7"/>
      <c r="AV18811" s="234"/>
    </row>
    <row r="18812" spans="43:48" x14ac:dyDescent="0.2">
      <c r="AQ18812" s="7"/>
      <c r="AR18812" s="7"/>
      <c r="AS18812" s="7"/>
      <c r="AT18812" s="7"/>
      <c r="AU18812" s="7"/>
      <c r="AV18812" s="234"/>
    </row>
    <row r="18813" spans="43:48" x14ac:dyDescent="0.2">
      <c r="AQ18813" s="7"/>
      <c r="AR18813" s="7"/>
      <c r="AS18813" s="7"/>
      <c r="AT18813" s="7"/>
      <c r="AU18813" s="7"/>
      <c r="AV18813" s="234"/>
    </row>
    <row r="18814" spans="43:48" x14ac:dyDescent="0.2">
      <c r="AQ18814" s="7"/>
      <c r="AR18814" s="7"/>
      <c r="AS18814" s="7"/>
      <c r="AT18814" s="7"/>
      <c r="AU18814" s="7"/>
      <c r="AV18814" s="234"/>
    </row>
    <row r="18815" spans="43:48" x14ac:dyDescent="0.2">
      <c r="AQ18815" s="7"/>
      <c r="AR18815" s="7"/>
      <c r="AS18815" s="7"/>
      <c r="AT18815" s="7"/>
      <c r="AU18815" s="7"/>
      <c r="AV18815" s="234"/>
    </row>
    <row r="18816" spans="43:48" x14ac:dyDescent="0.2">
      <c r="AQ18816" s="7"/>
      <c r="AR18816" s="7"/>
      <c r="AS18816" s="7"/>
      <c r="AT18816" s="7"/>
      <c r="AU18816" s="7"/>
      <c r="AV18816" s="234"/>
    </row>
    <row r="18817" spans="43:48" x14ac:dyDescent="0.2">
      <c r="AQ18817" s="7"/>
      <c r="AR18817" s="7"/>
      <c r="AS18817" s="7"/>
      <c r="AT18817" s="7"/>
      <c r="AU18817" s="7"/>
      <c r="AV18817" s="234"/>
    </row>
    <row r="18818" spans="43:48" x14ac:dyDescent="0.2">
      <c r="AQ18818" s="7"/>
      <c r="AR18818" s="7"/>
      <c r="AS18818" s="7"/>
      <c r="AT18818" s="7"/>
      <c r="AU18818" s="7"/>
      <c r="AV18818" s="234"/>
    </row>
    <row r="18819" spans="43:48" x14ac:dyDescent="0.2">
      <c r="AQ18819" s="7"/>
      <c r="AR18819" s="7"/>
      <c r="AS18819" s="7"/>
      <c r="AT18819" s="7"/>
      <c r="AU18819" s="7"/>
      <c r="AV18819" s="234"/>
    </row>
    <row r="18820" spans="43:48" x14ac:dyDescent="0.2">
      <c r="AQ18820" s="7"/>
      <c r="AR18820" s="7"/>
      <c r="AS18820" s="7"/>
      <c r="AT18820" s="7"/>
      <c r="AU18820" s="7"/>
      <c r="AV18820" s="234"/>
    </row>
    <row r="18821" spans="43:48" x14ac:dyDescent="0.2">
      <c r="AQ18821" s="7"/>
      <c r="AR18821" s="7"/>
      <c r="AS18821" s="7"/>
      <c r="AT18821" s="7"/>
      <c r="AU18821" s="7"/>
      <c r="AV18821" s="234"/>
    </row>
    <row r="18822" spans="43:48" x14ac:dyDescent="0.2">
      <c r="AQ18822" s="7"/>
      <c r="AR18822" s="7"/>
      <c r="AS18822" s="7"/>
      <c r="AT18822" s="7"/>
      <c r="AU18822" s="7"/>
      <c r="AV18822" s="234"/>
    </row>
    <row r="18823" spans="43:48" x14ac:dyDescent="0.2">
      <c r="AQ18823" s="7"/>
      <c r="AR18823" s="7"/>
      <c r="AS18823" s="7"/>
      <c r="AT18823" s="7"/>
      <c r="AU18823" s="7"/>
      <c r="AV18823" s="234"/>
    </row>
    <row r="18824" spans="43:48" x14ac:dyDescent="0.2">
      <c r="AQ18824" s="7"/>
      <c r="AR18824" s="7"/>
      <c r="AS18824" s="7"/>
      <c r="AT18824" s="7"/>
      <c r="AU18824" s="7"/>
      <c r="AV18824" s="234"/>
    </row>
    <row r="18825" spans="43:48" x14ac:dyDescent="0.2">
      <c r="AQ18825" s="7"/>
      <c r="AR18825" s="7"/>
      <c r="AS18825" s="7"/>
      <c r="AT18825" s="7"/>
      <c r="AU18825" s="7"/>
      <c r="AV18825" s="234"/>
    </row>
    <row r="18826" spans="43:48" x14ac:dyDescent="0.2">
      <c r="AQ18826" s="7"/>
      <c r="AR18826" s="7"/>
      <c r="AS18826" s="7"/>
      <c r="AT18826" s="7"/>
      <c r="AU18826" s="7"/>
      <c r="AV18826" s="234"/>
    </row>
    <row r="18827" spans="43:48" x14ac:dyDescent="0.2">
      <c r="AQ18827" s="7"/>
      <c r="AR18827" s="7"/>
      <c r="AS18827" s="7"/>
      <c r="AT18827" s="7"/>
      <c r="AU18827" s="7"/>
      <c r="AV18827" s="234"/>
    </row>
    <row r="18828" spans="43:48" x14ac:dyDescent="0.2">
      <c r="AQ18828" s="7"/>
      <c r="AR18828" s="7"/>
      <c r="AS18828" s="7"/>
      <c r="AT18828" s="7"/>
      <c r="AU18828" s="7"/>
      <c r="AV18828" s="234"/>
    </row>
    <row r="18829" spans="43:48" x14ac:dyDescent="0.2">
      <c r="AQ18829" s="7"/>
      <c r="AR18829" s="7"/>
      <c r="AS18829" s="7"/>
      <c r="AT18829" s="7"/>
      <c r="AU18829" s="7"/>
      <c r="AV18829" s="234"/>
    </row>
    <row r="18830" spans="43:48" x14ac:dyDescent="0.2">
      <c r="AQ18830" s="7"/>
      <c r="AR18830" s="7"/>
      <c r="AS18830" s="7"/>
      <c r="AT18830" s="7"/>
      <c r="AU18830" s="7"/>
      <c r="AV18830" s="234"/>
    </row>
    <row r="18831" spans="43:48" x14ac:dyDescent="0.2">
      <c r="AQ18831" s="7"/>
      <c r="AR18831" s="7"/>
      <c r="AS18831" s="7"/>
      <c r="AT18831" s="7"/>
      <c r="AU18831" s="7"/>
      <c r="AV18831" s="234"/>
    </row>
    <row r="18832" spans="43:48" x14ac:dyDescent="0.2">
      <c r="AQ18832" s="7"/>
      <c r="AR18832" s="7"/>
      <c r="AS18832" s="7"/>
      <c r="AT18832" s="7"/>
      <c r="AU18832" s="7"/>
      <c r="AV18832" s="234"/>
    </row>
    <row r="18833" spans="43:48" x14ac:dyDescent="0.2">
      <c r="AQ18833" s="7"/>
      <c r="AR18833" s="7"/>
      <c r="AS18833" s="7"/>
      <c r="AT18833" s="7"/>
      <c r="AU18833" s="7"/>
      <c r="AV18833" s="234"/>
    </row>
    <row r="18834" spans="43:48" x14ac:dyDescent="0.2">
      <c r="AQ18834" s="7"/>
      <c r="AR18834" s="7"/>
      <c r="AS18834" s="7"/>
      <c r="AT18834" s="7"/>
      <c r="AU18834" s="7"/>
      <c r="AV18834" s="234"/>
    </row>
    <row r="18835" spans="43:48" x14ac:dyDescent="0.2">
      <c r="AQ18835" s="7"/>
      <c r="AR18835" s="7"/>
      <c r="AS18835" s="7"/>
      <c r="AT18835" s="7"/>
      <c r="AU18835" s="7"/>
      <c r="AV18835" s="234"/>
    </row>
    <row r="18836" spans="43:48" x14ac:dyDescent="0.2">
      <c r="AQ18836" s="7"/>
      <c r="AR18836" s="7"/>
      <c r="AS18836" s="7"/>
      <c r="AT18836" s="7"/>
      <c r="AU18836" s="7"/>
      <c r="AV18836" s="234"/>
    </row>
    <row r="18837" spans="43:48" x14ac:dyDescent="0.2">
      <c r="AQ18837" s="7"/>
      <c r="AR18837" s="7"/>
      <c r="AS18837" s="7"/>
      <c r="AT18837" s="7"/>
      <c r="AU18837" s="7"/>
      <c r="AV18837" s="234"/>
    </row>
    <row r="18838" spans="43:48" x14ac:dyDescent="0.2">
      <c r="AQ18838" s="7"/>
      <c r="AR18838" s="7"/>
      <c r="AS18838" s="7"/>
      <c r="AT18838" s="7"/>
      <c r="AU18838" s="7"/>
      <c r="AV18838" s="234"/>
    </row>
    <row r="18839" spans="43:48" x14ac:dyDescent="0.2">
      <c r="AQ18839" s="7"/>
      <c r="AR18839" s="7"/>
      <c r="AS18839" s="7"/>
      <c r="AT18839" s="7"/>
      <c r="AU18839" s="7"/>
      <c r="AV18839" s="234"/>
    </row>
    <row r="18840" spans="43:48" x14ac:dyDescent="0.2">
      <c r="AQ18840" s="7"/>
      <c r="AR18840" s="7"/>
      <c r="AS18840" s="7"/>
      <c r="AT18840" s="7"/>
      <c r="AU18840" s="7"/>
      <c r="AV18840" s="234"/>
    </row>
    <row r="18841" spans="43:48" x14ac:dyDescent="0.2">
      <c r="AQ18841" s="7"/>
      <c r="AR18841" s="7"/>
      <c r="AS18841" s="7"/>
      <c r="AT18841" s="7"/>
      <c r="AU18841" s="7"/>
      <c r="AV18841" s="234"/>
    </row>
    <row r="18842" spans="43:48" x14ac:dyDescent="0.2">
      <c r="AQ18842" s="7"/>
      <c r="AR18842" s="7"/>
      <c r="AS18842" s="7"/>
      <c r="AT18842" s="7"/>
      <c r="AU18842" s="7"/>
      <c r="AV18842" s="234"/>
    </row>
    <row r="18843" spans="43:48" x14ac:dyDescent="0.2">
      <c r="AQ18843" s="7"/>
      <c r="AR18843" s="7"/>
      <c r="AS18843" s="7"/>
      <c r="AT18843" s="7"/>
      <c r="AU18843" s="7"/>
      <c r="AV18843" s="234"/>
    </row>
    <row r="18844" spans="43:48" x14ac:dyDescent="0.2">
      <c r="AQ18844" s="7"/>
      <c r="AR18844" s="7"/>
      <c r="AS18844" s="7"/>
      <c r="AT18844" s="7"/>
      <c r="AU18844" s="7"/>
      <c r="AV18844" s="234"/>
    </row>
    <row r="18845" spans="43:48" x14ac:dyDescent="0.2">
      <c r="AQ18845" s="7"/>
      <c r="AR18845" s="7"/>
      <c r="AS18845" s="7"/>
      <c r="AT18845" s="7"/>
      <c r="AU18845" s="7"/>
      <c r="AV18845" s="234"/>
    </row>
    <row r="18846" spans="43:48" x14ac:dyDescent="0.2">
      <c r="AQ18846" s="7"/>
      <c r="AR18846" s="7"/>
      <c r="AS18846" s="7"/>
      <c r="AT18846" s="7"/>
      <c r="AU18846" s="7"/>
      <c r="AV18846" s="234"/>
    </row>
    <row r="18847" spans="43:48" x14ac:dyDescent="0.2">
      <c r="AQ18847" s="7"/>
      <c r="AR18847" s="7"/>
      <c r="AS18847" s="7"/>
      <c r="AT18847" s="7"/>
      <c r="AU18847" s="7"/>
      <c r="AV18847" s="234"/>
    </row>
    <row r="18848" spans="43:48" x14ac:dyDescent="0.2">
      <c r="AQ18848" s="7"/>
      <c r="AR18848" s="7"/>
      <c r="AS18848" s="7"/>
      <c r="AT18848" s="7"/>
      <c r="AU18848" s="7"/>
      <c r="AV18848" s="234"/>
    </row>
    <row r="18849" spans="43:48" x14ac:dyDescent="0.2">
      <c r="AQ18849" s="7"/>
      <c r="AR18849" s="7"/>
      <c r="AS18849" s="7"/>
      <c r="AT18849" s="7"/>
      <c r="AU18849" s="7"/>
      <c r="AV18849" s="234"/>
    </row>
    <row r="18850" spans="43:48" x14ac:dyDescent="0.2">
      <c r="AQ18850" s="7"/>
      <c r="AR18850" s="7"/>
      <c r="AS18850" s="7"/>
      <c r="AT18850" s="7"/>
      <c r="AU18850" s="7"/>
      <c r="AV18850" s="234"/>
    </row>
    <row r="18851" spans="43:48" x14ac:dyDescent="0.2">
      <c r="AQ18851" s="7"/>
      <c r="AR18851" s="7"/>
      <c r="AS18851" s="7"/>
      <c r="AT18851" s="7"/>
      <c r="AU18851" s="7"/>
      <c r="AV18851" s="234"/>
    </row>
    <row r="18852" spans="43:48" x14ac:dyDescent="0.2">
      <c r="AQ18852" s="7"/>
      <c r="AR18852" s="7"/>
      <c r="AS18852" s="7"/>
      <c r="AT18852" s="7"/>
      <c r="AU18852" s="7"/>
      <c r="AV18852" s="234"/>
    </row>
    <row r="18853" spans="43:48" x14ac:dyDescent="0.2">
      <c r="AQ18853" s="7"/>
      <c r="AR18853" s="7"/>
      <c r="AS18853" s="7"/>
      <c r="AT18853" s="7"/>
      <c r="AU18853" s="7"/>
      <c r="AV18853" s="234"/>
    </row>
    <row r="18854" spans="43:48" x14ac:dyDescent="0.2">
      <c r="AQ18854" s="7"/>
      <c r="AR18854" s="7"/>
      <c r="AS18854" s="7"/>
      <c r="AT18854" s="7"/>
      <c r="AU18854" s="7"/>
      <c r="AV18854" s="234"/>
    </row>
    <row r="18855" spans="43:48" x14ac:dyDescent="0.2">
      <c r="AQ18855" s="7"/>
      <c r="AR18855" s="7"/>
      <c r="AS18855" s="7"/>
      <c r="AT18855" s="7"/>
      <c r="AU18855" s="7"/>
      <c r="AV18855" s="234"/>
    </row>
    <row r="18856" spans="43:48" x14ac:dyDescent="0.2">
      <c r="AQ18856" s="7"/>
      <c r="AR18856" s="7"/>
      <c r="AS18856" s="7"/>
      <c r="AT18856" s="7"/>
      <c r="AU18856" s="7"/>
      <c r="AV18856" s="234"/>
    </row>
    <row r="18857" spans="43:48" x14ac:dyDescent="0.2">
      <c r="AQ18857" s="7"/>
      <c r="AR18857" s="7"/>
      <c r="AS18857" s="7"/>
      <c r="AT18857" s="7"/>
      <c r="AU18857" s="7"/>
      <c r="AV18857" s="234"/>
    </row>
    <row r="18858" spans="43:48" x14ac:dyDescent="0.2">
      <c r="AQ18858" s="7"/>
      <c r="AR18858" s="7"/>
      <c r="AS18858" s="7"/>
      <c r="AT18858" s="7"/>
      <c r="AU18858" s="7"/>
      <c r="AV18858" s="234"/>
    </row>
    <row r="18859" spans="43:48" x14ac:dyDescent="0.2">
      <c r="AQ18859" s="7"/>
      <c r="AR18859" s="7"/>
      <c r="AS18859" s="7"/>
      <c r="AT18859" s="7"/>
      <c r="AU18859" s="7"/>
      <c r="AV18859" s="234"/>
    </row>
    <row r="18860" spans="43:48" x14ac:dyDescent="0.2">
      <c r="AQ18860" s="7"/>
      <c r="AR18860" s="7"/>
      <c r="AS18860" s="7"/>
      <c r="AT18860" s="7"/>
      <c r="AU18860" s="7"/>
      <c r="AV18860" s="234"/>
    </row>
    <row r="18861" spans="43:48" x14ac:dyDescent="0.2">
      <c r="AQ18861" s="7"/>
      <c r="AR18861" s="7"/>
      <c r="AS18861" s="7"/>
      <c r="AT18861" s="7"/>
      <c r="AU18861" s="7"/>
      <c r="AV18861" s="234"/>
    </row>
    <row r="18862" spans="43:48" x14ac:dyDescent="0.2">
      <c r="AQ18862" s="7"/>
      <c r="AR18862" s="7"/>
      <c r="AS18862" s="7"/>
      <c r="AT18862" s="7"/>
      <c r="AU18862" s="7"/>
      <c r="AV18862" s="234"/>
    </row>
    <row r="18863" spans="43:48" x14ac:dyDescent="0.2">
      <c r="AQ18863" s="7"/>
      <c r="AR18863" s="7"/>
      <c r="AS18863" s="7"/>
      <c r="AT18863" s="7"/>
      <c r="AU18863" s="7"/>
      <c r="AV18863" s="234"/>
    </row>
    <row r="18864" spans="43:48" x14ac:dyDescent="0.2">
      <c r="AQ18864" s="7"/>
      <c r="AR18864" s="7"/>
      <c r="AS18864" s="7"/>
      <c r="AT18864" s="7"/>
      <c r="AU18864" s="7"/>
      <c r="AV18864" s="234"/>
    </row>
    <row r="18865" spans="43:48" x14ac:dyDescent="0.2">
      <c r="AQ18865" s="7"/>
      <c r="AR18865" s="7"/>
      <c r="AS18865" s="7"/>
      <c r="AT18865" s="7"/>
      <c r="AU18865" s="7"/>
      <c r="AV18865" s="234"/>
    </row>
    <row r="18866" spans="43:48" x14ac:dyDescent="0.2">
      <c r="AQ18866" s="7"/>
      <c r="AR18866" s="7"/>
      <c r="AS18866" s="7"/>
      <c r="AT18866" s="7"/>
      <c r="AU18866" s="7"/>
      <c r="AV18866" s="234"/>
    </row>
    <row r="18867" spans="43:48" x14ac:dyDescent="0.2">
      <c r="AQ18867" s="7"/>
      <c r="AR18867" s="7"/>
      <c r="AS18867" s="7"/>
      <c r="AT18867" s="7"/>
      <c r="AU18867" s="7"/>
      <c r="AV18867" s="234"/>
    </row>
    <row r="18868" spans="43:48" x14ac:dyDescent="0.2">
      <c r="AQ18868" s="7"/>
      <c r="AR18868" s="7"/>
      <c r="AS18868" s="7"/>
      <c r="AT18868" s="7"/>
      <c r="AU18868" s="7"/>
      <c r="AV18868" s="234"/>
    </row>
    <row r="18869" spans="43:48" x14ac:dyDescent="0.2">
      <c r="AQ18869" s="7"/>
      <c r="AR18869" s="7"/>
      <c r="AS18869" s="7"/>
      <c r="AT18869" s="7"/>
      <c r="AU18869" s="7"/>
      <c r="AV18869" s="234"/>
    </row>
    <row r="18870" spans="43:48" x14ac:dyDescent="0.2">
      <c r="AQ18870" s="7"/>
      <c r="AR18870" s="7"/>
      <c r="AS18870" s="7"/>
      <c r="AT18870" s="7"/>
      <c r="AU18870" s="7"/>
      <c r="AV18870" s="234"/>
    </row>
    <row r="18871" spans="43:48" x14ac:dyDescent="0.2">
      <c r="AQ18871" s="7"/>
      <c r="AR18871" s="7"/>
      <c r="AS18871" s="7"/>
      <c r="AT18871" s="7"/>
      <c r="AU18871" s="7"/>
      <c r="AV18871" s="234"/>
    </row>
    <row r="18872" spans="43:48" x14ac:dyDescent="0.2">
      <c r="AQ18872" s="7"/>
      <c r="AR18872" s="7"/>
      <c r="AS18872" s="7"/>
      <c r="AT18872" s="7"/>
      <c r="AU18872" s="7"/>
      <c r="AV18872" s="234"/>
    </row>
    <row r="18873" spans="43:48" x14ac:dyDescent="0.2">
      <c r="AQ18873" s="7"/>
      <c r="AR18873" s="7"/>
      <c r="AS18873" s="7"/>
      <c r="AT18873" s="7"/>
      <c r="AU18873" s="7"/>
      <c r="AV18873" s="234"/>
    </row>
    <row r="18874" spans="43:48" x14ac:dyDescent="0.2">
      <c r="AQ18874" s="7"/>
      <c r="AR18874" s="7"/>
      <c r="AS18874" s="7"/>
      <c r="AT18874" s="7"/>
      <c r="AU18874" s="7"/>
      <c r="AV18874" s="234"/>
    </row>
    <row r="18875" spans="43:48" x14ac:dyDescent="0.2">
      <c r="AQ18875" s="7"/>
      <c r="AR18875" s="7"/>
      <c r="AS18875" s="7"/>
      <c r="AT18875" s="7"/>
      <c r="AU18875" s="7"/>
      <c r="AV18875" s="234"/>
    </row>
    <row r="18876" spans="43:48" x14ac:dyDescent="0.2">
      <c r="AQ18876" s="7"/>
      <c r="AR18876" s="7"/>
      <c r="AS18876" s="7"/>
      <c r="AT18876" s="7"/>
      <c r="AU18876" s="7"/>
      <c r="AV18876" s="234"/>
    </row>
    <row r="18877" spans="43:48" x14ac:dyDescent="0.2">
      <c r="AQ18877" s="7"/>
      <c r="AR18877" s="7"/>
      <c r="AS18877" s="7"/>
      <c r="AT18877" s="7"/>
      <c r="AU18877" s="7"/>
      <c r="AV18877" s="234"/>
    </row>
    <row r="18878" spans="43:48" x14ac:dyDescent="0.2">
      <c r="AQ18878" s="7"/>
      <c r="AR18878" s="7"/>
      <c r="AS18878" s="7"/>
      <c r="AT18878" s="7"/>
      <c r="AU18878" s="7"/>
      <c r="AV18878" s="234"/>
    </row>
    <row r="18879" spans="43:48" x14ac:dyDescent="0.2">
      <c r="AQ18879" s="7"/>
      <c r="AR18879" s="7"/>
      <c r="AS18879" s="7"/>
      <c r="AT18879" s="7"/>
      <c r="AU18879" s="7"/>
      <c r="AV18879" s="234"/>
    </row>
    <row r="18880" spans="43:48" x14ac:dyDescent="0.2">
      <c r="AQ18880" s="7"/>
      <c r="AR18880" s="7"/>
      <c r="AS18880" s="7"/>
      <c r="AT18880" s="7"/>
      <c r="AU18880" s="7"/>
      <c r="AV18880" s="234"/>
    </row>
    <row r="18881" spans="43:48" x14ac:dyDescent="0.2">
      <c r="AQ18881" s="7"/>
      <c r="AR18881" s="7"/>
      <c r="AS18881" s="7"/>
      <c r="AT18881" s="7"/>
      <c r="AU18881" s="7"/>
      <c r="AV18881" s="234"/>
    </row>
    <row r="18882" spans="43:48" x14ac:dyDescent="0.2">
      <c r="AQ18882" s="7"/>
      <c r="AR18882" s="7"/>
      <c r="AS18882" s="7"/>
      <c r="AT18882" s="7"/>
      <c r="AU18882" s="7"/>
      <c r="AV18882" s="234"/>
    </row>
    <row r="18883" spans="43:48" x14ac:dyDescent="0.2">
      <c r="AQ18883" s="7"/>
      <c r="AR18883" s="7"/>
      <c r="AS18883" s="7"/>
      <c r="AT18883" s="7"/>
      <c r="AU18883" s="7"/>
      <c r="AV18883" s="234"/>
    </row>
    <row r="18884" spans="43:48" x14ac:dyDescent="0.2">
      <c r="AQ18884" s="7"/>
      <c r="AR18884" s="7"/>
      <c r="AS18884" s="7"/>
      <c r="AT18884" s="7"/>
      <c r="AU18884" s="7"/>
      <c r="AV18884" s="234"/>
    </row>
    <row r="18885" spans="43:48" x14ac:dyDescent="0.2">
      <c r="AQ18885" s="7"/>
      <c r="AR18885" s="7"/>
      <c r="AS18885" s="7"/>
      <c r="AT18885" s="7"/>
      <c r="AU18885" s="7"/>
      <c r="AV18885" s="234"/>
    </row>
    <row r="18886" spans="43:48" x14ac:dyDescent="0.2">
      <c r="AQ18886" s="7"/>
      <c r="AR18886" s="7"/>
      <c r="AS18886" s="7"/>
      <c r="AT18886" s="7"/>
      <c r="AU18886" s="7"/>
      <c r="AV18886" s="234"/>
    </row>
    <row r="18887" spans="43:48" x14ac:dyDescent="0.2">
      <c r="AQ18887" s="7"/>
      <c r="AR18887" s="7"/>
      <c r="AS18887" s="7"/>
      <c r="AT18887" s="7"/>
      <c r="AU18887" s="7"/>
      <c r="AV18887" s="234"/>
    </row>
    <row r="18888" spans="43:48" x14ac:dyDescent="0.2">
      <c r="AQ18888" s="7"/>
      <c r="AR18888" s="7"/>
      <c r="AS18888" s="7"/>
      <c r="AT18888" s="7"/>
      <c r="AU18888" s="7"/>
      <c r="AV18888" s="234"/>
    </row>
    <row r="18889" spans="43:48" x14ac:dyDescent="0.2">
      <c r="AQ18889" s="7"/>
      <c r="AR18889" s="7"/>
      <c r="AS18889" s="7"/>
      <c r="AT18889" s="7"/>
      <c r="AU18889" s="7"/>
      <c r="AV18889" s="234"/>
    </row>
    <row r="18890" spans="43:48" x14ac:dyDescent="0.2">
      <c r="AQ18890" s="7"/>
      <c r="AR18890" s="7"/>
      <c r="AS18890" s="7"/>
      <c r="AT18890" s="7"/>
      <c r="AU18890" s="7"/>
      <c r="AV18890" s="234"/>
    </row>
    <row r="18891" spans="43:48" x14ac:dyDescent="0.2">
      <c r="AQ18891" s="7"/>
      <c r="AR18891" s="7"/>
      <c r="AS18891" s="7"/>
      <c r="AT18891" s="7"/>
      <c r="AU18891" s="7"/>
      <c r="AV18891" s="234"/>
    </row>
    <row r="18892" spans="43:48" x14ac:dyDescent="0.2">
      <c r="AQ18892" s="7"/>
      <c r="AR18892" s="7"/>
      <c r="AS18892" s="7"/>
      <c r="AT18892" s="7"/>
      <c r="AU18892" s="7"/>
      <c r="AV18892" s="234"/>
    </row>
    <row r="18893" spans="43:48" x14ac:dyDescent="0.2">
      <c r="AQ18893" s="7"/>
      <c r="AR18893" s="7"/>
      <c r="AS18893" s="7"/>
      <c r="AT18893" s="7"/>
      <c r="AU18893" s="7"/>
      <c r="AV18893" s="234"/>
    </row>
    <row r="18894" spans="43:48" x14ac:dyDescent="0.2">
      <c r="AQ18894" s="7"/>
      <c r="AR18894" s="7"/>
      <c r="AS18894" s="7"/>
      <c r="AT18894" s="7"/>
      <c r="AU18894" s="7"/>
      <c r="AV18894" s="234"/>
    </row>
    <row r="18895" spans="43:48" x14ac:dyDescent="0.2">
      <c r="AQ18895" s="7"/>
      <c r="AR18895" s="7"/>
      <c r="AS18895" s="7"/>
      <c r="AT18895" s="7"/>
      <c r="AU18895" s="7"/>
      <c r="AV18895" s="234"/>
    </row>
    <row r="18896" spans="43:48" x14ac:dyDescent="0.2">
      <c r="AQ18896" s="7"/>
      <c r="AR18896" s="7"/>
      <c r="AS18896" s="7"/>
      <c r="AT18896" s="7"/>
      <c r="AU18896" s="7"/>
      <c r="AV18896" s="234"/>
    </row>
    <row r="18897" spans="43:48" x14ac:dyDescent="0.2">
      <c r="AQ18897" s="7"/>
      <c r="AR18897" s="7"/>
      <c r="AS18897" s="7"/>
      <c r="AT18897" s="7"/>
      <c r="AU18897" s="7"/>
      <c r="AV18897" s="234"/>
    </row>
    <row r="18898" spans="43:48" x14ac:dyDescent="0.2">
      <c r="AQ18898" s="7"/>
      <c r="AR18898" s="7"/>
      <c r="AS18898" s="7"/>
      <c r="AT18898" s="7"/>
      <c r="AU18898" s="7"/>
      <c r="AV18898" s="234"/>
    </row>
    <row r="18899" spans="43:48" x14ac:dyDescent="0.2">
      <c r="AQ18899" s="7"/>
      <c r="AR18899" s="7"/>
      <c r="AS18899" s="7"/>
      <c r="AT18899" s="7"/>
      <c r="AU18899" s="7"/>
      <c r="AV18899" s="234"/>
    </row>
    <row r="18900" spans="43:48" x14ac:dyDescent="0.2">
      <c r="AQ18900" s="7"/>
      <c r="AR18900" s="7"/>
      <c r="AS18900" s="7"/>
      <c r="AT18900" s="7"/>
      <c r="AU18900" s="7"/>
      <c r="AV18900" s="234"/>
    </row>
    <row r="18901" spans="43:48" x14ac:dyDescent="0.2">
      <c r="AQ18901" s="7"/>
      <c r="AR18901" s="7"/>
      <c r="AS18901" s="7"/>
      <c r="AT18901" s="7"/>
      <c r="AU18901" s="7"/>
      <c r="AV18901" s="234"/>
    </row>
    <row r="18902" spans="43:48" x14ac:dyDescent="0.2">
      <c r="AQ18902" s="7"/>
      <c r="AR18902" s="7"/>
      <c r="AS18902" s="7"/>
      <c r="AT18902" s="7"/>
      <c r="AU18902" s="7"/>
      <c r="AV18902" s="234"/>
    </row>
    <row r="18903" spans="43:48" x14ac:dyDescent="0.2">
      <c r="AQ18903" s="7"/>
      <c r="AR18903" s="7"/>
      <c r="AS18903" s="7"/>
      <c r="AT18903" s="7"/>
      <c r="AU18903" s="7"/>
      <c r="AV18903" s="234"/>
    </row>
    <row r="18904" spans="43:48" x14ac:dyDescent="0.2">
      <c r="AQ18904" s="7"/>
      <c r="AR18904" s="7"/>
      <c r="AS18904" s="7"/>
      <c r="AT18904" s="7"/>
      <c r="AU18904" s="7"/>
      <c r="AV18904" s="234"/>
    </row>
    <row r="18905" spans="43:48" x14ac:dyDescent="0.2">
      <c r="AQ18905" s="7"/>
      <c r="AR18905" s="7"/>
      <c r="AS18905" s="7"/>
      <c r="AT18905" s="7"/>
      <c r="AU18905" s="7"/>
      <c r="AV18905" s="234"/>
    </row>
    <row r="18906" spans="43:48" x14ac:dyDescent="0.2">
      <c r="AQ18906" s="7"/>
      <c r="AR18906" s="7"/>
      <c r="AS18906" s="7"/>
      <c r="AT18906" s="7"/>
      <c r="AU18906" s="7"/>
      <c r="AV18906" s="234"/>
    </row>
    <row r="18907" spans="43:48" x14ac:dyDescent="0.2">
      <c r="AQ18907" s="7"/>
      <c r="AR18907" s="7"/>
      <c r="AS18907" s="7"/>
      <c r="AT18907" s="7"/>
      <c r="AU18907" s="7"/>
      <c r="AV18907" s="234"/>
    </row>
    <row r="18908" spans="43:48" x14ac:dyDescent="0.2">
      <c r="AQ18908" s="7"/>
      <c r="AR18908" s="7"/>
      <c r="AS18908" s="7"/>
      <c r="AT18908" s="7"/>
      <c r="AU18908" s="7"/>
      <c r="AV18908" s="234"/>
    </row>
    <row r="18909" spans="43:48" x14ac:dyDescent="0.2">
      <c r="AQ18909" s="7"/>
      <c r="AR18909" s="7"/>
      <c r="AS18909" s="7"/>
      <c r="AT18909" s="7"/>
      <c r="AU18909" s="7"/>
      <c r="AV18909" s="234"/>
    </row>
    <row r="18910" spans="43:48" x14ac:dyDescent="0.2">
      <c r="AQ18910" s="7"/>
      <c r="AR18910" s="7"/>
      <c r="AS18910" s="7"/>
      <c r="AT18910" s="7"/>
      <c r="AU18910" s="7"/>
      <c r="AV18910" s="234"/>
    </row>
    <row r="18911" spans="43:48" x14ac:dyDescent="0.2">
      <c r="AQ18911" s="7"/>
      <c r="AR18911" s="7"/>
      <c r="AS18911" s="7"/>
      <c r="AT18911" s="7"/>
      <c r="AU18911" s="7"/>
      <c r="AV18911" s="234"/>
    </row>
    <row r="18912" spans="43:48" x14ac:dyDescent="0.2">
      <c r="AQ18912" s="7"/>
      <c r="AR18912" s="7"/>
      <c r="AS18912" s="7"/>
      <c r="AT18912" s="7"/>
      <c r="AU18912" s="7"/>
      <c r="AV18912" s="234"/>
    </row>
    <row r="18913" spans="43:48" x14ac:dyDescent="0.2">
      <c r="AQ18913" s="7"/>
      <c r="AR18913" s="7"/>
      <c r="AS18913" s="7"/>
      <c r="AT18913" s="7"/>
      <c r="AU18913" s="7"/>
      <c r="AV18913" s="234"/>
    </row>
    <row r="18914" spans="43:48" x14ac:dyDescent="0.2">
      <c r="AQ18914" s="7"/>
      <c r="AR18914" s="7"/>
      <c r="AS18914" s="7"/>
      <c r="AT18914" s="7"/>
      <c r="AU18914" s="7"/>
      <c r="AV18914" s="234"/>
    </row>
    <row r="18915" spans="43:48" x14ac:dyDescent="0.2">
      <c r="AQ18915" s="7"/>
      <c r="AR18915" s="7"/>
      <c r="AS18915" s="7"/>
      <c r="AT18915" s="7"/>
      <c r="AU18915" s="7"/>
      <c r="AV18915" s="234"/>
    </row>
    <row r="18916" spans="43:48" x14ac:dyDescent="0.2">
      <c r="AQ18916" s="7"/>
      <c r="AR18916" s="7"/>
      <c r="AS18916" s="7"/>
      <c r="AT18916" s="7"/>
      <c r="AU18916" s="7"/>
      <c r="AV18916" s="234"/>
    </row>
    <row r="18917" spans="43:48" x14ac:dyDescent="0.2">
      <c r="AQ18917" s="7"/>
      <c r="AR18917" s="7"/>
      <c r="AS18917" s="7"/>
      <c r="AT18917" s="7"/>
      <c r="AU18917" s="7"/>
      <c r="AV18917" s="234"/>
    </row>
    <row r="18918" spans="43:48" x14ac:dyDescent="0.2">
      <c r="AQ18918" s="7"/>
      <c r="AR18918" s="7"/>
      <c r="AS18918" s="7"/>
      <c r="AT18918" s="7"/>
      <c r="AU18918" s="7"/>
      <c r="AV18918" s="234"/>
    </row>
    <row r="18919" spans="43:48" x14ac:dyDescent="0.2">
      <c r="AQ18919" s="7"/>
      <c r="AR18919" s="7"/>
      <c r="AS18919" s="7"/>
      <c r="AT18919" s="7"/>
      <c r="AU18919" s="7"/>
      <c r="AV18919" s="234"/>
    </row>
    <row r="18920" spans="43:48" x14ac:dyDescent="0.2">
      <c r="AQ18920" s="7"/>
      <c r="AR18920" s="7"/>
      <c r="AS18920" s="7"/>
      <c r="AT18920" s="7"/>
      <c r="AU18920" s="7"/>
      <c r="AV18920" s="234"/>
    </row>
    <row r="18921" spans="43:48" x14ac:dyDescent="0.2">
      <c r="AQ18921" s="7"/>
      <c r="AR18921" s="7"/>
      <c r="AS18921" s="7"/>
      <c r="AT18921" s="7"/>
      <c r="AU18921" s="7"/>
      <c r="AV18921" s="234"/>
    </row>
    <row r="18922" spans="43:48" x14ac:dyDescent="0.2">
      <c r="AQ18922" s="7"/>
      <c r="AR18922" s="7"/>
      <c r="AS18922" s="7"/>
      <c r="AT18922" s="7"/>
      <c r="AU18922" s="7"/>
      <c r="AV18922" s="234"/>
    </row>
    <row r="18923" spans="43:48" x14ac:dyDescent="0.2">
      <c r="AQ18923" s="7"/>
      <c r="AR18923" s="7"/>
      <c r="AS18923" s="7"/>
      <c r="AT18923" s="7"/>
      <c r="AU18923" s="7"/>
      <c r="AV18923" s="234"/>
    </row>
    <row r="18924" spans="43:48" x14ac:dyDescent="0.2">
      <c r="AQ18924" s="7"/>
      <c r="AR18924" s="7"/>
      <c r="AS18924" s="7"/>
      <c r="AT18924" s="7"/>
      <c r="AU18924" s="7"/>
      <c r="AV18924" s="234"/>
    </row>
    <row r="18925" spans="43:48" x14ac:dyDescent="0.2">
      <c r="AQ18925" s="7"/>
      <c r="AR18925" s="7"/>
      <c r="AS18925" s="7"/>
      <c r="AT18925" s="7"/>
      <c r="AU18925" s="7"/>
      <c r="AV18925" s="234"/>
    </row>
    <row r="18926" spans="43:48" x14ac:dyDescent="0.2">
      <c r="AQ18926" s="7"/>
      <c r="AR18926" s="7"/>
      <c r="AS18926" s="7"/>
      <c r="AT18926" s="7"/>
      <c r="AU18926" s="7"/>
      <c r="AV18926" s="234"/>
    </row>
    <row r="18927" spans="43:48" x14ac:dyDescent="0.2">
      <c r="AQ18927" s="7"/>
      <c r="AR18927" s="7"/>
      <c r="AS18927" s="7"/>
      <c r="AT18927" s="7"/>
      <c r="AU18927" s="7"/>
      <c r="AV18927" s="234"/>
    </row>
    <row r="18928" spans="43:48" x14ac:dyDescent="0.2">
      <c r="AQ18928" s="7"/>
      <c r="AR18928" s="7"/>
      <c r="AS18928" s="7"/>
      <c r="AT18928" s="7"/>
      <c r="AU18928" s="7"/>
      <c r="AV18928" s="234"/>
    </row>
    <row r="18929" spans="43:48" x14ac:dyDescent="0.2">
      <c r="AQ18929" s="7"/>
      <c r="AR18929" s="7"/>
      <c r="AS18929" s="7"/>
      <c r="AT18929" s="7"/>
      <c r="AU18929" s="7"/>
      <c r="AV18929" s="234"/>
    </row>
    <row r="18930" spans="43:48" x14ac:dyDescent="0.2">
      <c r="AQ18930" s="7"/>
      <c r="AR18930" s="7"/>
      <c r="AS18930" s="7"/>
      <c r="AT18930" s="7"/>
      <c r="AU18930" s="7"/>
      <c r="AV18930" s="234"/>
    </row>
    <row r="18931" spans="43:48" x14ac:dyDescent="0.2">
      <c r="AQ18931" s="7"/>
      <c r="AR18931" s="7"/>
      <c r="AS18931" s="7"/>
      <c r="AT18931" s="7"/>
      <c r="AU18931" s="7"/>
      <c r="AV18931" s="234"/>
    </row>
    <row r="18932" spans="43:48" x14ac:dyDescent="0.2">
      <c r="AQ18932" s="7"/>
      <c r="AR18932" s="7"/>
      <c r="AS18932" s="7"/>
      <c r="AT18932" s="7"/>
      <c r="AU18932" s="7"/>
      <c r="AV18932" s="234"/>
    </row>
    <row r="18933" spans="43:48" x14ac:dyDescent="0.2">
      <c r="AQ18933" s="7"/>
      <c r="AR18933" s="7"/>
      <c r="AS18933" s="7"/>
      <c r="AT18933" s="7"/>
      <c r="AU18933" s="7"/>
      <c r="AV18933" s="234"/>
    </row>
    <row r="18934" spans="43:48" x14ac:dyDescent="0.2">
      <c r="AQ18934" s="7"/>
      <c r="AR18934" s="7"/>
      <c r="AS18934" s="7"/>
      <c r="AT18934" s="7"/>
      <c r="AU18934" s="7"/>
      <c r="AV18934" s="234"/>
    </row>
    <row r="18935" spans="43:48" x14ac:dyDescent="0.2">
      <c r="AQ18935" s="7"/>
      <c r="AR18935" s="7"/>
      <c r="AS18935" s="7"/>
      <c r="AT18935" s="7"/>
      <c r="AU18935" s="7"/>
      <c r="AV18935" s="234"/>
    </row>
    <row r="18936" spans="43:48" x14ac:dyDescent="0.2">
      <c r="AQ18936" s="7"/>
      <c r="AR18936" s="7"/>
      <c r="AS18936" s="7"/>
      <c r="AT18936" s="7"/>
      <c r="AU18936" s="7"/>
      <c r="AV18936" s="234"/>
    </row>
    <row r="18937" spans="43:48" x14ac:dyDescent="0.2">
      <c r="AQ18937" s="7"/>
      <c r="AR18937" s="7"/>
      <c r="AS18937" s="7"/>
      <c r="AT18937" s="7"/>
      <c r="AU18937" s="7"/>
      <c r="AV18937" s="234"/>
    </row>
    <row r="18938" spans="43:48" x14ac:dyDescent="0.2">
      <c r="AQ18938" s="7"/>
      <c r="AR18938" s="7"/>
      <c r="AS18938" s="7"/>
      <c r="AT18938" s="7"/>
      <c r="AU18938" s="7"/>
      <c r="AV18938" s="234"/>
    </row>
    <row r="18939" spans="43:48" x14ac:dyDescent="0.2">
      <c r="AQ18939" s="7"/>
      <c r="AR18939" s="7"/>
      <c r="AS18939" s="7"/>
      <c r="AT18939" s="7"/>
      <c r="AU18939" s="7"/>
      <c r="AV18939" s="234"/>
    </row>
    <row r="18940" spans="43:48" x14ac:dyDescent="0.2">
      <c r="AQ18940" s="7"/>
      <c r="AR18940" s="7"/>
      <c r="AS18940" s="7"/>
      <c r="AT18940" s="7"/>
      <c r="AU18940" s="7"/>
      <c r="AV18940" s="234"/>
    </row>
    <row r="18941" spans="43:48" x14ac:dyDescent="0.2">
      <c r="AQ18941" s="7"/>
      <c r="AR18941" s="7"/>
      <c r="AS18941" s="7"/>
      <c r="AT18941" s="7"/>
      <c r="AU18941" s="7"/>
      <c r="AV18941" s="234"/>
    </row>
    <row r="18942" spans="43:48" x14ac:dyDescent="0.2">
      <c r="AQ18942" s="7"/>
      <c r="AR18942" s="7"/>
      <c r="AS18942" s="7"/>
      <c r="AT18942" s="7"/>
      <c r="AU18942" s="7"/>
      <c r="AV18942" s="234"/>
    </row>
    <row r="18943" spans="43:48" x14ac:dyDescent="0.2">
      <c r="AQ18943" s="7"/>
      <c r="AR18943" s="7"/>
      <c r="AS18943" s="7"/>
      <c r="AT18943" s="7"/>
      <c r="AU18943" s="7"/>
      <c r="AV18943" s="234"/>
    </row>
    <row r="18944" spans="43:48" x14ac:dyDescent="0.2">
      <c r="AQ18944" s="7"/>
      <c r="AR18944" s="7"/>
      <c r="AS18944" s="7"/>
      <c r="AT18944" s="7"/>
      <c r="AU18944" s="7"/>
      <c r="AV18944" s="234"/>
    </row>
    <row r="18945" spans="43:48" x14ac:dyDescent="0.2">
      <c r="AQ18945" s="7"/>
      <c r="AR18945" s="7"/>
      <c r="AS18945" s="7"/>
      <c r="AT18945" s="7"/>
      <c r="AU18945" s="7"/>
      <c r="AV18945" s="234"/>
    </row>
    <row r="18946" spans="43:48" x14ac:dyDescent="0.2">
      <c r="AQ18946" s="7"/>
      <c r="AR18946" s="7"/>
      <c r="AS18946" s="7"/>
      <c r="AT18946" s="7"/>
      <c r="AU18946" s="7"/>
      <c r="AV18946" s="234"/>
    </row>
    <row r="18947" spans="43:48" x14ac:dyDescent="0.2">
      <c r="AQ18947" s="7"/>
      <c r="AR18947" s="7"/>
      <c r="AS18947" s="7"/>
      <c r="AT18947" s="7"/>
      <c r="AU18947" s="7"/>
      <c r="AV18947" s="234"/>
    </row>
    <row r="18948" spans="43:48" x14ac:dyDescent="0.2">
      <c r="AQ18948" s="7"/>
      <c r="AR18948" s="7"/>
      <c r="AS18948" s="7"/>
      <c r="AT18948" s="7"/>
      <c r="AU18948" s="7"/>
      <c r="AV18948" s="234"/>
    </row>
    <row r="18949" spans="43:48" x14ac:dyDescent="0.2">
      <c r="AQ18949" s="7"/>
      <c r="AR18949" s="7"/>
      <c r="AS18949" s="7"/>
      <c r="AT18949" s="7"/>
      <c r="AU18949" s="7"/>
      <c r="AV18949" s="234"/>
    </row>
    <row r="18950" spans="43:48" x14ac:dyDescent="0.2">
      <c r="AQ18950" s="7"/>
      <c r="AR18950" s="7"/>
      <c r="AS18950" s="7"/>
      <c r="AT18950" s="7"/>
      <c r="AU18950" s="7"/>
      <c r="AV18950" s="234"/>
    </row>
    <row r="18951" spans="43:48" x14ac:dyDescent="0.2">
      <c r="AQ18951" s="7"/>
      <c r="AR18951" s="7"/>
      <c r="AS18951" s="7"/>
      <c r="AT18951" s="7"/>
      <c r="AU18951" s="7"/>
      <c r="AV18951" s="234"/>
    </row>
    <row r="18952" spans="43:48" x14ac:dyDescent="0.2">
      <c r="AQ18952" s="7"/>
      <c r="AR18952" s="7"/>
      <c r="AS18952" s="7"/>
      <c r="AT18952" s="7"/>
      <c r="AU18952" s="7"/>
      <c r="AV18952" s="234"/>
    </row>
    <row r="18953" spans="43:48" x14ac:dyDescent="0.2">
      <c r="AQ18953" s="7"/>
      <c r="AR18953" s="7"/>
      <c r="AS18953" s="7"/>
      <c r="AT18953" s="7"/>
      <c r="AU18953" s="7"/>
      <c r="AV18953" s="234"/>
    </row>
    <row r="18954" spans="43:48" x14ac:dyDescent="0.2">
      <c r="AQ18954" s="7"/>
      <c r="AR18954" s="7"/>
      <c r="AS18954" s="7"/>
      <c r="AT18954" s="7"/>
      <c r="AU18954" s="7"/>
      <c r="AV18954" s="234"/>
    </row>
    <row r="18955" spans="43:48" x14ac:dyDescent="0.2">
      <c r="AQ18955" s="7"/>
      <c r="AR18955" s="7"/>
      <c r="AS18955" s="7"/>
      <c r="AT18955" s="7"/>
      <c r="AU18955" s="7"/>
      <c r="AV18955" s="234"/>
    </row>
    <row r="18956" spans="43:48" x14ac:dyDescent="0.2">
      <c r="AQ18956" s="7"/>
      <c r="AR18956" s="7"/>
      <c r="AS18956" s="7"/>
      <c r="AT18956" s="7"/>
      <c r="AU18956" s="7"/>
      <c r="AV18956" s="234"/>
    </row>
    <row r="18957" spans="43:48" x14ac:dyDescent="0.2">
      <c r="AQ18957" s="7"/>
      <c r="AR18957" s="7"/>
      <c r="AS18957" s="7"/>
      <c r="AT18957" s="7"/>
      <c r="AU18957" s="7"/>
      <c r="AV18957" s="234"/>
    </row>
    <row r="18958" spans="43:48" x14ac:dyDescent="0.2">
      <c r="AQ18958" s="7"/>
      <c r="AR18958" s="7"/>
      <c r="AS18958" s="7"/>
      <c r="AT18958" s="7"/>
      <c r="AU18958" s="7"/>
      <c r="AV18958" s="234"/>
    </row>
    <row r="18959" spans="43:48" x14ac:dyDescent="0.2">
      <c r="AQ18959" s="7"/>
      <c r="AR18959" s="7"/>
      <c r="AS18959" s="7"/>
      <c r="AT18959" s="7"/>
      <c r="AU18959" s="7"/>
      <c r="AV18959" s="234"/>
    </row>
    <row r="18960" spans="43:48" x14ac:dyDescent="0.2">
      <c r="AQ18960" s="7"/>
      <c r="AR18960" s="7"/>
      <c r="AS18960" s="7"/>
      <c r="AT18960" s="7"/>
      <c r="AU18960" s="7"/>
      <c r="AV18960" s="234"/>
    </row>
    <row r="18961" spans="43:48" x14ac:dyDescent="0.2">
      <c r="AQ18961" s="7"/>
      <c r="AR18961" s="7"/>
      <c r="AS18961" s="7"/>
      <c r="AT18961" s="7"/>
      <c r="AU18961" s="7"/>
      <c r="AV18961" s="234"/>
    </row>
    <row r="18962" spans="43:48" x14ac:dyDescent="0.2">
      <c r="AQ18962" s="7"/>
      <c r="AR18962" s="7"/>
      <c r="AS18962" s="7"/>
      <c r="AT18962" s="7"/>
      <c r="AU18962" s="7"/>
      <c r="AV18962" s="234"/>
    </row>
    <row r="18963" spans="43:48" x14ac:dyDescent="0.2">
      <c r="AQ18963" s="7"/>
      <c r="AR18963" s="7"/>
      <c r="AS18963" s="7"/>
      <c r="AT18963" s="7"/>
      <c r="AU18963" s="7"/>
      <c r="AV18963" s="234"/>
    </row>
    <row r="18964" spans="43:48" x14ac:dyDescent="0.2">
      <c r="AQ18964" s="7"/>
      <c r="AR18964" s="7"/>
      <c r="AS18964" s="7"/>
      <c r="AT18964" s="7"/>
      <c r="AU18964" s="7"/>
      <c r="AV18964" s="234"/>
    </row>
    <row r="18965" spans="43:48" x14ac:dyDescent="0.2">
      <c r="AQ18965" s="7"/>
      <c r="AR18965" s="7"/>
      <c r="AS18965" s="7"/>
      <c r="AT18965" s="7"/>
      <c r="AU18965" s="7"/>
      <c r="AV18965" s="234"/>
    </row>
    <row r="18966" spans="43:48" x14ac:dyDescent="0.2">
      <c r="AQ18966" s="7"/>
      <c r="AR18966" s="7"/>
      <c r="AS18966" s="7"/>
      <c r="AT18966" s="7"/>
      <c r="AU18966" s="7"/>
      <c r="AV18966" s="234"/>
    </row>
    <row r="18967" spans="43:48" x14ac:dyDescent="0.2">
      <c r="AQ18967" s="7"/>
      <c r="AR18967" s="7"/>
      <c r="AS18967" s="7"/>
      <c r="AT18967" s="7"/>
      <c r="AU18967" s="7"/>
      <c r="AV18967" s="234"/>
    </row>
    <row r="18968" spans="43:48" x14ac:dyDescent="0.2">
      <c r="AQ18968" s="7"/>
      <c r="AR18968" s="7"/>
      <c r="AS18968" s="7"/>
      <c r="AT18968" s="7"/>
      <c r="AU18968" s="7"/>
      <c r="AV18968" s="234"/>
    </row>
    <row r="18969" spans="43:48" x14ac:dyDescent="0.2">
      <c r="AQ18969" s="7"/>
      <c r="AR18969" s="7"/>
      <c r="AS18969" s="7"/>
      <c r="AT18969" s="7"/>
      <c r="AU18969" s="7"/>
      <c r="AV18969" s="234"/>
    </row>
    <row r="18970" spans="43:48" x14ac:dyDescent="0.2">
      <c r="AQ18970" s="7"/>
      <c r="AR18970" s="7"/>
      <c r="AS18970" s="7"/>
      <c r="AT18970" s="7"/>
      <c r="AU18970" s="7"/>
      <c r="AV18970" s="234"/>
    </row>
    <row r="18971" spans="43:48" x14ac:dyDescent="0.2">
      <c r="AQ18971" s="7"/>
      <c r="AR18971" s="7"/>
      <c r="AS18971" s="7"/>
      <c r="AT18971" s="7"/>
      <c r="AU18971" s="7"/>
      <c r="AV18971" s="234"/>
    </row>
    <row r="18972" spans="43:48" x14ac:dyDescent="0.2">
      <c r="AQ18972" s="7"/>
      <c r="AR18972" s="7"/>
      <c r="AS18972" s="7"/>
      <c r="AT18972" s="7"/>
      <c r="AU18972" s="7"/>
      <c r="AV18972" s="234"/>
    </row>
    <row r="18973" spans="43:48" x14ac:dyDescent="0.2">
      <c r="AQ18973" s="7"/>
      <c r="AR18973" s="7"/>
      <c r="AS18973" s="7"/>
      <c r="AT18973" s="7"/>
      <c r="AU18973" s="7"/>
      <c r="AV18973" s="234"/>
    </row>
    <row r="18974" spans="43:48" x14ac:dyDescent="0.2">
      <c r="AQ18974" s="7"/>
      <c r="AR18974" s="7"/>
      <c r="AS18974" s="7"/>
      <c r="AT18974" s="7"/>
      <c r="AU18974" s="7"/>
      <c r="AV18974" s="234"/>
    </row>
    <row r="18975" spans="43:48" x14ac:dyDescent="0.2">
      <c r="AQ18975" s="7"/>
      <c r="AR18975" s="7"/>
      <c r="AS18975" s="7"/>
      <c r="AT18975" s="7"/>
      <c r="AU18975" s="7"/>
      <c r="AV18975" s="234"/>
    </row>
    <row r="18976" spans="43:48" x14ac:dyDescent="0.2">
      <c r="AQ18976" s="7"/>
      <c r="AR18976" s="7"/>
      <c r="AS18976" s="7"/>
      <c r="AT18976" s="7"/>
      <c r="AU18976" s="7"/>
      <c r="AV18976" s="234"/>
    </row>
    <row r="18977" spans="43:48" x14ac:dyDescent="0.2">
      <c r="AQ18977" s="7"/>
      <c r="AR18977" s="7"/>
      <c r="AS18977" s="7"/>
      <c r="AT18977" s="7"/>
      <c r="AU18977" s="7"/>
      <c r="AV18977" s="234"/>
    </row>
    <row r="18978" spans="43:48" x14ac:dyDescent="0.2">
      <c r="AQ18978" s="7"/>
      <c r="AR18978" s="7"/>
      <c r="AS18978" s="7"/>
      <c r="AT18978" s="7"/>
      <c r="AU18978" s="7"/>
      <c r="AV18978" s="234"/>
    </row>
    <row r="18979" spans="43:48" x14ac:dyDescent="0.2">
      <c r="AQ18979" s="7"/>
      <c r="AR18979" s="7"/>
      <c r="AS18979" s="7"/>
      <c r="AT18979" s="7"/>
      <c r="AU18979" s="7"/>
      <c r="AV18979" s="234"/>
    </row>
    <row r="18980" spans="43:48" x14ac:dyDescent="0.2">
      <c r="AQ18980" s="7"/>
      <c r="AR18980" s="7"/>
      <c r="AS18980" s="7"/>
      <c r="AT18980" s="7"/>
      <c r="AU18980" s="7"/>
      <c r="AV18980" s="234"/>
    </row>
    <row r="18981" spans="43:48" x14ac:dyDescent="0.2">
      <c r="AQ18981" s="7"/>
      <c r="AR18981" s="7"/>
      <c r="AS18981" s="7"/>
      <c r="AT18981" s="7"/>
      <c r="AU18981" s="7"/>
      <c r="AV18981" s="234"/>
    </row>
    <row r="18982" spans="43:48" x14ac:dyDescent="0.2">
      <c r="AQ18982" s="7"/>
      <c r="AR18982" s="7"/>
      <c r="AS18982" s="7"/>
      <c r="AT18982" s="7"/>
      <c r="AU18982" s="7"/>
      <c r="AV18982" s="234"/>
    </row>
    <row r="18983" spans="43:48" x14ac:dyDescent="0.2">
      <c r="AQ18983" s="7"/>
      <c r="AR18983" s="7"/>
      <c r="AS18983" s="7"/>
      <c r="AT18983" s="7"/>
      <c r="AU18983" s="7"/>
      <c r="AV18983" s="234"/>
    </row>
    <row r="18984" spans="43:48" x14ac:dyDescent="0.2">
      <c r="AQ18984" s="7"/>
      <c r="AR18984" s="7"/>
      <c r="AS18984" s="7"/>
      <c r="AT18984" s="7"/>
      <c r="AU18984" s="7"/>
      <c r="AV18984" s="234"/>
    </row>
    <row r="18985" spans="43:48" x14ac:dyDescent="0.2">
      <c r="AQ18985" s="7"/>
      <c r="AR18985" s="7"/>
      <c r="AS18985" s="7"/>
      <c r="AT18985" s="7"/>
      <c r="AU18985" s="7"/>
      <c r="AV18985" s="234"/>
    </row>
    <row r="18986" spans="43:48" x14ac:dyDescent="0.2">
      <c r="AQ18986" s="7"/>
      <c r="AR18986" s="7"/>
      <c r="AS18986" s="7"/>
      <c r="AT18986" s="7"/>
      <c r="AU18986" s="7"/>
      <c r="AV18986" s="234"/>
    </row>
    <row r="18987" spans="43:48" x14ac:dyDescent="0.2">
      <c r="AQ18987" s="7"/>
      <c r="AR18987" s="7"/>
      <c r="AS18987" s="7"/>
      <c r="AT18987" s="7"/>
      <c r="AU18987" s="7"/>
      <c r="AV18987" s="234"/>
    </row>
    <row r="18988" spans="43:48" x14ac:dyDescent="0.2">
      <c r="AQ18988" s="7"/>
      <c r="AR18988" s="7"/>
      <c r="AS18988" s="7"/>
      <c r="AT18988" s="7"/>
      <c r="AU18988" s="7"/>
      <c r="AV18988" s="234"/>
    </row>
    <row r="18989" spans="43:48" x14ac:dyDescent="0.2">
      <c r="AQ18989" s="7"/>
      <c r="AR18989" s="7"/>
      <c r="AS18989" s="7"/>
      <c r="AT18989" s="7"/>
      <c r="AU18989" s="7"/>
      <c r="AV18989" s="234"/>
    </row>
    <row r="18990" spans="43:48" x14ac:dyDescent="0.2">
      <c r="AQ18990" s="7"/>
      <c r="AR18990" s="7"/>
      <c r="AS18990" s="7"/>
      <c r="AT18990" s="7"/>
      <c r="AU18990" s="7"/>
      <c r="AV18990" s="234"/>
    </row>
    <row r="18991" spans="43:48" x14ac:dyDescent="0.2">
      <c r="AQ18991" s="7"/>
      <c r="AR18991" s="7"/>
      <c r="AS18991" s="7"/>
      <c r="AT18991" s="7"/>
      <c r="AU18991" s="7"/>
      <c r="AV18991" s="234"/>
    </row>
    <row r="18992" spans="43:48" x14ac:dyDescent="0.2">
      <c r="AQ18992" s="7"/>
      <c r="AR18992" s="7"/>
      <c r="AS18992" s="7"/>
      <c r="AT18992" s="7"/>
      <c r="AU18992" s="7"/>
      <c r="AV18992" s="234"/>
    </row>
    <row r="18993" spans="43:48" x14ac:dyDescent="0.2">
      <c r="AQ18993" s="7"/>
      <c r="AR18993" s="7"/>
      <c r="AS18993" s="7"/>
      <c r="AT18993" s="7"/>
      <c r="AU18993" s="7"/>
      <c r="AV18993" s="234"/>
    </row>
    <row r="18994" spans="43:48" x14ac:dyDescent="0.2">
      <c r="AQ18994" s="7"/>
      <c r="AR18994" s="7"/>
      <c r="AS18994" s="7"/>
      <c r="AT18994" s="7"/>
      <c r="AU18994" s="7"/>
      <c r="AV18994" s="234"/>
    </row>
    <row r="18995" spans="43:48" x14ac:dyDescent="0.2">
      <c r="AQ18995" s="7"/>
      <c r="AR18995" s="7"/>
      <c r="AS18995" s="7"/>
      <c r="AT18995" s="7"/>
      <c r="AU18995" s="7"/>
      <c r="AV18995" s="234"/>
    </row>
    <row r="18996" spans="43:48" x14ac:dyDescent="0.2">
      <c r="AQ18996" s="7"/>
      <c r="AR18996" s="7"/>
      <c r="AS18996" s="7"/>
      <c r="AT18996" s="7"/>
      <c r="AU18996" s="7"/>
      <c r="AV18996" s="234"/>
    </row>
    <row r="18997" spans="43:48" x14ac:dyDescent="0.2">
      <c r="AQ18997" s="7"/>
      <c r="AR18997" s="7"/>
      <c r="AS18997" s="7"/>
      <c r="AT18997" s="7"/>
      <c r="AU18997" s="7"/>
      <c r="AV18997" s="234"/>
    </row>
    <row r="18998" spans="43:48" x14ac:dyDescent="0.2">
      <c r="AQ18998" s="7"/>
      <c r="AR18998" s="7"/>
      <c r="AS18998" s="7"/>
      <c r="AT18998" s="7"/>
      <c r="AU18998" s="7"/>
      <c r="AV18998" s="234"/>
    </row>
    <row r="18999" spans="43:48" x14ac:dyDescent="0.2">
      <c r="AQ18999" s="7"/>
      <c r="AR18999" s="7"/>
      <c r="AS18999" s="7"/>
      <c r="AT18999" s="7"/>
      <c r="AU18999" s="7"/>
      <c r="AV18999" s="234"/>
    </row>
    <row r="19000" spans="43:48" x14ac:dyDescent="0.2">
      <c r="AQ19000" s="7"/>
      <c r="AR19000" s="7"/>
      <c r="AS19000" s="7"/>
      <c r="AT19000" s="7"/>
      <c r="AU19000" s="7"/>
      <c r="AV19000" s="234"/>
    </row>
    <row r="19001" spans="43:48" x14ac:dyDescent="0.2">
      <c r="AQ19001" s="7"/>
      <c r="AR19001" s="7"/>
      <c r="AS19001" s="7"/>
      <c r="AT19001" s="7"/>
      <c r="AU19001" s="7"/>
      <c r="AV19001" s="234"/>
    </row>
    <row r="19002" spans="43:48" x14ac:dyDescent="0.2">
      <c r="AQ19002" s="7"/>
      <c r="AR19002" s="7"/>
      <c r="AS19002" s="7"/>
      <c r="AT19002" s="7"/>
      <c r="AU19002" s="7"/>
      <c r="AV19002" s="234"/>
    </row>
    <row r="19003" spans="43:48" x14ac:dyDescent="0.2">
      <c r="AQ19003" s="7"/>
      <c r="AR19003" s="7"/>
      <c r="AS19003" s="7"/>
      <c r="AT19003" s="7"/>
      <c r="AU19003" s="7"/>
      <c r="AV19003" s="234"/>
    </row>
    <row r="19004" spans="43:48" x14ac:dyDescent="0.2">
      <c r="AQ19004" s="7"/>
      <c r="AR19004" s="7"/>
      <c r="AS19004" s="7"/>
      <c r="AT19004" s="7"/>
      <c r="AU19004" s="7"/>
      <c r="AV19004" s="234"/>
    </row>
    <row r="19005" spans="43:48" x14ac:dyDescent="0.2">
      <c r="AQ19005" s="7"/>
      <c r="AR19005" s="7"/>
      <c r="AS19005" s="7"/>
      <c r="AT19005" s="7"/>
      <c r="AU19005" s="7"/>
      <c r="AV19005" s="234"/>
    </row>
    <row r="19006" spans="43:48" x14ac:dyDescent="0.2">
      <c r="AQ19006" s="7"/>
      <c r="AR19006" s="7"/>
      <c r="AS19006" s="7"/>
      <c r="AT19006" s="7"/>
      <c r="AU19006" s="7"/>
      <c r="AV19006" s="234"/>
    </row>
    <row r="19007" spans="43:48" x14ac:dyDescent="0.2">
      <c r="AQ19007" s="7"/>
      <c r="AR19007" s="7"/>
      <c r="AS19007" s="7"/>
      <c r="AT19007" s="7"/>
      <c r="AU19007" s="7"/>
      <c r="AV19007" s="234"/>
    </row>
    <row r="19008" spans="43:48" x14ac:dyDescent="0.2">
      <c r="AQ19008" s="7"/>
      <c r="AR19008" s="7"/>
      <c r="AS19008" s="7"/>
      <c r="AT19008" s="7"/>
      <c r="AU19008" s="7"/>
      <c r="AV19008" s="234"/>
    </row>
    <row r="19009" spans="43:48" x14ac:dyDescent="0.2">
      <c r="AQ19009" s="7"/>
      <c r="AR19009" s="7"/>
      <c r="AS19009" s="7"/>
      <c r="AT19009" s="7"/>
      <c r="AU19009" s="7"/>
      <c r="AV19009" s="234"/>
    </row>
    <row r="19010" spans="43:48" x14ac:dyDescent="0.2">
      <c r="AQ19010" s="7"/>
      <c r="AR19010" s="7"/>
      <c r="AS19010" s="7"/>
      <c r="AT19010" s="7"/>
      <c r="AU19010" s="7"/>
      <c r="AV19010" s="234"/>
    </row>
    <row r="19011" spans="43:48" x14ac:dyDescent="0.2">
      <c r="AQ19011" s="7"/>
      <c r="AR19011" s="7"/>
      <c r="AS19011" s="7"/>
      <c r="AT19011" s="7"/>
      <c r="AU19011" s="7"/>
      <c r="AV19011" s="234"/>
    </row>
    <row r="19012" spans="43:48" x14ac:dyDescent="0.2">
      <c r="AQ19012" s="7"/>
      <c r="AR19012" s="7"/>
      <c r="AS19012" s="7"/>
      <c r="AT19012" s="7"/>
      <c r="AU19012" s="7"/>
      <c r="AV19012" s="234"/>
    </row>
    <row r="19013" spans="43:48" x14ac:dyDescent="0.2">
      <c r="AQ19013" s="7"/>
      <c r="AR19013" s="7"/>
      <c r="AS19013" s="7"/>
      <c r="AT19013" s="7"/>
      <c r="AU19013" s="7"/>
      <c r="AV19013" s="234"/>
    </row>
    <row r="19014" spans="43:48" x14ac:dyDescent="0.2">
      <c r="AQ19014" s="7"/>
      <c r="AR19014" s="7"/>
      <c r="AS19014" s="7"/>
      <c r="AT19014" s="7"/>
      <c r="AU19014" s="7"/>
      <c r="AV19014" s="234"/>
    </row>
    <row r="19015" spans="43:48" x14ac:dyDescent="0.2">
      <c r="AQ19015" s="7"/>
      <c r="AR19015" s="7"/>
      <c r="AS19015" s="7"/>
      <c r="AT19015" s="7"/>
      <c r="AU19015" s="7"/>
      <c r="AV19015" s="234"/>
    </row>
    <row r="19016" spans="43:48" x14ac:dyDescent="0.2">
      <c r="AQ19016" s="7"/>
      <c r="AR19016" s="7"/>
      <c r="AS19016" s="7"/>
      <c r="AT19016" s="7"/>
      <c r="AU19016" s="7"/>
      <c r="AV19016" s="234"/>
    </row>
    <row r="19017" spans="43:48" x14ac:dyDescent="0.2">
      <c r="AQ19017" s="7"/>
      <c r="AR19017" s="7"/>
      <c r="AS19017" s="7"/>
      <c r="AT19017" s="7"/>
      <c r="AU19017" s="7"/>
      <c r="AV19017" s="234"/>
    </row>
    <row r="19018" spans="43:48" x14ac:dyDescent="0.2">
      <c r="AQ19018" s="7"/>
      <c r="AR19018" s="7"/>
      <c r="AS19018" s="7"/>
      <c r="AT19018" s="7"/>
      <c r="AU19018" s="7"/>
      <c r="AV19018" s="234"/>
    </row>
    <row r="19019" spans="43:48" x14ac:dyDescent="0.2">
      <c r="AQ19019" s="7"/>
      <c r="AR19019" s="7"/>
      <c r="AS19019" s="7"/>
      <c r="AT19019" s="7"/>
      <c r="AU19019" s="7"/>
      <c r="AV19019" s="234"/>
    </row>
    <row r="19020" spans="43:48" x14ac:dyDescent="0.2">
      <c r="AQ19020" s="7"/>
      <c r="AR19020" s="7"/>
      <c r="AS19020" s="7"/>
      <c r="AT19020" s="7"/>
      <c r="AU19020" s="7"/>
      <c r="AV19020" s="234"/>
    </row>
    <row r="19021" spans="43:48" x14ac:dyDescent="0.2">
      <c r="AQ19021" s="7"/>
      <c r="AR19021" s="7"/>
      <c r="AS19021" s="7"/>
      <c r="AT19021" s="7"/>
      <c r="AU19021" s="7"/>
      <c r="AV19021" s="234"/>
    </row>
    <row r="19022" spans="43:48" x14ac:dyDescent="0.2">
      <c r="AQ19022" s="7"/>
      <c r="AR19022" s="7"/>
      <c r="AS19022" s="7"/>
      <c r="AT19022" s="7"/>
      <c r="AU19022" s="7"/>
      <c r="AV19022" s="234"/>
    </row>
    <row r="19023" spans="43:48" x14ac:dyDescent="0.2">
      <c r="AQ19023" s="7"/>
      <c r="AR19023" s="7"/>
      <c r="AS19023" s="7"/>
      <c r="AT19023" s="7"/>
      <c r="AU19023" s="7"/>
      <c r="AV19023" s="234"/>
    </row>
    <row r="19024" spans="43:48" x14ac:dyDescent="0.2">
      <c r="AQ19024" s="7"/>
      <c r="AR19024" s="7"/>
      <c r="AS19024" s="7"/>
      <c r="AT19024" s="7"/>
      <c r="AU19024" s="7"/>
      <c r="AV19024" s="234"/>
    </row>
    <row r="19025" spans="43:48" x14ac:dyDescent="0.2">
      <c r="AQ19025" s="7"/>
      <c r="AR19025" s="7"/>
      <c r="AS19025" s="7"/>
      <c r="AT19025" s="7"/>
      <c r="AU19025" s="7"/>
      <c r="AV19025" s="234"/>
    </row>
    <row r="19026" spans="43:48" x14ac:dyDescent="0.2">
      <c r="AQ19026" s="7"/>
      <c r="AR19026" s="7"/>
      <c r="AS19026" s="7"/>
      <c r="AT19026" s="7"/>
      <c r="AU19026" s="7"/>
      <c r="AV19026" s="234"/>
    </row>
    <row r="19027" spans="43:48" x14ac:dyDescent="0.2">
      <c r="AQ19027" s="7"/>
      <c r="AR19027" s="7"/>
      <c r="AS19027" s="7"/>
      <c r="AT19027" s="7"/>
      <c r="AU19027" s="7"/>
      <c r="AV19027" s="234"/>
    </row>
    <row r="19028" spans="43:48" x14ac:dyDescent="0.2">
      <c r="AQ19028" s="7"/>
      <c r="AR19028" s="7"/>
      <c r="AS19028" s="7"/>
      <c r="AT19028" s="7"/>
      <c r="AU19028" s="7"/>
      <c r="AV19028" s="234"/>
    </row>
    <row r="19029" spans="43:48" x14ac:dyDescent="0.2">
      <c r="AQ19029" s="7"/>
      <c r="AR19029" s="7"/>
      <c r="AS19029" s="7"/>
      <c r="AT19029" s="7"/>
      <c r="AU19029" s="7"/>
      <c r="AV19029" s="234"/>
    </row>
    <row r="19030" spans="43:48" x14ac:dyDescent="0.2">
      <c r="AQ19030" s="7"/>
      <c r="AR19030" s="7"/>
      <c r="AS19030" s="7"/>
      <c r="AT19030" s="7"/>
      <c r="AU19030" s="7"/>
      <c r="AV19030" s="234"/>
    </row>
    <row r="19031" spans="43:48" x14ac:dyDescent="0.2">
      <c r="AQ19031" s="7"/>
      <c r="AR19031" s="7"/>
      <c r="AS19031" s="7"/>
      <c r="AT19031" s="7"/>
      <c r="AU19031" s="7"/>
      <c r="AV19031" s="234"/>
    </row>
    <row r="19032" spans="43:48" x14ac:dyDescent="0.2">
      <c r="AQ19032" s="7"/>
      <c r="AR19032" s="7"/>
      <c r="AS19032" s="7"/>
      <c r="AT19032" s="7"/>
      <c r="AU19032" s="7"/>
    </row>
    <row r="19033" spans="43:48" x14ac:dyDescent="0.2">
      <c r="AQ19033" s="7"/>
      <c r="AR19033" s="7"/>
      <c r="AS19033" s="7"/>
      <c r="AT19033" s="7"/>
      <c r="AU19033" s="7"/>
    </row>
    <row r="19034" spans="43:48" x14ac:dyDescent="0.2">
      <c r="AQ19034" s="7"/>
      <c r="AR19034" s="7"/>
      <c r="AS19034" s="7"/>
      <c r="AT19034" s="7"/>
      <c r="AU19034" s="7"/>
    </row>
    <row r="19035" spans="43:48" x14ac:dyDescent="0.2">
      <c r="AQ19035" s="7"/>
      <c r="AR19035" s="7"/>
      <c r="AS19035" s="7"/>
      <c r="AT19035" s="7"/>
      <c r="AU19035" s="7"/>
    </row>
    <row r="19036" spans="43:48" x14ac:dyDescent="0.2">
      <c r="AQ19036" s="7"/>
      <c r="AR19036" s="7"/>
      <c r="AS19036" s="7"/>
      <c r="AT19036" s="7"/>
      <c r="AU19036" s="7"/>
    </row>
    <row r="19037" spans="43:48" x14ac:dyDescent="0.2">
      <c r="AQ19037" s="7"/>
      <c r="AR19037" s="7"/>
      <c r="AS19037" s="7"/>
      <c r="AT19037" s="7"/>
      <c r="AU19037" s="7"/>
    </row>
    <row r="19038" spans="43:48" x14ac:dyDescent="0.2">
      <c r="AQ19038" s="7"/>
      <c r="AR19038" s="7"/>
      <c r="AS19038" s="7"/>
      <c r="AT19038" s="7"/>
      <c r="AU19038" s="7"/>
    </row>
    <row r="19039" spans="43:48" x14ac:dyDescent="0.2">
      <c r="AQ19039" s="7"/>
      <c r="AR19039" s="7"/>
      <c r="AS19039" s="7"/>
      <c r="AT19039" s="7"/>
      <c r="AU19039" s="7"/>
    </row>
    <row r="19040" spans="43:48" x14ac:dyDescent="0.2">
      <c r="AQ19040" s="7"/>
      <c r="AR19040" s="7"/>
      <c r="AS19040" s="7"/>
      <c r="AT19040" s="7"/>
      <c r="AU19040" s="7"/>
    </row>
    <row r="19041" spans="43:47" x14ac:dyDescent="0.2">
      <c r="AQ19041" s="7"/>
      <c r="AR19041" s="7"/>
      <c r="AS19041" s="7"/>
      <c r="AT19041" s="7"/>
      <c r="AU19041" s="7"/>
    </row>
    <row r="19042" spans="43:47" x14ac:dyDescent="0.2">
      <c r="AQ19042" s="7"/>
      <c r="AR19042" s="7"/>
      <c r="AS19042" s="7"/>
      <c r="AT19042" s="7"/>
      <c r="AU19042" s="7"/>
    </row>
    <row r="19043" spans="43:47" x14ac:dyDescent="0.2">
      <c r="AQ19043" s="7"/>
      <c r="AR19043" s="7"/>
      <c r="AS19043" s="7"/>
      <c r="AT19043" s="7"/>
      <c r="AU19043" s="7"/>
    </row>
    <row r="19044" spans="43:47" x14ac:dyDescent="0.2">
      <c r="AQ19044" s="7"/>
      <c r="AR19044" s="7"/>
      <c r="AS19044" s="7"/>
      <c r="AT19044" s="7"/>
      <c r="AU19044" s="7"/>
    </row>
    <row r="19045" spans="43:47" x14ac:dyDescent="0.2">
      <c r="AQ19045" s="7"/>
      <c r="AR19045" s="7"/>
      <c r="AS19045" s="7"/>
      <c r="AT19045" s="7"/>
      <c r="AU19045" s="7"/>
    </row>
    <row r="19046" spans="43:47" x14ac:dyDescent="0.2">
      <c r="AQ19046" s="7"/>
      <c r="AR19046" s="7"/>
      <c r="AS19046" s="7"/>
      <c r="AT19046" s="7"/>
      <c r="AU19046" s="7"/>
    </row>
    <row r="19047" spans="43:47" x14ac:dyDescent="0.2">
      <c r="AQ19047" s="7"/>
      <c r="AR19047" s="7"/>
      <c r="AS19047" s="7"/>
      <c r="AT19047" s="7"/>
      <c r="AU19047" s="7"/>
    </row>
    <row r="19048" spans="43:47" x14ac:dyDescent="0.2">
      <c r="AQ19048" s="7"/>
      <c r="AR19048" s="7"/>
      <c r="AS19048" s="7"/>
      <c r="AT19048" s="7"/>
      <c r="AU19048" s="7"/>
    </row>
    <row r="19049" spans="43:47" x14ac:dyDescent="0.2">
      <c r="AQ19049" s="7"/>
      <c r="AR19049" s="7"/>
      <c r="AS19049" s="7"/>
      <c r="AT19049" s="7"/>
      <c r="AU19049" s="7"/>
    </row>
    <row r="19050" spans="43:47" x14ac:dyDescent="0.2">
      <c r="AQ19050" s="7"/>
      <c r="AR19050" s="7"/>
      <c r="AS19050" s="7"/>
      <c r="AT19050" s="7"/>
      <c r="AU19050" s="7"/>
    </row>
    <row r="19051" spans="43:47" x14ac:dyDescent="0.2">
      <c r="AQ19051" s="7"/>
      <c r="AR19051" s="7"/>
      <c r="AS19051" s="7"/>
      <c r="AT19051" s="7"/>
      <c r="AU19051" s="7"/>
    </row>
    <row r="19052" spans="43:47" x14ac:dyDescent="0.2">
      <c r="AQ19052" s="7"/>
      <c r="AR19052" s="7"/>
      <c r="AS19052" s="7"/>
      <c r="AT19052" s="7"/>
      <c r="AU19052" s="7"/>
    </row>
    <row r="19053" spans="43:47" x14ac:dyDescent="0.2">
      <c r="AQ19053" s="7"/>
      <c r="AR19053" s="7"/>
      <c r="AS19053" s="7"/>
      <c r="AT19053" s="7"/>
      <c r="AU19053" s="7"/>
    </row>
    <row r="19054" spans="43:47" x14ac:dyDescent="0.2">
      <c r="AQ19054" s="7"/>
      <c r="AR19054" s="7"/>
      <c r="AS19054" s="7"/>
      <c r="AT19054" s="7"/>
      <c r="AU19054" s="7"/>
    </row>
    <row r="19055" spans="43:47" x14ac:dyDescent="0.2">
      <c r="AQ19055" s="7"/>
      <c r="AR19055" s="7"/>
      <c r="AS19055" s="7"/>
      <c r="AT19055" s="7"/>
      <c r="AU19055" s="7"/>
    </row>
    <row r="19056" spans="43:47" x14ac:dyDescent="0.2">
      <c r="AQ19056" s="7"/>
      <c r="AR19056" s="7"/>
      <c r="AS19056" s="7"/>
      <c r="AT19056" s="7"/>
      <c r="AU19056" s="7"/>
    </row>
    <row r="19057" spans="43:47" x14ac:dyDescent="0.2">
      <c r="AQ19057" s="7"/>
      <c r="AR19057" s="7"/>
      <c r="AS19057" s="7"/>
      <c r="AT19057" s="7"/>
      <c r="AU19057" s="7"/>
    </row>
    <row r="19058" spans="43:47" x14ac:dyDescent="0.2">
      <c r="AQ19058" s="7"/>
      <c r="AR19058" s="7"/>
      <c r="AS19058" s="7"/>
      <c r="AT19058" s="7"/>
      <c r="AU19058" s="7"/>
    </row>
    <row r="19059" spans="43:47" x14ac:dyDescent="0.2">
      <c r="AQ19059" s="7"/>
      <c r="AR19059" s="7"/>
      <c r="AS19059" s="7"/>
      <c r="AT19059" s="7"/>
      <c r="AU19059" s="7"/>
    </row>
    <row r="19060" spans="43:47" x14ac:dyDescent="0.2">
      <c r="AQ19060" s="7"/>
      <c r="AR19060" s="7"/>
      <c r="AS19060" s="7"/>
      <c r="AT19060" s="7"/>
      <c r="AU19060" s="7"/>
    </row>
    <row r="19061" spans="43:47" x14ac:dyDescent="0.2">
      <c r="AQ19061" s="7"/>
      <c r="AR19061" s="7"/>
      <c r="AS19061" s="7"/>
      <c r="AT19061" s="7"/>
      <c r="AU19061" s="7"/>
    </row>
    <row r="19062" spans="43:47" x14ac:dyDescent="0.2">
      <c r="AQ19062" s="7"/>
      <c r="AR19062" s="7"/>
      <c r="AS19062" s="7"/>
      <c r="AT19062" s="7"/>
      <c r="AU19062" s="7"/>
    </row>
    <row r="19063" spans="43:47" x14ac:dyDescent="0.2">
      <c r="AQ19063" s="7"/>
      <c r="AR19063" s="7"/>
      <c r="AS19063" s="7"/>
      <c r="AT19063" s="7"/>
      <c r="AU19063" s="7"/>
    </row>
    <row r="19064" spans="43:47" x14ac:dyDescent="0.2">
      <c r="AQ19064" s="7"/>
      <c r="AR19064" s="7"/>
      <c r="AS19064" s="7"/>
      <c r="AT19064" s="7"/>
      <c r="AU19064" s="7"/>
    </row>
    <row r="19065" spans="43:47" x14ac:dyDescent="0.2">
      <c r="AQ19065" s="7"/>
      <c r="AR19065" s="7"/>
      <c r="AS19065" s="7"/>
      <c r="AT19065" s="7"/>
      <c r="AU19065" s="7"/>
    </row>
    <row r="19066" spans="43:47" x14ac:dyDescent="0.2">
      <c r="AQ19066" s="7"/>
      <c r="AR19066" s="7"/>
      <c r="AS19066" s="7"/>
      <c r="AT19066" s="7"/>
      <c r="AU19066" s="7"/>
    </row>
    <row r="19067" spans="43:47" x14ac:dyDescent="0.2">
      <c r="AQ19067" s="7"/>
      <c r="AR19067" s="7"/>
      <c r="AS19067" s="7"/>
      <c r="AT19067" s="7"/>
      <c r="AU19067" s="7"/>
    </row>
    <row r="19068" spans="43:47" x14ac:dyDescent="0.2">
      <c r="AQ19068" s="7"/>
      <c r="AR19068" s="7"/>
      <c r="AS19068" s="7"/>
      <c r="AT19068" s="7"/>
      <c r="AU19068" s="7"/>
    </row>
    <row r="19069" spans="43:47" x14ac:dyDescent="0.2">
      <c r="AQ19069" s="7"/>
      <c r="AR19069" s="7"/>
      <c r="AS19069" s="7"/>
      <c r="AT19069" s="7"/>
      <c r="AU19069" s="7"/>
    </row>
    <row r="19070" spans="43:47" x14ac:dyDescent="0.2">
      <c r="AQ19070" s="7"/>
      <c r="AR19070" s="7"/>
      <c r="AS19070" s="7"/>
      <c r="AT19070" s="7"/>
      <c r="AU19070" s="7"/>
    </row>
    <row r="19071" spans="43:47" x14ac:dyDescent="0.2">
      <c r="AQ19071" s="7"/>
      <c r="AR19071" s="7"/>
      <c r="AS19071" s="7"/>
      <c r="AT19071" s="7"/>
      <c r="AU19071" s="7"/>
    </row>
    <row r="19072" spans="43:47" x14ac:dyDescent="0.2">
      <c r="AQ19072" s="7"/>
      <c r="AR19072" s="7"/>
      <c r="AS19072" s="7"/>
      <c r="AT19072" s="7"/>
      <c r="AU19072" s="7"/>
    </row>
    <row r="19073" spans="43:47" x14ac:dyDescent="0.2">
      <c r="AQ19073" s="7"/>
      <c r="AR19073" s="7"/>
      <c r="AS19073" s="7"/>
      <c r="AT19073" s="7"/>
      <c r="AU19073" s="7"/>
    </row>
    <row r="19074" spans="43:47" x14ac:dyDescent="0.2">
      <c r="AQ19074" s="7"/>
      <c r="AR19074" s="7"/>
      <c r="AS19074" s="7"/>
      <c r="AT19074" s="7"/>
      <c r="AU19074" s="7"/>
    </row>
    <row r="19075" spans="43:47" x14ac:dyDescent="0.2">
      <c r="AQ19075" s="7"/>
      <c r="AR19075" s="7"/>
      <c r="AS19075" s="7"/>
      <c r="AT19075" s="7"/>
      <c r="AU19075" s="7"/>
    </row>
    <row r="19076" spans="43:47" x14ac:dyDescent="0.2">
      <c r="AQ19076" s="7"/>
      <c r="AR19076" s="7"/>
      <c r="AS19076" s="7"/>
      <c r="AT19076" s="7"/>
      <c r="AU19076" s="7"/>
    </row>
    <row r="19077" spans="43:47" x14ac:dyDescent="0.2">
      <c r="AQ19077" s="7"/>
      <c r="AR19077" s="7"/>
      <c r="AS19077" s="7"/>
      <c r="AT19077" s="7"/>
      <c r="AU19077" s="7"/>
    </row>
    <row r="19078" spans="43:47" x14ac:dyDescent="0.2">
      <c r="AQ19078" s="7"/>
      <c r="AR19078" s="7"/>
      <c r="AS19078" s="7"/>
      <c r="AT19078" s="7"/>
      <c r="AU19078" s="7"/>
    </row>
    <row r="19079" spans="43:47" x14ac:dyDescent="0.2">
      <c r="AQ19079" s="7"/>
      <c r="AR19079" s="7"/>
      <c r="AS19079" s="7"/>
      <c r="AT19079" s="7"/>
      <c r="AU19079" s="7"/>
    </row>
    <row r="19080" spans="43:47" x14ac:dyDescent="0.2">
      <c r="AQ19080" s="7"/>
      <c r="AR19080" s="7"/>
      <c r="AS19080" s="7"/>
      <c r="AT19080" s="7"/>
      <c r="AU19080" s="7"/>
    </row>
    <row r="19081" spans="43:47" x14ac:dyDescent="0.2">
      <c r="AQ19081" s="7"/>
      <c r="AR19081" s="7"/>
      <c r="AS19081" s="7"/>
      <c r="AT19081" s="7"/>
      <c r="AU19081" s="7"/>
    </row>
    <row r="19082" spans="43:47" x14ac:dyDescent="0.2">
      <c r="AQ19082" s="7"/>
      <c r="AR19082" s="7"/>
      <c r="AS19082" s="7"/>
      <c r="AT19082" s="7"/>
      <c r="AU19082" s="7"/>
    </row>
    <row r="19083" spans="43:47" x14ac:dyDescent="0.2">
      <c r="AQ19083" s="7"/>
      <c r="AR19083" s="7"/>
      <c r="AS19083" s="7"/>
      <c r="AT19083" s="7"/>
      <c r="AU19083" s="7"/>
    </row>
    <row r="19084" spans="43:47" x14ac:dyDescent="0.2">
      <c r="AQ19084" s="7"/>
      <c r="AR19084" s="7"/>
      <c r="AS19084" s="7"/>
      <c r="AT19084" s="7"/>
      <c r="AU19084" s="7"/>
    </row>
    <row r="19085" spans="43:47" x14ac:dyDescent="0.2">
      <c r="AQ19085" s="7"/>
      <c r="AR19085" s="7"/>
      <c r="AS19085" s="7"/>
      <c r="AT19085" s="7"/>
      <c r="AU19085" s="7"/>
    </row>
    <row r="19086" spans="43:47" x14ac:dyDescent="0.2">
      <c r="AQ19086" s="7"/>
      <c r="AR19086" s="7"/>
      <c r="AS19086" s="7"/>
      <c r="AT19086" s="7"/>
      <c r="AU19086" s="7"/>
    </row>
    <row r="19087" spans="43:47" x14ac:dyDescent="0.2">
      <c r="AQ19087" s="7"/>
      <c r="AR19087" s="7"/>
      <c r="AS19087" s="7"/>
      <c r="AT19087" s="7"/>
      <c r="AU19087" s="7"/>
    </row>
    <row r="19088" spans="43:47" x14ac:dyDescent="0.2">
      <c r="AQ19088" s="7"/>
      <c r="AR19088" s="7"/>
      <c r="AS19088" s="7"/>
      <c r="AT19088" s="7"/>
      <c r="AU19088" s="7"/>
    </row>
    <row r="19089" spans="43:47" x14ac:dyDescent="0.2">
      <c r="AQ19089" s="7"/>
      <c r="AR19089" s="7"/>
      <c r="AS19089" s="7"/>
      <c r="AT19089" s="7"/>
      <c r="AU19089" s="7"/>
    </row>
    <row r="19090" spans="43:47" x14ac:dyDescent="0.2">
      <c r="AQ19090" s="7"/>
      <c r="AR19090" s="7"/>
      <c r="AS19090" s="7"/>
      <c r="AT19090" s="7"/>
      <c r="AU19090" s="7"/>
    </row>
    <row r="19091" spans="43:47" x14ac:dyDescent="0.2">
      <c r="AQ19091" s="7"/>
      <c r="AR19091" s="7"/>
      <c r="AS19091" s="7"/>
      <c r="AT19091" s="7"/>
      <c r="AU19091" s="7"/>
    </row>
    <row r="19092" spans="43:47" x14ac:dyDescent="0.2">
      <c r="AQ19092" s="7"/>
      <c r="AR19092" s="7"/>
      <c r="AS19092" s="7"/>
      <c r="AT19092" s="7"/>
      <c r="AU19092" s="7"/>
    </row>
    <row r="19093" spans="43:47" x14ac:dyDescent="0.2">
      <c r="AQ19093" s="7"/>
      <c r="AR19093" s="7"/>
      <c r="AS19093" s="7"/>
      <c r="AT19093" s="7"/>
      <c r="AU19093" s="7"/>
    </row>
    <row r="19094" spans="43:47" x14ac:dyDescent="0.2">
      <c r="AQ19094" s="7"/>
      <c r="AR19094" s="7"/>
      <c r="AS19094" s="7"/>
      <c r="AT19094" s="7"/>
      <c r="AU19094" s="7"/>
    </row>
    <row r="19095" spans="43:47" x14ac:dyDescent="0.2">
      <c r="AQ19095" s="7"/>
      <c r="AR19095" s="7"/>
      <c r="AS19095" s="7"/>
      <c r="AT19095" s="7"/>
      <c r="AU19095" s="7"/>
    </row>
    <row r="19096" spans="43:47" x14ac:dyDescent="0.2">
      <c r="AQ19096" s="7"/>
      <c r="AR19096" s="7"/>
      <c r="AS19096" s="7"/>
      <c r="AT19096" s="7"/>
      <c r="AU19096" s="7"/>
    </row>
    <row r="19097" spans="43:47" x14ac:dyDescent="0.2">
      <c r="AQ19097" s="7"/>
      <c r="AR19097" s="7"/>
      <c r="AS19097" s="7"/>
      <c r="AT19097" s="7"/>
      <c r="AU19097" s="7"/>
    </row>
    <row r="19098" spans="43:47" x14ac:dyDescent="0.2">
      <c r="AQ19098" s="7"/>
      <c r="AR19098" s="7"/>
      <c r="AS19098" s="7"/>
      <c r="AT19098" s="7"/>
      <c r="AU19098" s="7"/>
    </row>
    <row r="19099" spans="43:47" x14ac:dyDescent="0.2">
      <c r="AQ19099" s="7"/>
      <c r="AR19099" s="7"/>
      <c r="AS19099" s="7"/>
      <c r="AT19099" s="7"/>
      <c r="AU19099" s="7"/>
    </row>
    <row r="19100" spans="43:47" x14ac:dyDescent="0.2">
      <c r="AQ19100" s="7"/>
      <c r="AR19100" s="7"/>
      <c r="AS19100" s="7"/>
      <c r="AT19100" s="7"/>
      <c r="AU19100" s="7"/>
    </row>
    <row r="19101" spans="43:47" x14ac:dyDescent="0.2">
      <c r="AQ19101" s="7"/>
      <c r="AR19101" s="7"/>
      <c r="AS19101" s="7"/>
      <c r="AT19101" s="7"/>
      <c r="AU19101" s="7"/>
    </row>
    <row r="19102" spans="43:47" x14ac:dyDescent="0.2">
      <c r="AQ19102" s="7"/>
      <c r="AR19102" s="7"/>
      <c r="AS19102" s="7"/>
      <c r="AT19102" s="7"/>
      <c r="AU19102" s="7"/>
    </row>
    <row r="19103" spans="43:47" x14ac:dyDescent="0.2">
      <c r="AQ19103" s="7"/>
      <c r="AR19103" s="7"/>
      <c r="AS19103" s="7"/>
      <c r="AT19103" s="7"/>
      <c r="AU19103" s="7"/>
    </row>
    <row r="19104" spans="43:47" x14ac:dyDescent="0.2">
      <c r="AQ19104" s="7"/>
      <c r="AR19104" s="7"/>
      <c r="AS19104" s="7"/>
      <c r="AT19104" s="7"/>
      <c r="AU19104" s="7"/>
    </row>
    <row r="19105" spans="43:47" x14ac:dyDescent="0.2">
      <c r="AQ19105" s="7"/>
      <c r="AR19105" s="7"/>
      <c r="AS19105" s="7"/>
      <c r="AT19105" s="7"/>
      <c r="AU19105" s="7"/>
    </row>
    <row r="19106" spans="43:47" x14ac:dyDescent="0.2">
      <c r="AQ19106" s="7"/>
      <c r="AR19106" s="7"/>
      <c r="AS19106" s="7"/>
      <c r="AT19106" s="7"/>
      <c r="AU19106" s="7"/>
    </row>
    <row r="19107" spans="43:47" x14ac:dyDescent="0.2">
      <c r="AQ19107" s="7"/>
      <c r="AR19107" s="7"/>
      <c r="AS19107" s="7"/>
      <c r="AT19107" s="7"/>
      <c r="AU19107" s="7"/>
    </row>
    <row r="19108" spans="43:47" x14ac:dyDescent="0.2">
      <c r="AQ19108" s="7"/>
      <c r="AR19108" s="7"/>
      <c r="AS19108" s="7"/>
      <c r="AT19108" s="7"/>
      <c r="AU19108" s="7"/>
    </row>
    <row r="19109" spans="43:47" x14ac:dyDescent="0.2">
      <c r="AQ19109" s="7"/>
      <c r="AR19109" s="7"/>
      <c r="AS19109" s="7"/>
      <c r="AT19109" s="7"/>
      <c r="AU19109" s="7"/>
    </row>
    <row r="19110" spans="43:47" x14ac:dyDescent="0.2">
      <c r="AQ19110" s="7"/>
      <c r="AR19110" s="7"/>
      <c r="AS19110" s="7"/>
      <c r="AT19110" s="7"/>
      <c r="AU19110" s="7"/>
    </row>
    <row r="19111" spans="43:47" x14ac:dyDescent="0.2">
      <c r="AQ19111" s="7"/>
      <c r="AR19111" s="7"/>
      <c r="AS19111" s="7"/>
      <c r="AT19111" s="7"/>
      <c r="AU19111" s="7"/>
    </row>
    <row r="19112" spans="43:47" x14ac:dyDescent="0.2">
      <c r="AQ19112" s="7"/>
      <c r="AR19112" s="7"/>
      <c r="AS19112" s="7"/>
      <c r="AT19112" s="7"/>
      <c r="AU19112" s="7"/>
    </row>
    <row r="19113" spans="43:47" x14ac:dyDescent="0.2">
      <c r="AQ19113" s="7"/>
      <c r="AR19113" s="7"/>
      <c r="AS19113" s="7"/>
      <c r="AT19113" s="7"/>
      <c r="AU19113" s="7"/>
    </row>
    <row r="19114" spans="43:47" x14ac:dyDescent="0.2">
      <c r="AQ19114" s="7"/>
      <c r="AR19114" s="7"/>
      <c r="AS19114" s="7"/>
      <c r="AT19114" s="7"/>
      <c r="AU19114" s="7"/>
    </row>
    <row r="19115" spans="43:47" x14ac:dyDescent="0.2">
      <c r="AQ19115" s="7"/>
      <c r="AR19115" s="7"/>
      <c r="AS19115" s="7"/>
      <c r="AT19115" s="7"/>
      <c r="AU19115" s="7"/>
    </row>
    <row r="19116" spans="43:47" x14ac:dyDescent="0.2">
      <c r="AQ19116" s="7"/>
      <c r="AR19116" s="7"/>
      <c r="AS19116" s="7"/>
      <c r="AT19116" s="7"/>
      <c r="AU19116" s="7"/>
    </row>
    <row r="19117" spans="43:47" x14ac:dyDescent="0.2">
      <c r="AQ19117" s="7"/>
      <c r="AR19117" s="7"/>
      <c r="AS19117" s="7"/>
      <c r="AT19117" s="7"/>
      <c r="AU19117" s="7"/>
    </row>
    <row r="19118" spans="43:47" x14ac:dyDescent="0.2">
      <c r="AQ19118" s="7"/>
      <c r="AR19118" s="7"/>
      <c r="AS19118" s="7"/>
      <c r="AT19118" s="7"/>
      <c r="AU19118" s="7"/>
    </row>
    <row r="19119" spans="43:47" x14ac:dyDescent="0.2">
      <c r="AQ19119" s="7"/>
      <c r="AR19119" s="7"/>
      <c r="AS19119" s="7"/>
      <c r="AT19119" s="7"/>
      <c r="AU19119" s="7"/>
    </row>
    <row r="19120" spans="43:47" x14ac:dyDescent="0.2">
      <c r="AQ19120" s="7"/>
      <c r="AR19120" s="7"/>
      <c r="AS19120" s="7"/>
      <c r="AT19120" s="7"/>
      <c r="AU19120" s="7"/>
    </row>
    <row r="19121" spans="43:47" x14ac:dyDescent="0.2">
      <c r="AQ19121" s="7"/>
      <c r="AR19121" s="7"/>
      <c r="AS19121" s="7"/>
      <c r="AT19121" s="7"/>
      <c r="AU19121" s="7"/>
    </row>
    <row r="19122" spans="43:47" x14ac:dyDescent="0.2">
      <c r="AQ19122" s="7"/>
      <c r="AR19122" s="7"/>
      <c r="AS19122" s="7"/>
      <c r="AT19122" s="7"/>
      <c r="AU19122" s="7"/>
    </row>
    <row r="19123" spans="43:47" x14ac:dyDescent="0.2">
      <c r="AQ19123" s="7"/>
      <c r="AR19123" s="7"/>
      <c r="AS19123" s="7"/>
      <c r="AT19123" s="7"/>
      <c r="AU19123" s="7"/>
    </row>
    <row r="19124" spans="43:47" x14ac:dyDescent="0.2">
      <c r="AQ19124" s="7"/>
      <c r="AR19124" s="7"/>
      <c r="AS19124" s="7"/>
      <c r="AT19124" s="7"/>
      <c r="AU19124" s="7"/>
    </row>
    <row r="19125" spans="43:47" x14ac:dyDescent="0.2">
      <c r="AQ19125" s="7"/>
      <c r="AR19125" s="7"/>
      <c r="AS19125" s="7"/>
      <c r="AT19125" s="7"/>
      <c r="AU19125" s="7"/>
    </row>
    <row r="19126" spans="43:47" x14ac:dyDescent="0.2">
      <c r="AQ19126" s="7"/>
      <c r="AR19126" s="7"/>
      <c r="AS19126" s="7"/>
      <c r="AT19126" s="7"/>
      <c r="AU19126" s="7"/>
    </row>
    <row r="19127" spans="43:47" x14ac:dyDescent="0.2">
      <c r="AQ19127" s="7"/>
      <c r="AR19127" s="7"/>
      <c r="AS19127" s="7"/>
      <c r="AT19127" s="7"/>
      <c r="AU19127" s="7"/>
    </row>
    <row r="19128" spans="43:47" x14ac:dyDescent="0.2">
      <c r="AQ19128" s="7"/>
      <c r="AR19128" s="7"/>
      <c r="AS19128" s="7"/>
      <c r="AT19128" s="7"/>
      <c r="AU19128" s="7"/>
    </row>
    <row r="19129" spans="43:47" x14ac:dyDescent="0.2">
      <c r="AQ19129" s="7"/>
      <c r="AR19129" s="7"/>
      <c r="AS19129" s="7"/>
      <c r="AT19129" s="7"/>
      <c r="AU19129" s="7"/>
    </row>
    <row r="19130" spans="43:47" x14ac:dyDescent="0.2">
      <c r="AQ19130" s="7"/>
      <c r="AR19130" s="7"/>
      <c r="AS19130" s="7"/>
      <c r="AT19130" s="7"/>
      <c r="AU19130" s="7"/>
    </row>
    <row r="19131" spans="43:47" x14ac:dyDescent="0.2">
      <c r="AQ19131" s="7"/>
      <c r="AR19131" s="7"/>
      <c r="AS19131" s="7"/>
      <c r="AT19131" s="7"/>
      <c r="AU19131" s="7"/>
    </row>
    <row r="19132" spans="43:47" x14ac:dyDescent="0.2">
      <c r="AQ19132" s="7"/>
      <c r="AR19132" s="7"/>
      <c r="AS19132" s="7"/>
      <c r="AT19132" s="7"/>
      <c r="AU19132" s="7"/>
    </row>
    <row r="19133" spans="43:47" x14ac:dyDescent="0.2">
      <c r="AQ19133" s="7"/>
      <c r="AR19133" s="7"/>
      <c r="AS19133" s="7"/>
      <c r="AT19133" s="7"/>
      <c r="AU19133" s="7"/>
    </row>
    <row r="19134" spans="43:47" x14ac:dyDescent="0.2">
      <c r="AQ19134" s="7"/>
      <c r="AR19134" s="7"/>
      <c r="AS19134" s="7"/>
      <c r="AT19134" s="7"/>
      <c r="AU19134" s="7"/>
    </row>
    <row r="19135" spans="43:47" x14ac:dyDescent="0.2">
      <c r="AQ19135" s="7"/>
      <c r="AR19135" s="7"/>
      <c r="AS19135" s="7"/>
      <c r="AT19135" s="7"/>
      <c r="AU19135" s="7"/>
    </row>
    <row r="19136" spans="43:47" x14ac:dyDescent="0.2">
      <c r="AQ19136" s="7"/>
      <c r="AR19136" s="7"/>
      <c r="AS19136" s="7"/>
      <c r="AT19136" s="7"/>
      <c r="AU19136" s="7"/>
    </row>
    <row r="19137" spans="43:47" x14ac:dyDescent="0.2">
      <c r="AQ19137" s="7"/>
      <c r="AR19137" s="7"/>
      <c r="AS19137" s="7"/>
      <c r="AT19137" s="7"/>
      <c r="AU19137" s="7"/>
    </row>
    <row r="19138" spans="43:47" x14ac:dyDescent="0.2">
      <c r="AQ19138" s="7"/>
      <c r="AR19138" s="7"/>
      <c r="AS19138" s="7"/>
      <c r="AT19138" s="7"/>
      <c r="AU19138" s="7"/>
    </row>
    <row r="19139" spans="43:47" x14ac:dyDescent="0.2">
      <c r="AQ19139" s="7"/>
      <c r="AR19139" s="7"/>
      <c r="AS19139" s="7"/>
      <c r="AT19139" s="7"/>
      <c r="AU19139" s="7"/>
    </row>
    <row r="19140" spans="43:47" x14ac:dyDescent="0.2">
      <c r="AQ19140" s="7"/>
      <c r="AR19140" s="7"/>
      <c r="AS19140" s="7"/>
      <c r="AT19140" s="7"/>
      <c r="AU19140" s="7"/>
    </row>
    <row r="19141" spans="43:47" x14ac:dyDescent="0.2">
      <c r="AQ19141" s="7"/>
      <c r="AR19141" s="7"/>
      <c r="AS19141" s="7"/>
      <c r="AT19141" s="7"/>
      <c r="AU19141" s="7"/>
    </row>
    <row r="19142" spans="43:47" x14ac:dyDescent="0.2">
      <c r="AQ19142" s="7"/>
      <c r="AR19142" s="7"/>
      <c r="AS19142" s="7"/>
      <c r="AT19142" s="7"/>
      <c r="AU19142" s="7"/>
    </row>
    <row r="19143" spans="43:47" x14ac:dyDescent="0.2">
      <c r="AQ19143" s="7"/>
      <c r="AR19143" s="7"/>
      <c r="AS19143" s="7"/>
      <c r="AT19143" s="7"/>
      <c r="AU19143" s="7"/>
    </row>
    <row r="19144" spans="43:47" x14ac:dyDescent="0.2">
      <c r="AQ19144" s="7"/>
      <c r="AR19144" s="7"/>
      <c r="AS19144" s="7"/>
      <c r="AT19144" s="7"/>
      <c r="AU19144" s="7"/>
    </row>
    <row r="19145" spans="43:47" x14ac:dyDescent="0.2">
      <c r="AQ19145" s="7"/>
      <c r="AR19145" s="7"/>
      <c r="AS19145" s="7"/>
      <c r="AT19145" s="7"/>
      <c r="AU19145" s="7"/>
    </row>
    <row r="19146" spans="43:47" x14ac:dyDescent="0.2">
      <c r="AQ19146" s="7"/>
      <c r="AR19146" s="7"/>
      <c r="AS19146" s="7"/>
      <c r="AT19146" s="7"/>
      <c r="AU19146" s="7"/>
    </row>
    <row r="19147" spans="43:47" x14ac:dyDescent="0.2">
      <c r="AQ19147" s="7"/>
      <c r="AR19147" s="7"/>
      <c r="AS19147" s="7"/>
      <c r="AT19147" s="7"/>
      <c r="AU19147" s="7"/>
    </row>
    <row r="19148" spans="43:47" x14ac:dyDescent="0.2">
      <c r="AQ19148" s="7"/>
      <c r="AR19148" s="7"/>
      <c r="AS19148" s="7"/>
      <c r="AT19148" s="7"/>
      <c r="AU19148" s="7"/>
    </row>
    <row r="19149" spans="43:47" x14ac:dyDescent="0.2">
      <c r="AQ19149" s="7"/>
      <c r="AR19149" s="7"/>
      <c r="AS19149" s="7"/>
      <c r="AT19149" s="7"/>
      <c r="AU19149" s="7"/>
    </row>
    <row r="19150" spans="43:47" x14ac:dyDescent="0.2">
      <c r="AQ19150" s="7"/>
      <c r="AR19150" s="7"/>
      <c r="AS19150" s="7"/>
      <c r="AT19150" s="7"/>
      <c r="AU19150" s="7"/>
    </row>
    <row r="19151" spans="43:47" x14ac:dyDescent="0.2">
      <c r="AQ19151" s="7"/>
      <c r="AR19151" s="7"/>
      <c r="AS19151" s="7"/>
      <c r="AT19151" s="7"/>
      <c r="AU19151" s="7"/>
    </row>
    <row r="19152" spans="43:47" x14ac:dyDescent="0.2">
      <c r="AQ19152" s="7"/>
      <c r="AR19152" s="7"/>
      <c r="AS19152" s="7"/>
      <c r="AT19152" s="7"/>
      <c r="AU19152" s="7"/>
    </row>
    <row r="19153" spans="43:47" x14ac:dyDescent="0.2">
      <c r="AQ19153" s="7"/>
      <c r="AR19153" s="7"/>
      <c r="AS19153" s="7"/>
      <c r="AT19153" s="7"/>
      <c r="AU19153" s="7"/>
    </row>
    <row r="19154" spans="43:47" x14ac:dyDescent="0.2">
      <c r="AQ19154" s="7"/>
      <c r="AR19154" s="7"/>
      <c r="AS19154" s="7"/>
      <c r="AT19154" s="7"/>
      <c r="AU19154" s="7"/>
    </row>
    <row r="19155" spans="43:47" x14ac:dyDescent="0.2">
      <c r="AQ19155" s="7"/>
      <c r="AR19155" s="7"/>
      <c r="AS19155" s="7"/>
      <c r="AT19155" s="7"/>
      <c r="AU19155" s="7"/>
    </row>
    <row r="19156" spans="43:47" x14ac:dyDescent="0.2">
      <c r="AQ19156" s="7"/>
      <c r="AR19156" s="7"/>
      <c r="AS19156" s="7"/>
      <c r="AT19156" s="7"/>
      <c r="AU19156" s="7"/>
    </row>
    <row r="19157" spans="43:47" x14ac:dyDescent="0.2">
      <c r="AQ19157" s="7"/>
      <c r="AR19157" s="7"/>
      <c r="AS19157" s="7"/>
      <c r="AT19157" s="7"/>
      <c r="AU19157" s="7"/>
    </row>
    <row r="19158" spans="43:47" x14ac:dyDescent="0.2">
      <c r="AQ19158" s="7"/>
      <c r="AR19158" s="7"/>
      <c r="AS19158" s="7"/>
      <c r="AT19158" s="7"/>
      <c r="AU19158" s="7"/>
    </row>
    <row r="19159" spans="43:47" x14ac:dyDescent="0.2">
      <c r="AQ19159" s="7"/>
      <c r="AR19159" s="7"/>
      <c r="AS19159" s="7"/>
      <c r="AT19159" s="7"/>
      <c r="AU19159" s="7"/>
    </row>
    <row r="19160" spans="43:47" x14ac:dyDescent="0.2">
      <c r="AQ19160" s="7"/>
      <c r="AR19160" s="7"/>
      <c r="AS19160" s="7"/>
      <c r="AT19160" s="7"/>
      <c r="AU19160" s="7"/>
    </row>
    <row r="19161" spans="43:47" x14ac:dyDescent="0.2">
      <c r="AQ19161" s="7"/>
      <c r="AR19161" s="7"/>
      <c r="AS19161" s="7"/>
      <c r="AT19161" s="7"/>
      <c r="AU19161" s="7"/>
    </row>
    <row r="19162" spans="43:47" x14ac:dyDescent="0.2">
      <c r="AQ19162" s="7"/>
      <c r="AR19162" s="7"/>
      <c r="AS19162" s="7"/>
      <c r="AT19162" s="7"/>
      <c r="AU19162" s="7"/>
    </row>
    <row r="19163" spans="43:47" x14ac:dyDescent="0.2">
      <c r="AQ19163" s="7"/>
      <c r="AR19163" s="7"/>
      <c r="AS19163" s="7"/>
      <c r="AT19163" s="7"/>
      <c r="AU19163" s="7"/>
    </row>
    <row r="19164" spans="43:47" x14ac:dyDescent="0.2">
      <c r="AQ19164" s="7"/>
      <c r="AR19164" s="7"/>
      <c r="AS19164" s="7"/>
      <c r="AT19164" s="7"/>
      <c r="AU19164" s="7"/>
    </row>
    <row r="19165" spans="43:47" x14ac:dyDescent="0.2">
      <c r="AQ19165" s="7"/>
      <c r="AR19165" s="7"/>
      <c r="AS19165" s="7"/>
      <c r="AT19165" s="7"/>
      <c r="AU19165" s="7"/>
    </row>
    <row r="19166" spans="43:47" x14ac:dyDescent="0.2">
      <c r="AQ19166" s="7"/>
      <c r="AR19166" s="7"/>
      <c r="AS19166" s="7"/>
      <c r="AT19166" s="7"/>
      <c r="AU19166" s="7"/>
    </row>
    <row r="19167" spans="43:47" x14ac:dyDescent="0.2">
      <c r="AQ19167" s="7"/>
      <c r="AR19167" s="7"/>
      <c r="AS19167" s="7"/>
      <c r="AT19167" s="7"/>
      <c r="AU19167" s="7"/>
    </row>
    <row r="19168" spans="43:47" x14ac:dyDescent="0.2">
      <c r="AQ19168" s="7"/>
      <c r="AR19168" s="7"/>
      <c r="AS19168" s="7"/>
      <c r="AT19168" s="7"/>
      <c r="AU19168" s="7"/>
    </row>
    <row r="19169" spans="43:47" x14ac:dyDescent="0.2">
      <c r="AQ19169" s="7"/>
      <c r="AR19169" s="7"/>
      <c r="AS19169" s="7"/>
      <c r="AT19169" s="7"/>
      <c r="AU19169" s="7"/>
    </row>
    <row r="19170" spans="43:47" x14ac:dyDescent="0.2">
      <c r="AQ19170" s="7"/>
      <c r="AR19170" s="7"/>
      <c r="AS19170" s="7"/>
      <c r="AT19170" s="7"/>
      <c r="AU19170" s="7"/>
    </row>
    <row r="19171" spans="43:47" x14ac:dyDescent="0.2">
      <c r="AQ19171" s="7"/>
      <c r="AR19171" s="7"/>
      <c r="AS19171" s="7"/>
      <c r="AT19171" s="7"/>
      <c r="AU19171" s="7"/>
    </row>
    <row r="19172" spans="43:47" x14ac:dyDescent="0.2">
      <c r="AQ19172" s="7"/>
      <c r="AR19172" s="7"/>
      <c r="AS19172" s="7"/>
      <c r="AT19172" s="7"/>
      <c r="AU19172" s="7"/>
    </row>
    <row r="19173" spans="43:47" x14ac:dyDescent="0.2">
      <c r="AQ19173" s="7"/>
      <c r="AR19173" s="7"/>
      <c r="AS19173" s="7"/>
      <c r="AT19173" s="7"/>
      <c r="AU19173" s="7"/>
    </row>
    <row r="19174" spans="43:47" x14ac:dyDescent="0.2">
      <c r="AQ19174" s="7"/>
      <c r="AR19174" s="7"/>
      <c r="AS19174" s="7"/>
      <c r="AT19174" s="7"/>
      <c r="AU19174" s="7"/>
    </row>
    <row r="19175" spans="43:47" x14ac:dyDescent="0.2">
      <c r="AQ19175" s="7"/>
      <c r="AR19175" s="7"/>
      <c r="AS19175" s="7"/>
      <c r="AT19175" s="7"/>
      <c r="AU19175" s="7"/>
    </row>
    <row r="19176" spans="43:47" x14ac:dyDescent="0.2">
      <c r="AQ19176" s="7"/>
      <c r="AR19176" s="7"/>
      <c r="AS19176" s="7"/>
      <c r="AT19176" s="7"/>
      <c r="AU19176" s="7"/>
    </row>
    <row r="19177" spans="43:47" x14ac:dyDescent="0.2">
      <c r="AQ19177" s="7"/>
      <c r="AR19177" s="7"/>
      <c r="AS19177" s="7"/>
      <c r="AT19177" s="7"/>
      <c r="AU19177" s="7"/>
    </row>
    <row r="19178" spans="43:47" x14ac:dyDescent="0.2">
      <c r="AQ19178" s="7"/>
      <c r="AR19178" s="7"/>
      <c r="AS19178" s="7"/>
      <c r="AT19178" s="7"/>
      <c r="AU19178" s="7"/>
    </row>
    <row r="19179" spans="43:47" x14ac:dyDescent="0.2">
      <c r="AQ19179" s="7"/>
      <c r="AR19179" s="7"/>
      <c r="AS19179" s="7"/>
      <c r="AT19179" s="7"/>
      <c r="AU19179" s="7"/>
    </row>
    <row r="19180" spans="43:47" x14ac:dyDescent="0.2">
      <c r="AQ19180" s="7"/>
      <c r="AR19180" s="7"/>
      <c r="AS19180" s="7"/>
      <c r="AT19180" s="7"/>
      <c r="AU19180" s="7"/>
    </row>
    <row r="19181" spans="43:47" x14ac:dyDescent="0.2">
      <c r="AQ19181" s="7"/>
      <c r="AR19181" s="7"/>
      <c r="AS19181" s="7"/>
      <c r="AT19181" s="7"/>
      <c r="AU19181" s="7"/>
    </row>
    <row r="19182" spans="43:47" x14ac:dyDescent="0.2">
      <c r="AQ19182" s="7"/>
      <c r="AR19182" s="7"/>
      <c r="AS19182" s="7"/>
      <c r="AT19182" s="7"/>
      <c r="AU19182" s="7"/>
    </row>
    <row r="19183" spans="43:47" x14ac:dyDescent="0.2">
      <c r="AQ19183" s="7"/>
      <c r="AR19183" s="7"/>
      <c r="AS19183" s="7"/>
      <c r="AT19183" s="7"/>
      <c r="AU19183" s="7"/>
    </row>
    <row r="19184" spans="43:47" x14ac:dyDescent="0.2">
      <c r="AQ19184" s="7"/>
      <c r="AR19184" s="7"/>
      <c r="AS19184" s="7"/>
      <c r="AT19184" s="7"/>
      <c r="AU19184" s="7"/>
    </row>
    <row r="19185" spans="43:47" x14ac:dyDescent="0.2">
      <c r="AQ19185" s="7"/>
      <c r="AR19185" s="7"/>
      <c r="AS19185" s="7"/>
      <c r="AT19185" s="7"/>
      <c r="AU19185" s="7"/>
    </row>
    <row r="19186" spans="43:47" x14ac:dyDescent="0.2">
      <c r="AQ19186" s="7"/>
      <c r="AR19186" s="7"/>
      <c r="AS19186" s="7"/>
      <c r="AT19186" s="7"/>
      <c r="AU19186" s="7"/>
    </row>
    <row r="19187" spans="43:47" x14ac:dyDescent="0.2">
      <c r="AQ19187" s="7"/>
      <c r="AR19187" s="7"/>
      <c r="AS19187" s="7"/>
      <c r="AT19187" s="7"/>
      <c r="AU19187" s="7"/>
    </row>
    <row r="19188" spans="43:47" x14ac:dyDescent="0.2">
      <c r="AQ19188" s="7"/>
      <c r="AR19188" s="7"/>
      <c r="AS19188" s="7"/>
      <c r="AT19188" s="7"/>
      <c r="AU19188" s="7"/>
    </row>
    <row r="19189" spans="43:47" x14ac:dyDescent="0.2">
      <c r="AQ19189" s="7"/>
      <c r="AR19189" s="7"/>
      <c r="AS19189" s="7"/>
      <c r="AT19189" s="7"/>
      <c r="AU19189" s="7"/>
    </row>
    <row r="19190" spans="43:47" x14ac:dyDescent="0.2">
      <c r="AQ19190" s="7"/>
      <c r="AR19190" s="7"/>
      <c r="AS19190" s="7"/>
      <c r="AT19190" s="7"/>
      <c r="AU19190" s="7"/>
    </row>
    <row r="19191" spans="43:47" x14ac:dyDescent="0.2">
      <c r="AQ19191" s="7"/>
      <c r="AR19191" s="7"/>
      <c r="AS19191" s="7"/>
      <c r="AT19191" s="7"/>
      <c r="AU19191" s="7"/>
    </row>
    <row r="19192" spans="43:47" x14ac:dyDescent="0.2">
      <c r="AQ19192" s="7"/>
      <c r="AR19192" s="7"/>
      <c r="AS19192" s="7"/>
      <c r="AT19192" s="7"/>
      <c r="AU19192" s="7"/>
    </row>
    <row r="19193" spans="43:47" x14ac:dyDescent="0.2">
      <c r="AQ19193" s="7"/>
      <c r="AR19193" s="7"/>
      <c r="AS19193" s="7"/>
      <c r="AT19193" s="7"/>
      <c r="AU19193" s="7"/>
    </row>
    <row r="19194" spans="43:47" x14ac:dyDescent="0.2">
      <c r="AQ19194" s="7"/>
      <c r="AR19194" s="7"/>
      <c r="AS19194" s="7"/>
      <c r="AT19194" s="7"/>
      <c r="AU19194" s="7"/>
    </row>
    <row r="19195" spans="43:47" x14ac:dyDescent="0.2">
      <c r="AQ19195" s="7"/>
      <c r="AR19195" s="7"/>
      <c r="AS19195" s="7"/>
      <c r="AT19195" s="7"/>
      <c r="AU19195" s="7"/>
    </row>
    <row r="19196" spans="43:47" x14ac:dyDescent="0.2">
      <c r="AQ19196" s="7"/>
      <c r="AR19196" s="7"/>
      <c r="AS19196" s="7"/>
      <c r="AT19196" s="7"/>
      <c r="AU19196" s="7"/>
    </row>
    <row r="19197" spans="43:47" x14ac:dyDescent="0.2">
      <c r="AQ19197" s="7"/>
      <c r="AR19197" s="7"/>
      <c r="AS19197" s="7"/>
      <c r="AT19197" s="7"/>
      <c r="AU19197" s="7"/>
    </row>
    <row r="19198" spans="43:47" x14ac:dyDescent="0.2">
      <c r="AQ19198" s="7"/>
      <c r="AR19198" s="7"/>
      <c r="AS19198" s="7"/>
      <c r="AT19198" s="7"/>
      <c r="AU19198" s="7"/>
    </row>
    <row r="19199" spans="43:47" x14ac:dyDescent="0.2">
      <c r="AQ19199" s="7"/>
      <c r="AR19199" s="7"/>
      <c r="AS19199" s="7"/>
      <c r="AT19199" s="7"/>
      <c r="AU19199" s="7"/>
    </row>
    <row r="19200" spans="43:47" x14ac:dyDescent="0.2">
      <c r="AQ19200" s="7"/>
      <c r="AR19200" s="7"/>
      <c r="AS19200" s="7"/>
      <c r="AT19200" s="7"/>
      <c r="AU19200" s="7"/>
    </row>
    <row r="19201" spans="43:47" x14ac:dyDescent="0.2">
      <c r="AQ19201" s="7"/>
      <c r="AR19201" s="7"/>
      <c r="AS19201" s="7"/>
      <c r="AT19201" s="7"/>
      <c r="AU19201" s="7"/>
    </row>
    <row r="19202" spans="43:47" x14ac:dyDescent="0.2">
      <c r="AQ19202" s="7"/>
      <c r="AR19202" s="7"/>
      <c r="AS19202" s="7"/>
      <c r="AT19202" s="7"/>
      <c r="AU19202" s="7"/>
    </row>
    <row r="19203" spans="43:47" x14ac:dyDescent="0.2">
      <c r="AQ19203" s="7"/>
      <c r="AR19203" s="7"/>
      <c r="AS19203" s="7"/>
      <c r="AT19203" s="7"/>
      <c r="AU19203" s="7"/>
    </row>
    <row r="19204" spans="43:47" x14ac:dyDescent="0.2">
      <c r="AQ19204" s="7"/>
      <c r="AR19204" s="7"/>
      <c r="AS19204" s="7"/>
      <c r="AT19204" s="7"/>
      <c r="AU19204" s="7"/>
    </row>
    <row r="19205" spans="43:47" x14ac:dyDescent="0.2">
      <c r="AQ19205" s="7"/>
      <c r="AR19205" s="7"/>
      <c r="AS19205" s="7"/>
      <c r="AT19205" s="7"/>
      <c r="AU19205" s="7"/>
    </row>
    <row r="19206" spans="43:47" x14ac:dyDescent="0.2">
      <c r="AQ19206" s="7"/>
      <c r="AR19206" s="7"/>
      <c r="AS19206" s="7"/>
      <c r="AT19206" s="7"/>
      <c r="AU19206" s="7"/>
    </row>
    <row r="19207" spans="43:47" x14ac:dyDescent="0.2">
      <c r="AQ19207" s="7"/>
      <c r="AR19207" s="7"/>
      <c r="AS19207" s="7"/>
      <c r="AT19207" s="7"/>
      <c r="AU19207" s="7"/>
    </row>
    <row r="19208" spans="43:47" x14ac:dyDescent="0.2">
      <c r="AQ19208" s="7"/>
      <c r="AR19208" s="7"/>
      <c r="AS19208" s="7"/>
      <c r="AT19208" s="7"/>
      <c r="AU19208" s="7"/>
    </row>
    <row r="19209" spans="43:47" x14ac:dyDescent="0.2">
      <c r="AQ19209" s="7"/>
      <c r="AR19209" s="7"/>
      <c r="AS19209" s="7"/>
      <c r="AT19209" s="7"/>
      <c r="AU19209" s="7"/>
    </row>
    <row r="19210" spans="43:47" x14ac:dyDescent="0.2">
      <c r="AQ19210" s="7"/>
      <c r="AR19210" s="7"/>
      <c r="AS19210" s="7"/>
      <c r="AT19210" s="7"/>
      <c r="AU19210" s="7"/>
    </row>
    <row r="19211" spans="43:47" x14ac:dyDescent="0.2">
      <c r="AQ19211" s="7"/>
      <c r="AR19211" s="7"/>
      <c r="AS19211" s="7"/>
      <c r="AT19211" s="7"/>
      <c r="AU19211" s="7"/>
    </row>
    <row r="19212" spans="43:47" x14ac:dyDescent="0.2">
      <c r="AQ19212" s="7"/>
      <c r="AR19212" s="7"/>
      <c r="AS19212" s="7"/>
      <c r="AT19212" s="7"/>
      <c r="AU19212" s="7"/>
    </row>
    <row r="19213" spans="43:47" x14ac:dyDescent="0.2">
      <c r="AQ19213" s="7"/>
      <c r="AR19213" s="7"/>
      <c r="AS19213" s="7"/>
      <c r="AT19213" s="7"/>
      <c r="AU19213" s="7"/>
    </row>
    <row r="19214" spans="43:47" x14ac:dyDescent="0.2">
      <c r="AQ19214" s="7"/>
      <c r="AR19214" s="7"/>
      <c r="AS19214" s="7"/>
      <c r="AT19214" s="7"/>
      <c r="AU19214" s="7"/>
    </row>
    <row r="19215" spans="43:47" x14ac:dyDescent="0.2">
      <c r="AQ19215" s="7"/>
      <c r="AR19215" s="7"/>
      <c r="AS19215" s="7"/>
      <c r="AT19215" s="7"/>
      <c r="AU19215" s="7"/>
    </row>
    <row r="19216" spans="43:47" x14ac:dyDescent="0.2">
      <c r="AQ19216" s="7"/>
      <c r="AR19216" s="7"/>
      <c r="AS19216" s="7"/>
      <c r="AT19216" s="7"/>
      <c r="AU19216" s="7"/>
    </row>
    <row r="19217" spans="43:47" x14ac:dyDescent="0.2">
      <c r="AQ19217" s="7"/>
      <c r="AR19217" s="7"/>
      <c r="AS19217" s="7"/>
      <c r="AT19217" s="7"/>
      <c r="AU19217" s="7"/>
    </row>
    <row r="19218" spans="43:47" x14ac:dyDescent="0.2">
      <c r="AQ19218" s="7"/>
      <c r="AR19218" s="7"/>
      <c r="AS19218" s="7"/>
      <c r="AT19218" s="7"/>
      <c r="AU19218" s="7"/>
    </row>
    <row r="19219" spans="43:47" x14ac:dyDescent="0.2">
      <c r="AQ19219" s="7"/>
      <c r="AR19219" s="7"/>
      <c r="AS19219" s="7"/>
      <c r="AT19219" s="7"/>
      <c r="AU19219" s="7"/>
    </row>
    <row r="19220" spans="43:47" x14ac:dyDescent="0.2">
      <c r="AQ19220" s="7"/>
      <c r="AR19220" s="7"/>
      <c r="AS19220" s="7"/>
      <c r="AT19220" s="7"/>
      <c r="AU19220" s="7"/>
    </row>
    <row r="19221" spans="43:47" x14ac:dyDescent="0.2">
      <c r="AQ19221" s="7"/>
      <c r="AR19221" s="7"/>
      <c r="AS19221" s="7"/>
      <c r="AT19221" s="7"/>
      <c r="AU19221" s="7"/>
    </row>
    <row r="19222" spans="43:47" x14ac:dyDescent="0.2">
      <c r="AQ19222" s="7"/>
      <c r="AR19222" s="7"/>
      <c r="AS19222" s="7"/>
      <c r="AT19222" s="7"/>
      <c r="AU19222" s="7"/>
    </row>
    <row r="19223" spans="43:47" x14ac:dyDescent="0.2">
      <c r="AQ19223" s="7"/>
      <c r="AR19223" s="7"/>
      <c r="AS19223" s="7"/>
      <c r="AT19223" s="7"/>
      <c r="AU19223" s="7"/>
    </row>
    <row r="19224" spans="43:47" x14ac:dyDescent="0.2">
      <c r="AQ19224" s="7"/>
      <c r="AR19224" s="7"/>
      <c r="AS19224" s="7"/>
      <c r="AT19224" s="7"/>
      <c r="AU19224" s="7"/>
    </row>
    <row r="19225" spans="43:47" x14ac:dyDescent="0.2">
      <c r="AQ19225" s="7"/>
      <c r="AR19225" s="7"/>
      <c r="AS19225" s="7"/>
      <c r="AT19225" s="7"/>
      <c r="AU19225" s="7"/>
    </row>
    <row r="19226" spans="43:47" x14ac:dyDescent="0.2">
      <c r="AQ19226" s="7"/>
      <c r="AR19226" s="7"/>
      <c r="AS19226" s="7"/>
      <c r="AT19226" s="7"/>
      <c r="AU19226" s="7"/>
    </row>
    <row r="19227" spans="43:47" x14ac:dyDescent="0.2">
      <c r="AQ19227" s="7"/>
      <c r="AR19227" s="7"/>
      <c r="AS19227" s="7"/>
      <c r="AT19227" s="7"/>
      <c r="AU19227" s="7"/>
    </row>
    <row r="19228" spans="43:47" x14ac:dyDescent="0.2">
      <c r="AQ19228" s="7"/>
      <c r="AR19228" s="7"/>
      <c r="AS19228" s="7"/>
      <c r="AT19228" s="7"/>
      <c r="AU19228" s="7"/>
    </row>
    <row r="19229" spans="43:47" x14ac:dyDescent="0.2">
      <c r="AQ19229" s="7"/>
      <c r="AR19229" s="7"/>
      <c r="AS19229" s="7"/>
      <c r="AT19229" s="7"/>
      <c r="AU19229" s="7"/>
    </row>
    <row r="19230" spans="43:47" x14ac:dyDescent="0.2">
      <c r="AQ19230" s="7"/>
      <c r="AR19230" s="7"/>
      <c r="AS19230" s="7"/>
      <c r="AT19230" s="7"/>
      <c r="AU19230" s="7"/>
    </row>
    <row r="19231" spans="43:47" x14ac:dyDescent="0.2">
      <c r="AQ19231" s="7"/>
      <c r="AR19231" s="7"/>
      <c r="AS19231" s="7"/>
      <c r="AT19231" s="7"/>
      <c r="AU19231" s="7"/>
    </row>
    <row r="19232" spans="43:47" x14ac:dyDescent="0.2">
      <c r="AQ19232" s="7"/>
      <c r="AR19232" s="7"/>
      <c r="AS19232" s="7"/>
      <c r="AT19232" s="7"/>
      <c r="AU19232" s="7"/>
    </row>
    <row r="19233" spans="43:47" x14ac:dyDescent="0.2">
      <c r="AQ19233" s="7"/>
      <c r="AR19233" s="7"/>
      <c r="AS19233" s="7"/>
      <c r="AT19233" s="7"/>
      <c r="AU19233" s="7"/>
    </row>
    <row r="19234" spans="43:47" x14ac:dyDescent="0.2">
      <c r="AQ19234" s="7"/>
      <c r="AR19234" s="7"/>
      <c r="AS19234" s="7"/>
      <c r="AT19234" s="7"/>
      <c r="AU19234" s="7"/>
    </row>
    <row r="19235" spans="43:47" x14ac:dyDescent="0.2">
      <c r="AQ19235" s="7"/>
      <c r="AR19235" s="7"/>
      <c r="AS19235" s="7"/>
      <c r="AT19235" s="7"/>
      <c r="AU19235" s="7"/>
    </row>
    <row r="19236" spans="43:47" x14ac:dyDescent="0.2">
      <c r="AQ19236" s="7"/>
      <c r="AR19236" s="7"/>
      <c r="AS19236" s="7"/>
      <c r="AT19236" s="7"/>
      <c r="AU19236" s="7"/>
    </row>
    <row r="19237" spans="43:47" x14ac:dyDescent="0.2">
      <c r="AQ19237" s="7"/>
      <c r="AR19237" s="7"/>
      <c r="AS19237" s="7"/>
      <c r="AT19237" s="7"/>
      <c r="AU19237" s="7"/>
    </row>
    <row r="19238" spans="43:47" x14ac:dyDescent="0.2">
      <c r="AQ19238" s="7"/>
      <c r="AR19238" s="7"/>
      <c r="AS19238" s="7"/>
      <c r="AT19238" s="7"/>
      <c r="AU19238" s="7"/>
    </row>
    <row r="19239" spans="43:47" x14ac:dyDescent="0.2">
      <c r="AQ19239" s="7"/>
      <c r="AR19239" s="7"/>
      <c r="AS19239" s="7"/>
      <c r="AT19239" s="7"/>
      <c r="AU19239" s="7"/>
    </row>
    <row r="19240" spans="43:47" x14ac:dyDescent="0.2">
      <c r="AQ19240" s="7"/>
      <c r="AR19240" s="7"/>
      <c r="AS19240" s="7"/>
      <c r="AT19240" s="7"/>
      <c r="AU19240" s="7"/>
    </row>
    <row r="19241" spans="43:47" x14ac:dyDescent="0.2">
      <c r="AQ19241" s="7"/>
      <c r="AR19241" s="7"/>
      <c r="AS19241" s="7"/>
      <c r="AT19241" s="7"/>
      <c r="AU19241" s="7"/>
    </row>
    <row r="19242" spans="43:47" x14ac:dyDescent="0.2">
      <c r="AQ19242" s="7"/>
      <c r="AR19242" s="7"/>
      <c r="AS19242" s="7"/>
      <c r="AT19242" s="7"/>
      <c r="AU19242" s="7"/>
    </row>
    <row r="19243" spans="43:47" x14ac:dyDescent="0.2">
      <c r="AQ19243" s="7"/>
      <c r="AR19243" s="7"/>
      <c r="AS19243" s="7"/>
      <c r="AT19243" s="7"/>
      <c r="AU19243" s="7"/>
    </row>
    <row r="19244" spans="43:47" x14ac:dyDescent="0.2">
      <c r="AQ19244" s="7"/>
      <c r="AR19244" s="7"/>
      <c r="AS19244" s="7"/>
      <c r="AT19244" s="7"/>
      <c r="AU19244" s="7"/>
    </row>
    <row r="19245" spans="43:47" x14ac:dyDescent="0.2">
      <c r="AQ19245" s="7"/>
      <c r="AR19245" s="7"/>
      <c r="AS19245" s="7"/>
      <c r="AT19245" s="7"/>
      <c r="AU19245" s="7"/>
    </row>
    <row r="19246" spans="43:47" x14ac:dyDescent="0.2">
      <c r="AQ19246" s="7"/>
      <c r="AR19246" s="7"/>
      <c r="AS19246" s="7"/>
      <c r="AT19246" s="7"/>
      <c r="AU19246" s="7"/>
    </row>
    <row r="19247" spans="43:47" x14ac:dyDescent="0.2">
      <c r="AQ19247" s="7"/>
      <c r="AR19247" s="7"/>
      <c r="AS19247" s="7"/>
      <c r="AT19247" s="7"/>
      <c r="AU19247" s="7"/>
    </row>
    <row r="19248" spans="43:47" x14ac:dyDescent="0.2">
      <c r="AQ19248" s="7"/>
      <c r="AR19248" s="7"/>
      <c r="AS19248" s="7"/>
      <c r="AT19248" s="7"/>
      <c r="AU19248" s="7"/>
    </row>
    <row r="19249" spans="43:47" x14ac:dyDescent="0.2">
      <c r="AQ19249" s="7"/>
      <c r="AR19249" s="7"/>
      <c r="AS19249" s="7"/>
      <c r="AT19249" s="7"/>
      <c r="AU19249" s="7"/>
    </row>
    <row r="19250" spans="43:47" x14ac:dyDescent="0.2">
      <c r="AQ19250" s="7"/>
      <c r="AR19250" s="7"/>
      <c r="AS19250" s="7"/>
      <c r="AT19250" s="7"/>
      <c r="AU19250" s="7"/>
    </row>
    <row r="19251" spans="43:47" x14ac:dyDescent="0.2">
      <c r="AQ19251" s="7"/>
      <c r="AR19251" s="7"/>
      <c r="AS19251" s="7"/>
      <c r="AT19251" s="7"/>
      <c r="AU19251" s="7"/>
    </row>
    <row r="19252" spans="43:47" x14ac:dyDescent="0.2">
      <c r="AQ19252" s="7"/>
      <c r="AR19252" s="7"/>
      <c r="AS19252" s="7"/>
      <c r="AT19252" s="7"/>
      <c r="AU19252" s="7"/>
    </row>
    <row r="19253" spans="43:47" x14ac:dyDescent="0.2">
      <c r="AQ19253" s="7"/>
      <c r="AR19253" s="7"/>
      <c r="AS19253" s="7"/>
      <c r="AT19253" s="7"/>
      <c r="AU19253" s="7"/>
    </row>
    <row r="19254" spans="43:47" x14ac:dyDescent="0.2">
      <c r="AQ19254" s="7"/>
      <c r="AR19254" s="7"/>
      <c r="AS19254" s="7"/>
      <c r="AT19254" s="7"/>
      <c r="AU19254" s="7"/>
    </row>
    <row r="19255" spans="43:47" x14ac:dyDescent="0.2">
      <c r="AQ19255" s="7"/>
      <c r="AR19255" s="7"/>
      <c r="AS19255" s="7"/>
      <c r="AT19255" s="7"/>
      <c r="AU19255" s="7"/>
    </row>
    <row r="19256" spans="43:47" x14ac:dyDescent="0.2">
      <c r="AQ19256" s="7"/>
      <c r="AR19256" s="7"/>
      <c r="AS19256" s="7"/>
      <c r="AT19256" s="7"/>
      <c r="AU19256" s="7"/>
    </row>
    <row r="19257" spans="43:47" x14ac:dyDescent="0.2">
      <c r="AQ19257" s="7"/>
      <c r="AR19257" s="7"/>
      <c r="AS19257" s="7"/>
      <c r="AT19257" s="7"/>
      <c r="AU19257" s="7"/>
    </row>
    <row r="19258" spans="43:47" x14ac:dyDescent="0.2">
      <c r="AQ19258" s="7"/>
      <c r="AR19258" s="7"/>
      <c r="AS19258" s="7"/>
      <c r="AT19258" s="7"/>
      <c r="AU19258" s="7"/>
    </row>
    <row r="19259" spans="43:47" x14ac:dyDescent="0.2">
      <c r="AQ19259" s="7"/>
      <c r="AR19259" s="7"/>
      <c r="AS19259" s="7"/>
      <c r="AT19259" s="7"/>
      <c r="AU19259" s="7"/>
    </row>
    <row r="19260" spans="43:47" x14ac:dyDescent="0.2">
      <c r="AQ19260" s="7"/>
      <c r="AR19260" s="7"/>
      <c r="AS19260" s="7"/>
      <c r="AT19260" s="7"/>
      <c r="AU19260" s="7"/>
    </row>
    <row r="19261" spans="43:47" x14ac:dyDescent="0.2">
      <c r="AQ19261" s="7"/>
      <c r="AR19261" s="7"/>
      <c r="AS19261" s="7"/>
      <c r="AT19261" s="7"/>
      <c r="AU19261" s="7"/>
    </row>
    <row r="19262" spans="43:47" x14ac:dyDescent="0.2">
      <c r="AQ19262" s="7"/>
      <c r="AR19262" s="7"/>
      <c r="AS19262" s="7"/>
      <c r="AT19262" s="7"/>
      <c r="AU19262" s="7"/>
    </row>
    <row r="19263" spans="43:47" x14ac:dyDescent="0.2">
      <c r="AQ19263" s="7"/>
      <c r="AR19263" s="7"/>
      <c r="AS19263" s="7"/>
      <c r="AT19263" s="7"/>
      <c r="AU19263" s="7"/>
    </row>
    <row r="19264" spans="43:47" x14ac:dyDescent="0.2">
      <c r="AQ19264" s="7"/>
      <c r="AR19264" s="7"/>
      <c r="AS19264" s="7"/>
      <c r="AT19264" s="7"/>
      <c r="AU19264" s="7"/>
    </row>
    <row r="19265" spans="43:47" x14ac:dyDescent="0.2">
      <c r="AQ19265" s="7"/>
      <c r="AR19265" s="7"/>
      <c r="AS19265" s="7"/>
      <c r="AT19265" s="7"/>
      <c r="AU19265" s="7"/>
    </row>
    <row r="19266" spans="43:47" x14ac:dyDescent="0.2">
      <c r="AQ19266" s="7"/>
      <c r="AR19266" s="7"/>
      <c r="AS19266" s="7"/>
      <c r="AT19266" s="7"/>
      <c r="AU19266" s="7"/>
    </row>
    <row r="19267" spans="43:47" x14ac:dyDescent="0.2">
      <c r="AQ19267" s="7"/>
      <c r="AR19267" s="7"/>
      <c r="AS19267" s="7"/>
      <c r="AT19267" s="7"/>
      <c r="AU19267" s="7"/>
    </row>
    <row r="19268" spans="43:47" x14ac:dyDescent="0.2">
      <c r="AQ19268" s="7"/>
      <c r="AR19268" s="7"/>
      <c r="AS19268" s="7"/>
      <c r="AT19268" s="7"/>
      <c r="AU19268" s="7"/>
    </row>
    <row r="19269" spans="43:47" x14ac:dyDescent="0.2">
      <c r="AQ19269" s="7"/>
      <c r="AR19269" s="7"/>
      <c r="AS19269" s="7"/>
      <c r="AT19269" s="7"/>
      <c r="AU19269" s="7"/>
    </row>
    <row r="19270" spans="43:47" x14ac:dyDescent="0.2">
      <c r="AQ19270" s="7"/>
      <c r="AR19270" s="7"/>
      <c r="AS19270" s="7"/>
      <c r="AT19270" s="7"/>
      <c r="AU19270" s="7"/>
    </row>
    <row r="19271" spans="43:47" x14ac:dyDescent="0.2">
      <c r="AQ19271" s="7"/>
      <c r="AR19271" s="7"/>
      <c r="AS19271" s="7"/>
      <c r="AT19271" s="7"/>
      <c r="AU19271" s="7"/>
    </row>
    <row r="19272" spans="43:47" x14ac:dyDescent="0.2">
      <c r="AQ19272" s="7"/>
      <c r="AR19272" s="7"/>
      <c r="AS19272" s="7"/>
      <c r="AT19272" s="7"/>
      <c r="AU19272" s="7"/>
    </row>
    <row r="19273" spans="43:47" x14ac:dyDescent="0.2">
      <c r="AQ19273" s="7"/>
      <c r="AR19273" s="7"/>
      <c r="AS19273" s="7"/>
      <c r="AT19273" s="7"/>
      <c r="AU19273" s="7"/>
    </row>
    <row r="19274" spans="43:47" x14ac:dyDescent="0.2">
      <c r="AQ19274" s="7"/>
      <c r="AR19274" s="7"/>
      <c r="AS19274" s="7"/>
      <c r="AT19274" s="7"/>
      <c r="AU19274" s="7"/>
    </row>
    <row r="19275" spans="43:47" x14ac:dyDescent="0.2">
      <c r="AQ19275" s="7"/>
      <c r="AR19275" s="7"/>
      <c r="AS19275" s="7"/>
      <c r="AT19275" s="7"/>
      <c r="AU19275" s="7"/>
    </row>
    <row r="19276" spans="43:47" x14ac:dyDescent="0.2">
      <c r="AQ19276" s="7"/>
      <c r="AR19276" s="7"/>
      <c r="AS19276" s="7"/>
      <c r="AT19276" s="7"/>
      <c r="AU19276" s="7"/>
    </row>
    <row r="19277" spans="43:47" x14ac:dyDescent="0.2">
      <c r="AQ19277" s="7"/>
      <c r="AR19277" s="7"/>
      <c r="AS19277" s="7"/>
      <c r="AT19277" s="7"/>
      <c r="AU19277" s="7"/>
    </row>
    <row r="19278" spans="43:47" x14ac:dyDescent="0.2">
      <c r="AQ19278" s="7"/>
      <c r="AR19278" s="7"/>
      <c r="AS19278" s="7"/>
      <c r="AT19278" s="7"/>
      <c r="AU19278" s="7"/>
    </row>
    <row r="19279" spans="43:47" x14ac:dyDescent="0.2">
      <c r="AQ19279" s="7"/>
      <c r="AR19279" s="7"/>
      <c r="AS19279" s="7"/>
      <c r="AT19279" s="7"/>
      <c r="AU19279" s="7"/>
    </row>
    <row r="19280" spans="43:47" x14ac:dyDescent="0.2">
      <c r="AQ19280" s="7"/>
      <c r="AR19280" s="7"/>
      <c r="AS19280" s="7"/>
      <c r="AT19280" s="7"/>
      <c r="AU19280" s="7"/>
    </row>
    <row r="19281" spans="43:47" x14ac:dyDescent="0.2">
      <c r="AQ19281" s="7"/>
      <c r="AR19281" s="7"/>
      <c r="AS19281" s="7"/>
      <c r="AT19281" s="7"/>
      <c r="AU19281" s="7"/>
    </row>
    <row r="19282" spans="43:47" x14ac:dyDescent="0.2">
      <c r="AQ19282" s="7"/>
      <c r="AR19282" s="7"/>
      <c r="AS19282" s="7"/>
      <c r="AT19282" s="7"/>
      <c r="AU19282" s="7"/>
    </row>
    <row r="19283" spans="43:47" x14ac:dyDescent="0.2">
      <c r="AQ19283" s="7"/>
      <c r="AR19283" s="7"/>
      <c r="AS19283" s="7"/>
      <c r="AT19283" s="7"/>
      <c r="AU19283" s="7"/>
    </row>
    <row r="19284" spans="43:47" x14ac:dyDescent="0.2">
      <c r="AQ19284" s="7"/>
      <c r="AR19284" s="7"/>
      <c r="AS19284" s="7"/>
      <c r="AT19284" s="7"/>
      <c r="AU19284" s="7"/>
    </row>
    <row r="19285" spans="43:47" x14ac:dyDescent="0.2">
      <c r="AQ19285" s="7"/>
      <c r="AR19285" s="7"/>
      <c r="AS19285" s="7"/>
      <c r="AT19285" s="7"/>
      <c r="AU19285" s="7"/>
    </row>
    <row r="19286" spans="43:47" x14ac:dyDescent="0.2">
      <c r="AQ19286" s="7"/>
      <c r="AR19286" s="7"/>
      <c r="AS19286" s="7"/>
      <c r="AT19286" s="7"/>
      <c r="AU19286" s="7"/>
    </row>
    <row r="19287" spans="43:47" x14ac:dyDescent="0.2">
      <c r="AQ19287" s="7"/>
      <c r="AR19287" s="7"/>
      <c r="AS19287" s="7"/>
      <c r="AT19287" s="7"/>
      <c r="AU19287" s="7"/>
    </row>
    <row r="19288" spans="43:47" x14ac:dyDescent="0.2">
      <c r="AQ19288" s="7"/>
      <c r="AR19288" s="7"/>
      <c r="AS19288" s="7"/>
      <c r="AT19288" s="7"/>
      <c r="AU19288" s="7"/>
    </row>
    <row r="19289" spans="43:47" x14ac:dyDescent="0.2">
      <c r="AQ19289" s="7"/>
      <c r="AR19289" s="7"/>
      <c r="AS19289" s="7"/>
      <c r="AT19289" s="7"/>
      <c r="AU19289" s="7"/>
    </row>
    <row r="19290" spans="43:47" x14ac:dyDescent="0.2">
      <c r="AQ19290" s="7"/>
      <c r="AR19290" s="7"/>
      <c r="AS19290" s="7"/>
      <c r="AT19290" s="7"/>
      <c r="AU19290" s="7"/>
    </row>
    <row r="19291" spans="43:47" x14ac:dyDescent="0.2">
      <c r="AQ19291" s="7"/>
      <c r="AR19291" s="7"/>
      <c r="AS19291" s="7"/>
      <c r="AT19291" s="7"/>
      <c r="AU19291" s="7"/>
    </row>
    <row r="19292" spans="43:47" x14ac:dyDescent="0.2">
      <c r="AQ19292" s="7"/>
      <c r="AR19292" s="7"/>
      <c r="AS19292" s="7"/>
      <c r="AT19292" s="7"/>
      <c r="AU19292" s="7"/>
    </row>
    <row r="19293" spans="43:47" x14ac:dyDescent="0.2">
      <c r="AQ19293" s="7"/>
      <c r="AR19293" s="7"/>
      <c r="AS19293" s="7"/>
      <c r="AT19293" s="7"/>
      <c r="AU19293" s="7"/>
    </row>
    <row r="19294" spans="43:47" x14ac:dyDescent="0.2">
      <c r="AQ19294" s="7"/>
      <c r="AR19294" s="7"/>
      <c r="AS19294" s="7"/>
      <c r="AT19294" s="7"/>
      <c r="AU19294" s="7"/>
    </row>
    <row r="19295" spans="43:47" x14ac:dyDescent="0.2">
      <c r="AQ19295" s="7"/>
      <c r="AR19295" s="7"/>
      <c r="AS19295" s="7"/>
      <c r="AT19295" s="7"/>
      <c r="AU19295" s="7"/>
    </row>
    <row r="19296" spans="43:47" x14ac:dyDescent="0.2">
      <c r="AQ19296" s="7"/>
      <c r="AR19296" s="7"/>
      <c r="AS19296" s="7"/>
      <c r="AT19296" s="7"/>
      <c r="AU19296" s="7"/>
    </row>
    <row r="19297" spans="43:47" x14ac:dyDescent="0.2">
      <c r="AQ19297" s="7"/>
      <c r="AR19297" s="7"/>
      <c r="AS19297" s="7"/>
      <c r="AT19297" s="7"/>
      <c r="AU19297" s="7"/>
    </row>
    <row r="19298" spans="43:47" x14ac:dyDescent="0.2">
      <c r="AQ19298" s="7"/>
      <c r="AR19298" s="7"/>
      <c r="AS19298" s="7"/>
      <c r="AT19298" s="7"/>
      <c r="AU19298" s="7"/>
    </row>
    <row r="19299" spans="43:47" x14ac:dyDescent="0.2">
      <c r="AQ19299" s="7"/>
      <c r="AR19299" s="7"/>
      <c r="AS19299" s="7"/>
      <c r="AT19299" s="7"/>
      <c r="AU19299" s="7"/>
    </row>
    <row r="19300" spans="43:47" x14ac:dyDescent="0.2">
      <c r="AQ19300" s="7"/>
      <c r="AR19300" s="7"/>
      <c r="AS19300" s="7"/>
      <c r="AT19300" s="7"/>
      <c r="AU19300" s="7"/>
    </row>
    <row r="19301" spans="43:47" x14ac:dyDescent="0.2">
      <c r="AQ19301" s="7"/>
      <c r="AR19301" s="7"/>
      <c r="AS19301" s="7"/>
      <c r="AT19301" s="7"/>
      <c r="AU19301" s="7"/>
    </row>
    <row r="19302" spans="43:47" x14ac:dyDescent="0.2">
      <c r="AQ19302" s="7"/>
      <c r="AR19302" s="7"/>
      <c r="AS19302" s="7"/>
      <c r="AT19302" s="7"/>
      <c r="AU19302" s="7"/>
    </row>
    <row r="19303" spans="43:47" x14ac:dyDescent="0.2">
      <c r="AQ19303" s="7"/>
      <c r="AR19303" s="7"/>
      <c r="AS19303" s="7"/>
      <c r="AT19303" s="7"/>
      <c r="AU19303" s="7"/>
    </row>
    <row r="19304" spans="43:47" x14ac:dyDescent="0.2">
      <c r="AQ19304" s="7"/>
      <c r="AR19304" s="7"/>
      <c r="AS19304" s="7"/>
      <c r="AT19304" s="7"/>
      <c r="AU19304" s="7"/>
    </row>
    <row r="19305" spans="43:47" x14ac:dyDescent="0.2">
      <c r="AQ19305" s="7"/>
      <c r="AR19305" s="7"/>
      <c r="AS19305" s="7"/>
      <c r="AT19305" s="7"/>
      <c r="AU19305" s="7"/>
    </row>
    <row r="19306" spans="43:47" x14ac:dyDescent="0.2">
      <c r="AQ19306" s="7"/>
      <c r="AR19306" s="7"/>
      <c r="AS19306" s="7"/>
      <c r="AT19306" s="7"/>
      <c r="AU19306" s="7"/>
    </row>
    <row r="19307" spans="43:47" x14ac:dyDescent="0.2">
      <c r="AQ19307" s="7"/>
      <c r="AR19307" s="7"/>
      <c r="AS19307" s="7"/>
      <c r="AT19307" s="7"/>
      <c r="AU19307" s="7"/>
    </row>
    <row r="19308" spans="43:47" x14ac:dyDescent="0.2">
      <c r="AQ19308" s="7"/>
      <c r="AR19308" s="7"/>
      <c r="AS19308" s="7"/>
      <c r="AT19308" s="7"/>
      <c r="AU19308" s="7"/>
    </row>
    <row r="19309" spans="43:47" x14ac:dyDescent="0.2">
      <c r="AQ19309" s="7"/>
      <c r="AR19309" s="7"/>
      <c r="AS19309" s="7"/>
      <c r="AT19309" s="7"/>
      <c r="AU19309" s="7"/>
    </row>
    <row r="19310" spans="43:47" x14ac:dyDescent="0.2">
      <c r="AQ19310" s="7"/>
      <c r="AR19310" s="7"/>
      <c r="AS19310" s="7"/>
      <c r="AT19310" s="7"/>
      <c r="AU19310" s="7"/>
    </row>
    <row r="19311" spans="43:47" x14ac:dyDescent="0.2">
      <c r="AQ19311" s="7"/>
      <c r="AR19311" s="7"/>
      <c r="AS19311" s="7"/>
      <c r="AT19311" s="7"/>
      <c r="AU19311" s="7"/>
    </row>
    <row r="19312" spans="43:47" x14ac:dyDescent="0.2">
      <c r="AQ19312" s="7"/>
      <c r="AR19312" s="7"/>
      <c r="AS19312" s="7"/>
      <c r="AT19312" s="7"/>
      <c r="AU19312" s="7"/>
    </row>
    <row r="19313" spans="43:47" x14ac:dyDescent="0.2">
      <c r="AQ19313" s="7"/>
      <c r="AR19313" s="7"/>
      <c r="AS19313" s="7"/>
      <c r="AT19313" s="7"/>
      <c r="AU19313" s="7"/>
    </row>
    <row r="19314" spans="43:47" x14ac:dyDescent="0.2">
      <c r="AQ19314" s="7"/>
      <c r="AR19314" s="7"/>
      <c r="AS19314" s="7"/>
      <c r="AT19314" s="7"/>
      <c r="AU19314" s="7"/>
    </row>
    <row r="19315" spans="43:47" x14ac:dyDescent="0.2">
      <c r="AQ19315" s="7"/>
      <c r="AR19315" s="7"/>
      <c r="AS19315" s="7"/>
      <c r="AT19315" s="7"/>
      <c r="AU19315" s="7"/>
    </row>
    <row r="19316" spans="43:47" x14ac:dyDescent="0.2">
      <c r="AQ19316" s="7"/>
      <c r="AR19316" s="7"/>
      <c r="AS19316" s="7"/>
      <c r="AT19316" s="7"/>
      <c r="AU19316" s="7"/>
    </row>
    <row r="19317" spans="43:47" x14ac:dyDescent="0.2">
      <c r="AQ19317" s="7"/>
      <c r="AR19317" s="7"/>
      <c r="AS19317" s="7"/>
      <c r="AT19317" s="7"/>
      <c r="AU19317" s="7"/>
    </row>
    <row r="19318" spans="43:47" x14ac:dyDescent="0.2">
      <c r="AQ19318" s="7"/>
      <c r="AR19318" s="7"/>
      <c r="AS19318" s="7"/>
      <c r="AT19318" s="7"/>
      <c r="AU19318" s="7"/>
    </row>
    <row r="19319" spans="43:47" x14ac:dyDescent="0.2">
      <c r="AQ19319" s="7"/>
      <c r="AR19319" s="7"/>
      <c r="AS19319" s="7"/>
      <c r="AT19319" s="7"/>
      <c r="AU19319" s="7"/>
    </row>
    <row r="19320" spans="43:47" x14ac:dyDescent="0.2">
      <c r="AQ19320" s="7"/>
      <c r="AR19320" s="7"/>
      <c r="AS19320" s="7"/>
      <c r="AT19320" s="7"/>
      <c r="AU19320" s="7"/>
    </row>
    <row r="19321" spans="43:47" x14ac:dyDescent="0.2">
      <c r="AQ19321" s="7"/>
      <c r="AR19321" s="7"/>
      <c r="AS19321" s="7"/>
      <c r="AT19321" s="7"/>
      <c r="AU19321" s="7"/>
    </row>
    <row r="19322" spans="43:47" x14ac:dyDescent="0.2">
      <c r="AQ19322" s="7"/>
      <c r="AR19322" s="7"/>
      <c r="AS19322" s="7"/>
      <c r="AT19322" s="7"/>
      <c r="AU19322" s="7"/>
    </row>
    <row r="19323" spans="43:47" x14ac:dyDescent="0.2">
      <c r="AQ19323" s="7"/>
      <c r="AR19323" s="7"/>
      <c r="AS19323" s="7"/>
      <c r="AT19323" s="7"/>
      <c r="AU19323" s="7"/>
    </row>
    <row r="19324" spans="43:47" x14ac:dyDescent="0.2">
      <c r="AQ19324" s="7"/>
      <c r="AR19324" s="7"/>
      <c r="AS19324" s="7"/>
      <c r="AT19324" s="7"/>
      <c r="AU19324" s="7"/>
    </row>
    <row r="19325" spans="43:47" x14ac:dyDescent="0.2">
      <c r="AQ19325" s="7"/>
      <c r="AR19325" s="7"/>
      <c r="AS19325" s="7"/>
      <c r="AT19325" s="7"/>
      <c r="AU19325" s="7"/>
    </row>
    <row r="19326" spans="43:47" x14ac:dyDescent="0.2">
      <c r="AQ19326" s="7"/>
      <c r="AR19326" s="7"/>
      <c r="AS19326" s="7"/>
      <c r="AT19326" s="7"/>
      <c r="AU19326" s="7"/>
    </row>
    <row r="19327" spans="43:47" x14ac:dyDescent="0.2">
      <c r="AQ19327" s="7"/>
      <c r="AR19327" s="7"/>
      <c r="AS19327" s="7"/>
      <c r="AT19327" s="7"/>
      <c r="AU19327" s="7"/>
    </row>
    <row r="19328" spans="43:47" x14ac:dyDescent="0.2">
      <c r="AQ19328" s="7"/>
      <c r="AR19328" s="7"/>
      <c r="AS19328" s="7"/>
      <c r="AT19328" s="7"/>
      <c r="AU19328" s="7"/>
    </row>
    <row r="19329" spans="43:47" x14ac:dyDescent="0.2">
      <c r="AQ19329" s="7"/>
      <c r="AR19329" s="7"/>
      <c r="AS19329" s="7"/>
      <c r="AT19329" s="7"/>
      <c r="AU19329" s="7"/>
    </row>
    <row r="19330" spans="43:47" x14ac:dyDescent="0.2">
      <c r="AQ19330" s="7"/>
      <c r="AR19330" s="7"/>
      <c r="AS19330" s="7"/>
      <c r="AT19330" s="7"/>
      <c r="AU19330" s="7"/>
    </row>
    <row r="19331" spans="43:47" x14ac:dyDescent="0.2">
      <c r="AQ19331" s="7"/>
      <c r="AR19331" s="7"/>
      <c r="AS19331" s="7"/>
      <c r="AT19331" s="7"/>
      <c r="AU19331" s="7"/>
    </row>
    <row r="19332" spans="43:47" x14ac:dyDescent="0.2">
      <c r="AQ19332" s="7"/>
      <c r="AR19332" s="7"/>
      <c r="AS19332" s="7"/>
      <c r="AT19332" s="7"/>
      <c r="AU19332" s="7"/>
    </row>
    <row r="19333" spans="43:47" x14ac:dyDescent="0.2">
      <c r="AQ19333" s="7"/>
      <c r="AR19333" s="7"/>
      <c r="AS19333" s="7"/>
      <c r="AT19333" s="7"/>
      <c r="AU19333" s="7"/>
    </row>
    <row r="19334" spans="43:47" x14ac:dyDescent="0.2">
      <c r="AQ19334" s="7"/>
      <c r="AR19334" s="7"/>
      <c r="AS19334" s="7"/>
      <c r="AT19334" s="7"/>
      <c r="AU19334" s="7"/>
    </row>
    <row r="19335" spans="43:47" x14ac:dyDescent="0.2">
      <c r="AQ19335" s="7"/>
      <c r="AR19335" s="7"/>
      <c r="AS19335" s="7"/>
      <c r="AT19335" s="7"/>
      <c r="AU19335" s="7"/>
    </row>
    <row r="19336" spans="43:47" x14ac:dyDescent="0.2">
      <c r="AQ19336" s="7"/>
      <c r="AR19336" s="7"/>
      <c r="AS19336" s="7"/>
      <c r="AT19336" s="7"/>
      <c r="AU19336" s="7"/>
    </row>
    <row r="19337" spans="43:47" x14ac:dyDescent="0.2">
      <c r="AQ19337" s="7"/>
      <c r="AR19337" s="7"/>
      <c r="AS19337" s="7"/>
      <c r="AT19337" s="7"/>
      <c r="AU19337" s="7"/>
    </row>
    <row r="19338" spans="43:47" x14ac:dyDescent="0.2">
      <c r="AQ19338" s="7"/>
      <c r="AR19338" s="7"/>
      <c r="AS19338" s="7"/>
      <c r="AT19338" s="7"/>
      <c r="AU19338" s="7"/>
    </row>
    <row r="19339" spans="43:47" x14ac:dyDescent="0.2">
      <c r="AQ19339" s="7"/>
      <c r="AR19339" s="7"/>
      <c r="AS19339" s="7"/>
      <c r="AT19339" s="7"/>
      <c r="AU19339" s="7"/>
    </row>
    <row r="19340" spans="43:47" x14ac:dyDescent="0.2">
      <c r="AQ19340" s="7"/>
      <c r="AR19340" s="7"/>
      <c r="AS19340" s="7"/>
      <c r="AT19340" s="7"/>
      <c r="AU19340" s="7"/>
    </row>
    <row r="19341" spans="43:47" x14ac:dyDescent="0.2">
      <c r="AQ19341" s="7"/>
      <c r="AR19341" s="7"/>
      <c r="AS19341" s="7"/>
      <c r="AT19341" s="7"/>
      <c r="AU19341" s="7"/>
    </row>
    <row r="19342" spans="43:47" x14ac:dyDescent="0.2">
      <c r="AQ19342" s="7"/>
      <c r="AR19342" s="7"/>
      <c r="AS19342" s="7"/>
      <c r="AT19342" s="7"/>
      <c r="AU19342" s="7"/>
    </row>
    <row r="19343" spans="43:47" x14ac:dyDescent="0.2">
      <c r="AQ19343" s="7"/>
      <c r="AR19343" s="7"/>
      <c r="AS19343" s="7"/>
      <c r="AT19343" s="7"/>
      <c r="AU19343" s="7"/>
    </row>
    <row r="19344" spans="43:47" x14ac:dyDescent="0.2">
      <c r="AQ19344" s="7"/>
      <c r="AR19344" s="7"/>
      <c r="AS19344" s="7"/>
      <c r="AT19344" s="7"/>
      <c r="AU19344" s="7"/>
    </row>
    <row r="19345" spans="43:47" x14ac:dyDescent="0.2">
      <c r="AQ19345" s="7"/>
      <c r="AR19345" s="7"/>
      <c r="AS19345" s="7"/>
      <c r="AT19345" s="7"/>
      <c r="AU19345" s="7"/>
    </row>
    <row r="19346" spans="43:47" x14ac:dyDescent="0.2">
      <c r="AQ19346" s="7"/>
      <c r="AR19346" s="7"/>
      <c r="AS19346" s="7"/>
      <c r="AT19346" s="7"/>
      <c r="AU19346" s="7"/>
    </row>
    <row r="19347" spans="43:47" x14ac:dyDescent="0.2">
      <c r="AQ19347" s="7"/>
      <c r="AR19347" s="7"/>
      <c r="AS19347" s="7"/>
      <c r="AT19347" s="7"/>
      <c r="AU19347" s="7"/>
    </row>
    <row r="19348" spans="43:47" x14ac:dyDescent="0.2">
      <c r="AQ19348" s="7"/>
      <c r="AR19348" s="7"/>
      <c r="AS19348" s="7"/>
      <c r="AT19348" s="7"/>
      <c r="AU19348" s="7"/>
    </row>
    <row r="19349" spans="43:47" x14ac:dyDescent="0.2">
      <c r="AQ19349" s="7"/>
      <c r="AR19349" s="7"/>
      <c r="AS19349" s="7"/>
      <c r="AT19349" s="7"/>
      <c r="AU19349" s="7"/>
    </row>
    <row r="19350" spans="43:47" x14ac:dyDescent="0.2">
      <c r="AQ19350" s="7"/>
      <c r="AR19350" s="7"/>
      <c r="AS19350" s="7"/>
      <c r="AT19350" s="7"/>
      <c r="AU19350" s="7"/>
    </row>
    <row r="19351" spans="43:47" x14ac:dyDescent="0.2">
      <c r="AQ19351" s="7"/>
      <c r="AR19351" s="7"/>
      <c r="AS19351" s="7"/>
      <c r="AT19351" s="7"/>
      <c r="AU19351" s="7"/>
    </row>
    <row r="19352" spans="43:47" x14ac:dyDescent="0.2">
      <c r="AQ19352" s="7"/>
      <c r="AR19352" s="7"/>
      <c r="AS19352" s="7"/>
      <c r="AT19352" s="7"/>
      <c r="AU19352" s="7"/>
    </row>
    <row r="19353" spans="43:47" x14ac:dyDescent="0.2">
      <c r="AQ19353" s="7"/>
      <c r="AR19353" s="7"/>
      <c r="AS19353" s="7"/>
      <c r="AT19353" s="7"/>
      <c r="AU19353" s="7"/>
    </row>
    <row r="19354" spans="43:47" x14ac:dyDescent="0.2">
      <c r="AQ19354" s="7"/>
      <c r="AR19354" s="7"/>
      <c r="AS19354" s="7"/>
      <c r="AT19354" s="7"/>
      <c r="AU19354" s="7"/>
    </row>
    <row r="19355" spans="43:47" x14ac:dyDescent="0.2">
      <c r="AQ19355" s="7"/>
      <c r="AR19355" s="7"/>
      <c r="AS19355" s="7"/>
      <c r="AT19355" s="7"/>
      <c r="AU19355" s="7"/>
    </row>
    <row r="19356" spans="43:47" x14ac:dyDescent="0.2">
      <c r="AQ19356" s="7"/>
      <c r="AR19356" s="7"/>
      <c r="AS19356" s="7"/>
      <c r="AT19356" s="7"/>
      <c r="AU19356" s="7"/>
    </row>
    <row r="19357" spans="43:47" x14ac:dyDescent="0.2">
      <c r="AQ19357" s="7"/>
      <c r="AR19357" s="7"/>
      <c r="AS19357" s="7"/>
      <c r="AT19357" s="7"/>
      <c r="AU19357" s="7"/>
    </row>
    <row r="19358" spans="43:47" x14ac:dyDescent="0.2">
      <c r="AQ19358" s="7"/>
      <c r="AR19358" s="7"/>
      <c r="AS19358" s="7"/>
      <c r="AT19358" s="7"/>
      <c r="AU19358" s="7"/>
    </row>
    <row r="19359" spans="43:47" x14ac:dyDescent="0.2">
      <c r="AQ19359" s="7"/>
      <c r="AR19359" s="7"/>
      <c r="AS19359" s="7"/>
      <c r="AT19359" s="7"/>
      <c r="AU19359" s="7"/>
    </row>
    <row r="19360" spans="43:47" x14ac:dyDescent="0.2">
      <c r="AQ19360" s="7"/>
      <c r="AR19360" s="7"/>
      <c r="AS19360" s="7"/>
      <c r="AT19360" s="7"/>
      <c r="AU19360" s="7"/>
    </row>
    <row r="19361" spans="43:47" x14ac:dyDescent="0.2">
      <c r="AQ19361" s="7"/>
      <c r="AR19361" s="7"/>
      <c r="AS19361" s="7"/>
      <c r="AT19361" s="7"/>
      <c r="AU19361" s="7"/>
    </row>
    <row r="19362" spans="43:47" x14ac:dyDescent="0.2">
      <c r="AQ19362" s="7"/>
      <c r="AR19362" s="7"/>
      <c r="AS19362" s="7"/>
      <c r="AT19362" s="7"/>
      <c r="AU19362" s="7"/>
    </row>
    <row r="19363" spans="43:47" x14ac:dyDescent="0.2">
      <c r="AQ19363" s="7"/>
      <c r="AR19363" s="7"/>
      <c r="AS19363" s="7"/>
      <c r="AT19363" s="7"/>
      <c r="AU19363" s="7"/>
    </row>
    <row r="19364" spans="43:47" x14ac:dyDescent="0.2">
      <c r="AQ19364" s="7"/>
      <c r="AR19364" s="7"/>
      <c r="AS19364" s="7"/>
      <c r="AT19364" s="7"/>
      <c r="AU19364" s="7"/>
    </row>
    <row r="19365" spans="43:47" x14ac:dyDescent="0.2">
      <c r="AQ19365" s="7"/>
      <c r="AR19365" s="7"/>
      <c r="AS19365" s="7"/>
      <c r="AT19365" s="7"/>
      <c r="AU19365" s="7"/>
    </row>
    <row r="19366" spans="43:47" x14ac:dyDescent="0.2">
      <c r="AQ19366" s="7"/>
      <c r="AR19366" s="7"/>
      <c r="AS19366" s="7"/>
      <c r="AT19366" s="7"/>
      <c r="AU19366" s="7"/>
    </row>
    <row r="19367" spans="43:47" x14ac:dyDescent="0.2">
      <c r="AQ19367" s="7"/>
      <c r="AR19367" s="7"/>
      <c r="AS19367" s="7"/>
      <c r="AT19367" s="7"/>
      <c r="AU19367" s="7"/>
    </row>
    <row r="19368" spans="43:47" x14ac:dyDescent="0.2">
      <c r="AQ19368" s="7"/>
      <c r="AR19368" s="7"/>
      <c r="AS19368" s="7"/>
      <c r="AT19368" s="7"/>
      <c r="AU19368" s="7"/>
    </row>
    <row r="19369" spans="43:47" x14ac:dyDescent="0.2">
      <c r="AQ19369" s="7"/>
      <c r="AR19369" s="7"/>
      <c r="AS19369" s="7"/>
      <c r="AT19369" s="7"/>
      <c r="AU19369" s="7"/>
    </row>
    <row r="19370" spans="43:47" x14ac:dyDescent="0.2">
      <c r="AQ19370" s="7"/>
      <c r="AR19370" s="7"/>
      <c r="AS19370" s="7"/>
      <c r="AT19370" s="7"/>
      <c r="AU19370" s="7"/>
    </row>
    <row r="19371" spans="43:47" x14ac:dyDescent="0.2">
      <c r="AQ19371" s="7"/>
      <c r="AR19371" s="7"/>
      <c r="AS19371" s="7"/>
      <c r="AT19371" s="7"/>
      <c r="AU19371" s="7"/>
    </row>
    <row r="19372" spans="43:47" x14ac:dyDescent="0.2">
      <c r="AQ19372" s="7"/>
      <c r="AR19372" s="7"/>
      <c r="AS19372" s="7"/>
      <c r="AT19372" s="7"/>
      <c r="AU19372" s="7"/>
    </row>
    <row r="19373" spans="43:47" x14ac:dyDescent="0.2">
      <c r="AQ19373" s="7"/>
      <c r="AR19373" s="7"/>
      <c r="AS19373" s="7"/>
      <c r="AT19373" s="7"/>
      <c r="AU19373" s="7"/>
    </row>
    <row r="19374" spans="43:47" x14ac:dyDescent="0.2">
      <c r="AQ19374" s="7"/>
      <c r="AR19374" s="7"/>
      <c r="AS19374" s="7"/>
      <c r="AT19374" s="7"/>
      <c r="AU19374" s="7"/>
    </row>
    <row r="19375" spans="43:47" x14ac:dyDescent="0.2">
      <c r="AQ19375" s="7"/>
      <c r="AR19375" s="7"/>
      <c r="AS19375" s="7"/>
      <c r="AT19375" s="7"/>
      <c r="AU19375" s="7"/>
    </row>
    <row r="19376" spans="43:47" x14ac:dyDescent="0.2">
      <c r="AQ19376" s="7"/>
      <c r="AR19376" s="7"/>
      <c r="AS19376" s="7"/>
      <c r="AT19376" s="7"/>
      <c r="AU19376" s="7"/>
    </row>
    <row r="19377" spans="43:47" x14ac:dyDescent="0.2">
      <c r="AQ19377" s="7"/>
      <c r="AR19377" s="7"/>
      <c r="AS19377" s="7"/>
      <c r="AT19377" s="7"/>
      <c r="AU19377" s="7"/>
    </row>
    <row r="19378" spans="43:47" x14ac:dyDescent="0.2">
      <c r="AQ19378" s="7"/>
      <c r="AR19378" s="7"/>
      <c r="AS19378" s="7"/>
      <c r="AT19378" s="7"/>
      <c r="AU19378" s="7"/>
    </row>
    <row r="19379" spans="43:47" x14ac:dyDescent="0.2">
      <c r="AQ19379" s="7"/>
      <c r="AR19379" s="7"/>
      <c r="AS19379" s="7"/>
      <c r="AT19379" s="7"/>
      <c r="AU19379" s="7"/>
    </row>
    <row r="19380" spans="43:47" x14ac:dyDescent="0.2">
      <c r="AQ19380" s="7"/>
      <c r="AR19380" s="7"/>
      <c r="AS19380" s="7"/>
      <c r="AT19380" s="7"/>
      <c r="AU19380" s="7"/>
    </row>
    <row r="19381" spans="43:47" x14ac:dyDescent="0.2">
      <c r="AQ19381" s="7"/>
      <c r="AR19381" s="7"/>
      <c r="AS19381" s="7"/>
      <c r="AT19381" s="7"/>
      <c r="AU19381" s="7"/>
    </row>
    <row r="19382" spans="43:47" x14ac:dyDescent="0.2">
      <c r="AQ19382" s="7"/>
      <c r="AR19382" s="7"/>
      <c r="AS19382" s="7"/>
      <c r="AT19382" s="7"/>
      <c r="AU19382" s="7"/>
    </row>
    <row r="19383" spans="43:47" x14ac:dyDescent="0.2">
      <c r="AQ19383" s="7"/>
      <c r="AR19383" s="7"/>
      <c r="AS19383" s="7"/>
      <c r="AT19383" s="7"/>
      <c r="AU19383" s="7"/>
    </row>
    <row r="19384" spans="43:47" x14ac:dyDescent="0.2">
      <c r="AQ19384" s="7"/>
      <c r="AR19384" s="7"/>
      <c r="AS19384" s="7"/>
      <c r="AT19384" s="7"/>
      <c r="AU19384" s="7"/>
    </row>
    <row r="19385" spans="43:47" x14ac:dyDescent="0.2">
      <c r="AQ19385" s="7"/>
      <c r="AR19385" s="7"/>
      <c r="AS19385" s="7"/>
      <c r="AT19385" s="7"/>
      <c r="AU19385" s="7"/>
    </row>
    <row r="19386" spans="43:47" x14ac:dyDescent="0.2">
      <c r="AQ19386" s="7"/>
      <c r="AR19386" s="7"/>
      <c r="AS19386" s="7"/>
      <c r="AT19386" s="7"/>
      <c r="AU19386" s="7"/>
    </row>
    <row r="19387" spans="43:47" x14ac:dyDescent="0.2">
      <c r="AQ19387" s="7"/>
      <c r="AR19387" s="7"/>
      <c r="AS19387" s="7"/>
      <c r="AT19387" s="7"/>
      <c r="AU19387" s="7"/>
    </row>
    <row r="19388" spans="43:47" x14ac:dyDescent="0.2">
      <c r="AQ19388" s="7"/>
      <c r="AR19388" s="7"/>
      <c r="AS19388" s="7"/>
      <c r="AT19388" s="7"/>
      <c r="AU19388" s="7"/>
    </row>
    <row r="19389" spans="43:47" x14ac:dyDescent="0.2">
      <c r="AQ19389" s="7"/>
      <c r="AR19389" s="7"/>
      <c r="AS19389" s="7"/>
      <c r="AT19389" s="7"/>
      <c r="AU19389" s="7"/>
    </row>
    <row r="19390" spans="43:47" x14ac:dyDescent="0.2">
      <c r="AQ19390" s="7"/>
      <c r="AR19390" s="7"/>
      <c r="AS19390" s="7"/>
      <c r="AT19390" s="7"/>
      <c r="AU19390" s="7"/>
    </row>
    <row r="19391" spans="43:47" x14ac:dyDescent="0.2">
      <c r="AQ19391" s="7"/>
      <c r="AR19391" s="7"/>
      <c r="AS19391" s="7"/>
      <c r="AT19391" s="7"/>
      <c r="AU19391" s="7"/>
    </row>
    <row r="19392" spans="43:47" x14ac:dyDescent="0.2">
      <c r="AQ19392" s="7"/>
      <c r="AR19392" s="7"/>
      <c r="AS19392" s="7"/>
      <c r="AT19392" s="7"/>
      <c r="AU19392" s="7"/>
    </row>
    <row r="19393" spans="43:47" x14ac:dyDescent="0.2">
      <c r="AQ19393" s="7"/>
      <c r="AR19393" s="7"/>
      <c r="AS19393" s="7"/>
      <c r="AT19393" s="7"/>
      <c r="AU19393" s="7"/>
    </row>
    <row r="19394" spans="43:47" x14ac:dyDescent="0.2">
      <c r="AQ19394" s="7"/>
      <c r="AR19394" s="7"/>
      <c r="AS19394" s="7"/>
      <c r="AT19394" s="7"/>
      <c r="AU19394" s="7"/>
    </row>
    <row r="19395" spans="43:47" x14ac:dyDescent="0.2">
      <c r="AQ19395" s="7"/>
      <c r="AR19395" s="7"/>
      <c r="AS19395" s="7"/>
      <c r="AT19395" s="7"/>
      <c r="AU19395" s="7"/>
    </row>
    <row r="19396" spans="43:47" x14ac:dyDescent="0.2">
      <c r="AQ19396" s="7"/>
      <c r="AR19396" s="7"/>
      <c r="AS19396" s="7"/>
      <c r="AT19396" s="7"/>
      <c r="AU19396" s="7"/>
    </row>
    <row r="19397" spans="43:47" x14ac:dyDescent="0.2">
      <c r="AQ19397" s="7"/>
      <c r="AR19397" s="7"/>
      <c r="AS19397" s="7"/>
      <c r="AT19397" s="7"/>
      <c r="AU19397" s="7"/>
    </row>
    <row r="19398" spans="43:47" x14ac:dyDescent="0.2">
      <c r="AQ19398" s="7"/>
      <c r="AR19398" s="7"/>
      <c r="AS19398" s="7"/>
      <c r="AT19398" s="7"/>
      <c r="AU19398" s="7"/>
    </row>
    <row r="19399" spans="43:47" x14ac:dyDescent="0.2">
      <c r="AQ19399" s="7"/>
      <c r="AR19399" s="7"/>
      <c r="AS19399" s="7"/>
      <c r="AT19399" s="7"/>
      <c r="AU19399" s="7"/>
    </row>
    <row r="19400" spans="43:47" x14ac:dyDescent="0.2">
      <c r="AQ19400" s="7"/>
      <c r="AR19400" s="7"/>
      <c r="AS19400" s="7"/>
      <c r="AT19400" s="7"/>
      <c r="AU19400" s="7"/>
    </row>
    <row r="19401" spans="43:47" x14ac:dyDescent="0.2">
      <c r="AQ19401" s="7"/>
      <c r="AR19401" s="7"/>
      <c r="AS19401" s="7"/>
      <c r="AT19401" s="7"/>
      <c r="AU19401" s="7"/>
    </row>
    <row r="19402" spans="43:47" x14ac:dyDescent="0.2">
      <c r="AQ19402" s="7"/>
      <c r="AR19402" s="7"/>
      <c r="AS19402" s="7"/>
      <c r="AT19402" s="7"/>
      <c r="AU19402" s="7"/>
    </row>
    <row r="19403" spans="43:47" x14ac:dyDescent="0.2">
      <c r="AQ19403" s="7"/>
      <c r="AR19403" s="7"/>
      <c r="AS19403" s="7"/>
      <c r="AT19403" s="7"/>
      <c r="AU19403" s="7"/>
    </row>
    <row r="19404" spans="43:47" x14ac:dyDescent="0.2">
      <c r="AQ19404" s="7"/>
      <c r="AR19404" s="7"/>
      <c r="AS19404" s="7"/>
      <c r="AT19404" s="7"/>
      <c r="AU19404" s="7"/>
    </row>
    <row r="19405" spans="43:47" x14ac:dyDescent="0.2">
      <c r="AQ19405" s="7"/>
      <c r="AR19405" s="7"/>
      <c r="AS19405" s="7"/>
      <c r="AT19405" s="7"/>
      <c r="AU19405" s="7"/>
    </row>
    <row r="19406" spans="43:47" x14ac:dyDescent="0.2">
      <c r="AQ19406" s="7"/>
      <c r="AR19406" s="7"/>
      <c r="AS19406" s="7"/>
      <c r="AT19406" s="7"/>
      <c r="AU19406" s="7"/>
    </row>
    <row r="19407" spans="43:47" x14ac:dyDescent="0.2">
      <c r="AQ19407" s="7"/>
      <c r="AR19407" s="7"/>
      <c r="AS19407" s="7"/>
      <c r="AT19407" s="7"/>
      <c r="AU19407" s="7"/>
    </row>
    <row r="19408" spans="43:47" x14ac:dyDescent="0.2">
      <c r="AQ19408" s="7"/>
      <c r="AR19408" s="7"/>
      <c r="AS19408" s="7"/>
      <c r="AT19408" s="7"/>
      <c r="AU19408" s="7"/>
    </row>
    <row r="19409" spans="43:47" x14ac:dyDescent="0.2">
      <c r="AQ19409" s="7"/>
      <c r="AR19409" s="7"/>
      <c r="AS19409" s="7"/>
      <c r="AT19409" s="7"/>
      <c r="AU19409" s="7"/>
    </row>
    <row r="19410" spans="43:47" x14ac:dyDescent="0.2">
      <c r="AQ19410" s="7"/>
      <c r="AR19410" s="7"/>
      <c r="AS19410" s="7"/>
      <c r="AT19410" s="7"/>
      <c r="AU19410" s="7"/>
    </row>
    <row r="19411" spans="43:47" x14ac:dyDescent="0.2">
      <c r="AQ19411" s="7"/>
      <c r="AR19411" s="7"/>
      <c r="AS19411" s="7"/>
      <c r="AT19411" s="7"/>
      <c r="AU19411" s="7"/>
    </row>
    <row r="19412" spans="43:47" x14ac:dyDescent="0.2">
      <c r="AQ19412" s="7"/>
      <c r="AR19412" s="7"/>
      <c r="AS19412" s="7"/>
      <c r="AT19412" s="7"/>
      <c r="AU19412" s="7"/>
    </row>
    <row r="19413" spans="43:47" x14ac:dyDescent="0.2">
      <c r="AQ19413" s="7"/>
      <c r="AR19413" s="7"/>
      <c r="AS19413" s="7"/>
      <c r="AT19413" s="7"/>
      <c r="AU19413" s="7"/>
    </row>
    <row r="19414" spans="43:47" x14ac:dyDescent="0.2">
      <c r="AQ19414" s="7"/>
      <c r="AR19414" s="7"/>
      <c r="AS19414" s="7"/>
      <c r="AT19414" s="7"/>
      <c r="AU19414" s="7"/>
    </row>
    <row r="19415" spans="43:47" x14ac:dyDescent="0.2">
      <c r="AQ19415" s="7"/>
      <c r="AR19415" s="7"/>
      <c r="AS19415" s="7"/>
      <c r="AT19415" s="7"/>
      <c r="AU19415" s="7"/>
    </row>
    <row r="19416" spans="43:47" x14ac:dyDescent="0.2">
      <c r="AQ19416" s="7"/>
      <c r="AR19416" s="7"/>
      <c r="AS19416" s="7"/>
      <c r="AT19416" s="7"/>
      <c r="AU19416" s="7"/>
    </row>
    <row r="19417" spans="43:47" x14ac:dyDescent="0.2">
      <c r="AQ19417" s="7"/>
      <c r="AR19417" s="7"/>
      <c r="AS19417" s="7"/>
      <c r="AT19417" s="7"/>
      <c r="AU19417" s="7"/>
    </row>
    <row r="19418" spans="43:47" x14ac:dyDescent="0.2">
      <c r="AQ19418" s="7"/>
      <c r="AR19418" s="7"/>
      <c r="AS19418" s="7"/>
      <c r="AT19418" s="7"/>
      <c r="AU19418" s="7"/>
    </row>
    <row r="19419" spans="43:47" x14ac:dyDescent="0.2">
      <c r="AQ19419" s="7"/>
      <c r="AR19419" s="7"/>
      <c r="AS19419" s="7"/>
      <c r="AT19419" s="7"/>
      <c r="AU19419" s="7"/>
    </row>
    <row r="19420" spans="43:47" x14ac:dyDescent="0.2">
      <c r="AQ19420" s="7"/>
      <c r="AR19420" s="7"/>
      <c r="AS19420" s="7"/>
      <c r="AT19420" s="7"/>
      <c r="AU19420" s="7"/>
    </row>
    <row r="19421" spans="43:47" x14ac:dyDescent="0.2">
      <c r="AQ19421" s="7"/>
      <c r="AR19421" s="7"/>
      <c r="AS19421" s="7"/>
      <c r="AT19421" s="7"/>
      <c r="AU19421" s="7"/>
    </row>
    <row r="19422" spans="43:47" x14ac:dyDescent="0.2">
      <c r="AQ19422" s="7"/>
      <c r="AR19422" s="7"/>
      <c r="AS19422" s="7"/>
      <c r="AT19422" s="7"/>
      <c r="AU19422" s="7"/>
    </row>
    <row r="19423" spans="43:47" x14ac:dyDescent="0.2">
      <c r="AQ19423" s="7"/>
      <c r="AR19423" s="7"/>
      <c r="AS19423" s="7"/>
      <c r="AT19423" s="7"/>
      <c r="AU19423" s="7"/>
    </row>
    <row r="19424" spans="43:47" x14ac:dyDescent="0.2">
      <c r="AQ19424" s="7"/>
      <c r="AR19424" s="7"/>
      <c r="AS19424" s="7"/>
      <c r="AT19424" s="7"/>
      <c r="AU19424" s="7"/>
    </row>
    <row r="19425" spans="43:47" x14ac:dyDescent="0.2">
      <c r="AQ19425" s="7"/>
      <c r="AR19425" s="7"/>
      <c r="AS19425" s="7"/>
      <c r="AT19425" s="7"/>
      <c r="AU19425" s="7"/>
    </row>
    <row r="19426" spans="43:47" x14ac:dyDescent="0.2">
      <c r="AQ19426" s="7"/>
      <c r="AR19426" s="7"/>
      <c r="AS19426" s="7"/>
      <c r="AT19426" s="7"/>
      <c r="AU19426" s="7"/>
    </row>
    <row r="19427" spans="43:47" x14ac:dyDescent="0.2">
      <c r="AQ19427" s="7"/>
      <c r="AR19427" s="7"/>
      <c r="AS19427" s="7"/>
      <c r="AT19427" s="7"/>
      <c r="AU19427" s="7"/>
    </row>
    <row r="19428" spans="43:47" x14ac:dyDescent="0.2">
      <c r="AQ19428" s="7"/>
      <c r="AR19428" s="7"/>
      <c r="AS19428" s="7"/>
      <c r="AT19428" s="7"/>
      <c r="AU19428" s="7"/>
    </row>
    <row r="19429" spans="43:47" x14ac:dyDescent="0.2">
      <c r="AQ19429" s="7"/>
      <c r="AR19429" s="7"/>
      <c r="AS19429" s="7"/>
      <c r="AT19429" s="7"/>
      <c r="AU19429" s="7"/>
    </row>
    <row r="19430" spans="43:47" x14ac:dyDescent="0.2">
      <c r="AQ19430" s="7"/>
      <c r="AR19430" s="7"/>
      <c r="AS19430" s="7"/>
      <c r="AT19430" s="7"/>
      <c r="AU19430" s="7"/>
    </row>
    <row r="19431" spans="43:47" x14ac:dyDescent="0.2">
      <c r="AQ19431" s="7"/>
      <c r="AR19431" s="7"/>
      <c r="AS19431" s="7"/>
      <c r="AT19431" s="7"/>
      <c r="AU19431" s="7"/>
    </row>
    <row r="19432" spans="43:47" x14ac:dyDescent="0.2">
      <c r="AQ19432" s="7"/>
      <c r="AR19432" s="7"/>
      <c r="AS19432" s="7"/>
      <c r="AT19432" s="7"/>
      <c r="AU19432" s="7"/>
    </row>
    <row r="19433" spans="43:47" x14ac:dyDescent="0.2">
      <c r="AQ19433" s="7"/>
      <c r="AR19433" s="7"/>
      <c r="AS19433" s="7"/>
      <c r="AT19433" s="7"/>
      <c r="AU19433" s="7"/>
    </row>
    <row r="19434" spans="43:47" x14ac:dyDescent="0.2">
      <c r="AQ19434" s="7"/>
      <c r="AR19434" s="7"/>
      <c r="AS19434" s="7"/>
      <c r="AT19434" s="7"/>
      <c r="AU19434" s="7"/>
    </row>
    <row r="19435" spans="43:47" x14ac:dyDescent="0.2">
      <c r="AQ19435" s="7"/>
      <c r="AR19435" s="7"/>
      <c r="AS19435" s="7"/>
      <c r="AT19435" s="7"/>
      <c r="AU19435" s="7"/>
    </row>
    <row r="19436" spans="43:47" x14ac:dyDescent="0.2">
      <c r="AQ19436" s="7"/>
      <c r="AR19436" s="7"/>
      <c r="AS19436" s="7"/>
      <c r="AT19436" s="7"/>
      <c r="AU19436" s="7"/>
    </row>
    <row r="19437" spans="43:47" x14ac:dyDescent="0.2">
      <c r="AQ19437" s="7"/>
      <c r="AR19437" s="7"/>
      <c r="AS19437" s="7"/>
      <c r="AT19437" s="7"/>
      <c r="AU19437" s="7"/>
    </row>
    <row r="19438" spans="43:47" x14ac:dyDescent="0.2">
      <c r="AQ19438" s="7"/>
      <c r="AR19438" s="7"/>
      <c r="AS19438" s="7"/>
      <c r="AT19438" s="7"/>
      <c r="AU19438" s="7"/>
    </row>
    <row r="19439" spans="43:47" x14ac:dyDescent="0.2">
      <c r="AQ19439" s="7"/>
      <c r="AR19439" s="7"/>
      <c r="AS19439" s="7"/>
      <c r="AT19439" s="7"/>
      <c r="AU19439" s="7"/>
    </row>
    <row r="19440" spans="43:47" x14ac:dyDescent="0.2">
      <c r="AQ19440" s="7"/>
      <c r="AR19440" s="7"/>
      <c r="AS19440" s="7"/>
      <c r="AT19440" s="7"/>
      <c r="AU19440" s="7"/>
    </row>
    <row r="19441" spans="43:47" x14ac:dyDescent="0.2">
      <c r="AQ19441" s="7"/>
      <c r="AR19441" s="7"/>
      <c r="AS19441" s="7"/>
      <c r="AT19441" s="7"/>
      <c r="AU19441" s="7"/>
    </row>
    <row r="19442" spans="43:47" x14ac:dyDescent="0.2">
      <c r="AQ19442" s="7"/>
      <c r="AR19442" s="7"/>
      <c r="AS19442" s="7"/>
      <c r="AT19442" s="7"/>
      <c r="AU19442" s="7"/>
    </row>
    <row r="19443" spans="43:47" x14ac:dyDescent="0.2">
      <c r="AQ19443" s="7"/>
      <c r="AR19443" s="7"/>
      <c r="AS19443" s="7"/>
      <c r="AT19443" s="7"/>
      <c r="AU19443" s="7"/>
    </row>
    <row r="19444" spans="43:47" x14ac:dyDescent="0.2">
      <c r="AQ19444" s="7"/>
      <c r="AR19444" s="7"/>
      <c r="AS19444" s="7"/>
      <c r="AT19444" s="7"/>
      <c r="AU19444" s="7"/>
    </row>
    <row r="19445" spans="43:47" x14ac:dyDescent="0.2">
      <c r="AQ19445" s="7"/>
      <c r="AR19445" s="7"/>
      <c r="AS19445" s="7"/>
      <c r="AT19445" s="7"/>
      <c r="AU19445" s="7"/>
    </row>
    <row r="19446" spans="43:47" x14ac:dyDescent="0.2">
      <c r="AQ19446" s="7"/>
      <c r="AR19446" s="7"/>
      <c r="AS19446" s="7"/>
      <c r="AT19446" s="7"/>
      <c r="AU19446" s="7"/>
    </row>
    <row r="19447" spans="43:47" x14ac:dyDescent="0.2">
      <c r="AQ19447" s="7"/>
      <c r="AR19447" s="7"/>
      <c r="AS19447" s="7"/>
      <c r="AT19447" s="7"/>
      <c r="AU19447" s="7"/>
    </row>
    <row r="19448" spans="43:47" x14ac:dyDescent="0.2">
      <c r="AQ19448" s="7"/>
      <c r="AR19448" s="7"/>
      <c r="AS19448" s="7"/>
      <c r="AT19448" s="7"/>
      <c r="AU19448" s="7"/>
    </row>
    <row r="19449" spans="43:47" x14ac:dyDescent="0.2">
      <c r="AQ19449" s="7"/>
      <c r="AR19449" s="7"/>
      <c r="AS19449" s="7"/>
      <c r="AT19449" s="7"/>
      <c r="AU19449" s="7"/>
    </row>
    <row r="19450" spans="43:47" x14ac:dyDescent="0.2">
      <c r="AQ19450" s="7"/>
      <c r="AR19450" s="7"/>
      <c r="AS19450" s="7"/>
      <c r="AT19450" s="7"/>
      <c r="AU19450" s="7"/>
    </row>
    <row r="19451" spans="43:47" x14ac:dyDescent="0.2">
      <c r="AQ19451" s="7"/>
      <c r="AR19451" s="7"/>
      <c r="AS19451" s="7"/>
      <c r="AT19451" s="7"/>
      <c r="AU19451" s="7"/>
    </row>
    <row r="19452" spans="43:47" x14ac:dyDescent="0.2">
      <c r="AQ19452" s="7"/>
      <c r="AR19452" s="7"/>
      <c r="AS19452" s="7"/>
      <c r="AT19452" s="7"/>
      <c r="AU19452" s="7"/>
    </row>
    <row r="19453" spans="43:47" x14ac:dyDescent="0.2">
      <c r="AQ19453" s="7"/>
      <c r="AR19453" s="7"/>
      <c r="AS19453" s="7"/>
      <c r="AT19453" s="7"/>
      <c r="AU19453" s="7"/>
    </row>
    <row r="19454" spans="43:47" x14ac:dyDescent="0.2">
      <c r="AQ19454" s="7"/>
      <c r="AR19454" s="7"/>
      <c r="AS19454" s="7"/>
      <c r="AT19454" s="7"/>
      <c r="AU19454" s="7"/>
    </row>
    <row r="19455" spans="43:47" x14ac:dyDescent="0.2">
      <c r="AQ19455" s="7"/>
      <c r="AR19455" s="7"/>
      <c r="AS19455" s="7"/>
      <c r="AT19455" s="7"/>
      <c r="AU19455" s="7"/>
    </row>
    <row r="19456" spans="43:47" x14ac:dyDescent="0.2">
      <c r="AQ19456" s="7"/>
      <c r="AR19456" s="7"/>
      <c r="AS19456" s="7"/>
      <c r="AT19456" s="7"/>
      <c r="AU19456" s="7"/>
    </row>
    <row r="19457" spans="43:47" x14ac:dyDescent="0.2">
      <c r="AQ19457" s="7"/>
      <c r="AR19457" s="7"/>
      <c r="AS19457" s="7"/>
      <c r="AT19457" s="7"/>
      <c r="AU19457" s="7"/>
    </row>
    <row r="19458" spans="43:47" x14ac:dyDescent="0.2">
      <c r="AQ19458" s="7"/>
      <c r="AR19458" s="7"/>
      <c r="AS19458" s="7"/>
      <c r="AT19458" s="7"/>
      <c r="AU19458" s="7"/>
    </row>
    <row r="19459" spans="43:47" x14ac:dyDescent="0.2">
      <c r="AQ19459" s="7"/>
      <c r="AR19459" s="7"/>
      <c r="AS19459" s="7"/>
      <c r="AT19459" s="7"/>
      <c r="AU19459" s="7"/>
    </row>
    <row r="19460" spans="43:47" x14ac:dyDescent="0.2">
      <c r="AQ19460" s="7"/>
      <c r="AR19460" s="7"/>
      <c r="AS19460" s="7"/>
      <c r="AT19460" s="7"/>
      <c r="AU19460" s="7"/>
    </row>
    <row r="19461" spans="43:47" x14ac:dyDescent="0.2">
      <c r="AQ19461" s="7"/>
      <c r="AR19461" s="7"/>
      <c r="AS19461" s="7"/>
      <c r="AT19461" s="7"/>
      <c r="AU19461" s="7"/>
    </row>
    <row r="19462" spans="43:47" x14ac:dyDescent="0.2">
      <c r="AQ19462" s="7"/>
      <c r="AR19462" s="7"/>
      <c r="AS19462" s="7"/>
      <c r="AT19462" s="7"/>
      <c r="AU19462" s="7"/>
    </row>
    <row r="19463" spans="43:47" x14ac:dyDescent="0.2">
      <c r="AQ19463" s="7"/>
      <c r="AR19463" s="7"/>
      <c r="AS19463" s="7"/>
      <c r="AT19463" s="7"/>
      <c r="AU19463" s="7"/>
    </row>
    <row r="19464" spans="43:47" x14ac:dyDescent="0.2">
      <c r="AQ19464" s="7"/>
      <c r="AR19464" s="7"/>
      <c r="AS19464" s="7"/>
      <c r="AT19464" s="7"/>
      <c r="AU19464" s="7"/>
    </row>
    <row r="19465" spans="43:47" x14ac:dyDescent="0.2">
      <c r="AQ19465" s="7"/>
      <c r="AR19465" s="7"/>
      <c r="AS19465" s="7"/>
      <c r="AT19465" s="7"/>
      <c r="AU19465" s="7"/>
    </row>
    <row r="19466" spans="43:47" x14ac:dyDescent="0.2">
      <c r="AQ19466" s="7"/>
      <c r="AR19466" s="7"/>
      <c r="AS19466" s="7"/>
      <c r="AT19466" s="7"/>
      <c r="AU19466" s="7"/>
    </row>
    <row r="19467" spans="43:47" x14ac:dyDescent="0.2">
      <c r="AQ19467" s="7"/>
      <c r="AR19467" s="7"/>
      <c r="AS19467" s="7"/>
      <c r="AT19467" s="7"/>
      <c r="AU19467" s="7"/>
    </row>
    <row r="19468" spans="43:47" x14ac:dyDescent="0.2">
      <c r="AQ19468" s="7"/>
      <c r="AR19468" s="7"/>
      <c r="AS19468" s="7"/>
      <c r="AT19468" s="7"/>
      <c r="AU19468" s="7"/>
    </row>
    <row r="19469" spans="43:47" x14ac:dyDescent="0.2">
      <c r="AQ19469" s="7"/>
      <c r="AR19469" s="7"/>
      <c r="AS19469" s="7"/>
      <c r="AT19469" s="7"/>
      <c r="AU19469" s="7"/>
    </row>
    <row r="19470" spans="43:47" x14ac:dyDescent="0.2">
      <c r="AQ19470" s="7"/>
      <c r="AR19470" s="7"/>
      <c r="AS19470" s="7"/>
      <c r="AT19470" s="7"/>
      <c r="AU19470" s="7"/>
    </row>
    <row r="19471" spans="43:47" x14ac:dyDescent="0.2">
      <c r="AQ19471" s="7"/>
      <c r="AR19471" s="7"/>
      <c r="AS19471" s="7"/>
      <c r="AT19471" s="7"/>
      <c r="AU19471" s="7"/>
    </row>
    <row r="19472" spans="43:47" x14ac:dyDescent="0.2">
      <c r="AQ19472" s="7"/>
      <c r="AR19472" s="7"/>
      <c r="AS19472" s="7"/>
      <c r="AT19472" s="7"/>
      <c r="AU19472" s="7"/>
    </row>
    <row r="19473" spans="43:47" x14ac:dyDescent="0.2">
      <c r="AQ19473" s="7"/>
      <c r="AR19473" s="7"/>
      <c r="AS19473" s="7"/>
      <c r="AT19473" s="7"/>
      <c r="AU19473" s="7"/>
    </row>
    <row r="19474" spans="43:47" x14ac:dyDescent="0.2">
      <c r="AQ19474" s="7"/>
      <c r="AR19474" s="7"/>
      <c r="AS19474" s="7"/>
      <c r="AT19474" s="7"/>
      <c r="AU19474" s="7"/>
    </row>
    <row r="19475" spans="43:47" x14ac:dyDescent="0.2">
      <c r="AQ19475" s="7"/>
      <c r="AR19475" s="7"/>
      <c r="AS19475" s="7"/>
      <c r="AT19475" s="7"/>
      <c r="AU19475" s="7"/>
    </row>
    <row r="19476" spans="43:47" x14ac:dyDescent="0.2">
      <c r="AQ19476" s="7"/>
      <c r="AR19476" s="7"/>
      <c r="AS19476" s="7"/>
      <c r="AT19476" s="7"/>
      <c r="AU19476" s="7"/>
    </row>
    <row r="19477" spans="43:47" x14ac:dyDescent="0.2">
      <c r="AQ19477" s="7"/>
      <c r="AR19477" s="7"/>
      <c r="AS19477" s="7"/>
      <c r="AT19477" s="7"/>
      <c r="AU19477" s="7"/>
    </row>
    <row r="19478" spans="43:47" x14ac:dyDescent="0.2">
      <c r="AQ19478" s="7"/>
      <c r="AR19478" s="7"/>
      <c r="AS19478" s="7"/>
      <c r="AT19478" s="7"/>
      <c r="AU19478" s="7"/>
    </row>
    <row r="19479" spans="43:47" x14ac:dyDescent="0.2">
      <c r="AQ19479" s="7"/>
      <c r="AR19479" s="7"/>
      <c r="AS19479" s="7"/>
      <c r="AT19479" s="7"/>
      <c r="AU19479" s="7"/>
    </row>
    <row r="19480" spans="43:47" x14ac:dyDescent="0.2">
      <c r="AQ19480" s="7"/>
      <c r="AR19480" s="7"/>
      <c r="AS19480" s="7"/>
      <c r="AT19480" s="7"/>
      <c r="AU19480" s="7"/>
    </row>
    <row r="19481" spans="43:47" x14ac:dyDescent="0.2">
      <c r="AQ19481" s="7"/>
      <c r="AR19481" s="7"/>
      <c r="AS19481" s="7"/>
      <c r="AT19481" s="7"/>
      <c r="AU19481" s="7"/>
    </row>
    <row r="19482" spans="43:47" x14ac:dyDescent="0.2">
      <c r="AQ19482" s="7"/>
      <c r="AR19482" s="7"/>
      <c r="AS19482" s="7"/>
      <c r="AT19482" s="7"/>
      <c r="AU19482" s="7"/>
    </row>
    <row r="19483" spans="43:47" x14ac:dyDescent="0.2">
      <c r="AQ19483" s="7"/>
      <c r="AR19483" s="7"/>
      <c r="AS19483" s="7"/>
      <c r="AT19483" s="7"/>
      <c r="AU19483" s="7"/>
    </row>
    <row r="19484" spans="43:47" x14ac:dyDescent="0.2">
      <c r="AQ19484" s="7"/>
      <c r="AR19484" s="7"/>
      <c r="AS19484" s="7"/>
      <c r="AT19484" s="7"/>
      <c r="AU19484" s="7"/>
    </row>
    <row r="19485" spans="43:47" x14ac:dyDescent="0.2">
      <c r="AQ19485" s="7"/>
      <c r="AR19485" s="7"/>
      <c r="AS19485" s="7"/>
      <c r="AT19485" s="7"/>
      <c r="AU19485" s="7"/>
    </row>
    <row r="19486" spans="43:47" x14ac:dyDescent="0.2">
      <c r="AQ19486" s="7"/>
      <c r="AR19486" s="7"/>
      <c r="AS19486" s="7"/>
      <c r="AT19486" s="7"/>
      <c r="AU19486" s="7"/>
    </row>
    <row r="19487" spans="43:47" x14ac:dyDescent="0.2">
      <c r="AQ19487" s="7"/>
      <c r="AR19487" s="7"/>
      <c r="AS19487" s="7"/>
      <c r="AT19487" s="7"/>
      <c r="AU19487" s="7"/>
    </row>
    <row r="19488" spans="43:47" x14ac:dyDescent="0.2">
      <c r="AQ19488" s="7"/>
      <c r="AR19488" s="7"/>
      <c r="AS19488" s="7"/>
      <c r="AT19488" s="7"/>
      <c r="AU19488" s="7"/>
    </row>
    <row r="19489" spans="43:47" x14ac:dyDescent="0.2">
      <c r="AQ19489" s="7"/>
      <c r="AR19489" s="7"/>
      <c r="AS19489" s="7"/>
      <c r="AT19489" s="7"/>
      <c r="AU19489" s="7"/>
    </row>
    <row r="19490" spans="43:47" x14ac:dyDescent="0.2">
      <c r="AQ19490" s="7"/>
      <c r="AR19490" s="7"/>
      <c r="AS19490" s="7"/>
      <c r="AT19490" s="7"/>
      <c r="AU19490" s="7"/>
    </row>
    <row r="19491" spans="43:47" x14ac:dyDescent="0.2">
      <c r="AQ19491" s="7"/>
      <c r="AR19491" s="7"/>
      <c r="AS19491" s="7"/>
      <c r="AT19491" s="7"/>
      <c r="AU19491" s="7"/>
    </row>
    <row r="19492" spans="43:47" x14ac:dyDescent="0.2">
      <c r="AQ19492" s="7"/>
      <c r="AR19492" s="7"/>
      <c r="AS19492" s="7"/>
      <c r="AT19492" s="7"/>
      <c r="AU19492" s="7"/>
    </row>
    <row r="19493" spans="43:47" x14ac:dyDescent="0.2">
      <c r="AQ19493" s="7"/>
      <c r="AR19493" s="7"/>
      <c r="AS19493" s="7"/>
      <c r="AT19493" s="7"/>
      <c r="AU19493" s="7"/>
    </row>
    <row r="19494" spans="43:47" x14ac:dyDescent="0.2">
      <c r="AQ19494" s="7"/>
      <c r="AR19494" s="7"/>
      <c r="AS19494" s="7"/>
      <c r="AT19494" s="7"/>
      <c r="AU19494" s="7"/>
    </row>
    <row r="19495" spans="43:47" x14ac:dyDescent="0.2">
      <c r="AQ19495" s="7"/>
      <c r="AR19495" s="7"/>
      <c r="AS19495" s="7"/>
      <c r="AT19495" s="7"/>
      <c r="AU19495" s="7"/>
    </row>
    <row r="19496" spans="43:47" x14ac:dyDescent="0.2">
      <c r="AQ19496" s="7"/>
      <c r="AR19496" s="7"/>
      <c r="AS19496" s="7"/>
      <c r="AT19496" s="7"/>
      <c r="AU19496" s="7"/>
    </row>
    <row r="19497" spans="43:47" x14ac:dyDescent="0.2">
      <c r="AQ19497" s="7"/>
      <c r="AR19497" s="7"/>
      <c r="AS19497" s="7"/>
      <c r="AT19497" s="7"/>
      <c r="AU19497" s="7"/>
    </row>
    <row r="19498" spans="43:47" x14ac:dyDescent="0.2">
      <c r="AQ19498" s="7"/>
      <c r="AR19498" s="7"/>
      <c r="AS19498" s="7"/>
      <c r="AT19498" s="7"/>
      <c r="AU19498" s="7"/>
    </row>
    <row r="19499" spans="43:47" x14ac:dyDescent="0.2">
      <c r="AQ19499" s="7"/>
      <c r="AR19499" s="7"/>
      <c r="AS19499" s="7"/>
      <c r="AT19499" s="7"/>
      <c r="AU19499" s="7"/>
    </row>
    <row r="19500" spans="43:47" x14ac:dyDescent="0.2">
      <c r="AQ19500" s="7"/>
      <c r="AR19500" s="7"/>
      <c r="AS19500" s="7"/>
      <c r="AT19500" s="7"/>
      <c r="AU19500" s="7"/>
    </row>
    <row r="19501" spans="43:47" x14ac:dyDescent="0.2">
      <c r="AQ19501" s="7"/>
      <c r="AR19501" s="7"/>
      <c r="AS19501" s="7"/>
      <c r="AT19501" s="7"/>
      <c r="AU19501" s="7"/>
    </row>
    <row r="19502" spans="43:47" x14ac:dyDescent="0.2">
      <c r="AQ19502" s="7"/>
      <c r="AR19502" s="7"/>
      <c r="AS19502" s="7"/>
      <c r="AT19502" s="7"/>
      <c r="AU19502" s="7"/>
    </row>
    <row r="19503" spans="43:47" x14ac:dyDescent="0.2">
      <c r="AQ19503" s="7"/>
      <c r="AR19503" s="7"/>
      <c r="AS19503" s="7"/>
      <c r="AT19503" s="7"/>
      <c r="AU19503" s="7"/>
    </row>
    <row r="19504" spans="43:47" x14ac:dyDescent="0.2">
      <c r="AQ19504" s="7"/>
      <c r="AR19504" s="7"/>
      <c r="AS19504" s="7"/>
      <c r="AT19504" s="7"/>
      <c r="AU19504" s="7"/>
    </row>
    <row r="19505" spans="43:47" x14ac:dyDescent="0.2">
      <c r="AQ19505" s="7"/>
      <c r="AR19505" s="7"/>
      <c r="AS19505" s="7"/>
      <c r="AT19505" s="7"/>
      <c r="AU19505" s="7"/>
    </row>
    <row r="19506" spans="43:47" x14ac:dyDescent="0.2">
      <c r="AQ19506" s="7"/>
      <c r="AR19506" s="7"/>
      <c r="AS19506" s="7"/>
      <c r="AT19506" s="7"/>
      <c r="AU19506" s="7"/>
    </row>
    <row r="19507" spans="43:47" x14ac:dyDescent="0.2">
      <c r="AQ19507" s="7"/>
      <c r="AR19507" s="7"/>
      <c r="AS19507" s="7"/>
      <c r="AT19507" s="7"/>
      <c r="AU19507" s="7"/>
    </row>
    <row r="19508" spans="43:47" x14ac:dyDescent="0.2">
      <c r="AQ19508" s="7"/>
      <c r="AR19508" s="7"/>
      <c r="AS19508" s="7"/>
      <c r="AT19508" s="7"/>
      <c r="AU19508" s="7"/>
    </row>
    <row r="19509" spans="43:47" x14ac:dyDescent="0.2">
      <c r="AQ19509" s="7"/>
      <c r="AR19509" s="7"/>
      <c r="AS19509" s="7"/>
      <c r="AT19509" s="7"/>
      <c r="AU19509" s="7"/>
    </row>
    <row r="19510" spans="43:47" x14ac:dyDescent="0.2">
      <c r="AQ19510" s="7"/>
      <c r="AR19510" s="7"/>
      <c r="AS19510" s="7"/>
      <c r="AT19510" s="7"/>
      <c r="AU19510" s="7"/>
    </row>
    <row r="19511" spans="43:47" x14ac:dyDescent="0.2">
      <c r="AQ19511" s="7"/>
      <c r="AR19511" s="7"/>
      <c r="AS19511" s="7"/>
      <c r="AT19511" s="7"/>
      <c r="AU19511" s="7"/>
    </row>
    <row r="19512" spans="43:47" x14ac:dyDescent="0.2">
      <c r="AQ19512" s="7"/>
      <c r="AR19512" s="7"/>
      <c r="AS19512" s="7"/>
      <c r="AT19512" s="7"/>
      <c r="AU19512" s="7"/>
    </row>
    <row r="19513" spans="43:47" x14ac:dyDescent="0.2">
      <c r="AQ19513" s="7"/>
      <c r="AR19513" s="7"/>
      <c r="AS19513" s="7"/>
      <c r="AT19513" s="7"/>
      <c r="AU19513" s="7"/>
    </row>
    <row r="19514" spans="43:47" x14ac:dyDescent="0.2">
      <c r="AQ19514" s="7"/>
      <c r="AR19514" s="7"/>
      <c r="AS19514" s="7"/>
      <c r="AT19514" s="7"/>
      <c r="AU19514" s="7"/>
    </row>
    <row r="19515" spans="43:47" x14ac:dyDescent="0.2">
      <c r="AQ19515" s="7"/>
      <c r="AR19515" s="7"/>
      <c r="AS19515" s="7"/>
      <c r="AT19515" s="7"/>
      <c r="AU19515" s="7"/>
    </row>
    <row r="19516" spans="43:47" x14ac:dyDescent="0.2">
      <c r="AQ19516" s="7"/>
      <c r="AR19516" s="7"/>
      <c r="AS19516" s="7"/>
      <c r="AT19516" s="7"/>
      <c r="AU19516" s="7"/>
    </row>
    <row r="19517" spans="43:47" x14ac:dyDescent="0.2">
      <c r="AQ19517" s="7"/>
      <c r="AR19517" s="7"/>
      <c r="AS19517" s="7"/>
      <c r="AT19517" s="7"/>
      <c r="AU19517" s="7"/>
    </row>
    <row r="19518" spans="43:47" x14ac:dyDescent="0.2">
      <c r="AQ19518" s="7"/>
      <c r="AR19518" s="7"/>
      <c r="AS19518" s="7"/>
      <c r="AT19518" s="7"/>
      <c r="AU19518" s="7"/>
    </row>
    <row r="19519" spans="43:47" x14ac:dyDescent="0.2">
      <c r="AQ19519" s="7"/>
      <c r="AR19519" s="7"/>
      <c r="AS19519" s="7"/>
      <c r="AT19519" s="7"/>
      <c r="AU19519" s="7"/>
    </row>
    <row r="19520" spans="43:47" x14ac:dyDescent="0.2">
      <c r="AQ19520" s="7"/>
      <c r="AR19520" s="7"/>
      <c r="AS19520" s="7"/>
      <c r="AT19520" s="7"/>
      <c r="AU19520" s="7"/>
    </row>
    <row r="19521" spans="43:47" x14ac:dyDescent="0.2">
      <c r="AQ19521" s="7"/>
      <c r="AR19521" s="7"/>
      <c r="AS19521" s="7"/>
      <c r="AT19521" s="7"/>
      <c r="AU19521" s="7"/>
    </row>
    <row r="19522" spans="43:47" x14ac:dyDescent="0.2">
      <c r="AQ19522" s="7"/>
      <c r="AR19522" s="7"/>
      <c r="AS19522" s="7"/>
      <c r="AT19522" s="7"/>
      <c r="AU19522" s="7"/>
    </row>
    <row r="19523" spans="43:47" x14ac:dyDescent="0.2">
      <c r="AQ19523" s="7"/>
      <c r="AR19523" s="7"/>
      <c r="AS19523" s="7"/>
      <c r="AT19523" s="7"/>
      <c r="AU19523" s="7"/>
    </row>
    <row r="19524" spans="43:47" x14ac:dyDescent="0.2">
      <c r="AQ19524" s="7"/>
      <c r="AR19524" s="7"/>
      <c r="AS19524" s="7"/>
      <c r="AT19524" s="7"/>
      <c r="AU19524" s="7"/>
    </row>
    <row r="19525" spans="43:47" x14ac:dyDescent="0.2">
      <c r="AQ19525" s="7"/>
      <c r="AR19525" s="7"/>
      <c r="AS19525" s="7"/>
      <c r="AT19525" s="7"/>
      <c r="AU19525" s="7"/>
    </row>
    <row r="19526" spans="43:47" x14ac:dyDescent="0.2">
      <c r="AQ19526" s="7"/>
      <c r="AR19526" s="7"/>
      <c r="AS19526" s="7"/>
      <c r="AT19526" s="7"/>
      <c r="AU19526" s="7"/>
    </row>
    <row r="19527" spans="43:47" x14ac:dyDescent="0.2">
      <c r="AQ19527" s="7"/>
      <c r="AR19527" s="7"/>
      <c r="AS19527" s="7"/>
      <c r="AT19527" s="7"/>
      <c r="AU19527" s="7"/>
    </row>
    <row r="19528" spans="43:47" x14ac:dyDescent="0.2">
      <c r="AQ19528" s="7"/>
      <c r="AR19528" s="7"/>
      <c r="AS19528" s="7"/>
      <c r="AT19528" s="7"/>
      <c r="AU19528" s="7"/>
    </row>
    <row r="19529" spans="43:47" x14ac:dyDescent="0.2">
      <c r="AQ19529" s="7"/>
      <c r="AR19529" s="7"/>
      <c r="AS19529" s="7"/>
      <c r="AT19529" s="7"/>
      <c r="AU19529" s="7"/>
    </row>
    <row r="19530" spans="43:47" x14ac:dyDescent="0.2">
      <c r="AQ19530" s="7"/>
      <c r="AR19530" s="7"/>
      <c r="AS19530" s="7"/>
      <c r="AT19530" s="7"/>
      <c r="AU19530" s="7"/>
    </row>
    <row r="19531" spans="43:47" x14ac:dyDescent="0.2">
      <c r="AQ19531" s="7"/>
      <c r="AR19531" s="7"/>
      <c r="AS19531" s="7"/>
      <c r="AT19531" s="7"/>
      <c r="AU19531" s="7"/>
    </row>
    <row r="19532" spans="43:47" x14ac:dyDescent="0.2">
      <c r="AQ19532" s="7"/>
      <c r="AR19532" s="7"/>
      <c r="AS19532" s="7"/>
      <c r="AT19532" s="7"/>
      <c r="AU19532" s="7"/>
    </row>
    <row r="19533" spans="43:47" x14ac:dyDescent="0.2">
      <c r="AQ19533" s="7"/>
      <c r="AR19533" s="7"/>
      <c r="AS19533" s="7"/>
      <c r="AT19533" s="7"/>
      <c r="AU19533" s="7"/>
    </row>
    <row r="19534" spans="43:47" x14ac:dyDescent="0.2">
      <c r="AQ19534" s="7"/>
      <c r="AR19534" s="7"/>
      <c r="AS19534" s="7"/>
      <c r="AT19534" s="7"/>
      <c r="AU19534" s="7"/>
    </row>
    <row r="19535" spans="43:47" x14ac:dyDescent="0.2">
      <c r="AQ19535" s="7"/>
      <c r="AR19535" s="7"/>
      <c r="AS19535" s="7"/>
      <c r="AT19535" s="7"/>
      <c r="AU19535" s="7"/>
    </row>
    <row r="19536" spans="43:47" x14ac:dyDescent="0.2">
      <c r="AQ19536" s="7"/>
      <c r="AR19536" s="7"/>
      <c r="AS19536" s="7"/>
      <c r="AT19536" s="7"/>
      <c r="AU19536" s="7"/>
    </row>
    <row r="19537" spans="43:47" x14ac:dyDescent="0.2">
      <c r="AQ19537" s="7"/>
      <c r="AR19537" s="7"/>
      <c r="AS19537" s="7"/>
      <c r="AT19537" s="7"/>
      <c r="AU19537" s="7"/>
    </row>
    <row r="19538" spans="43:47" x14ac:dyDescent="0.2">
      <c r="AQ19538" s="7"/>
      <c r="AR19538" s="7"/>
      <c r="AS19538" s="7"/>
      <c r="AT19538" s="7"/>
      <c r="AU19538" s="7"/>
    </row>
    <row r="19539" spans="43:47" x14ac:dyDescent="0.2">
      <c r="AQ19539" s="7"/>
      <c r="AR19539" s="7"/>
      <c r="AS19539" s="7"/>
      <c r="AT19539" s="7"/>
      <c r="AU19539" s="7"/>
    </row>
    <row r="19540" spans="43:47" x14ac:dyDescent="0.2">
      <c r="AQ19540" s="7"/>
      <c r="AR19540" s="7"/>
      <c r="AS19540" s="7"/>
      <c r="AT19540" s="7"/>
      <c r="AU19540" s="7"/>
    </row>
    <row r="19541" spans="43:47" x14ac:dyDescent="0.2">
      <c r="AQ19541" s="7"/>
      <c r="AR19541" s="7"/>
      <c r="AS19541" s="7"/>
      <c r="AT19541" s="7"/>
      <c r="AU19541" s="7"/>
    </row>
    <row r="19542" spans="43:47" x14ac:dyDescent="0.2">
      <c r="AQ19542" s="7"/>
      <c r="AR19542" s="7"/>
      <c r="AS19542" s="7"/>
      <c r="AT19542" s="7"/>
      <c r="AU19542" s="7"/>
    </row>
    <row r="19543" spans="43:47" x14ac:dyDescent="0.2">
      <c r="AQ19543" s="7"/>
      <c r="AR19543" s="7"/>
      <c r="AS19543" s="7"/>
      <c r="AT19543" s="7"/>
      <c r="AU19543" s="7"/>
    </row>
    <row r="19544" spans="43:47" x14ac:dyDescent="0.2">
      <c r="AQ19544" s="7"/>
      <c r="AR19544" s="7"/>
      <c r="AS19544" s="7"/>
      <c r="AT19544" s="7"/>
      <c r="AU19544" s="7"/>
    </row>
    <row r="19545" spans="43:47" x14ac:dyDescent="0.2">
      <c r="AQ19545" s="7"/>
      <c r="AR19545" s="7"/>
      <c r="AS19545" s="7"/>
      <c r="AT19545" s="7"/>
      <c r="AU19545" s="7"/>
    </row>
    <row r="19546" spans="43:47" x14ac:dyDescent="0.2">
      <c r="AQ19546" s="7"/>
      <c r="AR19546" s="7"/>
      <c r="AS19546" s="7"/>
      <c r="AT19546" s="7"/>
      <c r="AU19546" s="7"/>
    </row>
    <row r="19547" spans="43:47" x14ac:dyDescent="0.2">
      <c r="AQ19547" s="7"/>
      <c r="AR19547" s="7"/>
      <c r="AS19547" s="7"/>
      <c r="AT19547" s="7"/>
      <c r="AU19547" s="7"/>
    </row>
    <row r="19548" spans="43:47" x14ac:dyDescent="0.2">
      <c r="AQ19548" s="7"/>
      <c r="AR19548" s="7"/>
      <c r="AS19548" s="7"/>
      <c r="AT19548" s="7"/>
      <c r="AU19548" s="7"/>
    </row>
    <row r="19549" spans="43:47" x14ac:dyDescent="0.2">
      <c r="AQ19549" s="7"/>
      <c r="AR19549" s="7"/>
      <c r="AS19549" s="7"/>
      <c r="AT19549" s="7"/>
      <c r="AU19549" s="7"/>
    </row>
    <row r="19550" spans="43:47" x14ac:dyDescent="0.2">
      <c r="AQ19550" s="7"/>
      <c r="AR19550" s="7"/>
      <c r="AS19550" s="7"/>
      <c r="AT19550" s="7"/>
      <c r="AU19550" s="7"/>
    </row>
    <row r="19551" spans="43:47" x14ac:dyDescent="0.2">
      <c r="AQ19551" s="7"/>
      <c r="AR19551" s="7"/>
      <c r="AS19551" s="7"/>
      <c r="AT19551" s="7"/>
      <c r="AU19551" s="7"/>
    </row>
    <row r="19552" spans="43:47" x14ac:dyDescent="0.2">
      <c r="AQ19552" s="7"/>
      <c r="AR19552" s="7"/>
      <c r="AS19552" s="7"/>
      <c r="AT19552" s="7"/>
      <c r="AU19552" s="7"/>
    </row>
    <row r="19553" spans="43:47" x14ac:dyDescent="0.2">
      <c r="AQ19553" s="7"/>
      <c r="AR19553" s="7"/>
      <c r="AS19553" s="7"/>
      <c r="AT19553" s="7"/>
      <c r="AU19553" s="7"/>
    </row>
    <row r="19554" spans="43:47" x14ac:dyDescent="0.2">
      <c r="AQ19554" s="7"/>
      <c r="AR19554" s="7"/>
      <c r="AS19554" s="7"/>
      <c r="AT19554" s="7"/>
      <c r="AU19554" s="7"/>
    </row>
    <row r="19555" spans="43:47" x14ac:dyDescent="0.2">
      <c r="AQ19555" s="7"/>
      <c r="AR19555" s="7"/>
      <c r="AS19555" s="7"/>
      <c r="AT19555" s="7"/>
      <c r="AU19555" s="7"/>
    </row>
    <row r="19556" spans="43:47" x14ac:dyDescent="0.2">
      <c r="AQ19556" s="7"/>
      <c r="AR19556" s="7"/>
      <c r="AS19556" s="7"/>
      <c r="AT19556" s="7"/>
      <c r="AU19556" s="7"/>
    </row>
    <row r="19557" spans="43:47" x14ac:dyDescent="0.2">
      <c r="AQ19557" s="7"/>
      <c r="AR19557" s="7"/>
      <c r="AS19557" s="7"/>
      <c r="AT19557" s="7"/>
      <c r="AU19557" s="7"/>
    </row>
    <row r="19558" spans="43:47" x14ac:dyDescent="0.2">
      <c r="AQ19558" s="7"/>
      <c r="AR19558" s="7"/>
      <c r="AS19558" s="7"/>
      <c r="AT19558" s="7"/>
      <c r="AU19558" s="7"/>
    </row>
    <row r="19559" spans="43:47" x14ac:dyDescent="0.2">
      <c r="AQ19559" s="7"/>
      <c r="AR19559" s="7"/>
      <c r="AS19559" s="7"/>
      <c r="AT19559" s="7"/>
      <c r="AU19559" s="7"/>
    </row>
    <row r="19560" spans="43:47" x14ac:dyDescent="0.2">
      <c r="AQ19560" s="7"/>
      <c r="AR19560" s="7"/>
      <c r="AS19560" s="7"/>
      <c r="AT19560" s="7"/>
      <c r="AU19560" s="7"/>
    </row>
    <row r="19561" spans="43:47" x14ac:dyDescent="0.2">
      <c r="AQ19561" s="7"/>
      <c r="AR19561" s="7"/>
      <c r="AS19561" s="7"/>
      <c r="AT19561" s="7"/>
      <c r="AU19561" s="7"/>
    </row>
    <row r="19562" spans="43:47" x14ac:dyDescent="0.2">
      <c r="AQ19562" s="7"/>
      <c r="AR19562" s="7"/>
      <c r="AS19562" s="7"/>
      <c r="AT19562" s="7"/>
      <c r="AU19562" s="7"/>
    </row>
    <row r="19563" spans="43:47" x14ac:dyDescent="0.2">
      <c r="AQ19563" s="7"/>
      <c r="AR19563" s="7"/>
      <c r="AS19563" s="7"/>
      <c r="AT19563" s="7"/>
      <c r="AU19563" s="7"/>
    </row>
    <row r="19564" spans="43:47" x14ac:dyDescent="0.2">
      <c r="AQ19564" s="7"/>
      <c r="AR19564" s="7"/>
      <c r="AS19564" s="7"/>
      <c r="AT19564" s="7"/>
      <c r="AU19564" s="7"/>
    </row>
    <row r="19565" spans="43:47" x14ac:dyDescent="0.2">
      <c r="AQ19565" s="7"/>
      <c r="AR19565" s="7"/>
      <c r="AS19565" s="7"/>
      <c r="AT19565" s="7"/>
      <c r="AU19565" s="7"/>
    </row>
    <row r="19566" spans="43:47" x14ac:dyDescent="0.2">
      <c r="AQ19566" s="7"/>
      <c r="AR19566" s="7"/>
      <c r="AS19566" s="7"/>
      <c r="AT19566" s="7"/>
      <c r="AU19566" s="7"/>
    </row>
    <row r="19567" spans="43:47" x14ac:dyDescent="0.2">
      <c r="AQ19567" s="7"/>
      <c r="AR19567" s="7"/>
      <c r="AS19567" s="7"/>
      <c r="AT19567" s="7"/>
      <c r="AU19567" s="7"/>
    </row>
    <row r="19568" spans="43:47" x14ac:dyDescent="0.2">
      <c r="AQ19568" s="7"/>
      <c r="AR19568" s="7"/>
      <c r="AS19568" s="7"/>
      <c r="AT19568" s="7"/>
      <c r="AU19568" s="7"/>
    </row>
    <row r="19569" spans="43:47" x14ac:dyDescent="0.2">
      <c r="AQ19569" s="7"/>
      <c r="AR19569" s="7"/>
      <c r="AS19569" s="7"/>
      <c r="AT19569" s="7"/>
      <c r="AU19569" s="7"/>
    </row>
    <row r="19570" spans="43:47" x14ac:dyDescent="0.2">
      <c r="AQ19570" s="7"/>
      <c r="AR19570" s="7"/>
      <c r="AS19570" s="7"/>
      <c r="AT19570" s="7"/>
      <c r="AU19570" s="7"/>
    </row>
    <row r="19571" spans="43:47" x14ac:dyDescent="0.2">
      <c r="AQ19571" s="7"/>
      <c r="AR19571" s="7"/>
      <c r="AS19571" s="7"/>
      <c r="AT19571" s="7"/>
      <c r="AU19571" s="7"/>
    </row>
    <row r="19572" spans="43:47" x14ac:dyDescent="0.2">
      <c r="AQ19572" s="7"/>
      <c r="AR19572" s="7"/>
      <c r="AS19572" s="7"/>
      <c r="AT19572" s="7"/>
      <c r="AU19572" s="7"/>
    </row>
    <row r="19573" spans="43:47" x14ac:dyDescent="0.2">
      <c r="AQ19573" s="7"/>
      <c r="AR19573" s="7"/>
      <c r="AS19573" s="7"/>
      <c r="AT19573" s="7"/>
      <c r="AU19573" s="7"/>
    </row>
    <row r="19574" spans="43:47" x14ac:dyDescent="0.2">
      <c r="AQ19574" s="7"/>
      <c r="AR19574" s="7"/>
      <c r="AS19574" s="7"/>
      <c r="AT19574" s="7"/>
      <c r="AU19574" s="7"/>
    </row>
    <row r="19575" spans="43:47" x14ac:dyDescent="0.2">
      <c r="AQ19575" s="7"/>
      <c r="AR19575" s="7"/>
      <c r="AS19575" s="7"/>
      <c r="AT19575" s="7"/>
      <c r="AU19575" s="7"/>
    </row>
    <row r="19576" spans="43:47" x14ac:dyDescent="0.2">
      <c r="AQ19576" s="7"/>
      <c r="AR19576" s="7"/>
      <c r="AS19576" s="7"/>
      <c r="AT19576" s="7"/>
      <c r="AU19576" s="7"/>
    </row>
    <row r="19577" spans="43:47" x14ac:dyDescent="0.2">
      <c r="AQ19577" s="7"/>
      <c r="AR19577" s="7"/>
      <c r="AS19577" s="7"/>
      <c r="AT19577" s="7"/>
      <c r="AU19577" s="7"/>
    </row>
    <row r="19578" spans="43:47" x14ac:dyDescent="0.2">
      <c r="AQ19578" s="7"/>
      <c r="AR19578" s="7"/>
      <c r="AS19578" s="7"/>
      <c r="AT19578" s="7"/>
      <c r="AU19578" s="7"/>
    </row>
    <row r="19579" spans="43:47" x14ac:dyDescent="0.2">
      <c r="AQ19579" s="7"/>
      <c r="AR19579" s="7"/>
      <c r="AS19579" s="7"/>
      <c r="AT19579" s="7"/>
      <c r="AU19579" s="7"/>
    </row>
    <row r="19580" spans="43:47" x14ac:dyDescent="0.2">
      <c r="AQ19580" s="7"/>
      <c r="AR19580" s="7"/>
      <c r="AS19580" s="7"/>
      <c r="AT19580" s="7"/>
      <c r="AU19580" s="7"/>
    </row>
    <row r="19581" spans="43:47" x14ac:dyDescent="0.2">
      <c r="AQ19581" s="7"/>
      <c r="AR19581" s="7"/>
      <c r="AS19581" s="7"/>
      <c r="AT19581" s="7"/>
      <c r="AU19581" s="7"/>
    </row>
    <row r="19582" spans="43:47" x14ac:dyDescent="0.2">
      <c r="AQ19582" s="7"/>
      <c r="AR19582" s="7"/>
      <c r="AS19582" s="7"/>
      <c r="AT19582" s="7"/>
      <c r="AU19582" s="7"/>
    </row>
    <row r="19583" spans="43:47" x14ac:dyDescent="0.2">
      <c r="AQ19583" s="7"/>
      <c r="AR19583" s="7"/>
      <c r="AS19583" s="7"/>
      <c r="AT19583" s="7"/>
      <c r="AU19583" s="7"/>
    </row>
    <row r="19584" spans="43:47" x14ac:dyDescent="0.2">
      <c r="AQ19584" s="7"/>
      <c r="AR19584" s="7"/>
      <c r="AS19584" s="7"/>
      <c r="AT19584" s="7"/>
      <c r="AU19584" s="7"/>
    </row>
    <row r="19585" spans="43:47" x14ac:dyDescent="0.2">
      <c r="AQ19585" s="7"/>
      <c r="AR19585" s="7"/>
      <c r="AS19585" s="7"/>
      <c r="AT19585" s="7"/>
      <c r="AU19585" s="7"/>
    </row>
    <row r="19586" spans="43:47" x14ac:dyDescent="0.2">
      <c r="AQ19586" s="7"/>
      <c r="AR19586" s="7"/>
      <c r="AS19586" s="7"/>
      <c r="AT19586" s="7"/>
      <c r="AU19586" s="7"/>
    </row>
    <row r="19587" spans="43:47" x14ac:dyDescent="0.2">
      <c r="AQ19587" s="7"/>
      <c r="AR19587" s="7"/>
      <c r="AS19587" s="7"/>
      <c r="AT19587" s="7"/>
      <c r="AU19587" s="7"/>
    </row>
    <row r="19588" spans="43:47" x14ac:dyDescent="0.2">
      <c r="AQ19588" s="7"/>
      <c r="AR19588" s="7"/>
      <c r="AS19588" s="7"/>
      <c r="AT19588" s="7"/>
      <c r="AU19588" s="7"/>
    </row>
    <row r="19589" spans="43:47" x14ac:dyDescent="0.2">
      <c r="AQ19589" s="7"/>
      <c r="AR19589" s="7"/>
      <c r="AS19589" s="7"/>
      <c r="AT19589" s="7"/>
      <c r="AU19589" s="7"/>
    </row>
    <row r="19590" spans="43:47" x14ac:dyDescent="0.2">
      <c r="AQ19590" s="7"/>
      <c r="AR19590" s="7"/>
      <c r="AS19590" s="7"/>
      <c r="AT19590" s="7"/>
      <c r="AU19590" s="7"/>
    </row>
    <row r="19591" spans="43:47" x14ac:dyDescent="0.2">
      <c r="AQ19591" s="7"/>
      <c r="AR19591" s="7"/>
      <c r="AS19591" s="7"/>
      <c r="AT19591" s="7"/>
      <c r="AU19591" s="7"/>
    </row>
    <row r="19592" spans="43:47" x14ac:dyDescent="0.2">
      <c r="AQ19592" s="7"/>
      <c r="AR19592" s="7"/>
      <c r="AS19592" s="7"/>
      <c r="AT19592" s="7"/>
      <c r="AU19592" s="7"/>
    </row>
    <row r="19593" spans="43:47" x14ac:dyDescent="0.2">
      <c r="AQ19593" s="7"/>
      <c r="AR19593" s="7"/>
      <c r="AS19593" s="7"/>
      <c r="AT19593" s="7"/>
      <c r="AU19593" s="7"/>
    </row>
    <row r="19594" spans="43:47" x14ac:dyDescent="0.2">
      <c r="AQ19594" s="7"/>
      <c r="AR19594" s="7"/>
      <c r="AS19594" s="7"/>
      <c r="AT19594" s="7"/>
      <c r="AU19594" s="7"/>
    </row>
    <row r="19595" spans="43:47" x14ac:dyDescent="0.2">
      <c r="AQ19595" s="7"/>
      <c r="AR19595" s="7"/>
      <c r="AS19595" s="7"/>
      <c r="AT19595" s="7"/>
      <c r="AU19595" s="7"/>
    </row>
    <row r="19596" spans="43:47" x14ac:dyDescent="0.2">
      <c r="AQ19596" s="7"/>
      <c r="AR19596" s="7"/>
      <c r="AS19596" s="7"/>
      <c r="AT19596" s="7"/>
      <c r="AU19596" s="7"/>
    </row>
    <row r="19597" spans="43:47" x14ac:dyDescent="0.2">
      <c r="AQ19597" s="7"/>
      <c r="AR19597" s="7"/>
      <c r="AS19597" s="7"/>
      <c r="AT19597" s="7"/>
      <c r="AU19597" s="7"/>
    </row>
    <row r="19598" spans="43:47" x14ac:dyDescent="0.2">
      <c r="AQ19598" s="7"/>
      <c r="AR19598" s="7"/>
      <c r="AS19598" s="7"/>
      <c r="AT19598" s="7"/>
      <c r="AU19598" s="7"/>
    </row>
    <row r="19599" spans="43:47" x14ac:dyDescent="0.2">
      <c r="AQ19599" s="7"/>
      <c r="AR19599" s="7"/>
      <c r="AS19599" s="7"/>
      <c r="AT19599" s="7"/>
      <c r="AU19599" s="7"/>
    </row>
    <row r="19600" spans="43:47" x14ac:dyDescent="0.2">
      <c r="AQ19600" s="7"/>
      <c r="AR19600" s="7"/>
      <c r="AS19600" s="7"/>
      <c r="AT19600" s="7"/>
      <c r="AU19600" s="7"/>
    </row>
    <row r="19601" spans="43:47" x14ac:dyDescent="0.2">
      <c r="AQ19601" s="7"/>
      <c r="AR19601" s="7"/>
      <c r="AS19601" s="7"/>
      <c r="AT19601" s="7"/>
      <c r="AU19601" s="7"/>
    </row>
    <row r="19602" spans="43:47" x14ac:dyDescent="0.2">
      <c r="AQ19602" s="7"/>
      <c r="AR19602" s="7"/>
      <c r="AS19602" s="7"/>
      <c r="AT19602" s="7"/>
      <c r="AU19602" s="7"/>
    </row>
    <row r="19603" spans="43:47" x14ac:dyDescent="0.2">
      <c r="AQ19603" s="7"/>
      <c r="AR19603" s="7"/>
      <c r="AS19603" s="7"/>
      <c r="AT19603" s="7"/>
      <c r="AU19603" s="7"/>
    </row>
    <row r="19604" spans="43:47" x14ac:dyDescent="0.2">
      <c r="AQ19604" s="7"/>
      <c r="AR19604" s="7"/>
      <c r="AS19604" s="7"/>
      <c r="AT19604" s="7"/>
      <c r="AU19604" s="7"/>
    </row>
    <row r="19605" spans="43:47" x14ac:dyDescent="0.2">
      <c r="AQ19605" s="7"/>
      <c r="AR19605" s="7"/>
      <c r="AS19605" s="7"/>
      <c r="AT19605" s="7"/>
      <c r="AU19605" s="7"/>
    </row>
    <row r="19606" spans="43:47" x14ac:dyDescent="0.2">
      <c r="AQ19606" s="7"/>
      <c r="AR19606" s="7"/>
      <c r="AS19606" s="7"/>
      <c r="AT19606" s="7"/>
      <c r="AU19606" s="7"/>
    </row>
    <row r="19607" spans="43:47" x14ac:dyDescent="0.2">
      <c r="AQ19607" s="7"/>
      <c r="AR19607" s="7"/>
      <c r="AS19607" s="7"/>
      <c r="AT19607" s="7"/>
      <c r="AU19607" s="7"/>
    </row>
    <row r="19608" spans="43:47" x14ac:dyDescent="0.2">
      <c r="AQ19608" s="7"/>
      <c r="AR19608" s="7"/>
      <c r="AS19608" s="7"/>
      <c r="AT19608" s="7"/>
      <c r="AU19608" s="7"/>
    </row>
    <row r="19609" spans="43:47" x14ac:dyDescent="0.2">
      <c r="AQ19609" s="7"/>
      <c r="AR19609" s="7"/>
      <c r="AS19609" s="7"/>
      <c r="AT19609" s="7"/>
      <c r="AU19609" s="7"/>
    </row>
    <row r="19610" spans="43:47" x14ac:dyDescent="0.2">
      <c r="AQ19610" s="7"/>
      <c r="AR19610" s="7"/>
      <c r="AS19610" s="7"/>
      <c r="AT19610" s="7"/>
      <c r="AU19610" s="7"/>
    </row>
    <row r="19611" spans="43:47" x14ac:dyDescent="0.2">
      <c r="AQ19611" s="7"/>
      <c r="AR19611" s="7"/>
      <c r="AS19611" s="7"/>
      <c r="AT19611" s="7"/>
      <c r="AU19611" s="7"/>
    </row>
    <row r="19612" spans="43:47" x14ac:dyDescent="0.2">
      <c r="AQ19612" s="7"/>
      <c r="AR19612" s="7"/>
      <c r="AS19612" s="7"/>
      <c r="AT19612" s="7"/>
      <c r="AU19612" s="7"/>
    </row>
    <row r="19613" spans="43:47" x14ac:dyDescent="0.2">
      <c r="AQ19613" s="7"/>
      <c r="AR19613" s="7"/>
      <c r="AS19613" s="7"/>
      <c r="AT19613" s="7"/>
      <c r="AU19613" s="7"/>
    </row>
    <row r="19614" spans="43:47" x14ac:dyDescent="0.2">
      <c r="AQ19614" s="7"/>
      <c r="AR19614" s="7"/>
      <c r="AS19614" s="7"/>
      <c r="AT19614" s="7"/>
      <c r="AU19614" s="7"/>
    </row>
    <row r="19615" spans="43:47" x14ac:dyDescent="0.2">
      <c r="AQ19615" s="7"/>
      <c r="AR19615" s="7"/>
      <c r="AS19615" s="7"/>
      <c r="AT19615" s="7"/>
      <c r="AU19615" s="7"/>
    </row>
    <row r="19616" spans="43:47" x14ac:dyDescent="0.2">
      <c r="AQ19616" s="7"/>
      <c r="AR19616" s="7"/>
      <c r="AS19616" s="7"/>
      <c r="AT19616" s="7"/>
      <c r="AU19616" s="7"/>
    </row>
    <row r="19617" spans="43:47" x14ac:dyDescent="0.2">
      <c r="AQ19617" s="7"/>
      <c r="AR19617" s="7"/>
      <c r="AS19617" s="7"/>
      <c r="AT19617" s="7"/>
      <c r="AU19617" s="7"/>
    </row>
    <row r="19618" spans="43:47" x14ac:dyDescent="0.2">
      <c r="AQ19618" s="7"/>
      <c r="AR19618" s="7"/>
      <c r="AS19618" s="7"/>
      <c r="AT19618" s="7"/>
      <c r="AU19618" s="7"/>
    </row>
    <row r="19619" spans="43:47" x14ac:dyDescent="0.2">
      <c r="AQ19619" s="7"/>
      <c r="AR19619" s="7"/>
      <c r="AS19619" s="7"/>
      <c r="AT19619" s="7"/>
      <c r="AU19619" s="7"/>
    </row>
    <row r="19620" spans="43:47" x14ac:dyDescent="0.2">
      <c r="AQ19620" s="7"/>
      <c r="AR19620" s="7"/>
      <c r="AS19620" s="7"/>
      <c r="AT19620" s="7"/>
      <c r="AU19620" s="7"/>
    </row>
    <row r="19621" spans="43:47" x14ac:dyDescent="0.2">
      <c r="AQ19621" s="7"/>
      <c r="AR19621" s="7"/>
      <c r="AS19621" s="7"/>
      <c r="AT19621" s="7"/>
      <c r="AU19621" s="7"/>
    </row>
    <row r="19622" spans="43:47" x14ac:dyDescent="0.2">
      <c r="AQ19622" s="7"/>
      <c r="AR19622" s="7"/>
      <c r="AS19622" s="7"/>
      <c r="AT19622" s="7"/>
      <c r="AU19622" s="7"/>
    </row>
    <row r="19623" spans="43:47" x14ac:dyDescent="0.2">
      <c r="AQ19623" s="7"/>
      <c r="AR19623" s="7"/>
      <c r="AS19623" s="7"/>
      <c r="AT19623" s="7"/>
      <c r="AU19623" s="7"/>
    </row>
    <row r="19624" spans="43:47" x14ac:dyDescent="0.2">
      <c r="AQ19624" s="7"/>
      <c r="AR19624" s="7"/>
      <c r="AS19624" s="7"/>
      <c r="AT19624" s="7"/>
      <c r="AU19624" s="7"/>
    </row>
    <row r="19625" spans="43:47" x14ac:dyDescent="0.2">
      <c r="AQ19625" s="7"/>
      <c r="AR19625" s="7"/>
      <c r="AS19625" s="7"/>
      <c r="AT19625" s="7"/>
      <c r="AU19625" s="7"/>
    </row>
    <row r="19626" spans="43:47" x14ac:dyDescent="0.2">
      <c r="AQ19626" s="7"/>
      <c r="AR19626" s="7"/>
      <c r="AS19626" s="7"/>
      <c r="AT19626" s="7"/>
      <c r="AU19626" s="7"/>
    </row>
    <row r="19627" spans="43:47" x14ac:dyDescent="0.2">
      <c r="AQ19627" s="7"/>
      <c r="AR19627" s="7"/>
      <c r="AS19627" s="7"/>
      <c r="AT19627" s="7"/>
      <c r="AU19627" s="7"/>
    </row>
    <row r="19628" spans="43:47" x14ac:dyDescent="0.2">
      <c r="AQ19628" s="7"/>
      <c r="AR19628" s="7"/>
      <c r="AS19628" s="7"/>
      <c r="AT19628" s="7"/>
      <c r="AU19628" s="7"/>
    </row>
    <row r="19629" spans="43:47" x14ac:dyDescent="0.2">
      <c r="AQ19629" s="7"/>
      <c r="AR19629" s="7"/>
      <c r="AS19629" s="7"/>
      <c r="AT19629" s="7"/>
      <c r="AU19629" s="7"/>
    </row>
    <row r="19630" spans="43:47" x14ac:dyDescent="0.2">
      <c r="AQ19630" s="7"/>
      <c r="AR19630" s="7"/>
      <c r="AS19630" s="7"/>
      <c r="AT19630" s="7"/>
      <c r="AU19630" s="7"/>
    </row>
    <row r="19631" spans="43:47" x14ac:dyDescent="0.2">
      <c r="AQ19631" s="7"/>
      <c r="AR19631" s="7"/>
      <c r="AS19631" s="7"/>
      <c r="AT19631" s="7"/>
      <c r="AU19631" s="7"/>
    </row>
    <row r="19632" spans="43:47" x14ac:dyDescent="0.2">
      <c r="AQ19632" s="7"/>
      <c r="AR19632" s="7"/>
      <c r="AS19632" s="7"/>
      <c r="AT19632" s="7"/>
      <c r="AU19632" s="7"/>
    </row>
    <row r="19633" spans="43:47" x14ac:dyDescent="0.2">
      <c r="AQ19633" s="7"/>
      <c r="AR19633" s="7"/>
      <c r="AS19633" s="7"/>
      <c r="AT19633" s="7"/>
      <c r="AU19633" s="7"/>
    </row>
    <row r="19634" spans="43:47" x14ac:dyDescent="0.2">
      <c r="AQ19634" s="7"/>
      <c r="AR19634" s="7"/>
      <c r="AS19634" s="7"/>
      <c r="AT19634" s="7"/>
      <c r="AU19634" s="7"/>
    </row>
    <row r="19635" spans="43:47" x14ac:dyDescent="0.2">
      <c r="AQ19635" s="7"/>
      <c r="AR19635" s="7"/>
      <c r="AS19635" s="7"/>
      <c r="AT19635" s="7"/>
      <c r="AU19635" s="7"/>
    </row>
    <row r="19636" spans="43:47" x14ac:dyDescent="0.2">
      <c r="AQ19636" s="7"/>
      <c r="AR19636" s="7"/>
      <c r="AS19636" s="7"/>
      <c r="AT19636" s="7"/>
      <c r="AU19636" s="7"/>
    </row>
    <row r="19637" spans="43:47" x14ac:dyDescent="0.2">
      <c r="AQ19637" s="7"/>
      <c r="AR19637" s="7"/>
      <c r="AS19637" s="7"/>
      <c r="AT19637" s="7"/>
      <c r="AU19637" s="7"/>
    </row>
    <row r="19638" spans="43:47" x14ac:dyDescent="0.2">
      <c r="AQ19638" s="7"/>
      <c r="AR19638" s="7"/>
      <c r="AS19638" s="7"/>
      <c r="AT19638" s="7"/>
      <c r="AU19638" s="7"/>
    </row>
    <row r="19639" spans="43:47" x14ac:dyDescent="0.2">
      <c r="AQ19639" s="7"/>
      <c r="AR19639" s="7"/>
      <c r="AS19639" s="7"/>
      <c r="AT19639" s="7"/>
      <c r="AU19639" s="7"/>
    </row>
    <row r="19640" spans="43:47" x14ac:dyDescent="0.2">
      <c r="AQ19640" s="7"/>
      <c r="AR19640" s="7"/>
      <c r="AS19640" s="7"/>
      <c r="AT19640" s="7"/>
      <c r="AU19640" s="7"/>
    </row>
    <row r="19641" spans="43:47" x14ac:dyDescent="0.2">
      <c r="AQ19641" s="7"/>
      <c r="AR19641" s="7"/>
      <c r="AS19641" s="7"/>
      <c r="AT19641" s="7"/>
      <c r="AU19641" s="7"/>
    </row>
    <row r="19642" spans="43:47" x14ac:dyDescent="0.2">
      <c r="AQ19642" s="7"/>
      <c r="AR19642" s="7"/>
      <c r="AS19642" s="7"/>
      <c r="AT19642" s="7"/>
      <c r="AU19642" s="7"/>
    </row>
    <row r="19643" spans="43:47" x14ac:dyDescent="0.2">
      <c r="AQ19643" s="7"/>
      <c r="AR19643" s="7"/>
      <c r="AS19643" s="7"/>
      <c r="AT19643" s="7"/>
      <c r="AU19643" s="7"/>
    </row>
    <row r="19644" spans="43:47" x14ac:dyDescent="0.2">
      <c r="AQ19644" s="7"/>
      <c r="AR19644" s="7"/>
      <c r="AS19644" s="7"/>
      <c r="AT19644" s="7"/>
      <c r="AU19644" s="7"/>
    </row>
    <row r="19645" spans="43:47" x14ac:dyDescent="0.2">
      <c r="AQ19645" s="7"/>
      <c r="AR19645" s="7"/>
      <c r="AS19645" s="7"/>
      <c r="AT19645" s="7"/>
      <c r="AU19645" s="7"/>
    </row>
    <row r="19646" spans="43:47" x14ac:dyDescent="0.2">
      <c r="AQ19646" s="7"/>
      <c r="AR19646" s="7"/>
      <c r="AS19646" s="7"/>
      <c r="AT19646" s="7"/>
      <c r="AU19646" s="7"/>
    </row>
    <row r="19647" spans="43:47" x14ac:dyDescent="0.2">
      <c r="AQ19647" s="7"/>
      <c r="AR19647" s="7"/>
      <c r="AS19647" s="7"/>
      <c r="AT19647" s="7"/>
      <c r="AU19647" s="7"/>
    </row>
    <row r="19648" spans="43:47" x14ac:dyDescent="0.2">
      <c r="AQ19648" s="7"/>
      <c r="AR19648" s="7"/>
      <c r="AS19648" s="7"/>
      <c r="AT19648" s="7"/>
      <c r="AU19648" s="7"/>
    </row>
    <row r="19649" spans="43:47" x14ac:dyDescent="0.2">
      <c r="AQ19649" s="7"/>
      <c r="AR19649" s="7"/>
      <c r="AS19649" s="7"/>
      <c r="AT19649" s="7"/>
      <c r="AU19649" s="7"/>
    </row>
    <row r="19650" spans="43:47" x14ac:dyDescent="0.2">
      <c r="AQ19650" s="7"/>
      <c r="AR19650" s="7"/>
      <c r="AS19650" s="7"/>
      <c r="AT19650" s="7"/>
      <c r="AU19650" s="7"/>
    </row>
    <row r="19651" spans="43:47" x14ac:dyDescent="0.2">
      <c r="AQ19651" s="7"/>
      <c r="AR19651" s="7"/>
      <c r="AS19651" s="7"/>
      <c r="AT19651" s="7"/>
      <c r="AU19651" s="7"/>
    </row>
    <row r="19652" spans="43:47" x14ac:dyDescent="0.2">
      <c r="AQ19652" s="7"/>
      <c r="AR19652" s="7"/>
      <c r="AS19652" s="7"/>
      <c r="AT19652" s="7"/>
      <c r="AU19652" s="7"/>
    </row>
    <row r="19653" spans="43:47" x14ac:dyDescent="0.2">
      <c r="AQ19653" s="7"/>
      <c r="AR19653" s="7"/>
      <c r="AS19653" s="7"/>
      <c r="AT19653" s="7"/>
      <c r="AU19653" s="7"/>
    </row>
    <row r="19654" spans="43:47" x14ac:dyDescent="0.2">
      <c r="AQ19654" s="7"/>
      <c r="AR19654" s="7"/>
      <c r="AS19654" s="7"/>
      <c r="AT19654" s="7"/>
      <c r="AU19654" s="7"/>
    </row>
    <row r="19655" spans="43:47" x14ac:dyDescent="0.2">
      <c r="AQ19655" s="7"/>
      <c r="AR19655" s="7"/>
      <c r="AS19655" s="7"/>
      <c r="AT19655" s="7"/>
      <c r="AU19655" s="7"/>
    </row>
    <row r="19656" spans="43:47" x14ac:dyDescent="0.2">
      <c r="AQ19656" s="7"/>
      <c r="AR19656" s="7"/>
      <c r="AS19656" s="7"/>
      <c r="AT19656" s="7"/>
      <c r="AU19656" s="7"/>
    </row>
    <row r="19657" spans="43:47" x14ac:dyDescent="0.2">
      <c r="AQ19657" s="7"/>
      <c r="AR19657" s="7"/>
      <c r="AS19657" s="7"/>
      <c r="AT19657" s="7"/>
      <c r="AU19657" s="7"/>
    </row>
    <row r="19658" spans="43:47" x14ac:dyDescent="0.2">
      <c r="AQ19658" s="7"/>
      <c r="AR19658" s="7"/>
      <c r="AS19658" s="7"/>
      <c r="AT19658" s="7"/>
      <c r="AU19658" s="7"/>
    </row>
    <row r="19659" spans="43:47" x14ac:dyDescent="0.2">
      <c r="AQ19659" s="7"/>
      <c r="AR19659" s="7"/>
      <c r="AS19659" s="7"/>
      <c r="AT19659" s="7"/>
      <c r="AU19659" s="7"/>
    </row>
    <row r="19660" spans="43:47" x14ac:dyDescent="0.2">
      <c r="AQ19660" s="7"/>
      <c r="AR19660" s="7"/>
      <c r="AS19660" s="7"/>
      <c r="AT19660" s="7"/>
      <c r="AU19660" s="7"/>
    </row>
    <row r="19661" spans="43:47" x14ac:dyDescent="0.2">
      <c r="AQ19661" s="7"/>
      <c r="AR19661" s="7"/>
      <c r="AS19661" s="7"/>
      <c r="AT19661" s="7"/>
      <c r="AU19661" s="7"/>
    </row>
    <row r="19662" spans="43:47" x14ac:dyDescent="0.2">
      <c r="AQ19662" s="7"/>
      <c r="AR19662" s="7"/>
      <c r="AS19662" s="7"/>
      <c r="AT19662" s="7"/>
      <c r="AU19662" s="7"/>
    </row>
    <row r="19663" spans="43:47" x14ac:dyDescent="0.2">
      <c r="AQ19663" s="7"/>
      <c r="AR19663" s="7"/>
      <c r="AS19663" s="7"/>
      <c r="AT19663" s="7"/>
      <c r="AU19663" s="7"/>
    </row>
    <row r="19664" spans="43:47" x14ac:dyDescent="0.2">
      <c r="AQ19664" s="7"/>
      <c r="AR19664" s="7"/>
      <c r="AS19664" s="7"/>
      <c r="AT19664" s="7"/>
      <c r="AU19664" s="7"/>
    </row>
    <row r="19665" spans="43:47" x14ac:dyDescent="0.2">
      <c r="AQ19665" s="7"/>
      <c r="AR19665" s="7"/>
      <c r="AS19665" s="7"/>
      <c r="AT19665" s="7"/>
      <c r="AU19665" s="7"/>
    </row>
    <row r="19666" spans="43:47" x14ac:dyDescent="0.2">
      <c r="AQ19666" s="7"/>
      <c r="AR19666" s="7"/>
      <c r="AS19666" s="7"/>
      <c r="AT19666" s="7"/>
      <c r="AU19666" s="7"/>
    </row>
    <row r="19667" spans="43:47" x14ac:dyDescent="0.2">
      <c r="AQ19667" s="7"/>
      <c r="AR19667" s="7"/>
      <c r="AS19667" s="7"/>
      <c r="AT19667" s="7"/>
      <c r="AU19667" s="7"/>
    </row>
    <row r="19668" spans="43:47" x14ac:dyDescent="0.2">
      <c r="AQ19668" s="7"/>
      <c r="AR19668" s="7"/>
      <c r="AS19668" s="7"/>
      <c r="AT19668" s="7"/>
      <c r="AU19668" s="7"/>
    </row>
    <row r="19669" spans="43:47" x14ac:dyDescent="0.2">
      <c r="AQ19669" s="7"/>
      <c r="AR19669" s="7"/>
      <c r="AS19669" s="7"/>
      <c r="AT19669" s="7"/>
      <c r="AU19669" s="7"/>
    </row>
    <row r="19670" spans="43:47" x14ac:dyDescent="0.2">
      <c r="AQ19670" s="7"/>
      <c r="AR19670" s="7"/>
      <c r="AS19670" s="7"/>
      <c r="AT19670" s="7"/>
      <c r="AU19670" s="7"/>
    </row>
    <row r="19671" spans="43:47" x14ac:dyDescent="0.2">
      <c r="AQ19671" s="7"/>
      <c r="AR19671" s="7"/>
      <c r="AS19671" s="7"/>
      <c r="AT19671" s="7"/>
      <c r="AU19671" s="7"/>
    </row>
    <row r="19672" spans="43:47" x14ac:dyDescent="0.2">
      <c r="AQ19672" s="7"/>
      <c r="AR19672" s="7"/>
      <c r="AS19672" s="7"/>
      <c r="AT19672" s="7"/>
      <c r="AU19672" s="7"/>
    </row>
    <row r="19673" spans="43:47" x14ac:dyDescent="0.2">
      <c r="AQ19673" s="7"/>
      <c r="AR19673" s="7"/>
      <c r="AS19673" s="7"/>
      <c r="AT19673" s="7"/>
      <c r="AU19673" s="7"/>
    </row>
    <row r="19674" spans="43:47" x14ac:dyDescent="0.2">
      <c r="AQ19674" s="7"/>
      <c r="AR19674" s="7"/>
      <c r="AS19674" s="7"/>
      <c r="AT19674" s="7"/>
      <c r="AU19674" s="7"/>
    </row>
    <row r="19675" spans="43:47" x14ac:dyDescent="0.2">
      <c r="AQ19675" s="7"/>
      <c r="AR19675" s="7"/>
      <c r="AS19675" s="7"/>
      <c r="AT19675" s="7"/>
      <c r="AU19675" s="7"/>
    </row>
    <row r="19676" spans="43:47" x14ac:dyDescent="0.2">
      <c r="AQ19676" s="7"/>
      <c r="AR19676" s="7"/>
      <c r="AS19676" s="7"/>
      <c r="AT19676" s="7"/>
      <c r="AU19676" s="7"/>
    </row>
    <row r="19677" spans="43:47" x14ac:dyDescent="0.2">
      <c r="AQ19677" s="7"/>
      <c r="AR19677" s="7"/>
      <c r="AS19677" s="7"/>
      <c r="AT19677" s="7"/>
      <c r="AU19677" s="7"/>
    </row>
    <row r="19678" spans="43:47" x14ac:dyDescent="0.2">
      <c r="AQ19678" s="7"/>
      <c r="AR19678" s="7"/>
      <c r="AS19678" s="7"/>
      <c r="AT19678" s="7"/>
      <c r="AU19678" s="7"/>
    </row>
    <row r="19679" spans="43:47" x14ac:dyDescent="0.2">
      <c r="AQ19679" s="7"/>
      <c r="AR19679" s="7"/>
      <c r="AS19679" s="7"/>
      <c r="AT19679" s="7"/>
      <c r="AU19679" s="7"/>
    </row>
    <row r="19680" spans="43:47" x14ac:dyDescent="0.2">
      <c r="AQ19680" s="7"/>
      <c r="AR19680" s="7"/>
      <c r="AS19680" s="7"/>
      <c r="AT19680" s="7"/>
      <c r="AU19680" s="7"/>
    </row>
    <row r="19681" spans="43:47" x14ac:dyDescent="0.2">
      <c r="AQ19681" s="7"/>
      <c r="AR19681" s="7"/>
      <c r="AS19681" s="7"/>
      <c r="AT19681" s="7"/>
      <c r="AU19681" s="7"/>
    </row>
    <row r="19682" spans="43:47" x14ac:dyDescent="0.2">
      <c r="AQ19682" s="7"/>
      <c r="AR19682" s="7"/>
      <c r="AS19682" s="7"/>
      <c r="AT19682" s="7"/>
      <c r="AU19682" s="7"/>
    </row>
    <row r="19683" spans="43:47" x14ac:dyDescent="0.2">
      <c r="AQ19683" s="7"/>
      <c r="AR19683" s="7"/>
      <c r="AS19683" s="7"/>
      <c r="AT19683" s="7"/>
      <c r="AU19683" s="7"/>
    </row>
    <row r="19684" spans="43:47" x14ac:dyDescent="0.2">
      <c r="AQ19684" s="7"/>
      <c r="AR19684" s="7"/>
      <c r="AS19684" s="7"/>
      <c r="AT19684" s="7"/>
      <c r="AU19684" s="7"/>
    </row>
    <row r="19685" spans="43:47" x14ac:dyDescent="0.2">
      <c r="AQ19685" s="7"/>
      <c r="AR19685" s="7"/>
      <c r="AS19685" s="7"/>
      <c r="AT19685" s="7"/>
      <c r="AU19685" s="7"/>
    </row>
    <row r="19686" spans="43:47" x14ac:dyDescent="0.2">
      <c r="AQ19686" s="7"/>
      <c r="AR19686" s="7"/>
      <c r="AS19686" s="7"/>
      <c r="AT19686" s="7"/>
      <c r="AU19686" s="7"/>
    </row>
    <row r="19687" spans="43:47" x14ac:dyDescent="0.2">
      <c r="AQ19687" s="7"/>
      <c r="AR19687" s="7"/>
      <c r="AS19687" s="7"/>
      <c r="AT19687" s="7"/>
      <c r="AU19687" s="7"/>
    </row>
    <row r="19688" spans="43:47" x14ac:dyDescent="0.2">
      <c r="AQ19688" s="7"/>
      <c r="AR19688" s="7"/>
      <c r="AS19688" s="7"/>
      <c r="AT19688" s="7"/>
      <c r="AU19688" s="7"/>
    </row>
    <row r="19689" spans="43:47" x14ac:dyDescent="0.2">
      <c r="AQ19689" s="7"/>
      <c r="AR19689" s="7"/>
      <c r="AS19689" s="7"/>
      <c r="AT19689" s="7"/>
      <c r="AU19689" s="7"/>
    </row>
    <row r="19690" spans="43:47" x14ac:dyDescent="0.2">
      <c r="AQ19690" s="7"/>
      <c r="AR19690" s="7"/>
      <c r="AS19690" s="7"/>
      <c r="AT19690" s="7"/>
      <c r="AU19690" s="7"/>
    </row>
    <row r="19691" spans="43:47" x14ac:dyDescent="0.2">
      <c r="AQ19691" s="7"/>
      <c r="AR19691" s="7"/>
      <c r="AS19691" s="7"/>
      <c r="AT19691" s="7"/>
      <c r="AU19691" s="7"/>
    </row>
    <row r="19692" spans="43:47" x14ac:dyDescent="0.2">
      <c r="AQ19692" s="7"/>
      <c r="AR19692" s="7"/>
      <c r="AS19692" s="7"/>
      <c r="AT19692" s="7"/>
      <c r="AU19692" s="7"/>
    </row>
    <row r="19693" spans="43:47" x14ac:dyDescent="0.2">
      <c r="AQ19693" s="7"/>
      <c r="AR19693" s="7"/>
      <c r="AS19693" s="7"/>
      <c r="AT19693" s="7"/>
      <c r="AU19693" s="7"/>
    </row>
    <row r="19694" spans="43:47" x14ac:dyDescent="0.2">
      <c r="AQ19694" s="7"/>
      <c r="AR19694" s="7"/>
      <c r="AS19694" s="7"/>
      <c r="AT19694" s="7"/>
      <c r="AU19694" s="7"/>
    </row>
    <row r="19695" spans="43:47" x14ac:dyDescent="0.2">
      <c r="AQ19695" s="7"/>
      <c r="AR19695" s="7"/>
      <c r="AS19695" s="7"/>
      <c r="AT19695" s="7"/>
      <c r="AU19695" s="7"/>
    </row>
    <row r="19696" spans="43:47" x14ac:dyDescent="0.2">
      <c r="AQ19696" s="7"/>
      <c r="AR19696" s="7"/>
      <c r="AS19696" s="7"/>
      <c r="AT19696" s="7"/>
      <c r="AU19696" s="7"/>
    </row>
    <row r="19697" spans="43:47" x14ac:dyDescent="0.2">
      <c r="AQ19697" s="7"/>
      <c r="AR19697" s="7"/>
      <c r="AS19697" s="7"/>
      <c r="AT19697" s="7"/>
      <c r="AU19697" s="7"/>
    </row>
    <row r="19698" spans="43:47" x14ac:dyDescent="0.2">
      <c r="AQ19698" s="7"/>
      <c r="AR19698" s="7"/>
      <c r="AS19698" s="7"/>
      <c r="AT19698" s="7"/>
      <c r="AU19698" s="7"/>
    </row>
    <row r="19699" spans="43:47" x14ac:dyDescent="0.2">
      <c r="AQ19699" s="7"/>
      <c r="AR19699" s="7"/>
      <c r="AS19699" s="7"/>
      <c r="AT19699" s="7"/>
      <c r="AU19699" s="7"/>
    </row>
    <row r="19700" spans="43:47" x14ac:dyDescent="0.2">
      <c r="AQ19700" s="7"/>
      <c r="AR19700" s="7"/>
      <c r="AS19700" s="7"/>
      <c r="AT19700" s="7"/>
      <c r="AU19700" s="7"/>
    </row>
    <row r="19701" spans="43:47" x14ac:dyDescent="0.2">
      <c r="AQ19701" s="7"/>
      <c r="AR19701" s="7"/>
      <c r="AS19701" s="7"/>
      <c r="AT19701" s="7"/>
      <c r="AU19701" s="7"/>
    </row>
    <row r="19702" spans="43:47" x14ac:dyDescent="0.2">
      <c r="AQ19702" s="7"/>
      <c r="AR19702" s="7"/>
      <c r="AS19702" s="7"/>
      <c r="AT19702" s="7"/>
      <c r="AU19702" s="7"/>
    </row>
    <row r="19703" spans="43:47" x14ac:dyDescent="0.2">
      <c r="AQ19703" s="7"/>
      <c r="AR19703" s="7"/>
      <c r="AS19703" s="7"/>
      <c r="AT19703" s="7"/>
      <c r="AU19703" s="7"/>
    </row>
    <row r="19704" spans="43:47" x14ac:dyDescent="0.2">
      <c r="AQ19704" s="7"/>
      <c r="AR19704" s="7"/>
      <c r="AS19704" s="7"/>
      <c r="AT19704" s="7"/>
      <c r="AU19704" s="7"/>
    </row>
    <row r="19705" spans="43:47" x14ac:dyDescent="0.2">
      <c r="AQ19705" s="7"/>
      <c r="AR19705" s="7"/>
      <c r="AS19705" s="7"/>
      <c r="AT19705" s="7"/>
      <c r="AU19705" s="7"/>
    </row>
    <row r="19706" spans="43:47" x14ac:dyDescent="0.2">
      <c r="AQ19706" s="7"/>
      <c r="AR19706" s="7"/>
      <c r="AS19706" s="7"/>
      <c r="AT19706" s="7"/>
      <c r="AU19706" s="7"/>
    </row>
    <row r="19707" spans="43:47" x14ac:dyDescent="0.2">
      <c r="AQ19707" s="7"/>
      <c r="AR19707" s="7"/>
      <c r="AS19707" s="7"/>
      <c r="AT19707" s="7"/>
      <c r="AU19707" s="7"/>
    </row>
    <row r="19708" spans="43:47" x14ac:dyDescent="0.2">
      <c r="AQ19708" s="7"/>
      <c r="AR19708" s="7"/>
      <c r="AS19708" s="7"/>
      <c r="AT19708" s="7"/>
      <c r="AU19708" s="7"/>
    </row>
    <row r="19709" spans="43:47" x14ac:dyDescent="0.2">
      <c r="AQ19709" s="7"/>
      <c r="AR19709" s="7"/>
      <c r="AS19709" s="7"/>
      <c r="AT19709" s="7"/>
      <c r="AU19709" s="7"/>
    </row>
    <row r="19710" spans="43:47" x14ac:dyDescent="0.2">
      <c r="AQ19710" s="7"/>
      <c r="AR19710" s="7"/>
      <c r="AS19710" s="7"/>
      <c r="AT19710" s="7"/>
      <c r="AU19710" s="7"/>
    </row>
    <row r="19711" spans="43:47" x14ac:dyDescent="0.2">
      <c r="AQ19711" s="7"/>
      <c r="AR19711" s="7"/>
      <c r="AS19711" s="7"/>
      <c r="AT19711" s="7"/>
      <c r="AU19711" s="7"/>
    </row>
    <row r="19712" spans="43:47" x14ac:dyDescent="0.2">
      <c r="AQ19712" s="7"/>
      <c r="AR19712" s="7"/>
      <c r="AS19712" s="7"/>
      <c r="AT19712" s="7"/>
      <c r="AU19712" s="7"/>
    </row>
    <row r="19713" spans="43:47" x14ac:dyDescent="0.2">
      <c r="AQ19713" s="7"/>
      <c r="AR19713" s="7"/>
      <c r="AS19713" s="7"/>
      <c r="AT19713" s="7"/>
      <c r="AU19713" s="7"/>
    </row>
    <row r="19714" spans="43:47" x14ac:dyDescent="0.2">
      <c r="AQ19714" s="7"/>
      <c r="AR19714" s="7"/>
      <c r="AS19714" s="7"/>
      <c r="AT19714" s="7"/>
      <c r="AU19714" s="7"/>
    </row>
    <row r="19715" spans="43:47" x14ac:dyDescent="0.2">
      <c r="AQ19715" s="7"/>
      <c r="AR19715" s="7"/>
      <c r="AS19715" s="7"/>
      <c r="AT19715" s="7"/>
      <c r="AU19715" s="7"/>
    </row>
    <row r="19716" spans="43:47" x14ac:dyDescent="0.2">
      <c r="AQ19716" s="7"/>
      <c r="AR19716" s="7"/>
      <c r="AS19716" s="7"/>
      <c r="AT19716" s="7"/>
      <c r="AU19716" s="7"/>
    </row>
    <row r="19717" spans="43:47" x14ac:dyDescent="0.2">
      <c r="AQ19717" s="7"/>
      <c r="AR19717" s="7"/>
      <c r="AS19717" s="7"/>
      <c r="AT19717" s="7"/>
      <c r="AU19717" s="7"/>
    </row>
    <row r="19718" spans="43:47" x14ac:dyDescent="0.2">
      <c r="AQ19718" s="7"/>
      <c r="AR19718" s="7"/>
      <c r="AS19718" s="7"/>
      <c r="AT19718" s="7"/>
      <c r="AU19718" s="7"/>
    </row>
    <row r="19719" spans="43:47" x14ac:dyDescent="0.2">
      <c r="AQ19719" s="7"/>
      <c r="AR19719" s="7"/>
      <c r="AS19719" s="7"/>
      <c r="AT19719" s="7"/>
      <c r="AU19719" s="7"/>
    </row>
    <row r="19720" spans="43:47" x14ac:dyDescent="0.2">
      <c r="AQ19720" s="7"/>
      <c r="AR19720" s="7"/>
      <c r="AS19720" s="7"/>
      <c r="AT19720" s="7"/>
      <c r="AU19720" s="7"/>
    </row>
    <row r="19721" spans="43:47" x14ac:dyDescent="0.2">
      <c r="AQ19721" s="7"/>
      <c r="AR19721" s="7"/>
      <c r="AS19721" s="7"/>
      <c r="AT19721" s="7"/>
      <c r="AU19721" s="7"/>
    </row>
    <row r="19722" spans="43:47" x14ac:dyDescent="0.2">
      <c r="AQ19722" s="7"/>
      <c r="AR19722" s="7"/>
      <c r="AS19722" s="7"/>
      <c r="AT19722" s="7"/>
      <c r="AU19722" s="7"/>
    </row>
    <row r="19723" spans="43:47" x14ac:dyDescent="0.2">
      <c r="AQ19723" s="7"/>
      <c r="AR19723" s="7"/>
      <c r="AS19723" s="7"/>
      <c r="AT19723" s="7"/>
      <c r="AU19723" s="7"/>
    </row>
    <row r="19724" spans="43:47" x14ac:dyDescent="0.2">
      <c r="AQ19724" s="7"/>
      <c r="AR19724" s="7"/>
      <c r="AS19724" s="7"/>
      <c r="AT19724" s="7"/>
      <c r="AU19724" s="7"/>
    </row>
    <row r="19725" spans="43:47" x14ac:dyDescent="0.2">
      <c r="AQ19725" s="7"/>
      <c r="AR19725" s="7"/>
      <c r="AS19725" s="7"/>
      <c r="AT19725" s="7"/>
      <c r="AU19725" s="7"/>
    </row>
    <row r="19726" spans="43:47" x14ac:dyDescent="0.2">
      <c r="AQ19726" s="7"/>
      <c r="AR19726" s="7"/>
      <c r="AS19726" s="7"/>
      <c r="AT19726" s="7"/>
      <c r="AU19726" s="7"/>
    </row>
    <row r="19727" spans="43:47" x14ac:dyDescent="0.2">
      <c r="AQ19727" s="7"/>
      <c r="AR19727" s="7"/>
      <c r="AS19727" s="7"/>
      <c r="AT19727" s="7"/>
      <c r="AU19727" s="7"/>
    </row>
    <row r="19728" spans="43:47" x14ac:dyDescent="0.2">
      <c r="AQ19728" s="7"/>
      <c r="AR19728" s="7"/>
      <c r="AS19728" s="7"/>
      <c r="AT19728" s="7"/>
      <c r="AU19728" s="7"/>
    </row>
    <row r="19729" spans="43:47" x14ac:dyDescent="0.2">
      <c r="AQ19729" s="7"/>
      <c r="AR19729" s="7"/>
      <c r="AS19729" s="7"/>
      <c r="AT19729" s="7"/>
      <c r="AU19729" s="7"/>
    </row>
    <row r="19730" spans="43:47" x14ac:dyDescent="0.2">
      <c r="AQ19730" s="7"/>
      <c r="AR19730" s="7"/>
      <c r="AS19730" s="7"/>
      <c r="AT19730" s="7"/>
      <c r="AU19730" s="7"/>
    </row>
    <row r="19731" spans="43:47" x14ac:dyDescent="0.2">
      <c r="AQ19731" s="7"/>
      <c r="AR19731" s="7"/>
      <c r="AS19731" s="7"/>
      <c r="AT19731" s="7"/>
      <c r="AU19731" s="7"/>
    </row>
    <row r="19732" spans="43:47" x14ac:dyDescent="0.2">
      <c r="AQ19732" s="7"/>
      <c r="AR19732" s="7"/>
      <c r="AS19732" s="7"/>
      <c r="AT19732" s="7"/>
      <c r="AU19732" s="7"/>
    </row>
    <row r="19733" spans="43:47" x14ac:dyDescent="0.2">
      <c r="AQ19733" s="7"/>
      <c r="AR19733" s="7"/>
      <c r="AS19733" s="7"/>
      <c r="AT19733" s="7"/>
      <c r="AU19733" s="7"/>
    </row>
    <row r="19734" spans="43:47" x14ac:dyDescent="0.2">
      <c r="AQ19734" s="7"/>
      <c r="AR19734" s="7"/>
      <c r="AS19734" s="7"/>
      <c r="AT19734" s="7"/>
      <c r="AU19734" s="7"/>
    </row>
    <row r="19735" spans="43:47" x14ac:dyDescent="0.2">
      <c r="AQ19735" s="7"/>
      <c r="AR19735" s="7"/>
      <c r="AS19735" s="7"/>
      <c r="AT19735" s="7"/>
      <c r="AU19735" s="7"/>
    </row>
    <row r="19736" spans="43:47" x14ac:dyDescent="0.2">
      <c r="AQ19736" s="7"/>
      <c r="AR19736" s="7"/>
      <c r="AS19736" s="7"/>
      <c r="AT19736" s="7"/>
      <c r="AU19736" s="7"/>
    </row>
    <row r="19737" spans="43:47" x14ac:dyDescent="0.2">
      <c r="AQ19737" s="7"/>
      <c r="AR19737" s="7"/>
      <c r="AS19737" s="7"/>
      <c r="AT19737" s="7"/>
      <c r="AU19737" s="7"/>
    </row>
    <row r="19738" spans="43:47" x14ac:dyDescent="0.2">
      <c r="AQ19738" s="7"/>
      <c r="AR19738" s="7"/>
      <c r="AS19738" s="7"/>
      <c r="AT19738" s="7"/>
      <c r="AU19738" s="7"/>
    </row>
    <row r="19739" spans="43:47" x14ac:dyDescent="0.2">
      <c r="AQ19739" s="7"/>
      <c r="AR19739" s="7"/>
      <c r="AS19739" s="7"/>
      <c r="AT19739" s="7"/>
      <c r="AU19739" s="7"/>
    </row>
    <row r="19740" spans="43:47" x14ac:dyDescent="0.2">
      <c r="AQ19740" s="7"/>
      <c r="AR19740" s="7"/>
      <c r="AS19740" s="7"/>
      <c r="AT19740" s="7"/>
      <c r="AU19740" s="7"/>
    </row>
    <row r="19741" spans="43:47" x14ac:dyDescent="0.2">
      <c r="AQ19741" s="7"/>
      <c r="AR19741" s="7"/>
      <c r="AS19741" s="7"/>
      <c r="AT19741" s="7"/>
      <c r="AU19741" s="7"/>
    </row>
    <row r="19742" spans="43:47" x14ac:dyDescent="0.2">
      <c r="AQ19742" s="7"/>
      <c r="AR19742" s="7"/>
      <c r="AS19742" s="7"/>
      <c r="AT19742" s="7"/>
      <c r="AU19742" s="7"/>
    </row>
    <row r="19743" spans="43:47" x14ac:dyDescent="0.2">
      <c r="AQ19743" s="7"/>
      <c r="AR19743" s="7"/>
      <c r="AS19743" s="7"/>
      <c r="AT19743" s="7"/>
      <c r="AU19743" s="7"/>
    </row>
    <row r="19744" spans="43:47" x14ac:dyDescent="0.2">
      <c r="AQ19744" s="7"/>
      <c r="AR19744" s="7"/>
      <c r="AS19744" s="7"/>
      <c r="AT19744" s="7"/>
      <c r="AU19744" s="7"/>
    </row>
    <row r="19745" spans="43:47" x14ac:dyDescent="0.2">
      <c r="AQ19745" s="7"/>
      <c r="AR19745" s="7"/>
      <c r="AS19745" s="7"/>
      <c r="AT19745" s="7"/>
      <c r="AU19745" s="7"/>
    </row>
    <row r="19746" spans="43:47" x14ac:dyDescent="0.2">
      <c r="AQ19746" s="7"/>
      <c r="AR19746" s="7"/>
      <c r="AS19746" s="7"/>
      <c r="AT19746" s="7"/>
      <c r="AU19746" s="7"/>
    </row>
    <row r="19747" spans="43:47" x14ac:dyDescent="0.2">
      <c r="AQ19747" s="7"/>
      <c r="AR19747" s="7"/>
      <c r="AS19747" s="7"/>
      <c r="AT19747" s="7"/>
      <c r="AU19747" s="7"/>
    </row>
    <row r="19748" spans="43:47" x14ac:dyDescent="0.2">
      <c r="AQ19748" s="7"/>
      <c r="AR19748" s="7"/>
      <c r="AS19748" s="7"/>
      <c r="AT19748" s="7"/>
      <c r="AU19748" s="7"/>
    </row>
    <row r="19749" spans="43:47" x14ac:dyDescent="0.2">
      <c r="AQ19749" s="7"/>
      <c r="AR19749" s="7"/>
      <c r="AS19749" s="7"/>
      <c r="AT19749" s="7"/>
      <c r="AU19749" s="7"/>
    </row>
    <row r="19750" spans="43:47" x14ac:dyDescent="0.2">
      <c r="AQ19750" s="7"/>
      <c r="AR19750" s="7"/>
      <c r="AS19750" s="7"/>
      <c r="AT19750" s="7"/>
      <c r="AU19750" s="7"/>
    </row>
    <row r="19751" spans="43:47" x14ac:dyDescent="0.2">
      <c r="AQ19751" s="7"/>
      <c r="AR19751" s="7"/>
      <c r="AS19751" s="7"/>
      <c r="AT19751" s="7"/>
      <c r="AU19751" s="7"/>
    </row>
    <row r="19752" spans="43:47" x14ac:dyDescent="0.2">
      <c r="AQ19752" s="7"/>
      <c r="AR19752" s="7"/>
      <c r="AS19752" s="7"/>
      <c r="AT19752" s="7"/>
      <c r="AU19752" s="7"/>
    </row>
    <row r="19753" spans="43:47" x14ac:dyDescent="0.2">
      <c r="AQ19753" s="7"/>
      <c r="AR19753" s="7"/>
      <c r="AS19753" s="7"/>
      <c r="AT19753" s="7"/>
      <c r="AU19753" s="7"/>
    </row>
    <row r="19754" spans="43:47" x14ac:dyDescent="0.2">
      <c r="AQ19754" s="7"/>
      <c r="AR19754" s="7"/>
      <c r="AS19754" s="7"/>
      <c r="AT19754" s="7"/>
      <c r="AU19754" s="7"/>
    </row>
    <row r="19755" spans="43:47" x14ac:dyDescent="0.2">
      <c r="AQ19755" s="7"/>
      <c r="AR19755" s="7"/>
      <c r="AS19755" s="7"/>
      <c r="AT19755" s="7"/>
      <c r="AU19755" s="7"/>
    </row>
    <row r="19756" spans="43:47" x14ac:dyDescent="0.2">
      <c r="AQ19756" s="7"/>
      <c r="AR19756" s="7"/>
      <c r="AS19756" s="7"/>
      <c r="AT19756" s="7"/>
      <c r="AU19756" s="7"/>
    </row>
    <row r="19757" spans="43:47" x14ac:dyDescent="0.2">
      <c r="AQ19757" s="7"/>
      <c r="AR19757" s="7"/>
      <c r="AS19757" s="7"/>
      <c r="AT19757" s="7"/>
      <c r="AU19757" s="7"/>
    </row>
    <row r="19758" spans="43:47" x14ac:dyDescent="0.2">
      <c r="AQ19758" s="7"/>
      <c r="AR19758" s="7"/>
      <c r="AS19758" s="7"/>
      <c r="AT19758" s="7"/>
      <c r="AU19758" s="7"/>
    </row>
    <row r="19759" spans="43:47" x14ac:dyDescent="0.2">
      <c r="AQ19759" s="7"/>
      <c r="AR19759" s="7"/>
      <c r="AS19759" s="7"/>
      <c r="AT19759" s="7"/>
      <c r="AU19759" s="7"/>
    </row>
    <row r="19760" spans="43:47" x14ac:dyDescent="0.2">
      <c r="AQ19760" s="7"/>
      <c r="AR19760" s="7"/>
      <c r="AS19760" s="7"/>
      <c r="AT19760" s="7"/>
      <c r="AU19760" s="7"/>
    </row>
    <row r="19761" spans="43:47" x14ac:dyDescent="0.2">
      <c r="AQ19761" s="7"/>
      <c r="AR19761" s="7"/>
      <c r="AS19761" s="7"/>
      <c r="AT19761" s="7"/>
      <c r="AU19761" s="7"/>
    </row>
    <row r="19762" spans="43:47" x14ac:dyDescent="0.2">
      <c r="AQ19762" s="7"/>
      <c r="AR19762" s="7"/>
      <c r="AS19762" s="7"/>
      <c r="AT19762" s="7"/>
      <c r="AU19762" s="7"/>
    </row>
    <row r="19763" spans="43:47" x14ac:dyDescent="0.2">
      <c r="AQ19763" s="7"/>
      <c r="AR19763" s="7"/>
      <c r="AS19763" s="7"/>
      <c r="AT19763" s="7"/>
      <c r="AU19763" s="7"/>
    </row>
    <row r="19764" spans="43:47" x14ac:dyDescent="0.2">
      <c r="AQ19764" s="7"/>
      <c r="AR19764" s="7"/>
      <c r="AS19764" s="7"/>
      <c r="AT19764" s="7"/>
      <c r="AU19764" s="7"/>
    </row>
    <row r="19765" spans="43:47" x14ac:dyDescent="0.2">
      <c r="AQ19765" s="7"/>
      <c r="AR19765" s="7"/>
      <c r="AS19765" s="7"/>
      <c r="AT19765" s="7"/>
      <c r="AU19765" s="7"/>
    </row>
    <row r="19766" spans="43:47" x14ac:dyDescent="0.2">
      <c r="AQ19766" s="7"/>
      <c r="AR19766" s="7"/>
      <c r="AS19766" s="7"/>
      <c r="AT19766" s="7"/>
      <c r="AU19766" s="7"/>
    </row>
    <row r="19767" spans="43:47" x14ac:dyDescent="0.2">
      <c r="AQ19767" s="7"/>
      <c r="AR19767" s="7"/>
      <c r="AS19767" s="7"/>
      <c r="AT19767" s="7"/>
      <c r="AU19767" s="7"/>
    </row>
    <row r="19768" spans="43:47" x14ac:dyDescent="0.2">
      <c r="AQ19768" s="7"/>
      <c r="AR19768" s="7"/>
      <c r="AS19768" s="7"/>
      <c r="AT19768" s="7"/>
      <c r="AU19768" s="7"/>
    </row>
    <row r="19769" spans="43:47" x14ac:dyDescent="0.2">
      <c r="AQ19769" s="7"/>
      <c r="AR19769" s="7"/>
      <c r="AS19769" s="7"/>
      <c r="AT19769" s="7"/>
      <c r="AU19769" s="7"/>
    </row>
    <row r="19770" spans="43:47" x14ac:dyDescent="0.2">
      <c r="AQ19770" s="7"/>
      <c r="AR19770" s="7"/>
      <c r="AS19770" s="7"/>
      <c r="AT19770" s="7"/>
      <c r="AU19770" s="7"/>
    </row>
    <row r="19771" spans="43:47" x14ac:dyDescent="0.2">
      <c r="AQ19771" s="7"/>
      <c r="AR19771" s="7"/>
      <c r="AS19771" s="7"/>
      <c r="AT19771" s="7"/>
      <c r="AU19771" s="7"/>
    </row>
    <row r="19772" spans="43:47" x14ac:dyDescent="0.2">
      <c r="AQ19772" s="7"/>
      <c r="AR19772" s="7"/>
      <c r="AS19772" s="7"/>
      <c r="AT19772" s="7"/>
      <c r="AU19772" s="7"/>
    </row>
    <row r="19773" spans="43:47" x14ac:dyDescent="0.2">
      <c r="AQ19773" s="7"/>
      <c r="AR19773" s="7"/>
      <c r="AS19773" s="7"/>
      <c r="AT19773" s="7"/>
      <c r="AU19773" s="7"/>
    </row>
    <row r="19774" spans="43:47" x14ac:dyDescent="0.2">
      <c r="AQ19774" s="7"/>
      <c r="AR19774" s="7"/>
      <c r="AS19774" s="7"/>
      <c r="AT19774" s="7"/>
      <c r="AU19774" s="7"/>
    </row>
    <row r="19775" spans="43:47" x14ac:dyDescent="0.2">
      <c r="AQ19775" s="7"/>
      <c r="AR19775" s="7"/>
      <c r="AS19775" s="7"/>
      <c r="AT19775" s="7"/>
      <c r="AU19775" s="7"/>
    </row>
    <row r="19776" spans="43:47" x14ac:dyDescent="0.2">
      <c r="AQ19776" s="7"/>
      <c r="AR19776" s="7"/>
      <c r="AS19776" s="7"/>
      <c r="AT19776" s="7"/>
      <c r="AU19776" s="7"/>
    </row>
    <row r="19777" spans="43:47" x14ac:dyDescent="0.2">
      <c r="AQ19777" s="7"/>
      <c r="AR19777" s="7"/>
      <c r="AS19777" s="7"/>
      <c r="AT19777" s="7"/>
      <c r="AU19777" s="7"/>
    </row>
    <row r="19778" spans="43:47" x14ac:dyDescent="0.2">
      <c r="AQ19778" s="7"/>
      <c r="AR19778" s="7"/>
      <c r="AS19778" s="7"/>
      <c r="AT19778" s="7"/>
      <c r="AU19778" s="7"/>
    </row>
    <row r="19779" spans="43:47" x14ac:dyDescent="0.2">
      <c r="AQ19779" s="7"/>
      <c r="AR19779" s="7"/>
      <c r="AS19779" s="7"/>
      <c r="AT19779" s="7"/>
      <c r="AU19779" s="7"/>
    </row>
    <row r="19780" spans="43:47" x14ac:dyDescent="0.2">
      <c r="AQ19780" s="7"/>
      <c r="AR19780" s="7"/>
      <c r="AS19780" s="7"/>
      <c r="AT19780" s="7"/>
      <c r="AU19780" s="7"/>
    </row>
    <row r="19781" spans="43:47" x14ac:dyDescent="0.2">
      <c r="AQ19781" s="7"/>
      <c r="AR19781" s="7"/>
      <c r="AS19781" s="7"/>
      <c r="AT19781" s="7"/>
      <c r="AU19781" s="7"/>
    </row>
    <row r="19782" spans="43:47" x14ac:dyDescent="0.2">
      <c r="AQ19782" s="7"/>
      <c r="AR19782" s="7"/>
      <c r="AS19782" s="7"/>
      <c r="AT19782" s="7"/>
      <c r="AU19782" s="7"/>
    </row>
    <row r="19783" spans="43:47" x14ac:dyDescent="0.2">
      <c r="AQ19783" s="7"/>
      <c r="AR19783" s="7"/>
      <c r="AS19783" s="7"/>
      <c r="AT19783" s="7"/>
      <c r="AU19783" s="7"/>
    </row>
    <row r="19784" spans="43:47" x14ac:dyDescent="0.2">
      <c r="AQ19784" s="7"/>
      <c r="AR19784" s="7"/>
      <c r="AS19784" s="7"/>
      <c r="AT19784" s="7"/>
      <c r="AU19784" s="7"/>
    </row>
    <row r="19785" spans="43:47" x14ac:dyDescent="0.2">
      <c r="AQ19785" s="7"/>
      <c r="AR19785" s="7"/>
      <c r="AS19785" s="7"/>
      <c r="AT19785" s="7"/>
      <c r="AU19785" s="7"/>
    </row>
    <row r="19786" spans="43:47" x14ac:dyDescent="0.2">
      <c r="AQ19786" s="7"/>
      <c r="AR19786" s="7"/>
      <c r="AS19786" s="7"/>
      <c r="AT19786" s="7"/>
      <c r="AU19786" s="7"/>
    </row>
    <row r="19787" spans="43:47" x14ac:dyDescent="0.2">
      <c r="AQ19787" s="7"/>
      <c r="AR19787" s="7"/>
      <c r="AS19787" s="7"/>
      <c r="AT19787" s="7"/>
      <c r="AU19787" s="7"/>
    </row>
    <row r="19788" spans="43:47" x14ac:dyDescent="0.2">
      <c r="AQ19788" s="7"/>
      <c r="AR19788" s="7"/>
      <c r="AS19788" s="7"/>
      <c r="AT19788" s="7"/>
      <c r="AU19788" s="7"/>
    </row>
    <row r="19789" spans="43:47" x14ac:dyDescent="0.2">
      <c r="AQ19789" s="7"/>
      <c r="AR19789" s="7"/>
      <c r="AS19789" s="7"/>
      <c r="AT19789" s="7"/>
      <c r="AU19789" s="7"/>
    </row>
    <row r="19790" spans="43:47" x14ac:dyDescent="0.2">
      <c r="AQ19790" s="7"/>
      <c r="AR19790" s="7"/>
      <c r="AS19790" s="7"/>
      <c r="AT19790" s="7"/>
      <c r="AU19790" s="7"/>
    </row>
    <row r="19791" spans="43:47" x14ac:dyDescent="0.2">
      <c r="AQ19791" s="7"/>
      <c r="AR19791" s="7"/>
      <c r="AS19791" s="7"/>
      <c r="AT19791" s="7"/>
      <c r="AU19791" s="7"/>
    </row>
    <row r="19792" spans="43:47" x14ac:dyDescent="0.2">
      <c r="AQ19792" s="7"/>
      <c r="AR19792" s="7"/>
      <c r="AS19792" s="7"/>
      <c r="AT19792" s="7"/>
      <c r="AU19792" s="7"/>
    </row>
    <row r="19793" spans="43:47" x14ac:dyDescent="0.2">
      <c r="AQ19793" s="7"/>
      <c r="AR19793" s="7"/>
      <c r="AS19793" s="7"/>
      <c r="AT19793" s="7"/>
      <c r="AU19793" s="7"/>
    </row>
    <row r="19794" spans="43:47" x14ac:dyDescent="0.2">
      <c r="AQ19794" s="7"/>
      <c r="AR19794" s="7"/>
      <c r="AS19794" s="7"/>
      <c r="AT19794" s="7"/>
      <c r="AU19794" s="7"/>
    </row>
    <row r="19795" spans="43:47" x14ac:dyDescent="0.2">
      <c r="AQ19795" s="7"/>
      <c r="AR19795" s="7"/>
      <c r="AS19795" s="7"/>
      <c r="AT19795" s="7"/>
      <c r="AU19795" s="7"/>
    </row>
    <row r="19796" spans="43:47" x14ac:dyDescent="0.2">
      <c r="AQ19796" s="7"/>
      <c r="AR19796" s="7"/>
      <c r="AS19796" s="7"/>
      <c r="AT19796" s="7"/>
      <c r="AU19796" s="7"/>
    </row>
    <row r="19797" spans="43:47" x14ac:dyDescent="0.2">
      <c r="AQ19797" s="7"/>
      <c r="AR19797" s="7"/>
      <c r="AS19797" s="7"/>
      <c r="AT19797" s="7"/>
      <c r="AU19797" s="7"/>
    </row>
    <row r="19798" spans="43:47" x14ac:dyDescent="0.2">
      <c r="AQ19798" s="7"/>
      <c r="AR19798" s="7"/>
      <c r="AS19798" s="7"/>
      <c r="AT19798" s="7"/>
      <c r="AU19798" s="7"/>
    </row>
    <row r="19799" spans="43:47" x14ac:dyDescent="0.2">
      <c r="AQ19799" s="7"/>
      <c r="AR19799" s="7"/>
      <c r="AS19799" s="7"/>
      <c r="AT19799" s="7"/>
      <c r="AU19799" s="7"/>
    </row>
    <row r="19800" spans="43:47" x14ac:dyDescent="0.2">
      <c r="AQ19800" s="7"/>
      <c r="AR19800" s="7"/>
      <c r="AS19800" s="7"/>
      <c r="AT19800" s="7"/>
      <c r="AU19800" s="7"/>
    </row>
    <row r="19801" spans="43:47" x14ac:dyDescent="0.2">
      <c r="AQ19801" s="7"/>
      <c r="AR19801" s="7"/>
      <c r="AS19801" s="7"/>
      <c r="AT19801" s="7"/>
      <c r="AU19801" s="7"/>
    </row>
    <row r="19802" spans="43:47" x14ac:dyDescent="0.2">
      <c r="AQ19802" s="7"/>
      <c r="AR19802" s="7"/>
      <c r="AS19802" s="7"/>
      <c r="AT19802" s="7"/>
      <c r="AU19802" s="7"/>
    </row>
    <row r="19803" spans="43:47" x14ac:dyDescent="0.2">
      <c r="AQ19803" s="7"/>
      <c r="AR19803" s="7"/>
      <c r="AS19803" s="7"/>
      <c r="AT19803" s="7"/>
      <c r="AU19803" s="7"/>
    </row>
    <row r="19804" spans="43:47" x14ac:dyDescent="0.2">
      <c r="AQ19804" s="7"/>
      <c r="AR19804" s="7"/>
      <c r="AS19804" s="7"/>
      <c r="AT19804" s="7"/>
      <c r="AU19804" s="7"/>
    </row>
    <row r="19805" spans="43:47" x14ac:dyDescent="0.2">
      <c r="AQ19805" s="7"/>
      <c r="AR19805" s="7"/>
      <c r="AS19805" s="7"/>
      <c r="AT19805" s="7"/>
      <c r="AU19805" s="7"/>
    </row>
    <row r="19806" spans="43:47" x14ac:dyDescent="0.2">
      <c r="AQ19806" s="7"/>
      <c r="AR19806" s="7"/>
      <c r="AS19806" s="7"/>
      <c r="AT19806" s="7"/>
      <c r="AU19806" s="7"/>
    </row>
    <row r="19807" spans="43:47" x14ac:dyDescent="0.2">
      <c r="AQ19807" s="7"/>
      <c r="AR19807" s="7"/>
      <c r="AS19807" s="7"/>
      <c r="AT19807" s="7"/>
      <c r="AU19807" s="7"/>
    </row>
    <row r="19808" spans="43:47" x14ac:dyDescent="0.2">
      <c r="AQ19808" s="7"/>
      <c r="AR19808" s="7"/>
      <c r="AS19808" s="7"/>
      <c r="AT19808" s="7"/>
      <c r="AU19808" s="7"/>
    </row>
    <row r="19809" spans="43:47" x14ac:dyDescent="0.2">
      <c r="AQ19809" s="7"/>
      <c r="AR19809" s="7"/>
      <c r="AS19809" s="7"/>
      <c r="AT19809" s="7"/>
      <c r="AU19809" s="7"/>
    </row>
    <row r="19810" spans="43:47" x14ac:dyDescent="0.2">
      <c r="AQ19810" s="7"/>
      <c r="AR19810" s="7"/>
      <c r="AS19810" s="7"/>
      <c r="AT19810" s="7"/>
      <c r="AU19810" s="7"/>
    </row>
    <row r="19811" spans="43:47" x14ac:dyDescent="0.2">
      <c r="AQ19811" s="7"/>
      <c r="AR19811" s="7"/>
      <c r="AS19811" s="7"/>
      <c r="AT19811" s="7"/>
      <c r="AU19811" s="7"/>
    </row>
    <row r="19812" spans="43:47" x14ac:dyDescent="0.2">
      <c r="AQ19812" s="7"/>
      <c r="AR19812" s="7"/>
      <c r="AS19812" s="7"/>
      <c r="AT19812" s="7"/>
      <c r="AU19812" s="7"/>
    </row>
    <row r="19813" spans="43:47" x14ac:dyDescent="0.2">
      <c r="AQ19813" s="7"/>
      <c r="AR19813" s="7"/>
      <c r="AS19813" s="7"/>
      <c r="AT19813" s="7"/>
      <c r="AU19813" s="7"/>
    </row>
    <row r="19814" spans="43:47" x14ac:dyDescent="0.2">
      <c r="AQ19814" s="7"/>
      <c r="AR19814" s="7"/>
      <c r="AS19814" s="7"/>
      <c r="AT19814" s="7"/>
      <c r="AU19814" s="7"/>
    </row>
    <row r="19815" spans="43:47" x14ac:dyDescent="0.2">
      <c r="AQ19815" s="7"/>
      <c r="AR19815" s="7"/>
      <c r="AS19815" s="7"/>
      <c r="AT19815" s="7"/>
      <c r="AU19815" s="7"/>
    </row>
    <row r="19816" spans="43:47" x14ac:dyDescent="0.2">
      <c r="AQ19816" s="7"/>
      <c r="AR19816" s="7"/>
      <c r="AS19816" s="7"/>
      <c r="AT19816" s="7"/>
      <c r="AU19816" s="7"/>
    </row>
    <row r="19817" spans="43:47" x14ac:dyDescent="0.2">
      <c r="AQ19817" s="7"/>
      <c r="AR19817" s="7"/>
      <c r="AS19817" s="7"/>
      <c r="AT19817" s="7"/>
      <c r="AU19817" s="7"/>
    </row>
    <row r="19818" spans="43:47" x14ac:dyDescent="0.2">
      <c r="AQ19818" s="7"/>
      <c r="AR19818" s="7"/>
      <c r="AS19818" s="7"/>
      <c r="AT19818" s="7"/>
      <c r="AU19818" s="7"/>
    </row>
    <row r="19819" spans="43:47" x14ac:dyDescent="0.2">
      <c r="AQ19819" s="7"/>
      <c r="AR19819" s="7"/>
      <c r="AS19819" s="7"/>
      <c r="AT19819" s="7"/>
      <c r="AU19819" s="7"/>
    </row>
    <row r="19820" spans="43:47" x14ac:dyDescent="0.2">
      <c r="AQ19820" s="7"/>
      <c r="AR19820" s="7"/>
      <c r="AS19820" s="7"/>
      <c r="AT19820" s="7"/>
      <c r="AU19820" s="7"/>
    </row>
    <row r="19821" spans="43:47" x14ac:dyDescent="0.2">
      <c r="AQ19821" s="7"/>
      <c r="AR19821" s="7"/>
      <c r="AS19821" s="7"/>
      <c r="AT19821" s="7"/>
      <c r="AU19821" s="7"/>
    </row>
    <row r="19822" spans="43:47" x14ac:dyDescent="0.2">
      <c r="AQ19822" s="7"/>
      <c r="AR19822" s="7"/>
      <c r="AS19822" s="7"/>
      <c r="AT19822" s="7"/>
      <c r="AU19822" s="7"/>
    </row>
    <row r="19823" spans="43:47" x14ac:dyDescent="0.2">
      <c r="AQ19823" s="7"/>
      <c r="AR19823" s="7"/>
      <c r="AS19823" s="7"/>
      <c r="AT19823" s="7"/>
      <c r="AU19823" s="7"/>
    </row>
  </sheetData>
  <dataValidations count="1">
    <dataValidation errorStyle="warning" showInputMessage="1" showErrorMessage="1" sqref="D1:D1048576 E1:W93 E6193:W1048576 X1:AE1048576 AF1:AI498 AF553:AI1048576 AJ1:AP1048576 AQ1:AQ56 AQ19824:AU1048576 AR1:AT1 AR2:AR41 AS2:AT34 AU1:AU62 AV1:AV64 AV69:AV83 AV19032:AV1048576 AW1:AW1048576 AX1:BC1 AX2:AX66 AX14056:BD1048576 AY2:BC34 BD1:BD66 BE1:BF1048576 BG1:BM2 BG3:BG55 BG14038:BM1048576 BH3:BL34 BM3:BM5 BM8:BM64 BM69 BM85 BM88 BM90 BM98 BM114 BM134:BM135 BM142 BM150:BM151 BN1:BO1048576 BP1:BP360 BP18266:BU1048576 BQ1:BW2 BQ3:BS34 BQ125:BS155 BQ159:BQ172 BQ187:BQ194 BQ200:BQ207 BQ213:BQ315 BR246:BS276 BS44:BS51 BS92:BS94 BS98 BS102:BS104 BS118:BS121 BS165:BS172 BS213:BS215 BS219 BS223:BS225 BS239:BS242 BS286:BS293 BT3:BU63 BT68:BU72 BT125:BU184 BT189:BU193 BT246:BU305 BT310:BU314 BV3:BW1048576 BX1:CA1048576 CJ1:EJ2 CJ5:CJ294 CJ295:CQ1048576 CL5:CQ294 CR3:DR1048576 DS3:DS126 DS132:DS1048576 DT3:EJ1048576 ES1:IB2 ES3:EZ7 ES28:ES1048576 ET8:EZ1048576 FA3:HG1048576 HH4:HH1048576 HI3:IB1048576 IC1:IQ1048576 IR9:IT12 IR13:IR20 IR21:IV1048576 IU1:IX9 IU10:IV12 IW10:IW18 IW19:IX1048576 IY1:XFD2 IY19:IZ43 IY45:IY1048576 IZ3:IZ18 IZ44:IZ1048576 JA3:XFD1048576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&amp;L&amp;"Calibri"&amp;10 &amp;K000000#Público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B_Prog_Fila">
    <tabColor rgb="FFFF0000"/>
  </sheetPr>
  <dimension ref="A1:CG1"/>
  <sheetViews>
    <sheetView showGridLines="0" zoomScaleNormal="100" workbookViewId="0">
      <pane xSplit="1" ySplit="9" topLeftCell="B10" activePane="bottomRight" state="frozen"/>
      <selection pane="topRight" activeCell="FP38" sqref="FP38"/>
      <selection pane="bottomLeft" activeCell="FP38" sqref="FP38"/>
      <selection pane="bottomRight" activeCell="C4" sqref="C4"/>
    </sheetView>
  </sheetViews>
  <sheetFormatPr defaultColWidth="3.44140625" defaultRowHeight="14.4" x14ac:dyDescent="0.3"/>
  <cols>
    <col min="1" max="2" width="6.88671875" style="786" bestFit="1" customWidth="1"/>
    <col min="3" max="3" width="24.44140625" style="786" bestFit="1" customWidth="1"/>
    <col min="4" max="4" width="7.88671875" style="786" bestFit="1" customWidth="1"/>
    <col min="5" max="5" width="6.88671875" style="786" bestFit="1" customWidth="1"/>
    <col min="6" max="6" width="10.109375" style="786" bestFit="1" customWidth="1"/>
    <col min="7" max="8" width="6.88671875" style="786" bestFit="1" customWidth="1"/>
    <col min="9" max="9" width="23.5546875" style="786" bestFit="1" customWidth="1"/>
    <col min="10" max="10" width="9.88671875" style="786" bestFit="1" customWidth="1"/>
    <col min="11" max="11" width="8.44140625" style="786" bestFit="1" customWidth="1"/>
    <col min="12" max="15" width="2.44140625" style="786" customWidth="1"/>
    <col min="16" max="19" width="1.6640625" style="786" customWidth="1"/>
    <col min="20" max="21" width="2.44140625" style="786" bestFit="1" customWidth="1"/>
    <col min="22" max="22" width="2.44140625" style="786" customWidth="1"/>
    <col min="23" max="26" width="6.88671875" style="786" bestFit="1" customWidth="1"/>
    <col min="27" max="29" width="2.44140625" style="786" bestFit="1" customWidth="1"/>
    <col min="30" max="30" width="10.109375" style="786" bestFit="1" customWidth="1"/>
    <col min="31" max="31" width="7.44140625" style="786" bestFit="1" customWidth="1"/>
    <col min="32" max="32" width="4.109375" style="786" bestFit="1" customWidth="1"/>
    <col min="33" max="33" width="5.44140625" style="786" bestFit="1" customWidth="1"/>
    <col min="34" max="34" width="5.5546875" style="786" bestFit="1" customWidth="1"/>
    <col min="35" max="35" width="7.109375" style="786" bestFit="1" customWidth="1"/>
    <col min="36" max="36" width="8.33203125" style="786" bestFit="1" customWidth="1"/>
    <col min="37" max="37" width="7.88671875" style="786" bestFit="1" customWidth="1"/>
    <col min="38" max="52" width="2.44140625" style="786" bestFit="1" customWidth="1"/>
    <col min="53" max="53" width="5.6640625" style="786" bestFit="1" customWidth="1"/>
    <col min="54" max="54" width="20.5546875" style="786" bestFit="1" customWidth="1"/>
    <col min="55" max="55" width="19.109375" style="786" bestFit="1" customWidth="1"/>
    <col min="56" max="57" width="38.5546875" style="786" bestFit="1" customWidth="1"/>
    <col min="58" max="60" width="12.109375" style="786" bestFit="1" customWidth="1"/>
    <col min="61" max="61" width="26.44140625" style="786" bestFit="1" customWidth="1"/>
    <col min="62" max="64" width="12.109375" style="786" bestFit="1" customWidth="1"/>
    <col min="65" max="65" width="6.44140625" style="786" bestFit="1" customWidth="1"/>
    <col min="66" max="66" width="3.88671875" style="786" bestFit="1" customWidth="1"/>
    <col min="67" max="67" width="12.109375" style="786" bestFit="1" customWidth="1"/>
    <col min="68" max="68" width="10.5546875" style="786" bestFit="1" customWidth="1"/>
    <col min="69" max="69" width="26" style="786" bestFit="1" customWidth="1"/>
    <col min="70" max="70" width="35.5546875" style="786" bestFit="1" customWidth="1"/>
    <col min="71" max="71" width="6.44140625" style="786" bestFit="1" customWidth="1"/>
    <col min="72" max="72" width="8.33203125" style="786" bestFit="1" customWidth="1"/>
    <col min="73" max="73" width="10.5546875" style="786" bestFit="1" customWidth="1"/>
    <col min="74" max="74" width="12.44140625" style="786" bestFit="1" customWidth="1"/>
    <col min="75" max="75" width="26" style="786" bestFit="1" customWidth="1"/>
    <col min="76" max="76" width="35.5546875" style="786" bestFit="1" customWidth="1"/>
    <col min="77" max="77" width="6.44140625" style="786" bestFit="1" customWidth="1"/>
    <col min="78" max="78" width="8.33203125" style="786" bestFit="1" customWidth="1"/>
    <col min="79" max="79" width="8.88671875" style="786" bestFit="1" customWidth="1"/>
    <col min="80" max="80" width="12.44140625" style="786" bestFit="1" customWidth="1"/>
    <col min="81" max="81" width="26.33203125" style="786" bestFit="1" customWidth="1"/>
    <col min="82" max="82" width="38.33203125" style="786" bestFit="1" customWidth="1"/>
    <col min="83" max="83" width="6.44140625" style="786" bestFit="1" customWidth="1"/>
    <col min="84" max="84" width="8.33203125" style="786" bestFit="1" customWidth="1"/>
    <col min="85" max="85" width="8.5546875" style="786" bestFit="1" customWidth="1"/>
  </cols>
  <sheetData/>
  <pageMargins left="0.511811024" right="0.511811024" top="0.78740157499999996" bottom="0.78740157499999996" header="0.31496062000000002" footer="0.31496062000000002"/>
  <pageSetup paperSize="9" orientation="portrait" verticalDpi="300"/>
  <headerFooter>
    <oddFooter>&amp;L&amp;"Calibri"&amp;10 &amp;K000000#Público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2</vt:i4>
      </vt:variant>
    </vt:vector>
  </HeadingPairs>
  <TitlesOfParts>
    <vt:vector size="9" baseType="lpstr">
      <vt:lpstr>Previsão</vt:lpstr>
      <vt:lpstr>Filtros</vt:lpstr>
      <vt:lpstr>Planilha1</vt:lpstr>
      <vt:lpstr>Detalhe</vt:lpstr>
      <vt:lpstr>Criar_Trem</vt:lpstr>
      <vt:lpstr>DePara</vt:lpstr>
      <vt:lpstr>TB_Prog_Fila</vt:lpstr>
      <vt:lpstr>Detalhe!Area_de_impressao</vt:lpstr>
      <vt:lpstr>Previsão!Area_de_impressao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Andrade Vieira</dc:creator>
  <cp:lastModifiedBy>Guilherme Gustavo Correia</cp:lastModifiedBy>
  <cp:lastPrinted>2024-01-26T06:08:34Z</cp:lastPrinted>
  <dcterms:created xsi:type="dcterms:W3CDTF">2015-06-05T18:19:34Z</dcterms:created>
  <dcterms:modified xsi:type="dcterms:W3CDTF">2024-08-14T22:06:25Z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9865d7-d308-40f9-bc12-7b003d1cb0f9_Enabled">
    <vt:lpwstr>true</vt:lpwstr>
  </property>
  <property fmtid="{D5CDD505-2E9C-101B-9397-08002B2CF9AE}" pid="3" name="MSIP_Label_ff9865d7-d308-40f9-bc12-7b003d1cb0f9_SetDate">
    <vt:lpwstr>2024-01-29T18:20:44Z</vt:lpwstr>
  </property>
  <property fmtid="{D5CDD505-2E9C-101B-9397-08002B2CF9AE}" pid="4" name="MSIP_Label_ff9865d7-d308-40f9-bc12-7b003d1cb0f9_Method">
    <vt:lpwstr>Privileged</vt:lpwstr>
  </property>
  <property fmtid="{D5CDD505-2E9C-101B-9397-08002B2CF9AE}" pid="5" name="MSIP_Label_ff9865d7-d308-40f9-bc12-7b003d1cb0f9_Name">
    <vt:lpwstr>Público</vt:lpwstr>
  </property>
  <property fmtid="{D5CDD505-2E9C-101B-9397-08002B2CF9AE}" pid="6" name="MSIP_Label_ff9865d7-d308-40f9-bc12-7b003d1cb0f9_SiteId">
    <vt:lpwstr>837ce9c2-30fa-4613-b9ee-1f114ce71ff1</vt:lpwstr>
  </property>
  <property fmtid="{D5CDD505-2E9C-101B-9397-08002B2CF9AE}" pid="7" name="MSIP_Label_ff9865d7-d308-40f9-bc12-7b003d1cb0f9_ActionId">
    <vt:lpwstr>5cd38483-c07d-42dc-8302-021ab08d0548</vt:lpwstr>
  </property>
  <property fmtid="{D5CDD505-2E9C-101B-9397-08002B2CF9AE}" pid="8" name="MSIP_Label_ff9865d7-d308-40f9-bc12-7b003d1cb0f9_ContentBits">
    <vt:lpwstr>2</vt:lpwstr>
  </property>
</Properties>
</file>